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1.xml" ContentType="application/vnd.openxmlformats-officedocument.drawingml.chartshapes+xml"/>
  <Override PartName="/xl/drawings/drawing13.xml" ContentType="application/vnd.openxmlformats-officedocument.drawingml.chartshapes+xml"/>
  <Override PartName="/xl/drawings/drawing9.xml" ContentType="application/vnd.openxmlformats-officedocument.drawingml.chartshapes+xml"/>
  <Override PartName="/xl/drawings/drawing12.xml" ContentType="application/vnd.openxmlformats-officedocument.drawingml.chartshapes+xml"/>
  <Override PartName="/xl/workbook.xml" ContentType="application/vnd.openxmlformats-officedocument.spreadsheetml.sheet.main+xml"/>
  <Override PartName="/xl/worksheets/sheet10.xml" ContentType="application/vnd.openxmlformats-officedocument.spreadsheetml.worksheet+xml"/>
  <Override PartName="/xl/charts/style9.xml" ContentType="application/vnd.ms-office.chartstyle+xml"/>
  <Override PartName="/xl/charts/chart9.xml" ContentType="application/vnd.openxmlformats-officedocument.drawingml.chart+xml"/>
  <Override PartName="/xl/worksheets/sheet5.xml" ContentType="application/vnd.openxmlformats-officedocument.spreadsheetml.worksheet+xml"/>
  <Override PartName="/xl/charts/colors8.xml" ContentType="application/vnd.ms-office.chartcolorstyle+xml"/>
  <Override PartName="/xl/charts/colors9.xml" ContentType="application/vnd.ms-office.chartcolorstyle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charts/style8.xml" ContentType="application/vnd.ms-office.chartstyle+xml"/>
  <Override PartName="/xl/charts/chart8.xml" ContentType="application/vnd.openxmlformats-officedocument.drawingml.chart+xml"/>
  <Override PartName="/xl/worksheets/sheet6.xml" ContentType="application/vnd.openxmlformats-officedocument.spreadsheetml.worksheet+xml"/>
  <Override PartName="/xl/charts/chart6.xml" ContentType="application/vnd.openxmlformats-officedocument.drawingml.chart+xml"/>
  <Override PartName="/xl/worksheets/sheet1.xml" ContentType="application/vnd.openxmlformats-officedocument.spreadsheetml.worksheet+xml"/>
  <Override PartName="/xl/charts/colors5.xml" ContentType="application/vnd.ms-office.chartcolorstyle+xml"/>
  <Override PartName="/xl/charts/style5.xml" ContentType="application/vnd.ms-office.chartstyle+xml"/>
  <Override PartName="/xl/charts/style6.xml" ContentType="application/vnd.ms-office.chartstyle+xml"/>
  <Override PartName="/xl/charts/colors6.xml" ContentType="application/vnd.ms-office.chartcolorstyle+xml"/>
  <Override PartName="/xl/worksheets/sheet7.xml" ContentType="application/vnd.openxmlformats-officedocument.spreadsheetml.worksheet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worksheets/sheet8.xml" ContentType="application/vnd.openxmlformats-officedocument.spreadsheetml.worksheet+xml"/>
  <Override PartName="/xl/charts/colors4.xml" ContentType="application/vnd.ms-office.chartcolorstyle+xml"/>
  <Override PartName="/xl/charts/chart3.xml" ContentType="application/vnd.openxmlformats-officedocument.drawingml.chart+xml"/>
  <Override PartName="/xl/charts/colors2.xml" ContentType="application/vnd.ms-office.chartcolorstyle+xml"/>
  <Override PartName="/xl/charts/style2.xml" ContentType="application/vnd.ms-office.chart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embeddings/oleObject1.bin" ContentType="application/vnd.openxmlformats-officedocument.oleObject"/>
  <Override PartName="/xl/charts/colors1.xml" ContentType="application/vnd.ms-office.chartcolorstyle+xml"/>
  <Override PartName="/xl/charts/style1.xml" ContentType="application/vnd.ms-office.chartstyle+xml"/>
  <Override PartName="/xl/charts/chart1.xml" ContentType="application/vnd.openxmlformats-officedocument.drawingml.char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6.xml" ContentType="application/vnd.openxmlformats-officedocument.drawing+xml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4.bin" ContentType="application/vnd.openxmlformats-officedocument.oleObject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embeddings/oleObject2.bin" ContentType="application/vnd.openxmlformats-officedocument.oleObject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f02291\Documents\FY2018\Data Management\PISCSA Dashboard Project - Dashboard\"/>
    </mc:Choice>
  </mc:AlternateContent>
  <bookViews>
    <workbookView xWindow="240" yWindow="96" windowWidth="13920" windowHeight="7236" tabRatio="797" firstSheet="3" activeTab="3"/>
  </bookViews>
  <sheets>
    <sheet name="SAPBEXqueriesDefunct" sheetId="4" state="veryHidden" r:id="rId1"/>
    <sheet name="SAPBEXfiltersDefunct" sheetId="5" state="veryHidden" r:id="rId2"/>
    <sheet name="BExRepositorySheet" sheetId="6" state="veryHidden" r:id="rId3"/>
    <sheet name="FY18 Sales Summary" sheetId="15" r:id="rId4"/>
    <sheet name="PCEC Sls by Cat" sheetId="1" r:id="rId5"/>
    <sheet name="PCEC Sls by Whse" sheetId="14" r:id="rId6"/>
    <sheet name="pana.com Sls by Cat" sheetId="10" r:id="rId7"/>
    <sheet name="Sls by Cat by MECA" sheetId="8" r:id="rId8"/>
    <sheet name="PSI by CP" sheetId="13" r:id="rId9"/>
    <sheet name="Sls Rep Matrix" sheetId="16" r:id="rId10"/>
    <sheet name="Sls Commmit" sheetId="12" r:id="rId11"/>
  </sheets>
  <externalReferences>
    <externalReference r:id="rId12"/>
  </externalReferences>
  <definedNames>
    <definedName name="_xlnm._FilterDatabase" localSheetId="8" hidden="1">'PSI by CP'!$B$7:$AN$547</definedName>
    <definedName name="_xlnm._FilterDatabase" localSheetId="7" hidden="1">'Sls by Cat by MECA'!$B$21:$X$1028</definedName>
    <definedName name="_xlnm.Print_Area" localSheetId="3">'FY18 Sales Summary'!$D$1:$W$73</definedName>
    <definedName name="_xlnm.Print_Area" localSheetId="4">'PCEC Sls by Cat'!$A$2:$U$93</definedName>
    <definedName name="_xlnm.Print_Area" localSheetId="10">'Sls Commmit'!$D$1:$AB$129</definedName>
    <definedName name="_xlnm.Print_Titles" localSheetId="3">'FY18 Sales Summary'!$1:$13</definedName>
    <definedName name="_xlnm.Print_Titles" localSheetId="10">'Sls Commmit'!$1:$2</definedName>
    <definedName name="SAPBEXq0001" localSheetId="0">'PCEC Sls by Cat'!$A$19:$T$154</definedName>
    <definedName name="SAPBEXq0001f0CUST_GRP3" localSheetId="0">'PCEC Sls by Cat'!$J$10:$K$10</definedName>
    <definedName name="SAPBEXq0001f0CUST_GRP4" localSheetId="0">'PCEC Sls by Cat'!$J$11:$K$11</definedName>
    <definedName name="SAPBEXq0001f0CUST_GRP5" localSheetId="0">'PCEC Sls by Cat'!$J$6:$K$6</definedName>
    <definedName name="SAPBEXq0001f0MATERIAL" localSheetId="0">'PCEC Sls by Cat'!$M$10:$N$10</definedName>
    <definedName name="SAPBEXq0001f0MATERIAL__0MATL_GROUP" localSheetId="0">'PCEC Sls by Cat'!$P$11:$Q$11</definedName>
    <definedName name="SAPBEXq0001f0MATERIAL__0PROD_HIER" localSheetId="0">'PCEC Sls by Cat'!$P$3:$Q$3</definedName>
    <definedName name="SAPBEXq0001f0MATERIAL__ZCOPRODH1" localSheetId="0">'PCEC Sls by Cat'!$S$4:$T$4</definedName>
    <definedName name="SAPBEXq0001f0MATERIAL__ZCOPRODH2" localSheetId="0">'PCEC Sls by Cat'!$S$3:$T$3</definedName>
    <definedName name="SAPBEXq0001f0MATL_GROUP" localSheetId="0">'PCEC Sls by Cat'!$M$8:$N$8</definedName>
    <definedName name="SAPBEXq0001f0PAYER" localSheetId="0">'PCEC Sls by Cat'!$M$5:$N$5</definedName>
    <definedName name="SAPBEXq0001f0PLANT" localSheetId="0">'PCEC Sls by Cat'!$P$7:$Q$7</definedName>
    <definedName name="SAPBEXq0001f0SALES_DIST" localSheetId="0">'PCEC Sls by Cat'!$J$5:$K$5</definedName>
    <definedName name="SAPBEXq0001f0SALES_GRP" localSheetId="0">'PCEC Sls by Cat'!$J$4:$K$4</definedName>
    <definedName name="SAPBEXq0001f0SALES_OFF" localSheetId="0">'PCEC Sls by Cat'!$J$3:$K$3</definedName>
    <definedName name="SAPBEXq0001f0SHIP_TO" localSheetId="0">'PCEC Sls by Cat'!$M$7:$N$7</definedName>
    <definedName name="SAPBEXq0001f0SOLD_TO" localSheetId="0">'PCEC Sls by Cat'!$M$6:$N$6</definedName>
    <definedName name="SAPBEXq0001f0SOLD_TO__ZSLSCHNL" localSheetId="0">'PCEC Sls by Cat'!$S$6:$T$6</definedName>
    <definedName name="SAPBEXq0001f0SOLD_TO__ZSLSSUBGR" localSheetId="0">'PCEC Sls by Cat'!$S$5:$T$5</definedName>
    <definedName name="SAPBEXq0001f48S7V817LPN6DZC1SC5IH94FI" localSheetId="0">'PCEC Sls by Cat'!#REF!</definedName>
    <definedName name="SAPBEXq0001f49V9S95CPC096IWDZ6ZJOQSOE" localSheetId="0">'PCEC Sls by Cat'!$P$9:$Q$9</definedName>
    <definedName name="SAPBEXq0001fZCOBUYGRP" localSheetId="0">'PCEC Sls by Cat'!$M$3:$N$3</definedName>
    <definedName name="SAPBEXq0001fZCODSIND" localSheetId="0">'PCEC Sls by Cat'!$P$8:$Q$8</definedName>
    <definedName name="SAPBEXq0001fZCOMATDIV" localSheetId="0">'PCEC Sls by Cat'!$M$9:$N$9</definedName>
    <definedName name="SAPBEXq0001fZCOMECANO" localSheetId="0">'PCEC Sls by Cat'!$J$7:$K$7</definedName>
    <definedName name="SAPBEXq0001fZCOPRODH" localSheetId="0">'PCEC Sls by Cat'!#REF!</definedName>
    <definedName name="SAPBEXq0001fZCOPRODH1" localSheetId="0">'PCEC Sls by Cat'!$M$11:$N$11</definedName>
    <definedName name="SAPBEXq0001fZCOPRODH2" localSheetId="0">'PCEC Sls by Cat'!#REF!</definedName>
    <definedName name="SAPBEXq0001fZCORPCGR1" localSheetId="0">'PCEC Sls by Cat'!$P$6:$Q$6</definedName>
    <definedName name="SAPBEXq0001fZCORPCGR2" localSheetId="0">'PCEC Sls by Cat'!$J$9:$K$9</definedName>
    <definedName name="SAPBEXq0001fZCOSELGRP" localSheetId="0">'PCEC Sls by Cat'!$M$4:$N$4</definedName>
    <definedName name="SAPBEXq0001fZCOSLSMGR" localSheetId="0">'PCEC Sls by Cat'!$P$5:$Q$5</definedName>
    <definedName name="SAPBEXq0001fZCOSLSREP" localSheetId="0">'PCEC Sls by Cat'!$P$4:$Q$4</definedName>
    <definedName name="SAPBEXq0001fZCOVPCGR1" localSheetId="0">'PCEC Sls by Cat'!$J$8:$K$8</definedName>
    <definedName name="SAPBEXq0001fZENT_SALE" localSheetId="0">'PCEC Sls by Cat'!$S$7:$T$7</definedName>
    <definedName name="SAPBEXq0001tFILTER_0DISTR_CHAN" localSheetId="0">'PCEC Sls by Cat'!$P$10:$Q$10</definedName>
    <definedName name="SAPBEXq0001tFILTER_ZCOPCKIND" localSheetId="0">'PCEC Sls by Cat'!#REF!</definedName>
    <definedName name="SAPBEXq0001tINFOCUBE" localSheetId="0">'PCEC Sls by Cat'!$V$2:$W$2</definedName>
    <definedName name="SAPBEXq0001tREPTNAME" localSheetId="0">'PCEC Sls by Cat'!$V$3:$W$3</definedName>
    <definedName name="SAPBEXq0001tROLLUPTIME" localSheetId="0">'PCEC Sls by Cat'!$V$5:$W$5</definedName>
    <definedName name="SAPBEXq0001tSYUZEIT" localSheetId="0">'PCEC Sls by Cat'!$V$4:$W$4</definedName>
    <definedName name="SAPBEXq0001tVARIABLE_0I_PRDH2" localSheetId="0">'PCEC Sls by Cat'!$G$4:$H$4</definedName>
    <definedName name="SAPBEXq0001tVARIABLE_0S_MATG2" localSheetId="0">'PCEC Sls by Cat'!$D$9:$E$9</definedName>
    <definedName name="SAPBEXq0001tVARIABLE_0S_SHIP1" localSheetId="0">'PCEC Sls by Cat'!#REF!</definedName>
    <definedName name="SAPBEXq0001tVARIABLE_ZCCPRCU1" localSheetId="0">'PCEC Sls by Cat'!$A$3:$B$3</definedName>
    <definedName name="SAPBEXq0001tVARIABLE_ZCCSR008" localSheetId="0">'PCEC Sls by Cat'!$D$7:$E$7</definedName>
    <definedName name="SAPBEXq0001tVARIABLE_ZCCSR01" localSheetId="0">'PCEC Sls by Cat'!$A$8:$B$8</definedName>
    <definedName name="SAPBEXq0001tVARIABLE_ZCCSR07" localSheetId="0">'PCEC Sls by Cat'!$A$5:$B$5</definedName>
    <definedName name="SAPBEXq0001tVARIABLE_ZCCSR09" localSheetId="0">'PCEC Sls by Cat'!#REF!</definedName>
    <definedName name="SAPBEXq0001tVARIABLE_ZCCSR10" localSheetId="0">'PCEC Sls by Cat'!#REF!</definedName>
    <definedName name="SAPBEXq0001tVARIABLE_ZCCSR2" localSheetId="0">'PCEC Sls by Cat'!$A$9:$B$9</definedName>
    <definedName name="SAPBEXq0001tVARIABLE_ZCCSR67" localSheetId="0">'PCEC Sls by Cat'!$G$7:$H$7</definedName>
    <definedName name="SAPBEXq0001tVARIABLE_ZCCSRBGP" localSheetId="0">'PCEC Sls by Cat'!$D$4:$E$4</definedName>
    <definedName name="SAPBEXq0001tVARIABLE_ZCCSRCG2" localSheetId="0">'PCEC Sls by Cat'!$A$10:$B$10</definedName>
    <definedName name="SAPBEXq0001tVARIABLE_ZCCSRCG3" localSheetId="0">'PCEC Sls by Cat'!$A$11:$B$11</definedName>
    <definedName name="SAPBEXq0001tVARIABLE_ZCCSRCG5" localSheetId="0">'PCEC Sls by Cat'!$A$7:$B$7</definedName>
    <definedName name="SAPBEXq0001tVARIABLE_ZCCSRCUS" localSheetId="0">'PCEC Sls by Cat'!$D$3:$E$3</definedName>
    <definedName name="SAPBEXq0001tVARIABLE_ZCCSRDIR" localSheetId="0">'PCEC Sls by Cat'!$G$9:$H$9</definedName>
    <definedName name="SAPBEXq0001tVARIABLE_ZCCSRDIV" localSheetId="0">'PCEC Sls by Cat'!$D$10:$E$10</definedName>
    <definedName name="SAPBEXq0001tVARIABLE_ZCCSRMGR" localSheetId="0">'PCEC Sls by Cat'!#REF!</definedName>
    <definedName name="SAPBEXq0001tVARIABLE_ZCCSRMSE" localSheetId="0">'PCEC Sls by Cat'!$D$11:$E$11</definedName>
    <definedName name="SAPBEXq0001tVARIABLE_ZCCSRPAY" localSheetId="0">'PCEC Sls by Cat'!$D$6:$E$6</definedName>
    <definedName name="SAPBEXq0001tVARIABLE_ZCCSRPH2" localSheetId="0">'PCEC Sls by Cat'!#REF!</definedName>
    <definedName name="SAPBEXq0001tVARIABLE_ZCCSRPH5" localSheetId="0">'PCEC Sls by Cat'!$G$3:$H$3</definedName>
    <definedName name="SAPBEXq0001tVARIABLE_ZCCSRPLN" localSheetId="0">'PCEC Sls by Cat'!$G$8:$H$8</definedName>
    <definedName name="SAPBEXq0001tVARIABLE_ZCCSRPRH" localSheetId="0">'PCEC Sls by Cat'!#REF!</definedName>
    <definedName name="SAPBEXq0001tVARIABLE_ZCCSRPRO" localSheetId="0">'PCEC Sls by Cat'!#REF!</definedName>
    <definedName name="SAPBEXq0001tVARIABLE_ZCCSRSDI" localSheetId="0">'PCEC Sls by Cat'!$A$6:$B$6</definedName>
    <definedName name="SAPBEXq0001tVARIABLE_ZCCSRSLT" localSheetId="0">'PCEC Sls by Cat'!#REF!</definedName>
    <definedName name="SAPBEXq0001tVARIABLE_ZCCSRSMG" localSheetId="0">'PCEC Sls by Cat'!$G$6:$H$6</definedName>
    <definedName name="SAPBEXq0001tVARIABLE_ZCCSRSOF" localSheetId="0">'PCEC Sls by Cat'!$A$4:$B$4</definedName>
    <definedName name="SAPBEXq0001tVARIABLE_ZCCSRSR" localSheetId="0">'PCEC Sls by Cat'!$G$5:$H$5</definedName>
    <definedName name="SAPBEXq0001tVARIABLE_ZCCSRSTP" localSheetId="0">'PCEC Sls by Cat'!$D$8:$E$8</definedName>
    <definedName name="SAPBEXq0001tVARIABLE_ZCCSSGP" localSheetId="0">'PCEC Sls by Cat'!$D$5:$E$5</definedName>
    <definedName name="SAPBEXrevision" hidden="1">45</definedName>
    <definedName name="SAPBEXsysID" hidden="1">"BID"</definedName>
    <definedName name="SAPBEXwbID" hidden="1">"49EY17ZSFT3052HTLKGPL6R3I"</definedName>
  </definedNames>
  <calcPr calcId="171027"/>
</workbook>
</file>

<file path=xl/calcChain.xml><?xml version="1.0" encoding="utf-8"?>
<calcChain xmlns="http://schemas.openxmlformats.org/spreadsheetml/2006/main">
  <c r="S125" i="12" l="1"/>
  <c r="S124" i="12"/>
  <c r="S122" i="12"/>
  <c r="S121" i="12"/>
  <c r="S120" i="12"/>
  <c r="S119" i="12"/>
  <c r="S118" i="12"/>
  <c r="S116" i="12"/>
  <c r="S114" i="12"/>
  <c r="S111" i="12"/>
  <c r="S110" i="12"/>
  <c r="S109" i="12"/>
  <c r="S108" i="12"/>
  <c r="S106" i="12"/>
  <c r="S105" i="12"/>
  <c r="S94" i="12"/>
  <c r="S93" i="12"/>
  <c r="S91" i="12"/>
  <c r="S90" i="12"/>
  <c r="S89" i="12"/>
  <c r="S88" i="12"/>
  <c r="S87" i="12"/>
  <c r="S85" i="12"/>
  <c r="S83" i="12"/>
  <c r="S82" i="12"/>
  <c r="S80" i="12"/>
  <c r="S79" i="12"/>
  <c r="S78" i="12"/>
  <c r="S76" i="12"/>
  <c r="S75" i="12"/>
  <c r="S74" i="12"/>
  <c r="Q126" i="12"/>
  <c r="R123" i="12"/>
  <c r="R126" i="12" s="1"/>
  <c r="R127" i="12" s="1"/>
  <c r="R128" i="12" s="1"/>
  <c r="K123" i="12"/>
  <c r="Q122" i="12"/>
  <c r="Q127" i="12" s="1"/>
  <c r="K122" i="12"/>
  <c r="Q115" i="12"/>
  <c r="K113" i="12"/>
  <c r="Q112" i="12"/>
  <c r="K112" i="12"/>
  <c r="S112" i="12" s="1"/>
  <c r="Q107" i="12"/>
  <c r="K107" i="12"/>
  <c r="Q95" i="12"/>
  <c r="K92" i="12"/>
  <c r="K95" i="12" s="1"/>
  <c r="S95" i="12" s="1"/>
  <c r="Q91" i="12"/>
  <c r="Q96" i="12" s="1"/>
  <c r="K91" i="12"/>
  <c r="K83" i="12"/>
  <c r="Q82" i="12"/>
  <c r="Q84" i="12" s="1"/>
  <c r="Q81" i="12"/>
  <c r="K77" i="12"/>
  <c r="K81" i="12" s="1"/>
  <c r="S81" i="12" s="1"/>
  <c r="Q75" i="12"/>
  <c r="Q76" i="12" s="1"/>
  <c r="K75" i="12"/>
  <c r="K76" i="12" s="1"/>
  <c r="Q86" i="12" l="1"/>
  <c r="S113" i="12"/>
  <c r="S123" i="12"/>
  <c r="K126" i="12"/>
  <c r="S126" i="12" s="1"/>
  <c r="S92" i="12"/>
  <c r="S107" i="12"/>
  <c r="Q117" i="12"/>
  <c r="Q128" i="12" s="1"/>
  <c r="S77" i="12"/>
  <c r="K115" i="12"/>
  <c r="S115" i="12" s="1"/>
  <c r="K96" i="12"/>
  <c r="S96" i="12" s="1"/>
  <c r="Q97" i="12"/>
  <c r="K84" i="12"/>
  <c r="K86" i="12" l="1"/>
  <c r="S86" i="12" s="1"/>
  <c r="S84" i="12"/>
  <c r="K127" i="12"/>
  <c r="S127" i="12" s="1"/>
  <c r="P115" i="12"/>
  <c r="K117" i="12"/>
  <c r="S117" i="12" s="1"/>
  <c r="K97" i="12"/>
  <c r="S97" i="12" s="1"/>
  <c r="K128" i="12" l="1"/>
  <c r="S128" i="12" s="1"/>
  <c r="Q64" i="1"/>
  <c r="Q63" i="1"/>
  <c r="G64" i="1"/>
  <c r="G63" i="1"/>
  <c r="F64" i="1"/>
  <c r="F63" i="1"/>
  <c r="C40" i="1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N397" i="13"/>
  <c r="O397" i="13" s="1"/>
  <c r="D2" i="12" l="1"/>
  <c r="S61" i="1" l="1"/>
  <c r="S53" i="1"/>
  <c r="S52" i="1"/>
  <c r="S48" i="1"/>
  <c r="S46" i="1"/>
  <c r="S45" i="1"/>
  <c r="S65" i="1" l="1"/>
  <c r="S67" i="1"/>
  <c r="S66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60" i="1"/>
  <c r="B59" i="1"/>
  <c r="B58" i="1"/>
  <c r="B57" i="1"/>
  <c r="B56" i="1"/>
  <c r="B55" i="1"/>
  <c r="B54" i="1"/>
  <c r="B53" i="1"/>
  <c r="B51" i="1"/>
  <c r="B50" i="1"/>
  <c r="B49" i="1"/>
  <c r="B48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Q45" i="1"/>
  <c r="Q61" i="1" s="1"/>
  <c r="P45" i="1"/>
  <c r="P61" i="1" s="1"/>
  <c r="O45" i="1"/>
  <c r="O61" i="1" s="1"/>
  <c r="N45" i="1"/>
  <c r="N61" i="1" s="1"/>
  <c r="M45" i="1"/>
  <c r="M61" i="1" s="1"/>
  <c r="L45" i="1"/>
  <c r="L61" i="1" s="1"/>
  <c r="K45" i="1"/>
  <c r="K61" i="1" s="1"/>
  <c r="J45" i="1"/>
  <c r="J61" i="1" s="1"/>
  <c r="I45" i="1"/>
  <c r="I61" i="1" s="1"/>
  <c r="H45" i="1"/>
  <c r="H61" i="1" s="1"/>
  <c r="G45" i="1"/>
  <c r="G61" i="1" s="1"/>
  <c r="F45" i="1"/>
  <c r="F61" i="1" s="1"/>
  <c r="E45" i="1"/>
  <c r="E61" i="1" s="1"/>
  <c r="D45" i="1"/>
  <c r="D61" i="1" s="1"/>
  <c r="C45" i="1"/>
  <c r="C61" i="1" s="1"/>
  <c r="G44" i="1"/>
  <c r="F44" i="1"/>
  <c r="B46" i="1"/>
  <c r="B45" i="1"/>
  <c r="B61" i="1" s="1"/>
  <c r="A41" i="1"/>
  <c r="Z47" i="1"/>
  <c r="Z42" i="1"/>
  <c r="Z41" i="1"/>
  <c r="Z57" i="1" l="1"/>
  <c r="Z49" i="1"/>
  <c r="Z56" i="1"/>
  <c r="Z54" i="1"/>
  <c r="Z58" i="1"/>
  <c r="M65" i="1"/>
  <c r="M67" i="1"/>
  <c r="D65" i="1"/>
  <c r="D67" i="1"/>
  <c r="H65" i="1"/>
  <c r="H67" i="1"/>
  <c r="L65" i="1"/>
  <c r="L67" i="1"/>
  <c r="P65" i="1"/>
  <c r="P67" i="1"/>
  <c r="E65" i="1"/>
  <c r="E67" i="1"/>
  <c r="Q65" i="1"/>
  <c r="Q67" i="1"/>
  <c r="F67" i="1"/>
  <c r="F65" i="1"/>
  <c r="J65" i="1"/>
  <c r="J67" i="1"/>
  <c r="N65" i="1"/>
  <c r="N67" i="1"/>
  <c r="I65" i="1"/>
  <c r="I67" i="1"/>
  <c r="B65" i="1"/>
  <c r="B67" i="1"/>
  <c r="C65" i="1"/>
  <c r="C67" i="1"/>
  <c r="G65" i="1"/>
  <c r="G67" i="1"/>
  <c r="K65" i="1"/>
  <c r="K67" i="1"/>
  <c r="O65" i="1"/>
  <c r="O67" i="1"/>
  <c r="Z50" i="1"/>
  <c r="Z53" i="1"/>
  <c r="Z45" i="1"/>
  <c r="R54" i="1"/>
  <c r="T54" i="1" s="1"/>
  <c r="Z46" i="1"/>
  <c r="R49" i="1"/>
  <c r="T49" i="1" s="1"/>
  <c r="R58" i="1"/>
  <c r="T58" i="1" s="1"/>
  <c r="Z51" i="1"/>
  <c r="Z61" i="1"/>
  <c r="Z55" i="1"/>
  <c r="Z59" i="1"/>
  <c r="Z60" i="1"/>
  <c r="D52" i="1"/>
  <c r="H52" i="1"/>
  <c r="I52" i="1"/>
  <c r="Q52" i="1"/>
  <c r="R51" i="1"/>
  <c r="T51" i="1" s="1"/>
  <c r="R56" i="1"/>
  <c r="T56" i="1" s="1"/>
  <c r="R60" i="1"/>
  <c r="T60" i="1" s="1"/>
  <c r="F52" i="1"/>
  <c r="N52" i="1"/>
  <c r="L52" i="1"/>
  <c r="P52" i="1"/>
  <c r="R50" i="1"/>
  <c r="T50" i="1" s="1"/>
  <c r="R55" i="1"/>
  <c r="T55" i="1" s="1"/>
  <c r="R59" i="1"/>
  <c r="T59" i="1" s="1"/>
  <c r="E52" i="1"/>
  <c r="M52" i="1"/>
  <c r="J52" i="1"/>
  <c r="R53" i="1"/>
  <c r="T53" i="1" s="1"/>
  <c r="R57" i="1"/>
  <c r="T57" i="1" s="1"/>
  <c r="C52" i="1"/>
  <c r="G52" i="1"/>
  <c r="K52" i="1"/>
  <c r="O52" i="1"/>
  <c r="B52" i="1"/>
  <c r="R46" i="1"/>
  <c r="R45" i="1"/>
  <c r="Z48" i="1"/>
  <c r="R48" i="1"/>
  <c r="T48" i="1" s="1"/>
  <c r="R61" i="1" l="1"/>
  <c r="T45" i="1"/>
  <c r="AB46" i="1"/>
  <c r="T46" i="1"/>
  <c r="T67" i="1" s="1"/>
  <c r="Z65" i="1"/>
  <c r="T65" i="1"/>
  <c r="R67" i="1"/>
  <c r="R65" i="1"/>
  <c r="C66" i="1"/>
  <c r="F66" i="1"/>
  <c r="O66" i="1"/>
  <c r="E66" i="1"/>
  <c r="P66" i="1"/>
  <c r="I66" i="1"/>
  <c r="B66" i="1"/>
  <c r="M66" i="1"/>
  <c r="Q66" i="1"/>
  <c r="K66" i="1"/>
  <c r="L66" i="1"/>
  <c r="H66" i="1"/>
  <c r="G66" i="1"/>
  <c r="J66" i="1"/>
  <c r="N66" i="1"/>
  <c r="D66" i="1"/>
  <c r="Z67" i="1"/>
  <c r="AB45" i="1"/>
  <c r="R52" i="1"/>
  <c r="Z52" i="1"/>
  <c r="T52" i="1" l="1"/>
  <c r="AB61" i="1"/>
  <c r="T61" i="1"/>
  <c r="T66" i="1"/>
  <c r="R66" i="1"/>
  <c r="Z66" i="1"/>
  <c r="N198" i="16" l="1"/>
  <c r="B332" i="8" l="1"/>
  <c r="AB7336" i="16" l="1"/>
  <c r="AA7336" i="16"/>
  <c r="M7336" i="16"/>
  <c r="L7336" i="16"/>
  <c r="K7336" i="16"/>
  <c r="J7336" i="16"/>
  <c r="I7336" i="16"/>
  <c r="H7336" i="16"/>
  <c r="G7336" i="16"/>
  <c r="A7336" i="16"/>
  <c r="N7336" i="16" s="1"/>
  <c r="AB7335" i="16"/>
  <c r="AA7335" i="16"/>
  <c r="M7335" i="16"/>
  <c r="L7335" i="16"/>
  <c r="K7335" i="16"/>
  <c r="J7335" i="16"/>
  <c r="I7335" i="16"/>
  <c r="B7335" i="16" s="1"/>
  <c r="H7335" i="16"/>
  <c r="G7335" i="16"/>
  <c r="A7335" i="16"/>
  <c r="AB7334" i="16"/>
  <c r="AA7334" i="16"/>
  <c r="M7334" i="16"/>
  <c r="L7334" i="16"/>
  <c r="K7334" i="16"/>
  <c r="J7334" i="16"/>
  <c r="I7334" i="16"/>
  <c r="H7334" i="16"/>
  <c r="G7334" i="16"/>
  <c r="A7334" i="16"/>
  <c r="N7334" i="16" s="1"/>
  <c r="AB7333" i="16"/>
  <c r="AA7333" i="16"/>
  <c r="M7333" i="16"/>
  <c r="L7333" i="16"/>
  <c r="K7333" i="16"/>
  <c r="J7333" i="16"/>
  <c r="I7333" i="16"/>
  <c r="H7333" i="16"/>
  <c r="G7333" i="16"/>
  <c r="A7333" i="16"/>
  <c r="AB7332" i="16"/>
  <c r="AA7332" i="16"/>
  <c r="M7332" i="16"/>
  <c r="L7332" i="16"/>
  <c r="K7332" i="16"/>
  <c r="J7332" i="16"/>
  <c r="I7332" i="16"/>
  <c r="H7332" i="16"/>
  <c r="G7332" i="16"/>
  <c r="C7332" i="16"/>
  <c r="A7332" i="16"/>
  <c r="N7332" i="16" s="1"/>
  <c r="AB7331" i="16"/>
  <c r="AA7331" i="16"/>
  <c r="M7331" i="16"/>
  <c r="L7331" i="16"/>
  <c r="K7331" i="16"/>
  <c r="J7331" i="16"/>
  <c r="I7331" i="16"/>
  <c r="B7331" i="16" s="1"/>
  <c r="H7331" i="16"/>
  <c r="G7331" i="16"/>
  <c r="A7331" i="16"/>
  <c r="AB7330" i="16"/>
  <c r="AA7330" i="16"/>
  <c r="M7330" i="16"/>
  <c r="L7330" i="16"/>
  <c r="K7330" i="16"/>
  <c r="J7330" i="16"/>
  <c r="I7330" i="16"/>
  <c r="H7330" i="16"/>
  <c r="G7330" i="16"/>
  <c r="A7330" i="16"/>
  <c r="N7330" i="16" s="1"/>
  <c r="AB7329" i="16"/>
  <c r="AA7329" i="16"/>
  <c r="M7329" i="16"/>
  <c r="L7329" i="16"/>
  <c r="K7329" i="16"/>
  <c r="J7329" i="16"/>
  <c r="I7329" i="16"/>
  <c r="H7329" i="16"/>
  <c r="G7329" i="16"/>
  <c r="A7329" i="16"/>
  <c r="AB7328" i="16"/>
  <c r="AA7328" i="16"/>
  <c r="M7328" i="16"/>
  <c r="L7328" i="16"/>
  <c r="K7328" i="16"/>
  <c r="J7328" i="16"/>
  <c r="I7328" i="16"/>
  <c r="H7328" i="16"/>
  <c r="G7328" i="16"/>
  <c r="A7328" i="16"/>
  <c r="N7328" i="16" s="1"/>
  <c r="AB7327" i="16"/>
  <c r="AA7327" i="16"/>
  <c r="M7327" i="16"/>
  <c r="L7327" i="16"/>
  <c r="K7327" i="16"/>
  <c r="J7327" i="16"/>
  <c r="I7327" i="16"/>
  <c r="B7327" i="16" s="1"/>
  <c r="H7327" i="16"/>
  <c r="G7327" i="16"/>
  <c r="A7327" i="16"/>
  <c r="AB7326" i="16"/>
  <c r="AA7326" i="16"/>
  <c r="M7326" i="16"/>
  <c r="L7326" i="16"/>
  <c r="K7326" i="16"/>
  <c r="J7326" i="16"/>
  <c r="I7326" i="16"/>
  <c r="H7326" i="16"/>
  <c r="G7326" i="16"/>
  <c r="A7326" i="16"/>
  <c r="N7326" i="16" s="1"/>
  <c r="AB7325" i="16"/>
  <c r="AA7325" i="16"/>
  <c r="M7325" i="16"/>
  <c r="L7325" i="16"/>
  <c r="K7325" i="16"/>
  <c r="J7325" i="16"/>
  <c r="I7325" i="16"/>
  <c r="H7325" i="16"/>
  <c r="G7325" i="16"/>
  <c r="A7325" i="16"/>
  <c r="AB7324" i="16"/>
  <c r="AA7324" i="16"/>
  <c r="M7324" i="16"/>
  <c r="L7324" i="16"/>
  <c r="K7324" i="16"/>
  <c r="J7324" i="16"/>
  <c r="I7324" i="16"/>
  <c r="H7324" i="16"/>
  <c r="G7324" i="16"/>
  <c r="C7324" i="16"/>
  <c r="A7324" i="16"/>
  <c r="N7324" i="16" s="1"/>
  <c r="AB7323" i="16"/>
  <c r="AA7323" i="16"/>
  <c r="M7323" i="16"/>
  <c r="L7323" i="16"/>
  <c r="K7323" i="16"/>
  <c r="J7323" i="16"/>
  <c r="I7323" i="16"/>
  <c r="B7323" i="16" s="1"/>
  <c r="H7323" i="16"/>
  <c r="G7323" i="16"/>
  <c r="A7323" i="16"/>
  <c r="AB7322" i="16"/>
  <c r="AA7322" i="16"/>
  <c r="M7322" i="16"/>
  <c r="L7322" i="16"/>
  <c r="K7322" i="16"/>
  <c r="J7322" i="16"/>
  <c r="I7322" i="16"/>
  <c r="H7322" i="16"/>
  <c r="G7322" i="16"/>
  <c r="A7322" i="16"/>
  <c r="N7322" i="16" s="1"/>
  <c r="AB7321" i="16"/>
  <c r="AA7321" i="16"/>
  <c r="M7321" i="16"/>
  <c r="L7321" i="16"/>
  <c r="K7321" i="16"/>
  <c r="J7321" i="16"/>
  <c r="I7321" i="16"/>
  <c r="H7321" i="16"/>
  <c r="G7321" i="16"/>
  <c r="A7321" i="16"/>
  <c r="AB7320" i="16"/>
  <c r="AA7320" i="16"/>
  <c r="M7320" i="16"/>
  <c r="L7320" i="16"/>
  <c r="K7320" i="16"/>
  <c r="J7320" i="16"/>
  <c r="I7320" i="16"/>
  <c r="H7320" i="16"/>
  <c r="C7320" i="16" s="1"/>
  <c r="G7320" i="16"/>
  <c r="A7320" i="16"/>
  <c r="N7320" i="16" s="1"/>
  <c r="AB7319" i="16"/>
  <c r="AA7319" i="16"/>
  <c r="M7319" i="16"/>
  <c r="L7319" i="16"/>
  <c r="K7319" i="16"/>
  <c r="J7319" i="16"/>
  <c r="I7319" i="16"/>
  <c r="B7319" i="16" s="1"/>
  <c r="H7319" i="16"/>
  <c r="G7319" i="16"/>
  <c r="A7319" i="16"/>
  <c r="AB7318" i="16"/>
  <c r="AA7318" i="16"/>
  <c r="M7318" i="16"/>
  <c r="L7318" i="16"/>
  <c r="K7318" i="16"/>
  <c r="J7318" i="16"/>
  <c r="I7318" i="16"/>
  <c r="H7318" i="16"/>
  <c r="G7318" i="16"/>
  <c r="A7318" i="16"/>
  <c r="N7318" i="16" s="1"/>
  <c r="AB7317" i="16"/>
  <c r="AA7317" i="16"/>
  <c r="M7317" i="16"/>
  <c r="L7317" i="16"/>
  <c r="K7317" i="16"/>
  <c r="J7317" i="16"/>
  <c r="I7317" i="16"/>
  <c r="H7317" i="16"/>
  <c r="G7317" i="16"/>
  <c r="A7317" i="16"/>
  <c r="AB7316" i="16"/>
  <c r="AA7316" i="16"/>
  <c r="M7316" i="16"/>
  <c r="L7316" i="16"/>
  <c r="K7316" i="16"/>
  <c r="J7316" i="16"/>
  <c r="I7316" i="16"/>
  <c r="H7316" i="16"/>
  <c r="G7316" i="16"/>
  <c r="C7316" i="16"/>
  <c r="A7316" i="16"/>
  <c r="N7316" i="16" s="1"/>
  <c r="AB7315" i="16"/>
  <c r="AA7315" i="16"/>
  <c r="M7315" i="16"/>
  <c r="L7315" i="16"/>
  <c r="K7315" i="16"/>
  <c r="J7315" i="16"/>
  <c r="I7315" i="16"/>
  <c r="B7315" i="16" s="1"/>
  <c r="H7315" i="16"/>
  <c r="G7315" i="16"/>
  <c r="A7315" i="16"/>
  <c r="AB7314" i="16"/>
  <c r="AA7314" i="16"/>
  <c r="M7314" i="16"/>
  <c r="L7314" i="16"/>
  <c r="K7314" i="16"/>
  <c r="J7314" i="16"/>
  <c r="I7314" i="16"/>
  <c r="H7314" i="16"/>
  <c r="G7314" i="16"/>
  <c r="A7314" i="16"/>
  <c r="N7314" i="16" s="1"/>
  <c r="AB7313" i="16"/>
  <c r="AA7313" i="16"/>
  <c r="M7313" i="16"/>
  <c r="L7313" i="16"/>
  <c r="K7313" i="16"/>
  <c r="J7313" i="16"/>
  <c r="I7313" i="16"/>
  <c r="H7313" i="16"/>
  <c r="G7313" i="16"/>
  <c r="A7313" i="16"/>
  <c r="AB7312" i="16"/>
  <c r="AA7312" i="16"/>
  <c r="M7312" i="16"/>
  <c r="L7312" i="16"/>
  <c r="K7312" i="16"/>
  <c r="J7312" i="16"/>
  <c r="I7312" i="16"/>
  <c r="H7312" i="16"/>
  <c r="C7312" i="16" s="1"/>
  <c r="G7312" i="16"/>
  <c r="A7312" i="16"/>
  <c r="N7312" i="16" s="1"/>
  <c r="AB7311" i="16"/>
  <c r="AA7311" i="16"/>
  <c r="M7311" i="16"/>
  <c r="L7311" i="16"/>
  <c r="K7311" i="16"/>
  <c r="J7311" i="16"/>
  <c r="I7311" i="16"/>
  <c r="B7311" i="16" s="1"/>
  <c r="H7311" i="16"/>
  <c r="G7311" i="16"/>
  <c r="A7311" i="16"/>
  <c r="AB7310" i="16"/>
  <c r="AA7310" i="16"/>
  <c r="M7310" i="16"/>
  <c r="L7310" i="16"/>
  <c r="K7310" i="16"/>
  <c r="J7310" i="16"/>
  <c r="I7310" i="16"/>
  <c r="H7310" i="16"/>
  <c r="G7310" i="16"/>
  <c r="A7310" i="16"/>
  <c r="N7310" i="16" s="1"/>
  <c r="AB7309" i="16"/>
  <c r="AA7309" i="16"/>
  <c r="M7309" i="16"/>
  <c r="L7309" i="16"/>
  <c r="K7309" i="16"/>
  <c r="J7309" i="16"/>
  <c r="I7309" i="16"/>
  <c r="H7309" i="16"/>
  <c r="G7309" i="16"/>
  <c r="A7309" i="16"/>
  <c r="AB7308" i="16"/>
  <c r="AA7308" i="16"/>
  <c r="M7308" i="16"/>
  <c r="L7308" i="16"/>
  <c r="K7308" i="16"/>
  <c r="J7308" i="16"/>
  <c r="I7308" i="16"/>
  <c r="H7308" i="16"/>
  <c r="G7308" i="16"/>
  <c r="C7308" i="16"/>
  <c r="A7308" i="16"/>
  <c r="N7308" i="16" s="1"/>
  <c r="AB7307" i="16"/>
  <c r="AA7307" i="16"/>
  <c r="M7307" i="16"/>
  <c r="L7307" i="16"/>
  <c r="K7307" i="16"/>
  <c r="J7307" i="16"/>
  <c r="I7307" i="16"/>
  <c r="B7307" i="16" s="1"/>
  <c r="H7307" i="16"/>
  <c r="G7307" i="16"/>
  <c r="A7307" i="16"/>
  <c r="AB7306" i="16"/>
  <c r="AA7306" i="16"/>
  <c r="M7306" i="16"/>
  <c r="L7306" i="16"/>
  <c r="K7306" i="16"/>
  <c r="J7306" i="16"/>
  <c r="I7306" i="16"/>
  <c r="H7306" i="16"/>
  <c r="G7306" i="16"/>
  <c r="A7306" i="16"/>
  <c r="N7306" i="16" s="1"/>
  <c r="AB7305" i="16"/>
  <c r="AA7305" i="16"/>
  <c r="M7305" i="16"/>
  <c r="L7305" i="16"/>
  <c r="K7305" i="16"/>
  <c r="J7305" i="16"/>
  <c r="I7305" i="16"/>
  <c r="H7305" i="16"/>
  <c r="G7305" i="16"/>
  <c r="A7305" i="16"/>
  <c r="AB7304" i="16"/>
  <c r="AA7304" i="16"/>
  <c r="M7304" i="16"/>
  <c r="L7304" i="16"/>
  <c r="K7304" i="16"/>
  <c r="J7304" i="16"/>
  <c r="I7304" i="16"/>
  <c r="H7304" i="16"/>
  <c r="C7304" i="16" s="1"/>
  <c r="G7304" i="16"/>
  <c r="A7304" i="16"/>
  <c r="N7304" i="16" s="1"/>
  <c r="AB7303" i="16"/>
  <c r="AA7303" i="16"/>
  <c r="M7303" i="16"/>
  <c r="L7303" i="16"/>
  <c r="K7303" i="16"/>
  <c r="J7303" i="16"/>
  <c r="I7303" i="16"/>
  <c r="B7303" i="16" s="1"/>
  <c r="H7303" i="16"/>
  <c r="G7303" i="16"/>
  <c r="A7303" i="16"/>
  <c r="AB7302" i="16"/>
  <c r="AA7302" i="16"/>
  <c r="M7302" i="16"/>
  <c r="L7302" i="16"/>
  <c r="K7302" i="16"/>
  <c r="J7302" i="16"/>
  <c r="I7302" i="16"/>
  <c r="H7302" i="16"/>
  <c r="G7302" i="16"/>
  <c r="A7302" i="16"/>
  <c r="N7302" i="16" s="1"/>
  <c r="AB7301" i="16"/>
  <c r="AA7301" i="16"/>
  <c r="M7301" i="16"/>
  <c r="L7301" i="16"/>
  <c r="K7301" i="16"/>
  <c r="J7301" i="16"/>
  <c r="I7301" i="16"/>
  <c r="H7301" i="16"/>
  <c r="G7301" i="16"/>
  <c r="A7301" i="16"/>
  <c r="AB7300" i="16"/>
  <c r="AA7300" i="16"/>
  <c r="M7300" i="16"/>
  <c r="L7300" i="16"/>
  <c r="K7300" i="16"/>
  <c r="J7300" i="16"/>
  <c r="I7300" i="16"/>
  <c r="H7300" i="16"/>
  <c r="G7300" i="16"/>
  <c r="C7300" i="16"/>
  <c r="A7300" i="16"/>
  <c r="N7300" i="16" s="1"/>
  <c r="AB7299" i="16"/>
  <c r="AA7299" i="16"/>
  <c r="M7299" i="16"/>
  <c r="L7299" i="16"/>
  <c r="K7299" i="16"/>
  <c r="J7299" i="16"/>
  <c r="I7299" i="16"/>
  <c r="H7299" i="16"/>
  <c r="G7299" i="16"/>
  <c r="A7299" i="16"/>
  <c r="AB7298" i="16"/>
  <c r="AA7298" i="16"/>
  <c r="M7298" i="16"/>
  <c r="L7298" i="16"/>
  <c r="K7298" i="16"/>
  <c r="J7298" i="16"/>
  <c r="I7298" i="16"/>
  <c r="H7298" i="16"/>
  <c r="G7298" i="16"/>
  <c r="A7298" i="16"/>
  <c r="N7298" i="16" s="1"/>
  <c r="AB7297" i="16"/>
  <c r="AA7297" i="16"/>
  <c r="M7297" i="16"/>
  <c r="L7297" i="16"/>
  <c r="K7297" i="16"/>
  <c r="J7297" i="16"/>
  <c r="I7297" i="16"/>
  <c r="H7297" i="16"/>
  <c r="G7297" i="16"/>
  <c r="A7297" i="16"/>
  <c r="AB7296" i="16"/>
  <c r="AA7296" i="16"/>
  <c r="M7296" i="16"/>
  <c r="L7296" i="16"/>
  <c r="K7296" i="16"/>
  <c r="J7296" i="16"/>
  <c r="I7296" i="16"/>
  <c r="H7296" i="16"/>
  <c r="C7296" i="16" s="1"/>
  <c r="G7296" i="16"/>
  <c r="A7296" i="16"/>
  <c r="N7296" i="16" s="1"/>
  <c r="AB7295" i="16"/>
  <c r="AA7295" i="16"/>
  <c r="M7295" i="16"/>
  <c r="L7295" i="16"/>
  <c r="K7295" i="16"/>
  <c r="J7295" i="16"/>
  <c r="I7295" i="16"/>
  <c r="H7295" i="16"/>
  <c r="G7295" i="16"/>
  <c r="A7295" i="16"/>
  <c r="AB7294" i="16"/>
  <c r="AA7294" i="16"/>
  <c r="M7294" i="16"/>
  <c r="L7294" i="16"/>
  <c r="K7294" i="16"/>
  <c r="J7294" i="16"/>
  <c r="I7294" i="16"/>
  <c r="H7294" i="16"/>
  <c r="G7294" i="16"/>
  <c r="C7294" i="16"/>
  <c r="A7294" i="16"/>
  <c r="N7294" i="16" s="1"/>
  <c r="AB7293" i="16"/>
  <c r="AA7293" i="16"/>
  <c r="M7293" i="16"/>
  <c r="L7293" i="16"/>
  <c r="K7293" i="16"/>
  <c r="J7293" i="16"/>
  <c r="I7293" i="16"/>
  <c r="H7293" i="16"/>
  <c r="G7293" i="16"/>
  <c r="A7293" i="16"/>
  <c r="AB7292" i="16"/>
  <c r="AA7292" i="16"/>
  <c r="M7292" i="16"/>
  <c r="L7292" i="16"/>
  <c r="K7292" i="16"/>
  <c r="J7292" i="16"/>
  <c r="I7292" i="16"/>
  <c r="H7292" i="16"/>
  <c r="G7292" i="16"/>
  <c r="C7292" i="16"/>
  <c r="A7292" i="16"/>
  <c r="N7292" i="16" s="1"/>
  <c r="AB7291" i="16"/>
  <c r="AA7291" i="16"/>
  <c r="M7291" i="16"/>
  <c r="L7291" i="16"/>
  <c r="K7291" i="16"/>
  <c r="J7291" i="16"/>
  <c r="I7291" i="16"/>
  <c r="H7291" i="16"/>
  <c r="G7291" i="16"/>
  <c r="A7291" i="16"/>
  <c r="AB7290" i="16"/>
  <c r="AA7290" i="16"/>
  <c r="M7290" i="16"/>
  <c r="L7290" i="16"/>
  <c r="K7290" i="16"/>
  <c r="J7290" i="16"/>
  <c r="I7290" i="16"/>
  <c r="H7290" i="16"/>
  <c r="G7290" i="16"/>
  <c r="A7290" i="16"/>
  <c r="N7290" i="16" s="1"/>
  <c r="AB7289" i="16"/>
  <c r="AA7289" i="16"/>
  <c r="M7289" i="16"/>
  <c r="L7289" i="16"/>
  <c r="K7289" i="16"/>
  <c r="J7289" i="16"/>
  <c r="I7289" i="16"/>
  <c r="H7289" i="16"/>
  <c r="G7289" i="16"/>
  <c r="A7289" i="16"/>
  <c r="AB7288" i="16"/>
  <c r="AA7288" i="16"/>
  <c r="M7288" i="16"/>
  <c r="L7288" i="16"/>
  <c r="K7288" i="16"/>
  <c r="J7288" i="16"/>
  <c r="I7288" i="16"/>
  <c r="B7288" i="16" s="1"/>
  <c r="H7288" i="16"/>
  <c r="G7288" i="16"/>
  <c r="A7288" i="16"/>
  <c r="AB7287" i="16"/>
  <c r="AA7287" i="16"/>
  <c r="M7287" i="16"/>
  <c r="L7287" i="16"/>
  <c r="K7287" i="16"/>
  <c r="J7287" i="16"/>
  <c r="I7287" i="16"/>
  <c r="H7287" i="16"/>
  <c r="G7287" i="16"/>
  <c r="A7287" i="16"/>
  <c r="AB7286" i="16"/>
  <c r="AA7286" i="16"/>
  <c r="M7286" i="16"/>
  <c r="L7286" i="16"/>
  <c r="K7286" i="16"/>
  <c r="J7286" i="16"/>
  <c r="I7286" i="16"/>
  <c r="H7286" i="16"/>
  <c r="G7286" i="16"/>
  <c r="C7286" i="16"/>
  <c r="A7286" i="16"/>
  <c r="N7286" i="16" s="1"/>
  <c r="AB7285" i="16"/>
  <c r="AA7285" i="16"/>
  <c r="M7285" i="16"/>
  <c r="L7285" i="16"/>
  <c r="K7285" i="16"/>
  <c r="J7285" i="16"/>
  <c r="I7285" i="16"/>
  <c r="H7285" i="16"/>
  <c r="G7285" i="16"/>
  <c r="A7285" i="16"/>
  <c r="AB7284" i="16"/>
  <c r="AA7284" i="16"/>
  <c r="M7284" i="16"/>
  <c r="L7284" i="16"/>
  <c r="K7284" i="16"/>
  <c r="J7284" i="16"/>
  <c r="I7284" i="16"/>
  <c r="H7284" i="16"/>
  <c r="G7284" i="16"/>
  <c r="C7284" i="16"/>
  <c r="A7284" i="16"/>
  <c r="N7284" i="16" s="1"/>
  <c r="AB7283" i="16"/>
  <c r="AA7283" i="16"/>
  <c r="M7283" i="16"/>
  <c r="L7283" i="16"/>
  <c r="K7283" i="16"/>
  <c r="J7283" i="16"/>
  <c r="I7283" i="16"/>
  <c r="H7283" i="16"/>
  <c r="G7283" i="16"/>
  <c r="A7283" i="16"/>
  <c r="AB7282" i="16"/>
  <c r="AA7282" i="16"/>
  <c r="M7282" i="16"/>
  <c r="L7282" i="16"/>
  <c r="K7282" i="16"/>
  <c r="J7282" i="16"/>
  <c r="I7282" i="16"/>
  <c r="H7282" i="16"/>
  <c r="G7282" i="16"/>
  <c r="A7282" i="16"/>
  <c r="N7282" i="16" s="1"/>
  <c r="AB7281" i="16"/>
  <c r="AA7281" i="16"/>
  <c r="M7281" i="16"/>
  <c r="L7281" i="16"/>
  <c r="K7281" i="16"/>
  <c r="J7281" i="16"/>
  <c r="I7281" i="16"/>
  <c r="H7281" i="16"/>
  <c r="G7281" i="16"/>
  <c r="C7281" i="16"/>
  <c r="A7281" i="16"/>
  <c r="AB7280" i="16"/>
  <c r="AA7280" i="16"/>
  <c r="M7280" i="16"/>
  <c r="L7280" i="16"/>
  <c r="K7280" i="16"/>
  <c r="J7280" i="16"/>
  <c r="I7280" i="16"/>
  <c r="H7280" i="16"/>
  <c r="G7280" i="16"/>
  <c r="C7280" i="16"/>
  <c r="A7280" i="16"/>
  <c r="N7280" i="16" s="1"/>
  <c r="AB7279" i="16"/>
  <c r="AA7279" i="16"/>
  <c r="M7279" i="16"/>
  <c r="L7279" i="16"/>
  <c r="K7279" i="16"/>
  <c r="J7279" i="16"/>
  <c r="I7279" i="16"/>
  <c r="B7279" i="16" s="1"/>
  <c r="H7279" i="16"/>
  <c r="G7279" i="16"/>
  <c r="A7279" i="16"/>
  <c r="AB7278" i="16"/>
  <c r="AA7278" i="16"/>
  <c r="M7278" i="16"/>
  <c r="L7278" i="16"/>
  <c r="K7278" i="16"/>
  <c r="J7278" i="16"/>
  <c r="I7278" i="16"/>
  <c r="H7278" i="16"/>
  <c r="G7278" i="16"/>
  <c r="C7278" i="16"/>
  <c r="A7278" i="16"/>
  <c r="N7278" i="16" s="1"/>
  <c r="AB7277" i="16"/>
  <c r="AA7277" i="16"/>
  <c r="M7277" i="16"/>
  <c r="L7277" i="16"/>
  <c r="K7277" i="16"/>
  <c r="J7277" i="16"/>
  <c r="I7277" i="16"/>
  <c r="H7277" i="16"/>
  <c r="G7277" i="16"/>
  <c r="A7277" i="16"/>
  <c r="AB7276" i="16"/>
  <c r="AA7276" i="16"/>
  <c r="M7276" i="16"/>
  <c r="L7276" i="16"/>
  <c r="K7276" i="16"/>
  <c r="J7276" i="16"/>
  <c r="I7276" i="16"/>
  <c r="H7276" i="16"/>
  <c r="C7276" i="16" s="1"/>
  <c r="G7276" i="16"/>
  <c r="A7276" i="16"/>
  <c r="N7276" i="16" s="1"/>
  <c r="AB7275" i="16"/>
  <c r="AA7275" i="16"/>
  <c r="M7275" i="16"/>
  <c r="L7275" i="16"/>
  <c r="K7275" i="16"/>
  <c r="J7275" i="16"/>
  <c r="I7275" i="16"/>
  <c r="H7275" i="16"/>
  <c r="G7275" i="16"/>
  <c r="A7275" i="16"/>
  <c r="AB7274" i="16"/>
  <c r="AA7274" i="16"/>
  <c r="M7274" i="16"/>
  <c r="L7274" i="16"/>
  <c r="K7274" i="16"/>
  <c r="J7274" i="16"/>
  <c r="I7274" i="16"/>
  <c r="B7274" i="16" s="1"/>
  <c r="H7274" i="16"/>
  <c r="G7274" i="16"/>
  <c r="A7274" i="16"/>
  <c r="AB7273" i="16"/>
  <c r="AA7273" i="16"/>
  <c r="M7273" i="16"/>
  <c r="L7273" i="16"/>
  <c r="K7273" i="16"/>
  <c r="J7273" i="16"/>
  <c r="I7273" i="16"/>
  <c r="H7273" i="16"/>
  <c r="G7273" i="16"/>
  <c r="A7273" i="16"/>
  <c r="AB7272" i="16"/>
  <c r="AA7272" i="16"/>
  <c r="M7272" i="16"/>
  <c r="L7272" i="16"/>
  <c r="K7272" i="16"/>
  <c r="J7272" i="16"/>
  <c r="I7272" i="16"/>
  <c r="H7272" i="16"/>
  <c r="G7272" i="16"/>
  <c r="C7272" i="16"/>
  <c r="A7272" i="16"/>
  <c r="N7272" i="16" s="1"/>
  <c r="AB7271" i="16"/>
  <c r="AA7271" i="16"/>
  <c r="M7271" i="16"/>
  <c r="L7271" i="16"/>
  <c r="K7271" i="16"/>
  <c r="J7271" i="16"/>
  <c r="I7271" i="16"/>
  <c r="B7271" i="16" s="1"/>
  <c r="H7271" i="16"/>
  <c r="G7271" i="16"/>
  <c r="A7271" i="16"/>
  <c r="AB7270" i="16"/>
  <c r="AA7270" i="16"/>
  <c r="M7270" i="16"/>
  <c r="L7270" i="16"/>
  <c r="K7270" i="16"/>
  <c r="J7270" i="16"/>
  <c r="I7270" i="16"/>
  <c r="H7270" i="16"/>
  <c r="G7270" i="16"/>
  <c r="C7270" i="16"/>
  <c r="A7270" i="16"/>
  <c r="N7270" i="16" s="1"/>
  <c r="AB7269" i="16"/>
  <c r="AA7269" i="16"/>
  <c r="M7269" i="16"/>
  <c r="L7269" i="16"/>
  <c r="K7269" i="16"/>
  <c r="J7269" i="16"/>
  <c r="I7269" i="16"/>
  <c r="H7269" i="16"/>
  <c r="G7269" i="16"/>
  <c r="A7269" i="16"/>
  <c r="AB7268" i="16"/>
  <c r="AA7268" i="16"/>
  <c r="M7268" i="16"/>
  <c r="L7268" i="16"/>
  <c r="K7268" i="16"/>
  <c r="J7268" i="16"/>
  <c r="I7268" i="16"/>
  <c r="H7268" i="16"/>
  <c r="C7268" i="16" s="1"/>
  <c r="G7268" i="16"/>
  <c r="A7268" i="16"/>
  <c r="N7268" i="16" s="1"/>
  <c r="AB7267" i="16"/>
  <c r="AA7267" i="16"/>
  <c r="M7267" i="16"/>
  <c r="L7267" i="16"/>
  <c r="K7267" i="16"/>
  <c r="J7267" i="16"/>
  <c r="I7267" i="16"/>
  <c r="H7267" i="16"/>
  <c r="G7267" i="16"/>
  <c r="A7267" i="16"/>
  <c r="AB7266" i="16"/>
  <c r="AA7266" i="16"/>
  <c r="M7266" i="16"/>
  <c r="L7266" i="16"/>
  <c r="K7266" i="16"/>
  <c r="J7266" i="16"/>
  <c r="I7266" i="16"/>
  <c r="H7266" i="16"/>
  <c r="G7266" i="16"/>
  <c r="A7266" i="16"/>
  <c r="AB7265" i="16"/>
  <c r="AA7265" i="16"/>
  <c r="M7265" i="16"/>
  <c r="L7265" i="16"/>
  <c r="K7265" i="16"/>
  <c r="J7265" i="16"/>
  <c r="I7265" i="16"/>
  <c r="H7265" i="16"/>
  <c r="G7265" i="16"/>
  <c r="A7265" i="16"/>
  <c r="AB7264" i="16"/>
  <c r="AA7264" i="16"/>
  <c r="M7264" i="16"/>
  <c r="L7264" i="16"/>
  <c r="K7264" i="16"/>
  <c r="J7264" i="16"/>
  <c r="I7264" i="16"/>
  <c r="H7264" i="16"/>
  <c r="G7264" i="16"/>
  <c r="C7264" i="16"/>
  <c r="A7264" i="16"/>
  <c r="N7264" i="16" s="1"/>
  <c r="AB7263" i="16"/>
  <c r="AA7263" i="16"/>
  <c r="M7263" i="16"/>
  <c r="L7263" i="16"/>
  <c r="K7263" i="16"/>
  <c r="J7263" i="16"/>
  <c r="I7263" i="16"/>
  <c r="B7263" i="16" s="1"/>
  <c r="H7263" i="16"/>
  <c r="G7263" i="16"/>
  <c r="A7263" i="16"/>
  <c r="AB7262" i="16"/>
  <c r="AA7262" i="16"/>
  <c r="M7262" i="16"/>
  <c r="L7262" i="16"/>
  <c r="K7262" i="16"/>
  <c r="J7262" i="16"/>
  <c r="I7262" i="16"/>
  <c r="H7262" i="16"/>
  <c r="G7262" i="16"/>
  <c r="C7262" i="16"/>
  <c r="A7262" i="16"/>
  <c r="N7262" i="16" s="1"/>
  <c r="AB7261" i="16"/>
  <c r="AA7261" i="16"/>
  <c r="M7261" i="16"/>
  <c r="L7261" i="16"/>
  <c r="K7261" i="16"/>
  <c r="J7261" i="16"/>
  <c r="I7261" i="16"/>
  <c r="H7261" i="16"/>
  <c r="G7261" i="16"/>
  <c r="A7261" i="16"/>
  <c r="AB7260" i="16"/>
  <c r="AA7260" i="16"/>
  <c r="M7260" i="16"/>
  <c r="L7260" i="16"/>
  <c r="K7260" i="16"/>
  <c r="J7260" i="16"/>
  <c r="I7260" i="16"/>
  <c r="H7260" i="16"/>
  <c r="C7260" i="16" s="1"/>
  <c r="G7260" i="16"/>
  <c r="A7260" i="16"/>
  <c r="N7260" i="16" s="1"/>
  <c r="AB7259" i="16"/>
  <c r="AA7259" i="16"/>
  <c r="M7259" i="16"/>
  <c r="L7259" i="16"/>
  <c r="K7259" i="16"/>
  <c r="J7259" i="16"/>
  <c r="I7259" i="16"/>
  <c r="H7259" i="16"/>
  <c r="G7259" i="16"/>
  <c r="A7259" i="16"/>
  <c r="AB7258" i="16"/>
  <c r="AA7258" i="16"/>
  <c r="M7258" i="16"/>
  <c r="L7258" i="16"/>
  <c r="K7258" i="16"/>
  <c r="J7258" i="16"/>
  <c r="I7258" i="16"/>
  <c r="H7258" i="16"/>
  <c r="G7258" i="16"/>
  <c r="A7258" i="16"/>
  <c r="AB7257" i="16"/>
  <c r="AA7257" i="16"/>
  <c r="M7257" i="16"/>
  <c r="L7257" i="16"/>
  <c r="K7257" i="16"/>
  <c r="J7257" i="16"/>
  <c r="I7257" i="16"/>
  <c r="H7257" i="16"/>
  <c r="G7257" i="16"/>
  <c r="A7257" i="16"/>
  <c r="AB7256" i="16"/>
  <c r="AA7256" i="16"/>
  <c r="M7256" i="16"/>
  <c r="L7256" i="16"/>
  <c r="K7256" i="16"/>
  <c r="J7256" i="16"/>
  <c r="I7256" i="16"/>
  <c r="H7256" i="16"/>
  <c r="G7256" i="16"/>
  <c r="C7256" i="16"/>
  <c r="A7256" i="16"/>
  <c r="N7256" i="16" s="1"/>
  <c r="AB7255" i="16"/>
  <c r="AA7255" i="16"/>
  <c r="M7255" i="16"/>
  <c r="L7255" i="16"/>
  <c r="K7255" i="16"/>
  <c r="J7255" i="16"/>
  <c r="I7255" i="16"/>
  <c r="B7255" i="16" s="1"/>
  <c r="H7255" i="16"/>
  <c r="G7255" i="16"/>
  <c r="A7255" i="16"/>
  <c r="AB7254" i="16"/>
  <c r="AA7254" i="16"/>
  <c r="M7254" i="16"/>
  <c r="L7254" i="16"/>
  <c r="K7254" i="16"/>
  <c r="J7254" i="16"/>
  <c r="I7254" i="16"/>
  <c r="H7254" i="16"/>
  <c r="G7254" i="16"/>
  <c r="C7254" i="16"/>
  <c r="A7254" i="16"/>
  <c r="N7254" i="16" s="1"/>
  <c r="AB7253" i="16"/>
  <c r="AA7253" i="16"/>
  <c r="M7253" i="16"/>
  <c r="L7253" i="16"/>
  <c r="K7253" i="16"/>
  <c r="J7253" i="16"/>
  <c r="I7253" i="16"/>
  <c r="H7253" i="16"/>
  <c r="G7253" i="16"/>
  <c r="A7253" i="16"/>
  <c r="AB7252" i="16"/>
  <c r="AA7252" i="16"/>
  <c r="M7252" i="16"/>
  <c r="L7252" i="16"/>
  <c r="K7252" i="16"/>
  <c r="J7252" i="16"/>
  <c r="I7252" i="16"/>
  <c r="H7252" i="16"/>
  <c r="C7252" i="16" s="1"/>
  <c r="G7252" i="16"/>
  <c r="A7252" i="16"/>
  <c r="N7252" i="16" s="1"/>
  <c r="AB7251" i="16"/>
  <c r="AA7251" i="16"/>
  <c r="M7251" i="16"/>
  <c r="L7251" i="16"/>
  <c r="K7251" i="16"/>
  <c r="J7251" i="16"/>
  <c r="I7251" i="16"/>
  <c r="H7251" i="16"/>
  <c r="G7251" i="16"/>
  <c r="A7251" i="16"/>
  <c r="AB7250" i="16"/>
  <c r="AA7250" i="16"/>
  <c r="M7250" i="16"/>
  <c r="L7250" i="16"/>
  <c r="K7250" i="16"/>
  <c r="J7250" i="16"/>
  <c r="I7250" i="16"/>
  <c r="H7250" i="16"/>
  <c r="G7250" i="16"/>
  <c r="A7250" i="16"/>
  <c r="AB7249" i="16"/>
  <c r="AA7249" i="16"/>
  <c r="M7249" i="16"/>
  <c r="L7249" i="16"/>
  <c r="K7249" i="16"/>
  <c r="J7249" i="16"/>
  <c r="I7249" i="16"/>
  <c r="H7249" i="16"/>
  <c r="G7249" i="16"/>
  <c r="A7249" i="16"/>
  <c r="AB7248" i="16"/>
  <c r="AA7248" i="16"/>
  <c r="M7248" i="16"/>
  <c r="L7248" i="16"/>
  <c r="K7248" i="16"/>
  <c r="J7248" i="16"/>
  <c r="I7248" i="16"/>
  <c r="H7248" i="16"/>
  <c r="G7248" i="16"/>
  <c r="C7248" i="16"/>
  <c r="A7248" i="16"/>
  <c r="N7248" i="16" s="1"/>
  <c r="AB7247" i="16"/>
  <c r="AA7247" i="16"/>
  <c r="M7247" i="16"/>
  <c r="L7247" i="16"/>
  <c r="K7247" i="16"/>
  <c r="J7247" i="16"/>
  <c r="I7247" i="16"/>
  <c r="B7247" i="16" s="1"/>
  <c r="H7247" i="16"/>
  <c r="G7247" i="16"/>
  <c r="A7247" i="16"/>
  <c r="AB7246" i="16"/>
  <c r="AA7246" i="16"/>
  <c r="M7246" i="16"/>
  <c r="L7246" i="16"/>
  <c r="K7246" i="16"/>
  <c r="J7246" i="16"/>
  <c r="I7246" i="16"/>
  <c r="H7246" i="16"/>
  <c r="G7246" i="16"/>
  <c r="C7246" i="16"/>
  <c r="A7246" i="16"/>
  <c r="N7246" i="16" s="1"/>
  <c r="AB7245" i="16"/>
  <c r="AA7245" i="16"/>
  <c r="M7245" i="16"/>
  <c r="L7245" i="16"/>
  <c r="K7245" i="16"/>
  <c r="J7245" i="16"/>
  <c r="I7245" i="16"/>
  <c r="H7245" i="16"/>
  <c r="G7245" i="16"/>
  <c r="A7245" i="16"/>
  <c r="AB7244" i="16"/>
  <c r="AA7244" i="16"/>
  <c r="M7244" i="16"/>
  <c r="L7244" i="16"/>
  <c r="K7244" i="16"/>
  <c r="J7244" i="16"/>
  <c r="I7244" i="16"/>
  <c r="H7244" i="16"/>
  <c r="C7244" i="16" s="1"/>
  <c r="G7244" i="16"/>
  <c r="A7244" i="16"/>
  <c r="N7244" i="16" s="1"/>
  <c r="AB7243" i="16"/>
  <c r="AA7243" i="16"/>
  <c r="M7243" i="16"/>
  <c r="L7243" i="16"/>
  <c r="K7243" i="16"/>
  <c r="J7243" i="16"/>
  <c r="I7243" i="16"/>
  <c r="H7243" i="16"/>
  <c r="G7243" i="16"/>
  <c r="A7243" i="16"/>
  <c r="AB7242" i="16"/>
  <c r="AA7242" i="16"/>
  <c r="M7242" i="16"/>
  <c r="L7242" i="16"/>
  <c r="K7242" i="16"/>
  <c r="J7242" i="16"/>
  <c r="I7242" i="16"/>
  <c r="H7242" i="16"/>
  <c r="G7242" i="16"/>
  <c r="A7242" i="16"/>
  <c r="AB7241" i="16"/>
  <c r="AA7241" i="16"/>
  <c r="M7241" i="16"/>
  <c r="L7241" i="16"/>
  <c r="K7241" i="16"/>
  <c r="J7241" i="16"/>
  <c r="I7241" i="16"/>
  <c r="H7241" i="16"/>
  <c r="G7241" i="16"/>
  <c r="A7241" i="16"/>
  <c r="AB7240" i="16"/>
  <c r="AA7240" i="16"/>
  <c r="M7240" i="16"/>
  <c r="L7240" i="16"/>
  <c r="K7240" i="16"/>
  <c r="J7240" i="16"/>
  <c r="I7240" i="16"/>
  <c r="H7240" i="16"/>
  <c r="G7240" i="16"/>
  <c r="C7240" i="16"/>
  <c r="A7240" i="16"/>
  <c r="N7240" i="16" s="1"/>
  <c r="AB7239" i="16"/>
  <c r="AA7239" i="16"/>
  <c r="M7239" i="16"/>
  <c r="L7239" i="16"/>
  <c r="K7239" i="16"/>
  <c r="J7239" i="16"/>
  <c r="I7239" i="16"/>
  <c r="B7239" i="16" s="1"/>
  <c r="H7239" i="16"/>
  <c r="G7239" i="16"/>
  <c r="A7239" i="16"/>
  <c r="AB7238" i="16"/>
  <c r="AA7238" i="16"/>
  <c r="M7238" i="16"/>
  <c r="L7238" i="16"/>
  <c r="K7238" i="16"/>
  <c r="J7238" i="16"/>
  <c r="I7238" i="16"/>
  <c r="H7238" i="16"/>
  <c r="G7238" i="16"/>
  <c r="C7238" i="16"/>
  <c r="A7238" i="16"/>
  <c r="N7238" i="16" s="1"/>
  <c r="AB7237" i="16"/>
  <c r="AA7237" i="16"/>
  <c r="M7237" i="16"/>
  <c r="L7237" i="16"/>
  <c r="K7237" i="16"/>
  <c r="J7237" i="16"/>
  <c r="I7237" i="16"/>
  <c r="H7237" i="16"/>
  <c r="G7237" i="16"/>
  <c r="A7237" i="16"/>
  <c r="AB7236" i="16"/>
  <c r="AA7236" i="16"/>
  <c r="M7236" i="16"/>
  <c r="L7236" i="16"/>
  <c r="K7236" i="16"/>
  <c r="J7236" i="16"/>
  <c r="I7236" i="16"/>
  <c r="H7236" i="16"/>
  <c r="C7236" i="16" s="1"/>
  <c r="G7236" i="16"/>
  <c r="A7236" i="16"/>
  <c r="AB7235" i="16"/>
  <c r="AA7235" i="16"/>
  <c r="M7235" i="16"/>
  <c r="L7235" i="16"/>
  <c r="K7235" i="16"/>
  <c r="J7235" i="16"/>
  <c r="I7235" i="16"/>
  <c r="H7235" i="16"/>
  <c r="G7235" i="16"/>
  <c r="C7235" i="16"/>
  <c r="A7235" i="16"/>
  <c r="AB7234" i="16"/>
  <c r="AA7234" i="16"/>
  <c r="M7234" i="16"/>
  <c r="L7234" i="16"/>
  <c r="K7234" i="16"/>
  <c r="J7234" i="16"/>
  <c r="I7234" i="16"/>
  <c r="H7234" i="16"/>
  <c r="G7234" i="16"/>
  <c r="A7234" i="16"/>
  <c r="AB7233" i="16"/>
  <c r="AA7233" i="16"/>
  <c r="M7233" i="16"/>
  <c r="L7233" i="16"/>
  <c r="K7233" i="16"/>
  <c r="J7233" i="16"/>
  <c r="I7233" i="16"/>
  <c r="H7233" i="16"/>
  <c r="G7233" i="16"/>
  <c r="A7233" i="16"/>
  <c r="AB7232" i="16"/>
  <c r="AA7232" i="16"/>
  <c r="M7232" i="16"/>
  <c r="L7232" i="16"/>
  <c r="K7232" i="16"/>
  <c r="J7232" i="16"/>
  <c r="I7232" i="16"/>
  <c r="H7232" i="16"/>
  <c r="G7232" i="16"/>
  <c r="C7232" i="16"/>
  <c r="A7232" i="16"/>
  <c r="AB7231" i="16"/>
  <c r="AA7231" i="16"/>
  <c r="M7231" i="16"/>
  <c r="L7231" i="16"/>
  <c r="K7231" i="16"/>
  <c r="J7231" i="16"/>
  <c r="I7231" i="16"/>
  <c r="H7231" i="16"/>
  <c r="G7231" i="16"/>
  <c r="A7231" i="16"/>
  <c r="C7231" i="16" s="1"/>
  <c r="AB7230" i="16"/>
  <c r="AA7230" i="16"/>
  <c r="M7230" i="16"/>
  <c r="L7230" i="16"/>
  <c r="K7230" i="16"/>
  <c r="J7230" i="16"/>
  <c r="I7230" i="16"/>
  <c r="H7230" i="16"/>
  <c r="G7230" i="16"/>
  <c r="A7230" i="16"/>
  <c r="AB7229" i="16"/>
  <c r="AA7229" i="16"/>
  <c r="N7229" i="16"/>
  <c r="M7229" i="16"/>
  <c r="L7229" i="16"/>
  <c r="K7229" i="16"/>
  <c r="J7229" i="16"/>
  <c r="I7229" i="16"/>
  <c r="H7229" i="16"/>
  <c r="G7229" i="16"/>
  <c r="F7229" i="16" s="1"/>
  <c r="A7229" i="16"/>
  <c r="C7229" i="16" s="1"/>
  <c r="AB7228" i="16"/>
  <c r="AA7228" i="16"/>
  <c r="M7228" i="16"/>
  <c r="L7228" i="16"/>
  <c r="K7228" i="16"/>
  <c r="J7228" i="16"/>
  <c r="I7228" i="16"/>
  <c r="H7228" i="16"/>
  <c r="G7228" i="16"/>
  <c r="A7228" i="16"/>
  <c r="AB7227" i="16"/>
  <c r="AA7227" i="16"/>
  <c r="N7227" i="16"/>
  <c r="M7227" i="16"/>
  <c r="L7227" i="16"/>
  <c r="K7227" i="16"/>
  <c r="J7227" i="16"/>
  <c r="I7227" i="16"/>
  <c r="B7227" i="16" s="1"/>
  <c r="H7227" i="16"/>
  <c r="G7227" i="16"/>
  <c r="F7227" i="16"/>
  <c r="C7227" i="16"/>
  <c r="A7227" i="16"/>
  <c r="AB7226" i="16"/>
  <c r="AA7226" i="16"/>
  <c r="M7226" i="16"/>
  <c r="L7226" i="16"/>
  <c r="K7226" i="16"/>
  <c r="J7226" i="16"/>
  <c r="I7226" i="16"/>
  <c r="H7226" i="16"/>
  <c r="G7226" i="16"/>
  <c r="A7226" i="16"/>
  <c r="AB7225" i="16"/>
  <c r="AA7225" i="16"/>
  <c r="M7225" i="16"/>
  <c r="L7225" i="16"/>
  <c r="K7225" i="16"/>
  <c r="J7225" i="16"/>
  <c r="I7225" i="16"/>
  <c r="B7225" i="16" s="1"/>
  <c r="H7225" i="16"/>
  <c r="G7225" i="16"/>
  <c r="C7225" i="16"/>
  <c r="A7225" i="16"/>
  <c r="N7225" i="16" s="1"/>
  <c r="AB7224" i="16"/>
  <c r="AA7224" i="16"/>
  <c r="M7224" i="16"/>
  <c r="L7224" i="16"/>
  <c r="K7224" i="16"/>
  <c r="J7224" i="16"/>
  <c r="I7224" i="16"/>
  <c r="H7224" i="16"/>
  <c r="G7224" i="16"/>
  <c r="A7224" i="16"/>
  <c r="AB7223" i="16"/>
  <c r="AA7223" i="16"/>
  <c r="M7223" i="16"/>
  <c r="L7223" i="16"/>
  <c r="K7223" i="16"/>
  <c r="J7223" i="16"/>
  <c r="I7223" i="16"/>
  <c r="H7223" i="16"/>
  <c r="G7223" i="16"/>
  <c r="A7223" i="16"/>
  <c r="AB7222" i="16"/>
  <c r="AA7222" i="16"/>
  <c r="M7222" i="16"/>
  <c r="L7222" i="16"/>
  <c r="K7222" i="16"/>
  <c r="J7222" i="16"/>
  <c r="I7222" i="16"/>
  <c r="H7222" i="16"/>
  <c r="G7222" i="16"/>
  <c r="A7222" i="16"/>
  <c r="AB7221" i="16"/>
  <c r="AA7221" i="16"/>
  <c r="N7221" i="16"/>
  <c r="M7221" i="16"/>
  <c r="L7221" i="16"/>
  <c r="K7221" i="16"/>
  <c r="J7221" i="16"/>
  <c r="I7221" i="16"/>
  <c r="H7221" i="16"/>
  <c r="G7221" i="16"/>
  <c r="F7221" i="16" s="1"/>
  <c r="A7221" i="16"/>
  <c r="C7221" i="16" s="1"/>
  <c r="AB7220" i="16"/>
  <c r="AA7220" i="16"/>
  <c r="M7220" i="16"/>
  <c r="L7220" i="16"/>
  <c r="K7220" i="16"/>
  <c r="J7220" i="16"/>
  <c r="I7220" i="16"/>
  <c r="H7220" i="16"/>
  <c r="G7220" i="16"/>
  <c r="A7220" i="16"/>
  <c r="AB7219" i="16"/>
  <c r="AA7219" i="16"/>
  <c r="N7219" i="16"/>
  <c r="M7219" i="16"/>
  <c r="L7219" i="16"/>
  <c r="K7219" i="16"/>
  <c r="J7219" i="16"/>
  <c r="I7219" i="16"/>
  <c r="B7219" i="16" s="1"/>
  <c r="H7219" i="16"/>
  <c r="G7219" i="16"/>
  <c r="F7219" i="16"/>
  <c r="C7219" i="16"/>
  <c r="A7219" i="16"/>
  <c r="AB7218" i="16"/>
  <c r="AA7218" i="16"/>
  <c r="M7218" i="16"/>
  <c r="L7218" i="16"/>
  <c r="K7218" i="16"/>
  <c r="J7218" i="16"/>
  <c r="I7218" i="16"/>
  <c r="H7218" i="16"/>
  <c r="G7218" i="16"/>
  <c r="A7218" i="16"/>
  <c r="AB7217" i="16"/>
  <c r="AA7217" i="16"/>
  <c r="M7217" i="16"/>
  <c r="L7217" i="16"/>
  <c r="K7217" i="16"/>
  <c r="J7217" i="16"/>
  <c r="I7217" i="16"/>
  <c r="B7217" i="16" s="1"/>
  <c r="H7217" i="16"/>
  <c r="G7217" i="16"/>
  <c r="C7217" i="16"/>
  <c r="A7217" i="16"/>
  <c r="N7217" i="16" s="1"/>
  <c r="AB7216" i="16"/>
  <c r="AA7216" i="16"/>
  <c r="M7216" i="16"/>
  <c r="L7216" i="16"/>
  <c r="K7216" i="16"/>
  <c r="J7216" i="16"/>
  <c r="I7216" i="16"/>
  <c r="H7216" i="16"/>
  <c r="G7216" i="16"/>
  <c r="A7216" i="16"/>
  <c r="AB7215" i="16"/>
  <c r="AA7215" i="16"/>
  <c r="M7215" i="16"/>
  <c r="L7215" i="16"/>
  <c r="K7215" i="16"/>
  <c r="J7215" i="16"/>
  <c r="I7215" i="16"/>
  <c r="H7215" i="16"/>
  <c r="G7215" i="16"/>
  <c r="A7215" i="16"/>
  <c r="AB7214" i="16"/>
  <c r="AA7214" i="16"/>
  <c r="M7214" i="16"/>
  <c r="L7214" i="16"/>
  <c r="K7214" i="16"/>
  <c r="J7214" i="16"/>
  <c r="I7214" i="16"/>
  <c r="H7214" i="16"/>
  <c r="G7214" i="16"/>
  <c r="A7214" i="16"/>
  <c r="AB7213" i="16"/>
  <c r="AA7213" i="16"/>
  <c r="N7213" i="16"/>
  <c r="M7213" i="16"/>
  <c r="L7213" i="16"/>
  <c r="K7213" i="16"/>
  <c r="J7213" i="16"/>
  <c r="I7213" i="16"/>
  <c r="H7213" i="16"/>
  <c r="G7213" i="16"/>
  <c r="F7213" i="16" s="1"/>
  <c r="A7213" i="16"/>
  <c r="C7213" i="16" s="1"/>
  <c r="AB7212" i="16"/>
  <c r="AA7212" i="16"/>
  <c r="M7212" i="16"/>
  <c r="L7212" i="16"/>
  <c r="K7212" i="16"/>
  <c r="J7212" i="16"/>
  <c r="I7212" i="16"/>
  <c r="H7212" i="16"/>
  <c r="G7212" i="16"/>
  <c r="A7212" i="16"/>
  <c r="AB7211" i="16"/>
  <c r="AA7211" i="16"/>
  <c r="N7211" i="16"/>
  <c r="M7211" i="16"/>
  <c r="L7211" i="16"/>
  <c r="K7211" i="16"/>
  <c r="J7211" i="16"/>
  <c r="I7211" i="16"/>
  <c r="B7211" i="16" s="1"/>
  <c r="H7211" i="16"/>
  <c r="G7211" i="16"/>
  <c r="F7211" i="16"/>
  <c r="C7211" i="16"/>
  <c r="A7211" i="16"/>
  <c r="AB7210" i="16"/>
  <c r="AA7210" i="16"/>
  <c r="M7210" i="16"/>
  <c r="L7210" i="16"/>
  <c r="K7210" i="16"/>
  <c r="J7210" i="16"/>
  <c r="I7210" i="16"/>
  <c r="H7210" i="16"/>
  <c r="G7210" i="16"/>
  <c r="A7210" i="16"/>
  <c r="AB7209" i="16"/>
  <c r="AA7209" i="16"/>
  <c r="M7209" i="16"/>
  <c r="L7209" i="16"/>
  <c r="K7209" i="16"/>
  <c r="J7209" i="16"/>
  <c r="I7209" i="16"/>
  <c r="B7209" i="16" s="1"/>
  <c r="H7209" i="16"/>
  <c r="G7209" i="16"/>
  <c r="C7209" i="16"/>
  <c r="A7209" i="16"/>
  <c r="N7209" i="16" s="1"/>
  <c r="AB7208" i="16"/>
  <c r="AA7208" i="16"/>
  <c r="M7208" i="16"/>
  <c r="L7208" i="16"/>
  <c r="K7208" i="16"/>
  <c r="J7208" i="16"/>
  <c r="I7208" i="16"/>
  <c r="H7208" i="16"/>
  <c r="G7208" i="16"/>
  <c r="A7208" i="16"/>
  <c r="AB7207" i="16"/>
  <c r="AA7207" i="16"/>
  <c r="M7207" i="16"/>
  <c r="L7207" i="16"/>
  <c r="K7207" i="16"/>
  <c r="J7207" i="16"/>
  <c r="I7207" i="16"/>
  <c r="H7207" i="16"/>
  <c r="G7207" i="16"/>
  <c r="A7207" i="16"/>
  <c r="AB7206" i="16"/>
  <c r="AA7206" i="16"/>
  <c r="M7206" i="16"/>
  <c r="L7206" i="16"/>
  <c r="K7206" i="16"/>
  <c r="J7206" i="16"/>
  <c r="I7206" i="16"/>
  <c r="H7206" i="16"/>
  <c r="G7206" i="16"/>
  <c r="A7206" i="16"/>
  <c r="AB7205" i="16"/>
  <c r="AA7205" i="16"/>
  <c r="N7205" i="16"/>
  <c r="M7205" i="16"/>
  <c r="L7205" i="16"/>
  <c r="K7205" i="16"/>
  <c r="J7205" i="16"/>
  <c r="I7205" i="16"/>
  <c r="H7205" i="16"/>
  <c r="G7205" i="16"/>
  <c r="F7205" i="16" s="1"/>
  <c r="A7205" i="16"/>
  <c r="C7205" i="16" s="1"/>
  <c r="AB7204" i="16"/>
  <c r="AA7204" i="16"/>
  <c r="M7204" i="16"/>
  <c r="L7204" i="16"/>
  <c r="K7204" i="16"/>
  <c r="J7204" i="16"/>
  <c r="I7204" i="16"/>
  <c r="H7204" i="16"/>
  <c r="G7204" i="16"/>
  <c r="A7204" i="16"/>
  <c r="AB7203" i="16"/>
  <c r="AA7203" i="16"/>
  <c r="N7203" i="16"/>
  <c r="M7203" i="16"/>
  <c r="L7203" i="16"/>
  <c r="K7203" i="16"/>
  <c r="J7203" i="16"/>
  <c r="I7203" i="16"/>
  <c r="B7203" i="16" s="1"/>
  <c r="H7203" i="16"/>
  <c r="G7203" i="16"/>
  <c r="F7203" i="16"/>
  <c r="C7203" i="16"/>
  <c r="A7203" i="16"/>
  <c r="AB7202" i="16"/>
  <c r="AA7202" i="16"/>
  <c r="M7202" i="16"/>
  <c r="L7202" i="16"/>
  <c r="K7202" i="16"/>
  <c r="J7202" i="16"/>
  <c r="I7202" i="16"/>
  <c r="H7202" i="16"/>
  <c r="G7202" i="16"/>
  <c r="A7202" i="16"/>
  <c r="AB7201" i="16"/>
  <c r="AA7201" i="16"/>
  <c r="M7201" i="16"/>
  <c r="L7201" i="16"/>
  <c r="K7201" i="16"/>
  <c r="J7201" i="16"/>
  <c r="I7201" i="16"/>
  <c r="B7201" i="16" s="1"/>
  <c r="H7201" i="16"/>
  <c r="G7201" i="16"/>
  <c r="C7201" i="16"/>
  <c r="A7201" i="16"/>
  <c r="N7201" i="16" s="1"/>
  <c r="AB7200" i="16"/>
  <c r="AA7200" i="16"/>
  <c r="M7200" i="16"/>
  <c r="L7200" i="16"/>
  <c r="K7200" i="16"/>
  <c r="J7200" i="16"/>
  <c r="I7200" i="16"/>
  <c r="H7200" i="16"/>
  <c r="G7200" i="16"/>
  <c r="A7200" i="16"/>
  <c r="AB7199" i="16"/>
  <c r="AA7199" i="16"/>
  <c r="M7199" i="16"/>
  <c r="L7199" i="16"/>
  <c r="K7199" i="16"/>
  <c r="J7199" i="16"/>
  <c r="I7199" i="16"/>
  <c r="H7199" i="16"/>
  <c r="G7199" i="16"/>
  <c r="A7199" i="16"/>
  <c r="AB7198" i="16"/>
  <c r="AA7198" i="16"/>
  <c r="M7198" i="16"/>
  <c r="L7198" i="16"/>
  <c r="K7198" i="16"/>
  <c r="J7198" i="16"/>
  <c r="I7198" i="16"/>
  <c r="H7198" i="16"/>
  <c r="G7198" i="16"/>
  <c r="A7198" i="16"/>
  <c r="AB7197" i="16"/>
  <c r="AA7197" i="16"/>
  <c r="N7197" i="16"/>
  <c r="M7197" i="16"/>
  <c r="L7197" i="16"/>
  <c r="K7197" i="16"/>
  <c r="J7197" i="16"/>
  <c r="I7197" i="16"/>
  <c r="H7197" i="16"/>
  <c r="G7197" i="16"/>
  <c r="F7197" i="16" s="1"/>
  <c r="A7197" i="16"/>
  <c r="C7197" i="16" s="1"/>
  <c r="AB7196" i="16"/>
  <c r="AA7196" i="16"/>
  <c r="M7196" i="16"/>
  <c r="L7196" i="16"/>
  <c r="K7196" i="16"/>
  <c r="J7196" i="16"/>
  <c r="I7196" i="16"/>
  <c r="H7196" i="16"/>
  <c r="G7196" i="16"/>
  <c r="A7196" i="16"/>
  <c r="AB7195" i="16"/>
  <c r="AA7195" i="16"/>
  <c r="N7195" i="16"/>
  <c r="M7195" i="16"/>
  <c r="L7195" i="16"/>
  <c r="K7195" i="16"/>
  <c r="J7195" i="16"/>
  <c r="I7195" i="16"/>
  <c r="B7195" i="16" s="1"/>
  <c r="H7195" i="16"/>
  <c r="G7195" i="16"/>
  <c r="F7195" i="16"/>
  <c r="C7195" i="16"/>
  <c r="A7195" i="16"/>
  <c r="AB7194" i="16"/>
  <c r="AA7194" i="16"/>
  <c r="M7194" i="16"/>
  <c r="L7194" i="16"/>
  <c r="K7194" i="16"/>
  <c r="J7194" i="16"/>
  <c r="I7194" i="16"/>
  <c r="H7194" i="16"/>
  <c r="G7194" i="16"/>
  <c r="A7194" i="16"/>
  <c r="AB7193" i="16"/>
  <c r="AA7193" i="16"/>
  <c r="M7193" i="16"/>
  <c r="L7193" i="16"/>
  <c r="K7193" i="16"/>
  <c r="J7193" i="16"/>
  <c r="I7193" i="16"/>
  <c r="B7193" i="16" s="1"/>
  <c r="H7193" i="16"/>
  <c r="G7193" i="16"/>
  <c r="C7193" i="16"/>
  <c r="A7193" i="16"/>
  <c r="N7193" i="16" s="1"/>
  <c r="AB7192" i="16"/>
  <c r="AA7192" i="16"/>
  <c r="M7192" i="16"/>
  <c r="L7192" i="16"/>
  <c r="K7192" i="16"/>
  <c r="J7192" i="16"/>
  <c r="I7192" i="16"/>
  <c r="H7192" i="16"/>
  <c r="G7192" i="16"/>
  <c r="A7192" i="16"/>
  <c r="AB7191" i="16"/>
  <c r="AA7191" i="16"/>
  <c r="M7191" i="16"/>
  <c r="L7191" i="16"/>
  <c r="K7191" i="16"/>
  <c r="J7191" i="16"/>
  <c r="I7191" i="16"/>
  <c r="H7191" i="16"/>
  <c r="G7191" i="16"/>
  <c r="A7191" i="16"/>
  <c r="AB7190" i="16"/>
  <c r="AA7190" i="16"/>
  <c r="M7190" i="16"/>
  <c r="L7190" i="16"/>
  <c r="K7190" i="16"/>
  <c r="J7190" i="16"/>
  <c r="I7190" i="16"/>
  <c r="H7190" i="16"/>
  <c r="G7190" i="16"/>
  <c r="A7190" i="16"/>
  <c r="AB7189" i="16"/>
  <c r="AA7189" i="16"/>
  <c r="N7189" i="16"/>
  <c r="M7189" i="16"/>
  <c r="L7189" i="16"/>
  <c r="K7189" i="16"/>
  <c r="J7189" i="16"/>
  <c r="I7189" i="16"/>
  <c r="H7189" i="16"/>
  <c r="G7189" i="16"/>
  <c r="F7189" i="16" s="1"/>
  <c r="A7189" i="16"/>
  <c r="C7189" i="16" s="1"/>
  <c r="AB7188" i="16"/>
  <c r="AA7188" i="16"/>
  <c r="M7188" i="16"/>
  <c r="L7188" i="16"/>
  <c r="K7188" i="16"/>
  <c r="J7188" i="16"/>
  <c r="I7188" i="16"/>
  <c r="H7188" i="16"/>
  <c r="G7188" i="16"/>
  <c r="A7188" i="16"/>
  <c r="AB7187" i="16"/>
  <c r="AA7187" i="16"/>
  <c r="N7187" i="16"/>
  <c r="M7187" i="16"/>
  <c r="L7187" i="16"/>
  <c r="K7187" i="16"/>
  <c r="J7187" i="16"/>
  <c r="I7187" i="16"/>
  <c r="B7187" i="16" s="1"/>
  <c r="H7187" i="16"/>
  <c r="G7187" i="16"/>
  <c r="F7187" i="16"/>
  <c r="C7187" i="16"/>
  <c r="A7187" i="16"/>
  <c r="AB7186" i="16"/>
  <c r="AA7186" i="16"/>
  <c r="M7186" i="16"/>
  <c r="L7186" i="16"/>
  <c r="K7186" i="16"/>
  <c r="J7186" i="16"/>
  <c r="I7186" i="16"/>
  <c r="H7186" i="16"/>
  <c r="G7186" i="16"/>
  <c r="A7186" i="16"/>
  <c r="AB7185" i="16"/>
  <c r="AA7185" i="16"/>
  <c r="M7185" i="16"/>
  <c r="L7185" i="16"/>
  <c r="K7185" i="16"/>
  <c r="J7185" i="16"/>
  <c r="I7185" i="16"/>
  <c r="B7185" i="16" s="1"/>
  <c r="H7185" i="16"/>
  <c r="G7185" i="16"/>
  <c r="C7185" i="16"/>
  <c r="A7185" i="16"/>
  <c r="N7185" i="16" s="1"/>
  <c r="AB7184" i="16"/>
  <c r="AA7184" i="16"/>
  <c r="M7184" i="16"/>
  <c r="L7184" i="16"/>
  <c r="K7184" i="16"/>
  <c r="J7184" i="16"/>
  <c r="I7184" i="16"/>
  <c r="H7184" i="16"/>
  <c r="G7184" i="16"/>
  <c r="A7184" i="16"/>
  <c r="AB7183" i="16"/>
  <c r="AA7183" i="16"/>
  <c r="M7183" i="16"/>
  <c r="L7183" i="16"/>
  <c r="K7183" i="16"/>
  <c r="J7183" i="16"/>
  <c r="I7183" i="16"/>
  <c r="H7183" i="16"/>
  <c r="G7183" i="16"/>
  <c r="A7183" i="16"/>
  <c r="AB7182" i="16"/>
  <c r="AA7182" i="16"/>
  <c r="M7182" i="16"/>
  <c r="L7182" i="16"/>
  <c r="K7182" i="16"/>
  <c r="J7182" i="16"/>
  <c r="I7182" i="16"/>
  <c r="H7182" i="16"/>
  <c r="G7182" i="16"/>
  <c r="A7182" i="16"/>
  <c r="AB7181" i="16"/>
  <c r="AA7181" i="16"/>
  <c r="N7181" i="16"/>
  <c r="M7181" i="16"/>
  <c r="L7181" i="16"/>
  <c r="K7181" i="16"/>
  <c r="J7181" i="16"/>
  <c r="I7181" i="16"/>
  <c r="H7181" i="16"/>
  <c r="G7181" i="16"/>
  <c r="F7181" i="16" s="1"/>
  <c r="A7181" i="16"/>
  <c r="C7181" i="16" s="1"/>
  <c r="AB7180" i="16"/>
  <c r="AA7180" i="16"/>
  <c r="M7180" i="16"/>
  <c r="L7180" i="16"/>
  <c r="K7180" i="16"/>
  <c r="J7180" i="16"/>
  <c r="I7180" i="16"/>
  <c r="H7180" i="16"/>
  <c r="G7180" i="16"/>
  <c r="A7180" i="16"/>
  <c r="AB7179" i="16"/>
  <c r="AA7179" i="16"/>
  <c r="N7179" i="16"/>
  <c r="M7179" i="16"/>
  <c r="L7179" i="16"/>
  <c r="K7179" i="16"/>
  <c r="J7179" i="16"/>
  <c r="I7179" i="16"/>
  <c r="B7179" i="16" s="1"/>
  <c r="H7179" i="16"/>
  <c r="G7179" i="16"/>
  <c r="F7179" i="16"/>
  <c r="C7179" i="16"/>
  <c r="A7179" i="16"/>
  <c r="AB7178" i="16"/>
  <c r="AA7178" i="16"/>
  <c r="M7178" i="16"/>
  <c r="L7178" i="16"/>
  <c r="K7178" i="16"/>
  <c r="J7178" i="16"/>
  <c r="I7178" i="16"/>
  <c r="H7178" i="16"/>
  <c r="G7178" i="16"/>
  <c r="A7178" i="16"/>
  <c r="AB7177" i="16"/>
  <c r="AA7177" i="16"/>
  <c r="M7177" i="16"/>
  <c r="L7177" i="16"/>
  <c r="K7177" i="16"/>
  <c r="J7177" i="16"/>
  <c r="I7177" i="16"/>
  <c r="B7177" i="16" s="1"/>
  <c r="H7177" i="16"/>
  <c r="G7177" i="16"/>
  <c r="C7177" i="16"/>
  <c r="A7177" i="16"/>
  <c r="N7177" i="16" s="1"/>
  <c r="AB7176" i="16"/>
  <c r="AA7176" i="16"/>
  <c r="M7176" i="16"/>
  <c r="L7176" i="16"/>
  <c r="K7176" i="16"/>
  <c r="J7176" i="16"/>
  <c r="I7176" i="16"/>
  <c r="H7176" i="16"/>
  <c r="G7176" i="16"/>
  <c r="A7176" i="16"/>
  <c r="AB7175" i="16"/>
  <c r="AA7175" i="16"/>
  <c r="M7175" i="16"/>
  <c r="L7175" i="16"/>
  <c r="K7175" i="16"/>
  <c r="J7175" i="16"/>
  <c r="I7175" i="16"/>
  <c r="H7175" i="16"/>
  <c r="G7175" i="16"/>
  <c r="A7175" i="16"/>
  <c r="AB7174" i="16"/>
  <c r="AA7174" i="16"/>
  <c r="M7174" i="16"/>
  <c r="L7174" i="16"/>
  <c r="K7174" i="16"/>
  <c r="J7174" i="16"/>
  <c r="I7174" i="16"/>
  <c r="H7174" i="16"/>
  <c r="G7174" i="16"/>
  <c r="A7174" i="16"/>
  <c r="AB7173" i="16"/>
  <c r="AA7173" i="16"/>
  <c r="N7173" i="16"/>
  <c r="M7173" i="16"/>
  <c r="L7173" i="16"/>
  <c r="K7173" i="16"/>
  <c r="J7173" i="16"/>
  <c r="I7173" i="16"/>
  <c r="H7173" i="16"/>
  <c r="G7173" i="16"/>
  <c r="F7173" i="16" s="1"/>
  <c r="A7173" i="16"/>
  <c r="C7173" i="16" s="1"/>
  <c r="AB7172" i="16"/>
  <c r="AA7172" i="16"/>
  <c r="M7172" i="16"/>
  <c r="L7172" i="16"/>
  <c r="K7172" i="16"/>
  <c r="J7172" i="16"/>
  <c r="I7172" i="16"/>
  <c r="H7172" i="16"/>
  <c r="G7172" i="16"/>
  <c r="A7172" i="16"/>
  <c r="AB7171" i="16"/>
  <c r="AA7171" i="16"/>
  <c r="N7171" i="16"/>
  <c r="M7171" i="16"/>
  <c r="L7171" i="16"/>
  <c r="K7171" i="16"/>
  <c r="J7171" i="16"/>
  <c r="I7171" i="16"/>
  <c r="B7171" i="16" s="1"/>
  <c r="H7171" i="16"/>
  <c r="G7171" i="16"/>
  <c r="F7171" i="16"/>
  <c r="C7171" i="16"/>
  <c r="A7171" i="16"/>
  <c r="AB7170" i="16"/>
  <c r="AA7170" i="16"/>
  <c r="M7170" i="16"/>
  <c r="L7170" i="16"/>
  <c r="K7170" i="16"/>
  <c r="J7170" i="16"/>
  <c r="I7170" i="16"/>
  <c r="H7170" i="16"/>
  <c r="G7170" i="16"/>
  <c r="A7170" i="16"/>
  <c r="AB7169" i="16"/>
  <c r="AA7169" i="16"/>
  <c r="M7169" i="16"/>
  <c r="L7169" i="16"/>
  <c r="K7169" i="16"/>
  <c r="J7169" i="16"/>
  <c r="I7169" i="16"/>
  <c r="B7169" i="16" s="1"/>
  <c r="H7169" i="16"/>
  <c r="G7169" i="16"/>
  <c r="C7169" i="16"/>
  <c r="A7169" i="16"/>
  <c r="N7169" i="16" s="1"/>
  <c r="AB7168" i="16"/>
  <c r="AA7168" i="16"/>
  <c r="M7168" i="16"/>
  <c r="L7168" i="16"/>
  <c r="K7168" i="16"/>
  <c r="J7168" i="16"/>
  <c r="I7168" i="16"/>
  <c r="H7168" i="16"/>
  <c r="G7168" i="16"/>
  <c r="A7168" i="16"/>
  <c r="AB7167" i="16"/>
  <c r="AA7167" i="16"/>
  <c r="M7167" i="16"/>
  <c r="L7167" i="16"/>
  <c r="K7167" i="16"/>
  <c r="J7167" i="16"/>
  <c r="I7167" i="16"/>
  <c r="H7167" i="16"/>
  <c r="G7167" i="16"/>
  <c r="A7167" i="16"/>
  <c r="AB7166" i="16"/>
  <c r="AA7166" i="16"/>
  <c r="M7166" i="16"/>
  <c r="L7166" i="16"/>
  <c r="K7166" i="16"/>
  <c r="J7166" i="16"/>
  <c r="I7166" i="16"/>
  <c r="H7166" i="16"/>
  <c r="G7166" i="16"/>
  <c r="A7166" i="16"/>
  <c r="AB7165" i="16"/>
  <c r="AA7165" i="16"/>
  <c r="N7165" i="16"/>
  <c r="M7165" i="16"/>
  <c r="L7165" i="16"/>
  <c r="K7165" i="16"/>
  <c r="J7165" i="16"/>
  <c r="I7165" i="16"/>
  <c r="B7165" i="16" s="1"/>
  <c r="H7165" i="16"/>
  <c r="G7165" i="16"/>
  <c r="F7165" i="16" s="1"/>
  <c r="C7165" i="16"/>
  <c r="A7165" i="16"/>
  <c r="AB7164" i="16"/>
  <c r="AA7164" i="16"/>
  <c r="M7164" i="16"/>
  <c r="L7164" i="16"/>
  <c r="K7164" i="16"/>
  <c r="J7164" i="16"/>
  <c r="I7164" i="16"/>
  <c r="H7164" i="16"/>
  <c r="G7164" i="16"/>
  <c r="A7164" i="16"/>
  <c r="AB7163" i="16"/>
  <c r="AA7163" i="16"/>
  <c r="N7163" i="16"/>
  <c r="M7163" i="16"/>
  <c r="L7163" i="16"/>
  <c r="K7163" i="16"/>
  <c r="J7163" i="16"/>
  <c r="I7163" i="16"/>
  <c r="B7163" i="16" s="1"/>
  <c r="H7163" i="16"/>
  <c r="G7163" i="16"/>
  <c r="F7163" i="16"/>
  <c r="C7163" i="16"/>
  <c r="A7163" i="16"/>
  <c r="AB7162" i="16"/>
  <c r="AA7162" i="16"/>
  <c r="M7162" i="16"/>
  <c r="L7162" i="16"/>
  <c r="K7162" i="16"/>
  <c r="J7162" i="16"/>
  <c r="I7162" i="16"/>
  <c r="H7162" i="16"/>
  <c r="G7162" i="16"/>
  <c r="A7162" i="16"/>
  <c r="AB7161" i="16"/>
  <c r="AA7161" i="16"/>
  <c r="M7161" i="16"/>
  <c r="L7161" i="16"/>
  <c r="K7161" i="16"/>
  <c r="J7161" i="16"/>
  <c r="I7161" i="16"/>
  <c r="B7161" i="16" s="1"/>
  <c r="H7161" i="16"/>
  <c r="G7161" i="16"/>
  <c r="C7161" i="16"/>
  <c r="A7161" i="16"/>
  <c r="N7161" i="16" s="1"/>
  <c r="AB7160" i="16"/>
  <c r="AA7160" i="16"/>
  <c r="M7160" i="16"/>
  <c r="L7160" i="16"/>
  <c r="K7160" i="16"/>
  <c r="J7160" i="16"/>
  <c r="I7160" i="16"/>
  <c r="H7160" i="16"/>
  <c r="G7160" i="16"/>
  <c r="A7160" i="16"/>
  <c r="AB7159" i="16"/>
  <c r="AA7159" i="16"/>
  <c r="M7159" i="16"/>
  <c r="L7159" i="16"/>
  <c r="K7159" i="16"/>
  <c r="J7159" i="16"/>
  <c r="I7159" i="16"/>
  <c r="H7159" i="16"/>
  <c r="G7159" i="16"/>
  <c r="A7159" i="16"/>
  <c r="AB7158" i="16"/>
  <c r="AA7158" i="16"/>
  <c r="M7158" i="16"/>
  <c r="L7158" i="16"/>
  <c r="K7158" i="16"/>
  <c r="J7158" i="16"/>
  <c r="I7158" i="16"/>
  <c r="H7158" i="16"/>
  <c r="G7158" i="16"/>
  <c r="A7158" i="16"/>
  <c r="AB7157" i="16"/>
  <c r="AA7157" i="16"/>
  <c r="N7157" i="16"/>
  <c r="M7157" i="16"/>
  <c r="L7157" i="16"/>
  <c r="K7157" i="16"/>
  <c r="J7157" i="16"/>
  <c r="I7157" i="16"/>
  <c r="B7157" i="16" s="1"/>
  <c r="H7157" i="16"/>
  <c r="G7157" i="16"/>
  <c r="F7157" i="16" s="1"/>
  <c r="C7157" i="16"/>
  <c r="A7157" i="16"/>
  <c r="AB7156" i="16"/>
  <c r="AA7156" i="16"/>
  <c r="M7156" i="16"/>
  <c r="L7156" i="16"/>
  <c r="K7156" i="16"/>
  <c r="J7156" i="16"/>
  <c r="I7156" i="16"/>
  <c r="H7156" i="16"/>
  <c r="G7156" i="16"/>
  <c r="A7156" i="16"/>
  <c r="AB7155" i="16"/>
  <c r="AA7155" i="16"/>
  <c r="N7155" i="16"/>
  <c r="M7155" i="16"/>
  <c r="L7155" i="16"/>
  <c r="K7155" i="16"/>
  <c r="J7155" i="16"/>
  <c r="I7155" i="16"/>
  <c r="B7155" i="16" s="1"/>
  <c r="H7155" i="16"/>
  <c r="G7155" i="16"/>
  <c r="F7155" i="16"/>
  <c r="C7155" i="16"/>
  <c r="A7155" i="16"/>
  <c r="AB7154" i="16"/>
  <c r="AA7154" i="16"/>
  <c r="M7154" i="16"/>
  <c r="L7154" i="16"/>
  <c r="K7154" i="16"/>
  <c r="J7154" i="16"/>
  <c r="I7154" i="16"/>
  <c r="H7154" i="16"/>
  <c r="G7154" i="16"/>
  <c r="A7154" i="16"/>
  <c r="AB7153" i="16"/>
  <c r="AA7153" i="16"/>
  <c r="M7153" i="16"/>
  <c r="L7153" i="16"/>
  <c r="K7153" i="16"/>
  <c r="J7153" i="16"/>
  <c r="I7153" i="16"/>
  <c r="B7153" i="16" s="1"/>
  <c r="H7153" i="16"/>
  <c r="G7153" i="16"/>
  <c r="C7153" i="16"/>
  <c r="A7153" i="16"/>
  <c r="N7153" i="16" s="1"/>
  <c r="AB7152" i="16"/>
  <c r="AA7152" i="16"/>
  <c r="M7152" i="16"/>
  <c r="L7152" i="16"/>
  <c r="K7152" i="16"/>
  <c r="J7152" i="16"/>
  <c r="I7152" i="16"/>
  <c r="H7152" i="16"/>
  <c r="G7152" i="16"/>
  <c r="A7152" i="16"/>
  <c r="AB7151" i="16"/>
  <c r="AA7151" i="16"/>
  <c r="M7151" i="16"/>
  <c r="L7151" i="16"/>
  <c r="K7151" i="16"/>
  <c r="J7151" i="16"/>
  <c r="I7151" i="16"/>
  <c r="H7151" i="16"/>
  <c r="G7151" i="16"/>
  <c r="A7151" i="16"/>
  <c r="AB7150" i="16"/>
  <c r="AA7150" i="16"/>
  <c r="M7150" i="16"/>
  <c r="L7150" i="16"/>
  <c r="K7150" i="16"/>
  <c r="J7150" i="16"/>
  <c r="I7150" i="16"/>
  <c r="H7150" i="16"/>
  <c r="G7150" i="16"/>
  <c r="A7150" i="16"/>
  <c r="AB7149" i="16"/>
  <c r="AA7149" i="16"/>
  <c r="N7149" i="16"/>
  <c r="M7149" i="16"/>
  <c r="L7149" i="16"/>
  <c r="K7149" i="16"/>
  <c r="J7149" i="16"/>
  <c r="I7149" i="16"/>
  <c r="B7149" i="16" s="1"/>
  <c r="H7149" i="16"/>
  <c r="G7149" i="16"/>
  <c r="F7149" i="16" s="1"/>
  <c r="C7149" i="16"/>
  <c r="A7149" i="16"/>
  <c r="AB7148" i="16"/>
  <c r="AA7148" i="16"/>
  <c r="M7148" i="16"/>
  <c r="L7148" i="16"/>
  <c r="K7148" i="16"/>
  <c r="J7148" i="16"/>
  <c r="I7148" i="16"/>
  <c r="H7148" i="16"/>
  <c r="G7148" i="16"/>
  <c r="A7148" i="16"/>
  <c r="AB7147" i="16"/>
  <c r="AA7147" i="16"/>
  <c r="N7147" i="16"/>
  <c r="M7147" i="16"/>
  <c r="L7147" i="16"/>
  <c r="K7147" i="16"/>
  <c r="J7147" i="16"/>
  <c r="I7147" i="16"/>
  <c r="B7147" i="16" s="1"/>
  <c r="H7147" i="16"/>
  <c r="G7147" i="16"/>
  <c r="F7147" i="16"/>
  <c r="C7147" i="16"/>
  <c r="A7147" i="16"/>
  <c r="AB7146" i="16"/>
  <c r="AA7146" i="16"/>
  <c r="M7146" i="16"/>
  <c r="L7146" i="16"/>
  <c r="K7146" i="16"/>
  <c r="J7146" i="16"/>
  <c r="I7146" i="16"/>
  <c r="H7146" i="16"/>
  <c r="G7146" i="16"/>
  <c r="A7146" i="16"/>
  <c r="AB7145" i="16"/>
  <c r="AA7145" i="16"/>
  <c r="M7145" i="16"/>
  <c r="L7145" i="16"/>
  <c r="K7145" i="16"/>
  <c r="J7145" i="16"/>
  <c r="I7145" i="16"/>
  <c r="B7145" i="16" s="1"/>
  <c r="H7145" i="16"/>
  <c r="G7145" i="16"/>
  <c r="C7145" i="16"/>
  <c r="A7145" i="16"/>
  <c r="N7145" i="16" s="1"/>
  <c r="AB7144" i="16"/>
  <c r="AA7144" i="16"/>
  <c r="M7144" i="16"/>
  <c r="L7144" i="16"/>
  <c r="K7144" i="16"/>
  <c r="J7144" i="16"/>
  <c r="I7144" i="16"/>
  <c r="H7144" i="16"/>
  <c r="G7144" i="16"/>
  <c r="A7144" i="16"/>
  <c r="AB7143" i="16"/>
  <c r="AA7143" i="16"/>
  <c r="M7143" i="16"/>
  <c r="L7143" i="16"/>
  <c r="K7143" i="16"/>
  <c r="J7143" i="16"/>
  <c r="I7143" i="16"/>
  <c r="H7143" i="16"/>
  <c r="G7143" i="16"/>
  <c r="A7143" i="16"/>
  <c r="AB7142" i="16"/>
  <c r="AA7142" i="16"/>
  <c r="M7142" i="16"/>
  <c r="L7142" i="16"/>
  <c r="K7142" i="16"/>
  <c r="J7142" i="16"/>
  <c r="I7142" i="16"/>
  <c r="H7142" i="16"/>
  <c r="G7142" i="16"/>
  <c r="A7142" i="16"/>
  <c r="AB7141" i="16"/>
  <c r="AA7141" i="16"/>
  <c r="N7141" i="16"/>
  <c r="M7141" i="16"/>
  <c r="L7141" i="16"/>
  <c r="K7141" i="16"/>
  <c r="J7141" i="16"/>
  <c r="I7141" i="16"/>
  <c r="B7141" i="16" s="1"/>
  <c r="H7141" i="16"/>
  <c r="G7141" i="16"/>
  <c r="F7141" i="16" s="1"/>
  <c r="C7141" i="16"/>
  <c r="A7141" i="16"/>
  <c r="AB7140" i="16"/>
  <c r="AA7140" i="16"/>
  <c r="M7140" i="16"/>
  <c r="L7140" i="16"/>
  <c r="K7140" i="16"/>
  <c r="J7140" i="16"/>
  <c r="I7140" i="16"/>
  <c r="H7140" i="16"/>
  <c r="G7140" i="16"/>
  <c r="B7140" i="16"/>
  <c r="A7140" i="16"/>
  <c r="AB7139" i="16"/>
  <c r="AA7139" i="16"/>
  <c r="N7139" i="16"/>
  <c r="M7139" i="16"/>
  <c r="L7139" i="16"/>
  <c r="K7139" i="16"/>
  <c r="J7139" i="16"/>
  <c r="I7139" i="16"/>
  <c r="B7139" i="16" s="1"/>
  <c r="H7139" i="16"/>
  <c r="G7139" i="16"/>
  <c r="F7139" i="16" s="1"/>
  <c r="C7139" i="16"/>
  <c r="A7139" i="16"/>
  <c r="AB7138" i="16"/>
  <c r="AA7138" i="16"/>
  <c r="M7138" i="16"/>
  <c r="L7138" i="16"/>
  <c r="K7138" i="16"/>
  <c r="J7138" i="16"/>
  <c r="I7138" i="16"/>
  <c r="H7138" i="16"/>
  <c r="G7138" i="16"/>
  <c r="B7138" i="16"/>
  <c r="A7138" i="16"/>
  <c r="AB7137" i="16"/>
  <c r="AA7137" i="16"/>
  <c r="N7137" i="16"/>
  <c r="M7137" i="16"/>
  <c r="L7137" i="16"/>
  <c r="K7137" i="16"/>
  <c r="J7137" i="16"/>
  <c r="I7137" i="16"/>
  <c r="B7137" i="16" s="1"/>
  <c r="H7137" i="16"/>
  <c r="G7137" i="16"/>
  <c r="F7137" i="16" s="1"/>
  <c r="C7137" i="16"/>
  <c r="A7137" i="16"/>
  <c r="AB7136" i="16"/>
  <c r="AA7136" i="16"/>
  <c r="M7136" i="16"/>
  <c r="L7136" i="16"/>
  <c r="K7136" i="16"/>
  <c r="J7136" i="16"/>
  <c r="I7136" i="16"/>
  <c r="H7136" i="16"/>
  <c r="G7136" i="16"/>
  <c r="B7136" i="16"/>
  <c r="A7136" i="16"/>
  <c r="AB7135" i="16"/>
  <c r="AA7135" i="16"/>
  <c r="N7135" i="16"/>
  <c r="M7135" i="16"/>
  <c r="L7135" i="16"/>
  <c r="K7135" i="16"/>
  <c r="J7135" i="16"/>
  <c r="I7135" i="16"/>
  <c r="B7135" i="16" s="1"/>
  <c r="H7135" i="16"/>
  <c r="G7135" i="16"/>
  <c r="F7135" i="16" s="1"/>
  <c r="C7135" i="16"/>
  <c r="A7135" i="16"/>
  <c r="AB7134" i="16"/>
  <c r="AA7134" i="16"/>
  <c r="M7134" i="16"/>
  <c r="L7134" i="16"/>
  <c r="K7134" i="16"/>
  <c r="J7134" i="16"/>
  <c r="I7134" i="16"/>
  <c r="H7134" i="16"/>
  <c r="G7134" i="16"/>
  <c r="B7134" i="16"/>
  <c r="A7134" i="16"/>
  <c r="AB7133" i="16"/>
  <c r="AA7133" i="16"/>
  <c r="N7133" i="16"/>
  <c r="M7133" i="16"/>
  <c r="L7133" i="16"/>
  <c r="K7133" i="16"/>
  <c r="J7133" i="16"/>
  <c r="I7133" i="16"/>
  <c r="B7133" i="16" s="1"/>
  <c r="H7133" i="16"/>
  <c r="G7133" i="16"/>
  <c r="F7133" i="16" s="1"/>
  <c r="C7133" i="16"/>
  <c r="A7133" i="16"/>
  <c r="AB7132" i="16"/>
  <c r="AA7132" i="16"/>
  <c r="M7132" i="16"/>
  <c r="L7132" i="16"/>
  <c r="K7132" i="16"/>
  <c r="J7132" i="16"/>
  <c r="I7132" i="16"/>
  <c r="H7132" i="16"/>
  <c r="G7132" i="16"/>
  <c r="A7132" i="16"/>
  <c r="B7132" i="16" s="1"/>
  <c r="AB7131" i="16"/>
  <c r="AA7131" i="16"/>
  <c r="N7131" i="16"/>
  <c r="M7131" i="16"/>
  <c r="L7131" i="16"/>
  <c r="K7131" i="16"/>
  <c r="J7131" i="16"/>
  <c r="I7131" i="16"/>
  <c r="B7131" i="16" s="1"/>
  <c r="H7131" i="16"/>
  <c r="G7131" i="16"/>
  <c r="F7131" i="16" s="1"/>
  <c r="C7131" i="16"/>
  <c r="A7131" i="16"/>
  <c r="AB7130" i="16"/>
  <c r="AA7130" i="16"/>
  <c r="M7130" i="16"/>
  <c r="L7130" i="16"/>
  <c r="K7130" i="16"/>
  <c r="J7130" i="16"/>
  <c r="I7130" i="16"/>
  <c r="B7130" i="16" s="1"/>
  <c r="H7130" i="16"/>
  <c r="G7130" i="16"/>
  <c r="A7130" i="16"/>
  <c r="AB7129" i="16"/>
  <c r="AA7129" i="16"/>
  <c r="N7129" i="16"/>
  <c r="M7129" i="16"/>
  <c r="L7129" i="16"/>
  <c r="K7129" i="16"/>
  <c r="J7129" i="16"/>
  <c r="I7129" i="16"/>
  <c r="B7129" i="16" s="1"/>
  <c r="H7129" i="16"/>
  <c r="G7129" i="16"/>
  <c r="F7129" i="16" s="1"/>
  <c r="C7129" i="16"/>
  <c r="A7129" i="16"/>
  <c r="AB7128" i="16"/>
  <c r="AA7128" i="16"/>
  <c r="M7128" i="16"/>
  <c r="L7128" i="16"/>
  <c r="K7128" i="16"/>
  <c r="J7128" i="16"/>
  <c r="I7128" i="16"/>
  <c r="B7128" i="16" s="1"/>
  <c r="H7128" i="16"/>
  <c r="G7128" i="16"/>
  <c r="A7128" i="16"/>
  <c r="AB7127" i="16"/>
  <c r="AA7127" i="16"/>
  <c r="N7127" i="16"/>
  <c r="M7127" i="16"/>
  <c r="L7127" i="16"/>
  <c r="K7127" i="16"/>
  <c r="J7127" i="16"/>
  <c r="I7127" i="16"/>
  <c r="B7127" i="16" s="1"/>
  <c r="H7127" i="16"/>
  <c r="G7127" i="16"/>
  <c r="F7127" i="16" s="1"/>
  <c r="C7127" i="16"/>
  <c r="A7127" i="16"/>
  <c r="AB7126" i="16"/>
  <c r="AA7126" i="16"/>
  <c r="M7126" i="16"/>
  <c r="L7126" i="16"/>
  <c r="K7126" i="16"/>
  <c r="J7126" i="16"/>
  <c r="I7126" i="16"/>
  <c r="B7126" i="16" s="1"/>
  <c r="H7126" i="16"/>
  <c r="G7126" i="16"/>
  <c r="A7126" i="16"/>
  <c r="AB7125" i="16"/>
  <c r="AA7125" i="16"/>
  <c r="N7125" i="16"/>
  <c r="M7125" i="16"/>
  <c r="L7125" i="16"/>
  <c r="K7125" i="16"/>
  <c r="J7125" i="16"/>
  <c r="I7125" i="16"/>
  <c r="B7125" i="16" s="1"/>
  <c r="H7125" i="16"/>
  <c r="G7125" i="16"/>
  <c r="F7125" i="16" s="1"/>
  <c r="C7125" i="16"/>
  <c r="A7125" i="16"/>
  <c r="AB7124" i="16"/>
  <c r="AA7124" i="16"/>
  <c r="M7124" i="16"/>
  <c r="L7124" i="16"/>
  <c r="K7124" i="16"/>
  <c r="J7124" i="16"/>
  <c r="I7124" i="16"/>
  <c r="B7124" i="16" s="1"/>
  <c r="H7124" i="16"/>
  <c r="G7124" i="16"/>
  <c r="A7124" i="16"/>
  <c r="AB7123" i="16"/>
  <c r="AA7123" i="16"/>
  <c r="N7123" i="16"/>
  <c r="M7123" i="16"/>
  <c r="L7123" i="16"/>
  <c r="K7123" i="16"/>
  <c r="J7123" i="16"/>
  <c r="I7123" i="16"/>
  <c r="B7123" i="16" s="1"/>
  <c r="H7123" i="16"/>
  <c r="G7123" i="16"/>
  <c r="F7123" i="16" s="1"/>
  <c r="C7123" i="16"/>
  <c r="A7123" i="16"/>
  <c r="AB7122" i="16"/>
  <c r="AA7122" i="16"/>
  <c r="M7122" i="16"/>
  <c r="L7122" i="16"/>
  <c r="K7122" i="16"/>
  <c r="J7122" i="16"/>
  <c r="I7122" i="16"/>
  <c r="H7122" i="16"/>
  <c r="G7122" i="16"/>
  <c r="F7122" i="16" s="1"/>
  <c r="B7122" i="16"/>
  <c r="A7122" i="16"/>
  <c r="AB7121" i="16"/>
  <c r="AA7121" i="16"/>
  <c r="M7121" i="16"/>
  <c r="L7121" i="16"/>
  <c r="K7121" i="16"/>
  <c r="J7121" i="16"/>
  <c r="I7121" i="16"/>
  <c r="H7121" i="16"/>
  <c r="G7121" i="16"/>
  <c r="A7121" i="16"/>
  <c r="AB7120" i="16"/>
  <c r="AA7120" i="16"/>
  <c r="N7120" i="16"/>
  <c r="M7120" i="16"/>
  <c r="L7120" i="16"/>
  <c r="K7120" i="16"/>
  <c r="J7120" i="16"/>
  <c r="I7120" i="16"/>
  <c r="H7120" i="16"/>
  <c r="G7120" i="16"/>
  <c r="F7120" i="16"/>
  <c r="A7120" i="16"/>
  <c r="C7120" i="16" s="1"/>
  <c r="AB7119" i="16"/>
  <c r="AA7119" i="16"/>
  <c r="M7119" i="16"/>
  <c r="L7119" i="16"/>
  <c r="K7119" i="16"/>
  <c r="J7119" i="16"/>
  <c r="I7119" i="16"/>
  <c r="H7119" i="16"/>
  <c r="G7119" i="16"/>
  <c r="A7119" i="16"/>
  <c r="AB7118" i="16"/>
  <c r="AA7118" i="16"/>
  <c r="M7118" i="16"/>
  <c r="L7118" i="16"/>
  <c r="K7118" i="16"/>
  <c r="J7118" i="16"/>
  <c r="I7118" i="16"/>
  <c r="B7118" i="16" s="1"/>
  <c r="H7118" i="16"/>
  <c r="G7118" i="16"/>
  <c r="C7118" i="16"/>
  <c r="A7118" i="16"/>
  <c r="N7118" i="16" s="1"/>
  <c r="AB7117" i="16"/>
  <c r="AA7117" i="16"/>
  <c r="M7117" i="16"/>
  <c r="L7117" i="16"/>
  <c r="K7117" i="16"/>
  <c r="J7117" i="16"/>
  <c r="I7117" i="16"/>
  <c r="H7117" i="16"/>
  <c r="G7117" i="16"/>
  <c r="A7117" i="16"/>
  <c r="AB7116" i="16"/>
  <c r="AA7116" i="16"/>
  <c r="M7116" i="16"/>
  <c r="L7116" i="16"/>
  <c r="K7116" i="16"/>
  <c r="J7116" i="16"/>
  <c r="I7116" i="16"/>
  <c r="H7116" i="16"/>
  <c r="G7116" i="16"/>
  <c r="A7116" i="16"/>
  <c r="AB7115" i="16"/>
  <c r="AA7115" i="16"/>
  <c r="M7115" i="16"/>
  <c r="L7115" i="16"/>
  <c r="K7115" i="16"/>
  <c r="J7115" i="16"/>
  <c r="I7115" i="16"/>
  <c r="H7115" i="16"/>
  <c r="G7115" i="16"/>
  <c r="A7115" i="16"/>
  <c r="AB7114" i="16"/>
  <c r="AA7114" i="16"/>
  <c r="N7114" i="16"/>
  <c r="M7114" i="16"/>
  <c r="L7114" i="16"/>
  <c r="K7114" i="16"/>
  <c r="J7114" i="16"/>
  <c r="I7114" i="16"/>
  <c r="B7114" i="16" s="1"/>
  <c r="H7114" i="16"/>
  <c r="G7114" i="16"/>
  <c r="F7114" i="16" s="1"/>
  <c r="C7114" i="16"/>
  <c r="A7114" i="16"/>
  <c r="AB7113" i="16"/>
  <c r="AA7113" i="16"/>
  <c r="M7113" i="16"/>
  <c r="L7113" i="16"/>
  <c r="K7113" i="16"/>
  <c r="J7113" i="16"/>
  <c r="I7113" i="16"/>
  <c r="H7113" i="16"/>
  <c r="G7113" i="16"/>
  <c r="A7113" i="16"/>
  <c r="AB7112" i="16"/>
  <c r="AA7112" i="16"/>
  <c r="N7112" i="16"/>
  <c r="M7112" i="16"/>
  <c r="L7112" i="16"/>
  <c r="K7112" i="16"/>
  <c r="J7112" i="16"/>
  <c r="I7112" i="16"/>
  <c r="H7112" i="16"/>
  <c r="G7112" i="16"/>
  <c r="F7112" i="16"/>
  <c r="A7112" i="16"/>
  <c r="C7112" i="16" s="1"/>
  <c r="AB7111" i="16"/>
  <c r="AA7111" i="16"/>
  <c r="M7111" i="16"/>
  <c r="L7111" i="16"/>
  <c r="K7111" i="16"/>
  <c r="J7111" i="16"/>
  <c r="I7111" i="16"/>
  <c r="H7111" i="16"/>
  <c r="G7111" i="16"/>
  <c r="A7111" i="16"/>
  <c r="AB7110" i="16"/>
  <c r="AA7110" i="16"/>
  <c r="M7110" i="16"/>
  <c r="L7110" i="16"/>
  <c r="K7110" i="16"/>
  <c r="J7110" i="16"/>
  <c r="I7110" i="16"/>
  <c r="B7110" i="16" s="1"/>
  <c r="H7110" i="16"/>
  <c r="G7110" i="16"/>
  <c r="C7110" i="16"/>
  <c r="A7110" i="16"/>
  <c r="N7110" i="16" s="1"/>
  <c r="AB7109" i="16"/>
  <c r="AA7109" i="16"/>
  <c r="M7109" i="16"/>
  <c r="L7109" i="16"/>
  <c r="K7109" i="16"/>
  <c r="J7109" i="16"/>
  <c r="I7109" i="16"/>
  <c r="H7109" i="16"/>
  <c r="G7109" i="16"/>
  <c r="A7109" i="16"/>
  <c r="AB7108" i="16"/>
  <c r="AA7108" i="16"/>
  <c r="M7108" i="16"/>
  <c r="L7108" i="16"/>
  <c r="K7108" i="16"/>
  <c r="J7108" i="16"/>
  <c r="I7108" i="16"/>
  <c r="H7108" i="16"/>
  <c r="G7108" i="16"/>
  <c r="A7108" i="16"/>
  <c r="AB7107" i="16"/>
  <c r="AA7107" i="16"/>
  <c r="M7107" i="16"/>
  <c r="L7107" i="16"/>
  <c r="K7107" i="16"/>
  <c r="J7107" i="16"/>
  <c r="I7107" i="16"/>
  <c r="H7107" i="16"/>
  <c r="G7107" i="16"/>
  <c r="A7107" i="16"/>
  <c r="AB7106" i="16"/>
  <c r="AA7106" i="16"/>
  <c r="N7106" i="16"/>
  <c r="M7106" i="16"/>
  <c r="L7106" i="16"/>
  <c r="K7106" i="16"/>
  <c r="J7106" i="16"/>
  <c r="I7106" i="16"/>
  <c r="B7106" i="16" s="1"/>
  <c r="H7106" i="16"/>
  <c r="G7106" i="16"/>
  <c r="F7106" i="16" s="1"/>
  <c r="C7106" i="16"/>
  <c r="A7106" i="16"/>
  <c r="AB7105" i="16"/>
  <c r="AA7105" i="16"/>
  <c r="M7105" i="16"/>
  <c r="L7105" i="16"/>
  <c r="K7105" i="16"/>
  <c r="J7105" i="16"/>
  <c r="I7105" i="16"/>
  <c r="H7105" i="16"/>
  <c r="G7105" i="16"/>
  <c r="A7105" i="16"/>
  <c r="AB7104" i="16"/>
  <c r="AA7104" i="16"/>
  <c r="N7104" i="16"/>
  <c r="M7104" i="16"/>
  <c r="L7104" i="16"/>
  <c r="K7104" i="16"/>
  <c r="J7104" i="16"/>
  <c r="I7104" i="16"/>
  <c r="H7104" i="16"/>
  <c r="G7104" i="16"/>
  <c r="F7104" i="16"/>
  <c r="A7104" i="16"/>
  <c r="AB7103" i="16"/>
  <c r="AA7103" i="16"/>
  <c r="M7103" i="16"/>
  <c r="L7103" i="16"/>
  <c r="K7103" i="16"/>
  <c r="J7103" i="16"/>
  <c r="I7103" i="16"/>
  <c r="H7103" i="16"/>
  <c r="G7103" i="16"/>
  <c r="A7103" i="16"/>
  <c r="AB7102" i="16"/>
  <c r="AA7102" i="16"/>
  <c r="M7102" i="16"/>
  <c r="L7102" i="16"/>
  <c r="K7102" i="16"/>
  <c r="J7102" i="16"/>
  <c r="I7102" i="16"/>
  <c r="B7102" i="16" s="1"/>
  <c r="H7102" i="16"/>
  <c r="G7102" i="16"/>
  <c r="C7102" i="16"/>
  <c r="A7102" i="16"/>
  <c r="N7102" i="16" s="1"/>
  <c r="AB7101" i="16"/>
  <c r="AA7101" i="16"/>
  <c r="M7101" i="16"/>
  <c r="L7101" i="16"/>
  <c r="K7101" i="16"/>
  <c r="J7101" i="16"/>
  <c r="I7101" i="16"/>
  <c r="H7101" i="16"/>
  <c r="G7101" i="16"/>
  <c r="A7101" i="16"/>
  <c r="AB7100" i="16"/>
  <c r="AA7100" i="16"/>
  <c r="M7100" i="16"/>
  <c r="L7100" i="16"/>
  <c r="K7100" i="16"/>
  <c r="J7100" i="16"/>
  <c r="I7100" i="16"/>
  <c r="H7100" i="16"/>
  <c r="G7100" i="16"/>
  <c r="A7100" i="16"/>
  <c r="AB7099" i="16"/>
  <c r="AA7099" i="16"/>
  <c r="M7099" i="16"/>
  <c r="L7099" i="16"/>
  <c r="K7099" i="16"/>
  <c r="J7099" i="16"/>
  <c r="I7099" i="16"/>
  <c r="H7099" i="16"/>
  <c r="G7099" i="16"/>
  <c r="A7099" i="16"/>
  <c r="AB7098" i="16"/>
  <c r="AA7098" i="16"/>
  <c r="N7098" i="16"/>
  <c r="M7098" i="16"/>
  <c r="L7098" i="16"/>
  <c r="K7098" i="16"/>
  <c r="J7098" i="16"/>
  <c r="I7098" i="16"/>
  <c r="B7098" i="16" s="1"/>
  <c r="H7098" i="16"/>
  <c r="G7098" i="16"/>
  <c r="F7098" i="16" s="1"/>
  <c r="C7098" i="16"/>
  <c r="A7098" i="16"/>
  <c r="AB7097" i="16"/>
  <c r="AA7097" i="16"/>
  <c r="M7097" i="16"/>
  <c r="L7097" i="16"/>
  <c r="K7097" i="16"/>
  <c r="J7097" i="16"/>
  <c r="I7097" i="16"/>
  <c r="H7097" i="16"/>
  <c r="G7097" i="16"/>
  <c r="A7097" i="16"/>
  <c r="AB7096" i="16"/>
  <c r="AA7096" i="16"/>
  <c r="N7096" i="16"/>
  <c r="M7096" i="16"/>
  <c r="L7096" i="16"/>
  <c r="K7096" i="16"/>
  <c r="J7096" i="16"/>
  <c r="I7096" i="16"/>
  <c r="H7096" i="16"/>
  <c r="G7096" i="16"/>
  <c r="F7096" i="16"/>
  <c r="A7096" i="16"/>
  <c r="C7096" i="16" s="1"/>
  <c r="AB7095" i="16"/>
  <c r="AA7095" i="16"/>
  <c r="M7095" i="16"/>
  <c r="L7095" i="16"/>
  <c r="K7095" i="16"/>
  <c r="J7095" i="16"/>
  <c r="I7095" i="16"/>
  <c r="H7095" i="16"/>
  <c r="G7095" i="16"/>
  <c r="A7095" i="16"/>
  <c r="AB7094" i="16"/>
  <c r="AA7094" i="16"/>
  <c r="M7094" i="16"/>
  <c r="L7094" i="16"/>
  <c r="K7094" i="16"/>
  <c r="J7094" i="16"/>
  <c r="I7094" i="16"/>
  <c r="H7094" i="16"/>
  <c r="C7094" i="16" s="1"/>
  <c r="G7094" i="16"/>
  <c r="A7094" i="16"/>
  <c r="AB7093" i="16"/>
  <c r="AA7093" i="16"/>
  <c r="M7093" i="16"/>
  <c r="L7093" i="16"/>
  <c r="K7093" i="16"/>
  <c r="J7093" i="16"/>
  <c r="I7093" i="16"/>
  <c r="H7093" i="16"/>
  <c r="G7093" i="16"/>
  <c r="A7093" i="16"/>
  <c r="AB7092" i="16"/>
  <c r="AA7092" i="16"/>
  <c r="N7092" i="16"/>
  <c r="M7092" i="16"/>
  <c r="L7092" i="16"/>
  <c r="K7092" i="16"/>
  <c r="J7092" i="16"/>
  <c r="I7092" i="16"/>
  <c r="H7092" i="16"/>
  <c r="G7092" i="16"/>
  <c r="F7092" i="16"/>
  <c r="A7092" i="16"/>
  <c r="C7092" i="16" s="1"/>
  <c r="AB7091" i="16"/>
  <c r="AA7091" i="16"/>
  <c r="M7091" i="16"/>
  <c r="L7091" i="16"/>
  <c r="K7091" i="16"/>
  <c r="J7091" i="16"/>
  <c r="I7091" i="16"/>
  <c r="H7091" i="16"/>
  <c r="G7091" i="16"/>
  <c r="A7091" i="16"/>
  <c r="AB7090" i="16"/>
  <c r="AA7090" i="16"/>
  <c r="M7090" i="16"/>
  <c r="L7090" i="16"/>
  <c r="K7090" i="16"/>
  <c r="J7090" i="16"/>
  <c r="I7090" i="16"/>
  <c r="B7090" i="16" s="1"/>
  <c r="H7090" i="16"/>
  <c r="G7090" i="16"/>
  <c r="C7090" i="16"/>
  <c r="A7090" i="16"/>
  <c r="N7090" i="16" s="1"/>
  <c r="AB7089" i="16"/>
  <c r="AA7089" i="16"/>
  <c r="M7089" i="16"/>
  <c r="L7089" i="16"/>
  <c r="K7089" i="16"/>
  <c r="J7089" i="16"/>
  <c r="I7089" i="16"/>
  <c r="H7089" i="16"/>
  <c r="G7089" i="16"/>
  <c r="A7089" i="16"/>
  <c r="AB7088" i="16"/>
  <c r="AA7088" i="16"/>
  <c r="M7088" i="16"/>
  <c r="L7088" i="16"/>
  <c r="K7088" i="16"/>
  <c r="J7088" i="16"/>
  <c r="I7088" i="16"/>
  <c r="H7088" i="16"/>
  <c r="G7088" i="16"/>
  <c r="A7088" i="16"/>
  <c r="AB7087" i="16"/>
  <c r="AA7087" i="16"/>
  <c r="M7087" i="16"/>
  <c r="L7087" i="16"/>
  <c r="K7087" i="16"/>
  <c r="J7087" i="16"/>
  <c r="I7087" i="16"/>
  <c r="H7087" i="16"/>
  <c r="G7087" i="16"/>
  <c r="A7087" i="16"/>
  <c r="AB7086" i="16"/>
  <c r="AA7086" i="16"/>
  <c r="N7086" i="16"/>
  <c r="M7086" i="16"/>
  <c r="L7086" i="16"/>
  <c r="K7086" i="16"/>
  <c r="J7086" i="16"/>
  <c r="I7086" i="16"/>
  <c r="B7086" i="16" s="1"/>
  <c r="H7086" i="16"/>
  <c r="G7086" i="16"/>
  <c r="F7086" i="16" s="1"/>
  <c r="C7086" i="16"/>
  <c r="A7086" i="16"/>
  <c r="AB7085" i="16"/>
  <c r="AA7085" i="16"/>
  <c r="M7085" i="16"/>
  <c r="L7085" i="16"/>
  <c r="K7085" i="16"/>
  <c r="J7085" i="16"/>
  <c r="I7085" i="16"/>
  <c r="H7085" i="16"/>
  <c r="G7085" i="16"/>
  <c r="A7085" i="16"/>
  <c r="AB7084" i="16"/>
  <c r="AA7084" i="16"/>
  <c r="N7084" i="16"/>
  <c r="M7084" i="16"/>
  <c r="L7084" i="16"/>
  <c r="K7084" i="16"/>
  <c r="J7084" i="16"/>
  <c r="I7084" i="16"/>
  <c r="H7084" i="16"/>
  <c r="G7084" i="16"/>
  <c r="F7084" i="16"/>
  <c r="A7084" i="16"/>
  <c r="C7084" i="16" s="1"/>
  <c r="AB7083" i="16"/>
  <c r="AA7083" i="16"/>
  <c r="M7083" i="16"/>
  <c r="L7083" i="16"/>
  <c r="K7083" i="16"/>
  <c r="J7083" i="16"/>
  <c r="I7083" i="16"/>
  <c r="H7083" i="16"/>
  <c r="G7083" i="16"/>
  <c r="A7083" i="16"/>
  <c r="AB7082" i="16"/>
  <c r="AA7082" i="16"/>
  <c r="M7082" i="16"/>
  <c r="L7082" i="16"/>
  <c r="K7082" i="16"/>
  <c r="J7082" i="16"/>
  <c r="I7082" i="16"/>
  <c r="B7082" i="16" s="1"/>
  <c r="H7082" i="16"/>
  <c r="G7082" i="16"/>
  <c r="C7082" i="16"/>
  <c r="A7082" i="16"/>
  <c r="N7082" i="16" s="1"/>
  <c r="AB7081" i="16"/>
  <c r="AA7081" i="16"/>
  <c r="M7081" i="16"/>
  <c r="L7081" i="16"/>
  <c r="K7081" i="16"/>
  <c r="J7081" i="16"/>
  <c r="I7081" i="16"/>
  <c r="H7081" i="16"/>
  <c r="G7081" i="16"/>
  <c r="A7081" i="16"/>
  <c r="AB7080" i="16"/>
  <c r="AA7080" i="16"/>
  <c r="M7080" i="16"/>
  <c r="L7080" i="16"/>
  <c r="K7080" i="16"/>
  <c r="J7080" i="16"/>
  <c r="I7080" i="16"/>
  <c r="H7080" i="16"/>
  <c r="G7080" i="16"/>
  <c r="A7080" i="16"/>
  <c r="AB7079" i="16"/>
  <c r="AA7079" i="16"/>
  <c r="M7079" i="16"/>
  <c r="L7079" i="16"/>
  <c r="K7079" i="16"/>
  <c r="J7079" i="16"/>
  <c r="I7079" i="16"/>
  <c r="H7079" i="16"/>
  <c r="G7079" i="16"/>
  <c r="A7079" i="16"/>
  <c r="AB7078" i="16"/>
  <c r="AA7078" i="16"/>
  <c r="N7078" i="16"/>
  <c r="M7078" i="16"/>
  <c r="L7078" i="16"/>
  <c r="K7078" i="16"/>
  <c r="J7078" i="16"/>
  <c r="I7078" i="16"/>
  <c r="B7078" i="16" s="1"/>
  <c r="H7078" i="16"/>
  <c r="G7078" i="16"/>
  <c r="F7078" i="16" s="1"/>
  <c r="C7078" i="16"/>
  <c r="A7078" i="16"/>
  <c r="AB7077" i="16"/>
  <c r="AA7077" i="16"/>
  <c r="M7077" i="16"/>
  <c r="L7077" i="16"/>
  <c r="K7077" i="16"/>
  <c r="J7077" i="16"/>
  <c r="I7077" i="16"/>
  <c r="H7077" i="16"/>
  <c r="G7077" i="16"/>
  <c r="A7077" i="16"/>
  <c r="AB7076" i="16"/>
  <c r="AA7076" i="16"/>
  <c r="N7076" i="16"/>
  <c r="M7076" i="16"/>
  <c r="L7076" i="16"/>
  <c r="K7076" i="16"/>
  <c r="J7076" i="16"/>
  <c r="I7076" i="16"/>
  <c r="H7076" i="16"/>
  <c r="G7076" i="16"/>
  <c r="F7076" i="16"/>
  <c r="C7076" i="16"/>
  <c r="A7076" i="16"/>
  <c r="AB7075" i="16"/>
  <c r="AA7075" i="16"/>
  <c r="M7075" i="16"/>
  <c r="L7075" i="16"/>
  <c r="K7075" i="16"/>
  <c r="J7075" i="16"/>
  <c r="I7075" i="16"/>
  <c r="H7075" i="16"/>
  <c r="G7075" i="16"/>
  <c r="A7075" i="16"/>
  <c r="AB7074" i="16"/>
  <c r="AA7074" i="16"/>
  <c r="M7074" i="16"/>
  <c r="L7074" i="16"/>
  <c r="K7074" i="16"/>
  <c r="J7074" i="16"/>
  <c r="I7074" i="16"/>
  <c r="B7074" i="16" s="1"/>
  <c r="H7074" i="16"/>
  <c r="G7074" i="16"/>
  <c r="C7074" i="16"/>
  <c r="A7074" i="16"/>
  <c r="N7074" i="16" s="1"/>
  <c r="AB7073" i="16"/>
  <c r="AA7073" i="16"/>
  <c r="M7073" i="16"/>
  <c r="L7073" i="16"/>
  <c r="K7073" i="16"/>
  <c r="J7073" i="16"/>
  <c r="I7073" i="16"/>
  <c r="H7073" i="16"/>
  <c r="G7073" i="16"/>
  <c r="A7073" i="16"/>
  <c r="AB7072" i="16"/>
  <c r="AA7072" i="16"/>
  <c r="M7072" i="16"/>
  <c r="L7072" i="16"/>
  <c r="K7072" i="16"/>
  <c r="J7072" i="16"/>
  <c r="I7072" i="16"/>
  <c r="H7072" i="16"/>
  <c r="G7072" i="16"/>
  <c r="A7072" i="16"/>
  <c r="AB7071" i="16"/>
  <c r="AA7071" i="16"/>
  <c r="M7071" i="16"/>
  <c r="L7071" i="16"/>
  <c r="K7071" i="16"/>
  <c r="J7071" i="16"/>
  <c r="I7071" i="16"/>
  <c r="H7071" i="16"/>
  <c r="G7071" i="16"/>
  <c r="A7071" i="16"/>
  <c r="AB7070" i="16"/>
  <c r="AA7070" i="16"/>
  <c r="N7070" i="16"/>
  <c r="M7070" i="16"/>
  <c r="L7070" i="16"/>
  <c r="K7070" i="16"/>
  <c r="J7070" i="16"/>
  <c r="I7070" i="16"/>
  <c r="B7070" i="16" s="1"/>
  <c r="H7070" i="16"/>
  <c r="G7070" i="16"/>
  <c r="F7070" i="16" s="1"/>
  <c r="C7070" i="16"/>
  <c r="A7070" i="16"/>
  <c r="AB7069" i="16"/>
  <c r="AA7069" i="16"/>
  <c r="M7069" i="16"/>
  <c r="L7069" i="16"/>
  <c r="K7069" i="16"/>
  <c r="J7069" i="16"/>
  <c r="I7069" i="16"/>
  <c r="H7069" i="16"/>
  <c r="G7069" i="16"/>
  <c r="A7069" i="16"/>
  <c r="AB7068" i="16"/>
  <c r="AA7068" i="16"/>
  <c r="N7068" i="16"/>
  <c r="M7068" i="16"/>
  <c r="L7068" i="16"/>
  <c r="K7068" i="16"/>
  <c r="J7068" i="16"/>
  <c r="I7068" i="16"/>
  <c r="B7068" i="16" s="1"/>
  <c r="H7068" i="16"/>
  <c r="G7068" i="16"/>
  <c r="F7068" i="16"/>
  <c r="C7068" i="16"/>
  <c r="A7068" i="16"/>
  <c r="AB7067" i="16"/>
  <c r="AA7067" i="16"/>
  <c r="M7067" i="16"/>
  <c r="L7067" i="16"/>
  <c r="K7067" i="16"/>
  <c r="J7067" i="16"/>
  <c r="I7067" i="16"/>
  <c r="H7067" i="16"/>
  <c r="G7067" i="16"/>
  <c r="A7067" i="16"/>
  <c r="AB7066" i="16"/>
  <c r="AA7066" i="16"/>
  <c r="M7066" i="16"/>
  <c r="L7066" i="16"/>
  <c r="K7066" i="16"/>
  <c r="J7066" i="16"/>
  <c r="I7066" i="16"/>
  <c r="B7066" i="16" s="1"/>
  <c r="H7066" i="16"/>
  <c r="G7066" i="16"/>
  <c r="C7066" i="16"/>
  <c r="A7066" i="16"/>
  <c r="N7066" i="16" s="1"/>
  <c r="AB7065" i="16"/>
  <c r="AA7065" i="16"/>
  <c r="M7065" i="16"/>
  <c r="L7065" i="16"/>
  <c r="K7065" i="16"/>
  <c r="J7065" i="16"/>
  <c r="I7065" i="16"/>
  <c r="H7065" i="16"/>
  <c r="G7065" i="16"/>
  <c r="A7065" i="16"/>
  <c r="AB7064" i="16"/>
  <c r="AA7064" i="16"/>
  <c r="M7064" i="16"/>
  <c r="L7064" i="16"/>
  <c r="K7064" i="16"/>
  <c r="J7064" i="16"/>
  <c r="I7064" i="16"/>
  <c r="H7064" i="16"/>
  <c r="G7064" i="16"/>
  <c r="A7064" i="16"/>
  <c r="AB7063" i="16"/>
  <c r="AA7063" i="16"/>
  <c r="M7063" i="16"/>
  <c r="L7063" i="16"/>
  <c r="K7063" i="16"/>
  <c r="J7063" i="16"/>
  <c r="I7063" i="16"/>
  <c r="H7063" i="16"/>
  <c r="G7063" i="16"/>
  <c r="A7063" i="16"/>
  <c r="AB7062" i="16"/>
  <c r="AA7062" i="16"/>
  <c r="N7062" i="16"/>
  <c r="M7062" i="16"/>
  <c r="L7062" i="16"/>
  <c r="K7062" i="16"/>
  <c r="J7062" i="16"/>
  <c r="I7062" i="16"/>
  <c r="B7062" i="16" s="1"/>
  <c r="H7062" i="16"/>
  <c r="G7062" i="16"/>
  <c r="F7062" i="16" s="1"/>
  <c r="C7062" i="16"/>
  <c r="A7062" i="16"/>
  <c r="AB7061" i="16"/>
  <c r="AA7061" i="16"/>
  <c r="M7061" i="16"/>
  <c r="L7061" i="16"/>
  <c r="K7061" i="16"/>
  <c r="J7061" i="16"/>
  <c r="I7061" i="16"/>
  <c r="H7061" i="16"/>
  <c r="G7061" i="16"/>
  <c r="A7061" i="16"/>
  <c r="AB7060" i="16"/>
  <c r="AA7060" i="16"/>
  <c r="N7060" i="16"/>
  <c r="M7060" i="16"/>
  <c r="L7060" i="16"/>
  <c r="K7060" i="16"/>
  <c r="J7060" i="16"/>
  <c r="I7060" i="16"/>
  <c r="B7060" i="16" s="1"/>
  <c r="H7060" i="16"/>
  <c r="G7060" i="16"/>
  <c r="F7060" i="16"/>
  <c r="C7060" i="16"/>
  <c r="A7060" i="16"/>
  <c r="AB7059" i="16"/>
  <c r="AA7059" i="16"/>
  <c r="M7059" i="16"/>
  <c r="L7059" i="16"/>
  <c r="K7059" i="16"/>
  <c r="J7059" i="16"/>
  <c r="I7059" i="16"/>
  <c r="H7059" i="16"/>
  <c r="G7059" i="16"/>
  <c r="A7059" i="16"/>
  <c r="AB7058" i="16"/>
  <c r="AA7058" i="16"/>
  <c r="M7058" i="16"/>
  <c r="L7058" i="16"/>
  <c r="K7058" i="16"/>
  <c r="J7058" i="16"/>
  <c r="I7058" i="16"/>
  <c r="B7058" i="16" s="1"/>
  <c r="H7058" i="16"/>
  <c r="G7058" i="16"/>
  <c r="C7058" i="16"/>
  <c r="A7058" i="16"/>
  <c r="N7058" i="16" s="1"/>
  <c r="AB7057" i="16"/>
  <c r="AA7057" i="16"/>
  <c r="M7057" i="16"/>
  <c r="L7057" i="16"/>
  <c r="K7057" i="16"/>
  <c r="J7057" i="16"/>
  <c r="I7057" i="16"/>
  <c r="H7057" i="16"/>
  <c r="G7057" i="16"/>
  <c r="A7057" i="16"/>
  <c r="AB7056" i="16"/>
  <c r="AA7056" i="16"/>
  <c r="M7056" i="16"/>
  <c r="L7056" i="16"/>
  <c r="K7056" i="16"/>
  <c r="J7056" i="16"/>
  <c r="I7056" i="16"/>
  <c r="H7056" i="16"/>
  <c r="G7056" i="16"/>
  <c r="A7056" i="16"/>
  <c r="AB7055" i="16"/>
  <c r="AA7055" i="16"/>
  <c r="M7055" i="16"/>
  <c r="L7055" i="16"/>
  <c r="K7055" i="16"/>
  <c r="J7055" i="16"/>
  <c r="I7055" i="16"/>
  <c r="H7055" i="16"/>
  <c r="G7055" i="16"/>
  <c r="A7055" i="16"/>
  <c r="AB7054" i="16"/>
  <c r="AA7054" i="16"/>
  <c r="N7054" i="16"/>
  <c r="M7054" i="16"/>
  <c r="L7054" i="16"/>
  <c r="K7054" i="16"/>
  <c r="J7054" i="16"/>
  <c r="I7054" i="16"/>
  <c r="B7054" i="16" s="1"/>
  <c r="H7054" i="16"/>
  <c r="G7054" i="16"/>
  <c r="F7054" i="16" s="1"/>
  <c r="C7054" i="16"/>
  <c r="A7054" i="16"/>
  <c r="AB7053" i="16"/>
  <c r="AA7053" i="16"/>
  <c r="M7053" i="16"/>
  <c r="L7053" i="16"/>
  <c r="K7053" i="16"/>
  <c r="J7053" i="16"/>
  <c r="I7053" i="16"/>
  <c r="H7053" i="16"/>
  <c r="G7053" i="16"/>
  <c r="A7053" i="16"/>
  <c r="AB7052" i="16"/>
  <c r="AA7052" i="16"/>
  <c r="N7052" i="16"/>
  <c r="M7052" i="16"/>
  <c r="L7052" i="16"/>
  <c r="K7052" i="16"/>
  <c r="J7052" i="16"/>
  <c r="I7052" i="16"/>
  <c r="B7052" i="16" s="1"/>
  <c r="H7052" i="16"/>
  <c r="G7052" i="16"/>
  <c r="F7052" i="16"/>
  <c r="C7052" i="16"/>
  <c r="A7052" i="16"/>
  <c r="AB7051" i="16"/>
  <c r="AA7051" i="16"/>
  <c r="M7051" i="16"/>
  <c r="L7051" i="16"/>
  <c r="K7051" i="16"/>
  <c r="J7051" i="16"/>
  <c r="I7051" i="16"/>
  <c r="H7051" i="16"/>
  <c r="G7051" i="16"/>
  <c r="A7051" i="16"/>
  <c r="AB7050" i="16"/>
  <c r="AA7050" i="16"/>
  <c r="M7050" i="16"/>
  <c r="L7050" i="16"/>
  <c r="K7050" i="16"/>
  <c r="J7050" i="16"/>
  <c r="I7050" i="16"/>
  <c r="B7050" i="16" s="1"/>
  <c r="H7050" i="16"/>
  <c r="G7050" i="16"/>
  <c r="C7050" i="16"/>
  <c r="A7050" i="16"/>
  <c r="N7050" i="16" s="1"/>
  <c r="AB7049" i="16"/>
  <c r="AA7049" i="16"/>
  <c r="M7049" i="16"/>
  <c r="L7049" i="16"/>
  <c r="K7049" i="16"/>
  <c r="J7049" i="16"/>
  <c r="I7049" i="16"/>
  <c r="H7049" i="16"/>
  <c r="G7049" i="16"/>
  <c r="A7049" i="16"/>
  <c r="AB7048" i="16"/>
  <c r="AA7048" i="16"/>
  <c r="M7048" i="16"/>
  <c r="L7048" i="16"/>
  <c r="K7048" i="16"/>
  <c r="J7048" i="16"/>
  <c r="I7048" i="16"/>
  <c r="H7048" i="16"/>
  <c r="G7048" i="16"/>
  <c r="A7048" i="16"/>
  <c r="AB7047" i="16"/>
  <c r="AA7047" i="16"/>
  <c r="M7047" i="16"/>
  <c r="L7047" i="16"/>
  <c r="K7047" i="16"/>
  <c r="J7047" i="16"/>
  <c r="I7047" i="16"/>
  <c r="H7047" i="16"/>
  <c r="G7047" i="16"/>
  <c r="A7047" i="16"/>
  <c r="AB7046" i="16"/>
  <c r="AA7046" i="16"/>
  <c r="N7046" i="16"/>
  <c r="M7046" i="16"/>
  <c r="L7046" i="16"/>
  <c r="K7046" i="16"/>
  <c r="J7046" i="16"/>
  <c r="I7046" i="16"/>
  <c r="B7046" i="16" s="1"/>
  <c r="H7046" i="16"/>
  <c r="G7046" i="16"/>
  <c r="F7046" i="16" s="1"/>
  <c r="C7046" i="16"/>
  <c r="A7046" i="16"/>
  <c r="AB7045" i="16"/>
  <c r="AA7045" i="16"/>
  <c r="M7045" i="16"/>
  <c r="L7045" i="16"/>
  <c r="K7045" i="16"/>
  <c r="J7045" i="16"/>
  <c r="I7045" i="16"/>
  <c r="H7045" i="16"/>
  <c r="G7045" i="16"/>
  <c r="A7045" i="16"/>
  <c r="AB7044" i="16"/>
  <c r="AA7044" i="16"/>
  <c r="N7044" i="16"/>
  <c r="M7044" i="16"/>
  <c r="L7044" i="16"/>
  <c r="K7044" i="16"/>
  <c r="J7044" i="16"/>
  <c r="I7044" i="16"/>
  <c r="B7044" i="16" s="1"/>
  <c r="H7044" i="16"/>
  <c r="G7044" i="16"/>
  <c r="F7044" i="16"/>
  <c r="C7044" i="16"/>
  <c r="A7044" i="16"/>
  <c r="AB7043" i="16"/>
  <c r="AA7043" i="16"/>
  <c r="M7043" i="16"/>
  <c r="L7043" i="16"/>
  <c r="K7043" i="16"/>
  <c r="J7043" i="16"/>
  <c r="I7043" i="16"/>
  <c r="H7043" i="16"/>
  <c r="G7043" i="16"/>
  <c r="A7043" i="16"/>
  <c r="AB7042" i="16"/>
  <c r="AA7042" i="16"/>
  <c r="M7042" i="16"/>
  <c r="L7042" i="16"/>
  <c r="K7042" i="16"/>
  <c r="J7042" i="16"/>
  <c r="I7042" i="16"/>
  <c r="B7042" i="16" s="1"/>
  <c r="H7042" i="16"/>
  <c r="G7042" i="16"/>
  <c r="C7042" i="16"/>
  <c r="A7042" i="16"/>
  <c r="N7042" i="16" s="1"/>
  <c r="AB7041" i="16"/>
  <c r="AA7041" i="16"/>
  <c r="M7041" i="16"/>
  <c r="L7041" i="16"/>
  <c r="K7041" i="16"/>
  <c r="J7041" i="16"/>
  <c r="I7041" i="16"/>
  <c r="H7041" i="16"/>
  <c r="G7041" i="16"/>
  <c r="A7041" i="16"/>
  <c r="AB7040" i="16"/>
  <c r="AA7040" i="16"/>
  <c r="M7040" i="16"/>
  <c r="L7040" i="16"/>
  <c r="K7040" i="16"/>
  <c r="J7040" i="16"/>
  <c r="I7040" i="16"/>
  <c r="H7040" i="16"/>
  <c r="G7040" i="16"/>
  <c r="A7040" i="16"/>
  <c r="AB7039" i="16"/>
  <c r="AA7039" i="16"/>
  <c r="M7039" i="16"/>
  <c r="L7039" i="16"/>
  <c r="K7039" i="16"/>
  <c r="J7039" i="16"/>
  <c r="I7039" i="16"/>
  <c r="H7039" i="16"/>
  <c r="G7039" i="16"/>
  <c r="A7039" i="16"/>
  <c r="AB7038" i="16"/>
  <c r="AA7038" i="16"/>
  <c r="N7038" i="16"/>
  <c r="M7038" i="16"/>
  <c r="L7038" i="16"/>
  <c r="K7038" i="16"/>
  <c r="J7038" i="16"/>
  <c r="I7038" i="16"/>
  <c r="B7038" i="16" s="1"/>
  <c r="H7038" i="16"/>
  <c r="G7038" i="16"/>
  <c r="F7038" i="16" s="1"/>
  <c r="C7038" i="16"/>
  <c r="A7038" i="16"/>
  <c r="AB7037" i="16"/>
  <c r="AA7037" i="16"/>
  <c r="M7037" i="16"/>
  <c r="L7037" i="16"/>
  <c r="K7037" i="16"/>
  <c r="J7037" i="16"/>
  <c r="I7037" i="16"/>
  <c r="H7037" i="16"/>
  <c r="G7037" i="16"/>
  <c r="A7037" i="16"/>
  <c r="AB7036" i="16"/>
  <c r="AA7036" i="16"/>
  <c r="N7036" i="16"/>
  <c r="M7036" i="16"/>
  <c r="L7036" i="16"/>
  <c r="K7036" i="16"/>
  <c r="J7036" i="16"/>
  <c r="I7036" i="16"/>
  <c r="B7036" i="16" s="1"/>
  <c r="H7036" i="16"/>
  <c r="G7036" i="16"/>
  <c r="F7036" i="16"/>
  <c r="C7036" i="16"/>
  <c r="A7036" i="16"/>
  <c r="AB7035" i="16"/>
  <c r="AA7035" i="16"/>
  <c r="M7035" i="16"/>
  <c r="L7035" i="16"/>
  <c r="K7035" i="16"/>
  <c r="J7035" i="16"/>
  <c r="I7035" i="16"/>
  <c r="H7035" i="16"/>
  <c r="G7035" i="16"/>
  <c r="A7035" i="16"/>
  <c r="AB7034" i="16"/>
  <c r="AA7034" i="16"/>
  <c r="M7034" i="16"/>
  <c r="L7034" i="16"/>
  <c r="K7034" i="16"/>
  <c r="J7034" i="16"/>
  <c r="I7034" i="16"/>
  <c r="B7034" i="16" s="1"/>
  <c r="H7034" i="16"/>
  <c r="G7034" i="16"/>
  <c r="C7034" i="16"/>
  <c r="A7034" i="16"/>
  <c r="N7034" i="16" s="1"/>
  <c r="AB7033" i="16"/>
  <c r="AA7033" i="16"/>
  <c r="M7033" i="16"/>
  <c r="L7033" i="16"/>
  <c r="K7033" i="16"/>
  <c r="J7033" i="16"/>
  <c r="I7033" i="16"/>
  <c r="H7033" i="16"/>
  <c r="G7033" i="16"/>
  <c r="A7033" i="16"/>
  <c r="AB7032" i="16"/>
  <c r="AA7032" i="16"/>
  <c r="M7032" i="16"/>
  <c r="L7032" i="16"/>
  <c r="K7032" i="16"/>
  <c r="J7032" i="16"/>
  <c r="I7032" i="16"/>
  <c r="H7032" i="16"/>
  <c r="G7032" i="16"/>
  <c r="A7032" i="16"/>
  <c r="AB7031" i="16"/>
  <c r="AA7031" i="16"/>
  <c r="M7031" i="16"/>
  <c r="L7031" i="16"/>
  <c r="K7031" i="16"/>
  <c r="J7031" i="16"/>
  <c r="I7031" i="16"/>
  <c r="H7031" i="16"/>
  <c r="G7031" i="16"/>
  <c r="A7031" i="16"/>
  <c r="AB7030" i="16"/>
  <c r="AA7030" i="16"/>
  <c r="N7030" i="16"/>
  <c r="M7030" i="16"/>
  <c r="L7030" i="16"/>
  <c r="K7030" i="16"/>
  <c r="J7030" i="16"/>
  <c r="I7030" i="16"/>
  <c r="B7030" i="16" s="1"/>
  <c r="H7030" i="16"/>
  <c r="G7030" i="16"/>
  <c r="F7030" i="16" s="1"/>
  <c r="C7030" i="16"/>
  <c r="A7030" i="16"/>
  <c r="AB7029" i="16"/>
  <c r="AA7029" i="16"/>
  <c r="M7029" i="16"/>
  <c r="L7029" i="16"/>
  <c r="K7029" i="16"/>
  <c r="J7029" i="16"/>
  <c r="I7029" i="16"/>
  <c r="H7029" i="16"/>
  <c r="G7029" i="16"/>
  <c r="A7029" i="16"/>
  <c r="AB7028" i="16"/>
  <c r="AA7028" i="16"/>
  <c r="N7028" i="16"/>
  <c r="M7028" i="16"/>
  <c r="L7028" i="16"/>
  <c r="K7028" i="16"/>
  <c r="J7028" i="16"/>
  <c r="I7028" i="16"/>
  <c r="B7028" i="16" s="1"/>
  <c r="H7028" i="16"/>
  <c r="G7028" i="16"/>
  <c r="F7028" i="16"/>
  <c r="C7028" i="16"/>
  <c r="A7028" i="16"/>
  <c r="AB7027" i="16"/>
  <c r="AA7027" i="16"/>
  <c r="M7027" i="16"/>
  <c r="L7027" i="16"/>
  <c r="K7027" i="16"/>
  <c r="J7027" i="16"/>
  <c r="I7027" i="16"/>
  <c r="H7027" i="16"/>
  <c r="G7027" i="16"/>
  <c r="A7027" i="16"/>
  <c r="AB7026" i="16"/>
  <c r="AA7026" i="16"/>
  <c r="M7026" i="16"/>
  <c r="L7026" i="16"/>
  <c r="K7026" i="16"/>
  <c r="J7026" i="16"/>
  <c r="I7026" i="16"/>
  <c r="B7026" i="16" s="1"/>
  <c r="H7026" i="16"/>
  <c r="G7026" i="16"/>
  <c r="C7026" i="16"/>
  <c r="A7026" i="16"/>
  <c r="N7026" i="16" s="1"/>
  <c r="AB7025" i="16"/>
  <c r="AA7025" i="16"/>
  <c r="M7025" i="16"/>
  <c r="L7025" i="16"/>
  <c r="K7025" i="16"/>
  <c r="J7025" i="16"/>
  <c r="I7025" i="16"/>
  <c r="H7025" i="16"/>
  <c r="G7025" i="16"/>
  <c r="A7025" i="16"/>
  <c r="AB7024" i="16"/>
  <c r="AA7024" i="16"/>
  <c r="M7024" i="16"/>
  <c r="L7024" i="16"/>
  <c r="K7024" i="16"/>
  <c r="J7024" i="16"/>
  <c r="I7024" i="16"/>
  <c r="H7024" i="16"/>
  <c r="G7024" i="16"/>
  <c r="A7024" i="16"/>
  <c r="AB7023" i="16"/>
  <c r="AA7023" i="16"/>
  <c r="M7023" i="16"/>
  <c r="L7023" i="16"/>
  <c r="K7023" i="16"/>
  <c r="J7023" i="16"/>
  <c r="I7023" i="16"/>
  <c r="H7023" i="16"/>
  <c r="G7023" i="16"/>
  <c r="A7023" i="16"/>
  <c r="AB7022" i="16"/>
  <c r="AA7022" i="16"/>
  <c r="N7022" i="16"/>
  <c r="M7022" i="16"/>
  <c r="L7022" i="16"/>
  <c r="K7022" i="16"/>
  <c r="J7022" i="16"/>
  <c r="I7022" i="16"/>
  <c r="B7022" i="16" s="1"/>
  <c r="H7022" i="16"/>
  <c r="G7022" i="16"/>
  <c r="F7022" i="16" s="1"/>
  <c r="C7022" i="16"/>
  <c r="A7022" i="16"/>
  <c r="AB7021" i="16"/>
  <c r="AA7021" i="16"/>
  <c r="M7021" i="16"/>
  <c r="L7021" i="16"/>
  <c r="K7021" i="16"/>
  <c r="J7021" i="16"/>
  <c r="I7021" i="16"/>
  <c r="H7021" i="16"/>
  <c r="G7021" i="16"/>
  <c r="A7021" i="16"/>
  <c r="AB7020" i="16"/>
  <c r="AA7020" i="16"/>
  <c r="N7020" i="16"/>
  <c r="M7020" i="16"/>
  <c r="L7020" i="16"/>
  <c r="K7020" i="16"/>
  <c r="J7020" i="16"/>
  <c r="I7020" i="16"/>
  <c r="B7020" i="16" s="1"/>
  <c r="H7020" i="16"/>
  <c r="G7020" i="16"/>
  <c r="F7020" i="16"/>
  <c r="C7020" i="16"/>
  <c r="A7020" i="16"/>
  <c r="AB7019" i="16"/>
  <c r="AA7019" i="16"/>
  <c r="M7019" i="16"/>
  <c r="L7019" i="16"/>
  <c r="K7019" i="16"/>
  <c r="J7019" i="16"/>
  <c r="I7019" i="16"/>
  <c r="H7019" i="16"/>
  <c r="G7019" i="16"/>
  <c r="A7019" i="16"/>
  <c r="AB7018" i="16"/>
  <c r="AA7018" i="16"/>
  <c r="M7018" i="16"/>
  <c r="L7018" i="16"/>
  <c r="K7018" i="16"/>
  <c r="J7018" i="16"/>
  <c r="I7018" i="16"/>
  <c r="B7018" i="16" s="1"/>
  <c r="H7018" i="16"/>
  <c r="G7018" i="16"/>
  <c r="C7018" i="16"/>
  <c r="A7018" i="16"/>
  <c r="N7018" i="16" s="1"/>
  <c r="AB7017" i="16"/>
  <c r="AA7017" i="16"/>
  <c r="M7017" i="16"/>
  <c r="L7017" i="16"/>
  <c r="K7017" i="16"/>
  <c r="J7017" i="16"/>
  <c r="I7017" i="16"/>
  <c r="H7017" i="16"/>
  <c r="G7017" i="16"/>
  <c r="A7017" i="16"/>
  <c r="AB7016" i="16"/>
  <c r="AA7016" i="16"/>
  <c r="M7016" i="16"/>
  <c r="L7016" i="16"/>
  <c r="K7016" i="16"/>
  <c r="J7016" i="16"/>
  <c r="I7016" i="16"/>
  <c r="H7016" i="16"/>
  <c r="G7016" i="16"/>
  <c r="A7016" i="16"/>
  <c r="AB7015" i="16"/>
  <c r="AA7015" i="16"/>
  <c r="M7015" i="16"/>
  <c r="L7015" i="16"/>
  <c r="K7015" i="16"/>
  <c r="J7015" i="16"/>
  <c r="I7015" i="16"/>
  <c r="H7015" i="16"/>
  <c r="G7015" i="16"/>
  <c r="A7015" i="16"/>
  <c r="AB7014" i="16"/>
  <c r="AA7014" i="16"/>
  <c r="N7014" i="16"/>
  <c r="M7014" i="16"/>
  <c r="L7014" i="16"/>
  <c r="K7014" i="16"/>
  <c r="J7014" i="16"/>
  <c r="I7014" i="16"/>
  <c r="B7014" i="16" s="1"/>
  <c r="H7014" i="16"/>
  <c r="G7014" i="16"/>
  <c r="F7014" i="16" s="1"/>
  <c r="C7014" i="16"/>
  <c r="A7014" i="16"/>
  <c r="AB7013" i="16"/>
  <c r="AA7013" i="16"/>
  <c r="M7013" i="16"/>
  <c r="L7013" i="16"/>
  <c r="K7013" i="16"/>
  <c r="J7013" i="16"/>
  <c r="I7013" i="16"/>
  <c r="H7013" i="16"/>
  <c r="G7013" i="16"/>
  <c r="A7013" i="16"/>
  <c r="AB7012" i="16"/>
  <c r="AA7012" i="16"/>
  <c r="N7012" i="16"/>
  <c r="M7012" i="16"/>
  <c r="L7012" i="16"/>
  <c r="K7012" i="16"/>
  <c r="J7012" i="16"/>
  <c r="I7012" i="16"/>
  <c r="B7012" i="16" s="1"/>
  <c r="H7012" i="16"/>
  <c r="G7012" i="16"/>
  <c r="F7012" i="16"/>
  <c r="C7012" i="16"/>
  <c r="A7012" i="16"/>
  <c r="AB7011" i="16"/>
  <c r="AA7011" i="16"/>
  <c r="M7011" i="16"/>
  <c r="L7011" i="16"/>
  <c r="K7011" i="16"/>
  <c r="J7011" i="16"/>
  <c r="I7011" i="16"/>
  <c r="H7011" i="16"/>
  <c r="G7011" i="16"/>
  <c r="A7011" i="16"/>
  <c r="AB7010" i="16"/>
  <c r="AA7010" i="16"/>
  <c r="M7010" i="16"/>
  <c r="L7010" i="16"/>
  <c r="K7010" i="16"/>
  <c r="J7010" i="16"/>
  <c r="I7010" i="16"/>
  <c r="B7010" i="16" s="1"/>
  <c r="H7010" i="16"/>
  <c r="G7010" i="16"/>
  <c r="A7010" i="16"/>
  <c r="AB7009" i="16"/>
  <c r="AA7009" i="16"/>
  <c r="M7009" i="16"/>
  <c r="L7009" i="16"/>
  <c r="K7009" i="16"/>
  <c r="J7009" i="16"/>
  <c r="I7009" i="16"/>
  <c r="H7009" i="16"/>
  <c r="G7009" i="16"/>
  <c r="A7009" i="16"/>
  <c r="AB7008" i="16"/>
  <c r="AA7008" i="16"/>
  <c r="M7008" i="16"/>
  <c r="L7008" i="16"/>
  <c r="K7008" i="16"/>
  <c r="J7008" i="16"/>
  <c r="I7008" i="16"/>
  <c r="H7008" i="16"/>
  <c r="G7008" i="16"/>
  <c r="A7008" i="16"/>
  <c r="AB7007" i="16"/>
  <c r="AA7007" i="16"/>
  <c r="M7007" i="16"/>
  <c r="L7007" i="16"/>
  <c r="K7007" i="16"/>
  <c r="J7007" i="16"/>
  <c r="I7007" i="16"/>
  <c r="H7007" i="16"/>
  <c r="G7007" i="16"/>
  <c r="A7007" i="16"/>
  <c r="AB7006" i="16"/>
  <c r="AA7006" i="16"/>
  <c r="N7006" i="16"/>
  <c r="M7006" i="16"/>
  <c r="L7006" i="16"/>
  <c r="K7006" i="16"/>
  <c r="J7006" i="16"/>
  <c r="I7006" i="16"/>
  <c r="B7006" i="16" s="1"/>
  <c r="H7006" i="16"/>
  <c r="G7006" i="16"/>
  <c r="F7006" i="16" s="1"/>
  <c r="C7006" i="16"/>
  <c r="A7006" i="16"/>
  <c r="AB7005" i="16"/>
  <c r="AA7005" i="16"/>
  <c r="M7005" i="16"/>
  <c r="L7005" i="16"/>
  <c r="K7005" i="16"/>
  <c r="J7005" i="16"/>
  <c r="I7005" i="16"/>
  <c r="H7005" i="16"/>
  <c r="G7005" i="16"/>
  <c r="A7005" i="16"/>
  <c r="AB7004" i="16"/>
  <c r="AA7004" i="16"/>
  <c r="N7004" i="16"/>
  <c r="M7004" i="16"/>
  <c r="L7004" i="16"/>
  <c r="K7004" i="16"/>
  <c r="J7004" i="16"/>
  <c r="I7004" i="16"/>
  <c r="B7004" i="16" s="1"/>
  <c r="H7004" i="16"/>
  <c r="G7004" i="16"/>
  <c r="F7004" i="16"/>
  <c r="C7004" i="16"/>
  <c r="A7004" i="16"/>
  <c r="AB7003" i="16"/>
  <c r="AA7003" i="16"/>
  <c r="M7003" i="16"/>
  <c r="L7003" i="16"/>
  <c r="K7003" i="16"/>
  <c r="J7003" i="16"/>
  <c r="I7003" i="16"/>
  <c r="H7003" i="16"/>
  <c r="G7003" i="16"/>
  <c r="A7003" i="16"/>
  <c r="AB7002" i="16"/>
  <c r="AA7002" i="16"/>
  <c r="M7002" i="16"/>
  <c r="L7002" i="16"/>
  <c r="K7002" i="16"/>
  <c r="J7002" i="16"/>
  <c r="I7002" i="16"/>
  <c r="H7002" i="16"/>
  <c r="G7002" i="16"/>
  <c r="A7002" i="16"/>
  <c r="AB7001" i="16"/>
  <c r="AA7001" i="16"/>
  <c r="M7001" i="16"/>
  <c r="L7001" i="16"/>
  <c r="K7001" i="16"/>
  <c r="J7001" i="16"/>
  <c r="I7001" i="16"/>
  <c r="H7001" i="16"/>
  <c r="G7001" i="16"/>
  <c r="A7001" i="16"/>
  <c r="AB7000" i="16"/>
  <c r="AA7000" i="16"/>
  <c r="M7000" i="16"/>
  <c r="L7000" i="16"/>
  <c r="K7000" i="16"/>
  <c r="J7000" i="16"/>
  <c r="I7000" i="16"/>
  <c r="H7000" i="16"/>
  <c r="G7000" i="16"/>
  <c r="A7000" i="16"/>
  <c r="AB6999" i="16"/>
  <c r="AA6999" i="16"/>
  <c r="M6999" i="16"/>
  <c r="L6999" i="16"/>
  <c r="K6999" i="16"/>
  <c r="J6999" i="16"/>
  <c r="I6999" i="16"/>
  <c r="H6999" i="16"/>
  <c r="G6999" i="16"/>
  <c r="A6999" i="16"/>
  <c r="AB6998" i="16"/>
  <c r="AA6998" i="16"/>
  <c r="N6998" i="16"/>
  <c r="M6998" i="16"/>
  <c r="L6998" i="16"/>
  <c r="K6998" i="16"/>
  <c r="J6998" i="16"/>
  <c r="I6998" i="16"/>
  <c r="B6998" i="16" s="1"/>
  <c r="H6998" i="16"/>
  <c r="G6998" i="16"/>
  <c r="F6998" i="16"/>
  <c r="C6998" i="16"/>
  <c r="A6998" i="16"/>
  <c r="AB6997" i="16"/>
  <c r="AA6997" i="16"/>
  <c r="M6997" i="16"/>
  <c r="L6997" i="16"/>
  <c r="K6997" i="16"/>
  <c r="J6997" i="16"/>
  <c r="I6997" i="16"/>
  <c r="H6997" i="16"/>
  <c r="G6997" i="16"/>
  <c r="A6997" i="16"/>
  <c r="AB6996" i="16"/>
  <c r="AA6996" i="16"/>
  <c r="M6996" i="16"/>
  <c r="L6996" i="16"/>
  <c r="K6996" i="16"/>
  <c r="J6996" i="16"/>
  <c r="I6996" i="16"/>
  <c r="B6996" i="16" s="1"/>
  <c r="H6996" i="16"/>
  <c r="G6996" i="16"/>
  <c r="C6996" i="16"/>
  <c r="A6996" i="16"/>
  <c r="N6996" i="16" s="1"/>
  <c r="AB6995" i="16"/>
  <c r="AA6995" i="16"/>
  <c r="M6995" i="16"/>
  <c r="L6995" i="16"/>
  <c r="K6995" i="16"/>
  <c r="J6995" i="16"/>
  <c r="I6995" i="16"/>
  <c r="H6995" i="16"/>
  <c r="G6995" i="16"/>
  <c r="A6995" i="16"/>
  <c r="AB6994" i="16"/>
  <c r="AA6994" i="16"/>
  <c r="M6994" i="16"/>
  <c r="L6994" i="16"/>
  <c r="K6994" i="16"/>
  <c r="J6994" i="16"/>
  <c r="I6994" i="16"/>
  <c r="H6994" i="16"/>
  <c r="C6994" i="16" s="1"/>
  <c r="G6994" i="16"/>
  <c r="A6994" i="16"/>
  <c r="AB6993" i="16"/>
  <c r="AA6993" i="16"/>
  <c r="M6993" i="16"/>
  <c r="L6993" i="16"/>
  <c r="K6993" i="16"/>
  <c r="J6993" i="16"/>
  <c r="I6993" i="16"/>
  <c r="H6993" i="16"/>
  <c r="G6993" i="16"/>
  <c r="A6993" i="16"/>
  <c r="AB6992" i="16"/>
  <c r="AA6992" i="16"/>
  <c r="M6992" i="16"/>
  <c r="L6992" i="16"/>
  <c r="K6992" i="16"/>
  <c r="J6992" i="16"/>
  <c r="I6992" i="16"/>
  <c r="H6992" i="16"/>
  <c r="G6992" i="16"/>
  <c r="A6992" i="16"/>
  <c r="AB6991" i="16"/>
  <c r="AA6991" i="16"/>
  <c r="M6991" i="16"/>
  <c r="L6991" i="16"/>
  <c r="K6991" i="16"/>
  <c r="J6991" i="16"/>
  <c r="I6991" i="16"/>
  <c r="H6991" i="16"/>
  <c r="G6991" i="16"/>
  <c r="A6991" i="16"/>
  <c r="AB6990" i="16"/>
  <c r="AA6990" i="16"/>
  <c r="N6990" i="16"/>
  <c r="M6990" i="16"/>
  <c r="L6990" i="16"/>
  <c r="K6990" i="16"/>
  <c r="J6990" i="16"/>
  <c r="I6990" i="16"/>
  <c r="B6990" i="16" s="1"/>
  <c r="H6990" i="16"/>
  <c r="G6990" i="16"/>
  <c r="F6990" i="16" s="1"/>
  <c r="C6990" i="16"/>
  <c r="A6990" i="16"/>
  <c r="AB6989" i="16"/>
  <c r="AA6989" i="16"/>
  <c r="M6989" i="16"/>
  <c r="L6989" i="16"/>
  <c r="K6989" i="16"/>
  <c r="J6989" i="16"/>
  <c r="I6989" i="16"/>
  <c r="H6989" i="16"/>
  <c r="G6989" i="16"/>
  <c r="A6989" i="16"/>
  <c r="AB6988" i="16"/>
  <c r="AA6988" i="16"/>
  <c r="N6988" i="16"/>
  <c r="M6988" i="16"/>
  <c r="L6988" i="16"/>
  <c r="K6988" i="16"/>
  <c r="J6988" i="16"/>
  <c r="I6988" i="16"/>
  <c r="B6988" i="16" s="1"/>
  <c r="H6988" i="16"/>
  <c r="G6988" i="16"/>
  <c r="F6988" i="16"/>
  <c r="C6988" i="16"/>
  <c r="A6988" i="16"/>
  <c r="AB6987" i="16"/>
  <c r="AA6987" i="16"/>
  <c r="M6987" i="16"/>
  <c r="L6987" i="16"/>
  <c r="K6987" i="16"/>
  <c r="J6987" i="16"/>
  <c r="I6987" i="16"/>
  <c r="H6987" i="16"/>
  <c r="G6987" i="16"/>
  <c r="A6987" i="16"/>
  <c r="AB6986" i="16"/>
  <c r="AA6986" i="16"/>
  <c r="M6986" i="16"/>
  <c r="L6986" i="16"/>
  <c r="K6986" i="16"/>
  <c r="J6986" i="16"/>
  <c r="I6986" i="16"/>
  <c r="H6986" i="16"/>
  <c r="G6986" i="16"/>
  <c r="A6986" i="16"/>
  <c r="AB6985" i="16"/>
  <c r="AA6985" i="16"/>
  <c r="M6985" i="16"/>
  <c r="L6985" i="16"/>
  <c r="K6985" i="16"/>
  <c r="J6985" i="16"/>
  <c r="I6985" i="16"/>
  <c r="H6985" i="16"/>
  <c r="G6985" i="16"/>
  <c r="A6985" i="16"/>
  <c r="AB6984" i="16"/>
  <c r="AA6984" i="16"/>
  <c r="N6984" i="16"/>
  <c r="M6984" i="16"/>
  <c r="L6984" i="16"/>
  <c r="K6984" i="16"/>
  <c r="J6984" i="16"/>
  <c r="I6984" i="16"/>
  <c r="H6984" i="16"/>
  <c r="G6984" i="16"/>
  <c r="F6984" i="16"/>
  <c r="A6984" i="16"/>
  <c r="C6984" i="16" s="1"/>
  <c r="AB6983" i="16"/>
  <c r="AA6983" i="16"/>
  <c r="M6983" i="16"/>
  <c r="L6983" i="16"/>
  <c r="K6983" i="16"/>
  <c r="J6983" i="16"/>
  <c r="I6983" i="16"/>
  <c r="H6983" i="16"/>
  <c r="G6983" i="16"/>
  <c r="A6983" i="16"/>
  <c r="AB6982" i="16"/>
  <c r="AA6982" i="16"/>
  <c r="N6982" i="16"/>
  <c r="M6982" i="16"/>
  <c r="L6982" i="16"/>
  <c r="K6982" i="16"/>
  <c r="J6982" i="16"/>
  <c r="I6982" i="16"/>
  <c r="B6982" i="16" s="1"/>
  <c r="H6982" i="16"/>
  <c r="G6982" i="16"/>
  <c r="F6982" i="16" s="1"/>
  <c r="C6982" i="16"/>
  <c r="A6982" i="16"/>
  <c r="AB6981" i="16"/>
  <c r="AA6981" i="16"/>
  <c r="M6981" i="16"/>
  <c r="L6981" i="16"/>
  <c r="K6981" i="16"/>
  <c r="J6981" i="16"/>
  <c r="I6981" i="16"/>
  <c r="H6981" i="16"/>
  <c r="G6981" i="16"/>
  <c r="A6981" i="16"/>
  <c r="AB6980" i="16"/>
  <c r="AA6980" i="16"/>
  <c r="N6980" i="16"/>
  <c r="M6980" i="16"/>
  <c r="L6980" i="16"/>
  <c r="K6980" i="16"/>
  <c r="J6980" i="16"/>
  <c r="I6980" i="16"/>
  <c r="H6980" i="16"/>
  <c r="G6980" i="16"/>
  <c r="F6980" i="16"/>
  <c r="A6980" i="16"/>
  <c r="C6980" i="16" s="1"/>
  <c r="AB6979" i="16"/>
  <c r="AA6979" i="16"/>
  <c r="M6979" i="16"/>
  <c r="L6979" i="16"/>
  <c r="K6979" i="16"/>
  <c r="J6979" i="16"/>
  <c r="I6979" i="16"/>
  <c r="H6979" i="16"/>
  <c r="G6979" i="16"/>
  <c r="A6979" i="16"/>
  <c r="AB6978" i="16"/>
  <c r="AA6978" i="16"/>
  <c r="M6978" i="16"/>
  <c r="L6978" i="16"/>
  <c r="K6978" i="16"/>
  <c r="J6978" i="16"/>
  <c r="I6978" i="16"/>
  <c r="B6978" i="16" s="1"/>
  <c r="H6978" i="16"/>
  <c r="G6978" i="16"/>
  <c r="A6978" i="16"/>
  <c r="AB6977" i="16"/>
  <c r="AA6977" i="16"/>
  <c r="M6977" i="16"/>
  <c r="L6977" i="16"/>
  <c r="K6977" i="16"/>
  <c r="J6977" i="16"/>
  <c r="I6977" i="16"/>
  <c r="B6977" i="16" s="1"/>
  <c r="H6977" i="16"/>
  <c r="G6977" i="16"/>
  <c r="A6977" i="16"/>
  <c r="AB6976" i="16"/>
  <c r="AA6976" i="16"/>
  <c r="M6976" i="16"/>
  <c r="L6976" i="16"/>
  <c r="K6976" i="16"/>
  <c r="J6976" i="16"/>
  <c r="I6976" i="16"/>
  <c r="H6976" i="16"/>
  <c r="G6976" i="16"/>
  <c r="C6976" i="16"/>
  <c r="A6976" i="16"/>
  <c r="AB6975" i="16"/>
  <c r="AA6975" i="16"/>
  <c r="M6975" i="16"/>
  <c r="L6975" i="16"/>
  <c r="K6975" i="16"/>
  <c r="J6975" i="16"/>
  <c r="I6975" i="16"/>
  <c r="B6975" i="16" s="1"/>
  <c r="H6975" i="16"/>
  <c r="G6975" i="16"/>
  <c r="A6975" i="16"/>
  <c r="AB6974" i="16"/>
  <c r="AA6974" i="16"/>
  <c r="M6974" i="16"/>
  <c r="L6974" i="16"/>
  <c r="K6974" i="16"/>
  <c r="J6974" i="16"/>
  <c r="I6974" i="16"/>
  <c r="H6974" i="16"/>
  <c r="G6974" i="16"/>
  <c r="C6974" i="16"/>
  <c r="A6974" i="16"/>
  <c r="AB6973" i="16"/>
  <c r="AA6973" i="16"/>
  <c r="M6973" i="16"/>
  <c r="L6973" i="16"/>
  <c r="K6973" i="16"/>
  <c r="J6973" i="16"/>
  <c r="I6973" i="16"/>
  <c r="H6973" i="16"/>
  <c r="G6973" i="16"/>
  <c r="A6973" i="16"/>
  <c r="AB6972" i="16"/>
  <c r="AA6972" i="16"/>
  <c r="M6972" i="16"/>
  <c r="L6972" i="16"/>
  <c r="K6972" i="16"/>
  <c r="J6972" i="16"/>
  <c r="I6972" i="16"/>
  <c r="H6972" i="16"/>
  <c r="G6972" i="16"/>
  <c r="A6972" i="16"/>
  <c r="AB6971" i="16"/>
  <c r="AA6971" i="16"/>
  <c r="M6971" i="16"/>
  <c r="L6971" i="16"/>
  <c r="K6971" i="16"/>
  <c r="J6971" i="16"/>
  <c r="I6971" i="16"/>
  <c r="H6971" i="16"/>
  <c r="G6971" i="16"/>
  <c r="A6971" i="16"/>
  <c r="AB6970" i="16"/>
  <c r="AA6970" i="16"/>
  <c r="M6970" i="16"/>
  <c r="L6970" i="16"/>
  <c r="K6970" i="16"/>
  <c r="J6970" i="16"/>
  <c r="I6970" i="16"/>
  <c r="B6970" i="16" s="1"/>
  <c r="H6970" i="16"/>
  <c r="G6970" i="16"/>
  <c r="A6970" i="16"/>
  <c r="AB6969" i="16"/>
  <c r="AA6969" i="16"/>
  <c r="M6969" i="16"/>
  <c r="L6969" i="16"/>
  <c r="K6969" i="16"/>
  <c r="J6969" i="16"/>
  <c r="I6969" i="16"/>
  <c r="B6969" i="16" s="1"/>
  <c r="H6969" i="16"/>
  <c r="G6969" i="16"/>
  <c r="A6969" i="16"/>
  <c r="AB6968" i="16"/>
  <c r="AA6968" i="16"/>
  <c r="M6968" i="16"/>
  <c r="L6968" i="16"/>
  <c r="K6968" i="16"/>
  <c r="J6968" i="16"/>
  <c r="I6968" i="16"/>
  <c r="H6968" i="16"/>
  <c r="G6968" i="16"/>
  <c r="C6968" i="16"/>
  <c r="A6968" i="16"/>
  <c r="AB6967" i="16"/>
  <c r="AA6967" i="16"/>
  <c r="M6967" i="16"/>
  <c r="L6967" i="16"/>
  <c r="K6967" i="16"/>
  <c r="J6967" i="16"/>
  <c r="I6967" i="16"/>
  <c r="B6967" i="16" s="1"/>
  <c r="H6967" i="16"/>
  <c r="G6967" i="16"/>
  <c r="A6967" i="16"/>
  <c r="AB6966" i="16"/>
  <c r="AA6966" i="16"/>
  <c r="M6966" i="16"/>
  <c r="L6966" i="16"/>
  <c r="K6966" i="16"/>
  <c r="J6966" i="16"/>
  <c r="I6966" i="16"/>
  <c r="H6966" i="16"/>
  <c r="G6966" i="16"/>
  <c r="C6966" i="16"/>
  <c r="A6966" i="16"/>
  <c r="AB6965" i="16"/>
  <c r="AA6965" i="16"/>
  <c r="M6965" i="16"/>
  <c r="L6965" i="16"/>
  <c r="K6965" i="16"/>
  <c r="J6965" i="16"/>
  <c r="I6965" i="16"/>
  <c r="H6965" i="16"/>
  <c r="G6965" i="16"/>
  <c r="A6965" i="16"/>
  <c r="AB6964" i="16"/>
  <c r="AA6964" i="16"/>
  <c r="M6964" i="16"/>
  <c r="L6964" i="16"/>
  <c r="K6964" i="16"/>
  <c r="J6964" i="16"/>
  <c r="I6964" i="16"/>
  <c r="H6964" i="16"/>
  <c r="G6964" i="16"/>
  <c r="A6964" i="16"/>
  <c r="AB6963" i="16"/>
  <c r="AA6963" i="16"/>
  <c r="M6963" i="16"/>
  <c r="L6963" i="16"/>
  <c r="K6963" i="16"/>
  <c r="J6963" i="16"/>
  <c r="I6963" i="16"/>
  <c r="H6963" i="16"/>
  <c r="G6963" i="16"/>
  <c r="B6963" i="16"/>
  <c r="A6963" i="16"/>
  <c r="AB6962" i="16"/>
  <c r="AA6962" i="16"/>
  <c r="N6962" i="16"/>
  <c r="M6962" i="16"/>
  <c r="L6962" i="16"/>
  <c r="K6962" i="16"/>
  <c r="J6962" i="16"/>
  <c r="I6962" i="16"/>
  <c r="H6962" i="16"/>
  <c r="G6962" i="16"/>
  <c r="F6962" i="16" s="1"/>
  <c r="A6962" i="16"/>
  <c r="C6962" i="16" s="1"/>
  <c r="AB6961" i="16"/>
  <c r="AA6961" i="16"/>
  <c r="M6961" i="16"/>
  <c r="L6961" i="16"/>
  <c r="K6961" i="16"/>
  <c r="J6961" i="16"/>
  <c r="I6961" i="16"/>
  <c r="H6961" i="16"/>
  <c r="G6961" i="16"/>
  <c r="B6961" i="16"/>
  <c r="A6961" i="16"/>
  <c r="AB6960" i="16"/>
  <c r="AA6960" i="16"/>
  <c r="N6960" i="16"/>
  <c r="M6960" i="16"/>
  <c r="L6960" i="16"/>
  <c r="K6960" i="16"/>
  <c r="J6960" i="16"/>
  <c r="I6960" i="16"/>
  <c r="H6960" i="16"/>
  <c r="G6960" i="16"/>
  <c r="F6960" i="16" s="1"/>
  <c r="A6960" i="16"/>
  <c r="C6960" i="16" s="1"/>
  <c r="AB6959" i="16"/>
  <c r="AA6959" i="16"/>
  <c r="M6959" i="16"/>
  <c r="L6959" i="16"/>
  <c r="K6959" i="16"/>
  <c r="J6959" i="16"/>
  <c r="I6959" i="16"/>
  <c r="H6959" i="16"/>
  <c r="G6959" i="16"/>
  <c r="B6959" i="16"/>
  <c r="A6959" i="16"/>
  <c r="N6959" i="16" s="1"/>
  <c r="AB6958" i="16"/>
  <c r="AA6958" i="16"/>
  <c r="N6958" i="16"/>
  <c r="M6958" i="16"/>
  <c r="L6958" i="16"/>
  <c r="K6958" i="16"/>
  <c r="J6958" i="16"/>
  <c r="I6958" i="16"/>
  <c r="H6958" i="16"/>
  <c r="G6958" i="16"/>
  <c r="F6958" i="16" s="1"/>
  <c r="A6958" i="16"/>
  <c r="C6958" i="16" s="1"/>
  <c r="AB6957" i="16"/>
  <c r="AA6957" i="16"/>
  <c r="M6957" i="16"/>
  <c r="L6957" i="16"/>
  <c r="K6957" i="16"/>
  <c r="J6957" i="16"/>
  <c r="I6957" i="16"/>
  <c r="H6957" i="16"/>
  <c r="G6957" i="16"/>
  <c r="B6957" i="16"/>
  <c r="A6957" i="16"/>
  <c r="N6957" i="16" s="1"/>
  <c r="AB6956" i="16"/>
  <c r="AA6956" i="16"/>
  <c r="N6956" i="16"/>
  <c r="M6956" i="16"/>
  <c r="L6956" i="16"/>
  <c r="K6956" i="16"/>
  <c r="J6956" i="16"/>
  <c r="I6956" i="16"/>
  <c r="H6956" i="16"/>
  <c r="G6956" i="16"/>
  <c r="F6956" i="16" s="1"/>
  <c r="A6956" i="16"/>
  <c r="C6956" i="16" s="1"/>
  <c r="AB6955" i="16"/>
  <c r="AA6955" i="16"/>
  <c r="M6955" i="16"/>
  <c r="L6955" i="16"/>
  <c r="K6955" i="16"/>
  <c r="J6955" i="16"/>
  <c r="I6955" i="16"/>
  <c r="H6955" i="16"/>
  <c r="G6955" i="16"/>
  <c r="B6955" i="16"/>
  <c r="A6955" i="16"/>
  <c r="N6955" i="16" s="1"/>
  <c r="AB6954" i="16"/>
  <c r="AA6954" i="16"/>
  <c r="N6954" i="16"/>
  <c r="M6954" i="16"/>
  <c r="L6954" i="16"/>
  <c r="K6954" i="16"/>
  <c r="J6954" i="16"/>
  <c r="I6954" i="16"/>
  <c r="H6954" i="16"/>
  <c r="G6954" i="16"/>
  <c r="F6954" i="16" s="1"/>
  <c r="A6954" i="16"/>
  <c r="C6954" i="16" s="1"/>
  <c r="AB6953" i="16"/>
  <c r="AA6953" i="16"/>
  <c r="M6953" i="16"/>
  <c r="L6953" i="16"/>
  <c r="K6953" i="16"/>
  <c r="J6953" i="16"/>
  <c r="I6953" i="16"/>
  <c r="H6953" i="16"/>
  <c r="G6953" i="16"/>
  <c r="B6953" i="16"/>
  <c r="A6953" i="16"/>
  <c r="N6953" i="16" s="1"/>
  <c r="AB6952" i="16"/>
  <c r="AA6952" i="16"/>
  <c r="N6952" i="16"/>
  <c r="M6952" i="16"/>
  <c r="L6952" i="16"/>
  <c r="K6952" i="16"/>
  <c r="J6952" i="16"/>
  <c r="I6952" i="16"/>
  <c r="H6952" i="16"/>
  <c r="G6952" i="16"/>
  <c r="F6952" i="16" s="1"/>
  <c r="A6952" i="16"/>
  <c r="C6952" i="16" s="1"/>
  <c r="AB6951" i="16"/>
  <c r="AA6951" i="16"/>
  <c r="M6951" i="16"/>
  <c r="L6951" i="16"/>
  <c r="K6951" i="16"/>
  <c r="J6951" i="16"/>
  <c r="I6951" i="16"/>
  <c r="H6951" i="16"/>
  <c r="G6951" i="16"/>
  <c r="B6951" i="16"/>
  <c r="A6951" i="16"/>
  <c r="N6951" i="16" s="1"/>
  <c r="AB6950" i="16"/>
  <c r="AA6950" i="16"/>
  <c r="N6950" i="16"/>
  <c r="M6950" i="16"/>
  <c r="L6950" i="16"/>
  <c r="K6950" i="16"/>
  <c r="J6950" i="16"/>
  <c r="I6950" i="16"/>
  <c r="H6950" i="16"/>
  <c r="G6950" i="16"/>
  <c r="F6950" i="16" s="1"/>
  <c r="A6950" i="16"/>
  <c r="C6950" i="16" s="1"/>
  <c r="AB6949" i="16"/>
  <c r="AA6949" i="16"/>
  <c r="M6949" i="16"/>
  <c r="L6949" i="16"/>
  <c r="K6949" i="16"/>
  <c r="J6949" i="16"/>
  <c r="I6949" i="16"/>
  <c r="H6949" i="16"/>
  <c r="G6949" i="16"/>
  <c r="B6949" i="16"/>
  <c r="A6949" i="16"/>
  <c r="N6949" i="16" s="1"/>
  <c r="AB6948" i="16"/>
  <c r="AA6948" i="16"/>
  <c r="N6948" i="16"/>
  <c r="M6948" i="16"/>
  <c r="L6948" i="16"/>
  <c r="K6948" i="16"/>
  <c r="J6948" i="16"/>
  <c r="I6948" i="16"/>
  <c r="H6948" i="16"/>
  <c r="G6948" i="16"/>
  <c r="F6948" i="16" s="1"/>
  <c r="A6948" i="16"/>
  <c r="C6948" i="16" s="1"/>
  <c r="AB6947" i="16"/>
  <c r="AA6947" i="16"/>
  <c r="M6947" i="16"/>
  <c r="L6947" i="16"/>
  <c r="K6947" i="16"/>
  <c r="J6947" i="16"/>
  <c r="I6947" i="16"/>
  <c r="H6947" i="16"/>
  <c r="G6947" i="16"/>
  <c r="B6947" i="16"/>
  <c r="A6947" i="16"/>
  <c r="N6947" i="16" s="1"/>
  <c r="AB6946" i="16"/>
  <c r="AA6946" i="16"/>
  <c r="N6946" i="16"/>
  <c r="M6946" i="16"/>
  <c r="L6946" i="16"/>
  <c r="K6946" i="16"/>
  <c r="J6946" i="16"/>
  <c r="I6946" i="16"/>
  <c r="H6946" i="16"/>
  <c r="G6946" i="16"/>
  <c r="F6946" i="16" s="1"/>
  <c r="A6946" i="16"/>
  <c r="C6946" i="16" s="1"/>
  <c r="AB6945" i="16"/>
  <c r="AA6945" i="16"/>
  <c r="M6945" i="16"/>
  <c r="L6945" i="16"/>
  <c r="K6945" i="16"/>
  <c r="J6945" i="16"/>
  <c r="I6945" i="16"/>
  <c r="H6945" i="16"/>
  <c r="G6945" i="16"/>
  <c r="B6945" i="16"/>
  <c r="A6945" i="16"/>
  <c r="N6945" i="16" s="1"/>
  <c r="AB6944" i="16"/>
  <c r="AA6944" i="16"/>
  <c r="N6944" i="16"/>
  <c r="M6944" i="16"/>
  <c r="L6944" i="16"/>
  <c r="K6944" i="16"/>
  <c r="J6944" i="16"/>
  <c r="I6944" i="16"/>
  <c r="H6944" i="16"/>
  <c r="G6944" i="16"/>
  <c r="F6944" i="16" s="1"/>
  <c r="A6944" i="16"/>
  <c r="C6944" i="16" s="1"/>
  <c r="AB6943" i="16"/>
  <c r="AA6943" i="16"/>
  <c r="M6943" i="16"/>
  <c r="L6943" i="16"/>
  <c r="K6943" i="16"/>
  <c r="J6943" i="16"/>
  <c r="I6943" i="16"/>
  <c r="H6943" i="16"/>
  <c r="G6943" i="16"/>
  <c r="B6943" i="16"/>
  <c r="A6943" i="16"/>
  <c r="N6943" i="16" s="1"/>
  <c r="AB6942" i="16"/>
  <c r="AA6942" i="16"/>
  <c r="N6942" i="16"/>
  <c r="M6942" i="16"/>
  <c r="L6942" i="16"/>
  <c r="K6942" i="16"/>
  <c r="J6942" i="16"/>
  <c r="I6942" i="16"/>
  <c r="H6942" i="16"/>
  <c r="G6942" i="16"/>
  <c r="F6942" i="16" s="1"/>
  <c r="A6942" i="16"/>
  <c r="C6942" i="16" s="1"/>
  <c r="AB6941" i="16"/>
  <c r="AA6941" i="16"/>
  <c r="M6941" i="16"/>
  <c r="L6941" i="16"/>
  <c r="K6941" i="16"/>
  <c r="J6941" i="16"/>
  <c r="I6941" i="16"/>
  <c r="H6941" i="16"/>
  <c r="G6941" i="16"/>
  <c r="B6941" i="16"/>
  <c r="A6941" i="16"/>
  <c r="N6941" i="16" s="1"/>
  <c r="AB6940" i="16"/>
  <c r="AA6940" i="16"/>
  <c r="N6940" i="16"/>
  <c r="M6940" i="16"/>
  <c r="L6940" i="16"/>
  <c r="K6940" i="16"/>
  <c r="J6940" i="16"/>
  <c r="I6940" i="16"/>
  <c r="H6940" i="16"/>
  <c r="G6940" i="16"/>
  <c r="F6940" i="16" s="1"/>
  <c r="A6940" i="16"/>
  <c r="C6940" i="16" s="1"/>
  <c r="AB6939" i="16"/>
  <c r="AA6939" i="16"/>
  <c r="M6939" i="16"/>
  <c r="L6939" i="16"/>
  <c r="K6939" i="16"/>
  <c r="J6939" i="16"/>
  <c r="I6939" i="16"/>
  <c r="H6939" i="16"/>
  <c r="G6939" i="16"/>
  <c r="B6939" i="16"/>
  <c r="A6939" i="16"/>
  <c r="N6939" i="16" s="1"/>
  <c r="AB6938" i="16"/>
  <c r="AA6938" i="16"/>
  <c r="N6938" i="16"/>
  <c r="M6938" i="16"/>
  <c r="L6938" i="16"/>
  <c r="K6938" i="16"/>
  <c r="J6938" i="16"/>
  <c r="I6938" i="16"/>
  <c r="H6938" i="16"/>
  <c r="G6938" i="16"/>
  <c r="F6938" i="16" s="1"/>
  <c r="A6938" i="16"/>
  <c r="C6938" i="16" s="1"/>
  <c r="AB6937" i="16"/>
  <c r="AA6937" i="16"/>
  <c r="M6937" i="16"/>
  <c r="L6937" i="16"/>
  <c r="K6937" i="16"/>
  <c r="J6937" i="16"/>
  <c r="I6937" i="16"/>
  <c r="H6937" i="16"/>
  <c r="G6937" i="16"/>
  <c r="B6937" i="16"/>
  <c r="A6937" i="16"/>
  <c r="N6937" i="16" s="1"/>
  <c r="AB6936" i="16"/>
  <c r="AA6936" i="16"/>
  <c r="N6936" i="16"/>
  <c r="M6936" i="16"/>
  <c r="L6936" i="16"/>
  <c r="K6936" i="16"/>
  <c r="J6936" i="16"/>
  <c r="I6936" i="16"/>
  <c r="H6936" i="16"/>
  <c r="G6936" i="16"/>
  <c r="F6936" i="16" s="1"/>
  <c r="A6936" i="16"/>
  <c r="C6936" i="16" s="1"/>
  <c r="AB6935" i="16"/>
  <c r="AA6935" i="16"/>
  <c r="M6935" i="16"/>
  <c r="L6935" i="16"/>
  <c r="K6935" i="16"/>
  <c r="J6935" i="16"/>
  <c r="I6935" i="16"/>
  <c r="H6935" i="16"/>
  <c r="G6935" i="16"/>
  <c r="B6935" i="16"/>
  <c r="A6935" i="16"/>
  <c r="N6935" i="16" s="1"/>
  <c r="AB6934" i="16"/>
  <c r="AA6934" i="16"/>
  <c r="N6934" i="16"/>
  <c r="M6934" i="16"/>
  <c r="L6934" i="16"/>
  <c r="K6934" i="16"/>
  <c r="J6934" i="16"/>
  <c r="I6934" i="16"/>
  <c r="H6934" i="16"/>
  <c r="G6934" i="16"/>
  <c r="F6934" i="16" s="1"/>
  <c r="A6934" i="16"/>
  <c r="C6934" i="16" s="1"/>
  <c r="AB6933" i="16"/>
  <c r="AA6933" i="16"/>
  <c r="M6933" i="16"/>
  <c r="L6933" i="16"/>
  <c r="K6933" i="16"/>
  <c r="J6933" i="16"/>
  <c r="I6933" i="16"/>
  <c r="H6933" i="16"/>
  <c r="G6933" i="16"/>
  <c r="B6933" i="16"/>
  <c r="A6933" i="16"/>
  <c r="N6933" i="16" s="1"/>
  <c r="AB6932" i="16"/>
  <c r="AA6932" i="16"/>
  <c r="N6932" i="16"/>
  <c r="M6932" i="16"/>
  <c r="L6932" i="16"/>
  <c r="K6932" i="16"/>
  <c r="J6932" i="16"/>
  <c r="I6932" i="16"/>
  <c r="H6932" i="16"/>
  <c r="G6932" i="16"/>
  <c r="F6932" i="16" s="1"/>
  <c r="A6932" i="16"/>
  <c r="C6932" i="16" s="1"/>
  <c r="AB6931" i="16"/>
  <c r="AA6931" i="16"/>
  <c r="M6931" i="16"/>
  <c r="L6931" i="16"/>
  <c r="K6931" i="16"/>
  <c r="J6931" i="16"/>
  <c r="I6931" i="16"/>
  <c r="H6931" i="16"/>
  <c r="G6931" i="16"/>
  <c r="B6931" i="16"/>
  <c r="A6931" i="16"/>
  <c r="N6931" i="16" s="1"/>
  <c r="AB6930" i="16"/>
  <c r="AA6930" i="16"/>
  <c r="N6930" i="16"/>
  <c r="M6930" i="16"/>
  <c r="L6930" i="16"/>
  <c r="K6930" i="16"/>
  <c r="J6930" i="16"/>
  <c r="I6930" i="16"/>
  <c r="H6930" i="16"/>
  <c r="G6930" i="16"/>
  <c r="F6930" i="16" s="1"/>
  <c r="A6930" i="16"/>
  <c r="C6930" i="16" s="1"/>
  <c r="AB6929" i="16"/>
  <c r="AA6929" i="16"/>
  <c r="M6929" i="16"/>
  <c r="L6929" i="16"/>
  <c r="K6929" i="16"/>
  <c r="J6929" i="16"/>
  <c r="I6929" i="16"/>
  <c r="H6929" i="16"/>
  <c r="G6929" i="16"/>
  <c r="B6929" i="16"/>
  <c r="A6929" i="16"/>
  <c r="N6929" i="16" s="1"/>
  <c r="AB6928" i="16"/>
  <c r="AA6928" i="16"/>
  <c r="N6928" i="16"/>
  <c r="M6928" i="16"/>
  <c r="L6928" i="16"/>
  <c r="K6928" i="16"/>
  <c r="J6928" i="16"/>
  <c r="I6928" i="16"/>
  <c r="H6928" i="16"/>
  <c r="G6928" i="16"/>
  <c r="F6928" i="16" s="1"/>
  <c r="A6928" i="16"/>
  <c r="C6928" i="16" s="1"/>
  <c r="AB6927" i="16"/>
  <c r="AA6927" i="16"/>
  <c r="M6927" i="16"/>
  <c r="L6927" i="16"/>
  <c r="K6927" i="16"/>
  <c r="J6927" i="16"/>
  <c r="I6927" i="16"/>
  <c r="H6927" i="16"/>
  <c r="G6927" i="16"/>
  <c r="B6927" i="16"/>
  <c r="A6927" i="16"/>
  <c r="N6927" i="16" s="1"/>
  <c r="AB6926" i="16"/>
  <c r="AA6926" i="16"/>
  <c r="N6926" i="16"/>
  <c r="M6926" i="16"/>
  <c r="L6926" i="16"/>
  <c r="K6926" i="16"/>
  <c r="J6926" i="16"/>
  <c r="I6926" i="16"/>
  <c r="H6926" i="16"/>
  <c r="G6926" i="16"/>
  <c r="F6926" i="16" s="1"/>
  <c r="A6926" i="16"/>
  <c r="C6926" i="16" s="1"/>
  <c r="AB6925" i="16"/>
  <c r="AA6925" i="16"/>
  <c r="M6925" i="16"/>
  <c r="L6925" i="16"/>
  <c r="K6925" i="16"/>
  <c r="J6925" i="16"/>
  <c r="I6925" i="16"/>
  <c r="H6925" i="16"/>
  <c r="G6925" i="16"/>
  <c r="B6925" i="16"/>
  <c r="A6925" i="16"/>
  <c r="N6925" i="16" s="1"/>
  <c r="AB6924" i="16"/>
  <c r="AA6924" i="16"/>
  <c r="N6924" i="16"/>
  <c r="M6924" i="16"/>
  <c r="L6924" i="16"/>
  <c r="K6924" i="16"/>
  <c r="J6924" i="16"/>
  <c r="I6924" i="16"/>
  <c r="H6924" i="16"/>
  <c r="G6924" i="16"/>
  <c r="F6924" i="16" s="1"/>
  <c r="A6924" i="16"/>
  <c r="C6924" i="16" s="1"/>
  <c r="AB6923" i="16"/>
  <c r="AA6923" i="16"/>
  <c r="M6923" i="16"/>
  <c r="L6923" i="16"/>
  <c r="K6923" i="16"/>
  <c r="J6923" i="16"/>
  <c r="I6923" i="16"/>
  <c r="H6923" i="16"/>
  <c r="G6923" i="16"/>
  <c r="B6923" i="16"/>
  <c r="A6923" i="16"/>
  <c r="N6923" i="16" s="1"/>
  <c r="AB6922" i="16"/>
  <c r="AA6922" i="16"/>
  <c r="N6922" i="16"/>
  <c r="M6922" i="16"/>
  <c r="L6922" i="16"/>
  <c r="K6922" i="16"/>
  <c r="J6922" i="16"/>
  <c r="I6922" i="16"/>
  <c r="H6922" i="16"/>
  <c r="G6922" i="16"/>
  <c r="F6922" i="16" s="1"/>
  <c r="A6922" i="16"/>
  <c r="C6922" i="16" s="1"/>
  <c r="AB6921" i="16"/>
  <c r="AA6921" i="16"/>
  <c r="M6921" i="16"/>
  <c r="L6921" i="16"/>
  <c r="K6921" i="16"/>
  <c r="J6921" i="16"/>
  <c r="I6921" i="16"/>
  <c r="H6921" i="16"/>
  <c r="G6921" i="16"/>
  <c r="B6921" i="16"/>
  <c r="A6921" i="16"/>
  <c r="N6921" i="16" s="1"/>
  <c r="AB6920" i="16"/>
  <c r="AA6920" i="16"/>
  <c r="N6920" i="16"/>
  <c r="M6920" i="16"/>
  <c r="L6920" i="16"/>
  <c r="K6920" i="16"/>
  <c r="J6920" i="16"/>
  <c r="I6920" i="16"/>
  <c r="H6920" i="16"/>
  <c r="G6920" i="16"/>
  <c r="F6920" i="16" s="1"/>
  <c r="A6920" i="16"/>
  <c r="C6920" i="16" s="1"/>
  <c r="AB6919" i="16"/>
  <c r="AA6919" i="16"/>
  <c r="M6919" i="16"/>
  <c r="L6919" i="16"/>
  <c r="K6919" i="16"/>
  <c r="J6919" i="16"/>
  <c r="I6919" i="16"/>
  <c r="H6919" i="16"/>
  <c r="G6919" i="16"/>
  <c r="B6919" i="16"/>
  <c r="A6919" i="16"/>
  <c r="N6919" i="16" s="1"/>
  <c r="AB6918" i="16"/>
  <c r="AA6918" i="16"/>
  <c r="N6918" i="16"/>
  <c r="M6918" i="16"/>
  <c r="L6918" i="16"/>
  <c r="K6918" i="16"/>
  <c r="J6918" i="16"/>
  <c r="I6918" i="16"/>
  <c r="H6918" i="16"/>
  <c r="G6918" i="16"/>
  <c r="F6918" i="16" s="1"/>
  <c r="A6918" i="16"/>
  <c r="C6918" i="16" s="1"/>
  <c r="AB6917" i="16"/>
  <c r="AA6917" i="16"/>
  <c r="M6917" i="16"/>
  <c r="L6917" i="16"/>
  <c r="K6917" i="16"/>
  <c r="J6917" i="16"/>
  <c r="I6917" i="16"/>
  <c r="H6917" i="16"/>
  <c r="G6917" i="16"/>
  <c r="B6917" i="16"/>
  <c r="A6917" i="16"/>
  <c r="N6917" i="16" s="1"/>
  <c r="AB6916" i="16"/>
  <c r="AA6916" i="16"/>
  <c r="N6916" i="16"/>
  <c r="M6916" i="16"/>
  <c r="L6916" i="16"/>
  <c r="K6916" i="16"/>
  <c r="J6916" i="16"/>
  <c r="I6916" i="16"/>
  <c r="H6916" i="16"/>
  <c r="G6916" i="16"/>
  <c r="F6916" i="16" s="1"/>
  <c r="A6916" i="16"/>
  <c r="C6916" i="16" s="1"/>
  <c r="AB6915" i="16"/>
  <c r="AA6915" i="16"/>
  <c r="M6915" i="16"/>
  <c r="L6915" i="16"/>
  <c r="K6915" i="16"/>
  <c r="J6915" i="16"/>
  <c r="I6915" i="16"/>
  <c r="H6915" i="16"/>
  <c r="G6915" i="16"/>
  <c r="B6915" i="16"/>
  <c r="A6915" i="16"/>
  <c r="N6915" i="16" s="1"/>
  <c r="AB6914" i="16"/>
  <c r="AA6914" i="16"/>
  <c r="N6914" i="16"/>
  <c r="M6914" i="16"/>
  <c r="L6914" i="16"/>
  <c r="K6914" i="16"/>
  <c r="J6914" i="16"/>
  <c r="I6914" i="16"/>
  <c r="H6914" i="16"/>
  <c r="G6914" i="16"/>
  <c r="F6914" i="16" s="1"/>
  <c r="A6914" i="16"/>
  <c r="C6914" i="16" s="1"/>
  <c r="AB6913" i="16"/>
  <c r="AA6913" i="16"/>
  <c r="M6913" i="16"/>
  <c r="L6913" i="16"/>
  <c r="K6913" i="16"/>
  <c r="J6913" i="16"/>
  <c r="I6913" i="16"/>
  <c r="H6913" i="16"/>
  <c r="G6913" i="16"/>
  <c r="B6913" i="16"/>
  <c r="A6913" i="16"/>
  <c r="N6913" i="16" s="1"/>
  <c r="AB6912" i="16"/>
  <c r="AA6912" i="16"/>
  <c r="N6912" i="16"/>
  <c r="M6912" i="16"/>
  <c r="L6912" i="16"/>
  <c r="K6912" i="16"/>
  <c r="J6912" i="16"/>
  <c r="I6912" i="16"/>
  <c r="H6912" i="16"/>
  <c r="G6912" i="16"/>
  <c r="F6912" i="16" s="1"/>
  <c r="A6912" i="16"/>
  <c r="C6912" i="16" s="1"/>
  <c r="AA6911" i="16"/>
  <c r="M6911" i="16"/>
  <c r="L6911" i="16"/>
  <c r="K6911" i="16"/>
  <c r="G6911" i="16"/>
  <c r="B6911" i="16"/>
  <c r="A6911" i="16"/>
  <c r="N6911" i="16" s="1"/>
  <c r="AA6910" i="16"/>
  <c r="M6910" i="16"/>
  <c r="L6910" i="16"/>
  <c r="K6910" i="16"/>
  <c r="G6910" i="16"/>
  <c r="F6910" i="16"/>
  <c r="C6910" i="16"/>
  <c r="A6910" i="16"/>
  <c r="B6910" i="16" s="1"/>
  <c r="AB6909" i="16"/>
  <c r="AA6909" i="16"/>
  <c r="M6909" i="16"/>
  <c r="L6909" i="16"/>
  <c r="K6909" i="16"/>
  <c r="B6909" i="16"/>
  <c r="A6909" i="16"/>
  <c r="N6909" i="16" s="1"/>
  <c r="AB6908" i="16"/>
  <c r="AA6908" i="16"/>
  <c r="N6908" i="16"/>
  <c r="M6908" i="16"/>
  <c r="L6908" i="16"/>
  <c r="K6908" i="16"/>
  <c r="F6908" i="16"/>
  <c r="C6908" i="16"/>
  <c r="A6908" i="16"/>
  <c r="B6908" i="16" s="1"/>
  <c r="AB6907" i="16"/>
  <c r="AA6907" i="16"/>
  <c r="M6907" i="16"/>
  <c r="L6907" i="16"/>
  <c r="K6907" i="16"/>
  <c r="J6907" i="16"/>
  <c r="I6907" i="16"/>
  <c r="H6907" i="16"/>
  <c r="G6907" i="16"/>
  <c r="B6907" i="16"/>
  <c r="A6907" i="16"/>
  <c r="N6907" i="16" s="1"/>
  <c r="AB6906" i="16"/>
  <c r="AA6906" i="16"/>
  <c r="N6906" i="16"/>
  <c r="M6906" i="16"/>
  <c r="L6906" i="16"/>
  <c r="K6906" i="16"/>
  <c r="J6906" i="16"/>
  <c r="I6906" i="16"/>
  <c r="B6906" i="16" s="1"/>
  <c r="H6906" i="16"/>
  <c r="G6906" i="16"/>
  <c r="F6906" i="16"/>
  <c r="C6906" i="16"/>
  <c r="A6906" i="16"/>
  <c r="AB6905" i="16"/>
  <c r="AA6905" i="16"/>
  <c r="M6905" i="16"/>
  <c r="L6905" i="16"/>
  <c r="K6905" i="16"/>
  <c r="J6905" i="16"/>
  <c r="I6905" i="16"/>
  <c r="H6905" i="16"/>
  <c r="G6905" i="16"/>
  <c r="A6905" i="16"/>
  <c r="AB6904" i="16"/>
  <c r="AA6904" i="16"/>
  <c r="M6904" i="16"/>
  <c r="L6904" i="16"/>
  <c r="K6904" i="16"/>
  <c r="J6904" i="16"/>
  <c r="I6904" i="16"/>
  <c r="B6904" i="16" s="1"/>
  <c r="H6904" i="16"/>
  <c r="G6904" i="16"/>
  <c r="C6904" i="16"/>
  <c r="A6904" i="16"/>
  <c r="N6904" i="16" s="1"/>
  <c r="AB6903" i="16"/>
  <c r="AA6903" i="16"/>
  <c r="M6903" i="16"/>
  <c r="L6903" i="16"/>
  <c r="K6903" i="16"/>
  <c r="J6903" i="16"/>
  <c r="I6903" i="16"/>
  <c r="H6903" i="16"/>
  <c r="G6903" i="16"/>
  <c r="A6903" i="16"/>
  <c r="AB6902" i="16"/>
  <c r="AA6902" i="16"/>
  <c r="M6902" i="16"/>
  <c r="L6902" i="16"/>
  <c r="K6902" i="16"/>
  <c r="J6902" i="16"/>
  <c r="I6902" i="16"/>
  <c r="H6902" i="16"/>
  <c r="G6902" i="16"/>
  <c r="A6902" i="16"/>
  <c r="AB6901" i="16"/>
  <c r="AA6901" i="16"/>
  <c r="M6901" i="16"/>
  <c r="L6901" i="16"/>
  <c r="K6901" i="16"/>
  <c r="J6901" i="16"/>
  <c r="I6901" i="16"/>
  <c r="H6901" i="16"/>
  <c r="G6901" i="16"/>
  <c r="A6901" i="16"/>
  <c r="AB6900" i="16"/>
  <c r="AA6900" i="16"/>
  <c r="N6900" i="16"/>
  <c r="M6900" i="16"/>
  <c r="L6900" i="16"/>
  <c r="K6900" i="16"/>
  <c r="J6900" i="16"/>
  <c r="I6900" i="16"/>
  <c r="H6900" i="16"/>
  <c r="G6900" i="16"/>
  <c r="F6900" i="16" s="1"/>
  <c r="C6900" i="16"/>
  <c r="A6900" i="16"/>
  <c r="AB6899" i="16"/>
  <c r="AA6899" i="16"/>
  <c r="M6899" i="16"/>
  <c r="L6899" i="16"/>
  <c r="K6899" i="16"/>
  <c r="J6899" i="16"/>
  <c r="I6899" i="16"/>
  <c r="H6899" i="16"/>
  <c r="G6899" i="16"/>
  <c r="A6899" i="16"/>
  <c r="AB6898" i="16"/>
  <c r="AA6898" i="16"/>
  <c r="N6898" i="16"/>
  <c r="M6898" i="16"/>
  <c r="L6898" i="16"/>
  <c r="K6898" i="16"/>
  <c r="J6898" i="16"/>
  <c r="I6898" i="16"/>
  <c r="B6898" i="16" s="1"/>
  <c r="H6898" i="16"/>
  <c r="G6898" i="16"/>
  <c r="F6898" i="16"/>
  <c r="C6898" i="16"/>
  <c r="A6898" i="16"/>
  <c r="AB6897" i="16"/>
  <c r="AA6897" i="16"/>
  <c r="M6897" i="16"/>
  <c r="L6897" i="16"/>
  <c r="K6897" i="16"/>
  <c r="J6897" i="16"/>
  <c r="I6897" i="16"/>
  <c r="H6897" i="16"/>
  <c r="G6897" i="16"/>
  <c r="A6897" i="16"/>
  <c r="AB6896" i="16"/>
  <c r="AA6896" i="16"/>
  <c r="M6896" i="16"/>
  <c r="L6896" i="16"/>
  <c r="K6896" i="16"/>
  <c r="J6896" i="16"/>
  <c r="I6896" i="16"/>
  <c r="B6896" i="16" s="1"/>
  <c r="H6896" i="16"/>
  <c r="G6896" i="16"/>
  <c r="C6896" i="16"/>
  <c r="A6896" i="16"/>
  <c r="N6896" i="16" s="1"/>
  <c r="AB6895" i="16"/>
  <c r="AA6895" i="16"/>
  <c r="M6895" i="16"/>
  <c r="L6895" i="16"/>
  <c r="K6895" i="16"/>
  <c r="J6895" i="16"/>
  <c r="I6895" i="16"/>
  <c r="H6895" i="16"/>
  <c r="G6895" i="16"/>
  <c r="A6895" i="16"/>
  <c r="AB6894" i="16"/>
  <c r="AA6894" i="16"/>
  <c r="M6894" i="16"/>
  <c r="L6894" i="16"/>
  <c r="K6894" i="16"/>
  <c r="J6894" i="16"/>
  <c r="I6894" i="16"/>
  <c r="H6894" i="16"/>
  <c r="G6894" i="16"/>
  <c r="A6894" i="16"/>
  <c r="AB6893" i="16"/>
  <c r="AA6893" i="16"/>
  <c r="M6893" i="16"/>
  <c r="L6893" i="16"/>
  <c r="K6893" i="16"/>
  <c r="J6893" i="16"/>
  <c r="I6893" i="16"/>
  <c r="H6893" i="16"/>
  <c r="G6893" i="16"/>
  <c r="A6893" i="16"/>
  <c r="AB6892" i="16"/>
  <c r="AA6892" i="16"/>
  <c r="N6892" i="16"/>
  <c r="M6892" i="16"/>
  <c r="L6892" i="16"/>
  <c r="K6892" i="16"/>
  <c r="J6892" i="16"/>
  <c r="I6892" i="16"/>
  <c r="B6892" i="16" s="1"/>
  <c r="H6892" i="16"/>
  <c r="G6892" i="16"/>
  <c r="F6892" i="16" s="1"/>
  <c r="C6892" i="16"/>
  <c r="A6892" i="16"/>
  <c r="AB6891" i="16"/>
  <c r="AA6891" i="16"/>
  <c r="M6891" i="16"/>
  <c r="L6891" i="16"/>
  <c r="K6891" i="16"/>
  <c r="J6891" i="16"/>
  <c r="I6891" i="16"/>
  <c r="H6891" i="16"/>
  <c r="G6891" i="16"/>
  <c r="A6891" i="16"/>
  <c r="AB6890" i="16"/>
  <c r="AA6890" i="16"/>
  <c r="N6890" i="16"/>
  <c r="M6890" i="16"/>
  <c r="L6890" i="16"/>
  <c r="K6890" i="16"/>
  <c r="J6890" i="16"/>
  <c r="I6890" i="16"/>
  <c r="B6890" i="16" s="1"/>
  <c r="H6890" i="16"/>
  <c r="G6890" i="16"/>
  <c r="F6890" i="16"/>
  <c r="C6890" i="16"/>
  <c r="A6890" i="16"/>
  <c r="AB6889" i="16"/>
  <c r="AA6889" i="16"/>
  <c r="M6889" i="16"/>
  <c r="L6889" i="16"/>
  <c r="K6889" i="16"/>
  <c r="J6889" i="16"/>
  <c r="I6889" i="16"/>
  <c r="H6889" i="16"/>
  <c r="G6889" i="16"/>
  <c r="A6889" i="16"/>
  <c r="AB6888" i="16"/>
  <c r="AA6888" i="16"/>
  <c r="M6888" i="16"/>
  <c r="L6888" i="16"/>
  <c r="K6888" i="16"/>
  <c r="J6888" i="16"/>
  <c r="I6888" i="16"/>
  <c r="B6888" i="16" s="1"/>
  <c r="H6888" i="16"/>
  <c r="G6888" i="16"/>
  <c r="C6888" i="16"/>
  <c r="A6888" i="16"/>
  <c r="N6888" i="16" s="1"/>
  <c r="AB6887" i="16"/>
  <c r="AA6887" i="16"/>
  <c r="M6887" i="16"/>
  <c r="L6887" i="16"/>
  <c r="K6887" i="16"/>
  <c r="J6887" i="16"/>
  <c r="I6887" i="16"/>
  <c r="H6887" i="16"/>
  <c r="G6887" i="16"/>
  <c r="A6887" i="16"/>
  <c r="AB6886" i="16"/>
  <c r="AA6886" i="16"/>
  <c r="M6886" i="16"/>
  <c r="L6886" i="16"/>
  <c r="K6886" i="16"/>
  <c r="J6886" i="16"/>
  <c r="I6886" i="16"/>
  <c r="H6886" i="16"/>
  <c r="G6886" i="16"/>
  <c r="A6886" i="16"/>
  <c r="AB6885" i="16"/>
  <c r="AA6885" i="16"/>
  <c r="M6885" i="16"/>
  <c r="L6885" i="16"/>
  <c r="K6885" i="16"/>
  <c r="J6885" i="16"/>
  <c r="I6885" i="16"/>
  <c r="H6885" i="16"/>
  <c r="G6885" i="16"/>
  <c r="A6885" i="16"/>
  <c r="AB6884" i="16"/>
  <c r="AA6884" i="16"/>
  <c r="N6884" i="16"/>
  <c r="M6884" i="16"/>
  <c r="L6884" i="16"/>
  <c r="K6884" i="16"/>
  <c r="J6884" i="16"/>
  <c r="I6884" i="16"/>
  <c r="B6884" i="16" s="1"/>
  <c r="H6884" i="16"/>
  <c r="G6884" i="16"/>
  <c r="F6884" i="16" s="1"/>
  <c r="C6884" i="16"/>
  <c r="A6884" i="16"/>
  <c r="AB6883" i="16"/>
  <c r="AA6883" i="16"/>
  <c r="M6883" i="16"/>
  <c r="L6883" i="16"/>
  <c r="K6883" i="16"/>
  <c r="J6883" i="16"/>
  <c r="I6883" i="16"/>
  <c r="H6883" i="16"/>
  <c r="G6883" i="16"/>
  <c r="A6883" i="16"/>
  <c r="AB6882" i="16"/>
  <c r="AA6882" i="16"/>
  <c r="M6882" i="16"/>
  <c r="L6882" i="16"/>
  <c r="K6882" i="16"/>
  <c r="J6882" i="16"/>
  <c r="I6882" i="16"/>
  <c r="H6882" i="16"/>
  <c r="G6882" i="16"/>
  <c r="A6882" i="16"/>
  <c r="N6882" i="16" s="1"/>
  <c r="AB6881" i="16"/>
  <c r="AA6881" i="16"/>
  <c r="M6881" i="16"/>
  <c r="L6881" i="16"/>
  <c r="K6881" i="16"/>
  <c r="J6881" i="16"/>
  <c r="I6881" i="16"/>
  <c r="H6881" i="16"/>
  <c r="G6881" i="16"/>
  <c r="A6881" i="16"/>
  <c r="AB6880" i="16"/>
  <c r="AA6880" i="16"/>
  <c r="N6880" i="16"/>
  <c r="M6880" i="16"/>
  <c r="L6880" i="16"/>
  <c r="K6880" i="16"/>
  <c r="J6880" i="16"/>
  <c r="I6880" i="16"/>
  <c r="B6880" i="16" s="1"/>
  <c r="H6880" i="16"/>
  <c r="G6880" i="16"/>
  <c r="F6880" i="16" s="1"/>
  <c r="C6880" i="16"/>
  <c r="A6880" i="16"/>
  <c r="AB6879" i="16"/>
  <c r="AA6879" i="16"/>
  <c r="M6879" i="16"/>
  <c r="L6879" i="16"/>
  <c r="K6879" i="16"/>
  <c r="J6879" i="16"/>
  <c r="I6879" i="16"/>
  <c r="H6879" i="16"/>
  <c r="G6879" i="16"/>
  <c r="A6879" i="16"/>
  <c r="AB6878" i="16"/>
  <c r="AA6878" i="16"/>
  <c r="N6878" i="16"/>
  <c r="M6878" i="16"/>
  <c r="L6878" i="16"/>
  <c r="K6878" i="16"/>
  <c r="J6878" i="16"/>
  <c r="I6878" i="16"/>
  <c r="B6878" i="16" s="1"/>
  <c r="H6878" i="16"/>
  <c r="G6878" i="16"/>
  <c r="F6878" i="16"/>
  <c r="C6878" i="16"/>
  <c r="A6878" i="16"/>
  <c r="AB6877" i="16"/>
  <c r="AA6877" i="16"/>
  <c r="M6877" i="16"/>
  <c r="L6877" i="16"/>
  <c r="K6877" i="16"/>
  <c r="J6877" i="16"/>
  <c r="I6877" i="16"/>
  <c r="H6877" i="16"/>
  <c r="G6877" i="16"/>
  <c r="A6877" i="16"/>
  <c r="AB6876" i="16"/>
  <c r="AA6876" i="16"/>
  <c r="M6876" i="16"/>
  <c r="L6876" i="16"/>
  <c r="K6876" i="16"/>
  <c r="J6876" i="16"/>
  <c r="I6876" i="16"/>
  <c r="B6876" i="16" s="1"/>
  <c r="H6876" i="16"/>
  <c r="G6876" i="16"/>
  <c r="C6876" i="16"/>
  <c r="A6876" i="16"/>
  <c r="N6876" i="16" s="1"/>
  <c r="AB6875" i="16"/>
  <c r="AA6875" i="16"/>
  <c r="M6875" i="16"/>
  <c r="L6875" i="16"/>
  <c r="K6875" i="16"/>
  <c r="J6875" i="16"/>
  <c r="I6875" i="16"/>
  <c r="H6875" i="16"/>
  <c r="G6875" i="16"/>
  <c r="A6875" i="16"/>
  <c r="AB6874" i="16"/>
  <c r="AA6874" i="16"/>
  <c r="M6874" i="16"/>
  <c r="L6874" i="16"/>
  <c r="K6874" i="16"/>
  <c r="J6874" i="16"/>
  <c r="I6874" i="16"/>
  <c r="H6874" i="16"/>
  <c r="G6874" i="16"/>
  <c r="A6874" i="16"/>
  <c r="AB6873" i="16"/>
  <c r="AA6873" i="16"/>
  <c r="M6873" i="16"/>
  <c r="L6873" i="16"/>
  <c r="K6873" i="16"/>
  <c r="J6873" i="16"/>
  <c r="I6873" i="16"/>
  <c r="H6873" i="16"/>
  <c r="G6873" i="16"/>
  <c r="A6873" i="16"/>
  <c r="AB6872" i="16"/>
  <c r="AA6872" i="16"/>
  <c r="N6872" i="16"/>
  <c r="M6872" i="16"/>
  <c r="L6872" i="16"/>
  <c r="K6872" i="16"/>
  <c r="J6872" i="16"/>
  <c r="I6872" i="16"/>
  <c r="B6872" i="16" s="1"/>
  <c r="H6872" i="16"/>
  <c r="G6872" i="16"/>
  <c r="F6872" i="16" s="1"/>
  <c r="C6872" i="16"/>
  <c r="A6872" i="16"/>
  <c r="AB6871" i="16"/>
  <c r="AA6871" i="16"/>
  <c r="M6871" i="16"/>
  <c r="L6871" i="16"/>
  <c r="K6871" i="16"/>
  <c r="J6871" i="16"/>
  <c r="I6871" i="16"/>
  <c r="H6871" i="16"/>
  <c r="G6871" i="16"/>
  <c r="A6871" i="16"/>
  <c r="AB6870" i="16"/>
  <c r="AA6870" i="16"/>
  <c r="N6870" i="16"/>
  <c r="M6870" i="16"/>
  <c r="L6870" i="16"/>
  <c r="K6870" i="16"/>
  <c r="J6870" i="16"/>
  <c r="I6870" i="16"/>
  <c r="B6870" i="16" s="1"/>
  <c r="H6870" i="16"/>
  <c r="G6870" i="16"/>
  <c r="F6870" i="16"/>
  <c r="C6870" i="16"/>
  <c r="A6870" i="16"/>
  <c r="AB6869" i="16"/>
  <c r="AA6869" i="16"/>
  <c r="M6869" i="16"/>
  <c r="L6869" i="16"/>
  <c r="K6869" i="16"/>
  <c r="J6869" i="16"/>
  <c r="I6869" i="16"/>
  <c r="H6869" i="16"/>
  <c r="G6869" i="16"/>
  <c r="A6869" i="16"/>
  <c r="AB6868" i="16"/>
  <c r="AA6868" i="16"/>
  <c r="M6868" i="16"/>
  <c r="L6868" i="16"/>
  <c r="K6868" i="16"/>
  <c r="J6868" i="16"/>
  <c r="I6868" i="16"/>
  <c r="B6868" i="16" s="1"/>
  <c r="H6868" i="16"/>
  <c r="G6868" i="16"/>
  <c r="C6868" i="16"/>
  <c r="A6868" i="16"/>
  <c r="N6868" i="16" s="1"/>
  <c r="AB6867" i="16"/>
  <c r="AA6867" i="16"/>
  <c r="M6867" i="16"/>
  <c r="L6867" i="16"/>
  <c r="K6867" i="16"/>
  <c r="J6867" i="16"/>
  <c r="I6867" i="16"/>
  <c r="H6867" i="16"/>
  <c r="G6867" i="16"/>
  <c r="A6867" i="16"/>
  <c r="AB6866" i="16"/>
  <c r="AA6866" i="16"/>
  <c r="M6866" i="16"/>
  <c r="L6866" i="16"/>
  <c r="K6866" i="16"/>
  <c r="J6866" i="16"/>
  <c r="I6866" i="16"/>
  <c r="H6866" i="16"/>
  <c r="G6866" i="16"/>
  <c r="A6866" i="16"/>
  <c r="AB6865" i="16"/>
  <c r="AA6865" i="16"/>
  <c r="M6865" i="16"/>
  <c r="L6865" i="16"/>
  <c r="K6865" i="16"/>
  <c r="J6865" i="16"/>
  <c r="I6865" i="16"/>
  <c r="H6865" i="16"/>
  <c r="G6865" i="16"/>
  <c r="A6865" i="16"/>
  <c r="AB6864" i="16"/>
  <c r="AA6864" i="16"/>
  <c r="N6864" i="16"/>
  <c r="M6864" i="16"/>
  <c r="L6864" i="16"/>
  <c r="K6864" i="16"/>
  <c r="J6864" i="16"/>
  <c r="I6864" i="16"/>
  <c r="B6864" i="16" s="1"/>
  <c r="H6864" i="16"/>
  <c r="G6864" i="16"/>
  <c r="F6864" i="16" s="1"/>
  <c r="C6864" i="16"/>
  <c r="A6864" i="16"/>
  <c r="AB6863" i="16"/>
  <c r="AA6863" i="16"/>
  <c r="M6863" i="16"/>
  <c r="L6863" i="16"/>
  <c r="K6863" i="16"/>
  <c r="J6863" i="16"/>
  <c r="I6863" i="16"/>
  <c r="H6863" i="16"/>
  <c r="G6863" i="16"/>
  <c r="A6863" i="16"/>
  <c r="AB6862" i="16"/>
  <c r="AA6862" i="16"/>
  <c r="N6862" i="16"/>
  <c r="M6862" i="16"/>
  <c r="L6862" i="16"/>
  <c r="K6862" i="16"/>
  <c r="J6862" i="16"/>
  <c r="I6862" i="16"/>
  <c r="B6862" i="16" s="1"/>
  <c r="H6862" i="16"/>
  <c r="G6862" i="16"/>
  <c r="F6862" i="16"/>
  <c r="C6862" i="16"/>
  <c r="A6862" i="16"/>
  <c r="AB6861" i="16"/>
  <c r="AA6861" i="16"/>
  <c r="M6861" i="16"/>
  <c r="L6861" i="16"/>
  <c r="K6861" i="16"/>
  <c r="J6861" i="16"/>
  <c r="I6861" i="16"/>
  <c r="H6861" i="16"/>
  <c r="G6861" i="16"/>
  <c r="A6861" i="16"/>
  <c r="AB6860" i="16"/>
  <c r="AA6860" i="16"/>
  <c r="M6860" i="16"/>
  <c r="L6860" i="16"/>
  <c r="K6860" i="16"/>
  <c r="J6860" i="16"/>
  <c r="I6860" i="16"/>
  <c r="B6860" i="16" s="1"/>
  <c r="H6860" i="16"/>
  <c r="G6860" i="16"/>
  <c r="C6860" i="16"/>
  <c r="A6860" i="16"/>
  <c r="N6860" i="16" s="1"/>
  <c r="AB6859" i="16"/>
  <c r="AA6859" i="16"/>
  <c r="M6859" i="16"/>
  <c r="L6859" i="16"/>
  <c r="K6859" i="16"/>
  <c r="J6859" i="16"/>
  <c r="I6859" i="16"/>
  <c r="H6859" i="16"/>
  <c r="G6859" i="16"/>
  <c r="A6859" i="16"/>
  <c r="AB6858" i="16"/>
  <c r="AA6858" i="16"/>
  <c r="M6858" i="16"/>
  <c r="L6858" i="16"/>
  <c r="K6858" i="16"/>
  <c r="J6858" i="16"/>
  <c r="I6858" i="16"/>
  <c r="H6858" i="16"/>
  <c r="G6858" i="16"/>
  <c r="A6858" i="16"/>
  <c r="AB6857" i="16"/>
  <c r="AA6857" i="16"/>
  <c r="M6857" i="16"/>
  <c r="L6857" i="16"/>
  <c r="K6857" i="16"/>
  <c r="J6857" i="16"/>
  <c r="I6857" i="16"/>
  <c r="H6857" i="16"/>
  <c r="G6857" i="16"/>
  <c r="A6857" i="16"/>
  <c r="AB6856" i="16"/>
  <c r="AA6856" i="16"/>
  <c r="N6856" i="16"/>
  <c r="M6856" i="16"/>
  <c r="L6856" i="16"/>
  <c r="K6856" i="16"/>
  <c r="J6856" i="16"/>
  <c r="I6856" i="16"/>
  <c r="B6856" i="16" s="1"/>
  <c r="H6856" i="16"/>
  <c r="G6856" i="16"/>
  <c r="F6856" i="16" s="1"/>
  <c r="C6856" i="16"/>
  <c r="A6856" i="16"/>
  <c r="AB6855" i="16"/>
  <c r="AA6855" i="16"/>
  <c r="M6855" i="16"/>
  <c r="L6855" i="16"/>
  <c r="K6855" i="16"/>
  <c r="J6855" i="16"/>
  <c r="I6855" i="16"/>
  <c r="H6855" i="16"/>
  <c r="G6855" i="16"/>
  <c r="A6855" i="16"/>
  <c r="AB6854" i="16"/>
  <c r="AA6854" i="16"/>
  <c r="N6854" i="16"/>
  <c r="M6854" i="16"/>
  <c r="L6854" i="16"/>
  <c r="K6854" i="16"/>
  <c r="J6854" i="16"/>
  <c r="I6854" i="16"/>
  <c r="B6854" i="16" s="1"/>
  <c r="H6854" i="16"/>
  <c r="G6854" i="16"/>
  <c r="F6854" i="16"/>
  <c r="C6854" i="16"/>
  <c r="A6854" i="16"/>
  <c r="AB6853" i="16"/>
  <c r="AA6853" i="16"/>
  <c r="M6853" i="16"/>
  <c r="L6853" i="16"/>
  <c r="K6853" i="16"/>
  <c r="J6853" i="16"/>
  <c r="I6853" i="16"/>
  <c r="H6853" i="16"/>
  <c r="G6853" i="16"/>
  <c r="A6853" i="16"/>
  <c r="AB6852" i="16"/>
  <c r="AA6852" i="16"/>
  <c r="M6852" i="16"/>
  <c r="L6852" i="16"/>
  <c r="K6852" i="16"/>
  <c r="J6852" i="16"/>
  <c r="I6852" i="16"/>
  <c r="B6852" i="16" s="1"/>
  <c r="H6852" i="16"/>
  <c r="G6852" i="16"/>
  <c r="C6852" i="16"/>
  <c r="A6852" i="16"/>
  <c r="N6852" i="16" s="1"/>
  <c r="AB6851" i="16"/>
  <c r="AA6851" i="16"/>
  <c r="M6851" i="16"/>
  <c r="L6851" i="16"/>
  <c r="K6851" i="16"/>
  <c r="J6851" i="16"/>
  <c r="I6851" i="16"/>
  <c r="H6851" i="16"/>
  <c r="G6851" i="16"/>
  <c r="B6851" i="16"/>
  <c r="A6851" i="16"/>
  <c r="C6851" i="16" s="1"/>
  <c r="AB6850" i="16"/>
  <c r="AA6850" i="16"/>
  <c r="N6850" i="16"/>
  <c r="M6850" i="16"/>
  <c r="L6850" i="16"/>
  <c r="K6850" i="16"/>
  <c r="J6850" i="16"/>
  <c r="I6850" i="16"/>
  <c r="H6850" i="16"/>
  <c r="G6850" i="16"/>
  <c r="F6850" i="16"/>
  <c r="A6850" i="16"/>
  <c r="C6850" i="16" s="1"/>
  <c r="AB6849" i="16"/>
  <c r="AA6849" i="16"/>
  <c r="M6849" i="16"/>
  <c r="L6849" i="16"/>
  <c r="K6849" i="16"/>
  <c r="J6849" i="16"/>
  <c r="I6849" i="16"/>
  <c r="B6849" i="16" s="1"/>
  <c r="H6849" i="16"/>
  <c r="G6849" i="16"/>
  <c r="A6849" i="16"/>
  <c r="N6849" i="16" s="1"/>
  <c r="AB6848" i="16"/>
  <c r="AA6848" i="16"/>
  <c r="M6848" i="16"/>
  <c r="L6848" i="16"/>
  <c r="K6848" i="16"/>
  <c r="J6848" i="16"/>
  <c r="I6848" i="16"/>
  <c r="B6848" i="16" s="1"/>
  <c r="H6848" i="16"/>
  <c r="G6848" i="16"/>
  <c r="A6848" i="16"/>
  <c r="AB6847" i="16"/>
  <c r="AA6847" i="16"/>
  <c r="M6847" i="16"/>
  <c r="L6847" i="16"/>
  <c r="K6847" i="16"/>
  <c r="J6847" i="16"/>
  <c r="I6847" i="16"/>
  <c r="H6847" i="16"/>
  <c r="C6847" i="16" s="1"/>
  <c r="G6847" i="16"/>
  <c r="B6847" i="16"/>
  <c r="A6847" i="16"/>
  <c r="N6847" i="16" s="1"/>
  <c r="AB6846" i="16"/>
  <c r="AA6846" i="16"/>
  <c r="N6846" i="16"/>
  <c r="M6846" i="16"/>
  <c r="L6846" i="16"/>
  <c r="K6846" i="16"/>
  <c r="J6846" i="16"/>
  <c r="I6846" i="16"/>
  <c r="H6846" i="16"/>
  <c r="G6846" i="16"/>
  <c r="F6846" i="16" s="1"/>
  <c r="A6846" i="16"/>
  <c r="AB6845" i="16"/>
  <c r="AA6845" i="16"/>
  <c r="M6845" i="16"/>
  <c r="L6845" i="16"/>
  <c r="K6845" i="16"/>
  <c r="J6845" i="16"/>
  <c r="I6845" i="16"/>
  <c r="H6845" i="16"/>
  <c r="G6845" i="16"/>
  <c r="B6845" i="16"/>
  <c r="A6845" i="16"/>
  <c r="N6845" i="16" s="1"/>
  <c r="AB6844" i="16"/>
  <c r="AA6844" i="16"/>
  <c r="N6844" i="16"/>
  <c r="M6844" i="16"/>
  <c r="L6844" i="16"/>
  <c r="K6844" i="16"/>
  <c r="J6844" i="16"/>
  <c r="I6844" i="16"/>
  <c r="H6844" i="16"/>
  <c r="G6844" i="16"/>
  <c r="F6844" i="16" s="1"/>
  <c r="A6844" i="16"/>
  <c r="C6844" i="16" s="1"/>
  <c r="AB6843" i="16"/>
  <c r="AA6843" i="16"/>
  <c r="M6843" i="16"/>
  <c r="L6843" i="16"/>
  <c r="K6843" i="16"/>
  <c r="J6843" i="16"/>
  <c r="I6843" i="16"/>
  <c r="H6843" i="16"/>
  <c r="G6843" i="16"/>
  <c r="B6843" i="16"/>
  <c r="A6843" i="16"/>
  <c r="N6843" i="16" s="1"/>
  <c r="AB6842" i="16"/>
  <c r="AA6842" i="16"/>
  <c r="N6842" i="16"/>
  <c r="M6842" i="16"/>
  <c r="L6842" i="16"/>
  <c r="K6842" i="16"/>
  <c r="J6842" i="16"/>
  <c r="I6842" i="16"/>
  <c r="H6842" i="16"/>
  <c r="G6842" i="16"/>
  <c r="F6842" i="16"/>
  <c r="A6842" i="16"/>
  <c r="C6842" i="16" s="1"/>
  <c r="AB6841" i="16"/>
  <c r="AA6841" i="16"/>
  <c r="M6841" i="16"/>
  <c r="L6841" i="16"/>
  <c r="K6841" i="16"/>
  <c r="J6841" i="16"/>
  <c r="I6841" i="16"/>
  <c r="B6841" i="16" s="1"/>
  <c r="H6841" i="16"/>
  <c r="G6841" i="16"/>
  <c r="A6841" i="16"/>
  <c r="N6841" i="16" s="1"/>
  <c r="AB6840" i="16"/>
  <c r="AA6840" i="16"/>
  <c r="M6840" i="16"/>
  <c r="L6840" i="16"/>
  <c r="K6840" i="16"/>
  <c r="J6840" i="16"/>
  <c r="I6840" i="16"/>
  <c r="H6840" i="16"/>
  <c r="G6840" i="16"/>
  <c r="A6840" i="16"/>
  <c r="AB6839" i="16"/>
  <c r="AA6839" i="16"/>
  <c r="M6839" i="16"/>
  <c r="L6839" i="16"/>
  <c r="K6839" i="16"/>
  <c r="J6839" i="16"/>
  <c r="I6839" i="16"/>
  <c r="H6839" i="16"/>
  <c r="C6839" i="16" s="1"/>
  <c r="G6839" i="16"/>
  <c r="B6839" i="16"/>
  <c r="A6839" i="16"/>
  <c r="N6839" i="16" s="1"/>
  <c r="AB6838" i="16"/>
  <c r="AA6838" i="16"/>
  <c r="N6838" i="16"/>
  <c r="M6838" i="16"/>
  <c r="L6838" i="16"/>
  <c r="K6838" i="16"/>
  <c r="J6838" i="16"/>
  <c r="I6838" i="16"/>
  <c r="H6838" i="16"/>
  <c r="G6838" i="16"/>
  <c r="F6838" i="16" s="1"/>
  <c r="A6838" i="16"/>
  <c r="AB6837" i="16"/>
  <c r="AA6837" i="16"/>
  <c r="M6837" i="16"/>
  <c r="L6837" i="16"/>
  <c r="K6837" i="16"/>
  <c r="J6837" i="16"/>
  <c r="I6837" i="16"/>
  <c r="H6837" i="16"/>
  <c r="G6837" i="16"/>
  <c r="B6837" i="16"/>
  <c r="A6837" i="16"/>
  <c r="N6837" i="16" s="1"/>
  <c r="AB6836" i="16"/>
  <c r="AA6836" i="16"/>
  <c r="N6836" i="16"/>
  <c r="M6836" i="16"/>
  <c r="L6836" i="16"/>
  <c r="K6836" i="16"/>
  <c r="J6836" i="16"/>
  <c r="I6836" i="16"/>
  <c r="H6836" i="16"/>
  <c r="G6836" i="16"/>
  <c r="F6836" i="16" s="1"/>
  <c r="A6836" i="16"/>
  <c r="C6836" i="16" s="1"/>
  <c r="AB6835" i="16"/>
  <c r="AA6835" i="16"/>
  <c r="M6835" i="16"/>
  <c r="L6835" i="16"/>
  <c r="K6835" i="16"/>
  <c r="J6835" i="16"/>
  <c r="I6835" i="16"/>
  <c r="H6835" i="16"/>
  <c r="G6835" i="16"/>
  <c r="B6835" i="16"/>
  <c r="A6835" i="16"/>
  <c r="N6835" i="16" s="1"/>
  <c r="AB6834" i="16"/>
  <c r="AA6834" i="16"/>
  <c r="N6834" i="16"/>
  <c r="M6834" i="16"/>
  <c r="L6834" i="16"/>
  <c r="K6834" i="16"/>
  <c r="J6834" i="16"/>
  <c r="I6834" i="16"/>
  <c r="H6834" i="16"/>
  <c r="G6834" i="16"/>
  <c r="F6834" i="16"/>
  <c r="A6834" i="16"/>
  <c r="C6834" i="16" s="1"/>
  <c r="AB6833" i="16"/>
  <c r="AA6833" i="16"/>
  <c r="M6833" i="16"/>
  <c r="L6833" i="16"/>
  <c r="K6833" i="16"/>
  <c r="J6833" i="16"/>
  <c r="I6833" i="16"/>
  <c r="B6833" i="16" s="1"/>
  <c r="H6833" i="16"/>
  <c r="G6833" i="16"/>
  <c r="A6833" i="16"/>
  <c r="N6833" i="16" s="1"/>
  <c r="AB6832" i="16"/>
  <c r="AA6832" i="16"/>
  <c r="M6832" i="16"/>
  <c r="L6832" i="16"/>
  <c r="K6832" i="16"/>
  <c r="J6832" i="16"/>
  <c r="I6832" i="16"/>
  <c r="B6832" i="16" s="1"/>
  <c r="H6832" i="16"/>
  <c r="G6832" i="16"/>
  <c r="A6832" i="16"/>
  <c r="AB6831" i="16"/>
  <c r="AA6831" i="16"/>
  <c r="M6831" i="16"/>
  <c r="L6831" i="16"/>
  <c r="K6831" i="16"/>
  <c r="J6831" i="16"/>
  <c r="I6831" i="16"/>
  <c r="H6831" i="16"/>
  <c r="C6831" i="16" s="1"/>
  <c r="G6831" i="16"/>
  <c r="B6831" i="16"/>
  <c r="A6831" i="16"/>
  <c r="N6831" i="16" s="1"/>
  <c r="AB6830" i="16"/>
  <c r="AA6830" i="16"/>
  <c r="N6830" i="16"/>
  <c r="M6830" i="16"/>
  <c r="L6830" i="16"/>
  <c r="K6830" i="16"/>
  <c r="J6830" i="16"/>
  <c r="I6830" i="16"/>
  <c r="H6830" i="16"/>
  <c r="G6830" i="16"/>
  <c r="F6830" i="16" s="1"/>
  <c r="A6830" i="16"/>
  <c r="AB6829" i="16"/>
  <c r="AA6829" i="16"/>
  <c r="M6829" i="16"/>
  <c r="L6829" i="16"/>
  <c r="K6829" i="16"/>
  <c r="J6829" i="16"/>
  <c r="I6829" i="16"/>
  <c r="H6829" i="16"/>
  <c r="G6829" i="16"/>
  <c r="B6829" i="16"/>
  <c r="A6829" i="16"/>
  <c r="N6829" i="16" s="1"/>
  <c r="AB6828" i="16"/>
  <c r="AA6828" i="16"/>
  <c r="N6828" i="16"/>
  <c r="M6828" i="16"/>
  <c r="L6828" i="16"/>
  <c r="K6828" i="16"/>
  <c r="J6828" i="16"/>
  <c r="I6828" i="16"/>
  <c r="H6828" i="16"/>
  <c r="G6828" i="16"/>
  <c r="F6828" i="16" s="1"/>
  <c r="A6828" i="16"/>
  <c r="C6828" i="16" s="1"/>
  <c r="AB6827" i="16"/>
  <c r="AA6827" i="16"/>
  <c r="M6827" i="16"/>
  <c r="L6827" i="16"/>
  <c r="K6827" i="16"/>
  <c r="J6827" i="16"/>
  <c r="I6827" i="16"/>
  <c r="H6827" i="16"/>
  <c r="G6827" i="16"/>
  <c r="B6827" i="16"/>
  <c r="A6827" i="16"/>
  <c r="N6827" i="16" s="1"/>
  <c r="AB6826" i="16"/>
  <c r="AA6826" i="16"/>
  <c r="N6826" i="16"/>
  <c r="M6826" i="16"/>
  <c r="L6826" i="16"/>
  <c r="K6826" i="16"/>
  <c r="J6826" i="16"/>
  <c r="I6826" i="16"/>
  <c r="H6826" i="16"/>
  <c r="G6826" i="16"/>
  <c r="F6826" i="16"/>
  <c r="A6826" i="16"/>
  <c r="C6826" i="16" s="1"/>
  <c r="AB6825" i="16"/>
  <c r="AA6825" i="16"/>
  <c r="M6825" i="16"/>
  <c r="L6825" i="16"/>
  <c r="K6825" i="16"/>
  <c r="J6825" i="16"/>
  <c r="I6825" i="16"/>
  <c r="H6825" i="16"/>
  <c r="G6825" i="16"/>
  <c r="A6825" i="16"/>
  <c r="N6825" i="16" s="1"/>
  <c r="AB6824" i="16"/>
  <c r="AA6824" i="16"/>
  <c r="M6824" i="16"/>
  <c r="L6824" i="16"/>
  <c r="K6824" i="16"/>
  <c r="J6824" i="16"/>
  <c r="I6824" i="16"/>
  <c r="B6824" i="16" s="1"/>
  <c r="H6824" i="16"/>
  <c r="G6824" i="16"/>
  <c r="A6824" i="16"/>
  <c r="AB6823" i="16"/>
  <c r="AA6823" i="16"/>
  <c r="M6823" i="16"/>
  <c r="L6823" i="16"/>
  <c r="K6823" i="16"/>
  <c r="J6823" i="16"/>
  <c r="I6823" i="16"/>
  <c r="H6823" i="16"/>
  <c r="G6823" i="16"/>
  <c r="A6823" i="16"/>
  <c r="AB6822" i="16"/>
  <c r="AA6822" i="16"/>
  <c r="M6822" i="16"/>
  <c r="L6822" i="16"/>
  <c r="K6822" i="16"/>
  <c r="J6822" i="16"/>
  <c r="I6822" i="16"/>
  <c r="B6822" i="16" s="1"/>
  <c r="H6822" i="16"/>
  <c r="G6822" i="16"/>
  <c r="A6822" i="16"/>
  <c r="C6822" i="16" s="1"/>
  <c r="AB6821" i="16"/>
  <c r="AA6821" i="16"/>
  <c r="N6821" i="16"/>
  <c r="M6821" i="16"/>
  <c r="L6821" i="16"/>
  <c r="K6821" i="16"/>
  <c r="J6821" i="16"/>
  <c r="I6821" i="16"/>
  <c r="H6821" i="16"/>
  <c r="G6821" i="16"/>
  <c r="F6821" i="16"/>
  <c r="B6821" i="16"/>
  <c r="A6821" i="16"/>
  <c r="AB6820" i="16"/>
  <c r="AA6820" i="16"/>
  <c r="N6820" i="16"/>
  <c r="M6820" i="16"/>
  <c r="L6820" i="16"/>
  <c r="K6820" i="16"/>
  <c r="J6820" i="16"/>
  <c r="I6820" i="16"/>
  <c r="H6820" i="16"/>
  <c r="G6820" i="16"/>
  <c r="F6820" i="16" s="1"/>
  <c r="B6820" i="16"/>
  <c r="A6820" i="16"/>
  <c r="C6820" i="16" s="1"/>
  <c r="AB6819" i="16"/>
  <c r="AA6819" i="16"/>
  <c r="M6819" i="16"/>
  <c r="L6819" i="16"/>
  <c r="K6819" i="16"/>
  <c r="J6819" i="16"/>
  <c r="I6819" i="16"/>
  <c r="H6819" i="16"/>
  <c r="C6819" i="16" s="1"/>
  <c r="G6819" i="16"/>
  <c r="A6819" i="16"/>
  <c r="AB6818" i="16"/>
  <c r="AA6818" i="16"/>
  <c r="M6818" i="16"/>
  <c r="L6818" i="16"/>
  <c r="K6818" i="16"/>
  <c r="J6818" i="16"/>
  <c r="I6818" i="16"/>
  <c r="H6818" i="16"/>
  <c r="G6818" i="16"/>
  <c r="B6818" i="16"/>
  <c r="A6818" i="16"/>
  <c r="C6818" i="16" s="1"/>
  <c r="AB6817" i="16"/>
  <c r="AA6817" i="16"/>
  <c r="N6817" i="16"/>
  <c r="M6817" i="16"/>
  <c r="L6817" i="16"/>
  <c r="K6817" i="16"/>
  <c r="J6817" i="16"/>
  <c r="I6817" i="16"/>
  <c r="H6817" i="16"/>
  <c r="G6817" i="16"/>
  <c r="F6817" i="16"/>
  <c r="B6817" i="16"/>
  <c r="A6817" i="16"/>
  <c r="AB6816" i="16"/>
  <c r="AA6816" i="16"/>
  <c r="N6816" i="16"/>
  <c r="M6816" i="16"/>
  <c r="L6816" i="16"/>
  <c r="K6816" i="16"/>
  <c r="J6816" i="16"/>
  <c r="I6816" i="16"/>
  <c r="H6816" i="16"/>
  <c r="G6816" i="16"/>
  <c r="F6816" i="16" s="1"/>
  <c r="B6816" i="16"/>
  <c r="A6816" i="16"/>
  <c r="C6816" i="16" s="1"/>
  <c r="AB6815" i="16"/>
  <c r="AA6815" i="16"/>
  <c r="M6815" i="16"/>
  <c r="L6815" i="16"/>
  <c r="K6815" i="16"/>
  <c r="J6815" i="16"/>
  <c r="I6815" i="16"/>
  <c r="H6815" i="16"/>
  <c r="G6815" i="16"/>
  <c r="A6815" i="16"/>
  <c r="AB6814" i="16"/>
  <c r="AA6814" i="16"/>
  <c r="M6814" i="16"/>
  <c r="L6814" i="16"/>
  <c r="K6814" i="16"/>
  <c r="J6814" i="16"/>
  <c r="I6814" i="16"/>
  <c r="B6814" i="16" s="1"/>
  <c r="H6814" i="16"/>
  <c r="G6814" i="16"/>
  <c r="A6814" i="16"/>
  <c r="C6814" i="16" s="1"/>
  <c r="AB6813" i="16"/>
  <c r="AA6813" i="16"/>
  <c r="N6813" i="16"/>
  <c r="M6813" i="16"/>
  <c r="L6813" i="16"/>
  <c r="K6813" i="16"/>
  <c r="J6813" i="16"/>
  <c r="I6813" i="16"/>
  <c r="H6813" i="16"/>
  <c r="G6813" i="16"/>
  <c r="F6813" i="16"/>
  <c r="B6813" i="16"/>
  <c r="A6813" i="16"/>
  <c r="AB6812" i="16"/>
  <c r="AA6812" i="16"/>
  <c r="N6812" i="16"/>
  <c r="M6812" i="16"/>
  <c r="L6812" i="16"/>
  <c r="K6812" i="16"/>
  <c r="J6812" i="16"/>
  <c r="I6812" i="16"/>
  <c r="H6812" i="16"/>
  <c r="G6812" i="16"/>
  <c r="F6812" i="16" s="1"/>
  <c r="B6812" i="16"/>
  <c r="A6812" i="16"/>
  <c r="C6812" i="16" s="1"/>
  <c r="AB6811" i="16"/>
  <c r="AA6811" i="16"/>
  <c r="M6811" i="16"/>
  <c r="L6811" i="16"/>
  <c r="K6811" i="16"/>
  <c r="J6811" i="16"/>
  <c r="I6811" i="16"/>
  <c r="H6811" i="16"/>
  <c r="C6811" i="16" s="1"/>
  <c r="G6811" i="16"/>
  <c r="A6811" i="16"/>
  <c r="AB6810" i="16"/>
  <c r="AA6810" i="16"/>
  <c r="M6810" i="16"/>
  <c r="L6810" i="16"/>
  <c r="K6810" i="16"/>
  <c r="J6810" i="16"/>
  <c r="I6810" i="16"/>
  <c r="H6810" i="16"/>
  <c r="G6810" i="16"/>
  <c r="B6810" i="16"/>
  <c r="A6810" i="16"/>
  <c r="C6810" i="16" s="1"/>
  <c r="AB6809" i="16"/>
  <c r="AA6809" i="16"/>
  <c r="N6809" i="16"/>
  <c r="M6809" i="16"/>
  <c r="L6809" i="16"/>
  <c r="K6809" i="16"/>
  <c r="J6809" i="16"/>
  <c r="I6809" i="16"/>
  <c r="H6809" i="16"/>
  <c r="G6809" i="16"/>
  <c r="F6809" i="16"/>
  <c r="B6809" i="16"/>
  <c r="A6809" i="16"/>
  <c r="AB6808" i="16"/>
  <c r="AA6808" i="16"/>
  <c r="N6808" i="16"/>
  <c r="M6808" i="16"/>
  <c r="L6808" i="16"/>
  <c r="K6808" i="16"/>
  <c r="J6808" i="16"/>
  <c r="I6808" i="16"/>
  <c r="H6808" i="16"/>
  <c r="G6808" i="16"/>
  <c r="F6808" i="16" s="1"/>
  <c r="B6808" i="16"/>
  <c r="A6808" i="16"/>
  <c r="C6808" i="16" s="1"/>
  <c r="AB6807" i="16"/>
  <c r="AA6807" i="16"/>
  <c r="M6807" i="16"/>
  <c r="L6807" i="16"/>
  <c r="K6807" i="16"/>
  <c r="J6807" i="16"/>
  <c r="I6807" i="16"/>
  <c r="H6807" i="16"/>
  <c r="G6807" i="16"/>
  <c r="A6807" i="16"/>
  <c r="AB6806" i="16"/>
  <c r="AA6806" i="16"/>
  <c r="M6806" i="16"/>
  <c r="L6806" i="16"/>
  <c r="K6806" i="16"/>
  <c r="J6806" i="16"/>
  <c r="I6806" i="16"/>
  <c r="B6806" i="16" s="1"/>
  <c r="H6806" i="16"/>
  <c r="G6806" i="16"/>
  <c r="A6806" i="16"/>
  <c r="C6806" i="16" s="1"/>
  <c r="AB6805" i="16"/>
  <c r="AA6805" i="16"/>
  <c r="N6805" i="16"/>
  <c r="M6805" i="16"/>
  <c r="L6805" i="16"/>
  <c r="K6805" i="16"/>
  <c r="J6805" i="16"/>
  <c r="I6805" i="16"/>
  <c r="H6805" i="16"/>
  <c r="G6805" i="16"/>
  <c r="F6805" i="16"/>
  <c r="B6805" i="16"/>
  <c r="A6805" i="16"/>
  <c r="AB6804" i="16"/>
  <c r="AA6804" i="16"/>
  <c r="N6804" i="16"/>
  <c r="M6804" i="16"/>
  <c r="L6804" i="16"/>
  <c r="K6804" i="16"/>
  <c r="J6804" i="16"/>
  <c r="I6804" i="16"/>
  <c r="H6804" i="16"/>
  <c r="G6804" i="16"/>
  <c r="F6804" i="16" s="1"/>
  <c r="B6804" i="16"/>
  <c r="A6804" i="16"/>
  <c r="C6804" i="16" s="1"/>
  <c r="AB6803" i="16"/>
  <c r="AA6803" i="16"/>
  <c r="M6803" i="16"/>
  <c r="L6803" i="16"/>
  <c r="K6803" i="16"/>
  <c r="J6803" i="16"/>
  <c r="I6803" i="16"/>
  <c r="H6803" i="16"/>
  <c r="C6803" i="16" s="1"/>
  <c r="G6803" i="16"/>
  <c r="A6803" i="16"/>
  <c r="AB6802" i="16"/>
  <c r="AA6802" i="16"/>
  <c r="M6802" i="16"/>
  <c r="L6802" i="16"/>
  <c r="K6802" i="16"/>
  <c r="J6802" i="16"/>
  <c r="I6802" i="16"/>
  <c r="H6802" i="16"/>
  <c r="G6802" i="16"/>
  <c r="B6802" i="16"/>
  <c r="A6802" i="16"/>
  <c r="C6802" i="16" s="1"/>
  <c r="AB6801" i="16"/>
  <c r="AA6801" i="16"/>
  <c r="N6801" i="16"/>
  <c r="M6801" i="16"/>
  <c r="L6801" i="16"/>
  <c r="K6801" i="16"/>
  <c r="J6801" i="16"/>
  <c r="I6801" i="16"/>
  <c r="H6801" i="16"/>
  <c r="G6801" i="16"/>
  <c r="F6801" i="16"/>
  <c r="B6801" i="16"/>
  <c r="A6801" i="16"/>
  <c r="AB6800" i="16"/>
  <c r="AA6800" i="16"/>
  <c r="N6800" i="16"/>
  <c r="M6800" i="16"/>
  <c r="L6800" i="16"/>
  <c r="K6800" i="16"/>
  <c r="J6800" i="16"/>
  <c r="I6800" i="16"/>
  <c r="H6800" i="16"/>
  <c r="G6800" i="16"/>
  <c r="F6800" i="16" s="1"/>
  <c r="B6800" i="16"/>
  <c r="A6800" i="16"/>
  <c r="C6800" i="16" s="1"/>
  <c r="AB6799" i="16"/>
  <c r="AA6799" i="16"/>
  <c r="M6799" i="16"/>
  <c r="L6799" i="16"/>
  <c r="K6799" i="16"/>
  <c r="J6799" i="16"/>
  <c r="I6799" i="16"/>
  <c r="H6799" i="16"/>
  <c r="G6799" i="16"/>
  <c r="A6799" i="16"/>
  <c r="AB6798" i="16"/>
  <c r="AA6798" i="16"/>
  <c r="M6798" i="16"/>
  <c r="L6798" i="16"/>
  <c r="K6798" i="16"/>
  <c r="J6798" i="16"/>
  <c r="I6798" i="16"/>
  <c r="B6798" i="16" s="1"/>
  <c r="H6798" i="16"/>
  <c r="G6798" i="16"/>
  <c r="A6798" i="16"/>
  <c r="C6798" i="16" s="1"/>
  <c r="AB6797" i="16"/>
  <c r="AA6797" i="16"/>
  <c r="N6797" i="16"/>
  <c r="M6797" i="16"/>
  <c r="L6797" i="16"/>
  <c r="K6797" i="16"/>
  <c r="J6797" i="16"/>
  <c r="I6797" i="16"/>
  <c r="H6797" i="16"/>
  <c r="G6797" i="16"/>
  <c r="F6797" i="16"/>
  <c r="B6797" i="16"/>
  <c r="A6797" i="16"/>
  <c r="AB6796" i="16"/>
  <c r="AA6796" i="16"/>
  <c r="N6796" i="16"/>
  <c r="M6796" i="16"/>
  <c r="L6796" i="16"/>
  <c r="K6796" i="16"/>
  <c r="J6796" i="16"/>
  <c r="I6796" i="16"/>
  <c r="H6796" i="16"/>
  <c r="G6796" i="16"/>
  <c r="F6796" i="16" s="1"/>
  <c r="B6796" i="16"/>
  <c r="A6796" i="16"/>
  <c r="C6796" i="16" s="1"/>
  <c r="AB6795" i="16"/>
  <c r="AA6795" i="16"/>
  <c r="M6795" i="16"/>
  <c r="L6795" i="16"/>
  <c r="K6795" i="16"/>
  <c r="J6795" i="16"/>
  <c r="I6795" i="16"/>
  <c r="H6795" i="16"/>
  <c r="C6795" i="16" s="1"/>
  <c r="G6795" i="16"/>
  <c r="A6795" i="16"/>
  <c r="AB6794" i="16"/>
  <c r="AA6794" i="16"/>
  <c r="M6794" i="16"/>
  <c r="L6794" i="16"/>
  <c r="K6794" i="16"/>
  <c r="J6794" i="16"/>
  <c r="I6794" i="16"/>
  <c r="H6794" i="16"/>
  <c r="G6794" i="16"/>
  <c r="B6794" i="16"/>
  <c r="A6794" i="16"/>
  <c r="C6794" i="16" s="1"/>
  <c r="AB6793" i="16"/>
  <c r="AA6793" i="16"/>
  <c r="N6793" i="16"/>
  <c r="M6793" i="16"/>
  <c r="L6793" i="16"/>
  <c r="K6793" i="16"/>
  <c r="J6793" i="16"/>
  <c r="I6793" i="16"/>
  <c r="H6793" i="16"/>
  <c r="G6793" i="16"/>
  <c r="F6793" i="16"/>
  <c r="B6793" i="16"/>
  <c r="A6793" i="16"/>
  <c r="C6793" i="16" s="1"/>
  <c r="AB6792" i="16"/>
  <c r="AA6792" i="16"/>
  <c r="N6792" i="16"/>
  <c r="M6792" i="16"/>
  <c r="L6792" i="16"/>
  <c r="K6792" i="16"/>
  <c r="J6792" i="16"/>
  <c r="I6792" i="16"/>
  <c r="H6792" i="16"/>
  <c r="G6792" i="16"/>
  <c r="F6792" i="16" s="1"/>
  <c r="B6792" i="16"/>
  <c r="A6792" i="16"/>
  <c r="C6792" i="16" s="1"/>
  <c r="AB6791" i="16"/>
  <c r="AA6791" i="16"/>
  <c r="M6791" i="16"/>
  <c r="L6791" i="16"/>
  <c r="K6791" i="16"/>
  <c r="J6791" i="16"/>
  <c r="I6791" i="16"/>
  <c r="H6791" i="16"/>
  <c r="G6791" i="16"/>
  <c r="A6791" i="16"/>
  <c r="AB6790" i="16"/>
  <c r="AA6790" i="16"/>
  <c r="M6790" i="16"/>
  <c r="L6790" i="16"/>
  <c r="K6790" i="16"/>
  <c r="J6790" i="16"/>
  <c r="I6790" i="16"/>
  <c r="B6790" i="16" s="1"/>
  <c r="H6790" i="16"/>
  <c r="G6790" i="16"/>
  <c r="A6790" i="16"/>
  <c r="N6790" i="16" s="1"/>
  <c r="AB6789" i="16"/>
  <c r="AA6789" i="16"/>
  <c r="N6789" i="16"/>
  <c r="M6789" i="16"/>
  <c r="L6789" i="16"/>
  <c r="K6789" i="16"/>
  <c r="J6789" i="16"/>
  <c r="I6789" i="16"/>
  <c r="H6789" i="16"/>
  <c r="G6789" i="16"/>
  <c r="F6789" i="16"/>
  <c r="B6789" i="16"/>
  <c r="A6789" i="16"/>
  <c r="C6789" i="16" s="1"/>
  <c r="AB6788" i="16"/>
  <c r="AA6788" i="16"/>
  <c r="N6788" i="16"/>
  <c r="M6788" i="16"/>
  <c r="L6788" i="16"/>
  <c r="K6788" i="16"/>
  <c r="J6788" i="16"/>
  <c r="I6788" i="16"/>
  <c r="H6788" i="16"/>
  <c r="G6788" i="16"/>
  <c r="F6788" i="16" s="1"/>
  <c r="B6788" i="16"/>
  <c r="A6788" i="16"/>
  <c r="AB6787" i="16"/>
  <c r="AA6787" i="16"/>
  <c r="M6787" i="16"/>
  <c r="L6787" i="16"/>
  <c r="K6787" i="16"/>
  <c r="J6787" i="16"/>
  <c r="I6787" i="16"/>
  <c r="H6787" i="16"/>
  <c r="G6787" i="16"/>
  <c r="A6787" i="16"/>
  <c r="AB6786" i="16"/>
  <c r="AA6786" i="16"/>
  <c r="M6786" i="16"/>
  <c r="L6786" i="16"/>
  <c r="K6786" i="16"/>
  <c r="J6786" i="16"/>
  <c r="I6786" i="16"/>
  <c r="H6786" i="16"/>
  <c r="G6786" i="16"/>
  <c r="B6786" i="16"/>
  <c r="A6786" i="16"/>
  <c r="N6786" i="16" s="1"/>
  <c r="AB6785" i="16"/>
  <c r="AA6785" i="16"/>
  <c r="N6785" i="16"/>
  <c r="M6785" i="16"/>
  <c r="L6785" i="16"/>
  <c r="K6785" i="16"/>
  <c r="J6785" i="16"/>
  <c r="I6785" i="16"/>
  <c r="H6785" i="16"/>
  <c r="G6785" i="16"/>
  <c r="F6785" i="16"/>
  <c r="B6785" i="16"/>
  <c r="A6785" i="16"/>
  <c r="C6785" i="16" s="1"/>
  <c r="AB6784" i="16"/>
  <c r="AA6784" i="16"/>
  <c r="N6784" i="16"/>
  <c r="M6784" i="16"/>
  <c r="L6784" i="16"/>
  <c r="K6784" i="16"/>
  <c r="J6784" i="16"/>
  <c r="I6784" i="16"/>
  <c r="H6784" i="16"/>
  <c r="G6784" i="16"/>
  <c r="F6784" i="16" s="1"/>
  <c r="B6784" i="16"/>
  <c r="A6784" i="16"/>
  <c r="AB6783" i="16"/>
  <c r="AA6783" i="16"/>
  <c r="M6783" i="16"/>
  <c r="L6783" i="16"/>
  <c r="K6783" i="16"/>
  <c r="J6783" i="16"/>
  <c r="I6783" i="16"/>
  <c r="H6783" i="16"/>
  <c r="G6783" i="16"/>
  <c r="A6783" i="16"/>
  <c r="AB6782" i="16"/>
  <c r="AA6782" i="16"/>
  <c r="M6782" i="16"/>
  <c r="L6782" i="16"/>
  <c r="K6782" i="16"/>
  <c r="J6782" i="16"/>
  <c r="I6782" i="16"/>
  <c r="B6782" i="16" s="1"/>
  <c r="H6782" i="16"/>
  <c r="G6782" i="16"/>
  <c r="A6782" i="16"/>
  <c r="N6782" i="16" s="1"/>
  <c r="AB6781" i="16"/>
  <c r="AA6781" i="16"/>
  <c r="N6781" i="16"/>
  <c r="M6781" i="16"/>
  <c r="L6781" i="16"/>
  <c r="K6781" i="16"/>
  <c r="J6781" i="16"/>
  <c r="I6781" i="16"/>
  <c r="H6781" i="16"/>
  <c r="G6781" i="16"/>
  <c r="F6781" i="16"/>
  <c r="B6781" i="16"/>
  <c r="A6781" i="16"/>
  <c r="C6781" i="16" s="1"/>
  <c r="AB6780" i="16"/>
  <c r="AA6780" i="16"/>
  <c r="N6780" i="16"/>
  <c r="M6780" i="16"/>
  <c r="L6780" i="16"/>
  <c r="K6780" i="16"/>
  <c r="J6780" i="16"/>
  <c r="I6780" i="16"/>
  <c r="H6780" i="16"/>
  <c r="G6780" i="16"/>
  <c r="F6780" i="16" s="1"/>
  <c r="B6780" i="16"/>
  <c r="A6780" i="16"/>
  <c r="AB6779" i="16"/>
  <c r="AA6779" i="16"/>
  <c r="M6779" i="16"/>
  <c r="L6779" i="16"/>
  <c r="K6779" i="16"/>
  <c r="J6779" i="16"/>
  <c r="I6779" i="16"/>
  <c r="H6779" i="16"/>
  <c r="G6779" i="16"/>
  <c r="A6779" i="16"/>
  <c r="AB6778" i="16"/>
  <c r="AA6778" i="16"/>
  <c r="M6778" i="16"/>
  <c r="L6778" i="16"/>
  <c r="K6778" i="16"/>
  <c r="J6778" i="16"/>
  <c r="I6778" i="16"/>
  <c r="H6778" i="16"/>
  <c r="G6778" i="16"/>
  <c r="B6778" i="16"/>
  <c r="A6778" i="16"/>
  <c r="N6778" i="16" s="1"/>
  <c r="AB6777" i="16"/>
  <c r="AA6777" i="16"/>
  <c r="N6777" i="16"/>
  <c r="M6777" i="16"/>
  <c r="L6777" i="16"/>
  <c r="K6777" i="16"/>
  <c r="J6777" i="16"/>
  <c r="I6777" i="16"/>
  <c r="H6777" i="16"/>
  <c r="G6777" i="16"/>
  <c r="F6777" i="16"/>
  <c r="B6777" i="16"/>
  <c r="A6777" i="16"/>
  <c r="C6777" i="16" s="1"/>
  <c r="AB6776" i="16"/>
  <c r="AA6776" i="16"/>
  <c r="N6776" i="16"/>
  <c r="M6776" i="16"/>
  <c r="L6776" i="16"/>
  <c r="K6776" i="16"/>
  <c r="J6776" i="16"/>
  <c r="I6776" i="16"/>
  <c r="H6776" i="16"/>
  <c r="G6776" i="16"/>
  <c r="F6776" i="16" s="1"/>
  <c r="B6776" i="16"/>
  <c r="A6776" i="16"/>
  <c r="AB6775" i="16"/>
  <c r="AA6775" i="16"/>
  <c r="M6775" i="16"/>
  <c r="L6775" i="16"/>
  <c r="K6775" i="16"/>
  <c r="J6775" i="16"/>
  <c r="I6775" i="16"/>
  <c r="H6775" i="16"/>
  <c r="G6775" i="16"/>
  <c r="A6775" i="16"/>
  <c r="AB6774" i="16"/>
  <c r="AA6774" i="16"/>
  <c r="M6774" i="16"/>
  <c r="L6774" i="16"/>
  <c r="K6774" i="16"/>
  <c r="J6774" i="16"/>
  <c r="I6774" i="16"/>
  <c r="B6774" i="16" s="1"/>
  <c r="H6774" i="16"/>
  <c r="G6774" i="16"/>
  <c r="A6774" i="16"/>
  <c r="N6774" i="16" s="1"/>
  <c r="AB6773" i="16"/>
  <c r="AA6773" i="16"/>
  <c r="N6773" i="16"/>
  <c r="M6773" i="16"/>
  <c r="L6773" i="16"/>
  <c r="K6773" i="16"/>
  <c r="J6773" i="16"/>
  <c r="I6773" i="16"/>
  <c r="H6773" i="16"/>
  <c r="G6773" i="16"/>
  <c r="F6773" i="16"/>
  <c r="A6773" i="16"/>
  <c r="C6773" i="16" s="1"/>
  <c r="AB6772" i="16"/>
  <c r="AA6772" i="16"/>
  <c r="N6772" i="16"/>
  <c r="M6772" i="16"/>
  <c r="L6772" i="16"/>
  <c r="K6772" i="16"/>
  <c r="J6772" i="16"/>
  <c r="I6772" i="16"/>
  <c r="H6772" i="16"/>
  <c r="G6772" i="16"/>
  <c r="F6772" i="16" s="1"/>
  <c r="B6772" i="16"/>
  <c r="A6772" i="16"/>
  <c r="AB6771" i="16"/>
  <c r="AA6771" i="16"/>
  <c r="M6771" i="16"/>
  <c r="L6771" i="16"/>
  <c r="K6771" i="16"/>
  <c r="J6771" i="16"/>
  <c r="I6771" i="16"/>
  <c r="H6771" i="16"/>
  <c r="G6771" i="16"/>
  <c r="A6771" i="16"/>
  <c r="AB6770" i="16"/>
  <c r="AA6770" i="16"/>
  <c r="M6770" i="16"/>
  <c r="L6770" i="16"/>
  <c r="K6770" i="16"/>
  <c r="J6770" i="16"/>
  <c r="I6770" i="16"/>
  <c r="B6770" i="16" s="1"/>
  <c r="H6770" i="16"/>
  <c r="G6770" i="16"/>
  <c r="A6770" i="16"/>
  <c r="N6770" i="16" s="1"/>
  <c r="AB6769" i="16"/>
  <c r="AA6769" i="16"/>
  <c r="N6769" i="16"/>
  <c r="M6769" i="16"/>
  <c r="L6769" i="16"/>
  <c r="K6769" i="16"/>
  <c r="J6769" i="16"/>
  <c r="I6769" i="16"/>
  <c r="H6769" i="16"/>
  <c r="G6769" i="16"/>
  <c r="F6769" i="16"/>
  <c r="A6769" i="16"/>
  <c r="C6769" i="16" s="1"/>
  <c r="AB6768" i="16"/>
  <c r="AA6768" i="16"/>
  <c r="N6768" i="16"/>
  <c r="M6768" i="16"/>
  <c r="L6768" i="16"/>
  <c r="K6768" i="16"/>
  <c r="J6768" i="16"/>
  <c r="I6768" i="16"/>
  <c r="H6768" i="16"/>
  <c r="G6768" i="16"/>
  <c r="F6768" i="16" s="1"/>
  <c r="B6768" i="16"/>
  <c r="A6768" i="16"/>
  <c r="AB6767" i="16"/>
  <c r="AA6767" i="16"/>
  <c r="M6767" i="16"/>
  <c r="L6767" i="16"/>
  <c r="K6767" i="16"/>
  <c r="J6767" i="16"/>
  <c r="I6767" i="16"/>
  <c r="H6767" i="16"/>
  <c r="G6767" i="16"/>
  <c r="A6767" i="16"/>
  <c r="AB6766" i="16"/>
  <c r="AA6766" i="16"/>
  <c r="M6766" i="16"/>
  <c r="L6766" i="16"/>
  <c r="K6766" i="16"/>
  <c r="J6766" i="16"/>
  <c r="I6766" i="16"/>
  <c r="H6766" i="16"/>
  <c r="G6766" i="16"/>
  <c r="B6766" i="16"/>
  <c r="A6766" i="16"/>
  <c r="N6766" i="16" s="1"/>
  <c r="AB6765" i="16"/>
  <c r="AA6765" i="16"/>
  <c r="N6765" i="16"/>
  <c r="M6765" i="16"/>
  <c r="L6765" i="16"/>
  <c r="K6765" i="16"/>
  <c r="J6765" i="16"/>
  <c r="I6765" i="16"/>
  <c r="H6765" i="16"/>
  <c r="G6765" i="16"/>
  <c r="F6765" i="16"/>
  <c r="A6765" i="16"/>
  <c r="C6765" i="16" s="1"/>
  <c r="AB6764" i="16"/>
  <c r="AA6764" i="16"/>
  <c r="N6764" i="16"/>
  <c r="M6764" i="16"/>
  <c r="L6764" i="16"/>
  <c r="K6764" i="16"/>
  <c r="J6764" i="16"/>
  <c r="I6764" i="16"/>
  <c r="H6764" i="16"/>
  <c r="G6764" i="16"/>
  <c r="F6764" i="16" s="1"/>
  <c r="B6764" i="16"/>
  <c r="A6764" i="16"/>
  <c r="AB6763" i="16"/>
  <c r="AA6763" i="16"/>
  <c r="M6763" i="16"/>
  <c r="L6763" i="16"/>
  <c r="K6763" i="16"/>
  <c r="J6763" i="16"/>
  <c r="I6763" i="16"/>
  <c r="H6763" i="16"/>
  <c r="G6763" i="16"/>
  <c r="A6763" i="16"/>
  <c r="AB6762" i="16"/>
  <c r="AA6762" i="16"/>
  <c r="M6762" i="16"/>
  <c r="L6762" i="16"/>
  <c r="K6762" i="16"/>
  <c r="J6762" i="16"/>
  <c r="I6762" i="16"/>
  <c r="B6762" i="16" s="1"/>
  <c r="H6762" i="16"/>
  <c r="G6762" i="16"/>
  <c r="A6762" i="16"/>
  <c r="N6762" i="16" s="1"/>
  <c r="AB6761" i="16"/>
  <c r="AA6761" i="16"/>
  <c r="N6761" i="16"/>
  <c r="M6761" i="16"/>
  <c r="L6761" i="16"/>
  <c r="K6761" i="16"/>
  <c r="J6761" i="16"/>
  <c r="I6761" i="16"/>
  <c r="H6761" i="16"/>
  <c r="G6761" i="16"/>
  <c r="F6761" i="16"/>
  <c r="A6761" i="16"/>
  <c r="C6761" i="16" s="1"/>
  <c r="AB6760" i="16"/>
  <c r="AA6760" i="16"/>
  <c r="N6760" i="16"/>
  <c r="M6760" i="16"/>
  <c r="L6760" i="16"/>
  <c r="K6760" i="16"/>
  <c r="J6760" i="16"/>
  <c r="I6760" i="16"/>
  <c r="H6760" i="16"/>
  <c r="G6760" i="16"/>
  <c r="F6760" i="16" s="1"/>
  <c r="B6760" i="16"/>
  <c r="A6760" i="16"/>
  <c r="C6760" i="16" s="1"/>
  <c r="AB6759" i="16"/>
  <c r="AA6759" i="16"/>
  <c r="M6759" i="16"/>
  <c r="L6759" i="16"/>
  <c r="K6759" i="16"/>
  <c r="J6759" i="16"/>
  <c r="I6759" i="16"/>
  <c r="H6759" i="16"/>
  <c r="G6759" i="16"/>
  <c r="A6759" i="16"/>
  <c r="AB6758" i="16"/>
  <c r="AA6758" i="16"/>
  <c r="M6758" i="16"/>
  <c r="L6758" i="16"/>
  <c r="K6758" i="16"/>
  <c r="J6758" i="16"/>
  <c r="I6758" i="16"/>
  <c r="B6758" i="16" s="1"/>
  <c r="H6758" i="16"/>
  <c r="G6758" i="16"/>
  <c r="A6758" i="16"/>
  <c r="C6758" i="16" s="1"/>
  <c r="AB6757" i="16"/>
  <c r="AA6757" i="16"/>
  <c r="N6757" i="16"/>
  <c r="M6757" i="16"/>
  <c r="L6757" i="16"/>
  <c r="K6757" i="16"/>
  <c r="J6757" i="16"/>
  <c r="I6757" i="16"/>
  <c r="H6757" i="16"/>
  <c r="G6757" i="16"/>
  <c r="F6757" i="16"/>
  <c r="A6757" i="16"/>
  <c r="B6757" i="16" s="1"/>
  <c r="AB6756" i="16"/>
  <c r="AA6756" i="16"/>
  <c r="N6756" i="16"/>
  <c r="M6756" i="16"/>
  <c r="L6756" i="16"/>
  <c r="K6756" i="16"/>
  <c r="J6756" i="16"/>
  <c r="I6756" i="16"/>
  <c r="H6756" i="16"/>
  <c r="G6756" i="16"/>
  <c r="F6756" i="16" s="1"/>
  <c r="B6756" i="16"/>
  <c r="A6756" i="16"/>
  <c r="C6756" i="16" s="1"/>
  <c r="AB6755" i="16"/>
  <c r="AA6755" i="16"/>
  <c r="M6755" i="16"/>
  <c r="L6755" i="16"/>
  <c r="K6755" i="16"/>
  <c r="J6755" i="16"/>
  <c r="I6755" i="16"/>
  <c r="H6755" i="16"/>
  <c r="C6755" i="16" s="1"/>
  <c r="G6755" i="16"/>
  <c r="A6755" i="16"/>
  <c r="AB6754" i="16"/>
  <c r="AA6754" i="16"/>
  <c r="M6754" i="16"/>
  <c r="L6754" i="16"/>
  <c r="K6754" i="16"/>
  <c r="J6754" i="16"/>
  <c r="I6754" i="16"/>
  <c r="B6754" i="16" s="1"/>
  <c r="H6754" i="16"/>
  <c r="G6754" i="16"/>
  <c r="A6754" i="16"/>
  <c r="C6754" i="16" s="1"/>
  <c r="AB6753" i="16"/>
  <c r="AA6753" i="16"/>
  <c r="N6753" i="16"/>
  <c r="M6753" i="16"/>
  <c r="L6753" i="16"/>
  <c r="K6753" i="16"/>
  <c r="J6753" i="16"/>
  <c r="I6753" i="16"/>
  <c r="H6753" i="16"/>
  <c r="G6753" i="16"/>
  <c r="F6753" i="16"/>
  <c r="A6753" i="16"/>
  <c r="B6753" i="16" s="1"/>
  <c r="AB6752" i="16"/>
  <c r="AA6752" i="16"/>
  <c r="N6752" i="16"/>
  <c r="M6752" i="16"/>
  <c r="L6752" i="16"/>
  <c r="K6752" i="16"/>
  <c r="J6752" i="16"/>
  <c r="I6752" i="16"/>
  <c r="H6752" i="16"/>
  <c r="G6752" i="16"/>
  <c r="F6752" i="16" s="1"/>
  <c r="B6752" i="16"/>
  <c r="A6752" i="16"/>
  <c r="C6752" i="16" s="1"/>
  <c r="AB6751" i="16"/>
  <c r="AA6751" i="16"/>
  <c r="M6751" i="16"/>
  <c r="L6751" i="16"/>
  <c r="K6751" i="16"/>
  <c r="J6751" i="16"/>
  <c r="I6751" i="16"/>
  <c r="H6751" i="16"/>
  <c r="C6751" i="16" s="1"/>
  <c r="G6751" i="16"/>
  <c r="A6751" i="16"/>
  <c r="AB6750" i="16"/>
  <c r="AA6750" i="16"/>
  <c r="M6750" i="16"/>
  <c r="L6750" i="16"/>
  <c r="K6750" i="16"/>
  <c r="J6750" i="16"/>
  <c r="I6750" i="16"/>
  <c r="H6750" i="16"/>
  <c r="G6750" i="16"/>
  <c r="B6750" i="16"/>
  <c r="A6750" i="16"/>
  <c r="C6750" i="16" s="1"/>
  <c r="AB6749" i="16"/>
  <c r="AA6749" i="16"/>
  <c r="N6749" i="16"/>
  <c r="M6749" i="16"/>
  <c r="L6749" i="16"/>
  <c r="K6749" i="16"/>
  <c r="J6749" i="16"/>
  <c r="I6749" i="16"/>
  <c r="H6749" i="16"/>
  <c r="G6749" i="16"/>
  <c r="F6749" i="16"/>
  <c r="A6749" i="16"/>
  <c r="B6749" i="16" s="1"/>
  <c r="AB6748" i="16"/>
  <c r="AA6748" i="16"/>
  <c r="N6748" i="16"/>
  <c r="M6748" i="16"/>
  <c r="L6748" i="16"/>
  <c r="K6748" i="16"/>
  <c r="J6748" i="16"/>
  <c r="I6748" i="16"/>
  <c r="H6748" i="16"/>
  <c r="G6748" i="16"/>
  <c r="F6748" i="16" s="1"/>
  <c r="B6748" i="16"/>
  <c r="A6748" i="16"/>
  <c r="C6748" i="16" s="1"/>
  <c r="AB6747" i="16"/>
  <c r="AA6747" i="16"/>
  <c r="M6747" i="16"/>
  <c r="L6747" i="16"/>
  <c r="K6747" i="16"/>
  <c r="J6747" i="16"/>
  <c r="I6747" i="16"/>
  <c r="H6747" i="16"/>
  <c r="G6747" i="16"/>
  <c r="A6747" i="16"/>
  <c r="AB6746" i="16"/>
  <c r="AA6746" i="16"/>
  <c r="M6746" i="16"/>
  <c r="L6746" i="16"/>
  <c r="K6746" i="16"/>
  <c r="J6746" i="16"/>
  <c r="I6746" i="16"/>
  <c r="B6746" i="16" s="1"/>
  <c r="H6746" i="16"/>
  <c r="G6746" i="16"/>
  <c r="A6746" i="16"/>
  <c r="C6746" i="16" s="1"/>
  <c r="AB6745" i="16"/>
  <c r="AA6745" i="16"/>
  <c r="N6745" i="16"/>
  <c r="M6745" i="16"/>
  <c r="L6745" i="16"/>
  <c r="K6745" i="16"/>
  <c r="J6745" i="16"/>
  <c r="I6745" i="16"/>
  <c r="H6745" i="16"/>
  <c r="G6745" i="16"/>
  <c r="F6745" i="16"/>
  <c r="A6745" i="16"/>
  <c r="B6745" i="16" s="1"/>
  <c r="AB6744" i="16"/>
  <c r="AA6744" i="16"/>
  <c r="N6744" i="16"/>
  <c r="M6744" i="16"/>
  <c r="L6744" i="16"/>
  <c r="K6744" i="16"/>
  <c r="J6744" i="16"/>
  <c r="I6744" i="16"/>
  <c r="H6744" i="16"/>
  <c r="G6744" i="16"/>
  <c r="F6744" i="16" s="1"/>
  <c r="B6744" i="16"/>
  <c r="A6744" i="16"/>
  <c r="C6744" i="16" s="1"/>
  <c r="AB6743" i="16"/>
  <c r="AA6743" i="16"/>
  <c r="M6743" i="16"/>
  <c r="L6743" i="16"/>
  <c r="K6743" i="16"/>
  <c r="J6743" i="16"/>
  <c r="I6743" i="16"/>
  <c r="H6743" i="16"/>
  <c r="G6743" i="16"/>
  <c r="A6743" i="16"/>
  <c r="AB6742" i="16"/>
  <c r="AA6742" i="16"/>
  <c r="M6742" i="16"/>
  <c r="L6742" i="16"/>
  <c r="K6742" i="16"/>
  <c r="J6742" i="16"/>
  <c r="I6742" i="16"/>
  <c r="B6742" i="16" s="1"/>
  <c r="H6742" i="16"/>
  <c r="G6742" i="16"/>
  <c r="A6742" i="16"/>
  <c r="C6742" i="16" s="1"/>
  <c r="AB6741" i="16"/>
  <c r="AA6741" i="16"/>
  <c r="N6741" i="16"/>
  <c r="M6741" i="16"/>
  <c r="L6741" i="16"/>
  <c r="K6741" i="16"/>
  <c r="J6741" i="16"/>
  <c r="I6741" i="16"/>
  <c r="H6741" i="16"/>
  <c r="G6741" i="16"/>
  <c r="F6741" i="16"/>
  <c r="B6741" i="16"/>
  <c r="A6741" i="16"/>
  <c r="AB6740" i="16"/>
  <c r="AA6740" i="16"/>
  <c r="N6740" i="16"/>
  <c r="M6740" i="16"/>
  <c r="L6740" i="16"/>
  <c r="K6740" i="16"/>
  <c r="J6740" i="16"/>
  <c r="I6740" i="16"/>
  <c r="H6740" i="16"/>
  <c r="G6740" i="16"/>
  <c r="F6740" i="16" s="1"/>
  <c r="B6740" i="16"/>
  <c r="A6740" i="16"/>
  <c r="C6740" i="16" s="1"/>
  <c r="AB6739" i="16"/>
  <c r="AA6739" i="16"/>
  <c r="M6739" i="16"/>
  <c r="L6739" i="16"/>
  <c r="K6739" i="16"/>
  <c r="J6739" i="16"/>
  <c r="I6739" i="16"/>
  <c r="H6739" i="16"/>
  <c r="C6739" i="16" s="1"/>
  <c r="G6739" i="16"/>
  <c r="A6739" i="16"/>
  <c r="AB6738" i="16"/>
  <c r="AA6738" i="16"/>
  <c r="M6738" i="16"/>
  <c r="L6738" i="16"/>
  <c r="K6738" i="16"/>
  <c r="J6738" i="16"/>
  <c r="I6738" i="16"/>
  <c r="H6738" i="16"/>
  <c r="G6738" i="16"/>
  <c r="B6738" i="16"/>
  <c r="A6738" i="16"/>
  <c r="C6738" i="16" s="1"/>
  <c r="AB6737" i="16"/>
  <c r="AA6737" i="16"/>
  <c r="N6737" i="16"/>
  <c r="M6737" i="16"/>
  <c r="L6737" i="16"/>
  <c r="K6737" i="16"/>
  <c r="J6737" i="16"/>
  <c r="I6737" i="16"/>
  <c r="H6737" i="16"/>
  <c r="G6737" i="16"/>
  <c r="F6737" i="16"/>
  <c r="B6737" i="16"/>
  <c r="A6737" i="16"/>
  <c r="AB6736" i="16"/>
  <c r="AA6736" i="16"/>
  <c r="N6736" i="16"/>
  <c r="M6736" i="16"/>
  <c r="L6736" i="16"/>
  <c r="K6736" i="16"/>
  <c r="J6736" i="16"/>
  <c r="I6736" i="16"/>
  <c r="H6736" i="16"/>
  <c r="G6736" i="16"/>
  <c r="F6736" i="16" s="1"/>
  <c r="B6736" i="16"/>
  <c r="A6736" i="16"/>
  <c r="C6736" i="16" s="1"/>
  <c r="AB6735" i="16"/>
  <c r="AA6735" i="16"/>
  <c r="M6735" i="16"/>
  <c r="L6735" i="16"/>
  <c r="K6735" i="16"/>
  <c r="J6735" i="16"/>
  <c r="I6735" i="16"/>
  <c r="H6735" i="16"/>
  <c r="G6735" i="16"/>
  <c r="A6735" i="16"/>
  <c r="AB6734" i="16"/>
  <c r="AA6734" i="16"/>
  <c r="M6734" i="16"/>
  <c r="L6734" i="16"/>
  <c r="K6734" i="16"/>
  <c r="J6734" i="16"/>
  <c r="I6734" i="16"/>
  <c r="B6734" i="16" s="1"/>
  <c r="H6734" i="16"/>
  <c r="G6734" i="16"/>
  <c r="A6734" i="16"/>
  <c r="C6734" i="16" s="1"/>
  <c r="AB6733" i="16"/>
  <c r="AA6733" i="16"/>
  <c r="N6733" i="16"/>
  <c r="M6733" i="16"/>
  <c r="L6733" i="16"/>
  <c r="K6733" i="16"/>
  <c r="J6733" i="16"/>
  <c r="I6733" i="16"/>
  <c r="H6733" i="16"/>
  <c r="G6733" i="16"/>
  <c r="F6733" i="16"/>
  <c r="B6733" i="16"/>
  <c r="A6733" i="16"/>
  <c r="AB6732" i="16"/>
  <c r="AA6732" i="16"/>
  <c r="N6732" i="16"/>
  <c r="M6732" i="16"/>
  <c r="L6732" i="16"/>
  <c r="K6732" i="16"/>
  <c r="J6732" i="16"/>
  <c r="I6732" i="16"/>
  <c r="H6732" i="16"/>
  <c r="G6732" i="16"/>
  <c r="F6732" i="16" s="1"/>
  <c r="B6732" i="16"/>
  <c r="A6732" i="16"/>
  <c r="C6732" i="16" s="1"/>
  <c r="AB6731" i="16"/>
  <c r="AA6731" i="16"/>
  <c r="M6731" i="16"/>
  <c r="L6731" i="16"/>
  <c r="K6731" i="16"/>
  <c r="J6731" i="16"/>
  <c r="I6731" i="16"/>
  <c r="H6731" i="16"/>
  <c r="C6731" i="16" s="1"/>
  <c r="G6731" i="16"/>
  <c r="A6731" i="16"/>
  <c r="AB6730" i="16"/>
  <c r="AA6730" i="16"/>
  <c r="M6730" i="16"/>
  <c r="L6730" i="16"/>
  <c r="K6730" i="16"/>
  <c r="J6730" i="16"/>
  <c r="I6730" i="16"/>
  <c r="H6730" i="16"/>
  <c r="G6730" i="16"/>
  <c r="B6730" i="16"/>
  <c r="A6730" i="16"/>
  <c r="C6730" i="16" s="1"/>
  <c r="AB6729" i="16"/>
  <c r="AA6729" i="16"/>
  <c r="N6729" i="16"/>
  <c r="M6729" i="16"/>
  <c r="L6729" i="16"/>
  <c r="K6729" i="16"/>
  <c r="J6729" i="16"/>
  <c r="I6729" i="16"/>
  <c r="H6729" i="16"/>
  <c r="G6729" i="16"/>
  <c r="F6729" i="16"/>
  <c r="B6729" i="16"/>
  <c r="A6729" i="16"/>
  <c r="AB6728" i="16"/>
  <c r="AA6728" i="16"/>
  <c r="N6728" i="16"/>
  <c r="M6728" i="16"/>
  <c r="L6728" i="16"/>
  <c r="K6728" i="16"/>
  <c r="J6728" i="16"/>
  <c r="I6728" i="16"/>
  <c r="H6728" i="16"/>
  <c r="G6728" i="16"/>
  <c r="F6728" i="16" s="1"/>
  <c r="B6728" i="16"/>
  <c r="A6728" i="16"/>
  <c r="C6728" i="16" s="1"/>
  <c r="AB6727" i="16"/>
  <c r="AA6727" i="16"/>
  <c r="M6727" i="16"/>
  <c r="L6727" i="16"/>
  <c r="K6727" i="16"/>
  <c r="J6727" i="16"/>
  <c r="I6727" i="16"/>
  <c r="H6727" i="16"/>
  <c r="G6727" i="16"/>
  <c r="A6727" i="16"/>
  <c r="AB6726" i="16"/>
  <c r="AA6726" i="16"/>
  <c r="M6726" i="16"/>
  <c r="L6726" i="16"/>
  <c r="K6726" i="16"/>
  <c r="J6726" i="16"/>
  <c r="I6726" i="16"/>
  <c r="B6726" i="16" s="1"/>
  <c r="H6726" i="16"/>
  <c r="G6726" i="16"/>
  <c r="A6726" i="16"/>
  <c r="C6726" i="16" s="1"/>
  <c r="AB6725" i="16"/>
  <c r="AA6725" i="16"/>
  <c r="N6725" i="16"/>
  <c r="M6725" i="16"/>
  <c r="L6725" i="16"/>
  <c r="K6725" i="16"/>
  <c r="J6725" i="16"/>
  <c r="I6725" i="16"/>
  <c r="H6725" i="16"/>
  <c r="G6725" i="16"/>
  <c r="F6725" i="16"/>
  <c r="B6725" i="16"/>
  <c r="A6725" i="16"/>
  <c r="AB6724" i="16"/>
  <c r="AA6724" i="16"/>
  <c r="N6724" i="16"/>
  <c r="M6724" i="16"/>
  <c r="L6724" i="16"/>
  <c r="K6724" i="16"/>
  <c r="J6724" i="16"/>
  <c r="I6724" i="16"/>
  <c r="H6724" i="16"/>
  <c r="G6724" i="16"/>
  <c r="F6724" i="16" s="1"/>
  <c r="B6724" i="16"/>
  <c r="A6724" i="16"/>
  <c r="C6724" i="16" s="1"/>
  <c r="AB6723" i="16"/>
  <c r="AA6723" i="16"/>
  <c r="M6723" i="16"/>
  <c r="L6723" i="16"/>
  <c r="K6723" i="16"/>
  <c r="J6723" i="16"/>
  <c r="I6723" i="16"/>
  <c r="H6723" i="16"/>
  <c r="C6723" i="16" s="1"/>
  <c r="G6723" i="16"/>
  <c r="A6723" i="16"/>
  <c r="AB6722" i="16"/>
  <c r="AA6722" i="16"/>
  <c r="M6722" i="16"/>
  <c r="L6722" i="16"/>
  <c r="K6722" i="16"/>
  <c r="J6722" i="16"/>
  <c r="I6722" i="16"/>
  <c r="H6722" i="16"/>
  <c r="G6722" i="16"/>
  <c r="B6722" i="16"/>
  <c r="A6722" i="16"/>
  <c r="C6722" i="16" s="1"/>
  <c r="AB6721" i="16"/>
  <c r="AA6721" i="16"/>
  <c r="N6721" i="16"/>
  <c r="M6721" i="16"/>
  <c r="L6721" i="16"/>
  <c r="K6721" i="16"/>
  <c r="J6721" i="16"/>
  <c r="I6721" i="16"/>
  <c r="H6721" i="16"/>
  <c r="G6721" i="16"/>
  <c r="F6721" i="16"/>
  <c r="B6721" i="16"/>
  <c r="A6721" i="16"/>
  <c r="AB6720" i="16"/>
  <c r="AA6720" i="16"/>
  <c r="N6720" i="16"/>
  <c r="M6720" i="16"/>
  <c r="L6720" i="16"/>
  <c r="K6720" i="16"/>
  <c r="J6720" i="16"/>
  <c r="I6720" i="16"/>
  <c r="H6720" i="16"/>
  <c r="G6720" i="16"/>
  <c r="F6720" i="16" s="1"/>
  <c r="B6720" i="16"/>
  <c r="A6720" i="16"/>
  <c r="C6720" i="16" s="1"/>
  <c r="AB6719" i="16"/>
  <c r="AA6719" i="16"/>
  <c r="M6719" i="16"/>
  <c r="L6719" i="16"/>
  <c r="K6719" i="16"/>
  <c r="J6719" i="16"/>
  <c r="I6719" i="16"/>
  <c r="H6719" i="16"/>
  <c r="G6719" i="16"/>
  <c r="A6719" i="16"/>
  <c r="AB6718" i="16"/>
  <c r="AA6718" i="16"/>
  <c r="M6718" i="16"/>
  <c r="L6718" i="16"/>
  <c r="K6718" i="16"/>
  <c r="J6718" i="16"/>
  <c r="I6718" i="16"/>
  <c r="B6718" i="16" s="1"/>
  <c r="H6718" i="16"/>
  <c r="G6718" i="16"/>
  <c r="A6718" i="16"/>
  <c r="C6718" i="16" s="1"/>
  <c r="AB6717" i="16"/>
  <c r="AA6717" i="16"/>
  <c r="N6717" i="16"/>
  <c r="M6717" i="16"/>
  <c r="L6717" i="16"/>
  <c r="K6717" i="16"/>
  <c r="J6717" i="16"/>
  <c r="I6717" i="16"/>
  <c r="H6717" i="16"/>
  <c r="G6717" i="16"/>
  <c r="F6717" i="16"/>
  <c r="B6717" i="16"/>
  <c r="A6717" i="16"/>
  <c r="AB6716" i="16"/>
  <c r="AA6716" i="16"/>
  <c r="N6716" i="16"/>
  <c r="M6716" i="16"/>
  <c r="L6716" i="16"/>
  <c r="K6716" i="16"/>
  <c r="J6716" i="16"/>
  <c r="I6716" i="16"/>
  <c r="H6716" i="16"/>
  <c r="G6716" i="16"/>
  <c r="F6716" i="16" s="1"/>
  <c r="B6716" i="16"/>
  <c r="A6716" i="16"/>
  <c r="C6716" i="16" s="1"/>
  <c r="AB6715" i="16"/>
  <c r="AA6715" i="16"/>
  <c r="M6715" i="16"/>
  <c r="L6715" i="16"/>
  <c r="K6715" i="16"/>
  <c r="J6715" i="16"/>
  <c r="I6715" i="16"/>
  <c r="H6715" i="16"/>
  <c r="C6715" i="16" s="1"/>
  <c r="G6715" i="16"/>
  <c r="A6715" i="16"/>
  <c r="AB6714" i="16"/>
  <c r="AA6714" i="16"/>
  <c r="M6714" i="16"/>
  <c r="L6714" i="16"/>
  <c r="K6714" i="16"/>
  <c r="J6714" i="16"/>
  <c r="I6714" i="16"/>
  <c r="H6714" i="16"/>
  <c r="G6714" i="16"/>
  <c r="B6714" i="16"/>
  <c r="A6714" i="16"/>
  <c r="C6714" i="16" s="1"/>
  <c r="AB6713" i="16"/>
  <c r="AA6713" i="16"/>
  <c r="N6713" i="16"/>
  <c r="M6713" i="16"/>
  <c r="L6713" i="16"/>
  <c r="K6713" i="16"/>
  <c r="J6713" i="16"/>
  <c r="I6713" i="16"/>
  <c r="H6713" i="16"/>
  <c r="G6713" i="16"/>
  <c r="F6713" i="16"/>
  <c r="B6713" i="16"/>
  <c r="A6713" i="16"/>
  <c r="AB6712" i="16"/>
  <c r="AA6712" i="16"/>
  <c r="N6712" i="16"/>
  <c r="M6712" i="16"/>
  <c r="L6712" i="16"/>
  <c r="K6712" i="16"/>
  <c r="J6712" i="16"/>
  <c r="I6712" i="16"/>
  <c r="H6712" i="16"/>
  <c r="G6712" i="16"/>
  <c r="F6712" i="16" s="1"/>
  <c r="B6712" i="16"/>
  <c r="A6712" i="16"/>
  <c r="C6712" i="16" s="1"/>
  <c r="AB6711" i="16"/>
  <c r="AA6711" i="16"/>
  <c r="M6711" i="16"/>
  <c r="L6711" i="16"/>
  <c r="K6711" i="16"/>
  <c r="J6711" i="16"/>
  <c r="I6711" i="16"/>
  <c r="H6711" i="16"/>
  <c r="G6711" i="16"/>
  <c r="A6711" i="16"/>
  <c r="AB6710" i="16"/>
  <c r="AA6710" i="16"/>
  <c r="M6710" i="16"/>
  <c r="L6710" i="16"/>
  <c r="K6710" i="16"/>
  <c r="J6710" i="16"/>
  <c r="I6710" i="16"/>
  <c r="B6710" i="16" s="1"/>
  <c r="H6710" i="16"/>
  <c r="G6710" i="16"/>
  <c r="A6710" i="16"/>
  <c r="C6710" i="16" s="1"/>
  <c r="AB6709" i="16"/>
  <c r="AA6709" i="16"/>
  <c r="N6709" i="16"/>
  <c r="M6709" i="16"/>
  <c r="L6709" i="16"/>
  <c r="K6709" i="16"/>
  <c r="J6709" i="16"/>
  <c r="I6709" i="16"/>
  <c r="H6709" i="16"/>
  <c r="G6709" i="16"/>
  <c r="F6709" i="16"/>
  <c r="B6709" i="16"/>
  <c r="A6709" i="16"/>
  <c r="AB6708" i="16"/>
  <c r="AA6708" i="16"/>
  <c r="N6708" i="16"/>
  <c r="M6708" i="16"/>
  <c r="L6708" i="16"/>
  <c r="K6708" i="16"/>
  <c r="J6708" i="16"/>
  <c r="I6708" i="16"/>
  <c r="H6708" i="16"/>
  <c r="G6708" i="16"/>
  <c r="F6708" i="16" s="1"/>
  <c r="B6708" i="16"/>
  <c r="A6708" i="16"/>
  <c r="C6708" i="16" s="1"/>
  <c r="AB6707" i="16"/>
  <c r="AA6707" i="16"/>
  <c r="M6707" i="16"/>
  <c r="L6707" i="16"/>
  <c r="K6707" i="16"/>
  <c r="J6707" i="16"/>
  <c r="I6707" i="16"/>
  <c r="H6707" i="16"/>
  <c r="C6707" i="16" s="1"/>
  <c r="G6707" i="16"/>
  <c r="A6707" i="16"/>
  <c r="AB6706" i="16"/>
  <c r="AA6706" i="16"/>
  <c r="M6706" i="16"/>
  <c r="L6706" i="16"/>
  <c r="K6706" i="16"/>
  <c r="J6706" i="16"/>
  <c r="I6706" i="16"/>
  <c r="H6706" i="16"/>
  <c r="G6706" i="16"/>
  <c r="B6706" i="16"/>
  <c r="A6706" i="16"/>
  <c r="AB6705" i="16"/>
  <c r="AA6705" i="16"/>
  <c r="N6705" i="16"/>
  <c r="M6705" i="16"/>
  <c r="L6705" i="16"/>
  <c r="K6705" i="16"/>
  <c r="J6705" i="16"/>
  <c r="I6705" i="16"/>
  <c r="H6705" i="16"/>
  <c r="G6705" i="16"/>
  <c r="F6705" i="16"/>
  <c r="B6705" i="16"/>
  <c r="A6705" i="16"/>
  <c r="AB6704" i="16"/>
  <c r="AA6704" i="16"/>
  <c r="N6704" i="16"/>
  <c r="M6704" i="16"/>
  <c r="L6704" i="16"/>
  <c r="K6704" i="16"/>
  <c r="J6704" i="16"/>
  <c r="I6704" i="16"/>
  <c r="H6704" i="16"/>
  <c r="G6704" i="16"/>
  <c r="F6704" i="16" s="1"/>
  <c r="B6704" i="16"/>
  <c r="A6704" i="16"/>
  <c r="C6704" i="16" s="1"/>
  <c r="AB6703" i="16"/>
  <c r="AA6703" i="16"/>
  <c r="M6703" i="16"/>
  <c r="L6703" i="16"/>
  <c r="K6703" i="16"/>
  <c r="J6703" i="16"/>
  <c r="I6703" i="16"/>
  <c r="H6703" i="16"/>
  <c r="C6703" i="16" s="1"/>
  <c r="G6703" i="16"/>
  <c r="A6703" i="16"/>
  <c r="AB6702" i="16"/>
  <c r="AA6702" i="16"/>
  <c r="M6702" i="16"/>
  <c r="L6702" i="16"/>
  <c r="K6702" i="16"/>
  <c r="J6702" i="16"/>
  <c r="I6702" i="16"/>
  <c r="H6702" i="16"/>
  <c r="G6702" i="16"/>
  <c r="B6702" i="16"/>
  <c r="A6702" i="16"/>
  <c r="AB6701" i="16"/>
  <c r="AA6701" i="16"/>
  <c r="N6701" i="16"/>
  <c r="M6701" i="16"/>
  <c r="L6701" i="16"/>
  <c r="K6701" i="16"/>
  <c r="J6701" i="16"/>
  <c r="I6701" i="16"/>
  <c r="H6701" i="16"/>
  <c r="G6701" i="16"/>
  <c r="F6701" i="16"/>
  <c r="A6701" i="16"/>
  <c r="B6701" i="16" s="1"/>
  <c r="AB6700" i="16"/>
  <c r="AA6700" i="16"/>
  <c r="N6700" i="16"/>
  <c r="M6700" i="16"/>
  <c r="L6700" i="16"/>
  <c r="K6700" i="16"/>
  <c r="J6700" i="16"/>
  <c r="I6700" i="16"/>
  <c r="H6700" i="16"/>
  <c r="G6700" i="16"/>
  <c r="F6700" i="16" s="1"/>
  <c r="B6700" i="16"/>
  <c r="A6700" i="16"/>
  <c r="C6700" i="16" s="1"/>
  <c r="AB6699" i="16"/>
  <c r="AA6699" i="16"/>
  <c r="M6699" i="16"/>
  <c r="L6699" i="16"/>
  <c r="K6699" i="16"/>
  <c r="J6699" i="16"/>
  <c r="I6699" i="16"/>
  <c r="H6699" i="16"/>
  <c r="C6699" i="16" s="1"/>
  <c r="G6699" i="16"/>
  <c r="A6699" i="16"/>
  <c r="B6699" i="16" s="1"/>
  <c r="AB6698" i="16"/>
  <c r="AA6698" i="16"/>
  <c r="M6698" i="16"/>
  <c r="L6698" i="16"/>
  <c r="K6698" i="16"/>
  <c r="J6698" i="16"/>
  <c r="I6698" i="16"/>
  <c r="B6698" i="16" s="1"/>
  <c r="H6698" i="16"/>
  <c r="G6698" i="16"/>
  <c r="A6698" i="16"/>
  <c r="AB6697" i="16"/>
  <c r="AA6697" i="16"/>
  <c r="M6697" i="16"/>
  <c r="L6697" i="16"/>
  <c r="K6697" i="16"/>
  <c r="J6697" i="16"/>
  <c r="I6697" i="16"/>
  <c r="H6697" i="16"/>
  <c r="G6697" i="16"/>
  <c r="A6697" i="16"/>
  <c r="N6697" i="16" s="1"/>
  <c r="AB6696" i="16"/>
  <c r="AA6696" i="16"/>
  <c r="M6696" i="16"/>
  <c r="L6696" i="16"/>
  <c r="K6696" i="16"/>
  <c r="J6696" i="16"/>
  <c r="I6696" i="16"/>
  <c r="H6696" i="16"/>
  <c r="G6696" i="16"/>
  <c r="A6696" i="16"/>
  <c r="AB6695" i="16"/>
  <c r="AA6695" i="16"/>
  <c r="N6695" i="16"/>
  <c r="M6695" i="16"/>
  <c r="L6695" i="16"/>
  <c r="K6695" i="16"/>
  <c r="J6695" i="16"/>
  <c r="I6695" i="16"/>
  <c r="H6695" i="16"/>
  <c r="G6695" i="16"/>
  <c r="F6695" i="16"/>
  <c r="B6695" i="16"/>
  <c r="A6695" i="16"/>
  <c r="AB6694" i="16"/>
  <c r="AA6694" i="16"/>
  <c r="N6694" i="16"/>
  <c r="M6694" i="16"/>
  <c r="L6694" i="16"/>
  <c r="K6694" i="16"/>
  <c r="J6694" i="16"/>
  <c r="I6694" i="16"/>
  <c r="H6694" i="16"/>
  <c r="G6694" i="16"/>
  <c r="F6694" i="16"/>
  <c r="A6694" i="16"/>
  <c r="C6694" i="16" s="1"/>
  <c r="AB6693" i="16"/>
  <c r="AA6693" i="16"/>
  <c r="M6693" i="16"/>
  <c r="L6693" i="16"/>
  <c r="K6693" i="16"/>
  <c r="J6693" i="16"/>
  <c r="I6693" i="16"/>
  <c r="H6693" i="16"/>
  <c r="G6693" i="16"/>
  <c r="A6693" i="16"/>
  <c r="N6693" i="16" s="1"/>
  <c r="AB6692" i="16"/>
  <c r="AA6692" i="16"/>
  <c r="M6692" i="16"/>
  <c r="L6692" i="16"/>
  <c r="K6692" i="16"/>
  <c r="J6692" i="16"/>
  <c r="I6692" i="16"/>
  <c r="H6692" i="16"/>
  <c r="G6692" i="16"/>
  <c r="A6692" i="16"/>
  <c r="AB6691" i="16"/>
  <c r="AA6691" i="16"/>
  <c r="N6691" i="16"/>
  <c r="M6691" i="16"/>
  <c r="L6691" i="16"/>
  <c r="K6691" i="16"/>
  <c r="J6691" i="16"/>
  <c r="I6691" i="16"/>
  <c r="H6691" i="16"/>
  <c r="G6691" i="16"/>
  <c r="F6691" i="16"/>
  <c r="B6691" i="16"/>
  <c r="A6691" i="16"/>
  <c r="AB6690" i="16"/>
  <c r="AA6690" i="16"/>
  <c r="N6690" i="16"/>
  <c r="M6690" i="16"/>
  <c r="L6690" i="16"/>
  <c r="K6690" i="16"/>
  <c r="J6690" i="16"/>
  <c r="I6690" i="16"/>
  <c r="H6690" i="16"/>
  <c r="G6690" i="16"/>
  <c r="F6690" i="16"/>
  <c r="A6690" i="16"/>
  <c r="C6690" i="16" s="1"/>
  <c r="AB6689" i="16"/>
  <c r="AA6689" i="16"/>
  <c r="M6689" i="16"/>
  <c r="L6689" i="16"/>
  <c r="K6689" i="16"/>
  <c r="J6689" i="16"/>
  <c r="I6689" i="16"/>
  <c r="H6689" i="16"/>
  <c r="G6689" i="16"/>
  <c r="A6689" i="16"/>
  <c r="N6689" i="16" s="1"/>
  <c r="AB6688" i="16"/>
  <c r="AA6688" i="16"/>
  <c r="M6688" i="16"/>
  <c r="L6688" i="16"/>
  <c r="K6688" i="16"/>
  <c r="J6688" i="16"/>
  <c r="I6688" i="16"/>
  <c r="H6688" i="16"/>
  <c r="G6688" i="16"/>
  <c r="A6688" i="16"/>
  <c r="AB6687" i="16"/>
  <c r="AA6687" i="16"/>
  <c r="N6687" i="16"/>
  <c r="M6687" i="16"/>
  <c r="L6687" i="16"/>
  <c r="K6687" i="16"/>
  <c r="J6687" i="16"/>
  <c r="I6687" i="16"/>
  <c r="H6687" i="16"/>
  <c r="G6687" i="16"/>
  <c r="F6687" i="16"/>
  <c r="B6687" i="16"/>
  <c r="A6687" i="16"/>
  <c r="AB6686" i="16"/>
  <c r="AA6686" i="16"/>
  <c r="N6686" i="16"/>
  <c r="M6686" i="16"/>
  <c r="L6686" i="16"/>
  <c r="K6686" i="16"/>
  <c r="J6686" i="16"/>
  <c r="I6686" i="16"/>
  <c r="H6686" i="16"/>
  <c r="G6686" i="16"/>
  <c r="F6686" i="16"/>
  <c r="A6686" i="16"/>
  <c r="C6686" i="16" s="1"/>
  <c r="AB6685" i="16"/>
  <c r="AA6685" i="16"/>
  <c r="M6685" i="16"/>
  <c r="L6685" i="16"/>
  <c r="K6685" i="16"/>
  <c r="J6685" i="16"/>
  <c r="I6685" i="16"/>
  <c r="H6685" i="16"/>
  <c r="G6685" i="16"/>
  <c r="A6685" i="16"/>
  <c r="N6685" i="16" s="1"/>
  <c r="AB6684" i="16"/>
  <c r="AA6684" i="16"/>
  <c r="M6684" i="16"/>
  <c r="L6684" i="16"/>
  <c r="K6684" i="16"/>
  <c r="J6684" i="16"/>
  <c r="I6684" i="16"/>
  <c r="H6684" i="16"/>
  <c r="G6684" i="16"/>
  <c r="A6684" i="16"/>
  <c r="AB6683" i="16"/>
  <c r="AA6683" i="16"/>
  <c r="N6683" i="16"/>
  <c r="M6683" i="16"/>
  <c r="L6683" i="16"/>
  <c r="K6683" i="16"/>
  <c r="J6683" i="16"/>
  <c r="I6683" i="16"/>
  <c r="H6683" i="16"/>
  <c r="G6683" i="16"/>
  <c r="F6683" i="16"/>
  <c r="B6683" i="16"/>
  <c r="A6683" i="16"/>
  <c r="AB6682" i="16"/>
  <c r="AA6682" i="16"/>
  <c r="N6682" i="16"/>
  <c r="M6682" i="16"/>
  <c r="L6682" i="16"/>
  <c r="K6682" i="16"/>
  <c r="J6682" i="16"/>
  <c r="I6682" i="16"/>
  <c r="H6682" i="16"/>
  <c r="G6682" i="16"/>
  <c r="F6682" i="16"/>
  <c r="A6682" i="16"/>
  <c r="C6682" i="16" s="1"/>
  <c r="AB6681" i="16"/>
  <c r="AA6681" i="16"/>
  <c r="M6681" i="16"/>
  <c r="L6681" i="16"/>
  <c r="K6681" i="16"/>
  <c r="J6681" i="16"/>
  <c r="I6681" i="16"/>
  <c r="H6681" i="16"/>
  <c r="G6681" i="16"/>
  <c r="A6681" i="16"/>
  <c r="N6681" i="16" s="1"/>
  <c r="AB6680" i="16"/>
  <c r="AA6680" i="16"/>
  <c r="M6680" i="16"/>
  <c r="L6680" i="16"/>
  <c r="K6680" i="16"/>
  <c r="J6680" i="16"/>
  <c r="I6680" i="16"/>
  <c r="H6680" i="16"/>
  <c r="G6680" i="16"/>
  <c r="A6680" i="16"/>
  <c r="AB6679" i="16"/>
  <c r="AA6679" i="16"/>
  <c r="N6679" i="16"/>
  <c r="M6679" i="16"/>
  <c r="L6679" i="16"/>
  <c r="K6679" i="16"/>
  <c r="J6679" i="16"/>
  <c r="I6679" i="16"/>
  <c r="H6679" i="16"/>
  <c r="G6679" i="16"/>
  <c r="F6679" i="16"/>
  <c r="B6679" i="16"/>
  <c r="A6679" i="16"/>
  <c r="AB6678" i="16"/>
  <c r="AA6678" i="16"/>
  <c r="N6678" i="16"/>
  <c r="M6678" i="16"/>
  <c r="L6678" i="16"/>
  <c r="K6678" i="16"/>
  <c r="J6678" i="16"/>
  <c r="I6678" i="16"/>
  <c r="H6678" i="16"/>
  <c r="G6678" i="16"/>
  <c r="F6678" i="16"/>
  <c r="A6678" i="16"/>
  <c r="C6678" i="16" s="1"/>
  <c r="AB6677" i="16"/>
  <c r="AA6677" i="16"/>
  <c r="M6677" i="16"/>
  <c r="L6677" i="16"/>
  <c r="K6677" i="16"/>
  <c r="J6677" i="16"/>
  <c r="I6677" i="16"/>
  <c r="H6677" i="16"/>
  <c r="G6677" i="16"/>
  <c r="A6677" i="16"/>
  <c r="C6677" i="16" s="1"/>
  <c r="AB6676" i="16"/>
  <c r="AA6676" i="16"/>
  <c r="M6676" i="16"/>
  <c r="L6676" i="16"/>
  <c r="K6676" i="16"/>
  <c r="J6676" i="16"/>
  <c r="I6676" i="16"/>
  <c r="H6676" i="16"/>
  <c r="G6676" i="16"/>
  <c r="A6676" i="16"/>
  <c r="AB6675" i="16"/>
  <c r="AA6675" i="16"/>
  <c r="N6675" i="16"/>
  <c r="M6675" i="16"/>
  <c r="L6675" i="16"/>
  <c r="K6675" i="16"/>
  <c r="J6675" i="16"/>
  <c r="I6675" i="16"/>
  <c r="H6675" i="16"/>
  <c r="G6675" i="16"/>
  <c r="F6675" i="16"/>
  <c r="B6675" i="16"/>
  <c r="A6675" i="16"/>
  <c r="C6675" i="16" s="1"/>
  <c r="AB6674" i="16"/>
  <c r="AA6674" i="16"/>
  <c r="N6674" i="16"/>
  <c r="M6674" i="16"/>
  <c r="L6674" i="16"/>
  <c r="K6674" i="16"/>
  <c r="J6674" i="16"/>
  <c r="I6674" i="16"/>
  <c r="H6674" i="16"/>
  <c r="G6674" i="16"/>
  <c r="F6674" i="16"/>
  <c r="A6674" i="16"/>
  <c r="C6674" i="16" s="1"/>
  <c r="AB6673" i="16"/>
  <c r="AA6673" i="16"/>
  <c r="M6673" i="16"/>
  <c r="L6673" i="16"/>
  <c r="K6673" i="16"/>
  <c r="J6673" i="16"/>
  <c r="I6673" i="16"/>
  <c r="H6673" i="16"/>
  <c r="G6673" i="16"/>
  <c r="A6673" i="16"/>
  <c r="AB6672" i="16"/>
  <c r="AA6672" i="16"/>
  <c r="M6672" i="16"/>
  <c r="L6672" i="16"/>
  <c r="K6672" i="16"/>
  <c r="J6672" i="16"/>
  <c r="I6672" i="16"/>
  <c r="B6672" i="16" s="1"/>
  <c r="H6672" i="16"/>
  <c r="G6672" i="16"/>
  <c r="A6672" i="16"/>
  <c r="AB6671" i="16"/>
  <c r="AA6671" i="16"/>
  <c r="N6671" i="16"/>
  <c r="M6671" i="16"/>
  <c r="L6671" i="16"/>
  <c r="K6671" i="16"/>
  <c r="J6671" i="16"/>
  <c r="I6671" i="16"/>
  <c r="H6671" i="16"/>
  <c r="G6671" i="16"/>
  <c r="F6671" i="16"/>
  <c r="B6671" i="16"/>
  <c r="A6671" i="16"/>
  <c r="C6671" i="16" s="1"/>
  <c r="AB6670" i="16"/>
  <c r="AA6670" i="16"/>
  <c r="N6670" i="16"/>
  <c r="M6670" i="16"/>
  <c r="L6670" i="16"/>
  <c r="K6670" i="16"/>
  <c r="J6670" i="16"/>
  <c r="I6670" i="16"/>
  <c r="H6670" i="16"/>
  <c r="G6670" i="16"/>
  <c r="F6670" i="16"/>
  <c r="A6670" i="16"/>
  <c r="B6670" i="16" s="1"/>
  <c r="AB6669" i="16"/>
  <c r="AA6669" i="16"/>
  <c r="M6669" i="16"/>
  <c r="L6669" i="16"/>
  <c r="K6669" i="16"/>
  <c r="J6669" i="16"/>
  <c r="I6669" i="16"/>
  <c r="H6669" i="16"/>
  <c r="G6669" i="16"/>
  <c r="A6669" i="16"/>
  <c r="AB6668" i="16"/>
  <c r="AA6668" i="16"/>
  <c r="M6668" i="16"/>
  <c r="L6668" i="16"/>
  <c r="K6668" i="16"/>
  <c r="J6668" i="16"/>
  <c r="I6668" i="16"/>
  <c r="B6668" i="16" s="1"/>
  <c r="H6668" i="16"/>
  <c r="C6668" i="16" s="1"/>
  <c r="G6668" i="16"/>
  <c r="A6668" i="16"/>
  <c r="AB6667" i="16"/>
  <c r="AA6667" i="16"/>
  <c r="N6667" i="16"/>
  <c r="M6667" i="16"/>
  <c r="L6667" i="16"/>
  <c r="K6667" i="16"/>
  <c r="J6667" i="16"/>
  <c r="I6667" i="16"/>
  <c r="H6667" i="16"/>
  <c r="G6667" i="16"/>
  <c r="F6667" i="16"/>
  <c r="B6667" i="16"/>
  <c r="A6667" i="16"/>
  <c r="C6667" i="16" s="1"/>
  <c r="AB6666" i="16"/>
  <c r="AA6666" i="16"/>
  <c r="M6666" i="16"/>
  <c r="L6666" i="16"/>
  <c r="K6666" i="16"/>
  <c r="J6666" i="16"/>
  <c r="I6666" i="16"/>
  <c r="H6666" i="16"/>
  <c r="G6666" i="16"/>
  <c r="A6666" i="16"/>
  <c r="N6666" i="16" s="1"/>
  <c r="AB6665" i="16"/>
  <c r="AA6665" i="16"/>
  <c r="N6665" i="16"/>
  <c r="M6665" i="16"/>
  <c r="L6665" i="16"/>
  <c r="K6665" i="16"/>
  <c r="J6665" i="16"/>
  <c r="I6665" i="16"/>
  <c r="H6665" i="16"/>
  <c r="G6665" i="16"/>
  <c r="F6665" i="16"/>
  <c r="B6665" i="16"/>
  <c r="A6665" i="16"/>
  <c r="C6665" i="16" s="1"/>
  <c r="AB6664" i="16"/>
  <c r="AA6664" i="16"/>
  <c r="N6664" i="16"/>
  <c r="M6664" i="16"/>
  <c r="L6664" i="16"/>
  <c r="K6664" i="16"/>
  <c r="J6664" i="16"/>
  <c r="I6664" i="16"/>
  <c r="H6664" i="16"/>
  <c r="G6664" i="16"/>
  <c r="F6664" i="16"/>
  <c r="A6664" i="16"/>
  <c r="B6664" i="16" s="1"/>
  <c r="AB6663" i="16"/>
  <c r="AA6663" i="16"/>
  <c r="M6663" i="16"/>
  <c r="L6663" i="16"/>
  <c r="K6663" i="16"/>
  <c r="J6663" i="16"/>
  <c r="I6663" i="16"/>
  <c r="H6663" i="16"/>
  <c r="G6663" i="16"/>
  <c r="A6663" i="16"/>
  <c r="AB6662" i="16"/>
  <c r="AA6662" i="16"/>
  <c r="M6662" i="16"/>
  <c r="L6662" i="16"/>
  <c r="K6662" i="16"/>
  <c r="J6662" i="16"/>
  <c r="I6662" i="16"/>
  <c r="H6662" i="16"/>
  <c r="G6662" i="16"/>
  <c r="A6662" i="16"/>
  <c r="AB6661" i="16"/>
  <c r="AA6661" i="16"/>
  <c r="N6661" i="16"/>
  <c r="M6661" i="16"/>
  <c r="L6661" i="16"/>
  <c r="K6661" i="16"/>
  <c r="J6661" i="16"/>
  <c r="I6661" i="16"/>
  <c r="H6661" i="16"/>
  <c r="G6661" i="16"/>
  <c r="F6661" i="16"/>
  <c r="B6661" i="16"/>
  <c r="A6661" i="16"/>
  <c r="C6661" i="16" s="1"/>
  <c r="AB6660" i="16"/>
  <c r="AA6660" i="16"/>
  <c r="N6660" i="16"/>
  <c r="M6660" i="16"/>
  <c r="L6660" i="16"/>
  <c r="K6660" i="16"/>
  <c r="J6660" i="16"/>
  <c r="I6660" i="16"/>
  <c r="H6660" i="16"/>
  <c r="G6660" i="16"/>
  <c r="F6660" i="16"/>
  <c r="A6660" i="16"/>
  <c r="B6660" i="16" s="1"/>
  <c r="AB6659" i="16"/>
  <c r="AA6659" i="16"/>
  <c r="M6659" i="16"/>
  <c r="L6659" i="16"/>
  <c r="K6659" i="16"/>
  <c r="J6659" i="16"/>
  <c r="I6659" i="16"/>
  <c r="H6659" i="16"/>
  <c r="G6659" i="16"/>
  <c r="A6659" i="16"/>
  <c r="AB6658" i="16"/>
  <c r="AA6658" i="16"/>
  <c r="M6658" i="16"/>
  <c r="L6658" i="16"/>
  <c r="K6658" i="16"/>
  <c r="J6658" i="16"/>
  <c r="I6658" i="16"/>
  <c r="B6658" i="16" s="1"/>
  <c r="H6658" i="16"/>
  <c r="C6658" i="16" s="1"/>
  <c r="G6658" i="16"/>
  <c r="A6658" i="16"/>
  <c r="AB6657" i="16"/>
  <c r="AA6657" i="16"/>
  <c r="N6657" i="16"/>
  <c r="M6657" i="16"/>
  <c r="L6657" i="16"/>
  <c r="K6657" i="16"/>
  <c r="J6657" i="16"/>
  <c r="I6657" i="16"/>
  <c r="H6657" i="16"/>
  <c r="G6657" i="16"/>
  <c r="F6657" i="16"/>
  <c r="B6657" i="16"/>
  <c r="A6657" i="16"/>
  <c r="C6657" i="16" s="1"/>
  <c r="AB6656" i="16"/>
  <c r="AA6656" i="16"/>
  <c r="N6656" i="16"/>
  <c r="M6656" i="16"/>
  <c r="L6656" i="16"/>
  <c r="K6656" i="16"/>
  <c r="J6656" i="16"/>
  <c r="I6656" i="16"/>
  <c r="H6656" i="16"/>
  <c r="G6656" i="16"/>
  <c r="F6656" i="16"/>
  <c r="A6656" i="16"/>
  <c r="B6656" i="16" s="1"/>
  <c r="AB6655" i="16"/>
  <c r="AA6655" i="16"/>
  <c r="M6655" i="16"/>
  <c r="L6655" i="16"/>
  <c r="K6655" i="16"/>
  <c r="J6655" i="16"/>
  <c r="I6655" i="16"/>
  <c r="H6655" i="16"/>
  <c r="G6655" i="16"/>
  <c r="A6655" i="16"/>
  <c r="AB6654" i="16"/>
  <c r="AA6654" i="16"/>
  <c r="M6654" i="16"/>
  <c r="L6654" i="16"/>
  <c r="K6654" i="16"/>
  <c r="J6654" i="16"/>
  <c r="I6654" i="16"/>
  <c r="B6654" i="16" s="1"/>
  <c r="H6654" i="16"/>
  <c r="G6654" i="16"/>
  <c r="A6654" i="16"/>
  <c r="AB6653" i="16"/>
  <c r="AA6653" i="16"/>
  <c r="N6653" i="16"/>
  <c r="M6653" i="16"/>
  <c r="L6653" i="16"/>
  <c r="K6653" i="16"/>
  <c r="J6653" i="16"/>
  <c r="I6653" i="16"/>
  <c r="H6653" i="16"/>
  <c r="G6653" i="16"/>
  <c r="F6653" i="16"/>
  <c r="B6653" i="16"/>
  <c r="A6653" i="16"/>
  <c r="C6653" i="16" s="1"/>
  <c r="AB6652" i="16"/>
  <c r="AA6652" i="16"/>
  <c r="N6652" i="16"/>
  <c r="M6652" i="16"/>
  <c r="L6652" i="16"/>
  <c r="K6652" i="16"/>
  <c r="J6652" i="16"/>
  <c r="I6652" i="16"/>
  <c r="H6652" i="16"/>
  <c r="G6652" i="16"/>
  <c r="F6652" i="16"/>
  <c r="A6652" i="16"/>
  <c r="B6652" i="16" s="1"/>
  <c r="AB6651" i="16"/>
  <c r="AA6651" i="16"/>
  <c r="M6651" i="16"/>
  <c r="L6651" i="16"/>
  <c r="K6651" i="16"/>
  <c r="J6651" i="16"/>
  <c r="I6651" i="16"/>
  <c r="H6651" i="16"/>
  <c r="G6651" i="16"/>
  <c r="A6651" i="16"/>
  <c r="AB6650" i="16"/>
  <c r="AA6650" i="16"/>
  <c r="M6650" i="16"/>
  <c r="L6650" i="16"/>
  <c r="K6650" i="16"/>
  <c r="J6650" i="16"/>
  <c r="I6650" i="16"/>
  <c r="B6650" i="16" s="1"/>
  <c r="H6650" i="16"/>
  <c r="C6650" i="16" s="1"/>
  <c r="G6650" i="16"/>
  <c r="A6650" i="16"/>
  <c r="AB6649" i="16"/>
  <c r="AA6649" i="16"/>
  <c r="N6649" i="16"/>
  <c r="M6649" i="16"/>
  <c r="L6649" i="16"/>
  <c r="K6649" i="16"/>
  <c r="J6649" i="16"/>
  <c r="I6649" i="16"/>
  <c r="H6649" i="16"/>
  <c r="G6649" i="16"/>
  <c r="F6649" i="16"/>
  <c r="B6649" i="16"/>
  <c r="A6649" i="16"/>
  <c r="C6649" i="16" s="1"/>
  <c r="AB6648" i="16"/>
  <c r="AA6648" i="16"/>
  <c r="N6648" i="16"/>
  <c r="M6648" i="16"/>
  <c r="L6648" i="16"/>
  <c r="K6648" i="16"/>
  <c r="J6648" i="16"/>
  <c r="I6648" i="16"/>
  <c r="H6648" i="16"/>
  <c r="G6648" i="16"/>
  <c r="F6648" i="16"/>
  <c r="A6648" i="16"/>
  <c r="B6648" i="16" s="1"/>
  <c r="AB6647" i="16"/>
  <c r="AA6647" i="16"/>
  <c r="M6647" i="16"/>
  <c r="L6647" i="16"/>
  <c r="K6647" i="16"/>
  <c r="J6647" i="16"/>
  <c r="I6647" i="16"/>
  <c r="H6647" i="16"/>
  <c r="G6647" i="16"/>
  <c r="A6647" i="16"/>
  <c r="AB6646" i="16"/>
  <c r="AA6646" i="16"/>
  <c r="M6646" i="16"/>
  <c r="L6646" i="16"/>
  <c r="K6646" i="16"/>
  <c r="J6646" i="16"/>
  <c r="I6646" i="16"/>
  <c r="H6646" i="16"/>
  <c r="G6646" i="16"/>
  <c r="A6646" i="16"/>
  <c r="AB6645" i="16"/>
  <c r="AA6645" i="16"/>
  <c r="N6645" i="16"/>
  <c r="M6645" i="16"/>
  <c r="L6645" i="16"/>
  <c r="K6645" i="16"/>
  <c r="J6645" i="16"/>
  <c r="I6645" i="16"/>
  <c r="H6645" i="16"/>
  <c r="G6645" i="16"/>
  <c r="F6645" i="16"/>
  <c r="B6645" i="16"/>
  <c r="A6645" i="16"/>
  <c r="C6645" i="16" s="1"/>
  <c r="AB6644" i="16"/>
  <c r="AA6644" i="16"/>
  <c r="N6644" i="16"/>
  <c r="M6644" i="16"/>
  <c r="L6644" i="16"/>
  <c r="K6644" i="16"/>
  <c r="J6644" i="16"/>
  <c r="I6644" i="16"/>
  <c r="H6644" i="16"/>
  <c r="G6644" i="16"/>
  <c r="F6644" i="16"/>
  <c r="A6644" i="16"/>
  <c r="B6644" i="16" s="1"/>
  <c r="AB6643" i="16"/>
  <c r="AA6643" i="16"/>
  <c r="M6643" i="16"/>
  <c r="L6643" i="16"/>
  <c r="K6643" i="16"/>
  <c r="J6643" i="16"/>
  <c r="I6643" i="16"/>
  <c r="H6643" i="16"/>
  <c r="G6643" i="16"/>
  <c r="A6643" i="16"/>
  <c r="AB6642" i="16"/>
  <c r="AA6642" i="16"/>
  <c r="M6642" i="16"/>
  <c r="L6642" i="16"/>
  <c r="K6642" i="16"/>
  <c r="J6642" i="16"/>
  <c r="I6642" i="16"/>
  <c r="B6642" i="16" s="1"/>
  <c r="H6642" i="16"/>
  <c r="G6642" i="16"/>
  <c r="A6642" i="16"/>
  <c r="AB6641" i="16"/>
  <c r="AA6641" i="16"/>
  <c r="N6641" i="16"/>
  <c r="M6641" i="16"/>
  <c r="L6641" i="16"/>
  <c r="K6641" i="16"/>
  <c r="J6641" i="16"/>
  <c r="I6641" i="16"/>
  <c r="H6641" i="16"/>
  <c r="G6641" i="16"/>
  <c r="F6641" i="16"/>
  <c r="B6641" i="16"/>
  <c r="A6641" i="16"/>
  <c r="C6641" i="16" s="1"/>
  <c r="AB6640" i="16"/>
  <c r="AA6640" i="16"/>
  <c r="N6640" i="16"/>
  <c r="M6640" i="16"/>
  <c r="L6640" i="16"/>
  <c r="K6640" i="16"/>
  <c r="J6640" i="16"/>
  <c r="I6640" i="16"/>
  <c r="H6640" i="16"/>
  <c r="G6640" i="16"/>
  <c r="F6640" i="16"/>
  <c r="A6640" i="16"/>
  <c r="B6640" i="16" s="1"/>
  <c r="AB6639" i="16"/>
  <c r="AA6639" i="16"/>
  <c r="M6639" i="16"/>
  <c r="L6639" i="16"/>
  <c r="K6639" i="16"/>
  <c r="J6639" i="16"/>
  <c r="I6639" i="16"/>
  <c r="H6639" i="16"/>
  <c r="G6639" i="16"/>
  <c r="A6639" i="16"/>
  <c r="AB6638" i="16"/>
  <c r="AA6638" i="16"/>
  <c r="M6638" i="16"/>
  <c r="L6638" i="16"/>
  <c r="K6638" i="16"/>
  <c r="J6638" i="16"/>
  <c r="I6638" i="16"/>
  <c r="B6638" i="16" s="1"/>
  <c r="H6638" i="16"/>
  <c r="G6638" i="16"/>
  <c r="A6638" i="16"/>
  <c r="AB6637" i="16"/>
  <c r="AA6637" i="16"/>
  <c r="N6637" i="16"/>
  <c r="M6637" i="16"/>
  <c r="L6637" i="16"/>
  <c r="K6637" i="16"/>
  <c r="J6637" i="16"/>
  <c r="I6637" i="16"/>
  <c r="H6637" i="16"/>
  <c r="G6637" i="16"/>
  <c r="F6637" i="16"/>
  <c r="B6637" i="16"/>
  <c r="A6637" i="16"/>
  <c r="C6637" i="16" s="1"/>
  <c r="AB6636" i="16"/>
  <c r="AA6636" i="16"/>
  <c r="N6636" i="16"/>
  <c r="M6636" i="16"/>
  <c r="L6636" i="16"/>
  <c r="K6636" i="16"/>
  <c r="J6636" i="16"/>
  <c r="I6636" i="16"/>
  <c r="H6636" i="16"/>
  <c r="G6636" i="16"/>
  <c r="F6636" i="16"/>
  <c r="A6636" i="16"/>
  <c r="B6636" i="16" s="1"/>
  <c r="AB6635" i="16"/>
  <c r="AA6635" i="16"/>
  <c r="M6635" i="16"/>
  <c r="L6635" i="16"/>
  <c r="K6635" i="16"/>
  <c r="J6635" i="16"/>
  <c r="I6635" i="16"/>
  <c r="H6635" i="16"/>
  <c r="G6635" i="16"/>
  <c r="A6635" i="16"/>
  <c r="AB6634" i="16"/>
  <c r="AA6634" i="16"/>
  <c r="M6634" i="16"/>
  <c r="L6634" i="16"/>
  <c r="K6634" i="16"/>
  <c r="J6634" i="16"/>
  <c r="I6634" i="16"/>
  <c r="B6634" i="16" s="1"/>
  <c r="H6634" i="16"/>
  <c r="G6634" i="16"/>
  <c r="A6634" i="16"/>
  <c r="AB6633" i="16"/>
  <c r="AA6633" i="16"/>
  <c r="N6633" i="16"/>
  <c r="M6633" i="16"/>
  <c r="L6633" i="16"/>
  <c r="K6633" i="16"/>
  <c r="J6633" i="16"/>
  <c r="I6633" i="16"/>
  <c r="H6633" i="16"/>
  <c r="G6633" i="16"/>
  <c r="F6633" i="16"/>
  <c r="B6633" i="16"/>
  <c r="A6633" i="16"/>
  <c r="C6633" i="16" s="1"/>
  <c r="AB6632" i="16"/>
  <c r="AA6632" i="16"/>
  <c r="N6632" i="16"/>
  <c r="M6632" i="16"/>
  <c r="L6632" i="16"/>
  <c r="K6632" i="16"/>
  <c r="J6632" i="16"/>
  <c r="I6632" i="16"/>
  <c r="H6632" i="16"/>
  <c r="G6632" i="16"/>
  <c r="F6632" i="16"/>
  <c r="A6632" i="16"/>
  <c r="B6632" i="16" s="1"/>
  <c r="AB6631" i="16"/>
  <c r="AA6631" i="16"/>
  <c r="M6631" i="16"/>
  <c r="L6631" i="16"/>
  <c r="K6631" i="16"/>
  <c r="J6631" i="16"/>
  <c r="I6631" i="16"/>
  <c r="H6631" i="16"/>
  <c r="G6631" i="16"/>
  <c r="A6631" i="16"/>
  <c r="AB6630" i="16"/>
  <c r="AA6630" i="16"/>
  <c r="M6630" i="16"/>
  <c r="L6630" i="16"/>
  <c r="K6630" i="16"/>
  <c r="J6630" i="16"/>
  <c r="I6630" i="16"/>
  <c r="H6630" i="16"/>
  <c r="G6630" i="16"/>
  <c r="A6630" i="16"/>
  <c r="AB6629" i="16"/>
  <c r="AA6629" i="16"/>
  <c r="N6629" i="16"/>
  <c r="M6629" i="16"/>
  <c r="L6629" i="16"/>
  <c r="K6629" i="16"/>
  <c r="J6629" i="16"/>
  <c r="I6629" i="16"/>
  <c r="H6629" i="16"/>
  <c r="G6629" i="16"/>
  <c r="F6629" i="16"/>
  <c r="B6629" i="16"/>
  <c r="A6629" i="16"/>
  <c r="C6629" i="16" s="1"/>
  <c r="AB6628" i="16"/>
  <c r="AA6628" i="16"/>
  <c r="N6628" i="16"/>
  <c r="M6628" i="16"/>
  <c r="L6628" i="16"/>
  <c r="K6628" i="16"/>
  <c r="J6628" i="16"/>
  <c r="I6628" i="16"/>
  <c r="H6628" i="16"/>
  <c r="G6628" i="16"/>
  <c r="F6628" i="16"/>
  <c r="A6628" i="16"/>
  <c r="B6628" i="16" s="1"/>
  <c r="AB6627" i="16"/>
  <c r="AA6627" i="16"/>
  <c r="M6627" i="16"/>
  <c r="L6627" i="16"/>
  <c r="K6627" i="16"/>
  <c r="J6627" i="16"/>
  <c r="I6627" i="16"/>
  <c r="H6627" i="16"/>
  <c r="G6627" i="16"/>
  <c r="A6627" i="16"/>
  <c r="AB6626" i="16"/>
  <c r="AA6626" i="16"/>
  <c r="M6626" i="16"/>
  <c r="L6626" i="16"/>
  <c r="K6626" i="16"/>
  <c r="J6626" i="16"/>
  <c r="I6626" i="16"/>
  <c r="B6626" i="16" s="1"/>
  <c r="H6626" i="16"/>
  <c r="G6626" i="16"/>
  <c r="A6626" i="16"/>
  <c r="AB6625" i="16"/>
  <c r="AA6625" i="16"/>
  <c r="N6625" i="16"/>
  <c r="M6625" i="16"/>
  <c r="L6625" i="16"/>
  <c r="K6625" i="16"/>
  <c r="J6625" i="16"/>
  <c r="I6625" i="16"/>
  <c r="H6625" i="16"/>
  <c r="G6625" i="16"/>
  <c r="F6625" i="16"/>
  <c r="B6625" i="16"/>
  <c r="A6625" i="16"/>
  <c r="C6625" i="16" s="1"/>
  <c r="AB6624" i="16"/>
  <c r="AA6624" i="16"/>
  <c r="N6624" i="16"/>
  <c r="M6624" i="16"/>
  <c r="L6624" i="16"/>
  <c r="K6624" i="16"/>
  <c r="J6624" i="16"/>
  <c r="I6624" i="16"/>
  <c r="H6624" i="16"/>
  <c r="G6624" i="16"/>
  <c r="F6624" i="16"/>
  <c r="A6624" i="16"/>
  <c r="B6624" i="16" s="1"/>
  <c r="AB6623" i="16"/>
  <c r="AA6623" i="16"/>
  <c r="M6623" i="16"/>
  <c r="L6623" i="16"/>
  <c r="K6623" i="16"/>
  <c r="J6623" i="16"/>
  <c r="I6623" i="16"/>
  <c r="H6623" i="16"/>
  <c r="G6623" i="16"/>
  <c r="A6623" i="16"/>
  <c r="AB6622" i="16"/>
  <c r="AA6622" i="16"/>
  <c r="M6622" i="16"/>
  <c r="L6622" i="16"/>
  <c r="K6622" i="16"/>
  <c r="J6622" i="16"/>
  <c r="I6622" i="16"/>
  <c r="H6622" i="16"/>
  <c r="G6622" i="16"/>
  <c r="A6622" i="16"/>
  <c r="AB6621" i="16"/>
  <c r="AA6621" i="16"/>
  <c r="N6621" i="16"/>
  <c r="M6621" i="16"/>
  <c r="L6621" i="16"/>
  <c r="K6621" i="16"/>
  <c r="J6621" i="16"/>
  <c r="I6621" i="16"/>
  <c r="H6621" i="16"/>
  <c r="G6621" i="16"/>
  <c r="F6621" i="16"/>
  <c r="B6621" i="16"/>
  <c r="A6621" i="16"/>
  <c r="C6621" i="16" s="1"/>
  <c r="AB6620" i="16"/>
  <c r="AA6620" i="16"/>
  <c r="N6620" i="16"/>
  <c r="M6620" i="16"/>
  <c r="L6620" i="16"/>
  <c r="K6620" i="16"/>
  <c r="J6620" i="16"/>
  <c r="I6620" i="16"/>
  <c r="H6620" i="16"/>
  <c r="G6620" i="16"/>
  <c r="F6620" i="16"/>
  <c r="A6620" i="16"/>
  <c r="B6620" i="16" s="1"/>
  <c r="AB6619" i="16"/>
  <c r="AA6619" i="16"/>
  <c r="M6619" i="16"/>
  <c r="L6619" i="16"/>
  <c r="K6619" i="16"/>
  <c r="J6619" i="16"/>
  <c r="I6619" i="16"/>
  <c r="H6619" i="16"/>
  <c r="G6619" i="16"/>
  <c r="A6619" i="16"/>
  <c r="AB6618" i="16"/>
  <c r="AA6618" i="16"/>
  <c r="M6618" i="16"/>
  <c r="L6618" i="16"/>
  <c r="K6618" i="16"/>
  <c r="J6618" i="16"/>
  <c r="I6618" i="16"/>
  <c r="B6618" i="16" s="1"/>
  <c r="H6618" i="16"/>
  <c r="G6618" i="16"/>
  <c r="A6618" i="16"/>
  <c r="AB6617" i="16"/>
  <c r="AA6617" i="16"/>
  <c r="N6617" i="16"/>
  <c r="M6617" i="16"/>
  <c r="L6617" i="16"/>
  <c r="K6617" i="16"/>
  <c r="J6617" i="16"/>
  <c r="I6617" i="16"/>
  <c r="H6617" i="16"/>
  <c r="G6617" i="16"/>
  <c r="F6617" i="16"/>
  <c r="B6617" i="16"/>
  <c r="A6617" i="16"/>
  <c r="C6617" i="16" s="1"/>
  <c r="AB6616" i="16"/>
  <c r="AA6616" i="16"/>
  <c r="N6616" i="16"/>
  <c r="M6616" i="16"/>
  <c r="L6616" i="16"/>
  <c r="K6616" i="16"/>
  <c r="J6616" i="16"/>
  <c r="I6616" i="16"/>
  <c r="H6616" i="16"/>
  <c r="G6616" i="16"/>
  <c r="F6616" i="16"/>
  <c r="A6616" i="16"/>
  <c r="B6616" i="16" s="1"/>
  <c r="AB6615" i="16"/>
  <c r="AA6615" i="16"/>
  <c r="M6615" i="16"/>
  <c r="L6615" i="16"/>
  <c r="K6615" i="16"/>
  <c r="J6615" i="16"/>
  <c r="I6615" i="16"/>
  <c r="H6615" i="16"/>
  <c r="G6615" i="16"/>
  <c r="A6615" i="16"/>
  <c r="AB6614" i="16"/>
  <c r="AA6614" i="16"/>
  <c r="M6614" i="16"/>
  <c r="L6614" i="16"/>
  <c r="K6614" i="16"/>
  <c r="J6614" i="16"/>
  <c r="I6614" i="16"/>
  <c r="H6614" i="16"/>
  <c r="G6614" i="16"/>
  <c r="A6614" i="16"/>
  <c r="AB6613" i="16"/>
  <c r="AA6613" i="16"/>
  <c r="N6613" i="16"/>
  <c r="M6613" i="16"/>
  <c r="L6613" i="16"/>
  <c r="K6613" i="16"/>
  <c r="J6613" i="16"/>
  <c r="I6613" i="16"/>
  <c r="H6613" i="16"/>
  <c r="G6613" i="16"/>
  <c r="F6613" i="16"/>
  <c r="B6613" i="16"/>
  <c r="A6613" i="16"/>
  <c r="C6613" i="16" s="1"/>
  <c r="AB6612" i="16"/>
  <c r="AA6612" i="16"/>
  <c r="N6612" i="16"/>
  <c r="M6612" i="16"/>
  <c r="L6612" i="16"/>
  <c r="K6612" i="16"/>
  <c r="J6612" i="16"/>
  <c r="I6612" i="16"/>
  <c r="H6612" i="16"/>
  <c r="G6612" i="16"/>
  <c r="F6612" i="16"/>
  <c r="A6612" i="16"/>
  <c r="B6612" i="16" s="1"/>
  <c r="AB6611" i="16"/>
  <c r="AA6611" i="16"/>
  <c r="M6611" i="16"/>
  <c r="L6611" i="16"/>
  <c r="K6611" i="16"/>
  <c r="J6611" i="16"/>
  <c r="I6611" i="16"/>
  <c r="H6611" i="16"/>
  <c r="G6611" i="16"/>
  <c r="A6611" i="16"/>
  <c r="AB6610" i="16"/>
  <c r="AA6610" i="16"/>
  <c r="M6610" i="16"/>
  <c r="L6610" i="16"/>
  <c r="K6610" i="16"/>
  <c r="J6610" i="16"/>
  <c r="I6610" i="16"/>
  <c r="B6610" i="16" s="1"/>
  <c r="H6610" i="16"/>
  <c r="G6610" i="16"/>
  <c r="A6610" i="16"/>
  <c r="AB6609" i="16"/>
  <c r="AA6609" i="16"/>
  <c r="N6609" i="16"/>
  <c r="M6609" i="16"/>
  <c r="L6609" i="16"/>
  <c r="K6609" i="16"/>
  <c r="J6609" i="16"/>
  <c r="I6609" i="16"/>
  <c r="H6609" i="16"/>
  <c r="G6609" i="16"/>
  <c r="F6609" i="16"/>
  <c r="B6609" i="16"/>
  <c r="A6609" i="16"/>
  <c r="C6609" i="16" s="1"/>
  <c r="AB6608" i="16"/>
  <c r="AA6608" i="16"/>
  <c r="N6608" i="16"/>
  <c r="M6608" i="16"/>
  <c r="L6608" i="16"/>
  <c r="K6608" i="16"/>
  <c r="J6608" i="16"/>
  <c r="I6608" i="16"/>
  <c r="H6608" i="16"/>
  <c r="G6608" i="16"/>
  <c r="F6608" i="16"/>
  <c r="A6608" i="16"/>
  <c r="B6608" i="16" s="1"/>
  <c r="AB6607" i="16"/>
  <c r="AA6607" i="16"/>
  <c r="M6607" i="16"/>
  <c r="L6607" i="16"/>
  <c r="K6607" i="16"/>
  <c r="J6607" i="16"/>
  <c r="I6607" i="16"/>
  <c r="H6607" i="16"/>
  <c r="G6607" i="16"/>
  <c r="A6607" i="16"/>
  <c r="AB6606" i="16"/>
  <c r="AA6606" i="16"/>
  <c r="M6606" i="16"/>
  <c r="L6606" i="16"/>
  <c r="K6606" i="16"/>
  <c r="J6606" i="16"/>
  <c r="I6606" i="16"/>
  <c r="H6606" i="16"/>
  <c r="G6606" i="16"/>
  <c r="A6606" i="16"/>
  <c r="AB6605" i="16"/>
  <c r="AA6605" i="16"/>
  <c r="N6605" i="16"/>
  <c r="M6605" i="16"/>
  <c r="L6605" i="16"/>
  <c r="K6605" i="16"/>
  <c r="J6605" i="16"/>
  <c r="I6605" i="16"/>
  <c r="H6605" i="16"/>
  <c r="G6605" i="16"/>
  <c r="F6605" i="16"/>
  <c r="B6605" i="16"/>
  <c r="A6605" i="16"/>
  <c r="C6605" i="16" s="1"/>
  <c r="AB6604" i="16"/>
  <c r="AA6604" i="16"/>
  <c r="N6604" i="16"/>
  <c r="M6604" i="16"/>
  <c r="L6604" i="16"/>
  <c r="K6604" i="16"/>
  <c r="J6604" i="16"/>
  <c r="I6604" i="16"/>
  <c r="H6604" i="16"/>
  <c r="G6604" i="16"/>
  <c r="F6604" i="16"/>
  <c r="A6604" i="16"/>
  <c r="B6604" i="16" s="1"/>
  <c r="AB6603" i="16"/>
  <c r="AA6603" i="16"/>
  <c r="M6603" i="16"/>
  <c r="L6603" i="16"/>
  <c r="K6603" i="16"/>
  <c r="J6603" i="16"/>
  <c r="I6603" i="16"/>
  <c r="H6603" i="16"/>
  <c r="G6603" i="16"/>
  <c r="A6603" i="16"/>
  <c r="AB6602" i="16"/>
  <c r="AA6602" i="16"/>
  <c r="M6602" i="16"/>
  <c r="L6602" i="16"/>
  <c r="K6602" i="16"/>
  <c r="J6602" i="16"/>
  <c r="I6602" i="16"/>
  <c r="B6602" i="16" s="1"/>
  <c r="H6602" i="16"/>
  <c r="G6602" i="16"/>
  <c r="A6602" i="16"/>
  <c r="AB6601" i="16"/>
  <c r="AA6601" i="16"/>
  <c r="N6601" i="16"/>
  <c r="M6601" i="16"/>
  <c r="L6601" i="16"/>
  <c r="K6601" i="16"/>
  <c r="J6601" i="16"/>
  <c r="I6601" i="16"/>
  <c r="H6601" i="16"/>
  <c r="G6601" i="16"/>
  <c r="F6601" i="16"/>
  <c r="B6601" i="16"/>
  <c r="A6601" i="16"/>
  <c r="C6601" i="16" s="1"/>
  <c r="AB6600" i="16"/>
  <c r="AA6600" i="16"/>
  <c r="N6600" i="16"/>
  <c r="M6600" i="16"/>
  <c r="L6600" i="16"/>
  <c r="K6600" i="16"/>
  <c r="J6600" i="16"/>
  <c r="I6600" i="16"/>
  <c r="H6600" i="16"/>
  <c r="G6600" i="16"/>
  <c r="F6600" i="16"/>
  <c r="A6600" i="16"/>
  <c r="B6600" i="16" s="1"/>
  <c r="AB6599" i="16"/>
  <c r="AA6599" i="16"/>
  <c r="M6599" i="16"/>
  <c r="L6599" i="16"/>
  <c r="K6599" i="16"/>
  <c r="J6599" i="16"/>
  <c r="I6599" i="16"/>
  <c r="H6599" i="16"/>
  <c r="G6599" i="16"/>
  <c r="A6599" i="16"/>
  <c r="AB6598" i="16"/>
  <c r="AA6598" i="16"/>
  <c r="M6598" i="16"/>
  <c r="L6598" i="16"/>
  <c r="K6598" i="16"/>
  <c r="J6598" i="16"/>
  <c r="I6598" i="16"/>
  <c r="H6598" i="16"/>
  <c r="G6598" i="16"/>
  <c r="A6598" i="16"/>
  <c r="AB6597" i="16"/>
  <c r="AA6597" i="16"/>
  <c r="N6597" i="16"/>
  <c r="M6597" i="16"/>
  <c r="L6597" i="16"/>
  <c r="K6597" i="16"/>
  <c r="J6597" i="16"/>
  <c r="I6597" i="16"/>
  <c r="H6597" i="16"/>
  <c r="G6597" i="16"/>
  <c r="F6597" i="16"/>
  <c r="B6597" i="16"/>
  <c r="A6597" i="16"/>
  <c r="C6597" i="16" s="1"/>
  <c r="AB6596" i="16"/>
  <c r="AA6596" i="16"/>
  <c r="N6596" i="16"/>
  <c r="M6596" i="16"/>
  <c r="L6596" i="16"/>
  <c r="K6596" i="16"/>
  <c r="J6596" i="16"/>
  <c r="I6596" i="16"/>
  <c r="H6596" i="16"/>
  <c r="G6596" i="16"/>
  <c r="F6596" i="16"/>
  <c r="A6596" i="16"/>
  <c r="B6596" i="16" s="1"/>
  <c r="AB6595" i="16"/>
  <c r="AA6595" i="16"/>
  <c r="M6595" i="16"/>
  <c r="L6595" i="16"/>
  <c r="K6595" i="16"/>
  <c r="J6595" i="16"/>
  <c r="I6595" i="16"/>
  <c r="H6595" i="16"/>
  <c r="G6595" i="16"/>
  <c r="A6595" i="16"/>
  <c r="AB6594" i="16"/>
  <c r="AA6594" i="16"/>
  <c r="M6594" i="16"/>
  <c r="L6594" i="16"/>
  <c r="K6594" i="16"/>
  <c r="J6594" i="16"/>
  <c r="I6594" i="16"/>
  <c r="B6594" i="16" s="1"/>
  <c r="H6594" i="16"/>
  <c r="G6594" i="16"/>
  <c r="A6594" i="16"/>
  <c r="AB6593" i="16"/>
  <c r="AA6593" i="16"/>
  <c r="N6593" i="16"/>
  <c r="M6593" i="16"/>
  <c r="L6593" i="16"/>
  <c r="K6593" i="16"/>
  <c r="J6593" i="16"/>
  <c r="I6593" i="16"/>
  <c r="H6593" i="16"/>
  <c r="G6593" i="16"/>
  <c r="F6593" i="16"/>
  <c r="B6593" i="16"/>
  <c r="A6593" i="16"/>
  <c r="C6593" i="16" s="1"/>
  <c r="AB6592" i="16"/>
  <c r="AA6592" i="16"/>
  <c r="N6592" i="16"/>
  <c r="M6592" i="16"/>
  <c r="L6592" i="16"/>
  <c r="K6592" i="16"/>
  <c r="J6592" i="16"/>
  <c r="I6592" i="16"/>
  <c r="H6592" i="16"/>
  <c r="G6592" i="16"/>
  <c r="F6592" i="16"/>
  <c r="A6592" i="16"/>
  <c r="B6592" i="16" s="1"/>
  <c r="AB6591" i="16"/>
  <c r="AA6591" i="16"/>
  <c r="M6591" i="16"/>
  <c r="L6591" i="16"/>
  <c r="K6591" i="16"/>
  <c r="J6591" i="16"/>
  <c r="I6591" i="16"/>
  <c r="H6591" i="16"/>
  <c r="G6591" i="16"/>
  <c r="A6591" i="16"/>
  <c r="AB6590" i="16"/>
  <c r="AA6590" i="16"/>
  <c r="M6590" i="16"/>
  <c r="L6590" i="16"/>
  <c r="K6590" i="16"/>
  <c r="J6590" i="16"/>
  <c r="I6590" i="16"/>
  <c r="H6590" i="16"/>
  <c r="G6590" i="16"/>
  <c r="A6590" i="16"/>
  <c r="AB6589" i="16"/>
  <c r="AA6589" i="16"/>
  <c r="N6589" i="16"/>
  <c r="M6589" i="16"/>
  <c r="L6589" i="16"/>
  <c r="K6589" i="16"/>
  <c r="J6589" i="16"/>
  <c r="I6589" i="16"/>
  <c r="H6589" i="16"/>
  <c r="G6589" i="16"/>
  <c r="F6589" i="16"/>
  <c r="B6589" i="16"/>
  <c r="A6589" i="16"/>
  <c r="C6589" i="16" s="1"/>
  <c r="AB6588" i="16"/>
  <c r="AA6588" i="16"/>
  <c r="N6588" i="16"/>
  <c r="M6588" i="16"/>
  <c r="L6588" i="16"/>
  <c r="K6588" i="16"/>
  <c r="J6588" i="16"/>
  <c r="I6588" i="16"/>
  <c r="H6588" i="16"/>
  <c r="G6588" i="16"/>
  <c r="F6588" i="16"/>
  <c r="A6588" i="16"/>
  <c r="B6588" i="16" s="1"/>
  <c r="AB6587" i="16"/>
  <c r="AA6587" i="16"/>
  <c r="M6587" i="16"/>
  <c r="L6587" i="16"/>
  <c r="K6587" i="16"/>
  <c r="J6587" i="16"/>
  <c r="I6587" i="16"/>
  <c r="H6587" i="16"/>
  <c r="G6587" i="16"/>
  <c r="A6587" i="16"/>
  <c r="AB6586" i="16"/>
  <c r="AA6586" i="16"/>
  <c r="M6586" i="16"/>
  <c r="L6586" i="16"/>
  <c r="K6586" i="16"/>
  <c r="J6586" i="16"/>
  <c r="I6586" i="16"/>
  <c r="B6586" i="16" s="1"/>
  <c r="H6586" i="16"/>
  <c r="G6586" i="16"/>
  <c r="A6586" i="16"/>
  <c r="AB6585" i="16"/>
  <c r="AA6585" i="16"/>
  <c r="N6585" i="16"/>
  <c r="M6585" i="16"/>
  <c r="L6585" i="16"/>
  <c r="K6585" i="16"/>
  <c r="J6585" i="16"/>
  <c r="I6585" i="16"/>
  <c r="H6585" i="16"/>
  <c r="G6585" i="16"/>
  <c r="F6585" i="16"/>
  <c r="B6585" i="16"/>
  <c r="A6585" i="16"/>
  <c r="C6585" i="16" s="1"/>
  <c r="AB6584" i="16"/>
  <c r="AA6584" i="16"/>
  <c r="N6584" i="16"/>
  <c r="M6584" i="16"/>
  <c r="L6584" i="16"/>
  <c r="K6584" i="16"/>
  <c r="J6584" i="16"/>
  <c r="I6584" i="16"/>
  <c r="H6584" i="16"/>
  <c r="G6584" i="16"/>
  <c r="F6584" i="16"/>
  <c r="A6584" i="16"/>
  <c r="B6584" i="16" s="1"/>
  <c r="AB6583" i="16"/>
  <c r="AA6583" i="16"/>
  <c r="M6583" i="16"/>
  <c r="L6583" i="16"/>
  <c r="K6583" i="16"/>
  <c r="J6583" i="16"/>
  <c r="I6583" i="16"/>
  <c r="H6583" i="16"/>
  <c r="G6583" i="16"/>
  <c r="A6583" i="16"/>
  <c r="AB6582" i="16"/>
  <c r="AA6582" i="16"/>
  <c r="M6582" i="16"/>
  <c r="L6582" i="16"/>
  <c r="K6582" i="16"/>
  <c r="J6582" i="16"/>
  <c r="I6582" i="16"/>
  <c r="H6582" i="16"/>
  <c r="G6582" i="16"/>
  <c r="A6582" i="16"/>
  <c r="AB6581" i="16"/>
  <c r="AA6581" i="16"/>
  <c r="N6581" i="16"/>
  <c r="M6581" i="16"/>
  <c r="L6581" i="16"/>
  <c r="K6581" i="16"/>
  <c r="J6581" i="16"/>
  <c r="I6581" i="16"/>
  <c r="H6581" i="16"/>
  <c r="G6581" i="16"/>
  <c r="F6581" i="16"/>
  <c r="B6581" i="16"/>
  <c r="A6581" i="16"/>
  <c r="C6581" i="16" s="1"/>
  <c r="AB6580" i="16"/>
  <c r="AA6580" i="16"/>
  <c r="N6580" i="16"/>
  <c r="M6580" i="16"/>
  <c r="L6580" i="16"/>
  <c r="K6580" i="16"/>
  <c r="J6580" i="16"/>
  <c r="I6580" i="16"/>
  <c r="H6580" i="16"/>
  <c r="G6580" i="16"/>
  <c r="F6580" i="16"/>
  <c r="A6580" i="16"/>
  <c r="B6580" i="16" s="1"/>
  <c r="AB6579" i="16"/>
  <c r="AA6579" i="16"/>
  <c r="M6579" i="16"/>
  <c r="L6579" i="16"/>
  <c r="K6579" i="16"/>
  <c r="J6579" i="16"/>
  <c r="I6579" i="16"/>
  <c r="H6579" i="16"/>
  <c r="G6579" i="16"/>
  <c r="A6579" i="16"/>
  <c r="AB6578" i="16"/>
  <c r="AA6578" i="16"/>
  <c r="M6578" i="16"/>
  <c r="L6578" i="16"/>
  <c r="K6578" i="16"/>
  <c r="J6578" i="16"/>
  <c r="I6578" i="16"/>
  <c r="B6578" i="16" s="1"/>
  <c r="H6578" i="16"/>
  <c r="G6578" i="16"/>
  <c r="A6578" i="16"/>
  <c r="AB6577" i="16"/>
  <c r="AA6577" i="16"/>
  <c r="N6577" i="16"/>
  <c r="M6577" i="16"/>
  <c r="L6577" i="16"/>
  <c r="K6577" i="16"/>
  <c r="J6577" i="16"/>
  <c r="I6577" i="16"/>
  <c r="H6577" i="16"/>
  <c r="G6577" i="16"/>
  <c r="F6577" i="16"/>
  <c r="B6577" i="16"/>
  <c r="A6577" i="16"/>
  <c r="C6577" i="16" s="1"/>
  <c r="AB6576" i="16"/>
  <c r="AA6576" i="16"/>
  <c r="N6576" i="16"/>
  <c r="M6576" i="16"/>
  <c r="L6576" i="16"/>
  <c r="K6576" i="16"/>
  <c r="J6576" i="16"/>
  <c r="I6576" i="16"/>
  <c r="H6576" i="16"/>
  <c r="G6576" i="16"/>
  <c r="F6576" i="16"/>
  <c r="A6576" i="16"/>
  <c r="B6576" i="16" s="1"/>
  <c r="AB6575" i="16"/>
  <c r="AA6575" i="16"/>
  <c r="M6575" i="16"/>
  <c r="L6575" i="16"/>
  <c r="K6575" i="16"/>
  <c r="J6575" i="16"/>
  <c r="I6575" i="16"/>
  <c r="H6575" i="16"/>
  <c r="G6575" i="16"/>
  <c r="A6575" i="16"/>
  <c r="AB6574" i="16"/>
  <c r="AA6574" i="16"/>
  <c r="M6574" i="16"/>
  <c r="L6574" i="16"/>
  <c r="K6574" i="16"/>
  <c r="J6574" i="16"/>
  <c r="I6574" i="16"/>
  <c r="H6574" i="16"/>
  <c r="G6574" i="16"/>
  <c r="A6574" i="16"/>
  <c r="AB6573" i="16"/>
  <c r="AA6573" i="16"/>
  <c r="M6573" i="16"/>
  <c r="L6573" i="16"/>
  <c r="K6573" i="16"/>
  <c r="J6573" i="16"/>
  <c r="I6573" i="16"/>
  <c r="H6573" i="16"/>
  <c r="G6573" i="16"/>
  <c r="B6573" i="16"/>
  <c r="A6573" i="16"/>
  <c r="AB6572" i="16"/>
  <c r="AA6572" i="16"/>
  <c r="M6572" i="16"/>
  <c r="L6572" i="16"/>
  <c r="K6572" i="16"/>
  <c r="J6572" i="16"/>
  <c r="I6572" i="16"/>
  <c r="H6572" i="16"/>
  <c r="G6572" i="16"/>
  <c r="A6572" i="16"/>
  <c r="AB6571" i="16"/>
  <c r="AA6571" i="16"/>
  <c r="M6571" i="16"/>
  <c r="L6571" i="16"/>
  <c r="K6571" i="16"/>
  <c r="J6571" i="16"/>
  <c r="I6571" i="16"/>
  <c r="H6571" i="16"/>
  <c r="G6571" i="16"/>
  <c r="A6571" i="16"/>
  <c r="AB6570" i="16"/>
  <c r="AA6570" i="16"/>
  <c r="M6570" i="16"/>
  <c r="L6570" i="16"/>
  <c r="K6570" i="16"/>
  <c r="J6570" i="16"/>
  <c r="I6570" i="16"/>
  <c r="H6570" i="16"/>
  <c r="G6570" i="16"/>
  <c r="C6570" i="16"/>
  <c r="A6570" i="16"/>
  <c r="AB6569" i="16"/>
  <c r="AA6569" i="16"/>
  <c r="N6569" i="16"/>
  <c r="M6569" i="16"/>
  <c r="L6569" i="16"/>
  <c r="K6569" i="16"/>
  <c r="J6569" i="16"/>
  <c r="I6569" i="16"/>
  <c r="H6569" i="16"/>
  <c r="G6569" i="16"/>
  <c r="B6569" i="16"/>
  <c r="A6569" i="16"/>
  <c r="AB6568" i="16"/>
  <c r="AA6568" i="16"/>
  <c r="N6568" i="16"/>
  <c r="M6568" i="16"/>
  <c r="L6568" i="16"/>
  <c r="K6568" i="16"/>
  <c r="J6568" i="16"/>
  <c r="I6568" i="16"/>
  <c r="H6568" i="16"/>
  <c r="G6568" i="16"/>
  <c r="F6568" i="16"/>
  <c r="A6568" i="16"/>
  <c r="B6568" i="16" s="1"/>
  <c r="AB6567" i="16"/>
  <c r="AA6567" i="16"/>
  <c r="N6567" i="16"/>
  <c r="M6567" i="16"/>
  <c r="L6567" i="16"/>
  <c r="K6567" i="16"/>
  <c r="J6567" i="16"/>
  <c r="I6567" i="16"/>
  <c r="H6567" i="16"/>
  <c r="G6567" i="16"/>
  <c r="F6567" i="16" s="1"/>
  <c r="B6567" i="16"/>
  <c r="A6567" i="16"/>
  <c r="C6567" i="16" s="1"/>
  <c r="AB6566" i="16"/>
  <c r="AA6566" i="16"/>
  <c r="N6566" i="16"/>
  <c r="M6566" i="16"/>
  <c r="L6566" i="16"/>
  <c r="K6566" i="16"/>
  <c r="J6566" i="16"/>
  <c r="I6566" i="16"/>
  <c r="H6566" i="16"/>
  <c r="G6566" i="16"/>
  <c r="F6566" i="16"/>
  <c r="A6566" i="16"/>
  <c r="AB6565" i="16"/>
  <c r="AA6565" i="16"/>
  <c r="M6565" i="16"/>
  <c r="L6565" i="16"/>
  <c r="K6565" i="16"/>
  <c r="J6565" i="16"/>
  <c r="I6565" i="16"/>
  <c r="H6565" i="16"/>
  <c r="G6565" i="16"/>
  <c r="B6565" i="16"/>
  <c r="A6565" i="16"/>
  <c r="AB6564" i="16"/>
  <c r="AA6564" i="16"/>
  <c r="M6564" i="16"/>
  <c r="L6564" i="16"/>
  <c r="K6564" i="16"/>
  <c r="J6564" i="16"/>
  <c r="I6564" i="16"/>
  <c r="H6564" i="16"/>
  <c r="G6564" i="16"/>
  <c r="A6564" i="16"/>
  <c r="C6564" i="16" s="1"/>
  <c r="AB6563" i="16"/>
  <c r="AA6563" i="16"/>
  <c r="M6563" i="16"/>
  <c r="L6563" i="16"/>
  <c r="K6563" i="16"/>
  <c r="J6563" i="16"/>
  <c r="I6563" i="16"/>
  <c r="H6563" i="16"/>
  <c r="G6563" i="16"/>
  <c r="B6563" i="16"/>
  <c r="A6563" i="16"/>
  <c r="AB6562" i="16"/>
  <c r="AA6562" i="16"/>
  <c r="N6562" i="16"/>
  <c r="M6562" i="16"/>
  <c r="L6562" i="16"/>
  <c r="K6562" i="16"/>
  <c r="J6562" i="16"/>
  <c r="I6562" i="16"/>
  <c r="H6562" i="16"/>
  <c r="G6562" i="16"/>
  <c r="F6562" i="16"/>
  <c r="A6562" i="16"/>
  <c r="AB6561" i="16"/>
  <c r="AA6561" i="16"/>
  <c r="M6561" i="16"/>
  <c r="L6561" i="16"/>
  <c r="K6561" i="16"/>
  <c r="J6561" i="16"/>
  <c r="I6561" i="16"/>
  <c r="H6561" i="16"/>
  <c r="G6561" i="16"/>
  <c r="B6561" i="16"/>
  <c r="A6561" i="16"/>
  <c r="AB6560" i="16"/>
  <c r="AA6560" i="16"/>
  <c r="M6560" i="16"/>
  <c r="L6560" i="16"/>
  <c r="K6560" i="16"/>
  <c r="J6560" i="16"/>
  <c r="I6560" i="16"/>
  <c r="H6560" i="16"/>
  <c r="G6560" i="16"/>
  <c r="A6560" i="16"/>
  <c r="AB6559" i="16"/>
  <c r="AA6559" i="16"/>
  <c r="M6559" i="16"/>
  <c r="L6559" i="16"/>
  <c r="K6559" i="16"/>
  <c r="J6559" i="16"/>
  <c r="I6559" i="16"/>
  <c r="H6559" i="16"/>
  <c r="G6559" i="16"/>
  <c r="B6559" i="16"/>
  <c r="A6559" i="16"/>
  <c r="AB6558" i="16"/>
  <c r="AA6558" i="16"/>
  <c r="N6558" i="16"/>
  <c r="M6558" i="16"/>
  <c r="L6558" i="16"/>
  <c r="K6558" i="16"/>
  <c r="J6558" i="16"/>
  <c r="I6558" i="16"/>
  <c r="H6558" i="16"/>
  <c r="G6558" i="16"/>
  <c r="F6558" i="16"/>
  <c r="A6558" i="16"/>
  <c r="AB6557" i="16"/>
  <c r="AA6557" i="16"/>
  <c r="M6557" i="16"/>
  <c r="L6557" i="16"/>
  <c r="K6557" i="16"/>
  <c r="J6557" i="16"/>
  <c r="I6557" i="16"/>
  <c r="H6557" i="16"/>
  <c r="G6557" i="16"/>
  <c r="B6557" i="16"/>
  <c r="A6557" i="16"/>
  <c r="AB6556" i="16"/>
  <c r="AA6556" i="16"/>
  <c r="M6556" i="16"/>
  <c r="L6556" i="16"/>
  <c r="K6556" i="16"/>
  <c r="J6556" i="16"/>
  <c r="I6556" i="16"/>
  <c r="H6556" i="16"/>
  <c r="G6556" i="16"/>
  <c r="A6556" i="16"/>
  <c r="C6556" i="16" s="1"/>
  <c r="AB6555" i="16"/>
  <c r="AA6555" i="16"/>
  <c r="M6555" i="16"/>
  <c r="L6555" i="16"/>
  <c r="K6555" i="16"/>
  <c r="J6555" i="16"/>
  <c r="I6555" i="16"/>
  <c r="H6555" i="16"/>
  <c r="G6555" i="16"/>
  <c r="B6555" i="16"/>
  <c r="A6555" i="16"/>
  <c r="AB6554" i="16"/>
  <c r="AA6554" i="16"/>
  <c r="N6554" i="16"/>
  <c r="M6554" i="16"/>
  <c r="L6554" i="16"/>
  <c r="K6554" i="16"/>
  <c r="J6554" i="16"/>
  <c r="I6554" i="16"/>
  <c r="H6554" i="16"/>
  <c r="G6554" i="16"/>
  <c r="F6554" i="16"/>
  <c r="A6554" i="16"/>
  <c r="AB6553" i="16"/>
  <c r="AA6553" i="16"/>
  <c r="M6553" i="16"/>
  <c r="L6553" i="16"/>
  <c r="K6553" i="16"/>
  <c r="J6553" i="16"/>
  <c r="I6553" i="16"/>
  <c r="H6553" i="16"/>
  <c r="G6553" i="16"/>
  <c r="B6553" i="16"/>
  <c r="A6553" i="16"/>
  <c r="AB6552" i="16"/>
  <c r="AA6552" i="16"/>
  <c r="M6552" i="16"/>
  <c r="L6552" i="16"/>
  <c r="K6552" i="16"/>
  <c r="J6552" i="16"/>
  <c r="I6552" i="16"/>
  <c r="H6552" i="16"/>
  <c r="G6552" i="16"/>
  <c r="A6552" i="16"/>
  <c r="AB6551" i="16"/>
  <c r="AA6551" i="16"/>
  <c r="M6551" i="16"/>
  <c r="L6551" i="16"/>
  <c r="K6551" i="16"/>
  <c r="J6551" i="16"/>
  <c r="I6551" i="16"/>
  <c r="H6551" i="16"/>
  <c r="G6551" i="16"/>
  <c r="B6551" i="16"/>
  <c r="A6551" i="16"/>
  <c r="AB6550" i="16"/>
  <c r="AA6550" i="16"/>
  <c r="N6550" i="16"/>
  <c r="M6550" i="16"/>
  <c r="L6550" i="16"/>
  <c r="K6550" i="16"/>
  <c r="J6550" i="16"/>
  <c r="I6550" i="16"/>
  <c r="H6550" i="16"/>
  <c r="G6550" i="16"/>
  <c r="F6550" i="16"/>
  <c r="A6550" i="16"/>
  <c r="AB6549" i="16"/>
  <c r="AA6549" i="16"/>
  <c r="M6549" i="16"/>
  <c r="L6549" i="16"/>
  <c r="K6549" i="16"/>
  <c r="J6549" i="16"/>
  <c r="I6549" i="16"/>
  <c r="H6549" i="16"/>
  <c r="G6549" i="16"/>
  <c r="B6549" i="16"/>
  <c r="A6549" i="16"/>
  <c r="AB6548" i="16"/>
  <c r="AA6548" i="16"/>
  <c r="M6548" i="16"/>
  <c r="L6548" i="16"/>
  <c r="K6548" i="16"/>
  <c r="J6548" i="16"/>
  <c r="I6548" i="16"/>
  <c r="H6548" i="16"/>
  <c r="G6548" i="16"/>
  <c r="A6548" i="16"/>
  <c r="C6548" i="16" s="1"/>
  <c r="AB6547" i="16"/>
  <c r="AA6547" i="16"/>
  <c r="M6547" i="16"/>
  <c r="L6547" i="16"/>
  <c r="K6547" i="16"/>
  <c r="J6547" i="16"/>
  <c r="I6547" i="16"/>
  <c r="H6547" i="16"/>
  <c r="G6547" i="16"/>
  <c r="B6547" i="16"/>
  <c r="A6547" i="16"/>
  <c r="AB6546" i="16"/>
  <c r="AA6546" i="16"/>
  <c r="N6546" i="16"/>
  <c r="M6546" i="16"/>
  <c r="L6546" i="16"/>
  <c r="K6546" i="16"/>
  <c r="J6546" i="16"/>
  <c r="I6546" i="16"/>
  <c r="H6546" i="16"/>
  <c r="G6546" i="16"/>
  <c r="F6546" i="16"/>
  <c r="A6546" i="16"/>
  <c r="AB6545" i="16"/>
  <c r="AA6545" i="16"/>
  <c r="M6545" i="16"/>
  <c r="L6545" i="16"/>
  <c r="K6545" i="16"/>
  <c r="J6545" i="16"/>
  <c r="I6545" i="16"/>
  <c r="H6545" i="16"/>
  <c r="G6545" i="16"/>
  <c r="B6545" i="16"/>
  <c r="A6545" i="16"/>
  <c r="AB6544" i="16"/>
  <c r="AA6544" i="16"/>
  <c r="M6544" i="16"/>
  <c r="L6544" i="16"/>
  <c r="K6544" i="16"/>
  <c r="J6544" i="16"/>
  <c r="I6544" i="16"/>
  <c r="H6544" i="16"/>
  <c r="G6544" i="16"/>
  <c r="A6544" i="16"/>
  <c r="AB6543" i="16"/>
  <c r="AA6543" i="16"/>
  <c r="M6543" i="16"/>
  <c r="L6543" i="16"/>
  <c r="K6543" i="16"/>
  <c r="J6543" i="16"/>
  <c r="I6543" i="16"/>
  <c r="H6543" i="16"/>
  <c r="G6543" i="16"/>
  <c r="B6543" i="16"/>
  <c r="A6543" i="16"/>
  <c r="AB6542" i="16"/>
  <c r="AA6542" i="16"/>
  <c r="N6542" i="16"/>
  <c r="M6542" i="16"/>
  <c r="L6542" i="16"/>
  <c r="K6542" i="16"/>
  <c r="J6542" i="16"/>
  <c r="I6542" i="16"/>
  <c r="H6542" i="16"/>
  <c r="G6542" i="16"/>
  <c r="F6542" i="16"/>
  <c r="A6542" i="16"/>
  <c r="AB6541" i="16"/>
  <c r="AA6541" i="16"/>
  <c r="M6541" i="16"/>
  <c r="L6541" i="16"/>
  <c r="K6541" i="16"/>
  <c r="J6541" i="16"/>
  <c r="I6541" i="16"/>
  <c r="H6541" i="16"/>
  <c r="G6541" i="16"/>
  <c r="B6541" i="16"/>
  <c r="A6541" i="16"/>
  <c r="AB6540" i="16"/>
  <c r="AA6540" i="16"/>
  <c r="M6540" i="16"/>
  <c r="L6540" i="16"/>
  <c r="K6540" i="16"/>
  <c r="J6540" i="16"/>
  <c r="I6540" i="16"/>
  <c r="H6540" i="16"/>
  <c r="G6540" i="16"/>
  <c r="A6540" i="16"/>
  <c r="C6540" i="16" s="1"/>
  <c r="AB6539" i="16"/>
  <c r="AA6539" i="16"/>
  <c r="M6539" i="16"/>
  <c r="L6539" i="16"/>
  <c r="K6539" i="16"/>
  <c r="J6539" i="16"/>
  <c r="I6539" i="16"/>
  <c r="H6539" i="16"/>
  <c r="G6539" i="16"/>
  <c r="B6539" i="16"/>
  <c r="A6539" i="16"/>
  <c r="AB6538" i="16"/>
  <c r="AA6538" i="16"/>
  <c r="N6538" i="16"/>
  <c r="M6538" i="16"/>
  <c r="L6538" i="16"/>
  <c r="K6538" i="16"/>
  <c r="J6538" i="16"/>
  <c r="I6538" i="16"/>
  <c r="H6538" i="16"/>
  <c r="G6538" i="16"/>
  <c r="F6538" i="16"/>
  <c r="A6538" i="16"/>
  <c r="AB6537" i="16"/>
  <c r="AA6537" i="16"/>
  <c r="M6537" i="16"/>
  <c r="L6537" i="16"/>
  <c r="K6537" i="16"/>
  <c r="J6537" i="16"/>
  <c r="I6537" i="16"/>
  <c r="H6537" i="16"/>
  <c r="G6537" i="16"/>
  <c r="B6537" i="16"/>
  <c r="A6537" i="16"/>
  <c r="AB6536" i="16"/>
  <c r="AA6536" i="16"/>
  <c r="M6536" i="16"/>
  <c r="L6536" i="16"/>
  <c r="K6536" i="16"/>
  <c r="J6536" i="16"/>
  <c r="I6536" i="16"/>
  <c r="H6536" i="16"/>
  <c r="G6536" i="16"/>
  <c r="A6536" i="16"/>
  <c r="AB6535" i="16"/>
  <c r="AA6535" i="16"/>
  <c r="M6535" i="16"/>
  <c r="L6535" i="16"/>
  <c r="K6535" i="16"/>
  <c r="J6535" i="16"/>
  <c r="I6535" i="16"/>
  <c r="H6535" i="16"/>
  <c r="G6535" i="16"/>
  <c r="B6535" i="16"/>
  <c r="A6535" i="16"/>
  <c r="AB6534" i="16"/>
  <c r="AA6534" i="16"/>
  <c r="N6534" i="16"/>
  <c r="M6534" i="16"/>
  <c r="L6534" i="16"/>
  <c r="K6534" i="16"/>
  <c r="J6534" i="16"/>
  <c r="I6534" i="16"/>
  <c r="H6534" i="16"/>
  <c r="G6534" i="16"/>
  <c r="F6534" i="16"/>
  <c r="A6534" i="16"/>
  <c r="AB6533" i="16"/>
  <c r="AA6533" i="16"/>
  <c r="M6533" i="16"/>
  <c r="L6533" i="16"/>
  <c r="K6533" i="16"/>
  <c r="J6533" i="16"/>
  <c r="I6533" i="16"/>
  <c r="H6533" i="16"/>
  <c r="G6533" i="16"/>
  <c r="B6533" i="16"/>
  <c r="A6533" i="16"/>
  <c r="AB6532" i="16"/>
  <c r="AA6532" i="16"/>
  <c r="M6532" i="16"/>
  <c r="L6532" i="16"/>
  <c r="K6532" i="16"/>
  <c r="J6532" i="16"/>
  <c r="I6532" i="16"/>
  <c r="H6532" i="16"/>
  <c r="G6532" i="16"/>
  <c r="A6532" i="16"/>
  <c r="C6532" i="16" s="1"/>
  <c r="AB6531" i="16"/>
  <c r="AA6531" i="16"/>
  <c r="M6531" i="16"/>
  <c r="L6531" i="16"/>
  <c r="K6531" i="16"/>
  <c r="J6531" i="16"/>
  <c r="I6531" i="16"/>
  <c r="H6531" i="16"/>
  <c r="G6531" i="16"/>
  <c r="B6531" i="16"/>
  <c r="A6531" i="16"/>
  <c r="AB6530" i="16"/>
  <c r="AA6530" i="16"/>
  <c r="N6530" i="16"/>
  <c r="M6530" i="16"/>
  <c r="L6530" i="16"/>
  <c r="K6530" i="16"/>
  <c r="J6530" i="16"/>
  <c r="I6530" i="16"/>
  <c r="H6530" i="16"/>
  <c r="G6530" i="16"/>
  <c r="F6530" i="16"/>
  <c r="A6530" i="16"/>
  <c r="AB6529" i="16"/>
  <c r="AA6529" i="16"/>
  <c r="M6529" i="16"/>
  <c r="L6529" i="16"/>
  <c r="K6529" i="16"/>
  <c r="J6529" i="16"/>
  <c r="I6529" i="16"/>
  <c r="H6529" i="16"/>
  <c r="G6529" i="16"/>
  <c r="B6529" i="16"/>
  <c r="A6529" i="16"/>
  <c r="AB6528" i="16"/>
  <c r="AA6528" i="16"/>
  <c r="M6528" i="16"/>
  <c r="L6528" i="16"/>
  <c r="K6528" i="16"/>
  <c r="J6528" i="16"/>
  <c r="I6528" i="16"/>
  <c r="H6528" i="16"/>
  <c r="G6528" i="16"/>
  <c r="A6528" i="16"/>
  <c r="AB6527" i="16"/>
  <c r="AA6527" i="16"/>
  <c r="M6527" i="16"/>
  <c r="L6527" i="16"/>
  <c r="K6527" i="16"/>
  <c r="J6527" i="16"/>
  <c r="I6527" i="16"/>
  <c r="H6527" i="16"/>
  <c r="G6527" i="16"/>
  <c r="B6527" i="16"/>
  <c r="A6527" i="16"/>
  <c r="AB6526" i="16"/>
  <c r="AA6526" i="16"/>
  <c r="N6526" i="16"/>
  <c r="M6526" i="16"/>
  <c r="L6526" i="16"/>
  <c r="K6526" i="16"/>
  <c r="J6526" i="16"/>
  <c r="I6526" i="16"/>
  <c r="H6526" i="16"/>
  <c r="G6526" i="16"/>
  <c r="F6526" i="16"/>
  <c r="A6526" i="16"/>
  <c r="AB6525" i="16"/>
  <c r="AA6525" i="16"/>
  <c r="M6525" i="16"/>
  <c r="L6525" i="16"/>
  <c r="K6525" i="16"/>
  <c r="J6525" i="16"/>
  <c r="I6525" i="16"/>
  <c r="H6525" i="16"/>
  <c r="G6525" i="16"/>
  <c r="B6525" i="16"/>
  <c r="A6525" i="16"/>
  <c r="AB6524" i="16"/>
  <c r="AA6524" i="16"/>
  <c r="M6524" i="16"/>
  <c r="L6524" i="16"/>
  <c r="K6524" i="16"/>
  <c r="J6524" i="16"/>
  <c r="I6524" i="16"/>
  <c r="H6524" i="16"/>
  <c r="G6524" i="16"/>
  <c r="A6524" i="16"/>
  <c r="C6524" i="16" s="1"/>
  <c r="AB6523" i="16"/>
  <c r="AA6523" i="16"/>
  <c r="M6523" i="16"/>
  <c r="L6523" i="16"/>
  <c r="K6523" i="16"/>
  <c r="J6523" i="16"/>
  <c r="I6523" i="16"/>
  <c r="H6523" i="16"/>
  <c r="G6523" i="16"/>
  <c r="B6523" i="16"/>
  <c r="A6523" i="16"/>
  <c r="AB6522" i="16"/>
  <c r="AA6522" i="16"/>
  <c r="N6522" i="16"/>
  <c r="M6522" i="16"/>
  <c r="L6522" i="16"/>
  <c r="K6522" i="16"/>
  <c r="J6522" i="16"/>
  <c r="I6522" i="16"/>
  <c r="H6522" i="16"/>
  <c r="G6522" i="16"/>
  <c r="F6522" i="16"/>
  <c r="A6522" i="16"/>
  <c r="AB6521" i="16"/>
  <c r="AA6521" i="16"/>
  <c r="M6521" i="16"/>
  <c r="L6521" i="16"/>
  <c r="K6521" i="16"/>
  <c r="J6521" i="16"/>
  <c r="I6521" i="16"/>
  <c r="H6521" i="16"/>
  <c r="G6521" i="16"/>
  <c r="B6521" i="16"/>
  <c r="A6521" i="16"/>
  <c r="AB6520" i="16"/>
  <c r="AA6520" i="16"/>
  <c r="M6520" i="16"/>
  <c r="L6520" i="16"/>
  <c r="K6520" i="16"/>
  <c r="J6520" i="16"/>
  <c r="I6520" i="16"/>
  <c r="H6520" i="16"/>
  <c r="G6520" i="16"/>
  <c r="A6520" i="16"/>
  <c r="AB6519" i="16"/>
  <c r="AA6519" i="16"/>
  <c r="M6519" i="16"/>
  <c r="L6519" i="16"/>
  <c r="K6519" i="16"/>
  <c r="J6519" i="16"/>
  <c r="I6519" i="16"/>
  <c r="H6519" i="16"/>
  <c r="G6519" i="16"/>
  <c r="B6519" i="16"/>
  <c r="A6519" i="16"/>
  <c r="AB6518" i="16"/>
  <c r="AA6518" i="16"/>
  <c r="N6518" i="16"/>
  <c r="M6518" i="16"/>
  <c r="L6518" i="16"/>
  <c r="K6518" i="16"/>
  <c r="J6518" i="16"/>
  <c r="I6518" i="16"/>
  <c r="H6518" i="16"/>
  <c r="G6518" i="16"/>
  <c r="F6518" i="16"/>
  <c r="A6518" i="16"/>
  <c r="AB6517" i="16"/>
  <c r="AA6517" i="16"/>
  <c r="M6517" i="16"/>
  <c r="L6517" i="16"/>
  <c r="K6517" i="16"/>
  <c r="J6517" i="16"/>
  <c r="I6517" i="16"/>
  <c r="H6517" i="16"/>
  <c r="G6517" i="16"/>
  <c r="B6517" i="16"/>
  <c r="A6517" i="16"/>
  <c r="AB6516" i="16"/>
  <c r="AA6516" i="16"/>
  <c r="M6516" i="16"/>
  <c r="L6516" i="16"/>
  <c r="K6516" i="16"/>
  <c r="J6516" i="16"/>
  <c r="I6516" i="16"/>
  <c r="H6516" i="16"/>
  <c r="G6516" i="16"/>
  <c r="A6516" i="16"/>
  <c r="C6516" i="16" s="1"/>
  <c r="AB6515" i="16"/>
  <c r="AA6515" i="16"/>
  <c r="M6515" i="16"/>
  <c r="L6515" i="16"/>
  <c r="K6515" i="16"/>
  <c r="J6515" i="16"/>
  <c r="I6515" i="16"/>
  <c r="H6515" i="16"/>
  <c r="G6515" i="16"/>
  <c r="B6515" i="16"/>
  <c r="A6515" i="16"/>
  <c r="AB6514" i="16"/>
  <c r="AA6514" i="16"/>
  <c r="N6514" i="16"/>
  <c r="M6514" i="16"/>
  <c r="L6514" i="16"/>
  <c r="K6514" i="16"/>
  <c r="J6514" i="16"/>
  <c r="I6514" i="16"/>
  <c r="H6514" i="16"/>
  <c r="G6514" i="16"/>
  <c r="F6514" i="16"/>
  <c r="A6514" i="16"/>
  <c r="AB6513" i="16"/>
  <c r="AA6513" i="16"/>
  <c r="M6513" i="16"/>
  <c r="L6513" i="16"/>
  <c r="K6513" i="16"/>
  <c r="J6513" i="16"/>
  <c r="I6513" i="16"/>
  <c r="H6513" i="16"/>
  <c r="G6513" i="16"/>
  <c r="B6513" i="16"/>
  <c r="A6513" i="16"/>
  <c r="AB6512" i="16"/>
  <c r="AA6512" i="16"/>
  <c r="M6512" i="16"/>
  <c r="L6512" i="16"/>
  <c r="K6512" i="16"/>
  <c r="J6512" i="16"/>
  <c r="I6512" i="16"/>
  <c r="H6512" i="16"/>
  <c r="G6512" i="16"/>
  <c r="A6512" i="16"/>
  <c r="AB6511" i="16"/>
  <c r="AA6511" i="16"/>
  <c r="M6511" i="16"/>
  <c r="L6511" i="16"/>
  <c r="K6511" i="16"/>
  <c r="J6511" i="16"/>
  <c r="I6511" i="16"/>
  <c r="H6511" i="16"/>
  <c r="G6511" i="16"/>
  <c r="B6511" i="16"/>
  <c r="A6511" i="16"/>
  <c r="AB6510" i="16"/>
  <c r="AA6510" i="16"/>
  <c r="M6510" i="16"/>
  <c r="L6510" i="16"/>
  <c r="K6510" i="16"/>
  <c r="J6510" i="16"/>
  <c r="I6510" i="16"/>
  <c r="H6510" i="16"/>
  <c r="G6510" i="16"/>
  <c r="A6510" i="16"/>
  <c r="AB6509" i="16"/>
  <c r="AA6509" i="16"/>
  <c r="M6509" i="16"/>
  <c r="L6509" i="16"/>
  <c r="K6509" i="16"/>
  <c r="J6509" i="16"/>
  <c r="I6509" i="16"/>
  <c r="H6509" i="16"/>
  <c r="G6509" i="16"/>
  <c r="B6509" i="16"/>
  <c r="A6509" i="16"/>
  <c r="AB6508" i="16"/>
  <c r="AA6508" i="16"/>
  <c r="M6508" i="16"/>
  <c r="L6508" i="16"/>
  <c r="K6508" i="16"/>
  <c r="J6508" i="16"/>
  <c r="I6508" i="16"/>
  <c r="H6508" i="16"/>
  <c r="G6508" i="16"/>
  <c r="A6508" i="16"/>
  <c r="AB6507" i="16"/>
  <c r="AA6507" i="16"/>
  <c r="M6507" i="16"/>
  <c r="L6507" i="16"/>
  <c r="K6507" i="16"/>
  <c r="J6507" i="16"/>
  <c r="I6507" i="16"/>
  <c r="H6507" i="16"/>
  <c r="G6507" i="16"/>
  <c r="B6507" i="16"/>
  <c r="A6507" i="16"/>
  <c r="AB6506" i="16"/>
  <c r="AA6506" i="16"/>
  <c r="M6506" i="16"/>
  <c r="L6506" i="16"/>
  <c r="K6506" i="16"/>
  <c r="J6506" i="16"/>
  <c r="I6506" i="16"/>
  <c r="H6506" i="16"/>
  <c r="G6506" i="16"/>
  <c r="A6506" i="16"/>
  <c r="AB6505" i="16"/>
  <c r="AA6505" i="16"/>
  <c r="M6505" i="16"/>
  <c r="L6505" i="16"/>
  <c r="K6505" i="16"/>
  <c r="J6505" i="16"/>
  <c r="I6505" i="16"/>
  <c r="H6505" i="16"/>
  <c r="G6505" i="16"/>
  <c r="B6505" i="16"/>
  <c r="A6505" i="16"/>
  <c r="AB6504" i="16"/>
  <c r="AA6504" i="16"/>
  <c r="M6504" i="16"/>
  <c r="L6504" i="16"/>
  <c r="K6504" i="16"/>
  <c r="J6504" i="16"/>
  <c r="I6504" i="16"/>
  <c r="H6504" i="16"/>
  <c r="G6504" i="16"/>
  <c r="A6504" i="16"/>
  <c r="AB6503" i="16"/>
  <c r="AA6503" i="16"/>
  <c r="M6503" i="16"/>
  <c r="L6503" i="16"/>
  <c r="K6503" i="16"/>
  <c r="J6503" i="16"/>
  <c r="I6503" i="16"/>
  <c r="H6503" i="16"/>
  <c r="G6503" i="16"/>
  <c r="B6503" i="16"/>
  <c r="A6503" i="16"/>
  <c r="AB6502" i="16"/>
  <c r="AA6502" i="16"/>
  <c r="M6502" i="16"/>
  <c r="L6502" i="16"/>
  <c r="K6502" i="16"/>
  <c r="J6502" i="16"/>
  <c r="I6502" i="16"/>
  <c r="H6502" i="16"/>
  <c r="G6502" i="16"/>
  <c r="A6502" i="16"/>
  <c r="AB6501" i="16"/>
  <c r="AA6501" i="16"/>
  <c r="M6501" i="16"/>
  <c r="L6501" i="16"/>
  <c r="K6501" i="16"/>
  <c r="J6501" i="16"/>
  <c r="I6501" i="16"/>
  <c r="H6501" i="16"/>
  <c r="G6501" i="16"/>
  <c r="B6501" i="16"/>
  <c r="A6501" i="16"/>
  <c r="AB6500" i="16"/>
  <c r="AA6500" i="16"/>
  <c r="M6500" i="16"/>
  <c r="L6500" i="16"/>
  <c r="K6500" i="16"/>
  <c r="J6500" i="16"/>
  <c r="I6500" i="16"/>
  <c r="H6500" i="16"/>
  <c r="G6500" i="16"/>
  <c r="A6500" i="16"/>
  <c r="AB6499" i="16"/>
  <c r="AA6499" i="16"/>
  <c r="M6499" i="16"/>
  <c r="L6499" i="16"/>
  <c r="K6499" i="16"/>
  <c r="J6499" i="16"/>
  <c r="I6499" i="16"/>
  <c r="H6499" i="16"/>
  <c r="G6499" i="16"/>
  <c r="B6499" i="16"/>
  <c r="A6499" i="16"/>
  <c r="AB6498" i="16"/>
  <c r="AA6498" i="16"/>
  <c r="M6498" i="16"/>
  <c r="L6498" i="16"/>
  <c r="K6498" i="16"/>
  <c r="J6498" i="16"/>
  <c r="I6498" i="16"/>
  <c r="H6498" i="16"/>
  <c r="G6498" i="16"/>
  <c r="A6498" i="16"/>
  <c r="AB6497" i="16"/>
  <c r="AA6497" i="16"/>
  <c r="M6497" i="16"/>
  <c r="L6497" i="16"/>
  <c r="K6497" i="16"/>
  <c r="J6497" i="16"/>
  <c r="I6497" i="16"/>
  <c r="H6497" i="16"/>
  <c r="G6497" i="16"/>
  <c r="B6497" i="16"/>
  <c r="A6497" i="16"/>
  <c r="AB6496" i="16"/>
  <c r="AA6496" i="16"/>
  <c r="M6496" i="16"/>
  <c r="L6496" i="16"/>
  <c r="K6496" i="16"/>
  <c r="J6496" i="16"/>
  <c r="I6496" i="16"/>
  <c r="H6496" i="16"/>
  <c r="G6496" i="16"/>
  <c r="A6496" i="16"/>
  <c r="AB6495" i="16"/>
  <c r="AA6495" i="16"/>
  <c r="M6495" i="16"/>
  <c r="L6495" i="16"/>
  <c r="K6495" i="16"/>
  <c r="J6495" i="16"/>
  <c r="I6495" i="16"/>
  <c r="H6495" i="16"/>
  <c r="G6495" i="16"/>
  <c r="B6495" i="16"/>
  <c r="A6495" i="16"/>
  <c r="AB6494" i="16"/>
  <c r="AA6494" i="16"/>
  <c r="M6494" i="16"/>
  <c r="L6494" i="16"/>
  <c r="K6494" i="16"/>
  <c r="J6494" i="16"/>
  <c r="I6494" i="16"/>
  <c r="H6494" i="16"/>
  <c r="G6494" i="16"/>
  <c r="A6494" i="16"/>
  <c r="AB6493" i="16"/>
  <c r="AA6493" i="16"/>
  <c r="M6493" i="16"/>
  <c r="L6493" i="16"/>
  <c r="K6493" i="16"/>
  <c r="J6493" i="16"/>
  <c r="I6493" i="16"/>
  <c r="H6493" i="16"/>
  <c r="G6493" i="16"/>
  <c r="B6493" i="16"/>
  <c r="A6493" i="16"/>
  <c r="AB6492" i="16"/>
  <c r="AA6492" i="16"/>
  <c r="M6492" i="16"/>
  <c r="L6492" i="16"/>
  <c r="K6492" i="16"/>
  <c r="J6492" i="16"/>
  <c r="I6492" i="16"/>
  <c r="H6492" i="16"/>
  <c r="G6492" i="16"/>
  <c r="A6492" i="16"/>
  <c r="AB6491" i="16"/>
  <c r="AA6491" i="16"/>
  <c r="M6491" i="16"/>
  <c r="L6491" i="16"/>
  <c r="K6491" i="16"/>
  <c r="J6491" i="16"/>
  <c r="I6491" i="16"/>
  <c r="H6491" i="16"/>
  <c r="G6491" i="16"/>
  <c r="B6491" i="16"/>
  <c r="A6491" i="16"/>
  <c r="AB6490" i="16"/>
  <c r="AA6490" i="16"/>
  <c r="M6490" i="16"/>
  <c r="L6490" i="16"/>
  <c r="K6490" i="16"/>
  <c r="J6490" i="16"/>
  <c r="I6490" i="16"/>
  <c r="H6490" i="16"/>
  <c r="G6490" i="16"/>
  <c r="A6490" i="16"/>
  <c r="AB6489" i="16"/>
  <c r="AA6489" i="16"/>
  <c r="M6489" i="16"/>
  <c r="L6489" i="16"/>
  <c r="K6489" i="16"/>
  <c r="J6489" i="16"/>
  <c r="I6489" i="16"/>
  <c r="H6489" i="16"/>
  <c r="G6489" i="16"/>
  <c r="B6489" i="16"/>
  <c r="A6489" i="16"/>
  <c r="AB6488" i="16"/>
  <c r="AA6488" i="16"/>
  <c r="M6488" i="16"/>
  <c r="L6488" i="16"/>
  <c r="K6488" i="16"/>
  <c r="J6488" i="16"/>
  <c r="I6488" i="16"/>
  <c r="H6488" i="16"/>
  <c r="G6488" i="16"/>
  <c r="A6488" i="16"/>
  <c r="AB6487" i="16"/>
  <c r="AA6487" i="16"/>
  <c r="M6487" i="16"/>
  <c r="L6487" i="16"/>
  <c r="K6487" i="16"/>
  <c r="J6487" i="16"/>
  <c r="I6487" i="16"/>
  <c r="H6487" i="16"/>
  <c r="G6487" i="16"/>
  <c r="B6487" i="16"/>
  <c r="A6487" i="16"/>
  <c r="AB6486" i="16"/>
  <c r="AA6486" i="16"/>
  <c r="M6486" i="16"/>
  <c r="L6486" i="16"/>
  <c r="K6486" i="16"/>
  <c r="J6486" i="16"/>
  <c r="I6486" i="16"/>
  <c r="H6486" i="16"/>
  <c r="G6486" i="16"/>
  <c r="A6486" i="16"/>
  <c r="AB6485" i="16"/>
  <c r="AA6485" i="16"/>
  <c r="M6485" i="16"/>
  <c r="L6485" i="16"/>
  <c r="K6485" i="16"/>
  <c r="J6485" i="16"/>
  <c r="I6485" i="16"/>
  <c r="H6485" i="16"/>
  <c r="G6485" i="16"/>
  <c r="B6485" i="16"/>
  <c r="A6485" i="16"/>
  <c r="AB6484" i="16"/>
  <c r="AA6484" i="16"/>
  <c r="M6484" i="16"/>
  <c r="L6484" i="16"/>
  <c r="K6484" i="16"/>
  <c r="J6484" i="16"/>
  <c r="I6484" i="16"/>
  <c r="H6484" i="16"/>
  <c r="G6484" i="16"/>
  <c r="A6484" i="16"/>
  <c r="AB6483" i="16"/>
  <c r="AA6483" i="16"/>
  <c r="M6483" i="16"/>
  <c r="L6483" i="16"/>
  <c r="K6483" i="16"/>
  <c r="J6483" i="16"/>
  <c r="I6483" i="16"/>
  <c r="H6483" i="16"/>
  <c r="G6483" i="16"/>
  <c r="B6483" i="16"/>
  <c r="A6483" i="16"/>
  <c r="AB6482" i="16"/>
  <c r="AA6482" i="16"/>
  <c r="M6482" i="16"/>
  <c r="L6482" i="16"/>
  <c r="K6482" i="16"/>
  <c r="J6482" i="16"/>
  <c r="I6482" i="16"/>
  <c r="H6482" i="16"/>
  <c r="G6482" i="16"/>
  <c r="A6482" i="16"/>
  <c r="AB6481" i="16"/>
  <c r="AA6481" i="16"/>
  <c r="M6481" i="16"/>
  <c r="L6481" i="16"/>
  <c r="K6481" i="16"/>
  <c r="J6481" i="16"/>
  <c r="I6481" i="16"/>
  <c r="H6481" i="16"/>
  <c r="G6481" i="16"/>
  <c r="B6481" i="16"/>
  <c r="A6481" i="16"/>
  <c r="AB6480" i="16"/>
  <c r="AA6480" i="16"/>
  <c r="M6480" i="16"/>
  <c r="L6480" i="16"/>
  <c r="K6480" i="16"/>
  <c r="A6480" i="16"/>
  <c r="AB6479" i="16"/>
  <c r="AA6479" i="16"/>
  <c r="M6479" i="16"/>
  <c r="L6479" i="16"/>
  <c r="K6479" i="16"/>
  <c r="B6479" i="16"/>
  <c r="A6479" i="16"/>
  <c r="AB6478" i="16"/>
  <c r="AA6478" i="16"/>
  <c r="M6478" i="16"/>
  <c r="L6478" i="16"/>
  <c r="K6478" i="16"/>
  <c r="J6478" i="16"/>
  <c r="I6478" i="16"/>
  <c r="H6478" i="16"/>
  <c r="G6478" i="16"/>
  <c r="A6478" i="16"/>
  <c r="AB6477" i="16"/>
  <c r="AA6477" i="16"/>
  <c r="M6477" i="16"/>
  <c r="L6477" i="16"/>
  <c r="K6477" i="16"/>
  <c r="J6477" i="16"/>
  <c r="I6477" i="16"/>
  <c r="H6477" i="16"/>
  <c r="G6477" i="16"/>
  <c r="B6477" i="16"/>
  <c r="A6477" i="16"/>
  <c r="AA6476" i="16"/>
  <c r="M6476" i="16"/>
  <c r="L6476" i="16"/>
  <c r="K6476" i="16"/>
  <c r="A6476" i="16"/>
  <c r="AA6475" i="16"/>
  <c r="M6475" i="16"/>
  <c r="L6475" i="16"/>
  <c r="K6475" i="16"/>
  <c r="A6475" i="16"/>
  <c r="AB6474" i="16"/>
  <c r="AA6474" i="16"/>
  <c r="M6474" i="16"/>
  <c r="L6474" i="16"/>
  <c r="K6474" i="16"/>
  <c r="J6474" i="16"/>
  <c r="I6474" i="16"/>
  <c r="H6474" i="16"/>
  <c r="G6474" i="16"/>
  <c r="B6474" i="16"/>
  <c r="A6474" i="16"/>
  <c r="AB6473" i="16"/>
  <c r="AA6473" i="16"/>
  <c r="M6473" i="16"/>
  <c r="L6473" i="16"/>
  <c r="K6473" i="16"/>
  <c r="J6473" i="16"/>
  <c r="I6473" i="16"/>
  <c r="H6473" i="16"/>
  <c r="G6473" i="16"/>
  <c r="A6473" i="16"/>
  <c r="AB6472" i="16"/>
  <c r="AA6472" i="16"/>
  <c r="M6472" i="16"/>
  <c r="L6472" i="16"/>
  <c r="K6472" i="16"/>
  <c r="J6472" i="16"/>
  <c r="I6472" i="16"/>
  <c r="H6472" i="16"/>
  <c r="G6472" i="16"/>
  <c r="B6472" i="16"/>
  <c r="A6472" i="16"/>
  <c r="AB6471" i="16"/>
  <c r="AA6471" i="16"/>
  <c r="M6471" i="16"/>
  <c r="L6471" i="16"/>
  <c r="K6471" i="16"/>
  <c r="J6471" i="16"/>
  <c r="I6471" i="16"/>
  <c r="H6471" i="16"/>
  <c r="G6471" i="16"/>
  <c r="A6471" i="16"/>
  <c r="AB6470" i="16"/>
  <c r="AA6470" i="16"/>
  <c r="M6470" i="16"/>
  <c r="L6470" i="16"/>
  <c r="K6470" i="16"/>
  <c r="J6470" i="16"/>
  <c r="I6470" i="16"/>
  <c r="H6470" i="16"/>
  <c r="G6470" i="16"/>
  <c r="B6470" i="16"/>
  <c r="A6470" i="16"/>
  <c r="AB6469" i="16"/>
  <c r="AA6469" i="16"/>
  <c r="M6469" i="16"/>
  <c r="L6469" i="16"/>
  <c r="K6469" i="16"/>
  <c r="J6469" i="16"/>
  <c r="I6469" i="16"/>
  <c r="H6469" i="16"/>
  <c r="G6469" i="16"/>
  <c r="A6469" i="16"/>
  <c r="AB6468" i="16"/>
  <c r="AA6468" i="16"/>
  <c r="M6468" i="16"/>
  <c r="L6468" i="16"/>
  <c r="K6468" i="16"/>
  <c r="J6468" i="16"/>
  <c r="I6468" i="16"/>
  <c r="H6468" i="16"/>
  <c r="G6468" i="16"/>
  <c r="B6468" i="16"/>
  <c r="A6468" i="16"/>
  <c r="AB6467" i="16"/>
  <c r="AA6467" i="16"/>
  <c r="M6467" i="16"/>
  <c r="L6467" i="16"/>
  <c r="K6467" i="16"/>
  <c r="J6467" i="16"/>
  <c r="I6467" i="16"/>
  <c r="H6467" i="16"/>
  <c r="G6467" i="16"/>
  <c r="A6467" i="16"/>
  <c r="AB6466" i="16"/>
  <c r="AA6466" i="16"/>
  <c r="M6466" i="16"/>
  <c r="L6466" i="16"/>
  <c r="K6466" i="16"/>
  <c r="J6466" i="16"/>
  <c r="I6466" i="16"/>
  <c r="H6466" i="16"/>
  <c r="G6466" i="16"/>
  <c r="B6466" i="16"/>
  <c r="A6466" i="16"/>
  <c r="AB6465" i="16"/>
  <c r="AA6465" i="16"/>
  <c r="M6465" i="16"/>
  <c r="L6465" i="16"/>
  <c r="K6465" i="16"/>
  <c r="J6465" i="16"/>
  <c r="I6465" i="16"/>
  <c r="H6465" i="16"/>
  <c r="G6465" i="16"/>
  <c r="A6465" i="16"/>
  <c r="AB6464" i="16"/>
  <c r="AA6464" i="16"/>
  <c r="M6464" i="16"/>
  <c r="L6464" i="16"/>
  <c r="K6464" i="16"/>
  <c r="J6464" i="16"/>
  <c r="I6464" i="16"/>
  <c r="H6464" i="16"/>
  <c r="G6464" i="16"/>
  <c r="B6464" i="16"/>
  <c r="A6464" i="16"/>
  <c r="AB6463" i="16"/>
  <c r="AA6463" i="16"/>
  <c r="M6463" i="16"/>
  <c r="L6463" i="16"/>
  <c r="K6463" i="16"/>
  <c r="J6463" i="16"/>
  <c r="I6463" i="16"/>
  <c r="H6463" i="16"/>
  <c r="G6463" i="16"/>
  <c r="A6463" i="16"/>
  <c r="AB6462" i="16"/>
  <c r="AA6462" i="16"/>
  <c r="M6462" i="16"/>
  <c r="L6462" i="16"/>
  <c r="K6462" i="16"/>
  <c r="J6462" i="16"/>
  <c r="I6462" i="16"/>
  <c r="H6462" i="16"/>
  <c r="G6462" i="16"/>
  <c r="B6462" i="16"/>
  <c r="A6462" i="16"/>
  <c r="AB6461" i="16"/>
  <c r="AA6461" i="16"/>
  <c r="M6461" i="16"/>
  <c r="L6461" i="16"/>
  <c r="K6461" i="16"/>
  <c r="J6461" i="16"/>
  <c r="I6461" i="16"/>
  <c r="H6461" i="16"/>
  <c r="G6461" i="16"/>
  <c r="A6461" i="16"/>
  <c r="AB6460" i="16"/>
  <c r="AA6460" i="16"/>
  <c r="M6460" i="16"/>
  <c r="L6460" i="16"/>
  <c r="K6460" i="16"/>
  <c r="J6460" i="16"/>
  <c r="I6460" i="16"/>
  <c r="H6460" i="16"/>
  <c r="G6460" i="16"/>
  <c r="B6460" i="16"/>
  <c r="A6460" i="16"/>
  <c r="AB6459" i="16"/>
  <c r="AA6459" i="16"/>
  <c r="M6459" i="16"/>
  <c r="L6459" i="16"/>
  <c r="K6459" i="16"/>
  <c r="J6459" i="16"/>
  <c r="I6459" i="16"/>
  <c r="H6459" i="16"/>
  <c r="G6459" i="16"/>
  <c r="A6459" i="16"/>
  <c r="AB6458" i="16"/>
  <c r="AA6458" i="16"/>
  <c r="M6458" i="16"/>
  <c r="L6458" i="16"/>
  <c r="K6458" i="16"/>
  <c r="J6458" i="16"/>
  <c r="I6458" i="16"/>
  <c r="H6458" i="16"/>
  <c r="G6458" i="16"/>
  <c r="B6458" i="16"/>
  <c r="A6458" i="16"/>
  <c r="AB6457" i="16"/>
  <c r="AA6457" i="16"/>
  <c r="M6457" i="16"/>
  <c r="L6457" i="16"/>
  <c r="K6457" i="16"/>
  <c r="J6457" i="16"/>
  <c r="I6457" i="16"/>
  <c r="H6457" i="16"/>
  <c r="G6457" i="16"/>
  <c r="A6457" i="16"/>
  <c r="AB6456" i="16"/>
  <c r="AA6456" i="16"/>
  <c r="M6456" i="16"/>
  <c r="L6456" i="16"/>
  <c r="K6456" i="16"/>
  <c r="J6456" i="16"/>
  <c r="I6456" i="16"/>
  <c r="H6456" i="16"/>
  <c r="G6456" i="16"/>
  <c r="B6456" i="16"/>
  <c r="A6456" i="16"/>
  <c r="AB6455" i="16"/>
  <c r="AA6455" i="16"/>
  <c r="M6455" i="16"/>
  <c r="L6455" i="16"/>
  <c r="K6455" i="16"/>
  <c r="J6455" i="16"/>
  <c r="I6455" i="16"/>
  <c r="H6455" i="16"/>
  <c r="G6455" i="16"/>
  <c r="A6455" i="16"/>
  <c r="AB6454" i="16"/>
  <c r="AA6454" i="16"/>
  <c r="M6454" i="16"/>
  <c r="L6454" i="16"/>
  <c r="K6454" i="16"/>
  <c r="J6454" i="16"/>
  <c r="I6454" i="16"/>
  <c r="H6454" i="16"/>
  <c r="G6454" i="16"/>
  <c r="B6454" i="16"/>
  <c r="A6454" i="16"/>
  <c r="AB6453" i="16"/>
  <c r="AA6453" i="16"/>
  <c r="M6453" i="16"/>
  <c r="L6453" i="16"/>
  <c r="K6453" i="16"/>
  <c r="J6453" i="16"/>
  <c r="I6453" i="16"/>
  <c r="H6453" i="16"/>
  <c r="G6453" i="16"/>
  <c r="A6453" i="16"/>
  <c r="AB6452" i="16"/>
  <c r="AA6452" i="16"/>
  <c r="M6452" i="16"/>
  <c r="L6452" i="16"/>
  <c r="K6452" i="16"/>
  <c r="J6452" i="16"/>
  <c r="I6452" i="16"/>
  <c r="H6452" i="16"/>
  <c r="G6452" i="16"/>
  <c r="B6452" i="16"/>
  <c r="A6452" i="16"/>
  <c r="AB6451" i="16"/>
  <c r="AA6451" i="16"/>
  <c r="M6451" i="16"/>
  <c r="L6451" i="16"/>
  <c r="K6451" i="16"/>
  <c r="J6451" i="16"/>
  <c r="I6451" i="16"/>
  <c r="H6451" i="16"/>
  <c r="C6451" i="16" s="1"/>
  <c r="G6451" i="16"/>
  <c r="A6451" i="16"/>
  <c r="N6451" i="16" s="1"/>
  <c r="AB6450" i="16"/>
  <c r="AA6450" i="16"/>
  <c r="M6450" i="16"/>
  <c r="L6450" i="16"/>
  <c r="K6450" i="16"/>
  <c r="J6450" i="16"/>
  <c r="I6450" i="16"/>
  <c r="H6450" i="16"/>
  <c r="G6450" i="16"/>
  <c r="B6450" i="16"/>
  <c r="A6450" i="16"/>
  <c r="AB6449" i="16"/>
  <c r="AA6449" i="16"/>
  <c r="N6449" i="16"/>
  <c r="M6449" i="16"/>
  <c r="L6449" i="16"/>
  <c r="K6449" i="16"/>
  <c r="J6449" i="16"/>
  <c r="I6449" i="16"/>
  <c r="H6449" i="16"/>
  <c r="G6449" i="16"/>
  <c r="F6449" i="16"/>
  <c r="A6449" i="16"/>
  <c r="C6449" i="16" s="1"/>
  <c r="AB6448" i="16"/>
  <c r="AA6448" i="16"/>
  <c r="M6448" i="16"/>
  <c r="L6448" i="16"/>
  <c r="K6448" i="16"/>
  <c r="J6448" i="16"/>
  <c r="I6448" i="16"/>
  <c r="H6448" i="16"/>
  <c r="G6448" i="16"/>
  <c r="B6448" i="16"/>
  <c r="A6448" i="16"/>
  <c r="AB6447" i="16"/>
  <c r="AA6447" i="16"/>
  <c r="N6447" i="16"/>
  <c r="M6447" i="16"/>
  <c r="L6447" i="16"/>
  <c r="K6447" i="16"/>
  <c r="J6447" i="16"/>
  <c r="I6447" i="16"/>
  <c r="H6447" i="16"/>
  <c r="G6447" i="16"/>
  <c r="F6447" i="16"/>
  <c r="A6447" i="16"/>
  <c r="C6447" i="16" s="1"/>
  <c r="AB6446" i="16"/>
  <c r="AA6446" i="16"/>
  <c r="M6446" i="16"/>
  <c r="L6446" i="16"/>
  <c r="K6446" i="16"/>
  <c r="J6446" i="16"/>
  <c r="I6446" i="16"/>
  <c r="H6446" i="16"/>
  <c r="G6446" i="16"/>
  <c r="B6446" i="16"/>
  <c r="A6446" i="16"/>
  <c r="AB6445" i="16"/>
  <c r="AA6445" i="16"/>
  <c r="N6445" i="16"/>
  <c r="M6445" i="16"/>
  <c r="L6445" i="16"/>
  <c r="K6445" i="16"/>
  <c r="J6445" i="16"/>
  <c r="I6445" i="16"/>
  <c r="H6445" i="16"/>
  <c r="G6445" i="16"/>
  <c r="F6445" i="16"/>
  <c r="A6445" i="16"/>
  <c r="C6445" i="16" s="1"/>
  <c r="AB6444" i="16"/>
  <c r="AA6444" i="16"/>
  <c r="M6444" i="16"/>
  <c r="L6444" i="16"/>
  <c r="K6444" i="16"/>
  <c r="J6444" i="16"/>
  <c r="I6444" i="16"/>
  <c r="H6444" i="16"/>
  <c r="G6444" i="16"/>
  <c r="B6444" i="16"/>
  <c r="A6444" i="16"/>
  <c r="AB6443" i="16"/>
  <c r="AA6443" i="16"/>
  <c r="N6443" i="16"/>
  <c r="M6443" i="16"/>
  <c r="L6443" i="16"/>
  <c r="K6443" i="16"/>
  <c r="J6443" i="16"/>
  <c r="I6443" i="16"/>
  <c r="H6443" i="16"/>
  <c r="G6443" i="16"/>
  <c r="F6443" i="16"/>
  <c r="A6443" i="16"/>
  <c r="C6443" i="16" s="1"/>
  <c r="AB6442" i="16"/>
  <c r="AA6442" i="16"/>
  <c r="M6442" i="16"/>
  <c r="L6442" i="16"/>
  <c r="K6442" i="16"/>
  <c r="J6442" i="16"/>
  <c r="I6442" i="16"/>
  <c r="H6442" i="16"/>
  <c r="G6442" i="16"/>
  <c r="B6442" i="16"/>
  <c r="A6442" i="16"/>
  <c r="AB6441" i="16"/>
  <c r="AA6441" i="16"/>
  <c r="N6441" i="16"/>
  <c r="M6441" i="16"/>
  <c r="L6441" i="16"/>
  <c r="K6441" i="16"/>
  <c r="J6441" i="16"/>
  <c r="I6441" i="16"/>
  <c r="H6441" i="16"/>
  <c r="G6441" i="16"/>
  <c r="F6441" i="16"/>
  <c r="A6441" i="16"/>
  <c r="C6441" i="16" s="1"/>
  <c r="AB6440" i="16"/>
  <c r="AA6440" i="16"/>
  <c r="M6440" i="16"/>
  <c r="L6440" i="16"/>
  <c r="K6440" i="16"/>
  <c r="J6440" i="16"/>
  <c r="I6440" i="16"/>
  <c r="H6440" i="16"/>
  <c r="G6440" i="16"/>
  <c r="B6440" i="16"/>
  <c r="A6440" i="16"/>
  <c r="AB6439" i="16"/>
  <c r="AA6439" i="16"/>
  <c r="N6439" i="16"/>
  <c r="M6439" i="16"/>
  <c r="L6439" i="16"/>
  <c r="K6439" i="16"/>
  <c r="J6439" i="16"/>
  <c r="I6439" i="16"/>
  <c r="H6439" i="16"/>
  <c r="G6439" i="16"/>
  <c r="F6439" i="16"/>
  <c r="A6439" i="16"/>
  <c r="C6439" i="16" s="1"/>
  <c r="AB6438" i="16"/>
  <c r="AA6438" i="16"/>
  <c r="M6438" i="16"/>
  <c r="L6438" i="16"/>
  <c r="K6438" i="16"/>
  <c r="J6438" i="16"/>
  <c r="I6438" i="16"/>
  <c r="H6438" i="16"/>
  <c r="G6438" i="16"/>
  <c r="B6438" i="16"/>
  <c r="A6438" i="16"/>
  <c r="AB6437" i="16"/>
  <c r="AA6437" i="16"/>
  <c r="N6437" i="16"/>
  <c r="M6437" i="16"/>
  <c r="L6437" i="16"/>
  <c r="K6437" i="16"/>
  <c r="J6437" i="16"/>
  <c r="I6437" i="16"/>
  <c r="H6437" i="16"/>
  <c r="G6437" i="16"/>
  <c r="F6437" i="16"/>
  <c r="A6437" i="16"/>
  <c r="C6437" i="16" s="1"/>
  <c r="AB6436" i="16"/>
  <c r="AA6436" i="16"/>
  <c r="M6436" i="16"/>
  <c r="L6436" i="16"/>
  <c r="K6436" i="16"/>
  <c r="J6436" i="16"/>
  <c r="I6436" i="16"/>
  <c r="H6436" i="16"/>
  <c r="G6436" i="16"/>
  <c r="B6436" i="16"/>
  <c r="A6436" i="16"/>
  <c r="AB6435" i="16"/>
  <c r="AA6435" i="16"/>
  <c r="N6435" i="16"/>
  <c r="M6435" i="16"/>
  <c r="L6435" i="16"/>
  <c r="K6435" i="16"/>
  <c r="J6435" i="16"/>
  <c r="I6435" i="16"/>
  <c r="H6435" i="16"/>
  <c r="G6435" i="16"/>
  <c r="F6435" i="16"/>
  <c r="A6435" i="16"/>
  <c r="C6435" i="16" s="1"/>
  <c r="AB6434" i="16"/>
  <c r="AA6434" i="16"/>
  <c r="M6434" i="16"/>
  <c r="L6434" i="16"/>
  <c r="K6434" i="16"/>
  <c r="J6434" i="16"/>
  <c r="I6434" i="16"/>
  <c r="H6434" i="16"/>
  <c r="G6434" i="16"/>
  <c r="B6434" i="16"/>
  <c r="A6434" i="16"/>
  <c r="AB6433" i="16"/>
  <c r="AA6433" i="16"/>
  <c r="N6433" i="16"/>
  <c r="M6433" i="16"/>
  <c r="L6433" i="16"/>
  <c r="K6433" i="16"/>
  <c r="J6433" i="16"/>
  <c r="I6433" i="16"/>
  <c r="H6433" i="16"/>
  <c r="G6433" i="16"/>
  <c r="F6433" i="16"/>
  <c r="A6433" i="16"/>
  <c r="C6433" i="16" s="1"/>
  <c r="AB6432" i="16"/>
  <c r="AA6432" i="16"/>
  <c r="M6432" i="16"/>
  <c r="L6432" i="16"/>
  <c r="K6432" i="16"/>
  <c r="J6432" i="16"/>
  <c r="I6432" i="16"/>
  <c r="H6432" i="16"/>
  <c r="G6432" i="16"/>
  <c r="B6432" i="16"/>
  <c r="A6432" i="16"/>
  <c r="AB6431" i="16"/>
  <c r="AA6431" i="16"/>
  <c r="N6431" i="16"/>
  <c r="M6431" i="16"/>
  <c r="L6431" i="16"/>
  <c r="K6431" i="16"/>
  <c r="J6431" i="16"/>
  <c r="I6431" i="16"/>
  <c r="H6431" i="16"/>
  <c r="G6431" i="16"/>
  <c r="F6431" i="16"/>
  <c r="A6431" i="16"/>
  <c r="C6431" i="16" s="1"/>
  <c r="AB6430" i="16"/>
  <c r="AA6430" i="16"/>
  <c r="M6430" i="16"/>
  <c r="L6430" i="16"/>
  <c r="K6430" i="16"/>
  <c r="J6430" i="16"/>
  <c r="I6430" i="16"/>
  <c r="H6430" i="16"/>
  <c r="G6430" i="16"/>
  <c r="B6430" i="16"/>
  <c r="A6430" i="16"/>
  <c r="AB6429" i="16"/>
  <c r="AA6429" i="16"/>
  <c r="N6429" i="16"/>
  <c r="M6429" i="16"/>
  <c r="L6429" i="16"/>
  <c r="K6429" i="16"/>
  <c r="J6429" i="16"/>
  <c r="I6429" i="16"/>
  <c r="H6429" i="16"/>
  <c r="G6429" i="16"/>
  <c r="F6429" i="16"/>
  <c r="A6429" i="16"/>
  <c r="C6429" i="16" s="1"/>
  <c r="AB6428" i="16"/>
  <c r="AA6428" i="16"/>
  <c r="M6428" i="16"/>
  <c r="L6428" i="16"/>
  <c r="K6428" i="16"/>
  <c r="J6428" i="16"/>
  <c r="I6428" i="16"/>
  <c r="H6428" i="16"/>
  <c r="G6428" i="16"/>
  <c r="B6428" i="16"/>
  <c r="A6428" i="16"/>
  <c r="AB6427" i="16"/>
  <c r="AA6427" i="16"/>
  <c r="N6427" i="16"/>
  <c r="M6427" i="16"/>
  <c r="L6427" i="16"/>
  <c r="K6427" i="16"/>
  <c r="J6427" i="16"/>
  <c r="I6427" i="16"/>
  <c r="H6427" i="16"/>
  <c r="G6427" i="16"/>
  <c r="F6427" i="16"/>
  <c r="A6427" i="16"/>
  <c r="C6427" i="16" s="1"/>
  <c r="AB6426" i="16"/>
  <c r="AA6426" i="16"/>
  <c r="M6426" i="16"/>
  <c r="L6426" i="16"/>
  <c r="K6426" i="16"/>
  <c r="J6426" i="16"/>
  <c r="I6426" i="16"/>
  <c r="H6426" i="16"/>
  <c r="G6426" i="16"/>
  <c r="B6426" i="16"/>
  <c r="A6426" i="16"/>
  <c r="AB6425" i="16"/>
  <c r="AA6425" i="16"/>
  <c r="N6425" i="16"/>
  <c r="M6425" i="16"/>
  <c r="L6425" i="16"/>
  <c r="K6425" i="16"/>
  <c r="J6425" i="16"/>
  <c r="I6425" i="16"/>
  <c r="H6425" i="16"/>
  <c r="G6425" i="16"/>
  <c r="F6425" i="16"/>
  <c r="A6425" i="16"/>
  <c r="C6425" i="16" s="1"/>
  <c r="AB6424" i="16"/>
  <c r="AA6424" i="16"/>
  <c r="M6424" i="16"/>
  <c r="L6424" i="16"/>
  <c r="K6424" i="16"/>
  <c r="J6424" i="16"/>
  <c r="I6424" i="16"/>
  <c r="H6424" i="16"/>
  <c r="G6424" i="16"/>
  <c r="B6424" i="16"/>
  <c r="A6424" i="16"/>
  <c r="AB6423" i="16"/>
  <c r="AA6423" i="16"/>
  <c r="N6423" i="16"/>
  <c r="M6423" i="16"/>
  <c r="L6423" i="16"/>
  <c r="K6423" i="16"/>
  <c r="J6423" i="16"/>
  <c r="I6423" i="16"/>
  <c r="H6423" i="16"/>
  <c r="G6423" i="16"/>
  <c r="F6423" i="16"/>
  <c r="A6423" i="16"/>
  <c r="C6423" i="16" s="1"/>
  <c r="AB6422" i="16"/>
  <c r="AA6422" i="16"/>
  <c r="M6422" i="16"/>
  <c r="L6422" i="16"/>
  <c r="K6422" i="16"/>
  <c r="J6422" i="16"/>
  <c r="I6422" i="16"/>
  <c r="H6422" i="16"/>
  <c r="G6422" i="16"/>
  <c r="B6422" i="16"/>
  <c r="A6422" i="16"/>
  <c r="AB6421" i="16"/>
  <c r="AA6421" i="16"/>
  <c r="N6421" i="16"/>
  <c r="M6421" i="16"/>
  <c r="L6421" i="16"/>
  <c r="K6421" i="16"/>
  <c r="J6421" i="16"/>
  <c r="I6421" i="16"/>
  <c r="H6421" i="16"/>
  <c r="G6421" i="16"/>
  <c r="F6421" i="16"/>
  <c r="A6421" i="16"/>
  <c r="C6421" i="16" s="1"/>
  <c r="AB6420" i="16"/>
  <c r="AA6420" i="16"/>
  <c r="M6420" i="16"/>
  <c r="L6420" i="16"/>
  <c r="K6420" i="16"/>
  <c r="J6420" i="16"/>
  <c r="I6420" i="16"/>
  <c r="H6420" i="16"/>
  <c r="G6420" i="16"/>
  <c r="B6420" i="16"/>
  <c r="A6420" i="16"/>
  <c r="AB6419" i="16"/>
  <c r="AA6419" i="16"/>
  <c r="N6419" i="16"/>
  <c r="M6419" i="16"/>
  <c r="L6419" i="16"/>
  <c r="K6419" i="16"/>
  <c r="J6419" i="16"/>
  <c r="I6419" i="16"/>
  <c r="H6419" i="16"/>
  <c r="G6419" i="16"/>
  <c r="F6419" i="16"/>
  <c r="A6419" i="16"/>
  <c r="C6419" i="16" s="1"/>
  <c r="AB6418" i="16"/>
  <c r="AA6418" i="16"/>
  <c r="M6418" i="16"/>
  <c r="L6418" i="16"/>
  <c r="K6418" i="16"/>
  <c r="J6418" i="16"/>
  <c r="I6418" i="16"/>
  <c r="H6418" i="16"/>
  <c r="G6418" i="16"/>
  <c r="B6418" i="16"/>
  <c r="A6418" i="16"/>
  <c r="AB6417" i="16"/>
  <c r="AA6417" i="16"/>
  <c r="N6417" i="16"/>
  <c r="M6417" i="16"/>
  <c r="L6417" i="16"/>
  <c r="K6417" i="16"/>
  <c r="J6417" i="16"/>
  <c r="I6417" i="16"/>
  <c r="H6417" i="16"/>
  <c r="G6417" i="16"/>
  <c r="F6417" i="16"/>
  <c r="A6417" i="16"/>
  <c r="C6417" i="16" s="1"/>
  <c r="AB6416" i="16"/>
  <c r="AA6416" i="16"/>
  <c r="M6416" i="16"/>
  <c r="L6416" i="16"/>
  <c r="K6416" i="16"/>
  <c r="J6416" i="16"/>
  <c r="I6416" i="16"/>
  <c r="H6416" i="16"/>
  <c r="G6416" i="16"/>
  <c r="B6416" i="16"/>
  <c r="A6416" i="16"/>
  <c r="AB6415" i="16"/>
  <c r="AA6415" i="16"/>
  <c r="N6415" i="16"/>
  <c r="M6415" i="16"/>
  <c r="L6415" i="16"/>
  <c r="K6415" i="16"/>
  <c r="J6415" i="16"/>
  <c r="I6415" i="16"/>
  <c r="H6415" i="16"/>
  <c r="G6415" i="16"/>
  <c r="F6415" i="16"/>
  <c r="A6415" i="16"/>
  <c r="C6415" i="16" s="1"/>
  <c r="AB6414" i="16"/>
  <c r="AA6414" i="16"/>
  <c r="M6414" i="16"/>
  <c r="L6414" i="16"/>
  <c r="K6414" i="16"/>
  <c r="J6414" i="16"/>
  <c r="I6414" i="16"/>
  <c r="H6414" i="16"/>
  <c r="G6414" i="16"/>
  <c r="B6414" i="16"/>
  <c r="A6414" i="16"/>
  <c r="AB6413" i="16"/>
  <c r="AA6413" i="16"/>
  <c r="N6413" i="16"/>
  <c r="M6413" i="16"/>
  <c r="L6413" i="16"/>
  <c r="K6413" i="16"/>
  <c r="J6413" i="16"/>
  <c r="I6413" i="16"/>
  <c r="H6413" i="16"/>
  <c r="G6413" i="16"/>
  <c r="F6413" i="16"/>
  <c r="A6413" i="16"/>
  <c r="C6413" i="16" s="1"/>
  <c r="AB6412" i="16"/>
  <c r="AA6412" i="16"/>
  <c r="M6412" i="16"/>
  <c r="L6412" i="16"/>
  <c r="K6412" i="16"/>
  <c r="J6412" i="16"/>
  <c r="I6412" i="16"/>
  <c r="H6412" i="16"/>
  <c r="G6412" i="16"/>
  <c r="B6412" i="16"/>
  <c r="A6412" i="16"/>
  <c r="AB6411" i="16"/>
  <c r="AA6411" i="16"/>
  <c r="N6411" i="16"/>
  <c r="M6411" i="16"/>
  <c r="L6411" i="16"/>
  <c r="K6411" i="16"/>
  <c r="J6411" i="16"/>
  <c r="I6411" i="16"/>
  <c r="H6411" i="16"/>
  <c r="G6411" i="16"/>
  <c r="F6411" i="16"/>
  <c r="A6411" i="16"/>
  <c r="C6411" i="16" s="1"/>
  <c r="AB6410" i="16"/>
  <c r="AA6410" i="16"/>
  <c r="M6410" i="16"/>
  <c r="L6410" i="16"/>
  <c r="K6410" i="16"/>
  <c r="J6410" i="16"/>
  <c r="I6410" i="16"/>
  <c r="H6410" i="16"/>
  <c r="G6410" i="16"/>
  <c r="B6410" i="16"/>
  <c r="A6410" i="16"/>
  <c r="AB6409" i="16"/>
  <c r="AA6409" i="16"/>
  <c r="N6409" i="16"/>
  <c r="M6409" i="16"/>
  <c r="L6409" i="16"/>
  <c r="K6409" i="16"/>
  <c r="J6409" i="16"/>
  <c r="I6409" i="16"/>
  <c r="H6409" i="16"/>
  <c r="G6409" i="16"/>
  <c r="F6409" i="16"/>
  <c r="A6409" i="16"/>
  <c r="C6409" i="16" s="1"/>
  <c r="AB6408" i="16"/>
  <c r="AA6408" i="16"/>
  <c r="M6408" i="16"/>
  <c r="L6408" i="16"/>
  <c r="K6408" i="16"/>
  <c r="J6408" i="16"/>
  <c r="I6408" i="16"/>
  <c r="H6408" i="16"/>
  <c r="G6408" i="16"/>
  <c r="B6408" i="16"/>
  <c r="A6408" i="16"/>
  <c r="AB6407" i="16"/>
  <c r="AA6407" i="16"/>
  <c r="N6407" i="16"/>
  <c r="M6407" i="16"/>
  <c r="L6407" i="16"/>
  <c r="K6407" i="16"/>
  <c r="J6407" i="16"/>
  <c r="I6407" i="16"/>
  <c r="H6407" i="16"/>
  <c r="G6407" i="16"/>
  <c r="F6407" i="16"/>
  <c r="A6407" i="16"/>
  <c r="C6407" i="16" s="1"/>
  <c r="AB6406" i="16"/>
  <c r="AA6406" i="16"/>
  <c r="M6406" i="16"/>
  <c r="L6406" i="16"/>
  <c r="K6406" i="16"/>
  <c r="J6406" i="16"/>
  <c r="I6406" i="16"/>
  <c r="H6406" i="16"/>
  <c r="G6406" i="16"/>
  <c r="B6406" i="16"/>
  <c r="A6406" i="16"/>
  <c r="AB6405" i="16"/>
  <c r="AA6405" i="16"/>
  <c r="N6405" i="16"/>
  <c r="M6405" i="16"/>
  <c r="L6405" i="16"/>
  <c r="K6405" i="16"/>
  <c r="J6405" i="16"/>
  <c r="I6405" i="16"/>
  <c r="H6405" i="16"/>
  <c r="G6405" i="16"/>
  <c r="F6405" i="16"/>
  <c r="A6405" i="16"/>
  <c r="C6405" i="16" s="1"/>
  <c r="AB6404" i="16"/>
  <c r="AA6404" i="16"/>
  <c r="M6404" i="16"/>
  <c r="L6404" i="16"/>
  <c r="K6404" i="16"/>
  <c r="J6404" i="16"/>
  <c r="I6404" i="16"/>
  <c r="H6404" i="16"/>
  <c r="G6404" i="16"/>
  <c r="B6404" i="16"/>
  <c r="A6404" i="16"/>
  <c r="AB6403" i="16"/>
  <c r="AA6403" i="16"/>
  <c r="N6403" i="16"/>
  <c r="M6403" i="16"/>
  <c r="L6403" i="16"/>
  <c r="K6403" i="16"/>
  <c r="J6403" i="16"/>
  <c r="I6403" i="16"/>
  <c r="H6403" i="16"/>
  <c r="G6403" i="16"/>
  <c r="F6403" i="16"/>
  <c r="A6403" i="16"/>
  <c r="C6403" i="16" s="1"/>
  <c r="AB6402" i="16"/>
  <c r="AA6402" i="16"/>
  <c r="M6402" i="16"/>
  <c r="L6402" i="16"/>
  <c r="K6402" i="16"/>
  <c r="J6402" i="16"/>
  <c r="I6402" i="16"/>
  <c r="H6402" i="16"/>
  <c r="G6402" i="16"/>
  <c r="B6402" i="16"/>
  <c r="A6402" i="16"/>
  <c r="AB6401" i="16"/>
  <c r="AA6401" i="16"/>
  <c r="N6401" i="16"/>
  <c r="M6401" i="16"/>
  <c r="L6401" i="16"/>
  <c r="K6401" i="16"/>
  <c r="J6401" i="16"/>
  <c r="I6401" i="16"/>
  <c r="H6401" i="16"/>
  <c r="G6401" i="16"/>
  <c r="F6401" i="16"/>
  <c r="A6401" i="16"/>
  <c r="C6401" i="16" s="1"/>
  <c r="AB6400" i="16"/>
  <c r="AA6400" i="16"/>
  <c r="M6400" i="16"/>
  <c r="L6400" i="16"/>
  <c r="K6400" i="16"/>
  <c r="J6400" i="16"/>
  <c r="I6400" i="16"/>
  <c r="H6400" i="16"/>
  <c r="G6400" i="16"/>
  <c r="B6400" i="16"/>
  <c r="A6400" i="16"/>
  <c r="AB6399" i="16"/>
  <c r="AA6399" i="16"/>
  <c r="N6399" i="16"/>
  <c r="M6399" i="16"/>
  <c r="L6399" i="16"/>
  <c r="K6399" i="16"/>
  <c r="J6399" i="16"/>
  <c r="I6399" i="16"/>
  <c r="H6399" i="16"/>
  <c r="G6399" i="16"/>
  <c r="F6399" i="16"/>
  <c r="A6399" i="16"/>
  <c r="C6399" i="16" s="1"/>
  <c r="AB6398" i="16"/>
  <c r="AA6398" i="16"/>
  <c r="M6398" i="16"/>
  <c r="L6398" i="16"/>
  <c r="K6398" i="16"/>
  <c r="J6398" i="16"/>
  <c r="I6398" i="16"/>
  <c r="H6398" i="16"/>
  <c r="G6398" i="16"/>
  <c r="B6398" i="16"/>
  <c r="A6398" i="16"/>
  <c r="AB6397" i="16"/>
  <c r="AA6397" i="16"/>
  <c r="N6397" i="16"/>
  <c r="M6397" i="16"/>
  <c r="L6397" i="16"/>
  <c r="K6397" i="16"/>
  <c r="J6397" i="16"/>
  <c r="I6397" i="16"/>
  <c r="H6397" i="16"/>
  <c r="G6397" i="16"/>
  <c r="F6397" i="16"/>
  <c r="A6397" i="16"/>
  <c r="C6397" i="16" s="1"/>
  <c r="AB6396" i="16"/>
  <c r="AA6396" i="16"/>
  <c r="M6396" i="16"/>
  <c r="L6396" i="16"/>
  <c r="K6396" i="16"/>
  <c r="J6396" i="16"/>
  <c r="I6396" i="16"/>
  <c r="H6396" i="16"/>
  <c r="G6396" i="16"/>
  <c r="B6396" i="16"/>
  <c r="A6396" i="16"/>
  <c r="AB6395" i="16"/>
  <c r="AA6395" i="16"/>
  <c r="N6395" i="16"/>
  <c r="M6395" i="16"/>
  <c r="L6395" i="16"/>
  <c r="K6395" i="16"/>
  <c r="J6395" i="16"/>
  <c r="I6395" i="16"/>
  <c r="H6395" i="16"/>
  <c r="G6395" i="16"/>
  <c r="F6395" i="16"/>
  <c r="A6395" i="16"/>
  <c r="C6395" i="16" s="1"/>
  <c r="AB6394" i="16"/>
  <c r="AA6394" i="16"/>
  <c r="M6394" i="16"/>
  <c r="L6394" i="16"/>
  <c r="K6394" i="16"/>
  <c r="J6394" i="16"/>
  <c r="I6394" i="16"/>
  <c r="H6394" i="16"/>
  <c r="G6394" i="16"/>
  <c r="B6394" i="16"/>
  <c r="A6394" i="16"/>
  <c r="AB6393" i="16"/>
  <c r="AA6393" i="16"/>
  <c r="N6393" i="16"/>
  <c r="M6393" i="16"/>
  <c r="L6393" i="16"/>
  <c r="K6393" i="16"/>
  <c r="J6393" i="16"/>
  <c r="I6393" i="16"/>
  <c r="H6393" i="16"/>
  <c r="G6393" i="16"/>
  <c r="F6393" i="16"/>
  <c r="A6393" i="16"/>
  <c r="C6393" i="16" s="1"/>
  <c r="AB6392" i="16"/>
  <c r="AA6392" i="16"/>
  <c r="M6392" i="16"/>
  <c r="L6392" i="16"/>
  <c r="K6392" i="16"/>
  <c r="J6392" i="16"/>
  <c r="I6392" i="16"/>
  <c r="H6392" i="16"/>
  <c r="G6392" i="16"/>
  <c r="B6392" i="16"/>
  <c r="A6392" i="16"/>
  <c r="AB6391" i="16"/>
  <c r="AA6391" i="16"/>
  <c r="N6391" i="16"/>
  <c r="M6391" i="16"/>
  <c r="L6391" i="16"/>
  <c r="K6391" i="16"/>
  <c r="J6391" i="16"/>
  <c r="I6391" i="16"/>
  <c r="H6391" i="16"/>
  <c r="G6391" i="16"/>
  <c r="F6391" i="16"/>
  <c r="A6391" i="16"/>
  <c r="C6391" i="16" s="1"/>
  <c r="AB6390" i="16"/>
  <c r="AA6390" i="16"/>
  <c r="M6390" i="16"/>
  <c r="L6390" i="16"/>
  <c r="K6390" i="16"/>
  <c r="J6390" i="16"/>
  <c r="I6390" i="16"/>
  <c r="H6390" i="16"/>
  <c r="G6390" i="16"/>
  <c r="B6390" i="16"/>
  <c r="A6390" i="16"/>
  <c r="AB6389" i="16"/>
  <c r="AA6389" i="16"/>
  <c r="N6389" i="16"/>
  <c r="M6389" i="16"/>
  <c r="L6389" i="16"/>
  <c r="K6389" i="16"/>
  <c r="J6389" i="16"/>
  <c r="I6389" i="16"/>
  <c r="H6389" i="16"/>
  <c r="G6389" i="16"/>
  <c r="F6389" i="16"/>
  <c r="A6389" i="16"/>
  <c r="C6389" i="16" s="1"/>
  <c r="AB6388" i="16"/>
  <c r="AA6388" i="16"/>
  <c r="M6388" i="16"/>
  <c r="L6388" i="16"/>
  <c r="K6388" i="16"/>
  <c r="J6388" i="16"/>
  <c r="I6388" i="16"/>
  <c r="H6388" i="16"/>
  <c r="G6388" i="16"/>
  <c r="B6388" i="16"/>
  <c r="A6388" i="16"/>
  <c r="AB6387" i="16"/>
  <c r="AA6387" i="16"/>
  <c r="N6387" i="16"/>
  <c r="M6387" i="16"/>
  <c r="L6387" i="16"/>
  <c r="K6387" i="16"/>
  <c r="J6387" i="16"/>
  <c r="I6387" i="16"/>
  <c r="H6387" i="16"/>
  <c r="G6387" i="16"/>
  <c r="F6387" i="16"/>
  <c r="A6387" i="16"/>
  <c r="C6387" i="16" s="1"/>
  <c r="AB6386" i="16"/>
  <c r="AA6386" i="16"/>
  <c r="M6386" i="16"/>
  <c r="L6386" i="16"/>
  <c r="K6386" i="16"/>
  <c r="J6386" i="16"/>
  <c r="I6386" i="16"/>
  <c r="H6386" i="16"/>
  <c r="G6386" i="16"/>
  <c r="B6386" i="16"/>
  <c r="A6386" i="16"/>
  <c r="AB6385" i="16"/>
  <c r="AA6385" i="16"/>
  <c r="N6385" i="16"/>
  <c r="M6385" i="16"/>
  <c r="L6385" i="16"/>
  <c r="K6385" i="16"/>
  <c r="J6385" i="16"/>
  <c r="I6385" i="16"/>
  <c r="H6385" i="16"/>
  <c r="G6385" i="16"/>
  <c r="F6385" i="16"/>
  <c r="A6385" i="16"/>
  <c r="C6385" i="16" s="1"/>
  <c r="AB6384" i="16"/>
  <c r="AA6384" i="16"/>
  <c r="M6384" i="16"/>
  <c r="L6384" i="16"/>
  <c r="K6384" i="16"/>
  <c r="J6384" i="16"/>
  <c r="I6384" i="16"/>
  <c r="H6384" i="16"/>
  <c r="G6384" i="16"/>
  <c r="B6384" i="16"/>
  <c r="A6384" i="16"/>
  <c r="AB6383" i="16"/>
  <c r="AA6383" i="16"/>
  <c r="N6383" i="16"/>
  <c r="M6383" i="16"/>
  <c r="L6383" i="16"/>
  <c r="K6383" i="16"/>
  <c r="J6383" i="16"/>
  <c r="I6383" i="16"/>
  <c r="H6383" i="16"/>
  <c r="G6383" i="16"/>
  <c r="F6383" i="16"/>
  <c r="A6383" i="16"/>
  <c r="C6383" i="16" s="1"/>
  <c r="AB6382" i="16"/>
  <c r="AA6382" i="16"/>
  <c r="M6382" i="16"/>
  <c r="L6382" i="16"/>
  <c r="K6382" i="16"/>
  <c r="J6382" i="16"/>
  <c r="I6382" i="16"/>
  <c r="H6382" i="16"/>
  <c r="G6382" i="16"/>
  <c r="B6382" i="16"/>
  <c r="A6382" i="16"/>
  <c r="AB6381" i="16"/>
  <c r="AA6381" i="16"/>
  <c r="N6381" i="16"/>
  <c r="M6381" i="16"/>
  <c r="L6381" i="16"/>
  <c r="K6381" i="16"/>
  <c r="J6381" i="16"/>
  <c r="I6381" i="16"/>
  <c r="H6381" i="16"/>
  <c r="G6381" i="16"/>
  <c r="F6381" i="16"/>
  <c r="A6381" i="16"/>
  <c r="C6381" i="16" s="1"/>
  <c r="AB6380" i="16"/>
  <c r="AA6380" i="16"/>
  <c r="M6380" i="16"/>
  <c r="L6380" i="16"/>
  <c r="K6380" i="16"/>
  <c r="J6380" i="16"/>
  <c r="I6380" i="16"/>
  <c r="H6380" i="16"/>
  <c r="G6380" i="16"/>
  <c r="B6380" i="16"/>
  <c r="A6380" i="16"/>
  <c r="AB6379" i="16"/>
  <c r="AA6379" i="16"/>
  <c r="N6379" i="16"/>
  <c r="M6379" i="16"/>
  <c r="L6379" i="16"/>
  <c r="K6379" i="16"/>
  <c r="J6379" i="16"/>
  <c r="I6379" i="16"/>
  <c r="H6379" i="16"/>
  <c r="G6379" i="16"/>
  <c r="F6379" i="16"/>
  <c r="A6379" i="16"/>
  <c r="C6379" i="16" s="1"/>
  <c r="AB6378" i="16"/>
  <c r="AA6378" i="16"/>
  <c r="M6378" i="16"/>
  <c r="L6378" i="16"/>
  <c r="K6378" i="16"/>
  <c r="J6378" i="16"/>
  <c r="I6378" i="16"/>
  <c r="H6378" i="16"/>
  <c r="G6378" i="16"/>
  <c r="B6378" i="16"/>
  <c r="A6378" i="16"/>
  <c r="AB6377" i="16"/>
  <c r="AA6377" i="16"/>
  <c r="N6377" i="16"/>
  <c r="M6377" i="16"/>
  <c r="L6377" i="16"/>
  <c r="K6377" i="16"/>
  <c r="J6377" i="16"/>
  <c r="I6377" i="16"/>
  <c r="H6377" i="16"/>
  <c r="G6377" i="16"/>
  <c r="F6377" i="16"/>
  <c r="A6377" i="16"/>
  <c r="C6377" i="16" s="1"/>
  <c r="AB6376" i="16"/>
  <c r="AA6376" i="16"/>
  <c r="M6376" i="16"/>
  <c r="L6376" i="16"/>
  <c r="K6376" i="16"/>
  <c r="J6376" i="16"/>
  <c r="I6376" i="16"/>
  <c r="H6376" i="16"/>
  <c r="G6376" i="16"/>
  <c r="B6376" i="16"/>
  <c r="A6376" i="16"/>
  <c r="AB6375" i="16"/>
  <c r="AA6375" i="16"/>
  <c r="N6375" i="16"/>
  <c r="M6375" i="16"/>
  <c r="L6375" i="16"/>
  <c r="K6375" i="16"/>
  <c r="J6375" i="16"/>
  <c r="I6375" i="16"/>
  <c r="H6375" i="16"/>
  <c r="G6375" i="16"/>
  <c r="F6375" i="16"/>
  <c r="A6375" i="16"/>
  <c r="C6375" i="16" s="1"/>
  <c r="AB6374" i="16"/>
  <c r="AA6374" i="16"/>
  <c r="M6374" i="16"/>
  <c r="L6374" i="16"/>
  <c r="K6374" i="16"/>
  <c r="J6374" i="16"/>
  <c r="I6374" i="16"/>
  <c r="H6374" i="16"/>
  <c r="G6374" i="16"/>
  <c r="B6374" i="16"/>
  <c r="A6374" i="16"/>
  <c r="AB6373" i="16"/>
  <c r="AA6373" i="16"/>
  <c r="M6373" i="16"/>
  <c r="L6373" i="16"/>
  <c r="K6373" i="16"/>
  <c r="J6373" i="16"/>
  <c r="I6373" i="16"/>
  <c r="H6373" i="16"/>
  <c r="G6373" i="16"/>
  <c r="A6373" i="16"/>
  <c r="C6373" i="16" s="1"/>
  <c r="AB6372" i="16"/>
  <c r="AA6372" i="16"/>
  <c r="M6372" i="16"/>
  <c r="L6372" i="16"/>
  <c r="K6372" i="16"/>
  <c r="J6372" i="16"/>
  <c r="I6372" i="16"/>
  <c r="H6372" i="16"/>
  <c r="G6372" i="16"/>
  <c r="B6372" i="16"/>
  <c r="A6372" i="16"/>
  <c r="AB6371" i="16"/>
  <c r="AA6371" i="16"/>
  <c r="N6371" i="16"/>
  <c r="M6371" i="16"/>
  <c r="L6371" i="16"/>
  <c r="K6371" i="16"/>
  <c r="J6371" i="16"/>
  <c r="I6371" i="16"/>
  <c r="H6371" i="16"/>
  <c r="G6371" i="16"/>
  <c r="F6371" i="16"/>
  <c r="A6371" i="16"/>
  <c r="AB6370" i="16"/>
  <c r="AA6370" i="16"/>
  <c r="M6370" i="16"/>
  <c r="L6370" i="16"/>
  <c r="K6370" i="16"/>
  <c r="J6370" i="16"/>
  <c r="I6370" i="16"/>
  <c r="H6370" i="16"/>
  <c r="G6370" i="16"/>
  <c r="B6370" i="16"/>
  <c r="A6370" i="16"/>
  <c r="AB6369" i="16"/>
  <c r="AA6369" i="16"/>
  <c r="M6369" i="16"/>
  <c r="L6369" i="16"/>
  <c r="K6369" i="16"/>
  <c r="J6369" i="16"/>
  <c r="I6369" i="16"/>
  <c r="H6369" i="16"/>
  <c r="G6369" i="16"/>
  <c r="A6369" i="16"/>
  <c r="C6369" i="16" s="1"/>
  <c r="AB6368" i="16"/>
  <c r="AA6368" i="16"/>
  <c r="M6368" i="16"/>
  <c r="L6368" i="16"/>
  <c r="K6368" i="16"/>
  <c r="J6368" i="16"/>
  <c r="I6368" i="16"/>
  <c r="H6368" i="16"/>
  <c r="G6368" i="16"/>
  <c r="B6368" i="16"/>
  <c r="A6368" i="16"/>
  <c r="AB6367" i="16"/>
  <c r="AA6367" i="16"/>
  <c r="N6367" i="16"/>
  <c r="M6367" i="16"/>
  <c r="L6367" i="16"/>
  <c r="K6367" i="16"/>
  <c r="J6367" i="16"/>
  <c r="I6367" i="16"/>
  <c r="H6367" i="16"/>
  <c r="G6367" i="16"/>
  <c r="F6367" i="16"/>
  <c r="A6367" i="16"/>
  <c r="AB6366" i="16"/>
  <c r="AA6366" i="16"/>
  <c r="M6366" i="16"/>
  <c r="L6366" i="16"/>
  <c r="K6366" i="16"/>
  <c r="J6366" i="16"/>
  <c r="I6366" i="16"/>
  <c r="H6366" i="16"/>
  <c r="G6366" i="16"/>
  <c r="B6366" i="16"/>
  <c r="A6366" i="16"/>
  <c r="AB6365" i="16"/>
  <c r="AA6365" i="16"/>
  <c r="M6365" i="16"/>
  <c r="L6365" i="16"/>
  <c r="K6365" i="16"/>
  <c r="J6365" i="16"/>
  <c r="I6365" i="16"/>
  <c r="H6365" i="16"/>
  <c r="G6365" i="16"/>
  <c r="A6365" i="16"/>
  <c r="C6365" i="16" s="1"/>
  <c r="AB6364" i="16"/>
  <c r="AA6364" i="16"/>
  <c r="M6364" i="16"/>
  <c r="L6364" i="16"/>
  <c r="K6364" i="16"/>
  <c r="J6364" i="16"/>
  <c r="I6364" i="16"/>
  <c r="H6364" i="16"/>
  <c r="G6364" i="16"/>
  <c r="B6364" i="16"/>
  <c r="A6364" i="16"/>
  <c r="AB6363" i="16"/>
  <c r="AA6363" i="16"/>
  <c r="N6363" i="16"/>
  <c r="M6363" i="16"/>
  <c r="L6363" i="16"/>
  <c r="K6363" i="16"/>
  <c r="J6363" i="16"/>
  <c r="I6363" i="16"/>
  <c r="H6363" i="16"/>
  <c r="G6363" i="16"/>
  <c r="F6363" i="16"/>
  <c r="A6363" i="16"/>
  <c r="AB6362" i="16"/>
  <c r="AA6362" i="16"/>
  <c r="M6362" i="16"/>
  <c r="L6362" i="16"/>
  <c r="K6362" i="16"/>
  <c r="J6362" i="16"/>
  <c r="I6362" i="16"/>
  <c r="H6362" i="16"/>
  <c r="G6362" i="16"/>
  <c r="B6362" i="16"/>
  <c r="A6362" i="16"/>
  <c r="AB6361" i="16"/>
  <c r="AA6361" i="16"/>
  <c r="M6361" i="16"/>
  <c r="L6361" i="16"/>
  <c r="K6361" i="16"/>
  <c r="J6361" i="16"/>
  <c r="I6361" i="16"/>
  <c r="H6361" i="16"/>
  <c r="G6361" i="16"/>
  <c r="A6361" i="16"/>
  <c r="C6361" i="16" s="1"/>
  <c r="AB6360" i="16"/>
  <c r="AA6360" i="16"/>
  <c r="M6360" i="16"/>
  <c r="L6360" i="16"/>
  <c r="K6360" i="16"/>
  <c r="J6360" i="16"/>
  <c r="I6360" i="16"/>
  <c r="H6360" i="16"/>
  <c r="G6360" i="16"/>
  <c r="B6360" i="16"/>
  <c r="A6360" i="16"/>
  <c r="AB6359" i="16"/>
  <c r="AA6359" i="16"/>
  <c r="N6359" i="16"/>
  <c r="M6359" i="16"/>
  <c r="L6359" i="16"/>
  <c r="K6359" i="16"/>
  <c r="J6359" i="16"/>
  <c r="I6359" i="16"/>
  <c r="H6359" i="16"/>
  <c r="G6359" i="16"/>
  <c r="F6359" i="16"/>
  <c r="A6359" i="16"/>
  <c r="AB6358" i="16"/>
  <c r="AA6358" i="16"/>
  <c r="M6358" i="16"/>
  <c r="L6358" i="16"/>
  <c r="K6358" i="16"/>
  <c r="J6358" i="16"/>
  <c r="I6358" i="16"/>
  <c r="H6358" i="16"/>
  <c r="G6358" i="16"/>
  <c r="B6358" i="16"/>
  <c r="A6358" i="16"/>
  <c r="AB6357" i="16"/>
  <c r="AA6357" i="16"/>
  <c r="M6357" i="16"/>
  <c r="L6357" i="16"/>
  <c r="K6357" i="16"/>
  <c r="J6357" i="16"/>
  <c r="I6357" i="16"/>
  <c r="H6357" i="16"/>
  <c r="G6357" i="16"/>
  <c r="A6357" i="16"/>
  <c r="C6357" i="16" s="1"/>
  <c r="AB6356" i="16"/>
  <c r="AA6356" i="16"/>
  <c r="M6356" i="16"/>
  <c r="L6356" i="16"/>
  <c r="K6356" i="16"/>
  <c r="J6356" i="16"/>
  <c r="I6356" i="16"/>
  <c r="H6356" i="16"/>
  <c r="G6356" i="16"/>
  <c r="B6356" i="16"/>
  <c r="A6356" i="16"/>
  <c r="AB6355" i="16"/>
  <c r="AA6355" i="16"/>
  <c r="N6355" i="16"/>
  <c r="M6355" i="16"/>
  <c r="L6355" i="16"/>
  <c r="K6355" i="16"/>
  <c r="J6355" i="16"/>
  <c r="I6355" i="16"/>
  <c r="H6355" i="16"/>
  <c r="G6355" i="16"/>
  <c r="F6355" i="16"/>
  <c r="A6355" i="16"/>
  <c r="AB6354" i="16"/>
  <c r="AA6354" i="16"/>
  <c r="M6354" i="16"/>
  <c r="L6354" i="16"/>
  <c r="K6354" i="16"/>
  <c r="J6354" i="16"/>
  <c r="I6354" i="16"/>
  <c r="H6354" i="16"/>
  <c r="G6354" i="16"/>
  <c r="B6354" i="16"/>
  <c r="A6354" i="16"/>
  <c r="AB6353" i="16"/>
  <c r="AA6353" i="16"/>
  <c r="M6353" i="16"/>
  <c r="L6353" i="16"/>
  <c r="K6353" i="16"/>
  <c r="J6353" i="16"/>
  <c r="I6353" i="16"/>
  <c r="H6353" i="16"/>
  <c r="G6353" i="16"/>
  <c r="A6353" i="16"/>
  <c r="C6353" i="16" s="1"/>
  <c r="AB6352" i="16"/>
  <c r="AA6352" i="16"/>
  <c r="M6352" i="16"/>
  <c r="L6352" i="16"/>
  <c r="K6352" i="16"/>
  <c r="J6352" i="16"/>
  <c r="I6352" i="16"/>
  <c r="H6352" i="16"/>
  <c r="G6352" i="16"/>
  <c r="B6352" i="16"/>
  <c r="A6352" i="16"/>
  <c r="AB6351" i="16"/>
  <c r="AA6351" i="16"/>
  <c r="N6351" i="16"/>
  <c r="M6351" i="16"/>
  <c r="L6351" i="16"/>
  <c r="K6351" i="16"/>
  <c r="J6351" i="16"/>
  <c r="I6351" i="16"/>
  <c r="H6351" i="16"/>
  <c r="G6351" i="16"/>
  <c r="F6351" i="16"/>
  <c r="A6351" i="16"/>
  <c r="AB6350" i="16"/>
  <c r="AA6350" i="16"/>
  <c r="M6350" i="16"/>
  <c r="L6350" i="16"/>
  <c r="K6350" i="16"/>
  <c r="J6350" i="16"/>
  <c r="I6350" i="16"/>
  <c r="H6350" i="16"/>
  <c r="G6350" i="16"/>
  <c r="B6350" i="16"/>
  <c r="A6350" i="16"/>
  <c r="AB6349" i="16"/>
  <c r="AA6349" i="16"/>
  <c r="M6349" i="16"/>
  <c r="L6349" i="16"/>
  <c r="K6349" i="16"/>
  <c r="J6349" i="16"/>
  <c r="I6349" i="16"/>
  <c r="H6349" i="16"/>
  <c r="G6349" i="16"/>
  <c r="A6349" i="16"/>
  <c r="C6349" i="16" s="1"/>
  <c r="AB6348" i="16"/>
  <c r="AA6348" i="16"/>
  <c r="M6348" i="16"/>
  <c r="L6348" i="16"/>
  <c r="K6348" i="16"/>
  <c r="J6348" i="16"/>
  <c r="I6348" i="16"/>
  <c r="H6348" i="16"/>
  <c r="G6348" i="16"/>
  <c r="B6348" i="16"/>
  <c r="A6348" i="16"/>
  <c r="AB6347" i="16"/>
  <c r="AA6347" i="16"/>
  <c r="N6347" i="16"/>
  <c r="M6347" i="16"/>
  <c r="L6347" i="16"/>
  <c r="K6347" i="16"/>
  <c r="J6347" i="16"/>
  <c r="I6347" i="16"/>
  <c r="H6347" i="16"/>
  <c r="G6347" i="16"/>
  <c r="F6347" i="16"/>
  <c r="A6347" i="16"/>
  <c r="AB6346" i="16"/>
  <c r="AA6346" i="16"/>
  <c r="M6346" i="16"/>
  <c r="L6346" i="16"/>
  <c r="K6346" i="16"/>
  <c r="J6346" i="16"/>
  <c r="I6346" i="16"/>
  <c r="H6346" i="16"/>
  <c r="G6346" i="16"/>
  <c r="B6346" i="16"/>
  <c r="A6346" i="16"/>
  <c r="AB6345" i="16"/>
  <c r="AA6345" i="16"/>
  <c r="M6345" i="16"/>
  <c r="L6345" i="16"/>
  <c r="K6345" i="16"/>
  <c r="J6345" i="16"/>
  <c r="I6345" i="16"/>
  <c r="H6345" i="16"/>
  <c r="G6345" i="16"/>
  <c r="A6345" i="16"/>
  <c r="C6345" i="16" s="1"/>
  <c r="AB6344" i="16"/>
  <c r="AA6344" i="16"/>
  <c r="M6344" i="16"/>
  <c r="L6344" i="16"/>
  <c r="K6344" i="16"/>
  <c r="J6344" i="16"/>
  <c r="I6344" i="16"/>
  <c r="H6344" i="16"/>
  <c r="G6344" i="16"/>
  <c r="B6344" i="16"/>
  <c r="A6344" i="16"/>
  <c r="AB6343" i="16"/>
  <c r="AA6343" i="16"/>
  <c r="N6343" i="16"/>
  <c r="M6343" i="16"/>
  <c r="L6343" i="16"/>
  <c r="K6343" i="16"/>
  <c r="J6343" i="16"/>
  <c r="I6343" i="16"/>
  <c r="H6343" i="16"/>
  <c r="G6343" i="16"/>
  <c r="F6343" i="16"/>
  <c r="A6343" i="16"/>
  <c r="AB6342" i="16"/>
  <c r="AA6342" i="16"/>
  <c r="M6342" i="16"/>
  <c r="L6342" i="16"/>
  <c r="K6342" i="16"/>
  <c r="J6342" i="16"/>
  <c r="I6342" i="16"/>
  <c r="H6342" i="16"/>
  <c r="G6342" i="16"/>
  <c r="B6342" i="16"/>
  <c r="A6342" i="16"/>
  <c r="AB6341" i="16"/>
  <c r="AA6341" i="16"/>
  <c r="M6341" i="16"/>
  <c r="L6341" i="16"/>
  <c r="K6341" i="16"/>
  <c r="J6341" i="16"/>
  <c r="I6341" i="16"/>
  <c r="H6341" i="16"/>
  <c r="G6341" i="16"/>
  <c r="A6341" i="16"/>
  <c r="C6341" i="16" s="1"/>
  <c r="AB6340" i="16"/>
  <c r="AA6340" i="16"/>
  <c r="M6340" i="16"/>
  <c r="L6340" i="16"/>
  <c r="K6340" i="16"/>
  <c r="J6340" i="16"/>
  <c r="I6340" i="16"/>
  <c r="H6340" i="16"/>
  <c r="G6340" i="16"/>
  <c r="B6340" i="16"/>
  <c r="A6340" i="16"/>
  <c r="AB6339" i="16"/>
  <c r="AA6339" i="16"/>
  <c r="N6339" i="16"/>
  <c r="M6339" i="16"/>
  <c r="L6339" i="16"/>
  <c r="K6339" i="16"/>
  <c r="J6339" i="16"/>
  <c r="I6339" i="16"/>
  <c r="H6339" i="16"/>
  <c r="G6339" i="16"/>
  <c r="F6339" i="16"/>
  <c r="A6339" i="16"/>
  <c r="AB6338" i="16"/>
  <c r="AA6338" i="16"/>
  <c r="M6338" i="16"/>
  <c r="L6338" i="16"/>
  <c r="K6338" i="16"/>
  <c r="J6338" i="16"/>
  <c r="I6338" i="16"/>
  <c r="H6338" i="16"/>
  <c r="G6338" i="16"/>
  <c r="A6338" i="16"/>
  <c r="AB6337" i="16"/>
  <c r="AA6337" i="16"/>
  <c r="M6337" i="16"/>
  <c r="L6337" i="16"/>
  <c r="K6337" i="16"/>
  <c r="J6337" i="16"/>
  <c r="I6337" i="16"/>
  <c r="B6337" i="16" s="1"/>
  <c r="H6337" i="16"/>
  <c r="G6337" i="16"/>
  <c r="C6337" i="16"/>
  <c r="A6337" i="16"/>
  <c r="N6337" i="16" s="1"/>
  <c r="AB6336" i="16"/>
  <c r="AA6336" i="16"/>
  <c r="M6336" i="16"/>
  <c r="L6336" i="16"/>
  <c r="K6336" i="16"/>
  <c r="J6336" i="16"/>
  <c r="I6336" i="16"/>
  <c r="H6336" i="16"/>
  <c r="G6336" i="16"/>
  <c r="A6336" i="16"/>
  <c r="AB6335" i="16"/>
  <c r="AA6335" i="16"/>
  <c r="M6335" i="16"/>
  <c r="L6335" i="16"/>
  <c r="K6335" i="16"/>
  <c r="J6335" i="16"/>
  <c r="I6335" i="16"/>
  <c r="H6335" i="16"/>
  <c r="G6335" i="16"/>
  <c r="A6335" i="16"/>
  <c r="B6335" i="16" s="1"/>
  <c r="AB6334" i="16"/>
  <c r="AA6334" i="16"/>
  <c r="M6334" i="16"/>
  <c r="L6334" i="16"/>
  <c r="K6334" i="16"/>
  <c r="J6334" i="16"/>
  <c r="I6334" i="16"/>
  <c r="H6334" i="16"/>
  <c r="G6334" i="16"/>
  <c r="B6334" i="16"/>
  <c r="A6334" i="16"/>
  <c r="C6334" i="16" s="1"/>
  <c r="AB6333" i="16"/>
  <c r="AA6333" i="16"/>
  <c r="N6333" i="16"/>
  <c r="M6333" i="16"/>
  <c r="L6333" i="16"/>
  <c r="K6333" i="16"/>
  <c r="J6333" i="16"/>
  <c r="I6333" i="16"/>
  <c r="H6333" i="16"/>
  <c r="C6333" i="16" s="1"/>
  <c r="G6333" i="16"/>
  <c r="F6333" i="16"/>
  <c r="A6333" i="16"/>
  <c r="B6333" i="16" s="1"/>
  <c r="AB6332" i="16"/>
  <c r="AA6332" i="16"/>
  <c r="N6332" i="16"/>
  <c r="M6332" i="16"/>
  <c r="L6332" i="16"/>
  <c r="K6332" i="16"/>
  <c r="J6332" i="16"/>
  <c r="I6332" i="16"/>
  <c r="H6332" i="16"/>
  <c r="G6332" i="16"/>
  <c r="F6332" i="16" s="1"/>
  <c r="B6332" i="16"/>
  <c r="A6332" i="16"/>
  <c r="C6332" i="16" s="1"/>
  <c r="AB6331" i="16"/>
  <c r="AA6331" i="16"/>
  <c r="N6331" i="16"/>
  <c r="M6331" i="16"/>
  <c r="L6331" i="16"/>
  <c r="K6331" i="16"/>
  <c r="J6331" i="16"/>
  <c r="I6331" i="16"/>
  <c r="H6331" i="16"/>
  <c r="G6331" i="16"/>
  <c r="F6331" i="16"/>
  <c r="A6331" i="16"/>
  <c r="AB6330" i="16"/>
  <c r="AA6330" i="16"/>
  <c r="M6330" i="16"/>
  <c r="L6330" i="16"/>
  <c r="K6330" i="16"/>
  <c r="J6330" i="16"/>
  <c r="I6330" i="16"/>
  <c r="H6330" i="16"/>
  <c r="G6330" i="16"/>
  <c r="A6330" i="16"/>
  <c r="AB6329" i="16"/>
  <c r="AA6329" i="16"/>
  <c r="N6329" i="16"/>
  <c r="M6329" i="16"/>
  <c r="L6329" i="16"/>
  <c r="K6329" i="16"/>
  <c r="J6329" i="16"/>
  <c r="I6329" i="16"/>
  <c r="B6329" i="16" s="1"/>
  <c r="H6329" i="16"/>
  <c r="G6329" i="16"/>
  <c r="F6329" i="16" s="1"/>
  <c r="C6329" i="16"/>
  <c r="A6329" i="16"/>
  <c r="AB6328" i="16"/>
  <c r="AA6328" i="16"/>
  <c r="M6328" i="16"/>
  <c r="L6328" i="16"/>
  <c r="K6328" i="16"/>
  <c r="J6328" i="16"/>
  <c r="I6328" i="16"/>
  <c r="H6328" i="16"/>
  <c r="G6328" i="16"/>
  <c r="A6328" i="16"/>
  <c r="AB6327" i="16"/>
  <c r="AA6327" i="16"/>
  <c r="N6327" i="16"/>
  <c r="M6327" i="16"/>
  <c r="L6327" i="16"/>
  <c r="K6327" i="16"/>
  <c r="J6327" i="16"/>
  <c r="I6327" i="16"/>
  <c r="H6327" i="16"/>
  <c r="C6327" i="16" s="1"/>
  <c r="G6327" i="16"/>
  <c r="F6327" i="16"/>
  <c r="A6327" i="16"/>
  <c r="B6327" i="16" s="1"/>
  <c r="AB6326" i="16"/>
  <c r="AA6326" i="16"/>
  <c r="N6326" i="16"/>
  <c r="M6326" i="16"/>
  <c r="L6326" i="16"/>
  <c r="K6326" i="16"/>
  <c r="J6326" i="16"/>
  <c r="I6326" i="16"/>
  <c r="H6326" i="16"/>
  <c r="G6326" i="16"/>
  <c r="F6326" i="16" s="1"/>
  <c r="B6326" i="16"/>
  <c r="A6326" i="16"/>
  <c r="C6326" i="16" s="1"/>
  <c r="AB6325" i="16"/>
  <c r="AA6325" i="16"/>
  <c r="N6325" i="16"/>
  <c r="M6325" i="16"/>
  <c r="L6325" i="16"/>
  <c r="K6325" i="16"/>
  <c r="J6325" i="16"/>
  <c r="I6325" i="16"/>
  <c r="H6325" i="16"/>
  <c r="C6325" i="16" s="1"/>
  <c r="G6325" i="16"/>
  <c r="F6325" i="16"/>
  <c r="A6325" i="16"/>
  <c r="B6325" i="16" s="1"/>
  <c r="AB6324" i="16"/>
  <c r="AA6324" i="16"/>
  <c r="M6324" i="16"/>
  <c r="L6324" i="16"/>
  <c r="K6324" i="16"/>
  <c r="J6324" i="16"/>
  <c r="I6324" i="16"/>
  <c r="B6324" i="16" s="1"/>
  <c r="H6324" i="16"/>
  <c r="G6324" i="16"/>
  <c r="A6324" i="16"/>
  <c r="AB6323" i="16"/>
  <c r="AA6323" i="16"/>
  <c r="M6323" i="16"/>
  <c r="L6323" i="16"/>
  <c r="K6323" i="16"/>
  <c r="J6323" i="16"/>
  <c r="I6323" i="16"/>
  <c r="B6323" i="16" s="1"/>
  <c r="H6323" i="16"/>
  <c r="G6323" i="16"/>
  <c r="C6323" i="16"/>
  <c r="A6323" i="16"/>
  <c r="N6323" i="16" s="1"/>
  <c r="AB6322" i="16"/>
  <c r="AA6322" i="16"/>
  <c r="M6322" i="16"/>
  <c r="L6322" i="16"/>
  <c r="K6322" i="16"/>
  <c r="J6322" i="16"/>
  <c r="I6322" i="16"/>
  <c r="H6322" i="16"/>
  <c r="G6322" i="16"/>
  <c r="A6322" i="16"/>
  <c r="AB6321" i="16"/>
  <c r="AA6321" i="16"/>
  <c r="M6321" i="16"/>
  <c r="L6321" i="16"/>
  <c r="K6321" i="16"/>
  <c r="J6321" i="16"/>
  <c r="I6321" i="16"/>
  <c r="H6321" i="16"/>
  <c r="G6321" i="16"/>
  <c r="A6321" i="16"/>
  <c r="AB6320" i="16"/>
  <c r="AA6320" i="16"/>
  <c r="M6320" i="16"/>
  <c r="L6320" i="16"/>
  <c r="K6320" i="16"/>
  <c r="J6320" i="16"/>
  <c r="I6320" i="16"/>
  <c r="H6320" i="16"/>
  <c r="G6320" i="16"/>
  <c r="A6320" i="16"/>
  <c r="AB6319" i="16"/>
  <c r="AA6319" i="16"/>
  <c r="M6319" i="16"/>
  <c r="L6319" i="16"/>
  <c r="K6319" i="16"/>
  <c r="J6319" i="16"/>
  <c r="I6319" i="16"/>
  <c r="H6319" i="16"/>
  <c r="G6319" i="16"/>
  <c r="A6319" i="16"/>
  <c r="B6319" i="16" s="1"/>
  <c r="AB6318" i="16"/>
  <c r="AA6318" i="16"/>
  <c r="M6318" i="16"/>
  <c r="L6318" i="16"/>
  <c r="K6318" i="16"/>
  <c r="J6318" i="16"/>
  <c r="I6318" i="16"/>
  <c r="H6318" i="16"/>
  <c r="G6318" i="16"/>
  <c r="B6318" i="16"/>
  <c r="A6318" i="16"/>
  <c r="AB6317" i="16"/>
  <c r="AA6317" i="16"/>
  <c r="M6317" i="16"/>
  <c r="L6317" i="16"/>
  <c r="K6317" i="16"/>
  <c r="J6317" i="16"/>
  <c r="I6317" i="16"/>
  <c r="H6317" i="16"/>
  <c r="G6317" i="16"/>
  <c r="A6317" i="16"/>
  <c r="N6317" i="16" s="1"/>
  <c r="AB6316" i="16"/>
  <c r="AA6316" i="16"/>
  <c r="N6316" i="16"/>
  <c r="M6316" i="16"/>
  <c r="L6316" i="16"/>
  <c r="K6316" i="16"/>
  <c r="J6316" i="16"/>
  <c r="I6316" i="16"/>
  <c r="H6316" i="16"/>
  <c r="G6316" i="16"/>
  <c r="F6316" i="16" s="1"/>
  <c r="B6316" i="16"/>
  <c r="A6316" i="16"/>
  <c r="C6316" i="16" s="1"/>
  <c r="AB6315" i="16"/>
  <c r="AA6315" i="16"/>
  <c r="N6315" i="16"/>
  <c r="M6315" i="16"/>
  <c r="L6315" i="16"/>
  <c r="K6315" i="16"/>
  <c r="J6315" i="16"/>
  <c r="I6315" i="16"/>
  <c r="H6315" i="16"/>
  <c r="G6315" i="16"/>
  <c r="F6315" i="16"/>
  <c r="A6315" i="16"/>
  <c r="AB6314" i="16"/>
  <c r="AA6314" i="16"/>
  <c r="M6314" i="16"/>
  <c r="L6314" i="16"/>
  <c r="K6314" i="16"/>
  <c r="J6314" i="16"/>
  <c r="I6314" i="16"/>
  <c r="H6314" i="16"/>
  <c r="G6314" i="16"/>
  <c r="A6314" i="16"/>
  <c r="AB6313" i="16"/>
  <c r="AA6313" i="16"/>
  <c r="N6313" i="16"/>
  <c r="M6313" i="16"/>
  <c r="L6313" i="16"/>
  <c r="K6313" i="16"/>
  <c r="J6313" i="16"/>
  <c r="I6313" i="16"/>
  <c r="H6313" i="16"/>
  <c r="G6313" i="16"/>
  <c r="F6313" i="16"/>
  <c r="B6313" i="16"/>
  <c r="A6313" i="16"/>
  <c r="AB6312" i="16"/>
  <c r="AA6312" i="16"/>
  <c r="N6312" i="16"/>
  <c r="M6312" i="16"/>
  <c r="L6312" i="16"/>
  <c r="K6312" i="16"/>
  <c r="J6312" i="16"/>
  <c r="I6312" i="16"/>
  <c r="H6312" i="16"/>
  <c r="G6312" i="16"/>
  <c r="F6312" i="16" s="1"/>
  <c r="A6312" i="16"/>
  <c r="AB6311" i="16"/>
  <c r="AA6311" i="16"/>
  <c r="M6311" i="16"/>
  <c r="L6311" i="16"/>
  <c r="K6311" i="16"/>
  <c r="J6311" i="16"/>
  <c r="I6311" i="16"/>
  <c r="H6311" i="16"/>
  <c r="G6311" i="16"/>
  <c r="A6311" i="16"/>
  <c r="B6311" i="16" s="1"/>
  <c r="AB6310" i="16"/>
  <c r="AA6310" i="16"/>
  <c r="M6310" i="16"/>
  <c r="L6310" i="16"/>
  <c r="K6310" i="16"/>
  <c r="J6310" i="16"/>
  <c r="I6310" i="16"/>
  <c r="H6310" i="16"/>
  <c r="G6310" i="16"/>
  <c r="B6310" i="16"/>
  <c r="A6310" i="16"/>
  <c r="AB6309" i="16"/>
  <c r="AA6309" i="16"/>
  <c r="M6309" i="16"/>
  <c r="L6309" i="16"/>
  <c r="K6309" i="16"/>
  <c r="J6309" i="16"/>
  <c r="I6309" i="16"/>
  <c r="H6309" i="16"/>
  <c r="G6309" i="16"/>
  <c r="A6309" i="16"/>
  <c r="N6309" i="16" s="1"/>
  <c r="AB6308" i="16"/>
  <c r="AA6308" i="16"/>
  <c r="M6308" i="16"/>
  <c r="L6308" i="16"/>
  <c r="K6308" i="16"/>
  <c r="J6308" i="16"/>
  <c r="I6308" i="16"/>
  <c r="H6308" i="16"/>
  <c r="G6308" i="16"/>
  <c r="A6308" i="16"/>
  <c r="C6308" i="16" s="1"/>
  <c r="AB6307" i="16"/>
  <c r="AA6307" i="16"/>
  <c r="N6307" i="16"/>
  <c r="M6307" i="16"/>
  <c r="L6307" i="16"/>
  <c r="K6307" i="16"/>
  <c r="J6307" i="16"/>
  <c r="I6307" i="16"/>
  <c r="B6307" i="16" s="1"/>
  <c r="H6307" i="16"/>
  <c r="G6307" i="16"/>
  <c r="F6307" i="16" s="1"/>
  <c r="C6307" i="16"/>
  <c r="A6307" i="16"/>
  <c r="AB6306" i="16"/>
  <c r="AA6306" i="16"/>
  <c r="M6306" i="16"/>
  <c r="L6306" i="16"/>
  <c r="K6306" i="16"/>
  <c r="J6306" i="16"/>
  <c r="I6306" i="16"/>
  <c r="H6306" i="16"/>
  <c r="G6306" i="16"/>
  <c r="A6306" i="16"/>
  <c r="AB6305" i="16"/>
  <c r="AA6305" i="16"/>
  <c r="M6305" i="16"/>
  <c r="L6305" i="16"/>
  <c r="K6305" i="16"/>
  <c r="J6305" i="16"/>
  <c r="I6305" i="16"/>
  <c r="H6305" i="16"/>
  <c r="G6305" i="16"/>
  <c r="A6305" i="16"/>
  <c r="N6305" i="16" s="1"/>
  <c r="AB6304" i="16"/>
  <c r="AA6304" i="16"/>
  <c r="M6304" i="16"/>
  <c r="L6304" i="16"/>
  <c r="K6304" i="16"/>
  <c r="J6304" i="16"/>
  <c r="I6304" i="16"/>
  <c r="H6304" i="16"/>
  <c r="G6304" i="16"/>
  <c r="A6304" i="16"/>
  <c r="AB6303" i="16"/>
  <c r="AA6303" i="16"/>
  <c r="M6303" i="16"/>
  <c r="L6303" i="16"/>
  <c r="K6303" i="16"/>
  <c r="J6303" i="16"/>
  <c r="I6303" i="16"/>
  <c r="H6303" i="16"/>
  <c r="G6303" i="16"/>
  <c r="C6303" i="16"/>
  <c r="A6303" i="16"/>
  <c r="AB6302" i="16"/>
  <c r="AA6302" i="16"/>
  <c r="N6302" i="16"/>
  <c r="M6302" i="16"/>
  <c r="L6302" i="16"/>
  <c r="K6302" i="16"/>
  <c r="J6302" i="16"/>
  <c r="I6302" i="16"/>
  <c r="H6302" i="16"/>
  <c r="G6302" i="16"/>
  <c r="B6302" i="16"/>
  <c r="A6302" i="16"/>
  <c r="AB6301" i="16"/>
  <c r="AA6301" i="16"/>
  <c r="N6301" i="16"/>
  <c r="M6301" i="16"/>
  <c r="L6301" i="16"/>
  <c r="K6301" i="16"/>
  <c r="J6301" i="16"/>
  <c r="I6301" i="16"/>
  <c r="H6301" i="16"/>
  <c r="G6301" i="16"/>
  <c r="F6301" i="16"/>
  <c r="A6301" i="16"/>
  <c r="B6301" i="16" s="1"/>
  <c r="AB6300" i="16"/>
  <c r="AA6300" i="16"/>
  <c r="N6300" i="16"/>
  <c r="M6300" i="16"/>
  <c r="L6300" i="16"/>
  <c r="K6300" i="16"/>
  <c r="J6300" i="16"/>
  <c r="I6300" i="16"/>
  <c r="H6300" i="16"/>
  <c r="G6300" i="16"/>
  <c r="F6300" i="16" s="1"/>
  <c r="B6300" i="16"/>
  <c r="A6300" i="16"/>
  <c r="C6300" i="16" s="1"/>
  <c r="AB6299" i="16"/>
  <c r="AA6299" i="16"/>
  <c r="N6299" i="16"/>
  <c r="M6299" i="16"/>
  <c r="L6299" i="16"/>
  <c r="K6299" i="16"/>
  <c r="J6299" i="16"/>
  <c r="I6299" i="16"/>
  <c r="H6299" i="16"/>
  <c r="G6299" i="16"/>
  <c r="F6299" i="16"/>
  <c r="A6299" i="16"/>
  <c r="AB6298" i="16"/>
  <c r="AA6298" i="16"/>
  <c r="M6298" i="16"/>
  <c r="L6298" i="16"/>
  <c r="K6298" i="16"/>
  <c r="J6298" i="16"/>
  <c r="I6298" i="16"/>
  <c r="H6298" i="16"/>
  <c r="G6298" i="16"/>
  <c r="B6298" i="16"/>
  <c r="A6298" i="16"/>
  <c r="AB6297" i="16"/>
  <c r="AA6297" i="16"/>
  <c r="M6297" i="16"/>
  <c r="L6297" i="16"/>
  <c r="K6297" i="16"/>
  <c r="J6297" i="16"/>
  <c r="I6297" i="16"/>
  <c r="H6297" i="16"/>
  <c r="G6297" i="16"/>
  <c r="A6297" i="16"/>
  <c r="B6297" i="16" s="1"/>
  <c r="AB6296" i="16"/>
  <c r="AA6296" i="16"/>
  <c r="M6296" i="16"/>
  <c r="L6296" i="16"/>
  <c r="K6296" i="16"/>
  <c r="J6296" i="16"/>
  <c r="I6296" i="16"/>
  <c r="H6296" i="16"/>
  <c r="G6296" i="16"/>
  <c r="A6296" i="16"/>
  <c r="AB6295" i="16"/>
  <c r="AA6295" i="16"/>
  <c r="N6295" i="16"/>
  <c r="M6295" i="16"/>
  <c r="L6295" i="16"/>
  <c r="K6295" i="16"/>
  <c r="J6295" i="16"/>
  <c r="I6295" i="16"/>
  <c r="H6295" i="16"/>
  <c r="G6295" i="16"/>
  <c r="F6295" i="16" s="1"/>
  <c r="B6295" i="16"/>
  <c r="A6295" i="16"/>
  <c r="AB6294" i="16"/>
  <c r="AA6294" i="16"/>
  <c r="N6294" i="16"/>
  <c r="M6294" i="16"/>
  <c r="L6294" i="16"/>
  <c r="K6294" i="16"/>
  <c r="J6294" i="16"/>
  <c r="I6294" i="16"/>
  <c r="H6294" i="16"/>
  <c r="G6294" i="16"/>
  <c r="F6294" i="16"/>
  <c r="A6294" i="16"/>
  <c r="AB6293" i="16"/>
  <c r="AA6293" i="16"/>
  <c r="M6293" i="16"/>
  <c r="L6293" i="16"/>
  <c r="K6293" i="16"/>
  <c r="J6293" i="16"/>
  <c r="I6293" i="16"/>
  <c r="B6293" i="16" s="1"/>
  <c r="H6293" i="16"/>
  <c r="G6293" i="16"/>
  <c r="A6293" i="16"/>
  <c r="AB6292" i="16"/>
  <c r="AA6292" i="16"/>
  <c r="M6292" i="16"/>
  <c r="L6292" i="16"/>
  <c r="K6292" i="16"/>
  <c r="J6292" i="16"/>
  <c r="I6292" i="16"/>
  <c r="H6292" i="16"/>
  <c r="G6292" i="16"/>
  <c r="A6292" i="16"/>
  <c r="AB6291" i="16"/>
  <c r="AA6291" i="16"/>
  <c r="M6291" i="16"/>
  <c r="L6291" i="16"/>
  <c r="K6291" i="16"/>
  <c r="J6291" i="16"/>
  <c r="I6291" i="16"/>
  <c r="H6291" i="16"/>
  <c r="G6291" i="16"/>
  <c r="A6291" i="16"/>
  <c r="C6291" i="16" s="1"/>
  <c r="AB6290" i="16"/>
  <c r="AA6290" i="16"/>
  <c r="M6290" i="16"/>
  <c r="L6290" i="16"/>
  <c r="K6290" i="16"/>
  <c r="J6290" i="16"/>
  <c r="I6290" i="16"/>
  <c r="H6290" i="16"/>
  <c r="G6290" i="16"/>
  <c r="A6290" i="16"/>
  <c r="AB6289" i="16"/>
  <c r="AA6289" i="16"/>
  <c r="N6289" i="16"/>
  <c r="M6289" i="16"/>
  <c r="L6289" i="16"/>
  <c r="K6289" i="16"/>
  <c r="J6289" i="16"/>
  <c r="I6289" i="16"/>
  <c r="B6289" i="16" s="1"/>
  <c r="H6289" i="16"/>
  <c r="G6289" i="16"/>
  <c r="F6289" i="16" s="1"/>
  <c r="C6289" i="16"/>
  <c r="A6289" i="16"/>
  <c r="AB6288" i="16"/>
  <c r="AA6288" i="16"/>
  <c r="M6288" i="16"/>
  <c r="L6288" i="16"/>
  <c r="K6288" i="16"/>
  <c r="J6288" i="16"/>
  <c r="I6288" i="16"/>
  <c r="H6288" i="16"/>
  <c r="G6288" i="16"/>
  <c r="A6288" i="16"/>
  <c r="AB6287" i="16"/>
  <c r="AA6287" i="16"/>
  <c r="M6287" i="16"/>
  <c r="L6287" i="16"/>
  <c r="K6287" i="16"/>
  <c r="J6287" i="16"/>
  <c r="I6287" i="16"/>
  <c r="H6287" i="16"/>
  <c r="G6287" i="16"/>
  <c r="A6287" i="16"/>
  <c r="N6287" i="16" s="1"/>
  <c r="AB6286" i="16"/>
  <c r="AA6286" i="16"/>
  <c r="N6286" i="16"/>
  <c r="M6286" i="16"/>
  <c r="L6286" i="16"/>
  <c r="K6286" i="16"/>
  <c r="J6286" i="16"/>
  <c r="I6286" i="16"/>
  <c r="H6286" i="16"/>
  <c r="G6286" i="16"/>
  <c r="F6286" i="16" s="1"/>
  <c r="B6286" i="16"/>
  <c r="A6286" i="16"/>
  <c r="C6286" i="16" s="1"/>
  <c r="AB6285" i="16"/>
  <c r="AA6285" i="16"/>
  <c r="N6285" i="16"/>
  <c r="M6285" i="16"/>
  <c r="L6285" i="16"/>
  <c r="K6285" i="16"/>
  <c r="J6285" i="16"/>
  <c r="I6285" i="16"/>
  <c r="H6285" i="16"/>
  <c r="C6285" i="16" s="1"/>
  <c r="G6285" i="16"/>
  <c r="F6285" i="16"/>
  <c r="A6285" i="16"/>
  <c r="B6285" i="16" s="1"/>
  <c r="AB6284" i="16"/>
  <c r="AA6284" i="16"/>
  <c r="M6284" i="16"/>
  <c r="L6284" i="16"/>
  <c r="K6284" i="16"/>
  <c r="J6284" i="16"/>
  <c r="I6284" i="16"/>
  <c r="H6284" i="16"/>
  <c r="G6284" i="16"/>
  <c r="A6284" i="16"/>
  <c r="AB6283" i="16"/>
  <c r="AA6283" i="16"/>
  <c r="N6283" i="16"/>
  <c r="M6283" i="16"/>
  <c r="L6283" i="16"/>
  <c r="K6283" i="16"/>
  <c r="J6283" i="16"/>
  <c r="I6283" i="16"/>
  <c r="B6283" i="16" s="1"/>
  <c r="H6283" i="16"/>
  <c r="G6283" i="16"/>
  <c r="F6283" i="16"/>
  <c r="C6283" i="16"/>
  <c r="A6283" i="16"/>
  <c r="AB6282" i="16"/>
  <c r="AA6282" i="16"/>
  <c r="M6282" i="16"/>
  <c r="L6282" i="16"/>
  <c r="K6282" i="16"/>
  <c r="J6282" i="16"/>
  <c r="I6282" i="16"/>
  <c r="H6282" i="16"/>
  <c r="G6282" i="16"/>
  <c r="A6282" i="16"/>
  <c r="AB6281" i="16"/>
  <c r="AA6281" i="16"/>
  <c r="N6281" i="16"/>
  <c r="M6281" i="16"/>
  <c r="L6281" i="16"/>
  <c r="K6281" i="16"/>
  <c r="J6281" i="16"/>
  <c r="I6281" i="16"/>
  <c r="H6281" i="16"/>
  <c r="G6281" i="16"/>
  <c r="F6281" i="16"/>
  <c r="B6281" i="16"/>
  <c r="A6281" i="16"/>
  <c r="AB6280" i="16"/>
  <c r="AA6280" i="16"/>
  <c r="N6280" i="16"/>
  <c r="M6280" i="16"/>
  <c r="L6280" i="16"/>
  <c r="K6280" i="16"/>
  <c r="J6280" i="16"/>
  <c r="I6280" i="16"/>
  <c r="H6280" i="16"/>
  <c r="G6280" i="16"/>
  <c r="F6280" i="16"/>
  <c r="A6280" i="16"/>
  <c r="AB6279" i="16"/>
  <c r="AA6279" i="16"/>
  <c r="M6279" i="16"/>
  <c r="L6279" i="16"/>
  <c r="K6279" i="16"/>
  <c r="J6279" i="16"/>
  <c r="I6279" i="16"/>
  <c r="H6279" i="16"/>
  <c r="G6279" i="16"/>
  <c r="A6279" i="16"/>
  <c r="N6279" i="16" s="1"/>
  <c r="AB6278" i="16"/>
  <c r="AA6278" i="16"/>
  <c r="M6278" i="16"/>
  <c r="L6278" i="16"/>
  <c r="K6278" i="16"/>
  <c r="J6278" i="16"/>
  <c r="I6278" i="16"/>
  <c r="H6278" i="16"/>
  <c r="G6278" i="16"/>
  <c r="A6278" i="16"/>
  <c r="AB6277" i="16"/>
  <c r="AA6277" i="16"/>
  <c r="M6277" i="16"/>
  <c r="L6277" i="16"/>
  <c r="K6277" i="16"/>
  <c r="J6277" i="16"/>
  <c r="I6277" i="16"/>
  <c r="H6277" i="16"/>
  <c r="C6277" i="16" s="1"/>
  <c r="G6277" i="16"/>
  <c r="B6277" i="16"/>
  <c r="A6277" i="16"/>
  <c r="AB6276" i="16"/>
  <c r="AA6276" i="16"/>
  <c r="N6276" i="16"/>
  <c r="M6276" i="16"/>
  <c r="L6276" i="16"/>
  <c r="K6276" i="16"/>
  <c r="J6276" i="16"/>
  <c r="I6276" i="16"/>
  <c r="H6276" i="16"/>
  <c r="G6276" i="16"/>
  <c r="F6276" i="16"/>
  <c r="A6276" i="16"/>
  <c r="C6276" i="16" s="1"/>
  <c r="AB6275" i="16"/>
  <c r="AA6275" i="16"/>
  <c r="N6275" i="16"/>
  <c r="M6275" i="16"/>
  <c r="L6275" i="16"/>
  <c r="K6275" i="16"/>
  <c r="J6275" i="16"/>
  <c r="I6275" i="16"/>
  <c r="B6275" i="16" s="1"/>
  <c r="H6275" i="16"/>
  <c r="G6275" i="16"/>
  <c r="F6275" i="16" s="1"/>
  <c r="C6275" i="16"/>
  <c r="A6275" i="16"/>
  <c r="AB6274" i="16"/>
  <c r="AA6274" i="16"/>
  <c r="M6274" i="16"/>
  <c r="L6274" i="16"/>
  <c r="K6274" i="16"/>
  <c r="J6274" i="16"/>
  <c r="I6274" i="16"/>
  <c r="B6274" i="16" s="1"/>
  <c r="H6274" i="16"/>
  <c r="G6274" i="16"/>
  <c r="A6274" i="16"/>
  <c r="AB6273" i="16"/>
  <c r="AA6273" i="16"/>
  <c r="N6273" i="16"/>
  <c r="M6273" i="16"/>
  <c r="L6273" i="16"/>
  <c r="K6273" i="16"/>
  <c r="J6273" i="16"/>
  <c r="I6273" i="16"/>
  <c r="H6273" i="16"/>
  <c r="G6273" i="16"/>
  <c r="F6273" i="16" s="1"/>
  <c r="B6273" i="16"/>
  <c r="A6273" i="16"/>
  <c r="AB6272" i="16"/>
  <c r="AA6272" i="16"/>
  <c r="M6272" i="16"/>
  <c r="L6272" i="16"/>
  <c r="K6272" i="16"/>
  <c r="J6272" i="16"/>
  <c r="I6272" i="16"/>
  <c r="H6272" i="16"/>
  <c r="G6272" i="16"/>
  <c r="A6272" i="16"/>
  <c r="AB6271" i="16"/>
  <c r="AA6271" i="16"/>
  <c r="N6271" i="16"/>
  <c r="M6271" i="16"/>
  <c r="L6271" i="16"/>
  <c r="K6271" i="16"/>
  <c r="J6271" i="16"/>
  <c r="I6271" i="16"/>
  <c r="H6271" i="16"/>
  <c r="G6271" i="16"/>
  <c r="F6271" i="16"/>
  <c r="A6271" i="16"/>
  <c r="C6271" i="16" s="1"/>
  <c r="AB6270" i="16"/>
  <c r="AA6270" i="16"/>
  <c r="M6270" i="16"/>
  <c r="L6270" i="16"/>
  <c r="K6270" i="16"/>
  <c r="J6270" i="16"/>
  <c r="I6270" i="16"/>
  <c r="B6270" i="16" s="1"/>
  <c r="H6270" i="16"/>
  <c r="G6270" i="16"/>
  <c r="F6270" i="16" s="1"/>
  <c r="A6270" i="16"/>
  <c r="C6270" i="16" s="1"/>
  <c r="AB6269" i="16"/>
  <c r="AA6269" i="16"/>
  <c r="N6269" i="16"/>
  <c r="M6269" i="16"/>
  <c r="L6269" i="16"/>
  <c r="K6269" i="16"/>
  <c r="J6269" i="16"/>
  <c r="I6269" i="16"/>
  <c r="H6269" i="16"/>
  <c r="G6269" i="16"/>
  <c r="F6269" i="16" s="1"/>
  <c r="B6269" i="16"/>
  <c r="A6269" i="16"/>
  <c r="AB6268" i="16"/>
  <c r="AA6268" i="16"/>
  <c r="N6268" i="16"/>
  <c r="M6268" i="16"/>
  <c r="L6268" i="16"/>
  <c r="K6268" i="16"/>
  <c r="J6268" i="16"/>
  <c r="I6268" i="16"/>
  <c r="H6268" i="16"/>
  <c r="G6268" i="16"/>
  <c r="F6268" i="16"/>
  <c r="A6268" i="16"/>
  <c r="AB6267" i="16"/>
  <c r="AA6267" i="16"/>
  <c r="M6267" i="16"/>
  <c r="L6267" i="16"/>
  <c r="K6267" i="16"/>
  <c r="J6267" i="16"/>
  <c r="I6267" i="16"/>
  <c r="H6267" i="16"/>
  <c r="G6267" i="16"/>
  <c r="A6267" i="16"/>
  <c r="AB6266" i="16"/>
  <c r="AA6266" i="16"/>
  <c r="M6266" i="16"/>
  <c r="L6266" i="16"/>
  <c r="K6266" i="16"/>
  <c r="J6266" i="16"/>
  <c r="I6266" i="16"/>
  <c r="H6266" i="16"/>
  <c r="G6266" i="16"/>
  <c r="A6266" i="16"/>
  <c r="AB6265" i="16"/>
  <c r="AA6265" i="16"/>
  <c r="M6265" i="16"/>
  <c r="L6265" i="16"/>
  <c r="K6265" i="16"/>
  <c r="J6265" i="16"/>
  <c r="I6265" i="16"/>
  <c r="H6265" i="16"/>
  <c r="C6265" i="16" s="1"/>
  <c r="G6265" i="16"/>
  <c r="A6265" i="16"/>
  <c r="AB6264" i="16"/>
  <c r="AA6264" i="16"/>
  <c r="M6264" i="16"/>
  <c r="L6264" i="16"/>
  <c r="K6264" i="16"/>
  <c r="J6264" i="16"/>
  <c r="I6264" i="16"/>
  <c r="H6264" i="16"/>
  <c r="G6264" i="16"/>
  <c r="A6264" i="16"/>
  <c r="AB6263" i="16"/>
  <c r="AA6263" i="16"/>
  <c r="N6263" i="16"/>
  <c r="M6263" i="16"/>
  <c r="L6263" i="16"/>
  <c r="K6263" i="16"/>
  <c r="J6263" i="16"/>
  <c r="I6263" i="16"/>
  <c r="H6263" i="16"/>
  <c r="C6263" i="16" s="1"/>
  <c r="G6263" i="16"/>
  <c r="F6263" i="16"/>
  <c r="A6263" i="16"/>
  <c r="B6263" i="16" s="1"/>
  <c r="AB6262" i="16"/>
  <c r="AA6262" i="16"/>
  <c r="M6262" i="16"/>
  <c r="L6262" i="16"/>
  <c r="K6262" i="16"/>
  <c r="J6262" i="16"/>
  <c r="I6262" i="16"/>
  <c r="B6262" i="16" s="1"/>
  <c r="H6262" i="16"/>
  <c r="G6262" i="16"/>
  <c r="A6262" i="16"/>
  <c r="AB6261" i="16"/>
  <c r="AA6261" i="16"/>
  <c r="M6261" i="16"/>
  <c r="L6261" i="16"/>
  <c r="K6261" i="16"/>
  <c r="J6261" i="16"/>
  <c r="I6261" i="16"/>
  <c r="H6261" i="16"/>
  <c r="G6261" i="16"/>
  <c r="B6261" i="16"/>
  <c r="A6261" i="16"/>
  <c r="N6261" i="16" s="1"/>
  <c r="AB6260" i="16"/>
  <c r="AA6260" i="16"/>
  <c r="M6260" i="16"/>
  <c r="L6260" i="16"/>
  <c r="K6260" i="16"/>
  <c r="J6260" i="16"/>
  <c r="I6260" i="16"/>
  <c r="H6260" i="16"/>
  <c r="G6260" i="16"/>
  <c r="A6260" i="16"/>
  <c r="AB6259" i="16"/>
  <c r="AA6259" i="16"/>
  <c r="M6259" i="16"/>
  <c r="L6259" i="16"/>
  <c r="K6259" i="16"/>
  <c r="J6259" i="16"/>
  <c r="I6259" i="16"/>
  <c r="H6259" i="16"/>
  <c r="G6259" i="16"/>
  <c r="A6259" i="16"/>
  <c r="AB6258" i="16"/>
  <c r="AA6258" i="16"/>
  <c r="M6258" i="16"/>
  <c r="L6258" i="16"/>
  <c r="K6258" i="16"/>
  <c r="J6258" i="16"/>
  <c r="I6258" i="16"/>
  <c r="H6258" i="16"/>
  <c r="G6258" i="16"/>
  <c r="A6258" i="16"/>
  <c r="AB6257" i="16"/>
  <c r="AA6257" i="16"/>
  <c r="M6257" i="16"/>
  <c r="L6257" i="16"/>
  <c r="K6257" i="16"/>
  <c r="J6257" i="16"/>
  <c r="I6257" i="16"/>
  <c r="H6257" i="16"/>
  <c r="G6257" i="16"/>
  <c r="A6257" i="16"/>
  <c r="C6257" i="16" s="1"/>
  <c r="AB6256" i="16"/>
  <c r="AA6256" i="16"/>
  <c r="M6256" i="16"/>
  <c r="L6256" i="16"/>
  <c r="K6256" i="16"/>
  <c r="J6256" i="16"/>
  <c r="I6256" i="16"/>
  <c r="H6256" i="16"/>
  <c r="G6256" i="16"/>
  <c r="F6256" i="16" s="1"/>
  <c r="A6256" i="16"/>
  <c r="N6256" i="16" s="1"/>
  <c r="AB6255" i="16"/>
  <c r="AA6255" i="16"/>
  <c r="M6255" i="16"/>
  <c r="L6255" i="16"/>
  <c r="K6255" i="16"/>
  <c r="J6255" i="16"/>
  <c r="I6255" i="16"/>
  <c r="H6255" i="16"/>
  <c r="G6255" i="16"/>
  <c r="A6255" i="16"/>
  <c r="B6255" i="16" s="1"/>
  <c r="AB6254" i="16"/>
  <c r="AA6254" i="16"/>
  <c r="M6254" i="16"/>
  <c r="L6254" i="16"/>
  <c r="K6254" i="16"/>
  <c r="J6254" i="16"/>
  <c r="I6254" i="16"/>
  <c r="H6254" i="16"/>
  <c r="G6254" i="16"/>
  <c r="B6254" i="16"/>
  <c r="A6254" i="16"/>
  <c r="AB6253" i="16"/>
  <c r="AA6253" i="16"/>
  <c r="N6253" i="16"/>
  <c r="M6253" i="16"/>
  <c r="L6253" i="16"/>
  <c r="K6253" i="16"/>
  <c r="J6253" i="16"/>
  <c r="I6253" i="16"/>
  <c r="H6253" i="16"/>
  <c r="G6253" i="16"/>
  <c r="F6253" i="16"/>
  <c r="A6253" i="16"/>
  <c r="B6253" i="16" s="1"/>
  <c r="AB6252" i="16"/>
  <c r="AA6252" i="16"/>
  <c r="M6252" i="16"/>
  <c r="L6252" i="16"/>
  <c r="K6252" i="16"/>
  <c r="J6252" i="16"/>
  <c r="I6252" i="16"/>
  <c r="H6252" i="16"/>
  <c r="G6252" i="16"/>
  <c r="A6252" i="16"/>
  <c r="C6252" i="16" s="1"/>
  <c r="AB6251" i="16"/>
  <c r="AA6251" i="16"/>
  <c r="M6251" i="16"/>
  <c r="L6251" i="16"/>
  <c r="K6251" i="16"/>
  <c r="J6251" i="16"/>
  <c r="I6251" i="16"/>
  <c r="H6251" i="16"/>
  <c r="C6251" i="16" s="1"/>
  <c r="G6251" i="16"/>
  <c r="A6251" i="16"/>
  <c r="AB6250" i="16"/>
  <c r="AA6250" i="16"/>
  <c r="M6250" i="16"/>
  <c r="L6250" i="16"/>
  <c r="K6250" i="16"/>
  <c r="J6250" i="16"/>
  <c r="I6250" i="16"/>
  <c r="H6250" i="16"/>
  <c r="G6250" i="16"/>
  <c r="A6250" i="16"/>
  <c r="AB6249" i="16"/>
  <c r="AA6249" i="16"/>
  <c r="N6249" i="16"/>
  <c r="M6249" i="16"/>
  <c r="L6249" i="16"/>
  <c r="K6249" i="16"/>
  <c r="J6249" i="16"/>
  <c r="I6249" i="16"/>
  <c r="H6249" i="16"/>
  <c r="C6249" i="16" s="1"/>
  <c r="G6249" i="16"/>
  <c r="F6249" i="16"/>
  <c r="A6249" i="16"/>
  <c r="B6249" i="16" s="1"/>
  <c r="AB6248" i="16"/>
  <c r="AA6248" i="16"/>
  <c r="N6248" i="16"/>
  <c r="M6248" i="16"/>
  <c r="L6248" i="16"/>
  <c r="K6248" i="16"/>
  <c r="J6248" i="16"/>
  <c r="I6248" i="16"/>
  <c r="H6248" i="16"/>
  <c r="G6248" i="16"/>
  <c r="F6248" i="16"/>
  <c r="A6248" i="16"/>
  <c r="AB6247" i="16"/>
  <c r="AA6247" i="16"/>
  <c r="N6247" i="16"/>
  <c r="M6247" i="16"/>
  <c r="L6247" i="16"/>
  <c r="K6247" i="16"/>
  <c r="J6247" i="16"/>
  <c r="I6247" i="16"/>
  <c r="H6247" i="16"/>
  <c r="G6247" i="16"/>
  <c r="F6247" i="16"/>
  <c r="A6247" i="16"/>
  <c r="C6247" i="16" s="1"/>
  <c r="AB6246" i="16"/>
  <c r="AA6246" i="16"/>
  <c r="M6246" i="16"/>
  <c r="L6246" i="16"/>
  <c r="K6246" i="16"/>
  <c r="J6246" i="16"/>
  <c r="I6246" i="16"/>
  <c r="B6246" i="16" s="1"/>
  <c r="H6246" i="16"/>
  <c r="G6246" i="16"/>
  <c r="F6246" i="16" s="1"/>
  <c r="A6246" i="16"/>
  <c r="C6246" i="16" s="1"/>
  <c r="AB6245" i="16"/>
  <c r="AA6245" i="16"/>
  <c r="N6245" i="16"/>
  <c r="M6245" i="16"/>
  <c r="L6245" i="16"/>
  <c r="K6245" i="16"/>
  <c r="J6245" i="16"/>
  <c r="I6245" i="16"/>
  <c r="H6245" i="16"/>
  <c r="G6245" i="16"/>
  <c r="F6245" i="16" s="1"/>
  <c r="B6245" i="16"/>
  <c r="A6245" i="16"/>
  <c r="AB6244" i="16"/>
  <c r="AA6244" i="16"/>
  <c r="M6244" i="16"/>
  <c r="L6244" i="16"/>
  <c r="K6244" i="16"/>
  <c r="J6244" i="16"/>
  <c r="I6244" i="16"/>
  <c r="H6244" i="16"/>
  <c r="G6244" i="16"/>
  <c r="A6244" i="16"/>
  <c r="C6244" i="16" s="1"/>
  <c r="AB6243" i="16"/>
  <c r="AA6243" i="16"/>
  <c r="M6243" i="16"/>
  <c r="L6243" i="16"/>
  <c r="K6243" i="16"/>
  <c r="J6243" i="16"/>
  <c r="I6243" i="16"/>
  <c r="B6243" i="16" s="1"/>
  <c r="H6243" i="16"/>
  <c r="G6243" i="16"/>
  <c r="C6243" i="16"/>
  <c r="A6243" i="16"/>
  <c r="N6243" i="16" s="1"/>
  <c r="AB6242" i="16"/>
  <c r="AA6242" i="16"/>
  <c r="M6242" i="16"/>
  <c r="L6242" i="16"/>
  <c r="K6242" i="16"/>
  <c r="J6242" i="16"/>
  <c r="I6242" i="16"/>
  <c r="B6242" i="16" s="1"/>
  <c r="H6242" i="16"/>
  <c r="G6242" i="16"/>
  <c r="A6242" i="16"/>
  <c r="AB6241" i="16"/>
  <c r="AA6241" i="16"/>
  <c r="M6241" i="16"/>
  <c r="L6241" i="16"/>
  <c r="K6241" i="16"/>
  <c r="J6241" i="16"/>
  <c r="I6241" i="16"/>
  <c r="H6241" i="16"/>
  <c r="G6241" i="16"/>
  <c r="B6241" i="16"/>
  <c r="A6241" i="16"/>
  <c r="N6241" i="16" s="1"/>
  <c r="AB6240" i="16"/>
  <c r="AA6240" i="16"/>
  <c r="M6240" i="16"/>
  <c r="L6240" i="16"/>
  <c r="K6240" i="16"/>
  <c r="J6240" i="16"/>
  <c r="I6240" i="16"/>
  <c r="H6240" i="16"/>
  <c r="G6240" i="16"/>
  <c r="A6240" i="16"/>
  <c r="AB6239" i="16"/>
  <c r="AA6239" i="16"/>
  <c r="M6239" i="16"/>
  <c r="L6239" i="16"/>
  <c r="K6239" i="16"/>
  <c r="J6239" i="16"/>
  <c r="I6239" i="16"/>
  <c r="H6239" i="16"/>
  <c r="G6239" i="16"/>
  <c r="A6239" i="16"/>
  <c r="N6239" i="16" s="1"/>
  <c r="AB6238" i="16"/>
  <c r="AA6238" i="16"/>
  <c r="M6238" i="16"/>
  <c r="L6238" i="16"/>
  <c r="K6238" i="16"/>
  <c r="J6238" i="16"/>
  <c r="I6238" i="16"/>
  <c r="B6238" i="16" s="1"/>
  <c r="H6238" i="16"/>
  <c r="G6238" i="16"/>
  <c r="A6238" i="16"/>
  <c r="C6238" i="16" s="1"/>
  <c r="AB6237" i="16"/>
  <c r="AA6237" i="16"/>
  <c r="M6237" i="16"/>
  <c r="L6237" i="16"/>
  <c r="K6237" i="16"/>
  <c r="J6237" i="16"/>
  <c r="I6237" i="16"/>
  <c r="H6237" i="16"/>
  <c r="G6237" i="16"/>
  <c r="B6237" i="16"/>
  <c r="A6237" i="16"/>
  <c r="N6237" i="16" s="1"/>
  <c r="AB6236" i="16"/>
  <c r="AA6236" i="16"/>
  <c r="N6236" i="16"/>
  <c r="M6236" i="16"/>
  <c r="L6236" i="16"/>
  <c r="K6236" i="16"/>
  <c r="J6236" i="16"/>
  <c r="I6236" i="16"/>
  <c r="H6236" i="16"/>
  <c r="G6236" i="16"/>
  <c r="F6236" i="16"/>
  <c r="A6236" i="16"/>
  <c r="C6236" i="16" s="1"/>
  <c r="AB6235" i="16"/>
  <c r="AA6235" i="16"/>
  <c r="N6235" i="16"/>
  <c r="M6235" i="16"/>
  <c r="L6235" i="16"/>
  <c r="K6235" i="16"/>
  <c r="J6235" i="16"/>
  <c r="I6235" i="16"/>
  <c r="B6235" i="16" s="1"/>
  <c r="H6235" i="16"/>
  <c r="G6235" i="16"/>
  <c r="F6235" i="16" s="1"/>
  <c r="C6235" i="16"/>
  <c r="A6235" i="16"/>
  <c r="AB6234" i="16"/>
  <c r="AA6234" i="16"/>
  <c r="M6234" i="16"/>
  <c r="L6234" i="16"/>
  <c r="K6234" i="16"/>
  <c r="J6234" i="16"/>
  <c r="I6234" i="16"/>
  <c r="B6234" i="16" s="1"/>
  <c r="H6234" i="16"/>
  <c r="G6234" i="16"/>
  <c r="A6234" i="16"/>
  <c r="AB6233" i="16"/>
  <c r="AA6233" i="16"/>
  <c r="N6233" i="16"/>
  <c r="M6233" i="16"/>
  <c r="L6233" i="16"/>
  <c r="K6233" i="16"/>
  <c r="J6233" i="16"/>
  <c r="I6233" i="16"/>
  <c r="B6233" i="16" s="1"/>
  <c r="H6233" i="16"/>
  <c r="G6233" i="16"/>
  <c r="F6233" i="16" s="1"/>
  <c r="C6233" i="16"/>
  <c r="A6233" i="16"/>
  <c r="AB6232" i="16"/>
  <c r="AA6232" i="16"/>
  <c r="M6232" i="16"/>
  <c r="L6232" i="16"/>
  <c r="K6232" i="16"/>
  <c r="J6232" i="16"/>
  <c r="I6232" i="16"/>
  <c r="H6232" i="16"/>
  <c r="G6232" i="16"/>
  <c r="A6232" i="16"/>
  <c r="AB6231" i="16"/>
  <c r="AA6231" i="16"/>
  <c r="N6231" i="16"/>
  <c r="M6231" i="16"/>
  <c r="L6231" i="16"/>
  <c r="K6231" i="16"/>
  <c r="J6231" i="16"/>
  <c r="I6231" i="16"/>
  <c r="H6231" i="16"/>
  <c r="G6231" i="16"/>
  <c r="F6231" i="16"/>
  <c r="A6231" i="16"/>
  <c r="B6231" i="16" s="1"/>
  <c r="AB6230" i="16"/>
  <c r="AA6230" i="16"/>
  <c r="N6230" i="16"/>
  <c r="M6230" i="16"/>
  <c r="L6230" i="16"/>
  <c r="K6230" i="16"/>
  <c r="J6230" i="16"/>
  <c r="I6230" i="16"/>
  <c r="H6230" i="16"/>
  <c r="G6230" i="16"/>
  <c r="F6230" i="16" s="1"/>
  <c r="B6230" i="16"/>
  <c r="A6230" i="16"/>
  <c r="C6230" i="16" s="1"/>
  <c r="AB6229" i="16"/>
  <c r="AA6229" i="16"/>
  <c r="M6229" i="16"/>
  <c r="L6229" i="16"/>
  <c r="K6229" i="16"/>
  <c r="J6229" i="16"/>
  <c r="I6229" i="16"/>
  <c r="H6229" i="16"/>
  <c r="G6229" i="16"/>
  <c r="A6229" i="16"/>
  <c r="N6229" i="16" s="1"/>
  <c r="AB6228" i="16"/>
  <c r="AA6228" i="16"/>
  <c r="M6228" i="16"/>
  <c r="L6228" i="16"/>
  <c r="K6228" i="16"/>
  <c r="J6228" i="16"/>
  <c r="I6228" i="16"/>
  <c r="H6228" i="16"/>
  <c r="G6228" i="16"/>
  <c r="A6228" i="16"/>
  <c r="AB6227" i="16"/>
  <c r="AA6227" i="16"/>
  <c r="N6227" i="16"/>
  <c r="M6227" i="16"/>
  <c r="L6227" i="16"/>
  <c r="K6227" i="16"/>
  <c r="J6227" i="16"/>
  <c r="I6227" i="16"/>
  <c r="B6227" i="16" s="1"/>
  <c r="H6227" i="16"/>
  <c r="G6227" i="16"/>
  <c r="F6227" i="16" s="1"/>
  <c r="C6227" i="16"/>
  <c r="A6227" i="16"/>
  <c r="AB6226" i="16"/>
  <c r="AA6226" i="16"/>
  <c r="M6226" i="16"/>
  <c r="L6226" i="16"/>
  <c r="K6226" i="16"/>
  <c r="J6226" i="16"/>
  <c r="I6226" i="16"/>
  <c r="H6226" i="16"/>
  <c r="G6226" i="16"/>
  <c r="C6226" i="16"/>
  <c r="B6226" i="16"/>
  <c r="A6226" i="16"/>
  <c r="AB6225" i="16"/>
  <c r="AA6225" i="16"/>
  <c r="M6225" i="16"/>
  <c r="L6225" i="16"/>
  <c r="K6225" i="16"/>
  <c r="J6225" i="16"/>
  <c r="I6225" i="16"/>
  <c r="H6225" i="16"/>
  <c r="G6225" i="16"/>
  <c r="A6225" i="16"/>
  <c r="N6225" i="16" s="1"/>
  <c r="AB6224" i="16"/>
  <c r="AA6224" i="16"/>
  <c r="M6224" i="16"/>
  <c r="L6224" i="16"/>
  <c r="K6224" i="16"/>
  <c r="J6224" i="16"/>
  <c r="I6224" i="16"/>
  <c r="H6224" i="16"/>
  <c r="G6224" i="16"/>
  <c r="A6224" i="16"/>
  <c r="C6224" i="16" s="1"/>
  <c r="AB6223" i="16"/>
  <c r="AA6223" i="16"/>
  <c r="M6223" i="16"/>
  <c r="L6223" i="16"/>
  <c r="K6223" i="16"/>
  <c r="J6223" i="16"/>
  <c r="I6223" i="16"/>
  <c r="H6223" i="16"/>
  <c r="G6223" i="16"/>
  <c r="A6223" i="16"/>
  <c r="N6223" i="16" s="1"/>
  <c r="AB6222" i="16"/>
  <c r="AA6222" i="16"/>
  <c r="M6222" i="16"/>
  <c r="L6222" i="16"/>
  <c r="K6222" i="16"/>
  <c r="J6222" i="16"/>
  <c r="I6222" i="16"/>
  <c r="H6222" i="16"/>
  <c r="G6222" i="16"/>
  <c r="A6222" i="16"/>
  <c r="AB6221" i="16"/>
  <c r="AA6221" i="16"/>
  <c r="M6221" i="16"/>
  <c r="L6221" i="16"/>
  <c r="K6221" i="16"/>
  <c r="J6221" i="16"/>
  <c r="I6221" i="16"/>
  <c r="H6221" i="16"/>
  <c r="G6221" i="16"/>
  <c r="A6221" i="16"/>
  <c r="N6221" i="16" s="1"/>
  <c r="AB6220" i="16"/>
  <c r="AA6220" i="16"/>
  <c r="M6220" i="16"/>
  <c r="L6220" i="16"/>
  <c r="K6220" i="16"/>
  <c r="J6220" i="16"/>
  <c r="I6220" i="16"/>
  <c r="H6220" i="16"/>
  <c r="G6220" i="16"/>
  <c r="A6220" i="16"/>
  <c r="AB6219" i="16"/>
  <c r="AA6219" i="16"/>
  <c r="M6219" i="16"/>
  <c r="L6219" i="16"/>
  <c r="K6219" i="16"/>
  <c r="J6219" i="16"/>
  <c r="I6219" i="16"/>
  <c r="B6219" i="16" s="1"/>
  <c r="H6219" i="16"/>
  <c r="G6219" i="16"/>
  <c r="C6219" i="16"/>
  <c r="A6219" i="16"/>
  <c r="N6219" i="16" s="1"/>
  <c r="AB6218" i="16"/>
  <c r="AA6218" i="16"/>
  <c r="M6218" i="16"/>
  <c r="L6218" i="16"/>
  <c r="K6218" i="16"/>
  <c r="J6218" i="16"/>
  <c r="I6218" i="16"/>
  <c r="H6218" i="16"/>
  <c r="G6218" i="16"/>
  <c r="B6218" i="16"/>
  <c r="A6218" i="16"/>
  <c r="C6218" i="16" s="1"/>
  <c r="AB6217" i="16"/>
  <c r="AA6217" i="16"/>
  <c r="N6217" i="16"/>
  <c r="M6217" i="16"/>
  <c r="L6217" i="16"/>
  <c r="K6217" i="16"/>
  <c r="J6217" i="16"/>
  <c r="I6217" i="16"/>
  <c r="H6217" i="16"/>
  <c r="G6217" i="16"/>
  <c r="F6217" i="16"/>
  <c r="A6217" i="16"/>
  <c r="C6217" i="16" s="1"/>
  <c r="AB6216" i="16"/>
  <c r="AA6216" i="16"/>
  <c r="M6216" i="16"/>
  <c r="L6216" i="16"/>
  <c r="K6216" i="16"/>
  <c r="J6216" i="16"/>
  <c r="I6216" i="16"/>
  <c r="H6216" i="16"/>
  <c r="G6216" i="16"/>
  <c r="C6216" i="16"/>
  <c r="A6216" i="16"/>
  <c r="B6216" i="16" s="1"/>
  <c r="AB6215" i="16"/>
  <c r="AA6215" i="16"/>
  <c r="M6215" i="16"/>
  <c r="L6215" i="16"/>
  <c r="K6215" i="16"/>
  <c r="J6215" i="16"/>
  <c r="I6215" i="16"/>
  <c r="H6215" i="16"/>
  <c r="G6215" i="16"/>
  <c r="A6215" i="16"/>
  <c r="N6215" i="16" s="1"/>
  <c r="AB6214" i="16"/>
  <c r="AA6214" i="16"/>
  <c r="M6214" i="16"/>
  <c r="L6214" i="16"/>
  <c r="K6214" i="16"/>
  <c r="J6214" i="16"/>
  <c r="I6214" i="16"/>
  <c r="H6214" i="16"/>
  <c r="G6214" i="16"/>
  <c r="A6214" i="16"/>
  <c r="AB6213" i="16"/>
  <c r="AA6213" i="16"/>
  <c r="M6213" i="16"/>
  <c r="L6213" i="16"/>
  <c r="K6213" i="16"/>
  <c r="J6213" i="16"/>
  <c r="I6213" i="16"/>
  <c r="H6213" i="16"/>
  <c r="G6213" i="16"/>
  <c r="A6213" i="16"/>
  <c r="N6213" i="16" s="1"/>
  <c r="AB6212" i="16"/>
  <c r="AA6212" i="16"/>
  <c r="M6212" i="16"/>
  <c r="L6212" i="16"/>
  <c r="K6212" i="16"/>
  <c r="J6212" i="16"/>
  <c r="I6212" i="16"/>
  <c r="H6212" i="16"/>
  <c r="G6212" i="16"/>
  <c r="A6212" i="16"/>
  <c r="AB6211" i="16"/>
  <c r="AA6211" i="16"/>
  <c r="N6211" i="16"/>
  <c r="M6211" i="16"/>
  <c r="L6211" i="16"/>
  <c r="K6211" i="16"/>
  <c r="J6211" i="16"/>
  <c r="I6211" i="16"/>
  <c r="B6211" i="16" s="1"/>
  <c r="H6211" i="16"/>
  <c r="G6211" i="16"/>
  <c r="F6211" i="16" s="1"/>
  <c r="C6211" i="16"/>
  <c r="A6211" i="16"/>
  <c r="AB6210" i="16"/>
  <c r="AA6210" i="16"/>
  <c r="M6210" i="16"/>
  <c r="L6210" i="16"/>
  <c r="K6210" i="16"/>
  <c r="J6210" i="16"/>
  <c r="I6210" i="16"/>
  <c r="H6210" i="16"/>
  <c r="G6210" i="16"/>
  <c r="C6210" i="16"/>
  <c r="B6210" i="16"/>
  <c r="A6210" i="16"/>
  <c r="AB6209" i="16"/>
  <c r="AA6209" i="16"/>
  <c r="M6209" i="16"/>
  <c r="L6209" i="16"/>
  <c r="K6209" i="16"/>
  <c r="J6209" i="16"/>
  <c r="I6209" i="16"/>
  <c r="H6209" i="16"/>
  <c r="G6209" i="16"/>
  <c r="A6209" i="16"/>
  <c r="N6209" i="16" s="1"/>
  <c r="AB6208" i="16"/>
  <c r="AA6208" i="16"/>
  <c r="M6208" i="16"/>
  <c r="L6208" i="16"/>
  <c r="K6208" i="16"/>
  <c r="J6208" i="16"/>
  <c r="I6208" i="16"/>
  <c r="H6208" i="16"/>
  <c r="G6208" i="16"/>
  <c r="A6208" i="16"/>
  <c r="C6208" i="16" s="1"/>
  <c r="AB6207" i="16"/>
  <c r="AA6207" i="16"/>
  <c r="M6207" i="16"/>
  <c r="L6207" i="16"/>
  <c r="K6207" i="16"/>
  <c r="J6207" i="16"/>
  <c r="I6207" i="16"/>
  <c r="H6207" i="16"/>
  <c r="G6207" i="16"/>
  <c r="A6207" i="16"/>
  <c r="N6207" i="16" s="1"/>
  <c r="AB6206" i="16"/>
  <c r="AA6206" i="16"/>
  <c r="M6206" i="16"/>
  <c r="L6206" i="16"/>
  <c r="K6206" i="16"/>
  <c r="J6206" i="16"/>
  <c r="I6206" i="16"/>
  <c r="H6206" i="16"/>
  <c r="G6206" i="16"/>
  <c r="A6206" i="16"/>
  <c r="AB6205" i="16"/>
  <c r="AA6205" i="16"/>
  <c r="M6205" i="16"/>
  <c r="L6205" i="16"/>
  <c r="K6205" i="16"/>
  <c r="J6205" i="16"/>
  <c r="I6205" i="16"/>
  <c r="H6205" i="16"/>
  <c r="G6205" i="16"/>
  <c r="A6205" i="16"/>
  <c r="N6205" i="16" s="1"/>
  <c r="AB6204" i="16"/>
  <c r="AA6204" i="16"/>
  <c r="M6204" i="16"/>
  <c r="L6204" i="16"/>
  <c r="K6204" i="16"/>
  <c r="J6204" i="16"/>
  <c r="I6204" i="16"/>
  <c r="H6204" i="16"/>
  <c r="G6204" i="16"/>
  <c r="A6204" i="16"/>
  <c r="AB6203" i="16"/>
  <c r="AA6203" i="16"/>
  <c r="M6203" i="16"/>
  <c r="L6203" i="16"/>
  <c r="K6203" i="16"/>
  <c r="J6203" i="16"/>
  <c r="I6203" i="16"/>
  <c r="B6203" i="16" s="1"/>
  <c r="H6203" i="16"/>
  <c r="G6203" i="16"/>
  <c r="C6203" i="16"/>
  <c r="A6203" i="16"/>
  <c r="N6203" i="16" s="1"/>
  <c r="AB6202" i="16"/>
  <c r="AA6202" i="16"/>
  <c r="M6202" i="16"/>
  <c r="L6202" i="16"/>
  <c r="K6202" i="16"/>
  <c r="J6202" i="16"/>
  <c r="I6202" i="16"/>
  <c r="H6202" i="16"/>
  <c r="G6202" i="16"/>
  <c r="B6202" i="16"/>
  <c r="A6202" i="16"/>
  <c r="C6202" i="16" s="1"/>
  <c r="AB6201" i="16"/>
  <c r="AA6201" i="16"/>
  <c r="N6201" i="16"/>
  <c r="M6201" i="16"/>
  <c r="L6201" i="16"/>
  <c r="K6201" i="16"/>
  <c r="J6201" i="16"/>
  <c r="I6201" i="16"/>
  <c r="H6201" i="16"/>
  <c r="G6201" i="16"/>
  <c r="F6201" i="16"/>
  <c r="A6201" i="16"/>
  <c r="C6201" i="16" s="1"/>
  <c r="AB6200" i="16"/>
  <c r="AA6200" i="16"/>
  <c r="M6200" i="16"/>
  <c r="L6200" i="16"/>
  <c r="K6200" i="16"/>
  <c r="J6200" i="16"/>
  <c r="I6200" i="16"/>
  <c r="H6200" i="16"/>
  <c r="G6200" i="16"/>
  <c r="C6200" i="16"/>
  <c r="A6200" i="16"/>
  <c r="B6200" i="16" s="1"/>
  <c r="AB6199" i="16"/>
  <c r="AA6199" i="16"/>
  <c r="M6199" i="16"/>
  <c r="L6199" i="16"/>
  <c r="K6199" i="16"/>
  <c r="J6199" i="16"/>
  <c r="I6199" i="16"/>
  <c r="H6199" i="16"/>
  <c r="G6199" i="16"/>
  <c r="A6199" i="16"/>
  <c r="N6199" i="16" s="1"/>
  <c r="AB6198" i="16"/>
  <c r="AA6198" i="16"/>
  <c r="M6198" i="16"/>
  <c r="L6198" i="16"/>
  <c r="K6198" i="16"/>
  <c r="J6198" i="16"/>
  <c r="I6198" i="16"/>
  <c r="H6198" i="16"/>
  <c r="G6198" i="16"/>
  <c r="A6198" i="16"/>
  <c r="AB6197" i="16"/>
  <c r="AA6197" i="16"/>
  <c r="M6197" i="16"/>
  <c r="L6197" i="16"/>
  <c r="K6197" i="16"/>
  <c r="J6197" i="16"/>
  <c r="I6197" i="16"/>
  <c r="H6197" i="16"/>
  <c r="G6197" i="16"/>
  <c r="A6197" i="16"/>
  <c r="N6197" i="16" s="1"/>
  <c r="AB6196" i="16"/>
  <c r="AA6196" i="16"/>
  <c r="M6196" i="16"/>
  <c r="L6196" i="16"/>
  <c r="K6196" i="16"/>
  <c r="J6196" i="16"/>
  <c r="I6196" i="16"/>
  <c r="H6196" i="16"/>
  <c r="G6196" i="16"/>
  <c r="A6196" i="16"/>
  <c r="AB6195" i="16"/>
  <c r="AA6195" i="16"/>
  <c r="N6195" i="16"/>
  <c r="M6195" i="16"/>
  <c r="L6195" i="16"/>
  <c r="K6195" i="16"/>
  <c r="J6195" i="16"/>
  <c r="I6195" i="16"/>
  <c r="B6195" i="16" s="1"/>
  <c r="H6195" i="16"/>
  <c r="G6195" i="16"/>
  <c r="F6195" i="16" s="1"/>
  <c r="C6195" i="16"/>
  <c r="A6195" i="16"/>
  <c r="AB6194" i="16"/>
  <c r="AA6194" i="16"/>
  <c r="M6194" i="16"/>
  <c r="L6194" i="16"/>
  <c r="K6194" i="16"/>
  <c r="J6194" i="16"/>
  <c r="I6194" i="16"/>
  <c r="H6194" i="16"/>
  <c r="G6194" i="16"/>
  <c r="C6194" i="16"/>
  <c r="B6194" i="16"/>
  <c r="A6194" i="16"/>
  <c r="AB6193" i="16"/>
  <c r="AA6193" i="16"/>
  <c r="M6193" i="16"/>
  <c r="L6193" i="16"/>
  <c r="K6193" i="16"/>
  <c r="J6193" i="16"/>
  <c r="I6193" i="16"/>
  <c r="H6193" i="16"/>
  <c r="G6193" i="16"/>
  <c r="A6193" i="16"/>
  <c r="N6193" i="16" s="1"/>
  <c r="AB6192" i="16"/>
  <c r="AA6192" i="16"/>
  <c r="M6192" i="16"/>
  <c r="L6192" i="16"/>
  <c r="K6192" i="16"/>
  <c r="J6192" i="16"/>
  <c r="I6192" i="16"/>
  <c r="H6192" i="16"/>
  <c r="G6192" i="16"/>
  <c r="A6192" i="16"/>
  <c r="C6192" i="16" s="1"/>
  <c r="AB6191" i="16"/>
  <c r="AA6191" i="16"/>
  <c r="M6191" i="16"/>
  <c r="L6191" i="16"/>
  <c r="K6191" i="16"/>
  <c r="J6191" i="16"/>
  <c r="I6191" i="16"/>
  <c r="H6191" i="16"/>
  <c r="G6191" i="16"/>
  <c r="A6191" i="16"/>
  <c r="N6191" i="16" s="1"/>
  <c r="AB6190" i="16"/>
  <c r="AA6190" i="16"/>
  <c r="M6190" i="16"/>
  <c r="L6190" i="16"/>
  <c r="K6190" i="16"/>
  <c r="J6190" i="16"/>
  <c r="I6190" i="16"/>
  <c r="H6190" i="16"/>
  <c r="G6190" i="16"/>
  <c r="A6190" i="16"/>
  <c r="AB6189" i="16"/>
  <c r="AA6189" i="16"/>
  <c r="M6189" i="16"/>
  <c r="L6189" i="16"/>
  <c r="K6189" i="16"/>
  <c r="J6189" i="16"/>
  <c r="I6189" i="16"/>
  <c r="H6189" i="16"/>
  <c r="G6189" i="16"/>
  <c r="A6189" i="16"/>
  <c r="N6189" i="16" s="1"/>
  <c r="AB6188" i="16"/>
  <c r="AA6188" i="16"/>
  <c r="M6188" i="16"/>
  <c r="L6188" i="16"/>
  <c r="K6188" i="16"/>
  <c r="J6188" i="16"/>
  <c r="I6188" i="16"/>
  <c r="H6188" i="16"/>
  <c r="G6188" i="16"/>
  <c r="A6188" i="16"/>
  <c r="AB6187" i="16"/>
  <c r="AA6187" i="16"/>
  <c r="M6187" i="16"/>
  <c r="L6187" i="16"/>
  <c r="K6187" i="16"/>
  <c r="J6187" i="16"/>
  <c r="I6187" i="16"/>
  <c r="B6187" i="16" s="1"/>
  <c r="H6187" i="16"/>
  <c r="G6187" i="16"/>
  <c r="C6187" i="16"/>
  <c r="A6187" i="16"/>
  <c r="N6187" i="16" s="1"/>
  <c r="AB6186" i="16"/>
  <c r="AA6186" i="16"/>
  <c r="M6186" i="16"/>
  <c r="L6186" i="16"/>
  <c r="K6186" i="16"/>
  <c r="J6186" i="16"/>
  <c r="I6186" i="16"/>
  <c r="H6186" i="16"/>
  <c r="G6186" i="16"/>
  <c r="B6186" i="16"/>
  <c r="A6186" i="16"/>
  <c r="C6186" i="16" s="1"/>
  <c r="AB6185" i="16"/>
  <c r="AA6185" i="16"/>
  <c r="N6185" i="16"/>
  <c r="M6185" i="16"/>
  <c r="L6185" i="16"/>
  <c r="K6185" i="16"/>
  <c r="J6185" i="16"/>
  <c r="I6185" i="16"/>
  <c r="H6185" i="16"/>
  <c r="G6185" i="16"/>
  <c r="F6185" i="16"/>
  <c r="A6185" i="16"/>
  <c r="C6185" i="16" s="1"/>
  <c r="AB6184" i="16"/>
  <c r="AA6184" i="16"/>
  <c r="M6184" i="16"/>
  <c r="L6184" i="16"/>
  <c r="K6184" i="16"/>
  <c r="J6184" i="16"/>
  <c r="I6184" i="16"/>
  <c r="H6184" i="16"/>
  <c r="G6184" i="16"/>
  <c r="C6184" i="16"/>
  <c r="A6184" i="16"/>
  <c r="B6184" i="16" s="1"/>
  <c r="AB6183" i="16"/>
  <c r="AA6183" i="16"/>
  <c r="M6183" i="16"/>
  <c r="L6183" i="16"/>
  <c r="K6183" i="16"/>
  <c r="J6183" i="16"/>
  <c r="I6183" i="16"/>
  <c r="H6183" i="16"/>
  <c r="G6183" i="16"/>
  <c r="A6183" i="16"/>
  <c r="N6183" i="16" s="1"/>
  <c r="AB6182" i="16"/>
  <c r="AA6182" i="16"/>
  <c r="M6182" i="16"/>
  <c r="L6182" i="16"/>
  <c r="K6182" i="16"/>
  <c r="J6182" i="16"/>
  <c r="I6182" i="16"/>
  <c r="H6182" i="16"/>
  <c r="G6182" i="16"/>
  <c r="A6182" i="16"/>
  <c r="AB6181" i="16"/>
  <c r="AA6181" i="16"/>
  <c r="M6181" i="16"/>
  <c r="L6181" i="16"/>
  <c r="K6181" i="16"/>
  <c r="J6181" i="16"/>
  <c r="I6181" i="16"/>
  <c r="H6181" i="16"/>
  <c r="G6181" i="16"/>
  <c r="A6181" i="16"/>
  <c r="N6181" i="16" s="1"/>
  <c r="AB6180" i="16"/>
  <c r="AA6180" i="16"/>
  <c r="M6180" i="16"/>
  <c r="L6180" i="16"/>
  <c r="K6180" i="16"/>
  <c r="J6180" i="16"/>
  <c r="I6180" i="16"/>
  <c r="H6180" i="16"/>
  <c r="G6180" i="16"/>
  <c r="A6180" i="16"/>
  <c r="AB6179" i="16"/>
  <c r="AA6179" i="16"/>
  <c r="N6179" i="16"/>
  <c r="M6179" i="16"/>
  <c r="L6179" i="16"/>
  <c r="K6179" i="16"/>
  <c r="J6179" i="16"/>
  <c r="I6179" i="16"/>
  <c r="B6179" i="16" s="1"/>
  <c r="H6179" i="16"/>
  <c r="G6179" i="16"/>
  <c r="F6179" i="16" s="1"/>
  <c r="C6179" i="16"/>
  <c r="A6179" i="16"/>
  <c r="AB6178" i="16"/>
  <c r="AA6178" i="16"/>
  <c r="M6178" i="16"/>
  <c r="L6178" i="16"/>
  <c r="K6178" i="16"/>
  <c r="J6178" i="16"/>
  <c r="I6178" i="16"/>
  <c r="H6178" i="16"/>
  <c r="G6178" i="16"/>
  <c r="C6178" i="16"/>
  <c r="B6178" i="16"/>
  <c r="A6178" i="16"/>
  <c r="AB6177" i="16"/>
  <c r="AA6177" i="16"/>
  <c r="M6177" i="16"/>
  <c r="L6177" i="16"/>
  <c r="K6177" i="16"/>
  <c r="J6177" i="16"/>
  <c r="I6177" i="16"/>
  <c r="H6177" i="16"/>
  <c r="G6177" i="16"/>
  <c r="A6177" i="16"/>
  <c r="N6177" i="16" s="1"/>
  <c r="AB6176" i="16"/>
  <c r="AA6176" i="16"/>
  <c r="M6176" i="16"/>
  <c r="L6176" i="16"/>
  <c r="K6176" i="16"/>
  <c r="J6176" i="16"/>
  <c r="I6176" i="16"/>
  <c r="H6176" i="16"/>
  <c r="G6176" i="16"/>
  <c r="A6176" i="16"/>
  <c r="C6176" i="16" s="1"/>
  <c r="AB6175" i="16"/>
  <c r="AA6175" i="16"/>
  <c r="M6175" i="16"/>
  <c r="L6175" i="16"/>
  <c r="K6175" i="16"/>
  <c r="J6175" i="16"/>
  <c r="I6175" i="16"/>
  <c r="H6175" i="16"/>
  <c r="G6175" i="16"/>
  <c r="A6175" i="16"/>
  <c r="N6175" i="16" s="1"/>
  <c r="AB6174" i="16"/>
  <c r="AA6174" i="16"/>
  <c r="M6174" i="16"/>
  <c r="L6174" i="16"/>
  <c r="K6174" i="16"/>
  <c r="J6174" i="16"/>
  <c r="I6174" i="16"/>
  <c r="H6174" i="16"/>
  <c r="G6174" i="16"/>
  <c r="A6174" i="16"/>
  <c r="AB6173" i="16"/>
  <c r="AA6173" i="16"/>
  <c r="M6173" i="16"/>
  <c r="L6173" i="16"/>
  <c r="K6173" i="16"/>
  <c r="J6173" i="16"/>
  <c r="I6173" i="16"/>
  <c r="H6173" i="16"/>
  <c r="G6173" i="16"/>
  <c r="A6173" i="16"/>
  <c r="AB6172" i="16"/>
  <c r="AA6172" i="16"/>
  <c r="M6172" i="16"/>
  <c r="L6172" i="16"/>
  <c r="K6172" i="16"/>
  <c r="J6172" i="16"/>
  <c r="I6172" i="16"/>
  <c r="H6172" i="16"/>
  <c r="G6172" i="16"/>
  <c r="A6172" i="16"/>
  <c r="AB6171" i="16"/>
  <c r="AA6171" i="16"/>
  <c r="M6171" i="16"/>
  <c r="L6171" i="16"/>
  <c r="K6171" i="16"/>
  <c r="J6171" i="16"/>
  <c r="I6171" i="16"/>
  <c r="B6171" i="16" s="1"/>
  <c r="H6171" i="16"/>
  <c r="G6171" i="16"/>
  <c r="C6171" i="16"/>
  <c r="A6171" i="16"/>
  <c r="N6171" i="16" s="1"/>
  <c r="AB6170" i="16"/>
  <c r="AA6170" i="16"/>
  <c r="M6170" i="16"/>
  <c r="L6170" i="16"/>
  <c r="K6170" i="16"/>
  <c r="J6170" i="16"/>
  <c r="I6170" i="16"/>
  <c r="H6170" i="16"/>
  <c r="G6170" i="16"/>
  <c r="B6170" i="16"/>
  <c r="A6170" i="16"/>
  <c r="C6170" i="16" s="1"/>
  <c r="AB6169" i="16"/>
  <c r="AA6169" i="16"/>
  <c r="N6169" i="16"/>
  <c r="M6169" i="16"/>
  <c r="L6169" i="16"/>
  <c r="K6169" i="16"/>
  <c r="J6169" i="16"/>
  <c r="I6169" i="16"/>
  <c r="H6169" i="16"/>
  <c r="G6169" i="16"/>
  <c r="F6169" i="16"/>
  <c r="A6169" i="16"/>
  <c r="C6169" i="16" s="1"/>
  <c r="AB6168" i="16"/>
  <c r="AA6168" i="16"/>
  <c r="M6168" i="16"/>
  <c r="L6168" i="16"/>
  <c r="K6168" i="16"/>
  <c r="J6168" i="16"/>
  <c r="I6168" i="16"/>
  <c r="H6168" i="16"/>
  <c r="G6168" i="16"/>
  <c r="C6168" i="16"/>
  <c r="A6168" i="16"/>
  <c r="B6168" i="16" s="1"/>
  <c r="AB6167" i="16"/>
  <c r="AA6167" i="16"/>
  <c r="M6167" i="16"/>
  <c r="L6167" i="16"/>
  <c r="K6167" i="16"/>
  <c r="J6167" i="16"/>
  <c r="I6167" i="16"/>
  <c r="H6167" i="16"/>
  <c r="G6167" i="16"/>
  <c r="A6167" i="16"/>
  <c r="N6167" i="16" s="1"/>
  <c r="AB6166" i="16"/>
  <c r="AA6166" i="16"/>
  <c r="M6166" i="16"/>
  <c r="L6166" i="16"/>
  <c r="K6166" i="16"/>
  <c r="J6166" i="16"/>
  <c r="I6166" i="16"/>
  <c r="H6166" i="16"/>
  <c r="G6166" i="16"/>
  <c r="A6166" i="16"/>
  <c r="AB6165" i="16"/>
  <c r="AA6165" i="16"/>
  <c r="M6165" i="16"/>
  <c r="L6165" i="16"/>
  <c r="K6165" i="16"/>
  <c r="J6165" i="16"/>
  <c r="I6165" i="16"/>
  <c r="H6165" i="16"/>
  <c r="G6165" i="16"/>
  <c r="A6165" i="16"/>
  <c r="AB6164" i="16"/>
  <c r="AA6164" i="16"/>
  <c r="M6164" i="16"/>
  <c r="L6164" i="16"/>
  <c r="K6164" i="16"/>
  <c r="J6164" i="16"/>
  <c r="I6164" i="16"/>
  <c r="H6164" i="16"/>
  <c r="G6164" i="16"/>
  <c r="A6164" i="16"/>
  <c r="AB6163" i="16"/>
  <c r="AA6163" i="16"/>
  <c r="N6163" i="16"/>
  <c r="M6163" i="16"/>
  <c r="L6163" i="16"/>
  <c r="K6163" i="16"/>
  <c r="J6163" i="16"/>
  <c r="I6163" i="16"/>
  <c r="B6163" i="16" s="1"/>
  <c r="H6163" i="16"/>
  <c r="G6163" i="16"/>
  <c r="F6163" i="16" s="1"/>
  <c r="C6163" i="16"/>
  <c r="A6163" i="16"/>
  <c r="AB6162" i="16"/>
  <c r="AA6162" i="16"/>
  <c r="M6162" i="16"/>
  <c r="L6162" i="16"/>
  <c r="K6162" i="16"/>
  <c r="J6162" i="16"/>
  <c r="I6162" i="16"/>
  <c r="H6162" i="16"/>
  <c r="G6162" i="16"/>
  <c r="C6162" i="16"/>
  <c r="B6162" i="16"/>
  <c r="A6162" i="16"/>
  <c r="AB6161" i="16"/>
  <c r="AA6161" i="16"/>
  <c r="M6161" i="16"/>
  <c r="L6161" i="16"/>
  <c r="K6161" i="16"/>
  <c r="J6161" i="16"/>
  <c r="I6161" i="16"/>
  <c r="H6161" i="16"/>
  <c r="G6161" i="16"/>
  <c r="A6161" i="16"/>
  <c r="N6161" i="16" s="1"/>
  <c r="AB6160" i="16"/>
  <c r="AA6160" i="16"/>
  <c r="M6160" i="16"/>
  <c r="L6160" i="16"/>
  <c r="K6160" i="16"/>
  <c r="J6160" i="16"/>
  <c r="I6160" i="16"/>
  <c r="H6160" i="16"/>
  <c r="G6160" i="16"/>
  <c r="A6160" i="16"/>
  <c r="C6160" i="16" s="1"/>
  <c r="AB6159" i="16"/>
  <c r="AA6159" i="16"/>
  <c r="M6159" i="16"/>
  <c r="L6159" i="16"/>
  <c r="K6159" i="16"/>
  <c r="J6159" i="16"/>
  <c r="I6159" i="16"/>
  <c r="H6159" i="16"/>
  <c r="G6159" i="16"/>
  <c r="A6159" i="16"/>
  <c r="N6159" i="16" s="1"/>
  <c r="AB6158" i="16"/>
  <c r="AA6158" i="16"/>
  <c r="M6158" i="16"/>
  <c r="L6158" i="16"/>
  <c r="K6158" i="16"/>
  <c r="J6158" i="16"/>
  <c r="I6158" i="16"/>
  <c r="H6158" i="16"/>
  <c r="G6158" i="16"/>
  <c r="A6158" i="16"/>
  <c r="AB6157" i="16"/>
  <c r="AA6157" i="16"/>
  <c r="M6157" i="16"/>
  <c r="L6157" i="16"/>
  <c r="K6157" i="16"/>
  <c r="J6157" i="16"/>
  <c r="I6157" i="16"/>
  <c r="H6157" i="16"/>
  <c r="G6157" i="16"/>
  <c r="A6157" i="16"/>
  <c r="AB6156" i="16"/>
  <c r="AA6156" i="16"/>
  <c r="M6156" i="16"/>
  <c r="L6156" i="16"/>
  <c r="K6156" i="16"/>
  <c r="J6156" i="16"/>
  <c r="I6156" i="16"/>
  <c r="H6156" i="16"/>
  <c r="G6156" i="16"/>
  <c r="A6156" i="16"/>
  <c r="AB6155" i="16"/>
  <c r="AA6155" i="16"/>
  <c r="M6155" i="16"/>
  <c r="L6155" i="16"/>
  <c r="K6155" i="16"/>
  <c r="J6155" i="16"/>
  <c r="I6155" i="16"/>
  <c r="B6155" i="16" s="1"/>
  <c r="H6155" i="16"/>
  <c r="G6155" i="16"/>
  <c r="C6155" i="16"/>
  <c r="A6155" i="16"/>
  <c r="N6155" i="16" s="1"/>
  <c r="AB6154" i="16"/>
  <c r="AA6154" i="16"/>
  <c r="M6154" i="16"/>
  <c r="L6154" i="16"/>
  <c r="K6154" i="16"/>
  <c r="J6154" i="16"/>
  <c r="I6154" i="16"/>
  <c r="H6154" i="16"/>
  <c r="G6154" i="16"/>
  <c r="B6154" i="16"/>
  <c r="A6154" i="16"/>
  <c r="C6154" i="16" s="1"/>
  <c r="AB6153" i="16"/>
  <c r="AA6153" i="16"/>
  <c r="N6153" i="16"/>
  <c r="M6153" i="16"/>
  <c r="L6153" i="16"/>
  <c r="K6153" i="16"/>
  <c r="J6153" i="16"/>
  <c r="I6153" i="16"/>
  <c r="H6153" i="16"/>
  <c r="G6153" i="16"/>
  <c r="F6153" i="16"/>
  <c r="A6153" i="16"/>
  <c r="C6153" i="16" s="1"/>
  <c r="AB6152" i="16"/>
  <c r="AA6152" i="16"/>
  <c r="M6152" i="16"/>
  <c r="L6152" i="16"/>
  <c r="K6152" i="16"/>
  <c r="J6152" i="16"/>
  <c r="I6152" i="16"/>
  <c r="H6152" i="16"/>
  <c r="G6152" i="16"/>
  <c r="C6152" i="16"/>
  <c r="A6152" i="16"/>
  <c r="B6152" i="16" s="1"/>
  <c r="AB6151" i="16"/>
  <c r="AA6151" i="16"/>
  <c r="M6151" i="16"/>
  <c r="L6151" i="16"/>
  <c r="K6151" i="16"/>
  <c r="J6151" i="16"/>
  <c r="I6151" i="16"/>
  <c r="H6151" i="16"/>
  <c r="G6151" i="16"/>
  <c r="A6151" i="16"/>
  <c r="N6151" i="16" s="1"/>
  <c r="AB6150" i="16"/>
  <c r="AA6150" i="16"/>
  <c r="M6150" i="16"/>
  <c r="L6150" i="16"/>
  <c r="K6150" i="16"/>
  <c r="J6150" i="16"/>
  <c r="I6150" i="16"/>
  <c r="H6150" i="16"/>
  <c r="G6150" i="16"/>
  <c r="A6150" i="16"/>
  <c r="AB6149" i="16"/>
  <c r="AA6149" i="16"/>
  <c r="M6149" i="16"/>
  <c r="L6149" i="16"/>
  <c r="K6149" i="16"/>
  <c r="J6149" i="16"/>
  <c r="I6149" i="16"/>
  <c r="H6149" i="16"/>
  <c r="G6149" i="16"/>
  <c r="A6149" i="16"/>
  <c r="AB6148" i="16"/>
  <c r="AA6148" i="16"/>
  <c r="M6148" i="16"/>
  <c r="L6148" i="16"/>
  <c r="K6148" i="16"/>
  <c r="J6148" i="16"/>
  <c r="I6148" i="16"/>
  <c r="H6148" i="16"/>
  <c r="G6148" i="16"/>
  <c r="A6148" i="16"/>
  <c r="AB6147" i="16"/>
  <c r="AA6147" i="16"/>
  <c r="N6147" i="16"/>
  <c r="M6147" i="16"/>
  <c r="L6147" i="16"/>
  <c r="K6147" i="16"/>
  <c r="J6147" i="16"/>
  <c r="I6147" i="16"/>
  <c r="B6147" i="16" s="1"/>
  <c r="H6147" i="16"/>
  <c r="G6147" i="16"/>
  <c r="F6147" i="16" s="1"/>
  <c r="C6147" i="16"/>
  <c r="A6147" i="16"/>
  <c r="AB6146" i="16"/>
  <c r="AA6146" i="16"/>
  <c r="M6146" i="16"/>
  <c r="L6146" i="16"/>
  <c r="K6146" i="16"/>
  <c r="J6146" i="16"/>
  <c r="I6146" i="16"/>
  <c r="H6146" i="16"/>
  <c r="G6146" i="16"/>
  <c r="C6146" i="16"/>
  <c r="B6146" i="16"/>
  <c r="A6146" i="16"/>
  <c r="AB6145" i="16"/>
  <c r="AA6145" i="16"/>
  <c r="M6145" i="16"/>
  <c r="L6145" i="16"/>
  <c r="K6145" i="16"/>
  <c r="J6145" i="16"/>
  <c r="I6145" i="16"/>
  <c r="H6145" i="16"/>
  <c r="G6145" i="16"/>
  <c r="A6145" i="16"/>
  <c r="N6145" i="16" s="1"/>
  <c r="AB6144" i="16"/>
  <c r="AA6144" i="16"/>
  <c r="M6144" i="16"/>
  <c r="L6144" i="16"/>
  <c r="K6144" i="16"/>
  <c r="J6144" i="16"/>
  <c r="I6144" i="16"/>
  <c r="H6144" i="16"/>
  <c r="G6144" i="16"/>
  <c r="A6144" i="16"/>
  <c r="C6144" i="16" s="1"/>
  <c r="AB6143" i="16"/>
  <c r="AA6143" i="16"/>
  <c r="M6143" i="16"/>
  <c r="L6143" i="16"/>
  <c r="K6143" i="16"/>
  <c r="J6143" i="16"/>
  <c r="I6143" i="16"/>
  <c r="H6143" i="16"/>
  <c r="G6143" i="16"/>
  <c r="A6143" i="16"/>
  <c r="N6143" i="16" s="1"/>
  <c r="AB6142" i="16"/>
  <c r="AA6142" i="16"/>
  <c r="M6142" i="16"/>
  <c r="L6142" i="16"/>
  <c r="K6142" i="16"/>
  <c r="J6142" i="16"/>
  <c r="I6142" i="16"/>
  <c r="H6142" i="16"/>
  <c r="G6142" i="16"/>
  <c r="A6142" i="16"/>
  <c r="AB6141" i="16"/>
  <c r="AA6141" i="16"/>
  <c r="M6141" i="16"/>
  <c r="L6141" i="16"/>
  <c r="K6141" i="16"/>
  <c r="J6141" i="16"/>
  <c r="I6141" i="16"/>
  <c r="H6141" i="16"/>
  <c r="G6141" i="16"/>
  <c r="A6141" i="16"/>
  <c r="AB6140" i="16"/>
  <c r="AA6140" i="16"/>
  <c r="M6140" i="16"/>
  <c r="L6140" i="16"/>
  <c r="K6140" i="16"/>
  <c r="J6140" i="16"/>
  <c r="I6140" i="16"/>
  <c r="H6140" i="16"/>
  <c r="G6140" i="16"/>
  <c r="A6140" i="16"/>
  <c r="AB6139" i="16"/>
  <c r="AA6139" i="16"/>
  <c r="M6139" i="16"/>
  <c r="L6139" i="16"/>
  <c r="K6139" i="16"/>
  <c r="J6139" i="16"/>
  <c r="I6139" i="16"/>
  <c r="B6139" i="16" s="1"/>
  <c r="H6139" i="16"/>
  <c r="G6139" i="16"/>
  <c r="C6139" i="16"/>
  <c r="A6139" i="16"/>
  <c r="N6139" i="16" s="1"/>
  <c r="AB6138" i="16"/>
  <c r="AA6138" i="16"/>
  <c r="M6138" i="16"/>
  <c r="L6138" i="16"/>
  <c r="K6138" i="16"/>
  <c r="J6138" i="16"/>
  <c r="I6138" i="16"/>
  <c r="H6138" i="16"/>
  <c r="G6138" i="16"/>
  <c r="C6138" i="16"/>
  <c r="B6138" i="16"/>
  <c r="A6138" i="16"/>
  <c r="AB6137" i="16"/>
  <c r="AA6137" i="16"/>
  <c r="N6137" i="16"/>
  <c r="M6137" i="16"/>
  <c r="L6137" i="16"/>
  <c r="K6137" i="16"/>
  <c r="J6137" i="16"/>
  <c r="I6137" i="16"/>
  <c r="H6137" i="16"/>
  <c r="G6137" i="16"/>
  <c r="F6137" i="16"/>
  <c r="A6137" i="16"/>
  <c r="C6137" i="16" s="1"/>
  <c r="AB6136" i="16"/>
  <c r="AA6136" i="16"/>
  <c r="M6136" i="16"/>
  <c r="L6136" i="16"/>
  <c r="K6136" i="16"/>
  <c r="J6136" i="16"/>
  <c r="I6136" i="16"/>
  <c r="H6136" i="16"/>
  <c r="G6136" i="16"/>
  <c r="C6136" i="16"/>
  <c r="A6136" i="16"/>
  <c r="B6136" i="16" s="1"/>
  <c r="AB6135" i="16"/>
  <c r="AA6135" i="16"/>
  <c r="M6135" i="16"/>
  <c r="L6135" i="16"/>
  <c r="K6135" i="16"/>
  <c r="J6135" i="16"/>
  <c r="I6135" i="16"/>
  <c r="H6135" i="16"/>
  <c r="G6135" i="16"/>
  <c r="A6135" i="16"/>
  <c r="N6135" i="16" s="1"/>
  <c r="AB6134" i="16"/>
  <c r="AA6134" i="16"/>
  <c r="M6134" i="16"/>
  <c r="L6134" i="16"/>
  <c r="K6134" i="16"/>
  <c r="J6134" i="16"/>
  <c r="I6134" i="16"/>
  <c r="H6134" i="16"/>
  <c r="G6134" i="16"/>
  <c r="A6134" i="16"/>
  <c r="AB6133" i="16"/>
  <c r="AA6133" i="16"/>
  <c r="M6133" i="16"/>
  <c r="L6133" i="16"/>
  <c r="K6133" i="16"/>
  <c r="J6133" i="16"/>
  <c r="I6133" i="16"/>
  <c r="H6133" i="16"/>
  <c r="G6133" i="16"/>
  <c r="A6133" i="16"/>
  <c r="AB6132" i="16"/>
  <c r="AA6132" i="16"/>
  <c r="M6132" i="16"/>
  <c r="L6132" i="16"/>
  <c r="K6132" i="16"/>
  <c r="J6132" i="16"/>
  <c r="I6132" i="16"/>
  <c r="H6132" i="16"/>
  <c r="G6132" i="16"/>
  <c r="A6132" i="16"/>
  <c r="AB6131" i="16"/>
  <c r="AA6131" i="16"/>
  <c r="M6131" i="16"/>
  <c r="L6131" i="16"/>
  <c r="K6131" i="16"/>
  <c r="J6131" i="16"/>
  <c r="I6131" i="16"/>
  <c r="B6131" i="16" s="1"/>
  <c r="H6131" i="16"/>
  <c r="G6131" i="16"/>
  <c r="C6131" i="16"/>
  <c r="A6131" i="16"/>
  <c r="N6131" i="16" s="1"/>
  <c r="AB6130" i="16"/>
  <c r="AA6130" i="16"/>
  <c r="M6130" i="16"/>
  <c r="L6130" i="16"/>
  <c r="K6130" i="16"/>
  <c r="J6130" i="16"/>
  <c r="I6130" i="16"/>
  <c r="H6130" i="16"/>
  <c r="G6130" i="16"/>
  <c r="B6130" i="16"/>
  <c r="A6130" i="16"/>
  <c r="C6130" i="16" s="1"/>
  <c r="AB6129" i="16"/>
  <c r="AA6129" i="16"/>
  <c r="M6129" i="16"/>
  <c r="L6129" i="16"/>
  <c r="K6129" i="16"/>
  <c r="J6129" i="16"/>
  <c r="I6129" i="16"/>
  <c r="H6129" i="16"/>
  <c r="G6129" i="16"/>
  <c r="A6129" i="16"/>
  <c r="N6129" i="16" s="1"/>
  <c r="AB6128" i="16"/>
  <c r="AA6128" i="16"/>
  <c r="M6128" i="16"/>
  <c r="L6128" i="16"/>
  <c r="K6128" i="16"/>
  <c r="J6128" i="16"/>
  <c r="I6128" i="16"/>
  <c r="H6128" i="16"/>
  <c r="G6128" i="16"/>
  <c r="A6128" i="16"/>
  <c r="C6128" i="16" s="1"/>
  <c r="AB6127" i="16"/>
  <c r="AA6127" i="16"/>
  <c r="M6127" i="16"/>
  <c r="L6127" i="16"/>
  <c r="K6127" i="16"/>
  <c r="J6127" i="16"/>
  <c r="I6127" i="16"/>
  <c r="H6127" i="16"/>
  <c r="G6127" i="16"/>
  <c r="A6127" i="16"/>
  <c r="N6127" i="16" s="1"/>
  <c r="AB6126" i="16"/>
  <c r="AA6126" i="16"/>
  <c r="M6126" i="16"/>
  <c r="L6126" i="16"/>
  <c r="K6126" i="16"/>
  <c r="J6126" i="16"/>
  <c r="I6126" i="16"/>
  <c r="H6126" i="16"/>
  <c r="G6126" i="16"/>
  <c r="A6126" i="16"/>
  <c r="AB6125" i="16"/>
  <c r="AA6125" i="16"/>
  <c r="M6125" i="16"/>
  <c r="L6125" i="16"/>
  <c r="K6125" i="16"/>
  <c r="J6125" i="16"/>
  <c r="I6125" i="16"/>
  <c r="H6125" i="16"/>
  <c r="G6125" i="16"/>
  <c r="A6125" i="16"/>
  <c r="AB6124" i="16"/>
  <c r="AA6124" i="16"/>
  <c r="M6124" i="16"/>
  <c r="L6124" i="16"/>
  <c r="K6124" i="16"/>
  <c r="J6124" i="16"/>
  <c r="I6124" i="16"/>
  <c r="H6124" i="16"/>
  <c r="G6124" i="16"/>
  <c r="A6124" i="16"/>
  <c r="AB6123" i="16"/>
  <c r="AA6123" i="16"/>
  <c r="N6123" i="16"/>
  <c r="M6123" i="16"/>
  <c r="L6123" i="16"/>
  <c r="K6123" i="16"/>
  <c r="J6123" i="16"/>
  <c r="I6123" i="16"/>
  <c r="B6123" i="16" s="1"/>
  <c r="H6123" i="16"/>
  <c r="G6123" i="16"/>
  <c r="F6123" i="16" s="1"/>
  <c r="C6123" i="16"/>
  <c r="A6123" i="16"/>
  <c r="AB6122" i="16"/>
  <c r="AA6122" i="16"/>
  <c r="M6122" i="16"/>
  <c r="L6122" i="16"/>
  <c r="K6122" i="16"/>
  <c r="J6122" i="16"/>
  <c r="I6122" i="16"/>
  <c r="H6122" i="16"/>
  <c r="G6122" i="16"/>
  <c r="C6122" i="16"/>
  <c r="B6122" i="16"/>
  <c r="A6122" i="16"/>
  <c r="AB6121" i="16"/>
  <c r="AA6121" i="16"/>
  <c r="N6121" i="16"/>
  <c r="M6121" i="16"/>
  <c r="L6121" i="16"/>
  <c r="K6121" i="16"/>
  <c r="J6121" i="16"/>
  <c r="I6121" i="16"/>
  <c r="H6121" i="16"/>
  <c r="G6121" i="16"/>
  <c r="F6121" i="16"/>
  <c r="A6121" i="16"/>
  <c r="C6121" i="16" s="1"/>
  <c r="AB6120" i="16"/>
  <c r="AA6120" i="16"/>
  <c r="M6120" i="16"/>
  <c r="L6120" i="16"/>
  <c r="K6120" i="16"/>
  <c r="J6120" i="16"/>
  <c r="I6120" i="16"/>
  <c r="H6120" i="16"/>
  <c r="G6120" i="16"/>
  <c r="C6120" i="16"/>
  <c r="A6120" i="16"/>
  <c r="B6120" i="16" s="1"/>
  <c r="AB6119" i="16"/>
  <c r="AA6119" i="16"/>
  <c r="M6119" i="16"/>
  <c r="L6119" i="16"/>
  <c r="K6119" i="16"/>
  <c r="J6119" i="16"/>
  <c r="I6119" i="16"/>
  <c r="H6119" i="16"/>
  <c r="G6119" i="16"/>
  <c r="F6119" i="16" s="1"/>
  <c r="A6119" i="16"/>
  <c r="AB6118" i="16"/>
  <c r="AA6118" i="16"/>
  <c r="M6118" i="16"/>
  <c r="L6118" i="16"/>
  <c r="K6118" i="16"/>
  <c r="J6118" i="16"/>
  <c r="I6118" i="16"/>
  <c r="H6118" i="16"/>
  <c r="G6118" i="16"/>
  <c r="A6118" i="16"/>
  <c r="C6118" i="16" s="1"/>
  <c r="AB6117" i="16"/>
  <c r="AA6117" i="16"/>
  <c r="M6117" i="16"/>
  <c r="L6117" i="16"/>
  <c r="K6117" i="16"/>
  <c r="J6117" i="16"/>
  <c r="I6117" i="16"/>
  <c r="H6117" i="16"/>
  <c r="G6117" i="16"/>
  <c r="A6117" i="16"/>
  <c r="AB6116" i="16"/>
  <c r="AA6116" i="16"/>
  <c r="M6116" i="16"/>
  <c r="L6116" i="16"/>
  <c r="K6116" i="16"/>
  <c r="J6116" i="16"/>
  <c r="I6116" i="16"/>
  <c r="H6116" i="16"/>
  <c r="G6116" i="16"/>
  <c r="A6116" i="16"/>
  <c r="AB6115" i="16"/>
  <c r="AA6115" i="16"/>
  <c r="M6115" i="16"/>
  <c r="L6115" i="16"/>
  <c r="K6115" i="16"/>
  <c r="J6115" i="16"/>
  <c r="I6115" i="16"/>
  <c r="H6115" i="16"/>
  <c r="C6115" i="16" s="1"/>
  <c r="G6115" i="16"/>
  <c r="A6115" i="16"/>
  <c r="N6115" i="16" s="1"/>
  <c r="AB6114" i="16"/>
  <c r="AA6114" i="16"/>
  <c r="M6114" i="16"/>
  <c r="L6114" i="16"/>
  <c r="K6114" i="16"/>
  <c r="J6114" i="16"/>
  <c r="I6114" i="16"/>
  <c r="B6114" i="16" s="1"/>
  <c r="H6114" i="16"/>
  <c r="G6114" i="16"/>
  <c r="A6114" i="16"/>
  <c r="AB6113" i="16"/>
  <c r="AA6113" i="16"/>
  <c r="N6113" i="16"/>
  <c r="M6113" i="16"/>
  <c r="L6113" i="16"/>
  <c r="K6113" i="16"/>
  <c r="J6113" i="16"/>
  <c r="I6113" i="16"/>
  <c r="H6113" i="16"/>
  <c r="G6113" i="16"/>
  <c r="F6113" i="16"/>
  <c r="A6113" i="16"/>
  <c r="C6113" i="16" s="1"/>
  <c r="AB6112" i="16"/>
  <c r="AA6112" i="16"/>
  <c r="M6112" i="16"/>
  <c r="L6112" i="16"/>
  <c r="K6112" i="16"/>
  <c r="J6112" i="16"/>
  <c r="I6112" i="16"/>
  <c r="H6112" i="16"/>
  <c r="G6112" i="16"/>
  <c r="C6112" i="16"/>
  <c r="A6112" i="16"/>
  <c r="B6112" i="16" s="1"/>
  <c r="AB6111" i="16"/>
  <c r="AA6111" i="16"/>
  <c r="M6111" i="16"/>
  <c r="L6111" i="16"/>
  <c r="K6111" i="16"/>
  <c r="J6111" i="16"/>
  <c r="I6111" i="16"/>
  <c r="H6111" i="16"/>
  <c r="G6111" i="16"/>
  <c r="F6111" i="16" s="1"/>
  <c r="A6111" i="16"/>
  <c r="AB6110" i="16"/>
  <c r="AA6110" i="16"/>
  <c r="M6110" i="16"/>
  <c r="L6110" i="16"/>
  <c r="K6110" i="16"/>
  <c r="J6110" i="16"/>
  <c r="I6110" i="16"/>
  <c r="H6110" i="16"/>
  <c r="G6110" i="16"/>
  <c r="A6110" i="16"/>
  <c r="C6110" i="16" s="1"/>
  <c r="AB6109" i="16"/>
  <c r="AA6109" i="16"/>
  <c r="M6109" i="16"/>
  <c r="L6109" i="16"/>
  <c r="K6109" i="16"/>
  <c r="J6109" i="16"/>
  <c r="I6109" i="16"/>
  <c r="H6109" i="16"/>
  <c r="G6109" i="16"/>
  <c r="A6109" i="16"/>
  <c r="AB6108" i="16"/>
  <c r="AA6108" i="16"/>
  <c r="M6108" i="16"/>
  <c r="L6108" i="16"/>
  <c r="K6108" i="16"/>
  <c r="J6108" i="16"/>
  <c r="I6108" i="16"/>
  <c r="H6108" i="16"/>
  <c r="G6108" i="16"/>
  <c r="A6108" i="16"/>
  <c r="AB6107" i="16"/>
  <c r="AA6107" i="16"/>
  <c r="M6107" i="16"/>
  <c r="L6107" i="16"/>
  <c r="K6107" i="16"/>
  <c r="J6107" i="16"/>
  <c r="I6107" i="16"/>
  <c r="H6107" i="16"/>
  <c r="C6107" i="16" s="1"/>
  <c r="G6107" i="16"/>
  <c r="A6107" i="16"/>
  <c r="N6107" i="16" s="1"/>
  <c r="AB6106" i="16"/>
  <c r="AA6106" i="16"/>
  <c r="M6106" i="16"/>
  <c r="L6106" i="16"/>
  <c r="K6106" i="16"/>
  <c r="J6106" i="16"/>
  <c r="I6106" i="16"/>
  <c r="B6106" i="16" s="1"/>
  <c r="H6106" i="16"/>
  <c r="G6106" i="16"/>
  <c r="A6106" i="16"/>
  <c r="C6106" i="16" s="1"/>
  <c r="AB6105" i="16"/>
  <c r="AA6105" i="16"/>
  <c r="M6105" i="16"/>
  <c r="L6105" i="16"/>
  <c r="K6105" i="16"/>
  <c r="J6105" i="16"/>
  <c r="I6105" i="16"/>
  <c r="B6105" i="16" s="1"/>
  <c r="H6105" i="16"/>
  <c r="G6105" i="16"/>
  <c r="C6105" i="16"/>
  <c r="A6105" i="16"/>
  <c r="N6105" i="16" s="1"/>
  <c r="AB6104" i="16"/>
  <c r="AA6104" i="16"/>
  <c r="M6104" i="16"/>
  <c r="L6104" i="16"/>
  <c r="K6104" i="16"/>
  <c r="J6104" i="16"/>
  <c r="I6104" i="16"/>
  <c r="H6104" i="16"/>
  <c r="G6104" i="16"/>
  <c r="B6104" i="16"/>
  <c r="A6104" i="16"/>
  <c r="C6104" i="16" s="1"/>
  <c r="AB6103" i="16"/>
  <c r="AA6103" i="16"/>
  <c r="M6103" i="16"/>
  <c r="L6103" i="16"/>
  <c r="K6103" i="16"/>
  <c r="J6103" i="16"/>
  <c r="I6103" i="16"/>
  <c r="H6103" i="16"/>
  <c r="G6103" i="16"/>
  <c r="A6103" i="16"/>
  <c r="AB6102" i="16"/>
  <c r="AA6102" i="16"/>
  <c r="M6102" i="16"/>
  <c r="L6102" i="16"/>
  <c r="K6102" i="16"/>
  <c r="J6102" i="16"/>
  <c r="I6102" i="16"/>
  <c r="H6102" i="16"/>
  <c r="G6102" i="16"/>
  <c r="C6102" i="16"/>
  <c r="A6102" i="16"/>
  <c r="AB6101" i="16"/>
  <c r="AA6101" i="16"/>
  <c r="M6101" i="16"/>
  <c r="L6101" i="16"/>
  <c r="K6101" i="16"/>
  <c r="J6101" i="16"/>
  <c r="I6101" i="16"/>
  <c r="H6101" i="16"/>
  <c r="G6101" i="16"/>
  <c r="A6101" i="16"/>
  <c r="AB6100" i="16"/>
  <c r="AA6100" i="16"/>
  <c r="M6100" i="16"/>
  <c r="L6100" i="16"/>
  <c r="K6100" i="16"/>
  <c r="J6100" i="16"/>
  <c r="I6100" i="16"/>
  <c r="H6100" i="16"/>
  <c r="G6100" i="16"/>
  <c r="A6100" i="16"/>
  <c r="AB6099" i="16"/>
  <c r="AA6099" i="16"/>
  <c r="M6099" i="16"/>
  <c r="L6099" i="16"/>
  <c r="K6099" i="16"/>
  <c r="J6099" i="16"/>
  <c r="I6099" i="16"/>
  <c r="H6099" i="16"/>
  <c r="G6099" i="16"/>
  <c r="A6099" i="16"/>
  <c r="N6099" i="16" s="1"/>
  <c r="AB6098" i="16"/>
  <c r="AA6098" i="16"/>
  <c r="M6098" i="16"/>
  <c r="L6098" i="16"/>
  <c r="K6098" i="16"/>
  <c r="J6098" i="16"/>
  <c r="I6098" i="16"/>
  <c r="H6098" i="16"/>
  <c r="G6098" i="16"/>
  <c r="B6098" i="16"/>
  <c r="A6098" i="16"/>
  <c r="AB6097" i="16"/>
  <c r="AA6097" i="16"/>
  <c r="M6097" i="16"/>
  <c r="L6097" i="16"/>
  <c r="K6097" i="16"/>
  <c r="J6097" i="16"/>
  <c r="I6097" i="16"/>
  <c r="H6097" i="16"/>
  <c r="G6097" i="16"/>
  <c r="A6097" i="16"/>
  <c r="N6097" i="16" s="1"/>
  <c r="AB6096" i="16"/>
  <c r="AA6096" i="16"/>
  <c r="M6096" i="16"/>
  <c r="L6096" i="16"/>
  <c r="K6096" i="16"/>
  <c r="J6096" i="16"/>
  <c r="I6096" i="16"/>
  <c r="H6096" i="16"/>
  <c r="G6096" i="16"/>
  <c r="A6096" i="16"/>
  <c r="C6096" i="16" s="1"/>
  <c r="AB6095" i="16"/>
  <c r="AA6095" i="16"/>
  <c r="M6095" i="16"/>
  <c r="L6095" i="16"/>
  <c r="K6095" i="16"/>
  <c r="J6095" i="16"/>
  <c r="I6095" i="16"/>
  <c r="H6095" i="16"/>
  <c r="G6095" i="16"/>
  <c r="F6095" i="16" s="1"/>
  <c r="A6095" i="16"/>
  <c r="C6095" i="16" s="1"/>
  <c r="AB6094" i="16"/>
  <c r="AA6094" i="16"/>
  <c r="M6094" i="16"/>
  <c r="L6094" i="16"/>
  <c r="K6094" i="16"/>
  <c r="J6094" i="16"/>
  <c r="I6094" i="16"/>
  <c r="H6094" i="16"/>
  <c r="G6094" i="16"/>
  <c r="A6094" i="16"/>
  <c r="C6094" i="16" s="1"/>
  <c r="AB6093" i="16"/>
  <c r="AA6093" i="16"/>
  <c r="M6093" i="16"/>
  <c r="L6093" i="16"/>
  <c r="K6093" i="16"/>
  <c r="J6093" i="16"/>
  <c r="I6093" i="16"/>
  <c r="H6093" i="16"/>
  <c r="G6093" i="16"/>
  <c r="A6093" i="16"/>
  <c r="AB6092" i="16"/>
  <c r="AA6092" i="16"/>
  <c r="M6092" i="16"/>
  <c r="L6092" i="16"/>
  <c r="K6092" i="16"/>
  <c r="J6092" i="16"/>
  <c r="I6092" i="16"/>
  <c r="H6092" i="16"/>
  <c r="G6092" i="16"/>
  <c r="A6092" i="16"/>
  <c r="AB6091" i="16"/>
  <c r="AA6091" i="16"/>
  <c r="M6091" i="16"/>
  <c r="L6091" i="16"/>
  <c r="K6091" i="16"/>
  <c r="J6091" i="16"/>
  <c r="I6091" i="16"/>
  <c r="H6091" i="16"/>
  <c r="G6091" i="16"/>
  <c r="C6091" i="16"/>
  <c r="A6091" i="16"/>
  <c r="N6091" i="16" s="1"/>
  <c r="AB6090" i="16"/>
  <c r="AA6090" i="16"/>
  <c r="M6090" i="16"/>
  <c r="L6090" i="16"/>
  <c r="K6090" i="16"/>
  <c r="J6090" i="16"/>
  <c r="I6090" i="16"/>
  <c r="B6090" i="16" s="1"/>
  <c r="H6090" i="16"/>
  <c r="G6090" i="16"/>
  <c r="A6090" i="16"/>
  <c r="C6090" i="16" s="1"/>
  <c r="AB6089" i="16"/>
  <c r="AA6089" i="16"/>
  <c r="N6089" i="16"/>
  <c r="M6089" i="16"/>
  <c r="L6089" i="16"/>
  <c r="K6089" i="16"/>
  <c r="J6089" i="16"/>
  <c r="I6089" i="16"/>
  <c r="B6089" i="16" s="1"/>
  <c r="H6089" i="16"/>
  <c r="G6089" i="16"/>
  <c r="F6089" i="16" s="1"/>
  <c r="C6089" i="16"/>
  <c r="A6089" i="16"/>
  <c r="AB6088" i="16"/>
  <c r="AA6088" i="16"/>
  <c r="M6088" i="16"/>
  <c r="L6088" i="16"/>
  <c r="K6088" i="16"/>
  <c r="J6088" i="16"/>
  <c r="I6088" i="16"/>
  <c r="H6088" i="16"/>
  <c r="G6088" i="16"/>
  <c r="C6088" i="16"/>
  <c r="B6088" i="16"/>
  <c r="A6088" i="16"/>
  <c r="AB6087" i="16"/>
  <c r="AA6087" i="16"/>
  <c r="M6087" i="16"/>
  <c r="L6087" i="16"/>
  <c r="K6087" i="16"/>
  <c r="J6087" i="16"/>
  <c r="I6087" i="16"/>
  <c r="H6087" i="16"/>
  <c r="G6087" i="16"/>
  <c r="A6087" i="16"/>
  <c r="C6087" i="16" s="1"/>
  <c r="AB6086" i="16"/>
  <c r="AA6086" i="16"/>
  <c r="M6086" i="16"/>
  <c r="L6086" i="16"/>
  <c r="K6086" i="16"/>
  <c r="J6086" i="16"/>
  <c r="I6086" i="16"/>
  <c r="H6086" i="16"/>
  <c r="C6086" i="16" s="1"/>
  <c r="G6086" i="16"/>
  <c r="A6086" i="16"/>
  <c r="AB6085" i="16"/>
  <c r="AA6085" i="16"/>
  <c r="M6085" i="16"/>
  <c r="L6085" i="16"/>
  <c r="K6085" i="16"/>
  <c r="J6085" i="16"/>
  <c r="I6085" i="16"/>
  <c r="H6085" i="16"/>
  <c r="G6085" i="16"/>
  <c r="A6085" i="16"/>
  <c r="AB6084" i="16"/>
  <c r="AA6084" i="16"/>
  <c r="M6084" i="16"/>
  <c r="L6084" i="16"/>
  <c r="K6084" i="16"/>
  <c r="J6084" i="16"/>
  <c r="I6084" i="16"/>
  <c r="H6084" i="16"/>
  <c r="G6084" i="16"/>
  <c r="A6084" i="16"/>
  <c r="AB6083" i="16"/>
  <c r="AA6083" i="16"/>
  <c r="M6083" i="16"/>
  <c r="L6083" i="16"/>
  <c r="K6083" i="16"/>
  <c r="J6083" i="16"/>
  <c r="I6083" i="16"/>
  <c r="H6083" i="16"/>
  <c r="G6083" i="16"/>
  <c r="A6083" i="16"/>
  <c r="N6083" i="16" s="1"/>
  <c r="AB6082" i="16"/>
  <c r="AA6082" i="16"/>
  <c r="M6082" i="16"/>
  <c r="L6082" i="16"/>
  <c r="K6082" i="16"/>
  <c r="J6082" i="16"/>
  <c r="I6082" i="16"/>
  <c r="H6082" i="16"/>
  <c r="G6082" i="16"/>
  <c r="A6082" i="16"/>
  <c r="C6082" i="16" s="1"/>
  <c r="AB6081" i="16"/>
  <c r="AA6081" i="16"/>
  <c r="N6081" i="16"/>
  <c r="M6081" i="16"/>
  <c r="L6081" i="16"/>
  <c r="K6081" i="16"/>
  <c r="J6081" i="16"/>
  <c r="I6081" i="16"/>
  <c r="B6081" i="16" s="1"/>
  <c r="H6081" i="16"/>
  <c r="G6081" i="16"/>
  <c r="F6081" i="16" s="1"/>
  <c r="C6081" i="16"/>
  <c r="A6081" i="16"/>
  <c r="AB6080" i="16"/>
  <c r="AA6080" i="16"/>
  <c r="M6080" i="16"/>
  <c r="L6080" i="16"/>
  <c r="K6080" i="16"/>
  <c r="J6080" i="16"/>
  <c r="I6080" i="16"/>
  <c r="H6080" i="16"/>
  <c r="G6080" i="16"/>
  <c r="C6080" i="16"/>
  <c r="B6080" i="16"/>
  <c r="A6080" i="16"/>
  <c r="AB6079" i="16"/>
  <c r="AA6079" i="16"/>
  <c r="M6079" i="16"/>
  <c r="L6079" i="16"/>
  <c r="K6079" i="16"/>
  <c r="J6079" i="16"/>
  <c r="I6079" i="16"/>
  <c r="H6079" i="16"/>
  <c r="G6079" i="16"/>
  <c r="A6079" i="16"/>
  <c r="C6079" i="16" s="1"/>
  <c r="AB6078" i="16"/>
  <c r="AA6078" i="16"/>
  <c r="M6078" i="16"/>
  <c r="L6078" i="16"/>
  <c r="K6078" i="16"/>
  <c r="J6078" i="16"/>
  <c r="I6078" i="16"/>
  <c r="H6078" i="16"/>
  <c r="C6078" i="16" s="1"/>
  <c r="G6078" i="16"/>
  <c r="A6078" i="16"/>
  <c r="AB6077" i="16"/>
  <c r="AA6077" i="16"/>
  <c r="M6077" i="16"/>
  <c r="L6077" i="16"/>
  <c r="K6077" i="16"/>
  <c r="J6077" i="16"/>
  <c r="I6077" i="16"/>
  <c r="H6077" i="16"/>
  <c r="G6077" i="16"/>
  <c r="A6077" i="16"/>
  <c r="AB6076" i="16"/>
  <c r="AA6076" i="16"/>
  <c r="M6076" i="16"/>
  <c r="L6076" i="16"/>
  <c r="K6076" i="16"/>
  <c r="J6076" i="16"/>
  <c r="I6076" i="16"/>
  <c r="H6076" i="16"/>
  <c r="G6076" i="16"/>
  <c r="A6076" i="16"/>
  <c r="AB6075" i="16"/>
  <c r="AA6075" i="16"/>
  <c r="M6075" i="16"/>
  <c r="L6075" i="16"/>
  <c r="K6075" i="16"/>
  <c r="J6075" i="16"/>
  <c r="I6075" i="16"/>
  <c r="H6075" i="16"/>
  <c r="G6075" i="16"/>
  <c r="A6075" i="16"/>
  <c r="N6075" i="16" s="1"/>
  <c r="AB6074" i="16"/>
  <c r="AA6074" i="16"/>
  <c r="M6074" i="16"/>
  <c r="L6074" i="16"/>
  <c r="K6074" i="16"/>
  <c r="J6074" i="16"/>
  <c r="I6074" i="16"/>
  <c r="H6074" i="16"/>
  <c r="G6074" i="16"/>
  <c r="B6074" i="16"/>
  <c r="A6074" i="16"/>
  <c r="AB6073" i="16"/>
  <c r="AA6073" i="16"/>
  <c r="N6073" i="16"/>
  <c r="M6073" i="16"/>
  <c r="L6073" i="16"/>
  <c r="K6073" i="16"/>
  <c r="J6073" i="16"/>
  <c r="I6073" i="16"/>
  <c r="H6073" i="16"/>
  <c r="G6073" i="16"/>
  <c r="F6073" i="16"/>
  <c r="A6073" i="16"/>
  <c r="C6073" i="16" s="1"/>
  <c r="AB6072" i="16"/>
  <c r="AA6072" i="16"/>
  <c r="M6072" i="16"/>
  <c r="L6072" i="16"/>
  <c r="K6072" i="16"/>
  <c r="J6072" i="16"/>
  <c r="I6072" i="16"/>
  <c r="H6072" i="16"/>
  <c r="G6072" i="16"/>
  <c r="C6072" i="16"/>
  <c r="A6072" i="16"/>
  <c r="B6072" i="16" s="1"/>
  <c r="AB6071" i="16"/>
  <c r="AA6071" i="16"/>
  <c r="M6071" i="16"/>
  <c r="L6071" i="16"/>
  <c r="K6071" i="16"/>
  <c r="J6071" i="16"/>
  <c r="I6071" i="16"/>
  <c r="H6071" i="16"/>
  <c r="G6071" i="16"/>
  <c r="F6071" i="16" s="1"/>
  <c r="A6071" i="16"/>
  <c r="AB6070" i="16"/>
  <c r="AA6070" i="16"/>
  <c r="M6070" i="16"/>
  <c r="L6070" i="16"/>
  <c r="K6070" i="16"/>
  <c r="J6070" i="16"/>
  <c r="I6070" i="16"/>
  <c r="H6070" i="16"/>
  <c r="G6070" i="16"/>
  <c r="A6070" i="16"/>
  <c r="C6070" i="16" s="1"/>
  <c r="AB6069" i="16"/>
  <c r="AA6069" i="16"/>
  <c r="M6069" i="16"/>
  <c r="L6069" i="16"/>
  <c r="K6069" i="16"/>
  <c r="J6069" i="16"/>
  <c r="I6069" i="16"/>
  <c r="H6069" i="16"/>
  <c r="G6069" i="16"/>
  <c r="A6069" i="16"/>
  <c r="AB6068" i="16"/>
  <c r="AA6068" i="16"/>
  <c r="M6068" i="16"/>
  <c r="L6068" i="16"/>
  <c r="K6068" i="16"/>
  <c r="J6068" i="16"/>
  <c r="I6068" i="16"/>
  <c r="H6068" i="16"/>
  <c r="G6068" i="16"/>
  <c r="A6068" i="16"/>
  <c r="AB6067" i="16"/>
  <c r="AA6067" i="16"/>
  <c r="M6067" i="16"/>
  <c r="L6067" i="16"/>
  <c r="K6067" i="16"/>
  <c r="J6067" i="16"/>
  <c r="I6067" i="16"/>
  <c r="H6067" i="16"/>
  <c r="C6067" i="16" s="1"/>
  <c r="G6067" i="16"/>
  <c r="A6067" i="16"/>
  <c r="N6067" i="16" s="1"/>
  <c r="AB6066" i="16"/>
  <c r="AA6066" i="16"/>
  <c r="M6066" i="16"/>
  <c r="L6066" i="16"/>
  <c r="K6066" i="16"/>
  <c r="J6066" i="16"/>
  <c r="I6066" i="16"/>
  <c r="B6066" i="16" s="1"/>
  <c r="H6066" i="16"/>
  <c r="G6066" i="16"/>
  <c r="A6066" i="16"/>
  <c r="C6066" i="16" s="1"/>
  <c r="AB6065" i="16"/>
  <c r="AA6065" i="16"/>
  <c r="M6065" i="16"/>
  <c r="L6065" i="16"/>
  <c r="K6065" i="16"/>
  <c r="J6065" i="16"/>
  <c r="I6065" i="16"/>
  <c r="B6065" i="16" s="1"/>
  <c r="H6065" i="16"/>
  <c r="G6065" i="16"/>
  <c r="C6065" i="16"/>
  <c r="A6065" i="16"/>
  <c r="N6065" i="16" s="1"/>
  <c r="AB6064" i="16"/>
  <c r="AA6064" i="16"/>
  <c r="M6064" i="16"/>
  <c r="L6064" i="16"/>
  <c r="K6064" i="16"/>
  <c r="J6064" i="16"/>
  <c r="I6064" i="16"/>
  <c r="H6064" i="16"/>
  <c r="G6064" i="16"/>
  <c r="B6064" i="16"/>
  <c r="A6064" i="16"/>
  <c r="C6064" i="16" s="1"/>
  <c r="AB6063" i="16"/>
  <c r="AA6063" i="16"/>
  <c r="M6063" i="16"/>
  <c r="L6063" i="16"/>
  <c r="K6063" i="16"/>
  <c r="J6063" i="16"/>
  <c r="I6063" i="16"/>
  <c r="H6063" i="16"/>
  <c r="G6063" i="16"/>
  <c r="A6063" i="16"/>
  <c r="AB6062" i="16"/>
  <c r="AA6062" i="16"/>
  <c r="M6062" i="16"/>
  <c r="L6062" i="16"/>
  <c r="K6062" i="16"/>
  <c r="J6062" i="16"/>
  <c r="I6062" i="16"/>
  <c r="H6062" i="16"/>
  <c r="G6062" i="16"/>
  <c r="C6062" i="16"/>
  <c r="A6062" i="16"/>
  <c r="AB6061" i="16"/>
  <c r="AA6061" i="16"/>
  <c r="M6061" i="16"/>
  <c r="L6061" i="16"/>
  <c r="K6061" i="16"/>
  <c r="J6061" i="16"/>
  <c r="I6061" i="16"/>
  <c r="H6061" i="16"/>
  <c r="G6061" i="16"/>
  <c r="A6061" i="16"/>
  <c r="AB6060" i="16"/>
  <c r="AA6060" i="16"/>
  <c r="M6060" i="16"/>
  <c r="L6060" i="16"/>
  <c r="K6060" i="16"/>
  <c r="J6060" i="16"/>
  <c r="I6060" i="16"/>
  <c r="H6060" i="16"/>
  <c r="G6060" i="16"/>
  <c r="A6060" i="16"/>
  <c r="AB6059" i="16"/>
  <c r="AA6059" i="16"/>
  <c r="M6059" i="16"/>
  <c r="L6059" i="16"/>
  <c r="K6059" i="16"/>
  <c r="J6059" i="16"/>
  <c r="I6059" i="16"/>
  <c r="B6059" i="16" s="1"/>
  <c r="H6059" i="16"/>
  <c r="G6059" i="16"/>
  <c r="A6059" i="16"/>
  <c r="AB6058" i="16"/>
  <c r="AA6058" i="16"/>
  <c r="M6058" i="16"/>
  <c r="L6058" i="16"/>
  <c r="K6058" i="16"/>
  <c r="J6058" i="16"/>
  <c r="I6058" i="16"/>
  <c r="H6058" i="16"/>
  <c r="G6058" i="16"/>
  <c r="B6058" i="16"/>
  <c r="A6058" i="16"/>
  <c r="AB6057" i="16"/>
  <c r="AA6057" i="16"/>
  <c r="M6057" i="16"/>
  <c r="L6057" i="16"/>
  <c r="K6057" i="16"/>
  <c r="J6057" i="16"/>
  <c r="I6057" i="16"/>
  <c r="H6057" i="16"/>
  <c r="G6057" i="16"/>
  <c r="A6057" i="16"/>
  <c r="AB6056" i="16"/>
  <c r="AA6056" i="16"/>
  <c r="M6056" i="16"/>
  <c r="L6056" i="16"/>
  <c r="K6056" i="16"/>
  <c r="J6056" i="16"/>
  <c r="I6056" i="16"/>
  <c r="H6056" i="16"/>
  <c r="G6056" i="16"/>
  <c r="A6056" i="16"/>
  <c r="AB6055" i="16"/>
  <c r="AA6055" i="16"/>
  <c r="M6055" i="16"/>
  <c r="L6055" i="16"/>
  <c r="K6055" i="16"/>
  <c r="J6055" i="16"/>
  <c r="I6055" i="16"/>
  <c r="H6055" i="16"/>
  <c r="G6055" i="16"/>
  <c r="F6055" i="16" s="1"/>
  <c r="A6055" i="16"/>
  <c r="C6055" i="16" s="1"/>
  <c r="AB6054" i="16"/>
  <c r="AA6054" i="16"/>
  <c r="M6054" i="16"/>
  <c r="L6054" i="16"/>
  <c r="K6054" i="16"/>
  <c r="J6054" i="16"/>
  <c r="I6054" i="16"/>
  <c r="H6054" i="16"/>
  <c r="G6054" i="16"/>
  <c r="A6054" i="16"/>
  <c r="C6054" i="16" s="1"/>
  <c r="AB6053" i="16"/>
  <c r="AA6053" i="16"/>
  <c r="M6053" i="16"/>
  <c r="L6053" i="16"/>
  <c r="K6053" i="16"/>
  <c r="J6053" i="16"/>
  <c r="I6053" i="16"/>
  <c r="H6053" i="16"/>
  <c r="G6053" i="16"/>
  <c r="A6053" i="16"/>
  <c r="AB6052" i="16"/>
  <c r="AA6052" i="16"/>
  <c r="M6052" i="16"/>
  <c r="L6052" i="16"/>
  <c r="K6052" i="16"/>
  <c r="J6052" i="16"/>
  <c r="I6052" i="16"/>
  <c r="H6052" i="16"/>
  <c r="G6052" i="16"/>
  <c r="A6052" i="16"/>
  <c r="AB6051" i="16"/>
  <c r="AA6051" i="16"/>
  <c r="M6051" i="16"/>
  <c r="L6051" i="16"/>
  <c r="K6051" i="16"/>
  <c r="J6051" i="16"/>
  <c r="I6051" i="16"/>
  <c r="H6051" i="16"/>
  <c r="G6051" i="16"/>
  <c r="C6051" i="16"/>
  <c r="A6051" i="16"/>
  <c r="N6051" i="16" s="1"/>
  <c r="AB6050" i="16"/>
  <c r="AA6050" i="16"/>
  <c r="M6050" i="16"/>
  <c r="L6050" i="16"/>
  <c r="K6050" i="16"/>
  <c r="J6050" i="16"/>
  <c r="I6050" i="16"/>
  <c r="B6050" i="16" s="1"/>
  <c r="H6050" i="16"/>
  <c r="G6050" i="16"/>
  <c r="A6050" i="16"/>
  <c r="C6050" i="16" s="1"/>
  <c r="AA6049" i="16"/>
  <c r="M6049" i="16"/>
  <c r="L6049" i="16"/>
  <c r="K6049" i="16"/>
  <c r="G6049" i="16"/>
  <c r="A6049" i="16"/>
  <c r="AA6048" i="16"/>
  <c r="M6048" i="16"/>
  <c r="L6048" i="16"/>
  <c r="K6048" i="16"/>
  <c r="G6048" i="16"/>
  <c r="A6048" i="16"/>
  <c r="AB6047" i="16"/>
  <c r="AA6047" i="16"/>
  <c r="M6047" i="16"/>
  <c r="L6047" i="16"/>
  <c r="K6047" i="16"/>
  <c r="A6047" i="16"/>
  <c r="AB6046" i="16"/>
  <c r="AA6046" i="16"/>
  <c r="M6046" i="16"/>
  <c r="L6046" i="16"/>
  <c r="K6046" i="16"/>
  <c r="B6046" i="16"/>
  <c r="A6046" i="16"/>
  <c r="N6046" i="16" s="1"/>
  <c r="AB6045" i="16"/>
  <c r="AA6045" i="16"/>
  <c r="N6045" i="16"/>
  <c r="M6045" i="16"/>
  <c r="L6045" i="16"/>
  <c r="K6045" i="16"/>
  <c r="J6045" i="16"/>
  <c r="I6045" i="16"/>
  <c r="H6045" i="16"/>
  <c r="G6045" i="16"/>
  <c r="F6045" i="16"/>
  <c r="A6045" i="16"/>
  <c r="C6045" i="16" s="1"/>
  <c r="AB6044" i="16"/>
  <c r="AA6044" i="16"/>
  <c r="M6044" i="16"/>
  <c r="L6044" i="16"/>
  <c r="K6044" i="16"/>
  <c r="J6044" i="16"/>
  <c r="I6044" i="16"/>
  <c r="H6044" i="16"/>
  <c r="G6044" i="16"/>
  <c r="B6044" i="16"/>
  <c r="A6044" i="16"/>
  <c r="N6044" i="16" s="1"/>
  <c r="AB6043" i="16"/>
  <c r="AA6043" i="16"/>
  <c r="N6043" i="16"/>
  <c r="M6043" i="16"/>
  <c r="L6043" i="16"/>
  <c r="K6043" i="16"/>
  <c r="J6043" i="16"/>
  <c r="I6043" i="16"/>
  <c r="H6043" i="16"/>
  <c r="G6043" i="16"/>
  <c r="F6043" i="16"/>
  <c r="A6043" i="16"/>
  <c r="C6043" i="16" s="1"/>
  <c r="AB6042" i="16"/>
  <c r="AA6042" i="16"/>
  <c r="M6042" i="16"/>
  <c r="L6042" i="16"/>
  <c r="K6042" i="16"/>
  <c r="J6042" i="16"/>
  <c r="I6042" i="16"/>
  <c r="H6042" i="16"/>
  <c r="G6042" i="16"/>
  <c r="B6042" i="16"/>
  <c r="A6042" i="16"/>
  <c r="N6042" i="16" s="1"/>
  <c r="AB6041" i="16"/>
  <c r="AA6041" i="16"/>
  <c r="N6041" i="16"/>
  <c r="M6041" i="16"/>
  <c r="L6041" i="16"/>
  <c r="K6041" i="16"/>
  <c r="J6041" i="16"/>
  <c r="I6041" i="16"/>
  <c r="H6041" i="16"/>
  <c r="G6041" i="16"/>
  <c r="F6041" i="16"/>
  <c r="A6041" i="16"/>
  <c r="C6041" i="16" s="1"/>
  <c r="AB6040" i="16"/>
  <c r="AA6040" i="16"/>
  <c r="M6040" i="16"/>
  <c r="L6040" i="16"/>
  <c r="K6040" i="16"/>
  <c r="J6040" i="16"/>
  <c r="I6040" i="16"/>
  <c r="H6040" i="16"/>
  <c r="G6040" i="16"/>
  <c r="B6040" i="16"/>
  <c r="A6040" i="16"/>
  <c r="N6040" i="16" s="1"/>
  <c r="AB6039" i="16"/>
  <c r="AA6039" i="16"/>
  <c r="N6039" i="16"/>
  <c r="M6039" i="16"/>
  <c r="L6039" i="16"/>
  <c r="K6039" i="16"/>
  <c r="J6039" i="16"/>
  <c r="I6039" i="16"/>
  <c r="H6039" i="16"/>
  <c r="G6039" i="16"/>
  <c r="F6039" i="16"/>
  <c r="A6039" i="16"/>
  <c r="C6039" i="16" s="1"/>
  <c r="AB6038" i="16"/>
  <c r="AA6038" i="16"/>
  <c r="M6038" i="16"/>
  <c r="L6038" i="16"/>
  <c r="K6038" i="16"/>
  <c r="J6038" i="16"/>
  <c r="I6038" i="16"/>
  <c r="H6038" i="16"/>
  <c r="G6038" i="16"/>
  <c r="B6038" i="16"/>
  <c r="A6038" i="16"/>
  <c r="N6038" i="16" s="1"/>
  <c r="AB6037" i="16"/>
  <c r="AA6037" i="16"/>
  <c r="N6037" i="16"/>
  <c r="M6037" i="16"/>
  <c r="L6037" i="16"/>
  <c r="K6037" i="16"/>
  <c r="J6037" i="16"/>
  <c r="I6037" i="16"/>
  <c r="H6037" i="16"/>
  <c r="G6037" i="16"/>
  <c r="F6037" i="16"/>
  <c r="A6037" i="16"/>
  <c r="C6037" i="16" s="1"/>
  <c r="AB6036" i="16"/>
  <c r="AA6036" i="16"/>
  <c r="M6036" i="16"/>
  <c r="L6036" i="16"/>
  <c r="K6036" i="16"/>
  <c r="J6036" i="16"/>
  <c r="I6036" i="16"/>
  <c r="H6036" i="16"/>
  <c r="G6036" i="16"/>
  <c r="B6036" i="16"/>
  <c r="A6036" i="16"/>
  <c r="N6036" i="16" s="1"/>
  <c r="AB6035" i="16"/>
  <c r="AA6035" i="16"/>
  <c r="N6035" i="16"/>
  <c r="M6035" i="16"/>
  <c r="L6035" i="16"/>
  <c r="K6035" i="16"/>
  <c r="J6035" i="16"/>
  <c r="I6035" i="16"/>
  <c r="H6035" i="16"/>
  <c r="G6035" i="16"/>
  <c r="F6035" i="16"/>
  <c r="A6035" i="16"/>
  <c r="C6035" i="16" s="1"/>
  <c r="AB6034" i="16"/>
  <c r="AA6034" i="16"/>
  <c r="M6034" i="16"/>
  <c r="L6034" i="16"/>
  <c r="K6034" i="16"/>
  <c r="J6034" i="16"/>
  <c r="I6034" i="16"/>
  <c r="H6034" i="16"/>
  <c r="G6034" i="16"/>
  <c r="B6034" i="16"/>
  <c r="A6034" i="16"/>
  <c r="N6034" i="16" s="1"/>
  <c r="AB6033" i="16"/>
  <c r="AA6033" i="16"/>
  <c r="N6033" i="16"/>
  <c r="M6033" i="16"/>
  <c r="L6033" i="16"/>
  <c r="K6033" i="16"/>
  <c r="J6033" i="16"/>
  <c r="I6033" i="16"/>
  <c r="H6033" i="16"/>
  <c r="G6033" i="16"/>
  <c r="F6033" i="16"/>
  <c r="A6033" i="16"/>
  <c r="C6033" i="16" s="1"/>
  <c r="AB6032" i="16"/>
  <c r="AA6032" i="16"/>
  <c r="M6032" i="16"/>
  <c r="L6032" i="16"/>
  <c r="K6032" i="16"/>
  <c r="J6032" i="16"/>
  <c r="I6032" i="16"/>
  <c r="H6032" i="16"/>
  <c r="G6032" i="16"/>
  <c r="B6032" i="16"/>
  <c r="A6032" i="16"/>
  <c r="N6032" i="16" s="1"/>
  <c r="AB6031" i="16"/>
  <c r="AA6031" i="16"/>
  <c r="N6031" i="16"/>
  <c r="M6031" i="16"/>
  <c r="L6031" i="16"/>
  <c r="K6031" i="16"/>
  <c r="J6031" i="16"/>
  <c r="I6031" i="16"/>
  <c r="H6031" i="16"/>
  <c r="G6031" i="16"/>
  <c r="F6031" i="16"/>
  <c r="A6031" i="16"/>
  <c r="C6031" i="16" s="1"/>
  <c r="AB6030" i="16"/>
  <c r="AA6030" i="16"/>
  <c r="M6030" i="16"/>
  <c r="L6030" i="16"/>
  <c r="K6030" i="16"/>
  <c r="J6030" i="16"/>
  <c r="I6030" i="16"/>
  <c r="H6030" i="16"/>
  <c r="G6030" i="16"/>
  <c r="B6030" i="16"/>
  <c r="A6030" i="16"/>
  <c r="N6030" i="16" s="1"/>
  <c r="AB6029" i="16"/>
  <c r="AA6029" i="16"/>
  <c r="N6029" i="16"/>
  <c r="M6029" i="16"/>
  <c r="L6029" i="16"/>
  <c r="K6029" i="16"/>
  <c r="J6029" i="16"/>
  <c r="I6029" i="16"/>
  <c r="H6029" i="16"/>
  <c r="G6029" i="16"/>
  <c r="F6029" i="16"/>
  <c r="A6029" i="16"/>
  <c r="C6029" i="16" s="1"/>
  <c r="AB6028" i="16"/>
  <c r="AA6028" i="16"/>
  <c r="M6028" i="16"/>
  <c r="L6028" i="16"/>
  <c r="K6028" i="16"/>
  <c r="J6028" i="16"/>
  <c r="I6028" i="16"/>
  <c r="H6028" i="16"/>
  <c r="G6028" i="16"/>
  <c r="B6028" i="16"/>
  <c r="A6028" i="16"/>
  <c r="N6028" i="16" s="1"/>
  <c r="AB6027" i="16"/>
  <c r="AA6027" i="16"/>
  <c r="N6027" i="16"/>
  <c r="M6027" i="16"/>
  <c r="L6027" i="16"/>
  <c r="K6027" i="16"/>
  <c r="J6027" i="16"/>
  <c r="I6027" i="16"/>
  <c r="H6027" i="16"/>
  <c r="G6027" i="16"/>
  <c r="F6027" i="16"/>
  <c r="A6027" i="16"/>
  <c r="C6027" i="16" s="1"/>
  <c r="AB6026" i="16"/>
  <c r="AA6026" i="16"/>
  <c r="M6026" i="16"/>
  <c r="L6026" i="16"/>
  <c r="K6026" i="16"/>
  <c r="J6026" i="16"/>
  <c r="I6026" i="16"/>
  <c r="H6026" i="16"/>
  <c r="G6026" i="16"/>
  <c r="B6026" i="16"/>
  <c r="A6026" i="16"/>
  <c r="N6026" i="16" s="1"/>
  <c r="AB6025" i="16"/>
  <c r="AA6025" i="16"/>
  <c r="N6025" i="16"/>
  <c r="M6025" i="16"/>
  <c r="L6025" i="16"/>
  <c r="K6025" i="16"/>
  <c r="J6025" i="16"/>
  <c r="I6025" i="16"/>
  <c r="H6025" i="16"/>
  <c r="G6025" i="16"/>
  <c r="F6025" i="16"/>
  <c r="A6025" i="16"/>
  <c r="C6025" i="16" s="1"/>
  <c r="AB6024" i="16"/>
  <c r="AA6024" i="16"/>
  <c r="M6024" i="16"/>
  <c r="L6024" i="16"/>
  <c r="K6024" i="16"/>
  <c r="J6024" i="16"/>
  <c r="I6024" i="16"/>
  <c r="H6024" i="16"/>
  <c r="G6024" i="16"/>
  <c r="B6024" i="16"/>
  <c r="A6024" i="16"/>
  <c r="N6024" i="16" s="1"/>
  <c r="AB6023" i="16"/>
  <c r="AA6023" i="16"/>
  <c r="N6023" i="16"/>
  <c r="M6023" i="16"/>
  <c r="L6023" i="16"/>
  <c r="K6023" i="16"/>
  <c r="J6023" i="16"/>
  <c r="I6023" i="16"/>
  <c r="H6023" i="16"/>
  <c r="G6023" i="16"/>
  <c r="F6023" i="16"/>
  <c r="A6023" i="16"/>
  <c r="C6023" i="16" s="1"/>
  <c r="AB6022" i="16"/>
  <c r="AA6022" i="16"/>
  <c r="M6022" i="16"/>
  <c r="L6022" i="16"/>
  <c r="K6022" i="16"/>
  <c r="J6022" i="16"/>
  <c r="I6022" i="16"/>
  <c r="H6022" i="16"/>
  <c r="G6022" i="16"/>
  <c r="B6022" i="16"/>
  <c r="A6022" i="16"/>
  <c r="N6022" i="16" s="1"/>
  <c r="AB6021" i="16"/>
  <c r="AA6021" i="16"/>
  <c r="N6021" i="16"/>
  <c r="M6021" i="16"/>
  <c r="L6021" i="16"/>
  <c r="K6021" i="16"/>
  <c r="J6021" i="16"/>
  <c r="I6021" i="16"/>
  <c r="H6021" i="16"/>
  <c r="G6021" i="16"/>
  <c r="F6021" i="16"/>
  <c r="A6021" i="16"/>
  <c r="C6021" i="16" s="1"/>
  <c r="AB6020" i="16"/>
  <c r="AA6020" i="16"/>
  <c r="M6020" i="16"/>
  <c r="L6020" i="16"/>
  <c r="K6020" i="16"/>
  <c r="J6020" i="16"/>
  <c r="I6020" i="16"/>
  <c r="H6020" i="16"/>
  <c r="G6020" i="16"/>
  <c r="B6020" i="16"/>
  <c r="A6020" i="16"/>
  <c r="N6020" i="16" s="1"/>
  <c r="AB6019" i="16"/>
  <c r="AA6019" i="16"/>
  <c r="N6019" i="16"/>
  <c r="M6019" i="16"/>
  <c r="L6019" i="16"/>
  <c r="K6019" i="16"/>
  <c r="J6019" i="16"/>
  <c r="I6019" i="16"/>
  <c r="H6019" i="16"/>
  <c r="G6019" i="16"/>
  <c r="F6019" i="16"/>
  <c r="A6019" i="16"/>
  <c r="C6019" i="16" s="1"/>
  <c r="AB6018" i="16"/>
  <c r="AA6018" i="16"/>
  <c r="M6018" i="16"/>
  <c r="L6018" i="16"/>
  <c r="K6018" i="16"/>
  <c r="J6018" i="16"/>
  <c r="I6018" i="16"/>
  <c r="H6018" i="16"/>
  <c r="G6018" i="16"/>
  <c r="B6018" i="16"/>
  <c r="A6018" i="16"/>
  <c r="N6018" i="16" s="1"/>
  <c r="AB6017" i="16"/>
  <c r="AA6017" i="16"/>
  <c r="N6017" i="16"/>
  <c r="M6017" i="16"/>
  <c r="L6017" i="16"/>
  <c r="K6017" i="16"/>
  <c r="J6017" i="16"/>
  <c r="I6017" i="16"/>
  <c r="H6017" i="16"/>
  <c r="G6017" i="16"/>
  <c r="F6017" i="16"/>
  <c r="A6017" i="16"/>
  <c r="C6017" i="16" s="1"/>
  <c r="AB6016" i="16"/>
  <c r="AA6016" i="16"/>
  <c r="M6016" i="16"/>
  <c r="L6016" i="16"/>
  <c r="K6016" i="16"/>
  <c r="J6016" i="16"/>
  <c r="I6016" i="16"/>
  <c r="H6016" i="16"/>
  <c r="G6016" i="16"/>
  <c r="B6016" i="16"/>
  <c r="A6016" i="16"/>
  <c r="N6016" i="16" s="1"/>
  <c r="AB6015" i="16"/>
  <c r="AA6015" i="16"/>
  <c r="N6015" i="16"/>
  <c r="M6015" i="16"/>
  <c r="L6015" i="16"/>
  <c r="K6015" i="16"/>
  <c r="J6015" i="16"/>
  <c r="I6015" i="16"/>
  <c r="H6015" i="16"/>
  <c r="G6015" i="16"/>
  <c r="F6015" i="16"/>
  <c r="A6015" i="16"/>
  <c r="C6015" i="16" s="1"/>
  <c r="AB6014" i="16"/>
  <c r="AA6014" i="16"/>
  <c r="M6014" i="16"/>
  <c r="L6014" i="16"/>
  <c r="K6014" i="16"/>
  <c r="J6014" i="16"/>
  <c r="I6014" i="16"/>
  <c r="H6014" i="16"/>
  <c r="G6014" i="16"/>
  <c r="B6014" i="16"/>
  <c r="A6014" i="16"/>
  <c r="N6014" i="16" s="1"/>
  <c r="AB6013" i="16"/>
  <c r="AA6013" i="16"/>
  <c r="N6013" i="16"/>
  <c r="M6013" i="16"/>
  <c r="L6013" i="16"/>
  <c r="K6013" i="16"/>
  <c r="J6013" i="16"/>
  <c r="I6013" i="16"/>
  <c r="H6013" i="16"/>
  <c r="G6013" i="16"/>
  <c r="F6013" i="16"/>
  <c r="A6013" i="16"/>
  <c r="C6013" i="16" s="1"/>
  <c r="AB6012" i="16"/>
  <c r="AA6012" i="16"/>
  <c r="M6012" i="16"/>
  <c r="L6012" i="16"/>
  <c r="K6012" i="16"/>
  <c r="J6012" i="16"/>
  <c r="I6012" i="16"/>
  <c r="H6012" i="16"/>
  <c r="G6012" i="16"/>
  <c r="B6012" i="16"/>
  <c r="A6012" i="16"/>
  <c r="N6012" i="16" s="1"/>
  <c r="AB6011" i="16"/>
  <c r="AA6011" i="16"/>
  <c r="N6011" i="16"/>
  <c r="M6011" i="16"/>
  <c r="L6011" i="16"/>
  <c r="K6011" i="16"/>
  <c r="J6011" i="16"/>
  <c r="I6011" i="16"/>
  <c r="H6011" i="16"/>
  <c r="G6011" i="16"/>
  <c r="F6011" i="16"/>
  <c r="A6011" i="16"/>
  <c r="C6011" i="16" s="1"/>
  <c r="AB6010" i="16"/>
  <c r="AA6010" i="16"/>
  <c r="M6010" i="16"/>
  <c r="L6010" i="16"/>
  <c r="K6010" i="16"/>
  <c r="J6010" i="16"/>
  <c r="I6010" i="16"/>
  <c r="H6010" i="16"/>
  <c r="G6010" i="16"/>
  <c r="B6010" i="16"/>
  <c r="A6010" i="16"/>
  <c r="N6010" i="16" s="1"/>
  <c r="AB6009" i="16"/>
  <c r="AA6009" i="16"/>
  <c r="N6009" i="16"/>
  <c r="M6009" i="16"/>
  <c r="L6009" i="16"/>
  <c r="K6009" i="16"/>
  <c r="J6009" i="16"/>
  <c r="I6009" i="16"/>
  <c r="H6009" i="16"/>
  <c r="G6009" i="16"/>
  <c r="F6009" i="16"/>
  <c r="A6009" i="16"/>
  <c r="C6009" i="16" s="1"/>
  <c r="AB6008" i="16"/>
  <c r="AA6008" i="16"/>
  <c r="M6008" i="16"/>
  <c r="L6008" i="16"/>
  <c r="K6008" i="16"/>
  <c r="J6008" i="16"/>
  <c r="I6008" i="16"/>
  <c r="H6008" i="16"/>
  <c r="G6008" i="16"/>
  <c r="B6008" i="16"/>
  <c r="A6008" i="16"/>
  <c r="N6008" i="16" s="1"/>
  <c r="AB6007" i="16"/>
  <c r="AA6007" i="16"/>
  <c r="N6007" i="16"/>
  <c r="M6007" i="16"/>
  <c r="L6007" i="16"/>
  <c r="K6007" i="16"/>
  <c r="J6007" i="16"/>
  <c r="I6007" i="16"/>
  <c r="H6007" i="16"/>
  <c r="G6007" i="16"/>
  <c r="F6007" i="16"/>
  <c r="A6007" i="16"/>
  <c r="C6007" i="16" s="1"/>
  <c r="AB6006" i="16"/>
  <c r="AA6006" i="16"/>
  <c r="M6006" i="16"/>
  <c r="L6006" i="16"/>
  <c r="K6006" i="16"/>
  <c r="J6006" i="16"/>
  <c r="I6006" i="16"/>
  <c r="H6006" i="16"/>
  <c r="G6006" i="16"/>
  <c r="B6006" i="16"/>
  <c r="A6006" i="16"/>
  <c r="N6006" i="16" s="1"/>
  <c r="AB6005" i="16"/>
  <c r="AA6005" i="16"/>
  <c r="N6005" i="16"/>
  <c r="M6005" i="16"/>
  <c r="L6005" i="16"/>
  <c r="K6005" i="16"/>
  <c r="J6005" i="16"/>
  <c r="I6005" i="16"/>
  <c r="H6005" i="16"/>
  <c r="G6005" i="16"/>
  <c r="F6005" i="16"/>
  <c r="A6005" i="16"/>
  <c r="AB6004" i="16"/>
  <c r="AA6004" i="16"/>
  <c r="M6004" i="16"/>
  <c r="L6004" i="16"/>
  <c r="K6004" i="16"/>
  <c r="J6004" i="16"/>
  <c r="I6004" i="16"/>
  <c r="B6004" i="16" s="1"/>
  <c r="H6004" i="16"/>
  <c r="G6004" i="16"/>
  <c r="A6004" i="16"/>
  <c r="N6004" i="16" s="1"/>
  <c r="AB6003" i="16"/>
  <c r="AA6003" i="16"/>
  <c r="M6003" i="16"/>
  <c r="L6003" i="16"/>
  <c r="K6003" i="16"/>
  <c r="J6003" i="16"/>
  <c r="I6003" i="16"/>
  <c r="H6003" i="16"/>
  <c r="G6003" i="16"/>
  <c r="A6003" i="16"/>
  <c r="AB6002" i="16"/>
  <c r="AA6002" i="16"/>
  <c r="M6002" i="16"/>
  <c r="L6002" i="16"/>
  <c r="K6002" i="16"/>
  <c r="J6002" i="16"/>
  <c r="I6002" i="16"/>
  <c r="H6002" i="16"/>
  <c r="C6002" i="16" s="1"/>
  <c r="G6002" i="16"/>
  <c r="B6002" i="16"/>
  <c r="A6002" i="16"/>
  <c r="N6002" i="16" s="1"/>
  <c r="AB6001" i="16"/>
  <c r="AA6001" i="16"/>
  <c r="N6001" i="16"/>
  <c r="M6001" i="16"/>
  <c r="L6001" i="16"/>
  <c r="K6001" i="16"/>
  <c r="J6001" i="16"/>
  <c r="I6001" i="16"/>
  <c r="H6001" i="16"/>
  <c r="G6001" i="16"/>
  <c r="F6001" i="16"/>
  <c r="A6001" i="16"/>
  <c r="AB6000" i="16"/>
  <c r="AA6000" i="16"/>
  <c r="M6000" i="16"/>
  <c r="L6000" i="16"/>
  <c r="K6000" i="16"/>
  <c r="J6000" i="16"/>
  <c r="I6000" i="16"/>
  <c r="B6000" i="16" s="1"/>
  <c r="H6000" i="16"/>
  <c r="G6000" i="16"/>
  <c r="A6000" i="16"/>
  <c r="N6000" i="16" s="1"/>
  <c r="AB5999" i="16"/>
  <c r="AA5999" i="16"/>
  <c r="M5999" i="16"/>
  <c r="L5999" i="16"/>
  <c r="K5999" i="16"/>
  <c r="J5999" i="16"/>
  <c r="I5999" i="16"/>
  <c r="H5999" i="16"/>
  <c r="G5999" i="16"/>
  <c r="A5999" i="16"/>
  <c r="C5999" i="16" s="1"/>
  <c r="AB5998" i="16"/>
  <c r="AA5998" i="16"/>
  <c r="M5998" i="16"/>
  <c r="L5998" i="16"/>
  <c r="K5998" i="16"/>
  <c r="J5998" i="16"/>
  <c r="I5998" i="16"/>
  <c r="H5998" i="16"/>
  <c r="C5998" i="16" s="1"/>
  <c r="G5998" i="16"/>
  <c r="B5998" i="16"/>
  <c r="A5998" i="16"/>
  <c r="N5998" i="16" s="1"/>
  <c r="AB5997" i="16"/>
  <c r="AA5997" i="16"/>
  <c r="N5997" i="16"/>
  <c r="M5997" i="16"/>
  <c r="L5997" i="16"/>
  <c r="K5997" i="16"/>
  <c r="J5997" i="16"/>
  <c r="I5997" i="16"/>
  <c r="H5997" i="16"/>
  <c r="G5997" i="16"/>
  <c r="F5997" i="16"/>
  <c r="A5997" i="16"/>
  <c r="AB5996" i="16"/>
  <c r="AA5996" i="16"/>
  <c r="M5996" i="16"/>
  <c r="L5996" i="16"/>
  <c r="K5996" i="16"/>
  <c r="J5996" i="16"/>
  <c r="I5996" i="16"/>
  <c r="B5996" i="16" s="1"/>
  <c r="H5996" i="16"/>
  <c r="G5996" i="16"/>
  <c r="A5996" i="16"/>
  <c r="N5996" i="16" s="1"/>
  <c r="AB5995" i="16"/>
  <c r="AA5995" i="16"/>
  <c r="M5995" i="16"/>
  <c r="L5995" i="16"/>
  <c r="K5995" i="16"/>
  <c r="J5995" i="16"/>
  <c r="I5995" i="16"/>
  <c r="H5995" i="16"/>
  <c r="G5995" i="16"/>
  <c r="A5995" i="16"/>
  <c r="AB5994" i="16"/>
  <c r="AA5994" i="16"/>
  <c r="M5994" i="16"/>
  <c r="L5994" i="16"/>
  <c r="K5994" i="16"/>
  <c r="J5994" i="16"/>
  <c r="I5994" i="16"/>
  <c r="H5994" i="16"/>
  <c r="C5994" i="16" s="1"/>
  <c r="G5994" i="16"/>
  <c r="B5994" i="16"/>
  <c r="A5994" i="16"/>
  <c r="N5994" i="16" s="1"/>
  <c r="AB5993" i="16"/>
  <c r="AA5993" i="16"/>
  <c r="N5993" i="16"/>
  <c r="M5993" i="16"/>
  <c r="L5993" i="16"/>
  <c r="K5993" i="16"/>
  <c r="J5993" i="16"/>
  <c r="I5993" i="16"/>
  <c r="H5993" i="16"/>
  <c r="G5993" i="16"/>
  <c r="F5993" i="16"/>
  <c r="A5993" i="16"/>
  <c r="AB5992" i="16"/>
  <c r="AA5992" i="16"/>
  <c r="M5992" i="16"/>
  <c r="L5992" i="16"/>
  <c r="K5992" i="16"/>
  <c r="J5992" i="16"/>
  <c r="I5992" i="16"/>
  <c r="B5992" i="16" s="1"/>
  <c r="H5992" i="16"/>
  <c r="G5992" i="16"/>
  <c r="A5992" i="16"/>
  <c r="N5992" i="16" s="1"/>
  <c r="AB5991" i="16"/>
  <c r="AA5991" i="16"/>
  <c r="M5991" i="16"/>
  <c r="L5991" i="16"/>
  <c r="K5991" i="16"/>
  <c r="J5991" i="16"/>
  <c r="I5991" i="16"/>
  <c r="H5991" i="16"/>
  <c r="G5991" i="16"/>
  <c r="A5991" i="16"/>
  <c r="C5991" i="16" s="1"/>
  <c r="AB5990" i="16"/>
  <c r="AA5990" i="16"/>
  <c r="M5990" i="16"/>
  <c r="L5990" i="16"/>
  <c r="K5990" i="16"/>
  <c r="J5990" i="16"/>
  <c r="I5990" i="16"/>
  <c r="H5990" i="16"/>
  <c r="C5990" i="16" s="1"/>
  <c r="G5990" i="16"/>
  <c r="B5990" i="16"/>
  <c r="A5990" i="16"/>
  <c r="N5990" i="16" s="1"/>
  <c r="AB5989" i="16"/>
  <c r="AA5989" i="16"/>
  <c r="N5989" i="16"/>
  <c r="M5989" i="16"/>
  <c r="L5989" i="16"/>
  <c r="K5989" i="16"/>
  <c r="J5989" i="16"/>
  <c r="I5989" i="16"/>
  <c r="H5989" i="16"/>
  <c r="G5989" i="16"/>
  <c r="F5989" i="16"/>
  <c r="A5989" i="16"/>
  <c r="AB5988" i="16"/>
  <c r="AA5988" i="16"/>
  <c r="M5988" i="16"/>
  <c r="L5988" i="16"/>
  <c r="K5988" i="16"/>
  <c r="J5988" i="16"/>
  <c r="I5988" i="16"/>
  <c r="B5988" i="16" s="1"/>
  <c r="H5988" i="16"/>
  <c r="G5988" i="16"/>
  <c r="A5988" i="16"/>
  <c r="N5988" i="16" s="1"/>
  <c r="AB5987" i="16"/>
  <c r="AA5987" i="16"/>
  <c r="N5987" i="16"/>
  <c r="M5987" i="16"/>
  <c r="L5987" i="16"/>
  <c r="K5987" i="16"/>
  <c r="J5987" i="16"/>
  <c r="I5987" i="16"/>
  <c r="B5987" i="16" s="1"/>
  <c r="H5987" i="16"/>
  <c r="G5987" i="16"/>
  <c r="F5987" i="16" s="1"/>
  <c r="C5987" i="16"/>
  <c r="A5987" i="16"/>
  <c r="AB5986" i="16"/>
  <c r="AA5986" i="16"/>
  <c r="M5986" i="16"/>
  <c r="L5986" i="16"/>
  <c r="K5986" i="16"/>
  <c r="J5986" i="16"/>
  <c r="I5986" i="16"/>
  <c r="B5986" i="16" s="1"/>
  <c r="H5986" i="16"/>
  <c r="G5986" i="16"/>
  <c r="A5986" i="16"/>
  <c r="N5986" i="16" s="1"/>
  <c r="AB5985" i="16"/>
  <c r="AA5985" i="16"/>
  <c r="N5985" i="16"/>
  <c r="M5985" i="16"/>
  <c r="L5985" i="16"/>
  <c r="K5985" i="16"/>
  <c r="J5985" i="16"/>
  <c r="I5985" i="16"/>
  <c r="B5985" i="16" s="1"/>
  <c r="H5985" i="16"/>
  <c r="G5985" i="16"/>
  <c r="F5985" i="16" s="1"/>
  <c r="C5985" i="16"/>
  <c r="A5985" i="16"/>
  <c r="AB5984" i="16"/>
  <c r="AA5984" i="16"/>
  <c r="M5984" i="16"/>
  <c r="L5984" i="16"/>
  <c r="K5984" i="16"/>
  <c r="J5984" i="16"/>
  <c r="I5984" i="16"/>
  <c r="H5984" i="16"/>
  <c r="G5984" i="16"/>
  <c r="A5984" i="16"/>
  <c r="N5984" i="16" s="1"/>
  <c r="AB5983" i="16"/>
  <c r="AA5983" i="16"/>
  <c r="N5983" i="16"/>
  <c r="M5983" i="16"/>
  <c r="L5983" i="16"/>
  <c r="K5983" i="16"/>
  <c r="J5983" i="16"/>
  <c r="I5983" i="16"/>
  <c r="B5983" i="16" s="1"/>
  <c r="H5983" i="16"/>
  <c r="G5983" i="16"/>
  <c r="F5983" i="16" s="1"/>
  <c r="C5983" i="16"/>
  <c r="A5983" i="16"/>
  <c r="AB5982" i="16"/>
  <c r="AA5982" i="16"/>
  <c r="M5982" i="16"/>
  <c r="L5982" i="16"/>
  <c r="K5982" i="16"/>
  <c r="J5982" i="16"/>
  <c r="I5982" i="16"/>
  <c r="H5982" i="16"/>
  <c r="G5982" i="16"/>
  <c r="A5982" i="16"/>
  <c r="N5982" i="16" s="1"/>
  <c r="AB5981" i="16"/>
  <c r="AA5981" i="16"/>
  <c r="N5981" i="16"/>
  <c r="M5981" i="16"/>
  <c r="L5981" i="16"/>
  <c r="K5981" i="16"/>
  <c r="J5981" i="16"/>
  <c r="I5981" i="16"/>
  <c r="B5981" i="16" s="1"/>
  <c r="H5981" i="16"/>
  <c r="G5981" i="16"/>
  <c r="F5981" i="16" s="1"/>
  <c r="C5981" i="16"/>
  <c r="A5981" i="16"/>
  <c r="AB5980" i="16"/>
  <c r="AA5980" i="16"/>
  <c r="M5980" i="16"/>
  <c r="L5980" i="16"/>
  <c r="K5980" i="16"/>
  <c r="J5980" i="16"/>
  <c r="I5980" i="16"/>
  <c r="H5980" i="16"/>
  <c r="G5980" i="16"/>
  <c r="A5980" i="16"/>
  <c r="N5980" i="16" s="1"/>
  <c r="AB5979" i="16"/>
  <c r="AA5979" i="16"/>
  <c r="N5979" i="16"/>
  <c r="M5979" i="16"/>
  <c r="L5979" i="16"/>
  <c r="K5979" i="16"/>
  <c r="J5979" i="16"/>
  <c r="I5979" i="16"/>
  <c r="B5979" i="16" s="1"/>
  <c r="H5979" i="16"/>
  <c r="G5979" i="16"/>
  <c r="F5979" i="16" s="1"/>
  <c r="C5979" i="16"/>
  <c r="A5979" i="16"/>
  <c r="AB5978" i="16"/>
  <c r="AA5978" i="16"/>
  <c r="M5978" i="16"/>
  <c r="L5978" i="16"/>
  <c r="K5978" i="16"/>
  <c r="J5978" i="16"/>
  <c r="I5978" i="16"/>
  <c r="H5978" i="16"/>
  <c r="G5978" i="16"/>
  <c r="A5978" i="16"/>
  <c r="N5978" i="16" s="1"/>
  <c r="AB5977" i="16"/>
  <c r="AA5977" i="16"/>
  <c r="N5977" i="16"/>
  <c r="M5977" i="16"/>
  <c r="L5977" i="16"/>
  <c r="K5977" i="16"/>
  <c r="J5977" i="16"/>
  <c r="I5977" i="16"/>
  <c r="B5977" i="16" s="1"/>
  <c r="H5977" i="16"/>
  <c r="G5977" i="16"/>
  <c r="F5977" i="16" s="1"/>
  <c r="C5977" i="16"/>
  <c r="A5977" i="16"/>
  <c r="AB5976" i="16"/>
  <c r="AA5976" i="16"/>
  <c r="M5976" i="16"/>
  <c r="L5976" i="16"/>
  <c r="K5976" i="16"/>
  <c r="J5976" i="16"/>
  <c r="I5976" i="16"/>
  <c r="H5976" i="16"/>
  <c r="G5976" i="16"/>
  <c r="A5976" i="16"/>
  <c r="N5976" i="16" s="1"/>
  <c r="AB5975" i="16"/>
  <c r="AA5975" i="16"/>
  <c r="N5975" i="16"/>
  <c r="M5975" i="16"/>
  <c r="L5975" i="16"/>
  <c r="K5975" i="16"/>
  <c r="J5975" i="16"/>
  <c r="I5975" i="16"/>
  <c r="B5975" i="16" s="1"/>
  <c r="H5975" i="16"/>
  <c r="G5975" i="16"/>
  <c r="F5975" i="16" s="1"/>
  <c r="C5975" i="16"/>
  <c r="A5975" i="16"/>
  <c r="AB5974" i="16"/>
  <c r="AA5974" i="16"/>
  <c r="M5974" i="16"/>
  <c r="L5974" i="16"/>
  <c r="K5974" i="16"/>
  <c r="J5974" i="16"/>
  <c r="I5974" i="16"/>
  <c r="H5974" i="16"/>
  <c r="G5974" i="16"/>
  <c r="A5974" i="16"/>
  <c r="N5974" i="16" s="1"/>
  <c r="AB5973" i="16"/>
  <c r="AA5973" i="16"/>
  <c r="N5973" i="16"/>
  <c r="M5973" i="16"/>
  <c r="L5973" i="16"/>
  <c r="K5973" i="16"/>
  <c r="J5973" i="16"/>
  <c r="I5973" i="16"/>
  <c r="B5973" i="16" s="1"/>
  <c r="H5973" i="16"/>
  <c r="G5973" i="16"/>
  <c r="F5973" i="16" s="1"/>
  <c r="C5973" i="16"/>
  <c r="A5973" i="16"/>
  <c r="AB5972" i="16"/>
  <c r="AA5972" i="16"/>
  <c r="M5972" i="16"/>
  <c r="L5972" i="16"/>
  <c r="K5972" i="16"/>
  <c r="J5972" i="16"/>
  <c r="I5972" i="16"/>
  <c r="H5972" i="16"/>
  <c r="G5972" i="16"/>
  <c r="A5972" i="16"/>
  <c r="N5972" i="16" s="1"/>
  <c r="AB5971" i="16"/>
  <c r="AA5971" i="16"/>
  <c r="N5971" i="16"/>
  <c r="M5971" i="16"/>
  <c r="L5971" i="16"/>
  <c r="K5971" i="16"/>
  <c r="J5971" i="16"/>
  <c r="I5971" i="16"/>
  <c r="B5971" i="16" s="1"/>
  <c r="H5971" i="16"/>
  <c r="G5971" i="16"/>
  <c r="F5971" i="16" s="1"/>
  <c r="C5971" i="16"/>
  <c r="A5971" i="16"/>
  <c r="AB5970" i="16"/>
  <c r="AA5970" i="16"/>
  <c r="M5970" i="16"/>
  <c r="L5970" i="16"/>
  <c r="K5970" i="16"/>
  <c r="J5970" i="16"/>
  <c r="I5970" i="16"/>
  <c r="H5970" i="16"/>
  <c r="G5970" i="16"/>
  <c r="A5970" i="16"/>
  <c r="N5970" i="16" s="1"/>
  <c r="AB5969" i="16"/>
  <c r="AA5969" i="16"/>
  <c r="N5969" i="16"/>
  <c r="M5969" i="16"/>
  <c r="L5969" i="16"/>
  <c r="K5969" i="16"/>
  <c r="J5969" i="16"/>
  <c r="I5969" i="16"/>
  <c r="B5969" i="16" s="1"/>
  <c r="H5969" i="16"/>
  <c r="G5969" i="16"/>
  <c r="F5969" i="16" s="1"/>
  <c r="C5969" i="16"/>
  <c r="A5969" i="16"/>
  <c r="AB5968" i="16"/>
  <c r="AA5968" i="16"/>
  <c r="M5968" i="16"/>
  <c r="L5968" i="16"/>
  <c r="K5968" i="16"/>
  <c r="J5968" i="16"/>
  <c r="I5968" i="16"/>
  <c r="H5968" i="16"/>
  <c r="G5968" i="16"/>
  <c r="A5968" i="16"/>
  <c r="N5968" i="16" s="1"/>
  <c r="AB5967" i="16"/>
  <c r="AA5967" i="16"/>
  <c r="N5967" i="16"/>
  <c r="M5967" i="16"/>
  <c r="L5967" i="16"/>
  <c r="K5967" i="16"/>
  <c r="J5967" i="16"/>
  <c r="I5967" i="16"/>
  <c r="B5967" i="16" s="1"/>
  <c r="H5967" i="16"/>
  <c r="G5967" i="16"/>
  <c r="F5967" i="16" s="1"/>
  <c r="C5967" i="16"/>
  <c r="A5967" i="16"/>
  <c r="AB5966" i="16"/>
  <c r="AA5966" i="16"/>
  <c r="M5966" i="16"/>
  <c r="L5966" i="16"/>
  <c r="K5966" i="16"/>
  <c r="J5966" i="16"/>
  <c r="I5966" i="16"/>
  <c r="H5966" i="16"/>
  <c r="G5966" i="16"/>
  <c r="A5966" i="16"/>
  <c r="N5966" i="16" s="1"/>
  <c r="AB5965" i="16"/>
  <c r="AA5965" i="16"/>
  <c r="N5965" i="16"/>
  <c r="M5965" i="16"/>
  <c r="L5965" i="16"/>
  <c r="K5965" i="16"/>
  <c r="J5965" i="16"/>
  <c r="I5965" i="16"/>
  <c r="B5965" i="16" s="1"/>
  <c r="H5965" i="16"/>
  <c r="G5965" i="16"/>
  <c r="F5965" i="16" s="1"/>
  <c r="C5965" i="16"/>
  <c r="A5965" i="16"/>
  <c r="AB5964" i="16"/>
  <c r="AA5964" i="16"/>
  <c r="M5964" i="16"/>
  <c r="L5964" i="16"/>
  <c r="K5964" i="16"/>
  <c r="J5964" i="16"/>
  <c r="I5964" i="16"/>
  <c r="H5964" i="16"/>
  <c r="G5964" i="16"/>
  <c r="A5964" i="16"/>
  <c r="N5964" i="16" s="1"/>
  <c r="AB5963" i="16"/>
  <c r="AA5963" i="16"/>
  <c r="N5963" i="16"/>
  <c r="M5963" i="16"/>
  <c r="L5963" i="16"/>
  <c r="K5963" i="16"/>
  <c r="J5963" i="16"/>
  <c r="I5963" i="16"/>
  <c r="B5963" i="16" s="1"/>
  <c r="H5963" i="16"/>
  <c r="G5963" i="16"/>
  <c r="F5963" i="16" s="1"/>
  <c r="C5963" i="16"/>
  <c r="A5963" i="16"/>
  <c r="AB5962" i="16"/>
  <c r="AA5962" i="16"/>
  <c r="M5962" i="16"/>
  <c r="L5962" i="16"/>
  <c r="K5962" i="16"/>
  <c r="J5962" i="16"/>
  <c r="I5962" i="16"/>
  <c r="H5962" i="16"/>
  <c r="G5962" i="16"/>
  <c r="A5962" i="16"/>
  <c r="N5962" i="16" s="1"/>
  <c r="AB5961" i="16"/>
  <c r="AA5961" i="16"/>
  <c r="N5961" i="16"/>
  <c r="M5961" i="16"/>
  <c r="L5961" i="16"/>
  <c r="K5961" i="16"/>
  <c r="J5961" i="16"/>
  <c r="I5961" i="16"/>
  <c r="B5961" i="16" s="1"/>
  <c r="H5961" i="16"/>
  <c r="G5961" i="16"/>
  <c r="F5961" i="16" s="1"/>
  <c r="C5961" i="16"/>
  <c r="A5961" i="16"/>
  <c r="AB5960" i="16"/>
  <c r="AA5960" i="16"/>
  <c r="M5960" i="16"/>
  <c r="L5960" i="16"/>
  <c r="K5960" i="16"/>
  <c r="J5960" i="16"/>
  <c r="I5960" i="16"/>
  <c r="H5960" i="16"/>
  <c r="G5960" i="16"/>
  <c r="A5960" i="16"/>
  <c r="N5960" i="16" s="1"/>
  <c r="AB5959" i="16"/>
  <c r="AA5959" i="16"/>
  <c r="N5959" i="16"/>
  <c r="M5959" i="16"/>
  <c r="L5959" i="16"/>
  <c r="K5959" i="16"/>
  <c r="J5959" i="16"/>
  <c r="I5959" i="16"/>
  <c r="B5959" i="16" s="1"/>
  <c r="H5959" i="16"/>
  <c r="G5959" i="16"/>
  <c r="F5959" i="16" s="1"/>
  <c r="C5959" i="16"/>
  <c r="A5959" i="16"/>
  <c r="AB5958" i="16"/>
  <c r="AA5958" i="16"/>
  <c r="M5958" i="16"/>
  <c r="L5958" i="16"/>
  <c r="K5958" i="16"/>
  <c r="J5958" i="16"/>
  <c r="I5958" i="16"/>
  <c r="H5958" i="16"/>
  <c r="G5958" i="16"/>
  <c r="A5958" i="16"/>
  <c r="N5958" i="16" s="1"/>
  <c r="AB5957" i="16"/>
  <c r="AA5957" i="16"/>
  <c r="N5957" i="16"/>
  <c r="M5957" i="16"/>
  <c r="L5957" i="16"/>
  <c r="K5957" i="16"/>
  <c r="J5957" i="16"/>
  <c r="I5957" i="16"/>
  <c r="B5957" i="16" s="1"/>
  <c r="H5957" i="16"/>
  <c r="G5957" i="16"/>
  <c r="F5957" i="16" s="1"/>
  <c r="C5957" i="16"/>
  <c r="A5957" i="16"/>
  <c r="AB5956" i="16"/>
  <c r="AA5956" i="16"/>
  <c r="M5956" i="16"/>
  <c r="L5956" i="16"/>
  <c r="K5956" i="16"/>
  <c r="J5956" i="16"/>
  <c r="I5956" i="16"/>
  <c r="H5956" i="16"/>
  <c r="G5956" i="16"/>
  <c r="A5956" i="16"/>
  <c r="N5956" i="16" s="1"/>
  <c r="AB5955" i="16"/>
  <c r="AA5955" i="16"/>
  <c r="N5955" i="16"/>
  <c r="M5955" i="16"/>
  <c r="L5955" i="16"/>
  <c r="K5955" i="16"/>
  <c r="J5955" i="16"/>
  <c r="I5955" i="16"/>
  <c r="B5955" i="16" s="1"/>
  <c r="H5955" i="16"/>
  <c r="G5955" i="16"/>
  <c r="F5955" i="16" s="1"/>
  <c r="C5955" i="16"/>
  <c r="A5955" i="16"/>
  <c r="AB5954" i="16"/>
  <c r="AA5954" i="16"/>
  <c r="M5954" i="16"/>
  <c r="L5954" i="16"/>
  <c r="K5954" i="16"/>
  <c r="J5954" i="16"/>
  <c r="I5954" i="16"/>
  <c r="H5954" i="16"/>
  <c r="G5954" i="16"/>
  <c r="A5954" i="16"/>
  <c r="N5954" i="16" s="1"/>
  <c r="AB5953" i="16"/>
  <c r="AA5953" i="16"/>
  <c r="N5953" i="16"/>
  <c r="M5953" i="16"/>
  <c r="L5953" i="16"/>
  <c r="K5953" i="16"/>
  <c r="J5953" i="16"/>
  <c r="I5953" i="16"/>
  <c r="B5953" i="16" s="1"/>
  <c r="H5953" i="16"/>
  <c r="G5953" i="16"/>
  <c r="F5953" i="16" s="1"/>
  <c r="C5953" i="16"/>
  <c r="A5953" i="16"/>
  <c r="AB5952" i="16"/>
  <c r="AA5952" i="16"/>
  <c r="M5952" i="16"/>
  <c r="L5952" i="16"/>
  <c r="K5952" i="16"/>
  <c r="J5952" i="16"/>
  <c r="I5952" i="16"/>
  <c r="H5952" i="16"/>
  <c r="G5952" i="16"/>
  <c r="A5952" i="16"/>
  <c r="N5952" i="16" s="1"/>
  <c r="AB5951" i="16"/>
  <c r="AA5951" i="16"/>
  <c r="N5951" i="16"/>
  <c r="M5951" i="16"/>
  <c r="L5951" i="16"/>
  <c r="K5951" i="16"/>
  <c r="J5951" i="16"/>
  <c r="I5951" i="16"/>
  <c r="B5951" i="16" s="1"/>
  <c r="H5951" i="16"/>
  <c r="G5951" i="16"/>
  <c r="F5951" i="16" s="1"/>
  <c r="C5951" i="16"/>
  <c r="A5951" i="16"/>
  <c r="AB5950" i="16"/>
  <c r="AA5950" i="16"/>
  <c r="M5950" i="16"/>
  <c r="L5950" i="16"/>
  <c r="K5950" i="16"/>
  <c r="J5950" i="16"/>
  <c r="I5950" i="16"/>
  <c r="H5950" i="16"/>
  <c r="G5950" i="16"/>
  <c r="A5950" i="16"/>
  <c r="N5950" i="16" s="1"/>
  <c r="AB5949" i="16"/>
  <c r="AA5949" i="16"/>
  <c r="N5949" i="16"/>
  <c r="M5949" i="16"/>
  <c r="L5949" i="16"/>
  <c r="K5949" i="16"/>
  <c r="J5949" i="16"/>
  <c r="I5949" i="16"/>
  <c r="B5949" i="16" s="1"/>
  <c r="H5949" i="16"/>
  <c r="G5949" i="16"/>
  <c r="F5949" i="16" s="1"/>
  <c r="C5949" i="16"/>
  <c r="A5949" i="16"/>
  <c r="AB5948" i="16"/>
  <c r="AA5948" i="16"/>
  <c r="M5948" i="16"/>
  <c r="L5948" i="16"/>
  <c r="K5948" i="16"/>
  <c r="J5948" i="16"/>
  <c r="I5948" i="16"/>
  <c r="H5948" i="16"/>
  <c r="G5948" i="16"/>
  <c r="A5948" i="16"/>
  <c r="N5948" i="16" s="1"/>
  <c r="AB5947" i="16"/>
  <c r="AA5947" i="16"/>
  <c r="N5947" i="16"/>
  <c r="M5947" i="16"/>
  <c r="L5947" i="16"/>
  <c r="K5947" i="16"/>
  <c r="J5947" i="16"/>
  <c r="I5947" i="16"/>
  <c r="B5947" i="16" s="1"/>
  <c r="H5947" i="16"/>
  <c r="G5947" i="16"/>
  <c r="F5947" i="16" s="1"/>
  <c r="C5947" i="16"/>
  <c r="A5947" i="16"/>
  <c r="AB5946" i="16"/>
  <c r="AA5946" i="16"/>
  <c r="M5946" i="16"/>
  <c r="L5946" i="16"/>
  <c r="K5946" i="16"/>
  <c r="J5946" i="16"/>
  <c r="I5946" i="16"/>
  <c r="H5946" i="16"/>
  <c r="G5946" i="16"/>
  <c r="A5946" i="16"/>
  <c r="N5946" i="16" s="1"/>
  <c r="AB5945" i="16"/>
  <c r="AA5945" i="16"/>
  <c r="N5945" i="16"/>
  <c r="M5945" i="16"/>
  <c r="L5945" i="16"/>
  <c r="K5945" i="16"/>
  <c r="J5945" i="16"/>
  <c r="I5945" i="16"/>
  <c r="B5945" i="16" s="1"/>
  <c r="H5945" i="16"/>
  <c r="G5945" i="16"/>
  <c r="F5945" i="16" s="1"/>
  <c r="C5945" i="16"/>
  <c r="A5945" i="16"/>
  <c r="AB5944" i="16"/>
  <c r="AA5944" i="16"/>
  <c r="M5944" i="16"/>
  <c r="L5944" i="16"/>
  <c r="K5944" i="16"/>
  <c r="J5944" i="16"/>
  <c r="I5944" i="16"/>
  <c r="H5944" i="16"/>
  <c r="G5944" i="16"/>
  <c r="A5944" i="16"/>
  <c r="N5944" i="16" s="1"/>
  <c r="AB5943" i="16"/>
  <c r="AA5943" i="16"/>
  <c r="N5943" i="16"/>
  <c r="M5943" i="16"/>
  <c r="L5943" i="16"/>
  <c r="K5943" i="16"/>
  <c r="J5943" i="16"/>
  <c r="I5943" i="16"/>
  <c r="B5943" i="16" s="1"/>
  <c r="H5943" i="16"/>
  <c r="G5943" i="16"/>
  <c r="F5943" i="16" s="1"/>
  <c r="C5943" i="16"/>
  <c r="A5943" i="16"/>
  <c r="AB5942" i="16"/>
  <c r="AA5942" i="16"/>
  <c r="M5942" i="16"/>
  <c r="L5942" i="16"/>
  <c r="K5942" i="16"/>
  <c r="J5942" i="16"/>
  <c r="I5942" i="16"/>
  <c r="H5942" i="16"/>
  <c r="G5942" i="16"/>
  <c r="A5942" i="16"/>
  <c r="N5942" i="16" s="1"/>
  <c r="AB5941" i="16"/>
  <c r="AA5941" i="16"/>
  <c r="N5941" i="16"/>
  <c r="M5941" i="16"/>
  <c r="L5941" i="16"/>
  <c r="K5941" i="16"/>
  <c r="J5941" i="16"/>
  <c r="I5941" i="16"/>
  <c r="B5941" i="16" s="1"/>
  <c r="H5941" i="16"/>
  <c r="G5941" i="16"/>
  <c r="F5941" i="16" s="1"/>
  <c r="C5941" i="16"/>
  <c r="A5941" i="16"/>
  <c r="AB5940" i="16"/>
  <c r="AA5940" i="16"/>
  <c r="M5940" i="16"/>
  <c r="L5940" i="16"/>
  <c r="K5940" i="16"/>
  <c r="J5940" i="16"/>
  <c r="I5940" i="16"/>
  <c r="H5940" i="16"/>
  <c r="G5940" i="16"/>
  <c r="A5940" i="16"/>
  <c r="N5940" i="16" s="1"/>
  <c r="AB5939" i="16"/>
  <c r="AA5939" i="16"/>
  <c r="N5939" i="16"/>
  <c r="M5939" i="16"/>
  <c r="L5939" i="16"/>
  <c r="K5939" i="16"/>
  <c r="J5939" i="16"/>
  <c r="I5939" i="16"/>
  <c r="B5939" i="16" s="1"/>
  <c r="H5939" i="16"/>
  <c r="G5939" i="16"/>
  <c r="F5939" i="16" s="1"/>
  <c r="C5939" i="16"/>
  <c r="A5939" i="16"/>
  <c r="AB5938" i="16"/>
  <c r="AA5938" i="16"/>
  <c r="M5938" i="16"/>
  <c r="L5938" i="16"/>
  <c r="K5938" i="16"/>
  <c r="J5938" i="16"/>
  <c r="I5938" i="16"/>
  <c r="H5938" i="16"/>
  <c r="G5938" i="16"/>
  <c r="A5938" i="16"/>
  <c r="N5938" i="16" s="1"/>
  <c r="AB5937" i="16"/>
  <c r="AA5937" i="16"/>
  <c r="N5937" i="16"/>
  <c r="M5937" i="16"/>
  <c r="L5937" i="16"/>
  <c r="K5937" i="16"/>
  <c r="J5937" i="16"/>
  <c r="I5937" i="16"/>
  <c r="B5937" i="16" s="1"/>
  <c r="H5937" i="16"/>
  <c r="G5937" i="16"/>
  <c r="F5937" i="16" s="1"/>
  <c r="C5937" i="16"/>
  <c r="A5937" i="16"/>
  <c r="AB5936" i="16"/>
  <c r="AA5936" i="16"/>
  <c r="M5936" i="16"/>
  <c r="L5936" i="16"/>
  <c r="K5936" i="16"/>
  <c r="J5936" i="16"/>
  <c r="I5936" i="16"/>
  <c r="H5936" i="16"/>
  <c r="G5936" i="16"/>
  <c r="A5936" i="16"/>
  <c r="N5936" i="16" s="1"/>
  <c r="AB5935" i="16"/>
  <c r="AA5935" i="16"/>
  <c r="N5935" i="16"/>
  <c r="M5935" i="16"/>
  <c r="L5935" i="16"/>
  <c r="K5935" i="16"/>
  <c r="J5935" i="16"/>
  <c r="I5935" i="16"/>
  <c r="B5935" i="16" s="1"/>
  <c r="H5935" i="16"/>
  <c r="G5935" i="16"/>
  <c r="F5935" i="16" s="1"/>
  <c r="C5935" i="16"/>
  <c r="A5935" i="16"/>
  <c r="AB5934" i="16"/>
  <c r="AA5934" i="16"/>
  <c r="M5934" i="16"/>
  <c r="L5934" i="16"/>
  <c r="K5934" i="16"/>
  <c r="J5934" i="16"/>
  <c r="I5934" i="16"/>
  <c r="H5934" i="16"/>
  <c r="G5934" i="16"/>
  <c r="A5934" i="16"/>
  <c r="N5934" i="16" s="1"/>
  <c r="AB5933" i="16"/>
  <c r="AA5933" i="16"/>
  <c r="N5933" i="16"/>
  <c r="M5933" i="16"/>
  <c r="L5933" i="16"/>
  <c r="K5933" i="16"/>
  <c r="J5933" i="16"/>
  <c r="I5933" i="16"/>
  <c r="B5933" i="16" s="1"/>
  <c r="H5933" i="16"/>
  <c r="G5933" i="16"/>
  <c r="F5933" i="16" s="1"/>
  <c r="C5933" i="16"/>
  <c r="A5933" i="16"/>
  <c r="AB5932" i="16"/>
  <c r="AA5932" i="16"/>
  <c r="M5932" i="16"/>
  <c r="L5932" i="16"/>
  <c r="K5932" i="16"/>
  <c r="J5932" i="16"/>
  <c r="I5932" i="16"/>
  <c r="H5932" i="16"/>
  <c r="G5932" i="16"/>
  <c r="A5932" i="16"/>
  <c r="N5932" i="16" s="1"/>
  <c r="AB5931" i="16"/>
  <c r="AA5931" i="16"/>
  <c r="N5931" i="16"/>
  <c r="M5931" i="16"/>
  <c r="L5931" i="16"/>
  <c r="K5931" i="16"/>
  <c r="J5931" i="16"/>
  <c r="I5931" i="16"/>
  <c r="B5931" i="16" s="1"/>
  <c r="H5931" i="16"/>
  <c r="G5931" i="16"/>
  <c r="F5931" i="16" s="1"/>
  <c r="C5931" i="16"/>
  <c r="A5931" i="16"/>
  <c r="AB5930" i="16"/>
  <c r="AA5930" i="16"/>
  <c r="M5930" i="16"/>
  <c r="L5930" i="16"/>
  <c r="K5930" i="16"/>
  <c r="J5930" i="16"/>
  <c r="I5930" i="16"/>
  <c r="H5930" i="16"/>
  <c r="G5930" i="16"/>
  <c r="A5930" i="16"/>
  <c r="AB5929" i="16"/>
  <c r="AA5929" i="16"/>
  <c r="N5929" i="16"/>
  <c r="M5929" i="16"/>
  <c r="L5929" i="16"/>
  <c r="K5929" i="16"/>
  <c r="J5929" i="16"/>
  <c r="I5929" i="16"/>
  <c r="B5929" i="16" s="1"/>
  <c r="H5929" i="16"/>
  <c r="G5929" i="16"/>
  <c r="F5929" i="16" s="1"/>
  <c r="C5929" i="16"/>
  <c r="A5929" i="16"/>
  <c r="AB5928" i="16"/>
  <c r="AA5928" i="16"/>
  <c r="M5928" i="16"/>
  <c r="L5928" i="16"/>
  <c r="K5928" i="16"/>
  <c r="J5928" i="16"/>
  <c r="I5928" i="16"/>
  <c r="H5928" i="16"/>
  <c r="G5928" i="16"/>
  <c r="A5928" i="16"/>
  <c r="AB5927" i="16"/>
  <c r="AA5927" i="16"/>
  <c r="N5927" i="16"/>
  <c r="M5927" i="16"/>
  <c r="L5927" i="16"/>
  <c r="K5927" i="16"/>
  <c r="J5927" i="16"/>
  <c r="I5927" i="16"/>
  <c r="B5927" i="16" s="1"/>
  <c r="H5927" i="16"/>
  <c r="G5927" i="16"/>
  <c r="F5927" i="16" s="1"/>
  <c r="C5927" i="16"/>
  <c r="A5927" i="16"/>
  <c r="AB5926" i="16"/>
  <c r="AA5926" i="16"/>
  <c r="M5926" i="16"/>
  <c r="L5926" i="16"/>
  <c r="K5926" i="16"/>
  <c r="J5926" i="16"/>
  <c r="I5926" i="16"/>
  <c r="H5926" i="16"/>
  <c r="G5926" i="16"/>
  <c r="A5926" i="16"/>
  <c r="AB5925" i="16"/>
  <c r="AA5925" i="16"/>
  <c r="N5925" i="16"/>
  <c r="M5925" i="16"/>
  <c r="L5925" i="16"/>
  <c r="K5925" i="16"/>
  <c r="J5925" i="16"/>
  <c r="I5925" i="16"/>
  <c r="B5925" i="16" s="1"/>
  <c r="H5925" i="16"/>
  <c r="G5925" i="16"/>
  <c r="F5925" i="16" s="1"/>
  <c r="C5925" i="16"/>
  <c r="A5925" i="16"/>
  <c r="AB5924" i="16"/>
  <c r="AA5924" i="16"/>
  <c r="M5924" i="16"/>
  <c r="L5924" i="16"/>
  <c r="K5924" i="16"/>
  <c r="J5924" i="16"/>
  <c r="I5924" i="16"/>
  <c r="H5924" i="16"/>
  <c r="G5924" i="16"/>
  <c r="A5924" i="16"/>
  <c r="AB5923" i="16"/>
  <c r="AA5923" i="16"/>
  <c r="N5923" i="16"/>
  <c r="M5923" i="16"/>
  <c r="L5923" i="16"/>
  <c r="K5923" i="16"/>
  <c r="J5923" i="16"/>
  <c r="I5923" i="16"/>
  <c r="B5923" i="16" s="1"/>
  <c r="H5923" i="16"/>
  <c r="G5923" i="16"/>
  <c r="F5923" i="16" s="1"/>
  <c r="C5923" i="16"/>
  <c r="A5923" i="16"/>
  <c r="AB5922" i="16"/>
  <c r="AA5922" i="16"/>
  <c r="M5922" i="16"/>
  <c r="L5922" i="16"/>
  <c r="K5922" i="16"/>
  <c r="J5922" i="16"/>
  <c r="I5922" i="16"/>
  <c r="H5922" i="16"/>
  <c r="G5922" i="16"/>
  <c r="A5922" i="16"/>
  <c r="AB5921" i="16"/>
  <c r="AA5921" i="16"/>
  <c r="N5921" i="16"/>
  <c r="M5921" i="16"/>
  <c r="L5921" i="16"/>
  <c r="K5921" i="16"/>
  <c r="J5921" i="16"/>
  <c r="I5921" i="16"/>
  <c r="B5921" i="16" s="1"/>
  <c r="H5921" i="16"/>
  <c r="G5921" i="16"/>
  <c r="F5921" i="16" s="1"/>
  <c r="C5921" i="16"/>
  <c r="A5921" i="16"/>
  <c r="AB5920" i="16"/>
  <c r="AA5920" i="16"/>
  <c r="M5920" i="16"/>
  <c r="L5920" i="16"/>
  <c r="K5920" i="16"/>
  <c r="J5920" i="16"/>
  <c r="I5920" i="16"/>
  <c r="H5920" i="16"/>
  <c r="G5920" i="16"/>
  <c r="A5920" i="16"/>
  <c r="AB5919" i="16"/>
  <c r="AA5919" i="16"/>
  <c r="N5919" i="16"/>
  <c r="M5919" i="16"/>
  <c r="L5919" i="16"/>
  <c r="K5919" i="16"/>
  <c r="J5919" i="16"/>
  <c r="I5919" i="16"/>
  <c r="B5919" i="16" s="1"/>
  <c r="H5919" i="16"/>
  <c r="G5919" i="16"/>
  <c r="F5919" i="16" s="1"/>
  <c r="C5919" i="16"/>
  <c r="A5919" i="16"/>
  <c r="AB5918" i="16"/>
  <c r="AA5918" i="16"/>
  <c r="M5918" i="16"/>
  <c r="L5918" i="16"/>
  <c r="K5918" i="16"/>
  <c r="J5918" i="16"/>
  <c r="I5918" i="16"/>
  <c r="H5918" i="16"/>
  <c r="G5918" i="16"/>
  <c r="A5918" i="16"/>
  <c r="AB5917" i="16"/>
  <c r="AA5917" i="16"/>
  <c r="N5917" i="16"/>
  <c r="M5917" i="16"/>
  <c r="L5917" i="16"/>
  <c r="K5917" i="16"/>
  <c r="J5917" i="16"/>
  <c r="I5917" i="16"/>
  <c r="B5917" i="16" s="1"/>
  <c r="H5917" i="16"/>
  <c r="G5917" i="16"/>
  <c r="F5917" i="16" s="1"/>
  <c r="C5917" i="16"/>
  <c r="A5917" i="16"/>
  <c r="AB5916" i="16"/>
  <c r="AA5916" i="16"/>
  <c r="M5916" i="16"/>
  <c r="L5916" i="16"/>
  <c r="K5916" i="16"/>
  <c r="J5916" i="16"/>
  <c r="I5916" i="16"/>
  <c r="H5916" i="16"/>
  <c r="G5916" i="16"/>
  <c r="A5916" i="16"/>
  <c r="AB5915" i="16"/>
  <c r="AA5915" i="16"/>
  <c r="N5915" i="16"/>
  <c r="M5915" i="16"/>
  <c r="L5915" i="16"/>
  <c r="K5915" i="16"/>
  <c r="J5915" i="16"/>
  <c r="I5915" i="16"/>
  <c r="B5915" i="16" s="1"/>
  <c r="H5915" i="16"/>
  <c r="G5915" i="16"/>
  <c r="F5915" i="16" s="1"/>
  <c r="C5915" i="16"/>
  <c r="A5915" i="16"/>
  <c r="AB5914" i="16"/>
  <c r="AA5914" i="16"/>
  <c r="M5914" i="16"/>
  <c r="L5914" i="16"/>
  <c r="K5914" i="16"/>
  <c r="J5914" i="16"/>
  <c r="I5914" i="16"/>
  <c r="H5914" i="16"/>
  <c r="G5914" i="16"/>
  <c r="A5914" i="16"/>
  <c r="AB5913" i="16"/>
  <c r="AA5913" i="16"/>
  <c r="N5913" i="16"/>
  <c r="M5913" i="16"/>
  <c r="L5913" i="16"/>
  <c r="K5913" i="16"/>
  <c r="J5913" i="16"/>
  <c r="I5913" i="16"/>
  <c r="B5913" i="16" s="1"/>
  <c r="H5913" i="16"/>
  <c r="G5913" i="16"/>
  <c r="F5913" i="16" s="1"/>
  <c r="C5913" i="16"/>
  <c r="A5913" i="16"/>
  <c r="AB5912" i="16"/>
  <c r="AA5912" i="16"/>
  <c r="M5912" i="16"/>
  <c r="L5912" i="16"/>
  <c r="K5912" i="16"/>
  <c r="J5912" i="16"/>
  <c r="I5912" i="16"/>
  <c r="H5912" i="16"/>
  <c r="G5912" i="16"/>
  <c r="A5912" i="16"/>
  <c r="AB5911" i="16"/>
  <c r="AA5911" i="16"/>
  <c r="N5911" i="16"/>
  <c r="M5911" i="16"/>
  <c r="L5911" i="16"/>
  <c r="K5911" i="16"/>
  <c r="J5911" i="16"/>
  <c r="I5911" i="16"/>
  <c r="B5911" i="16" s="1"/>
  <c r="H5911" i="16"/>
  <c r="G5911" i="16"/>
  <c r="F5911" i="16" s="1"/>
  <c r="C5911" i="16"/>
  <c r="A5911" i="16"/>
  <c r="AB5910" i="16"/>
  <c r="AA5910" i="16"/>
  <c r="M5910" i="16"/>
  <c r="L5910" i="16"/>
  <c r="K5910" i="16"/>
  <c r="J5910" i="16"/>
  <c r="I5910" i="16"/>
  <c r="H5910" i="16"/>
  <c r="G5910" i="16"/>
  <c r="A5910" i="16"/>
  <c r="AB5909" i="16"/>
  <c r="AA5909" i="16"/>
  <c r="N5909" i="16"/>
  <c r="M5909" i="16"/>
  <c r="L5909" i="16"/>
  <c r="K5909" i="16"/>
  <c r="J5909" i="16"/>
  <c r="I5909" i="16"/>
  <c r="B5909" i="16" s="1"/>
  <c r="H5909" i="16"/>
  <c r="G5909" i="16"/>
  <c r="F5909" i="16" s="1"/>
  <c r="C5909" i="16"/>
  <c r="A5909" i="16"/>
  <c r="AB5908" i="16"/>
  <c r="AA5908" i="16"/>
  <c r="M5908" i="16"/>
  <c r="L5908" i="16"/>
  <c r="K5908" i="16"/>
  <c r="J5908" i="16"/>
  <c r="I5908" i="16"/>
  <c r="H5908" i="16"/>
  <c r="G5908" i="16"/>
  <c r="A5908" i="16"/>
  <c r="AB5907" i="16"/>
  <c r="AA5907" i="16"/>
  <c r="N5907" i="16"/>
  <c r="M5907" i="16"/>
  <c r="L5907" i="16"/>
  <c r="K5907" i="16"/>
  <c r="J5907" i="16"/>
  <c r="I5907" i="16"/>
  <c r="B5907" i="16" s="1"/>
  <c r="H5907" i="16"/>
  <c r="G5907" i="16"/>
  <c r="F5907" i="16" s="1"/>
  <c r="C5907" i="16"/>
  <c r="A5907" i="16"/>
  <c r="AB5906" i="16"/>
  <c r="AA5906" i="16"/>
  <c r="M5906" i="16"/>
  <c r="L5906" i="16"/>
  <c r="K5906" i="16"/>
  <c r="J5906" i="16"/>
  <c r="I5906" i="16"/>
  <c r="H5906" i="16"/>
  <c r="G5906" i="16"/>
  <c r="A5906" i="16"/>
  <c r="AB5905" i="16"/>
  <c r="AA5905" i="16"/>
  <c r="N5905" i="16"/>
  <c r="M5905" i="16"/>
  <c r="L5905" i="16"/>
  <c r="K5905" i="16"/>
  <c r="J5905" i="16"/>
  <c r="I5905" i="16"/>
  <c r="B5905" i="16" s="1"/>
  <c r="H5905" i="16"/>
  <c r="G5905" i="16"/>
  <c r="F5905" i="16" s="1"/>
  <c r="C5905" i="16"/>
  <c r="A5905" i="16"/>
  <c r="AB5904" i="16"/>
  <c r="AA5904" i="16"/>
  <c r="M5904" i="16"/>
  <c r="L5904" i="16"/>
  <c r="K5904" i="16"/>
  <c r="J5904" i="16"/>
  <c r="I5904" i="16"/>
  <c r="H5904" i="16"/>
  <c r="G5904" i="16"/>
  <c r="A5904" i="16"/>
  <c r="AB5903" i="16"/>
  <c r="AA5903" i="16"/>
  <c r="N5903" i="16"/>
  <c r="M5903" i="16"/>
  <c r="L5903" i="16"/>
  <c r="K5903" i="16"/>
  <c r="J5903" i="16"/>
  <c r="I5903" i="16"/>
  <c r="B5903" i="16" s="1"/>
  <c r="H5903" i="16"/>
  <c r="G5903" i="16"/>
  <c r="F5903" i="16" s="1"/>
  <c r="C5903" i="16"/>
  <c r="A5903" i="16"/>
  <c r="AB5902" i="16"/>
  <c r="AA5902" i="16"/>
  <c r="M5902" i="16"/>
  <c r="L5902" i="16"/>
  <c r="K5902" i="16"/>
  <c r="J5902" i="16"/>
  <c r="I5902" i="16"/>
  <c r="H5902" i="16"/>
  <c r="G5902" i="16"/>
  <c r="A5902" i="16"/>
  <c r="AB5901" i="16"/>
  <c r="AA5901" i="16"/>
  <c r="N5901" i="16"/>
  <c r="M5901" i="16"/>
  <c r="L5901" i="16"/>
  <c r="K5901" i="16"/>
  <c r="J5901" i="16"/>
  <c r="I5901" i="16"/>
  <c r="B5901" i="16" s="1"/>
  <c r="H5901" i="16"/>
  <c r="G5901" i="16"/>
  <c r="F5901" i="16" s="1"/>
  <c r="C5901" i="16"/>
  <c r="A5901" i="16"/>
  <c r="AB5900" i="16"/>
  <c r="AA5900" i="16"/>
  <c r="M5900" i="16"/>
  <c r="L5900" i="16"/>
  <c r="K5900" i="16"/>
  <c r="J5900" i="16"/>
  <c r="I5900" i="16"/>
  <c r="H5900" i="16"/>
  <c r="G5900" i="16"/>
  <c r="A5900" i="16"/>
  <c r="AB5899" i="16"/>
  <c r="AA5899" i="16"/>
  <c r="N5899" i="16"/>
  <c r="M5899" i="16"/>
  <c r="L5899" i="16"/>
  <c r="K5899" i="16"/>
  <c r="J5899" i="16"/>
  <c r="I5899" i="16"/>
  <c r="B5899" i="16" s="1"/>
  <c r="H5899" i="16"/>
  <c r="G5899" i="16"/>
  <c r="F5899" i="16" s="1"/>
  <c r="C5899" i="16"/>
  <c r="A5899" i="16"/>
  <c r="AB5898" i="16"/>
  <c r="AA5898" i="16"/>
  <c r="M5898" i="16"/>
  <c r="L5898" i="16"/>
  <c r="K5898" i="16"/>
  <c r="J5898" i="16"/>
  <c r="I5898" i="16"/>
  <c r="H5898" i="16"/>
  <c r="G5898" i="16"/>
  <c r="A5898" i="16"/>
  <c r="AB5897" i="16"/>
  <c r="AA5897" i="16"/>
  <c r="N5897" i="16"/>
  <c r="M5897" i="16"/>
  <c r="L5897" i="16"/>
  <c r="K5897" i="16"/>
  <c r="J5897" i="16"/>
  <c r="I5897" i="16"/>
  <c r="B5897" i="16" s="1"/>
  <c r="H5897" i="16"/>
  <c r="G5897" i="16"/>
  <c r="F5897" i="16" s="1"/>
  <c r="C5897" i="16"/>
  <c r="A5897" i="16"/>
  <c r="AB5896" i="16"/>
  <c r="AA5896" i="16"/>
  <c r="M5896" i="16"/>
  <c r="L5896" i="16"/>
  <c r="K5896" i="16"/>
  <c r="J5896" i="16"/>
  <c r="I5896" i="16"/>
  <c r="H5896" i="16"/>
  <c r="G5896" i="16"/>
  <c r="A5896" i="16"/>
  <c r="AB5895" i="16"/>
  <c r="AA5895" i="16"/>
  <c r="N5895" i="16"/>
  <c r="M5895" i="16"/>
  <c r="L5895" i="16"/>
  <c r="K5895" i="16"/>
  <c r="J5895" i="16"/>
  <c r="I5895" i="16"/>
  <c r="B5895" i="16" s="1"/>
  <c r="H5895" i="16"/>
  <c r="G5895" i="16"/>
  <c r="F5895" i="16" s="1"/>
  <c r="C5895" i="16"/>
  <c r="A5895" i="16"/>
  <c r="AB5894" i="16"/>
  <c r="AA5894" i="16"/>
  <c r="M5894" i="16"/>
  <c r="L5894" i="16"/>
  <c r="K5894" i="16"/>
  <c r="J5894" i="16"/>
  <c r="I5894" i="16"/>
  <c r="H5894" i="16"/>
  <c r="G5894" i="16"/>
  <c r="A5894" i="16"/>
  <c r="AB5893" i="16"/>
  <c r="AA5893" i="16"/>
  <c r="N5893" i="16"/>
  <c r="M5893" i="16"/>
  <c r="L5893" i="16"/>
  <c r="K5893" i="16"/>
  <c r="J5893" i="16"/>
  <c r="I5893" i="16"/>
  <c r="B5893" i="16" s="1"/>
  <c r="H5893" i="16"/>
  <c r="G5893" i="16"/>
  <c r="F5893" i="16" s="1"/>
  <c r="C5893" i="16"/>
  <c r="A5893" i="16"/>
  <c r="AB5892" i="16"/>
  <c r="AA5892" i="16"/>
  <c r="M5892" i="16"/>
  <c r="L5892" i="16"/>
  <c r="K5892" i="16"/>
  <c r="J5892" i="16"/>
  <c r="I5892" i="16"/>
  <c r="H5892" i="16"/>
  <c r="G5892" i="16"/>
  <c r="A5892" i="16"/>
  <c r="AB5891" i="16"/>
  <c r="AA5891" i="16"/>
  <c r="N5891" i="16"/>
  <c r="M5891" i="16"/>
  <c r="L5891" i="16"/>
  <c r="K5891" i="16"/>
  <c r="J5891" i="16"/>
  <c r="I5891" i="16"/>
  <c r="B5891" i="16" s="1"/>
  <c r="H5891" i="16"/>
  <c r="G5891" i="16"/>
  <c r="F5891" i="16" s="1"/>
  <c r="C5891" i="16"/>
  <c r="A5891" i="16"/>
  <c r="AB5890" i="16"/>
  <c r="AA5890" i="16"/>
  <c r="M5890" i="16"/>
  <c r="L5890" i="16"/>
  <c r="K5890" i="16"/>
  <c r="J5890" i="16"/>
  <c r="I5890" i="16"/>
  <c r="H5890" i="16"/>
  <c r="G5890" i="16"/>
  <c r="A5890" i="16"/>
  <c r="AB5889" i="16"/>
  <c r="AA5889" i="16"/>
  <c r="N5889" i="16"/>
  <c r="M5889" i="16"/>
  <c r="L5889" i="16"/>
  <c r="K5889" i="16"/>
  <c r="J5889" i="16"/>
  <c r="I5889" i="16"/>
  <c r="B5889" i="16" s="1"/>
  <c r="H5889" i="16"/>
  <c r="G5889" i="16"/>
  <c r="F5889" i="16" s="1"/>
  <c r="C5889" i="16"/>
  <c r="A5889" i="16"/>
  <c r="AB5888" i="16"/>
  <c r="AA5888" i="16"/>
  <c r="M5888" i="16"/>
  <c r="L5888" i="16"/>
  <c r="K5888" i="16"/>
  <c r="J5888" i="16"/>
  <c r="I5888" i="16"/>
  <c r="H5888" i="16"/>
  <c r="G5888" i="16"/>
  <c r="C5888" i="16"/>
  <c r="B5888" i="16"/>
  <c r="A5888" i="16"/>
  <c r="AB5887" i="16"/>
  <c r="AA5887" i="16"/>
  <c r="N5887" i="16"/>
  <c r="M5887" i="16"/>
  <c r="L5887" i="16"/>
  <c r="K5887" i="16"/>
  <c r="J5887" i="16"/>
  <c r="I5887" i="16"/>
  <c r="H5887" i="16"/>
  <c r="G5887" i="16"/>
  <c r="F5887" i="16" s="1"/>
  <c r="C5887" i="16"/>
  <c r="A5887" i="16"/>
  <c r="AB5886" i="16"/>
  <c r="AA5886" i="16"/>
  <c r="M5886" i="16"/>
  <c r="L5886" i="16"/>
  <c r="K5886" i="16"/>
  <c r="J5886" i="16"/>
  <c r="I5886" i="16"/>
  <c r="H5886" i="16"/>
  <c r="G5886" i="16"/>
  <c r="C5886" i="16"/>
  <c r="B5886" i="16"/>
  <c r="A5886" i="16"/>
  <c r="AB5885" i="16"/>
  <c r="AA5885" i="16"/>
  <c r="M5885" i="16"/>
  <c r="L5885" i="16"/>
  <c r="K5885" i="16"/>
  <c r="J5885" i="16"/>
  <c r="I5885" i="16"/>
  <c r="H5885" i="16"/>
  <c r="G5885" i="16"/>
  <c r="A5885" i="16"/>
  <c r="N5885" i="16" s="1"/>
  <c r="AB5884" i="16"/>
  <c r="AA5884" i="16"/>
  <c r="M5884" i="16"/>
  <c r="L5884" i="16"/>
  <c r="K5884" i="16"/>
  <c r="J5884" i="16"/>
  <c r="I5884" i="16"/>
  <c r="H5884" i="16"/>
  <c r="G5884" i="16"/>
  <c r="A5884" i="16"/>
  <c r="AB5883" i="16"/>
  <c r="AA5883" i="16"/>
  <c r="M5883" i="16"/>
  <c r="L5883" i="16"/>
  <c r="K5883" i="16"/>
  <c r="J5883" i="16"/>
  <c r="I5883" i="16"/>
  <c r="H5883" i="16"/>
  <c r="G5883" i="16"/>
  <c r="A5883" i="16"/>
  <c r="AB5882" i="16"/>
  <c r="AA5882" i="16"/>
  <c r="M5882" i="16"/>
  <c r="L5882" i="16"/>
  <c r="K5882" i="16"/>
  <c r="J5882" i="16"/>
  <c r="I5882" i="16"/>
  <c r="H5882" i="16"/>
  <c r="G5882" i="16"/>
  <c r="B5882" i="16"/>
  <c r="A5882" i="16"/>
  <c r="AB5881" i="16"/>
  <c r="AA5881" i="16"/>
  <c r="M5881" i="16"/>
  <c r="L5881" i="16"/>
  <c r="K5881" i="16"/>
  <c r="J5881" i="16"/>
  <c r="I5881" i="16"/>
  <c r="H5881" i="16"/>
  <c r="G5881" i="16"/>
  <c r="A5881" i="16"/>
  <c r="AB5880" i="16"/>
  <c r="AA5880" i="16"/>
  <c r="M5880" i="16"/>
  <c r="L5880" i="16"/>
  <c r="K5880" i="16"/>
  <c r="J5880" i="16"/>
  <c r="I5880" i="16"/>
  <c r="H5880" i="16"/>
  <c r="G5880" i="16"/>
  <c r="A5880" i="16"/>
  <c r="AB5879" i="16"/>
  <c r="AA5879" i="16"/>
  <c r="M5879" i="16"/>
  <c r="L5879" i="16"/>
  <c r="K5879" i="16"/>
  <c r="J5879" i="16"/>
  <c r="I5879" i="16"/>
  <c r="B5879" i="16" s="1"/>
  <c r="H5879" i="16"/>
  <c r="G5879" i="16"/>
  <c r="A5879" i="16"/>
  <c r="AB5878" i="16"/>
  <c r="AA5878" i="16"/>
  <c r="M5878" i="16"/>
  <c r="L5878" i="16"/>
  <c r="K5878" i="16"/>
  <c r="J5878" i="16"/>
  <c r="I5878" i="16"/>
  <c r="H5878" i="16"/>
  <c r="G5878" i="16"/>
  <c r="A5878" i="16"/>
  <c r="AB5877" i="16"/>
  <c r="AA5877" i="16"/>
  <c r="M5877" i="16"/>
  <c r="L5877" i="16"/>
  <c r="K5877" i="16"/>
  <c r="J5877" i="16"/>
  <c r="I5877" i="16"/>
  <c r="H5877" i="16"/>
  <c r="G5877" i="16"/>
  <c r="A5877" i="16"/>
  <c r="N5877" i="16" s="1"/>
  <c r="AB5876" i="16"/>
  <c r="AA5876" i="16"/>
  <c r="M5876" i="16"/>
  <c r="L5876" i="16"/>
  <c r="K5876" i="16"/>
  <c r="J5876" i="16"/>
  <c r="I5876" i="16"/>
  <c r="H5876" i="16"/>
  <c r="G5876" i="16"/>
  <c r="A5876" i="16"/>
  <c r="AB5875" i="16"/>
  <c r="AA5875" i="16"/>
  <c r="M5875" i="16"/>
  <c r="L5875" i="16"/>
  <c r="K5875" i="16"/>
  <c r="J5875" i="16"/>
  <c r="I5875" i="16"/>
  <c r="H5875" i="16"/>
  <c r="C5875" i="16" s="1"/>
  <c r="G5875" i="16"/>
  <c r="A5875" i="16"/>
  <c r="N5875" i="16" s="1"/>
  <c r="AB5874" i="16"/>
  <c r="AA5874" i="16"/>
  <c r="M5874" i="16"/>
  <c r="L5874" i="16"/>
  <c r="K5874" i="16"/>
  <c r="J5874" i="16"/>
  <c r="I5874" i="16"/>
  <c r="B5874" i="16" s="1"/>
  <c r="H5874" i="16"/>
  <c r="G5874" i="16"/>
  <c r="A5874" i="16"/>
  <c r="AB5873" i="16"/>
  <c r="AA5873" i="16"/>
  <c r="M5873" i="16"/>
  <c r="L5873" i="16"/>
  <c r="K5873" i="16"/>
  <c r="J5873" i="16"/>
  <c r="I5873" i="16"/>
  <c r="B5873" i="16" s="1"/>
  <c r="H5873" i="16"/>
  <c r="G5873" i="16"/>
  <c r="C5873" i="16"/>
  <c r="A5873" i="16"/>
  <c r="N5873" i="16" s="1"/>
  <c r="AB5872" i="16"/>
  <c r="AA5872" i="16"/>
  <c r="M5872" i="16"/>
  <c r="L5872" i="16"/>
  <c r="K5872" i="16"/>
  <c r="J5872" i="16"/>
  <c r="I5872" i="16"/>
  <c r="H5872" i="16"/>
  <c r="G5872" i="16"/>
  <c r="B5872" i="16"/>
  <c r="A5872" i="16"/>
  <c r="C5872" i="16" s="1"/>
  <c r="AB5871" i="16"/>
  <c r="AA5871" i="16"/>
  <c r="N5871" i="16"/>
  <c r="M5871" i="16"/>
  <c r="L5871" i="16"/>
  <c r="K5871" i="16"/>
  <c r="J5871" i="16"/>
  <c r="I5871" i="16"/>
  <c r="H5871" i="16"/>
  <c r="G5871" i="16"/>
  <c r="C5871" i="16"/>
  <c r="A5871" i="16"/>
  <c r="AB5870" i="16"/>
  <c r="AA5870" i="16"/>
  <c r="M5870" i="16"/>
  <c r="L5870" i="16"/>
  <c r="K5870" i="16"/>
  <c r="J5870" i="16"/>
  <c r="I5870" i="16"/>
  <c r="B5870" i="16" s="1"/>
  <c r="H5870" i="16"/>
  <c r="G5870" i="16"/>
  <c r="A5870" i="16"/>
  <c r="C5870" i="16" s="1"/>
  <c r="AB5869" i="16"/>
  <c r="AA5869" i="16"/>
  <c r="M5869" i="16"/>
  <c r="L5869" i="16"/>
  <c r="K5869" i="16"/>
  <c r="J5869" i="16"/>
  <c r="I5869" i="16"/>
  <c r="H5869" i="16"/>
  <c r="G5869" i="16"/>
  <c r="A5869" i="16"/>
  <c r="N5869" i="16" s="1"/>
  <c r="AB5868" i="16"/>
  <c r="AA5868" i="16"/>
  <c r="M5868" i="16"/>
  <c r="L5868" i="16"/>
  <c r="K5868" i="16"/>
  <c r="J5868" i="16"/>
  <c r="I5868" i="16"/>
  <c r="H5868" i="16"/>
  <c r="G5868" i="16"/>
  <c r="A5868" i="16"/>
  <c r="AB5867" i="16"/>
  <c r="AA5867" i="16"/>
  <c r="M5867" i="16"/>
  <c r="L5867" i="16"/>
  <c r="K5867" i="16"/>
  <c r="J5867" i="16"/>
  <c r="I5867" i="16"/>
  <c r="H5867" i="16"/>
  <c r="G5867" i="16"/>
  <c r="A5867" i="16"/>
  <c r="N5867" i="16" s="1"/>
  <c r="AB5866" i="16"/>
  <c r="AA5866" i="16"/>
  <c r="M5866" i="16"/>
  <c r="L5866" i="16"/>
  <c r="K5866" i="16"/>
  <c r="J5866" i="16"/>
  <c r="I5866" i="16"/>
  <c r="H5866" i="16"/>
  <c r="G5866" i="16"/>
  <c r="A5866" i="16"/>
  <c r="AB5865" i="16"/>
  <c r="AA5865" i="16"/>
  <c r="M5865" i="16"/>
  <c r="L5865" i="16"/>
  <c r="K5865" i="16"/>
  <c r="J5865" i="16"/>
  <c r="I5865" i="16"/>
  <c r="H5865" i="16"/>
  <c r="G5865" i="16"/>
  <c r="A5865" i="16"/>
  <c r="C5865" i="16" s="1"/>
  <c r="AB5864" i="16"/>
  <c r="AA5864" i="16"/>
  <c r="M5864" i="16"/>
  <c r="L5864" i="16"/>
  <c r="K5864" i="16"/>
  <c r="J5864" i="16"/>
  <c r="I5864" i="16"/>
  <c r="H5864" i="16"/>
  <c r="C5864" i="16" s="1"/>
  <c r="G5864" i="16"/>
  <c r="A5864" i="16"/>
  <c r="B5864" i="16" s="1"/>
  <c r="AB5863" i="16"/>
  <c r="AA5863" i="16"/>
  <c r="N5863" i="16"/>
  <c r="M5863" i="16"/>
  <c r="L5863" i="16"/>
  <c r="K5863" i="16"/>
  <c r="J5863" i="16"/>
  <c r="I5863" i="16"/>
  <c r="B5863" i="16" s="1"/>
  <c r="H5863" i="16"/>
  <c r="G5863" i="16"/>
  <c r="F5863" i="16" s="1"/>
  <c r="C5863" i="16"/>
  <c r="A5863" i="16"/>
  <c r="AB5862" i="16"/>
  <c r="AA5862" i="16"/>
  <c r="M5862" i="16"/>
  <c r="L5862" i="16"/>
  <c r="K5862" i="16"/>
  <c r="J5862" i="16"/>
  <c r="I5862" i="16"/>
  <c r="H5862" i="16"/>
  <c r="G5862" i="16"/>
  <c r="C5862" i="16"/>
  <c r="B5862" i="16"/>
  <c r="A5862" i="16"/>
  <c r="AB5861" i="16"/>
  <c r="AA5861" i="16"/>
  <c r="M5861" i="16"/>
  <c r="L5861" i="16"/>
  <c r="K5861" i="16"/>
  <c r="J5861" i="16"/>
  <c r="I5861" i="16"/>
  <c r="H5861" i="16"/>
  <c r="G5861" i="16"/>
  <c r="A5861" i="16"/>
  <c r="N5861" i="16" s="1"/>
  <c r="AB5860" i="16"/>
  <c r="AA5860" i="16"/>
  <c r="M5860" i="16"/>
  <c r="L5860" i="16"/>
  <c r="K5860" i="16"/>
  <c r="J5860" i="16"/>
  <c r="I5860" i="16"/>
  <c r="H5860" i="16"/>
  <c r="G5860" i="16"/>
  <c r="A5860" i="16"/>
  <c r="AB5859" i="16"/>
  <c r="AA5859" i="16"/>
  <c r="M5859" i="16"/>
  <c r="L5859" i="16"/>
  <c r="K5859" i="16"/>
  <c r="J5859" i="16"/>
  <c r="I5859" i="16"/>
  <c r="H5859" i="16"/>
  <c r="G5859" i="16"/>
  <c r="A5859" i="16"/>
  <c r="N5859" i="16" s="1"/>
  <c r="AB5858" i="16"/>
  <c r="AA5858" i="16"/>
  <c r="M5858" i="16"/>
  <c r="L5858" i="16"/>
  <c r="K5858" i="16"/>
  <c r="J5858" i="16"/>
  <c r="I5858" i="16"/>
  <c r="H5858" i="16"/>
  <c r="G5858" i="16"/>
  <c r="A5858" i="16"/>
  <c r="AB5857" i="16"/>
  <c r="AA5857" i="16"/>
  <c r="N5857" i="16"/>
  <c r="M5857" i="16"/>
  <c r="L5857" i="16"/>
  <c r="K5857" i="16"/>
  <c r="J5857" i="16"/>
  <c r="I5857" i="16"/>
  <c r="H5857" i="16"/>
  <c r="G5857" i="16"/>
  <c r="F5857" i="16"/>
  <c r="A5857" i="16"/>
  <c r="AB5856" i="16"/>
  <c r="AA5856" i="16"/>
  <c r="M5856" i="16"/>
  <c r="L5856" i="16"/>
  <c r="K5856" i="16"/>
  <c r="J5856" i="16"/>
  <c r="I5856" i="16"/>
  <c r="H5856" i="16"/>
  <c r="G5856" i="16"/>
  <c r="A5856" i="16"/>
  <c r="B5856" i="16" s="1"/>
  <c r="AB5855" i="16"/>
  <c r="AA5855" i="16"/>
  <c r="M5855" i="16"/>
  <c r="L5855" i="16"/>
  <c r="K5855" i="16"/>
  <c r="J5855" i="16"/>
  <c r="I5855" i="16"/>
  <c r="H5855" i="16"/>
  <c r="G5855" i="16"/>
  <c r="A5855" i="16"/>
  <c r="AB5854" i="16"/>
  <c r="AA5854" i="16"/>
  <c r="M5854" i="16"/>
  <c r="L5854" i="16"/>
  <c r="K5854" i="16"/>
  <c r="J5854" i="16"/>
  <c r="I5854" i="16"/>
  <c r="H5854" i="16"/>
  <c r="G5854" i="16"/>
  <c r="C5854" i="16"/>
  <c r="A5854" i="16"/>
  <c r="B5854" i="16" s="1"/>
  <c r="AB5853" i="16"/>
  <c r="AA5853" i="16"/>
  <c r="M5853" i="16"/>
  <c r="L5853" i="16"/>
  <c r="K5853" i="16"/>
  <c r="J5853" i="16"/>
  <c r="I5853" i="16"/>
  <c r="H5853" i="16"/>
  <c r="G5853" i="16"/>
  <c r="A5853" i="16"/>
  <c r="N5853" i="16" s="1"/>
  <c r="AB5852" i="16"/>
  <c r="AA5852" i="16"/>
  <c r="M5852" i="16"/>
  <c r="L5852" i="16"/>
  <c r="K5852" i="16"/>
  <c r="J5852" i="16"/>
  <c r="I5852" i="16"/>
  <c r="H5852" i="16"/>
  <c r="G5852" i="16"/>
  <c r="A5852" i="16"/>
  <c r="AB5851" i="16"/>
  <c r="AA5851" i="16"/>
  <c r="M5851" i="16"/>
  <c r="L5851" i="16"/>
  <c r="K5851" i="16"/>
  <c r="J5851" i="16"/>
  <c r="I5851" i="16"/>
  <c r="H5851" i="16"/>
  <c r="C5851" i="16" s="1"/>
  <c r="G5851" i="16"/>
  <c r="A5851" i="16"/>
  <c r="N5851" i="16" s="1"/>
  <c r="AB5850" i="16"/>
  <c r="AA5850" i="16"/>
  <c r="M5850" i="16"/>
  <c r="L5850" i="16"/>
  <c r="K5850" i="16"/>
  <c r="J5850" i="16"/>
  <c r="I5850" i="16"/>
  <c r="H5850" i="16"/>
  <c r="G5850" i="16"/>
  <c r="A5850" i="16"/>
  <c r="AB5849" i="16"/>
  <c r="AA5849" i="16"/>
  <c r="N5849" i="16"/>
  <c r="M5849" i="16"/>
  <c r="L5849" i="16"/>
  <c r="K5849" i="16"/>
  <c r="J5849" i="16"/>
  <c r="I5849" i="16"/>
  <c r="B5849" i="16" s="1"/>
  <c r="H5849" i="16"/>
  <c r="G5849" i="16"/>
  <c r="F5849" i="16" s="1"/>
  <c r="C5849" i="16"/>
  <c r="A5849" i="16"/>
  <c r="AB5848" i="16"/>
  <c r="AA5848" i="16"/>
  <c r="M5848" i="16"/>
  <c r="L5848" i="16"/>
  <c r="K5848" i="16"/>
  <c r="J5848" i="16"/>
  <c r="I5848" i="16"/>
  <c r="H5848" i="16"/>
  <c r="G5848" i="16"/>
  <c r="C5848" i="16"/>
  <c r="B5848" i="16"/>
  <c r="A5848" i="16"/>
  <c r="AB5847" i="16"/>
  <c r="AA5847" i="16"/>
  <c r="N5847" i="16"/>
  <c r="M5847" i="16"/>
  <c r="L5847" i="16"/>
  <c r="K5847" i="16"/>
  <c r="J5847" i="16"/>
  <c r="I5847" i="16"/>
  <c r="H5847" i="16"/>
  <c r="G5847" i="16"/>
  <c r="F5847" i="16" s="1"/>
  <c r="C5847" i="16"/>
  <c r="A5847" i="16"/>
  <c r="AB5846" i="16"/>
  <c r="AA5846" i="16"/>
  <c r="M5846" i="16"/>
  <c r="L5846" i="16"/>
  <c r="K5846" i="16"/>
  <c r="J5846" i="16"/>
  <c r="I5846" i="16"/>
  <c r="H5846" i="16"/>
  <c r="G5846" i="16"/>
  <c r="C5846" i="16"/>
  <c r="B5846" i="16"/>
  <c r="A5846" i="16"/>
  <c r="AB5845" i="16"/>
  <c r="AA5845" i="16"/>
  <c r="M5845" i="16"/>
  <c r="L5845" i="16"/>
  <c r="K5845" i="16"/>
  <c r="J5845" i="16"/>
  <c r="I5845" i="16"/>
  <c r="H5845" i="16"/>
  <c r="G5845" i="16"/>
  <c r="A5845" i="16"/>
  <c r="N5845" i="16" s="1"/>
  <c r="AB5844" i="16"/>
  <c r="AA5844" i="16"/>
  <c r="M5844" i="16"/>
  <c r="L5844" i="16"/>
  <c r="K5844" i="16"/>
  <c r="J5844" i="16"/>
  <c r="I5844" i="16"/>
  <c r="H5844" i="16"/>
  <c r="G5844" i="16"/>
  <c r="A5844" i="16"/>
  <c r="AB5843" i="16"/>
  <c r="AA5843" i="16"/>
  <c r="M5843" i="16"/>
  <c r="L5843" i="16"/>
  <c r="K5843" i="16"/>
  <c r="J5843" i="16"/>
  <c r="I5843" i="16"/>
  <c r="H5843" i="16"/>
  <c r="G5843" i="16"/>
  <c r="A5843" i="16"/>
  <c r="AB5842" i="16"/>
  <c r="AA5842" i="16"/>
  <c r="M5842" i="16"/>
  <c r="L5842" i="16"/>
  <c r="K5842" i="16"/>
  <c r="J5842" i="16"/>
  <c r="I5842" i="16"/>
  <c r="H5842" i="16"/>
  <c r="G5842" i="16"/>
  <c r="B5842" i="16"/>
  <c r="A5842" i="16"/>
  <c r="AB5841" i="16"/>
  <c r="AA5841" i="16"/>
  <c r="N5841" i="16"/>
  <c r="M5841" i="16"/>
  <c r="L5841" i="16"/>
  <c r="K5841" i="16"/>
  <c r="J5841" i="16"/>
  <c r="I5841" i="16"/>
  <c r="H5841" i="16"/>
  <c r="G5841" i="16"/>
  <c r="F5841" i="16"/>
  <c r="A5841" i="16"/>
  <c r="AB5840" i="16"/>
  <c r="AA5840" i="16"/>
  <c r="M5840" i="16"/>
  <c r="L5840" i="16"/>
  <c r="K5840" i="16"/>
  <c r="J5840" i="16"/>
  <c r="I5840" i="16"/>
  <c r="H5840" i="16"/>
  <c r="G5840" i="16"/>
  <c r="A5840" i="16"/>
  <c r="B5840" i="16" s="1"/>
  <c r="AB5839" i="16"/>
  <c r="AA5839" i="16"/>
  <c r="M5839" i="16"/>
  <c r="L5839" i="16"/>
  <c r="K5839" i="16"/>
  <c r="J5839" i="16"/>
  <c r="I5839" i="16"/>
  <c r="H5839" i="16"/>
  <c r="G5839" i="16"/>
  <c r="A5839" i="16"/>
  <c r="AB5838" i="16"/>
  <c r="AA5838" i="16"/>
  <c r="M5838" i="16"/>
  <c r="L5838" i="16"/>
  <c r="K5838" i="16"/>
  <c r="J5838" i="16"/>
  <c r="I5838" i="16"/>
  <c r="H5838" i="16"/>
  <c r="G5838" i="16"/>
  <c r="C5838" i="16"/>
  <c r="A5838" i="16"/>
  <c r="B5838" i="16" s="1"/>
  <c r="AB5837" i="16"/>
  <c r="AA5837" i="16"/>
  <c r="M5837" i="16"/>
  <c r="L5837" i="16"/>
  <c r="K5837" i="16"/>
  <c r="J5837" i="16"/>
  <c r="I5837" i="16"/>
  <c r="H5837" i="16"/>
  <c r="G5837" i="16"/>
  <c r="A5837" i="16"/>
  <c r="N5837" i="16" s="1"/>
  <c r="AB5836" i="16"/>
  <c r="AA5836" i="16"/>
  <c r="M5836" i="16"/>
  <c r="L5836" i="16"/>
  <c r="K5836" i="16"/>
  <c r="J5836" i="16"/>
  <c r="I5836" i="16"/>
  <c r="H5836" i="16"/>
  <c r="G5836" i="16"/>
  <c r="A5836" i="16"/>
  <c r="AB5835" i="16"/>
  <c r="AA5835" i="16"/>
  <c r="M5835" i="16"/>
  <c r="L5835" i="16"/>
  <c r="K5835" i="16"/>
  <c r="J5835" i="16"/>
  <c r="I5835" i="16"/>
  <c r="H5835" i="16"/>
  <c r="G5835" i="16"/>
  <c r="C5835" i="16"/>
  <c r="A5835" i="16"/>
  <c r="N5835" i="16" s="1"/>
  <c r="AB5834" i="16"/>
  <c r="AA5834" i="16"/>
  <c r="M5834" i="16"/>
  <c r="L5834" i="16"/>
  <c r="K5834" i="16"/>
  <c r="J5834" i="16"/>
  <c r="I5834" i="16"/>
  <c r="H5834" i="16"/>
  <c r="G5834" i="16"/>
  <c r="A5834" i="16"/>
  <c r="AB5833" i="16"/>
  <c r="AA5833" i="16"/>
  <c r="M5833" i="16"/>
  <c r="L5833" i="16"/>
  <c r="K5833" i="16"/>
  <c r="J5833" i="16"/>
  <c r="I5833" i="16"/>
  <c r="B5833" i="16" s="1"/>
  <c r="H5833" i="16"/>
  <c r="G5833" i="16"/>
  <c r="C5833" i="16"/>
  <c r="A5833" i="16"/>
  <c r="N5833" i="16" s="1"/>
  <c r="AB5832" i="16"/>
  <c r="AA5832" i="16"/>
  <c r="M5832" i="16"/>
  <c r="L5832" i="16"/>
  <c r="K5832" i="16"/>
  <c r="J5832" i="16"/>
  <c r="I5832" i="16"/>
  <c r="B5832" i="16" s="1"/>
  <c r="H5832" i="16"/>
  <c r="G5832" i="16"/>
  <c r="A5832" i="16"/>
  <c r="C5832" i="16" s="1"/>
  <c r="AB5831" i="16"/>
  <c r="AA5831" i="16"/>
  <c r="N5831" i="16"/>
  <c r="M5831" i="16"/>
  <c r="L5831" i="16"/>
  <c r="K5831" i="16"/>
  <c r="J5831" i="16"/>
  <c r="I5831" i="16"/>
  <c r="H5831" i="16"/>
  <c r="G5831" i="16"/>
  <c r="C5831" i="16"/>
  <c r="A5831" i="16"/>
  <c r="AB5830" i="16"/>
  <c r="AA5830" i="16"/>
  <c r="M5830" i="16"/>
  <c r="L5830" i="16"/>
  <c r="K5830" i="16"/>
  <c r="J5830" i="16"/>
  <c r="I5830" i="16"/>
  <c r="H5830" i="16"/>
  <c r="G5830" i="16"/>
  <c r="B5830" i="16"/>
  <c r="A5830" i="16"/>
  <c r="C5830" i="16" s="1"/>
  <c r="AB5829" i="16"/>
  <c r="AA5829" i="16"/>
  <c r="M5829" i="16"/>
  <c r="L5829" i="16"/>
  <c r="K5829" i="16"/>
  <c r="J5829" i="16"/>
  <c r="I5829" i="16"/>
  <c r="H5829" i="16"/>
  <c r="G5829" i="16"/>
  <c r="A5829" i="16"/>
  <c r="N5829" i="16" s="1"/>
  <c r="AB5828" i="16"/>
  <c r="AA5828" i="16"/>
  <c r="M5828" i="16"/>
  <c r="L5828" i="16"/>
  <c r="K5828" i="16"/>
  <c r="J5828" i="16"/>
  <c r="I5828" i="16"/>
  <c r="H5828" i="16"/>
  <c r="G5828" i="16"/>
  <c r="A5828" i="16"/>
  <c r="AB5827" i="16"/>
  <c r="AA5827" i="16"/>
  <c r="M5827" i="16"/>
  <c r="L5827" i="16"/>
  <c r="K5827" i="16"/>
  <c r="J5827" i="16"/>
  <c r="I5827" i="16"/>
  <c r="B5827" i="16" s="1"/>
  <c r="H5827" i="16"/>
  <c r="G5827" i="16"/>
  <c r="A5827" i="16"/>
  <c r="AB5826" i="16"/>
  <c r="AA5826" i="16"/>
  <c r="M5826" i="16"/>
  <c r="L5826" i="16"/>
  <c r="K5826" i="16"/>
  <c r="J5826" i="16"/>
  <c r="I5826" i="16"/>
  <c r="H5826" i="16"/>
  <c r="G5826" i="16"/>
  <c r="B5826" i="16"/>
  <c r="A5826" i="16"/>
  <c r="AB5825" i="16"/>
  <c r="AA5825" i="16"/>
  <c r="M5825" i="16"/>
  <c r="L5825" i="16"/>
  <c r="K5825" i="16"/>
  <c r="J5825" i="16"/>
  <c r="I5825" i="16"/>
  <c r="H5825" i="16"/>
  <c r="G5825" i="16"/>
  <c r="A5825" i="16"/>
  <c r="C5825" i="16" s="1"/>
  <c r="AB5824" i="16"/>
  <c r="AA5824" i="16"/>
  <c r="M5824" i="16"/>
  <c r="L5824" i="16"/>
  <c r="K5824" i="16"/>
  <c r="J5824" i="16"/>
  <c r="I5824" i="16"/>
  <c r="H5824" i="16"/>
  <c r="C5824" i="16" s="1"/>
  <c r="G5824" i="16"/>
  <c r="A5824" i="16"/>
  <c r="B5824" i="16" s="1"/>
  <c r="AB5823" i="16"/>
  <c r="AA5823" i="16"/>
  <c r="M5823" i="16"/>
  <c r="L5823" i="16"/>
  <c r="K5823" i="16"/>
  <c r="J5823" i="16"/>
  <c r="I5823" i="16"/>
  <c r="B5823" i="16" s="1"/>
  <c r="H5823" i="16"/>
  <c r="G5823" i="16"/>
  <c r="F5823" i="16" s="1"/>
  <c r="A5823" i="16"/>
  <c r="AB5822" i="16"/>
  <c r="AA5822" i="16"/>
  <c r="M5822" i="16"/>
  <c r="L5822" i="16"/>
  <c r="K5822" i="16"/>
  <c r="J5822" i="16"/>
  <c r="I5822" i="16"/>
  <c r="H5822" i="16"/>
  <c r="G5822" i="16"/>
  <c r="A5822" i="16"/>
  <c r="B5822" i="16" s="1"/>
  <c r="AB5821" i="16"/>
  <c r="AA5821" i="16"/>
  <c r="M5821" i="16"/>
  <c r="L5821" i="16"/>
  <c r="K5821" i="16"/>
  <c r="J5821" i="16"/>
  <c r="I5821" i="16"/>
  <c r="H5821" i="16"/>
  <c r="G5821" i="16"/>
  <c r="A5821" i="16"/>
  <c r="N5821" i="16" s="1"/>
  <c r="AB5820" i="16"/>
  <c r="AA5820" i="16"/>
  <c r="M5820" i="16"/>
  <c r="L5820" i="16"/>
  <c r="K5820" i="16"/>
  <c r="J5820" i="16"/>
  <c r="I5820" i="16"/>
  <c r="H5820" i="16"/>
  <c r="G5820" i="16"/>
  <c r="A5820" i="16"/>
  <c r="AB5819" i="16"/>
  <c r="AA5819" i="16"/>
  <c r="M5819" i="16"/>
  <c r="L5819" i="16"/>
  <c r="K5819" i="16"/>
  <c r="J5819" i="16"/>
  <c r="I5819" i="16"/>
  <c r="H5819" i="16"/>
  <c r="C5819" i="16" s="1"/>
  <c r="G5819" i="16"/>
  <c r="A5819" i="16"/>
  <c r="N5819" i="16" s="1"/>
  <c r="AB5818" i="16"/>
  <c r="AA5818" i="16"/>
  <c r="M5818" i="16"/>
  <c r="L5818" i="16"/>
  <c r="K5818" i="16"/>
  <c r="J5818" i="16"/>
  <c r="I5818" i="16"/>
  <c r="B5818" i="16" s="1"/>
  <c r="H5818" i="16"/>
  <c r="G5818" i="16"/>
  <c r="A5818" i="16"/>
  <c r="AB5817" i="16"/>
  <c r="AA5817" i="16"/>
  <c r="N5817" i="16"/>
  <c r="M5817" i="16"/>
  <c r="L5817" i="16"/>
  <c r="K5817" i="16"/>
  <c r="J5817" i="16"/>
  <c r="I5817" i="16"/>
  <c r="B5817" i="16" s="1"/>
  <c r="H5817" i="16"/>
  <c r="G5817" i="16"/>
  <c r="F5817" i="16" s="1"/>
  <c r="C5817" i="16"/>
  <c r="A5817" i="16"/>
  <c r="AB5816" i="16"/>
  <c r="AA5816" i="16"/>
  <c r="M5816" i="16"/>
  <c r="L5816" i="16"/>
  <c r="K5816" i="16"/>
  <c r="J5816" i="16"/>
  <c r="I5816" i="16"/>
  <c r="H5816" i="16"/>
  <c r="G5816" i="16"/>
  <c r="C5816" i="16"/>
  <c r="B5816" i="16"/>
  <c r="A5816" i="16"/>
  <c r="AB5815" i="16"/>
  <c r="AA5815" i="16"/>
  <c r="N5815" i="16"/>
  <c r="M5815" i="16"/>
  <c r="L5815" i="16"/>
  <c r="K5815" i="16"/>
  <c r="J5815" i="16"/>
  <c r="I5815" i="16"/>
  <c r="H5815" i="16"/>
  <c r="G5815" i="16"/>
  <c r="F5815" i="16" s="1"/>
  <c r="C5815" i="16"/>
  <c r="A5815" i="16"/>
  <c r="AB5814" i="16"/>
  <c r="AA5814" i="16"/>
  <c r="M5814" i="16"/>
  <c r="L5814" i="16"/>
  <c r="K5814" i="16"/>
  <c r="J5814" i="16"/>
  <c r="I5814" i="16"/>
  <c r="H5814" i="16"/>
  <c r="G5814" i="16"/>
  <c r="C5814" i="16"/>
  <c r="B5814" i="16"/>
  <c r="A5814" i="16"/>
  <c r="AB5813" i="16"/>
  <c r="AA5813" i="16"/>
  <c r="M5813" i="16"/>
  <c r="L5813" i="16"/>
  <c r="K5813" i="16"/>
  <c r="J5813" i="16"/>
  <c r="I5813" i="16"/>
  <c r="H5813" i="16"/>
  <c r="G5813" i="16"/>
  <c r="A5813" i="16"/>
  <c r="N5813" i="16" s="1"/>
  <c r="AB5812" i="16"/>
  <c r="AA5812" i="16"/>
  <c r="M5812" i="16"/>
  <c r="L5812" i="16"/>
  <c r="K5812" i="16"/>
  <c r="J5812" i="16"/>
  <c r="I5812" i="16"/>
  <c r="H5812" i="16"/>
  <c r="G5812" i="16"/>
  <c r="A5812" i="16"/>
  <c r="AB5811" i="16"/>
  <c r="AA5811" i="16"/>
  <c r="M5811" i="16"/>
  <c r="L5811" i="16"/>
  <c r="K5811" i="16"/>
  <c r="J5811" i="16"/>
  <c r="I5811" i="16"/>
  <c r="B5811" i="16" s="1"/>
  <c r="H5811" i="16"/>
  <c r="G5811" i="16"/>
  <c r="A5811" i="16"/>
  <c r="AB5810" i="16"/>
  <c r="AA5810" i="16"/>
  <c r="M5810" i="16"/>
  <c r="L5810" i="16"/>
  <c r="K5810" i="16"/>
  <c r="J5810" i="16"/>
  <c r="I5810" i="16"/>
  <c r="H5810" i="16"/>
  <c r="G5810" i="16"/>
  <c r="B5810" i="16"/>
  <c r="A5810" i="16"/>
  <c r="AB5809" i="16"/>
  <c r="AA5809" i="16"/>
  <c r="M5809" i="16"/>
  <c r="L5809" i="16"/>
  <c r="K5809" i="16"/>
  <c r="J5809" i="16"/>
  <c r="I5809" i="16"/>
  <c r="H5809" i="16"/>
  <c r="G5809" i="16"/>
  <c r="A5809" i="16"/>
  <c r="C5809" i="16" s="1"/>
  <c r="AB5808" i="16"/>
  <c r="AA5808" i="16"/>
  <c r="M5808" i="16"/>
  <c r="L5808" i="16"/>
  <c r="K5808" i="16"/>
  <c r="J5808" i="16"/>
  <c r="I5808" i="16"/>
  <c r="H5808" i="16"/>
  <c r="G5808" i="16"/>
  <c r="C5808" i="16"/>
  <c r="A5808" i="16"/>
  <c r="B5808" i="16" s="1"/>
  <c r="AB5807" i="16"/>
  <c r="AA5807" i="16"/>
  <c r="M5807" i="16"/>
  <c r="L5807" i="16"/>
  <c r="K5807" i="16"/>
  <c r="J5807" i="16"/>
  <c r="I5807" i="16"/>
  <c r="B5807" i="16" s="1"/>
  <c r="H5807" i="16"/>
  <c r="G5807" i="16"/>
  <c r="F5807" i="16" s="1"/>
  <c r="A5807" i="16"/>
  <c r="AB5806" i="16"/>
  <c r="AA5806" i="16"/>
  <c r="M5806" i="16"/>
  <c r="L5806" i="16"/>
  <c r="K5806" i="16"/>
  <c r="J5806" i="16"/>
  <c r="I5806" i="16"/>
  <c r="H5806" i="16"/>
  <c r="G5806" i="16"/>
  <c r="A5806" i="16"/>
  <c r="B5806" i="16" s="1"/>
  <c r="AB5805" i="16"/>
  <c r="AA5805" i="16"/>
  <c r="M5805" i="16"/>
  <c r="L5805" i="16"/>
  <c r="K5805" i="16"/>
  <c r="J5805" i="16"/>
  <c r="I5805" i="16"/>
  <c r="H5805" i="16"/>
  <c r="G5805" i="16"/>
  <c r="A5805" i="16"/>
  <c r="N5805" i="16" s="1"/>
  <c r="AB5804" i="16"/>
  <c r="AA5804" i="16"/>
  <c r="M5804" i="16"/>
  <c r="L5804" i="16"/>
  <c r="K5804" i="16"/>
  <c r="J5804" i="16"/>
  <c r="I5804" i="16"/>
  <c r="H5804" i="16"/>
  <c r="G5804" i="16"/>
  <c r="A5804" i="16"/>
  <c r="AB5803" i="16"/>
  <c r="AA5803" i="16"/>
  <c r="M5803" i="16"/>
  <c r="L5803" i="16"/>
  <c r="K5803" i="16"/>
  <c r="J5803" i="16"/>
  <c r="I5803" i="16"/>
  <c r="H5803" i="16"/>
  <c r="G5803" i="16"/>
  <c r="C5803" i="16"/>
  <c r="A5803" i="16"/>
  <c r="N5803" i="16" s="1"/>
  <c r="AB5802" i="16"/>
  <c r="AA5802" i="16"/>
  <c r="M5802" i="16"/>
  <c r="L5802" i="16"/>
  <c r="K5802" i="16"/>
  <c r="J5802" i="16"/>
  <c r="I5802" i="16"/>
  <c r="B5802" i="16" s="1"/>
  <c r="H5802" i="16"/>
  <c r="G5802" i="16"/>
  <c r="A5802" i="16"/>
  <c r="AB5801" i="16"/>
  <c r="AA5801" i="16"/>
  <c r="M5801" i="16"/>
  <c r="L5801" i="16"/>
  <c r="K5801" i="16"/>
  <c r="J5801" i="16"/>
  <c r="I5801" i="16"/>
  <c r="B5801" i="16" s="1"/>
  <c r="H5801" i="16"/>
  <c r="G5801" i="16"/>
  <c r="C5801" i="16"/>
  <c r="A5801" i="16"/>
  <c r="N5801" i="16" s="1"/>
  <c r="AB5800" i="16"/>
  <c r="AA5800" i="16"/>
  <c r="M5800" i="16"/>
  <c r="L5800" i="16"/>
  <c r="K5800" i="16"/>
  <c r="J5800" i="16"/>
  <c r="I5800" i="16"/>
  <c r="H5800" i="16"/>
  <c r="G5800" i="16"/>
  <c r="B5800" i="16"/>
  <c r="A5800" i="16"/>
  <c r="C5800" i="16" s="1"/>
  <c r="AB5799" i="16"/>
  <c r="AA5799" i="16"/>
  <c r="N5799" i="16"/>
  <c r="M5799" i="16"/>
  <c r="L5799" i="16"/>
  <c r="K5799" i="16"/>
  <c r="J5799" i="16"/>
  <c r="I5799" i="16"/>
  <c r="H5799" i="16"/>
  <c r="G5799" i="16"/>
  <c r="C5799" i="16"/>
  <c r="A5799" i="16"/>
  <c r="AB5798" i="16"/>
  <c r="AA5798" i="16"/>
  <c r="M5798" i="16"/>
  <c r="L5798" i="16"/>
  <c r="K5798" i="16"/>
  <c r="J5798" i="16"/>
  <c r="I5798" i="16"/>
  <c r="B5798" i="16" s="1"/>
  <c r="H5798" i="16"/>
  <c r="G5798" i="16"/>
  <c r="A5798" i="16"/>
  <c r="C5798" i="16" s="1"/>
  <c r="AB5797" i="16"/>
  <c r="AA5797" i="16"/>
  <c r="M5797" i="16"/>
  <c r="L5797" i="16"/>
  <c r="K5797" i="16"/>
  <c r="J5797" i="16"/>
  <c r="I5797" i="16"/>
  <c r="H5797" i="16"/>
  <c r="G5797" i="16"/>
  <c r="A5797" i="16"/>
  <c r="N5797" i="16" s="1"/>
  <c r="AB5796" i="16"/>
  <c r="AA5796" i="16"/>
  <c r="M5796" i="16"/>
  <c r="L5796" i="16"/>
  <c r="K5796" i="16"/>
  <c r="J5796" i="16"/>
  <c r="I5796" i="16"/>
  <c r="H5796" i="16"/>
  <c r="G5796" i="16"/>
  <c r="A5796" i="16"/>
  <c r="AB5795" i="16"/>
  <c r="AA5795" i="16"/>
  <c r="M5795" i="16"/>
  <c r="L5795" i="16"/>
  <c r="K5795" i="16"/>
  <c r="J5795" i="16"/>
  <c r="I5795" i="16"/>
  <c r="H5795" i="16"/>
  <c r="G5795" i="16"/>
  <c r="A5795" i="16"/>
  <c r="AB5794" i="16"/>
  <c r="AA5794" i="16"/>
  <c r="M5794" i="16"/>
  <c r="L5794" i="16"/>
  <c r="K5794" i="16"/>
  <c r="J5794" i="16"/>
  <c r="I5794" i="16"/>
  <c r="H5794" i="16"/>
  <c r="G5794" i="16"/>
  <c r="B5794" i="16"/>
  <c r="A5794" i="16"/>
  <c r="AB5793" i="16"/>
  <c r="AA5793" i="16"/>
  <c r="N5793" i="16"/>
  <c r="M5793" i="16"/>
  <c r="L5793" i="16"/>
  <c r="K5793" i="16"/>
  <c r="J5793" i="16"/>
  <c r="I5793" i="16"/>
  <c r="H5793" i="16"/>
  <c r="G5793" i="16"/>
  <c r="F5793" i="16"/>
  <c r="A5793" i="16"/>
  <c r="AB5792" i="16"/>
  <c r="AA5792" i="16"/>
  <c r="M5792" i="16"/>
  <c r="L5792" i="16"/>
  <c r="K5792" i="16"/>
  <c r="J5792" i="16"/>
  <c r="I5792" i="16"/>
  <c r="H5792" i="16"/>
  <c r="G5792" i="16"/>
  <c r="A5792" i="16"/>
  <c r="B5792" i="16" s="1"/>
  <c r="AB5791" i="16"/>
  <c r="AA5791" i="16"/>
  <c r="M5791" i="16"/>
  <c r="L5791" i="16"/>
  <c r="K5791" i="16"/>
  <c r="J5791" i="16"/>
  <c r="I5791" i="16"/>
  <c r="H5791" i="16"/>
  <c r="G5791" i="16"/>
  <c r="A5791" i="16"/>
  <c r="AB5790" i="16"/>
  <c r="AA5790" i="16"/>
  <c r="M5790" i="16"/>
  <c r="L5790" i="16"/>
  <c r="K5790" i="16"/>
  <c r="J5790" i="16"/>
  <c r="I5790" i="16"/>
  <c r="H5790" i="16"/>
  <c r="G5790" i="16"/>
  <c r="C5790" i="16"/>
  <c r="A5790" i="16"/>
  <c r="B5790" i="16" s="1"/>
  <c r="AB5789" i="16"/>
  <c r="AA5789" i="16"/>
  <c r="M5789" i="16"/>
  <c r="L5789" i="16"/>
  <c r="K5789" i="16"/>
  <c r="J5789" i="16"/>
  <c r="I5789" i="16"/>
  <c r="H5789" i="16"/>
  <c r="G5789" i="16"/>
  <c r="A5789" i="16"/>
  <c r="N5789" i="16" s="1"/>
  <c r="AB5788" i="16"/>
  <c r="AA5788" i="16"/>
  <c r="M5788" i="16"/>
  <c r="L5788" i="16"/>
  <c r="K5788" i="16"/>
  <c r="J5788" i="16"/>
  <c r="I5788" i="16"/>
  <c r="H5788" i="16"/>
  <c r="G5788" i="16"/>
  <c r="A5788" i="16"/>
  <c r="AB5787" i="16"/>
  <c r="AA5787" i="16"/>
  <c r="M5787" i="16"/>
  <c r="L5787" i="16"/>
  <c r="K5787" i="16"/>
  <c r="J5787" i="16"/>
  <c r="I5787" i="16"/>
  <c r="H5787" i="16"/>
  <c r="G5787" i="16"/>
  <c r="C5787" i="16"/>
  <c r="A5787" i="16"/>
  <c r="N5787" i="16" s="1"/>
  <c r="AB5786" i="16"/>
  <c r="AA5786" i="16"/>
  <c r="M5786" i="16"/>
  <c r="L5786" i="16"/>
  <c r="K5786" i="16"/>
  <c r="J5786" i="16"/>
  <c r="I5786" i="16"/>
  <c r="H5786" i="16"/>
  <c r="G5786" i="16"/>
  <c r="A5786" i="16"/>
  <c r="AB5785" i="16"/>
  <c r="AA5785" i="16"/>
  <c r="N5785" i="16"/>
  <c r="M5785" i="16"/>
  <c r="L5785" i="16"/>
  <c r="K5785" i="16"/>
  <c r="J5785" i="16"/>
  <c r="I5785" i="16"/>
  <c r="B5785" i="16" s="1"/>
  <c r="H5785" i="16"/>
  <c r="G5785" i="16"/>
  <c r="F5785" i="16" s="1"/>
  <c r="C5785" i="16"/>
  <c r="A5785" i="16"/>
  <c r="AB5784" i="16"/>
  <c r="AA5784" i="16"/>
  <c r="M5784" i="16"/>
  <c r="L5784" i="16"/>
  <c r="K5784" i="16"/>
  <c r="J5784" i="16"/>
  <c r="I5784" i="16"/>
  <c r="H5784" i="16"/>
  <c r="G5784" i="16"/>
  <c r="C5784" i="16"/>
  <c r="B5784" i="16"/>
  <c r="A5784" i="16"/>
  <c r="AB5783" i="16"/>
  <c r="AA5783" i="16"/>
  <c r="N5783" i="16"/>
  <c r="M5783" i="16"/>
  <c r="L5783" i="16"/>
  <c r="K5783" i="16"/>
  <c r="J5783" i="16"/>
  <c r="I5783" i="16"/>
  <c r="H5783" i="16"/>
  <c r="C5783" i="16" s="1"/>
  <c r="G5783" i="16"/>
  <c r="F5783" i="16" s="1"/>
  <c r="A5783" i="16"/>
  <c r="AB5782" i="16"/>
  <c r="AA5782" i="16"/>
  <c r="M5782" i="16"/>
  <c r="L5782" i="16"/>
  <c r="K5782" i="16"/>
  <c r="J5782" i="16"/>
  <c r="I5782" i="16"/>
  <c r="H5782" i="16"/>
  <c r="G5782" i="16"/>
  <c r="C5782" i="16"/>
  <c r="B5782" i="16"/>
  <c r="A5782" i="16"/>
  <c r="AB5781" i="16"/>
  <c r="AA5781" i="16"/>
  <c r="M5781" i="16"/>
  <c r="L5781" i="16"/>
  <c r="K5781" i="16"/>
  <c r="J5781" i="16"/>
  <c r="I5781" i="16"/>
  <c r="H5781" i="16"/>
  <c r="G5781" i="16"/>
  <c r="A5781" i="16"/>
  <c r="N5781" i="16" s="1"/>
  <c r="AB5780" i="16"/>
  <c r="AA5780" i="16"/>
  <c r="M5780" i="16"/>
  <c r="L5780" i="16"/>
  <c r="K5780" i="16"/>
  <c r="J5780" i="16"/>
  <c r="I5780" i="16"/>
  <c r="H5780" i="16"/>
  <c r="G5780" i="16"/>
  <c r="A5780" i="16"/>
  <c r="AB5779" i="16"/>
  <c r="AA5779" i="16"/>
  <c r="M5779" i="16"/>
  <c r="L5779" i="16"/>
  <c r="K5779" i="16"/>
  <c r="J5779" i="16"/>
  <c r="I5779" i="16"/>
  <c r="H5779" i="16"/>
  <c r="G5779" i="16"/>
  <c r="A5779" i="16"/>
  <c r="AB5778" i="16"/>
  <c r="AA5778" i="16"/>
  <c r="M5778" i="16"/>
  <c r="L5778" i="16"/>
  <c r="K5778" i="16"/>
  <c r="J5778" i="16"/>
  <c r="I5778" i="16"/>
  <c r="H5778" i="16"/>
  <c r="G5778" i="16"/>
  <c r="B5778" i="16"/>
  <c r="A5778" i="16"/>
  <c r="AB5777" i="16"/>
  <c r="AA5777" i="16"/>
  <c r="M5777" i="16"/>
  <c r="L5777" i="16"/>
  <c r="K5777" i="16"/>
  <c r="J5777" i="16"/>
  <c r="I5777" i="16"/>
  <c r="H5777" i="16"/>
  <c r="G5777" i="16"/>
  <c r="A5777" i="16"/>
  <c r="N5777" i="16" s="1"/>
  <c r="AB5776" i="16"/>
  <c r="AA5776" i="16"/>
  <c r="M5776" i="16"/>
  <c r="L5776" i="16"/>
  <c r="K5776" i="16"/>
  <c r="J5776" i="16"/>
  <c r="I5776" i="16"/>
  <c r="H5776" i="16"/>
  <c r="G5776" i="16"/>
  <c r="A5776" i="16"/>
  <c r="B5776" i="16" s="1"/>
  <c r="AB5775" i="16"/>
  <c r="AA5775" i="16"/>
  <c r="M5775" i="16"/>
  <c r="L5775" i="16"/>
  <c r="K5775" i="16"/>
  <c r="J5775" i="16"/>
  <c r="I5775" i="16"/>
  <c r="H5775" i="16"/>
  <c r="G5775" i="16"/>
  <c r="A5775" i="16"/>
  <c r="AB5774" i="16"/>
  <c r="AA5774" i="16"/>
  <c r="M5774" i="16"/>
  <c r="L5774" i="16"/>
  <c r="K5774" i="16"/>
  <c r="J5774" i="16"/>
  <c r="I5774" i="16"/>
  <c r="H5774" i="16"/>
  <c r="G5774" i="16"/>
  <c r="A5774" i="16"/>
  <c r="B5774" i="16" s="1"/>
  <c r="AB5773" i="16"/>
  <c r="AA5773" i="16"/>
  <c r="M5773" i="16"/>
  <c r="L5773" i="16"/>
  <c r="K5773" i="16"/>
  <c r="J5773" i="16"/>
  <c r="I5773" i="16"/>
  <c r="H5773" i="16"/>
  <c r="G5773" i="16"/>
  <c r="A5773" i="16"/>
  <c r="N5773" i="16" s="1"/>
  <c r="AB5772" i="16"/>
  <c r="AA5772" i="16"/>
  <c r="M5772" i="16"/>
  <c r="L5772" i="16"/>
  <c r="K5772" i="16"/>
  <c r="J5772" i="16"/>
  <c r="I5772" i="16"/>
  <c r="H5772" i="16"/>
  <c r="G5772" i="16"/>
  <c r="A5772" i="16"/>
  <c r="AB5771" i="16"/>
  <c r="AA5771" i="16"/>
  <c r="M5771" i="16"/>
  <c r="L5771" i="16"/>
  <c r="K5771" i="16"/>
  <c r="J5771" i="16"/>
  <c r="I5771" i="16"/>
  <c r="H5771" i="16"/>
  <c r="C5771" i="16" s="1"/>
  <c r="G5771" i="16"/>
  <c r="A5771" i="16"/>
  <c r="N5771" i="16" s="1"/>
  <c r="AB5770" i="16"/>
  <c r="AA5770" i="16"/>
  <c r="M5770" i="16"/>
  <c r="L5770" i="16"/>
  <c r="K5770" i="16"/>
  <c r="J5770" i="16"/>
  <c r="I5770" i="16"/>
  <c r="H5770" i="16"/>
  <c r="G5770" i="16"/>
  <c r="A5770" i="16"/>
  <c r="AB5769" i="16"/>
  <c r="AA5769" i="16"/>
  <c r="M5769" i="16"/>
  <c r="L5769" i="16"/>
  <c r="K5769" i="16"/>
  <c r="J5769" i="16"/>
  <c r="I5769" i="16"/>
  <c r="B5769" i="16" s="1"/>
  <c r="H5769" i="16"/>
  <c r="G5769" i="16"/>
  <c r="C5769" i="16"/>
  <c r="A5769" i="16"/>
  <c r="N5769" i="16" s="1"/>
  <c r="AB5768" i="16"/>
  <c r="AA5768" i="16"/>
  <c r="M5768" i="16"/>
  <c r="L5768" i="16"/>
  <c r="K5768" i="16"/>
  <c r="J5768" i="16"/>
  <c r="I5768" i="16"/>
  <c r="B5768" i="16" s="1"/>
  <c r="H5768" i="16"/>
  <c r="G5768" i="16"/>
  <c r="A5768" i="16"/>
  <c r="C5768" i="16" s="1"/>
  <c r="AB5767" i="16"/>
  <c r="AA5767" i="16"/>
  <c r="N5767" i="16"/>
  <c r="M5767" i="16"/>
  <c r="L5767" i="16"/>
  <c r="K5767" i="16"/>
  <c r="J5767" i="16"/>
  <c r="I5767" i="16"/>
  <c r="H5767" i="16"/>
  <c r="C5767" i="16" s="1"/>
  <c r="G5767" i="16"/>
  <c r="A5767" i="16"/>
  <c r="AB5766" i="16"/>
  <c r="AA5766" i="16"/>
  <c r="M5766" i="16"/>
  <c r="L5766" i="16"/>
  <c r="K5766" i="16"/>
  <c r="J5766" i="16"/>
  <c r="I5766" i="16"/>
  <c r="H5766" i="16"/>
  <c r="G5766" i="16"/>
  <c r="B5766" i="16"/>
  <c r="A5766" i="16"/>
  <c r="C5766" i="16" s="1"/>
  <c r="AB5765" i="16"/>
  <c r="AA5765" i="16"/>
  <c r="M5765" i="16"/>
  <c r="L5765" i="16"/>
  <c r="K5765" i="16"/>
  <c r="J5765" i="16"/>
  <c r="I5765" i="16"/>
  <c r="H5765" i="16"/>
  <c r="G5765" i="16"/>
  <c r="A5765" i="16"/>
  <c r="N5765" i="16" s="1"/>
  <c r="AB5764" i="16"/>
  <c r="AA5764" i="16"/>
  <c r="M5764" i="16"/>
  <c r="L5764" i="16"/>
  <c r="K5764" i="16"/>
  <c r="J5764" i="16"/>
  <c r="I5764" i="16"/>
  <c r="H5764" i="16"/>
  <c r="G5764" i="16"/>
  <c r="A5764" i="16"/>
  <c r="AB5763" i="16"/>
  <c r="AA5763" i="16"/>
  <c r="M5763" i="16"/>
  <c r="L5763" i="16"/>
  <c r="K5763" i="16"/>
  <c r="J5763" i="16"/>
  <c r="I5763" i="16"/>
  <c r="B5763" i="16" s="1"/>
  <c r="H5763" i="16"/>
  <c r="G5763" i="16"/>
  <c r="A5763" i="16"/>
  <c r="AB5762" i="16"/>
  <c r="AA5762" i="16"/>
  <c r="M5762" i="16"/>
  <c r="L5762" i="16"/>
  <c r="K5762" i="16"/>
  <c r="J5762" i="16"/>
  <c r="I5762" i="16"/>
  <c r="H5762" i="16"/>
  <c r="G5762" i="16"/>
  <c r="B5762" i="16"/>
  <c r="A5762" i="16"/>
  <c r="AB5761" i="16"/>
  <c r="AA5761" i="16"/>
  <c r="M5761" i="16"/>
  <c r="L5761" i="16"/>
  <c r="K5761" i="16"/>
  <c r="J5761" i="16"/>
  <c r="I5761" i="16"/>
  <c r="H5761" i="16"/>
  <c r="G5761" i="16"/>
  <c r="A5761" i="16"/>
  <c r="AB5760" i="16"/>
  <c r="AA5760" i="16"/>
  <c r="M5760" i="16"/>
  <c r="L5760" i="16"/>
  <c r="K5760" i="16"/>
  <c r="J5760" i="16"/>
  <c r="I5760" i="16"/>
  <c r="H5760" i="16"/>
  <c r="G5760" i="16"/>
  <c r="C5760" i="16"/>
  <c r="A5760" i="16"/>
  <c r="B5760" i="16" s="1"/>
  <c r="AB5759" i="16"/>
  <c r="AA5759" i="16"/>
  <c r="M5759" i="16"/>
  <c r="L5759" i="16"/>
  <c r="K5759" i="16"/>
  <c r="J5759" i="16"/>
  <c r="I5759" i="16"/>
  <c r="B5759" i="16" s="1"/>
  <c r="H5759" i="16"/>
  <c r="G5759" i="16"/>
  <c r="A5759" i="16"/>
  <c r="AB5758" i="16"/>
  <c r="AA5758" i="16"/>
  <c r="M5758" i="16"/>
  <c r="L5758" i="16"/>
  <c r="K5758" i="16"/>
  <c r="J5758" i="16"/>
  <c r="I5758" i="16"/>
  <c r="H5758" i="16"/>
  <c r="G5758" i="16"/>
  <c r="A5758" i="16"/>
  <c r="B5758" i="16" s="1"/>
  <c r="AB5757" i="16"/>
  <c r="AA5757" i="16"/>
  <c r="M5757" i="16"/>
  <c r="L5757" i="16"/>
  <c r="K5757" i="16"/>
  <c r="J5757" i="16"/>
  <c r="I5757" i="16"/>
  <c r="H5757" i="16"/>
  <c r="G5757" i="16"/>
  <c r="A5757" i="16"/>
  <c r="N5757" i="16" s="1"/>
  <c r="AB5756" i="16"/>
  <c r="AA5756" i="16"/>
  <c r="M5756" i="16"/>
  <c r="L5756" i="16"/>
  <c r="K5756" i="16"/>
  <c r="J5756" i="16"/>
  <c r="I5756" i="16"/>
  <c r="H5756" i="16"/>
  <c r="G5756" i="16"/>
  <c r="A5756" i="16"/>
  <c r="AB5755" i="16"/>
  <c r="AA5755" i="16"/>
  <c r="M5755" i="16"/>
  <c r="L5755" i="16"/>
  <c r="K5755" i="16"/>
  <c r="J5755" i="16"/>
  <c r="I5755" i="16"/>
  <c r="H5755" i="16"/>
  <c r="G5755" i="16"/>
  <c r="C5755" i="16"/>
  <c r="A5755" i="16"/>
  <c r="N5755" i="16" s="1"/>
  <c r="AB5754" i="16"/>
  <c r="AA5754" i="16"/>
  <c r="M5754" i="16"/>
  <c r="L5754" i="16"/>
  <c r="K5754" i="16"/>
  <c r="J5754" i="16"/>
  <c r="I5754" i="16"/>
  <c r="B5754" i="16" s="1"/>
  <c r="H5754" i="16"/>
  <c r="G5754" i="16"/>
  <c r="A5754" i="16"/>
  <c r="AB5753" i="16"/>
  <c r="AA5753" i="16"/>
  <c r="N5753" i="16"/>
  <c r="M5753" i="16"/>
  <c r="L5753" i="16"/>
  <c r="K5753" i="16"/>
  <c r="J5753" i="16"/>
  <c r="I5753" i="16"/>
  <c r="B5753" i="16" s="1"/>
  <c r="H5753" i="16"/>
  <c r="G5753" i="16"/>
  <c r="F5753" i="16" s="1"/>
  <c r="C5753" i="16"/>
  <c r="A5753" i="16"/>
  <c r="AB5752" i="16"/>
  <c r="AA5752" i="16"/>
  <c r="M5752" i="16"/>
  <c r="L5752" i="16"/>
  <c r="K5752" i="16"/>
  <c r="J5752" i="16"/>
  <c r="I5752" i="16"/>
  <c r="H5752" i="16"/>
  <c r="G5752" i="16"/>
  <c r="C5752" i="16"/>
  <c r="B5752" i="16"/>
  <c r="A5752" i="16"/>
  <c r="AB5751" i="16"/>
  <c r="AA5751" i="16"/>
  <c r="N5751" i="16"/>
  <c r="M5751" i="16"/>
  <c r="L5751" i="16"/>
  <c r="K5751" i="16"/>
  <c r="J5751" i="16"/>
  <c r="I5751" i="16"/>
  <c r="H5751" i="16"/>
  <c r="C5751" i="16" s="1"/>
  <c r="G5751" i="16"/>
  <c r="F5751" i="16" s="1"/>
  <c r="A5751" i="16"/>
  <c r="AB5750" i="16"/>
  <c r="AA5750" i="16"/>
  <c r="M5750" i="16"/>
  <c r="L5750" i="16"/>
  <c r="K5750" i="16"/>
  <c r="J5750" i="16"/>
  <c r="I5750" i="16"/>
  <c r="H5750" i="16"/>
  <c r="G5750" i="16"/>
  <c r="C5750" i="16"/>
  <c r="B5750" i="16"/>
  <c r="A5750" i="16"/>
  <c r="AB5749" i="16"/>
  <c r="AA5749" i="16"/>
  <c r="M5749" i="16"/>
  <c r="L5749" i="16"/>
  <c r="K5749" i="16"/>
  <c r="J5749" i="16"/>
  <c r="I5749" i="16"/>
  <c r="H5749" i="16"/>
  <c r="G5749" i="16"/>
  <c r="A5749" i="16"/>
  <c r="N5749" i="16" s="1"/>
  <c r="AB5748" i="16"/>
  <c r="AA5748" i="16"/>
  <c r="M5748" i="16"/>
  <c r="L5748" i="16"/>
  <c r="K5748" i="16"/>
  <c r="J5748" i="16"/>
  <c r="I5748" i="16"/>
  <c r="H5748" i="16"/>
  <c r="G5748" i="16"/>
  <c r="A5748" i="16"/>
  <c r="AB5747" i="16"/>
  <c r="AA5747" i="16"/>
  <c r="M5747" i="16"/>
  <c r="L5747" i="16"/>
  <c r="K5747" i="16"/>
  <c r="J5747" i="16"/>
  <c r="I5747" i="16"/>
  <c r="B5747" i="16" s="1"/>
  <c r="H5747" i="16"/>
  <c r="G5747" i="16"/>
  <c r="A5747" i="16"/>
  <c r="AB5746" i="16"/>
  <c r="AA5746" i="16"/>
  <c r="M5746" i="16"/>
  <c r="L5746" i="16"/>
  <c r="K5746" i="16"/>
  <c r="J5746" i="16"/>
  <c r="I5746" i="16"/>
  <c r="H5746" i="16"/>
  <c r="G5746" i="16"/>
  <c r="B5746" i="16"/>
  <c r="A5746" i="16"/>
  <c r="AB5745" i="16"/>
  <c r="AA5745" i="16"/>
  <c r="M5745" i="16"/>
  <c r="L5745" i="16"/>
  <c r="K5745" i="16"/>
  <c r="J5745" i="16"/>
  <c r="I5745" i="16"/>
  <c r="H5745" i="16"/>
  <c r="G5745" i="16"/>
  <c r="A5745" i="16"/>
  <c r="C5745" i="16" s="1"/>
  <c r="AB5744" i="16"/>
  <c r="AA5744" i="16"/>
  <c r="M5744" i="16"/>
  <c r="L5744" i="16"/>
  <c r="K5744" i="16"/>
  <c r="J5744" i="16"/>
  <c r="I5744" i="16"/>
  <c r="H5744" i="16"/>
  <c r="G5744" i="16"/>
  <c r="A5744" i="16"/>
  <c r="B5744" i="16" s="1"/>
  <c r="AB5743" i="16"/>
  <c r="AA5743" i="16"/>
  <c r="M5743" i="16"/>
  <c r="L5743" i="16"/>
  <c r="K5743" i="16"/>
  <c r="J5743" i="16"/>
  <c r="I5743" i="16"/>
  <c r="B5743" i="16" s="1"/>
  <c r="H5743" i="16"/>
  <c r="G5743" i="16"/>
  <c r="F5743" i="16" s="1"/>
  <c r="A5743" i="16"/>
  <c r="AB5742" i="16"/>
  <c r="AA5742" i="16"/>
  <c r="M5742" i="16"/>
  <c r="L5742" i="16"/>
  <c r="K5742" i="16"/>
  <c r="J5742" i="16"/>
  <c r="I5742" i="16"/>
  <c r="H5742" i="16"/>
  <c r="G5742" i="16"/>
  <c r="A5742" i="16"/>
  <c r="B5742" i="16" s="1"/>
  <c r="AB5741" i="16"/>
  <c r="AA5741" i="16"/>
  <c r="M5741" i="16"/>
  <c r="L5741" i="16"/>
  <c r="K5741" i="16"/>
  <c r="J5741" i="16"/>
  <c r="I5741" i="16"/>
  <c r="H5741" i="16"/>
  <c r="G5741" i="16"/>
  <c r="A5741" i="16"/>
  <c r="N5741" i="16" s="1"/>
  <c r="AB5740" i="16"/>
  <c r="AA5740" i="16"/>
  <c r="M5740" i="16"/>
  <c r="L5740" i="16"/>
  <c r="K5740" i="16"/>
  <c r="J5740" i="16"/>
  <c r="I5740" i="16"/>
  <c r="H5740" i="16"/>
  <c r="G5740" i="16"/>
  <c r="A5740" i="16"/>
  <c r="AB5739" i="16"/>
  <c r="AA5739" i="16"/>
  <c r="M5739" i="16"/>
  <c r="L5739" i="16"/>
  <c r="K5739" i="16"/>
  <c r="J5739" i="16"/>
  <c r="I5739" i="16"/>
  <c r="H5739" i="16"/>
  <c r="C5739" i="16" s="1"/>
  <c r="G5739" i="16"/>
  <c r="A5739" i="16"/>
  <c r="N5739" i="16" s="1"/>
  <c r="AB5738" i="16"/>
  <c r="AA5738" i="16"/>
  <c r="M5738" i="16"/>
  <c r="L5738" i="16"/>
  <c r="K5738" i="16"/>
  <c r="J5738" i="16"/>
  <c r="I5738" i="16"/>
  <c r="B5738" i="16" s="1"/>
  <c r="H5738" i="16"/>
  <c r="G5738" i="16"/>
  <c r="A5738" i="16"/>
  <c r="AB5737" i="16"/>
  <c r="AA5737" i="16"/>
  <c r="M5737" i="16"/>
  <c r="L5737" i="16"/>
  <c r="K5737" i="16"/>
  <c r="J5737" i="16"/>
  <c r="I5737" i="16"/>
  <c r="B5737" i="16" s="1"/>
  <c r="H5737" i="16"/>
  <c r="G5737" i="16"/>
  <c r="C5737" i="16"/>
  <c r="A5737" i="16"/>
  <c r="N5737" i="16" s="1"/>
  <c r="AB5736" i="16"/>
  <c r="AA5736" i="16"/>
  <c r="M5736" i="16"/>
  <c r="L5736" i="16"/>
  <c r="K5736" i="16"/>
  <c r="J5736" i="16"/>
  <c r="I5736" i="16"/>
  <c r="H5736" i="16"/>
  <c r="G5736" i="16"/>
  <c r="B5736" i="16"/>
  <c r="A5736" i="16"/>
  <c r="C5736" i="16" s="1"/>
  <c r="AB5735" i="16"/>
  <c r="AA5735" i="16"/>
  <c r="N5735" i="16"/>
  <c r="M5735" i="16"/>
  <c r="L5735" i="16"/>
  <c r="K5735" i="16"/>
  <c r="J5735" i="16"/>
  <c r="I5735" i="16"/>
  <c r="H5735" i="16"/>
  <c r="C5735" i="16" s="1"/>
  <c r="G5735" i="16"/>
  <c r="A5735" i="16"/>
  <c r="AB5734" i="16"/>
  <c r="AA5734" i="16"/>
  <c r="M5734" i="16"/>
  <c r="L5734" i="16"/>
  <c r="K5734" i="16"/>
  <c r="J5734" i="16"/>
  <c r="I5734" i="16"/>
  <c r="B5734" i="16" s="1"/>
  <c r="H5734" i="16"/>
  <c r="G5734" i="16"/>
  <c r="A5734" i="16"/>
  <c r="C5734" i="16" s="1"/>
  <c r="AB5733" i="16"/>
  <c r="AA5733" i="16"/>
  <c r="M5733" i="16"/>
  <c r="L5733" i="16"/>
  <c r="K5733" i="16"/>
  <c r="J5733" i="16"/>
  <c r="I5733" i="16"/>
  <c r="H5733" i="16"/>
  <c r="G5733" i="16"/>
  <c r="A5733" i="16"/>
  <c r="N5733" i="16" s="1"/>
  <c r="AB5732" i="16"/>
  <c r="AA5732" i="16"/>
  <c r="M5732" i="16"/>
  <c r="L5732" i="16"/>
  <c r="K5732" i="16"/>
  <c r="J5732" i="16"/>
  <c r="I5732" i="16"/>
  <c r="H5732" i="16"/>
  <c r="G5732" i="16"/>
  <c r="A5732" i="16"/>
  <c r="AB5731" i="16"/>
  <c r="AA5731" i="16"/>
  <c r="M5731" i="16"/>
  <c r="L5731" i="16"/>
  <c r="K5731" i="16"/>
  <c r="J5731" i="16"/>
  <c r="I5731" i="16"/>
  <c r="H5731" i="16"/>
  <c r="G5731" i="16"/>
  <c r="A5731" i="16"/>
  <c r="AB5730" i="16"/>
  <c r="AA5730" i="16"/>
  <c r="M5730" i="16"/>
  <c r="L5730" i="16"/>
  <c r="K5730" i="16"/>
  <c r="J5730" i="16"/>
  <c r="I5730" i="16"/>
  <c r="H5730" i="16"/>
  <c r="G5730" i="16"/>
  <c r="B5730" i="16"/>
  <c r="A5730" i="16"/>
  <c r="AB5729" i="16"/>
  <c r="AA5729" i="16"/>
  <c r="N5729" i="16"/>
  <c r="M5729" i="16"/>
  <c r="L5729" i="16"/>
  <c r="K5729" i="16"/>
  <c r="J5729" i="16"/>
  <c r="I5729" i="16"/>
  <c r="H5729" i="16"/>
  <c r="G5729" i="16"/>
  <c r="F5729" i="16"/>
  <c r="A5729" i="16"/>
  <c r="AB5728" i="16"/>
  <c r="AA5728" i="16"/>
  <c r="M5728" i="16"/>
  <c r="L5728" i="16"/>
  <c r="K5728" i="16"/>
  <c r="J5728" i="16"/>
  <c r="I5728" i="16"/>
  <c r="H5728" i="16"/>
  <c r="G5728" i="16"/>
  <c r="A5728" i="16"/>
  <c r="B5728" i="16" s="1"/>
  <c r="AB5727" i="16"/>
  <c r="AA5727" i="16"/>
  <c r="M5727" i="16"/>
  <c r="L5727" i="16"/>
  <c r="K5727" i="16"/>
  <c r="J5727" i="16"/>
  <c r="I5727" i="16"/>
  <c r="H5727" i="16"/>
  <c r="G5727" i="16"/>
  <c r="A5727" i="16"/>
  <c r="AB5726" i="16"/>
  <c r="AA5726" i="16"/>
  <c r="M5726" i="16"/>
  <c r="L5726" i="16"/>
  <c r="K5726" i="16"/>
  <c r="J5726" i="16"/>
  <c r="I5726" i="16"/>
  <c r="H5726" i="16"/>
  <c r="C5726" i="16" s="1"/>
  <c r="G5726" i="16"/>
  <c r="A5726" i="16"/>
  <c r="B5726" i="16" s="1"/>
  <c r="AB5725" i="16"/>
  <c r="AA5725" i="16"/>
  <c r="M5725" i="16"/>
  <c r="L5725" i="16"/>
  <c r="K5725" i="16"/>
  <c r="J5725" i="16"/>
  <c r="I5725" i="16"/>
  <c r="H5725" i="16"/>
  <c r="G5725" i="16"/>
  <c r="A5725" i="16"/>
  <c r="N5725" i="16" s="1"/>
  <c r="AB5724" i="16"/>
  <c r="AA5724" i="16"/>
  <c r="M5724" i="16"/>
  <c r="L5724" i="16"/>
  <c r="K5724" i="16"/>
  <c r="J5724" i="16"/>
  <c r="I5724" i="16"/>
  <c r="H5724" i="16"/>
  <c r="G5724" i="16"/>
  <c r="A5724" i="16"/>
  <c r="AB5723" i="16"/>
  <c r="AA5723" i="16"/>
  <c r="M5723" i="16"/>
  <c r="L5723" i="16"/>
  <c r="K5723" i="16"/>
  <c r="J5723" i="16"/>
  <c r="I5723" i="16"/>
  <c r="H5723" i="16"/>
  <c r="C5723" i="16" s="1"/>
  <c r="G5723" i="16"/>
  <c r="A5723" i="16"/>
  <c r="N5723" i="16" s="1"/>
  <c r="AB5722" i="16"/>
  <c r="AA5722" i="16"/>
  <c r="M5722" i="16"/>
  <c r="L5722" i="16"/>
  <c r="K5722" i="16"/>
  <c r="J5722" i="16"/>
  <c r="I5722" i="16"/>
  <c r="H5722" i="16"/>
  <c r="G5722" i="16"/>
  <c r="A5722" i="16"/>
  <c r="AB5721" i="16"/>
  <c r="AA5721" i="16"/>
  <c r="N5721" i="16"/>
  <c r="M5721" i="16"/>
  <c r="L5721" i="16"/>
  <c r="K5721" i="16"/>
  <c r="J5721" i="16"/>
  <c r="I5721" i="16"/>
  <c r="B5721" i="16" s="1"/>
  <c r="H5721" i="16"/>
  <c r="G5721" i="16"/>
  <c r="F5721" i="16" s="1"/>
  <c r="C5721" i="16"/>
  <c r="A5721" i="16"/>
  <c r="AB5720" i="16"/>
  <c r="AA5720" i="16"/>
  <c r="M5720" i="16"/>
  <c r="L5720" i="16"/>
  <c r="K5720" i="16"/>
  <c r="J5720" i="16"/>
  <c r="I5720" i="16"/>
  <c r="H5720" i="16"/>
  <c r="G5720" i="16"/>
  <c r="C5720" i="16"/>
  <c r="B5720" i="16"/>
  <c r="A5720" i="16"/>
  <c r="AB5719" i="16"/>
  <c r="AA5719" i="16"/>
  <c r="N5719" i="16"/>
  <c r="M5719" i="16"/>
  <c r="L5719" i="16"/>
  <c r="K5719" i="16"/>
  <c r="J5719" i="16"/>
  <c r="I5719" i="16"/>
  <c r="H5719" i="16"/>
  <c r="G5719" i="16"/>
  <c r="F5719" i="16" s="1"/>
  <c r="C5719" i="16"/>
  <c r="A5719" i="16"/>
  <c r="AB5718" i="16"/>
  <c r="AA5718" i="16"/>
  <c r="M5718" i="16"/>
  <c r="L5718" i="16"/>
  <c r="K5718" i="16"/>
  <c r="J5718" i="16"/>
  <c r="I5718" i="16"/>
  <c r="H5718" i="16"/>
  <c r="G5718" i="16"/>
  <c r="C5718" i="16"/>
  <c r="B5718" i="16"/>
  <c r="A5718" i="16"/>
  <c r="AB5717" i="16"/>
  <c r="AA5717" i="16"/>
  <c r="M5717" i="16"/>
  <c r="L5717" i="16"/>
  <c r="K5717" i="16"/>
  <c r="J5717" i="16"/>
  <c r="I5717" i="16"/>
  <c r="H5717" i="16"/>
  <c r="G5717" i="16"/>
  <c r="A5717" i="16"/>
  <c r="N5717" i="16" s="1"/>
  <c r="AB5716" i="16"/>
  <c r="AA5716" i="16"/>
  <c r="M5716" i="16"/>
  <c r="L5716" i="16"/>
  <c r="K5716" i="16"/>
  <c r="J5716" i="16"/>
  <c r="I5716" i="16"/>
  <c r="H5716" i="16"/>
  <c r="G5716" i="16"/>
  <c r="A5716" i="16"/>
  <c r="AB5715" i="16"/>
  <c r="AA5715" i="16"/>
  <c r="M5715" i="16"/>
  <c r="L5715" i="16"/>
  <c r="K5715" i="16"/>
  <c r="J5715" i="16"/>
  <c r="I5715" i="16"/>
  <c r="H5715" i="16"/>
  <c r="G5715" i="16"/>
  <c r="A5715" i="16"/>
  <c r="AB5714" i="16"/>
  <c r="AA5714" i="16"/>
  <c r="M5714" i="16"/>
  <c r="L5714" i="16"/>
  <c r="K5714" i="16"/>
  <c r="J5714" i="16"/>
  <c r="I5714" i="16"/>
  <c r="H5714" i="16"/>
  <c r="G5714" i="16"/>
  <c r="B5714" i="16"/>
  <c r="A5714" i="16"/>
  <c r="AB5713" i="16"/>
  <c r="AA5713" i="16"/>
  <c r="N5713" i="16"/>
  <c r="M5713" i="16"/>
  <c r="L5713" i="16"/>
  <c r="K5713" i="16"/>
  <c r="J5713" i="16"/>
  <c r="I5713" i="16"/>
  <c r="H5713" i="16"/>
  <c r="G5713" i="16"/>
  <c r="F5713" i="16"/>
  <c r="A5713" i="16"/>
  <c r="AB5712" i="16"/>
  <c r="AA5712" i="16"/>
  <c r="M5712" i="16"/>
  <c r="L5712" i="16"/>
  <c r="K5712" i="16"/>
  <c r="J5712" i="16"/>
  <c r="I5712" i="16"/>
  <c r="H5712" i="16"/>
  <c r="G5712" i="16"/>
  <c r="A5712" i="16"/>
  <c r="B5712" i="16" s="1"/>
  <c r="AB5711" i="16"/>
  <c r="AA5711" i="16"/>
  <c r="M5711" i="16"/>
  <c r="L5711" i="16"/>
  <c r="K5711" i="16"/>
  <c r="J5711" i="16"/>
  <c r="I5711" i="16"/>
  <c r="H5711" i="16"/>
  <c r="G5711" i="16"/>
  <c r="A5711" i="16"/>
  <c r="AB5710" i="16"/>
  <c r="AA5710" i="16"/>
  <c r="M5710" i="16"/>
  <c r="L5710" i="16"/>
  <c r="K5710" i="16"/>
  <c r="J5710" i="16"/>
  <c r="I5710" i="16"/>
  <c r="H5710" i="16"/>
  <c r="G5710" i="16"/>
  <c r="A5710" i="16"/>
  <c r="N5710" i="16" s="1"/>
  <c r="AB5709" i="16"/>
  <c r="AA5709" i="16"/>
  <c r="M5709" i="16"/>
  <c r="L5709" i="16"/>
  <c r="K5709" i="16"/>
  <c r="J5709" i="16"/>
  <c r="I5709" i="16"/>
  <c r="H5709" i="16"/>
  <c r="C5709" i="16" s="1"/>
  <c r="G5709" i="16"/>
  <c r="A5709" i="16"/>
  <c r="N5709" i="16" s="1"/>
  <c r="AB5708" i="16"/>
  <c r="AA5708" i="16"/>
  <c r="M5708" i="16"/>
  <c r="L5708" i="16"/>
  <c r="K5708" i="16"/>
  <c r="J5708" i="16"/>
  <c r="I5708" i="16"/>
  <c r="B5708" i="16" s="1"/>
  <c r="H5708" i="16"/>
  <c r="G5708" i="16"/>
  <c r="A5708" i="16"/>
  <c r="C5708" i="16" s="1"/>
  <c r="AB5707" i="16"/>
  <c r="AA5707" i="16"/>
  <c r="M5707" i="16"/>
  <c r="L5707" i="16"/>
  <c r="K5707" i="16"/>
  <c r="J5707" i="16"/>
  <c r="I5707" i="16"/>
  <c r="B5707" i="16" s="1"/>
  <c r="H5707" i="16"/>
  <c r="G5707" i="16"/>
  <c r="A5707" i="16"/>
  <c r="AB5706" i="16"/>
  <c r="AA5706" i="16"/>
  <c r="M5706" i="16"/>
  <c r="L5706" i="16"/>
  <c r="K5706" i="16"/>
  <c r="J5706" i="16"/>
  <c r="I5706" i="16"/>
  <c r="H5706" i="16"/>
  <c r="G5706" i="16"/>
  <c r="A5706" i="16"/>
  <c r="AB5705" i="16"/>
  <c r="AA5705" i="16"/>
  <c r="M5705" i="16"/>
  <c r="L5705" i="16"/>
  <c r="K5705" i="16"/>
  <c r="J5705" i="16"/>
  <c r="I5705" i="16"/>
  <c r="H5705" i="16"/>
  <c r="G5705" i="16"/>
  <c r="C5705" i="16"/>
  <c r="A5705" i="16"/>
  <c r="N5705" i="16" s="1"/>
  <c r="AB5704" i="16"/>
  <c r="AA5704" i="16"/>
  <c r="M5704" i="16"/>
  <c r="L5704" i="16"/>
  <c r="K5704" i="16"/>
  <c r="J5704" i="16"/>
  <c r="I5704" i="16"/>
  <c r="B5704" i="16" s="1"/>
  <c r="H5704" i="16"/>
  <c r="G5704" i="16"/>
  <c r="A5704" i="16"/>
  <c r="AB5703" i="16"/>
  <c r="AA5703" i="16"/>
  <c r="M5703" i="16"/>
  <c r="L5703" i="16"/>
  <c r="K5703" i="16"/>
  <c r="J5703" i="16"/>
  <c r="I5703" i="16"/>
  <c r="H5703" i="16"/>
  <c r="G5703" i="16"/>
  <c r="A5703" i="16"/>
  <c r="AB5702" i="16"/>
  <c r="AA5702" i="16"/>
  <c r="M5702" i="16"/>
  <c r="L5702" i="16"/>
  <c r="K5702" i="16"/>
  <c r="J5702" i="16"/>
  <c r="I5702" i="16"/>
  <c r="H5702" i="16"/>
  <c r="G5702" i="16"/>
  <c r="A5702" i="16"/>
  <c r="AB5701" i="16"/>
  <c r="AA5701" i="16"/>
  <c r="M5701" i="16"/>
  <c r="L5701" i="16"/>
  <c r="K5701" i="16"/>
  <c r="J5701" i="16"/>
  <c r="I5701" i="16"/>
  <c r="H5701" i="16"/>
  <c r="G5701" i="16"/>
  <c r="C5701" i="16"/>
  <c r="A5701" i="16"/>
  <c r="N5701" i="16" s="1"/>
  <c r="AB5700" i="16"/>
  <c r="AA5700" i="16"/>
  <c r="M5700" i="16"/>
  <c r="L5700" i="16"/>
  <c r="K5700" i="16"/>
  <c r="J5700" i="16"/>
  <c r="I5700" i="16"/>
  <c r="B5700" i="16" s="1"/>
  <c r="H5700" i="16"/>
  <c r="G5700" i="16"/>
  <c r="A5700" i="16"/>
  <c r="C5700" i="16" s="1"/>
  <c r="AB5699" i="16"/>
  <c r="AA5699" i="16"/>
  <c r="M5699" i="16"/>
  <c r="L5699" i="16"/>
  <c r="K5699" i="16"/>
  <c r="J5699" i="16"/>
  <c r="I5699" i="16"/>
  <c r="B5699" i="16" s="1"/>
  <c r="H5699" i="16"/>
  <c r="G5699" i="16"/>
  <c r="A5699" i="16"/>
  <c r="AB5698" i="16"/>
  <c r="AA5698" i="16"/>
  <c r="M5698" i="16"/>
  <c r="L5698" i="16"/>
  <c r="K5698" i="16"/>
  <c r="J5698" i="16"/>
  <c r="I5698" i="16"/>
  <c r="H5698" i="16"/>
  <c r="G5698" i="16"/>
  <c r="A5698" i="16"/>
  <c r="C5698" i="16" s="1"/>
  <c r="AB5697" i="16"/>
  <c r="AA5697" i="16"/>
  <c r="M5697" i="16"/>
  <c r="L5697" i="16"/>
  <c r="K5697" i="16"/>
  <c r="J5697" i="16"/>
  <c r="I5697" i="16"/>
  <c r="H5697" i="16"/>
  <c r="C5697" i="16" s="1"/>
  <c r="G5697" i="16"/>
  <c r="A5697" i="16"/>
  <c r="N5697" i="16" s="1"/>
  <c r="AB5696" i="16"/>
  <c r="AA5696" i="16"/>
  <c r="M5696" i="16"/>
  <c r="L5696" i="16"/>
  <c r="K5696" i="16"/>
  <c r="J5696" i="16"/>
  <c r="I5696" i="16"/>
  <c r="B5696" i="16" s="1"/>
  <c r="H5696" i="16"/>
  <c r="G5696" i="16"/>
  <c r="A5696" i="16"/>
  <c r="AB5695" i="16"/>
  <c r="AA5695" i="16"/>
  <c r="M5695" i="16"/>
  <c r="L5695" i="16"/>
  <c r="K5695" i="16"/>
  <c r="J5695" i="16"/>
  <c r="I5695" i="16"/>
  <c r="H5695" i="16"/>
  <c r="G5695" i="16"/>
  <c r="A5695" i="16"/>
  <c r="AB5694" i="16"/>
  <c r="AA5694" i="16"/>
  <c r="M5694" i="16"/>
  <c r="L5694" i="16"/>
  <c r="K5694" i="16"/>
  <c r="J5694" i="16"/>
  <c r="I5694" i="16"/>
  <c r="H5694" i="16"/>
  <c r="G5694" i="16"/>
  <c r="A5694" i="16"/>
  <c r="C5694" i="16" s="1"/>
  <c r="AB5693" i="16"/>
  <c r="AA5693" i="16"/>
  <c r="M5693" i="16"/>
  <c r="L5693" i="16"/>
  <c r="K5693" i="16"/>
  <c r="J5693" i="16"/>
  <c r="I5693" i="16"/>
  <c r="H5693" i="16"/>
  <c r="C5693" i="16" s="1"/>
  <c r="G5693" i="16"/>
  <c r="A5693" i="16"/>
  <c r="N5693" i="16" s="1"/>
  <c r="AB5692" i="16"/>
  <c r="AA5692" i="16"/>
  <c r="M5692" i="16"/>
  <c r="L5692" i="16"/>
  <c r="K5692" i="16"/>
  <c r="J5692" i="16"/>
  <c r="I5692" i="16"/>
  <c r="H5692" i="16"/>
  <c r="G5692" i="16"/>
  <c r="A5692" i="16"/>
  <c r="AB5691" i="16"/>
  <c r="AA5691" i="16"/>
  <c r="M5691" i="16"/>
  <c r="L5691" i="16"/>
  <c r="K5691" i="16"/>
  <c r="J5691" i="16"/>
  <c r="I5691" i="16"/>
  <c r="B5691" i="16" s="1"/>
  <c r="H5691" i="16"/>
  <c r="G5691" i="16"/>
  <c r="A5691" i="16"/>
  <c r="AB5690" i="16"/>
  <c r="AA5690" i="16"/>
  <c r="M5690" i="16"/>
  <c r="L5690" i="16"/>
  <c r="K5690" i="16"/>
  <c r="J5690" i="16"/>
  <c r="I5690" i="16"/>
  <c r="H5690" i="16"/>
  <c r="G5690" i="16"/>
  <c r="A5690" i="16"/>
  <c r="AB5689" i="16"/>
  <c r="AA5689" i="16"/>
  <c r="M5689" i="16"/>
  <c r="L5689" i="16"/>
  <c r="K5689" i="16"/>
  <c r="J5689" i="16"/>
  <c r="I5689" i="16"/>
  <c r="H5689" i="16"/>
  <c r="G5689" i="16"/>
  <c r="C5689" i="16"/>
  <c r="A5689" i="16"/>
  <c r="N5689" i="16" s="1"/>
  <c r="AB5688" i="16"/>
  <c r="AA5688" i="16"/>
  <c r="M5688" i="16"/>
  <c r="L5688" i="16"/>
  <c r="K5688" i="16"/>
  <c r="J5688" i="16"/>
  <c r="I5688" i="16"/>
  <c r="H5688" i="16"/>
  <c r="G5688" i="16"/>
  <c r="A5688" i="16"/>
  <c r="AB5687" i="16"/>
  <c r="AA5687" i="16"/>
  <c r="M5687" i="16"/>
  <c r="L5687" i="16"/>
  <c r="K5687" i="16"/>
  <c r="J5687" i="16"/>
  <c r="I5687" i="16"/>
  <c r="H5687" i="16"/>
  <c r="G5687" i="16"/>
  <c r="A5687" i="16"/>
  <c r="AB5686" i="16"/>
  <c r="AA5686" i="16"/>
  <c r="M5686" i="16"/>
  <c r="L5686" i="16"/>
  <c r="K5686" i="16"/>
  <c r="J5686" i="16"/>
  <c r="I5686" i="16"/>
  <c r="H5686" i="16"/>
  <c r="G5686" i="16"/>
  <c r="A5686" i="16"/>
  <c r="AB5685" i="16"/>
  <c r="AA5685" i="16"/>
  <c r="M5685" i="16"/>
  <c r="L5685" i="16"/>
  <c r="K5685" i="16"/>
  <c r="J5685" i="16"/>
  <c r="I5685" i="16"/>
  <c r="H5685" i="16"/>
  <c r="G5685" i="16"/>
  <c r="C5685" i="16"/>
  <c r="A5685" i="16"/>
  <c r="N5685" i="16" s="1"/>
  <c r="AB5684" i="16"/>
  <c r="AA5684" i="16"/>
  <c r="M5684" i="16"/>
  <c r="L5684" i="16"/>
  <c r="K5684" i="16"/>
  <c r="J5684" i="16"/>
  <c r="I5684" i="16"/>
  <c r="H5684" i="16"/>
  <c r="G5684" i="16"/>
  <c r="A5684" i="16"/>
  <c r="AB5683" i="16"/>
  <c r="AA5683" i="16"/>
  <c r="M5683" i="16"/>
  <c r="L5683" i="16"/>
  <c r="K5683" i="16"/>
  <c r="J5683" i="16"/>
  <c r="I5683" i="16"/>
  <c r="B5683" i="16" s="1"/>
  <c r="H5683" i="16"/>
  <c r="G5683" i="16"/>
  <c r="A5683" i="16"/>
  <c r="AB5682" i="16"/>
  <c r="AA5682" i="16"/>
  <c r="M5682" i="16"/>
  <c r="L5682" i="16"/>
  <c r="K5682" i="16"/>
  <c r="J5682" i="16"/>
  <c r="I5682" i="16"/>
  <c r="H5682" i="16"/>
  <c r="G5682" i="16"/>
  <c r="A5682" i="16"/>
  <c r="AB5681" i="16"/>
  <c r="AA5681" i="16"/>
  <c r="M5681" i="16"/>
  <c r="L5681" i="16"/>
  <c r="K5681" i="16"/>
  <c r="J5681" i="16"/>
  <c r="I5681" i="16"/>
  <c r="H5681" i="16"/>
  <c r="C5681" i="16" s="1"/>
  <c r="G5681" i="16"/>
  <c r="A5681" i="16"/>
  <c r="N5681" i="16" s="1"/>
  <c r="AB5680" i="16"/>
  <c r="AA5680" i="16"/>
  <c r="M5680" i="16"/>
  <c r="L5680" i="16"/>
  <c r="K5680" i="16"/>
  <c r="J5680" i="16"/>
  <c r="I5680" i="16"/>
  <c r="H5680" i="16"/>
  <c r="G5680" i="16"/>
  <c r="A5680" i="16"/>
  <c r="AB5679" i="16"/>
  <c r="AA5679" i="16"/>
  <c r="M5679" i="16"/>
  <c r="L5679" i="16"/>
  <c r="K5679" i="16"/>
  <c r="J5679" i="16"/>
  <c r="I5679" i="16"/>
  <c r="H5679" i="16"/>
  <c r="G5679" i="16"/>
  <c r="A5679" i="16"/>
  <c r="AB5678" i="16"/>
  <c r="AA5678" i="16"/>
  <c r="M5678" i="16"/>
  <c r="L5678" i="16"/>
  <c r="K5678" i="16"/>
  <c r="J5678" i="16"/>
  <c r="I5678" i="16"/>
  <c r="H5678" i="16"/>
  <c r="G5678" i="16"/>
  <c r="A5678" i="16"/>
  <c r="AB5677" i="16"/>
  <c r="AA5677" i="16"/>
  <c r="M5677" i="16"/>
  <c r="L5677" i="16"/>
  <c r="K5677" i="16"/>
  <c r="J5677" i="16"/>
  <c r="I5677" i="16"/>
  <c r="H5677" i="16"/>
  <c r="C5677" i="16" s="1"/>
  <c r="G5677" i="16"/>
  <c r="B5677" i="16"/>
  <c r="A5677" i="16"/>
  <c r="N5677" i="16" s="1"/>
  <c r="AB5676" i="16"/>
  <c r="AA5676" i="16"/>
  <c r="N5676" i="16"/>
  <c r="M5676" i="16"/>
  <c r="L5676" i="16"/>
  <c r="K5676" i="16"/>
  <c r="J5676" i="16"/>
  <c r="I5676" i="16"/>
  <c r="H5676" i="16"/>
  <c r="G5676" i="16"/>
  <c r="F5676" i="16"/>
  <c r="A5676" i="16"/>
  <c r="AB5675" i="16"/>
  <c r="AA5675" i="16"/>
  <c r="M5675" i="16"/>
  <c r="L5675" i="16"/>
  <c r="K5675" i="16"/>
  <c r="J5675" i="16"/>
  <c r="I5675" i="16"/>
  <c r="B5675" i="16" s="1"/>
  <c r="H5675" i="16"/>
  <c r="G5675" i="16"/>
  <c r="A5675" i="16"/>
  <c r="N5675" i="16" s="1"/>
  <c r="AB5674" i="16"/>
  <c r="AA5674" i="16"/>
  <c r="M5674" i="16"/>
  <c r="L5674" i="16"/>
  <c r="K5674" i="16"/>
  <c r="J5674" i="16"/>
  <c r="I5674" i="16"/>
  <c r="H5674" i="16"/>
  <c r="G5674" i="16"/>
  <c r="A5674" i="16"/>
  <c r="C5674" i="16" s="1"/>
  <c r="AB5673" i="16"/>
  <c r="AA5673" i="16"/>
  <c r="M5673" i="16"/>
  <c r="L5673" i="16"/>
  <c r="K5673" i="16"/>
  <c r="J5673" i="16"/>
  <c r="I5673" i="16"/>
  <c r="H5673" i="16"/>
  <c r="C5673" i="16" s="1"/>
  <c r="G5673" i="16"/>
  <c r="B5673" i="16"/>
  <c r="A5673" i="16"/>
  <c r="N5673" i="16" s="1"/>
  <c r="AB5672" i="16"/>
  <c r="AA5672" i="16"/>
  <c r="N5672" i="16"/>
  <c r="M5672" i="16"/>
  <c r="L5672" i="16"/>
  <c r="K5672" i="16"/>
  <c r="J5672" i="16"/>
  <c r="I5672" i="16"/>
  <c r="H5672" i="16"/>
  <c r="G5672" i="16"/>
  <c r="F5672" i="16"/>
  <c r="A5672" i="16"/>
  <c r="AB5671" i="16"/>
  <c r="AA5671" i="16"/>
  <c r="M5671" i="16"/>
  <c r="L5671" i="16"/>
  <c r="K5671" i="16"/>
  <c r="J5671" i="16"/>
  <c r="I5671" i="16"/>
  <c r="B5671" i="16" s="1"/>
  <c r="H5671" i="16"/>
  <c r="G5671" i="16"/>
  <c r="A5671" i="16"/>
  <c r="N5671" i="16" s="1"/>
  <c r="AB5670" i="16"/>
  <c r="AA5670" i="16"/>
  <c r="M5670" i="16"/>
  <c r="L5670" i="16"/>
  <c r="K5670" i="16"/>
  <c r="J5670" i="16"/>
  <c r="I5670" i="16"/>
  <c r="H5670" i="16"/>
  <c r="G5670" i="16"/>
  <c r="A5670" i="16"/>
  <c r="AB5669" i="16"/>
  <c r="AA5669" i="16"/>
  <c r="M5669" i="16"/>
  <c r="L5669" i="16"/>
  <c r="K5669" i="16"/>
  <c r="J5669" i="16"/>
  <c r="I5669" i="16"/>
  <c r="H5669" i="16"/>
  <c r="C5669" i="16" s="1"/>
  <c r="G5669" i="16"/>
  <c r="B5669" i="16"/>
  <c r="A5669" i="16"/>
  <c r="N5669" i="16" s="1"/>
  <c r="AB5668" i="16"/>
  <c r="AA5668" i="16"/>
  <c r="N5668" i="16"/>
  <c r="M5668" i="16"/>
  <c r="L5668" i="16"/>
  <c r="K5668" i="16"/>
  <c r="J5668" i="16"/>
  <c r="I5668" i="16"/>
  <c r="H5668" i="16"/>
  <c r="G5668" i="16"/>
  <c r="F5668" i="16" s="1"/>
  <c r="A5668" i="16"/>
  <c r="AB5667" i="16"/>
  <c r="AA5667" i="16"/>
  <c r="M5667" i="16"/>
  <c r="L5667" i="16"/>
  <c r="K5667" i="16"/>
  <c r="J5667" i="16"/>
  <c r="I5667" i="16"/>
  <c r="H5667" i="16"/>
  <c r="G5667" i="16"/>
  <c r="B5667" i="16"/>
  <c r="A5667" i="16"/>
  <c r="N5667" i="16" s="1"/>
  <c r="AB5666" i="16"/>
  <c r="AA5666" i="16"/>
  <c r="N5666" i="16"/>
  <c r="M5666" i="16"/>
  <c r="L5666" i="16"/>
  <c r="K5666" i="16"/>
  <c r="J5666" i="16"/>
  <c r="I5666" i="16"/>
  <c r="H5666" i="16"/>
  <c r="G5666" i="16"/>
  <c r="F5666" i="16"/>
  <c r="A5666" i="16"/>
  <c r="C5666" i="16" s="1"/>
  <c r="AB5665" i="16"/>
  <c r="AA5665" i="16"/>
  <c r="M5665" i="16"/>
  <c r="L5665" i="16"/>
  <c r="K5665" i="16"/>
  <c r="J5665" i="16"/>
  <c r="I5665" i="16"/>
  <c r="B5665" i="16" s="1"/>
  <c r="H5665" i="16"/>
  <c r="G5665" i="16"/>
  <c r="A5665" i="16"/>
  <c r="N5665" i="16" s="1"/>
  <c r="AB5664" i="16"/>
  <c r="AA5664" i="16"/>
  <c r="M5664" i="16"/>
  <c r="L5664" i="16"/>
  <c r="K5664" i="16"/>
  <c r="J5664" i="16"/>
  <c r="I5664" i="16"/>
  <c r="H5664" i="16"/>
  <c r="G5664" i="16"/>
  <c r="A5664" i="16"/>
  <c r="C5664" i="16" s="1"/>
  <c r="AB5663" i="16"/>
  <c r="AA5663" i="16"/>
  <c r="M5663" i="16"/>
  <c r="L5663" i="16"/>
  <c r="K5663" i="16"/>
  <c r="J5663" i="16"/>
  <c r="I5663" i="16"/>
  <c r="H5663" i="16"/>
  <c r="G5663" i="16"/>
  <c r="A5663" i="16"/>
  <c r="N5663" i="16" s="1"/>
  <c r="AB5662" i="16"/>
  <c r="AA5662" i="16"/>
  <c r="M5662" i="16"/>
  <c r="L5662" i="16"/>
  <c r="K5662" i="16"/>
  <c r="J5662" i="16"/>
  <c r="I5662" i="16"/>
  <c r="H5662" i="16"/>
  <c r="G5662" i="16"/>
  <c r="A5662" i="16"/>
  <c r="AB5661" i="16"/>
  <c r="AA5661" i="16"/>
  <c r="M5661" i="16"/>
  <c r="L5661" i="16"/>
  <c r="K5661" i="16"/>
  <c r="J5661" i="16"/>
  <c r="I5661" i="16"/>
  <c r="H5661" i="16"/>
  <c r="C5661" i="16" s="1"/>
  <c r="G5661" i="16"/>
  <c r="B5661" i="16"/>
  <c r="A5661" i="16"/>
  <c r="N5661" i="16" s="1"/>
  <c r="AB5660" i="16"/>
  <c r="AA5660" i="16"/>
  <c r="N5660" i="16"/>
  <c r="M5660" i="16"/>
  <c r="L5660" i="16"/>
  <c r="K5660" i="16"/>
  <c r="J5660" i="16"/>
  <c r="I5660" i="16"/>
  <c r="H5660" i="16"/>
  <c r="G5660" i="16"/>
  <c r="F5660" i="16"/>
  <c r="A5660" i="16"/>
  <c r="AB5659" i="16"/>
  <c r="AA5659" i="16"/>
  <c r="M5659" i="16"/>
  <c r="L5659" i="16"/>
  <c r="K5659" i="16"/>
  <c r="J5659" i="16"/>
  <c r="I5659" i="16"/>
  <c r="B5659" i="16" s="1"/>
  <c r="H5659" i="16"/>
  <c r="G5659" i="16"/>
  <c r="A5659" i="16"/>
  <c r="N5659" i="16" s="1"/>
  <c r="AB5658" i="16"/>
  <c r="AA5658" i="16"/>
  <c r="M5658" i="16"/>
  <c r="L5658" i="16"/>
  <c r="K5658" i="16"/>
  <c r="J5658" i="16"/>
  <c r="I5658" i="16"/>
  <c r="H5658" i="16"/>
  <c r="G5658" i="16"/>
  <c r="A5658" i="16"/>
  <c r="C5658" i="16" s="1"/>
  <c r="AB5657" i="16"/>
  <c r="AA5657" i="16"/>
  <c r="M5657" i="16"/>
  <c r="L5657" i="16"/>
  <c r="K5657" i="16"/>
  <c r="J5657" i="16"/>
  <c r="I5657" i="16"/>
  <c r="H5657" i="16"/>
  <c r="C5657" i="16" s="1"/>
  <c r="G5657" i="16"/>
  <c r="B5657" i="16"/>
  <c r="A5657" i="16"/>
  <c r="N5657" i="16" s="1"/>
  <c r="AB5656" i="16"/>
  <c r="AA5656" i="16"/>
  <c r="N5656" i="16"/>
  <c r="M5656" i="16"/>
  <c r="L5656" i="16"/>
  <c r="K5656" i="16"/>
  <c r="J5656" i="16"/>
  <c r="I5656" i="16"/>
  <c r="H5656" i="16"/>
  <c r="G5656" i="16"/>
  <c r="F5656" i="16"/>
  <c r="A5656" i="16"/>
  <c r="AB5655" i="16"/>
  <c r="AA5655" i="16"/>
  <c r="M5655" i="16"/>
  <c r="L5655" i="16"/>
  <c r="K5655" i="16"/>
  <c r="J5655" i="16"/>
  <c r="I5655" i="16"/>
  <c r="B5655" i="16" s="1"/>
  <c r="H5655" i="16"/>
  <c r="G5655" i="16"/>
  <c r="A5655" i="16"/>
  <c r="N5655" i="16" s="1"/>
  <c r="AB5654" i="16"/>
  <c r="AA5654" i="16"/>
  <c r="M5654" i="16"/>
  <c r="L5654" i="16"/>
  <c r="K5654" i="16"/>
  <c r="J5654" i="16"/>
  <c r="I5654" i="16"/>
  <c r="H5654" i="16"/>
  <c r="G5654" i="16"/>
  <c r="A5654" i="16"/>
  <c r="C5654" i="16" s="1"/>
  <c r="AB5653" i="16"/>
  <c r="AA5653" i="16"/>
  <c r="M5653" i="16"/>
  <c r="L5653" i="16"/>
  <c r="K5653" i="16"/>
  <c r="J5653" i="16"/>
  <c r="I5653" i="16"/>
  <c r="H5653" i="16"/>
  <c r="C5653" i="16" s="1"/>
  <c r="G5653" i="16"/>
  <c r="B5653" i="16"/>
  <c r="A5653" i="16"/>
  <c r="N5653" i="16" s="1"/>
  <c r="AB5652" i="16"/>
  <c r="AA5652" i="16"/>
  <c r="N5652" i="16"/>
  <c r="M5652" i="16"/>
  <c r="L5652" i="16"/>
  <c r="K5652" i="16"/>
  <c r="J5652" i="16"/>
  <c r="I5652" i="16"/>
  <c r="H5652" i="16"/>
  <c r="G5652" i="16"/>
  <c r="F5652" i="16"/>
  <c r="A5652" i="16"/>
  <c r="AB5651" i="16"/>
  <c r="AA5651" i="16"/>
  <c r="M5651" i="16"/>
  <c r="L5651" i="16"/>
  <c r="K5651" i="16"/>
  <c r="J5651" i="16"/>
  <c r="I5651" i="16"/>
  <c r="B5651" i="16" s="1"/>
  <c r="H5651" i="16"/>
  <c r="G5651" i="16"/>
  <c r="A5651" i="16"/>
  <c r="N5651" i="16" s="1"/>
  <c r="AB5650" i="16"/>
  <c r="AA5650" i="16"/>
  <c r="M5650" i="16"/>
  <c r="L5650" i="16"/>
  <c r="K5650" i="16"/>
  <c r="J5650" i="16"/>
  <c r="I5650" i="16"/>
  <c r="H5650" i="16"/>
  <c r="G5650" i="16"/>
  <c r="A5650" i="16"/>
  <c r="C5650" i="16" s="1"/>
  <c r="AB5649" i="16"/>
  <c r="AA5649" i="16"/>
  <c r="M5649" i="16"/>
  <c r="L5649" i="16"/>
  <c r="K5649" i="16"/>
  <c r="J5649" i="16"/>
  <c r="I5649" i="16"/>
  <c r="H5649" i="16"/>
  <c r="C5649" i="16" s="1"/>
  <c r="G5649" i="16"/>
  <c r="B5649" i="16"/>
  <c r="A5649" i="16"/>
  <c r="N5649" i="16" s="1"/>
  <c r="AB5648" i="16"/>
  <c r="AA5648" i="16"/>
  <c r="N5648" i="16"/>
  <c r="M5648" i="16"/>
  <c r="L5648" i="16"/>
  <c r="K5648" i="16"/>
  <c r="J5648" i="16"/>
  <c r="I5648" i="16"/>
  <c r="H5648" i="16"/>
  <c r="G5648" i="16"/>
  <c r="F5648" i="16"/>
  <c r="A5648" i="16"/>
  <c r="AB5647" i="16"/>
  <c r="AA5647" i="16"/>
  <c r="M5647" i="16"/>
  <c r="L5647" i="16"/>
  <c r="K5647" i="16"/>
  <c r="J5647" i="16"/>
  <c r="I5647" i="16"/>
  <c r="B5647" i="16" s="1"/>
  <c r="H5647" i="16"/>
  <c r="G5647" i="16"/>
  <c r="A5647" i="16"/>
  <c r="N5647" i="16" s="1"/>
  <c r="AB5646" i="16"/>
  <c r="AA5646" i="16"/>
  <c r="M5646" i="16"/>
  <c r="L5646" i="16"/>
  <c r="K5646" i="16"/>
  <c r="J5646" i="16"/>
  <c r="I5646" i="16"/>
  <c r="H5646" i="16"/>
  <c r="G5646" i="16"/>
  <c r="A5646" i="16"/>
  <c r="C5646" i="16" s="1"/>
  <c r="AB5645" i="16"/>
  <c r="AA5645" i="16"/>
  <c r="M5645" i="16"/>
  <c r="L5645" i="16"/>
  <c r="K5645" i="16"/>
  <c r="J5645" i="16"/>
  <c r="I5645" i="16"/>
  <c r="H5645" i="16"/>
  <c r="C5645" i="16" s="1"/>
  <c r="G5645" i="16"/>
  <c r="B5645" i="16"/>
  <c r="A5645" i="16"/>
  <c r="N5645" i="16" s="1"/>
  <c r="AB5644" i="16"/>
  <c r="AA5644" i="16"/>
  <c r="N5644" i="16"/>
  <c r="M5644" i="16"/>
  <c r="L5644" i="16"/>
  <c r="K5644" i="16"/>
  <c r="J5644" i="16"/>
  <c r="I5644" i="16"/>
  <c r="H5644" i="16"/>
  <c r="G5644" i="16"/>
  <c r="F5644" i="16"/>
  <c r="A5644" i="16"/>
  <c r="AB5643" i="16"/>
  <c r="AA5643" i="16"/>
  <c r="M5643" i="16"/>
  <c r="L5643" i="16"/>
  <c r="K5643" i="16"/>
  <c r="J5643" i="16"/>
  <c r="I5643" i="16"/>
  <c r="B5643" i="16" s="1"/>
  <c r="H5643" i="16"/>
  <c r="G5643" i="16"/>
  <c r="A5643" i="16"/>
  <c r="N5643" i="16" s="1"/>
  <c r="AB5642" i="16"/>
  <c r="AA5642" i="16"/>
  <c r="M5642" i="16"/>
  <c r="L5642" i="16"/>
  <c r="K5642" i="16"/>
  <c r="J5642" i="16"/>
  <c r="I5642" i="16"/>
  <c r="H5642" i="16"/>
  <c r="G5642" i="16"/>
  <c r="A5642" i="16"/>
  <c r="C5642" i="16" s="1"/>
  <c r="AB5641" i="16"/>
  <c r="AA5641" i="16"/>
  <c r="M5641" i="16"/>
  <c r="L5641" i="16"/>
  <c r="K5641" i="16"/>
  <c r="J5641" i="16"/>
  <c r="I5641" i="16"/>
  <c r="H5641" i="16"/>
  <c r="C5641" i="16" s="1"/>
  <c r="G5641" i="16"/>
  <c r="B5641" i="16"/>
  <c r="A5641" i="16"/>
  <c r="N5641" i="16" s="1"/>
  <c r="AB5640" i="16"/>
  <c r="AA5640" i="16"/>
  <c r="N5640" i="16"/>
  <c r="M5640" i="16"/>
  <c r="L5640" i="16"/>
  <c r="K5640" i="16"/>
  <c r="J5640" i="16"/>
  <c r="I5640" i="16"/>
  <c r="H5640" i="16"/>
  <c r="G5640" i="16"/>
  <c r="F5640" i="16"/>
  <c r="A5640" i="16"/>
  <c r="AB5639" i="16"/>
  <c r="AA5639" i="16"/>
  <c r="M5639" i="16"/>
  <c r="L5639" i="16"/>
  <c r="K5639" i="16"/>
  <c r="J5639" i="16"/>
  <c r="I5639" i="16"/>
  <c r="B5639" i="16" s="1"/>
  <c r="H5639" i="16"/>
  <c r="G5639" i="16"/>
  <c r="A5639" i="16"/>
  <c r="N5639" i="16" s="1"/>
  <c r="AB5638" i="16"/>
  <c r="AA5638" i="16"/>
  <c r="M5638" i="16"/>
  <c r="L5638" i="16"/>
  <c r="K5638" i="16"/>
  <c r="J5638" i="16"/>
  <c r="I5638" i="16"/>
  <c r="H5638" i="16"/>
  <c r="G5638" i="16"/>
  <c r="A5638" i="16"/>
  <c r="C5638" i="16" s="1"/>
  <c r="AB5637" i="16"/>
  <c r="AA5637" i="16"/>
  <c r="M5637" i="16"/>
  <c r="L5637" i="16"/>
  <c r="K5637" i="16"/>
  <c r="J5637" i="16"/>
  <c r="I5637" i="16"/>
  <c r="H5637" i="16"/>
  <c r="C5637" i="16" s="1"/>
  <c r="G5637" i="16"/>
  <c r="B5637" i="16"/>
  <c r="A5637" i="16"/>
  <c r="N5637" i="16" s="1"/>
  <c r="AB5636" i="16"/>
  <c r="AA5636" i="16"/>
  <c r="N5636" i="16"/>
  <c r="M5636" i="16"/>
  <c r="L5636" i="16"/>
  <c r="K5636" i="16"/>
  <c r="J5636" i="16"/>
  <c r="I5636" i="16"/>
  <c r="H5636" i="16"/>
  <c r="G5636" i="16"/>
  <c r="F5636" i="16"/>
  <c r="A5636" i="16"/>
  <c r="AB5635" i="16"/>
  <c r="AA5635" i="16"/>
  <c r="M5635" i="16"/>
  <c r="L5635" i="16"/>
  <c r="K5635" i="16"/>
  <c r="J5635" i="16"/>
  <c r="I5635" i="16"/>
  <c r="B5635" i="16" s="1"/>
  <c r="H5635" i="16"/>
  <c r="G5635" i="16"/>
  <c r="A5635" i="16"/>
  <c r="N5635" i="16" s="1"/>
  <c r="AB5634" i="16"/>
  <c r="AA5634" i="16"/>
  <c r="M5634" i="16"/>
  <c r="L5634" i="16"/>
  <c r="K5634" i="16"/>
  <c r="J5634" i="16"/>
  <c r="I5634" i="16"/>
  <c r="H5634" i="16"/>
  <c r="G5634" i="16"/>
  <c r="A5634" i="16"/>
  <c r="C5634" i="16" s="1"/>
  <c r="AB5633" i="16"/>
  <c r="AA5633" i="16"/>
  <c r="M5633" i="16"/>
  <c r="L5633" i="16"/>
  <c r="K5633" i="16"/>
  <c r="J5633" i="16"/>
  <c r="I5633" i="16"/>
  <c r="H5633" i="16"/>
  <c r="C5633" i="16" s="1"/>
  <c r="G5633" i="16"/>
  <c r="B5633" i="16"/>
  <c r="A5633" i="16"/>
  <c r="N5633" i="16" s="1"/>
  <c r="AB5632" i="16"/>
  <c r="AA5632" i="16"/>
  <c r="N5632" i="16"/>
  <c r="M5632" i="16"/>
  <c r="L5632" i="16"/>
  <c r="K5632" i="16"/>
  <c r="J5632" i="16"/>
  <c r="I5632" i="16"/>
  <c r="H5632" i="16"/>
  <c r="G5632" i="16"/>
  <c r="F5632" i="16"/>
  <c r="A5632" i="16"/>
  <c r="AB5631" i="16"/>
  <c r="AA5631" i="16"/>
  <c r="M5631" i="16"/>
  <c r="L5631" i="16"/>
  <c r="K5631" i="16"/>
  <c r="J5631" i="16"/>
  <c r="I5631" i="16"/>
  <c r="B5631" i="16" s="1"/>
  <c r="H5631" i="16"/>
  <c r="G5631" i="16"/>
  <c r="A5631" i="16"/>
  <c r="N5631" i="16" s="1"/>
  <c r="AB5630" i="16"/>
  <c r="AA5630" i="16"/>
  <c r="M5630" i="16"/>
  <c r="L5630" i="16"/>
  <c r="K5630" i="16"/>
  <c r="J5630" i="16"/>
  <c r="I5630" i="16"/>
  <c r="H5630" i="16"/>
  <c r="G5630" i="16"/>
  <c r="A5630" i="16"/>
  <c r="C5630" i="16" s="1"/>
  <c r="AB5629" i="16"/>
  <c r="AA5629" i="16"/>
  <c r="M5629" i="16"/>
  <c r="L5629" i="16"/>
  <c r="K5629" i="16"/>
  <c r="J5629" i="16"/>
  <c r="I5629" i="16"/>
  <c r="H5629" i="16"/>
  <c r="C5629" i="16" s="1"/>
  <c r="G5629" i="16"/>
  <c r="B5629" i="16"/>
  <c r="A5629" i="16"/>
  <c r="N5629" i="16" s="1"/>
  <c r="AB5628" i="16"/>
  <c r="AA5628" i="16"/>
  <c r="N5628" i="16"/>
  <c r="M5628" i="16"/>
  <c r="L5628" i="16"/>
  <c r="K5628" i="16"/>
  <c r="J5628" i="16"/>
  <c r="I5628" i="16"/>
  <c r="H5628" i="16"/>
  <c r="G5628" i="16"/>
  <c r="F5628" i="16"/>
  <c r="A5628" i="16"/>
  <c r="AB5627" i="16"/>
  <c r="AA5627" i="16"/>
  <c r="M5627" i="16"/>
  <c r="L5627" i="16"/>
  <c r="K5627" i="16"/>
  <c r="J5627" i="16"/>
  <c r="I5627" i="16"/>
  <c r="B5627" i="16" s="1"/>
  <c r="H5627" i="16"/>
  <c r="G5627" i="16"/>
  <c r="A5627" i="16"/>
  <c r="N5627" i="16" s="1"/>
  <c r="AB5626" i="16"/>
  <c r="AA5626" i="16"/>
  <c r="M5626" i="16"/>
  <c r="L5626" i="16"/>
  <c r="K5626" i="16"/>
  <c r="J5626" i="16"/>
  <c r="I5626" i="16"/>
  <c r="H5626" i="16"/>
  <c r="G5626" i="16"/>
  <c r="A5626" i="16"/>
  <c r="C5626" i="16" s="1"/>
  <c r="AB5625" i="16"/>
  <c r="AA5625" i="16"/>
  <c r="M5625" i="16"/>
  <c r="L5625" i="16"/>
  <c r="K5625" i="16"/>
  <c r="J5625" i="16"/>
  <c r="I5625" i="16"/>
  <c r="H5625" i="16"/>
  <c r="C5625" i="16" s="1"/>
  <c r="G5625" i="16"/>
  <c r="B5625" i="16"/>
  <c r="A5625" i="16"/>
  <c r="N5625" i="16" s="1"/>
  <c r="AB5624" i="16"/>
  <c r="AA5624" i="16"/>
  <c r="N5624" i="16"/>
  <c r="M5624" i="16"/>
  <c r="L5624" i="16"/>
  <c r="K5624" i="16"/>
  <c r="J5624" i="16"/>
  <c r="I5624" i="16"/>
  <c r="H5624" i="16"/>
  <c r="G5624" i="16"/>
  <c r="F5624" i="16"/>
  <c r="A5624" i="16"/>
  <c r="AB5623" i="16"/>
  <c r="AA5623" i="16"/>
  <c r="M5623" i="16"/>
  <c r="L5623" i="16"/>
  <c r="K5623" i="16"/>
  <c r="J5623" i="16"/>
  <c r="I5623" i="16"/>
  <c r="B5623" i="16" s="1"/>
  <c r="H5623" i="16"/>
  <c r="G5623" i="16"/>
  <c r="A5623" i="16"/>
  <c r="N5623" i="16" s="1"/>
  <c r="AB5622" i="16"/>
  <c r="AA5622" i="16"/>
  <c r="M5622" i="16"/>
  <c r="L5622" i="16"/>
  <c r="K5622" i="16"/>
  <c r="J5622" i="16"/>
  <c r="I5622" i="16"/>
  <c r="H5622" i="16"/>
  <c r="G5622" i="16"/>
  <c r="A5622" i="16"/>
  <c r="C5622" i="16" s="1"/>
  <c r="AB5621" i="16"/>
  <c r="AA5621" i="16"/>
  <c r="M5621" i="16"/>
  <c r="L5621" i="16"/>
  <c r="K5621" i="16"/>
  <c r="J5621" i="16"/>
  <c r="I5621" i="16"/>
  <c r="H5621" i="16"/>
  <c r="C5621" i="16" s="1"/>
  <c r="G5621" i="16"/>
  <c r="B5621" i="16"/>
  <c r="A5621" i="16"/>
  <c r="N5621" i="16" s="1"/>
  <c r="AB5620" i="16"/>
  <c r="AA5620" i="16"/>
  <c r="N5620" i="16"/>
  <c r="M5620" i="16"/>
  <c r="L5620" i="16"/>
  <c r="K5620" i="16"/>
  <c r="J5620" i="16"/>
  <c r="I5620" i="16"/>
  <c r="H5620" i="16"/>
  <c r="G5620" i="16"/>
  <c r="F5620" i="16"/>
  <c r="A5620" i="16"/>
  <c r="AB5619" i="16"/>
  <c r="AA5619" i="16"/>
  <c r="M5619" i="16"/>
  <c r="L5619" i="16"/>
  <c r="K5619" i="16"/>
  <c r="J5619" i="16"/>
  <c r="I5619" i="16"/>
  <c r="B5619" i="16" s="1"/>
  <c r="H5619" i="16"/>
  <c r="G5619" i="16"/>
  <c r="A5619" i="16"/>
  <c r="N5619" i="16" s="1"/>
  <c r="AA5618" i="16"/>
  <c r="M5618" i="16"/>
  <c r="L5618" i="16"/>
  <c r="K5618" i="16"/>
  <c r="G5618" i="16"/>
  <c r="F5618" i="16"/>
  <c r="A5618" i="16"/>
  <c r="N5618" i="16" s="1"/>
  <c r="AA5617" i="16"/>
  <c r="M5617" i="16"/>
  <c r="L5617" i="16"/>
  <c r="K5617" i="16"/>
  <c r="G5617" i="16"/>
  <c r="B5617" i="16"/>
  <c r="A5617" i="16"/>
  <c r="N5617" i="16" s="1"/>
  <c r="AB5616" i="16"/>
  <c r="AA5616" i="16"/>
  <c r="N5616" i="16"/>
  <c r="M5616" i="16"/>
  <c r="L5616" i="16"/>
  <c r="K5616" i="16"/>
  <c r="F5616" i="16"/>
  <c r="A5616" i="16"/>
  <c r="AB5615" i="16"/>
  <c r="AA5615" i="16"/>
  <c r="M5615" i="16"/>
  <c r="L5615" i="16"/>
  <c r="K5615" i="16"/>
  <c r="B5615" i="16"/>
  <c r="A5615" i="16"/>
  <c r="N5615" i="16" s="1"/>
  <c r="AB5614" i="16"/>
  <c r="AA5614" i="16"/>
  <c r="N5614" i="16"/>
  <c r="M5614" i="16"/>
  <c r="L5614" i="16"/>
  <c r="K5614" i="16"/>
  <c r="J5614" i="16"/>
  <c r="I5614" i="16"/>
  <c r="H5614" i="16"/>
  <c r="G5614" i="16"/>
  <c r="F5614" i="16"/>
  <c r="A5614" i="16"/>
  <c r="AB5613" i="16"/>
  <c r="AA5613" i="16"/>
  <c r="M5613" i="16"/>
  <c r="L5613" i="16"/>
  <c r="K5613" i="16"/>
  <c r="J5613" i="16"/>
  <c r="I5613" i="16"/>
  <c r="H5613" i="16"/>
  <c r="G5613" i="16"/>
  <c r="B5613" i="16"/>
  <c r="A5613" i="16"/>
  <c r="N5613" i="16" s="1"/>
  <c r="AB5612" i="16"/>
  <c r="AA5612" i="16"/>
  <c r="N5612" i="16"/>
  <c r="M5612" i="16"/>
  <c r="L5612" i="16"/>
  <c r="K5612" i="16"/>
  <c r="J5612" i="16"/>
  <c r="I5612" i="16"/>
  <c r="H5612" i="16"/>
  <c r="G5612" i="16"/>
  <c r="F5612" i="16"/>
  <c r="A5612" i="16"/>
  <c r="AB5611" i="16"/>
  <c r="AA5611" i="16"/>
  <c r="M5611" i="16"/>
  <c r="L5611" i="16"/>
  <c r="K5611" i="16"/>
  <c r="J5611" i="16"/>
  <c r="I5611" i="16"/>
  <c r="H5611" i="16"/>
  <c r="G5611" i="16"/>
  <c r="B5611" i="16"/>
  <c r="A5611" i="16"/>
  <c r="N5611" i="16" s="1"/>
  <c r="AB5610" i="16"/>
  <c r="AA5610" i="16"/>
  <c r="N5610" i="16"/>
  <c r="M5610" i="16"/>
  <c r="L5610" i="16"/>
  <c r="K5610" i="16"/>
  <c r="J5610" i="16"/>
  <c r="I5610" i="16"/>
  <c r="H5610" i="16"/>
  <c r="G5610" i="16"/>
  <c r="F5610" i="16"/>
  <c r="A5610" i="16"/>
  <c r="AB5609" i="16"/>
  <c r="AA5609" i="16"/>
  <c r="M5609" i="16"/>
  <c r="L5609" i="16"/>
  <c r="K5609" i="16"/>
  <c r="J5609" i="16"/>
  <c r="I5609" i="16"/>
  <c r="H5609" i="16"/>
  <c r="G5609" i="16"/>
  <c r="B5609" i="16"/>
  <c r="A5609" i="16"/>
  <c r="N5609" i="16" s="1"/>
  <c r="AB5608" i="16"/>
  <c r="AA5608" i="16"/>
  <c r="N5608" i="16"/>
  <c r="M5608" i="16"/>
  <c r="L5608" i="16"/>
  <c r="K5608" i="16"/>
  <c r="J5608" i="16"/>
  <c r="I5608" i="16"/>
  <c r="H5608" i="16"/>
  <c r="G5608" i="16"/>
  <c r="F5608" i="16"/>
  <c r="A5608" i="16"/>
  <c r="AB5607" i="16"/>
  <c r="AA5607" i="16"/>
  <c r="M5607" i="16"/>
  <c r="L5607" i="16"/>
  <c r="K5607" i="16"/>
  <c r="J5607" i="16"/>
  <c r="I5607" i="16"/>
  <c r="H5607" i="16"/>
  <c r="G5607" i="16"/>
  <c r="B5607" i="16"/>
  <c r="A5607" i="16"/>
  <c r="N5607" i="16" s="1"/>
  <c r="AB5606" i="16"/>
  <c r="AA5606" i="16"/>
  <c r="N5606" i="16"/>
  <c r="M5606" i="16"/>
  <c r="L5606" i="16"/>
  <c r="K5606" i="16"/>
  <c r="J5606" i="16"/>
  <c r="I5606" i="16"/>
  <c r="H5606" i="16"/>
  <c r="G5606" i="16"/>
  <c r="F5606" i="16"/>
  <c r="A5606" i="16"/>
  <c r="AB5605" i="16"/>
  <c r="AA5605" i="16"/>
  <c r="M5605" i="16"/>
  <c r="L5605" i="16"/>
  <c r="K5605" i="16"/>
  <c r="J5605" i="16"/>
  <c r="I5605" i="16"/>
  <c r="H5605" i="16"/>
  <c r="G5605" i="16"/>
  <c r="B5605" i="16"/>
  <c r="A5605" i="16"/>
  <c r="N5605" i="16" s="1"/>
  <c r="AB5604" i="16"/>
  <c r="AA5604" i="16"/>
  <c r="N5604" i="16"/>
  <c r="M5604" i="16"/>
  <c r="L5604" i="16"/>
  <c r="K5604" i="16"/>
  <c r="J5604" i="16"/>
  <c r="I5604" i="16"/>
  <c r="H5604" i="16"/>
  <c r="G5604" i="16"/>
  <c r="F5604" i="16"/>
  <c r="A5604" i="16"/>
  <c r="AB5603" i="16"/>
  <c r="AA5603" i="16"/>
  <c r="M5603" i="16"/>
  <c r="L5603" i="16"/>
  <c r="K5603" i="16"/>
  <c r="J5603" i="16"/>
  <c r="I5603" i="16"/>
  <c r="H5603" i="16"/>
  <c r="G5603" i="16"/>
  <c r="B5603" i="16"/>
  <c r="A5603" i="16"/>
  <c r="N5603" i="16" s="1"/>
  <c r="AB5602" i="16"/>
  <c r="AA5602" i="16"/>
  <c r="N5602" i="16"/>
  <c r="M5602" i="16"/>
  <c r="L5602" i="16"/>
  <c r="K5602" i="16"/>
  <c r="J5602" i="16"/>
  <c r="I5602" i="16"/>
  <c r="H5602" i="16"/>
  <c r="G5602" i="16"/>
  <c r="F5602" i="16"/>
  <c r="A5602" i="16"/>
  <c r="AB5601" i="16"/>
  <c r="AA5601" i="16"/>
  <c r="M5601" i="16"/>
  <c r="L5601" i="16"/>
  <c r="K5601" i="16"/>
  <c r="J5601" i="16"/>
  <c r="I5601" i="16"/>
  <c r="H5601" i="16"/>
  <c r="G5601" i="16"/>
  <c r="B5601" i="16"/>
  <c r="A5601" i="16"/>
  <c r="N5601" i="16" s="1"/>
  <c r="AB5600" i="16"/>
  <c r="AA5600" i="16"/>
  <c r="N5600" i="16"/>
  <c r="M5600" i="16"/>
  <c r="L5600" i="16"/>
  <c r="K5600" i="16"/>
  <c r="J5600" i="16"/>
  <c r="I5600" i="16"/>
  <c r="H5600" i="16"/>
  <c r="G5600" i="16"/>
  <c r="F5600" i="16"/>
  <c r="A5600" i="16"/>
  <c r="AB5599" i="16"/>
  <c r="AA5599" i="16"/>
  <c r="M5599" i="16"/>
  <c r="L5599" i="16"/>
  <c r="K5599" i="16"/>
  <c r="J5599" i="16"/>
  <c r="I5599" i="16"/>
  <c r="H5599" i="16"/>
  <c r="G5599" i="16"/>
  <c r="B5599" i="16"/>
  <c r="A5599" i="16"/>
  <c r="N5599" i="16" s="1"/>
  <c r="AB5598" i="16"/>
  <c r="AA5598" i="16"/>
  <c r="N5598" i="16"/>
  <c r="M5598" i="16"/>
  <c r="L5598" i="16"/>
  <c r="K5598" i="16"/>
  <c r="J5598" i="16"/>
  <c r="I5598" i="16"/>
  <c r="H5598" i="16"/>
  <c r="G5598" i="16"/>
  <c r="F5598" i="16"/>
  <c r="A5598" i="16"/>
  <c r="AB5597" i="16"/>
  <c r="AA5597" i="16"/>
  <c r="M5597" i="16"/>
  <c r="L5597" i="16"/>
  <c r="K5597" i="16"/>
  <c r="J5597" i="16"/>
  <c r="I5597" i="16"/>
  <c r="H5597" i="16"/>
  <c r="G5597" i="16"/>
  <c r="B5597" i="16"/>
  <c r="A5597" i="16"/>
  <c r="N5597" i="16" s="1"/>
  <c r="AB5596" i="16"/>
  <c r="AA5596" i="16"/>
  <c r="N5596" i="16"/>
  <c r="M5596" i="16"/>
  <c r="L5596" i="16"/>
  <c r="K5596" i="16"/>
  <c r="J5596" i="16"/>
  <c r="I5596" i="16"/>
  <c r="H5596" i="16"/>
  <c r="G5596" i="16"/>
  <c r="F5596" i="16"/>
  <c r="A5596" i="16"/>
  <c r="AB5595" i="16"/>
  <c r="AA5595" i="16"/>
  <c r="M5595" i="16"/>
  <c r="L5595" i="16"/>
  <c r="K5595" i="16"/>
  <c r="J5595" i="16"/>
  <c r="I5595" i="16"/>
  <c r="H5595" i="16"/>
  <c r="G5595" i="16"/>
  <c r="B5595" i="16"/>
  <c r="A5595" i="16"/>
  <c r="N5595" i="16" s="1"/>
  <c r="AB5594" i="16"/>
  <c r="AA5594" i="16"/>
  <c r="N5594" i="16"/>
  <c r="M5594" i="16"/>
  <c r="L5594" i="16"/>
  <c r="K5594" i="16"/>
  <c r="J5594" i="16"/>
  <c r="I5594" i="16"/>
  <c r="H5594" i="16"/>
  <c r="G5594" i="16"/>
  <c r="F5594" i="16"/>
  <c r="A5594" i="16"/>
  <c r="AB5593" i="16"/>
  <c r="AA5593" i="16"/>
  <c r="M5593" i="16"/>
  <c r="L5593" i="16"/>
  <c r="K5593" i="16"/>
  <c r="J5593" i="16"/>
  <c r="I5593" i="16"/>
  <c r="H5593" i="16"/>
  <c r="G5593" i="16"/>
  <c r="B5593" i="16"/>
  <c r="A5593" i="16"/>
  <c r="N5593" i="16" s="1"/>
  <c r="AB5592" i="16"/>
  <c r="AA5592" i="16"/>
  <c r="N5592" i="16"/>
  <c r="M5592" i="16"/>
  <c r="L5592" i="16"/>
  <c r="K5592" i="16"/>
  <c r="J5592" i="16"/>
  <c r="I5592" i="16"/>
  <c r="H5592" i="16"/>
  <c r="G5592" i="16"/>
  <c r="F5592" i="16"/>
  <c r="A5592" i="16"/>
  <c r="AB5591" i="16"/>
  <c r="AA5591" i="16"/>
  <c r="M5591" i="16"/>
  <c r="L5591" i="16"/>
  <c r="K5591" i="16"/>
  <c r="J5591" i="16"/>
  <c r="I5591" i="16"/>
  <c r="H5591" i="16"/>
  <c r="G5591" i="16"/>
  <c r="B5591" i="16"/>
  <c r="A5591" i="16"/>
  <c r="N5591" i="16" s="1"/>
  <c r="AB5590" i="16"/>
  <c r="AA5590" i="16"/>
  <c r="N5590" i="16"/>
  <c r="M5590" i="16"/>
  <c r="L5590" i="16"/>
  <c r="K5590" i="16"/>
  <c r="J5590" i="16"/>
  <c r="I5590" i="16"/>
  <c r="H5590" i="16"/>
  <c r="G5590" i="16"/>
  <c r="F5590" i="16"/>
  <c r="A5590" i="16"/>
  <c r="AB5589" i="16"/>
  <c r="AA5589" i="16"/>
  <c r="M5589" i="16"/>
  <c r="L5589" i="16"/>
  <c r="K5589" i="16"/>
  <c r="J5589" i="16"/>
  <c r="I5589" i="16"/>
  <c r="B5589" i="16" s="1"/>
  <c r="H5589" i="16"/>
  <c r="G5589" i="16"/>
  <c r="A5589" i="16"/>
  <c r="N5589" i="16" s="1"/>
  <c r="AB5588" i="16"/>
  <c r="AA5588" i="16"/>
  <c r="M5588" i="16"/>
  <c r="L5588" i="16"/>
  <c r="K5588" i="16"/>
  <c r="J5588" i="16"/>
  <c r="I5588" i="16"/>
  <c r="H5588" i="16"/>
  <c r="G5588" i="16"/>
  <c r="A5588" i="16"/>
  <c r="C5588" i="16" s="1"/>
  <c r="AB5587" i="16"/>
  <c r="AA5587" i="16"/>
  <c r="M5587" i="16"/>
  <c r="L5587" i="16"/>
  <c r="K5587" i="16"/>
  <c r="J5587" i="16"/>
  <c r="I5587" i="16"/>
  <c r="H5587" i="16"/>
  <c r="C5587" i="16" s="1"/>
  <c r="G5587" i="16"/>
  <c r="B5587" i="16"/>
  <c r="A5587" i="16"/>
  <c r="N5587" i="16" s="1"/>
  <c r="AB5586" i="16"/>
  <c r="AA5586" i="16"/>
  <c r="N5586" i="16"/>
  <c r="M5586" i="16"/>
  <c r="L5586" i="16"/>
  <c r="K5586" i="16"/>
  <c r="J5586" i="16"/>
  <c r="I5586" i="16"/>
  <c r="H5586" i="16"/>
  <c r="G5586" i="16"/>
  <c r="F5586" i="16"/>
  <c r="A5586" i="16"/>
  <c r="AB5585" i="16"/>
  <c r="AA5585" i="16"/>
  <c r="M5585" i="16"/>
  <c r="L5585" i="16"/>
  <c r="K5585" i="16"/>
  <c r="J5585" i="16"/>
  <c r="I5585" i="16"/>
  <c r="B5585" i="16" s="1"/>
  <c r="H5585" i="16"/>
  <c r="G5585" i="16"/>
  <c r="A5585" i="16"/>
  <c r="N5585" i="16" s="1"/>
  <c r="AB5584" i="16"/>
  <c r="AA5584" i="16"/>
  <c r="M5584" i="16"/>
  <c r="L5584" i="16"/>
  <c r="K5584" i="16"/>
  <c r="J5584" i="16"/>
  <c r="I5584" i="16"/>
  <c r="H5584" i="16"/>
  <c r="G5584" i="16"/>
  <c r="A5584" i="16"/>
  <c r="C5584" i="16" s="1"/>
  <c r="AB5583" i="16"/>
  <c r="AA5583" i="16"/>
  <c r="M5583" i="16"/>
  <c r="L5583" i="16"/>
  <c r="K5583" i="16"/>
  <c r="J5583" i="16"/>
  <c r="I5583" i="16"/>
  <c r="H5583" i="16"/>
  <c r="C5583" i="16" s="1"/>
  <c r="G5583" i="16"/>
  <c r="B5583" i="16"/>
  <c r="A5583" i="16"/>
  <c r="N5583" i="16" s="1"/>
  <c r="AB5582" i="16"/>
  <c r="AA5582" i="16"/>
  <c r="N5582" i="16"/>
  <c r="M5582" i="16"/>
  <c r="L5582" i="16"/>
  <c r="K5582" i="16"/>
  <c r="J5582" i="16"/>
  <c r="I5582" i="16"/>
  <c r="H5582" i="16"/>
  <c r="G5582" i="16"/>
  <c r="F5582" i="16"/>
  <c r="A5582" i="16"/>
  <c r="AB5581" i="16"/>
  <c r="AA5581" i="16"/>
  <c r="M5581" i="16"/>
  <c r="L5581" i="16"/>
  <c r="K5581" i="16"/>
  <c r="J5581" i="16"/>
  <c r="I5581" i="16"/>
  <c r="B5581" i="16" s="1"/>
  <c r="H5581" i="16"/>
  <c r="G5581" i="16"/>
  <c r="A5581" i="16"/>
  <c r="N5581" i="16" s="1"/>
  <c r="AB5580" i="16"/>
  <c r="AA5580" i="16"/>
  <c r="M5580" i="16"/>
  <c r="L5580" i="16"/>
  <c r="K5580" i="16"/>
  <c r="J5580" i="16"/>
  <c r="I5580" i="16"/>
  <c r="H5580" i="16"/>
  <c r="G5580" i="16"/>
  <c r="A5580" i="16"/>
  <c r="C5580" i="16" s="1"/>
  <c r="AB5579" i="16"/>
  <c r="AA5579" i="16"/>
  <c r="M5579" i="16"/>
  <c r="L5579" i="16"/>
  <c r="K5579" i="16"/>
  <c r="J5579" i="16"/>
  <c r="I5579" i="16"/>
  <c r="H5579" i="16"/>
  <c r="C5579" i="16" s="1"/>
  <c r="G5579" i="16"/>
  <c r="B5579" i="16"/>
  <c r="A5579" i="16"/>
  <c r="N5579" i="16" s="1"/>
  <c r="AB5578" i="16"/>
  <c r="AA5578" i="16"/>
  <c r="N5578" i="16"/>
  <c r="M5578" i="16"/>
  <c r="L5578" i="16"/>
  <c r="K5578" i="16"/>
  <c r="J5578" i="16"/>
  <c r="I5578" i="16"/>
  <c r="H5578" i="16"/>
  <c r="G5578" i="16"/>
  <c r="F5578" i="16"/>
  <c r="A5578" i="16"/>
  <c r="AB5577" i="16"/>
  <c r="AA5577" i="16"/>
  <c r="M5577" i="16"/>
  <c r="L5577" i="16"/>
  <c r="K5577" i="16"/>
  <c r="J5577" i="16"/>
  <c r="I5577" i="16"/>
  <c r="B5577" i="16" s="1"/>
  <c r="H5577" i="16"/>
  <c r="G5577" i="16"/>
  <c r="A5577" i="16"/>
  <c r="N5577" i="16" s="1"/>
  <c r="AB5576" i="16"/>
  <c r="AA5576" i="16"/>
  <c r="M5576" i="16"/>
  <c r="L5576" i="16"/>
  <c r="K5576" i="16"/>
  <c r="J5576" i="16"/>
  <c r="I5576" i="16"/>
  <c r="H5576" i="16"/>
  <c r="G5576" i="16"/>
  <c r="A5576" i="16"/>
  <c r="C5576" i="16" s="1"/>
  <c r="AB5575" i="16"/>
  <c r="AA5575" i="16"/>
  <c r="M5575" i="16"/>
  <c r="L5575" i="16"/>
  <c r="K5575" i="16"/>
  <c r="J5575" i="16"/>
  <c r="I5575" i="16"/>
  <c r="H5575" i="16"/>
  <c r="C5575" i="16" s="1"/>
  <c r="G5575" i="16"/>
  <c r="B5575" i="16"/>
  <c r="A5575" i="16"/>
  <c r="N5575" i="16" s="1"/>
  <c r="AB5574" i="16"/>
  <c r="AA5574" i="16"/>
  <c r="N5574" i="16"/>
  <c r="M5574" i="16"/>
  <c r="L5574" i="16"/>
  <c r="K5574" i="16"/>
  <c r="J5574" i="16"/>
  <c r="I5574" i="16"/>
  <c r="H5574" i="16"/>
  <c r="G5574" i="16"/>
  <c r="F5574" i="16"/>
  <c r="A5574" i="16"/>
  <c r="AB5573" i="16"/>
  <c r="AA5573" i="16"/>
  <c r="M5573" i="16"/>
  <c r="L5573" i="16"/>
  <c r="K5573" i="16"/>
  <c r="J5573" i="16"/>
  <c r="I5573" i="16"/>
  <c r="B5573" i="16" s="1"/>
  <c r="H5573" i="16"/>
  <c r="G5573" i="16"/>
  <c r="A5573" i="16"/>
  <c r="N5573" i="16" s="1"/>
  <c r="AB5572" i="16"/>
  <c r="AA5572" i="16"/>
  <c r="M5572" i="16"/>
  <c r="L5572" i="16"/>
  <c r="K5572" i="16"/>
  <c r="J5572" i="16"/>
  <c r="I5572" i="16"/>
  <c r="H5572" i="16"/>
  <c r="G5572" i="16"/>
  <c r="A5572" i="16"/>
  <c r="C5572" i="16" s="1"/>
  <c r="AB5571" i="16"/>
  <c r="AA5571" i="16"/>
  <c r="M5571" i="16"/>
  <c r="L5571" i="16"/>
  <c r="K5571" i="16"/>
  <c r="J5571" i="16"/>
  <c r="I5571" i="16"/>
  <c r="H5571" i="16"/>
  <c r="C5571" i="16" s="1"/>
  <c r="G5571" i="16"/>
  <c r="B5571" i="16"/>
  <c r="A5571" i="16"/>
  <c r="N5571" i="16" s="1"/>
  <c r="AB5570" i="16"/>
  <c r="AA5570" i="16"/>
  <c r="N5570" i="16"/>
  <c r="M5570" i="16"/>
  <c r="L5570" i="16"/>
  <c r="K5570" i="16"/>
  <c r="J5570" i="16"/>
  <c r="I5570" i="16"/>
  <c r="H5570" i="16"/>
  <c r="G5570" i="16"/>
  <c r="F5570" i="16"/>
  <c r="A5570" i="16"/>
  <c r="AB5569" i="16"/>
  <c r="AA5569" i="16"/>
  <c r="M5569" i="16"/>
  <c r="L5569" i="16"/>
  <c r="K5569" i="16"/>
  <c r="J5569" i="16"/>
  <c r="I5569" i="16"/>
  <c r="B5569" i="16" s="1"/>
  <c r="H5569" i="16"/>
  <c r="G5569" i="16"/>
  <c r="A5569" i="16"/>
  <c r="N5569" i="16" s="1"/>
  <c r="AB5568" i="16"/>
  <c r="AA5568" i="16"/>
  <c r="M5568" i="16"/>
  <c r="L5568" i="16"/>
  <c r="K5568" i="16"/>
  <c r="J5568" i="16"/>
  <c r="I5568" i="16"/>
  <c r="H5568" i="16"/>
  <c r="G5568" i="16"/>
  <c r="A5568" i="16"/>
  <c r="C5568" i="16" s="1"/>
  <c r="AB5567" i="16"/>
  <c r="AA5567" i="16"/>
  <c r="M5567" i="16"/>
  <c r="L5567" i="16"/>
  <c r="K5567" i="16"/>
  <c r="J5567" i="16"/>
  <c r="I5567" i="16"/>
  <c r="H5567" i="16"/>
  <c r="C5567" i="16" s="1"/>
  <c r="G5567" i="16"/>
  <c r="B5567" i="16"/>
  <c r="A5567" i="16"/>
  <c r="N5567" i="16" s="1"/>
  <c r="AB5566" i="16"/>
  <c r="AA5566" i="16"/>
  <c r="N5566" i="16"/>
  <c r="M5566" i="16"/>
  <c r="L5566" i="16"/>
  <c r="K5566" i="16"/>
  <c r="J5566" i="16"/>
  <c r="I5566" i="16"/>
  <c r="H5566" i="16"/>
  <c r="G5566" i="16"/>
  <c r="F5566" i="16"/>
  <c r="A5566" i="16"/>
  <c r="AB5565" i="16"/>
  <c r="AA5565" i="16"/>
  <c r="M5565" i="16"/>
  <c r="L5565" i="16"/>
  <c r="K5565" i="16"/>
  <c r="J5565" i="16"/>
  <c r="I5565" i="16"/>
  <c r="B5565" i="16" s="1"/>
  <c r="H5565" i="16"/>
  <c r="G5565" i="16"/>
  <c r="A5565" i="16"/>
  <c r="N5565" i="16" s="1"/>
  <c r="AB5564" i="16"/>
  <c r="AA5564" i="16"/>
  <c r="M5564" i="16"/>
  <c r="L5564" i="16"/>
  <c r="K5564" i="16"/>
  <c r="J5564" i="16"/>
  <c r="I5564" i="16"/>
  <c r="H5564" i="16"/>
  <c r="G5564" i="16"/>
  <c r="A5564" i="16"/>
  <c r="C5564" i="16" s="1"/>
  <c r="AB5563" i="16"/>
  <c r="AA5563" i="16"/>
  <c r="M5563" i="16"/>
  <c r="L5563" i="16"/>
  <c r="K5563" i="16"/>
  <c r="J5563" i="16"/>
  <c r="I5563" i="16"/>
  <c r="H5563" i="16"/>
  <c r="C5563" i="16" s="1"/>
  <c r="G5563" i="16"/>
  <c r="B5563" i="16"/>
  <c r="A5563" i="16"/>
  <c r="N5563" i="16" s="1"/>
  <c r="AB5562" i="16"/>
  <c r="AA5562" i="16"/>
  <c r="N5562" i="16"/>
  <c r="M5562" i="16"/>
  <c r="L5562" i="16"/>
  <c r="K5562" i="16"/>
  <c r="J5562" i="16"/>
  <c r="I5562" i="16"/>
  <c r="H5562" i="16"/>
  <c r="G5562" i="16"/>
  <c r="F5562" i="16"/>
  <c r="A5562" i="16"/>
  <c r="AB5561" i="16"/>
  <c r="AA5561" i="16"/>
  <c r="M5561" i="16"/>
  <c r="L5561" i="16"/>
  <c r="K5561" i="16"/>
  <c r="J5561" i="16"/>
  <c r="I5561" i="16"/>
  <c r="B5561" i="16" s="1"/>
  <c r="H5561" i="16"/>
  <c r="G5561" i="16"/>
  <c r="A5561" i="16"/>
  <c r="N5561" i="16" s="1"/>
  <c r="AB5560" i="16"/>
  <c r="AA5560" i="16"/>
  <c r="M5560" i="16"/>
  <c r="L5560" i="16"/>
  <c r="K5560" i="16"/>
  <c r="J5560" i="16"/>
  <c r="I5560" i="16"/>
  <c r="H5560" i="16"/>
  <c r="G5560" i="16"/>
  <c r="A5560" i="16"/>
  <c r="C5560" i="16" s="1"/>
  <c r="AB5559" i="16"/>
  <c r="AA5559" i="16"/>
  <c r="M5559" i="16"/>
  <c r="L5559" i="16"/>
  <c r="K5559" i="16"/>
  <c r="J5559" i="16"/>
  <c r="I5559" i="16"/>
  <c r="H5559" i="16"/>
  <c r="C5559" i="16" s="1"/>
  <c r="G5559" i="16"/>
  <c r="B5559" i="16"/>
  <c r="A5559" i="16"/>
  <c r="N5559" i="16" s="1"/>
  <c r="AB5558" i="16"/>
  <c r="AA5558" i="16"/>
  <c r="N5558" i="16"/>
  <c r="M5558" i="16"/>
  <c r="L5558" i="16"/>
  <c r="K5558" i="16"/>
  <c r="J5558" i="16"/>
  <c r="I5558" i="16"/>
  <c r="H5558" i="16"/>
  <c r="G5558" i="16"/>
  <c r="F5558" i="16"/>
  <c r="A5558" i="16"/>
  <c r="AB5557" i="16"/>
  <c r="AA5557" i="16"/>
  <c r="M5557" i="16"/>
  <c r="L5557" i="16"/>
  <c r="K5557" i="16"/>
  <c r="J5557" i="16"/>
  <c r="I5557" i="16"/>
  <c r="B5557" i="16" s="1"/>
  <c r="H5557" i="16"/>
  <c r="G5557" i="16"/>
  <c r="A5557" i="16"/>
  <c r="N5557" i="16" s="1"/>
  <c r="AB5556" i="16"/>
  <c r="AA5556" i="16"/>
  <c r="M5556" i="16"/>
  <c r="L5556" i="16"/>
  <c r="K5556" i="16"/>
  <c r="J5556" i="16"/>
  <c r="I5556" i="16"/>
  <c r="H5556" i="16"/>
  <c r="G5556" i="16"/>
  <c r="A5556" i="16"/>
  <c r="C5556" i="16" s="1"/>
  <c r="AB5555" i="16"/>
  <c r="AA5555" i="16"/>
  <c r="M5555" i="16"/>
  <c r="L5555" i="16"/>
  <c r="K5555" i="16"/>
  <c r="J5555" i="16"/>
  <c r="I5555" i="16"/>
  <c r="H5555" i="16"/>
  <c r="C5555" i="16" s="1"/>
  <c r="G5555" i="16"/>
  <c r="B5555" i="16"/>
  <c r="A5555" i="16"/>
  <c r="N5555" i="16" s="1"/>
  <c r="AB5554" i="16"/>
  <c r="AA5554" i="16"/>
  <c r="N5554" i="16"/>
  <c r="M5554" i="16"/>
  <c r="L5554" i="16"/>
  <c r="K5554" i="16"/>
  <c r="J5554" i="16"/>
  <c r="I5554" i="16"/>
  <c r="H5554" i="16"/>
  <c r="G5554" i="16"/>
  <c r="F5554" i="16"/>
  <c r="A5554" i="16"/>
  <c r="AB5553" i="16"/>
  <c r="AA5553" i="16"/>
  <c r="M5553" i="16"/>
  <c r="L5553" i="16"/>
  <c r="K5553" i="16"/>
  <c r="J5553" i="16"/>
  <c r="I5553" i="16"/>
  <c r="B5553" i="16" s="1"/>
  <c r="H5553" i="16"/>
  <c r="G5553" i="16"/>
  <c r="A5553" i="16"/>
  <c r="N5553" i="16" s="1"/>
  <c r="AB5552" i="16"/>
  <c r="AA5552" i="16"/>
  <c r="M5552" i="16"/>
  <c r="L5552" i="16"/>
  <c r="K5552" i="16"/>
  <c r="J5552" i="16"/>
  <c r="I5552" i="16"/>
  <c r="H5552" i="16"/>
  <c r="G5552" i="16"/>
  <c r="A5552" i="16"/>
  <c r="C5552" i="16" s="1"/>
  <c r="AB5551" i="16"/>
  <c r="AA5551" i="16"/>
  <c r="M5551" i="16"/>
  <c r="L5551" i="16"/>
  <c r="K5551" i="16"/>
  <c r="J5551" i="16"/>
  <c r="I5551" i="16"/>
  <c r="H5551" i="16"/>
  <c r="C5551" i="16" s="1"/>
  <c r="G5551" i="16"/>
  <c r="B5551" i="16"/>
  <c r="A5551" i="16"/>
  <c r="N5551" i="16" s="1"/>
  <c r="AB5550" i="16"/>
  <c r="AA5550" i="16"/>
  <c r="N5550" i="16"/>
  <c r="M5550" i="16"/>
  <c r="L5550" i="16"/>
  <c r="K5550" i="16"/>
  <c r="J5550" i="16"/>
  <c r="I5550" i="16"/>
  <c r="H5550" i="16"/>
  <c r="G5550" i="16"/>
  <c r="F5550" i="16"/>
  <c r="A5550" i="16"/>
  <c r="AB5549" i="16"/>
  <c r="AA5549" i="16"/>
  <c r="M5549" i="16"/>
  <c r="L5549" i="16"/>
  <c r="K5549" i="16"/>
  <c r="J5549" i="16"/>
  <c r="I5549" i="16"/>
  <c r="B5549" i="16" s="1"/>
  <c r="H5549" i="16"/>
  <c r="G5549" i="16"/>
  <c r="A5549" i="16"/>
  <c r="N5549" i="16" s="1"/>
  <c r="AB5548" i="16"/>
  <c r="AA5548" i="16"/>
  <c r="M5548" i="16"/>
  <c r="L5548" i="16"/>
  <c r="K5548" i="16"/>
  <c r="J5548" i="16"/>
  <c r="I5548" i="16"/>
  <c r="H5548" i="16"/>
  <c r="G5548" i="16"/>
  <c r="A5548" i="16"/>
  <c r="C5548" i="16" s="1"/>
  <c r="AB5547" i="16"/>
  <c r="AA5547" i="16"/>
  <c r="M5547" i="16"/>
  <c r="L5547" i="16"/>
  <c r="K5547" i="16"/>
  <c r="J5547" i="16"/>
  <c r="I5547" i="16"/>
  <c r="H5547" i="16"/>
  <c r="C5547" i="16" s="1"/>
  <c r="G5547" i="16"/>
  <c r="B5547" i="16"/>
  <c r="A5547" i="16"/>
  <c r="N5547" i="16" s="1"/>
  <c r="AB5546" i="16"/>
  <c r="AA5546" i="16"/>
  <c r="N5546" i="16"/>
  <c r="M5546" i="16"/>
  <c r="L5546" i="16"/>
  <c r="K5546" i="16"/>
  <c r="J5546" i="16"/>
  <c r="I5546" i="16"/>
  <c r="H5546" i="16"/>
  <c r="G5546" i="16"/>
  <c r="F5546" i="16"/>
  <c r="A5546" i="16"/>
  <c r="AB5545" i="16"/>
  <c r="AA5545" i="16"/>
  <c r="M5545" i="16"/>
  <c r="L5545" i="16"/>
  <c r="K5545" i="16"/>
  <c r="J5545" i="16"/>
  <c r="I5545" i="16"/>
  <c r="B5545" i="16" s="1"/>
  <c r="H5545" i="16"/>
  <c r="G5545" i="16"/>
  <c r="A5545" i="16"/>
  <c r="N5545" i="16" s="1"/>
  <c r="AB5544" i="16"/>
  <c r="AA5544" i="16"/>
  <c r="M5544" i="16"/>
  <c r="L5544" i="16"/>
  <c r="K5544" i="16"/>
  <c r="J5544" i="16"/>
  <c r="I5544" i="16"/>
  <c r="H5544" i="16"/>
  <c r="G5544" i="16"/>
  <c r="A5544" i="16"/>
  <c r="C5544" i="16" s="1"/>
  <c r="AB5543" i="16"/>
  <c r="AA5543" i="16"/>
  <c r="M5543" i="16"/>
  <c r="L5543" i="16"/>
  <c r="K5543" i="16"/>
  <c r="J5543" i="16"/>
  <c r="I5543" i="16"/>
  <c r="H5543" i="16"/>
  <c r="C5543" i="16" s="1"/>
  <c r="G5543" i="16"/>
  <c r="B5543" i="16"/>
  <c r="A5543" i="16"/>
  <c r="N5543" i="16" s="1"/>
  <c r="AB5542" i="16"/>
  <c r="AA5542" i="16"/>
  <c r="N5542" i="16"/>
  <c r="M5542" i="16"/>
  <c r="L5542" i="16"/>
  <c r="K5542" i="16"/>
  <c r="J5542" i="16"/>
  <c r="I5542" i="16"/>
  <c r="H5542" i="16"/>
  <c r="G5542" i="16"/>
  <c r="F5542" i="16"/>
  <c r="A5542" i="16"/>
  <c r="AB5541" i="16"/>
  <c r="AA5541" i="16"/>
  <c r="M5541" i="16"/>
  <c r="L5541" i="16"/>
  <c r="K5541" i="16"/>
  <c r="J5541" i="16"/>
  <c r="I5541" i="16"/>
  <c r="B5541" i="16" s="1"/>
  <c r="H5541" i="16"/>
  <c r="G5541" i="16"/>
  <c r="A5541" i="16"/>
  <c r="N5541" i="16" s="1"/>
  <c r="AB5540" i="16"/>
  <c r="AA5540" i="16"/>
  <c r="M5540" i="16"/>
  <c r="L5540" i="16"/>
  <c r="K5540" i="16"/>
  <c r="J5540" i="16"/>
  <c r="I5540" i="16"/>
  <c r="H5540" i="16"/>
  <c r="G5540" i="16"/>
  <c r="A5540" i="16"/>
  <c r="C5540" i="16" s="1"/>
  <c r="AB5539" i="16"/>
  <c r="AA5539" i="16"/>
  <c r="M5539" i="16"/>
  <c r="L5539" i="16"/>
  <c r="K5539" i="16"/>
  <c r="J5539" i="16"/>
  <c r="I5539" i="16"/>
  <c r="H5539" i="16"/>
  <c r="C5539" i="16" s="1"/>
  <c r="G5539" i="16"/>
  <c r="B5539" i="16"/>
  <c r="A5539" i="16"/>
  <c r="N5539" i="16" s="1"/>
  <c r="AB5538" i="16"/>
  <c r="AA5538" i="16"/>
  <c r="N5538" i="16"/>
  <c r="M5538" i="16"/>
  <c r="L5538" i="16"/>
  <c r="K5538" i="16"/>
  <c r="J5538" i="16"/>
  <c r="I5538" i="16"/>
  <c r="H5538" i="16"/>
  <c r="G5538" i="16"/>
  <c r="F5538" i="16"/>
  <c r="A5538" i="16"/>
  <c r="AB5537" i="16"/>
  <c r="AA5537" i="16"/>
  <c r="M5537" i="16"/>
  <c r="L5537" i="16"/>
  <c r="K5537" i="16"/>
  <c r="J5537" i="16"/>
  <c r="I5537" i="16"/>
  <c r="B5537" i="16" s="1"/>
  <c r="H5537" i="16"/>
  <c r="G5537" i="16"/>
  <c r="A5537" i="16"/>
  <c r="N5537" i="16" s="1"/>
  <c r="AB5536" i="16"/>
  <c r="AA5536" i="16"/>
  <c r="M5536" i="16"/>
  <c r="L5536" i="16"/>
  <c r="K5536" i="16"/>
  <c r="J5536" i="16"/>
  <c r="I5536" i="16"/>
  <c r="H5536" i="16"/>
  <c r="G5536" i="16"/>
  <c r="A5536" i="16"/>
  <c r="C5536" i="16" s="1"/>
  <c r="AB5535" i="16"/>
  <c r="AA5535" i="16"/>
  <c r="M5535" i="16"/>
  <c r="L5535" i="16"/>
  <c r="K5535" i="16"/>
  <c r="J5535" i="16"/>
  <c r="I5535" i="16"/>
  <c r="H5535" i="16"/>
  <c r="C5535" i="16" s="1"/>
  <c r="G5535" i="16"/>
  <c r="B5535" i="16"/>
  <c r="A5535" i="16"/>
  <c r="N5535" i="16" s="1"/>
  <c r="AB5534" i="16"/>
  <c r="AA5534" i="16"/>
  <c r="N5534" i="16"/>
  <c r="M5534" i="16"/>
  <c r="L5534" i="16"/>
  <c r="K5534" i="16"/>
  <c r="J5534" i="16"/>
  <c r="I5534" i="16"/>
  <c r="H5534" i="16"/>
  <c r="G5534" i="16"/>
  <c r="F5534" i="16"/>
  <c r="A5534" i="16"/>
  <c r="AB5533" i="16"/>
  <c r="AA5533" i="16"/>
  <c r="M5533" i="16"/>
  <c r="L5533" i="16"/>
  <c r="K5533" i="16"/>
  <c r="J5533" i="16"/>
  <c r="I5533" i="16"/>
  <c r="B5533" i="16" s="1"/>
  <c r="H5533" i="16"/>
  <c r="G5533" i="16"/>
  <c r="A5533" i="16"/>
  <c r="N5533" i="16" s="1"/>
  <c r="AB5532" i="16"/>
  <c r="AA5532" i="16"/>
  <c r="M5532" i="16"/>
  <c r="L5532" i="16"/>
  <c r="K5532" i="16"/>
  <c r="J5532" i="16"/>
  <c r="I5532" i="16"/>
  <c r="H5532" i="16"/>
  <c r="G5532" i="16"/>
  <c r="A5532" i="16"/>
  <c r="AB5531" i="16"/>
  <c r="AA5531" i="16"/>
  <c r="M5531" i="16"/>
  <c r="L5531" i="16"/>
  <c r="K5531" i="16"/>
  <c r="J5531" i="16"/>
  <c r="I5531" i="16"/>
  <c r="H5531" i="16"/>
  <c r="C5531" i="16" s="1"/>
  <c r="G5531" i="16"/>
  <c r="B5531" i="16"/>
  <c r="A5531" i="16"/>
  <c r="N5531" i="16" s="1"/>
  <c r="AB5530" i="16"/>
  <c r="AA5530" i="16"/>
  <c r="M5530" i="16"/>
  <c r="L5530" i="16"/>
  <c r="K5530" i="16"/>
  <c r="J5530" i="16"/>
  <c r="I5530" i="16"/>
  <c r="H5530" i="16"/>
  <c r="G5530" i="16"/>
  <c r="A5530" i="16"/>
  <c r="C5530" i="16" s="1"/>
  <c r="AB5529" i="16"/>
  <c r="AA5529" i="16"/>
  <c r="M5529" i="16"/>
  <c r="L5529" i="16"/>
  <c r="K5529" i="16"/>
  <c r="J5529" i="16"/>
  <c r="I5529" i="16"/>
  <c r="B5529" i="16" s="1"/>
  <c r="H5529" i="16"/>
  <c r="G5529" i="16"/>
  <c r="A5529" i="16"/>
  <c r="N5529" i="16" s="1"/>
  <c r="AB5528" i="16"/>
  <c r="AA5528" i="16"/>
  <c r="M5528" i="16"/>
  <c r="L5528" i="16"/>
  <c r="K5528" i="16"/>
  <c r="J5528" i="16"/>
  <c r="I5528" i="16"/>
  <c r="H5528" i="16"/>
  <c r="G5528" i="16"/>
  <c r="A5528" i="16"/>
  <c r="AB5527" i="16"/>
  <c r="AA5527" i="16"/>
  <c r="M5527" i="16"/>
  <c r="L5527" i="16"/>
  <c r="K5527" i="16"/>
  <c r="J5527" i="16"/>
  <c r="I5527" i="16"/>
  <c r="H5527" i="16"/>
  <c r="C5527" i="16" s="1"/>
  <c r="G5527" i="16"/>
  <c r="B5527" i="16"/>
  <c r="A5527" i="16"/>
  <c r="N5527" i="16" s="1"/>
  <c r="AB5526" i="16"/>
  <c r="AA5526" i="16"/>
  <c r="M5526" i="16"/>
  <c r="L5526" i="16"/>
  <c r="K5526" i="16"/>
  <c r="J5526" i="16"/>
  <c r="I5526" i="16"/>
  <c r="H5526" i="16"/>
  <c r="G5526" i="16"/>
  <c r="A5526" i="16"/>
  <c r="AB5525" i="16"/>
  <c r="AA5525" i="16"/>
  <c r="M5525" i="16"/>
  <c r="L5525" i="16"/>
  <c r="K5525" i="16"/>
  <c r="J5525" i="16"/>
  <c r="I5525" i="16"/>
  <c r="B5525" i="16" s="1"/>
  <c r="H5525" i="16"/>
  <c r="G5525" i="16"/>
  <c r="A5525" i="16"/>
  <c r="N5525" i="16" s="1"/>
  <c r="AB5524" i="16"/>
  <c r="AA5524" i="16"/>
  <c r="M5524" i="16"/>
  <c r="L5524" i="16"/>
  <c r="K5524" i="16"/>
  <c r="J5524" i="16"/>
  <c r="I5524" i="16"/>
  <c r="H5524" i="16"/>
  <c r="G5524" i="16"/>
  <c r="A5524" i="16"/>
  <c r="C5524" i="16" s="1"/>
  <c r="AB5523" i="16"/>
  <c r="AA5523" i="16"/>
  <c r="M5523" i="16"/>
  <c r="L5523" i="16"/>
  <c r="K5523" i="16"/>
  <c r="J5523" i="16"/>
  <c r="I5523" i="16"/>
  <c r="H5523" i="16"/>
  <c r="C5523" i="16" s="1"/>
  <c r="G5523" i="16"/>
  <c r="B5523" i="16"/>
  <c r="A5523" i="16"/>
  <c r="N5523" i="16" s="1"/>
  <c r="AB5522" i="16"/>
  <c r="AA5522" i="16"/>
  <c r="M5522" i="16"/>
  <c r="L5522" i="16"/>
  <c r="K5522" i="16"/>
  <c r="J5522" i="16"/>
  <c r="I5522" i="16"/>
  <c r="H5522" i="16"/>
  <c r="G5522" i="16"/>
  <c r="A5522" i="16"/>
  <c r="C5522" i="16" s="1"/>
  <c r="AB5521" i="16"/>
  <c r="AA5521" i="16"/>
  <c r="M5521" i="16"/>
  <c r="L5521" i="16"/>
  <c r="K5521" i="16"/>
  <c r="J5521" i="16"/>
  <c r="I5521" i="16"/>
  <c r="B5521" i="16" s="1"/>
  <c r="H5521" i="16"/>
  <c r="G5521" i="16"/>
  <c r="A5521" i="16"/>
  <c r="N5521" i="16" s="1"/>
  <c r="AB5520" i="16"/>
  <c r="AA5520" i="16"/>
  <c r="M5520" i="16"/>
  <c r="L5520" i="16"/>
  <c r="K5520" i="16"/>
  <c r="J5520" i="16"/>
  <c r="I5520" i="16"/>
  <c r="H5520" i="16"/>
  <c r="G5520" i="16"/>
  <c r="A5520" i="16"/>
  <c r="AB5519" i="16"/>
  <c r="AA5519" i="16"/>
  <c r="M5519" i="16"/>
  <c r="L5519" i="16"/>
  <c r="K5519" i="16"/>
  <c r="J5519" i="16"/>
  <c r="I5519" i="16"/>
  <c r="H5519" i="16"/>
  <c r="C5519" i="16" s="1"/>
  <c r="G5519" i="16"/>
  <c r="B5519" i="16"/>
  <c r="A5519" i="16"/>
  <c r="N5519" i="16" s="1"/>
  <c r="AB5518" i="16"/>
  <c r="AA5518" i="16"/>
  <c r="M5518" i="16"/>
  <c r="L5518" i="16"/>
  <c r="K5518" i="16"/>
  <c r="J5518" i="16"/>
  <c r="I5518" i="16"/>
  <c r="H5518" i="16"/>
  <c r="G5518" i="16"/>
  <c r="A5518" i="16"/>
  <c r="AB5517" i="16"/>
  <c r="AA5517" i="16"/>
  <c r="M5517" i="16"/>
  <c r="L5517" i="16"/>
  <c r="K5517" i="16"/>
  <c r="J5517" i="16"/>
  <c r="I5517" i="16"/>
  <c r="B5517" i="16" s="1"/>
  <c r="H5517" i="16"/>
  <c r="G5517" i="16"/>
  <c r="A5517" i="16"/>
  <c r="N5517" i="16" s="1"/>
  <c r="AB5516" i="16"/>
  <c r="AA5516" i="16"/>
  <c r="M5516" i="16"/>
  <c r="L5516" i="16"/>
  <c r="K5516" i="16"/>
  <c r="J5516" i="16"/>
  <c r="I5516" i="16"/>
  <c r="H5516" i="16"/>
  <c r="G5516" i="16"/>
  <c r="A5516" i="16"/>
  <c r="C5516" i="16" s="1"/>
  <c r="AB5515" i="16"/>
  <c r="AA5515" i="16"/>
  <c r="M5515" i="16"/>
  <c r="L5515" i="16"/>
  <c r="K5515" i="16"/>
  <c r="J5515" i="16"/>
  <c r="I5515" i="16"/>
  <c r="H5515" i="16"/>
  <c r="C5515" i="16" s="1"/>
  <c r="G5515" i="16"/>
  <c r="B5515" i="16"/>
  <c r="A5515" i="16"/>
  <c r="N5515" i="16" s="1"/>
  <c r="AB5514" i="16"/>
  <c r="AA5514" i="16"/>
  <c r="M5514" i="16"/>
  <c r="L5514" i="16"/>
  <c r="K5514" i="16"/>
  <c r="J5514" i="16"/>
  <c r="I5514" i="16"/>
  <c r="H5514" i="16"/>
  <c r="G5514" i="16"/>
  <c r="A5514" i="16"/>
  <c r="C5514" i="16" s="1"/>
  <c r="AB5513" i="16"/>
  <c r="AA5513" i="16"/>
  <c r="M5513" i="16"/>
  <c r="L5513" i="16"/>
  <c r="K5513" i="16"/>
  <c r="J5513" i="16"/>
  <c r="I5513" i="16"/>
  <c r="B5513" i="16" s="1"/>
  <c r="H5513" i="16"/>
  <c r="G5513" i="16"/>
  <c r="A5513" i="16"/>
  <c r="N5513" i="16" s="1"/>
  <c r="AB5512" i="16"/>
  <c r="AA5512" i="16"/>
  <c r="M5512" i="16"/>
  <c r="L5512" i="16"/>
  <c r="K5512" i="16"/>
  <c r="J5512" i="16"/>
  <c r="I5512" i="16"/>
  <c r="H5512" i="16"/>
  <c r="G5512" i="16"/>
  <c r="A5512" i="16"/>
  <c r="AB5511" i="16"/>
  <c r="AA5511" i="16"/>
  <c r="M5511" i="16"/>
  <c r="L5511" i="16"/>
  <c r="K5511" i="16"/>
  <c r="J5511" i="16"/>
  <c r="I5511" i="16"/>
  <c r="H5511" i="16"/>
  <c r="C5511" i="16" s="1"/>
  <c r="G5511" i="16"/>
  <c r="B5511" i="16"/>
  <c r="A5511" i="16"/>
  <c r="N5511" i="16" s="1"/>
  <c r="AB5510" i="16"/>
  <c r="AA5510" i="16"/>
  <c r="M5510" i="16"/>
  <c r="L5510" i="16"/>
  <c r="K5510" i="16"/>
  <c r="J5510" i="16"/>
  <c r="I5510" i="16"/>
  <c r="H5510" i="16"/>
  <c r="G5510" i="16"/>
  <c r="A5510" i="16"/>
  <c r="AB5509" i="16"/>
  <c r="AA5509" i="16"/>
  <c r="M5509" i="16"/>
  <c r="L5509" i="16"/>
  <c r="K5509" i="16"/>
  <c r="J5509" i="16"/>
  <c r="I5509" i="16"/>
  <c r="B5509" i="16" s="1"/>
  <c r="H5509" i="16"/>
  <c r="G5509" i="16"/>
  <c r="A5509" i="16"/>
  <c r="N5509" i="16" s="1"/>
  <c r="AB5508" i="16"/>
  <c r="AA5508" i="16"/>
  <c r="M5508" i="16"/>
  <c r="L5508" i="16"/>
  <c r="K5508" i="16"/>
  <c r="J5508" i="16"/>
  <c r="I5508" i="16"/>
  <c r="H5508" i="16"/>
  <c r="G5508" i="16"/>
  <c r="A5508" i="16"/>
  <c r="C5508" i="16" s="1"/>
  <c r="AB5507" i="16"/>
  <c r="AA5507" i="16"/>
  <c r="M5507" i="16"/>
  <c r="L5507" i="16"/>
  <c r="K5507" i="16"/>
  <c r="J5507" i="16"/>
  <c r="I5507" i="16"/>
  <c r="H5507" i="16"/>
  <c r="C5507" i="16" s="1"/>
  <c r="G5507" i="16"/>
  <c r="B5507" i="16"/>
  <c r="A5507" i="16"/>
  <c r="N5507" i="16" s="1"/>
  <c r="AB5506" i="16"/>
  <c r="AA5506" i="16"/>
  <c r="M5506" i="16"/>
  <c r="L5506" i="16"/>
  <c r="K5506" i="16"/>
  <c r="J5506" i="16"/>
  <c r="I5506" i="16"/>
  <c r="H5506" i="16"/>
  <c r="G5506" i="16"/>
  <c r="A5506" i="16"/>
  <c r="AB5505" i="16"/>
  <c r="AA5505" i="16"/>
  <c r="M5505" i="16"/>
  <c r="L5505" i="16"/>
  <c r="K5505" i="16"/>
  <c r="J5505" i="16"/>
  <c r="I5505" i="16"/>
  <c r="B5505" i="16" s="1"/>
  <c r="H5505" i="16"/>
  <c r="G5505" i="16"/>
  <c r="A5505" i="16"/>
  <c r="N5505" i="16" s="1"/>
  <c r="AB5504" i="16"/>
  <c r="AA5504" i="16"/>
  <c r="M5504" i="16"/>
  <c r="L5504" i="16"/>
  <c r="K5504" i="16"/>
  <c r="J5504" i="16"/>
  <c r="I5504" i="16"/>
  <c r="H5504" i="16"/>
  <c r="G5504" i="16"/>
  <c r="A5504" i="16"/>
  <c r="AB5503" i="16"/>
  <c r="AA5503" i="16"/>
  <c r="M5503" i="16"/>
  <c r="L5503" i="16"/>
  <c r="K5503" i="16"/>
  <c r="J5503" i="16"/>
  <c r="I5503" i="16"/>
  <c r="H5503" i="16"/>
  <c r="C5503" i="16" s="1"/>
  <c r="G5503" i="16"/>
  <c r="B5503" i="16"/>
  <c r="A5503" i="16"/>
  <c r="N5503" i="16" s="1"/>
  <c r="AB5502" i="16"/>
  <c r="AA5502" i="16"/>
  <c r="M5502" i="16"/>
  <c r="L5502" i="16"/>
  <c r="K5502" i="16"/>
  <c r="J5502" i="16"/>
  <c r="I5502" i="16"/>
  <c r="H5502" i="16"/>
  <c r="G5502" i="16"/>
  <c r="A5502" i="16"/>
  <c r="C5502" i="16" s="1"/>
  <c r="AB5501" i="16"/>
  <c r="AA5501" i="16"/>
  <c r="M5501" i="16"/>
  <c r="L5501" i="16"/>
  <c r="K5501" i="16"/>
  <c r="J5501" i="16"/>
  <c r="I5501" i="16"/>
  <c r="B5501" i="16" s="1"/>
  <c r="H5501" i="16"/>
  <c r="G5501" i="16"/>
  <c r="A5501" i="16"/>
  <c r="N5501" i="16" s="1"/>
  <c r="AB5500" i="16"/>
  <c r="AA5500" i="16"/>
  <c r="M5500" i="16"/>
  <c r="L5500" i="16"/>
  <c r="K5500" i="16"/>
  <c r="J5500" i="16"/>
  <c r="I5500" i="16"/>
  <c r="H5500" i="16"/>
  <c r="G5500" i="16"/>
  <c r="A5500" i="16"/>
  <c r="C5500" i="16" s="1"/>
  <c r="AB5499" i="16"/>
  <c r="AA5499" i="16"/>
  <c r="M5499" i="16"/>
  <c r="L5499" i="16"/>
  <c r="K5499" i="16"/>
  <c r="J5499" i="16"/>
  <c r="I5499" i="16"/>
  <c r="H5499" i="16"/>
  <c r="C5499" i="16" s="1"/>
  <c r="G5499" i="16"/>
  <c r="B5499" i="16"/>
  <c r="A5499" i="16"/>
  <c r="N5499" i="16" s="1"/>
  <c r="AB5498" i="16"/>
  <c r="AA5498" i="16"/>
  <c r="M5498" i="16"/>
  <c r="L5498" i="16"/>
  <c r="K5498" i="16"/>
  <c r="J5498" i="16"/>
  <c r="I5498" i="16"/>
  <c r="H5498" i="16"/>
  <c r="G5498" i="16"/>
  <c r="A5498" i="16"/>
  <c r="AB5497" i="16"/>
  <c r="AA5497" i="16"/>
  <c r="M5497" i="16"/>
  <c r="L5497" i="16"/>
  <c r="K5497" i="16"/>
  <c r="J5497" i="16"/>
  <c r="I5497" i="16"/>
  <c r="B5497" i="16" s="1"/>
  <c r="H5497" i="16"/>
  <c r="G5497" i="16"/>
  <c r="A5497" i="16"/>
  <c r="N5497" i="16" s="1"/>
  <c r="AB5496" i="16"/>
  <c r="AA5496" i="16"/>
  <c r="M5496" i="16"/>
  <c r="L5496" i="16"/>
  <c r="K5496" i="16"/>
  <c r="J5496" i="16"/>
  <c r="I5496" i="16"/>
  <c r="H5496" i="16"/>
  <c r="G5496" i="16"/>
  <c r="A5496" i="16"/>
  <c r="AB5495" i="16"/>
  <c r="AA5495" i="16"/>
  <c r="M5495" i="16"/>
  <c r="L5495" i="16"/>
  <c r="K5495" i="16"/>
  <c r="J5495" i="16"/>
  <c r="I5495" i="16"/>
  <c r="H5495" i="16"/>
  <c r="C5495" i="16" s="1"/>
  <c r="G5495" i="16"/>
  <c r="B5495" i="16"/>
  <c r="A5495" i="16"/>
  <c r="N5495" i="16" s="1"/>
  <c r="AB5494" i="16"/>
  <c r="AA5494" i="16"/>
  <c r="M5494" i="16"/>
  <c r="L5494" i="16"/>
  <c r="K5494" i="16"/>
  <c r="J5494" i="16"/>
  <c r="I5494" i="16"/>
  <c r="H5494" i="16"/>
  <c r="G5494" i="16"/>
  <c r="A5494" i="16"/>
  <c r="C5494" i="16" s="1"/>
  <c r="AB5493" i="16"/>
  <c r="AA5493" i="16"/>
  <c r="M5493" i="16"/>
  <c r="L5493" i="16"/>
  <c r="K5493" i="16"/>
  <c r="J5493" i="16"/>
  <c r="I5493" i="16"/>
  <c r="B5493" i="16" s="1"/>
  <c r="H5493" i="16"/>
  <c r="G5493" i="16"/>
  <c r="A5493" i="16"/>
  <c r="N5493" i="16" s="1"/>
  <c r="AB5492" i="16"/>
  <c r="AA5492" i="16"/>
  <c r="M5492" i="16"/>
  <c r="L5492" i="16"/>
  <c r="K5492" i="16"/>
  <c r="J5492" i="16"/>
  <c r="I5492" i="16"/>
  <c r="H5492" i="16"/>
  <c r="G5492" i="16"/>
  <c r="A5492" i="16"/>
  <c r="C5492" i="16" s="1"/>
  <c r="AB5491" i="16"/>
  <c r="AA5491" i="16"/>
  <c r="M5491" i="16"/>
  <c r="L5491" i="16"/>
  <c r="K5491" i="16"/>
  <c r="J5491" i="16"/>
  <c r="I5491" i="16"/>
  <c r="H5491" i="16"/>
  <c r="C5491" i="16" s="1"/>
  <c r="G5491" i="16"/>
  <c r="B5491" i="16"/>
  <c r="A5491" i="16"/>
  <c r="N5491" i="16" s="1"/>
  <c r="AB5490" i="16"/>
  <c r="AA5490" i="16"/>
  <c r="M5490" i="16"/>
  <c r="L5490" i="16"/>
  <c r="K5490" i="16"/>
  <c r="J5490" i="16"/>
  <c r="I5490" i="16"/>
  <c r="H5490" i="16"/>
  <c r="G5490" i="16"/>
  <c r="A5490" i="16"/>
  <c r="AB5489" i="16"/>
  <c r="AA5489" i="16"/>
  <c r="M5489" i="16"/>
  <c r="L5489" i="16"/>
  <c r="K5489" i="16"/>
  <c r="J5489" i="16"/>
  <c r="I5489" i="16"/>
  <c r="B5489" i="16" s="1"/>
  <c r="H5489" i="16"/>
  <c r="G5489" i="16"/>
  <c r="A5489" i="16"/>
  <c r="N5489" i="16" s="1"/>
  <c r="AB5488" i="16"/>
  <c r="AA5488" i="16"/>
  <c r="M5488" i="16"/>
  <c r="L5488" i="16"/>
  <c r="K5488" i="16"/>
  <c r="J5488" i="16"/>
  <c r="I5488" i="16"/>
  <c r="H5488" i="16"/>
  <c r="G5488" i="16"/>
  <c r="A5488" i="16"/>
  <c r="AB5487" i="16"/>
  <c r="AA5487" i="16"/>
  <c r="M5487" i="16"/>
  <c r="L5487" i="16"/>
  <c r="K5487" i="16"/>
  <c r="J5487" i="16"/>
  <c r="I5487" i="16"/>
  <c r="H5487" i="16"/>
  <c r="C5487" i="16" s="1"/>
  <c r="G5487" i="16"/>
  <c r="B5487" i="16"/>
  <c r="A5487" i="16"/>
  <c r="N5487" i="16" s="1"/>
  <c r="AB5486" i="16"/>
  <c r="AA5486" i="16"/>
  <c r="M5486" i="16"/>
  <c r="L5486" i="16"/>
  <c r="K5486" i="16"/>
  <c r="J5486" i="16"/>
  <c r="I5486" i="16"/>
  <c r="H5486" i="16"/>
  <c r="G5486" i="16"/>
  <c r="A5486" i="16"/>
  <c r="C5486" i="16" s="1"/>
  <c r="AB5485" i="16"/>
  <c r="AA5485" i="16"/>
  <c r="M5485" i="16"/>
  <c r="L5485" i="16"/>
  <c r="K5485" i="16"/>
  <c r="J5485" i="16"/>
  <c r="I5485" i="16"/>
  <c r="B5485" i="16" s="1"/>
  <c r="H5485" i="16"/>
  <c r="G5485" i="16"/>
  <c r="A5485" i="16"/>
  <c r="N5485" i="16" s="1"/>
  <c r="AB5484" i="16"/>
  <c r="AA5484" i="16"/>
  <c r="M5484" i="16"/>
  <c r="L5484" i="16"/>
  <c r="K5484" i="16"/>
  <c r="J5484" i="16"/>
  <c r="I5484" i="16"/>
  <c r="H5484" i="16"/>
  <c r="G5484" i="16"/>
  <c r="A5484" i="16"/>
  <c r="C5484" i="16" s="1"/>
  <c r="AB5483" i="16"/>
  <c r="AA5483" i="16"/>
  <c r="M5483" i="16"/>
  <c r="L5483" i="16"/>
  <c r="K5483" i="16"/>
  <c r="J5483" i="16"/>
  <c r="I5483" i="16"/>
  <c r="H5483" i="16"/>
  <c r="C5483" i="16" s="1"/>
  <c r="G5483" i="16"/>
  <c r="B5483" i="16"/>
  <c r="A5483" i="16"/>
  <c r="N5483" i="16" s="1"/>
  <c r="AB5482" i="16"/>
  <c r="AA5482" i="16"/>
  <c r="M5482" i="16"/>
  <c r="L5482" i="16"/>
  <c r="K5482" i="16"/>
  <c r="J5482" i="16"/>
  <c r="I5482" i="16"/>
  <c r="H5482" i="16"/>
  <c r="G5482" i="16"/>
  <c r="A5482" i="16"/>
  <c r="AB5481" i="16"/>
  <c r="AA5481" i="16"/>
  <c r="M5481" i="16"/>
  <c r="L5481" i="16"/>
  <c r="K5481" i="16"/>
  <c r="J5481" i="16"/>
  <c r="I5481" i="16"/>
  <c r="B5481" i="16" s="1"/>
  <c r="H5481" i="16"/>
  <c r="G5481" i="16"/>
  <c r="A5481" i="16"/>
  <c r="N5481" i="16" s="1"/>
  <c r="AB5480" i="16"/>
  <c r="AA5480" i="16"/>
  <c r="M5480" i="16"/>
  <c r="L5480" i="16"/>
  <c r="K5480" i="16"/>
  <c r="J5480" i="16"/>
  <c r="I5480" i="16"/>
  <c r="H5480" i="16"/>
  <c r="G5480" i="16"/>
  <c r="A5480" i="16"/>
  <c r="AB5479" i="16"/>
  <c r="AA5479" i="16"/>
  <c r="M5479" i="16"/>
  <c r="L5479" i="16"/>
  <c r="K5479" i="16"/>
  <c r="J5479" i="16"/>
  <c r="I5479" i="16"/>
  <c r="H5479" i="16"/>
  <c r="C5479" i="16" s="1"/>
  <c r="G5479" i="16"/>
  <c r="B5479" i="16"/>
  <c r="A5479" i="16"/>
  <c r="N5479" i="16" s="1"/>
  <c r="AB5478" i="16"/>
  <c r="AA5478" i="16"/>
  <c r="M5478" i="16"/>
  <c r="L5478" i="16"/>
  <c r="K5478" i="16"/>
  <c r="J5478" i="16"/>
  <c r="I5478" i="16"/>
  <c r="H5478" i="16"/>
  <c r="G5478" i="16"/>
  <c r="A5478" i="16"/>
  <c r="C5478" i="16" s="1"/>
  <c r="AB5477" i="16"/>
  <c r="AA5477" i="16"/>
  <c r="M5477" i="16"/>
  <c r="L5477" i="16"/>
  <c r="K5477" i="16"/>
  <c r="J5477" i="16"/>
  <c r="I5477" i="16"/>
  <c r="B5477" i="16" s="1"/>
  <c r="H5477" i="16"/>
  <c r="G5477" i="16"/>
  <c r="A5477" i="16"/>
  <c r="N5477" i="16" s="1"/>
  <c r="AB5476" i="16"/>
  <c r="AA5476" i="16"/>
  <c r="M5476" i="16"/>
  <c r="L5476" i="16"/>
  <c r="K5476" i="16"/>
  <c r="J5476" i="16"/>
  <c r="I5476" i="16"/>
  <c r="H5476" i="16"/>
  <c r="G5476" i="16"/>
  <c r="A5476" i="16"/>
  <c r="AB5475" i="16"/>
  <c r="AA5475" i="16"/>
  <c r="M5475" i="16"/>
  <c r="L5475" i="16"/>
  <c r="K5475" i="16"/>
  <c r="J5475" i="16"/>
  <c r="I5475" i="16"/>
  <c r="H5475" i="16"/>
  <c r="C5475" i="16" s="1"/>
  <c r="G5475" i="16"/>
  <c r="B5475" i="16"/>
  <c r="A5475" i="16"/>
  <c r="N5475" i="16" s="1"/>
  <c r="AB5474" i="16"/>
  <c r="AA5474" i="16"/>
  <c r="M5474" i="16"/>
  <c r="L5474" i="16"/>
  <c r="K5474" i="16"/>
  <c r="J5474" i="16"/>
  <c r="I5474" i="16"/>
  <c r="H5474" i="16"/>
  <c r="G5474" i="16"/>
  <c r="A5474" i="16"/>
  <c r="AB5473" i="16"/>
  <c r="AA5473" i="16"/>
  <c r="M5473" i="16"/>
  <c r="L5473" i="16"/>
  <c r="K5473" i="16"/>
  <c r="J5473" i="16"/>
  <c r="I5473" i="16"/>
  <c r="B5473" i="16" s="1"/>
  <c r="H5473" i="16"/>
  <c r="G5473" i="16"/>
  <c r="A5473" i="16"/>
  <c r="N5473" i="16" s="1"/>
  <c r="AB5472" i="16"/>
  <c r="AA5472" i="16"/>
  <c r="M5472" i="16"/>
  <c r="L5472" i="16"/>
  <c r="K5472" i="16"/>
  <c r="J5472" i="16"/>
  <c r="I5472" i="16"/>
  <c r="H5472" i="16"/>
  <c r="G5472" i="16"/>
  <c r="A5472" i="16"/>
  <c r="C5472" i="16" s="1"/>
  <c r="AB5471" i="16"/>
  <c r="AA5471" i="16"/>
  <c r="M5471" i="16"/>
  <c r="L5471" i="16"/>
  <c r="K5471" i="16"/>
  <c r="J5471" i="16"/>
  <c r="I5471" i="16"/>
  <c r="H5471" i="16"/>
  <c r="C5471" i="16" s="1"/>
  <c r="G5471" i="16"/>
  <c r="B5471" i="16"/>
  <c r="A5471" i="16"/>
  <c r="N5471" i="16" s="1"/>
  <c r="AB5470" i="16"/>
  <c r="AA5470" i="16"/>
  <c r="M5470" i="16"/>
  <c r="L5470" i="16"/>
  <c r="K5470" i="16"/>
  <c r="J5470" i="16"/>
  <c r="I5470" i="16"/>
  <c r="H5470" i="16"/>
  <c r="G5470" i="16"/>
  <c r="A5470" i="16"/>
  <c r="C5470" i="16" s="1"/>
  <c r="AB5469" i="16"/>
  <c r="AA5469" i="16"/>
  <c r="M5469" i="16"/>
  <c r="L5469" i="16"/>
  <c r="K5469" i="16"/>
  <c r="J5469" i="16"/>
  <c r="I5469" i="16"/>
  <c r="B5469" i="16" s="1"/>
  <c r="H5469" i="16"/>
  <c r="G5469" i="16"/>
  <c r="A5469" i="16"/>
  <c r="N5469" i="16" s="1"/>
  <c r="AB5468" i="16"/>
  <c r="AA5468" i="16"/>
  <c r="M5468" i="16"/>
  <c r="L5468" i="16"/>
  <c r="K5468" i="16"/>
  <c r="J5468" i="16"/>
  <c r="I5468" i="16"/>
  <c r="H5468" i="16"/>
  <c r="G5468" i="16"/>
  <c r="A5468" i="16"/>
  <c r="AB5467" i="16"/>
  <c r="AA5467" i="16"/>
  <c r="M5467" i="16"/>
  <c r="L5467" i="16"/>
  <c r="K5467" i="16"/>
  <c r="J5467" i="16"/>
  <c r="I5467" i="16"/>
  <c r="H5467" i="16"/>
  <c r="C5467" i="16" s="1"/>
  <c r="G5467" i="16"/>
  <c r="B5467" i="16"/>
  <c r="A5467" i="16"/>
  <c r="N5467" i="16" s="1"/>
  <c r="AB5466" i="16"/>
  <c r="AA5466" i="16"/>
  <c r="M5466" i="16"/>
  <c r="L5466" i="16"/>
  <c r="K5466" i="16"/>
  <c r="J5466" i="16"/>
  <c r="I5466" i="16"/>
  <c r="H5466" i="16"/>
  <c r="G5466" i="16"/>
  <c r="A5466" i="16"/>
  <c r="AB5465" i="16"/>
  <c r="AA5465" i="16"/>
  <c r="M5465" i="16"/>
  <c r="L5465" i="16"/>
  <c r="K5465" i="16"/>
  <c r="J5465" i="16"/>
  <c r="I5465" i="16"/>
  <c r="B5465" i="16" s="1"/>
  <c r="H5465" i="16"/>
  <c r="G5465" i="16"/>
  <c r="A5465" i="16"/>
  <c r="N5465" i="16" s="1"/>
  <c r="AB5464" i="16"/>
  <c r="AA5464" i="16"/>
  <c r="M5464" i="16"/>
  <c r="L5464" i="16"/>
  <c r="K5464" i="16"/>
  <c r="J5464" i="16"/>
  <c r="I5464" i="16"/>
  <c r="H5464" i="16"/>
  <c r="G5464" i="16"/>
  <c r="A5464" i="16"/>
  <c r="C5464" i="16" s="1"/>
  <c r="AB5463" i="16"/>
  <c r="AA5463" i="16"/>
  <c r="M5463" i="16"/>
  <c r="L5463" i="16"/>
  <c r="K5463" i="16"/>
  <c r="J5463" i="16"/>
  <c r="I5463" i="16"/>
  <c r="H5463" i="16"/>
  <c r="C5463" i="16" s="1"/>
  <c r="G5463" i="16"/>
  <c r="B5463" i="16"/>
  <c r="A5463" i="16"/>
  <c r="N5463" i="16" s="1"/>
  <c r="AB5462" i="16"/>
  <c r="AA5462" i="16"/>
  <c r="M5462" i="16"/>
  <c r="L5462" i="16"/>
  <c r="K5462" i="16"/>
  <c r="J5462" i="16"/>
  <c r="I5462" i="16"/>
  <c r="H5462" i="16"/>
  <c r="G5462" i="16"/>
  <c r="A5462" i="16"/>
  <c r="AB5461" i="16"/>
  <c r="AA5461" i="16"/>
  <c r="M5461" i="16"/>
  <c r="L5461" i="16"/>
  <c r="K5461" i="16"/>
  <c r="J5461" i="16"/>
  <c r="I5461" i="16"/>
  <c r="B5461" i="16" s="1"/>
  <c r="H5461" i="16"/>
  <c r="G5461" i="16"/>
  <c r="A5461" i="16"/>
  <c r="N5461" i="16" s="1"/>
  <c r="AB5460" i="16"/>
  <c r="AA5460" i="16"/>
  <c r="M5460" i="16"/>
  <c r="L5460" i="16"/>
  <c r="K5460" i="16"/>
  <c r="J5460" i="16"/>
  <c r="I5460" i="16"/>
  <c r="H5460" i="16"/>
  <c r="G5460" i="16"/>
  <c r="A5460" i="16"/>
  <c r="AB5459" i="16"/>
  <c r="AA5459" i="16"/>
  <c r="M5459" i="16"/>
  <c r="L5459" i="16"/>
  <c r="K5459" i="16"/>
  <c r="J5459" i="16"/>
  <c r="I5459" i="16"/>
  <c r="H5459" i="16"/>
  <c r="C5459" i="16" s="1"/>
  <c r="G5459" i="16"/>
  <c r="B5459" i="16"/>
  <c r="A5459" i="16"/>
  <c r="N5459" i="16" s="1"/>
  <c r="AB5458" i="16"/>
  <c r="AA5458" i="16"/>
  <c r="M5458" i="16"/>
  <c r="L5458" i="16"/>
  <c r="K5458" i="16"/>
  <c r="J5458" i="16"/>
  <c r="I5458" i="16"/>
  <c r="B5458" i="16" s="1"/>
  <c r="H5458" i="16"/>
  <c r="G5458" i="16"/>
  <c r="A5458" i="16"/>
  <c r="AB5457" i="16"/>
  <c r="AA5457" i="16"/>
  <c r="M5457" i="16"/>
  <c r="L5457" i="16"/>
  <c r="K5457" i="16"/>
  <c r="J5457" i="16"/>
  <c r="I5457" i="16"/>
  <c r="B5457" i="16" s="1"/>
  <c r="H5457" i="16"/>
  <c r="G5457" i="16"/>
  <c r="A5457" i="16"/>
  <c r="N5457" i="16" s="1"/>
  <c r="AB5456" i="16"/>
  <c r="AA5456" i="16"/>
  <c r="M5456" i="16"/>
  <c r="L5456" i="16"/>
  <c r="K5456" i="16"/>
  <c r="J5456" i="16"/>
  <c r="I5456" i="16"/>
  <c r="H5456" i="16"/>
  <c r="G5456" i="16"/>
  <c r="A5456" i="16"/>
  <c r="AB5455" i="16"/>
  <c r="AA5455" i="16"/>
  <c r="M5455" i="16"/>
  <c r="L5455" i="16"/>
  <c r="K5455" i="16"/>
  <c r="J5455" i="16"/>
  <c r="I5455" i="16"/>
  <c r="H5455" i="16"/>
  <c r="C5455" i="16" s="1"/>
  <c r="G5455" i="16"/>
  <c r="B5455" i="16"/>
  <c r="A5455" i="16"/>
  <c r="N5455" i="16" s="1"/>
  <c r="AB5454" i="16"/>
  <c r="AA5454" i="16"/>
  <c r="M5454" i="16"/>
  <c r="L5454" i="16"/>
  <c r="K5454" i="16"/>
  <c r="J5454" i="16"/>
  <c r="I5454" i="16"/>
  <c r="H5454" i="16"/>
  <c r="G5454" i="16"/>
  <c r="A5454" i="16"/>
  <c r="AB5453" i="16"/>
  <c r="AA5453" i="16"/>
  <c r="M5453" i="16"/>
  <c r="L5453" i="16"/>
  <c r="K5453" i="16"/>
  <c r="J5453" i="16"/>
  <c r="I5453" i="16"/>
  <c r="B5453" i="16" s="1"/>
  <c r="H5453" i="16"/>
  <c r="G5453" i="16"/>
  <c r="A5453" i="16"/>
  <c r="N5453" i="16" s="1"/>
  <c r="AB5452" i="16"/>
  <c r="AA5452" i="16"/>
  <c r="M5452" i="16"/>
  <c r="L5452" i="16"/>
  <c r="K5452" i="16"/>
  <c r="J5452" i="16"/>
  <c r="I5452" i="16"/>
  <c r="H5452" i="16"/>
  <c r="G5452" i="16"/>
  <c r="A5452" i="16"/>
  <c r="AB5451" i="16"/>
  <c r="AA5451" i="16"/>
  <c r="M5451" i="16"/>
  <c r="L5451" i="16"/>
  <c r="K5451" i="16"/>
  <c r="J5451" i="16"/>
  <c r="I5451" i="16"/>
  <c r="H5451" i="16"/>
  <c r="C5451" i="16" s="1"/>
  <c r="G5451" i="16"/>
  <c r="B5451" i="16"/>
  <c r="A5451" i="16"/>
  <c r="N5451" i="16" s="1"/>
  <c r="AB5450" i="16"/>
  <c r="AA5450" i="16"/>
  <c r="M5450" i="16"/>
  <c r="L5450" i="16"/>
  <c r="K5450" i="16"/>
  <c r="J5450" i="16"/>
  <c r="I5450" i="16"/>
  <c r="B5450" i="16" s="1"/>
  <c r="H5450" i="16"/>
  <c r="G5450" i="16"/>
  <c r="A5450" i="16"/>
  <c r="AB5449" i="16"/>
  <c r="AA5449" i="16"/>
  <c r="M5449" i="16"/>
  <c r="L5449" i="16"/>
  <c r="K5449" i="16"/>
  <c r="J5449" i="16"/>
  <c r="I5449" i="16"/>
  <c r="B5449" i="16" s="1"/>
  <c r="H5449" i="16"/>
  <c r="G5449" i="16"/>
  <c r="A5449" i="16"/>
  <c r="N5449" i="16" s="1"/>
  <c r="AB5448" i="16"/>
  <c r="AA5448" i="16"/>
  <c r="M5448" i="16"/>
  <c r="L5448" i="16"/>
  <c r="K5448" i="16"/>
  <c r="J5448" i="16"/>
  <c r="I5448" i="16"/>
  <c r="H5448" i="16"/>
  <c r="G5448" i="16"/>
  <c r="A5448" i="16"/>
  <c r="AB5447" i="16"/>
  <c r="AA5447" i="16"/>
  <c r="M5447" i="16"/>
  <c r="L5447" i="16"/>
  <c r="K5447" i="16"/>
  <c r="J5447" i="16"/>
  <c r="I5447" i="16"/>
  <c r="H5447" i="16"/>
  <c r="C5447" i="16" s="1"/>
  <c r="G5447" i="16"/>
  <c r="B5447" i="16"/>
  <c r="A5447" i="16"/>
  <c r="N5447" i="16" s="1"/>
  <c r="AB5446" i="16"/>
  <c r="AA5446" i="16"/>
  <c r="M5446" i="16"/>
  <c r="L5446" i="16"/>
  <c r="K5446" i="16"/>
  <c r="J5446" i="16"/>
  <c r="I5446" i="16"/>
  <c r="H5446" i="16"/>
  <c r="G5446" i="16"/>
  <c r="A5446" i="16"/>
  <c r="AB5445" i="16"/>
  <c r="AA5445" i="16"/>
  <c r="M5445" i="16"/>
  <c r="L5445" i="16"/>
  <c r="K5445" i="16"/>
  <c r="J5445" i="16"/>
  <c r="I5445" i="16"/>
  <c r="B5445" i="16" s="1"/>
  <c r="H5445" i="16"/>
  <c r="G5445" i="16"/>
  <c r="A5445" i="16"/>
  <c r="N5445" i="16" s="1"/>
  <c r="AB5444" i="16"/>
  <c r="AA5444" i="16"/>
  <c r="M5444" i="16"/>
  <c r="L5444" i="16"/>
  <c r="K5444" i="16"/>
  <c r="J5444" i="16"/>
  <c r="I5444" i="16"/>
  <c r="H5444" i="16"/>
  <c r="G5444" i="16"/>
  <c r="A5444" i="16"/>
  <c r="AB5443" i="16"/>
  <c r="AA5443" i="16"/>
  <c r="M5443" i="16"/>
  <c r="L5443" i="16"/>
  <c r="K5443" i="16"/>
  <c r="J5443" i="16"/>
  <c r="I5443" i="16"/>
  <c r="H5443" i="16"/>
  <c r="C5443" i="16" s="1"/>
  <c r="G5443" i="16"/>
  <c r="B5443" i="16"/>
  <c r="A5443" i="16"/>
  <c r="N5443" i="16" s="1"/>
  <c r="AB5442" i="16"/>
  <c r="AA5442" i="16"/>
  <c r="M5442" i="16"/>
  <c r="L5442" i="16"/>
  <c r="K5442" i="16"/>
  <c r="J5442" i="16"/>
  <c r="I5442" i="16"/>
  <c r="B5442" i="16" s="1"/>
  <c r="H5442" i="16"/>
  <c r="G5442" i="16"/>
  <c r="A5442" i="16"/>
  <c r="AB5441" i="16"/>
  <c r="AA5441" i="16"/>
  <c r="M5441" i="16"/>
  <c r="L5441" i="16"/>
  <c r="K5441" i="16"/>
  <c r="J5441" i="16"/>
  <c r="I5441" i="16"/>
  <c r="B5441" i="16" s="1"/>
  <c r="H5441" i="16"/>
  <c r="G5441" i="16"/>
  <c r="A5441" i="16"/>
  <c r="N5441" i="16" s="1"/>
  <c r="AB5440" i="16"/>
  <c r="AA5440" i="16"/>
  <c r="M5440" i="16"/>
  <c r="L5440" i="16"/>
  <c r="K5440" i="16"/>
  <c r="J5440" i="16"/>
  <c r="I5440" i="16"/>
  <c r="H5440" i="16"/>
  <c r="G5440" i="16"/>
  <c r="A5440" i="16"/>
  <c r="AB5439" i="16"/>
  <c r="AA5439" i="16"/>
  <c r="M5439" i="16"/>
  <c r="L5439" i="16"/>
  <c r="K5439" i="16"/>
  <c r="J5439" i="16"/>
  <c r="I5439" i="16"/>
  <c r="H5439" i="16"/>
  <c r="C5439" i="16" s="1"/>
  <c r="G5439" i="16"/>
  <c r="B5439" i="16"/>
  <c r="A5439" i="16"/>
  <c r="N5439" i="16" s="1"/>
  <c r="AB5438" i="16"/>
  <c r="AA5438" i="16"/>
  <c r="M5438" i="16"/>
  <c r="L5438" i="16"/>
  <c r="K5438" i="16"/>
  <c r="J5438" i="16"/>
  <c r="I5438" i="16"/>
  <c r="H5438" i="16"/>
  <c r="G5438" i="16"/>
  <c r="A5438" i="16"/>
  <c r="AB5437" i="16"/>
  <c r="AA5437" i="16"/>
  <c r="M5437" i="16"/>
  <c r="L5437" i="16"/>
  <c r="K5437" i="16"/>
  <c r="J5437" i="16"/>
  <c r="I5437" i="16"/>
  <c r="B5437" i="16" s="1"/>
  <c r="H5437" i="16"/>
  <c r="G5437" i="16"/>
  <c r="A5437" i="16"/>
  <c r="N5437" i="16" s="1"/>
  <c r="AB5436" i="16"/>
  <c r="AA5436" i="16"/>
  <c r="M5436" i="16"/>
  <c r="L5436" i="16"/>
  <c r="K5436" i="16"/>
  <c r="J5436" i="16"/>
  <c r="I5436" i="16"/>
  <c r="H5436" i="16"/>
  <c r="G5436" i="16"/>
  <c r="A5436" i="16"/>
  <c r="AB5435" i="16"/>
  <c r="AA5435" i="16"/>
  <c r="M5435" i="16"/>
  <c r="L5435" i="16"/>
  <c r="K5435" i="16"/>
  <c r="J5435" i="16"/>
  <c r="I5435" i="16"/>
  <c r="H5435" i="16"/>
  <c r="C5435" i="16" s="1"/>
  <c r="G5435" i="16"/>
  <c r="B5435" i="16"/>
  <c r="A5435" i="16"/>
  <c r="N5435" i="16" s="1"/>
  <c r="AB5434" i="16"/>
  <c r="AA5434" i="16"/>
  <c r="M5434" i="16"/>
  <c r="L5434" i="16"/>
  <c r="K5434" i="16"/>
  <c r="J5434" i="16"/>
  <c r="I5434" i="16"/>
  <c r="B5434" i="16" s="1"/>
  <c r="H5434" i="16"/>
  <c r="G5434" i="16"/>
  <c r="A5434" i="16"/>
  <c r="AB5433" i="16"/>
  <c r="AA5433" i="16"/>
  <c r="M5433" i="16"/>
  <c r="L5433" i="16"/>
  <c r="K5433" i="16"/>
  <c r="J5433" i="16"/>
  <c r="I5433" i="16"/>
  <c r="B5433" i="16" s="1"/>
  <c r="H5433" i="16"/>
  <c r="G5433" i="16"/>
  <c r="A5433" i="16"/>
  <c r="N5433" i="16" s="1"/>
  <c r="AB5432" i="16"/>
  <c r="AA5432" i="16"/>
  <c r="M5432" i="16"/>
  <c r="L5432" i="16"/>
  <c r="K5432" i="16"/>
  <c r="J5432" i="16"/>
  <c r="I5432" i="16"/>
  <c r="H5432" i="16"/>
  <c r="G5432" i="16"/>
  <c r="A5432" i="16"/>
  <c r="AB5431" i="16"/>
  <c r="AA5431" i="16"/>
  <c r="M5431" i="16"/>
  <c r="L5431" i="16"/>
  <c r="K5431" i="16"/>
  <c r="J5431" i="16"/>
  <c r="I5431" i="16"/>
  <c r="H5431" i="16"/>
  <c r="C5431" i="16" s="1"/>
  <c r="G5431" i="16"/>
  <c r="B5431" i="16"/>
  <c r="A5431" i="16"/>
  <c r="N5431" i="16" s="1"/>
  <c r="AB5430" i="16"/>
  <c r="AA5430" i="16"/>
  <c r="M5430" i="16"/>
  <c r="L5430" i="16"/>
  <c r="K5430" i="16"/>
  <c r="J5430" i="16"/>
  <c r="I5430" i="16"/>
  <c r="H5430" i="16"/>
  <c r="G5430" i="16"/>
  <c r="A5430" i="16"/>
  <c r="AB5429" i="16"/>
  <c r="AA5429" i="16"/>
  <c r="M5429" i="16"/>
  <c r="L5429" i="16"/>
  <c r="K5429" i="16"/>
  <c r="J5429" i="16"/>
  <c r="I5429" i="16"/>
  <c r="B5429" i="16" s="1"/>
  <c r="H5429" i="16"/>
  <c r="G5429" i="16"/>
  <c r="A5429" i="16"/>
  <c r="N5429" i="16" s="1"/>
  <c r="AB5428" i="16"/>
  <c r="AA5428" i="16"/>
  <c r="M5428" i="16"/>
  <c r="L5428" i="16"/>
  <c r="K5428" i="16"/>
  <c r="J5428" i="16"/>
  <c r="I5428" i="16"/>
  <c r="H5428" i="16"/>
  <c r="G5428" i="16"/>
  <c r="A5428" i="16"/>
  <c r="AB5427" i="16"/>
  <c r="AA5427" i="16"/>
  <c r="M5427" i="16"/>
  <c r="L5427" i="16"/>
  <c r="K5427" i="16"/>
  <c r="J5427" i="16"/>
  <c r="I5427" i="16"/>
  <c r="H5427" i="16"/>
  <c r="C5427" i="16" s="1"/>
  <c r="G5427" i="16"/>
  <c r="B5427" i="16"/>
  <c r="A5427" i="16"/>
  <c r="N5427" i="16" s="1"/>
  <c r="AB5426" i="16"/>
  <c r="AA5426" i="16"/>
  <c r="M5426" i="16"/>
  <c r="L5426" i="16"/>
  <c r="K5426" i="16"/>
  <c r="J5426" i="16"/>
  <c r="I5426" i="16"/>
  <c r="B5426" i="16" s="1"/>
  <c r="H5426" i="16"/>
  <c r="G5426" i="16"/>
  <c r="A5426" i="16"/>
  <c r="AB5425" i="16"/>
  <c r="AA5425" i="16"/>
  <c r="M5425" i="16"/>
  <c r="L5425" i="16"/>
  <c r="K5425" i="16"/>
  <c r="J5425" i="16"/>
  <c r="I5425" i="16"/>
  <c r="B5425" i="16" s="1"/>
  <c r="H5425" i="16"/>
  <c r="G5425" i="16"/>
  <c r="A5425" i="16"/>
  <c r="N5425" i="16" s="1"/>
  <c r="AB5424" i="16"/>
  <c r="AA5424" i="16"/>
  <c r="M5424" i="16"/>
  <c r="L5424" i="16"/>
  <c r="K5424" i="16"/>
  <c r="J5424" i="16"/>
  <c r="I5424" i="16"/>
  <c r="H5424" i="16"/>
  <c r="G5424" i="16"/>
  <c r="A5424" i="16"/>
  <c r="AB5423" i="16"/>
  <c r="AA5423" i="16"/>
  <c r="M5423" i="16"/>
  <c r="L5423" i="16"/>
  <c r="K5423" i="16"/>
  <c r="J5423" i="16"/>
  <c r="I5423" i="16"/>
  <c r="H5423" i="16"/>
  <c r="C5423" i="16" s="1"/>
  <c r="G5423" i="16"/>
  <c r="B5423" i="16"/>
  <c r="A5423" i="16"/>
  <c r="N5423" i="16" s="1"/>
  <c r="AB5422" i="16"/>
  <c r="AA5422" i="16"/>
  <c r="M5422" i="16"/>
  <c r="L5422" i="16"/>
  <c r="K5422" i="16"/>
  <c r="J5422" i="16"/>
  <c r="I5422" i="16"/>
  <c r="H5422" i="16"/>
  <c r="G5422" i="16"/>
  <c r="A5422" i="16"/>
  <c r="AB5421" i="16"/>
  <c r="AA5421" i="16"/>
  <c r="M5421" i="16"/>
  <c r="L5421" i="16"/>
  <c r="K5421" i="16"/>
  <c r="J5421" i="16"/>
  <c r="I5421" i="16"/>
  <c r="B5421" i="16" s="1"/>
  <c r="H5421" i="16"/>
  <c r="G5421" i="16"/>
  <c r="A5421" i="16"/>
  <c r="N5421" i="16" s="1"/>
  <c r="AB5420" i="16"/>
  <c r="AA5420" i="16"/>
  <c r="M5420" i="16"/>
  <c r="L5420" i="16"/>
  <c r="K5420" i="16"/>
  <c r="J5420" i="16"/>
  <c r="I5420" i="16"/>
  <c r="H5420" i="16"/>
  <c r="G5420" i="16"/>
  <c r="A5420" i="16"/>
  <c r="AB5419" i="16"/>
  <c r="AA5419" i="16"/>
  <c r="M5419" i="16"/>
  <c r="L5419" i="16"/>
  <c r="K5419" i="16"/>
  <c r="J5419" i="16"/>
  <c r="I5419" i="16"/>
  <c r="H5419" i="16"/>
  <c r="C5419" i="16" s="1"/>
  <c r="G5419" i="16"/>
  <c r="B5419" i="16"/>
  <c r="A5419" i="16"/>
  <c r="N5419" i="16" s="1"/>
  <c r="AB5418" i="16"/>
  <c r="AA5418" i="16"/>
  <c r="M5418" i="16"/>
  <c r="L5418" i="16"/>
  <c r="K5418" i="16"/>
  <c r="J5418" i="16"/>
  <c r="I5418" i="16"/>
  <c r="B5418" i="16" s="1"/>
  <c r="H5418" i="16"/>
  <c r="G5418" i="16"/>
  <c r="A5418" i="16"/>
  <c r="AB5417" i="16"/>
  <c r="AA5417" i="16"/>
  <c r="M5417" i="16"/>
  <c r="L5417" i="16"/>
  <c r="K5417" i="16"/>
  <c r="J5417" i="16"/>
  <c r="I5417" i="16"/>
  <c r="B5417" i="16" s="1"/>
  <c r="H5417" i="16"/>
  <c r="G5417" i="16"/>
  <c r="A5417" i="16"/>
  <c r="N5417" i="16" s="1"/>
  <c r="AB5416" i="16"/>
  <c r="AA5416" i="16"/>
  <c r="M5416" i="16"/>
  <c r="L5416" i="16"/>
  <c r="K5416" i="16"/>
  <c r="J5416" i="16"/>
  <c r="I5416" i="16"/>
  <c r="H5416" i="16"/>
  <c r="G5416" i="16"/>
  <c r="A5416" i="16"/>
  <c r="AB5415" i="16"/>
  <c r="AA5415" i="16"/>
  <c r="M5415" i="16"/>
  <c r="L5415" i="16"/>
  <c r="K5415" i="16"/>
  <c r="J5415" i="16"/>
  <c r="I5415" i="16"/>
  <c r="H5415" i="16"/>
  <c r="C5415" i="16" s="1"/>
  <c r="G5415" i="16"/>
  <c r="B5415" i="16"/>
  <c r="A5415" i="16"/>
  <c r="N5415" i="16" s="1"/>
  <c r="AB5414" i="16"/>
  <c r="AA5414" i="16"/>
  <c r="M5414" i="16"/>
  <c r="L5414" i="16"/>
  <c r="K5414" i="16"/>
  <c r="J5414" i="16"/>
  <c r="I5414" i="16"/>
  <c r="H5414" i="16"/>
  <c r="G5414" i="16"/>
  <c r="A5414" i="16"/>
  <c r="AB5413" i="16"/>
  <c r="AA5413" i="16"/>
  <c r="M5413" i="16"/>
  <c r="L5413" i="16"/>
  <c r="K5413" i="16"/>
  <c r="J5413" i="16"/>
  <c r="I5413" i="16"/>
  <c r="B5413" i="16" s="1"/>
  <c r="H5413" i="16"/>
  <c r="G5413" i="16"/>
  <c r="A5413" i="16"/>
  <c r="N5413" i="16" s="1"/>
  <c r="AB5412" i="16"/>
  <c r="AA5412" i="16"/>
  <c r="M5412" i="16"/>
  <c r="L5412" i="16"/>
  <c r="K5412" i="16"/>
  <c r="J5412" i="16"/>
  <c r="I5412" i="16"/>
  <c r="H5412" i="16"/>
  <c r="G5412" i="16"/>
  <c r="A5412" i="16"/>
  <c r="AB5411" i="16"/>
  <c r="AA5411" i="16"/>
  <c r="M5411" i="16"/>
  <c r="L5411" i="16"/>
  <c r="K5411" i="16"/>
  <c r="J5411" i="16"/>
  <c r="I5411" i="16"/>
  <c r="H5411" i="16"/>
  <c r="C5411" i="16" s="1"/>
  <c r="G5411" i="16"/>
  <c r="B5411" i="16"/>
  <c r="A5411" i="16"/>
  <c r="N5411" i="16" s="1"/>
  <c r="AB5410" i="16"/>
  <c r="AA5410" i="16"/>
  <c r="M5410" i="16"/>
  <c r="L5410" i="16"/>
  <c r="K5410" i="16"/>
  <c r="J5410" i="16"/>
  <c r="I5410" i="16"/>
  <c r="B5410" i="16" s="1"/>
  <c r="H5410" i="16"/>
  <c r="G5410" i="16"/>
  <c r="A5410" i="16"/>
  <c r="AB5409" i="16"/>
  <c r="AA5409" i="16"/>
  <c r="M5409" i="16"/>
  <c r="L5409" i="16"/>
  <c r="K5409" i="16"/>
  <c r="J5409" i="16"/>
  <c r="I5409" i="16"/>
  <c r="B5409" i="16" s="1"/>
  <c r="H5409" i="16"/>
  <c r="G5409" i="16"/>
  <c r="A5409" i="16"/>
  <c r="N5409" i="16" s="1"/>
  <c r="AB5408" i="16"/>
  <c r="AA5408" i="16"/>
  <c r="M5408" i="16"/>
  <c r="L5408" i="16"/>
  <c r="K5408" i="16"/>
  <c r="J5408" i="16"/>
  <c r="I5408" i="16"/>
  <c r="H5408" i="16"/>
  <c r="G5408" i="16"/>
  <c r="A5408" i="16"/>
  <c r="AB5407" i="16"/>
  <c r="AA5407" i="16"/>
  <c r="M5407" i="16"/>
  <c r="L5407" i="16"/>
  <c r="K5407" i="16"/>
  <c r="J5407" i="16"/>
  <c r="I5407" i="16"/>
  <c r="H5407" i="16"/>
  <c r="C5407" i="16" s="1"/>
  <c r="G5407" i="16"/>
  <c r="B5407" i="16"/>
  <c r="A5407" i="16"/>
  <c r="N5407" i="16" s="1"/>
  <c r="AB5406" i="16"/>
  <c r="AA5406" i="16"/>
  <c r="M5406" i="16"/>
  <c r="L5406" i="16"/>
  <c r="K5406" i="16"/>
  <c r="J5406" i="16"/>
  <c r="I5406" i="16"/>
  <c r="H5406" i="16"/>
  <c r="G5406" i="16"/>
  <c r="A5406" i="16"/>
  <c r="AB5405" i="16"/>
  <c r="AA5405" i="16"/>
  <c r="M5405" i="16"/>
  <c r="L5405" i="16"/>
  <c r="K5405" i="16"/>
  <c r="J5405" i="16"/>
  <c r="I5405" i="16"/>
  <c r="B5405" i="16" s="1"/>
  <c r="H5405" i="16"/>
  <c r="G5405" i="16"/>
  <c r="A5405" i="16"/>
  <c r="N5405" i="16" s="1"/>
  <c r="AB5404" i="16"/>
  <c r="AA5404" i="16"/>
  <c r="M5404" i="16"/>
  <c r="L5404" i="16"/>
  <c r="K5404" i="16"/>
  <c r="J5404" i="16"/>
  <c r="I5404" i="16"/>
  <c r="H5404" i="16"/>
  <c r="G5404" i="16"/>
  <c r="A5404" i="16"/>
  <c r="AB5403" i="16"/>
  <c r="AA5403" i="16"/>
  <c r="M5403" i="16"/>
  <c r="L5403" i="16"/>
  <c r="K5403" i="16"/>
  <c r="J5403" i="16"/>
  <c r="I5403" i="16"/>
  <c r="H5403" i="16"/>
  <c r="C5403" i="16" s="1"/>
  <c r="G5403" i="16"/>
  <c r="B5403" i="16"/>
  <c r="A5403" i="16"/>
  <c r="N5403" i="16" s="1"/>
  <c r="AB5402" i="16"/>
  <c r="AA5402" i="16"/>
  <c r="M5402" i="16"/>
  <c r="L5402" i="16"/>
  <c r="K5402" i="16"/>
  <c r="J5402" i="16"/>
  <c r="I5402" i="16"/>
  <c r="B5402" i="16" s="1"/>
  <c r="H5402" i="16"/>
  <c r="G5402" i="16"/>
  <c r="A5402" i="16"/>
  <c r="AB5401" i="16"/>
  <c r="AA5401" i="16"/>
  <c r="M5401" i="16"/>
  <c r="L5401" i="16"/>
  <c r="K5401" i="16"/>
  <c r="J5401" i="16"/>
  <c r="I5401" i="16"/>
  <c r="B5401" i="16" s="1"/>
  <c r="H5401" i="16"/>
  <c r="G5401" i="16"/>
  <c r="A5401" i="16"/>
  <c r="N5401" i="16" s="1"/>
  <c r="AB5400" i="16"/>
  <c r="AA5400" i="16"/>
  <c r="M5400" i="16"/>
  <c r="L5400" i="16"/>
  <c r="K5400" i="16"/>
  <c r="J5400" i="16"/>
  <c r="I5400" i="16"/>
  <c r="H5400" i="16"/>
  <c r="G5400" i="16"/>
  <c r="A5400" i="16"/>
  <c r="AB5399" i="16"/>
  <c r="AA5399" i="16"/>
  <c r="M5399" i="16"/>
  <c r="L5399" i="16"/>
  <c r="K5399" i="16"/>
  <c r="J5399" i="16"/>
  <c r="I5399" i="16"/>
  <c r="H5399" i="16"/>
  <c r="C5399" i="16" s="1"/>
  <c r="G5399" i="16"/>
  <c r="B5399" i="16"/>
  <c r="A5399" i="16"/>
  <c r="N5399" i="16" s="1"/>
  <c r="AB5398" i="16"/>
  <c r="AA5398" i="16"/>
  <c r="M5398" i="16"/>
  <c r="L5398" i="16"/>
  <c r="K5398" i="16"/>
  <c r="J5398" i="16"/>
  <c r="I5398" i="16"/>
  <c r="H5398" i="16"/>
  <c r="G5398" i="16"/>
  <c r="A5398" i="16"/>
  <c r="AB5397" i="16"/>
  <c r="AA5397" i="16"/>
  <c r="M5397" i="16"/>
  <c r="L5397" i="16"/>
  <c r="K5397" i="16"/>
  <c r="J5397" i="16"/>
  <c r="I5397" i="16"/>
  <c r="B5397" i="16" s="1"/>
  <c r="H5397" i="16"/>
  <c r="G5397" i="16"/>
  <c r="A5397" i="16"/>
  <c r="N5397" i="16" s="1"/>
  <c r="AB5396" i="16"/>
  <c r="AA5396" i="16"/>
  <c r="M5396" i="16"/>
  <c r="L5396" i="16"/>
  <c r="K5396" i="16"/>
  <c r="J5396" i="16"/>
  <c r="I5396" i="16"/>
  <c r="H5396" i="16"/>
  <c r="G5396" i="16"/>
  <c r="A5396" i="16"/>
  <c r="AB5395" i="16"/>
  <c r="AA5395" i="16"/>
  <c r="M5395" i="16"/>
  <c r="L5395" i="16"/>
  <c r="K5395" i="16"/>
  <c r="J5395" i="16"/>
  <c r="I5395" i="16"/>
  <c r="H5395" i="16"/>
  <c r="C5395" i="16" s="1"/>
  <c r="G5395" i="16"/>
  <c r="B5395" i="16"/>
  <c r="A5395" i="16"/>
  <c r="N5395" i="16" s="1"/>
  <c r="AB5394" i="16"/>
  <c r="AA5394" i="16"/>
  <c r="M5394" i="16"/>
  <c r="L5394" i="16"/>
  <c r="K5394" i="16"/>
  <c r="J5394" i="16"/>
  <c r="I5394" i="16"/>
  <c r="B5394" i="16" s="1"/>
  <c r="H5394" i="16"/>
  <c r="G5394" i="16"/>
  <c r="A5394" i="16"/>
  <c r="AB5393" i="16"/>
  <c r="AA5393" i="16"/>
  <c r="M5393" i="16"/>
  <c r="L5393" i="16"/>
  <c r="K5393" i="16"/>
  <c r="J5393" i="16"/>
  <c r="I5393" i="16"/>
  <c r="B5393" i="16" s="1"/>
  <c r="H5393" i="16"/>
  <c r="G5393" i="16"/>
  <c r="A5393" i="16"/>
  <c r="N5393" i="16" s="1"/>
  <c r="AB5392" i="16"/>
  <c r="AA5392" i="16"/>
  <c r="M5392" i="16"/>
  <c r="L5392" i="16"/>
  <c r="K5392" i="16"/>
  <c r="J5392" i="16"/>
  <c r="I5392" i="16"/>
  <c r="H5392" i="16"/>
  <c r="G5392" i="16"/>
  <c r="A5392" i="16"/>
  <c r="AB5391" i="16"/>
  <c r="AA5391" i="16"/>
  <c r="M5391" i="16"/>
  <c r="L5391" i="16"/>
  <c r="K5391" i="16"/>
  <c r="J5391" i="16"/>
  <c r="I5391" i="16"/>
  <c r="H5391" i="16"/>
  <c r="C5391" i="16" s="1"/>
  <c r="G5391" i="16"/>
  <c r="B5391" i="16"/>
  <c r="A5391" i="16"/>
  <c r="N5391" i="16" s="1"/>
  <c r="AB5390" i="16"/>
  <c r="AA5390" i="16"/>
  <c r="M5390" i="16"/>
  <c r="L5390" i="16"/>
  <c r="K5390" i="16"/>
  <c r="J5390" i="16"/>
  <c r="I5390" i="16"/>
  <c r="H5390" i="16"/>
  <c r="G5390" i="16"/>
  <c r="A5390" i="16"/>
  <c r="AB5389" i="16"/>
  <c r="AA5389" i="16"/>
  <c r="M5389" i="16"/>
  <c r="L5389" i="16"/>
  <c r="K5389" i="16"/>
  <c r="J5389" i="16"/>
  <c r="I5389" i="16"/>
  <c r="B5389" i="16" s="1"/>
  <c r="H5389" i="16"/>
  <c r="G5389" i="16"/>
  <c r="A5389" i="16"/>
  <c r="N5389" i="16" s="1"/>
  <c r="AB5388" i="16"/>
  <c r="AA5388" i="16"/>
  <c r="M5388" i="16"/>
  <c r="L5388" i="16"/>
  <c r="K5388" i="16"/>
  <c r="J5388" i="16"/>
  <c r="I5388" i="16"/>
  <c r="H5388" i="16"/>
  <c r="G5388" i="16"/>
  <c r="A5388" i="16"/>
  <c r="AB5387" i="16"/>
  <c r="AA5387" i="16"/>
  <c r="M5387" i="16"/>
  <c r="L5387" i="16"/>
  <c r="K5387" i="16"/>
  <c r="J5387" i="16"/>
  <c r="I5387" i="16"/>
  <c r="H5387" i="16"/>
  <c r="C5387" i="16" s="1"/>
  <c r="G5387" i="16"/>
  <c r="B5387" i="16"/>
  <c r="A5387" i="16"/>
  <c r="N5387" i="16" s="1"/>
  <c r="AB5386" i="16"/>
  <c r="AA5386" i="16"/>
  <c r="M5386" i="16"/>
  <c r="L5386" i="16"/>
  <c r="K5386" i="16"/>
  <c r="J5386" i="16"/>
  <c r="I5386" i="16"/>
  <c r="B5386" i="16" s="1"/>
  <c r="H5386" i="16"/>
  <c r="G5386" i="16"/>
  <c r="A5386" i="16"/>
  <c r="AB5385" i="16"/>
  <c r="AA5385" i="16"/>
  <c r="M5385" i="16"/>
  <c r="L5385" i="16"/>
  <c r="K5385" i="16"/>
  <c r="J5385" i="16"/>
  <c r="I5385" i="16"/>
  <c r="B5385" i="16" s="1"/>
  <c r="H5385" i="16"/>
  <c r="G5385" i="16"/>
  <c r="A5385" i="16"/>
  <c r="N5385" i="16" s="1"/>
  <c r="AB5384" i="16"/>
  <c r="AA5384" i="16"/>
  <c r="M5384" i="16"/>
  <c r="L5384" i="16"/>
  <c r="K5384" i="16"/>
  <c r="J5384" i="16"/>
  <c r="I5384" i="16"/>
  <c r="H5384" i="16"/>
  <c r="G5384" i="16"/>
  <c r="A5384" i="16"/>
  <c r="AB5383" i="16"/>
  <c r="AA5383" i="16"/>
  <c r="M5383" i="16"/>
  <c r="L5383" i="16"/>
  <c r="K5383" i="16"/>
  <c r="J5383" i="16"/>
  <c r="I5383" i="16"/>
  <c r="H5383" i="16"/>
  <c r="C5383" i="16" s="1"/>
  <c r="G5383" i="16"/>
  <c r="B5383" i="16"/>
  <c r="A5383" i="16"/>
  <c r="N5383" i="16" s="1"/>
  <c r="AB5382" i="16"/>
  <c r="AA5382" i="16"/>
  <c r="M5382" i="16"/>
  <c r="L5382" i="16"/>
  <c r="K5382" i="16"/>
  <c r="J5382" i="16"/>
  <c r="I5382" i="16"/>
  <c r="H5382" i="16"/>
  <c r="G5382" i="16"/>
  <c r="A5382" i="16"/>
  <c r="AB5381" i="16"/>
  <c r="AA5381" i="16"/>
  <c r="M5381" i="16"/>
  <c r="L5381" i="16"/>
  <c r="K5381" i="16"/>
  <c r="J5381" i="16"/>
  <c r="I5381" i="16"/>
  <c r="B5381" i="16" s="1"/>
  <c r="H5381" i="16"/>
  <c r="G5381" i="16"/>
  <c r="A5381" i="16"/>
  <c r="N5381" i="16" s="1"/>
  <c r="AB5380" i="16"/>
  <c r="AA5380" i="16"/>
  <c r="M5380" i="16"/>
  <c r="L5380" i="16"/>
  <c r="K5380" i="16"/>
  <c r="J5380" i="16"/>
  <c r="I5380" i="16"/>
  <c r="H5380" i="16"/>
  <c r="G5380" i="16"/>
  <c r="A5380" i="16"/>
  <c r="AB5379" i="16"/>
  <c r="AA5379" i="16"/>
  <c r="M5379" i="16"/>
  <c r="L5379" i="16"/>
  <c r="K5379" i="16"/>
  <c r="J5379" i="16"/>
  <c r="I5379" i="16"/>
  <c r="H5379" i="16"/>
  <c r="C5379" i="16" s="1"/>
  <c r="G5379" i="16"/>
  <c r="B5379" i="16"/>
  <c r="A5379" i="16"/>
  <c r="N5379" i="16" s="1"/>
  <c r="AB5378" i="16"/>
  <c r="AA5378" i="16"/>
  <c r="M5378" i="16"/>
  <c r="L5378" i="16"/>
  <c r="K5378" i="16"/>
  <c r="J5378" i="16"/>
  <c r="I5378" i="16"/>
  <c r="B5378" i="16" s="1"/>
  <c r="H5378" i="16"/>
  <c r="G5378" i="16"/>
  <c r="A5378" i="16"/>
  <c r="AB5377" i="16"/>
  <c r="AA5377" i="16"/>
  <c r="M5377" i="16"/>
  <c r="L5377" i="16"/>
  <c r="K5377" i="16"/>
  <c r="J5377" i="16"/>
  <c r="I5377" i="16"/>
  <c r="B5377" i="16" s="1"/>
  <c r="H5377" i="16"/>
  <c r="G5377" i="16"/>
  <c r="A5377" i="16"/>
  <c r="N5377" i="16" s="1"/>
  <c r="AB5376" i="16"/>
  <c r="AA5376" i="16"/>
  <c r="M5376" i="16"/>
  <c r="L5376" i="16"/>
  <c r="K5376" i="16"/>
  <c r="J5376" i="16"/>
  <c r="I5376" i="16"/>
  <c r="H5376" i="16"/>
  <c r="G5376" i="16"/>
  <c r="A5376" i="16"/>
  <c r="AB5375" i="16"/>
  <c r="AA5375" i="16"/>
  <c r="M5375" i="16"/>
  <c r="L5375" i="16"/>
  <c r="K5375" i="16"/>
  <c r="J5375" i="16"/>
  <c r="I5375" i="16"/>
  <c r="H5375" i="16"/>
  <c r="C5375" i="16" s="1"/>
  <c r="G5375" i="16"/>
  <c r="B5375" i="16"/>
  <c r="A5375" i="16"/>
  <c r="N5375" i="16" s="1"/>
  <c r="AB5374" i="16"/>
  <c r="AA5374" i="16"/>
  <c r="M5374" i="16"/>
  <c r="L5374" i="16"/>
  <c r="K5374" i="16"/>
  <c r="J5374" i="16"/>
  <c r="I5374" i="16"/>
  <c r="H5374" i="16"/>
  <c r="G5374" i="16"/>
  <c r="A5374" i="16"/>
  <c r="AB5373" i="16"/>
  <c r="AA5373" i="16"/>
  <c r="M5373" i="16"/>
  <c r="L5373" i="16"/>
  <c r="K5373" i="16"/>
  <c r="J5373" i="16"/>
  <c r="I5373" i="16"/>
  <c r="B5373" i="16" s="1"/>
  <c r="H5373" i="16"/>
  <c r="G5373" i="16"/>
  <c r="A5373" i="16"/>
  <c r="N5373" i="16" s="1"/>
  <c r="AB5372" i="16"/>
  <c r="AA5372" i="16"/>
  <c r="M5372" i="16"/>
  <c r="L5372" i="16"/>
  <c r="K5372" i="16"/>
  <c r="J5372" i="16"/>
  <c r="I5372" i="16"/>
  <c r="H5372" i="16"/>
  <c r="G5372" i="16"/>
  <c r="A5372" i="16"/>
  <c r="AB5371" i="16"/>
  <c r="AA5371" i="16"/>
  <c r="M5371" i="16"/>
  <c r="L5371" i="16"/>
  <c r="K5371" i="16"/>
  <c r="J5371" i="16"/>
  <c r="I5371" i="16"/>
  <c r="H5371" i="16"/>
  <c r="C5371" i="16" s="1"/>
  <c r="G5371" i="16"/>
  <c r="B5371" i="16"/>
  <c r="A5371" i="16"/>
  <c r="N5371" i="16" s="1"/>
  <c r="AB5370" i="16"/>
  <c r="AA5370" i="16"/>
  <c r="M5370" i="16"/>
  <c r="L5370" i="16"/>
  <c r="K5370" i="16"/>
  <c r="J5370" i="16"/>
  <c r="I5370" i="16"/>
  <c r="B5370" i="16" s="1"/>
  <c r="H5370" i="16"/>
  <c r="G5370" i="16"/>
  <c r="A5370" i="16"/>
  <c r="AB5369" i="16"/>
  <c r="AA5369" i="16"/>
  <c r="M5369" i="16"/>
  <c r="L5369" i="16"/>
  <c r="K5369" i="16"/>
  <c r="J5369" i="16"/>
  <c r="I5369" i="16"/>
  <c r="B5369" i="16" s="1"/>
  <c r="H5369" i="16"/>
  <c r="G5369" i="16"/>
  <c r="A5369" i="16"/>
  <c r="N5369" i="16" s="1"/>
  <c r="AB5368" i="16"/>
  <c r="AA5368" i="16"/>
  <c r="M5368" i="16"/>
  <c r="L5368" i="16"/>
  <c r="K5368" i="16"/>
  <c r="J5368" i="16"/>
  <c r="I5368" i="16"/>
  <c r="H5368" i="16"/>
  <c r="G5368" i="16"/>
  <c r="A5368" i="16"/>
  <c r="AB5367" i="16"/>
  <c r="AA5367" i="16"/>
  <c r="M5367" i="16"/>
  <c r="L5367" i="16"/>
  <c r="K5367" i="16"/>
  <c r="J5367" i="16"/>
  <c r="I5367" i="16"/>
  <c r="H5367" i="16"/>
  <c r="C5367" i="16" s="1"/>
  <c r="G5367" i="16"/>
  <c r="B5367" i="16"/>
  <c r="A5367" i="16"/>
  <c r="N5367" i="16" s="1"/>
  <c r="AB5366" i="16"/>
  <c r="AA5366" i="16"/>
  <c r="M5366" i="16"/>
  <c r="L5366" i="16"/>
  <c r="K5366" i="16"/>
  <c r="J5366" i="16"/>
  <c r="I5366" i="16"/>
  <c r="H5366" i="16"/>
  <c r="G5366" i="16"/>
  <c r="A5366" i="16"/>
  <c r="AB5365" i="16"/>
  <c r="AA5365" i="16"/>
  <c r="M5365" i="16"/>
  <c r="L5365" i="16"/>
  <c r="K5365" i="16"/>
  <c r="J5365" i="16"/>
  <c r="I5365" i="16"/>
  <c r="B5365" i="16" s="1"/>
  <c r="H5365" i="16"/>
  <c r="G5365" i="16"/>
  <c r="A5365" i="16"/>
  <c r="N5365" i="16" s="1"/>
  <c r="AB5364" i="16"/>
  <c r="AA5364" i="16"/>
  <c r="M5364" i="16"/>
  <c r="L5364" i="16"/>
  <c r="K5364" i="16"/>
  <c r="J5364" i="16"/>
  <c r="I5364" i="16"/>
  <c r="H5364" i="16"/>
  <c r="G5364" i="16"/>
  <c r="A5364" i="16"/>
  <c r="AB5363" i="16"/>
  <c r="AA5363" i="16"/>
  <c r="M5363" i="16"/>
  <c r="L5363" i="16"/>
  <c r="K5363" i="16"/>
  <c r="J5363" i="16"/>
  <c r="I5363" i="16"/>
  <c r="H5363" i="16"/>
  <c r="C5363" i="16" s="1"/>
  <c r="G5363" i="16"/>
  <c r="A5363" i="16"/>
  <c r="N5363" i="16" s="1"/>
  <c r="AB5362" i="16"/>
  <c r="AA5362" i="16"/>
  <c r="M5362" i="16"/>
  <c r="L5362" i="16"/>
  <c r="K5362" i="16"/>
  <c r="J5362" i="16"/>
  <c r="I5362" i="16"/>
  <c r="H5362" i="16"/>
  <c r="G5362" i="16"/>
  <c r="A5362" i="16"/>
  <c r="C5362" i="16" s="1"/>
  <c r="AB5361" i="16"/>
  <c r="AA5361" i="16"/>
  <c r="M5361" i="16"/>
  <c r="L5361" i="16"/>
  <c r="K5361" i="16"/>
  <c r="J5361" i="16"/>
  <c r="I5361" i="16"/>
  <c r="H5361" i="16"/>
  <c r="C5361" i="16" s="1"/>
  <c r="G5361" i="16"/>
  <c r="A5361" i="16"/>
  <c r="N5361" i="16" s="1"/>
  <c r="AB5360" i="16"/>
  <c r="AA5360" i="16"/>
  <c r="M5360" i="16"/>
  <c r="L5360" i="16"/>
  <c r="K5360" i="16"/>
  <c r="J5360" i="16"/>
  <c r="I5360" i="16"/>
  <c r="H5360" i="16"/>
  <c r="G5360" i="16"/>
  <c r="A5360" i="16"/>
  <c r="C5360" i="16" s="1"/>
  <c r="AB5359" i="16"/>
  <c r="AA5359" i="16"/>
  <c r="M5359" i="16"/>
  <c r="L5359" i="16"/>
  <c r="K5359" i="16"/>
  <c r="J5359" i="16"/>
  <c r="I5359" i="16"/>
  <c r="H5359" i="16"/>
  <c r="C5359" i="16" s="1"/>
  <c r="G5359" i="16"/>
  <c r="A5359" i="16"/>
  <c r="N5359" i="16" s="1"/>
  <c r="AB5358" i="16"/>
  <c r="AA5358" i="16"/>
  <c r="M5358" i="16"/>
  <c r="L5358" i="16"/>
  <c r="K5358" i="16"/>
  <c r="J5358" i="16"/>
  <c r="I5358" i="16"/>
  <c r="H5358" i="16"/>
  <c r="G5358" i="16"/>
  <c r="A5358" i="16"/>
  <c r="C5358" i="16" s="1"/>
  <c r="AB5357" i="16"/>
  <c r="AA5357" i="16"/>
  <c r="M5357" i="16"/>
  <c r="L5357" i="16"/>
  <c r="K5357" i="16"/>
  <c r="J5357" i="16"/>
  <c r="I5357" i="16"/>
  <c r="H5357" i="16"/>
  <c r="C5357" i="16" s="1"/>
  <c r="G5357" i="16"/>
  <c r="B5357" i="16"/>
  <c r="A5357" i="16"/>
  <c r="N5357" i="16" s="1"/>
  <c r="AB5356" i="16"/>
  <c r="AA5356" i="16"/>
  <c r="N5356" i="16"/>
  <c r="M5356" i="16"/>
  <c r="L5356" i="16"/>
  <c r="K5356" i="16"/>
  <c r="J5356" i="16"/>
  <c r="I5356" i="16"/>
  <c r="H5356" i="16"/>
  <c r="G5356" i="16"/>
  <c r="F5356" i="16"/>
  <c r="A5356" i="16"/>
  <c r="AB5355" i="16"/>
  <c r="AA5355" i="16"/>
  <c r="M5355" i="16"/>
  <c r="L5355" i="16"/>
  <c r="K5355" i="16"/>
  <c r="J5355" i="16"/>
  <c r="I5355" i="16"/>
  <c r="B5355" i="16" s="1"/>
  <c r="H5355" i="16"/>
  <c r="G5355" i="16"/>
  <c r="A5355" i="16"/>
  <c r="N5355" i="16" s="1"/>
  <c r="AB5354" i="16"/>
  <c r="AA5354" i="16"/>
  <c r="M5354" i="16"/>
  <c r="L5354" i="16"/>
  <c r="K5354" i="16"/>
  <c r="J5354" i="16"/>
  <c r="I5354" i="16"/>
  <c r="H5354" i="16"/>
  <c r="G5354" i="16"/>
  <c r="A5354" i="16"/>
  <c r="AB5353" i="16"/>
  <c r="AA5353" i="16"/>
  <c r="M5353" i="16"/>
  <c r="L5353" i="16"/>
  <c r="K5353" i="16"/>
  <c r="J5353" i="16"/>
  <c r="I5353" i="16"/>
  <c r="B5353" i="16" s="1"/>
  <c r="H5353" i="16"/>
  <c r="G5353" i="16"/>
  <c r="A5353" i="16"/>
  <c r="N5353" i="16" s="1"/>
  <c r="AB5352" i="16"/>
  <c r="AA5352" i="16"/>
  <c r="M5352" i="16"/>
  <c r="L5352" i="16"/>
  <c r="K5352" i="16"/>
  <c r="J5352" i="16"/>
  <c r="I5352" i="16"/>
  <c r="H5352" i="16"/>
  <c r="G5352" i="16"/>
  <c r="A5352" i="16"/>
  <c r="AB5351" i="16"/>
  <c r="AA5351" i="16"/>
  <c r="M5351" i="16"/>
  <c r="L5351" i="16"/>
  <c r="K5351" i="16"/>
  <c r="J5351" i="16"/>
  <c r="I5351" i="16"/>
  <c r="B5351" i="16" s="1"/>
  <c r="H5351" i="16"/>
  <c r="G5351" i="16"/>
  <c r="A5351" i="16"/>
  <c r="N5351" i="16" s="1"/>
  <c r="AB5350" i="16"/>
  <c r="AA5350" i="16"/>
  <c r="M5350" i="16"/>
  <c r="L5350" i="16"/>
  <c r="K5350" i="16"/>
  <c r="J5350" i="16"/>
  <c r="I5350" i="16"/>
  <c r="H5350" i="16"/>
  <c r="G5350" i="16"/>
  <c r="A5350" i="16"/>
  <c r="AB5349" i="16"/>
  <c r="AA5349" i="16"/>
  <c r="M5349" i="16"/>
  <c r="L5349" i="16"/>
  <c r="K5349" i="16"/>
  <c r="J5349" i="16"/>
  <c r="I5349" i="16"/>
  <c r="B5349" i="16" s="1"/>
  <c r="H5349" i="16"/>
  <c r="G5349" i="16"/>
  <c r="A5349" i="16"/>
  <c r="N5349" i="16" s="1"/>
  <c r="AB5348" i="16"/>
  <c r="AA5348" i="16"/>
  <c r="M5348" i="16"/>
  <c r="L5348" i="16"/>
  <c r="K5348" i="16"/>
  <c r="J5348" i="16"/>
  <c r="I5348" i="16"/>
  <c r="H5348" i="16"/>
  <c r="G5348" i="16"/>
  <c r="A5348" i="16"/>
  <c r="C5348" i="16" s="1"/>
  <c r="AB5347" i="16"/>
  <c r="AA5347" i="16"/>
  <c r="M5347" i="16"/>
  <c r="L5347" i="16"/>
  <c r="K5347" i="16"/>
  <c r="J5347" i="16"/>
  <c r="I5347" i="16"/>
  <c r="H5347" i="16"/>
  <c r="G5347" i="16"/>
  <c r="A5347" i="16"/>
  <c r="N5347" i="16" s="1"/>
  <c r="AB5346" i="16"/>
  <c r="AA5346" i="16"/>
  <c r="M5346" i="16"/>
  <c r="L5346" i="16"/>
  <c r="K5346" i="16"/>
  <c r="J5346" i="16"/>
  <c r="I5346" i="16"/>
  <c r="H5346" i="16"/>
  <c r="G5346" i="16"/>
  <c r="A5346" i="16"/>
  <c r="AB5345" i="16"/>
  <c r="AA5345" i="16"/>
  <c r="M5345" i="16"/>
  <c r="L5345" i="16"/>
  <c r="K5345" i="16"/>
  <c r="J5345" i="16"/>
  <c r="I5345" i="16"/>
  <c r="H5345" i="16"/>
  <c r="G5345" i="16"/>
  <c r="A5345" i="16"/>
  <c r="N5345" i="16" s="1"/>
  <c r="AB5344" i="16"/>
  <c r="AA5344" i="16"/>
  <c r="M5344" i="16"/>
  <c r="L5344" i="16"/>
  <c r="K5344" i="16"/>
  <c r="J5344" i="16"/>
  <c r="I5344" i="16"/>
  <c r="H5344" i="16"/>
  <c r="G5344" i="16"/>
  <c r="A5344" i="16"/>
  <c r="AB5343" i="16"/>
  <c r="AA5343" i="16"/>
  <c r="M5343" i="16"/>
  <c r="L5343" i="16"/>
  <c r="K5343" i="16"/>
  <c r="J5343" i="16"/>
  <c r="I5343" i="16"/>
  <c r="H5343" i="16"/>
  <c r="G5343" i="16"/>
  <c r="A5343" i="16"/>
  <c r="N5343" i="16" s="1"/>
  <c r="AB5342" i="16"/>
  <c r="AA5342" i="16"/>
  <c r="M5342" i="16"/>
  <c r="L5342" i="16"/>
  <c r="K5342" i="16"/>
  <c r="J5342" i="16"/>
  <c r="I5342" i="16"/>
  <c r="H5342" i="16"/>
  <c r="G5342" i="16"/>
  <c r="A5342" i="16"/>
  <c r="AB5341" i="16"/>
  <c r="AA5341" i="16"/>
  <c r="M5341" i="16"/>
  <c r="L5341" i="16"/>
  <c r="K5341" i="16"/>
  <c r="J5341" i="16"/>
  <c r="I5341" i="16"/>
  <c r="H5341" i="16"/>
  <c r="C5341" i="16" s="1"/>
  <c r="G5341" i="16"/>
  <c r="B5341" i="16"/>
  <c r="A5341" i="16"/>
  <c r="N5341" i="16" s="1"/>
  <c r="AB5340" i="16"/>
  <c r="AA5340" i="16"/>
  <c r="N5340" i="16"/>
  <c r="M5340" i="16"/>
  <c r="L5340" i="16"/>
  <c r="K5340" i="16"/>
  <c r="J5340" i="16"/>
  <c r="I5340" i="16"/>
  <c r="H5340" i="16"/>
  <c r="G5340" i="16"/>
  <c r="F5340" i="16"/>
  <c r="A5340" i="16"/>
  <c r="AB5339" i="16"/>
  <c r="AA5339" i="16"/>
  <c r="M5339" i="16"/>
  <c r="L5339" i="16"/>
  <c r="K5339" i="16"/>
  <c r="J5339" i="16"/>
  <c r="I5339" i="16"/>
  <c r="B5339" i="16" s="1"/>
  <c r="H5339" i="16"/>
  <c r="C5339" i="16" s="1"/>
  <c r="G5339" i="16"/>
  <c r="A5339" i="16"/>
  <c r="N5339" i="16" s="1"/>
  <c r="AB5338" i="16"/>
  <c r="AA5338" i="16"/>
  <c r="M5338" i="16"/>
  <c r="L5338" i="16"/>
  <c r="K5338" i="16"/>
  <c r="J5338" i="16"/>
  <c r="I5338" i="16"/>
  <c r="H5338" i="16"/>
  <c r="G5338" i="16"/>
  <c r="A5338" i="16"/>
  <c r="C5338" i="16" s="1"/>
  <c r="AB5337" i="16"/>
  <c r="AA5337" i="16"/>
  <c r="M5337" i="16"/>
  <c r="L5337" i="16"/>
  <c r="K5337" i="16"/>
  <c r="J5337" i="16"/>
  <c r="I5337" i="16"/>
  <c r="B5337" i="16" s="1"/>
  <c r="H5337" i="16"/>
  <c r="C5337" i="16" s="1"/>
  <c r="G5337" i="16"/>
  <c r="A5337" i="16"/>
  <c r="N5337" i="16" s="1"/>
  <c r="AB5336" i="16"/>
  <c r="AA5336" i="16"/>
  <c r="M5336" i="16"/>
  <c r="L5336" i="16"/>
  <c r="K5336" i="16"/>
  <c r="J5336" i="16"/>
  <c r="I5336" i="16"/>
  <c r="H5336" i="16"/>
  <c r="G5336" i="16"/>
  <c r="A5336" i="16"/>
  <c r="C5336" i="16" s="1"/>
  <c r="AB5335" i="16"/>
  <c r="AA5335" i="16"/>
  <c r="M5335" i="16"/>
  <c r="L5335" i="16"/>
  <c r="K5335" i="16"/>
  <c r="J5335" i="16"/>
  <c r="I5335" i="16"/>
  <c r="B5335" i="16" s="1"/>
  <c r="H5335" i="16"/>
  <c r="C5335" i="16" s="1"/>
  <c r="G5335" i="16"/>
  <c r="A5335" i="16"/>
  <c r="N5335" i="16" s="1"/>
  <c r="AB5334" i="16"/>
  <c r="AA5334" i="16"/>
  <c r="M5334" i="16"/>
  <c r="L5334" i="16"/>
  <c r="K5334" i="16"/>
  <c r="J5334" i="16"/>
  <c r="I5334" i="16"/>
  <c r="H5334" i="16"/>
  <c r="G5334" i="16"/>
  <c r="A5334" i="16"/>
  <c r="C5334" i="16" s="1"/>
  <c r="AB5333" i="16"/>
  <c r="AA5333" i="16"/>
  <c r="M5333" i="16"/>
  <c r="L5333" i="16"/>
  <c r="K5333" i="16"/>
  <c r="J5333" i="16"/>
  <c r="I5333" i="16"/>
  <c r="B5333" i="16" s="1"/>
  <c r="H5333" i="16"/>
  <c r="G5333" i="16"/>
  <c r="A5333" i="16"/>
  <c r="N5333" i="16" s="1"/>
  <c r="AB5332" i="16"/>
  <c r="AA5332" i="16"/>
  <c r="M5332" i="16"/>
  <c r="L5332" i="16"/>
  <c r="K5332" i="16"/>
  <c r="J5332" i="16"/>
  <c r="I5332" i="16"/>
  <c r="H5332" i="16"/>
  <c r="G5332" i="16"/>
  <c r="A5332" i="16"/>
  <c r="AB5331" i="16"/>
  <c r="AA5331" i="16"/>
  <c r="M5331" i="16"/>
  <c r="L5331" i="16"/>
  <c r="K5331" i="16"/>
  <c r="J5331" i="16"/>
  <c r="I5331" i="16"/>
  <c r="H5331" i="16"/>
  <c r="C5331" i="16" s="1"/>
  <c r="G5331" i="16"/>
  <c r="A5331" i="16"/>
  <c r="N5331" i="16" s="1"/>
  <c r="AB5330" i="16"/>
  <c r="AA5330" i="16"/>
  <c r="M5330" i="16"/>
  <c r="L5330" i="16"/>
  <c r="K5330" i="16"/>
  <c r="J5330" i="16"/>
  <c r="I5330" i="16"/>
  <c r="H5330" i="16"/>
  <c r="G5330" i="16"/>
  <c r="A5330" i="16"/>
  <c r="C5330" i="16" s="1"/>
  <c r="AB5329" i="16"/>
  <c r="AA5329" i="16"/>
  <c r="M5329" i="16"/>
  <c r="L5329" i="16"/>
  <c r="K5329" i="16"/>
  <c r="J5329" i="16"/>
  <c r="I5329" i="16"/>
  <c r="H5329" i="16"/>
  <c r="C5329" i="16" s="1"/>
  <c r="G5329" i="16"/>
  <c r="A5329" i="16"/>
  <c r="N5329" i="16" s="1"/>
  <c r="AB5328" i="16"/>
  <c r="AA5328" i="16"/>
  <c r="M5328" i="16"/>
  <c r="L5328" i="16"/>
  <c r="K5328" i="16"/>
  <c r="J5328" i="16"/>
  <c r="I5328" i="16"/>
  <c r="H5328" i="16"/>
  <c r="G5328" i="16"/>
  <c r="A5328" i="16"/>
  <c r="C5328" i="16" s="1"/>
  <c r="AB5327" i="16"/>
  <c r="AA5327" i="16"/>
  <c r="M5327" i="16"/>
  <c r="L5327" i="16"/>
  <c r="K5327" i="16"/>
  <c r="J5327" i="16"/>
  <c r="I5327" i="16"/>
  <c r="H5327" i="16"/>
  <c r="C5327" i="16" s="1"/>
  <c r="G5327" i="16"/>
  <c r="A5327" i="16"/>
  <c r="N5327" i="16" s="1"/>
  <c r="AB5326" i="16"/>
  <c r="AA5326" i="16"/>
  <c r="M5326" i="16"/>
  <c r="L5326" i="16"/>
  <c r="K5326" i="16"/>
  <c r="J5326" i="16"/>
  <c r="I5326" i="16"/>
  <c r="H5326" i="16"/>
  <c r="G5326" i="16"/>
  <c r="A5326" i="16"/>
  <c r="C5326" i="16" s="1"/>
  <c r="AB5325" i="16"/>
  <c r="AA5325" i="16"/>
  <c r="M5325" i="16"/>
  <c r="L5325" i="16"/>
  <c r="K5325" i="16"/>
  <c r="J5325" i="16"/>
  <c r="I5325" i="16"/>
  <c r="H5325" i="16"/>
  <c r="C5325" i="16" s="1"/>
  <c r="G5325" i="16"/>
  <c r="B5325" i="16"/>
  <c r="A5325" i="16"/>
  <c r="N5325" i="16" s="1"/>
  <c r="AB5324" i="16"/>
  <c r="AA5324" i="16"/>
  <c r="N5324" i="16"/>
  <c r="M5324" i="16"/>
  <c r="L5324" i="16"/>
  <c r="K5324" i="16"/>
  <c r="J5324" i="16"/>
  <c r="I5324" i="16"/>
  <c r="H5324" i="16"/>
  <c r="G5324" i="16"/>
  <c r="F5324" i="16"/>
  <c r="A5324" i="16"/>
  <c r="AB5323" i="16"/>
  <c r="AA5323" i="16"/>
  <c r="M5323" i="16"/>
  <c r="L5323" i="16"/>
  <c r="K5323" i="16"/>
  <c r="J5323" i="16"/>
  <c r="I5323" i="16"/>
  <c r="B5323" i="16" s="1"/>
  <c r="H5323" i="16"/>
  <c r="G5323" i="16"/>
  <c r="A5323" i="16"/>
  <c r="N5323" i="16" s="1"/>
  <c r="AB5322" i="16"/>
  <c r="AA5322" i="16"/>
  <c r="M5322" i="16"/>
  <c r="L5322" i="16"/>
  <c r="K5322" i="16"/>
  <c r="J5322" i="16"/>
  <c r="I5322" i="16"/>
  <c r="H5322" i="16"/>
  <c r="G5322" i="16"/>
  <c r="A5322" i="16"/>
  <c r="C5322" i="16" s="1"/>
  <c r="AB5321" i="16"/>
  <c r="AA5321" i="16"/>
  <c r="M5321" i="16"/>
  <c r="L5321" i="16"/>
  <c r="K5321" i="16"/>
  <c r="J5321" i="16"/>
  <c r="I5321" i="16"/>
  <c r="H5321" i="16"/>
  <c r="G5321" i="16"/>
  <c r="A5321" i="16"/>
  <c r="N5321" i="16" s="1"/>
  <c r="AB5320" i="16"/>
  <c r="AA5320" i="16"/>
  <c r="M5320" i="16"/>
  <c r="L5320" i="16"/>
  <c r="K5320" i="16"/>
  <c r="J5320" i="16"/>
  <c r="I5320" i="16"/>
  <c r="H5320" i="16"/>
  <c r="G5320" i="16"/>
  <c r="A5320" i="16"/>
  <c r="AB5319" i="16"/>
  <c r="AA5319" i="16"/>
  <c r="M5319" i="16"/>
  <c r="L5319" i="16"/>
  <c r="K5319" i="16"/>
  <c r="J5319" i="16"/>
  <c r="I5319" i="16"/>
  <c r="H5319" i="16"/>
  <c r="G5319" i="16"/>
  <c r="A5319" i="16"/>
  <c r="N5319" i="16" s="1"/>
  <c r="AB5318" i="16"/>
  <c r="AA5318" i="16"/>
  <c r="M5318" i="16"/>
  <c r="L5318" i="16"/>
  <c r="K5318" i="16"/>
  <c r="J5318" i="16"/>
  <c r="I5318" i="16"/>
  <c r="H5318" i="16"/>
  <c r="G5318" i="16"/>
  <c r="A5318" i="16"/>
  <c r="AB5317" i="16"/>
  <c r="AA5317" i="16"/>
  <c r="M5317" i="16"/>
  <c r="L5317" i="16"/>
  <c r="K5317" i="16"/>
  <c r="J5317" i="16"/>
  <c r="I5317" i="16"/>
  <c r="H5317" i="16"/>
  <c r="C5317" i="16" s="1"/>
  <c r="G5317" i="16"/>
  <c r="B5317" i="16"/>
  <c r="A5317" i="16"/>
  <c r="N5317" i="16" s="1"/>
  <c r="AB5316" i="16"/>
  <c r="AA5316" i="16"/>
  <c r="N5316" i="16"/>
  <c r="M5316" i="16"/>
  <c r="L5316" i="16"/>
  <c r="K5316" i="16"/>
  <c r="J5316" i="16"/>
  <c r="I5316" i="16"/>
  <c r="H5316" i="16"/>
  <c r="G5316" i="16"/>
  <c r="F5316" i="16"/>
  <c r="A5316" i="16"/>
  <c r="AB5315" i="16"/>
  <c r="AA5315" i="16"/>
  <c r="M5315" i="16"/>
  <c r="L5315" i="16"/>
  <c r="K5315" i="16"/>
  <c r="J5315" i="16"/>
  <c r="I5315" i="16"/>
  <c r="H5315" i="16"/>
  <c r="G5315" i="16"/>
  <c r="A5315" i="16"/>
  <c r="N5315" i="16" s="1"/>
  <c r="AB5314" i="16"/>
  <c r="AA5314" i="16"/>
  <c r="M5314" i="16"/>
  <c r="L5314" i="16"/>
  <c r="K5314" i="16"/>
  <c r="J5314" i="16"/>
  <c r="I5314" i="16"/>
  <c r="H5314" i="16"/>
  <c r="G5314" i="16"/>
  <c r="A5314" i="16"/>
  <c r="AB5313" i="16"/>
  <c r="AA5313" i="16"/>
  <c r="M5313" i="16"/>
  <c r="L5313" i="16"/>
  <c r="K5313" i="16"/>
  <c r="J5313" i="16"/>
  <c r="I5313" i="16"/>
  <c r="H5313" i="16"/>
  <c r="C5313" i="16" s="1"/>
  <c r="G5313" i="16"/>
  <c r="A5313" i="16"/>
  <c r="N5313" i="16" s="1"/>
  <c r="AB5312" i="16"/>
  <c r="AA5312" i="16"/>
  <c r="M5312" i="16"/>
  <c r="L5312" i="16"/>
  <c r="K5312" i="16"/>
  <c r="J5312" i="16"/>
  <c r="I5312" i="16"/>
  <c r="H5312" i="16"/>
  <c r="G5312" i="16"/>
  <c r="A5312" i="16"/>
  <c r="C5312" i="16" s="1"/>
  <c r="AB5311" i="16"/>
  <c r="AA5311" i="16"/>
  <c r="M5311" i="16"/>
  <c r="L5311" i="16"/>
  <c r="K5311" i="16"/>
  <c r="J5311" i="16"/>
  <c r="I5311" i="16"/>
  <c r="H5311" i="16"/>
  <c r="C5311" i="16" s="1"/>
  <c r="G5311" i="16"/>
  <c r="A5311" i="16"/>
  <c r="N5311" i="16" s="1"/>
  <c r="AB5310" i="16"/>
  <c r="AA5310" i="16"/>
  <c r="M5310" i="16"/>
  <c r="L5310" i="16"/>
  <c r="K5310" i="16"/>
  <c r="J5310" i="16"/>
  <c r="I5310" i="16"/>
  <c r="H5310" i="16"/>
  <c r="G5310" i="16"/>
  <c r="A5310" i="16"/>
  <c r="C5310" i="16" s="1"/>
  <c r="AB5309" i="16"/>
  <c r="AA5309" i="16"/>
  <c r="M5309" i="16"/>
  <c r="L5309" i="16"/>
  <c r="K5309" i="16"/>
  <c r="J5309" i="16"/>
  <c r="I5309" i="16"/>
  <c r="H5309" i="16"/>
  <c r="C5309" i="16" s="1"/>
  <c r="G5309" i="16"/>
  <c r="B5309" i="16"/>
  <c r="A5309" i="16"/>
  <c r="N5309" i="16" s="1"/>
  <c r="AB5308" i="16"/>
  <c r="AA5308" i="16"/>
  <c r="N5308" i="16"/>
  <c r="M5308" i="16"/>
  <c r="L5308" i="16"/>
  <c r="K5308" i="16"/>
  <c r="J5308" i="16"/>
  <c r="I5308" i="16"/>
  <c r="H5308" i="16"/>
  <c r="G5308" i="16"/>
  <c r="F5308" i="16"/>
  <c r="A5308" i="16"/>
  <c r="AB5307" i="16"/>
  <c r="AA5307" i="16"/>
  <c r="M5307" i="16"/>
  <c r="L5307" i="16"/>
  <c r="K5307" i="16"/>
  <c r="J5307" i="16"/>
  <c r="I5307" i="16"/>
  <c r="B5307" i="16" s="1"/>
  <c r="H5307" i="16"/>
  <c r="G5307" i="16"/>
  <c r="A5307" i="16"/>
  <c r="N5307" i="16" s="1"/>
  <c r="AB5306" i="16"/>
  <c r="AA5306" i="16"/>
  <c r="M5306" i="16"/>
  <c r="L5306" i="16"/>
  <c r="K5306" i="16"/>
  <c r="J5306" i="16"/>
  <c r="I5306" i="16"/>
  <c r="H5306" i="16"/>
  <c r="G5306" i="16"/>
  <c r="A5306" i="16"/>
  <c r="C5306" i="16" s="1"/>
  <c r="AB5305" i="16"/>
  <c r="AA5305" i="16"/>
  <c r="M5305" i="16"/>
  <c r="L5305" i="16"/>
  <c r="K5305" i="16"/>
  <c r="J5305" i="16"/>
  <c r="I5305" i="16"/>
  <c r="H5305" i="16"/>
  <c r="G5305" i="16"/>
  <c r="A5305" i="16"/>
  <c r="N5305" i="16" s="1"/>
  <c r="AB5304" i="16"/>
  <c r="AA5304" i="16"/>
  <c r="M5304" i="16"/>
  <c r="L5304" i="16"/>
  <c r="K5304" i="16"/>
  <c r="J5304" i="16"/>
  <c r="I5304" i="16"/>
  <c r="H5304" i="16"/>
  <c r="G5304" i="16"/>
  <c r="A5304" i="16"/>
  <c r="AB5303" i="16"/>
  <c r="AA5303" i="16"/>
  <c r="M5303" i="16"/>
  <c r="L5303" i="16"/>
  <c r="K5303" i="16"/>
  <c r="J5303" i="16"/>
  <c r="I5303" i="16"/>
  <c r="H5303" i="16"/>
  <c r="G5303" i="16"/>
  <c r="A5303" i="16"/>
  <c r="N5303" i="16" s="1"/>
  <c r="AB5302" i="16"/>
  <c r="AA5302" i="16"/>
  <c r="M5302" i="16"/>
  <c r="L5302" i="16"/>
  <c r="K5302" i="16"/>
  <c r="J5302" i="16"/>
  <c r="I5302" i="16"/>
  <c r="H5302" i="16"/>
  <c r="G5302" i="16"/>
  <c r="A5302" i="16"/>
  <c r="AB5301" i="16"/>
  <c r="AA5301" i="16"/>
  <c r="M5301" i="16"/>
  <c r="L5301" i="16"/>
  <c r="K5301" i="16"/>
  <c r="J5301" i="16"/>
  <c r="I5301" i="16"/>
  <c r="H5301" i="16"/>
  <c r="C5301" i="16" s="1"/>
  <c r="G5301" i="16"/>
  <c r="B5301" i="16"/>
  <c r="A5301" i="16"/>
  <c r="N5301" i="16" s="1"/>
  <c r="AB5300" i="16"/>
  <c r="AA5300" i="16"/>
  <c r="N5300" i="16"/>
  <c r="M5300" i="16"/>
  <c r="L5300" i="16"/>
  <c r="K5300" i="16"/>
  <c r="J5300" i="16"/>
  <c r="I5300" i="16"/>
  <c r="H5300" i="16"/>
  <c r="G5300" i="16"/>
  <c r="F5300" i="16"/>
  <c r="A5300" i="16"/>
  <c r="AB5299" i="16"/>
  <c r="AA5299" i="16"/>
  <c r="M5299" i="16"/>
  <c r="L5299" i="16"/>
  <c r="K5299" i="16"/>
  <c r="J5299" i="16"/>
  <c r="I5299" i="16"/>
  <c r="B5299" i="16" s="1"/>
  <c r="H5299" i="16"/>
  <c r="G5299" i="16"/>
  <c r="A5299" i="16"/>
  <c r="N5299" i="16" s="1"/>
  <c r="AB5298" i="16"/>
  <c r="AA5298" i="16"/>
  <c r="M5298" i="16"/>
  <c r="L5298" i="16"/>
  <c r="K5298" i="16"/>
  <c r="J5298" i="16"/>
  <c r="I5298" i="16"/>
  <c r="H5298" i="16"/>
  <c r="G5298" i="16"/>
  <c r="A5298" i="16"/>
  <c r="AB5297" i="16"/>
  <c r="AA5297" i="16"/>
  <c r="M5297" i="16"/>
  <c r="L5297" i="16"/>
  <c r="K5297" i="16"/>
  <c r="J5297" i="16"/>
  <c r="I5297" i="16"/>
  <c r="H5297" i="16"/>
  <c r="C5297" i="16" s="1"/>
  <c r="G5297" i="16"/>
  <c r="A5297" i="16"/>
  <c r="N5297" i="16" s="1"/>
  <c r="AB5296" i="16"/>
  <c r="AA5296" i="16"/>
  <c r="M5296" i="16"/>
  <c r="L5296" i="16"/>
  <c r="K5296" i="16"/>
  <c r="J5296" i="16"/>
  <c r="I5296" i="16"/>
  <c r="H5296" i="16"/>
  <c r="G5296" i="16"/>
  <c r="A5296" i="16"/>
  <c r="C5296" i="16" s="1"/>
  <c r="AB5295" i="16"/>
  <c r="AA5295" i="16"/>
  <c r="M5295" i="16"/>
  <c r="L5295" i="16"/>
  <c r="K5295" i="16"/>
  <c r="J5295" i="16"/>
  <c r="I5295" i="16"/>
  <c r="H5295" i="16"/>
  <c r="C5295" i="16" s="1"/>
  <c r="G5295" i="16"/>
  <c r="A5295" i="16"/>
  <c r="N5295" i="16" s="1"/>
  <c r="AB5294" i="16"/>
  <c r="AA5294" i="16"/>
  <c r="M5294" i="16"/>
  <c r="L5294" i="16"/>
  <c r="K5294" i="16"/>
  <c r="J5294" i="16"/>
  <c r="I5294" i="16"/>
  <c r="H5294" i="16"/>
  <c r="G5294" i="16"/>
  <c r="A5294" i="16"/>
  <c r="C5294" i="16" s="1"/>
  <c r="AB5293" i="16"/>
  <c r="AA5293" i="16"/>
  <c r="M5293" i="16"/>
  <c r="L5293" i="16"/>
  <c r="K5293" i="16"/>
  <c r="J5293" i="16"/>
  <c r="I5293" i="16"/>
  <c r="H5293" i="16"/>
  <c r="C5293" i="16" s="1"/>
  <c r="G5293" i="16"/>
  <c r="B5293" i="16"/>
  <c r="A5293" i="16"/>
  <c r="N5293" i="16" s="1"/>
  <c r="AB5292" i="16"/>
  <c r="AA5292" i="16"/>
  <c r="N5292" i="16"/>
  <c r="M5292" i="16"/>
  <c r="L5292" i="16"/>
  <c r="K5292" i="16"/>
  <c r="J5292" i="16"/>
  <c r="I5292" i="16"/>
  <c r="H5292" i="16"/>
  <c r="G5292" i="16"/>
  <c r="F5292" i="16"/>
  <c r="A5292" i="16"/>
  <c r="AB5291" i="16"/>
  <c r="AA5291" i="16"/>
  <c r="M5291" i="16"/>
  <c r="L5291" i="16"/>
  <c r="K5291" i="16"/>
  <c r="J5291" i="16"/>
  <c r="I5291" i="16"/>
  <c r="B5291" i="16" s="1"/>
  <c r="H5291" i="16"/>
  <c r="G5291" i="16"/>
  <c r="A5291" i="16"/>
  <c r="N5291" i="16" s="1"/>
  <c r="AB5290" i="16"/>
  <c r="AA5290" i="16"/>
  <c r="M5290" i="16"/>
  <c r="L5290" i="16"/>
  <c r="K5290" i="16"/>
  <c r="J5290" i="16"/>
  <c r="I5290" i="16"/>
  <c r="H5290" i="16"/>
  <c r="G5290" i="16"/>
  <c r="A5290" i="16"/>
  <c r="C5290" i="16" s="1"/>
  <c r="AB5289" i="16"/>
  <c r="AA5289" i="16"/>
  <c r="M5289" i="16"/>
  <c r="L5289" i="16"/>
  <c r="K5289" i="16"/>
  <c r="J5289" i="16"/>
  <c r="I5289" i="16"/>
  <c r="H5289" i="16"/>
  <c r="G5289" i="16"/>
  <c r="A5289" i="16"/>
  <c r="N5289" i="16" s="1"/>
  <c r="AB5288" i="16"/>
  <c r="AA5288" i="16"/>
  <c r="M5288" i="16"/>
  <c r="L5288" i="16"/>
  <c r="K5288" i="16"/>
  <c r="J5288" i="16"/>
  <c r="I5288" i="16"/>
  <c r="H5288" i="16"/>
  <c r="G5288" i="16"/>
  <c r="A5288" i="16"/>
  <c r="AB5287" i="16"/>
  <c r="AA5287" i="16"/>
  <c r="M5287" i="16"/>
  <c r="L5287" i="16"/>
  <c r="K5287" i="16"/>
  <c r="J5287" i="16"/>
  <c r="I5287" i="16"/>
  <c r="H5287" i="16"/>
  <c r="G5287" i="16"/>
  <c r="A5287" i="16"/>
  <c r="N5287" i="16" s="1"/>
  <c r="AB5286" i="16"/>
  <c r="AA5286" i="16"/>
  <c r="M5286" i="16"/>
  <c r="L5286" i="16"/>
  <c r="K5286" i="16"/>
  <c r="J5286" i="16"/>
  <c r="I5286" i="16"/>
  <c r="H5286" i="16"/>
  <c r="G5286" i="16"/>
  <c r="A5286" i="16"/>
  <c r="AB5285" i="16"/>
  <c r="AA5285" i="16"/>
  <c r="M5285" i="16"/>
  <c r="L5285" i="16"/>
  <c r="K5285" i="16"/>
  <c r="J5285" i="16"/>
  <c r="I5285" i="16"/>
  <c r="H5285" i="16"/>
  <c r="C5285" i="16" s="1"/>
  <c r="G5285" i="16"/>
  <c r="B5285" i="16"/>
  <c r="A5285" i="16"/>
  <c r="N5285" i="16" s="1"/>
  <c r="AB5284" i="16"/>
  <c r="AA5284" i="16"/>
  <c r="N5284" i="16"/>
  <c r="M5284" i="16"/>
  <c r="L5284" i="16"/>
  <c r="K5284" i="16"/>
  <c r="J5284" i="16"/>
  <c r="I5284" i="16"/>
  <c r="H5284" i="16"/>
  <c r="G5284" i="16"/>
  <c r="F5284" i="16"/>
  <c r="A5284" i="16"/>
  <c r="AB5283" i="16"/>
  <c r="AA5283" i="16"/>
  <c r="M5283" i="16"/>
  <c r="L5283" i="16"/>
  <c r="K5283" i="16"/>
  <c r="J5283" i="16"/>
  <c r="I5283" i="16"/>
  <c r="H5283" i="16"/>
  <c r="G5283" i="16"/>
  <c r="A5283" i="16"/>
  <c r="N5283" i="16" s="1"/>
  <c r="AB5282" i="16"/>
  <c r="AA5282" i="16"/>
  <c r="M5282" i="16"/>
  <c r="L5282" i="16"/>
  <c r="K5282" i="16"/>
  <c r="J5282" i="16"/>
  <c r="I5282" i="16"/>
  <c r="H5282" i="16"/>
  <c r="G5282" i="16"/>
  <c r="A5282" i="16"/>
  <c r="AB5281" i="16"/>
  <c r="AA5281" i="16"/>
  <c r="M5281" i="16"/>
  <c r="L5281" i="16"/>
  <c r="K5281" i="16"/>
  <c r="J5281" i="16"/>
  <c r="I5281" i="16"/>
  <c r="H5281" i="16"/>
  <c r="C5281" i="16" s="1"/>
  <c r="G5281" i="16"/>
  <c r="A5281" i="16"/>
  <c r="N5281" i="16" s="1"/>
  <c r="AB5280" i="16"/>
  <c r="AA5280" i="16"/>
  <c r="M5280" i="16"/>
  <c r="L5280" i="16"/>
  <c r="K5280" i="16"/>
  <c r="J5280" i="16"/>
  <c r="I5280" i="16"/>
  <c r="H5280" i="16"/>
  <c r="G5280" i="16"/>
  <c r="A5280" i="16"/>
  <c r="C5280" i="16" s="1"/>
  <c r="AB5279" i="16"/>
  <c r="AA5279" i="16"/>
  <c r="M5279" i="16"/>
  <c r="L5279" i="16"/>
  <c r="K5279" i="16"/>
  <c r="J5279" i="16"/>
  <c r="I5279" i="16"/>
  <c r="H5279" i="16"/>
  <c r="C5279" i="16" s="1"/>
  <c r="G5279" i="16"/>
  <c r="A5279" i="16"/>
  <c r="N5279" i="16" s="1"/>
  <c r="AB5278" i="16"/>
  <c r="AA5278" i="16"/>
  <c r="M5278" i="16"/>
  <c r="L5278" i="16"/>
  <c r="K5278" i="16"/>
  <c r="J5278" i="16"/>
  <c r="I5278" i="16"/>
  <c r="H5278" i="16"/>
  <c r="G5278" i="16"/>
  <c r="A5278" i="16"/>
  <c r="C5278" i="16" s="1"/>
  <c r="AB5277" i="16"/>
  <c r="AA5277" i="16"/>
  <c r="M5277" i="16"/>
  <c r="L5277" i="16"/>
  <c r="K5277" i="16"/>
  <c r="J5277" i="16"/>
  <c r="I5277" i="16"/>
  <c r="H5277" i="16"/>
  <c r="C5277" i="16" s="1"/>
  <c r="G5277" i="16"/>
  <c r="B5277" i="16"/>
  <c r="A5277" i="16"/>
  <c r="N5277" i="16" s="1"/>
  <c r="AB5276" i="16"/>
  <c r="AA5276" i="16"/>
  <c r="N5276" i="16"/>
  <c r="M5276" i="16"/>
  <c r="L5276" i="16"/>
  <c r="K5276" i="16"/>
  <c r="J5276" i="16"/>
  <c r="I5276" i="16"/>
  <c r="H5276" i="16"/>
  <c r="G5276" i="16"/>
  <c r="F5276" i="16"/>
  <c r="A5276" i="16"/>
  <c r="AB5275" i="16"/>
  <c r="AA5275" i="16"/>
  <c r="M5275" i="16"/>
  <c r="L5275" i="16"/>
  <c r="K5275" i="16"/>
  <c r="J5275" i="16"/>
  <c r="I5275" i="16"/>
  <c r="B5275" i="16" s="1"/>
  <c r="H5275" i="16"/>
  <c r="G5275" i="16"/>
  <c r="A5275" i="16"/>
  <c r="N5275" i="16" s="1"/>
  <c r="AB5274" i="16"/>
  <c r="AA5274" i="16"/>
  <c r="M5274" i="16"/>
  <c r="L5274" i="16"/>
  <c r="K5274" i="16"/>
  <c r="J5274" i="16"/>
  <c r="I5274" i="16"/>
  <c r="H5274" i="16"/>
  <c r="G5274" i="16"/>
  <c r="A5274" i="16"/>
  <c r="C5274" i="16" s="1"/>
  <c r="AB5273" i="16"/>
  <c r="AA5273" i="16"/>
  <c r="M5273" i="16"/>
  <c r="L5273" i="16"/>
  <c r="K5273" i="16"/>
  <c r="J5273" i="16"/>
  <c r="I5273" i="16"/>
  <c r="H5273" i="16"/>
  <c r="G5273" i="16"/>
  <c r="A5273" i="16"/>
  <c r="N5273" i="16" s="1"/>
  <c r="AB5272" i="16"/>
  <c r="AA5272" i="16"/>
  <c r="M5272" i="16"/>
  <c r="L5272" i="16"/>
  <c r="K5272" i="16"/>
  <c r="J5272" i="16"/>
  <c r="I5272" i="16"/>
  <c r="H5272" i="16"/>
  <c r="G5272" i="16"/>
  <c r="A5272" i="16"/>
  <c r="AB5271" i="16"/>
  <c r="AA5271" i="16"/>
  <c r="M5271" i="16"/>
  <c r="L5271" i="16"/>
  <c r="K5271" i="16"/>
  <c r="J5271" i="16"/>
  <c r="I5271" i="16"/>
  <c r="H5271" i="16"/>
  <c r="G5271" i="16"/>
  <c r="A5271" i="16"/>
  <c r="N5271" i="16" s="1"/>
  <c r="AB5270" i="16"/>
  <c r="AA5270" i="16"/>
  <c r="M5270" i="16"/>
  <c r="L5270" i="16"/>
  <c r="K5270" i="16"/>
  <c r="J5270" i="16"/>
  <c r="I5270" i="16"/>
  <c r="H5270" i="16"/>
  <c r="G5270" i="16"/>
  <c r="A5270" i="16"/>
  <c r="AB5269" i="16"/>
  <c r="AA5269" i="16"/>
  <c r="M5269" i="16"/>
  <c r="L5269" i="16"/>
  <c r="K5269" i="16"/>
  <c r="J5269" i="16"/>
  <c r="I5269" i="16"/>
  <c r="H5269" i="16"/>
  <c r="C5269" i="16" s="1"/>
  <c r="G5269" i="16"/>
  <c r="B5269" i="16"/>
  <c r="A5269" i="16"/>
  <c r="N5269" i="16" s="1"/>
  <c r="AB5268" i="16"/>
  <c r="AA5268" i="16"/>
  <c r="N5268" i="16"/>
  <c r="M5268" i="16"/>
  <c r="L5268" i="16"/>
  <c r="K5268" i="16"/>
  <c r="J5268" i="16"/>
  <c r="I5268" i="16"/>
  <c r="H5268" i="16"/>
  <c r="G5268" i="16"/>
  <c r="F5268" i="16"/>
  <c r="A5268" i="16"/>
  <c r="AB5267" i="16"/>
  <c r="AA5267" i="16"/>
  <c r="M5267" i="16"/>
  <c r="L5267" i="16"/>
  <c r="K5267" i="16"/>
  <c r="J5267" i="16"/>
  <c r="I5267" i="16"/>
  <c r="B5267" i="16" s="1"/>
  <c r="H5267" i="16"/>
  <c r="G5267" i="16"/>
  <c r="A5267" i="16"/>
  <c r="N5267" i="16" s="1"/>
  <c r="AB5266" i="16"/>
  <c r="AA5266" i="16"/>
  <c r="M5266" i="16"/>
  <c r="L5266" i="16"/>
  <c r="K5266" i="16"/>
  <c r="J5266" i="16"/>
  <c r="I5266" i="16"/>
  <c r="H5266" i="16"/>
  <c r="G5266" i="16"/>
  <c r="A5266" i="16"/>
  <c r="AB5265" i="16"/>
  <c r="AA5265" i="16"/>
  <c r="M5265" i="16"/>
  <c r="L5265" i="16"/>
  <c r="K5265" i="16"/>
  <c r="J5265" i="16"/>
  <c r="I5265" i="16"/>
  <c r="H5265" i="16"/>
  <c r="C5265" i="16" s="1"/>
  <c r="G5265" i="16"/>
  <c r="A5265" i="16"/>
  <c r="N5265" i="16" s="1"/>
  <c r="AB5264" i="16"/>
  <c r="AA5264" i="16"/>
  <c r="M5264" i="16"/>
  <c r="L5264" i="16"/>
  <c r="K5264" i="16"/>
  <c r="J5264" i="16"/>
  <c r="I5264" i="16"/>
  <c r="H5264" i="16"/>
  <c r="G5264" i="16"/>
  <c r="A5264" i="16"/>
  <c r="C5264" i="16" s="1"/>
  <c r="AB5263" i="16"/>
  <c r="AA5263" i="16"/>
  <c r="M5263" i="16"/>
  <c r="L5263" i="16"/>
  <c r="K5263" i="16"/>
  <c r="J5263" i="16"/>
  <c r="I5263" i="16"/>
  <c r="H5263" i="16"/>
  <c r="C5263" i="16" s="1"/>
  <c r="G5263" i="16"/>
  <c r="A5263" i="16"/>
  <c r="N5263" i="16" s="1"/>
  <c r="AB5262" i="16"/>
  <c r="AA5262" i="16"/>
  <c r="M5262" i="16"/>
  <c r="L5262" i="16"/>
  <c r="K5262" i="16"/>
  <c r="J5262" i="16"/>
  <c r="I5262" i="16"/>
  <c r="H5262" i="16"/>
  <c r="G5262" i="16"/>
  <c r="A5262" i="16"/>
  <c r="C5262" i="16" s="1"/>
  <c r="AB5261" i="16"/>
  <c r="AA5261" i="16"/>
  <c r="M5261" i="16"/>
  <c r="L5261" i="16"/>
  <c r="K5261" i="16"/>
  <c r="J5261" i="16"/>
  <c r="I5261" i="16"/>
  <c r="H5261" i="16"/>
  <c r="C5261" i="16" s="1"/>
  <c r="G5261" i="16"/>
  <c r="B5261" i="16"/>
  <c r="A5261" i="16"/>
  <c r="N5261" i="16" s="1"/>
  <c r="AB5260" i="16"/>
  <c r="AA5260" i="16"/>
  <c r="N5260" i="16"/>
  <c r="M5260" i="16"/>
  <c r="L5260" i="16"/>
  <c r="K5260" i="16"/>
  <c r="J5260" i="16"/>
  <c r="I5260" i="16"/>
  <c r="H5260" i="16"/>
  <c r="G5260" i="16"/>
  <c r="F5260" i="16"/>
  <c r="A5260" i="16"/>
  <c r="AB5259" i="16"/>
  <c r="AA5259" i="16"/>
  <c r="M5259" i="16"/>
  <c r="L5259" i="16"/>
  <c r="K5259" i="16"/>
  <c r="J5259" i="16"/>
  <c r="I5259" i="16"/>
  <c r="B5259" i="16" s="1"/>
  <c r="H5259" i="16"/>
  <c r="G5259" i="16"/>
  <c r="A5259" i="16"/>
  <c r="N5259" i="16" s="1"/>
  <c r="AB5258" i="16"/>
  <c r="AA5258" i="16"/>
  <c r="M5258" i="16"/>
  <c r="L5258" i="16"/>
  <c r="K5258" i="16"/>
  <c r="J5258" i="16"/>
  <c r="I5258" i="16"/>
  <c r="H5258" i="16"/>
  <c r="G5258" i="16"/>
  <c r="A5258" i="16"/>
  <c r="C5258" i="16" s="1"/>
  <c r="AB5257" i="16"/>
  <c r="AA5257" i="16"/>
  <c r="M5257" i="16"/>
  <c r="L5257" i="16"/>
  <c r="K5257" i="16"/>
  <c r="J5257" i="16"/>
  <c r="I5257" i="16"/>
  <c r="H5257" i="16"/>
  <c r="G5257" i="16"/>
  <c r="A5257" i="16"/>
  <c r="N5257" i="16" s="1"/>
  <c r="AB5256" i="16"/>
  <c r="AA5256" i="16"/>
  <c r="M5256" i="16"/>
  <c r="L5256" i="16"/>
  <c r="K5256" i="16"/>
  <c r="J5256" i="16"/>
  <c r="I5256" i="16"/>
  <c r="H5256" i="16"/>
  <c r="G5256" i="16"/>
  <c r="A5256" i="16"/>
  <c r="AB5255" i="16"/>
  <c r="AA5255" i="16"/>
  <c r="M5255" i="16"/>
  <c r="L5255" i="16"/>
  <c r="K5255" i="16"/>
  <c r="J5255" i="16"/>
  <c r="I5255" i="16"/>
  <c r="H5255" i="16"/>
  <c r="G5255" i="16"/>
  <c r="A5255" i="16"/>
  <c r="N5255" i="16" s="1"/>
  <c r="AB5254" i="16"/>
  <c r="AA5254" i="16"/>
  <c r="M5254" i="16"/>
  <c r="L5254" i="16"/>
  <c r="K5254" i="16"/>
  <c r="J5254" i="16"/>
  <c r="I5254" i="16"/>
  <c r="H5254" i="16"/>
  <c r="G5254" i="16"/>
  <c r="A5254" i="16"/>
  <c r="AB5253" i="16"/>
  <c r="AA5253" i="16"/>
  <c r="M5253" i="16"/>
  <c r="L5253" i="16"/>
  <c r="K5253" i="16"/>
  <c r="J5253" i="16"/>
  <c r="I5253" i="16"/>
  <c r="H5253" i="16"/>
  <c r="C5253" i="16" s="1"/>
  <c r="G5253" i="16"/>
  <c r="B5253" i="16"/>
  <c r="A5253" i="16"/>
  <c r="N5253" i="16" s="1"/>
  <c r="AB5252" i="16"/>
  <c r="AA5252" i="16"/>
  <c r="N5252" i="16"/>
  <c r="M5252" i="16"/>
  <c r="L5252" i="16"/>
  <c r="K5252" i="16"/>
  <c r="J5252" i="16"/>
  <c r="I5252" i="16"/>
  <c r="H5252" i="16"/>
  <c r="G5252" i="16"/>
  <c r="F5252" i="16"/>
  <c r="A5252" i="16"/>
  <c r="AB5251" i="16"/>
  <c r="AA5251" i="16"/>
  <c r="M5251" i="16"/>
  <c r="L5251" i="16"/>
  <c r="K5251" i="16"/>
  <c r="J5251" i="16"/>
  <c r="I5251" i="16"/>
  <c r="H5251" i="16"/>
  <c r="G5251" i="16"/>
  <c r="A5251" i="16"/>
  <c r="N5251" i="16" s="1"/>
  <c r="AB5250" i="16"/>
  <c r="AA5250" i="16"/>
  <c r="M5250" i="16"/>
  <c r="L5250" i="16"/>
  <c r="K5250" i="16"/>
  <c r="J5250" i="16"/>
  <c r="I5250" i="16"/>
  <c r="H5250" i="16"/>
  <c r="G5250" i="16"/>
  <c r="A5250" i="16"/>
  <c r="AB5249" i="16"/>
  <c r="AA5249" i="16"/>
  <c r="M5249" i="16"/>
  <c r="L5249" i="16"/>
  <c r="K5249" i="16"/>
  <c r="J5249" i="16"/>
  <c r="I5249" i="16"/>
  <c r="H5249" i="16"/>
  <c r="C5249" i="16" s="1"/>
  <c r="G5249" i="16"/>
  <c r="A5249" i="16"/>
  <c r="N5249" i="16" s="1"/>
  <c r="AB5248" i="16"/>
  <c r="AA5248" i="16"/>
  <c r="M5248" i="16"/>
  <c r="L5248" i="16"/>
  <c r="K5248" i="16"/>
  <c r="J5248" i="16"/>
  <c r="I5248" i="16"/>
  <c r="H5248" i="16"/>
  <c r="G5248" i="16"/>
  <c r="A5248" i="16"/>
  <c r="C5248" i="16" s="1"/>
  <c r="AB5247" i="16"/>
  <c r="AA5247" i="16"/>
  <c r="M5247" i="16"/>
  <c r="L5247" i="16"/>
  <c r="K5247" i="16"/>
  <c r="J5247" i="16"/>
  <c r="I5247" i="16"/>
  <c r="H5247" i="16"/>
  <c r="C5247" i="16" s="1"/>
  <c r="G5247" i="16"/>
  <c r="A5247" i="16"/>
  <c r="N5247" i="16" s="1"/>
  <c r="AB5246" i="16"/>
  <c r="AA5246" i="16"/>
  <c r="M5246" i="16"/>
  <c r="L5246" i="16"/>
  <c r="K5246" i="16"/>
  <c r="J5246" i="16"/>
  <c r="I5246" i="16"/>
  <c r="H5246" i="16"/>
  <c r="G5246" i="16"/>
  <c r="A5246" i="16"/>
  <c r="C5246" i="16" s="1"/>
  <c r="AB5245" i="16"/>
  <c r="AA5245" i="16"/>
  <c r="M5245" i="16"/>
  <c r="L5245" i="16"/>
  <c r="K5245" i="16"/>
  <c r="J5245" i="16"/>
  <c r="I5245" i="16"/>
  <c r="H5245" i="16"/>
  <c r="C5245" i="16" s="1"/>
  <c r="G5245" i="16"/>
  <c r="B5245" i="16"/>
  <c r="A5245" i="16"/>
  <c r="N5245" i="16" s="1"/>
  <c r="AB5244" i="16"/>
  <c r="AA5244" i="16"/>
  <c r="N5244" i="16"/>
  <c r="M5244" i="16"/>
  <c r="L5244" i="16"/>
  <c r="K5244" i="16"/>
  <c r="J5244" i="16"/>
  <c r="I5244" i="16"/>
  <c r="H5244" i="16"/>
  <c r="G5244" i="16"/>
  <c r="F5244" i="16"/>
  <c r="A5244" i="16"/>
  <c r="AB5243" i="16"/>
  <c r="AA5243" i="16"/>
  <c r="M5243" i="16"/>
  <c r="L5243" i="16"/>
  <c r="K5243" i="16"/>
  <c r="J5243" i="16"/>
  <c r="I5243" i="16"/>
  <c r="B5243" i="16" s="1"/>
  <c r="H5243" i="16"/>
  <c r="G5243" i="16"/>
  <c r="A5243" i="16"/>
  <c r="N5243" i="16" s="1"/>
  <c r="AB5242" i="16"/>
  <c r="AA5242" i="16"/>
  <c r="M5242" i="16"/>
  <c r="L5242" i="16"/>
  <c r="K5242" i="16"/>
  <c r="J5242" i="16"/>
  <c r="I5242" i="16"/>
  <c r="H5242" i="16"/>
  <c r="G5242" i="16"/>
  <c r="A5242" i="16"/>
  <c r="C5242" i="16" s="1"/>
  <c r="AB5241" i="16"/>
  <c r="AA5241" i="16"/>
  <c r="M5241" i="16"/>
  <c r="L5241" i="16"/>
  <c r="K5241" i="16"/>
  <c r="J5241" i="16"/>
  <c r="I5241" i="16"/>
  <c r="H5241" i="16"/>
  <c r="G5241" i="16"/>
  <c r="A5241" i="16"/>
  <c r="N5241" i="16" s="1"/>
  <c r="AB5240" i="16"/>
  <c r="AA5240" i="16"/>
  <c r="M5240" i="16"/>
  <c r="L5240" i="16"/>
  <c r="K5240" i="16"/>
  <c r="J5240" i="16"/>
  <c r="I5240" i="16"/>
  <c r="H5240" i="16"/>
  <c r="G5240" i="16"/>
  <c r="A5240" i="16"/>
  <c r="AB5239" i="16"/>
  <c r="AA5239" i="16"/>
  <c r="M5239" i="16"/>
  <c r="L5239" i="16"/>
  <c r="K5239" i="16"/>
  <c r="J5239" i="16"/>
  <c r="I5239" i="16"/>
  <c r="H5239" i="16"/>
  <c r="G5239" i="16"/>
  <c r="A5239" i="16"/>
  <c r="N5239" i="16" s="1"/>
  <c r="AB5238" i="16"/>
  <c r="AA5238" i="16"/>
  <c r="M5238" i="16"/>
  <c r="L5238" i="16"/>
  <c r="K5238" i="16"/>
  <c r="J5238" i="16"/>
  <c r="I5238" i="16"/>
  <c r="H5238" i="16"/>
  <c r="G5238" i="16"/>
  <c r="A5238" i="16"/>
  <c r="AB5237" i="16"/>
  <c r="AA5237" i="16"/>
  <c r="M5237" i="16"/>
  <c r="L5237" i="16"/>
  <c r="K5237" i="16"/>
  <c r="J5237" i="16"/>
  <c r="I5237" i="16"/>
  <c r="H5237" i="16"/>
  <c r="C5237" i="16" s="1"/>
  <c r="G5237" i="16"/>
  <c r="B5237" i="16"/>
  <c r="A5237" i="16"/>
  <c r="N5237" i="16" s="1"/>
  <c r="AB5236" i="16"/>
  <c r="AA5236" i="16"/>
  <c r="N5236" i="16"/>
  <c r="M5236" i="16"/>
  <c r="L5236" i="16"/>
  <c r="K5236" i="16"/>
  <c r="J5236" i="16"/>
  <c r="I5236" i="16"/>
  <c r="H5236" i="16"/>
  <c r="G5236" i="16"/>
  <c r="F5236" i="16"/>
  <c r="A5236" i="16"/>
  <c r="AB5235" i="16"/>
  <c r="AA5235" i="16"/>
  <c r="M5235" i="16"/>
  <c r="L5235" i="16"/>
  <c r="K5235" i="16"/>
  <c r="J5235" i="16"/>
  <c r="I5235" i="16"/>
  <c r="B5235" i="16" s="1"/>
  <c r="H5235" i="16"/>
  <c r="G5235" i="16"/>
  <c r="A5235" i="16"/>
  <c r="N5235" i="16" s="1"/>
  <c r="AB5234" i="16"/>
  <c r="AA5234" i="16"/>
  <c r="M5234" i="16"/>
  <c r="L5234" i="16"/>
  <c r="K5234" i="16"/>
  <c r="J5234" i="16"/>
  <c r="I5234" i="16"/>
  <c r="H5234" i="16"/>
  <c r="G5234" i="16"/>
  <c r="A5234" i="16"/>
  <c r="AB5233" i="16"/>
  <c r="AA5233" i="16"/>
  <c r="M5233" i="16"/>
  <c r="L5233" i="16"/>
  <c r="K5233" i="16"/>
  <c r="J5233" i="16"/>
  <c r="I5233" i="16"/>
  <c r="H5233" i="16"/>
  <c r="C5233" i="16" s="1"/>
  <c r="G5233" i="16"/>
  <c r="A5233" i="16"/>
  <c r="N5233" i="16" s="1"/>
  <c r="AB5232" i="16"/>
  <c r="AA5232" i="16"/>
  <c r="M5232" i="16"/>
  <c r="L5232" i="16"/>
  <c r="K5232" i="16"/>
  <c r="J5232" i="16"/>
  <c r="I5232" i="16"/>
  <c r="H5232" i="16"/>
  <c r="G5232" i="16"/>
  <c r="A5232" i="16"/>
  <c r="C5232" i="16" s="1"/>
  <c r="AB5231" i="16"/>
  <c r="AA5231" i="16"/>
  <c r="M5231" i="16"/>
  <c r="L5231" i="16"/>
  <c r="K5231" i="16"/>
  <c r="J5231" i="16"/>
  <c r="I5231" i="16"/>
  <c r="H5231" i="16"/>
  <c r="C5231" i="16" s="1"/>
  <c r="G5231" i="16"/>
  <c r="B5231" i="16"/>
  <c r="A5231" i="16"/>
  <c r="N5231" i="16" s="1"/>
  <c r="AB5230" i="16"/>
  <c r="AA5230" i="16"/>
  <c r="M5230" i="16"/>
  <c r="L5230" i="16"/>
  <c r="K5230" i="16"/>
  <c r="J5230" i="16"/>
  <c r="I5230" i="16"/>
  <c r="H5230" i="16"/>
  <c r="G5230" i="16"/>
  <c r="A5230" i="16"/>
  <c r="AB5229" i="16"/>
  <c r="AA5229" i="16"/>
  <c r="M5229" i="16"/>
  <c r="L5229" i="16"/>
  <c r="K5229" i="16"/>
  <c r="J5229" i="16"/>
  <c r="I5229" i="16"/>
  <c r="B5229" i="16" s="1"/>
  <c r="H5229" i="16"/>
  <c r="G5229" i="16"/>
  <c r="A5229" i="16"/>
  <c r="N5229" i="16" s="1"/>
  <c r="AB5228" i="16"/>
  <c r="AA5228" i="16"/>
  <c r="M5228" i="16"/>
  <c r="L5228" i="16"/>
  <c r="K5228" i="16"/>
  <c r="J5228" i="16"/>
  <c r="I5228" i="16"/>
  <c r="H5228" i="16"/>
  <c r="G5228" i="16"/>
  <c r="A5228" i="16"/>
  <c r="AB5227" i="16"/>
  <c r="AA5227" i="16"/>
  <c r="M5227" i="16"/>
  <c r="L5227" i="16"/>
  <c r="K5227" i="16"/>
  <c r="J5227" i="16"/>
  <c r="I5227" i="16"/>
  <c r="H5227" i="16"/>
  <c r="C5227" i="16" s="1"/>
  <c r="G5227" i="16"/>
  <c r="B5227" i="16"/>
  <c r="A5227" i="16"/>
  <c r="N5227" i="16" s="1"/>
  <c r="AB5226" i="16"/>
  <c r="AA5226" i="16"/>
  <c r="M5226" i="16"/>
  <c r="L5226" i="16"/>
  <c r="K5226" i="16"/>
  <c r="J5226" i="16"/>
  <c r="I5226" i="16"/>
  <c r="H5226" i="16"/>
  <c r="G5226" i="16"/>
  <c r="A5226" i="16"/>
  <c r="C5226" i="16" s="1"/>
  <c r="AB5225" i="16"/>
  <c r="AA5225" i="16"/>
  <c r="M5225" i="16"/>
  <c r="L5225" i="16"/>
  <c r="K5225" i="16"/>
  <c r="J5225" i="16"/>
  <c r="I5225" i="16"/>
  <c r="B5225" i="16" s="1"/>
  <c r="H5225" i="16"/>
  <c r="G5225" i="16"/>
  <c r="A5225" i="16"/>
  <c r="N5225" i="16" s="1"/>
  <c r="AB5224" i="16"/>
  <c r="AA5224" i="16"/>
  <c r="M5224" i="16"/>
  <c r="L5224" i="16"/>
  <c r="K5224" i="16"/>
  <c r="J5224" i="16"/>
  <c r="I5224" i="16"/>
  <c r="H5224" i="16"/>
  <c r="G5224" i="16"/>
  <c r="A5224" i="16"/>
  <c r="C5224" i="16" s="1"/>
  <c r="AB5223" i="16"/>
  <c r="AA5223" i="16"/>
  <c r="M5223" i="16"/>
  <c r="L5223" i="16"/>
  <c r="K5223" i="16"/>
  <c r="J5223" i="16"/>
  <c r="I5223" i="16"/>
  <c r="H5223" i="16"/>
  <c r="C5223" i="16" s="1"/>
  <c r="G5223" i="16"/>
  <c r="B5223" i="16"/>
  <c r="A5223" i="16"/>
  <c r="N5223" i="16" s="1"/>
  <c r="AB5222" i="16"/>
  <c r="AA5222" i="16"/>
  <c r="M5222" i="16"/>
  <c r="L5222" i="16"/>
  <c r="K5222" i="16"/>
  <c r="J5222" i="16"/>
  <c r="I5222" i="16"/>
  <c r="H5222" i="16"/>
  <c r="G5222" i="16"/>
  <c r="A5222" i="16"/>
  <c r="AB5221" i="16"/>
  <c r="AA5221" i="16"/>
  <c r="M5221" i="16"/>
  <c r="L5221" i="16"/>
  <c r="K5221" i="16"/>
  <c r="J5221" i="16"/>
  <c r="I5221" i="16"/>
  <c r="B5221" i="16" s="1"/>
  <c r="H5221" i="16"/>
  <c r="G5221" i="16"/>
  <c r="A5221" i="16"/>
  <c r="N5221" i="16" s="1"/>
  <c r="AB5220" i="16"/>
  <c r="AA5220" i="16"/>
  <c r="M5220" i="16"/>
  <c r="L5220" i="16"/>
  <c r="K5220" i="16"/>
  <c r="J5220" i="16"/>
  <c r="I5220" i="16"/>
  <c r="H5220" i="16"/>
  <c r="G5220" i="16"/>
  <c r="A5220" i="16"/>
  <c r="AB5219" i="16"/>
  <c r="AA5219" i="16"/>
  <c r="M5219" i="16"/>
  <c r="L5219" i="16"/>
  <c r="K5219" i="16"/>
  <c r="J5219" i="16"/>
  <c r="I5219" i="16"/>
  <c r="H5219" i="16"/>
  <c r="C5219" i="16" s="1"/>
  <c r="G5219" i="16"/>
  <c r="B5219" i="16"/>
  <c r="A5219" i="16"/>
  <c r="N5219" i="16" s="1"/>
  <c r="AB5218" i="16"/>
  <c r="AA5218" i="16"/>
  <c r="M5218" i="16"/>
  <c r="L5218" i="16"/>
  <c r="K5218" i="16"/>
  <c r="J5218" i="16"/>
  <c r="I5218" i="16"/>
  <c r="H5218" i="16"/>
  <c r="G5218" i="16"/>
  <c r="A5218" i="16"/>
  <c r="C5218" i="16" s="1"/>
  <c r="AB5217" i="16"/>
  <c r="AA5217" i="16"/>
  <c r="M5217" i="16"/>
  <c r="L5217" i="16"/>
  <c r="K5217" i="16"/>
  <c r="J5217" i="16"/>
  <c r="I5217" i="16"/>
  <c r="B5217" i="16" s="1"/>
  <c r="H5217" i="16"/>
  <c r="G5217" i="16"/>
  <c r="A5217" i="16"/>
  <c r="N5217" i="16" s="1"/>
  <c r="AB5216" i="16"/>
  <c r="AA5216" i="16"/>
  <c r="M5216" i="16"/>
  <c r="L5216" i="16"/>
  <c r="K5216" i="16"/>
  <c r="J5216" i="16"/>
  <c r="I5216" i="16"/>
  <c r="H5216" i="16"/>
  <c r="G5216" i="16"/>
  <c r="A5216" i="16"/>
  <c r="C5216" i="16" s="1"/>
  <c r="AB5215" i="16"/>
  <c r="AA5215" i="16"/>
  <c r="M5215" i="16"/>
  <c r="L5215" i="16"/>
  <c r="K5215" i="16"/>
  <c r="J5215" i="16"/>
  <c r="I5215" i="16"/>
  <c r="H5215" i="16"/>
  <c r="C5215" i="16" s="1"/>
  <c r="G5215" i="16"/>
  <c r="B5215" i="16"/>
  <c r="A5215" i="16"/>
  <c r="N5215" i="16" s="1"/>
  <c r="AB5214" i="16"/>
  <c r="AA5214" i="16"/>
  <c r="M5214" i="16"/>
  <c r="L5214" i="16"/>
  <c r="K5214" i="16"/>
  <c r="J5214" i="16"/>
  <c r="I5214" i="16"/>
  <c r="H5214" i="16"/>
  <c r="G5214" i="16"/>
  <c r="A5214" i="16"/>
  <c r="AB5213" i="16"/>
  <c r="AA5213" i="16"/>
  <c r="M5213" i="16"/>
  <c r="L5213" i="16"/>
  <c r="K5213" i="16"/>
  <c r="J5213" i="16"/>
  <c r="I5213" i="16"/>
  <c r="B5213" i="16" s="1"/>
  <c r="H5213" i="16"/>
  <c r="G5213" i="16"/>
  <c r="A5213" i="16"/>
  <c r="N5213" i="16" s="1"/>
  <c r="AB5212" i="16"/>
  <c r="AA5212" i="16"/>
  <c r="M5212" i="16"/>
  <c r="L5212" i="16"/>
  <c r="K5212" i="16"/>
  <c r="J5212" i="16"/>
  <c r="I5212" i="16"/>
  <c r="H5212" i="16"/>
  <c r="G5212" i="16"/>
  <c r="A5212" i="16"/>
  <c r="AB5211" i="16"/>
  <c r="AA5211" i="16"/>
  <c r="M5211" i="16"/>
  <c r="L5211" i="16"/>
  <c r="K5211" i="16"/>
  <c r="J5211" i="16"/>
  <c r="I5211" i="16"/>
  <c r="H5211" i="16"/>
  <c r="C5211" i="16" s="1"/>
  <c r="G5211" i="16"/>
  <c r="B5211" i="16"/>
  <c r="A5211" i="16"/>
  <c r="N5211" i="16" s="1"/>
  <c r="AB5210" i="16"/>
  <c r="AA5210" i="16"/>
  <c r="N5210" i="16"/>
  <c r="M5210" i="16"/>
  <c r="L5210" i="16"/>
  <c r="K5210" i="16"/>
  <c r="J5210" i="16"/>
  <c r="I5210" i="16"/>
  <c r="H5210" i="16"/>
  <c r="G5210" i="16"/>
  <c r="F5210" i="16"/>
  <c r="A5210" i="16"/>
  <c r="C5210" i="16" s="1"/>
  <c r="AB5209" i="16"/>
  <c r="AA5209" i="16"/>
  <c r="M5209" i="16"/>
  <c r="L5209" i="16"/>
  <c r="K5209" i="16"/>
  <c r="J5209" i="16"/>
  <c r="I5209" i="16"/>
  <c r="H5209" i="16"/>
  <c r="G5209" i="16"/>
  <c r="C5209" i="16"/>
  <c r="A5209" i="16"/>
  <c r="N5209" i="16" s="1"/>
  <c r="AB5208" i="16"/>
  <c r="AA5208" i="16"/>
  <c r="M5208" i="16"/>
  <c r="L5208" i="16"/>
  <c r="K5208" i="16"/>
  <c r="J5208" i="16"/>
  <c r="I5208" i="16"/>
  <c r="B5208" i="16" s="1"/>
  <c r="H5208" i="16"/>
  <c r="G5208" i="16"/>
  <c r="A5208" i="16"/>
  <c r="AB5207" i="16"/>
  <c r="AA5207" i="16"/>
  <c r="N5207" i="16"/>
  <c r="M5207" i="16"/>
  <c r="L5207" i="16"/>
  <c r="K5207" i="16"/>
  <c r="J5207" i="16"/>
  <c r="I5207" i="16"/>
  <c r="B5207" i="16" s="1"/>
  <c r="H5207" i="16"/>
  <c r="G5207" i="16"/>
  <c r="F5207" i="16" s="1"/>
  <c r="C5207" i="16"/>
  <c r="A5207" i="16"/>
  <c r="AB5206" i="16"/>
  <c r="AA5206" i="16"/>
  <c r="M5206" i="16"/>
  <c r="L5206" i="16"/>
  <c r="K5206" i="16"/>
  <c r="J5206" i="16"/>
  <c r="I5206" i="16"/>
  <c r="H5206" i="16"/>
  <c r="G5206" i="16"/>
  <c r="C5206" i="16"/>
  <c r="B5206" i="16"/>
  <c r="A5206" i="16"/>
  <c r="AB5205" i="16"/>
  <c r="AA5205" i="16"/>
  <c r="M5205" i="16"/>
  <c r="L5205" i="16"/>
  <c r="K5205" i="16"/>
  <c r="J5205" i="16"/>
  <c r="I5205" i="16"/>
  <c r="H5205" i="16"/>
  <c r="G5205" i="16"/>
  <c r="A5205" i="16"/>
  <c r="C5205" i="16" s="1"/>
  <c r="AB5204" i="16"/>
  <c r="AA5204" i="16"/>
  <c r="M5204" i="16"/>
  <c r="L5204" i="16"/>
  <c r="K5204" i="16"/>
  <c r="J5204" i="16"/>
  <c r="I5204" i="16"/>
  <c r="H5204" i="16"/>
  <c r="C5204" i="16" s="1"/>
  <c r="G5204" i="16"/>
  <c r="A5204" i="16"/>
  <c r="B5204" i="16" s="1"/>
  <c r="AB5203" i="16"/>
  <c r="AA5203" i="16"/>
  <c r="M5203" i="16"/>
  <c r="L5203" i="16"/>
  <c r="K5203" i="16"/>
  <c r="J5203" i="16"/>
  <c r="I5203" i="16"/>
  <c r="H5203" i="16"/>
  <c r="G5203" i="16"/>
  <c r="A5203" i="16"/>
  <c r="AB5202" i="16"/>
  <c r="AA5202" i="16"/>
  <c r="M5202" i="16"/>
  <c r="L5202" i="16"/>
  <c r="K5202" i="16"/>
  <c r="J5202" i="16"/>
  <c r="I5202" i="16"/>
  <c r="H5202" i="16"/>
  <c r="G5202" i="16"/>
  <c r="A5202" i="16"/>
  <c r="C5202" i="16" s="1"/>
  <c r="AB5201" i="16"/>
  <c r="AA5201" i="16"/>
  <c r="M5201" i="16"/>
  <c r="L5201" i="16"/>
  <c r="K5201" i="16"/>
  <c r="J5201" i="16"/>
  <c r="I5201" i="16"/>
  <c r="H5201" i="16"/>
  <c r="G5201" i="16"/>
  <c r="A5201" i="16"/>
  <c r="N5201" i="16" s="1"/>
  <c r="AB5200" i="16"/>
  <c r="AA5200" i="16"/>
  <c r="M5200" i="16"/>
  <c r="L5200" i="16"/>
  <c r="K5200" i="16"/>
  <c r="J5200" i="16"/>
  <c r="I5200" i="16"/>
  <c r="H5200" i="16"/>
  <c r="G5200" i="16"/>
  <c r="B5200" i="16"/>
  <c r="A5200" i="16"/>
  <c r="AB5199" i="16"/>
  <c r="AA5199" i="16"/>
  <c r="N5199" i="16"/>
  <c r="M5199" i="16"/>
  <c r="L5199" i="16"/>
  <c r="K5199" i="16"/>
  <c r="J5199" i="16"/>
  <c r="I5199" i="16"/>
  <c r="H5199" i="16"/>
  <c r="G5199" i="16"/>
  <c r="F5199" i="16"/>
  <c r="A5199" i="16"/>
  <c r="C5199" i="16" s="1"/>
  <c r="AB5198" i="16"/>
  <c r="AA5198" i="16"/>
  <c r="M5198" i="16"/>
  <c r="L5198" i="16"/>
  <c r="K5198" i="16"/>
  <c r="J5198" i="16"/>
  <c r="I5198" i="16"/>
  <c r="H5198" i="16"/>
  <c r="G5198" i="16"/>
  <c r="C5198" i="16"/>
  <c r="A5198" i="16"/>
  <c r="B5198" i="16" s="1"/>
  <c r="AB5197" i="16"/>
  <c r="AA5197" i="16"/>
  <c r="M5197" i="16"/>
  <c r="L5197" i="16"/>
  <c r="K5197" i="16"/>
  <c r="J5197" i="16"/>
  <c r="I5197" i="16"/>
  <c r="H5197" i="16"/>
  <c r="G5197" i="16"/>
  <c r="F5197" i="16" s="1"/>
  <c r="A5197" i="16"/>
  <c r="AB5196" i="16"/>
  <c r="AA5196" i="16"/>
  <c r="M5196" i="16"/>
  <c r="L5196" i="16"/>
  <c r="K5196" i="16"/>
  <c r="J5196" i="16"/>
  <c r="I5196" i="16"/>
  <c r="H5196" i="16"/>
  <c r="G5196" i="16"/>
  <c r="A5196" i="16"/>
  <c r="AB5195" i="16"/>
  <c r="AA5195" i="16"/>
  <c r="M5195" i="16"/>
  <c r="L5195" i="16"/>
  <c r="K5195" i="16"/>
  <c r="J5195" i="16"/>
  <c r="I5195" i="16"/>
  <c r="H5195" i="16"/>
  <c r="G5195" i="16"/>
  <c r="A5195" i="16"/>
  <c r="AB5194" i="16"/>
  <c r="AA5194" i="16"/>
  <c r="M5194" i="16"/>
  <c r="L5194" i="16"/>
  <c r="K5194" i="16"/>
  <c r="J5194" i="16"/>
  <c r="I5194" i="16"/>
  <c r="H5194" i="16"/>
  <c r="G5194" i="16"/>
  <c r="A5194" i="16"/>
  <c r="C5194" i="16" s="1"/>
  <c r="AB5193" i="16"/>
  <c r="AA5193" i="16"/>
  <c r="M5193" i="16"/>
  <c r="L5193" i="16"/>
  <c r="K5193" i="16"/>
  <c r="J5193" i="16"/>
  <c r="I5193" i="16"/>
  <c r="H5193" i="16"/>
  <c r="C5193" i="16" s="1"/>
  <c r="G5193" i="16"/>
  <c r="A5193" i="16"/>
  <c r="N5193" i="16" s="1"/>
  <c r="AB5192" i="16"/>
  <c r="AA5192" i="16"/>
  <c r="M5192" i="16"/>
  <c r="L5192" i="16"/>
  <c r="K5192" i="16"/>
  <c r="J5192" i="16"/>
  <c r="I5192" i="16"/>
  <c r="B5192" i="16" s="1"/>
  <c r="H5192" i="16"/>
  <c r="G5192" i="16"/>
  <c r="A5192" i="16"/>
  <c r="AB5191" i="16"/>
  <c r="AA5191" i="16"/>
  <c r="M5191" i="16"/>
  <c r="L5191" i="16"/>
  <c r="K5191" i="16"/>
  <c r="J5191" i="16"/>
  <c r="I5191" i="16"/>
  <c r="B5191" i="16" s="1"/>
  <c r="H5191" i="16"/>
  <c r="G5191" i="16"/>
  <c r="C5191" i="16"/>
  <c r="A5191" i="16"/>
  <c r="N5191" i="16" s="1"/>
  <c r="AB5190" i="16"/>
  <c r="AA5190" i="16"/>
  <c r="M5190" i="16"/>
  <c r="L5190" i="16"/>
  <c r="K5190" i="16"/>
  <c r="J5190" i="16"/>
  <c r="I5190" i="16"/>
  <c r="H5190" i="16"/>
  <c r="G5190" i="16"/>
  <c r="B5190" i="16"/>
  <c r="A5190" i="16"/>
  <c r="C5190" i="16" s="1"/>
  <c r="AB5189" i="16"/>
  <c r="AA5189" i="16"/>
  <c r="M5189" i="16"/>
  <c r="L5189" i="16"/>
  <c r="K5189" i="16"/>
  <c r="J5189" i="16"/>
  <c r="I5189" i="16"/>
  <c r="H5189" i="16"/>
  <c r="G5189" i="16"/>
  <c r="A5189" i="16"/>
  <c r="AB5188" i="16"/>
  <c r="AA5188" i="16"/>
  <c r="M5188" i="16"/>
  <c r="L5188" i="16"/>
  <c r="K5188" i="16"/>
  <c r="J5188" i="16"/>
  <c r="I5188" i="16"/>
  <c r="H5188" i="16"/>
  <c r="G5188" i="16"/>
  <c r="C5188" i="16"/>
  <c r="A5188" i="16"/>
  <c r="B5188" i="16" s="1"/>
  <c r="AA5187" i="16"/>
  <c r="M5187" i="16"/>
  <c r="L5187" i="16"/>
  <c r="K5187" i="16"/>
  <c r="C5187" i="16"/>
  <c r="A5187" i="16"/>
  <c r="N5187" i="16" s="1"/>
  <c r="AA5186" i="16"/>
  <c r="M5186" i="16"/>
  <c r="L5186" i="16"/>
  <c r="K5186" i="16"/>
  <c r="A5186" i="16"/>
  <c r="B5186" i="16" s="1"/>
  <c r="AB5185" i="16"/>
  <c r="AA5185" i="16"/>
  <c r="M5185" i="16"/>
  <c r="L5185" i="16"/>
  <c r="K5185" i="16"/>
  <c r="J5185" i="16"/>
  <c r="I5185" i="16"/>
  <c r="H5185" i="16"/>
  <c r="G5185" i="16"/>
  <c r="A5185" i="16"/>
  <c r="AB5184" i="16"/>
  <c r="AA5184" i="16"/>
  <c r="M5184" i="16"/>
  <c r="L5184" i="16"/>
  <c r="K5184" i="16"/>
  <c r="J5184" i="16"/>
  <c r="I5184" i="16"/>
  <c r="H5184" i="16"/>
  <c r="G5184" i="16"/>
  <c r="A5184" i="16"/>
  <c r="N5184" i="16" s="1"/>
  <c r="AB5183" i="16"/>
  <c r="AA5183" i="16"/>
  <c r="M5183" i="16"/>
  <c r="L5183" i="16"/>
  <c r="K5183" i="16"/>
  <c r="A5183" i="16"/>
  <c r="AB5182" i="16"/>
  <c r="AA5182" i="16"/>
  <c r="N5182" i="16"/>
  <c r="M5182" i="16"/>
  <c r="L5182" i="16"/>
  <c r="K5182" i="16"/>
  <c r="F5182" i="16"/>
  <c r="A5182" i="16"/>
  <c r="B5182" i="16" s="1"/>
  <c r="AB5181" i="16"/>
  <c r="AA5181" i="16"/>
  <c r="M5181" i="16"/>
  <c r="L5181" i="16"/>
  <c r="K5181" i="16"/>
  <c r="J5181" i="16"/>
  <c r="I5181" i="16"/>
  <c r="H5181" i="16"/>
  <c r="G5181" i="16"/>
  <c r="C5181" i="16"/>
  <c r="A5181" i="16"/>
  <c r="B5181" i="16" s="1"/>
  <c r="AB5180" i="16"/>
  <c r="AA5180" i="16"/>
  <c r="M5180" i="16"/>
  <c r="L5180" i="16"/>
  <c r="K5180" i="16"/>
  <c r="J5180" i="16"/>
  <c r="I5180" i="16"/>
  <c r="H5180" i="16"/>
  <c r="G5180" i="16"/>
  <c r="A5180" i="16"/>
  <c r="C5180" i="16" s="1"/>
  <c r="AB5179" i="16"/>
  <c r="AA5179" i="16"/>
  <c r="M5179" i="16"/>
  <c r="L5179" i="16"/>
  <c r="K5179" i="16"/>
  <c r="J5179" i="16"/>
  <c r="I5179" i="16"/>
  <c r="H5179" i="16"/>
  <c r="G5179" i="16"/>
  <c r="C5179" i="16"/>
  <c r="A5179" i="16"/>
  <c r="B5179" i="16" s="1"/>
  <c r="AB5178" i="16"/>
  <c r="AA5178" i="16"/>
  <c r="M5178" i="16"/>
  <c r="L5178" i="16"/>
  <c r="K5178" i="16"/>
  <c r="J5178" i="16"/>
  <c r="I5178" i="16"/>
  <c r="H5178" i="16"/>
  <c r="G5178" i="16"/>
  <c r="A5178" i="16"/>
  <c r="C5178" i="16" s="1"/>
  <c r="AB5177" i="16"/>
  <c r="AA5177" i="16"/>
  <c r="M5177" i="16"/>
  <c r="L5177" i="16"/>
  <c r="K5177" i="16"/>
  <c r="J5177" i="16"/>
  <c r="I5177" i="16"/>
  <c r="H5177" i="16"/>
  <c r="G5177" i="16"/>
  <c r="A5177" i="16"/>
  <c r="AB5176" i="16"/>
  <c r="AA5176" i="16"/>
  <c r="M5176" i="16"/>
  <c r="L5176" i="16"/>
  <c r="K5176" i="16"/>
  <c r="J5176" i="16"/>
  <c r="I5176" i="16"/>
  <c r="H5176" i="16"/>
  <c r="G5176" i="16"/>
  <c r="A5176" i="16"/>
  <c r="N5176" i="16" s="1"/>
  <c r="AB5175" i="16"/>
  <c r="AA5175" i="16"/>
  <c r="M5175" i="16"/>
  <c r="L5175" i="16"/>
  <c r="K5175" i="16"/>
  <c r="J5175" i="16"/>
  <c r="I5175" i="16"/>
  <c r="H5175" i="16"/>
  <c r="G5175" i="16"/>
  <c r="A5175" i="16"/>
  <c r="AB5174" i="16"/>
  <c r="AA5174" i="16"/>
  <c r="N5174" i="16"/>
  <c r="M5174" i="16"/>
  <c r="L5174" i="16"/>
  <c r="K5174" i="16"/>
  <c r="J5174" i="16"/>
  <c r="I5174" i="16"/>
  <c r="H5174" i="16"/>
  <c r="G5174" i="16"/>
  <c r="F5174" i="16"/>
  <c r="A5174" i="16"/>
  <c r="C5174" i="16" s="1"/>
  <c r="AB5173" i="16"/>
  <c r="AA5173" i="16"/>
  <c r="M5173" i="16"/>
  <c r="L5173" i="16"/>
  <c r="K5173" i="16"/>
  <c r="J5173" i="16"/>
  <c r="I5173" i="16"/>
  <c r="H5173" i="16"/>
  <c r="G5173" i="16"/>
  <c r="C5173" i="16"/>
  <c r="A5173" i="16"/>
  <c r="B5173" i="16" s="1"/>
  <c r="AB5172" i="16"/>
  <c r="AA5172" i="16"/>
  <c r="M5172" i="16"/>
  <c r="L5172" i="16"/>
  <c r="K5172" i="16"/>
  <c r="J5172" i="16"/>
  <c r="I5172" i="16"/>
  <c r="H5172" i="16"/>
  <c r="G5172" i="16"/>
  <c r="A5172" i="16"/>
  <c r="C5172" i="16" s="1"/>
  <c r="AB5171" i="16"/>
  <c r="AA5171" i="16"/>
  <c r="M5171" i="16"/>
  <c r="L5171" i="16"/>
  <c r="K5171" i="16"/>
  <c r="J5171" i="16"/>
  <c r="I5171" i="16"/>
  <c r="H5171" i="16"/>
  <c r="G5171" i="16"/>
  <c r="C5171" i="16"/>
  <c r="A5171" i="16"/>
  <c r="B5171" i="16" s="1"/>
  <c r="AB5170" i="16"/>
  <c r="AA5170" i="16"/>
  <c r="M5170" i="16"/>
  <c r="L5170" i="16"/>
  <c r="K5170" i="16"/>
  <c r="J5170" i="16"/>
  <c r="I5170" i="16"/>
  <c r="H5170" i="16"/>
  <c r="G5170" i="16"/>
  <c r="A5170" i="16"/>
  <c r="C5170" i="16" s="1"/>
  <c r="AB5169" i="16"/>
  <c r="AA5169" i="16"/>
  <c r="M5169" i="16"/>
  <c r="L5169" i="16"/>
  <c r="K5169" i="16"/>
  <c r="J5169" i="16"/>
  <c r="I5169" i="16"/>
  <c r="H5169" i="16"/>
  <c r="G5169" i="16"/>
  <c r="A5169" i="16"/>
  <c r="AB5168" i="16"/>
  <c r="AA5168" i="16"/>
  <c r="M5168" i="16"/>
  <c r="L5168" i="16"/>
  <c r="K5168" i="16"/>
  <c r="J5168" i="16"/>
  <c r="I5168" i="16"/>
  <c r="H5168" i="16"/>
  <c r="G5168" i="16"/>
  <c r="A5168" i="16"/>
  <c r="N5168" i="16" s="1"/>
  <c r="AB5167" i="16"/>
  <c r="AA5167" i="16"/>
  <c r="M5167" i="16"/>
  <c r="L5167" i="16"/>
  <c r="K5167" i="16"/>
  <c r="J5167" i="16"/>
  <c r="I5167" i="16"/>
  <c r="H5167" i="16"/>
  <c r="G5167" i="16"/>
  <c r="A5167" i="16"/>
  <c r="AB5166" i="16"/>
  <c r="AA5166" i="16"/>
  <c r="N5166" i="16"/>
  <c r="M5166" i="16"/>
  <c r="L5166" i="16"/>
  <c r="K5166" i="16"/>
  <c r="J5166" i="16"/>
  <c r="I5166" i="16"/>
  <c r="H5166" i="16"/>
  <c r="G5166" i="16"/>
  <c r="F5166" i="16"/>
  <c r="A5166" i="16"/>
  <c r="C5166" i="16" s="1"/>
  <c r="AB5165" i="16"/>
  <c r="AA5165" i="16"/>
  <c r="M5165" i="16"/>
  <c r="L5165" i="16"/>
  <c r="K5165" i="16"/>
  <c r="J5165" i="16"/>
  <c r="I5165" i="16"/>
  <c r="H5165" i="16"/>
  <c r="G5165" i="16"/>
  <c r="C5165" i="16"/>
  <c r="A5165" i="16"/>
  <c r="B5165" i="16" s="1"/>
  <c r="AB5164" i="16"/>
  <c r="AA5164" i="16"/>
  <c r="M5164" i="16"/>
  <c r="L5164" i="16"/>
  <c r="K5164" i="16"/>
  <c r="J5164" i="16"/>
  <c r="I5164" i="16"/>
  <c r="B5164" i="16" s="1"/>
  <c r="H5164" i="16"/>
  <c r="G5164" i="16"/>
  <c r="C5164" i="16"/>
  <c r="A5164" i="16"/>
  <c r="N5164" i="16" s="1"/>
  <c r="AB5163" i="16"/>
  <c r="AA5163" i="16"/>
  <c r="M5163" i="16"/>
  <c r="L5163" i="16"/>
  <c r="K5163" i="16"/>
  <c r="J5163" i="16"/>
  <c r="I5163" i="16"/>
  <c r="H5163" i="16"/>
  <c r="G5163" i="16"/>
  <c r="B5163" i="16"/>
  <c r="A5163" i="16"/>
  <c r="C5163" i="16" s="1"/>
  <c r="AB5162" i="16"/>
  <c r="AA5162" i="16"/>
  <c r="M5162" i="16"/>
  <c r="L5162" i="16"/>
  <c r="K5162" i="16"/>
  <c r="J5162" i="16"/>
  <c r="I5162" i="16"/>
  <c r="H5162" i="16"/>
  <c r="G5162" i="16"/>
  <c r="A5162" i="16"/>
  <c r="AB5161" i="16"/>
  <c r="AA5161" i="16"/>
  <c r="M5161" i="16"/>
  <c r="L5161" i="16"/>
  <c r="K5161" i="16"/>
  <c r="J5161" i="16"/>
  <c r="I5161" i="16"/>
  <c r="H5161" i="16"/>
  <c r="G5161" i="16"/>
  <c r="A5161" i="16"/>
  <c r="C5161" i="16" s="1"/>
  <c r="AB5160" i="16"/>
  <c r="AA5160" i="16"/>
  <c r="M5160" i="16"/>
  <c r="L5160" i="16"/>
  <c r="K5160" i="16"/>
  <c r="J5160" i="16"/>
  <c r="I5160" i="16"/>
  <c r="H5160" i="16"/>
  <c r="G5160" i="16"/>
  <c r="A5160" i="16"/>
  <c r="N5160" i="16" s="1"/>
  <c r="AB5159" i="16"/>
  <c r="AA5159" i="16"/>
  <c r="M5159" i="16"/>
  <c r="L5159" i="16"/>
  <c r="K5159" i="16"/>
  <c r="J5159" i="16"/>
  <c r="I5159" i="16"/>
  <c r="H5159" i="16"/>
  <c r="G5159" i="16"/>
  <c r="A5159" i="16"/>
  <c r="AB5158" i="16"/>
  <c r="AA5158" i="16"/>
  <c r="M5158" i="16"/>
  <c r="L5158" i="16"/>
  <c r="K5158" i="16"/>
  <c r="J5158" i="16"/>
  <c r="I5158" i="16"/>
  <c r="H5158" i="16"/>
  <c r="C5158" i="16" s="1"/>
  <c r="G5158" i="16"/>
  <c r="A5158" i="16"/>
  <c r="N5158" i="16" s="1"/>
  <c r="AB5157" i="16"/>
  <c r="AA5157" i="16"/>
  <c r="M5157" i="16"/>
  <c r="L5157" i="16"/>
  <c r="K5157" i="16"/>
  <c r="J5157" i="16"/>
  <c r="I5157" i="16"/>
  <c r="H5157" i="16"/>
  <c r="G5157" i="16"/>
  <c r="C5157" i="16"/>
  <c r="A5157" i="16"/>
  <c r="B5157" i="16" s="1"/>
  <c r="AB5156" i="16"/>
  <c r="AA5156" i="16"/>
  <c r="M5156" i="16"/>
  <c r="L5156" i="16"/>
  <c r="K5156" i="16"/>
  <c r="J5156" i="16"/>
  <c r="I5156" i="16"/>
  <c r="B5156" i="16" s="1"/>
  <c r="H5156" i="16"/>
  <c r="G5156" i="16"/>
  <c r="C5156" i="16"/>
  <c r="A5156" i="16"/>
  <c r="N5156" i="16" s="1"/>
  <c r="AB5155" i="16"/>
  <c r="AA5155" i="16"/>
  <c r="M5155" i="16"/>
  <c r="L5155" i="16"/>
  <c r="K5155" i="16"/>
  <c r="J5155" i="16"/>
  <c r="I5155" i="16"/>
  <c r="H5155" i="16"/>
  <c r="G5155" i="16"/>
  <c r="B5155" i="16"/>
  <c r="A5155" i="16"/>
  <c r="C5155" i="16" s="1"/>
  <c r="AB5154" i="16"/>
  <c r="AA5154" i="16"/>
  <c r="M5154" i="16"/>
  <c r="L5154" i="16"/>
  <c r="K5154" i="16"/>
  <c r="J5154" i="16"/>
  <c r="I5154" i="16"/>
  <c r="H5154" i="16"/>
  <c r="G5154" i="16"/>
  <c r="A5154" i="16"/>
  <c r="AB5153" i="16"/>
  <c r="AA5153" i="16"/>
  <c r="M5153" i="16"/>
  <c r="L5153" i="16"/>
  <c r="K5153" i="16"/>
  <c r="J5153" i="16"/>
  <c r="I5153" i="16"/>
  <c r="H5153" i="16"/>
  <c r="G5153" i="16"/>
  <c r="A5153" i="16"/>
  <c r="C5153" i="16" s="1"/>
  <c r="AB5152" i="16"/>
  <c r="AA5152" i="16"/>
  <c r="M5152" i="16"/>
  <c r="L5152" i="16"/>
  <c r="K5152" i="16"/>
  <c r="J5152" i="16"/>
  <c r="I5152" i="16"/>
  <c r="H5152" i="16"/>
  <c r="G5152" i="16"/>
  <c r="A5152" i="16"/>
  <c r="N5152" i="16" s="1"/>
  <c r="AB5151" i="16"/>
  <c r="AA5151" i="16"/>
  <c r="M5151" i="16"/>
  <c r="L5151" i="16"/>
  <c r="K5151" i="16"/>
  <c r="J5151" i="16"/>
  <c r="I5151" i="16"/>
  <c r="H5151" i="16"/>
  <c r="G5151" i="16"/>
  <c r="A5151" i="16"/>
  <c r="AB5150" i="16"/>
  <c r="AA5150" i="16"/>
  <c r="M5150" i="16"/>
  <c r="L5150" i="16"/>
  <c r="K5150" i="16"/>
  <c r="J5150" i="16"/>
  <c r="I5150" i="16"/>
  <c r="H5150" i="16"/>
  <c r="G5150" i="16"/>
  <c r="A5150" i="16"/>
  <c r="AB5149" i="16"/>
  <c r="AA5149" i="16"/>
  <c r="M5149" i="16"/>
  <c r="L5149" i="16"/>
  <c r="K5149" i="16"/>
  <c r="J5149" i="16"/>
  <c r="I5149" i="16"/>
  <c r="H5149" i="16"/>
  <c r="G5149" i="16"/>
  <c r="A5149" i="16"/>
  <c r="AB5148" i="16"/>
  <c r="AA5148" i="16"/>
  <c r="M5148" i="16"/>
  <c r="L5148" i="16"/>
  <c r="K5148" i="16"/>
  <c r="J5148" i="16"/>
  <c r="I5148" i="16"/>
  <c r="B5148" i="16" s="1"/>
  <c r="H5148" i="16"/>
  <c r="G5148" i="16"/>
  <c r="F5148" i="16" s="1"/>
  <c r="C5148" i="16"/>
  <c r="A5148" i="16"/>
  <c r="N5148" i="16" s="1"/>
  <c r="AB5147" i="16"/>
  <c r="AA5147" i="16"/>
  <c r="M5147" i="16"/>
  <c r="L5147" i="16"/>
  <c r="K5147" i="16"/>
  <c r="J5147" i="16"/>
  <c r="I5147" i="16"/>
  <c r="H5147" i="16"/>
  <c r="G5147" i="16"/>
  <c r="C5147" i="16"/>
  <c r="B5147" i="16"/>
  <c r="A5147" i="16"/>
  <c r="AB5146" i="16"/>
  <c r="AA5146" i="16"/>
  <c r="M5146" i="16"/>
  <c r="L5146" i="16"/>
  <c r="K5146" i="16"/>
  <c r="J5146" i="16"/>
  <c r="I5146" i="16"/>
  <c r="H5146" i="16"/>
  <c r="G5146" i="16"/>
  <c r="A5146" i="16"/>
  <c r="C5146" i="16" s="1"/>
  <c r="AB5145" i="16"/>
  <c r="AA5145" i="16"/>
  <c r="M5145" i="16"/>
  <c r="L5145" i="16"/>
  <c r="K5145" i="16"/>
  <c r="J5145" i="16"/>
  <c r="I5145" i="16"/>
  <c r="H5145" i="16"/>
  <c r="G5145" i="16"/>
  <c r="A5145" i="16"/>
  <c r="AB5144" i="16"/>
  <c r="AA5144" i="16"/>
  <c r="M5144" i="16"/>
  <c r="L5144" i="16"/>
  <c r="K5144" i="16"/>
  <c r="J5144" i="16"/>
  <c r="I5144" i="16"/>
  <c r="H5144" i="16"/>
  <c r="G5144" i="16"/>
  <c r="A5144" i="16"/>
  <c r="N5144" i="16" s="1"/>
  <c r="AB5143" i="16"/>
  <c r="AA5143" i="16"/>
  <c r="M5143" i="16"/>
  <c r="L5143" i="16"/>
  <c r="K5143" i="16"/>
  <c r="J5143" i="16"/>
  <c r="I5143" i="16"/>
  <c r="H5143" i="16"/>
  <c r="G5143" i="16"/>
  <c r="A5143" i="16"/>
  <c r="AB5142" i="16"/>
  <c r="AA5142" i="16"/>
  <c r="N5142" i="16"/>
  <c r="M5142" i="16"/>
  <c r="L5142" i="16"/>
  <c r="K5142" i="16"/>
  <c r="J5142" i="16"/>
  <c r="I5142" i="16"/>
  <c r="H5142" i="16"/>
  <c r="G5142" i="16"/>
  <c r="F5142" i="16"/>
  <c r="A5142" i="16"/>
  <c r="C5142" i="16" s="1"/>
  <c r="AB5141" i="16"/>
  <c r="AA5141" i="16"/>
  <c r="M5141" i="16"/>
  <c r="L5141" i="16"/>
  <c r="K5141" i="16"/>
  <c r="J5141" i="16"/>
  <c r="I5141" i="16"/>
  <c r="H5141" i="16"/>
  <c r="G5141" i="16"/>
  <c r="C5141" i="16"/>
  <c r="A5141" i="16"/>
  <c r="B5141" i="16" s="1"/>
  <c r="AB5140" i="16"/>
  <c r="AA5140" i="16"/>
  <c r="M5140" i="16"/>
  <c r="L5140" i="16"/>
  <c r="K5140" i="16"/>
  <c r="J5140" i="16"/>
  <c r="I5140" i="16"/>
  <c r="B5140" i="16" s="1"/>
  <c r="H5140" i="16"/>
  <c r="G5140" i="16"/>
  <c r="C5140" i="16"/>
  <c r="A5140" i="16"/>
  <c r="N5140" i="16" s="1"/>
  <c r="AB5139" i="16"/>
  <c r="AA5139" i="16"/>
  <c r="M5139" i="16"/>
  <c r="L5139" i="16"/>
  <c r="K5139" i="16"/>
  <c r="J5139" i="16"/>
  <c r="I5139" i="16"/>
  <c r="H5139" i="16"/>
  <c r="G5139" i="16"/>
  <c r="B5139" i="16"/>
  <c r="A5139" i="16"/>
  <c r="C5139" i="16" s="1"/>
  <c r="AB5138" i="16"/>
  <c r="AA5138" i="16"/>
  <c r="M5138" i="16"/>
  <c r="L5138" i="16"/>
  <c r="K5138" i="16"/>
  <c r="J5138" i="16"/>
  <c r="I5138" i="16"/>
  <c r="H5138" i="16"/>
  <c r="G5138" i="16"/>
  <c r="A5138" i="16"/>
  <c r="AB5137" i="16"/>
  <c r="AA5137" i="16"/>
  <c r="M5137" i="16"/>
  <c r="L5137" i="16"/>
  <c r="K5137" i="16"/>
  <c r="J5137" i="16"/>
  <c r="I5137" i="16"/>
  <c r="H5137" i="16"/>
  <c r="G5137" i="16"/>
  <c r="A5137" i="16"/>
  <c r="C5137" i="16" s="1"/>
  <c r="AB5136" i="16"/>
  <c r="AA5136" i="16"/>
  <c r="M5136" i="16"/>
  <c r="L5136" i="16"/>
  <c r="K5136" i="16"/>
  <c r="J5136" i="16"/>
  <c r="I5136" i="16"/>
  <c r="H5136" i="16"/>
  <c r="G5136" i="16"/>
  <c r="A5136" i="16"/>
  <c r="N5136" i="16" s="1"/>
  <c r="AB5135" i="16"/>
  <c r="AA5135" i="16"/>
  <c r="M5135" i="16"/>
  <c r="L5135" i="16"/>
  <c r="K5135" i="16"/>
  <c r="J5135" i="16"/>
  <c r="I5135" i="16"/>
  <c r="H5135" i="16"/>
  <c r="G5135" i="16"/>
  <c r="A5135" i="16"/>
  <c r="AB5134" i="16"/>
  <c r="AA5134" i="16"/>
  <c r="M5134" i="16"/>
  <c r="L5134" i="16"/>
  <c r="K5134" i="16"/>
  <c r="J5134" i="16"/>
  <c r="I5134" i="16"/>
  <c r="H5134" i="16"/>
  <c r="G5134" i="16"/>
  <c r="A5134" i="16"/>
  <c r="AB5133" i="16"/>
  <c r="AA5133" i="16"/>
  <c r="M5133" i="16"/>
  <c r="L5133" i="16"/>
  <c r="K5133" i="16"/>
  <c r="J5133" i="16"/>
  <c r="I5133" i="16"/>
  <c r="H5133" i="16"/>
  <c r="G5133" i="16"/>
  <c r="A5133" i="16"/>
  <c r="AB5132" i="16"/>
  <c r="AA5132" i="16"/>
  <c r="N5132" i="16"/>
  <c r="M5132" i="16"/>
  <c r="L5132" i="16"/>
  <c r="K5132" i="16"/>
  <c r="J5132" i="16"/>
  <c r="I5132" i="16"/>
  <c r="B5132" i="16" s="1"/>
  <c r="H5132" i="16"/>
  <c r="G5132" i="16"/>
  <c r="F5132" i="16" s="1"/>
  <c r="C5132" i="16"/>
  <c r="A5132" i="16"/>
  <c r="AB5131" i="16"/>
  <c r="AA5131" i="16"/>
  <c r="M5131" i="16"/>
  <c r="L5131" i="16"/>
  <c r="K5131" i="16"/>
  <c r="J5131" i="16"/>
  <c r="I5131" i="16"/>
  <c r="H5131" i="16"/>
  <c r="G5131" i="16"/>
  <c r="C5131" i="16"/>
  <c r="B5131" i="16"/>
  <c r="A5131" i="16"/>
  <c r="AB5130" i="16"/>
  <c r="AA5130" i="16"/>
  <c r="M5130" i="16"/>
  <c r="L5130" i="16"/>
  <c r="K5130" i="16"/>
  <c r="J5130" i="16"/>
  <c r="I5130" i="16"/>
  <c r="H5130" i="16"/>
  <c r="G5130" i="16"/>
  <c r="A5130" i="16"/>
  <c r="C5130" i="16" s="1"/>
  <c r="AB5129" i="16"/>
  <c r="AA5129" i="16"/>
  <c r="M5129" i="16"/>
  <c r="L5129" i="16"/>
  <c r="K5129" i="16"/>
  <c r="J5129" i="16"/>
  <c r="I5129" i="16"/>
  <c r="H5129" i="16"/>
  <c r="G5129" i="16"/>
  <c r="A5129" i="16"/>
  <c r="AB5128" i="16"/>
  <c r="AA5128" i="16"/>
  <c r="M5128" i="16"/>
  <c r="L5128" i="16"/>
  <c r="K5128" i="16"/>
  <c r="J5128" i="16"/>
  <c r="I5128" i="16"/>
  <c r="H5128" i="16"/>
  <c r="G5128" i="16"/>
  <c r="A5128" i="16"/>
  <c r="N5128" i="16" s="1"/>
  <c r="AB5127" i="16"/>
  <c r="AA5127" i="16"/>
  <c r="M5127" i="16"/>
  <c r="L5127" i="16"/>
  <c r="K5127" i="16"/>
  <c r="J5127" i="16"/>
  <c r="I5127" i="16"/>
  <c r="H5127" i="16"/>
  <c r="G5127" i="16"/>
  <c r="A5127" i="16"/>
  <c r="AB5126" i="16"/>
  <c r="AA5126" i="16"/>
  <c r="N5126" i="16"/>
  <c r="M5126" i="16"/>
  <c r="L5126" i="16"/>
  <c r="K5126" i="16"/>
  <c r="J5126" i="16"/>
  <c r="I5126" i="16"/>
  <c r="H5126" i="16"/>
  <c r="G5126" i="16"/>
  <c r="F5126" i="16"/>
  <c r="A5126" i="16"/>
  <c r="C5126" i="16" s="1"/>
  <c r="AB5125" i="16"/>
  <c r="AA5125" i="16"/>
  <c r="M5125" i="16"/>
  <c r="L5125" i="16"/>
  <c r="K5125" i="16"/>
  <c r="J5125" i="16"/>
  <c r="I5125" i="16"/>
  <c r="H5125" i="16"/>
  <c r="G5125" i="16"/>
  <c r="C5125" i="16"/>
  <c r="A5125" i="16"/>
  <c r="B5125" i="16" s="1"/>
  <c r="AB5124" i="16"/>
  <c r="AA5124" i="16"/>
  <c r="M5124" i="16"/>
  <c r="L5124" i="16"/>
  <c r="K5124" i="16"/>
  <c r="J5124" i="16"/>
  <c r="I5124" i="16"/>
  <c r="B5124" i="16" s="1"/>
  <c r="H5124" i="16"/>
  <c r="G5124" i="16"/>
  <c r="C5124" i="16"/>
  <c r="A5124" i="16"/>
  <c r="N5124" i="16" s="1"/>
  <c r="AB5123" i="16"/>
  <c r="AA5123" i="16"/>
  <c r="M5123" i="16"/>
  <c r="L5123" i="16"/>
  <c r="K5123" i="16"/>
  <c r="J5123" i="16"/>
  <c r="I5123" i="16"/>
  <c r="H5123" i="16"/>
  <c r="G5123" i="16"/>
  <c r="B5123" i="16"/>
  <c r="A5123" i="16"/>
  <c r="C5123" i="16" s="1"/>
  <c r="AB5122" i="16"/>
  <c r="AA5122" i="16"/>
  <c r="M5122" i="16"/>
  <c r="L5122" i="16"/>
  <c r="K5122" i="16"/>
  <c r="J5122" i="16"/>
  <c r="I5122" i="16"/>
  <c r="H5122" i="16"/>
  <c r="G5122" i="16"/>
  <c r="A5122" i="16"/>
  <c r="AB5121" i="16"/>
  <c r="AA5121" i="16"/>
  <c r="M5121" i="16"/>
  <c r="L5121" i="16"/>
  <c r="K5121" i="16"/>
  <c r="J5121" i="16"/>
  <c r="I5121" i="16"/>
  <c r="H5121" i="16"/>
  <c r="G5121" i="16"/>
  <c r="A5121" i="16"/>
  <c r="C5121" i="16" s="1"/>
  <c r="AB5120" i="16"/>
  <c r="AA5120" i="16"/>
  <c r="M5120" i="16"/>
  <c r="L5120" i="16"/>
  <c r="K5120" i="16"/>
  <c r="J5120" i="16"/>
  <c r="I5120" i="16"/>
  <c r="H5120" i="16"/>
  <c r="G5120" i="16"/>
  <c r="A5120" i="16"/>
  <c r="N5120" i="16" s="1"/>
  <c r="AB5119" i="16"/>
  <c r="AA5119" i="16"/>
  <c r="M5119" i="16"/>
  <c r="L5119" i="16"/>
  <c r="K5119" i="16"/>
  <c r="J5119" i="16"/>
  <c r="I5119" i="16"/>
  <c r="H5119" i="16"/>
  <c r="G5119" i="16"/>
  <c r="A5119" i="16"/>
  <c r="AB5118" i="16"/>
  <c r="AA5118" i="16"/>
  <c r="M5118" i="16"/>
  <c r="L5118" i="16"/>
  <c r="K5118" i="16"/>
  <c r="J5118" i="16"/>
  <c r="I5118" i="16"/>
  <c r="H5118" i="16"/>
  <c r="G5118" i="16"/>
  <c r="A5118" i="16"/>
  <c r="AB5117" i="16"/>
  <c r="AA5117" i="16"/>
  <c r="M5117" i="16"/>
  <c r="L5117" i="16"/>
  <c r="K5117" i="16"/>
  <c r="J5117" i="16"/>
  <c r="I5117" i="16"/>
  <c r="H5117" i="16"/>
  <c r="G5117" i="16"/>
  <c r="A5117" i="16"/>
  <c r="AB5116" i="16"/>
  <c r="AA5116" i="16"/>
  <c r="N5116" i="16"/>
  <c r="M5116" i="16"/>
  <c r="L5116" i="16"/>
  <c r="K5116" i="16"/>
  <c r="J5116" i="16"/>
  <c r="I5116" i="16"/>
  <c r="B5116" i="16" s="1"/>
  <c r="H5116" i="16"/>
  <c r="G5116" i="16"/>
  <c r="F5116" i="16" s="1"/>
  <c r="C5116" i="16"/>
  <c r="A5116" i="16"/>
  <c r="AB5115" i="16"/>
  <c r="AA5115" i="16"/>
  <c r="M5115" i="16"/>
  <c r="L5115" i="16"/>
  <c r="K5115" i="16"/>
  <c r="J5115" i="16"/>
  <c r="I5115" i="16"/>
  <c r="H5115" i="16"/>
  <c r="G5115" i="16"/>
  <c r="C5115" i="16"/>
  <c r="B5115" i="16"/>
  <c r="A5115" i="16"/>
  <c r="AB5114" i="16"/>
  <c r="AA5114" i="16"/>
  <c r="M5114" i="16"/>
  <c r="L5114" i="16"/>
  <c r="K5114" i="16"/>
  <c r="J5114" i="16"/>
  <c r="I5114" i="16"/>
  <c r="H5114" i="16"/>
  <c r="G5114" i="16"/>
  <c r="A5114" i="16"/>
  <c r="C5114" i="16" s="1"/>
  <c r="AB5113" i="16"/>
  <c r="AA5113" i="16"/>
  <c r="M5113" i="16"/>
  <c r="L5113" i="16"/>
  <c r="K5113" i="16"/>
  <c r="J5113" i="16"/>
  <c r="I5113" i="16"/>
  <c r="H5113" i="16"/>
  <c r="G5113" i="16"/>
  <c r="A5113" i="16"/>
  <c r="AB5112" i="16"/>
  <c r="AA5112" i="16"/>
  <c r="M5112" i="16"/>
  <c r="L5112" i="16"/>
  <c r="K5112" i="16"/>
  <c r="J5112" i="16"/>
  <c r="I5112" i="16"/>
  <c r="H5112" i="16"/>
  <c r="G5112" i="16"/>
  <c r="A5112" i="16"/>
  <c r="N5112" i="16" s="1"/>
  <c r="AB5111" i="16"/>
  <c r="AA5111" i="16"/>
  <c r="M5111" i="16"/>
  <c r="L5111" i="16"/>
  <c r="K5111" i="16"/>
  <c r="J5111" i="16"/>
  <c r="I5111" i="16"/>
  <c r="H5111" i="16"/>
  <c r="G5111" i="16"/>
  <c r="A5111" i="16"/>
  <c r="AB5110" i="16"/>
  <c r="AA5110" i="16"/>
  <c r="N5110" i="16"/>
  <c r="M5110" i="16"/>
  <c r="L5110" i="16"/>
  <c r="K5110" i="16"/>
  <c r="J5110" i="16"/>
  <c r="I5110" i="16"/>
  <c r="H5110" i="16"/>
  <c r="G5110" i="16"/>
  <c r="F5110" i="16"/>
  <c r="A5110" i="16"/>
  <c r="C5110" i="16" s="1"/>
  <c r="AB5109" i="16"/>
  <c r="AA5109" i="16"/>
  <c r="M5109" i="16"/>
  <c r="L5109" i="16"/>
  <c r="K5109" i="16"/>
  <c r="J5109" i="16"/>
  <c r="I5109" i="16"/>
  <c r="H5109" i="16"/>
  <c r="G5109" i="16"/>
  <c r="C5109" i="16"/>
  <c r="A5109" i="16"/>
  <c r="B5109" i="16" s="1"/>
  <c r="AB5108" i="16"/>
  <c r="AA5108" i="16"/>
  <c r="M5108" i="16"/>
  <c r="L5108" i="16"/>
  <c r="K5108" i="16"/>
  <c r="J5108" i="16"/>
  <c r="I5108" i="16"/>
  <c r="B5108" i="16" s="1"/>
  <c r="H5108" i="16"/>
  <c r="G5108" i="16"/>
  <c r="C5108" i="16"/>
  <c r="A5108" i="16"/>
  <c r="N5108" i="16" s="1"/>
  <c r="AB5107" i="16"/>
  <c r="AA5107" i="16"/>
  <c r="M5107" i="16"/>
  <c r="L5107" i="16"/>
  <c r="K5107" i="16"/>
  <c r="J5107" i="16"/>
  <c r="I5107" i="16"/>
  <c r="H5107" i="16"/>
  <c r="G5107" i="16"/>
  <c r="B5107" i="16"/>
  <c r="A5107" i="16"/>
  <c r="C5107" i="16" s="1"/>
  <c r="AB5106" i="16"/>
  <c r="AA5106" i="16"/>
  <c r="M5106" i="16"/>
  <c r="L5106" i="16"/>
  <c r="K5106" i="16"/>
  <c r="J5106" i="16"/>
  <c r="I5106" i="16"/>
  <c r="H5106" i="16"/>
  <c r="G5106" i="16"/>
  <c r="A5106" i="16"/>
  <c r="AB5105" i="16"/>
  <c r="AA5105" i="16"/>
  <c r="M5105" i="16"/>
  <c r="L5105" i="16"/>
  <c r="K5105" i="16"/>
  <c r="J5105" i="16"/>
  <c r="I5105" i="16"/>
  <c r="H5105" i="16"/>
  <c r="G5105" i="16"/>
  <c r="A5105" i="16"/>
  <c r="C5105" i="16" s="1"/>
  <c r="AB5104" i="16"/>
  <c r="AA5104" i="16"/>
  <c r="M5104" i="16"/>
  <c r="L5104" i="16"/>
  <c r="K5104" i="16"/>
  <c r="J5104" i="16"/>
  <c r="I5104" i="16"/>
  <c r="H5104" i="16"/>
  <c r="G5104" i="16"/>
  <c r="A5104" i="16"/>
  <c r="N5104" i="16" s="1"/>
  <c r="AB5103" i="16"/>
  <c r="AA5103" i="16"/>
  <c r="M5103" i="16"/>
  <c r="L5103" i="16"/>
  <c r="K5103" i="16"/>
  <c r="J5103" i="16"/>
  <c r="I5103" i="16"/>
  <c r="H5103" i="16"/>
  <c r="G5103" i="16"/>
  <c r="A5103" i="16"/>
  <c r="AB5102" i="16"/>
  <c r="AA5102" i="16"/>
  <c r="M5102" i="16"/>
  <c r="L5102" i="16"/>
  <c r="K5102" i="16"/>
  <c r="J5102" i="16"/>
  <c r="I5102" i="16"/>
  <c r="H5102" i="16"/>
  <c r="G5102" i="16"/>
  <c r="A5102" i="16"/>
  <c r="AB5101" i="16"/>
  <c r="AA5101" i="16"/>
  <c r="M5101" i="16"/>
  <c r="L5101" i="16"/>
  <c r="K5101" i="16"/>
  <c r="J5101" i="16"/>
  <c r="I5101" i="16"/>
  <c r="H5101" i="16"/>
  <c r="G5101" i="16"/>
  <c r="A5101" i="16"/>
  <c r="AB5100" i="16"/>
  <c r="AA5100" i="16"/>
  <c r="N5100" i="16"/>
  <c r="M5100" i="16"/>
  <c r="L5100" i="16"/>
  <c r="K5100" i="16"/>
  <c r="J5100" i="16"/>
  <c r="I5100" i="16"/>
  <c r="B5100" i="16" s="1"/>
  <c r="H5100" i="16"/>
  <c r="G5100" i="16"/>
  <c r="F5100" i="16" s="1"/>
  <c r="C5100" i="16"/>
  <c r="A5100" i="16"/>
  <c r="AB5099" i="16"/>
  <c r="AA5099" i="16"/>
  <c r="M5099" i="16"/>
  <c r="L5099" i="16"/>
  <c r="K5099" i="16"/>
  <c r="J5099" i="16"/>
  <c r="I5099" i="16"/>
  <c r="H5099" i="16"/>
  <c r="G5099" i="16"/>
  <c r="C5099" i="16"/>
  <c r="B5099" i="16"/>
  <c r="A5099" i="16"/>
  <c r="AB5098" i="16"/>
  <c r="AA5098" i="16"/>
  <c r="M5098" i="16"/>
  <c r="L5098" i="16"/>
  <c r="K5098" i="16"/>
  <c r="J5098" i="16"/>
  <c r="I5098" i="16"/>
  <c r="H5098" i="16"/>
  <c r="G5098" i="16"/>
  <c r="A5098" i="16"/>
  <c r="C5098" i="16" s="1"/>
  <c r="AB5097" i="16"/>
  <c r="AA5097" i="16"/>
  <c r="M5097" i="16"/>
  <c r="L5097" i="16"/>
  <c r="K5097" i="16"/>
  <c r="J5097" i="16"/>
  <c r="I5097" i="16"/>
  <c r="H5097" i="16"/>
  <c r="G5097" i="16"/>
  <c r="A5097" i="16"/>
  <c r="AB5096" i="16"/>
  <c r="AA5096" i="16"/>
  <c r="M5096" i="16"/>
  <c r="L5096" i="16"/>
  <c r="K5096" i="16"/>
  <c r="J5096" i="16"/>
  <c r="I5096" i="16"/>
  <c r="H5096" i="16"/>
  <c r="G5096" i="16"/>
  <c r="A5096" i="16"/>
  <c r="AB5095" i="16"/>
  <c r="AA5095" i="16"/>
  <c r="M5095" i="16"/>
  <c r="L5095" i="16"/>
  <c r="K5095" i="16"/>
  <c r="J5095" i="16"/>
  <c r="I5095" i="16"/>
  <c r="H5095" i="16"/>
  <c r="G5095" i="16"/>
  <c r="A5095" i="16"/>
  <c r="AB5094" i="16"/>
  <c r="AA5094" i="16"/>
  <c r="N5094" i="16"/>
  <c r="M5094" i="16"/>
  <c r="L5094" i="16"/>
  <c r="K5094" i="16"/>
  <c r="J5094" i="16"/>
  <c r="I5094" i="16"/>
  <c r="H5094" i="16"/>
  <c r="G5094" i="16"/>
  <c r="F5094" i="16"/>
  <c r="A5094" i="16"/>
  <c r="C5094" i="16" s="1"/>
  <c r="AB5093" i="16"/>
  <c r="AA5093" i="16"/>
  <c r="M5093" i="16"/>
  <c r="L5093" i="16"/>
  <c r="K5093" i="16"/>
  <c r="J5093" i="16"/>
  <c r="I5093" i="16"/>
  <c r="H5093" i="16"/>
  <c r="G5093" i="16"/>
  <c r="C5093" i="16"/>
  <c r="A5093" i="16"/>
  <c r="B5093" i="16" s="1"/>
  <c r="AB5092" i="16"/>
  <c r="AA5092" i="16"/>
  <c r="M5092" i="16"/>
  <c r="L5092" i="16"/>
  <c r="K5092" i="16"/>
  <c r="J5092" i="16"/>
  <c r="I5092" i="16"/>
  <c r="B5092" i="16" s="1"/>
  <c r="H5092" i="16"/>
  <c r="G5092" i="16"/>
  <c r="C5092" i="16"/>
  <c r="A5092" i="16"/>
  <c r="N5092" i="16" s="1"/>
  <c r="AB5091" i="16"/>
  <c r="AA5091" i="16"/>
  <c r="M5091" i="16"/>
  <c r="L5091" i="16"/>
  <c r="K5091" i="16"/>
  <c r="J5091" i="16"/>
  <c r="I5091" i="16"/>
  <c r="H5091" i="16"/>
  <c r="G5091" i="16"/>
  <c r="B5091" i="16"/>
  <c r="A5091" i="16"/>
  <c r="C5091" i="16" s="1"/>
  <c r="AB5090" i="16"/>
  <c r="AA5090" i="16"/>
  <c r="M5090" i="16"/>
  <c r="L5090" i="16"/>
  <c r="K5090" i="16"/>
  <c r="J5090" i="16"/>
  <c r="I5090" i="16"/>
  <c r="H5090" i="16"/>
  <c r="G5090" i="16"/>
  <c r="A5090" i="16"/>
  <c r="AB5089" i="16"/>
  <c r="AA5089" i="16"/>
  <c r="M5089" i="16"/>
  <c r="L5089" i="16"/>
  <c r="K5089" i="16"/>
  <c r="J5089" i="16"/>
  <c r="I5089" i="16"/>
  <c r="H5089" i="16"/>
  <c r="G5089" i="16"/>
  <c r="A5089" i="16"/>
  <c r="C5089" i="16" s="1"/>
  <c r="AB5088" i="16"/>
  <c r="AA5088" i="16"/>
  <c r="M5088" i="16"/>
  <c r="L5088" i="16"/>
  <c r="K5088" i="16"/>
  <c r="J5088" i="16"/>
  <c r="I5088" i="16"/>
  <c r="H5088" i="16"/>
  <c r="G5088" i="16"/>
  <c r="A5088" i="16"/>
  <c r="AB5087" i="16"/>
  <c r="AA5087" i="16"/>
  <c r="M5087" i="16"/>
  <c r="L5087" i="16"/>
  <c r="K5087" i="16"/>
  <c r="J5087" i="16"/>
  <c r="I5087" i="16"/>
  <c r="H5087" i="16"/>
  <c r="G5087" i="16"/>
  <c r="A5087" i="16"/>
  <c r="AB5086" i="16"/>
  <c r="AA5086" i="16"/>
  <c r="M5086" i="16"/>
  <c r="L5086" i="16"/>
  <c r="K5086" i="16"/>
  <c r="J5086" i="16"/>
  <c r="I5086" i="16"/>
  <c r="H5086" i="16"/>
  <c r="G5086" i="16"/>
  <c r="A5086" i="16"/>
  <c r="AB5085" i="16"/>
  <c r="AA5085" i="16"/>
  <c r="M5085" i="16"/>
  <c r="L5085" i="16"/>
  <c r="K5085" i="16"/>
  <c r="J5085" i="16"/>
  <c r="I5085" i="16"/>
  <c r="H5085" i="16"/>
  <c r="G5085" i="16"/>
  <c r="A5085" i="16"/>
  <c r="AB5084" i="16"/>
  <c r="AA5084" i="16"/>
  <c r="N5084" i="16"/>
  <c r="M5084" i="16"/>
  <c r="L5084" i="16"/>
  <c r="K5084" i="16"/>
  <c r="J5084" i="16"/>
  <c r="I5084" i="16"/>
  <c r="B5084" i="16" s="1"/>
  <c r="H5084" i="16"/>
  <c r="G5084" i="16"/>
  <c r="F5084" i="16" s="1"/>
  <c r="C5084" i="16"/>
  <c r="A5084" i="16"/>
  <c r="AB5083" i="16"/>
  <c r="AA5083" i="16"/>
  <c r="M5083" i="16"/>
  <c r="L5083" i="16"/>
  <c r="K5083" i="16"/>
  <c r="J5083" i="16"/>
  <c r="I5083" i="16"/>
  <c r="H5083" i="16"/>
  <c r="G5083" i="16"/>
  <c r="C5083" i="16"/>
  <c r="B5083" i="16"/>
  <c r="A5083" i="16"/>
  <c r="AB5082" i="16"/>
  <c r="AA5082" i="16"/>
  <c r="M5082" i="16"/>
  <c r="L5082" i="16"/>
  <c r="K5082" i="16"/>
  <c r="J5082" i="16"/>
  <c r="I5082" i="16"/>
  <c r="H5082" i="16"/>
  <c r="G5082" i="16"/>
  <c r="A5082" i="16"/>
  <c r="C5082" i="16" s="1"/>
  <c r="AB5081" i="16"/>
  <c r="AA5081" i="16"/>
  <c r="M5081" i="16"/>
  <c r="L5081" i="16"/>
  <c r="K5081" i="16"/>
  <c r="J5081" i="16"/>
  <c r="I5081" i="16"/>
  <c r="H5081" i="16"/>
  <c r="G5081" i="16"/>
  <c r="A5081" i="16"/>
  <c r="AB5080" i="16"/>
  <c r="AA5080" i="16"/>
  <c r="M5080" i="16"/>
  <c r="L5080" i="16"/>
  <c r="K5080" i="16"/>
  <c r="J5080" i="16"/>
  <c r="I5080" i="16"/>
  <c r="H5080" i="16"/>
  <c r="G5080" i="16"/>
  <c r="A5080" i="16"/>
  <c r="AB5079" i="16"/>
  <c r="AA5079" i="16"/>
  <c r="M5079" i="16"/>
  <c r="L5079" i="16"/>
  <c r="K5079" i="16"/>
  <c r="J5079" i="16"/>
  <c r="I5079" i="16"/>
  <c r="H5079" i="16"/>
  <c r="G5079" i="16"/>
  <c r="A5079" i="16"/>
  <c r="AB5078" i="16"/>
  <c r="AA5078" i="16"/>
  <c r="N5078" i="16"/>
  <c r="M5078" i="16"/>
  <c r="L5078" i="16"/>
  <c r="K5078" i="16"/>
  <c r="J5078" i="16"/>
  <c r="I5078" i="16"/>
  <c r="H5078" i="16"/>
  <c r="G5078" i="16"/>
  <c r="F5078" i="16"/>
  <c r="A5078" i="16"/>
  <c r="C5078" i="16" s="1"/>
  <c r="AB5077" i="16"/>
  <c r="AA5077" i="16"/>
  <c r="M5077" i="16"/>
  <c r="L5077" i="16"/>
  <c r="K5077" i="16"/>
  <c r="J5077" i="16"/>
  <c r="I5077" i="16"/>
  <c r="H5077" i="16"/>
  <c r="G5077" i="16"/>
  <c r="C5077" i="16"/>
  <c r="A5077" i="16"/>
  <c r="B5077" i="16" s="1"/>
  <c r="AB5076" i="16"/>
  <c r="AA5076" i="16"/>
  <c r="M5076" i="16"/>
  <c r="L5076" i="16"/>
  <c r="K5076" i="16"/>
  <c r="J5076" i="16"/>
  <c r="I5076" i="16"/>
  <c r="B5076" i="16" s="1"/>
  <c r="H5076" i="16"/>
  <c r="G5076" i="16"/>
  <c r="C5076" i="16"/>
  <c r="A5076" i="16"/>
  <c r="N5076" i="16" s="1"/>
  <c r="AB5075" i="16"/>
  <c r="AA5075" i="16"/>
  <c r="M5075" i="16"/>
  <c r="L5075" i="16"/>
  <c r="K5075" i="16"/>
  <c r="J5075" i="16"/>
  <c r="I5075" i="16"/>
  <c r="H5075" i="16"/>
  <c r="G5075" i="16"/>
  <c r="B5075" i="16"/>
  <c r="A5075" i="16"/>
  <c r="C5075" i="16" s="1"/>
  <c r="AB5074" i="16"/>
  <c r="AA5074" i="16"/>
  <c r="M5074" i="16"/>
  <c r="L5074" i="16"/>
  <c r="K5074" i="16"/>
  <c r="J5074" i="16"/>
  <c r="I5074" i="16"/>
  <c r="H5074" i="16"/>
  <c r="G5074" i="16"/>
  <c r="A5074" i="16"/>
  <c r="AB5073" i="16"/>
  <c r="AA5073" i="16"/>
  <c r="M5073" i="16"/>
  <c r="L5073" i="16"/>
  <c r="K5073" i="16"/>
  <c r="J5073" i="16"/>
  <c r="I5073" i="16"/>
  <c r="H5073" i="16"/>
  <c r="G5073" i="16"/>
  <c r="A5073" i="16"/>
  <c r="C5073" i="16" s="1"/>
  <c r="AB5072" i="16"/>
  <c r="AA5072" i="16"/>
  <c r="M5072" i="16"/>
  <c r="L5072" i="16"/>
  <c r="K5072" i="16"/>
  <c r="J5072" i="16"/>
  <c r="I5072" i="16"/>
  <c r="H5072" i="16"/>
  <c r="G5072" i="16"/>
  <c r="A5072" i="16"/>
  <c r="AB5071" i="16"/>
  <c r="AA5071" i="16"/>
  <c r="M5071" i="16"/>
  <c r="L5071" i="16"/>
  <c r="K5071" i="16"/>
  <c r="J5071" i="16"/>
  <c r="I5071" i="16"/>
  <c r="H5071" i="16"/>
  <c r="G5071" i="16"/>
  <c r="A5071" i="16"/>
  <c r="AB5070" i="16"/>
  <c r="AA5070" i="16"/>
  <c r="M5070" i="16"/>
  <c r="L5070" i="16"/>
  <c r="K5070" i="16"/>
  <c r="J5070" i="16"/>
  <c r="I5070" i="16"/>
  <c r="H5070" i="16"/>
  <c r="G5070" i="16"/>
  <c r="F5070" i="16"/>
  <c r="A5070" i="16"/>
  <c r="AB5069" i="16"/>
  <c r="AA5069" i="16"/>
  <c r="M5069" i="16"/>
  <c r="L5069" i="16"/>
  <c r="K5069" i="16"/>
  <c r="J5069" i="16"/>
  <c r="I5069" i="16"/>
  <c r="H5069" i="16"/>
  <c r="G5069" i="16"/>
  <c r="A5069" i="16"/>
  <c r="B5069" i="16" s="1"/>
  <c r="AB5068" i="16"/>
  <c r="AA5068" i="16"/>
  <c r="N5068" i="16"/>
  <c r="M5068" i="16"/>
  <c r="L5068" i="16"/>
  <c r="K5068" i="16"/>
  <c r="J5068" i="16"/>
  <c r="I5068" i="16"/>
  <c r="B5068" i="16" s="1"/>
  <c r="H5068" i="16"/>
  <c r="G5068" i="16"/>
  <c r="F5068" i="16" s="1"/>
  <c r="C5068" i="16"/>
  <c r="A5068" i="16"/>
  <c r="AB5067" i="16"/>
  <c r="AA5067" i="16"/>
  <c r="M5067" i="16"/>
  <c r="L5067" i="16"/>
  <c r="K5067" i="16"/>
  <c r="J5067" i="16"/>
  <c r="I5067" i="16"/>
  <c r="H5067" i="16"/>
  <c r="G5067" i="16"/>
  <c r="C5067" i="16"/>
  <c r="B5067" i="16"/>
  <c r="A5067" i="16"/>
  <c r="AB5066" i="16"/>
  <c r="AA5066" i="16"/>
  <c r="M5066" i="16"/>
  <c r="L5066" i="16"/>
  <c r="K5066" i="16"/>
  <c r="J5066" i="16"/>
  <c r="I5066" i="16"/>
  <c r="H5066" i="16"/>
  <c r="G5066" i="16"/>
  <c r="A5066" i="16"/>
  <c r="C5066" i="16" s="1"/>
  <c r="AB5065" i="16"/>
  <c r="AA5065" i="16"/>
  <c r="M5065" i="16"/>
  <c r="L5065" i="16"/>
  <c r="K5065" i="16"/>
  <c r="J5065" i="16"/>
  <c r="I5065" i="16"/>
  <c r="H5065" i="16"/>
  <c r="G5065" i="16"/>
  <c r="A5065" i="16"/>
  <c r="AB5064" i="16"/>
  <c r="AA5064" i="16"/>
  <c r="M5064" i="16"/>
  <c r="L5064" i="16"/>
  <c r="K5064" i="16"/>
  <c r="J5064" i="16"/>
  <c r="I5064" i="16"/>
  <c r="H5064" i="16"/>
  <c r="G5064" i="16"/>
  <c r="A5064" i="16"/>
  <c r="AB5063" i="16"/>
  <c r="AA5063" i="16"/>
  <c r="M5063" i="16"/>
  <c r="L5063" i="16"/>
  <c r="K5063" i="16"/>
  <c r="J5063" i="16"/>
  <c r="I5063" i="16"/>
  <c r="H5063" i="16"/>
  <c r="G5063" i="16"/>
  <c r="A5063" i="16"/>
  <c r="AB5062" i="16"/>
  <c r="AA5062" i="16"/>
  <c r="M5062" i="16"/>
  <c r="L5062" i="16"/>
  <c r="K5062" i="16"/>
  <c r="J5062" i="16"/>
  <c r="I5062" i="16"/>
  <c r="H5062" i="16"/>
  <c r="G5062" i="16"/>
  <c r="A5062" i="16"/>
  <c r="C5062" i="16" s="1"/>
  <c r="AB5061" i="16"/>
  <c r="AA5061" i="16"/>
  <c r="M5061" i="16"/>
  <c r="L5061" i="16"/>
  <c r="K5061" i="16"/>
  <c r="J5061" i="16"/>
  <c r="I5061" i="16"/>
  <c r="H5061" i="16"/>
  <c r="G5061" i="16"/>
  <c r="A5061" i="16"/>
  <c r="B5061" i="16" s="1"/>
  <c r="AB5060" i="16"/>
  <c r="AA5060" i="16"/>
  <c r="M5060" i="16"/>
  <c r="L5060" i="16"/>
  <c r="K5060" i="16"/>
  <c r="J5060" i="16"/>
  <c r="I5060" i="16"/>
  <c r="B5060" i="16" s="1"/>
  <c r="H5060" i="16"/>
  <c r="G5060" i="16"/>
  <c r="C5060" i="16"/>
  <c r="A5060" i="16"/>
  <c r="N5060" i="16" s="1"/>
  <c r="AB5059" i="16"/>
  <c r="AA5059" i="16"/>
  <c r="M5059" i="16"/>
  <c r="L5059" i="16"/>
  <c r="K5059" i="16"/>
  <c r="J5059" i="16"/>
  <c r="I5059" i="16"/>
  <c r="H5059" i="16"/>
  <c r="G5059" i="16"/>
  <c r="B5059" i="16"/>
  <c r="A5059" i="16"/>
  <c r="C5059" i="16" s="1"/>
  <c r="AB5058" i="16"/>
  <c r="AA5058" i="16"/>
  <c r="M5058" i="16"/>
  <c r="L5058" i="16"/>
  <c r="K5058" i="16"/>
  <c r="J5058" i="16"/>
  <c r="I5058" i="16"/>
  <c r="H5058" i="16"/>
  <c r="G5058" i="16"/>
  <c r="A5058" i="16"/>
  <c r="AB5057" i="16"/>
  <c r="AA5057" i="16"/>
  <c r="M5057" i="16"/>
  <c r="L5057" i="16"/>
  <c r="K5057" i="16"/>
  <c r="J5057" i="16"/>
  <c r="I5057" i="16"/>
  <c r="H5057" i="16"/>
  <c r="G5057" i="16"/>
  <c r="A5057" i="16"/>
  <c r="C5057" i="16" s="1"/>
  <c r="AB5056" i="16"/>
  <c r="AA5056" i="16"/>
  <c r="M5056" i="16"/>
  <c r="L5056" i="16"/>
  <c r="K5056" i="16"/>
  <c r="J5056" i="16"/>
  <c r="I5056" i="16"/>
  <c r="H5056" i="16"/>
  <c r="G5056" i="16"/>
  <c r="A5056" i="16"/>
  <c r="AB5055" i="16"/>
  <c r="AA5055" i="16"/>
  <c r="M5055" i="16"/>
  <c r="L5055" i="16"/>
  <c r="K5055" i="16"/>
  <c r="J5055" i="16"/>
  <c r="I5055" i="16"/>
  <c r="H5055" i="16"/>
  <c r="G5055" i="16"/>
  <c r="A5055" i="16"/>
  <c r="AB5054" i="16"/>
  <c r="AA5054" i="16"/>
  <c r="N5054" i="16"/>
  <c r="M5054" i="16"/>
  <c r="L5054" i="16"/>
  <c r="K5054" i="16"/>
  <c r="J5054" i="16"/>
  <c r="I5054" i="16"/>
  <c r="H5054" i="16"/>
  <c r="G5054" i="16"/>
  <c r="F5054" i="16"/>
  <c r="A5054" i="16"/>
  <c r="AB5053" i="16"/>
  <c r="AA5053" i="16"/>
  <c r="M5053" i="16"/>
  <c r="L5053" i="16"/>
  <c r="K5053" i="16"/>
  <c r="J5053" i="16"/>
  <c r="I5053" i="16"/>
  <c r="H5053" i="16"/>
  <c r="G5053" i="16"/>
  <c r="A5053" i="16"/>
  <c r="B5053" i="16" s="1"/>
  <c r="AB5052" i="16"/>
  <c r="AA5052" i="16"/>
  <c r="N5052" i="16"/>
  <c r="M5052" i="16"/>
  <c r="L5052" i="16"/>
  <c r="K5052" i="16"/>
  <c r="J5052" i="16"/>
  <c r="I5052" i="16"/>
  <c r="B5052" i="16" s="1"/>
  <c r="H5052" i="16"/>
  <c r="G5052" i="16"/>
  <c r="F5052" i="16" s="1"/>
  <c r="C5052" i="16"/>
  <c r="A5052" i="16"/>
  <c r="AB5051" i="16"/>
  <c r="AA5051" i="16"/>
  <c r="M5051" i="16"/>
  <c r="L5051" i="16"/>
  <c r="K5051" i="16"/>
  <c r="J5051" i="16"/>
  <c r="I5051" i="16"/>
  <c r="H5051" i="16"/>
  <c r="G5051" i="16"/>
  <c r="C5051" i="16"/>
  <c r="B5051" i="16"/>
  <c r="A5051" i="16"/>
  <c r="AB5050" i="16"/>
  <c r="AA5050" i="16"/>
  <c r="M5050" i="16"/>
  <c r="L5050" i="16"/>
  <c r="K5050" i="16"/>
  <c r="J5050" i="16"/>
  <c r="I5050" i="16"/>
  <c r="H5050" i="16"/>
  <c r="G5050" i="16"/>
  <c r="A5050" i="16"/>
  <c r="C5050" i="16" s="1"/>
  <c r="AB5049" i="16"/>
  <c r="AA5049" i="16"/>
  <c r="M5049" i="16"/>
  <c r="L5049" i="16"/>
  <c r="K5049" i="16"/>
  <c r="J5049" i="16"/>
  <c r="I5049" i="16"/>
  <c r="H5049" i="16"/>
  <c r="G5049" i="16"/>
  <c r="A5049" i="16"/>
  <c r="AB5048" i="16"/>
  <c r="AA5048" i="16"/>
  <c r="M5048" i="16"/>
  <c r="L5048" i="16"/>
  <c r="K5048" i="16"/>
  <c r="J5048" i="16"/>
  <c r="I5048" i="16"/>
  <c r="H5048" i="16"/>
  <c r="G5048" i="16"/>
  <c r="A5048" i="16"/>
  <c r="AB5047" i="16"/>
  <c r="AA5047" i="16"/>
  <c r="M5047" i="16"/>
  <c r="L5047" i="16"/>
  <c r="K5047" i="16"/>
  <c r="J5047" i="16"/>
  <c r="I5047" i="16"/>
  <c r="H5047" i="16"/>
  <c r="G5047" i="16"/>
  <c r="A5047" i="16"/>
  <c r="AB5046" i="16"/>
  <c r="AA5046" i="16"/>
  <c r="M5046" i="16"/>
  <c r="L5046" i="16"/>
  <c r="K5046" i="16"/>
  <c r="J5046" i="16"/>
  <c r="I5046" i="16"/>
  <c r="H5046" i="16"/>
  <c r="G5046" i="16"/>
  <c r="A5046" i="16"/>
  <c r="C5046" i="16" s="1"/>
  <c r="AB5045" i="16"/>
  <c r="AA5045" i="16"/>
  <c r="M5045" i="16"/>
  <c r="L5045" i="16"/>
  <c r="K5045" i="16"/>
  <c r="J5045" i="16"/>
  <c r="I5045" i="16"/>
  <c r="H5045" i="16"/>
  <c r="G5045" i="16"/>
  <c r="A5045" i="16"/>
  <c r="B5045" i="16" s="1"/>
  <c r="AB5044" i="16"/>
  <c r="AA5044" i="16"/>
  <c r="M5044" i="16"/>
  <c r="L5044" i="16"/>
  <c r="K5044" i="16"/>
  <c r="J5044" i="16"/>
  <c r="I5044" i="16"/>
  <c r="B5044" i="16" s="1"/>
  <c r="H5044" i="16"/>
  <c r="G5044" i="16"/>
  <c r="C5044" i="16"/>
  <c r="A5044" i="16"/>
  <c r="N5044" i="16" s="1"/>
  <c r="AB5043" i="16"/>
  <c r="AA5043" i="16"/>
  <c r="M5043" i="16"/>
  <c r="L5043" i="16"/>
  <c r="K5043" i="16"/>
  <c r="J5043" i="16"/>
  <c r="I5043" i="16"/>
  <c r="H5043" i="16"/>
  <c r="G5043" i="16"/>
  <c r="B5043" i="16"/>
  <c r="A5043" i="16"/>
  <c r="C5043" i="16" s="1"/>
  <c r="AB5042" i="16"/>
  <c r="AA5042" i="16"/>
  <c r="M5042" i="16"/>
  <c r="L5042" i="16"/>
  <c r="K5042" i="16"/>
  <c r="J5042" i="16"/>
  <c r="I5042" i="16"/>
  <c r="H5042" i="16"/>
  <c r="G5042" i="16"/>
  <c r="A5042" i="16"/>
  <c r="AB5041" i="16"/>
  <c r="AA5041" i="16"/>
  <c r="M5041" i="16"/>
  <c r="L5041" i="16"/>
  <c r="K5041" i="16"/>
  <c r="J5041" i="16"/>
  <c r="I5041" i="16"/>
  <c r="H5041" i="16"/>
  <c r="G5041" i="16"/>
  <c r="A5041" i="16"/>
  <c r="C5041" i="16" s="1"/>
  <c r="AB5040" i="16"/>
  <c r="AA5040" i="16"/>
  <c r="M5040" i="16"/>
  <c r="L5040" i="16"/>
  <c r="K5040" i="16"/>
  <c r="J5040" i="16"/>
  <c r="I5040" i="16"/>
  <c r="H5040" i="16"/>
  <c r="G5040" i="16"/>
  <c r="A5040" i="16"/>
  <c r="AB5039" i="16"/>
  <c r="AA5039" i="16"/>
  <c r="M5039" i="16"/>
  <c r="L5039" i="16"/>
  <c r="K5039" i="16"/>
  <c r="J5039" i="16"/>
  <c r="I5039" i="16"/>
  <c r="H5039" i="16"/>
  <c r="G5039" i="16"/>
  <c r="A5039" i="16"/>
  <c r="AB5038" i="16"/>
  <c r="AA5038" i="16"/>
  <c r="N5038" i="16"/>
  <c r="M5038" i="16"/>
  <c r="L5038" i="16"/>
  <c r="K5038" i="16"/>
  <c r="J5038" i="16"/>
  <c r="I5038" i="16"/>
  <c r="H5038" i="16"/>
  <c r="G5038" i="16"/>
  <c r="F5038" i="16"/>
  <c r="A5038" i="16"/>
  <c r="AB5037" i="16"/>
  <c r="AA5037" i="16"/>
  <c r="M5037" i="16"/>
  <c r="L5037" i="16"/>
  <c r="K5037" i="16"/>
  <c r="J5037" i="16"/>
  <c r="I5037" i="16"/>
  <c r="H5037" i="16"/>
  <c r="G5037" i="16"/>
  <c r="A5037" i="16"/>
  <c r="B5037" i="16" s="1"/>
  <c r="AB5036" i="16"/>
  <c r="AA5036" i="16"/>
  <c r="N5036" i="16"/>
  <c r="M5036" i="16"/>
  <c r="L5036" i="16"/>
  <c r="K5036" i="16"/>
  <c r="J5036" i="16"/>
  <c r="I5036" i="16"/>
  <c r="B5036" i="16" s="1"/>
  <c r="H5036" i="16"/>
  <c r="G5036" i="16"/>
  <c r="F5036" i="16" s="1"/>
  <c r="C5036" i="16"/>
  <c r="A5036" i="16"/>
  <c r="AB5035" i="16"/>
  <c r="AA5035" i="16"/>
  <c r="M5035" i="16"/>
  <c r="L5035" i="16"/>
  <c r="K5035" i="16"/>
  <c r="J5035" i="16"/>
  <c r="I5035" i="16"/>
  <c r="H5035" i="16"/>
  <c r="G5035" i="16"/>
  <c r="C5035" i="16"/>
  <c r="B5035" i="16"/>
  <c r="A5035" i="16"/>
  <c r="AB5034" i="16"/>
  <c r="AA5034" i="16"/>
  <c r="M5034" i="16"/>
  <c r="L5034" i="16"/>
  <c r="K5034" i="16"/>
  <c r="J5034" i="16"/>
  <c r="I5034" i="16"/>
  <c r="H5034" i="16"/>
  <c r="G5034" i="16"/>
  <c r="A5034" i="16"/>
  <c r="C5034" i="16" s="1"/>
  <c r="AB5033" i="16"/>
  <c r="AA5033" i="16"/>
  <c r="M5033" i="16"/>
  <c r="L5033" i="16"/>
  <c r="K5033" i="16"/>
  <c r="J5033" i="16"/>
  <c r="I5033" i="16"/>
  <c r="H5033" i="16"/>
  <c r="G5033" i="16"/>
  <c r="A5033" i="16"/>
  <c r="AB5032" i="16"/>
  <c r="AA5032" i="16"/>
  <c r="M5032" i="16"/>
  <c r="L5032" i="16"/>
  <c r="K5032" i="16"/>
  <c r="J5032" i="16"/>
  <c r="I5032" i="16"/>
  <c r="H5032" i="16"/>
  <c r="G5032" i="16"/>
  <c r="A5032" i="16"/>
  <c r="AB5031" i="16"/>
  <c r="AA5031" i="16"/>
  <c r="M5031" i="16"/>
  <c r="L5031" i="16"/>
  <c r="K5031" i="16"/>
  <c r="J5031" i="16"/>
  <c r="I5031" i="16"/>
  <c r="H5031" i="16"/>
  <c r="G5031" i="16"/>
  <c r="A5031" i="16"/>
  <c r="AB5030" i="16"/>
  <c r="AA5030" i="16"/>
  <c r="M5030" i="16"/>
  <c r="L5030" i="16"/>
  <c r="K5030" i="16"/>
  <c r="J5030" i="16"/>
  <c r="I5030" i="16"/>
  <c r="H5030" i="16"/>
  <c r="G5030" i="16"/>
  <c r="A5030" i="16"/>
  <c r="C5030" i="16" s="1"/>
  <c r="AB5029" i="16"/>
  <c r="AA5029" i="16"/>
  <c r="M5029" i="16"/>
  <c r="L5029" i="16"/>
  <c r="K5029" i="16"/>
  <c r="J5029" i="16"/>
  <c r="I5029" i="16"/>
  <c r="H5029" i="16"/>
  <c r="G5029" i="16"/>
  <c r="A5029" i="16"/>
  <c r="B5029" i="16" s="1"/>
  <c r="AB5028" i="16"/>
  <c r="AA5028" i="16"/>
  <c r="M5028" i="16"/>
  <c r="L5028" i="16"/>
  <c r="K5028" i="16"/>
  <c r="J5028" i="16"/>
  <c r="I5028" i="16"/>
  <c r="B5028" i="16" s="1"/>
  <c r="H5028" i="16"/>
  <c r="G5028" i="16"/>
  <c r="C5028" i="16"/>
  <c r="A5028" i="16"/>
  <c r="N5028" i="16" s="1"/>
  <c r="AB5027" i="16"/>
  <c r="AA5027" i="16"/>
  <c r="M5027" i="16"/>
  <c r="L5027" i="16"/>
  <c r="K5027" i="16"/>
  <c r="J5027" i="16"/>
  <c r="I5027" i="16"/>
  <c r="H5027" i="16"/>
  <c r="G5027" i="16"/>
  <c r="B5027" i="16"/>
  <c r="A5027" i="16"/>
  <c r="C5027" i="16" s="1"/>
  <c r="AB5026" i="16"/>
  <c r="AA5026" i="16"/>
  <c r="M5026" i="16"/>
  <c r="L5026" i="16"/>
  <c r="K5026" i="16"/>
  <c r="J5026" i="16"/>
  <c r="I5026" i="16"/>
  <c r="H5026" i="16"/>
  <c r="G5026" i="16"/>
  <c r="A5026" i="16"/>
  <c r="AB5025" i="16"/>
  <c r="AA5025" i="16"/>
  <c r="M5025" i="16"/>
  <c r="L5025" i="16"/>
  <c r="K5025" i="16"/>
  <c r="J5025" i="16"/>
  <c r="I5025" i="16"/>
  <c r="H5025" i="16"/>
  <c r="G5025" i="16"/>
  <c r="A5025" i="16"/>
  <c r="C5025" i="16" s="1"/>
  <c r="AB5024" i="16"/>
  <c r="AA5024" i="16"/>
  <c r="M5024" i="16"/>
  <c r="L5024" i="16"/>
  <c r="K5024" i="16"/>
  <c r="J5024" i="16"/>
  <c r="I5024" i="16"/>
  <c r="H5024" i="16"/>
  <c r="G5024" i="16"/>
  <c r="A5024" i="16"/>
  <c r="AB5023" i="16"/>
  <c r="AA5023" i="16"/>
  <c r="M5023" i="16"/>
  <c r="L5023" i="16"/>
  <c r="K5023" i="16"/>
  <c r="J5023" i="16"/>
  <c r="I5023" i="16"/>
  <c r="H5023" i="16"/>
  <c r="G5023" i="16"/>
  <c r="A5023" i="16"/>
  <c r="AB5022" i="16"/>
  <c r="AA5022" i="16"/>
  <c r="N5022" i="16"/>
  <c r="M5022" i="16"/>
  <c r="L5022" i="16"/>
  <c r="K5022" i="16"/>
  <c r="J5022" i="16"/>
  <c r="I5022" i="16"/>
  <c r="H5022" i="16"/>
  <c r="G5022" i="16"/>
  <c r="F5022" i="16"/>
  <c r="A5022" i="16"/>
  <c r="AB5021" i="16"/>
  <c r="AA5021" i="16"/>
  <c r="M5021" i="16"/>
  <c r="L5021" i="16"/>
  <c r="K5021" i="16"/>
  <c r="J5021" i="16"/>
  <c r="I5021" i="16"/>
  <c r="H5021" i="16"/>
  <c r="G5021" i="16"/>
  <c r="A5021" i="16"/>
  <c r="B5021" i="16" s="1"/>
  <c r="AB5020" i="16"/>
  <c r="AA5020" i="16"/>
  <c r="N5020" i="16"/>
  <c r="M5020" i="16"/>
  <c r="L5020" i="16"/>
  <c r="K5020" i="16"/>
  <c r="J5020" i="16"/>
  <c r="I5020" i="16"/>
  <c r="B5020" i="16" s="1"/>
  <c r="H5020" i="16"/>
  <c r="G5020" i="16"/>
  <c r="F5020" i="16"/>
  <c r="C5020" i="16"/>
  <c r="A5020" i="16"/>
  <c r="AB5019" i="16"/>
  <c r="AA5019" i="16"/>
  <c r="M5019" i="16"/>
  <c r="L5019" i="16"/>
  <c r="K5019" i="16"/>
  <c r="J5019" i="16"/>
  <c r="I5019" i="16"/>
  <c r="H5019" i="16"/>
  <c r="G5019" i="16"/>
  <c r="C5019" i="16"/>
  <c r="B5019" i="16"/>
  <c r="A5019" i="16"/>
  <c r="AB5018" i="16"/>
  <c r="AA5018" i="16"/>
  <c r="M5018" i="16"/>
  <c r="L5018" i="16"/>
  <c r="K5018" i="16"/>
  <c r="J5018" i="16"/>
  <c r="I5018" i="16"/>
  <c r="H5018" i="16"/>
  <c r="G5018" i="16"/>
  <c r="A5018" i="16"/>
  <c r="AB5017" i="16"/>
  <c r="AA5017" i="16"/>
  <c r="M5017" i="16"/>
  <c r="L5017" i="16"/>
  <c r="K5017" i="16"/>
  <c r="J5017" i="16"/>
  <c r="I5017" i="16"/>
  <c r="H5017" i="16"/>
  <c r="G5017" i="16"/>
  <c r="A5017" i="16"/>
  <c r="AB5016" i="16"/>
  <c r="AA5016" i="16"/>
  <c r="M5016" i="16"/>
  <c r="L5016" i="16"/>
  <c r="K5016" i="16"/>
  <c r="J5016" i="16"/>
  <c r="I5016" i="16"/>
  <c r="H5016" i="16"/>
  <c r="G5016" i="16"/>
  <c r="A5016" i="16"/>
  <c r="AB5015" i="16"/>
  <c r="AA5015" i="16"/>
  <c r="M5015" i="16"/>
  <c r="L5015" i="16"/>
  <c r="K5015" i="16"/>
  <c r="J5015" i="16"/>
  <c r="I5015" i="16"/>
  <c r="B5015" i="16" s="1"/>
  <c r="H5015" i="16"/>
  <c r="G5015" i="16"/>
  <c r="A5015" i="16"/>
  <c r="AB5014" i="16"/>
  <c r="AA5014" i="16"/>
  <c r="M5014" i="16"/>
  <c r="L5014" i="16"/>
  <c r="K5014" i="16"/>
  <c r="J5014" i="16"/>
  <c r="I5014" i="16"/>
  <c r="H5014" i="16"/>
  <c r="G5014" i="16"/>
  <c r="A5014" i="16"/>
  <c r="AB5013" i="16"/>
  <c r="AA5013" i="16"/>
  <c r="M5013" i="16"/>
  <c r="L5013" i="16"/>
  <c r="K5013" i="16"/>
  <c r="J5013" i="16"/>
  <c r="I5013" i="16"/>
  <c r="B5013" i="16" s="1"/>
  <c r="H5013" i="16"/>
  <c r="G5013" i="16"/>
  <c r="A5013" i="16"/>
  <c r="AB5012" i="16"/>
  <c r="AA5012" i="16"/>
  <c r="M5012" i="16"/>
  <c r="L5012" i="16"/>
  <c r="K5012" i="16"/>
  <c r="J5012" i="16"/>
  <c r="I5012" i="16"/>
  <c r="H5012" i="16"/>
  <c r="G5012" i="16"/>
  <c r="A5012" i="16"/>
  <c r="N5012" i="16" s="1"/>
  <c r="AB5011" i="16"/>
  <c r="AA5011" i="16"/>
  <c r="M5011" i="16"/>
  <c r="L5011" i="16"/>
  <c r="K5011" i="16"/>
  <c r="J5011" i="16"/>
  <c r="I5011" i="16"/>
  <c r="B5011" i="16" s="1"/>
  <c r="H5011" i="16"/>
  <c r="G5011" i="16"/>
  <c r="A5011" i="16"/>
  <c r="AB5010" i="16"/>
  <c r="AA5010" i="16"/>
  <c r="M5010" i="16"/>
  <c r="L5010" i="16"/>
  <c r="K5010" i="16"/>
  <c r="J5010" i="16"/>
  <c r="I5010" i="16"/>
  <c r="H5010" i="16"/>
  <c r="G5010" i="16"/>
  <c r="A5010" i="16"/>
  <c r="AB5009" i="16"/>
  <c r="AA5009" i="16"/>
  <c r="M5009" i="16"/>
  <c r="L5009" i="16"/>
  <c r="K5009" i="16"/>
  <c r="J5009" i="16"/>
  <c r="I5009" i="16"/>
  <c r="H5009" i="16"/>
  <c r="G5009" i="16"/>
  <c r="A5009" i="16"/>
  <c r="AB5008" i="16"/>
  <c r="AA5008" i="16"/>
  <c r="M5008" i="16"/>
  <c r="L5008" i="16"/>
  <c r="K5008" i="16"/>
  <c r="J5008" i="16"/>
  <c r="I5008" i="16"/>
  <c r="H5008" i="16"/>
  <c r="G5008" i="16"/>
  <c r="A5008" i="16"/>
  <c r="AB5007" i="16"/>
  <c r="AA5007" i="16"/>
  <c r="M5007" i="16"/>
  <c r="L5007" i="16"/>
  <c r="K5007" i="16"/>
  <c r="J5007" i="16"/>
  <c r="I5007" i="16"/>
  <c r="B5007" i="16" s="1"/>
  <c r="H5007" i="16"/>
  <c r="G5007" i="16"/>
  <c r="A5007" i="16"/>
  <c r="AB5006" i="16"/>
  <c r="AA5006" i="16"/>
  <c r="M5006" i="16"/>
  <c r="L5006" i="16"/>
  <c r="K5006" i="16"/>
  <c r="J5006" i="16"/>
  <c r="I5006" i="16"/>
  <c r="H5006" i="16"/>
  <c r="G5006" i="16"/>
  <c r="A5006" i="16"/>
  <c r="N5006" i="16" s="1"/>
  <c r="AB5005" i="16"/>
  <c r="AA5005" i="16"/>
  <c r="M5005" i="16"/>
  <c r="L5005" i="16"/>
  <c r="K5005" i="16"/>
  <c r="J5005" i="16"/>
  <c r="I5005" i="16"/>
  <c r="H5005" i="16"/>
  <c r="G5005" i="16"/>
  <c r="A5005" i="16"/>
  <c r="C5005" i="16" s="1"/>
  <c r="AB5004" i="16"/>
  <c r="AA5004" i="16"/>
  <c r="M5004" i="16"/>
  <c r="L5004" i="16"/>
  <c r="K5004" i="16"/>
  <c r="J5004" i="16"/>
  <c r="I5004" i="16"/>
  <c r="H5004" i="16"/>
  <c r="G5004" i="16"/>
  <c r="A5004" i="16"/>
  <c r="N5004" i="16" s="1"/>
  <c r="AB5003" i="16"/>
  <c r="AA5003" i="16"/>
  <c r="M5003" i="16"/>
  <c r="L5003" i="16"/>
  <c r="K5003" i="16"/>
  <c r="J5003" i="16"/>
  <c r="I5003" i="16"/>
  <c r="H5003" i="16"/>
  <c r="G5003" i="16"/>
  <c r="A5003" i="16"/>
  <c r="C5003" i="16" s="1"/>
  <c r="AB5002" i="16"/>
  <c r="AA5002" i="16"/>
  <c r="M5002" i="16"/>
  <c r="L5002" i="16"/>
  <c r="K5002" i="16"/>
  <c r="J5002" i="16"/>
  <c r="I5002" i="16"/>
  <c r="H5002" i="16"/>
  <c r="G5002" i="16"/>
  <c r="A5002" i="16"/>
  <c r="AB5001" i="16"/>
  <c r="AA5001" i="16"/>
  <c r="M5001" i="16"/>
  <c r="L5001" i="16"/>
  <c r="K5001" i="16"/>
  <c r="J5001" i="16"/>
  <c r="I5001" i="16"/>
  <c r="H5001" i="16"/>
  <c r="G5001" i="16"/>
  <c r="A5001" i="16"/>
  <c r="AB5000" i="16"/>
  <c r="AA5000" i="16"/>
  <c r="M5000" i="16"/>
  <c r="L5000" i="16"/>
  <c r="K5000" i="16"/>
  <c r="J5000" i="16"/>
  <c r="I5000" i="16"/>
  <c r="H5000" i="16"/>
  <c r="G5000" i="16"/>
  <c r="A5000" i="16"/>
  <c r="AB4999" i="16"/>
  <c r="AA4999" i="16"/>
  <c r="M4999" i="16"/>
  <c r="L4999" i="16"/>
  <c r="K4999" i="16"/>
  <c r="J4999" i="16"/>
  <c r="I4999" i="16"/>
  <c r="H4999" i="16"/>
  <c r="G4999" i="16"/>
  <c r="B4999" i="16"/>
  <c r="A4999" i="16"/>
  <c r="AB4998" i="16"/>
  <c r="AA4998" i="16"/>
  <c r="N4998" i="16"/>
  <c r="M4998" i="16"/>
  <c r="L4998" i="16"/>
  <c r="K4998" i="16"/>
  <c r="J4998" i="16"/>
  <c r="I4998" i="16"/>
  <c r="H4998" i="16"/>
  <c r="G4998" i="16"/>
  <c r="F4998" i="16"/>
  <c r="A4998" i="16"/>
  <c r="C4998" i="16" s="1"/>
  <c r="AB4997" i="16"/>
  <c r="AA4997" i="16"/>
  <c r="M4997" i="16"/>
  <c r="L4997" i="16"/>
  <c r="K4997" i="16"/>
  <c r="J4997" i="16"/>
  <c r="I4997" i="16"/>
  <c r="H4997" i="16"/>
  <c r="G4997" i="16"/>
  <c r="C4997" i="16"/>
  <c r="A4997" i="16"/>
  <c r="B4997" i="16" s="1"/>
  <c r="AB4996" i="16"/>
  <c r="AA4996" i="16"/>
  <c r="M4996" i="16"/>
  <c r="L4996" i="16"/>
  <c r="K4996" i="16"/>
  <c r="J4996" i="16"/>
  <c r="I4996" i="16"/>
  <c r="H4996" i="16"/>
  <c r="G4996" i="16"/>
  <c r="F4996" i="16" s="1"/>
  <c r="A4996" i="16"/>
  <c r="N4996" i="16" s="1"/>
  <c r="AB4995" i="16"/>
  <c r="AA4995" i="16"/>
  <c r="M4995" i="16"/>
  <c r="L4995" i="16"/>
  <c r="K4995" i="16"/>
  <c r="J4995" i="16"/>
  <c r="I4995" i="16"/>
  <c r="H4995" i="16"/>
  <c r="G4995" i="16"/>
  <c r="C4995" i="16"/>
  <c r="A4995" i="16"/>
  <c r="B4995" i="16" s="1"/>
  <c r="AB4994" i="16"/>
  <c r="AA4994" i="16"/>
  <c r="M4994" i="16"/>
  <c r="L4994" i="16"/>
  <c r="K4994" i="16"/>
  <c r="J4994" i="16"/>
  <c r="I4994" i="16"/>
  <c r="H4994" i="16"/>
  <c r="G4994" i="16"/>
  <c r="A4994" i="16"/>
  <c r="AB4993" i="16"/>
  <c r="AA4993" i="16"/>
  <c r="M4993" i="16"/>
  <c r="L4993" i="16"/>
  <c r="K4993" i="16"/>
  <c r="J4993" i="16"/>
  <c r="I4993" i="16"/>
  <c r="H4993" i="16"/>
  <c r="G4993" i="16"/>
  <c r="A4993" i="16"/>
  <c r="AB4992" i="16"/>
  <c r="AA4992" i="16"/>
  <c r="M4992" i="16"/>
  <c r="L4992" i="16"/>
  <c r="K4992" i="16"/>
  <c r="J4992" i="16"/>
  <c r="I4992" i="16"/>
  <c r="H4992" i="16"/>
  <c r="G4992" i="16"/>
  <c r="A4992" i="16"/>
  <c r="AB4991" i="16"/>
  <c r="AA4991" i="16"/>
  <c r="M4991" i="16"/>
  <c r="L4991" i="16"/>
  <c r="K4991" i="16"/>
  <c r="J4991" i="16"/>
  <c r="I4991" i="16"/>
  <c r="B4991" i="16" s="1"/>
  <c r="H4991" i="16"/>
  <c r="G4991" i="16"/>
  <c r="A4991" i="16"/>
  <c r="AB4990" i="16"/>
  <c r="AA4990" i="16"/>
  <c r="M4990" i="16"/>
  <c r="L4990" i="16"/>
  <c r="K4990" i="16"/>
  <c r="J4990" i="16"/>
  <c r="I4990" i="16"/>
  <c r="H4990" i="16"/>
  <c r="G4990" i="16"/>
  <c r="A4990" i="16"/>
  <c r="N4990" i="16" s="1"/>
  <c r="AB4989" i="16"/>
  <c r="AA4989" i="16"/>
  <c r="M4989" i="16"/>
  <c r="L4989" i="16"/>
  <c r="K4989" i="16"/>
  <c r="J4989" i="16"/>
  <c r="I4989" i="16"/>
  <c r="H4989" i="16"/>
  <c r="G4989" i="16"/>
  <c r="A4989" i="16"/>
  <c r="C4989" i="16" s="1"/>
  <c r="AB4988" i="16"/>
  <c r="AA4988" i="16"/>
  <c r="M4988" i="16"/>
  <c r="L4988" i="16"/>
  <c r="K4988" i="16"/>
  <c r="J4988" i="16"/>
  <c r="I4988" i="16"/>
  <c r="H4988" i="16"/>
  <c r="G4988" i="16"/>
  <c r="A4988" i="16"/>
  <c r="N4988" i="16" s="1"/>
  <c r="AB4987" i="16"/>
  <c r="AA4987" i="16"/>
  <c r="M4987" i="16"/>
  <c r="L4987" i="16"/>
  <c r="K4987" i="16"/>
  <c r="J4987" i="16"/>
  <c r="I4987" i="16"/>
  <c r="H4987" i="16"/>
  <c r="G4987" i="16"/>
  <c r="A4987" i="16"/>
  <c r="C4987" i="16" s="1"/>
  <c r="AB4986" i="16"/>
  <c r="AA4986" i="16"/>
  <c r="M4986" i="16"/>
  <c r="L4986" i="16"/>
  <c r="K4986" i="16"/>
  <c r="J4986" i="16"/>
  <c r="I4986" i="16"/>
  <c r="H4986" i="16"/>
  <c r="G4986" i="16"/>
  <c r="A4986" i="16"/>
  <c r="AB4985" i="16"/>
  <c r="AA4985" i="16"/>
  <c r="M4985" i="16"/>
  <c r="L4985" i="16"/>
  <c r="K4985" i="16"/>
  <c r="J4985" i="16"/>
  <c r="I4985" i="16"/>
  <c r="H4985" i="16"/>
  <c r="G4985" i="16"/>
  <c r="A4985" i="16"/>
  <c r="AB4984" i="16"/>
  <c r="AA4984" i="16"/>
  <c r="M4984" i="16"/>
  <c r="L4984" i="16"/>
  <c r="K4984" i="16"/>
  <c r="J4984" i="16"/>
  <c r="I4984" i="16"/>
  <c r="H4984" i="16"/>
  <c r="G4984" i="16"/>
  <c r="A4984" i="16"/>
  <c r="AB4983" i="16"/>
  <c r="AA4983" i="16"/>
  <c r="M4983" i="16"/>
  <c r="L4983" i="16"/>
  <c r="K4983" i="16"/>
  <c r="J4983" i="16"/>
  <c r="I4983" i="16"/>
  <c r="H4983" i="16"/>
  <c r="G4983" i="16"/>
  <c r="B4983" i="16"/>
  <c r="A4983" i="16"/>
  <c r="AB4982" i="16"/>
  <c r="AA4982" i="16"/>
  <c r="N4982" i="16"/>
  <c r="M4982" i="16"/>
  <c r="L4982" i="16"/>
  <c r="K4982" i="16"/>
  <c r="J4982" i="16"/>
  <c r="I4982" i="16"/>
  <c r="H4982" i="16"/>
  <c r="G4982" i="16"/>
  <c r="F4982" i="16"/>
  <c r="A4982" i="16"/>
  <c r="C4982" i="16" s="1"/>
  <c r="AB4981" i="16"/>
  <c r="AA4981" i="16"/>
  <c r="M4981" i="16"/>
  <c r="L4981" i="16"/>
  <c r="K4981" i="16"/>
  <c r="J4981" i="16"/>
  <c r="I4981" i="16"/>
  <c r="H4981" i="16"/>
  <c r="G4981" i="16"/>
  <c r="C4981" i="16"/>
  <c r="A4981" i="16"/>
  <c r="B4981" i="16" s="1"/>
  <c r="AB4980" i="16"/>
  <c r="AA4980" i="16"/>
  <c r="M4980" i="16"/>
  <c r="L4980" i="16"/>
  <c r="K4980" i="16"/>
  <c r="J4980" i="16"/>
  <c r="I4980" i="16"/>
  <c r="H4980" i="16"/>
  <c r="G4980" i="16"/>
  <c r="F4980" i="16" s="1"/>
  <c r="A4980" i="16"/>
  <c r="N4980" i="16" s="1"/>
  <c r="AB4979" i="16"/>
  <c r="AA4979" i="16"/>
  <c r="M4979" i="16"/>
  <c r="L4979" i="16"/>
  <c r="K4979" i="16"/>
  <c r="J4979" i="16"/>
  <c r="I4979" i="16"/>
  <c r="H4979" i="16"/>
  <c r="G4979" i="16"/>
  <c r="C4979" i="16"/>
  <c r="A4979" i="16"/>
  <c r="B4979" i="16" s="1"/>
  <c r="AB4978" i="16"/>
  <c r="AA4978" i="16"/>
  <c r="M4978" i="16"/>
  <c r="L4978" i="16"/>
  <c r="K4978" i="16"/>
  <c r="J4978" i="16"/>
  <c r="I4978" i="16"/>
  <c r="H4978" i="16"/>
  <c r="G4978" i="16"/>
  <c r="A4978" i="16"/>
  <c r="AB4977" i="16"/>
  <c r="AA4977" i="16"/>
  <c r="M4977" i="16"/>
  <c r="L4977" i="16"/>
  <c r="K4977" i="16"/>
  <c r="J4977" i="16"/>
  <c r="I4977" i="16"/>
  <c r="H4977" i="16"/>
  <c r="G4977" i="16"/>
  <c r="A4977" i="16"/>
  <c r="AB4976" i="16"/>
  <c r="AA4976" i="16"/>
  <c r="M4976" i="16"/>
  <c r="L4976" i="16"/>
  <c r="K4976" i="16"/>
  <c r="J4976" i="16"/>
  <c r="I4976" i="16"/>
  <c r="H4976" i="16"/>
  <c r="G4976" i="16"/>
  <c r="A4976" i="16"/>
  <c r="AB4975" i="16"/>
  <c r="AA4975" i="16"/>
  <c r="M4975" i="16"/>
  <c r="L4975" i="16"/>
  <c r="K4975" i="16"/>
  <c r="J4975" i="16"/>
  <c r="I4975" i="16"/>
  <c r="B4975" i="16" s="1"/>
  <c r="H4975" i="16"/>
  <c r="G4975" i="16"/>
  <c r="A4975" i="16"/>
  <c r="AB4974" i="16"/>
  <c r="AA4974" i="16"/>
  <c r="M4974" i="16"/>
  <c r="L4974" i="16"/>
  <c r="K4974" i="16"/>
  <c r="J4974" i="16"/>
  <c r="I4974" i="16"/>
  <c r="H4974" i="16"/>
  <c r="G4974" i="16"/>
  <c r="A4974" i="16"/>
  <c r="N4974" i="16" s="1"/>
  <c r="AB4973" i="16"/>
  <c r="AA4973" i="16"/>
  <c r="M4973" i="16"/>
  <c r="L4973" i="16"/>
  <c r="K4973" i="16"/>
  <c r="J4973" i="16"/>
  <c r="I4973" i="16"/>
  <c r="H4973" i="16"/>
  <c r="G4973" i="16"/>
  <c r="A4973" i="16"/>
  <c r="C4973" i="16" s="1"/>
  <c r="AB4972" i="16"/>
  <c r="AA4972" i="16"/>
  <c r="M4972" i="16"/>
  <c r="L4972" i="16"/>
  <c r="K4972" i="16"/>
  <c r="J4972" i="16"/>
  <c r="I4972" i="16"/>
  <c r="H4972" i="16"/>
  <c r="G4972" i="16"/>
  <c r="A4972" i="16"/>
  <c r="N4972" i="16" s="1"/>
  <c r="AB4971" i="16"/>
  <c r="AA4971" i="16"/>
  <c r="M4971" i="16"/>
  <c r="L4971" i="16"/>
  <c r="K4971" i="16"/>
  <c r="J4971" i="16"/>
  <c r="I4971" i="16"/>
  <c r="H4971" i="16"/>
  <c r="G4971" i="16"/>
  <c r="A4971" i="16"/>
  <c r="C4971" i="16" s="1"/>
  <c r="AB4970" i="16"/>
  <c r="AA4970" i="16"/>
  <c r="M4970" i="16"/>
  <c r="L4970" i="16"/>
  <c r="K4970" i="16"/>
  <c r="J4970" i="16"/>
  <c r="I4970" i="16"/>
  <c r="H4970" i="16"/>
  <c r="G4970" i="16"/>
  <c r="A4970" i="16"/>
  <c r="AB4969" i="16"/>
  <c r="AA4969" i="16"/>
  <c r="M4969" i="16"/>
  <c r="L4969" i="16"/>
  <c r="K4969" i="16"/>
  <c r="J4969" i="16"/>
  <c r="I4969" i="16"/>
  <c r="H4969" i="16"/>
  <c r="G4969" i="16"/>
  <c r="A4969" i="16"/>
  <c r="AB4968" i="16"/>
  <c r="AA4968" i="16"/>
  <c r="M4968" i="16"/>
  <c r="L4968" i="16"/>
  <c r="K4968" i="16"/>
  <c r="J4968" i="16"/>
  <c r="I4968" i="16"/>
  <c r="H4968" i="16"/>
  <c r="G4968" i="16"/>
  <c r="A4968" i="16"/>
  <c r="AB4967" i="16"/>
  <c r="AA4967" i="16"/>
  <c r="M4967" i="16"/>
  <c r="L4967" i="16"/>
  <c r="K4967" i="16"/>
  <c r="J4967" i="16"/>
  <c r="I4967" i="16"/>
  <c r="H4967" i="16"/>
  <c r="G4967" i="16"/>
  <c r="B4967" i="16"/>
  <c r="A4967" i="16"/>
  <c r="AB4966" i="16"/>
  <c r="AA4966" i="16"/>
  <c r="N4966" i="16"/>
  <c r="M4966" i="16"/>
  <c r="L4966" i="16"/>
  <c r="K4966" i="16"/>
  <c r="J4966" i="16"/>
  <c r="I4966" i="16"/>
  <c r="H4966" i="16"/>
  <c r="G4966" i="16"/>
  <c r="F4966" i="16"/>
  <c r="A4966" i="16"/>
  <c r="C4966" i="16" s="1"/>
  <c r="AB4965" i="16"/>
  <c r="AA4965" i="16"/>
  <c r="M4965" i="16"/>
  <c r="L4965" i="16"/>
  <c r="K4965" i="16"/>
  <c r="J4965" i="16"/>
  <c r="I4965" i="16"/>
  <c r="H4965" i="16"/>
  <c r="G4965" i="16"/>
  <c r="C4965" i="16"/>
  <c r="A4965" i="16"/>
  <c r="B4965" i="16" s="1"/>
  <c r="AB4964" i="16"/>
  <c r="AA4964" i="16"/>
  <c r="M4964" i="16"/>
  <c r="L4964" i="16"/>
  <c r="K4964" i="16"/>
  <c r="J4964" i="16"/>
  <c r="I4964" i="16"/>
  <c r="H4964" i="16"/>
  <c r="G4964" i="16"/>
  <c r="F4964" i="16" s="1"/>
  <c r="A4964" i="16"/>
  <c r="N4964" i="16" s="1"/>
  <c r="AB4963" i="16"/>
  <c r="AA4963" i="16"/>
  <c r="M4963" i="16"/>
  <c r="L4963" i="16"/>
  <c r="K4963" i="16"/>
  <c r="J4963" i="16"/>
  <c r="I4963" i="16"/>
  <c r="H4963" i="16"/>
  <c r="G4963" i="16"/>
  <c r="C4963" i="16"/>
  <c r="A4963" i="16"/>
  <c r="B4963" i="16" s="1"/>
  <c r="AB4962" i="16"/>
  <c r="AA4962" i="16"/>
  <c r="M4962" i="16"/>
  <c r="L4962" i="16"/>
  <c r="K4962" i="16"/>
  <c r="J4962" i="16"/>
  <c r="I4962" i="16"/>
  <c r="H4962" i="16"/>
  <c r="G4962" i="16"/>
  <c r="A4962" i="16"/>
  <c r="AB4961" i="16"/>
  <c r="AA4961" i="16"/>
  <c r="M4961" i="16"/>
  <c r="L4961" i="16"/>
  <c r="K4961" i="16"/>
  <c r="J4961" i="16"/>
  <c r="I4961" i="16"/>
  <c r="H4961" i="16"/>
  <c r="G4961" i="16"/>
  <c r="A4961" i="16"/>
  <c r="AB4960" i="16"/>
  <c r="AA4960" i="16"/>
  <c r="M4960" i="16"/>
  <c r="L4960" i="16"/>
  <c r="K4960" i="16"/>
  <c r="J4960" i="16"/>
  <c r="I4960" i="16"/>
  <c r="H4960" i="16"/>
  <c r="G4960" i="16"/>
  <c r="A4960" i="16"/>
  <c r="AB4959" i="16"/>
  <c r="AA4959" i="16"/>
  <c r="M4959" i="16"/>
  <c r="L4959" i="16"/>
  <c r="K4959" i="16"/>
  <c r="J4959" i="16"/>
  <c r="I4959" i="16"/>
  <c r="B4959" i="16" s="1"/>
  <c r="H4959" i="16"/>
  <c r="G4959" i="16"/>
  <c r="A4959" i="16"/>
  <c r="AB4958" i="16"/>
  <c r="AA4958" i="16"/>
  <c r="M4958" i="16"/>
  <c r="L4958" i="16"/>
  <c r="K4958" i="16"/>
  <c r="J4958" i="16"/>
  <c r="I4958" i="16"/>
  <c r="H4958" i="16"/>
  <c r="G4958" i="16"/>
  <c r="A4958" i="16"/>
  <c r="N4958" i="16" s="1"/>
  <c r="AB4957" i="16"/>
  <c r="AA4957" i="16"/>
  <c r="M4957" i="16"/>
  <c r="L4957" i="16"/>
  <c r="K4957" i="16"/>
  <c r="J4957" i="16"/>
  <c r="I4957" i="16"/>
  <c r="H4957" i="16"/>
  <c r="G4957" i="16"/>
  <c r="A4957" i="16"/>
  <c r="C4957" i="16" s="1"/>
  <c r="AB4956" i="16"/>
  <c r="AA4956" i="16"/>
  <c r="M4956" i="16"/>
  <c r="L4956" i="16"/>
  <c r="K4956" i="16"/>
  <c r="J4956" i="16"/>
  <c r="I4956" i="16"/>
  <c r="H4956" i="16"/>
  <c r="G4956" i="16"/>
  <c r="A4956" i="16"/>
  <c r="N4956" i="16" s="1"/>
  <c r="AB4955" i="16"/>
  <c r="AA4955" i="16"/>
  <c r="M4955" i="16"/>
  <c r="L4955" i="16"/>
  <c r="K4955" i="16"/>
  <c r="J4955" i="16"/>
  <c r="I4955" i="16"/>
  <c r="H4955" i="16"/>
  <c r="G4955" i="16"/>
  <c r="A4955" i="16"/>
  <c r="C4955" i="16" s="1"/>
  <c r="AB4954" i="16"/>
  <c r="AA4954" i="16"/>
  <c r="M4954" i="16"/>
  <c r="L4954" i="16"/>
  <c r="K4954" i="16"/>
  <c r="J4954" i="16"/>
  <c r="I4954" i="16"/>
  <c r="H4954" i="16"/>
  <c r="G4954" i="16"/>
  <c r="A4954" i="16"/>
  <c r="AB4953" i="16"/>
  <c r="AA4953" i="16"/>
  <c r="M4953" i="16"/>
  <c r="L4953" i="16"/>
  <c r="K4953" i="16"/>
  <c r="J4953" i="16"/>
  <c r="I4953" i="16"/>
  <c r="H4953" i="16"/>
  <c r="G4953" i="16"/>
  <c r="A4953" i="16"/>
  <c r="AB4952" i="16"/>
  <c r="AA4952" i="16"/>
  <c r="M4952" i="16"/>
  <c r="L4952" i="16"/>
  <c r="K4952" i="16"/>
  <c r="J4952" i="16"/>
  <c r="I4952" i="16"/>
  <c r="H4952" i="16"/>
  <c r="G4952" i="16"/>
  <c r="A4952" i="16"/>
  <c r="AB4951" i="16"/>
  <c r="AA4951" i="16"/>
  <c r="M4951" i="16"/>
  <c r="L4951" i="16"/>
  <c r="K4951" i="16"/>
  <c r="J4951" i="16"/>
  <c r="I4951" i="16"/>
  <c r="H4951" i="16"/>
  <c r="G4951" i="16"/>
  <c r="B4951" i="16"/>
  <c r="A4951" i="16"/>
  <c r="AB4950" i="16"/>
  <c r="AA4950" i="16"/>
  <c r="N4950" i="16"/>
  <c r="M4950" i="16"/>
  <c r="L4950" i="16"/>
  <c r="K4950" i="16"/>
  <c r="J4950" i="16"/>
  <c r="I4950" i="16"/>
  <c r="H4950" i="16"/>
  <c r="G4950" i="16"/>
  <c r="F4950" i="16"/>
  <c r="A4950" i="16"/>
  <c r="C4950" i="16" s="1"/>
  <c r="AB4949" i="16"/>
  <c r="AA4949" i="16"/>
  <c r="M4949" i="16"/>
  <c r="L4949" i="16"/>
  <c r="K4949" i="16"/>
  <c r="J4949" i="16"/>
  <c r="I4949" i="16"/>
  <c r="H4949" i="16"/>
  <c r="G4949" i="16"/>
  <c r="C4949" i="16"/>
  <c r="A4949" i="16"/>
  <c r="B4949" i="16" s="1"/>
  <c r="AB4948" i="16"/>
  <c r="AA4948" i="16"/>
  <c r="M4948" i="16"/>
  <c r="L4948" i="16"/>
  <c r="K4948" i="16"/>
  <c r="J4948" i="16"/>
  <c r="I4948" i="16"/>
  <c r="H4948" i="16"/>
  <c r="G4948" i="16"/>
  <c r="F4948" i="16" s="1"/>
  <c r="A4948" i="16"/>
  <c r="N4948" i="16" s="1"/>
  <c r="AB4947" i="16"/>
  <c r="AA4947" i="16"/>
  <c r="M4947" i="16"/>
  <c r="L4947" i="16"/>
  <c r="K4947" i="16"/>
  <c r="J4947" i="16"/>
  <c r="I4947" i="16"/>
  <c r="H4947" i="16"/>
  <c r="G4947" i="16"/>
  <c r="C4947" i="16"/>
  <c r="A4947" i="16"/>
  <c r="B4947" i="16" s="1"/>
  <c r="AB4946" i="16"/>
  <c r="AA4946" i="16"/>
  <c r="M4946" i="16"/>
  <c r="L4946" i="16"/>
  <c r="K4946" i="16"/>
  <c r="J4946" i="16"/>
  <c r="I4946" i="16"/>
  <c r="H4946" i="16"/>
  <c r="G4946" i="16"/>
  <c r="A4946" i="16"/>
  <c r="AB4945" i="16"/>
  <c r="AA4945" i="16"/>
  <c r="M4945" i="16"/>
  <c r="L4945" i="16"/>
  <c r="K4945" i="16"/>
  <c r="J4945" i="16"/>
  <c r="I4945" i="16"/>
  <c r="H4945" i="16"/>
  <c r="G4945" i="16"/>
  <c r="A4945" i="16"/>
  <c r="AB4944" i="16"/>
  <c r="AA4944" i="16"/>
  <c r="M4944" i="16"/>
  <c r="L4944" i="16"/>
  <c r="K4944" i="16"/>
  <c r="J4944" i="16"/>
  <c r="I4944" i="16"/>
  <c r="H4944" i="16"/>
  <c r="G4944" i="16"/>
  <c r="A4944" i="16"/>
  <c r="AB4943" i="16"/>
  <c r="AA4943" i="16"/>
  <c r="M4943" i="16"/>
  <c r="L4943" i="16"/>
  <c r="K4943" i="16"/>
  <c r="J4943" i="16"/>
  <c r="I4943" i="16"/>
  <c r="B4943" i="16" s="1"/>
  <c r="H4943" i="16"/>
  <c r="G4943" i="16"/>
  <c r="A4943" i="16"/>
  <c r="AB4942" i="16"/>
  <c r="AA4942" i="16"/>
  <c r="M4942" i="16"/>
  <c r="L4942" i="16"/>
  <c r="K4942" i="16"/>
  <c r="J4942" i="16"/>
  <c r="I4942" i="16"/>
  <c r="H4942" i="16"/>
  <c r="G4942" i="16"/>
  <c r="A4942" i="16"/>
  <c r="N4942" i="16" s="1"/>
  <c r="AB4941" i="16"/>
  <c r="AA4941" i="16"/>
  <c r="M4941" i="16"/>
  <c r="L4941" i="16"/>
  <c r="K4941" i="16"/>
  <c r="J4941" i="16"/>
  <c r="I4941" i="16"/>
  <c r="H4941" i="16"/>
  <c r="G4941" i="16"/>
  <c r="A4941" i="16"/>
  <c r="C4941" i="16" s="1"/>
  <c r="AB4940" i="16"/>
  <c r="AA4940" i="16"/>
  <c r="M4940" i="16"/>
  <c r="L4940" i="16"/>
  <c r="K4940" i="16"/>
  <c r="J4940" i="16"/>
  <c r="I4940" i="16"/>
  <c r="H4940" i="16"/>
  <c r="G4940" i="16"/>
  <c r="A4940" i="16"/>
  <c r="N4940" i="16" s="1"/>
  <c r="AB4939" i="16"/>
  <c r="AA4939" i="16"/>
  <c r="M4939" i="16"/>
  <c r="L4939" i="16"/>
  <c r="K4939" i="16"/>
  <c r="J4939" i="16"/>
  <c r="I4939" i="16"/>
  <c r="H4939" i="16"/>
  <c r="G4939" i="16"/>
  <c r="A4939" i="16"/>
  <c r="C4939" i="16" s="1"/>
  <c r="AB4938" i="16"/>
  <c r="AA4938" i="16"/>
  <c r="M4938" i="16"/>
  <c r="L4938" i="16"/>
  <c r="K4938" i="16"/>
  <c r="J4938" i="16"/>
  <c r="I4938" i="16"/>
  <c r="H4938" i="16"/>
  <c r="G4938" i="16"/>
  <c r="A4938" i="16"/>
  <c r="AB4937" i="16"/>
  <c r="AA4937" i="16"/>
  <c r="M4937" i="16"/>
  <c r="L4937" i="16"/>
  <c r="K4937" i="16"/>
  <c r="J4937" i="16"/>
  <c r="I4937" i="16"/>
  <c r="H4937" i="16"/>
  <c r="G4937" i="16"/>
  <c r="A4937" i="16"/>
  <c r="AB4936" i="16"/>
  <c r="AA4936" i="16"/>
  <c r="M4936" i="16"/>
  <c r="L4936" i="16"/>
  <c r="K4936" i="16"/>
  <c r="J4936" i="16"/>
  <c r="I4936" i="16"/>
  <c r="H4936" i="16"/>
  <c r="G4936" i="16"/>
  <c r="A4936" i="16"/>
  <c r="AB4935" i="16"/>
  <c r="AA4935" i="16"/>
  <c r="M4935" i="16"/>
  <c r="L4935" i="16"/>
  <c r="K4935" i="16"/>
  <c r="J4935" i="16"/>
  <c r="I4935" i="16"/>
  <c r="H4935" i="16"/>
  <c r="G4935" i="16"/>
  <c r="B4935" i="16"/>
  <c r="A4935" i="16"/>
  <c r="AB4934" i="16"/>
  <c r="AA4934" i="16"/>
  <c r="N4934" i="16"/>
  <c r="M4934" i="16"/>
  <c r="L4934" i="16"/>
  <c r="K4934" i="16"/>
  <c r="J4934" i="16"/>
  <c r="I4934" i="16"/>
  <c r="H4934" i="16"/>
  <c r="G4934" i="16"/>
  <c r="F4934" i="16"/>
  <c r="A4934" i="16"/>
  <c r="C4934" i="16" s="1"/>
  <c r="AB4933" i="16"/>
  <c r="AA4933" i="16"/>
  <c r="M4933" i="16"/>
  <c r="L4933" i="16"/>
  <c r="K4933" i="16"/>
  <c r="J4933" i="16"/>
  <c r="I4933" i="16"/>
  <c r="H4933" i="16"/>
  <c r="G4933" i="16"/>
  <c r="C4933" i="16"/>
  <c r="A4933" i="16"/>
  <c r="B4933" i="16" s="1"/>
  <c r="AB4932" i="16"/>
  <c r="AA4932" i="16"/>
  <c r="M4932" i="16"/>
  <c r="L4932" i="16"/>
  <c r="K4932" i="16"/>
  <c r="J4932" i="16"/>
  <c r="I4932" i="16"/>
  <c r="H4932" i="16"/>
  <c r="G4932" i="16"/>
  <c r="F4932" i="16" s="1"/>
  <c r="A4932" i="16"/>
  <c r="N4932" i="16" s="1"/>
  <c r="AB4931" i="16"/>
  <c r="AA4931" i="16"/>
  <c r="M4931" i="16"/>
  <c r="L4931" i="16"/>
  <c r="K4931" i="16"/>
  <c r="J4931" i="16"/>
  <c r="I4931" i="16"/>
  <c r="H4931" i="16"/>
  <c r="G4931" i="16"/>
  <c r="C4931" i="16"/>
  <c r="A4931" i="16"/>
  <c r="B4931" i="16" s="1"/>
  <c r="AB4930" i="16"/>
  <c r="AA4930" i="16"/>
  <c r="M4930" i="16"/>
  <c r="L4930" i="16"/>
  <c r="K4930" i="16"/>
  <c r="J4930" i="16"/>
  <c r="I4930" i="16"/>
  <c r="H4930" i="16"/>
  <c r="G4930" i="16"/>
  <c r="A4930" i="16"/>
  <c r="AB4929" i="16"/>
  <c r="AA4929" i="16"/>
  <c r="M4929" i="16"/>
  <c r="L4929" i="16"/>
  <c r="K4929" i="16"/>
  <c r="J4929" i="16"/>
  <c r="I4929" i="16"/>
  <c r="H4929" i="16"/>
  <c r="G4929" i="16"/>
  <c r="A4929" i="16"/>
  <c r="AB4928" i="16"/>
  <c r="AA4928" i="16"/>
  <c r="M4928" i="16"/>
  <c r="L4928" i="16"/>
  <c r="K4928" i="16"/>
  <c r="J4928" i="16"/>
  <c r="I4928" i="16"/>
  <c r="H4928" i="16"/>
  <c r="G4928" i="16"/>
  <c r="A4928" i="16"/>
  <c r="AB4927" i="16"/>
  <c r="AA4927" i="16"/>
  <c r="M4927" i="16"/>
  <c r="L4927" i="16"/>
  <c r="K4927" i="16"/>
  <c r="J4927" i="16"/>
  <c r="I4927" i="16"/>
  <c r="B4927" i="16" s="1"/>
  <c r="H4927" i="16"/>
  <c r="G4927" i="16"/>
  <c r="A4927" i="16"/>
  <c r="AB4926" i="16"/>
  <c r="AA4926" i="16"/>
  <c r="M4926" i="16"/>
  <c r="L4926" i="16"/>
  <c r="K4926" i="16"/>
  <c r="J4926" i="16"/>
  <c r="I4926" i="16"/>
  <c r="H4926" i="16"/>
  <c r="G4926" i="16"/>
  <c r="A4926" i="16"/>
  <c r="N4926" i="16" s="1"/>
  <c r="AB4925" i="16"/>
  <c r="AA4925" i="16"/>
  <c r="M4925" i="16"/>
  <c r="L4925" i="16"/>
  <c r="K4925" i="16"/>
  <c r="J4925" i="16"/>
  <c r="I4925" i="16"/>
  <c r="H4925" i="16"/>
  <c r="G4925" i="16"/>
  <c r="A4925" i="16"/>
  <c r="C4925" i="16" s="1"/>
  <c r="AB4924" i="16"/>
  <c r="AA4924" i="16"/>
  <c r="M4924" i="16"/>
  <c r="L4924" i="16"/>
  <c r="K4924" i="16"/>
  <c r="J4924" i="16"/>
  <c r="I4924" i="16"/>
  <c r="H4924" i="16"/>
  <c r="G4924" i="16"/>
  <c r="A4924" i="16"/>
  <c r="N4924" i="16" s="1"/>
  <c r="AB4923" i="16"/>
  <c r="AA4923" i="16"/>
  <c r="M4923" i="16"/>
  <c r="L4923" i="16"/>
  <c r="K4923" i="16"/>
  <c r="J4923" i="16"/>
  <c r="I4923" i="16"/>
  <c r="H4923" i="16"/>
  <c r="G4923" i="16"/>
  <c r="A4923" i="16"/>
  <c r="C4923" i="16" s="1"/>
  <c r="AB4922" i="16"/>
  <c r="AA4922" i="16"/>
  <c r="M4922" i="16"/>
  <c r="L4922" i="16"/>
  <c r="K4922" i="16"/>
  <c r="J4922" i="16"/>
  <c r="I4922" i="16"/>
  <c r="H4922" i="16"/>
  <c r="G4922" i="16"/>
  <c r="A4922" i="16"/>
  <c r="AB4921" i="16"/>
  <c r="AA4921" i="16"/>
  <c r="M4921" i="16"/>
  <c r="L4921" i="16"/>
  <c r="K4921" i="16"/>
  <c r="J4921" i="16"/>
  <c r="I4921" i="16"/>
  <c r="H4921" i="16"/>
  <c r="G4921" i="16"/>
  <c r="A4921" i="16"/>
  <c r="AB4920" i="16"/>
  <c r="AA4920" i="16"/>
  <c r="M4920" i="16"/>
  <c r="L4920" i="16"/>
  <c r="K4920" i="16"/>
  <c r="J4920" i="16"/>
  <c r="I4920" i="16"/>
  <c r="H4920" i="16"/>
  <c r="G4920" i="16"/>
  <c r="A4920" i="16"/>
  <c r="AB4919" i="16"/>
  <c r="AA4919" i="16"/>
  <c r="M4919" i="16"/>
  <c r="L4919" i="16"/>
  <c r="K4919" i="16"/>
  <c r="J4919" i="16"/>
  <c r="I4919" i="16"/>
  <c r="H4919" i="16"/>
  <c r="G4919" i="16"/>
  <c r="B4919" i="16"/>
  <c r="A4919" i="16"/>
  <c r="AB4918" i="16"/>
  <c r="AA4918" i="16"/>
  <c r="N4918" i="16"/>
  <c r="M4918" i="16"/>
  <c r="L4918" i="16"/>
  <c r="K4918" i="16"/>
  <c r="J4918" i="16"/>
  <c r="I4918" i="16"/>
  <c r="H4918" i="16"/>
  <c r="G4918" i="16"/>
  <c r="F4918" i="16"/>
  <c r="A4918" i="16"/>
  <c r="C4918" i="16" s="1"/>
  <c r="AB4917" i="16"/>
  <c r="AA4917" i="16"/>
  <c r="M4917" i="16"/>
  <c r="L4917" i="16"/>
  <c r="K4917" i="16"/>
  <c r="J4917" i="16"/>
  <c r="I4917" i="16"/>
  <c r="H4917" i="16"/>
  <c r="G4917" i="16"/>
  <c r="C4917" i="16"/>
  <c r="A4917" i="16"/>
  <c r="B4917" i="16" s="1"/>
  <c r="AB4916" i="16"/>
  <c r="AA4916" i="16"/>
  <c r="M4916" i="16"/>
  <c r="L4916" i="16"/>
  <c r="K4916" i="16"/>
  <c r="J4916" i="16"/>
  <c r="I4916" i="16"/>
  <c r="H4916" i="16"/>
  <c r="G4916" i="16"/>
  <c r="F4916" i="16" s="1"/>
  <c r="A4916" i="16"/>
  <c r="N4916" i="16" s="1"/>
  <c r="AB4915" i="16"/>
  <c r="AA4915" i="16"/>
  <c r="M4915" i="16"/>
  <c r="L4915" i="16"/>
  <c r="K4915" i="16"/>
  <c r="J4915" i="16"/>
  <c r="I4915" i="16"/>
  <c r="H4915" i="16"/>
  <c r="G4915" i="16"/>
  <c r="C4915" i="16"/>
  <c r="A4915" i="16"/>
  <c r="B4915" i="16" s="1"/>
  <c r="AB4914" i="16"/>
  <c r="AA4914" i="16"/>
  <c r="M4914" i="16"/>
  <c r="L4914" i="16"/>
  <c r="K4914" i="16"/>
  <c r="J4914" i="16"/>
  <c r="I4914" i="16"/>
  <c r="H4914" i="16"/>
  <c r="G4914" i="16"/>
  <c r="A4914" i="16"/>
  <c r="AB4913" i="16"/>
  <c r="AA4913" i="16"/>
  <c r="M4913" i="16"/>
  <c r="L4913" i="16"/>
  <c r="K4913" i="16"/>
  <c r="J4913" i="16"/>
  <c r="I4913" i="16"/>
  <c r="H4913" i="16"/>
  <c r="G4913" i="16"/>
  <c r="A4913" i="16"/>
  <c r="AB4912" i="16"/>
  <c r="AA4912" i="16"/>
  <c r="M4912" i="16"/>
  <c r="L4912" i="16"/>
  <c r="K4912" i="16"/>
  <c r="J4912" i="16"/>
  <c r="I4912" i="16"/>
  <c r="H4912" i="16"/>
  <c r="G4912" i="16"/>
  <c r="A4912" i="16"/>
  <c r="AB4911" i="16"/>
  <c r="AA4911" i="16"/>
  <c r="M4911" i="16"/>
  <c r="L4911" i="16"/>
  <c r="K4911" i="16"/>
  <c r="J4911" i="16"/>
  <c r="I4911" i="16"/>
  <c r="B4911" i="16" s="1"/>
  <c r="H4911" i="16"/>
  <c r="G4911" i="16"/>
  <c r="A4911" i="16"/>
  <c r="AB4910" i="16"/>
  <c r="AA4910" i="16"/>
  <c r="M4910" i="16"/>
  <c r="L4910" i="16"/>
  <c r="K4910" i="16"/>
  <c r="J4910" i="16"/>
  <c r="I4910" i="16"/>
  <c r="H4910" i="16"/>
  <c r="G4910" i="16"/>
  <c r="A4910" i="16"/>
  <c r="N4910" i="16" s="1"/>
  <c r="AB4909" i="16"/>
  <c r="AA4909" i="16"/>
  <c r="M4909" i="16"/>
  <c r="L4909" i="16"/>
  <c r="K4909" i="16"/>
  <c r="J4909" i="16"/>
  <c r="I4909" i="16"/>
  <c r="H4909" i="16"/>
  <c r="G4909" i="16"/>
  <c r="A4909" i="16"/>
  <c r="C4909" i="16" s="1"/>
  <c r="AB4908" i="16"/>
  <c r="AA4908" i="16"/>
  <c r="M4908" i="16"/>
  <c r="L4908" i="16"/>
  <c r="K4908" i="16"/>
  <c r="J4908" i="16"/>
  <c r="I4908" i="16"/>
  <c r="H4908" i="16"/>
  <c r="G4908" i="16"/>
  <c r="A4908" i="16"/>
  <c r="N4908" i="16" s="1"/>
  <c r="AB4907" i="16"/>
  <c r="AA4907" i="16"/>
  <c r="M4907" i="16"/>
  <c r="L4907" i="16"/>
  <c r="K4907" i="16"/>
  <c r="J4907" i="16"/>
  <c r="I4907" i="16"/>
  <c r="H4907" i="16"/>
  <c r="G4907" i="16"/>
  <c r="A4907" i="16"/>
  <c r="C4907" i="16" s="1"/>
  <c r="AB4906" i="16"/>
  <c r="AA4906" i="16"/>
  <c r="M4906" i="16"/>
  <c r="L4906" i="16"/>
  <c r="K4906" i="16"/>
  <c r="J4906" i="16"/>
  <c r="I4906" i="16"/>
  <c r="H4906" i="16"/>
  <c r="G4906" i="16"/>
  <c r="A4906" i="16"/>
  <c r="AB4905" i="16"/>
  <c r="AA4905" i="16"/>
  <c r="M4905" i="16"/>
  <c r="L4905" i="16"/>
  <c r="K4905" i="16"/>
  <c r="J4905" i="16"/>
  <c r="I4905" i="16"/>
  <c r="H4905" i="16"/>
  <c r="G4905" i="16"/>
  <c r="A4905" i="16"/>
  <c r="AB4904" i="16"/>
  <c r="AA4904" i="16"/>
  <c r="M4904" i="16"/>
  <c r="L4904" i="16"/>
  <c r="K4904" i="16"/>
  <c r="J4904" i="16"/>
  <c r="I4904" i="16"/>
  <c r="H4904" i="16"/>
  <c r="G4904" i="16"/>
  <c r="A4904" i="16"/>
  <c r="N4904" i="16" s="1"/>
  <c r="AB4903" i="16"/>
  <c r="AA4903" i="16"/>
  <c r="M4903" i="16"/>
  <c r="L4903" i="16"/>
  <c r="K4903" i="16"/>
  <c r="J4903" i="16"/>
  <c r="I4903" i="16"/>
  <c r="H4903" i="16"/>
  <c r="G4903" i="16"/>
  <c r="A4903" i="16"/>
  <c r="C4903" i="16" s="1"/>
  <c r="AB4902" i="16"/>
  <c r="AA4902" i="16"/>
  <c r="M4902" i="16"/>
  <c r="L4902" i="16"/>
  <c r="K4902" i="16"/>
  <c r="J4902" i="16"/>
  <c r="I4902" i="16"/>
  <c r="H4902" i="16"/>
  <c r="G4902" i="16"/>
  <c r="A4902" i="16"/>
  <c r="N4902" i="16" s="1"/>
  <c r="AB4901" i="16"/>
  <c r="AA4901" i="16"/>
  <c r="M4901" i="16"/>
  <c r="L4901" i="16"/>
  <c r="K4901" i="16"/>
  <c r="J4901" i="16"/>
  <c r="I4901" i="16"/>
  <c r="H4901" i="16"/>
  <c r="G4901" i="16"/>
  <c r="A4901" i="16"/>
  <c r="AB4900" i="16"/>
  <c r="AA4900" i="16"/>
  <c r="M4900" i="16"/>
  <c r="L4900" i="16"/>
  <c r="K4900" i="16"/>
  <c r="J4900" i="16"/>
  <c r="I4900" i="16"/>
  <c r="H4900" i="16"/>
  <c r="G4900" i="16"/>
  <c r="C4900" i="16"/>
  <c r="A4900" i="16"/>
  <c r="N4900" i="16" s="1"/>
  <c r="AB4899" i="16"/>
  <c r="AA4899" i="16"/>
  <c r="M4899" i="16"/>
  <c r="L4899" i="16"/>
  <c r="K4899" i="16"/>
  <c r="J4899" i="16"/>
  <c r="I4899" i="16"/>
  <c r="H4899" i="16"/>
  <c r="G4899" i="16"/>
  <c r="F4899" i="16" s="1"/>
  <c r="A4899" i="16"/>
  <c r="AB4898" i="16"/>
  <c r="AA4898" i="16"/>
  <c r="M4898" i="16"/>
  <c r="L4898" i="16"/>
  <c r="K4898" i="16"/>
  <c r="J4898" i="16"/>
  <c r="I4898" i="16"/>
  <c r="H4898" i="16"/>
  <c r="G4898" i="16"/>
  <c r="C4898" i="16"/>
  <c r="B4898" i="16"/>
  <c r="A4898" i="16"/>
  <c r="N4898" i="16" s="1"/>
  <c r="AB4897" i="16"/>
  <c r="AA4897" i="16"/>
  <c r="N4897" i="16"/>
  <c r="M4897" i="16"/>
  <c r="L4897" i="16"/>
  <c r="K4897" i="16"/>
  <c r="J4897" i="16"/>
  <c r="I4897" i="16"/>
  <c r="H4897" i="16"/>
  <c r="G4897" i="16"/>
  <c r="F4897" i="16"/>
  <c r="A4897" i="16"/>
  <c r="AB4896" i="16"/>
  <c r="AA4896" i="16"/>
  <c r="M4896" i="16"/>
  <c r="L4896" i="16"/>
  <c r="K4896" i="16"/>
  <c r="J4896" i="16"/>
  <c r="I4896" i="16"/>
  <c r="H4896" i="16"/>
  <c r="G4896" i="16"/>
  <c r="C4896" i="16"/>
  <c r="B4896" i="16"/>
  <c r="A4896" i="16"/>
  <c r="N4896" i="16" s="1"/>
  <c r="AB4895" i="16"/>
  <c r="AA4895" i="16"/>
  <c r="N4895" i="16"/>
  <c r="M4895" i="16"/>
  <c r="L4895" i="16"/>
  <c r="K4895" i="16"/>
  <c r="J4895" i="16"/>
  <c r="I4895" i="16"/>
  <c r="H4895" i="16"/>
  <c r="G4895" i="16"/>
  <c r="F4895" i="16"/>
  <c r="A4895" i="16"/>
  <c r="AB4894" i="16"/>
  <c r="AA4894" i="16"/>
  <c r="M4894" i="16"/>
  <c r="L4894" i="16"/>
  <c r="K4894" i="16"/>
  <c r="J4894" i="16"/>
  <c r="I4894" i="16"/>
  <c r="H4894" i="16"/>
  <c r="G4894" i="16"/>
  <c r="C4894" i="16"/>
  <c r="B4894" i="16"/>
  <c r="A4894" i="16"/>
  <c r="N4894" i="16" s="1"/>
  <c r="AB4893" i="16"/>
  <c r="AA4893" i="16"/>
  <c r="N4893" i="16"/>
  <c r="M4893" i="16"/>
  <c r="L4893" i="16"/>
  <c r="K4893" i="16"/>
  <c r="J4893" i="16"/>
  <c r="I4893" i="16"/>
  <c r="H4893" i="16"/>
  <c r="G4893" i="16"/>
  <c r="F4893" i="16"/>
  <c r="A4893" i="16"/>
  <c r="AB4892" i="16"/>
  <c r="AA4892" i="16"/>
  <c r="M4892" i="16"/>
  <c r="L4892" i="16"/>
  <c r="K4892" i="16"/>
  <c r="J4892" i="16"/>
  <c r="I4892" i="16"/>
  <c r="H4892" i="16"/>
  <c r="G4892" i="16"/>
  <c r="C4892" i="16"/>
  <c r="B4892" i="16"/>
  <c r="A4892" i="16"/>
  <c r="N4892" i="16" s="1"/>
  <c r="AB4891" i="16"/>
  <c r="AA4891" i="16"/>
  <c r="N4891" i="16"/>
  <c r="M4891" i="16"/>
  <c r="L4891" i="16"/>
  <c r="K4891" i="16"/>
  <c r="J4891" i="16"/>
  <c r="I4891" i="16"/>
  <c r="H4891" i="16"/>
  <c r="G4891" i="16"/>
  <c r="F4891" i="16"/>
  <c r="A4891" i="16"/>
  <c r="AB4890" i="16"/>
  <c r="AA4890" i="16"/>
  <c r="M4890" i="16"/>
  <c r="L4890" i="16"/>
  <c r="K4890" i="16"/>
  <c r="J4890" i="16"/>
  <c r="I4890" i="16"/>
  <c r="H4890" i="16"/>
  <c r="G4890" i="16"/>
  <c r="C4890" i="16"/>
  <c r="B4890" i="16"/>
  <c r="A4890" i="16"/>
  <c r="N4890" i="16" s="1"/>
  <c r="AB4889" i="16"/>
  <c r="AA4889" i="16"/>
  <c r="N4889" i="16"/>
  <c r="M4889" i="16"/>
  <c r="L4889" i="16"/>
  <c r="K4889" i="16"/>
  <c r="J4889" i="16"/>
  <c r="I4889" i="16"/>
  <c r="H4889" i="16"/>
  <c r="G4889" i="16"/>
  <c r="F4889" i="16"/>
  <c r="A4889" i="16"/>
  <c r="AB4888" i="16"/>
  <c r="AA4888" i="16"/>
  <c r="M4888" i="16"/>
  <c r="L4888" i="16"/>
  <c r="K4888" i="16"/>
  <c r="J4888" i="16"/>
  <c r="I4888" i="16"/>
  <c r="H4888" i="16"/>
  <c r="G4888" i="16"/>
  <c r="C4888" i="16"/>
  <c r="B4888" i="16"/>
  <c r="A4888" i="16"/>
  <c r="N4888" i="16" s="1"/>
  <c r="AB4887" i="16"/>
  <c r="AA4887" i="16"/>
  <c r="N4887" i="16"/>
  <c r="M4887" i="16"/>
  <c r="L4887" i="16"/>
  <c r="K4887" i="16"/>
  <c r="J4887" i="16"/>
  <c r="I4887" i="16"/>
  <c r="H4887" i="16"/>
  <c r="G4887" i="16"/>
  <c r="F4887" i="16"/>
  <c r="A4887" i="16"/>
  <c r="AB4886" i="16"/>
  <c r="AA4886" i="16"/>
  <c r="M4886" i="16"/>
  <c r="L4886" i="16"/>
  <c r="K4886" i="16"/>
  <c r="J4886" i="16"/>
  <c r="I4886" i="16"/>
  <c r="H4886" i="16"/>
  <c r="G4886" i="16"/>
  <c r="C4886" i="16"/>
  <c r="B4886" i="16"/>
  <c r="A4886" i="16"/>
  <c r="N4886" i="16" s="1"/>
  <c r="AB4885" i="16"/>
  <c r="AA4885" i="16"/>
  <c r="N4885" i="16"/>
  <c r="M4885" i="16"/>
  <c r="L4885" i="16"/>
  <c r="K4885" i="16"/>
  <c r="J4885" i="16"/>
  <c r="I4885" i="16"/>
  <c r="H4885" i="16"/>
  <c r="G4885" i="16"/>
  <c r="F4885" i="16"/>
  <c r="A4885" i="16"/>
  <c r="AB4884" i="16"/>
  <c r="AA4884" i="16"/>
  <c r="M4884" i="16"/>
  <c r="L4884" i="16"/>
  <c r="K4884" i="16"/>
  <c r="J4884" i="16"/>
  <c r="I4884" i="16"/>
  <c r="H4884" i="16"/>
  <c r="G4884" i="16"/>
  <c r="C4884" i="16"/>
  <c r="B4884" i="16"/>
  <c r="A4884" i="16"/>
  <c r="N4884" i="16" s="1"/>
  <c r="AB4883" i="16"/>
  <c r="AA4883" i="16"/>
  <c r="N4883" i="16"/>
  <c r="M4883" i="16"/>
  <c r="L4883" i="16"/>
  <c r="K4883" i="16"/>
  <c r="J4883" i="16"/>
  <c r="I4883" i="16"/>
  <c r="H4883" i="16"/>
  <c r="G4883" i="16"/>
  <c r="F4883" i="16"/>
  <c r="A4883" i="16"/>
  <c r="AB4882" i="16"/>
  <c r="AA4882" i="16"/>
  <c r="M4882" i="16"/>
  <c r="L4882" i="16"/>
  <c r="K4882" i="16"/>
  <c r="J4882" i="16"/>
  <c r="I4882" i="16"/>
  <c r="H4882" i="16"/>
  <c r="G4882" i="16"/>
  <c r="C4882" i="16"/>
  <c r="B4882" i="16"/>
  <c r="A4882" i="16"/>
  <c r="N4882" i="16" s="1"/>
  <c r="AB4881" i="16"/>
  <c r="AA4881" i="16"/>
  <c r="N4881" i="16"/>
  <c r="M4881" i="16"/>
  <c r="L4881" i="16"/>
  <c r="K4881" i="16"/>
  <c r="J4881" i="16"/>
  <c r="I4881" i="16"/>
  <c r="H4881" i="16"/>
  <c r="G4881" i="16"/>
  <c r="F4881" i="16"/>
  <c r="A4881" i="16"/>
  <c r="AB4880" i="16"/>
  <c r="AA4880" i="16"/>
  <c r="M4880" i="16"/>
  <c r="L4880" i="16"/>
  <c r="K4880" i="16"/>
  <c r="J4880" i="16"/>
  <c r="I4880" i="16"/>
  <c r="H4880" i="16"/>
  <c r="G4880" i="16"/>
  <c r="C4880" i="16"/>
  <c r="B4880" i="16"/>
  <c r="A4880" i="16"/>
  <c r="N4880" i="16" s="1"/>
  <c r="AB4879" i="16"/>
  <c r="AA4879" i="16"/>
  <c r="N4879" i="16"/>
  <c r="M4879" i="16"/>
  <c r="L4879" i="16"/>
  <c r="K4879" i="16"/>
  <c r="J4879" i="16"/>
  <c r="I4879" i="16"/>
  <c r="H4879" i="16"/>
  <c r="G4879" i="16"/>
  <c r="F4879" i="16"/>
  <c r="A4879" i="16"/>
  <c r="AB4878" i="16"/>
  <c r="AA4878" i="16"/>
  <c r="M4878" i="16"/>
  <c r="L4878" i="16"/>
  <c r="K4878" i="16"/>
  <c r="J4878" i="16"/>
  <c r="I4878" i="16"/>
  <c r="H4878" i="16"/>
  <c r="G4878" i="16"/>
  <c r="C4878" i="16"/>
  <c r="B4878" i="16"/>
  <c r="A4878" i="16"/>
  <c r="N4878" i="16" s="1"/>
  <c r="AB4877" i="16"/>
  <c r="AA4877" i="16"/>
  <c r="N4877" i="16"/>
  <c r="M4877" i="16"/>
  <c r="L4877" i="16"/>
  <c r="K4877" i="16"/>
  <c r="J4877" i="16"/>
  <c r="I4877" i="16"/>
  <c r="H4877" i="16"/>
  <c r="G4877" i="16"/>
  <c r="F4877" i="16"/>
  <c r="A4877" i="16"/>
  <c r="AB4876" i="16"/>
  <c r="AA4876" i="16"/>
  <c r="M4876" i="16"/>
  <c r="L4876" i="16"/>
  <c r="K4876" i="16"/>
  <c r="J4876" i="16"/>
  <c r="I4876" i="16"/>
  <c r="H4876" i="16"/>
  <c r="G4876" i="16"/>
  <c r="C4876" i="16"/>
  <c r="B4876" i="16"/>
  <c r="A4876" i="16"/>
  <c r="N4876" i="16" s="1"/>
  <c r="AB4875" i="16"/>
  <c r="AA4875" i="16"/>
  <c r="N4875" i="16"/>
  <c r="M4875" i="16"/>
  <c r="L4875" i="16"/>
  <c r="K4875" i="16"/>
  <c r="J4875" i="16"/>
  <c r="I4875" i="16"/>
  <c r="H4875" i="16"/>
  <c r="G4875" i="16"/>
  <c r="F4875" i="16"/>
  <c r="A4875" i="16"/>
  <c r="AB4874" i="16"/>
  <c r="AA4874" i="16"/>
  <c r="M4874" i="16"/>
  <c r="L4874" i="16"/>
  <c r="K4874" i="16"/>
  <c r="J4874" i="16"/>
  <c r="I4874" i="16"/>
  <c r="H4874" i="16"/>
  <c r="G4874" i="16"/>
  <c r="C4874" i="16"/>
  <c r="B4874" i="16"/>
  <c r="A4874" i="16"/>
  <c r="N4874" i="16" s="1"/>
  <c r="AB4873" i="16"/>
  <c r="AA4873" i="16"/>
  <c r="N4873" i="16"/>
  <c r="M4873" i="16"/>
  <c r="L4873" i="16"/>
  <c r="K4873" i="16"/>
  <c r="J4873" i="16"/>
  <c r="I4873" i="16"/>
  <c r="H4873" i="16"/>
  <c r="G4873" i="16"/>
  <c r="F4873" i="16"/>
  <c r="A4873" i="16"/>
  <c r="AB4872" i="16"/>
  <c r="AA4872" i="16"/>
  <c r="M4872" i="16"/>
  <c r="L4872" i="16"/>
  <c r="K4872" i="16"/>
  <c r="J4872" i="16"/>
  <c r="I4872" i="16"/>
  <c r="H4872" i="16"/>
  <c r="G4872" i="16"/>
  <c r="C4872" i="16"/>
  <c r="B4872" i="16"/>
  <c r="A4872" i="16"/>
  <c r="N4872" i="16" s="1"/>
  <c r="AB4871" i="16"/>
  <c r="AA4871" i="16"/>
  <c r="N4871" i="16"/>
  <c r="M4871" i="16"/>
  <c r="L4871" i="16"/>
  <c r="K4871" i="16"/>
  <c r="J4871" i="16"/>
  <c r="I4871" i="16"/>
  <c r="H4871" i="16"/>
  <c r="G4871" i="16"/>
  <c r="F4871" i="16"/>
  <c r="A4871" i="16"/>
  <c r="AB4870" i="16"/>
  <c r="AA4870" i="16"/>
  <c r="M4870" i="16"/>
  <c r="L4870" i="16"/>
  <c r="K4870" i="16"/>
  <c r="J4870" i="16"/>
  <c r="I4870" i="16"/>
  <c r="H4870" i="16"/>
  <c r="G4870" i="16"/>
  <c r="C4870" i="16"/>
  <c r="B4870" i="16"/>
  <c r="A4870" i="16"/>
  <c r="N4870" i="16" s="1"/>
  <c r="AB4869" i="16"/>
  <c r="AA4869" i="16"/>
  <c r="N4869" i="16"/>
  <c r="M4869" i="16"/>
  <c r="L4869" i="16"/>
  <c r="K4869" i="16"/>
  <c r="J4869" i="16"/>
  <c r="I4869" i="16"/>
  <c r="H4869" i="16"/>
  <c r="G4869" i="16"/>
  <c r="F4869" i="16"/>
  <c r="A4869" i="16"/>
  <c r="AB4868" i="16"/>
  <c r="AA4868" i="16"/>
  <c r="M4868" i="16"/>
  <c r="L4868" i="16"/>
  <c r="K4868" i="16"/>
  <c r="J4868" i="16"/>
  <c r="I4868" i="16"/>
  <c r="H4868" i="16"/>
  <c r="G4868" i="16"/>
  <c r="C4868" i="16"/>
  <c r="B4868" i="16"/>
  <c r="A4868" i="16"/>
  <c r="N4868" i="16" s="1"/>
  <c r="AB4867" i="16"/>
  <c r="AA4867" i="16"/>
  <c r="N4867" i="16"/>
  <c r="M4867" i="16"/>
  <c r="L4867" i="16"/>
  <c r="K4867" i="16"/>
  <c r="J4867" i="16"/>
  <c r="I4867" i="16"/>
  <c r="H4867" i="16"/>
  <c r="G4867" i="16"/>
  <c r="F4867" i="16"/>
  <c r="A4867" i="16"/>
  <c r="AB4866" i="16"/>
  <c r="AA4866" i="16"/>
  <c r="M4866" i="16"/>
  <c r="L4866" i="16"/>
  <c r="K4866" i="16"/>
  <c r="J4866" i="16"/>
  <c r="I4866" i="16"/>
  <c r="H4866" i="16"/>
  <c r="G4866" i="16"/>
  <c r="C4866" i="16"/>
  <c r="B4866" i="16"/>
  <c r="A4866" i="16"/>
  <c r="N4866" i="16" s="1"/>
  <c r="AB4865" i="16"/>
  <c r="AA4865" i="16"/>
  <c r="N4865" i="16"/>
  <c r="M4865" i="16"/>
  <c r="L4865" i="16"/>
  <c r="K4865" i="16"/>
  <c r="J4865" i="16"/>
  <c r="I4865" i="16"/>
  <c r="H4865" i="16"/>
  <c r="G4865" i="16"/>
  <c r="F4865" i="16"/>
  <c r="A4865" i="16"/>
  <c r="AB4864" i="16"/>
  <c r="AA4864" i="16"/>
  <c r="M4864" i="16"/>
  <c r="L4864" i="16"/>
  <c r="K4864" i="16"/>
  <c r="J4864" i="16"/>
  <c r="I4864" i="16"/>
  <c r="H4864" i="16"/>
  <c r="G4864" i="16"/>
  <c r="C4864" i="16"/>
  <c r="B4864" i="16"/>
  <c r="A4864" i="16"/>
  <c r="N4864" i="16" s="1"/>
  <c r="AB4863" i="16"/>
  <c r="AA4863" i="16"/>
  <c r="N4863" i="16"/>
  <c r="M4863" i="16"/>
  <c r="L4863" i="16"/>
  <c r="K4863" i="16"/>
  <c r="J4863" i="16"/>
  <c r="I4863" i="16"/>
  <c r="H4863" i="16"/>
  <c r="G4863" i="16"/>
  <c r="F4863" i="16"/>
  <c r="A4863" i="16"/>
  <c r="AB4862" i="16"/>
  <c r="AA4862" i="16"/>
  <c r="M4862" i="16"/>
  <c r="L4862" i="16"/>
  <c r="K4862" i="16"/>
  <c r="J4862" i="16"/>
  <c r="I4862" i="16"/>
  <c r="H4862" i="16"/>
  <c r="G4862" i="16"/>
  <c r="C4862" i="16"/>
  <c r="B4862" i="16"/>
  <c r="A4862" i="16"/>
  <c r="N4862" i="16" s="1"/>
  <c r="AB4861" i="16"/>
  <c r="AA4861" i="16"/>
  <c r="N4861" i="16"/>
  <c r="M4861" i="16"/>
  <c r="L4861" i="16"/>
  <c r="K4861" i="16"/>
  <c r="J4861" i="16"/>
  <c r="I4861" i="16"/>
  <c r="H4861" i="16"/>
  <c r="G4861" i="16"/>
  <c r="F4861" i="16"/>
  <c r="A4861" i="16"/>
  <c r="AB4860" i="16"/>
  <c r="AA4860" i="16"/>
  <c r="M4860" i="16"/>
  <c r="L4860" i="16"/>
  <c r="K4860" i="16"/>
  <c r="J4860" i="16"/>
  <c r="I4860" i="16"/>
  <c r="H4860" i="16"/>
  <c r="G4860" i="16"/>
  <c r="C4860" i="16"/>
  <c r="B4860" i="16"/>
  <c r="A4860" i="16"/>
  <c r="N4860" i="16" s="1"/>
  <c r="AB4859" i="16"/>
  <c r="AA4859" i="16"/>
  <c r="N4859" i="16"/>
  <c r="M4859" i="16"/>
  <c r="L4859" i="16"/>
  <c r="K4859" i="16"/>
  <c r="J4859" i="16"/>
  <c r="I4859" i="16"/>
  <c r="H4859" i="16"/>
  <c r="G4859" i="16"/>
  <c r="F4859" i="16"/>
  <c r="A4859" i="16"/>
  <c r="AB4858" i="16"/>
  <c r="AA4858" i="16"/>
  <c r="M4858" i="16"/>
  <c r="L4858" i="16"/>
  <c r="K4858" i="16"/>
  <c r="J4858" i="16"/>
  <c r="I4858" i="16"/>
  <c r="H4858" i="16"/>
  <c r="G4858" i="16"/>
  <c r="C4858" i="16"/>
  <c r="B4858" i="16"/>
  <c r="A4858" i="16"/>
  <c r="N4858" i="16" s="1"/>
  <c r="AB4857" i="16"/>
  <c r="AA4857" i="16"/>
  <c r="N4857" i="16"/>
  <c r="M4857" i="16"/>
  <c r="L4857" i="16"/>
  <c r="K4857" i="16"/>
  <c r="J4857" i="16"/>
  <c r="I4857" i="16"/>
  <c r="H4857" i="16"/>
  <c r="G4857" i="16"/>
  <c r="F4857" i="16"/>
  <c r="A4857" i="16"/>
  <c r="AB4856" i="16"/>
  <c r="AA4856" i="16"/>
  <c r="M4856" i="16"/>
  <c r="L4856" i="16"/>
  <c r="K4856" i="16"/>
  <c r="J4856" i="16"/>
  <c r="I4856" i="16"/>
  <c r="H4856" i="16"/>
  <c r="G4856" i="16"/>
  <c r="C4856" i="16"/>
  <c r="B4856" i="16"/>
  <c r="A4856" i="16"/>
  <c r="N4856" i="16" s="1"/>
  <c r="AB4855" i="16"/>
  <c r="AA4855" i="16"/>
  <c r="N4855" i="16"/>
  <c r="M4855" i="16"/>
  <c r="L4855" i="16"/>
  <c r="K4855" i="16"/>
  <c r="J4855" i="16"/>
  <c r="I4855" i="16"/>
  <c r="H4855" i="16"/>
  <c r="G4855" i="16"/>
  <c r="F4855" i="16"/>
  <c r="A4855" i="16"/>
  <c r="AB4854" i="16"/>
  <c r="AA4854" i="16"/>
  <c r="M4854" i="16"/>
  <c r="L4854" i="16"/>
  <c r="K4854" i="16"/>
  <c r="J4854" i="16"/>
  <c r="I4854" i="16"/>
  <c r="H4854" i="16"/>
  <c r="G4854" i="16"/>
  <c r="C4854" i="16"/>
  <c r="B4854" i="16"/>
  <c r="A4854" i="16"/>
  <c r="N4854" i="16" s="1"/>
  <c r="AB4853" i="16"/>
  <c r="AA4853" i="16"/>
  <c r="N4853" i="16"/>
  <c r="M4853" i="16"/>
  <c r="L4853" i="16"/>
  <c r="K4853" i="16"/>
  <c r="J4853" i="16"/>
  <c r="I4853" i="16"/>
  <c r="H4853" i="16"/>
  <c r="G4853" i="16"/>
  <c r="F4853" i="16"/>
  <c r="A4853" i="16"/>
  <c r="AB4852" i="16"/>
  <c r="AA4852" i="16"/>
  <c r="M4852" i="16"/>
  <c r="L4852" i="16"/>
  <c r="K4852" i="16"/>
  <c r="J4852" i="16"/>
  <c r="I4852" i="16"/>
  <c r="H4852" i="16"/>
  <c r="G4852" i="16"/>
  <c r="C4852" i="16"/>
  <c r="B4852" i="16"/>
  <c r="A4852" i="16"/>
  <c r="N4852" i="16" s="1"/>
  <c r="AB4851" i="16"/>
  <c r="AA4851" i="16"/>
  <c r="N4851" i="16"/>
  <c r="M4851" i="16"/>
  <c r="L4851" i="16"/>
  <c r="K4851" i="16"/>
  <c r="J4851" i="16"/>
  <c r="I4851" i="16"/>
  <c r="H4851" i="16"/>
  <c r="G4851" i="16"/>
  <c r="F4851" i="16"/>
  <c r="A4851" i="16"/>
  <c r="AB4850" i="16"/>
  <c r="AA4850" i="16"/>
  <c r="M4850" i="16"/>
  <c r="L4850" i="16"/>
  <c r="K4850" i="16"/>
  <c r="J4850" i="16"/>
  <c r="I4850" i="16"/>
  <c r="H4850" i="16"/>
  <c r="G4850" i="16"/>
  <c r="C4850" i="16"/>
  <c r="B4850" i="16"/>
  <c r="A4850" i="16"/>
  <c r="N4850" i="16" s="1"/>
  <c r="AB4849" i="16"/>
  <c r="AA4849" i="16"/>
  <c r="N4849" i="16"/>
  <c r="M4849" i="16"/>
  <c r="L4849" i="16"/>
  <c r="K4849" i="16"/>
  <c r="J4849" i="16"/>
  <c r="I4849" i="16"/>
  <c r="H4849" i="16"/>
  <c r="G4849" i="16"/>
  <c r="F4849" i="16"/>
  <c r="A4849" i="16"/>
  <c r="AB4848" i="16"/>
  <c r="AA4848" i="16"/>
  <c r="M4848" i="16"/>
  <c r="L4848" i="16"/>
  <c r="K4848" i="16"/>
  <c r="J4848" i="16"/>
  <c r="I4848" i="16"/>
  <c r="H4848" i="16"/>
  <c r="G4848" i="16"/>
  <c r="C4848" i="16"/>
  <c r="B4848" i="16"/>
  <c r="A4848" i="16"/>
  <c r="N4848" i="16" s="1"/>
  <c r="AB4847" i="16"/>
  <c r="AA4847" i="16"/>
  <c r="N4847" i="16"/>
  <c r="M4847" i="16"/>
  <c r="L4847" i="16"/>
  <c r="K4847" i="16"/>
  <c r="J4847" i="16"/>
  <c r="I4847" i="16"/>
  <c r="H4847" i="16"/>
  <c r="G4847" i="16"/>
  <c r="F4847" i="16"/>
  <c r="A4847" i="16"/>
  <c r="AB4846" i="16"/>
  <c r="AA4846" i="16"/>
  <c r="M4846" i="16"/>
  <c r="L4846" i="16"/>
  <c r="K4846" i="16"/>
  <c r="J4846" i="16"/>
  <c r="I4846" i="16"/>
  <c r="H4846" i="16"/>
  <c r="G4846" i="16"/>
  <c r="C4846" i="16"/>
  <c r="B4846" i="16"/>
  <c r="A4846" i="16"/>
  <c r="N4846" i="16" s="1"/>
  <c r="AB4845" i="16"/>
  <c r="AA4845" i="16"/>
  <c r="N4845" i="16"/>
  <c r="M4845" i="16"/>
  <c r="L4845" i="16"/>
  <c r="K4845" i="16"/>
  <c r="J4845" i="16"/>
  <c r="I4845" i="16"/>
  <c r="H4845" i="16"/>
  <c r="G4845" i="16"/>
  <c r="F4845" i="16"/>
  <c r="A4845" i="16"/>
  <c r="AB4844" i="16"/>
  <c r="AA4844" i="16"/>
  <c r="M4844" i="16"/>
  <c r="L4844" i="16"/>
  <c r="K4844" i="16"/>
  <c r="J4844" i="16"/>
  <c r="I4844" i="16"/>
  <c r="H4844" i="16"/>
  <c r="G4844" i="16"/>
  <c r="C4844" i="16"/>
  <c r="B4844" i="16"/>
  <c r="A4844" i="16"/>
  <c r="N4844" i="16" s="1"/>
  <c r="AB4843" i="16"/>
  <c r="AA4843" i="16"/>
  <c r="N4843" i="16"/>
  <c r="M4843" i="16"/>
  <c r="L4843" i="16"/>
  <c r="K4843" i="16"/>
  <c r="J4843" i="16"/>
  <c r="I4843" i="16"/>
  <c r="H4843" i="16"/>
  <c r="G4843" i="16"/>
  <c r="F4843" i="16"/>
  <c r="A4843" i="16"/>
  <c r="AB4842" i="16"/>
  <c r="AA4842" i="16"/>
  <c r="M4842" i="16"/>
  <c r="L4842" i="16"/>
  <c r="K4842" i="16"/>
  <c r="J4842" i="16"/>
  <c r="I4842" i="16"/>
  <c r="H4842" i="16"/>
  <c r="G4842" i="16"/>
  <c r="C4842" i="16"/>
  <c r="B4842" i="16"/>
  <c r="A4842" i="16"/>
  <c r="N4842" i="16" s="1"/>
  <c r="AB4841" i="16"/>
  <c r="AA4841" i="16"/>
  <c r="N4841" i="16"/>
  <c r="M4841" i="16"/>
  <c r="L4841" i="16"/>
  <c r="K4841" i="16"/>
  <c r="J4841" i="16"/>
  <c r="I4841" i="16"/>
  <c r="H4841" i="16"/>
  <c r="G4841" i="16"/>
  <c r="F4841" i="16"/>
  <c r="A4841" i="16"/>
  <c r="AB4840" i="16"/>
  <c r="AA4840" i="16"/>
  <c r="M4840" i="16"/>
  <c r="L4840" i="16"/>
  <c r="K4840" i="16"/>
  <c r="J4840" i="16"/>
  <c r="I4840" i="16"/>
  <c r="H4840" i="16"/>
  <c r="G4840" i="16"/>
  <c r="C4840" i="16"/>
  <c r="B4840" i="16"/>
  <c r="A4840" i="16"/>
  <c r="N4840" i="16" s="1"/>
  <c r="AB4839" i="16"/>
  <c r="AA4839" i="16"/>
  <c r="N4839" i="16"/>
  <c r="M4839" i="16"/>
  <c r="L4839" i="16"/>
  <c r="K4839" i="16"/>
  <c r="J4839" i="16"/>
  <c r="I4839" i="16"/>
  <c r="H4839" i="16"/>
  <c r="G4839" i="16"/>
  <c r="F4839" i="16"/>
  <c r="A4839" i="16"/>
  <c r="AB4838" i="16"/>
  <c r="AA4838" i="16"/>
  <c r="M4838" i="16"/>
  <c r="L4838" i="16"/>
  <c r="K4838" i="16"/>
  <c r="J4838" i="16"/>
  <c r="I4838" i="16"/>
  <c r="H4838" i="16"/>
  <c r="G4838" i="16"/>
  <c r="C4838" i="16"/>
  <c r="B4838" i="16"/>
  <c r="A4838" i="16"/>
  <c r="N4838" i="16" s="1"/>
  <c r="AB4837" i="16"/>
  <c r="AA4837" i="16"/>
  <c r="N4837" i="16"/>
  <c r="M4837" i="16"/>
  <c r="L4837" i="16"/>
  <c r="K4837" i="16"/>
  <c r="J4837" i="16"/>
  <c r="I4837" i="16"/>
  <c r="H4837" i="16"/>
  <c r="G4837" i="16"/>
  <c r="F4837" i="16"/>
  <c r="A4837" i="16"/>
  <c r="AB4836" i="16"/>
  <c r="AA4836" i="16"/>
  <c r="M4836" i="16"/>
  <c r="L4836" i="16"/>
  <c r="K4836" i="16"/>
  <c r="J4836" i="16"/>
  <c r="I4836" i="16"/>
  <c r="H4836" i="16"/>
  <c r="G4836" i="16"/>
  <c r="C4836" i="16"/>
  <c r="B4836" i="16"/>
  <c r="A4836" i="16"/>
  <c r="N4836" i="16" s="1"/>
  <c r="AB4835" i="16"/>
  <c r="AA4835" i="16"/>
  <c r="N4835" i="16"/>
  <c r="M4835" i="16"/>
  <c r="L4835" i="16"/>
  <c r="K4835" i="16"/>
  <c r="J4835" i="16"/>
  <c r="I4835" i="16"/>
  <c r="H4835" i="16"/>
  <c r="G4835" i="16"/>
  <c r="F4835" i="16"/>
  <c r="A4835" i="16"/>
  <c r="AB4834" i="16"/>
  <c r="AA4834" i="16"/>
  <c r="M4834" i="16"/>
  <c r="L4834" i="16"/>
  <c r="K4834" i="16"/>
  <c r="J4834" i="16"/>
  <c r="I4834" i="16"/>
  <c r="H4834" i="16"/>
  <c r="G4834" i="16"/>
  <c r="C4834" i="16"/>
  <c r="B4834" i="16"/>
  <c r="A4834" i="16"/>
  <c r="N4834" i="16" s="1"/>
  <c r="AB4833" i="16"/>
  <c r="AA4833" i="16"/>
  <c r="N4833" i="16"/>
  <c r="M4833" i="16"/>
  <c r="L4833" i="16"/>
  <c r="K4833" i="16"/>
  <c r="J4833" i="16"/>
  <c r="I4833" i="16"/>
  <c r="H4833" i="16"/>
  <c r="G4833" i="16"/>
  <c r="F4833" i="16"/>
  <c r="A4833" i="16"/>
  <c r="AB4832" i="16"/>
  <c r="AA4832" i="16"/>
  <c r="M4832" i="16"/>
  <c r="L4832" i="16"/>
  <c r="K4832" i="16"/>
  <c r="J4832" i="16"/>
  <c r="I4832" i="16"/>
  <c r="H4832" i="16"/>
  <c r="G4832" i="16"/>
  <c r="C4832" i="16"/>
  <c r="B4832" i="16"/>
  <c r="A4832" i="16"/>
  <c r="N4832" i="16" s="1"/>
  <c r="AB4831" i="16"/>
  <c r="AA4831" i="16"/>
  <c r="N4831" i="16"/>
  <c r="M4831" i="16"/>
  <c r="L4831" i="16"/>
  <c r="K4831" i="16"/>
  <c r="J4831" i="16"/>
  <c r="I4831" i="16"/>
  <c r="H4831" i="16"/>
  <c r="G4831" i="16"/>
  <c r="F4831" i="16"/>
  <c r="A4831" i="16"/>
  <c r="AB4830" i="16"/>
  <c r="AA4830" i="16"/>
  <c r="M4830" i="16"/>
  <c r="L4830" i="16"/>
  <c r="K4830" i="16"/>
  <c r="J4830" i="16"/>
  <c r="I4830" i="16"/>
  <c r="H4830" i="16"/>
  <c r="G4830" i="16"/>
  <c r="C4830" i="16"/>
  <c r="B4830" i="16"/>
  <c r="A4830" i="16"/>
  <c r="N4830" i="16" s="1"/>
  <c r="AB4829" i="16"/>
  <c r="AA4829" i="16"/>
  <c r="N4829" i="16"/>
  <c r="M4829" i="16"/>
  <c r="L4829" i="16"/>
  <c r="K4829" i="16"/>
  <c r="J4829" i="16"/>
  <c r="I4829" i="16"/>
  <c r="H4829" i="16"/>
  <c r="G4829" i="16"/>
  <c r="F4829" i="16"/>
  <c r="A4829" i="16"/>
  <c r="AB4828" i="16"/>
  <c r="AA4828" i="16"/>
  <c r="M4828" i="16"/>
  <c r="L4828" i="16"/>
  <c r="K4828" i="16"/>
  <c r="J4828" i="16"/>
  <c r="I4828" i="16"/>
  <c r="H4828" i="16"/>
  <c r="G4828" i="16"/>
  <c r="C4828" i="16"/>
  <c r="B4828" i="16"/>
  <c r="A4828" i="16"/>
  <c r="N4828" i="16" s="1"/>
  <c r="AB4827" i="16"/>
  <c r="AA4827" i="16"/>
  <c r="N4827" i="16"/>
  <c r="M4827" i="16"/>
  <c r="L4827" i="16"/>
  <c r="K4827" i="16"/>
  <c r="J4827" i="16"/>
  <c r="I4827" i="16"/>
  <c r="H4827" i="16"/>
  <c r="G4827" i="16"/>
  <c r="F4827" i="16"/>
  <c r="A4827" i="16"/>
  <c r="AB4826" i="16"/>
  <c r="AA4826" i="16"/>
  <c r="M4826" i="16"/>
  <c r="L4826" i="16"/>
  <c r="K4826" i="16"/>
  <c r="J4826" i="16"/>
  <c r="I4826" i="16"/>
  <c r="H4826" i="16"/>
  <c r="G4826" i="16"/>
  <c r="C4826" i="16"/>
  <c r="B4826" i="16"/>
  <c r="A4826" i="16"/>
  <c r="N4826" i="16" s="1"/>
  <c r="AB4825" i="16"/>
  <c r="AA4825" i="16"/>
  <c r="N4825" i="16"/>
  <c r="M4825" i="16"/>
  <c r="L4825" i="16"/>
  <c r="K4825" i="16"/>
  <c r="J4825" i="16"/>
  <c r="I4825" i="16"/>
  <c r="H4825" i="16"/>
  <c r="G4825" i="16"/>
  <c r="F4825" i="16"/>
  <c r="A4825" i="16"/>
  <c r="AB4824" i="16"/>
  <c r="AA4824" i="16"/>
  <c r="M4824" i="16"/>
  <c r="L4824" i="16"/>
  <c r="K4824" i="16"/>
  <c r="J4824" i="16"/>
  <c r="I4824" i="16"/>
  <c r="H4824" i="16"/>
  <c r="G4824" i="16"/>
  <c r="C4824" i="16"/>
  <c r="B4824" i="16"/>
  <c r="A4824" i="16"/>
  <c r="N4824" i="16" s="1"/>
  <c r="AB4823" i="16"/>
  <c r="AA4823" i="16"/>
  <c r="N4823" i="16"/>
  <c r="M4823" i="16"/>
  <c r="L4823" i="16"/>
  <c r="K4823" i="16"/>
  <c r="J4823" i="16"/>
  <c r="I4823" i="16"/>
  <c r="H4823" i="16"/>
  <c r="G4823" i="16"/>
  <c r="F4823" i="16"/>
  <c r="A4823" i="16"/>
  <c r="AB4822" i="16"/>
  <c r="AA4822" i="16"/>
  <c r="M4822" i="16"/>
  <c r="L4822" i="16"/>
  <c r="K4822" i="16"/>
  <c r="J4822" i="16"/>
  <c r="I4822" i="16"/>
  <c r="H4822" i="16"/>
  <c r="G4822" i="16"/>
  <c r="C4822" i="16"/>
  <c r="B4822" i="16"/>
  <c r="A4822" i="16"/>
  <c r="N4822" i="16" s="1"/>
  <c r="AB4821" i="16"/>
  <c r="AA4821" i="16"/>
  <c r="N4821" i="16"/>
  <c r="M4821" i="16"/>
  <c r="L4821" i="16"/>
  <c r="K4821" i="16"/>
  <c r="J4821" i="16"/>
  <c r="I4821" i="16"/>
  <c r="H4821" i="16"/>
  <c r="G4821" i="16"/>
  <c r="F4821" i="16"/>
  <c r="A4821" i="16"/>
  <c r="AB4820" i="16"/>
  <c r="AA4820" i="16"/>
  <c r="M4820" i="16"/>
  <c r="L4820" i="16"/>
  <c r="K4820" i="16"/>
  <c r="J4820" i="16"/>
  <c r="I4820" i="16"/>
  <c r="H4820" i="16"/>
  <c r="G4820" i="16"/>
  <c r="C4820" i="16"/>
  <c r="B4820" i="16"/>
  <c r="A4820" i="16"/>
  <c r="N4820" i="16" s="1"/>
  <c r="AB4819" i="16"/>
  <c r="AA4819" i="16"/>
  <c r="N4819" i="16"/>
  <c r="M4819" i="16"/>
  <c r="L4819" i="16"/>
  <c r="K4819" i="16"/>
  <c r="J4819" i="16"/>
  <c r="I4819" i="16"/>
  <c r="H4819" i="16"/>
  <c r="G4819" i="16"/>
  <c r="F4819" i="16"/>
  <c r="A4819" i="16"/>
  <c r="AB4818" i="16"/>
  <c r="AA4818" i="16"/>
  <c r="M4818" i="16"/>
  <c r="L4818" i="16"/>
  <c r="K4818" i="16"/>
  <c r="J4818" i="16"/>
  <c r="I4818" i="16"/>
  <c r="H4818" i="16"/>
  <c r="G4818" i="16"/>
  <c r="C4818" i="16"/>
  <c r="B4818" i="16"/>
  <c r="A4818" i="16"/>
  <c r="N4818" i="16" s="1"/>
  <c r="AB4817" i="16"/>
  <c r="AA4817" i="16"/>
  <c r="N4817" i="16"/>
  <c r="M4817" i="16"/>
  <c r="L4817" i="16"/>
  <c r="K4817" i="16"/>
  <c r="J4817" i="16"/>
  <c r="I4817" i="16"/>
  <c r="H4817" i="16"/>
  <c r="G4817" i="16"/>
  <c r="F4817" i="16"/>
  <c r="A4817" i="16"/>
  <c r="AB4816" i="16"/>
  <c r="AA4816" i="16"/>
  <c r="M4816" i="16"/>
  <c r="L4816" i="16"/>
  <c r="K4816" i="16"/>
  <c r="J4816" i="16"/>
  <c r="I4816" i="16"/>
  <c r="H4816" i="16"/>
  <c r="G4816" i="16"/>
  <c r="C4816" i="16"/>
  <c r="B4816" i="16"/>
  <c r="A4816" i="16"/>
  <c r="N4816" i="16" s="1"/>
  <c r="AB4815" i="16"/>
  <c r="AA4815" i="16"/>
  <c r="N4815" i="16"/>
  <c r="M4815" i="16"/>
  <c r="L4815" i="16"/>
  <c r="K4815" i="16"/>
  <c r="J4815" i="16"/>
  <c r="I4815" i="16"/>
  <c r="H4815" i="16"/>
  <c r="G4815" i="16"/>
  <c r="F4815" i="16"/>
  <c r="A4815" i="16"/>
  <c r="AB4814" i="16"/>
  <c r="AA4814" i="16"/>
  <c r="M4814" i="16"/>
  <c r="L4814" i="16"/>
  <c r="K4814" i="16"/>
  <c r="J4814" i="16"/>
  <c r="I4814" i="16"/>
  <c r="H4814" i="16"/>
  <c r="G4814" i="16"/>
  <c r="C4814" i="16"/>
  <c r="B4814" i="16"/>
  <c r="A4814" i="16"/>
  <c r="N4814" i="16" s="1"/>
  <c r="AB4813" i="16"/>
  <c r="AA4813" i="16"/>
  <c r="N4813" i="16"/>
  <c r="M4813" i="16"/>
  <c r="L4813" i="16"/>
  <c r="K4813" i="16"/>
  <c r="J4813" i="16"/>
  <c r="I4813" i="16"/>
  <c r="H4813" i="16"/>
  <c r="G4813" i="16"/>
  <c r="F4813" i="16"/>
  <c r="A4813" i="16"/>
  <c r="AB4812" i="16"/>
  <c r="AA4812" i="16"/>
  <c r="M4812" i="16"/>
  <c r="L4812" i="16"/>
  <c r="K4812" i="16"/>
  <c r="J4812" i="16"/>
  <c r="I4812" i="16"/>
  <c r="H4812" i="16"/>
  <c r="G4812" i="16"/>
  <c r="C4812" i="16"/>
  <c r="B4812" i="16"/>
  <c r="A4812" i="16"/>
  <c r="N4812" i="16" s="1"/>
  <c r="AB4811" i="16"/>
  <c r="AA4811" i="16"/>
  <c r="N4811" i="16"/>
  <c r="M4811" i="16"/>
  <c r="L4811" i="16"/>
  <c r="K4811" i="16"/>
  <c r="J4811" i="16"/>
  <c r="I4811" i="16"/>
  <c r="H4811" i="16"/>
  <c r="G4811" i="16"/>
  <c r="F4811" i="16"/>
  <c r="A4811" i="16"/>
  <c r="AB4810" i="16"/>
  <c r="AA4810" i="16"/>
  <c r="M4810" i="16"/>
  <c r="L4810" i="16"/>
  <c r="K4810" i="16"/>
  <c r="J4810" i="16"/>
  <c r="I4810" i="16"/>
  <c r="H4810" i="16"/>
  <c r="G4810" i="16"/>
  <c r="C4810" i="16"/>
  <c r="B4810" i="16"/>
  <c r="A4810" i="16"/>
  <c r="N4810" i="16" s="1"/>
  <c r="AB4809" i="16"/>
  <c r="AA4809" i="16"/>
  <c r="N4809" i="16"/>
  <c r="M4809" i="16"/>
  <c r="L4809" i="16"/>
  <c r="K4809" i="16"/>
  <c r="J4809" i="16"/>
  <c r="I4809" i="16"/>
  <c r="H4809" i="16"/>
  <c r="G4809" i="16"/>
  <c r="F4809" i="16"/>
  <c r="A4809" i="16"/>
  <c r="AB4808" i="16"/>
  <c r="AA4808" i="16"/>
  <c r="M4808" i="16"/>
  <c r="L4808" i="16"/>
  <c r="K4808" i="16"/>
  <c r="J4808" i="16"/>
  <c r="I4808" i="16"/>
  <c r="H4808" i="16"/>
  <c r="G4808" i="16"/>
  <c r="C4808" i="16"/>
  <c r="B4808" i="16"/>
  <c r="A4808" i="16"/>
  <c r="N4808" i="16" s="1"/>
  <c r="AB4807" i="16"/>
  <c r="AA4807" i="16"/>
  <c r="N4807" i="16"/>
  <c r="M4807" i="16"/>
  <c r="L4807" i="16"/>
  <c r="K4807" i="16"/>
  <c r="J4807" i="16"/>
  <c r="I4807" i="16"/>
  <c r="H4807" i="16"/>
  <c r="G4807" i="16"/>
  <c r="F4807" i="16"/>
  <c r="A4807" i="16"/>
  <c r="AB4806" i="16"/>
  <c r="AA4806" i="16"/>
  <c r="M4806" i="16"/>
  <c r="L4806" i="16"/>
  <c r="K4806" i="16"/>
  <c r="J4806" i="16"/>
  <c r="I4806" i="16"/>
  <c r="H4806" i="16"/>
  <c r="G4806" i="16"/>
  <c r="C4806" i="16"/>
  <c r="B4806" i="16"/>
  <c r="A4806" i="16"/>
  <c r="N4806" i="16" s="1"/>
  <c r="AB4805" i="16"/>
  <c r="AA4805" i="16"/>
  <c r="N4805" i="16"/>
  <c r="M4805" i="16"/>
  <c r="L4805" i="16"/>
  <c r="K4805" i="16"/>
  <c r="J4805" i="16"/>
  <c r="I4805" i="16"/>
  <c r="H4805" i="16"/>
  <c r="G4805" i="16"/>
  <c r="F4805" i="16"/>
  <c r="A4805" i="16"/>
  <c r="AB4804" i="16"/>
  <c r="AA4804" i="16"/>
  <c r="M4804" i="16"/>
  <c r="L4804" i="16"/>
  <c r="K4804" i="16"/>
  <c r="J4804" i="16"/>
  <c r="I4804" i="16"/>
  <c r="H4804" i="16"/>
  <c r="G4804" i="16"/>
  <c r="C4804" i="16"/>
  <c r="B4804" i="16"/>
  <c r="A4804" i="16"/>
  <c r="N4804" i="16" s="1"/>
  <c r="AB4803" i="16"/>
  <c r="AA4803" i="16"/>
  <c r="N4803" i="16"/>
  <c r="M4803" i="16"/>
  <c r="L4803" i="16"/>
  <c r="K4803" i="16"/>
  <c r="J4803" i="16"/>
  <c r="I4803" i="16"/>
  <c r="H4803" i="16"/>
  <c r="G4803" i="16"/>
  <c r="F4803" i="16"/>
  <c r="A4803" i="16"/>
  <c r="AB4802" i="16"/>
  <c r="AA4802" i="16"/>
  <c r="M4802" i="16"/>
  <c r="L4802" i="16"/>
  <c r="K4802" i="16"/>
  <c r="J4802" i="16"/>
  <c r="I4802" i="16"/>
  <c r="H4802" i="16"/>
  <c r="G4802" i="16"/>
  <c r="C4802" i="16"/>
  <c r="B4802" i="16"/>
  <c r="A4802" i="16"/>
  <c r="N4802" i="16" s="1"/>
  <c r="AB4801" i="16"/>
  <c r="AA4801" i="16"/>
  <c r="N4801" i="16"/>
  <c r="M4801" i="16"/>
  <c r="L4801" i="16"/>
  <c r="K4801" i="16"/>
  <c r="J4801" i="16"/>
  <c r="I4801" i="16"/>
  <c r="H4801" i="16"/>
  <c r="G4801" i="16"/>
  <c r="F4801" i="16"/>
  <c r="A4801" i="16"/>
  <c r="AB4800" i="16"/>
  <c r="AA4800" i="16"/>
  <c r="M4800" i="16"/>
  <c r="L4800" i="16"/>
  <c r="K4800" i="16"/>
  <c r="J4800" i="16"/>
  <c r="I4800" i="16"/>
  <c r="H4800" i="16"/>
  <c r="G4800" i="16"/>
  <c r="C4800" i="16"/>
  <c r="B4800" i="16"/>
  <c r="A4800" i="16"/>
  <c r="N4800" i="16" s="1"/>
  <c r="AB4799" i="16"/>
  <c r="AA4799" i="16"/>
  <c r="N4799" i="16"/>
  <c r="M4799" i="16"/>
  <c r="L4799" i="16"/>
  <c r="K4799" i="16"/>
  <c r="J4799" i="16"/>
  <c r="I4799" i="16"/>
  <c r="H4799" i="16"/>
  <c r="G4799" i="16"/>
  <c r="F4799" i="16"/>
  <c r="A4799" i="16"/>
  <c r="AB4798" i="16"/>
  <c r="AA4798" i="16"/>
  <c r="M4798" i="16"/>
  <c r="L4798" i="16"/>
  <c r="K4798" i="16"/>
  <c r="J4798" i="16"/>
  <c r="I4798" i="16"/>
  <c r="H4798" i="16"/>
  <c r="G4798" i="16"/>
  <c r="C4798" i="16"/>
  <c r="B4798" i="16"/>
  <c r="A4798" i="16"/>
  <c r="N4798" i="16" s="1"/>
  <c r="AB4797" i="16"/>
  <c r="AA4797" i="16"/>
  <c r="N4797" i="16"/>
  <c r="M4797" i="16"/>
  <c r="L4797" i="16"/>
  <c r="K4797" i="16"/>
  <c r="J4797" i="16"/>
  <c r="I4797" i="16"/>
  <c r="H4797" i="16"/>
  <c r="G4797" i="16"/>
  <c r="F4797" i="16"/>
  <c r="A4797" i="16"/>
  <c r="AB4796" i="16"/>
  <c r="AA4796" i="16"/>
  <c r="M4796" i="16"/>
  <c r="L4796" i="16"/>
  <c r="K4796" i="16"/>
  <c r="J4796" i="16"/>
  <c r="I4796" i="16"/>
  <c r="H4796" i="16"/>
  <c r="G4796" i="16"/>
  <c r="C4796" i="16"/>
  <c r="B4796" i="16"/>
  <c r="A4796" i="16"/>
  <c r="N4796" i="16" s="1"/>
  <c r="AB4795" i="16"/>
  <c r="AA4795" i="16"/>
  <c r="N4795" i="16"/>
  <c r="M4795" i="16"/>
  <c r="L4795" i="16"/>
  <c r="K4795" i="16"/>
  <c r="J4795" i="16"/>
  <c r="I4795" i="16"/>
  <c r="H4795" i="16"/>
  <c r="G4795" i="16"/>
  <c r="F4795" i="16"/>
  <c r="A4795" i="16"/>
  <c r="AB4794" i="16"/>
  <c r="AA4794" i="16"/>
  <c r="M4794" i="16"/>
  <c r="L4794" i="16"/>
  <c r="K4794" i="16"/>
  <c r="J4794" i="16"/>
  <c r="I4794" i="16"/>
  <c r="H4794" i="16"/>
  <c r="G4794" i="16"/>
  <c r="C4794" i="16"/>
  <c r="B4794" i="16"/>
  <c r="A4794" i="16"/>
  <c r="N4794" i="16" s="1"/>
  <c r="AB4793" i="16"/>
  <c r="AA4793" i="16"/>
  <c r="N4793" i="16"/>
  <c r="M4793" i="16"/>
  <c r="L4793" i="16"/>
  <c r="K4793" i="16"/>
  <c r="J4793" i="16"/>
  <c r="I4793" i="16"/>
  <c r="H4793" i="16"/>
  <c r="G4793" i="16"/>
  <c r="F4793" i="16"/>
  <c r="A4793" i="16"/>
  <c r="AB4792" i="16"/>
  <c r="AA4792" i="16"/>
  <c r="M4792" i="16"/>
  <c r="L4792" i="16"/>
  <c r="K4792" i="16"/>
  <c r="J4792" i="16"/>
  <c r="I4792" i="16"/>
  <c r="H4792" i="16"/>
  <c r="G4792" i="16"/>
  <c r="C4792" i="16"/>
  <c r="B4792" i="16"/>
  <c r="A4792" i="16"/>
  <c r="N4792" i="16" s="1"/>
  <c r="AB4791" i="16"/>
  <c r="AA4791" i="16"/>
  <c r="N4791" i="16"/>
  <c r="M4791" i="16"/>
  <c r="L4791" i="16"/>
  <c r="K4791" i="16"/>
  <c r="J4791" i="16"/>
  <c r="I4791" i="16"/>
  <c r="H4791" i="16"/>
  <c r="G4791" i="16"/>
  <c r="F4791" i="16"/>
  <c r="A4791" i="16"/>
  <c r="AB4790" i="16"/>
  <c r="AA4790" i="16"/>
  <c r="M4790" i="16"/>
  <c r="L4790" i="16"/>
  <c r="K4790" i="16"/>
  <c r="J4790" i="16"/>
  <c r="I4790" i="16"/>
  <c r="H4790" i="16"/>
  <c r="G4790" i="16"/>
  <c r="C4790" i="16"/>
  <c r="B4790" i="16"/>
  <c r="A4790" i="16"/>
  <c r="N4790" i="16" s="1"/>
  <c r="AB4789" i="16"/>
  <c r="AA4789" i="16"/>
  <c r="N4789" i="16"/>
  <c r="M4789" i="16"/>
  <c r="L4789" i="16"/>
  <c r="K4789" i="16"/>
  <c r="J4789" i="16"/>
  <c r="I4789" i="16"/>
  <c r="H4789" i="16"/>
  <c r="G4789" i="16"/>
  <c r="F4789" i="16"/>
  <c r="A4789" i="16"/>
  <c r="AB4788" i="16"/>
  <c r="AA4788" i="16"/>
  <c r="M4788" i="16"/>
  <c r="L4788" i="16"/>
  <c r="K4788" i="16"/>
  <c r="J4788" i="16"/>
  <c r="I4788" i="16"/>
  <c r="H4788" i="16"/>
  <c r="G4788" i="16"/>
  <c r="C4788" i="16"/>
  <c r="B4788" i="16"/>
  <c r="A4788" i="16"/>
  <c r="N4788" i="16" s="1"/>
  <c r="AB4787" i="16"/>
  <c r="AA4787" i="16"/>
  <c r="N4787" i="16"/>
  <c r="M4787" i="16"/>
  <c r="L4787" i="16"/>
  <c r="K4787" i="16"/>
  <c r="J4787" i="16"/>
  <c r="I4787" i="16"/>
  <c r="H4787" i="16"/>
  <c r="G4787" i="16"/>
  <c r="F4787" i="16"/>
  <c r="A4787" i="16"/>
  <c r="AB4786" i="16"/>
  <c r="AA4786" i="16"/>
  <c r="M4786" i="16"/>
  <c r="L4786" i="16"/>
  <c r="K4786" i="16"/>
  <c r="J4786" i="16"/>
  <c r="I4786" i="16"/>
  <c r="H4786" i="16"/>
  <c r="G4786" i="16"/>
  <c r="C4786" i="16"/>
  <c r="B4786" i="16"/>
  <c r="A4786" i="16"/>
  <c r="N4786" i="16" s="1"/>
  <c r="AB4785" i="16"/>
  <c r="AA4785" i="16"/>
  <c r="N4785" i="16"/>
  <c r="M4785" i="16"/>
  <c r="L4785" i="16"/>
  <c r="K4785" i="16"/>
  <c r="J4785" i="16"/>
  <c r="I4785" i="16"/>
  <c r="H4785" i="16"/>
  <c r="G4785" i="16"/>
  <c r="F4785" i="16"/>
  <c r="A4785" i="16"/>
  <c r="AB4784" i="16"/>
  <c r="AA4784" i="16"/>
  <c r="M4784" i="16"/>
  <c r="L4784" i="16"/>
  <c r="K4784" i="16"/>
  <c r="J4784" i="16"/>
  <c r="I4784" i="16"/>
  <c r="H4784" i="16"/>
  <c r="G4784" i="16"/>
  <c r="C4784" i="16"/>
  <c r="B4784" i="16"/>
  <c r="A4784" i="16"/>
  <c r="N4784" i="16" s="1"/>
  <c r="AB4783" i="16"/>
  <c r="AA4783" i="16"/>
  <c r="N4783" i="16"/>
  <c r="M4783" i="16"/>
  <c r="L4783" i="16"/>
  <c r="K4783" i="16"/>
  <c r="J4783" i="16"/>
  <c r="I4783" i="16"/>
  <c r="H4783" i="16"/>
  <c r="G4783" i="16"/>
  <c r="F4783" i="16"/>
  <c r="A4783" i="16"/>
  <c r="AB4782" i="16"/>
  <c r="AA4782" i="16"/>
  <c r="M4782" i="16"/>
  <c r="L4782" i="16"/>
  <c r="K4782" i="16"/>
  <c r="J4782" i="16"/>
  <c r="I4782" i="16"/>
  <c r="H4782" i="16"/>
  <c r="G4782" i="16"/>
  <c r="C4782" i="16"/>
  <c r="B4782" i="16"/>
  <c r="A4782" i="16"/>
  <c r="N4782" i="16" s="1"/>
  <c r="AB4781" i="16"/>
  <c r="AA4781" i="16"/>
  <c r="N4781" i="16"/>
  <c r="M4781" i="16"/>
  <c r="L4781" i="16"/>
  <c r="K4781" i="16"/>
  <c r="J4781" i="16"/>
  <c r="I4781" i="16"/>
  <c r="H4781" i="16"/>
  <c r="G4781" i="16"/>
  <c r="F4781" i="16"/>
  <c r="A4781" i="16"/>
  <c r="AB4780" i="16"/>
  <c r="AA4780" i="16"/>
  <c r="M4780" i="16"/>
  <c r="L4780" i="16"/>
  <c r="K4780" i="16"/>
  <c r="J4780" i="16"/>
  <c r="I4780" i="16"/>
  <c r="H4780" i="16"/>
  <c r="G4780" i="16"/>
  <c r="C4780" i="16"/>
  <c r="B4780" i="16"/>
  <c r="A4780" i="16"/>
  <c r="N4780" i="16" s="1"/>
  <c r="AB4779" i="16"/>
  <c r="AA4779" i="16"/>
  <c r="N4779" i="16"/>
  <c r="M4779" i="16"/>
  <c r="L4779" i="16"/>
  <c r="K4779" i="16"/>
  <c r="J4779" i="16"/>
  <c r="I4779" i="16"/>
  <c r="H4779" i="16"/>
  <c r="G4779" i="16"/>
  <c r="F4779" i="16"/>
  <c r="A4779" i="16"/>
  <c r="AB4778" i="16"/>
  <c r="AA4778" i="16"/>
  <c r="M4778" i="16"/>
  <c r="L4778" i="16"/>
  <c r="K4778" i="16"/>
  <c r="J4778" i="16"/>
  <c r="I4778" i="16"/>
  <c r="H4778" i="16"/>
  <c r="G4778" i="16"/>
  <c r="C4778" i="16"/>
  <c r="B4778" i="16"/>
  <c r="A4778" i="16"/>
  <c r="N4778" i="16" s="1"/>
  <c r="AB4777" i="16"/>
  <c r="AA4777" i="16"/>
  <c r="N4777" i="16"/>
  <c r="M4777" i="16"/>
  <c r="L4777" i="16"/>
  <c r="K4777" i="16"/>
  <c r="J4777" i="16"/>
  <c r="I4777" i="16"/>
  <c r="H4777" i="16"/>
  <c r="G4777" i="16"/>
  <c r="F4777" i="16"/>
  <c r="A4777" i="16"/>
  <c r="AB4776" i="16"/>
  <c r="AA4776" i="16"/>
  <c r="M4776" i="16"/>
  <c r="L4776" i="16"/>
  <c r="K4776" i="16"/>
  <c r="J4776" i="16"/>
  <c r="I4776" i="16"/>
  <c r="H4776" i="16"/>
  <c r="G4776" i="16"/>
  <c r="C4776" i="16"/>
  <c r="B4776" i="16"/>
  <c r="A4776" i="16"/>
  <c r="N4776" i="16" s="1"/>
  <c r="AB4775" i="16"/>
  <c r="AA4775" i="16"/>
  <c r="N4775" i="16"/>
  <c r="M4775" i="16"/>
  <c r="L4775" i="16"/>
  <c r="K4775" i="16"/>
  <c r="J4775" i="16"/>
  <c r="I4775" i="16"/>
  <c r="H4775" i="16"/>
  <c r="G4775" i="16"/>
  <c r="F4775" i="16"/>
  <c r="A4775" i="16"/>
  <c r="AB4774" i="16"/>
  <c r="AA4774" i="16"/>
  <c r="M4774" i="16"/>
  <c r="L4774" i="16"/>
  <c r="K4774" i="16"/>
  <c r="J4774" i="16"/>
  <c r="I4774" i="16"/>
  <c r="H4774" i="16"/>
  <c r="G4774" i="16"/>
  <c r="C4774" i="16"/>
  <c r="B4774" i="16"/>
  <c r="A4774" i="16"/>
  <c r="N4774" i="16" s="1"/>
  <c r="AB4773" i="16"/>
  <c r="AA4773" i="16"/>
  <c r="N4773" i="16"/>
  <c r="M4773" i="16"/>
  <c r="L4773" i="16"/>
  <c r="K4773" i="16"/>
  <c r="J4773" i="16"/>
  <c r="I4773" i="16"/>
  <c r="H4773" i="16"/>
  <c r="G4773" i="16"/>
  <c r="F4773" i="16"/>
  <c r="A4773" i="16"/>
  <c r="AB4772" i="16"/>
  <c r="AA4772" i="16"/>
  <c r="M4772" i="16"/>
  <c r="L4772" i="16"/>
  <c r="K4772" i="16"/>
  <c r="J4772" i="16"/>
  <c r="I4772" i="16"/>
  <c r="H4772" i="16"/>
  <c r="G4772" i="16"/>
  <c r="C4772" i="16"/>
  <c r="B4772" i="16"/>
  <c r="A4772" i="16"/>
  <c r="N4772" i="16" s="1"/>
  <c r="AB4771" i="16"/>
  <c r="AA4771" i="16"/>
  <c r="N4771" i="16"/>
  <c r="M4771" i="16"/>
  <c r="L4771" i="16"/>
  <c r="K4771" i="16"/>
  <c r="J4771" i="16"/>
  <c r="I4771" i="16"/>
  <c r="H4771" i="16"/>
  <c r="G4771" i="16"/>
  <c r="F4771" i="16"/>
  <c r="A4771" i="16"/>
  <c r="AB4770" i="16"/>
  <c r="AA4770" i="16"/>
  <c r="M4770" i="16"/>
  <c r="L4770" i="16"/>
  <c r="K4770" i="16"/>
  <c r="J4770" i="16"/>
  <c r="I4770" i="16"/>
  <c r="H4770" i="16"/>
  <c r="G4770" i="16"/>
  <c r="C4770" i="16"/>
  <c r="B4770" i="16"/>
  <c r="A4770" i="16"/>
  <c r="N4770" i="16" s="1"/>
  <c r="AB4769" i="16"/>
  <c r="AA4769" i="16"/>
  <c r="N4769" i="16"/>
  <c r="M4769" i="16"/>
  <c r="L4769" i="16"/>
  <c r="K4769" i="16"/>
  <c r="J4769" i="16"/>
  <c r="I4769" i="16"/>
  <c r="H4769" i="16"/>
  <c r="G4769" i="16"/>
  <c r="F4769" i="16"/>
  <c r="A4769" i="16"/>
  <c r="AB4768" i="16"/>
  <c r="AA4768" i="16"/>
  <c r="M4768" i="16"/>
  <c r="L4768" i="16"/>
  <c r="K4768" i="16"/>
  <c r="J4768" i="16"/>
  <c r="I4768" i="16"/>
  <c r="B4768" i="16" s="1"/>
  <c r="H4768" i="16"/>
  <c r="G4768" i="16"/>
  <c r="F4768" i="16"/>
  <c r="C4768" i="16"/>
  <c r="A4768" i="16"/>
  <c r="N4768" i="16" s="1"/>
  <c r="AB4767" i="16"/>
  <c r="AA4767" i="16"/>
  <c r="M4767" i="16"/>
  <c r="L4767" i="16"/>
  <c r="K4767" i="16"/>
  <c r="J4767" i="16"/>
  <c r="I4767" i="16"/>
  <c r="H4767" i="16"/>
  <c r="G4767" i="16"/>
  <c r="A4767" i="16"/>
  <c r="AB4766" i="16"/>
  <c r="AA4766" i="16"/>
  <c r="M4766" i="16"/>
  <c r="L4766" i="16"/>
  <c r="K4766" i="16"/>
  <c r="J4766" i="16"/>
  <c r="I4766" i="16"/>
  <c r="H4766" i="16"/>
  <c r="G4766" i="16"/>
  <c r="A4766" i="16"/>
  <c r="AB4765" i="16"/>
  <c r="AA4765" i="16"/>
  <c r="M4765" i="16"/>
  <c r="L4765" i="16"/>
  <c r="K4765" i="16"/>
  <c r="J4765" i="16"/>
  <c r="I4765" i="16"/>
  <c r="H4765" i="16"/>
  <c r="G4765" i="16"/>
  <c r="A4765" i="16"/>
  <c r="AB4764" i="16"/>
  <c r="AA4764" i="16"/>
  <c r="M4764" i="16"/>
  <c r="L4764" i="16"/>
  <c r="K4764" i="16"/>
  <c r="J4764" i="16"/>
  <c r="I4764" i="16"/>
  <c r="H4764" i="16"/>
  <c r="G4764" i="16"/>
  <c r="A4764" i="16"/>
  <c r="N4764" i="16" s="1"/>
  <c r="AB4763" i="16"/>
  <c r="AA4763" i="16"/>
  <c r="M4763" i="16"/>
  <c r="L4763" i="16"/>
  <c r="K4763" i="16"/>
  <c r="J4763" i="16"/>
  <c r="I4763" i="16"/>
  <c r="H4763" i="16"/>
  <c r="G4763" i="16"/>
  <c r="A4763" i="16"/>
  <c r="AB4762" i="16"/>
  <c r="AA4762" i="16"/>
  <c r="N4762" i="16"/>
  <c r="M4762" i="16"/>
  <c r="L4762" i="16"/>
  <c r="K4762" i="16"/>
  <c r="J4762" i="16"/>
  <c r="I4762" i="16"/>
  <c r="H4762" i="16"/>
  <c r="G4762" i="16"/>
  <c r="F4762" i="16"/>
  <c r="A4762" i="16"/>
  <c r="C4762" i="16" s="1"/>
  <c r="AB4761" i="16"/>
  <c r="AA4761" i="16"/>
  <c r="M4761" i="16"/>
  <c r="L4761" i="16"/>
  <c r="K4761" i="16"/>
  <c r="J4761" i="16"/>
  <c r="I4761" i="16"/>
  <c r="H4761" i="16"/>
  <c r="G4761" i="16"/>
  <c r="A4761" i="16"/>
  <c r="AB4760" i="16"/>
  <c r="AA4760" i="16"/>
  <c r="N4760" i="16"/>
  <c r="M4760" i="16"/>
  <c r="L4760" i="16"/>
  <c r="K4760" i="16"/>
  <c r="J4760" i="16"/>
  <c r="I4760" i="16"/>
  <c r="B4760" i="16" s="1"/>
  <c r="H4760" i="16"/>
  <c r="G4760" i="16"/>
  <c r="F4760" i="16"/>
  <c r="C4760" i="16"/>
  <c r="A4760" i="16"/>
  <c r="AB4759" i="16"/>
  <c r="AA4759" i="16"/>
  <c r="M4759" i="16"/>
  <c r="L4759" i="16"/>
  <c r="K4759" i="16"/>
  <c r="J4759" i="16"/>
  <c r="I4759" i="16"/>
  <c r="H4759" i="16"/>
  <c r="G4759" i="16"/>
  <c r="A4759" i="16"/>
  <c r="AB4758" i="16"/>
  <c r="AA4758" i="16"/>
  <c r="M4758" i="16"/>
  <c r="L4758" i="16"/>
  <c r="K4758" i="16"/>
  <c r="J4758" i="16"/>
  <c r="I4758" i="16"/>
  <c r="H4758" i="16"/>
  <c r="G4758" i="16"/>
  <c r="A4758" i="16"/>
  <c r="AB4757" i="16"/>
  <c r="AA4757" i="16"/>
  <c r="M4757" i="16"/>
  <c r="L4757" i="16"/>
  <c r="K4757" i="16"/>
  <c r="J4757" i="16"/>
  <c r="I4757" i="16"/>
  <c r="H4757" i="16"/>
  <c r="G4757" i="16"/>
  <c r="A4757" i="16"/>
  <c r="AB4756" i="16"/>
  <c r="AA4756" i="16"/>
  <c r="M4756" i="16"/>
  <c r="L4756" i="16"/>
  <c r="K4756" i="16"/>
  <c r="A4756" i="16"/>
  <c r="AB4755" i="16"/>
  <c r="AA4755" i="16"/>
  <c r="M4755" i="16"/>
  <c r="L4755" i="16"/>
  <c r="K4755" i="16"/>
  <c r="A4755" i="16"/>
  <c r="AB4754" i="16"/>
  <c r="AA4754" i="16"/>
  <c r="M4754" i="16"/>
  <c r="L4754" i="16"/>
  <c r="K4754" i="16"/>
  <c r="A4754" i="16"/>
  <c r="AB4753" i="16"/>
  <c r="AA4753" i="16"/>
  <c r="M4753" i="16"/>
  <c r="L4753" i="16"/>
  <c r="K4753" i="16"/>
  <c r="A4753" i="16"/>
  <c r="AA4752" i="16"/>
  <c r="M4752" i="16"/>
  <c r="L4752" i="16"/>
  <c r="K4752" i="16"/>
  <c r="J4752" i="16"/>
  <c r="I4752" i="16"/>
  <c r="H4752" i="16"/>
  <c r="G4752" i="16"/>
  <c r="A4752" i="16"/>
  <c r="AA4751" i="16"/>
  <c r="M4751" i="16"/>
  <c r="L4751" i="16"/>
  <c r="K4751" i="16"/>
  <c r="J4751" i="16"/>
  <c r="I4751" i="16"/>
  <c r="H4751" i="16"/>
  <c r="G4751" i="16"/>
  <c r="A4751" i="16"/>
  <c r="N4751" i="16" s="1"/>
  <c r="AB4750" i="16"/>
  <c r="AA4750" i="16"/>
  <c r="M4750" i="16"/>
  <c r="L4750" i="16"/>
  <c r="K4750" i="16"/>
  <c r="J4750" i="16"/>
  <c r="I4750" i="16"/>
  <c r="H4750" i="16"/>
  <c r="G4750" i="16"/>
  <c r="A4750" i="16"/>
  <c r="N4750" i="16" s="1"/>
  <c r="AB4749" i="16"/>
  <c r="AA4749" i="16"/>
  <c r="M4749" i="16"/>
  <c r="L4749" i="16"/>
  <c r="K4749" i="16"/>
  <c r="J4749" i="16"/>
  <c r="I4749" i="16"/>
  <c r="H4749" i="16"/>
  <c r="G4749" i="16"/>
  <c r="A4749" i="16"/>
  <c r="AB4748" i="16"/>
  <c r="AA4748" i="16"/>
  <c r="M4748" i="16"/>
  <c r="L4748" i="16"/>
  <c r="K4748" i="16"/>
  <c r="J4748" i="16"/>
  <c r="I4748" i="16"/>
  <c r="H4748" i="16"/>
  <c r="G4748" i="16"/>
  <c r="A4748" i="16"/>
  <c r="AB4747" i="16"/>
  <c r="AA4747" i="16"/>
  <c r="N4747" i="16"/>
  <c r="M4747" i="16"/>
  <c r="L4747" i="16"/>
  <c r="K4747" i="16"/>
  <c r="J4747" i="16"/>
  <c r="I4747" i="16"/>
  <c r="H4747" i="16"/>
  <c r="G4747" i="16"/>
  <c r="F4747" i="16"/>
  <c r="B4747" i="16"/>
  <c r="A4747" i="16"/>
  <c r="AB4746" i="16"/>
  <c r="AA4746" i="16"/>
  <c r="N4746" i="16"/>
  <c r="M4746" i="16"/>
  <c r="L4746" i="16"/>
  <c r="K4746" i="16"/>
  <c r="J4746" i="16"/>
  <c r="I4746" i="16"/>
  <c r="H4746" i="16"/>
  <c r="G4746" i="16"/>
  <c r="F4746" i="16"/>
  <c r="A4746" i="16"/>
  <c r="AB4745" i="16"/>
  <c r="AA4745" i="16"/>
  <c r="N4745" i="16"/>
  <c r="M4745" i="16"/>
  <c r="L4745" i="16"/>
  <c r="K4745" i="16"/>
  <c r="J4745" i="16"/>
  <c r="I4745" i="16"/>
  <c r="H4745" i="16"/>
  <c r="G4745" i="16"/>
  <c r="F4745" i="16"/>
  <c r="A4745" i="16"/>
  <c r="B4745" i="16" s="1"/>
  <c r="AB4744" i="16"/>
  <c r="AA4744" i="16"/>
  <c r="M4744" i="16"/>
  <c r="L4744" i="16"/>
  <c r="K4744" i="16"/>
  <c r="J4744" i="16"/>
  <c r="I4744" i="16"/>
  <c r="H4744" i="16"/>
  <c r="G4744" i="16"/>
  <c r="A4744" i="16"/>
  <c r="N4744" i="16" s="1"/>
  <c r="AB4743" i="16"/>
  <c r="AA4743" i="16"/>
  <c r="M4743" i="16"/>
  <c r="L4743" i="16"/>
  <c r="K4743" i="16"/>
  <c r="J4743" i="16"/>
  <c r="I4743" i="16"/>
  <c r="H4743" i="16"/>
  <c r="G4743" i="16"/>
  <c r="A4743" i="16"/>
  <c r="N4743" i="16" s="1"/>
  <c r="AB4742" i="16"/>
  <c r="AA4742" i="16"/>
  <c r="M4742" i="16"/>
  <c r="L4742" i="16"/>
  <c r="K4742" i="16"/>
  <c r="J4742" i="16"/>
  <c r="I4742" i="16"/>
  <c r="H4742" i="16"/>
  <c r="G4742" i="16"/>
  <c r="A4742" i="16"/>
  <c r="N4742" i="16" s="1"/>
  <c r="AB4741" i="16"/>
  <c r="AA4741" i="16"/>
  <c r="M4741" i="16"/>
  <c r="L4741" i="16"/>
  <c r="K4741" i="16"/>
  <c r="J4741" i="16"/>
  <c r="I4741" i="16"/>
  <c r="H4741" i="16"/>
  <c r="C4741" i="16" s="1"/>
  <c r="G4741" i="16"/>
  <c r="A4741" i="16"/>
  <c r="AB4740" i="16"/>
  <c r="AA4740" i="16"/>
  <c r="M4740" i="16"/>
  <c r="L4740" i="16"/>
  <c r="K4740" i="16"/>
  <c r="J4740" i="16"/>
  <c r="I4740" i="16"/>
  <c r="H4740" i="16"/>
  <c r="G4740" i="16"/>
  <c r="A4740" i="16"/>
  <c r="AB4739" i="16"/>
  <c r="AA4739" i="16"/>
  <c r="N4739" i="16"/>
  <c r="M4739" i="16"/>
  <c r="L4739" i="16"/>
  <c r="K4739" i="16"/>
  <c r="J4739" i="16"/>
  <c r="I4739" i="16"/>
  <c r="H4739" i="16"/>
  <c r="G4739" i="16"/>
  <c r="F4739" i="16"/>
  <c r="B4739" i="16"/>
  <c r="A4739" i="16"/>
  <c r="AB4738" i="16"/>
  <c r="AA4738" i="16"/>
  <c r="N4738" i="16"/>
  <c r="M4738" i="16"/>
  <c r="L4738" i="16"/>
  <c r="K4738" i="16"/>
  <c r="J4738" i="16"/>
  <c r="I4738" i="16"/>
  <c r="H4738" i="16"/>
  <c r="G4738" i="16"/>
  <c r="F4738" i="16"/>
  <c r="A4738" i="16"/>
  <c r="AB4737" i="16"/>
  <c r="AA4737" i="16"/>
  <c r="N4737" i="16"/>
  <c r="M4737" i="16"/>
  <c r="L4737" i="16"/>
  <c r="K4737" i="16"/>
  <c r="J4737" i="16"/>
  <c r="I4737" i="16"/>
  <c r="H4737" i="16"/>
  <c r="G4737" i="16"/>
  <c r="F4737" i="16"/>
  <c r="A4737" i="16"/>
  <c r="B4737" i="16" s="1"/>
  <c r="AB4736" i="16"/>
  <c r="AA4736" i="16"/>
  <c r="M4736" i="16"/>
  <c r="L4736" i="16"/>
  <c r="K4736" i="16"/>
  <c r="J4736" i="16"/>
  <c r="I4736" i="16"/>
  <c r="H4736" i="16"/>
  <c r="G4736" i="16"/>
  <c r="A4736" i="16"/>
  <c r="N4736" i="16" s="1"/>
  <c r="AB4735" i="16"/>
  <c r="AA4735" i="16"/>
  <c r="M4735" i="16"/>
  <c r="L4735" i="16"/>
  <c r="K4735" i="16"/>
  <c r="J4735" i="16"/>
  <c r="I4735" i="16"/>
  <c r="H4735" i="16"/>
  <c r="G4735" i="16"/>
  <c r="A4735" i="16"/>
  <c r="N4735" i="16" s="1"/>
  <c r="AB4734" i="16"/>
  <c r="AA4734" i="16"/>
  <c r="M4734" i="16"/>
  <c r="L4734" i="16"/>
  <c r="K4734" i="16"/>
  <c r="J4734" i="16"/>
  <c r="I4734" i="16"/>
  <c r="H4734" i="16"/>
  <c r="G4734" i="16"/>
  <c r="A4734" i="16"/>
  <c r="N4734" i="16" s="1"/>
  <c r="AB4733" i="16"/>
  <c r="AA4733" i="16"/>
  <c r="M4733" i="16"/>
  <c r="L4733" i="16"/>
  <c r="K4733" i="16"/>
  <c r="J4733" i="16"/>
  <c r="I4733" i="16"/>
  <c r="H4733" i="16"/>
  <c r="C4733" i="16" s="1"/>
  <c r="G4733" i="16"/>
  <c r="A4733" i="16"/>
  <c r="AB4732" i="16"/>
  <c r="AA4732" i="16"/>
  <c r="M4732" i="16"/>
  <c r="L4732" i="16"/>
  <c r="K4732" i="16"/>
  <c r="J4732" i="16"/>
  <c r="I4732" i="16"/>
  <c r="H4732" i="16"/>
  <c r="G4732" i="16"/>
  <c r="A4732" i="16"/>
  <c r="AB4731" i="16"/>
  <c r="AA4731" i="16"/>
  <c r="N4731" i="16"/>
  <c r="M4731" i="16"/>
  <c r="L4731" i="16"/>
  <c r="K4731" i="16"/>
  <c r="J4731" i="16"/>
  <c r="I4731" i="16"/>
  <c r="H4731" i="16"/>
  <c r="G4731" i="16"/>
  <c r="F4731" i="16"/>
  <c r="B4731" i="16"/>
  <c r="A4731" i="16"/>
  <c r="AB4730" i="16"/>
  <c r="AA4730" i="16"/>
  <c r="N4730" i="16"/>
  <c r="M4730" i="16"/>
  <c r="L4730" i="16"/>
  <c r="K4730" i="16"/>
  <c r="J4730" i="16"/>
  <c r="I4730" i="16"/>
  <c r="H4730" i="16"/>
  <c r="G4730" i="16"/>
  <c r="F4730" i="16"/>
  <c r="A4730" i="16"/>
  <c r="AB4729" i="16"/>
  <c r="AA4729" i="16"/>
  <c r="N4729" i="16"/>
  <c r="M4729" i="16"/>
  <c r="L4729" i="16"/>
  <c r="K4729" i="16"/>
  <c r="J4729" i="16"/>
  <c r="I4729" i="16"/>
  <c r="H4729" i="16"/>
  <c r="G4729" i="16"/>
  <c r="F4729" i="16"/>
  <c r="A4729" i="16"/>
  <c r="B4729" i="16" s="1"/>
  <c r="AB4728" i="16"/>
  <c r="AA4728" i="16"/>
  <c r="M4728" i="16"/>
  <c r="L4728" i="16"/>
  <c r="K4728" i="16"/>
  <c r="J4728" i="16"/>
  <c r="I4728" i="16"/>
  <c r="H4728" i="16"/>
  <c r="G4728" i="16"/>
  <c r="A4728" i="16"/>
  <c r="N4728" i="16" s="1"/>
  <c r="AB4727" i="16"/>
  <c r="AA4727" i="16"/>
  <c r="M4727" i="16"/>
  <c r="L4727" i="16"/>
  <c r="K4727" i="16"/>
  <c r="J4727" i="16"/>
  <c r="I4727" i="16"/>
  <c r="B4727" i="16" s="1"/>
  <c r="H4727" i="16"/>
  <c r="C4727" i="16" s="1"/>
  <c r="G4727" i="16"/>
  <c r="F4727" i="16" s="1"/>
  <c r="A4727" i="16"/>
  <c r="N4727" i="16" s="1"/>
  <c r="AB4726" i="16"/>
  <c r="AA4726" i="16"/>
  <c r="M4726" i="16"/>
  <c r="L4726" i="16"/>
  <c r="K4726" i="16"/>
  <c r="J4726" i="16"/>
  <c r="I4726" i="16"/>
  <c r="H4726" i="16"/>
  <c r="G4726" i="16"/>
  <c r="A4726" i="16"/>
  <c r="N4726" i="16" s="1"/>
  <c r="AB4725" i="16"/>
  <c r="AA4725" i="16"/>
  <c r="M4725" i="16"/>
  <c r="L4725" i="16"/>
  <c r="K4725" i="16"/>
  <c r="J4725" i="16"/>
  <c r="I4725" i="16"/>
  <c r="H4725" i="16"/>
  <c r="G4725" i="16"/>
  <c r="A4725" i="16"/>
  <c r="N4725" i="16" s="1"/>
  <c r="AB4724" i="16"/>
  <c r="AA4724" i="16"/>
  <c r="M4724" i="16"/>
  <c r="L4724" i="16"/>
  <c r="K4724" i="16"/>
  <c r="J4724" i="16"/>
  <c r="I4724" i="16"/>
  <c r="H4724" i="16"/>
  <c r="G4724" i="16"/>
  <c r="A4724" i="16"/>
  <c r="N4724" i="16" s="1"/>
  <c r="AB4723" i="16"/>
  <c r="AA4723" i="16"/>
  <c r="M4723" i="16"/>
  <c r="L4723" i="16"/>
  <c r="K4723" i="16"/>
  <c r="J4723" i="16"/>
  <c r="I4723" i="16"/>
  <c r="H4723" i="16"/>
  <c r="G4723" i="16"/>
  <c r="A4723" i="16"/>
  <c r="AB4722" i="16"/>
  <c r="AA4722" i="16"/>
  <c r="M4722" i="16"/>
  <c r="L4722" i="16"/>
  <c r="K4722" i="16"/>
  <c r="J4722" i="16"/>
  <c r="I4722" i="16"/>
  <c r="H4722" i="16"/>
  <c r="G4722" i="16"/>
  <c r="A4722" i="16"/>
  <c r="AB4721" i="16"/>
  <c r="AA4721" i="16"/>
  <c r="N4721" i="16"/>
  <c r="M4721" i="16"/>
  <c r="L4721" i="16"/>
  <c r="K4721" i="16"/>
  <c r="J4721" i="16"/>
  <c r="I4721" i="16"/>
  <c r="H4721" i="16"/>
  <c r="G4721" i="16"/>
  <c r="F4721" i="16"/>
  <c r="B4721" i="16"/>
  <c r="A4721" i="16"/>
  <c r="AB4720" i="16"/>
  <c r="AA4720" i="16"/>
  <c r="N4720" i="16"/>
  <c r="M4720" i="16"/>
  <c r="L4720" i="16"/>
  <c r="K4720" i="16"/>
  <c r="J4720" i="16"/>
  <c r="I4720" i="16"/>
  <c r="H4720" i="16"/>
  <c r="G4720" i="16"/>
  <c r="F4720" i="16"/>
  <c r="A4720" i="16"/>
  <c r="AB4719" i="16"/>
  <c r="AA4719" i="16"/>
  <c r="N4719" i="16"/>
  <c r="M4719" i="16"/>
  <c r="L4719" i="16"/>
  <c r="K4719" i="16"/>
  <c r="J4719" i="16"/>
  <c r="I4719" i="16"/>
  <c r="H4719" i="16"/>
  <c r="G4719" i="16"/>
  <c r="F4719" i="16"/>
  <c r="A4719" i="16"/>
  <c r="B4719" i="16" s="1"/>
  <c r="AB4718" i="16"/>
  <c r="AA4718" i="16"/>
  <c r="M4718" i="16"/>
  <c r="L4718" i="16"/>
  <c r="K4718" i="16"/>
  <c r="J4718" i="16"/>
  <c r="I4718" i="16"/>
  <c r="H4718" i="16"/>
  <c r="G4718" i="16"/>
  <c r="A4718" i="16"/>
  <c r="N4718" i="16" s="1"/>
  <c r="AB4717" i="16"/>
  <c r="AA4717" i="16"/>
  <c r="M4717" i="16"/>
  <c r="L4717" i="16"/>
  <c r="K4717" i="16"/>
  <c r="J4717" i="16"/>
  <c r="I4717" i="16"/>
  <c r="H4717" i="16"/>
  <c r="G4717" i="16"/>
  <c r="A4717" i="16"/>
  <c r="N4717" i="16" s="1"/>
  <c r="AB4716" i="16"/>
  <c r="AA4716" i="16"/>
  <c r="M4716" i="16"/>
  <c r="L4716" i="16"/>
  <c r="K4716" i="16"/>
  <c r="J4716" i="16"/>
  <c r="I4716" i="16"/>
  <c r="H4716" i="16"/>
  <c r="G4716" i="16"/>
  <c r="A4716" i="16"/>
  <c r="N4716" i="16" s="1"/>
  <c r="AB4715" i="16"/>
  <c r="AA4715" i="16"/>
  <c r="M4715" i="16"/>
  <c r="L4715" i="16"/>
  <c r="K4715" i="16"/>
  <c r="J4715" i="16"/>
  <c r="I4715" i="16"/>
  <c r="H4715" i="16"/>
  <c r="G4715" i="16"/>
  <c r="A4715" i="16"/>
  <c r="AB4714" i="16"/>
  <c r="AA4714" i="16"/>
  <c r="M4714" i="16"/>
  <c r="L4714" i="16"/>
  <c r="K4714" i="16"/>
  <c r="J4714" i="16"/>
  <c r="I4714" i="16"/>
  <c r="H4714" i="16"/>
  <c r="G4714" i="16"/>
  <c r="A4714" i="16"/>
  <c r="AB4713" i="16"/>
  <c r="AA4713" i="16"/>
  <c r="N4713" i="16"/>
  <c r="M4713" i="16"/>
  <c r="L4713" i="16"/>
  <c r="K4713" i="16"/>
  <c r="J4713" i="16"/>
  <c r="I4713" i="16"/>
  <c r="H4713" i="16"/>
  <c r="G4713" i="16"/>
  <c r="F4713" i="16"/>
  <c r="B4713" i="16"/>
  <c r="A4713" i="16"/>
  <c r="AB4712" i="16"/>
  <c r="AA4712" i="16"/>
  <c r="N4712" i="16"/>
  <c r="M4712" i="16"/>
  <c r="L4712" i="16"/>
  <c r="K4712" i="16"/>
  <c r="J4712" i="16"/>
  <c r="I4712" i="16"/>
  <c r="H4712" i="16"/>
  <c r="G4712" i="16"/>
  <c r="F4712" i="16"/>
  <c r="A4712" i="16"/>
  <c r="AB4711" i="16"/>
  <c r="AA4711" i="16"/>
  <c r="N4711" i="16"/>
  <c r="M4711" i="16"/>
  <c r="L4711" i="16"/>
  <c r="K4711" i="16"/>
  <c r="J4711" i="16"/>
  <c r="I4711" i="16"/>
  <c r="H4711" i="16"/>
  <c r="G4711" i="16"/>
  <c r="F4711" i="16"/>
  <c r="A4711" i="16"/>
  <c r="B4711" i="16" s="1"/>
  <c r="AB4710" i="16"/>
  <c r="AA4710" i="16"/>
  <c r="M4710" i="16"/>
  <c r="L4710" i="16"/>
  <c r="K4710" i="16"/>
  <c r="J4710" i="16"/>
  <c r="I4710" i="16"/>
  <c r="H4710" i="16"/>
  <c r="G4710" i="16"/>
  <c r="A4710" i="16"/>
  <c r="AB4709" i="16"/>
  <c r="AA4709" i="16"/>
  <c r="N4709" i="16"/>
  <c r="M4709" i="16"/>
  <c r="L4709" i="16"/>
  <c r="K4709" i="16"/>
  <c r="J4709" i="16"/>
  <c r="I4709" i="16"/>
  <c r="B4709" i="16" s="1"/>
  <c r="H4709" i="16"/>
  <c r="G4709" i="16"/>
  <c r="F4709" i="16"/>
  <c r="C4709" i="16"/>
  <c r="A4709" i="16"/>
  <c r="AB4708" i="16"/>
  <c r="AA4708" i="16"/>
  <c r="M4708" i="16"/>
  <c r="L4708" i="16"/>
  <c r="K4708" i="16"/>
  <c r="J4708" i="16"/>
  <c r="I4708" i="16"/>
  <c r="H4708" i="16"/>
  <c r="G4708" i="16"/>
  <c r="A4708" i="16"/>
  <c r="C4708" i="16" s="1"/>
  <c r="AB4707" i="16"/>
  <c r="AA4707" i="16"/>
  <c r="N4707" i="16"/>
  <c r="M4707" i="16"/>
  <c r="L4707" i="16"/>
  <c r="K4707" i="16"/>
  <c r="J4707" i="16"/>
  <c r="I4707" i="16"/>
  <c r="H4707" i="16"/>
  <c r="G4707" i="16"/>
  <c r="F4707" i="16"/>
  <c r="B4707" i="16"/>
  <c r="A4707" i="16"/>
  <c r="AB4706" i="16"/>
  <c r="AA4706" i="16"/>
  <c r="N4706" i="16"/>
  <c r="M4706" i="16"/>
  <c r="L4706" i="16"/>
  <c r="K4706" i="16"/>
  <c r="J4706" i="16"/>
  <c r="I4706" i="16"/>
  <c r="H4706" i="16"/>
  <c r="G4706" i="16"/>
  <c r="F4706" i="16"/>
  <c r="A4706" i="16"/>
  <c r="AB4705" i="16"/>
  <c r="AA4705" i="16"/>
  <c r="N4705" i="16"/>
  <c r="M4705" i="16"/>
  <c r="L4705" i="16"/>
  <c r="K4705" i="16"/>
  <c r="J4705" i="16"/>
  <c r="I4705" i="16"/>
  <c r="H4705" i="16"/>
  <c r="G4705" i="16"/>
  <c r="F4705" i="16"/>
  <c r="A4705" i="16"/>
  <c r="C4705" i="16" s="1"/>
  <c r="AB4704" i="16"/>
  <c r="AA4704" i="16"/>
  <c r="M4704" i="16"/>
  <c r="L4704" i="16"/>
  <c r="K4704" i="16"/>
  <c r="J4704" i="16"/>
  <c r="I4704" i="16"/>
  <c r="B4704" i="16" s="1"/>
  <c r="H4704" i="16"/>
  <c r="G4704" i="16"/>
  <c r="F4704" i="16" s="1"/>
  <c r="A4704" i="16"/>
  <c r="AB4703" i="16"/>
  <c r="AA4703" i="16"/>
  <c r="M4703" i="16"/>
  <c r="L4703" i="16"/>
  <c r="K4703" i="16"/>
  <c r="J4703" i="16"/>
  <c r="I4703" i="16"/>
  <c r="H4703" i="16"/>
  <c r="G4703" i="16"/>
  <c r="A4703" i="16"/>
  <c r="N4703" i="16" s="1"/>
  <c r="AB4702" i="16"/>
  <c r="AA4702" i="16"/>
  <c r="M4702" i="16"/>
  <c r="L4702" i="16"/>
  <c r="K4702" i="16"/>
  <c r="J4702" i="16"/>
  <c r="I4702" i="16"/>
  <c r="H4702" i="16"/>
  <c r="G4702" i="16"/>
  <c r="A4702" i="16"/>
  <c r="AB4701" i="16"/>
  <c r="AA4701" i="16"/>
  <c r="N4701" i="16"/>
  <c r="M4701" i="16"/>
  <c r="L4701" i="16"/>
  <c r="K4701" i="16"/>
  <c r="J4701" i="16"/>
  <c r="I4701" i="16"/>
  <c r="H4701" i="16"/>
  <c r="G4701" i="16"/>
  <c r="F4701" i="16"/>
  <c r="A4701" i="16"/>
  <c r="C4701" i="16" s="1"/>
  <c r="AB4700" i="16"/>
  <c r="AA4700" i="16"/>
  <c r="M4700" i="16"/>
  <c r="L4700" i="16"/>
  <c r="K4700" i="16"/>
  <c r="J4700" i="16"/>
  <c r="I4700" i="16"/>
  <c r="H4700" i="16"/>
  <c r="G4700" i="16"/>
  <c r="B4700" i="16"/>
  <c r="A4700" i="16"/>
  <c r="AB4699" i="16"/>
  <c r="AA4699" i="16"/>
  <c r="N4699" i="16"/>
  <c r="M4699" i="16"/>
  <c r="L4699" i="16"/>
  <c r="K4699" i="16"/>
  <c r="J4699" i="16"/>
  <c r="I4699" i="16"/>
  <c r="H4699" i="16"/>
  <c r="G4699" i="16"/>
  <c r="F4699" i="16"/>
  <c r="A4699" i="16"/>
  <c r="B4699" i="16" s="1"/>
  <c r="AB4698" i="16"/>
  <c r="AA4698" i="16"/>
  <c r="M4698" i="16"/>
  <c r="L4698" i="16"/>
  <c r="K4698" i="16"/>
  <c r="J4698" i="16"/>
  <c r="I4698" i="16"/>
  <c r="H4698" i="16"/>
  <c r="G4698" i="16"/>
  <c r="A4698" i="16"/>
  <c r="AB4697" i="16"/>
  <c r="AA4697" i="16"/>
  <c r="M4697" i="16"/>
  <c r="L4697" i="16"/>
  <c r="K4697" i="16"/>
  <c r="J4697" i="16"/>
  <c r="I4697" i="16"/>
  <c r="H4697" i="16"/>
  <c r="G4697" i="16"/>
  <c r="A4697" i="16"/>
  <c r="N4697" i="16" s="1"/>
  <c r="AB4696" i="16"/>
  <c r="AA4696" i="16"/>
  <c r="M4696" i="16"/>
  <c r="L4696" i="16"/>
  <c r="K4696" i="16"/>
  <c r="J4696" i="16"/>
  <c r="I4696" i="16"/>
  <c r="B4696" i="16" s="1"/>
  <c r="H4696" i="16"/>
  <c r="G4696" i="16"/>
  <c r="A4696" i="16"/>
  <c r="AB4695" i="16"/>
  <c r="AA4695" i="16"/>
  <c r="M4695" i="16"/>
  <c r="L4695" i="16"/>
  <c r="K4695" i="16"/>
  <c r="J4695" i="16"/>
  <c r="I4695" i="16"/>
  <c r="H4695" i="16"/>
  <c r="C4695" i="16" s="1"/>
  <c r="G4695" i="16"/>
  <c r="A4695" i="16"/>
  <c r="AB4694" i="16"/>
  <c r="AA4694" i="16"/>
  <c r="M4694" i="16"/>
  <c r="L4694" i="16"/>
  <c r="K4694" i="16"/>
  <c r="J4694" i="16"/>
  <c r="I4694" i="16"/>
  <c r="H4694" i="16"/>
  <c r="G4694" i="16"/>
  <c r="A4694" i="16"/>
  <c r="AB4693" i="16"/>
  <c r="AA4693" i="16"/>
  <c r="M4693" i="16"/>
  <c r="L4693" i="16"/>
  <c r="K4693" i="16"/>
  <c r="J4693" i="16"/>
  <c r="I4693" i="16"/>
  <c r="H4693" i="16"/>
  <c r="G4693" i="16"/>
  <c r="C4693" i="16"/>
  <c r="A4693" i="16"/>
  <c r="N4693" i="16" s="1"/>
  <c r="AB4692" i="16"/>
  <c r="AA4692" i="16"/>
  <c r="M4692" i="16"/>
  <c r="L4692" i="16"/>
  <c r="K4692" i="16"/>
  <c r="J4692" i="16"/>
  <c r="I4692" i="16"/>
  <c r="B4692" i="16" s="1"/>
  <c r="H4692" i="16"/>
  <c r="G4692" i="16"/>
  <c r="A4692" i="16"/>
  <c r="AB4691" i="16"/>
  <c r="AA4691" i="16"/>
  <c r="M4691" i="16"/>
  <c r="L4691" i="16"/>
  <c r="K4691" i="16"/>
  <c r="J4691" i="16"/>
  <c r="I4691" i="16"/>
  <c r="H4691" i="16"/>
  <c r="G4691" i="16"/>
  <c r="A4691" i="16"/>
  <c r="N4691" i="16" s="1"/>
  <c r="AB4690" i="16"/>
  <c r="AA4690" i="16"/>
  <c r="M4690" i="16"/>
  <c r="L4690" i="16"/>
  <c r="K4690" i="16"/>
  <c r="J4690" i="16"/>
  <c r="I4690" i="16"/>
  <c r="H4690" i="16"/>
  <c r="G4690" i="16"/>
  <c r="A4690" i="16"/>
  <c r="AB4689" i="16"/>
  <c r="AA4689" i="16"/>
  <c r="M4689" i="16"/>
  <c r="L4689" i="16"/>
  <c r="K4689" i="16"/>
  <c r="J4689" i="16"/>
  <c r="I4689" i="16"/>
  <c r="H4689" i="16"/>
  <c r="G4689" i="16"/>
  <c r="A4689" i="16"/>
  <c r="N4689" i="16" s="1"/>
  <c r="AB4688" i="16"/>
  <c r="AA4688" i="16"/>
  <c r="M4688" i="16"/>
  <c r="L4688" i="16"/>
  <c r="K4688" i="16"/>
  <c r="J4688" i="16"/>
  <c r="I4688" i="16"/>
  <c r="B4688" i="16" s="1"/>
  <c r="H4688" i="16"/>
  <c r="G4688" i="16"/>
  <c r="A4688" i="16"/>
  <c r="AB4687" i="16"/>
  <c r="AA4687" i="16"/>
  <c r="M4687" i="16"/>
  <c r="L4687" i="16"/>
  <c r="K4687" i="16"/>
  <c r="J4687" i="16"/>
  <c r="I4687" i="16"/>
  <c r="B4687" i="16" s="1"/>
  <c r="H4687" i="16"/>
  <c r="G4687" i="16"/>
  <c r="A4687" i="16"/>
  <c r="AB4686" i="16"/>
  <c r="AA4686" i="16"/>
  <c r="M4686" i="16"/>
  <c r="L4686" i="16"/>
  <c r="K4686" i="16"/>
  <c r="J4686" i="16"/>
  <c r="I4686" i="16"/>
  <c r="H4686" i="16"/>
  <c r="G4686" i="16"/>
  <c r="A4686" i="16"/>
  <c r="AB4685" i="16"/>
  <c r="AA4685" i="16"/>
  <c r="M4685" i="16"/>
  <c r="L4685" i="16"/>
  <c r="K4685" i="16"/>
  <c r="J4685" i="16"/>
  <c r="I4685" i="16"/>
  <c r="H4685" i="16"/>
  <c r="G4685" i="16"/>
  <c r="C4685" i="16"/>
  <c r="A4685" i="16"/>
  <c r="N4685" i="16" s="1"/>
  <c r="AB4684" i="16"/>
  <c r="AA4684" i="16"/>
  <c r="M4684" i="16"/>
  <c r="L4684" i="16"/>
  <c r="K4684" i="16"/>
  <c r="J4684" i="16"/>
  <c r="I4684" i="16"/>
  <c r="B4684" i="16" s="1"/>
  <c r="H4684" i="16"/>
  <c r="G4684" i="16"/>
  <c r="A4684" i="16"/>
  <c r="AB4683" i="16"/>
  <c r="AA4683" i="16"/>
  <c r="M4683" i="16"/>
  <c r="L4683" i="16"/>
  <c r="K4683" i="16"/>
  <c r="J4683" i="16"/>
  <c r="I4683" i="16"/>
  <c r="H4683" i="16"/>
  <c r="G4683" i="16"/>
  <c r="A4683" i="16"/>
  <c r="N4683" i="16" s="1"/>
  <c r="AB4682" i="16"/>
  <c r="AA4682" i="16"/>
  <c r="M4682" i="16"/>
  <c r="L4682" i="16"/>
  <c r="K4682" i="16"/>
  <c r="J4682" i="16"/>
  <c r="I4682" i="16"/>
  <c r="H4682" i="16"/>
  <c r="G4682" i="16"/>
  <c r="A4682" i="16"/>
  <c r="AB4681" i="16"/>
  <c r="AA4681" i="16"/>
  <c r="M4681" i="16"/>
  <c r="L4681" i="16"/>
  <c r="K4681" i="16"/>
  <c r="J4681" i="16"/>
  <c r="I4681" i="16"/>
  <c r="H4681" i="16"/>
  <c r="G4681" i="16"/>
  <c r="A4681" i="16"/>
  <c r="N4681" i="16" s="1"/>
  <c r="AB4680" i="16"/>
  <c r="AA4680" i="16"/>
  <c r="M4680" i="16"/>
  <c r="L4680" i="16"/>
  <c r="K4680" i="16"/>
  <c r="J4680" i="16"/>
  <c r="I4680" i="16"/>
  <c r="B4680" i="16" s="1"/>
  <c r="H4680" i="16"/>
  <c r="G4680" i="16"/>
  <c r="A4680" i="16"/>
  <c r="AB4679" i="16"/>
  <c r="AA4679" i="16"/>
  <c r="M4679" i="16"/>
  <c r="L4679" i="16"/>
  <c r="K4679" i="16"/>
  <c r="J4679" i="16"/>
  <c r="I4679" i="16"/>
  <c r="H4679" i="16"/>
  <c r="G4679" i="16"/>
  <c r="A4679" i="16"/>
  <c r="AB4678" i="16"/>
  <c r="AA4678" i="16"/>
  <c r="M4678" i="16"/>
  <c r="L4678" i="16"/>
  <c r="K4678" i="16"/>
  <c r="J4678" i="16"/>
  <c r="I4678" i="16"/>
  <c r="H4678" i="16"/>
  <c r="G4678" i="16"/>
  <c r="A4678" i="16"/>
  <c r="AB4677" i="16"/>
  <c r="AA4677" i="16"/>
  <c r="M4677" i="16"/>
  <c r="L4677" i="16"/>
  <c r="K4677" i="16"/>
  <c r="J4677" i="16"/>
  <c r="I4677" i="16"/>
  <c r="H4677" i="16"/>
  <c r="G4677" i="16"/>
  <c r="C4677" i="16"/>
  <c r="A4677" i="16"/>
  <c r="N4677" i="16" s="1"/>
  <c r="AB4676" i="16"/>
  <c r="AA4676" i="16"/>
  <c r="M4676" i="16"/>
  <c r="L4676" i="16"/>
  <c r="K4676" i="16"/>
  <c r="J4676" i="16"/>
  <c r="I4676" i="16"/>
  <c r="B4676" i="16" s="1"/>
  <c r="H4676" i="16"/>
  <c r="G4676" i="16"/>
  <c r="A4676" i="16"/>
  <c r="AB4675" i="16"/>
  <c r="AA4675" i="16"/>
  <c r="M4675" i="16"/>
  <c r="L4675" i="16"/>
  <c r="K4675" i="16"/>
  <c r="J4675" i="16"/>
  <c r="I4675" i="16"/>
  <c r="H4675" i="16"/>
  <c r="G4675" i="16"/>
  <c r="A4675" i="16"/>
  <c r="N4675" i="16" s="1"/>
  <c r="AB4674" i="16"/>
  <c r="AA4674" i="16"/>
  <c r="M4674" i="16"/>
  <c r="L4674" i="16"/>
  <c r="K4674" i="16"/>
  <c r="J4674" i="16"/>
  <c r="I4674" i="16"/>
  <c r="H4674" i="16"/>
  <c r="G4674" i="16"/>
  <c r="A4674" i="16"/>
  <c r="AB4673" i="16"/>
  <c r="AA4673" i="16"/>
  <c r="M4673" i="16"/>
  <c r="L4673" i="16"/>
  <c r="K4673" i="16"/>
  <c r="J4673" i="16"/>
  <c r="I4673" i="16"/>
  <c r="H4673" i="16"/>
  <c r="G4673" i="16"/>
  <c r="A4673" i="16"/>
  <c r="N4673" i="16" s="1"/>
  <c r="AB4672" i="16"/>
  <c r="AA4672" i="16"/>
  <c r="M4672" i="16"/>
  <c r="L4672" i="16"/>
  <c r="K4672" i="16"/>
  <c r="J4672" i="16"/>
  <c r="I4672" i="16"/>
  <c r="B4672" i="16" s="1"/>
  <c r="H4672" i="16"/>
  <c r="G4672" i="16"/>
  <c r="A4672" i="16"/>
  <c r="AB4671" i="16"/>
  <c r="AA4671" i="16"/>
  <c r="M4671" i="16"/>
  <c r="L4671" i="16"/>
  <c r="K4671" i="16"/>
  <c r="J4671" i="16"/>
  <c r="I4671" i="16"/>
  <c r="H4671" i="16"/>
  <c r="G4671" i="16"/>
  <c r="A4671" i="16"/>
  <c r="AB4670" i="16"/>
  <c r="AA4670" i="16"/>
  <c r="M4670" i="16"/>
  <c r="L4670" i="16"/>
  <c r="K4670" i="16"/>
  <c r="J4670" i="16"/>
  <c r="I4670" i="16"/>
  <c r="H4670" i="16"/>
  <c r="G4670" i="16"/>
  <c r="A4670" i="16"/>
  <c r="AB4669" i="16"/>
  <c r="AA4669" i="16"/>
  <c r="M4669" i="16"/>
  <c r="L4669" i="16"/>
  <c r="K4669" i="16"/>
  <c r="J4669" i="16"/>
  <c r="I4669" i="16"/>
  <c r="H4669" i="16"/>
  <c r="G4669" i="16"/>
  <c r="C4669" i="16"/>
  <c r="A4669" i="16"/>
  <c r="N4669" i="16" s="1"/>
  <c r="AB4668" i="16"/>
  <c r="AA4668" i="16"/>
  <c r="M4668" i="16"/>
  <c r="L4668" i="16"/>
  <c r="K4668" i="16"/>
  <c r="J4668" i="16"/>
  <c r="I4668" i="16"/>
  <c r="B4668" i="16" s="1"/>
  <c r="H4668" i="16"/>
  <c r="G4668" i="16"/>
  <c r="A4668" i="16"/>
  <c r="AB4667" i="16"/>
  <c r="AA4667" i="16"/>
  <c r="M4667" i="16"/>
  <c r="L4667" i="16"/>
  <c r="K4667" i="16"/>
  <c r="J4667" i="16"/>
  <c r="I4667" i="16"/>
  <c r="H4667" i="16"/>
  <c r="G4667" i="16"/>
  <c r="A4667" i="16"/>
  <c r="N4667" i="16" s="1"/>
  <c r="AB4666" i="16"/>
  <c r="AA4666" i="16"/>
  <c r="M4666" i="16"/>
  <c r="L4666" i="16"/>
  <c r="K4666" i="16"/>
  <c r="J4666" i="16"/>
  <c r="I4666" i="16"/>
  <c r="H4666" i="16"/>
  <c r="G4666" i="16"/>
  <c r="C4666" i="16"/>
  <c r="A4666" i="16"/>
  <c r="AB4665" i="16"/>
  <c r="AA4665" i="16"/>
  <c r="M4665" i="16"/>
  <c r="L4665" i="16"/>
  <c r="K4665" i="16"/>
  <c r="J4665" i="16"/>
  <c r="I4665" i="16"/>
  <c r="H4665" i="16"/>
  <c r="G4665" i="16"/>
  <c r="A4665" i="16"/>
  <c r="AB4664" i="16"/>
  <c r="AA4664" i="16"/>
  <c r="M4664" i="16"/>
  <c r="L4664" i="16"/>
  <c r="K4664" i="16"/>
  <c r="J4664" i="16"/>
  <c r="I4664" i="16"/>
  <c r="H4664" i="16"/>
  <c r="G4664" i="16"/>
  <c r="A4664" i="16"/>
  <c r="C4664" i="16" s="1"/>
  <c r="AB4663" i="16"/>
  <c r="AA4663" i="16"/>
  <c r="M4663" i="16"/>
  <c r="L4663" i="16"/>
  <c r="K4663" i="16"/>
  <c r="J4663" i="16"/>
  <c r="I4663" i="16"/>
  <c r="H4663" i="16"/>
  <c r="G4663" i="16"/>
  <c r="A4663" i="16"/>
  <c r="AB4662" i="16"/>
  <c r="AA4662" i="16"/>
  <c r="M4662" i="16"/>
  <c r="L4662" i="16"/>
  <c r="K4662" i="16"/>
  <c r="J4662" i="16"/>
  <c r="I4662" i="16"/>
  <c r="H4662" i="16"/>
  <c r="G4662" i="16"/>
  <c r="A4662" i="16"/>
  <c r="C4662" i="16" s="1"/>
  <c r="AB4661" i="16"/>
  <c r="AA4661" i="16"/>
  <c r="M4661" i="16"/>
  <c r="L4661" i="16"/>
  <c r="K4661" i="16"/>
  <c r="J4661" i="16"/>
  <c r="I4661" i="16"/>
  <c r="H4661" i="16"/>
  <c r="G4661" i="16"/>
  <c r="A4661" i="16"/>
  <c r="AB4660" i="16"/>
  <c r="AA4660" i="16"/>
  <c r="M4660" i="16"/>
  <c r="L4660" i="16"/>
  <c r="K4660" i="16"/>
  <c r="J4660" i="16"/>
  <c r="I4660" i="16"/>
  <c r="H4660" i="16"/>
  <c r="G4660" i="16"/>
  <c r="A4660" i="16"/>
  <c r="C4660" i="16" s="1"/>
  <c r="AB4659" i="16"/>
  <c r="AA4659" i="16"/>
  <c r="M4659" i="16"/>
  <c r="L4659" i="16"/>
  <c r="K4659" i="16"/>
  <c r="J4659" i="16"/>
  <c r="I4659" i="16"/>
  <c r="H4659" i="16"/>
  <c r="G4659" i="16"/>
  <c r="A4659" i="16"/>
  <c r="AB4658" i="16"/>
  <c r="AA4658" i="16"/>
  <c r="M4658" i="16"/>
  <c r="L4658" i="16"/>
  <c r="K4658" i="16"/>
  <c r="J4658" i="16"/>
  <c r="I4658" i="16"/>
  <c r="H4658" i="16"/>
  <c r="G4658" i="16"/>
  <c r="C4658" i="16"/>
  <c r="A4658" i="16"/>
  <c r="AB4657" i="16"/>
  <c r="AA4657" i="16"/>
  <c r="M4657" i="16"/>
  <c r="L4657" i="16"/>
  <c r="K4657" i="16"/>
  <c r="J4657" i="16"/>
  <c r="I4657" i="16"/>
  <c r="H4657" i="16"/>
  <c r="G4657" i="16"/>
  <c r="A4657" i="16"/>
  <c r="AB4656" i="16"/>
  <c r="AA4656" i="16"/>
  <c r="M4656" i="16"/>
  <c r="L4656" i="16"/>
  <c r="K4656" i="16"/>
  <c r="J4656" i="16"/>
  <c r="I4656" i="16"/>
  <c r="H4656" i="16"/>
  <c r="G4656" i="16"/>
  <c r="A4656" i="16"/>
  <c r="C4656" i="16" s="1"/>
  <c r="AB4655" i="16"/>
  <c r="AA4655" i="16"/>
  <c r="M4655" i="16"/>
  <c r="L4655" i="16"/>
  <c r="K4655" i="16"/>
  <c r="J4655" i="16"/>
  <c r="I4655" i="16"/>
  <c r="H4655" i="16"/>
  <c r="G4655" i="16"/>
  <c r="A4655" i="16"/>
  <c r="AB4654" i="16"/>
  <c r="AA4654" i="16"/>
  <c r="M4654" i="16"/>
  <c r="L4654" i="16"/>
  <c r="K4654" i="16"/>
  <c r="J4654" i="16"/>
  <c r="I4654" i="16"/>
  <c r="H4654" i="16"/>
  <c r="G4654" i="16"/>
  <c r="A4654" i="16"/>
  <c r="AB4653" i="16"/>
  <c r="AA4653" i="16"/>
  <c r="M4653" i="16"/>
  <c r="L4653" i="16"/>
  <c r="K4653" i="16"/>
  <c r="J4653" i="16"/>
  <c r="I4653" i="16"/>
  <c r="H4653" i="16"/>
  <c r="G4653" i="16"/>
  <c r="A4653" i="16"/>
  <c r="AB4652" i="16"/>
  <c r="AA4652" i="16"/>
  <c r="M4652" i="16"/>
  <c r="L4652" i="16"/>
  <c r="K4652" i="16"/>
  <c r="J4652" i="16"/>
  <c r="I4652" i="16"/>
  <c r="H4652" i="16"/>
  <c r="G4652" i="16"/>
  <c r="A4652" i="16"/>
  <c r="C4652" i="16" s="1"/>
  <c r="AB4651" i="16"/>
  <c r="AA4651" i="16"/>
  <c r="M4651" i="16"/>
  <c r="L4651" i="16"/>
  <c r="K4651" i="16"/>
  <c r="J4651" i="16"/>
  <c r="I4651" i="16"/>
  <c r="H4651" i="16"/>
  <c r="G4651" i="16"/>
  <c r="A4651" i="16"/>
  <c r="AB4650" i="16"/>
  <c r="AA4650" i="16"/>
  <c r="M4650" i="16"/>
  <c r="L4650" i="16"/>
  <c r="K4650" i="16"/>
  <c r="J4650" i="16"/>
  <c r="I4650" i="16"/>
  <c r="H4650" i="16"/>
  <c r="G4650" i="16"/>
  <c r="C4650" i="16"/>
  <c r="A4650" i="16"/>
  <c r="AB4649" i="16"/>
  <c r="AA4649" i="16"/>
  <c r="M4649" i="16"/>
  <c r="L4649" i="16"/>
  <c r="K4649" i="16"/>
  <c r="J4649" i="16"/>
  <c r="I4649" i="16"/>
  <c r="H4649" i="16"/>
  <c r="G4649" i="16"/>
  <c r="A4649" i="16"/>
  <c r="AB4648" i="16"/>
  <c r="AA4648" i="16"/>
  <c r="M4648" i="16"/>
  <c r="L4648" i="16"/>
  <c r="K4648" i="16"/>
  <c r="J4648" i="16"/>
  <c r="I4648" i="16"/>
  <c r="H4648" i="16"/>
  <c r="G4648" i="16"/>
  <c r="A4648" i="16"/>
  <c r="C4648" i="16" s="1"/>
  <c r="AB4647" i="16"/>
  <c r="AA4647" i="16"/>
  <c r="M4647" i="16"/>
  <c r="L4647" i="16"/>
  <c r="K4647" i="16"/>
  <c r="J4647" i="16"/>
  <c r="I4647" i="16"/>
  <c r="H4647" i="16"/>
  <c r="G4647" i="16"/>
  <c r="A4647" i="16"/>
  <c r="AB4646" i="16"/>
  <c r="AA4646" i="16"/>
  <c r="M4646" i="16"/>
  <c r="L4646" i="16"/>
  <c r="K4646" i="16"/>
  <c r="J4646" i="16"/>
  <c r="I4646" i="16"/>
  <c r="H4646" i="16"/>
  <c r="G4646" i="16"/>
  <c r="A4646" i="16"/>
  <c r="AB4645" i="16"/>
  <c r="AA4645" i="16"/>
  <c r="M4645" i="16"/>
  <c r="L4645" i="16"/>
  <c r="K4645" i="16"/>
  <c r="J4645" i="16"/>
  <c r="I4645" i="16"/>
  <c r="H4645" i="16"/>
  <c r="G4645" i="16"/>
  <c r="A4645" i="16"/>
  <c r="AB4644" i="16"/>
  <c r="AA4644" i="16"/>
  <c r="M4644" i="16"/>
  <c r="L4644" i="16"/>
  <c r="K4644" i="16"/>
  <c r="J4644" i="16"/>
  <c r="I4644" i="16"/>
  <c r="H4644" i="16"/>
  <c r="G4644" i="16"/>
  <c r="A4644" i="16"/>
  <c r="C4644" i="16" s="1"/>
  <c r="AB4643" i="16"/>
  <c r="AA4643" i="16"/>
  <c r="M4643" i="16"/>
  <c r="L4643" i="16"/>
  <c r="K4643" i="16"/>
  <c r="J4643" i="16"/>
  <c r="I4643" i="16"/>
  <c r="H4643" i="16"/>
  <c r="G4643" i="16"/>
  <c r="A4643" i="16"/>
  <c r="AB4642" i="16"/>
  <c r="AA4642" i="16"/>
  <c r="M4642" i="16"/>
  <c r="L4642" i="16"/>
  <c r="K4642" i="16"/>
  <c r="J4642" i="16"/>
  <c r="I4642" i="16"/>
  <c r="H4642" i="16"/>
  <c r="G4642" i="16"/>
  <c r="C4642" i="16"/>
  <c r="A4642" i="16"/>
  <c r="AB4641" i="16"/>
  <c r="AA4641" i="16"/>
  <c r="M4641" i="16"/>
  <c r="L4641" i="16"/>
  <c r="K4641" i="16"/>
  <c r="J4641" i="16"/>
  <c r="I4641" i="16"/>
  <c r="H4641" i="16"/>
  <c r="G4641" i="16"/>
  <c r="A4641" i="16"/>
  <c r="AB4640" i="16"/>
  <c r="AA4640" i="16"/>
  <c r="M4640" i="16"/>
  <c r="L4640" i="16"/>
  <c r="K4640" i="16"/>
  <c r="J4640" i="16"/>
  <c r="I4640" i="16"/>
  <c r="H4640" i="16"/>
  <c r="G4640" i="16"/>
  <c r="A4640" i="16"/>
  <c r="C4640" i="16" s="1"/>
  <c r="AB4639" i="16"/>
  <c r="AA4639" i="16"/>
  <c r="M4639" i="16"/>
  <c r="L4639" i="16"/>
  <c r="K4639" i="16"/>
  <c r="J4639" i="16"/>
  <c r="I4639" i="16"/>
  <c r="H4639" i="16"/>
  <c r="G4639" i="16"/>
  <c r="A4639" i="16"/>
  <c r="AB4638" i="16"/>
  <c r="AA4638" i="16"/>
  <c r="M4638" i="16"/>
  <c r="L4638" i="16"/>
  <c r="K4638" i="16"/>
  <c r="J4638" i="16"/>
  <c r="I4638" i="16"/>
  <c r="H4638" i="16"/>
  <c r="G4638" i="16"/>
  <c r="A4638" i="16"/>
  <c r="C4638" i="16" s="1"/>
  <c r="AB4637" i="16"/>
  <c r="AA4637" i="16"/>
  <c r="M4637" i="16"/>
  <c r="L4637" i="16"/>
  <c r="K4637" i="16"/>
  <c r="J4637" i="16"/>
  <c r="I4637" i="16"/>
  <c r="H4637" i="16"/>
  <c r="G4637" i="16"/>
  <c r="A4637" i="16"/>
  <c r="AB4636" i="16"/>
  <c r="AA4636" i="16"/>
  <c r="M4636" i="16"/>
  <c r="L4636" i="16"/>
  <c r="K4636" i="16"/>
  <c r="J4636" i="16"/>
  <c r="I4636" i="16"/>
  <c r="H4636" i="16"/>
  <c r="G4636" i="16"/>
  <c r="A4636" i="16"/>
  <c r="C4636" i="16" s="1"/>
  <c r="AB4635" i="16"/>
  <c r="AA4635" i="16"/>
  <c r="M4635" i="16"/>
  <c r="L4635" i="16"/>
  <c r="K4635" i="16"/>
  <c r="J4635" i="16"/>
  <c r="I4635" i="16"/>
  <c r="H4635" i="16"/>
  <c r="G4635" i="16"/>
  <c r="A4635" i="16"/>
  <c r="AB4634" i="16"/>
  <c r="AA4634" i="16"/>
  <c r="M4634" i="16"/>
  <c r="L4634" i="16"/>
  <c r="K4634" i="16"/>
  <c r="J4634" i="16"/>
  <c r="I4634" i="16"/>
  <c r="H4634" i="16"/>
  <c r="G4634" i="16"/>
  <c r="C4634" i="16"/>
  <c r="A4634" i="16"/>
  <c r="AB4633" i="16"/>
  <c r="AA4633" i="16"/>
  <c r="M4633" i="16"/>
  <c r="L4633" i="16"/>
  <c r="K4633" i="16"/>
  <c r="J4633" i="16"/>
  <c r="I4633" i="16"/>
  <c r="H4633" i="16"/>
  <c r="G4633" i="16"/>
  <c r="A4633" i="16"/>
  <c r="AB4632" i="16"/>
  <c r="AA4632" i="16"/>
  <c r="M4632" i="16"/>
  <c r="L4632" i="16"/>
  <c r="K4632" i="16"/>
  <c r="J4632" i="16"/>
  <c r="I4632" i="16"/>
  <c r="H4632" i="16"/>
  <c r="G4632" i="16"/>
  <c r="A4632" i="16"/>
  <c r="C4632" i="16" s="1"/>
  <c r="AB4631" i="16"/>
  <c r="AA4631" i="16"/>
  <c r="M4631" i="16"/>
  <c r="L4631" i="16"/>
  <c r="K4631" i="16"/>
  <c r="J4631" i="16"/>
  <c r="I4631" i="16"/>
  <c r="H4631" i="16"/>
  <c r="G4631" i="16"/>
  <c r="A4631" i="16"/>
  <c r="AB4630" i="16"/>
  <c r="AA4630" i="16"/>
  <c r="M4630" i="16"/>
  <c r="L4630" i="16"/>
  <c r="K4630" i="16"/>
  <c r="J4630" i="16"/>
  <c r="I4630" i="16"/>
  <c r="H4630" i="16"/>
  <c r="G4630" i="16"/>
  <c r="A4630" i="16"/>
  <c r="C4630" i="16" s="1"/>
  <c r="AB4629" i="16"/>
  <c r="AA4629" i="16"/>
  <c r="M4629" i="16"/>
  <c r="L4629" i="16"/>
  <c r="K4629" i="16"/>
  <c r="J4629" i="16"/>
  <c r="I4629" i="16"/>
  <c r="H4629" i="16"/>
  <c r="G4629" i="16"/>
  <c r="A4629" i="16"/>
  <c r="AB4628" i="16"/>
  <c r="AA4628" i="16"/>
  <c r="M4628" i="16"/>
  <c r="L4628" i="16"/>
  <c r="K4628" i="16"/>
  <c r="J4628" i="16"/>
  <c r="I4628" i="16"/>
  <c r="H4628" i="16"/>
  <c r="G4628" i="16"/>
  <c r="A4628" i="16"/>
  <c r="C4628" i="16" s="1"/>
  <c r="AB4627" i="16"/>
  <c r="AA4627" i="16"/>
  <c r="M4627" i="16"/>
  <c r="L4627" i="16"/>
  <c r="K4627" i="16"/>
  <c r="J4627" i="16"/>
  <c r="I4627" i="16"/>
  <c r="H4627" i="16"/>
  <c r="G4627" i="16"/>
  <c r="A4627" i="16"/>
  <c r="AB4626" i="16"/>
  <c r="AA4626" i="16"/>
  <c r="M4626" i="16"/>
  <c r="L4626" i="16"/>
  <c r="K4626" i="16"/>
  <c r="J4626" i="16"/>
  <c r="I4626" i="16"/>
  <c r="H4626" i="16"/>
  <c r="G4626" i="16"/>
  <c r="C4626" i="16"/>
  <c r="A4626" i="16"/>
  <c r="AB4625" i="16"/>
  <c r="AA4625" i="16"/>
  <c r="M4625" i="16"/>
  <c r="L4625" i="16"/>
  <c r="K4625" i="16"/>
  <c r="J4625" i="16"/>
  <c r="I4625" i="16"/>
  <c r="H4625" i="16"/>
  <c r="G4625" i="16"/>
  <c r="A4625" i="16"/>
  <c r="AB4624" i="16"/>
  <c r="AA4624" i="16"/>
  <c r="M4624" i="16"/>
  <c r="L4624" i="16"/>
  <c r="K4624" i="16"/>
  <c r="J4624" i="16"/>
  <c r="I4624" i="16"/>
  <c r="H4624" i="16"/>
  <c r="G4624" i="16"/>
  <c r="A4624" i="16"/>
  <c r="C4624" i="16" s="1"/>
  <c r="AB4623" i="16"/>
  <c r="AA4623" i="16"/>
  <c r="M4623" i="16"/>
  <c r="L4623" i="16"/>
  <c r="K4623" i="16"/>
  <c r="J4623" i="16"/>
  <c r="I4623" i="16"/>
  <c r="H4623" i="16"/>
  <c r="G4623" i="16"/>
  <c r="A4623" i="16"/>
  <c r="AB4622" i="16"/>
  <c r="AA4622" i="16"/>
  <c r="M4622" i="16"/>
  <c r="L4622" i="16"/>
  <c r="K4622" i="16"/>
  <c r="J4622" i="16"/>
  <c r="I4622" i="16"/>
  <c r="H4622" i="16"/>
  <c r="G4622" i="16"/>
  <c r="A4622" i="16"/>
  <c r="AB4621" i="16"/>
  <c r="AA4621" i="16"/>
  <c r="M4621" i="16"/>
  <c r="L4621" i="16"/>
  <c r="K4621" i="16"/>
  <c r="J4621" i="16"/>
  <c r="I4621" i="16"/>
  <c r="H4621" i="16"/>
  <c r="G4621" i="16"/>
  <c r="A4621" i="16"/>
  <c r="AB4620" i="16"/>
  <c r="AA4620" i="16"/>
  <c r="M4620" i="16"/>
  <c r="L4620" i="16"/>
  <c r="K4620" i="16"/>
  <c r="J4620" i="16"/>
  <c r="I4620" i="16"/>
  <c r="H4620" i="16"/>
  <c r="G4620" i="16"/>
  <c r="A4620" i="16"/>
  <c r="C4620" i="16" s="1"/>
  <c r="AB4619" i="16"/>
  <c r="AA4619" i="16"/>
  <c r="M4619" i="16"/>
  <c r="L4619" i="16"/>
  <c r="K4619" i="16"/>
  <c r="J4619" i="16"/>
  <c r="I4619" i="16"/>
  <c r="H4619" i="16"/>
  <c r="G4619" i="16"/>
  <c r="A4619" i="16"/>
  <c r="AB4618" i="16"/>
  <c r="AA4618" i="16"/>
  <c r="M4618" i="16"/>
  <c r="L4618" i="16"/>
  <c r="K4618" i="16"/>
  <c r="J4618" i="16"/>
  <c r="I4618" i="16"/>
  <c r="H4618" i="16"/>
  <c r="G4618" i="16"/>
  <c r="C4618" i="16"/>
  <c r="A4618" i="16"/>
  <c r="AB4617" i="16"/>
  <c r="AA4617" i="16"/>
  <c r="M4617" i="16"/>
  <c r="L4617" i="16"/>
  <c r="K4617" i="16"/>
  <c r="J4617" i="16"/>
  <c r="I4617" i="16"/>
  <c r="H4617" i="16"/>
  <c r="G4617" i="16"/>
  <c r="A4617" i="16"/>
  <c r="AB4616" i="16"/>
  <c r="AA4616" i="16"/>
  <c r="M4616" i="16"/>
  <c r="L4616" i="16"/>
  <c r="K4616" i="16"/>
  <c r="J4616" i="16"/>
  <c r="I4616" i="16"/>
  <c r="H4616" i="16"/>
  <c r="G4616" i="16"/>
  <c r="A4616" i="16"/>
  <c r="C4616" i="16" s="1"/>
  <c r="AB4615" i="16"/>
  <c r="AA4615" i="16"/>
  <c r="M4615" i="16"/>
  <c r="L4615" i="16"/>
  <c r="K4615" i="16"/>
  <c r="J4615" i="16"/>
  <c r="I4615" i="16"/>
  <c r="H4615" i="16"/>
  <c r="G4615" i="16"/>
  <c r="A4615" i="16"/>
  <c r="AB4614" i="16"/>
  <c r="AA4614" i="16"/>
  <c r="M4614" i="16"/>
  <c r="L4614" i="16"/>
  <c r="K4614" i="16"/>
  <c r="J4614" i="16"/>
  <c r="I4614" i="16"/>
  <c r="H4614" i="16"/>
  <c r="G4614" i="16"/>
  <c r="A4614" i="16"/>
  <c r="AB4613" i="16"/>
  <c r="AA4613" i="16"/>
  <c r="M4613" i="16"/>
  <c r="L4613" i="16"/>
  <c r="K4613" i="16"/>
  <c r="J4613" i="16"/>
  <c r="I4613" i="16"/>
  <c r="H4613" i="16"/>
  <c r="G4613" i="16"/>
  <c r="A4613" i="16"/>
  <c r="AB4612" i="16"/>
  <c r="AA4612" i="16"/>
  <c r="M4612" i="16"/>
  <c r="L4612" i="16"/>
  <c r="K4612" i="16"/>
  <c r="J4612" i="16"/>
  <c r="I4612" i="16"/>
  <c r="H4612" i="16"/>
  <c r="G4612" i="16"/>
  <c r="A4612" i="16"/>
  <c r="C4612" i="16" s="1"/>
  <c r="AB4611" i="16"/>
  <c r="AA4611" i="16"/>
  <c r="M4611" i="16"/>
  <c r="L4611" i="16"/>
  <c r="K4611" i="16"/>
  <c r="J4611" i="16"/>
  <c r="I4611" i="16"/>
  <c r="H4611" i="16"/>
  <c r="G4611" i="16"/>
  <c r="A4611" i="16"/>
  <c r="AB4610" i="16"/>
  <c r="AA4610" i="16"/>
  <c r="M4610" i="16"/>
  <c r="L4610" i="16"/>
  <c r="K4610" i="16"/>
  <c r="J4610" i="16"/>
  <c r="I4610" i="16"/>
  <c r="H4610" i="16"/>
  <c r="G4610" i="16"/>
  <c r="C4610" i="16"/>
  <c r="A4610" i="16"/>
  <c r="AB4609" i="16"/>
  <c r="AA4609" i="16"/>
  <c r="M4609" i="16"/>
  <c r="L4609" i="16"/>
  <c r="K4609" i="16"/>
  <c r="J4609" i="16"/>
  <c r="I4609" i="16"/>
  <c r="H4609" i="16"/>
  <c r="G4609" i="16"/>
  <c r="A4609" i="16"/>
  <c r="AB4608" i="16"/>
  <c r="AA4608" i="16"/>
  <c r="M4608" i="16"/>
  <c r="L4608" i="16"/>
  <c r="K4608" i="16"/>
  <c r="J4608" i="16"/>
  <c r="I4608" i="16"/>
  <c r="H4608" i="16"/>
  <c r="G4608" i="16"/>
  <c r="A4608" i="16"/>
  <c r="C4608" i="16" s="1"/>
  <c r="AB4607" i="16"/>
  <c r="AA4607" i="16"/>
  <c r="M4607" i="16"/>
  <c r="L4607" i="16"/>
  <c r="K4607" i="16"/>
  <c r="J4607" i="16"/>
  <c r="I4607" i="16"/>
  <c r="H4607" i="16"/>
  <c r="G4607" i="16"/>
  <c r="A4607" i="16"/>
  <c r="AB4606" i="16"/>
  <c r="AA4606" i="16"/>
  <c r="M4606" i="16"/>
  <c r="L4606" i="16"/>
  <c r="K4606" i="16"/>
  <c r="J4606" i="16"/>
  <c r="I4606" i="16"/>
  <c r="H4606" i="16"/>
  <c r="G4606" i="16"/>
  <c r="A4606" i="16"/>
  <c r="C4606" i="16" s="1"/>
  <c r="AB4605" i="16"/>
  <c r="AA4605" i="16"/>
  <c r="M4605" i="16"/>
  <c r="L4605" i="16"/>
  <c r="K4605" i="16"/>
  <c r="J4605" i="16"/>
  <c r="I4605" i="16"/>
  <c r="H4605" i="16"/>
  <c r="G4605" i="16"/>
  <c r="A4605" i="16"/>
  <c r="AB4604" i="16"/>
  <c r="AA4604" i="16"/>
  <c r="M4604" i="16"/>
  <c r="L4604" i="16"/>
  <c r="K4604" i="16"/>
  <c r="J4604" i="16"/>
  <c r="I4604" i="16"/>
  <c r="H4604" i="16"/>
  <c r="G4604" i="16"/>
  <c r="A4604" i="16"/>
  <c r="C4604" i="16" s="1"/>
  <c r="AB4603" i="16"/>
  <c r="AA4603" i="16"/>
  <c r="M4603" i="16"/>
  <c r="L4603" i="16"/>
  <c r="K4603" i="16"/>
  <c r="J4603" i="16"/>
  <c r="I4603" i="16"/>
  <c r="H4603" i="16"/>
  <c r="G4603" i="16"/>
  <c r="A4603" i="16"/>
  <c r="AB4602" i="16"/>
  <c r="AA4602" i="16"/>
  <c r="M4602" i="16"/>
  <c r="L4602" i="16"/>
  <c r="K4602" i="16"/>
  <c r="J4602" i="16"/>
  <c r="I4602" i="16"/>
  <c r="H4602" i="16"/>
  <c r="G4602" i="16"/>
  <c r="C4602" i="16"/>
  <c r="A4602" i="16"/>
  <c r="AB4601" i="16"/>
  <c r="AA4601" i="16"/>
  <c r="M4601" i="16"/>
  <c r="L4601" i="16"/>
  <c r="K4601" i="16"/>
  <c r="J4601" i="16"/>
  <c r="I4601" i="16"/>
  <c r="H4601" i="16"/>
  <c r="G4601" i="16"/>
  <c r="A4601" i="16"/>
  <c r="AB4600" i="16"/>
  <c r="AA4600" i="16"/>
  <c r="M4600" i="16"/>
  <c r="L4600" i="16"/>
  <c r="K4600" i="16"/>
  <c r="J4600" i="16"/>
  <c r="I4600" i="16"/>
  <c r="H4600" i="16"/>
  <c r="G4600" i="16"/>
  <c r="A4600" i="16"/>
  <c r="C4600" i="16" s="1"/>
  <c r="AB4599" i="16"/>
  <c r="AA4599" i="16"/>
  <c r="M4599" i="16"/>
  <c r="L4599" i="16"/>
  <c r="K4599" i="16"/>
  <c r="J4599" i="16"/>
  <c r="I4599" i="16"/>
  <c r="H4599" i="16"/>
  <c r="G4599" i="16"/>
  <c r="A4599" i="16"/>
  <c r="AB4598" i="16"/>
  <c r="AA4598" i="16"/>
  <c r="M4598" i="16"/>
  <c r="L4598" i="16"/>
  <c r="K4598" i="16"/>
  <c r="J4598" i="16"/>
  <c r="I4598" i="16"/>
  <c r="H4598" i="16"/>
  <c r="G4598" i="16"/>
  <c r="A4598" i="16"/>
  <c r="C4598" i="16" s="1"/>
  <c r="AB4597" i="16"/>
  <c r="AA4597" i="16"/>
  <c r="M4597" i="16"/>
  <c r="L4597" i="16"/>
  <c r="K4597" i="16"/>
  <c r="J4597" i="16"/>
  <c r="I4597" i="16"/>
  <c r="H4597" i="16"/>
  <c r="G4597" i="16"/>
  <c r="A4597" i="16"/>
  <c r="AB4596" i="16"/>
  <c r="AA4596" i="16"/>
  <c r="M4596" i="16"/>
  <c r="L4596" i="16"/>
  <c r="K4596" i="16"/>
  <c r="J4596" i="16"/>
  <c r="I4596" i="16"/>
  <c r="H4596" i="16"/>
  <c r="G4596" i="16"/>
  <c r="A4596" i="16"/>
  <c r="C4596" i="16" s="1"/>
  <c r="AB4595" i="16"/>
  <c r="AA4595" i="16"/>
  <c r="M4595" i="16"/>
  <c r="L4595" i="16"/>
  <c r="K4595" i="16"/>
  <c r="J4595" i="16"/>
  <c r="I4595" i="16"/>
  <c r="H4595" i="16"/>
  <c r="G4595" i="16"/>
  <c r="A4595" i="16"/>
  <c r="AB4594" i="16"/>
  <c r="AA4594" i="16"/>
  <c r="M4594" i="16"/>
  <c r="L4594" i="16"/>
  <c r="K4594" i="16"/>
  <c r="J4594" i="16"/>
  <c r="I4594" i="16"/>
  <c r="H4594" i="16"/>
  <c r="G4594" i="16"/>
  <c r="C4594" i="16"/>
  <c r="A4594" i="16"/>
  <c r="AB4593" i="16"/>
  <c r="AA4593" i="16"/>
  <c r="M4593" i="16"/>
  <c r="L4593" i="16"/>
  <c r="K4593" i="16"/>
  <c r="J4593" i="16"/>
  <c r="I4593" i="16"/>
  <c r="H4593" i="16"/>
  <c r="G4593" i="16"/>
  <c r="A4593" i="16"/>
  <c r="AB4592" i="16"/>
  <c r="AA4592" i="16"/>
  <c r="M4592" i="16"/>
  <c r="L4592" i="16"/>
  <c r="K4592" i="16"/>
  <c r="J4592" i="16"/>
  <c r="I4592" i="16"/>
  <c r="H4592" i="16"/>
  <c r="G4592" i="16"/>
  <c r="A4592" i="16"/>
  <c r="C4592" i="16" s="1"/>
  <c r="AB4591" i="16"/>
  <c r="AA4591" i="16"/>
  <c r="M4591" i="16"/>
  <c r="L4591" i="16"/>
  <c r="K4591" i="16"/>
  <c r="J4591" i="16"/>
  <c r="I4591" i="16"/>
  <c r="H4591" i="16"/>
  <c r="G4591" i="16"/>
  <c r="A4591" i="16"/>
  <c r="AB4590" i="16"/>
  <c r="AA4590" i="16"/>
  <c r="M4590" i="16"/>
  <c r="L4590" i="16"/>
  <c r="K4590" i="16"/>
  <c r="J4590" i="16"/>
  <c r="I4590" i="16"/>
  <c r="H4590" i="16"/>
  <c r="G4590" i="16"/>
  <c r="A4590" i="16"/>
  <c r="AB4589" i="16"/>
  <c r="AA4589" i="16"/>
  <c r="M4589" i="16"/>
  <c r="L4589" i="16"/>
  <c r="K4589" i="16"/>
  <c r="J4589" i="16"/>
  <c r="I4589" i="16"/>
  <c r="H4589" i="16"/>
  <c r="G4589" i="16"/>
  <c r="A4589" i="16"/>
  <c r="AB4588" i="16"/>
  <c r="AA4588" i="16"/>
  <c r="M4588" i="16"/>
  <c r="L4588" i="16"/>
  <c r="K4588" i="16"/>
  <c r="J4588" i="16"/>
  <c r="I4588" i="16"/>
  <c r="H4588" i="16"/>
  <c r="G4588" i="16"/>
  <c r="A4588" i="16"/>
  <c r="C4588" i="16" s="1"/>
  <c r="AB4587" i="16"/>
  <c r="AA4587" i="16"/>
  <c r="M4587" i="16"/>
  <c r="L4587" i="16"/>
  <c r="K4587" i="16"/>
  <c r="J4587" i="16"/>
  <c r="I4587" i="16"/>
  <c r="H4587" i="16"/>
  <c r="G4587" i="16"/>
  <c r="A4587" i="16"/>
  <c r="AB4586" i="16"/>
  <c r="AA4586" i="16"/>
  <c r="M4586" i="16"/>
  <c r="L4586" i="16"/>
  <c r="K4586" i="16"/>
  <c r="J4586" i="16"/>
  <c r="I4586" i="16"/>
  <c r="H4586" i="16"/>
  <c r="G4586" i="16"/>
  <c r="C4586" i="16"/>
  <c r="A4586" i="16"/>
  <c r="AB4585" i="16"/>
  <c r="AA4585" i="16"/>
  <c r="M4585" i="16"/>
  <c r="L4585" i="16"/>
  <c r="K4585" i="16"/>
  <c r="J4585" i="16"/>
  <c r="I4585" i="16"/>
  <c r="H4585" i="16"/>
  <c r="G4585" i="16"/>
  <c r="A4585" i="16"/>
  <c r="AB4584" i="16"/>
  <c r="AA4584" i="16"/>
  <c r="M4584" i="16"/>
  <c r="L4584" i="16"/>
  <c r="K4584" i="16"/>
  <c r="J4584" i="16"/>
  <c r="I4584" i="16"/>
  <c r="H4584" i="16"/>
  <c r="G4584" i="16"/>
  <c r="A4584" i="16"/>
  <c r="C4584" i="16" s="1"/>
  <c r="AB4583" i="16"/>
  <c r="AA4583" i="16"/>
  <c r="M4583" i="16"/>
  <c r="L4583" i="16"/>
  <c r="K4583" i="16"/>
  <c r="J4583" i="16"/>
  <c r="I4583" i="16"/>
  <c r="H4583" i="16"/>
  <c r="G4583" i="16"/>
  <c r="A4583" i="16"/>
  <c r="AB4582" i="16"/>
  <c r="AA4582" i="16"/>
  <c r="M4582" i="16"/>
  <c r="L4582" i="16"/>
  <c r="K4582" i="16"/>
  <c r="J4582" i="16"/>
  <c r="I4582" i="16"/>
  <c r="H4582" i="16"/>
  <c r="G4582" i="16"/>
  <c r="A4582" i="16"/>
  <c r="AB4581" i="16"/>
  <c r="AA4581" i="16"/>
  <c r="M4581" i="16"/>
  <c r="L4581" i="16"/>
  <c r="K4581" i="16"/>
  <c r="J4581" i="16"/>
  <c r="I4581" i="16"/>
  <c r="H4581" i="16"/>
  <c r="G4581" i="16"/>
  <c r="A4581" i="16"/>
  <c r="AB4580" i="16"/>
  <c r="AA4580" i="16"/>
  <c r="M4580" i="16"/>
  <c r="L4580" i="16"/>
  <c r="K4580" i="16"/>
  <c r="J4580" i="16"/>
  <c r="I4580" i="16"/>
  <c r="H4580" i="16"/>
  <c r="G4580" i="16"/>
  <c r="A4580" i="16"/>
  <c r="C4580" i="16" s="1"/>
  <c r="AB4579" i="16"/>
  <c r="AA4579" i="16"/>
  <c r="M4579" i="16"/>
  <c r="L4579" i="16"/>
  <c r="K4579" i="16"/>
  <c r="J4579" i="16"/>
  <c r="I4579" i="16"/>
  <c r="H4579" i="16"/>
  <c r="G4579" i="16"/>
  <c r="A4579" i="16"/>
  <c r="AB4578" i="16"/>
  <c r="AA4578" i="16"/>
  <c r="M4578" i="16"/>
  <c r="L4578" i="16"/>
  <c r="K4578" i="16"/>
  <c r="J4578" i="16"/>
  <c r="I4578" i="16"/>
  <c r="H4578" i="16"/>
  <c r="G4578" i="16"/>
  <c r="C4578" i="16"/>
  <c r="A4578" i="16"/>
  <c r="AB4577" i="16"/>
  <c r="AA4577" i="16"/>
  <c r="M4577" i="16"/>
  <c r="L4577" i="16"/>
  <c r="K4577" i="16"/>
  <c r="J4577" i="16"/>
  <c r="I4577" i="16"/>
  <c r="H4577" i="16"/>
  <c r="G4577" i="16"/>
  <c r="A4577" i="16"/>
  <c r="AB4576" i="16"/>
  <c r="AA4576" i="16"/>
  <c r="M4576" i="16"/>
  <c r="L4576" i="16"/>
  <c r="K4576" i="16"/>
  <c r="J4576" i="16"/>
  <c r="I4576" i="16"/>
  <c r="H4576" i="16"/>
  <c r="G4576" i="16"/>
  <c r="A4576" i="16"/>
  <c r="C4576" i="16" s="1"/>
  <c r="AB4575" i="16"/>
  <c r="AA4575" i="16"/>
  <c r="M4575" i="16"/>
  <c r="L4575" i="16"/>
  <c r="K4575" i="16"/>
  <c r="J4575" i="16"/>
  <c r="I4575" i="16"/>
  <c r="H4575" i="16"/>
  <c r="G4575" i="16"/>
  <c r="A4575" i="16"/>
  <c r="AB4574" i="16"/>
  <c r="AA4574" i="16"/>
  <c r="M4574" i="16"/>
  <c r="L4574" i="16"/>
  <c r="K4574" i="16"/>
  <c r="J4574" i="16"/>
  <c r="I4574" i="16"/>
  <c r="H4574" i="16"/>
  <c r="G4574" i="16"/>
  <c r="A4574" i="16"/>
  <c r="C4574" i="16" s="1"/>
  <c r="AB4573" i="16"/>
  <c r="AA4573" i="16"/>
  <c r="M4573" i="16"/>
  <c r="L4573" i="16"/>
  <c r="K4573" i="16"/>
  <c r="J4573" i="16"/>
  <c r="I4573" i="16"/>
  <c r="H4573" i="16"/>
  <c r="G4573" i="16"/>
  <c r="A4573" i="16"/>
  <c r="AB4572" i="16"/>
  <c r="AA4572" i="16"/>
  <c r="M4572" i="16"/>
  <c r="L4572" i="16"/>
  <c r="K4572" i="16"/>
  <c r="J4572" i="16"/>
  <c r="I4572" i="16"/>
  <c r="H4572" i="16"/>
  <c r="G4572" i="16"/>
  <c r="A4572" i="16"/>
  <c r="C4572" i="16" s="1"/>
  <c r="AB4571" i="16"/>
  <c r="AA4571" i="16"/>
  <c r="M4571" i="16"/>
  <c r="L4571" i="16"/>
  <c r="K4571" i="16"/>
  <c r="J4571" i="16"/>
  <c r="I4571" i="16"/>
  <c r="H4571" i="16"/>
  <c r="G4571" i="16"/>
  <c r="A4571" i="16"/>
  <c r="AB4570" i="16"/>
  <c r="AA4570" i="16"/>
  <c r="M4570" i="16"/>
  <c r="L4570" i="16"/>
  <c r="K4570" i="16"/>
  <c r="J4570" i="16"/>
  <c r="I4570" i="16"/>
  <c r="H4570" i="16"/>
  <c r="G4570" i="16"/>
  <c r="C4570" i="16"/>
  <c r="A4570" i="16"/>
  <c r="AB4569" i="16"/>
  <c r="AA4569" i="16"/>
  <c r="M4569" i="16"/>
  <c r="L4569" i="16"/>
  <c r="K4569" i="16"/>
  <c r="J4569" i="16"/>
  <c r="I4569" i="16"/>
  <c r="H4569" i="16"/>
  <c r="G4569" i="16"/>
  <c r="A4569" i="16"/>
  <c r="AB4568" i="16"/>
  <c r="AA4568" i="16"/>
  <c r="M4568" i="16"/>
  <c r="L4568" i="16"/>
  <c r="K4568" i="16"/>
  <c r="J4568" i="16"/>
  <c r="I4568" i="16"/>
  <c r="H4568" i="16"/>
  <c r="G4568" i="16"/>
  <c r="A4568" i="16"/>
  <c r="C4568" i="16" s="1"/>
  <c r="AB4567" i="16"/>
  <c r="AA4567" i="16"/>
  <c r="M4567" i="16"/>
  <c r="L4567" i="16"/>
  <c r="K4567" i="16"/>
  <c r="J4567" i="16"/>
  <c r="I4567" i="16"/>
  <c r="H4567" i="16"/>
  <c r="G4567" i="16"/>
  <c r="A4567" i="16"/>
  <c r="AB4566" i="16"/>
  <c r="AA4566" i="16"/>
  <c r="M4566" i="16"/>
  <c r="L4566" i="16"/>
  <c r="K4566" i="16"/>
  <c r="J4566" i="16"/>
  <c r="I4566" i="16"/>
  <c r="H4566" i="16"/>
  <c r="G4566" i="16"/>
  <c r="A4566" i="16"/>
  <c r="C4566" i="16" s="1"/>
  <c r="AB4565" i="16"/>
  <c r="AA4565" i="16"/>
  <c r="M4565" i="16"/>
  <c r="L4565" i="16"/>
  <c r="K4565" i="16"/>
  <c r="J4565" i="16"/>
  <c r="I4565" i="16"/>
  <c r="H4565" i="16"/>
  <c r="G4565" i="16"/>
  <c r="A4565" i="16"/>
  <c r="AB4564" i="16"/>
  <c r="AA4564" i="16"/>
  <c r="M4564" i="16"/>
  <c r="L4564" i="16"/>
  <c r="K4564" i="16"/>
  <c r="J4564" i="16"/>
  <c r="I4564" i="16"/>
  <c r="H4564" i="16"/>
  <c r="G4564" i="16"/>
  <c r="A4564" i="16"/>
  <c r="AB4563" i="16"/>
  <c r="AA4563" i="16"/>
  <c r="M4563" i="16"/>
  <c r="L4563" i="16"/>
  <c r="K4563" i="16"/>
  <c r="J4563" i="16"/>
  <c r="I4563" i="16"/>
  <c r="H4563" i="16"/>
  <c r="G4563" i="16"/>
  <c r="A4563" i="16"/>
  <c r="N4563" i="16" s="1"/>
  <c r="AB4562" i="16"/>
  <c r="AA4562" i="16"/>
  <c r="M4562" i="16"/>
  <c r="L4562" i="16"/>
  <c r="K4562" i="16"/>
  <c r="J4562" i="16"/>
  <c r="I4562" i="16"/>
  <c r="H4562" i="16"/>
  <c r="G4562" i="16"/>
  <c r="A4562" i="16"/>
  <c r="C4562" i="16" s="1"/>
  <c r="AB4561" i="16"/>
  <c r="AA4561" i="16"/>
  <c r="M4561" i="16"/>
  <c r="L4561" i="16"/>
  <c r="K4561" i="16"/>
  <c r="J4561" i="16"/>
  <c r="I4561" i="16"/>
  <c r="H4561" i="16"/>
  <c r="G4561" i="16"/>
  <c r="A4561" i="16"/>
  <c r="AB4560" i="16"/>
  <c r="AA4560" i="16"/>
  <c r="M4560" i="16"/>
  <c r="L4560" i="16"/>
  <c r="K4560" i="16"/>
  <c r="J4560" i="16"/>
  <c r="I4560" i="16"/>
  <c r="H4560" i="16"/>
  <c r="G4560" i="16"/>
  <c r="A4560" i="16"/>
  <c r="C4560" i="16" s="1"/>
  <c r="AB4559" i="16"/>
  <c r="AA4559" i="16"/>
  <c r="M4559" i="16"/>
  <c r="L4559" i="16"/>
  <c r="K4559" i="16"/>
  <c r="J4559" i="16"/>
  <c r="I4559" i="16"/>
  <c r="H4559" i="16"/>
  <c r="G4559" i="16"/>
  <c r="C4559" i="16"/>
  <c r="A4559" i="16"/>
  <c r="N4559" i="16" s="1"/>
  <c r="AB4558" i="16"/>
  <c r="AA4558" i="16"/>
  <c r="M4558" i="16"/>
  <c r="L4558" i="16"/>
  <c r="K4558" i="16"/>
  <c r="J4558" i="16"/>
  <c r="I4558" i="16"/>
  <c r="H4558" i="16"/>
  <c r="G4558" i="16"/>
  <c r="A4558" i="16"/>
  <c r="AB4557" i="16"/>
  <c r="AA4557" i="16"/>
  <c r="M4557" i="16"/>
  <c r="L4557" i="16"/>
  <c r="K4557" i="16"/>
  <c r="J4557" i="16"/>
  <c r="I4557" i="16"/>
  <c r="H4557" i="16"/>
  <c r="G4557" i="16"/>
  <c r="A4557" i="16"/>
  <c r="N4557" i="16" s="1"/>
  <c r="AB4556" i="16"/>
  <c r="AA4556" i="16"/>
  <c r="M4556" i="16"/>
  <c r="L4556" i="16"/>
  <c r="K4556" i="16"/>
  <c r="J4556" i="16"/>
  <c r="I4556" i="16"/>
  <c r="H4556" i="16"/>
  <c r="G4556" i="16"/>
  <c r="A4556" i="16"/>
  <c r="AB4555" i="16"/>
  <c r="AA4555" i="16"/>
  <c r="M4555" i="16"/>
  <c r="L4555" i="16"/>
  <c r="K4555" i="16"/>
  <c r="J4555" i="16"/>
  <c r="I4555" i="16"/>
  <c r="B4555" i="16" s="1"/>
  <c r="H4555" i="16"/>
  <c r="G4555" i="16"/>
  <c r="A4555" i="16"/>
  <c r="AB4554" i="16"/>
  <c r="AA4554" i="16"/>
  <c r="M4554" i="16"/>
  <c r="L4554" i="16"/>
  <c r="K4554" i="16"/>
  <c r="J4554" i="16"/>
  <c r="I4554" i="16"/>
  <c r="H4554" i="16"/>
  <c r="G4554" i="16"/>
  <c r="A4554" i="16"/>
  <c r="AB4553" i="16"/>
  <c r="AA4553" i="16"/>
  <c r="M4553" i="16"/>
  <c r="L4553" i="16"/>
  <c r="K4553" i="16"/>
  <c r="J4553" i="16"/>
  <c r="I4553" i="16"/>
  <c r="H4553" i="16"/>
  <c r="G4553" i="16"/>
  <c r="A4553" i="16"/>
  <c r="AB4552" i="16"/>
  <c r="AA4552" i="16"/>
  <c r="M4552" i="16"/>
  <c r="L4552" i="16"/>
  <c r="K4552" i="16"/>
  <c r="J4552" i="16"/>
  <c r="I4552" i="16"/>
  <c r="H4552" i="16"/>
  <c r="G4552" i="16"/>
  <c r="A4552" i="16"/>
  <c r="AB4551" i="16"/>
  <c r="AA4551" i="16"/>
  <c r="M4551" i="16"/>
  <c r="L4551" i="16"/>
  <c r="K4551" i="16"/>
  <c r="J4551" i="16"/>
  <c r="I4551" i="16"/>
  <c r="H4551" i="16"/>
  <c r="G4551" i="16"/>
  <c r="A4551" i="16"/>
  <c r="N4551" i="16" s="1"/>
  <c r="AB4550" i="16"/>
  <c r="AA4550" i="16"/>
  <c r="M4550" i="16"/>
  <c r="L4550" i="16"/>
  <c r="K4550" i="16"/>
  <c r="J4550" i="16"/>
  <c r="I4550" i="16"/>
  <c r="H4550" i="16"/>
  <c r="G4550" i="16"/>
  <c r="B4550" i="16"/>
  <c r="A4550" i="16"/>
  <c r="AB4549" i="16"/>
  <c r="AA4549" i="16"/>
  <c r="M4549" i="16"/>
  <c r="L4549" i="16"/>
  <c r="K4549" i="16"/>
  <c r="J4549" i="16"/>
  <c r="I4549" i="16"/>
  <c r="H4549" i="16"/>
  <c r="G4549" i="16"/>
  <c r="A4549" i="16"/>
  <c r="N4549" i="16" s="1"/>
  <c r="AB4548" i="16"/>
  <c r="AA4548" i="16"/>
  <c r="M4548" i="16"/>
  <c r="L4548" i="16"/>
  <c r="K4548" i="16"/>
  <c r="J4548" i="16"/>
  <c r="I4548" i="16"/>
  <c r="H4548" i="16"/>
  <c r="G4548" i="16"/>
  <c r="A4548" i="16"/>
  <c r="AB4547" i="16"/>
  <c r="AA4547" i="16"/>
  <c r="N4547" i="16"/>
  <c r="M4547" i="16"/>
  <c r="L4547" i="16"/>
  <c r="K4547" i="16"/>
  <c r="J4547" i="16"/>
  <c r="I4547" i="16"/>
  <c r="H4547" i="16"/>
  <c r="G4547" i="16"/>
  <c r="F4547" i="16" s="1"/>
  <c r="C4547" i="16"/>
  <c r="A4547" i="16"/>
  <c r="AB4546" i="16"/>
  <c r="AA4546" i="16"/>
  <c r="M4546" i="16"/>
  <c r="L4546" i="16"/>
  <c r="K4546" i="16"/>
  <c r="J4546" i="16"/>
  <c r="I4546" i="16"/>
  <c r="H4546" i="16"/>
  <c r="G4546" i="16"/>
  <c r="C4546" i="16"/>
  <c r="B4546" i="16"/>
  <c r="A4546" i="16"/>
  <c r="AB4545" i="16"/>
  <c r="AA4545" i="16"/>
  <c r="N4545" i="16"/>
  <c r="M4545" i="16"/>
  <c r="L4545" i="16"/>
  <c r="K4545" i="16"/>
  <c r="J4545" i="16"/>
  <c r="I4545" i="16"/>
  <c r="H4545" i="16"/>
  <c r="G4545" i="16"/>
  <c r="F4545" i="16"/>
  <c r="A4545" i="16"/>
  <c r="AB4544" i="16"/>
  <c r="AA4544" i="16"/>
  <c r="M4544" i="16"/>
  <c r="L4544" i="16"/>
  <c r="K4544" i="16"/>
  <c r="J4544" i="16"/>
  <c r="I4544" i="16"/>
  <c r="H4544" i="16"/>
  <c r="G4544" i="16"/>
  <c r="A4544" i="16"/>
  <c r="C4544" i="16" s="1"/>
  <c r="AB4543" i="16"/>
  <c r="AA4543" i="16"/>
  <c r="M4543" i="16"/>
  <c r="L4543" i="16"/>
  <c r="K4543" i="16"/>
  <c r="J4543" i="16"/>
  <c r="I4543" i="16"/>
  <c r="H4543" i="16"/>
  <c r="G4543" i="16"/>
  <c r="A4543" i="16"/>
  <c r="N4543" i="16" s="1"/>
  <c r="AB4542" i="16"/>
  <c r="AA4542" i="16"/>
  <c r="M4542" i="16"/>
  <c r="L4542" i="16"/>
  <c r="K4542" i="16"/>
  <c r="J4542" i="16"/>
  <c r="I4542" i="16"/>
  <c r="B4542" i="16" s="1"/>
  <c r="H4542" i="16"/>
  <c r="G4542" i="16"/>
  <c r="A4542" i="16"/>
  <c r="AB4541" i="16"/>
  <c r="AA4541" i="16"/>
  <c r="M4541" i="16"/>
  <c r="L4541" i="16"/>
  <c r="K4541" i="16"/>
  <c r="J4541" i="16"/>
  <c r="I4541" i="16"/>
  <c r="H4541" i="16"/>
  <c r="G4541" i="16"/>
  <c r="A4541" i="16"/>
  <c r="N4541" i="16" s="1"/>
  <c r="AB4540" i="16"/>
  <c r="AA4540" i="16"/>
  <c r="M4540" i="16"/>
  <c r="L4540" i="16"/>
  <c r="K4540" i="16"/>
  <c r="J4540" i="16"/>
  <c r="I4540" i="16"/>
  <c r="H4540" i="16"/>
  <c r="G4540" i="16"/>
  <c r="A4540" i="16"/>
  <c r="AB4539" i="16"/>
  <c r="AA4539" i="16"/>
  <c r="M4539" i="16"/>
  <c r="L4539" i="16"/>
  <c r="K4539" i="16"/>
  <c r="J4539" i="16"/>
  <c r="I4539" i="16"/>
  <c r="H4539" i="16"/>
  <c r="G4539" i="16"/>
  <c r="F4539" i="16" s="1"/>
  <c r="A4539" i="16"/>
  <c r="N4539" i="16" s="1"/>
  <c r="AB4538" i="16"/>
  <c r="AA4538" i="16"/>
  <c r="M4538" i="16"/>
  <c r="L4538" i="16"/>
  <c r="K4538" i="16"/>
  <c r="J4538" i="16"/>
  <c r="I4538" i="16"/>
  <c r="H4538" i="16"/>
  <c r="G4538" i="16"/>
  <c r="C4538" i="16"/>
  <c r="A4538" i="16"/>
  <c r="B4538" i="16" s="1"/>
  <c r="AB4537" i="16"/>
  <c r="AA4537" i="16"/>
  <c r="M4537" i="16"/>
  <c r="L4537" i="16"/>
  <c r="K4537" i="16"/>
  <c r="J4537" i="16"/>
  <c r="I4537" i="16"/>
  <c r="H4537" i="16"/>
  <c r="G4537" i="16"/>
  <c r="A4537" i="16"/>
  <c r="AB4536" i="16"/>
  <c r="AA4536" i="16"/>
  <c r="M4536" i="16"/>
  <c r="L4536" i="16"/>
  <c r="K4536" i="16"/>
  <c r="J4536" i="16"/>
  <c r="I4536" i="16"/>
  <c r="H4536" i="16"/>
  <c r="G4536" i="16"/>
  <c r="C4536" i="16"/>
  <c r="A4536" i="16"/>
  <c r="AB4535" i="16"/>
  <c r="AA4535" i="16"/>
  <c r="M4535" i="16"/>
  <c r="L4535" i="16"/>
  <c r="K4535" i="16"/>
  <c r="J4535" i="16"/>
  <c r="I4535" i="16"/>
  <c r="H4535" i="16"/>
  <c r="G4535" i="16"/>
  <c r="A4535" i="16"/>
  <c r="AB4534" i="16"/>
  <c r="AA4534" i="16"/>
  <c r="M4534" i="16"/>
  <c r="L4534" i="16"/>
  <c r="K4534" i="16"/>
  <c r="J4534" i="16"/>
  <c r="I4534" i="16"/>
  <c r="B4534" i="16" s="1"/>
  <c r="H4534" i="16"/>
  <c r="G4534" i="16"/>
  <c r="A4534" i="16"/>
  <c r="AB4533" i="16"/>
  <c r="AA4533" i="16"/>
  <c r="M4533" i="16"/>
  <c r="L4533" i="16"/>
  <c r="K4533" i="16"/>
  <c r="J4533" i="16"/>
  <c r="I4533" i="16"/>
  <c r="H4533" i="16"/>
  <c r="G4533" i="16"/>
  <c r="A4533" i="16"/>
  <c r="N4533" i="16" s="1"/>
  <c r="AB4532" i="16"/>
  <c r="AA4532" i="16"/>
  <c r="M4532" i="16"/>
  <c r="L4532" i="16"/>
  <c r="K4532" i="16"/>
  <c r="J4532" i="16"/>
  <c r="I4532" i="16"/>
  <c r="B4532" i="16" s="1"/>
  <c r="H4532" i="16"/>
  <c r="G4532" i="16"/>
  <c r="A4532" i="16"/>
  <c r="AB4531" i="16"/>
  <c r="AA4531" i="16"/>
  <c r="M4531" i="16"/>
  <c r="L4531" i="16"/>
  <c r="K4531" i="16"/>
  <c r="J4531" i="16"/>
  <c r="I4531" i="16"/>
  <c r="B4531" i="16" s="1"/>
  <c r="H4531" i="16"/>
  <c r="G4531" i="16"/>
  <c r="A4531" i="16"/>
  <c r="N4531" i="16" s="1"/>
  <c r="AB4530" i="16"/>
  <c r="AA4530" i="16"/>
  <c r="M4530" i="16"/>
  <c r="L4530" i="16"/>
  <c r="K4530" i="16"/>
  <c r="J4530" i="16"/>
  <c r="I4530" i="16"/>
  <c r="H4530" i="16"/>
  <c r="G4530" i="16"/>
  <c r="C4530" i="16"/>
  <c r="A4530" i="16"/>
  <c r="N4530" i="16" s="1"/>
  <c r="AB4529" i="16"/>
  <c r="AA4529" i="16"/>
  <c r="M4529" i="16"/>
  <c r="L4529" i="16"/>
  <c r="K4529" i="16"/>
  <c r="J4529" i="16"/>
  <c r="I4529" i="16"/>
  <c r="B4529" i="16" s="1"/>
  <c r="H4529" i="16"/>
  <c r="G4529" i="16"/>
  <c r="A4529" i="16"/>
  <c r="N4529" i="16" s="1"/>
  <c r="AB4528" i="16"/>
  <c r="AA4528" i="16"/>
  <c r="M4528" i="16"/>
  <c r="L4528" i="16"/>
  <c r="K4528" i="16"/>
  <c r="J4528" i="16"/>
  <c r="I4528" i="16"/>
  <c r="H4528" i="16"/>
  <c r="G4528" i="16"/>
  <c r="A4528" i="16"/>
  <c r="N4528" i="16" s="1"/>
  <c r="AB4527" i="16"/>
  <c r="AA4527" i="16"/>
  <c r="M4527" i="16"/>
  <c r="L4527" i="16"/>
  <c r="K4527" i="16"/>
  <c r="J4527" i="16"/>
  <c r="I4527" i="16"/>
  <c r="H4527" i="16"/>
  <c r="G4527" i="16"/>
  <c r="A4527" i="16"/>
  <c r="N4527" i="16" s="1"/>
  <c r="AB4526" i="16"/>
  <c r="AA4526" i="16"/>
  <c r="M4526" i="16"/>
  <c r="L4526" i="16"/>
  <c r="K4526" i="16"/>
  <c r="J4526" i="16"/>
  <c r="I4526" i="16"/>
  <c r="H4526" i="16"/>
  <c r="G4526" i="16"/>
  <c r="A4526" i="16"/>
  <c r="N4526" i="16" s="1"/>
  <c r="AB4525" i="16"/>
  <c r="AA4525" i="16"/>
  <c r="M4525" i="16"/>
  <c r="L4525" i="16"/>
  <c r="K4525" i="16"/>
  <c r="J4525" i="16"/>
  <c r="I4525" i="16"/>
  <c r="B4525" i="16" s="1"/>
  <c r="H4525" i="16"/>
  <c r="G4525" i="16"/>
  <c r="A4525" i="16"/>
  <c r="N4525" i="16" s="1"/>
  <c r="AB4524" i="16"/>
  <c r="AA4524" i="16"/>
  <c r="M4524" i="16"/>
  <c r="L4524" i="16"/>
  <c r="K4524" i="16"/>
  <c r="J4524" i="16"/>
  <c r="I4524" i="16"/>
  <c r="B4524" i="16" s="1"/>
  <c r="H4524" i="16"/>
  <c r="G4524" i="16"/>
  <c r="A4524" i="16"/>
  <c r="AB4523" i="16"/>
  <c r="AA4523" i="16"/>
  <c r="M4523" i="16"/>
  <c r="L4523" i="16"/>
  <c r="K4523" i="16"/>
  <c r="J4523" i="16"/>
  <c r="I4523" i="16"/>
  <c r="B4523" i="16" s="1"/>
  <c r="H4523" i="16"/>
  <c r="G4523" i="16"/>
  <c r="A4523" i="16"/>
  <c r="N4523" i="16" s="1"/>
  <c r="AB4522" i="16"/>
  <c r="AA4522" i="16"/>
  <c r="M4522" i="16"/>
  <c r="L4522" i="16"/>
  <c r="K4522" i="16"/>
  <c r="J4522" i="16"/>
  <c r="I4522" i="16"/>
  <c r="H4522" i="16"/>
  <c r="G4522" i="16"/>
  <c r="C4522" i="16"/>
  <c r="A4522" i="16"/>
  <c r="N4522" i="16" s="1"/>
  <c r="AB4521" i="16"/>
  <c r="AA4521" i="16"/>
  <c r="M4521" i="16"/>
  <c r="L4521" i="16"/>
  <c r="K4521" i="16"/>
  <c r="J4521" i="16"/>
  <c r="I4521" i="16"/>
  <c r="B4521" i="16" s="1"/>
  <c r="H4521" i="16"/>
  <c r="G4521" i="16"/>
  <c r="A4521" i="16"/>
  <c r="N4521" i="16" s="1"/>
  <c r="AB4520" i="16"/>
  <c r="AA4520" i="16"/>
  <c r="M4520" i="16"/>
  <c r="L4520" i="16"/>
  <c r="K4520" i="16"/>
  <c r="J4520" i="16"/>
  <c r="I4520" i="16"/>
  <c r="H4520" i="16"/>
  <c r="G4520" i="16"/>
  <c r="A4520" i="16"/>
  <c r="N4520" i="16" s="1"/>
  <c r="AB4519" i="16"/>
  <c r="AA4519" i="16"/>
  <c r="M4519" i="16"/>
  <c r="L4519" i="16"/>
  <c r="K4519" i="16"/>
  <c r="J4519" i="16"/>
  <c r="I4519" i="16"/>
  <c r="H4519" i="16"/>
  <c r="G4519" i="16"/>
  <c r="A4519" i="16"/>
  <c r="N4519" i="16" s="1"/>
  <c r="AB4518" i="16"/>
  <c r="AA4518" i="16"/>
  <c r="M4518" i="16"/>
  <c r="L4518" i="16"/>
  <c r="K4518" i="16"/>
  <c r="J4518" i="16"/>
  <c r="I4518" i="16"/>
  <c r="H4518" i="16"/>
  <c r="G4518" i="16"/>
  <c r="A4518" i="16"/>
  <c r="N4518" i="16" s="1"/>
  <c r="AB4517" i="16"/>
  <c r="AA4517" i="16"/>
  <c r="M4517" i="16"/>
  <c r="L4517" i="16"/>
  <c r="K4517" i="16"/>
  <c r="J4517" i="16"/>
  <c r="I4517" i="16"/>
  <c r="B4517" i="16" s="1"/>
  <c r="H4517" i="16"/>
  <c r="G4517" i="16"/>
  <c r="A4517" i="16"/>
  <c r="N4517" i="16" s="1"/>
  <c r="AB4516" i="16"/>
  <c r="AA4516" i="16"/>
  <c r="M4516" i="16"/>
  <c r="L4516" i="16"/>
  <c r="K4516" i="16"/>
  <c r="J4516" i="16"/>
  <c r="I4516" i="16"/>
  <c r="H4516" i="16"/>
  <c r="G4516" i="16"/>
  <c r="A4516" i="16"/>
  <c r="AB4515" i="16"/>
  <c r="AA4515" i="16"/>
  <c r="M4515" i="16"/>
  <c r="L4515" i="16"/>
  <c r="K4515" i="16"/>
  <c r="J4515" i="16"/>
  <c r="I4515" i="16"/>
  <c r="B4515" i="16" s="1"/>
  <c r="H4515" i="16"/>
  <c r="G4515" i="16"/>
  <c r="A4515" i="16"/>
  <c r="N4515" i="16" s="1"/>
  <c r="AB4514" i="16"/>
  <c r="AA4514" i="16"/>
  <c r="M4514" i="16"/>
  <c r="L4514" i="16"/>
  <c r="K4514" i="16"/>
  <c r="J4514" i="16"/>
  <c r="I4514" i="16"/>
  <c r="H4514" i="16"/>
  <c r="G4514" i="16"/>
  <c r="C4514" i="16"/>
  <c r="A4514" i="16"/>
  <c r="N4514" i="16" s="1"/>
  <c r="AB4513" i="16"/>
  <c r="AA4513" i="16"/>
  <c r="M4513" i="16"/>
  <c r="L4513" i="16"/>
  <c r="K4513" i="16"/>
  <c r="J4513" i="16"/>
  <c r="I4513" i="16"/>
  <c r="B4513" i="16" s="1"/>
  <c r="H4513" i="16"/>
  <c r="G4513" i="16"/>
  <c r="A4513" i="16"/>
  <c r="N4513" i="16" s="1"/>
  <c r="AB4512" i="16"/>
  <c r="AA4512" i="16"/>
  <c r="M4512" i="16"/>
  <c r="L4512" i="16"/>
  <c r="K4512" i="16"/>
  <c r="J4512" i="16"/>
  <c r="I4512" i="16"/>
  <c r="H4512" i="16"/>
  <c r="G4512" i="16"/>
  <c r="A4512" i="16"/>
  <c r="N4512" i="16" s="1"/>
  <c r="AB4511" i="16"/>
  <c r="AA4511" i="16"/>
  <c r="M4511" i="16"/>
  <c r="L4511" i="16"/>
  <c r="K4511" i="16"/>
  <c r="J4511" i="16"/>
  <c r="I4511" i="16"/>
  <c r="H4511" i="16"/>
  <c r="G4511" i="16"/>
  <c r="A4511" i="16"/>
  <c r="N4511" i="16" s="1"/>
  <c r="AB4510" i="16"/>
  <c r="AA4510" i="16"/>
  <c r="M4510" i="16"/>
  <c r="L4510" i="16"/>
  <c r="K4510" i="16"/>
  <c r="J4510" i="16"/>
  <c r="I4510" i="16"/>
  <c r="H4510" i="16"/>
  <c r="G4510" i="16"/>
  <c r="A4510" i="16"/>
  <c r="N4510" i="16" s="1"/>
  <c r="AB4509" i="16"/>
  <c r="AA4509" i="16"/>
  <c r="M4509" i="16"/>
  <c r="L4509" i="16"/>
  <c r="K4509" i="16"/>
  <c r="J4509" i="16"/>
  <c r="I4509" i="16"/>
  <c r="B4509" i="16" s="1"/>
  <c r="H4509" i="16"/>
  <c r="G4509" i="16"/>
  <c r="A4509" i="16"/>
  <c r="AB4508" i="16"/>
  <c r="AA4508" i="16"/>
  <c r="M4508" i="16"/>
  <c r="L4508" i="16"/>
  <c r="K4508" i="16"/>
  <c r="J4508" i="16"/>
  <c r="I4508" i="16"/>
  <c r="H4508" i="16"/>
  <c r="G4508" i="16"/>
  <c r="A4508" i="16"/>
  <c r="AB4507" i="16"/>
  <c r="AA4507" i="16"/>
  <c r="M4507" i="16"/>
  <c r="L4507" i="16"/>
  <c r="K4507" i="16"/>
  <c r="J4507" i="16"/>
  <c r="I4507" i="16"/>
  <c r="H4507" i="16"/>
  <c r="G4507" i="16"/>
  <c r="A4507" i="16"/>
  <c r="AB4506" i="16"/>
  <c r="AA4506" i="16"/>
  <c r="M4506" i="16"/>
  <c r="L4506" i="16"/>
  <c r="K4506" i="16"/>
  <c r="J4506" i="16"/>
  <c r="I4506" i="16"/>
  <c r="H4506" i="16"/>
  <c r="G4506" i="16"/>
  <c r="C4506" i="16"/>
  <c r="A4506" i="16"/>
  <c r="N4506" i="16" s="1"/>
  <c r="AB4505" i="16"/>
  <c r="AA4505" i="16"/>
  <c r="M4505" i="16"/>
  <c r="L4505" i="16"/>
  <c r="K4505" i="16"/>
  <c r="J4505" i="16"/>
  <c r="I4505" i="16"/>
  <c r="B4505" i="16" s="1"/>
  <c r="H4505" i="16"/>
  <c r="G4505" i="16"/>
  <c r="A4505" i="16"/>
  <c r="AB4504" i="16"/>
  <c r="AA4504" i="16"/>
  <c r="M4504" i="16"/>
  <c r="L4504" i="16"/>
  <c r="K4504" i="16"/>
  <c r="J4504" i="16"/>
  <c r="I4504" i="16"/>
  <c r="H4504" i="16"/>
  <c r="G4504" i="16"/>
  <c r="A4504" i="16"/>
  <c r="N4504" i="16" s="1"/>
  <c r="AB4503" i="16"/>
  <c r="AA4503" i="16"/>
  <c r="M4503" i="16"/>
  <c r="L4503" i="16"/>
  <c r="K4503" i="16"/>
  <c r="J4503" i="16"/>
  <c r="I4503" i="16"/>
  <c r="H4503" i="16"/>
  <c r="G4503" i="16"/>
  <c r="A4503" i="16"/>
  <c r="AB4502" i="16"/>
  <c r="AA4502" i="16"/>
  <c r="M4502" i="16"/>
  <c r="L4502" i="16"/>
  <c r="K4502" i="16"/>
  <c r="J4502" i="16"/>
  <c r="I4502" i="16"/>
  <c r="H4502" i="16"/>
  <c r="G4502" i="16"/>
  <c r="A4502" i="16"/>
  <c r="N4502" i="16" s="1"/>
  <c r="AB4501" i="16"/>
  <c r="AA4501" i="16"/>
  <c r="M4501" i="16"/>
  <c r="L4501" i="16"/>
  <c r="K4501" i="16"/>
  <c r="J4501" i="16"/>
  <c r="I4501" i="16"/>
  <c r="B4501" i="16" s="1"/>
  <c r="H4501" i="16"/>
  <c r="G4501" i="16"/>
  <c r="A4501" i="16"/>
  <c r="AB4500" i="16"/>
  <c r="AA4500" i="16"/>
  <c r="M4500" i="16"/>
  <c r="L4500" i="16"/>
  <c r="K4500" i="16"/>
  <c r="J4500" i="16"/>
  <c r="I4500" i="16"/>
  <c r="B4500" i="16" s="1"/>
  <c r="H4500" i="16"/>
  <c r="G4500" i="16"/>
  <c r="A4500" i="16"/>
  <c r="AB4499" i="16"/>
  <c r="AA4499" i="16"/>
  <c r="M4499" i="16"/>
  <c r="L4499" i="16"/>
  <c r="K4499" i="16"/>
  <c r="J4499" i="16"/>
  <c r="I4499" i="16"/>
  <c r="H4499" i="16"/>
  <c r="G4499" i="16"/>
  <c r="A4499" i="16"/>
  <c r="AB4498" i="16"/>
  <c r="AA4498" i="16"/>
  <c r="M4498" i="16"/>
  <c r="L4498" i="16"/>
  <c r="K4498" i="16"/>
  <c r="J4498" i="16"/>
  <c r="I4498" i="16"/>
  <c r="H4498" i="16"/>
  <c r="G4498" i="16"/>
  <c r="C4498" i="16"/>
  <c r="A4498" i="16"/>
  <c r="N4498" i="16" s="1"/>
  <c r="AB4497" i="16"/>
  <c r="AA4497" i="16"/>
  <c r="M4497" i="16"/>
  <c r="L4497" i="16"/>
  <c r="K4497" i="16"/>
  <c r="J4497" i="16"/>
  <c r="I4497" i="16"/>
  <c r="B4497" i="16" s="1"/>
  <c r="H4497" i="16"/>
  <c r="G4497" i="16"/>
  <c r="A4497" i="16"/>
  <c r="AB4496" i="16"/>
  <c r="AA4496" i="16"/>
  <c r="M4496" i="16"/>
  <c r="L4496" i="16"/>
  <c r="K4496" i="16"/>
  <c r="J4496" i="16"/>
  <c r="I4496" i="16"/>
  <c r="H4496" i="16"/>
  <c r="G4496" i="16"/>
  <c r="A4496" i="16"/>
  <c r="N4496" i="16" s="1"/>
  <c r="AB4495" i="16"/>
  <c r="AA4495" i="16"/>
  <c r="M4495" i="16"/>
  <c r="L4495" i="16"/>
  <c r="K4495" i="16"/>
  <c r="J4495" i="16"/>
  <c r="I4495" i="16"/>
  <c r="H4495" i="16"/>
  <c r="G4495" i="16"/>
  <c r="A4495" i="16"/>
  <c r="AB4494" i="16"/>
  <c r="AA4494" i="16"/>
  <c r="M4494" i="16"/>
  <c r="L4494" i="16"/>
  <c r="K4494" i="16"/>
  <c r="J4494" i="16"/>
  <c r="I4494" i="16"/>
  <c r="H4494" i="16"/>
  <c r="G4494" i="16"/>
  <c r="A4494" i="16"/>
  <c r="N4494" i="16" s="1"/>
  <c r="AB4493" i="16"/>
  <c r="AA4493" i="16"/>
  <c r="M4493" i="16"/>
  <c r="L4493" i="16"/>
  <c r="K4493" i="16"/>
  <c r="J4493" i="16"/>
  <c r="I4493" i="16"/>
  <c r="B4493" i="16" s="1"/>
  <c r="H4493" i="16"/>
  <c r="G4493" i="16"/>
  <c r="A4493" i="16"/>
  <c r="AB4492" i="16"/>
  <c r="AA4492" i="16"/>
  <c r="M4492" i="16"/>
  <c r="L4492" i="16"/>
  <c r="K4492" i="16"/>
  <c r="J4492" i="16"/>
  <c r="I4492" i="16"/>
  <c r="B4492" i="16" s="1"/>
  <c r="H4492" i="16"/>
  <c r="G4492" i="16"/>
  <c r="A4492" i="16"/>
  <c r="AB4491" i="16"/>
  <c r="AA4491" i="16"/>
  <c r="M4491" i="16"/>
  <c r="L4491" i="16"/>
  <c r="K4491" i="16"/>
  <c r="J4491" i="16"/>
  <c r="I4491" i="16"/>
  <c r="H4491" i="16"/>
  <c r="G4491" i="16"/>
  <c r="A4491" i="16"/>
  <c r="AB4490" i="16"/>
  <c r="AA4490" i="16"/>
  <c r="M4490" i="16"/>
  <c r="L4490" i="16"/>
  <c r="K4490" i="16"/>
  <c r="J4490" i="16"/>
  <c r="I4490" i="16"/>
  <c r="H4490" i="16"/>
  <c r="G4490" i="16"/>
  <c r="C4490" i="16"/>
  <c r="A4490" i="16"/>
  <c r="N4490" i="16" s="1"/>
  <c r="AB4489" i="16"/>
  <c r="AA4489" i="16"/>
  <c r="M4489" i="16"/>
  <c r="L4489" i="16"/>
  <c r="K4489" i="16"/>
  <c r="J4489" i="16"/>
  <c r="I4489" i="16"/>
  <c r="B4489" i="16" s="1"/>
  <c r="H4489" i="16"/>
  <c r="G4489" i="16"/>
  <c r="A4489" i="16"/>
  <c r="AB4488" i="16"/>
  <c r="AA4488" i="16"/>
  <c r="M4488" i="16"/>
  <c r="L4488" i="16"/>
  <c r="K4488" i="16"/>
  <c r="J4488" i="16"/>
  <c r="I4488" i="16"/>
  <c r="H4488" i="16"/>
  <c r="G4488" i="16"/>
  <c r="A4488" i="16"/>
  <c r="N4488" i="16" s="1"/>
  <c r="AB4487" i="16"/>
  <c r="AA4487" i="16"/>
  <c r="M4487" i="16"/>
  <c r="L4487" i="16"/>
  <c r="K4487" i="16"/>
  <c r="J4487" i="16"/>
  <c r="I4487" i="16"/>
  <c r="H4487" i="16"/>
  <c r="G4487" i="16"/>
  <c r="A4487" i="16"/>
  <c r="AB4486" i="16"/>
  <c r="AA4486" i="16"/>
  <c r="M4486" i="16"/>
  <c r="L4486" i="16"/>
  <c r="K4486" i="16"/>
  <c r="J4486" i="16"/>
  <c r="I4486" i="16"/>
  <c r="H4486" i="16"/>
  <c r="G4486" i="16"/>
  <c r="A4486" i="16"/>
  <c r="N4486" i="16" s="1"/>
  <c r="AB4485" i="16"/>
  <c r="AA4485" i="16"/>
  <c r="M4485" i="16"/>
  <c r="L4485" i="16"/>
  <c r="K4485" i="16"/>
  <c r="J4485" i="16"/>
  <c r="I4485" i="16"/>
  <c r="B4485" i="16" s="1"/>
  <c r="H4485" i="16"/>
  <c r="G4485" i="16"/>
  <c r="A4485" i="16"/>
  <c r="AB4484" i="16"/>
  <c r="AA4484" i="16"/>
  <c r="M4484" i="16"/>
  <c r="L4484" i="16"/>
  <c r="K4484" i="16"/>
  <c r="J4484" i="16"/>
  <c r="I4484" i="16"/>
  <c r="H4484" i="16"/>
  <c r="G4484" i="16"/>
  <c r="A4484" i="16"/>
  <c r="AB4483" i="16"/>
  <c r="AA4483" i="16"/>
  <c r="M4483" i="16"/>
  <c r="L4483" i="16"/>
  <c r="K4483" i="16"/>
  <c r="J4483" i="16"/>
  <c r="I4483" i="16"/>
  <c r="H4483" i="16"/>
  <c r="G4483" i="16"/>
  <c r="A4483" i="16"/>
  <c r="AB4482" i="16"/>
  <c r="AA4482" i="16"/>
  <c r="M4482" i="16"/>
  <c r="L4482" i="16"/>
  <c r="K4482" i="16"/>
  <c r="J4482" i="16"/>
  <c r="I4482" i="16"/>
  <c r="H4482" i="16"/>
  <c r="G4482" i="16"/>
  <c r="C4482" i="16"/>
  <c r="A4482" i="16"/>
  <c r="N4482" i="16" s="1"/>
  <c r="AB4481" i="16"/>
  <c r="AA4481" i="16"/>
  <c r="M4481" i="16"/>
  <c r="L4481" i="16"/>
  <c r="K4481" i="16"/>
  <c r="J4481" i="16"/>
  <c r="I4481" i="16"/>
  <c r="B4481" i="16" s="1"/>
  <c r="H4481" i="16"/>
  <c r="G4481" i="16"/>
  <c r="A4481" i="16"/>
  <c r="AB4480" i="16"/>
  <c r="AA4480" i="16"/>
  <c r="M4480" i="16"/>
  <c r="L4480" i="16"/>
  <c r="K4480" i="16"/>
  <c r="J4480" i="16"/>
  <c r="I4480" i="16"/>
  <c r="H4480" i="16"/>
  <c r="G4480" i="16"/>
  <c r="A4480" i="16"/>
  <c r="N4480" i="16" s="1"/>
  <c r="AB4479" i="16"/>
  <c r="AA4479" i="16"/>
  <c r="M4479" i="16"/>
  <c r="L4479" i="16"/>
  <c r="K4479" i="16"/>
  <c r="J4479" i="16"/>
  <c r="I4479" i="16"/>
  <c r="H4479" i="16"/>
  <c r="G4479" i="16"/>
  <c r="A4479" i="16"/>
  <c r="AB4478" i="16"/>
  <c r="AA4478" i="16"/>
  <c r="M4478" i="16"/>
  <c r="L4478" i="16"/>
  <c r="K4478" i="16"/>
  <c r="J4478" i="16"/>
  <c r="I4478" i="16"/>
  <c r="H4478" i="16"/>
  <c r="G4478" i="16"/>
  <c r="A4478" i="16"/>
  <c r="N4478" i="16" s="1"/>
  <c r="AB4477" i="16"/>
  <c r="AA4477" i="16"/>
  <c r="M4477" i="16"/>
  <c r="L4477" i="16"/>
  <c r="K4477" i="16"/>
  <c r="J4477" i="16"/>
  <c r="I4477" i="16"/>
  <c r="B4477" i="16" s="1"/>
  <c r="H4477" i="16"/>
  <c r="G4477" i="16"/>
  <c r="A4477" i="16"/>
  <c r="AB4476" i="16"/>
  <c r="AA4476" i="16"/>
  <c r="M4476" i="16"/>
  <c r="L4476" i="16"/>
  <c r="K4476" i="16"/>
  <c r="J4476" i="16"/>
  <c r="I4476" i="16"/>
  <c r="H4476" i="16"/>
  <c r="G4476" i="16"/>
  <c r="A4476" i="16"/>
  <c r="AB4475" i="16"/>
  <c r="AA4475" i="16"/>
  <c r="M4475" i="16"/>
  <c r="L4475" i="16"/>
  <c r="K4475" i="16"/>
  <c r="J4475" i="16"/>
  <c r="I4475" i="16"/>
  <c r="H4475" i="16"/>
  <c r="G4475" i="16"/>
  <c r="A4475" i="16"/>
  <c r="AB4474" i="16"/>
  <c r="AA4474" i="16"/>
  <c r="M4474" i="16"/>
  <c r="L4474" i="16"/>
  <c r="K4474" i="16"/>
  <c r="J4474" i="16"/>
  <c r="I4474" i="16"/>
  <c r="H4474" i="16"/>
  <c r="G4474" i="16"/>
  <c r="C4474" i="16"/>
  <c r="A4474" i="16"/>
  <c r="N4474" i="16" s="1"/>
  <c r="AB4473" i="16"/>
  <c r="AA4473" i="16"/>
  <c r="M4473" i="16"/>
  <c r="L4473" i="16"/>
  <c r="K4473" i="16"/>
  <c r="J4473" i="16"/>
  <c r="I4473" i="16"/>
  <c r="B4473" i="16" s="1"/>
  <c r="H4473" i="16"/>
  <c r="G4473" i="16"/>
  <c r="A4473" i="16"/>
  <c r="AB4472" i="16"/>
  <c r="AA4472" i="16"/>
  <c r="M4472" i="16"/>
  <c r="L4472" i="16"/>
  <c r="K4472" i="16"/>
  <c r="J4472" i="16"/>
  <c r="I4472" i="16"/>
  <c r="H4472" i="16"/>
  <c r="G4472" i="16"/>
  <c r="A4472" i="16"/>
  <c r="N4472" i="16" s="1"/>
  <c r="AB4471" i="16"/>
  <c r="AA4471" i="16"/>
  <c r="M4471" i="16"/>
  <c r="L4471" i="16"/>
  <c r="K4471" i="16"/>
  <c r="J4471" i="16"/>
  <c r="I4471" i="16"/>
  <c r="H4471" i="16"/>
  <c r="G4471" i="16"/>
  <c r="A4471" i="16"/>
  <c r="AB4470" i="16"/>
  <c r="AA4470" i="16"/>
  <c r="M4470" i="16"/>
  <c r="L4470" i="16"/>
  <c r="K4470" i="16"/>
  <c r="J4470" i="16"/>
  <c r="I4470" i="16"/>
  <c r="B4470" i="16" s="1"/>
  <c r="H4470" i="16"/>
  <c r="G4470" i="16"/>
  <c r="A4470" i="16"/>
  <c r="AB4469" i="16"/>
  <c r="AA4469" i="16"/>
  <c r="M4469" i="16"/>
  <c r="L4469" i="16"/>
  <c r="K4469" i="16"/>
  <c r="J4469" i="16"/>
  <c r="I4469" i="16"/>
  <c r="B4469" i="16" s="1"/>
  <c r="H4469" i="16"/>
  <c r="G4469" i="16"/>
  <c r="A4469" i="16"/>
  <c r="AB4468" i="16"/>
  <c r="AA4468" i="16"/>
  <c r="M4468" i="16"/>
  <c r="L4468" i="16"/>
  <c r="K4468" i="16"/>
  <c r="J4468" i="16"/>
  <c r="I4468" i="16"/>
  <c r="H4468" i="16"/>
  <c r="G4468" i="16"/>
  <c r="A4468" i="16"/>
  <c r="N4468" i="16" s="1"/>
  <c r="AB4467" i="16"/>
  <c r="AA4467" i="16"/>
  <c r="M4467" i="16"/>
  <c r="L4467" i="16"/>
  <c r="K4467" i="16"/>
  <c r="J4467" i="16"/>
  <c r="I4467" i="16"/>
  <c r="H4467" i="16"/>
  <c r="G4467" i="16"/>
  <c r="A4467" i="16"/>
  <c r="AB4466" i="16"/>
  <c r="AA4466" i="16"/>
  <c r="M4466" i="16"/>
  <c r="L4466" i="16"/>
  <c r="K4466" i="16"/>
  <c r="J4466" i="16"/>
  <c r="I4466" i="16"/>
  <c r="H4466" i="16"/>
  <c r="G4466" i="16"/>
  <c r="C4466" i="16"/>
  <c r="A4466" i="16"/>
  <c r="N4466" i="16" s="1"/>
  <c r="AB4465" i="16"/>
  <c r="AA4465" i="16"/>
  <c r="M4465" i="16"/>
  <c r="L4465" i="16"/>
  <c r="K4465" i="16"/>
  <c r="J4465" i="16"/>
  <c r="I4465" i="16"/>
  <c r="B4465" i="16" s="1"/>
  <c r="H4465" i="16"/>
  <c r="G4465" i="16"/>
  <c r="A4465" i="16"/>
  <c r="AB4464" i="16"/>
  <c r="AA4464" i="16"/>
  <c r="M4464" i="16"/>
  <c r="L4464" i="16"/>
  <c r="K4464" i="16"/>
  <c r="J4464" i="16"/>
  <c r="I4464" i="16"/>
  <c r="H4464" i="16"/>
  <c r="G4464" i="16"/>
  <c r="A4464" i="16"/>
  <c r="N4464" i="16" s="1"/>
  <c r="AB4463" i="16"/>
  <c r="AA4463" i="16"/>
  <c r="M4463" i="16"/>
  <c r="L4463" i="16"/>
  <c r="K4463" i="16"/>
  <c r="J4463" i="16"/>
  <c r="I4463" i="16"/>
  <c r="H4463" i="16"/>
  <c r="G4463" i="16"/>
  <c r="A4463" i="16"/>
  <c r="AB4462" i="16"/>
  <c r="AA4462" i="16"/>
  <c r="M4462" i="16"/>
  <c r="L4462" i="16"/>
  <c r="K4462" i="16"/>
  <c r="J4462" i="16"/>
  <c r="I4462" i="16"/>
  <c r="H4462" i="16"/>
  <c r="G4462" i="16"/>
  <c r="A4462" i="16"/>
  <c r="AB4461" i="16"/>
  <c r="AA4461" i="16"/>
  <c r="M4461" i="16"/>
  <c r="L4461" i="16"/>
  <c r="K4461" i="16"/>
  <c r="J4461" i="16"/>
  <c r="I4461" i="16"/>
  <c r="B4461" i="16" s="1"/>
  <c r="H4461" i="16"/>
  <c r="G4461" i="16"/>
  <c r="A4461" i="16"/>
  <c r="AB4460" i="16"/>
  <c r="AA4460" i="16"/>
  <c r="M4460" i="16"/>
  <c r="L4460" i="16"/>
  <c r="K4460" i="16"/>
  <c r="J4460" i="16"/>
  <c r="I4460" i="16"/>
  <c r="H4460" i="16"/>
  <c r="G4460" i="16"/>
  <c r="C4460" i="16"/>
  <c r="A4460" i="16"/>
  <c r="N4460" i="16" s="1"/>
  <c r="AB4459" i="16"/>
  <c r="AA4459" i="16"/>
  <c r="M4459" i="16"/>
  <c r="L4459" i="16"/>
  <c r="K4459" i="16"/>
  <c r="J4459" i="16"/>
  <c r="I4459" i="16"/>
  <c r="H4459" i="16"/>
  <c r="G4459" i="16"/>
  <c r="A4459" i="16"/>
  <c r="AB4458" i="16"/>
  <c r="AA4458" i="16"/>
  <c r="M4458" i="16"/>
  <c r="L4458" i="16"/>
  <c r="K4458" i="16"/>
  <c r="J4458" i="16"/>
  <c r="I4458" i="16"/>
  <c r="H4458" i="16"/>
  <c r="G4458" i="16"/>
  <c r="C4458" i="16"/>
  <c r="A4458" i="16"/>
  <c r="N4458" i="16" s="1"/>
  <c r="AB4457" i="16"/>
  <c r="AA4457" i="16"/>
  <c r="M4457" i="16"/>
  <c r="L4457" i="16"/>
  <c r="K4457" i="16"/>
  <c r="J4457" i="16"/>
  <c r="I4457" i="16"/>
  <c r="H4457" i="16"/>
  <c r="G4457" i="16"/>
  <c r="A4457" i="16"/>
  <c r="AB4456" i="16"/>
  <c r="AA4456" i="16"/>
  <c r="M4456" i="16"/>
  <c r="L4456" i="16"/>
  <c r="K4456" i="16"/>
  <c r="J4456" i="16"/>
  <c r="I4456" i="16"/>
  <c r="H4456" i="16"/>
  <c r="G4456" i="16"/>
  <c r="A4456" i="16"/>
  <c r="N4456" i="16" s="1"/>
  <c r="AB4455" i="16"/>
  <c r="AA4455" i="16"/>
  <c r="M4455" i="16"/>
  <c r="L4455" i="16"/>
  <c r="K4455" i="16"/>
  <c r="J4455" i="16"/>
  <c r="I4455" i="16"/>
  <c r="H4455" i="16"/>
  <c r="G4455" i="16"/>
  <c r="A4455" i="16"/>
  <c r="AB4454" i="16"/>
  <c r="AA4454" i="16"/>
  <c r="M4454" i="16"/>
  <c r="L4454" i="16"/>
  <c r="K4454" i="16"/>
  <c r="J4454" i="16"/>
  <c r="I4454" i="16"/>
  <c r="B4454" i="16" s="1"/>
  <c r="H4454" i="16"/>
  <c r="G4454" i="16"/>
  <c r="A4454" i="16"/>
  <c r="AB4453" i="16"/>
  <c r="AA4453" i="16"/>
  <c r="M4453" i="16"/>
  <c r="L4453" i="16"/>
  <c r="K4453" i="16"/>
  <c r="J4453" i="16"/>
  <c r="I4453" i="16"/>
  <c r="B4453" i="16" s="1"/>
  <c r="H4453" i="16"/>
  <c r="G4453" i="16"/>
  <c r="A4453" i="16"/>
  <c r="AB4452" i="16"/>
  <c r="AA4452" i="16"/>
  <c r="M4452" i="16"/>
  <c r="L4452" i="16"/>
  <c r="K4452" i="16"/>
  <c r="J4452" i="16"/>
  <c r="I4452" i="16"/>
  <c r="H4452" i="16"/>
  <c r="G4452" i="16"/>
  <c r="A4452" i="16"/>
  <c r="N4452" i="16" s="1"/>
  <c r="AB4451" i="16"/>
  <c r="AA4451" i="16"/>
  <c r="M4451" i="16"/>
  <c r="L4451" i="16"/>
  <c r="K4451" i="16"/>
  <c r="J4451" i="16"/>
  <c r="I4451" i="16"/>
  <c r="H4451" i="16"/>
  <c r="G4451" i="16"/>
  <c r="A4451" i="16"/>
  <c r="AB4450" i="16"/>
  <c r="AA4450" i="16"/>
  <c r="M4450" i="16"/>
  <c r="L4450" i="16"/>
  <c r="K4450" i="16"/>
  <c r="J4450" i="16"/>
  <c r="I4450" i="16"/>
  <c r="H4450" i="16"/>
  <c r="G4450" i="16"/>
  <c r="C4450" i="16"/>
  <c r="A4450" i="16"/>
  <c r="N4450" i="16" s="1"/>
  <c r="AB4449" i="16"/>
  <c r="AA4449" i="16"/>
  <c r="M4449" i="16"/>
  <c r="L4449" i="16"/>
  <c r="K4449" i="16"/>
  <c r="J4449" i="16"/>
  <c r="I4449" i="16"/>
  <c r="B4449" i="16" s="1"/>
  <c r="H4449" i="16"/>
  <c r="G4449" i="16"/>
  <c r="A4449" i="16"/>
  <c r="AB4448" i="16"/>
  <c r="AA4448" i="16"/>
  <c r="M4448" i="16"/>
  <c r="L4448" i="16"/>
  <c r="K4448" i="16"/>
  <c r="J4448" i="16"/>
  <c r="I4448" i="16"/>
  <c r="H4448" i="16"/>
  <c r="G4448" i="16"/>
  <c r="A4448" i="16"/>
  <c r="N4448" i="16" s="1"/>
  <c r="AB4447" i="16"/>
  <c r="AA4447" i="16"/>
  <c r="M4447" i="16"/>
  <c r="L4447" i="16"/>
  <c r="K4447" i="16"/>
  <c r="J4447" i="16"/>
  <c r="I4447" i="16"/>
  <c r="H4447" i="16"/>
  <c r="G4447" i="16"/>
  <c r="A4447" i="16"/>
  <c r="AB4446" i="16"/>
  <c r="AA4446" i="16"/>
  <c r="M4446" i="16"/>
  <c r="L4446" i="16"/>
  <c r="K4446" i="16"/>
  <c r="J4446" i="16"/>
  <c r="I4446" i="16"/>
  <c r="H4446" i="16"/>
  <c r="G4446" i="16"/>
  <c r="A4446" i="16"/>
  <c r="AB4445" i="16"/>
  <c r="AA4445" i="16"/>
  <c r="M4445" i="16"/>
  <c r="L4445" i="16"/>
  <c r="K4445" i="16"/>
  <c r="J4445" i="16"/>
  <c r="I4445" i="16"/>
  <c r="B4445" i="16" s="1"/>
  <c r="H4445" i="16"/>
  <c r="G4445" i="16"/>
  <c r="A4445" i="16"/>
  <c r="AB4444" i="16"/>
  <c r="AA4444" i="16"/>
  <c r="M4444" i="16"/>
  <c r="L4444" i="16"/>
  <c r="K4444" i="16"/>
  <c r="J4444" i="16"/>
  <c r="I4444" i="16"/>
  <c r="H4444" i="16"/>
  <c r="G4444" i="16"/>
  <c r="C4444" i="16"/>
  <c r="A4444" i="16"/>
  <c r="N4444" i="16" s="1"/>
  <c r="AB4443" i="16"/>
  <c r="AA4443" i="16"/>
  <c r="M4443" i="16"/>
  <c r="L4443" i="16"/>
  <c r="K4443" i="16"/>
  <c r="J4443" i="16"/>
  <c r="I4443" i="16"/>
  <c r="H4443" i="16"/>
  <c r="G4443" i="16"/>
  <c r="A4443" i="16"/>
  <c r="AB4442" i="16"/>
  <c r="AA4442" i="16"/>
  <c r="M4442" i="16"/>
  <c r="L4442" i="16"/>
  <c r="K4442" i="16"/>
  <c r="J4442" i="16"/>
  <c r="I4442" i="16"/>
  <c r="H4442" i="16"/>
  <c r="G4442" i="16"/>
  <c r="C4442" i="16"/>
  <c r="A4442" i="16"/>
  <c r="N4442" i="16" s="1"/>
  <c r="AB4441" i="16"/>
  <c r="AA4441" i="16"/>
  <c r="M4441" i="16"/>
  <c r="L4441" i="16"/>
  <c r="K4441" i="16"/>
  <c r="J4441" i="16"/>
  <c r="I4441" i="16"/>
  <c r="H4441" i="16"/>
  <c r="G4441" i="16"/>
  <c r="A4441" i="16"/>
  <c r="AB4440" i="16"/>
  <c r="AA4440" i="16"/>
  <c r="M4440" i="16"/>
  <c r="L4440" i="16"/>
  <c r="K4440" i="16"/>
  <c r="J4440" i="16"/>
  <c r="I4440" i="16"/>
  <c r="H4440" i="16"/>
  <c r="G4440" i="16"/>
  <c r="A4440" i="16"/>
  <c r="N4440" i="16" s="1"/>
  <c r="AB4439" i="16"/>
  <c r="AA4439" i="16"/>
  <c r="M4439" i="16"/>
  <c r="L4439" i="16"/>
  <c r="K4439" i="16"/>
  <c r="J4439" i="16"/>
  <c r="I4439" i="16"/>
  <c r="H4439" i="16"/>
  <c r="G4439" i="16"/>
  <c r="A4439" i="16"/>
  <c r="AB4438" i="16"/>
  <c r="AA4438" i="16"/>
  <c r="M4438" i="16"/>
  <c r="L4438" i="16"/>
  <c r="K4438" i="16"/>
  <c r="J4438" i="16"/>
  <c r="I4438" i="16"/>
  <c r="B4438" i="16" s="1"/>
  <c r="H4438" i="16"/>
  <c r="G4438" i="16"/>
  <c r="A4438" i="16"/>
  <c r="AB4437" i="16"/>
  <c r="AA4437" i="16"/>
  <c r="M4437" i="16"/>
  <c r="L4437" i="16"/>
  <c r="K4437" i="16"/>
  <c r="J4437" i="16"/>
  <c r="I4437" i="16"/>
  <c r="B4437" i="16" s="1"/>
  <c r="H4437" i="16"/>
  <c r="G4437" i="16"/>
  <c r="A4437" i="16"/>
  <c r="AB4436" i="16"/>
  <c r="AA4436" i="16"/>
  <c r="M4436" i="16"/>
  <c r="L4436" i="16"/>
  <c r="K4436" i="16"/>
  <c r="J4436" i="16"/>
  <c r="I4436" i="16"/>
  <c r="H4436" i="16"/>
  <c r="G4436" i="16"/>
  <c r="A4436" i="16"/>
  <c r="N4436" i="16" s="1"/>
  <c r="AB4435" i="16"/>
  <c r="AA4435" i="16"/>
  <c r="M4435" i="16"/>
  <c r="L4435" i="16"/>
  <c r="K4435" i="16"/>
  <c r="J4435" i="16"/>
  <c r="I4435" i="16"/>
  <c r="H4435" i="16"/>
  <c r="G4435" i="16"/>
  <c r="A4435" i="16"/>
  <c r="AB4434" i="16"/>
  <c r="AA4434" i="16"/>
  <c r="M4434" i="16"/>
  <c r="L4434" i="16"/>
  <c r="K4434" i="16"/>
  <c r="J4434" i="16"/>
  <c r="I4434" i="16"/>
  <c r="H4434" i="16"/>
  <c r="G4434" i="16"/>
  <c r="C4434" i="16"/>
  <c r="A4434" i="16"/>
  <c r="N4434" i="16" s="1"/>
  <c r="AB4433" i="16"/>
  <c r="AA4433" i="16"/>
  <c r="M4433" i="16"/>
  <c r="L4433" i="16"/>
  <c r="K4433" i="16"/>
  <c r="J4433" i="16"/>
  <c r="I4433" i="16"/>
  <c r="B4433" i="16" s="1"/>
  <c r="H4433" i="16"/>
  <c r="G4433" i="16"/>
  <c r="A4433" i="16"/>
  <c r="AB4432" i="16"/>
  <c r="AA4432" i="16"/>
  <c r="M4432" i="16"/>
  <c r="L4432" i="16"/>
  <c r="K4432" i="16"/>
  <c r="J4432" i="16"/>
  <c r="I4432" i="16"/>
  <c r="H4432" i="16"/>
  <c r="G4432" i="16"/>
  <c r="A4432" i="16"/>
  <c r="N4432" i="16" s="1"/>
  <c r="AB4431" i="16"/>
  <c r="AA4431" i="16"/>
  <c r="M4431" i="16"/>
  <c r="L4431" i="16"/>
  <c r="K4431" i="16"/>
  <c r="J4431" i="16"/>
  <c r="I4431" i="16"/>
  <c r="H4431" i="16"/>
  <c r="G4431" i="16"/>
  <c r="A4431" i="16"/>
  <c r="AB4430" i="16"/>
  <c r="AA4430" i="16"/>
  <c r="M4430" i="16"/>
  <c r="L4430" i="16"/>
  <c r="K4430" i="16"/>
  <c r="J4430" i="16"/>
  <c r="I4430" i="16"/>
  <c r="H4430" i="16"/>
  <c r="G4430" i="16"/>
  <c r="A4430" i="16"/>
  <c r="AB4429" i="16"/>
  <c r="AA4429" i="16"/>
  <c r="M4429" i="16"/>
  <c r="L4429" i="16"/>
  <c r="K4429" i="16"/>
  <c r="J4429" i="16"/>
  <c r="I4429" i="16"/>
  <c r="B4429" i="16" s="1"/>
  <c r="H4429" i="16"/>
  <c r="G4429" i="16"/>
  <c r="A4429" i="16"/>
  <c r="AB4428" i="16"/>
  <c r="AA4428" i="16"/>
  <c r="M4428" i="16"/>
  <c r="L4428" i="16"/>
  <c r="K4428" i="16"/>
  <c r="J4428" i="16"/>
  <c r="I4428" i="16"/>
  <c r="H4428" i="16"/>
  <c r="G4428" i="16"/>
  <c r="C4428" i="16"/>
  <c r="A4428" i="16"/>
  <c r="N4428" i="16" s="1"/>
  <c r="AB4427" i="16"/>
  <c r="AA4427" i="16"/>
  <c r="M4427" i="16"/>
  <c r="L4427" i="16"/>
  <c r="K4427" i="16"/>
  <c r="J4427" i="16"/>
  <c r="I4427" i="16"/>
  <c r="H4427" i="16"/>
  <c r="G4427" i="16"/>
  <c r="A4427" i="16"/>
  <c r="AB4426" i="16"/>
  <c r="AA4426" i="16"/>
  <c r="M4426" i="16"/>
  <c r="L4426" i="16"/>
  <c r="K4426" i="16"/>
  <c r="J4426" i="16"/>
  <c r="I4426" i="16"/>
  <c r="H4426" i="16"/>
  <c r="G4426" i="16"/>
  <c r="C4426" i="16"/>
  <c r="A4426" i="16"/>
  <c r="N4426" i="16" s="1"/>
  <c r="AB4425" i="16"/>
  <c r="AA4425" i="16"/>
  <c r="M4425" i="16"/>
  <c r="L4425" i="16"/>
  <c r="K4425" i="16"/>
  <c r="J4425" i="16"/>
  <c r="I4425" i="16"/>
  <c r="H4425" i="16"/>
  <c r="G4425" i="16"/>
  <c r="A4425" i="16"/>
  <c r="AB4424" i="16"/>
  <c r="AA4424" i="16"/>
  <c r="M4424" i="16"/>
  <c r="L4424" i="16"/>
  <c r="K4424" i="16"/>
  <c r="J4424" i="16"/>
  <c r="I4424" i="16"/>
  <c r="H4424" i="16"/>
  <c r="G4424" i="16"/>
  <c r="A4424" i="16"/>
  <c r="N4424" i="16" s="1"/>
  <c r="AB4423" i="16"/>
  <c r="AA4423" i="16"/>
  <c r="M4423" i="16"/>
  <c r="L4423" i="16"/>
  <c r="K4423" i="16"/>
  <c r="J4423" i="16"/>
  <c r="I4423" i="16"/>
  <c r="H4423" i="16"/>
  <c r="G4423" i="16"/>
  <c r="A4423" i="16"/>
  <c r="AB4422" i="16"/>
  <c r="AA4422" i="16"/>
  <c r="M4422" i="16"/>
  <c r="L4422" i="16"/>
  <c r="K4422" i="16"/>
  <c r="J4422" i="16"/>
  <c r="I4422" i="16"/>
  <c r="B4422" i="16" s="1"/>
  <c r="H4422" i="16"/>
  <c r="G4422" i="16"/>
  <c r="A4422" i="16"/>
  <c r="AB4421" i="16"/>
  <c r="AA4421" i="16"/>
  <c r="M4421" i="16"/>
  <c r="L4421" i="16"/>
  <c r="K4421" i="16"/>
  <c r="J4421" i="16"/>
  <c r="I4421" i="16"/>
  <c r="B4421" i="16" s="1"/>
  <c r="H4421" i="16"/>
  <c r="G4421" i="16"/>
  <c r="A4421" i="16"/>
  <c r="AB4420" i="16"/>
  <c r="AA4420" i="16"/>
  <c r="M4420" i="16"/>
  <c r="L4420" i="16"/>
  <c r="K4420" i="16"/>
  <c r="J4420" i="16"/>
  <c r="I4420" i="16"/>
  <c r="H4420" i="16"/>
  <c r="G4420" i="16"/>
  <c r="A4420" i="16"/>
  <c r="N4420" i="16" s="1"/>
  <c r="AB4419" i="16"/>
  <c r="AA4419" i="16"/>
  <c r="M4419" i="16"/>
  <c r="L4419" i="16"/>
  <c r="K4419" i="16"/>
  <c r="J4419" i="16"/>
  <c r="I4419" i="16"/>
  <c r="H4419" i="16"/>
  <c r="G4419" i="16"/>
  <c r="A4419" i="16"/>
  <c r="AB4418" i="16"/>
  <c r="AA4418" i="16"/>
  <c r="M4418" i="16"/>
  <c r="L4418" i="16"/>
  <c r="K4418" i="16"/>
  <c r="J4418" i="16"/>
  <c r="I4418" i="16"/>
  <c r="H4418" i="16"/>
  <c r="G4418" i="16"/>
  <c r="C4418" i="16"/>
  <c r="A4418" i="16"/>
  <c r="N4418" i="16" s="1"/>
  <c r="AB4417" i="16"/>
  <c r="AA4417" i="16"/>
  <c r="M4417" i="16"/>
  <c r="L4417" i="16"/>
  <c r="K4417" i="16"/>
  <c r="J4417" i="16"/>
  <c r="I4417" i="16"/>
  <c r="B4417" i="16" s="1"/>
  <c r="H4417" i="16"/>
  <c r="G4417" i="16"/>
  <c r="A4417" i="16"/>
  <c r="AB4416" i="16"/>
  <c r="AA4416" i="16"/>
  <c r="M4416" i="16"/>
  <c r="L4416" i="16"/>
  <c r="K4416" i="16"/>
  <c r="J4416" i="16"/>
  <c r="I4416" i="16"/>
  <c r="H4416" i="16"/>
  <c r="G4416" i="16"/>
  <c r="A4416" i="16"/>
  <c r="N4416" i="16" s="1"/>
  <c r="AB4415" i="16"/>
  <c r="AA4415" i="16"/>
  <c r="M4415" i="16"/>
  <c r="L4415" i="16"/>
  <c r="K4415" i="16"/>
  <c r="J4415" i="16"/>
  <c r="I4415" i="16"/>
  <c r="H4415" i="16"/>
  <c r="G4415" i="16"/>
  <c r="A4415" i="16"/>
  <c r="AB4414" i="16"/>
  <c r="AA4414" i="16"/>
  <c r="M4414" i="16"/>
  <c r="L4414" i="16"/>
  <c r="K4414" i="16"/>
  <c r="J4414" i="16"/>
  <c r="I4414" i="16"/>
  <c r="H4414" i="16"/>
  <c r="G4414" i="16"/>
  <c r="A4414" i="16"/>
  <c r="AB4413" i="16"/>
  <c r="AA4413" i="16"/>
  <c r="M4413" i="16"/>
  <c r="L4413" i="16"/>
  <c r="K4413" i="16"/>
  <c r="J4413" i="16"/>
  <c r="I4413" i="16"/>
  <c r="B4413" i="16" s="1"/>
  <c r="H4413" i="16"/>
  <c r="G4413" i="16"/>
  <c r="A4413" i="16"/>
  <c r="AB4412" i="16"/>
  <c r="AA4412" i="16"/>
  <c r="M4412" i="16"/>
  <c r="L4412" i="16"/>
  <c r="K4412" i="16"/>
  <c r="J4412" i="16"/>
  <c r="I4412" i="16"/>
  <c r="H4412" i="16"/>
  <c r="G4412" i="16"/>
  <c r="C4412" i="16"/>
  <c r="A4412" i="16"/>
  <c r="N4412" i="16" s="1"/>
  <c r="AB4411" i="16"/>
  <c r="AA4411" i="16"/>
  <c r="M4411" i="16"/>
  <c r="L4411" i="16"/>
  <c r="K4411" i="16"/>
  <c r="J4411" i="16"/>
  <c r="I4411" i="16"/>
  <c r="H4411" i="16"/>
  <c r="G4411" i="16"/>
  <c r="A4411" i="16"/>
  <c r="AB4410" i="16"/>
  <c r="AA4410" i="16"/>
  <c r="M4410" i="16"/>
  <c r="L4410" i="16"/>
  <c r="K4410" i="16"/>
  <c r="J4410" i="16"/>
  <c r="I4410" i="16"/>
  <c r="H4410" i="16"/>
  <c r="G4410" i="16"/>
  <c r="C4410" i="16"/>
  <c r="A4410" i="16"/>
  <c r="N4410" i="16" s="1"/>
  <c r="AB4409" i="16"/>
  <c r="AA4409" i="16"/>
  <c r="M4409" i="16"/>
  <c r="L4409" i="16"/>
  <c r="K4409" i="16"/>
  <c r="J4409" i="16"/>
  <c r="I4409" i="16"/>
  <c r="H4409" i="16"/>
  <c r="G4409" i="16"/>
  <c r="A4409" i="16"/>
  <c r="AB4408" i="16"/>
  <c r="AA4408" i="16"/>
  <c r="M4408" i="16"/>
  <c r="L4408" i="16"/>
  <c r="K4408" i="16"/>
  <c r="J4408" i="16"/>
  <c r="I4408" i="16"/>
  <c r="H4408" i="16"/>
  <c r="G4408" i="16"/>
  <c r="A4408" i="16"/>
  <c r="N4408" i="16" s="1"/>
  <c r="AB4407" i="16"/>
  <c r="AA4407" i="16"/>
  <c r="M4407" i="16"/>
  <c r="L4407" i="16"/>
  <c r="K4407" i="16"/>
  <c r="J4407" i="16"/>
  <c r="I4407" i="16"/>
  <c r="H4407" i="16"/>
  <c r="G4407" i="16"/>
  <c r="A4407" i="16"/>
  <c r="AB4406" i="16"/>
  <c r="AA4406" i="16"/>
  <c r="M4406" i="16"/>
  <c r="L4406" i="16"/>
  <c r="K4406" i="16"/>
  <c r="J4406" i="16"/>
  <c r="I4406" i="16"/>
  <c r="B4406" i="16" s="1"/>
  <c r="H4406" i="16"/>
  <c r="G4406" i="16"/>
  <c r="A4406" i="16"/>
  <c r="AB4405" i="16"/>
  <c r="AA4405" i="16"/>
  <c r="M4405" i="16"/>
  <c r="L4405" i="16"/>
  <c r="K4405" i="16"/>
  <c r="J4405" i="16"/>
  <c r="I4405" i="16"/>
  <c r="B4405" i="16" s="1"/>
  <c r="H4405" i="16"/>
  <c r="G4405" i="16"/>
  <c r="A4405" i="16"/>
  <c r="AB4404" i="16"/>
  <c r="AA4404" i="16"/>
  <c r="M4404" i="16"/>
  <c r="L4404" i="16"/>
  <c r="K4404" i="16"/>
  <c r="J4404" i="16"/>
  <c r="I4404" i="16"/>
  <c r="H4404" i="16"/>
  <c r="G4404" i="16"/>
  <c r="A4404" i="16"/>
  <c r="N4404" i="16" s="1"/>
  <c r="AB4403" i="16"/>
  <c r="AA4403" i="16"/>
  <c r="M4403" i="16"/>
  <c r="L4403" i="16"/>
  <c r="K4403" i="16"/>
  <c r="J4403" i="16"/>
  <c r="I4403" i="16"/>
  <c r="H4403" i="16"/>
  <c r="G4403" i="16"/>
  <c r="A4403" i="16"/>
  <c r="AB4402" i="16"/>
  <c r="AA4402" i="16"/>
  <c r="M4402" i="16"/>
  <c r="L4402" i="16"/>
  <c r="K4402" i="16"/>
  <c r="J4402" i="16"/>
  <c r="I4402" i="16"/>
  <c r="H4402" i="16"/>
  <c r="G4402" i="16"/>
  <c r="C4402" i="16"/>
  <c r="A4402" i="16"/>
  <c r="N4402" i="16" s="1"/>
  <c r="AB4401" i="16"/>
  <c r="AA4401" i="16"/>
  <c r="M4401" i="16"/>
  <c r="L4401" i="16"/>
  <c r="K4401" i="16"/>
  <c r="J4401" i="16"/>
  <c r="I4401" i="16"/>
  <c r="B4401" i="16" s="1"/>
  <c r="H4401" i="16"/>
  <c r="G4401" i="16"/>
  <c r="A4401" i="16"/>
  <c r="AB4400" i="16"/>
  <c r="AA4400" i="16"/>
  <c r="M4400" i="16"/>
  <c r="L4400" i="16"/>
  <c r="K4400" i="16"/>
  <c r="J4400" i="16"/>
  <c r="I4400" i="16"/>
  <c r="H4400" i="16"/>
  <c r="G4400" i="16"/>
  <c r="A4400" i="16"/>
  <c r="N4400" i="16" s="1"/>
  <c r="AB4399" i="16"/>
  <c r="AA4399" i="16"/>
  <c r="M4399" i="16"/>
  <c r="L4399" i="16"/>
  <c r="K4399" i="16"/>
  <c r="J4399" i="16"/>
  <c r="I4399" i="16"/>
  <c r="H4399" i="16"/>
  <c r="G4399" i="16"/>
  <c r="A4399" i="16"/>
  <c r="AB4398" i="16"/>
  <c r="AA4398" i="16"/>
  <c r="M4398" i="16"/>
  <c r="L4398" i="16"/>
  <c r="K4398" i="16"/>
  <c r="J4398" i="16"/>
  <c r="I4398" i="16"/>
  <c r="H4398" i="16"/>
  <c r="G4398" i="16"/>
  <c r="A4398" i="16"/>
  <c r="AB4397" i="16"/>
  <c r="AA4397" i="16"/>
  <c r="M4397" i="16"/>
  <c r="L4397" i="16"/>
  <c r="K4397" i="16"/>
  <c r="J4397" i="16"/>
  <c r="I4397" i="16"/>
  <c r="B4397" i="16" s="1"/>
  <c r="H4397" i="16"/>
  <c r="G4397" i="16"/>
  <c r="A4397" i="16"/>
  <c r="AB4396" i="16"/>
  <c r="AA4396" i="16"/>
  <c r="M4396" i="16"/>
  <c r="L4396" i="16"/>
  <c r="K4396" i="16"/>
  <c r="J4396" i="16"/>
  <c r="I4396" i="16"/>
  <c r="H4396" i="16"/>
  <c r="G4396" i="16"/>
  <c r="C4396" i="16"/>
  <c r="A4396" i="16"/>
  <c r="N4396" i="16" s="1"/>
  <c r="AB4395" i="16"/>
  <c r="AA4395" i="16"/>
  <c r="M4395" i="16"/>
  <c r="L4395" i="16"/>
  <c r="K4395" i="16"/>
  <c r="J4395" i="16"/>
  <c r="I4395" i="16"/>
  <c r="H4395" i="16"/>
  <c r="G4395" i="16"/>
  <c r="A4395" i="16"/>
  <c r="AB4394" i="16"/>
  <c r="AA4394" i="16"/>
  <c r="M4394" i="16"/>
  <c r="L4394" i="16"/>
  <c r="K4394" i="16"/>
  <c r="J4394" i="16"/>
  <c r="I4394" i="16"/>
  <c r="H4394" i="16"/>
  <c r="G4394" i="16"/>
  <c r="C4394" i="16"/>
  <c r="A4394" i="16"/>
  <c r="N4394" i="16" s="1"/>
  <c r="AB4393" i="16"/>
  <c r="AA4393" i="16"/>
  <c r="M4393" i="16"/>
  <c r="L4393" i="16"/>
  <c r="K4393" i="16"/>
  <c r="J4393" i="16"/>
  <c r="I4393" i="16"/>
  <c r="H4393" i="16"/>
  <c r="G4393" i="16"/>
  <c r="A4393" i="16"/>
  <c r="AB4392" i="16"/>
  <c r="AA4392" i="16"/>
  <c r="M4392" i="16"/>
  <c r="L4392" i="16"/>
  <c r="K4392" i="16"/>
  <c r="J4392" i="16"/>
  <c r="I4392" i="16"/>
  <c r="H4392" i="16"/>
  <c r="G4392" i="16"/>
  <c r="A4392" i="16"/>
  <c r="N4392" i="16" s="1"/>
  <c r="AB4391" i="16"/>
  <c r="AA4391" i="16"/>
  <c r="M4391" i="16"/>
  <c r="L4391" i="16"/>
  <c r="K4391" i="16"/>
  <c r="J4391" i="16"/>
  <c r="I4391" i="16"/>
  <c r="H4391" i="16"/>
  <c r="G4391" i="16"/>
  <c r="A4391" i="16"/>
  <c r="AB4390" i="16"/>
  <c r="AA4390" i="16"/>
  <c r="M4390" i="16"/>
  <c r="L4390" i="16"/>
  <c r="K4390" i="16"/>
  <c r="J4390" i="16"/>
  <c r="I4390" i="16"/>
  <c r="B4390" i="16" s="1"/>
  <c r="H4390" i="16"/>
  <c r="G4390" i="16"/>
  <c r="A4390" i="16"/>
  <c r="AB4389" i="16"/>
  <c r="AA4389" i="16"/>
  <c r="M4389" i="16"/>
  <c r="L4389" i="16"/>
  <c r="K4389" i="16"/>
  <c r="J4389" i="16"/>
  <c r="I4389" i="16"/>
  <c r="B4389" i="16" s="1"/>
  <c r="H4389" i="16"/>
  <c r="G4389" i="16"/>
  <c r="A4389" i="16"/>
  <c r="AB4388" i="16"/>
  <c r="AA4388" i="16"/>
  <c r="M4388" i="16"/>
  <c r="L4388" i="16"/>
  <c r="K4388" i="16"/>
  <c r="J4388" i="16"/>
  <c r="I4388" i="16"/>
  <c r="H4388" i="16"/>
  <c r="G4388" i="16"/>
  <c r="A4388" i="16"/>
  <c r="N4388" i="16" s="1"/>
  <c r="AB4387" i="16"/>
  <c r="AA4387" i="16"/>
  <c r="M4387" i="16"/>
  <c r="L4387" i="16"/>
  <c r="K4387" i="16"/>
  <c r="J4387" i="16"/>
  <c r="I4387" i="16"/>
  <c r="H4387" i="16"/>
  <c r="G4387" i="16"/>
  <c r="A4387" i="16"/>
  <c r="AB4386" i="16"/>
  <c r="AA4386" i="16"/>
  <c r="M4386" i="16"/>
  <c r="L4386" i="16"/>
  <c r="K4386" i="16"/>
  <c r="J4386" i="16"/>
  <c r="I4386" i="16"/>
  <c r="H4386" i="16"/>
  <c r="G4386" i="16"/>
  <c r="C4386" i="16"/>
  <c r="A4386" i="16"/>
  <c r="N4386" i="16" s="1"/>
  <c r="AB4385" i="16"/>
  <c r="AA4385" i="16"/>
  <c r="M4385" i="16"/>
  <c r="L4385" i="16"/>
  <c r="K4385" i="16"/>
  <c r="J4385" i="16"/>
  <c r="I4385" i="16"/>
  <c r="B4385" i="16" s="1"/>
  <c r="H4385" i="16"/>
  <c r="G4385" i="16"/>
  <c r="A4385" i="16"/>
  <c r="AB4384" i="16"/>
  <c r="AA4384" i="16"/>
  <c r="M4384" i="16"/>
  <c r="L4384" i="16"/>
  <c r="K4384" i="16"/>
  <c r="J4384" i="16"/>
  <c r="I4384" i="16"/>
  <c r="H4384" i="16"/>
  <c r="G4384" i="16"/>
  <c r="A4384" i="16"/>
  <c r="N4384" i="16" s="1"/>
  <c r="AB4383" i="16"/>
  <c r="AA4383" i="16"/>
  <c r="M4383" i="16"/>
  <c r="L4383" i="16"/>
  <c r="K4383" i="16"/>
  <c r="J4383" i="16"/>
  <c r="I4383" i="16"/>
  <c r="H4383" i="16"/>
  <c r="G4383" i="16"/>
  <c r="A4383" i="16"/>
  <c r="AB4382" i="16"/>
  <c r="AA4382" i="16"/>
  <c r="M4382" i="16"/>
  <c r="L4382" i="16"/>
  <c r="K4382" i="16"/>
  <c r="J4382" i="16"/>
  <c r="I4382" i="16"/>
  <c r="H4382" i="16"/>
  <c r="G4382" i="16"/>
  <c r="A4382" i="16"/>
  <c r="AB4381" i="16"/>
  <c r="AA4381" i="16"/>
  <c r="M4381" i="16"/>
  <c r="L4381" i="16"/>
  <c r="K4381" i="16"/>
  <c r="J4381" i="16"/>
  <c r="I4381" i="16"/>
  <c r="B4381" i="16" s="1"/>
  <c r="H4381" i="16"/>
  <c r="G4381" i="16"/>
  <c r="A4381" i="16"/>
  <c r="AB4380" i="16"/>
  <c r="AA4380" i="16"/>
  <c r="M4380" i="16"/>
  <c r="L4380" i="16"/>
  <c r="K4380" i="16"/>
  <c r="J4380" i="16"/>
  <c r="I4380" i="16"/>
  <c r="H4380" i="16"/>
  <c r="G4380" i="16"/>
  <c r="C4380" i="16"/>
  <c r="A4380" i="16"/>
  <c r="N4380" i="16" s="1"/>
  <c r="AB4379" i="16"/>
  <c r="AA4379" i="16"/>
  <c r="M4379" i="16"/>
  <c r="L4379" i="16"/>
  <c r="K4379" i="16"/>
  <c r="J4379" i="16"/>
  <c r="I4379" i="16"/>
  <c r="H4379" i="16"/>
  <c r="G4379" i="16"/>
  <c r="A4379" i="16"/>
  <c r="AB4378" i="16"/>
  <c r="AA4378" i="16"/>
  <c r="M4378" i="16"/>
  <c r="L4378" i="16"/>
  <c r="K4378" i="16"/>
  <c r="J4378" i="16"/>
  <c r="I4378" i="16"/>
  <c r="H4378" i="16"/>
  <c r="G4378" i="16"/>
  <c r="C4378" i="16"/>
  <c r="A4378" i="16"/>
  <c r="N4378" i="16" s="1"/>
  <c r="AB4377" i="16"/>
  <c r="AA4377" i="16"/>
  <c r="M4377" i="16"/>
  <c r="L4377" i="16"/>
  <c r="K4377" i="16"/>
  <c r="J4377" i="16"/>
  <c r="I4377" i="16"/>
  <c r="H4377" i="16"/>
  <c r="G4377" i="16"/>
  <c r="A4377" i="16"/>
  <c r="AB4376" i="16"/>
  <c r="AA4376" i="16"/>
  <c r="M4376" i="16"/>
  <c r="L4376" i="16"/>
  <c r="K4376" i="16"/>
  <c r="J4376" i="16"/>
  <c r="I4376" i="16"/>
  <c r="H4376" i="16"/>
  <c r="G4376" i="16"/>
  <c r="A4376" i="16"/>
  <c r="N4376" i="16" s="1"/>
  <c r="AB4375" i="16"/>
  <c r="AA4375" i="16"/>
  <c r="M4375" i="16"/>
  <c r="L4375" i="16"/>
  <c r="K4375" i="16"/>
  <c r="J4375" i="16"/>
  <c r="I4375" i="16"/>
  <c r="H4375" i="16"/>
  <c r="G4375" i="16"/>
  <c r="A4375" i="16"/>
  <c r="AB4374" i="16"/>
  <c r="AA4374" i="16"/>
  <c r="M4374" i="16"/>
  <c r="L4374" i="16"/>
  <c r="K4374" i="16"/>
  <c r="J4374" i="16"/>
  <c r="I4374" i="16"/>
  <c r="B4374" i="16" s="1"/>
  <c r="H4374" i="16"/>
  <c r="G4374" i="16"/>
  <c r="A4374" i="16"/>
  <c r="AB4373" i="16"/>
  <c r="AA4373" i="16"/>
  <c r="M4373" i="16"/>
  <c r="L4373" i="16"/>
  <c r="K4373" i="16"/>
  <c r="J4373" i="16"/>
  <c r="I4373" i="16"/>
  <c r="B4373" i="16" s="1"/>
  <c r="H4373" i="16"/>
  <c r="G4373" i="16"/>
  <c r="A4373" i="16"/>
  <c r="AB4372" i="16"/>
  <c r="AA4372" i="16"/>
  <c r="M4372" i="16"/>
  <c r="L4372" i="16"/>
  <c r="K4372" i="16"/>
  <c r="J4372" i="16"/>
  <c r="I4372" i="16"/>
  <c r="H4372" i="16"/>
  <c r="G4372" i="16"/>
  <c r="A4372" i="16"/>
  <c r="N4372" i="16" s="1"/>
  <c r="AB4371" i="16"/>
  <c r="AA4371" i="16"/>
  <c r="M4371" i="16"/>
  <c r="L4371" i="16"/>
  <c r="K4371" i="16"/>
  <c r="J4371" i="16"/>
  <c r="I4371" i="16"/>
  <c r="H4371" i="16"/>
  <c r="G4371" i="16"/>
  <c r="A4371" i="16"/>
  <c r="AB4370" i="16"/>
  <c r="AA4370" i="16"/>
  <c r="M4370" i="16"/>
  <c r="L4370" i="16"/>
  <c r="K4370" i="16"/>
  <c r="J4370" i="16"/>
  <c r="I4370" i="16"/>
  <c r="H4370" i="16"/>
  <c r="G4370" i="16"/>
  <c r="A4370" i="16"/>
  <c r="AB4369" i="16"/>
  <c r="AA4369" i="16"/>
  <c r="M4369" i="16"/>
  <c r="L4369" i="16"/>
  <c r="K4369" i="16"/>
  <c r="J4369" i="16"/>
  <c r="I4369" i="16"/>
  <c r="H4369" i="16"/>
  <c r="G4369" i="16"/>
  <c r="C4369" i="16"/>
  <c r="A4369" i="16"/>
  <c r="AB4368" i="16"/>
  <c r="AA4368" i="16"/>
  <c r="M4368" i="16"/>
  <c r="L4368" i="16"/>
  <c r="K4368" i="16"/>
  <c r="J4368" i="16"/>
  <c r="I4368" i="16"/>
  <c r="H4368" i="16"/>
  <c r="G4368" i="16"/>
  <c r="A4368" i="16"/>
  <c r="AB4367" i="16"/>
  <c r="AA4367" i="16"/>
  <c r="M4367" i="16"/>
  <c r="L4367" i="16"/>
  <c r="K4367" i="16"/>
  <c r="J4367" i="16"/>
  <c r="I4367" i="16"/>
  <c r="H4367" i="16"/>
  <c r="G4367" i="16"/>
  <c r="C4367" i="16"/>
  <c r="A4367" i="16"/>
  <c r="AB4366" i="16"/>
  <c r="AA4366" i="16"/>
  <c r="M4366" i="16"/>
  <c r="L4366" i="16"/>
  <c r="K4366" i="16"/>
  <c r="J4366" i="16"/>
  <c r="I4366" i="16"/>
  <c r="H4366" i="16"/>
  <c r="G4366" i="16"/>
  <c r="A4366" i="16"/>
  <c r="AB4365" i="16"/>
  <c r="AA4365" i="16"/>
  <c r="M4365" i="16"/>
  <c r="L4365" i="16"/>
  <c r="K4365" i="16"/>
  <c r="J4365" i="16"/>
  <c r="I4365" i="16"/>
  <c r="H4365" i="16"/>
  <c r="G4365" i="16"/>
  <c r="A4365" i="16"/>
  <c r="C4365" i="16" s="1"/>
  <c r="AB4364" i="16"/>
  <c r="AA4364" i="16"/>
  <c r="M4364" i="16"/>
  <c r="L4364" i="16"/>
  <c r="K4364" i="16"/>
  <c r="J4364" i="16"/>
  <c r="I4364" i="16"/>
  <c r="H4364" i="16"/>
  <c r="G4364" i="16"/>
  <c r="A4364" i="16"/>
  <c r="AB4363" i="16"/>
  <c r="AA4363" i="16"/>
  <c r="M4363" i="16"/>
  <c r="L4363" i="16"/>
  <c r="K4363" i="16"/>
  <c r="J4363" i="16"/>
  <c r="I4363" i="16"/>
  <c r="H4363" i="16"/>
  <c r="G4363" i="16"/>
  <c r="A4363" i="16"/>
  <c r="C4363" i="16" s="1"/>
  <c r="AB4362" i="16"/>
  <c r="AA4362" i="16"/>
  <c r="M4362" i="16"/>
  <c r="L4362" i="16"/>
  <c r="K4362" i="16"/>
  <c r="J4362" i="16"/>
  <c r="I4362" i="16"/>
  <c r="H4362" i="16"/>
  <c r="G4362" i="16"/>
  <c r="A4362" i="16"/>
  <c r="AB4361" i="16"/>
  <c r="AA4361" i="16"/>
  <c r="M4361" i="16"/>
  <c r="L4361" i="16"/>
  <c r="K4361" i="16"/>
  <c r="J4361" i="16"/>
  <c r="I4361" i="16"/>
  <c r="H4361" i="16"/>
  <c r="G4361" i="16"/>
  <c r="C4361" i="16"/>
  <c r="A4361" i="16"/>
  <c r="AB4360" i="16"/>
  <c r="AA4360" i="16"/>
  <c r="M4360" i="16"/>
  <c r="L4360" i="16"/>
  <c r="K4360" i="16"/>
  <c r="J4360" i="16"/>
  <c r="I4360" i="16"/>
  <c r="H4360" i="16"/>
  <c r="G4360" i="16"/>
  <c r="A4360" i="16"/>
  <c r="AB4359" i="16"/>
  <c r="AA4359" i="16"/>
  <c r="M4359" i="16"/>
  <c r="L4359" i="16"/>
  <c r="K4359" i="16"/>
  <c r="J4359" i="16"/>
  <c r="I4359" i="16"/>
  <c r="H4359" i="16"/>
  <c r="G4359" i="16"/>
  <c r="C4359" i="16"/>
  <c r="A4359" i="16"/>
  <c r="AB4358" i="16"/>
  <c r="AA4358" i="16"/>
  <c r="M4358" i="16"/>
  <c r="L4358" i="16"/>
  <c r="K4358" i="16"/>
  <c r="J4358" i="16"/>
  <c r="I4358" i="16"/>
  <c r="H4358" i="16"/>
  <c r="G4358" i="16"/>
  <c r="A4358" i="16"/>
  <c r="AB4357" i="16"/>
  <c r="AA4357" i="16"/>
  <c r="M4357" i="16"/>
  <c r="L4357" i="16"/>
  <c r="K4357" i="16"/>
  <c r="J4357" i="16"/>
  <c r="I4357" i="16"/>
  <c r="H4357" i="16"/>
  <c r="G4357" i="16"/>
  <c r="A4357" i="16"/>
  <c r="AB4356" i="16"/>
  <c r="AA4356" i="16"/>
  <c r="M4356" i="16"/>
  <c r="L4356" i="16"/>
  <c r="K4356" i="16"/>
  <c r="J4356" i="16"/>
  <c r="I4356" i="16"/>
  <c r="H4356" i="16"/>
  <c r="G4356" i="16"/>
  <c r="A4356" i="16"/>
  <c r="AB4355" i="16"/>
  <c r="AA4355" i="16"/>
  <c r="M4355" i="16"/>
  <c r="L4355" i="16"/>
  <c r="K4355" i="16"/>
  <c r="J4355" i="16"/>
  <c r="I4355" i="16"/>
  <c r="H4355" i="16"/>
  <c r="G4355" i="16"/>
  <c r="A4355" i="16"/>
  <c r="AB4354" i="16"/>
  <c r="AA4354" i="16"/>
  <c r="M4354" i="16"/>
  <c r="L4354" i="16"/>
  <c r="K4354" i="16"/>
  <c r="J4354" i="16"/>
  <c r="I4354" i="16"/>
  <c r="H4354" i="16"/>
  <c r="G4354" i="16"/>
  <c r="A4354" i="16"/>
  <c r="AB4353" i="16"/>
  <c r="AA4353" i="16"/>
  <c r="M4353" i="16"/>
  <c r="L4353" i="16"/>
  <c r="K4353" i="16"/>
  <c r="J4353" i="16"/>
  <c r="I4353" i="16"/>
  <c r="H4353" i="16"/>
  <c r="G4353" i="16"/>
  <c r="C4353" i="16"/>
  <c r="A4353" i="16"/>
  <c r="AB4352" i="16"/>
  <c r="AA4352" i="16"/>
  <c r="M4352" i="16"/>
  <c r="L4352" i="16"/>
  <c r="K4352" i="16"/>
  <c r="J4352" i="16"/>
  <c r="I4352" i="16"/>
  <c r="H4352" i="16"/>
  <c r="G4352" i="16"/>
  <c r="A4352" i="16"/>
  <c r="AB4351" i="16"/>
  <c r="AA4351" i="16"/>
  <c r="M4351" i="16"/>
  <c r="L4351" i="16"/>
  <c r="K4351" i="16"/>
  <c r="J4351" i="16"/>
  <c r="I4351" i="16"/>
  <c r="H4351" i="16"/>
  <c r="G4351" i="16"/>
  <c r="C4351" i="16"/>
  <c r="A4351" i="16"/>
  <c r="AB4350" i="16"/>
  <c r="AA4350" i="16"/>
  <c r="M4350" i="16"/>
  <c r="L4350" i="16"/>
  <c r="K4350" i="16"/>
  <c r="J4350" i="16"/>
  <c r="I4350" i="16"/>
  <c r="H4350" i="16"/>
  <c r="G4350" i="16"/>
  <c r="A4350" i="16"/>
  <c r="AB4349" i="16"/>
  <c r="AA4349" i="16"/>
  <c r="M4349" i="16"/>
  <c r="L4349" i="16"/>
  <c r="K4349" i="16"/>
  <c r="J4349" i="16"/>
  <c r="I4349" i="16"/>
  <c r="H4349" i="16"/>
  <c r="G4349" i="16"/>
  <c r="A4349" i="16"/>
  <c r="C4349" i="16" s="1"/>
  <c r="AB4348" i="16"/>
  <c r="AA4348" i="16"/>
  <c r="M4348" i="16"/>
  <c r="L4348" i="16"/>
  <c r="K4348" i="16"/>
  <c r="J4348" i="16"/>
  <c r="I4348" i="16"/>
  <c r="H4348" i="16"/>
  <c r="G4348" i="16"/>
  <c r="A4348" i="16"/>
  <c r="AB4347" i="16"/>
  <c r="AA4347" i="16"/>
  <c r="M4347" i="16"/>
  <c r="L4347" i="16"/>
  <c r="K4347" i="16"/>
  <c r="J4347" i="16"/>
  <c r="I4347" i="16"/>
  <c r="H4347" i="16"/>
  <c r="G4347" i="16"/>
  <c r="A4347" i="16"/>
  <c r="C4347" i="16" s="1"/>
  <c r="AB4346" i="16"/>
  <c r="AA4346" i="16"/>
  <c r="M4346" i="16"/>
  <c r="L4346" i="16"/>
  <c r="K4346" i="16"/>
  <c r="J4346" i="16"/>
  <c r="I4346" i="16"/>
  <c r="H4346" i="16"/>
  <c r="G4346" i="16"/>
  <c r="A4346" i="16"/>
  <c r="AB4345" i="16"/>
  <c r="AA4345" i="16"/>
  <c r="M4345" i="16"/>
  <c r="L4345" i="16"/>
  <c r="K4345" i="16"/>
  <c r="J4345" i="16"/>
  <c r="I4345" i="16"/>
  <c r="H4345" i="16"/>
  <c r="G4345" i="16"/>
  <c r="C4345" i="16"/>
  <c r="A4345" i="16"/>
  <c r="AB4344" i="16"/>
  <c r="AA4344" i="16"/>
  <c r="M4344" i="16"/>
  <c r="L4344" i="16"/>
  <c r="K4344" i="16"/>
  <c r="J4344" i="16"/>
  <c r="I4344" i="16"/>
  <c r="H4344" i="16"/>
  <c r="G4344" i="16"/>
  <c r="A4344" i="16"/>
  <c r="AB4343" i="16"/>
  <c r="AA4343" i="16"/>
  <c r="M4343" i="16"/>
  <c r="L4343" i="16"/>
  <c r="K4343" i="16"/>
  <c r="J4343" i="16"/>
  <c r="I4343" i="16"/>
  <c r="H4343" i="16"/>
  <c r="G4343" i="16"/>
  <c r="C4343" i="16"/>
  <c r="A4343" i="16"/>
  <c r="AB4342" i="16"/>
  <c r="AA4342" i="16"/>
  <c r="M4342" i="16"/>
  <c r="L4342" i="16"/>
  <c r="K4342" i="16"/>
  <c r="J4342" i="16"/>
  <c r="I4342" i="16"/>
  <c r="H4342" i="16"/>
  <c r="G4342" i="16"/>
  <c r="A4342" i="16"/>
  <c r="AB4341" i="16"/>
  <c r="AA4341" i="16"/>
  <c r="M4341" i="16"/>
  <c r="L4341" i="16"/>
  <c r="K4341" i="16"/>
  <c r="J4341" i="16"/>
  <c r="I4341" i="16"/>
  <c r="H4341" i="16"/>
  <c r="G4341" i="16"/>
  <c r="A4341" i="16"/>
  <c r="AB4340" i="16"/>
  <c r="AA4340" i="16"/>
  <c r="M4340" i="16"/>
  <c r="L4340" i="16"/>
  <c r="K4340" i="16"/>
  <c r="J4340" i="16"/>
  <c r="I4340" i="16"/>
  <c r="H4340" i="16"/>
  <c r="G4340" i="16"/>
  <c r="A4340" i="16"/>
  <c r="AB4339" i="16"/>
  <c r="AA4339" i="16"/>
  <c r="M4339" i="16"/>
  <c r="L4339" i="16"/>
  <c r="K4339" i="16"/>
  <c r="J4339" i="16"/>
  <c r="I4339" i="16"/>
  <c r="H4339" i="16"/>
  <c r="G4339" i="16"/>
  <c r="A4339" i="16"/>
  <c r="AB4338" i="16"/>
  <c r="AA4338" i="16"/>
  <c r="M4338" i="16"/>
  <c r="L4338" i="16"/>
  <c r="K4338" i="16"/>
  <c r="J4338" i="16"/>
  <c r="I4338" i="16"/>
  <c r="H4338" i="16"/>
  <c r="G4338" i="16"/>
  <c r="A4338" i="16"/>
  <c r="AB4337" i="16"/>
  <c r="AA4337" i="16"/>
  <c r="M4337" i="16"/>
  <c r="L4337" i="16"/>
  <c r="K4337" i="16"/>
  <c r="J4337" i="16"/>
  <c r="I4337" i="16"/>
  <c r="H4337" i="16"/>
  <c r="G4337" i="16"/>
  <c r="C4337" i="16"/>
  <c r="A4337" i="16"/>
  <c r="AB4336" i="16"/>
  <c r="AA4336" i="16"/>
  <c r="M4336" i="16"/>
  <c r="L4336" i="16"/>
  <c r="K4336" i="16"/>
  <c r="J4336" i="16"/>
  <c r="I4336" i="16"/>
  <c r="H4336" i="16"/>
  <c r="G4336" i="16"/>
  <c r="A4336" i="16"/>
  <c r="AB4335" i="16"/>
  <c r="AA4335" i="16"/>
  <c r="M4335" i="16"/>
  <c r="L4335" i="16"/>
  <c r="K4335" i="16"/>
  <c r="J4335" i="16"/>
  <c r="I4335" i="16"/>
  <c r="H4335" i="16"/>
  <c r="G4335" i="16"/>
  <c r="C4335" i="16"/>
  <c r="A4335" i="16"/>
  <c r="AB4334" i="16"/>
  <c r="AA4334" i="16"/>
  <c r="M4334" i="16"/>
  <c r="L4334" i="16"/>
  <c r="K4334" i="16"/>
  <c r="J4334" i="16"/>
  <c r="I4334" i="16"/>
  <c r="H4334" i="16"/>
  <c r="G4334" i="16"/>
  <c r="A4334" i="16"/>
  <c r="AB4333" i="16"/>
  <c r="AA4333" i="16"/>
  <c r="M4333" i="16"/>
  <c r="L4333" i="16"/>
  <c r="K4333" i="16"/>
  <c r="J4333" i="16"/>
  <c r="I4333" i="16"/>
  <c r="H4333" i="16"/>
  <c r="G4333" i="16"/>
  <c r="A4333" i="16"/>
  <c r="C4333" i="16" s="1"/>
  <c r="AB4332" i="16"/>
  <c r="AA4332" i="16"/>
  <c r="M4332" i="16"/>
  <c r="L4332" i="16"/>
  <c r="K4332" i="16"/>
  <c r="J4332" i="16"/>
  <c r="I4332" i="16"/>
  <c r="H4332" i="16"/>
  <c r="G4332" i="16"/>
  <c r="A4332" i="16"/>
  <c r="AB4331" i="16"/>
  <c r="AA4331" i="16"/>
  <c r="M4331" i="16"/>
  <c r="L4331" i="16"/>
  <c r="K4331" i="16"/>
  <c r="J4331" i="16"/>
  <c r="I4331" i="16"/>
  <c r="H4331" i="16"/>
  <c r="G4331" i="16"/>
  <c r="A4331" i="16"/>
  <c r="C4331" i="16" s="1"/>
  <c r="AB4330" i="16"/>
  <c r="AA4330" i="16"/>
  <c r="M4330" i="16"/>
  <c r="L4330" i="16"/>
  <c r="K4330" i="16"/>
  <c r="J4330" i="16"/>
  <c r="I4330" i="16"/>
  <c r="H4330" i="16"/>
  <c r="G4330" i="16"/>
  <c r="A4330" i="16"/>
  <c r="AB4329" i="16"/>
  <c r="AA4329" i="16"/>
  <c r="M4329" i="16"/>
  <c r="L4329" i="16"/>
  <c r="K4329" i="16"/>
  <c r="J4329" i="16"/>
  <c r="I4329" i="16"/>
  <c r="H4329" i="16"/>
  <c r="G4329" i="16"/>
  <c r="C4329" i="16"/>
  <c r="A4329" i="16"/>
  <c r="AB4328" i="16"/>
  <c r="AA4328" i="16"/>
  <c r="M4328" i="16"/>
  <c r="L4328" i="16"/>
  <c r="K4328" i="16"/>
  <c r="J4328" i="16"/>
  <c r="I4328" i="16"/>
  <c r="H4328" i="16"/>
  <c r="G4328" i="16"/>
  <c r="A4328" i="16"/>
  <c r="AB4327" i="16"/>
  <c r="AA4327" i="16"/>
  <c r="M4327" i="16"/>
  <c r="L4327" i="16"/>
  <c r="K4327" i="16"/>
  <c r="J4327" i="16"/>
  <c r="I4327" i="16"/>
  <c r="H4327" i="16"/>
  <c r="G4327" i="16"/>
  <c r="C4327" i="16"/>
  <c r="A4327" i="16"/>
  <c r="AB4326" i="16"/>
  <c r="AA4326" i="16"/>
  <c r="M4326" i="16"/>
  <c r="L4326" i="16"/>
  <c r="K4326" i="16"/>
  <c r="J4326" i="16"/>
  <c r="I4326" i="16"/>
  <c r="H4326" i="16"/>
  <c r="G4326" i="16"/>
  <c r="A4326" i="16"/>
  <c r="AA4325" i="16"/>
  <c r="M4325" i="16"/>
  <c r="L4325" i="16"/>
  <c r="K4325" i="16"/>
  <c r="G4325" i="16"/>
  <c r="A4325" i="16"/>
  <c r="N4325" i="16" s="1"/>
  <c r="AA4324" i="16"/>
  <c r="M4324" i="16"/>
  <c r="L4324" i="16"/>
  <c r="K4324" i="16"/>
  <c r="G4324" i="16"/>
  <c r="A4324" i="16"/>
  <c r="N4324" i="16" s="1"/>
  <c r="AB4323" i="16"/>
  <c r="AA4323" i="16"/>
  <c r="M4323" i="16"/>
  <c r="L4323" i="16"/>
  <c r="K4323" i="16"/>
  <c r="A4323" i="16"/>
  <c r="C4323" i="16" s="1"/>
  <c r="AB4322" i="16"/>
  <c r="AA4322" i="16"/>
  <c r="M4322" i="16"/>
  <c r="L4322" i="16"/>
  <c r="K4322" i="16"/>
  <c r="A4322" i="16"/>
  <c r="AB4321" i="16"/>
  <c r="AA4321" i="16"/>
  <c r="M4321" i="16"/>
  <c r="L4321" i="16"/>
  <c r="K4321" i="16"/>
  <c r="J4321" i="16"/>
  <c r="I4321" i="16"/>
  <c r="H4321" i="16"/>
  <c r="G4321" i="16"/>
  <c r="A4321" i="16"/>
  <c r="AB4320" i="16"/>
  <c r="AA4320" i="16"/>
  <c r="M4320" i="16"/>
  <c r="L4320" i="16"/>
  <c r="K4320" i="16"/>
  <c r="J4320" i="16"/>
  <c r="I4320" i="16"/>
  <c r="H4320" i="16"/>
  <c r="G4320" i="16"/>
  <c r="A4320" i="16"/>
  <c r="AB4319" i="16"/>
  <c r="AA4319" i="16"/>
  <c r="M4319" i="16"/>
  <c r="L4319" i="16"/>
  <c r="K4319" i="16"/>
  <c r="J4319" i="16"/>
  <c r="I4319" i="16"/>
  <c r="H4319" i="16"/>
  <c r="G4319" i="16"/>
  <c r="C4319" i="16"/>
  <c r="A4319" i="16"/>
  <c r="AB4318" i="16"/>
  <c r="AA4318" i="16"/>
  <c r="M4318" i="16"/>
  <c r="L4318" i="16"/>
  <c r="K4318" i="16"/>
  <c r="J4318" i="16"/>
  <c r="I4318" i="16"/>
  <c r="H4318" i="16"/>
  <c r="G4318" i="16"/>
  <c r="A4318" i="16"/>
  <c r="AB4317" i="16"/>
  <c r="AA4317" i="16"/>
  <c r="M4317" i="16"/>
  <c r="L4317" i="16"/>
  <c r="K4317" i="16"/>
  <c r="J4317" i="16"/>
  <c r="I4317" i="16"/>
  <c r="H4317" i="16"/>
  <c r="G4317" i="16"/>
  <c r="C4317" i="16"/>
  <c r="A4317" i="16"/>
  <c r="AB4316" i="16"/>
  <c r="AA4316" i="16"/>
  <c r="M4316" i="16"/>
  <c r="L4316" i="16"/>
  <c r="K4316" i="16"/>
  <c r="J4316" i="16"/>
  <c r="I4316" i="16"/>
  <c r="H4316" i="16"/>
  <c r="G4316" i="16"/>
  <c r="A4316" i="16"/>
  <c r="AB4315" i="16"/>
  <c r="AA4315" i="16"/>
  <c r="M4315" i="16"/>
  <c r="L4315" i="16"/>
  <c r="K4315" i="16"/>
  <c r="J4315" i="16"/>
  <c r="I4315" i="16"/>
  <c r="H4315" i="16"/>
  <c r="G4315" i="16"/>
  <c r="A4315" i="16"/>
  <c r="C4315" i="16" s="1"/>
  <c r="AB4314" i="16"/>
  <c r="AA4314" i="16"/>
  <c r="M4314" i="16"/>
  <c r="L4314" i="16"/>
  <c r="K4314" i="16"/>
  <c r="J4314" i="16"/>
  <c r="I4314" i="16"/>
  <c r="H4314" i="16"/>
  <c r="G4314" i="16"/>
  <c r="A4314" i="16"/>
  <c r="AB4313" i="16"/>
  <c r="AA4313" i="16"/>
  <c r="M4313" i="16"/>
  <c r="L4313" i="16"/>
  <c r="K4313" i="16"/>
  <c r="J4313" i="16"/>
  <c r="I4313" i="16"/>
  <c r="H4313" i="16"/>
  <c r="G4313" i="16"/>
  <c r="A4313" i="16"/>
  <c r="C4313" i="16" s="1"/>
  <c r="AB4312" i="16"/>
  <c r="AA4312" i="16"/>
  <c r="M4312" i="16"/>
  <c r="L4312" i="16"/>
  <c r="K4312" i="16"/>
  <c r="J4312" i="16"/>
  <c r="I4312" i="16"/>
  <c r="H4312" i="16"/>
  <c r="G4312" i="16"/>
  <c r="A4312" i="16"/>
  <c r="AB4311" i="16"/>
  <c r="AA4311" i="16"/>
  <c r="M4311" i="16"/>
  <c r="L4311" i="16"/>
  <c r="K4311" i="16"/>
  <c r="J4311" i="16"/>
  <c r="I4311" i="16"/>
  <c r="H4311" i="16"/>
  <c r="G4311" i="16"/>
  <c r="C4311" i="16"/>
  <c r="A4311" i="16"/>
  <c r="AB4310" i="16"/>
  <c r="AA4310" i="16"/>
  <c r="M4310" i="16"/>
  <c r="L4310" i="16"/>
  <c r="K4310" i="16"/>
  <c r="J4310" i="16"/>
  <c r="I4310" i="16"/>
  <c r="H4310" i="16"/>
  <c r="G4310" i="16"/>
  <c r="A4310" i="16"/>
  <c r="AB4309" i="16"/>
  <c r="AA4309" i="16"/>
  <c r="M4309" i="16"/>
  <c r="L4309" i="16"/>
  <c r="K4309" i="16"/>
  <c r="J4309" i="16"/>
  <c r="I4309" i="16"/>
  <c r="H4309" i="16"/>
  <c r="G4309" i="16"/>
  <c r="C4309" i="16"/>
  <c r="A4309" i="16"/>
  <c r="AB4308" i="16"/>
  <c r="AA4308" i="16"/>
  <c r="M4308" i="16"/>
  <c r="L4308" i="16"/>
  <c r="K4308" i="16"/>
  <c r="J4308" i="16"/>
  <c r="I4308" i="16"/>
  <c r="H4308" i="16"/>
  <c r="G4308" i="16"/>
  <c r="A4308" i="16"/>
  <c r="AB4307" i="16"/>
  <c r="AA4307" i="16"/>
  <c r="M4307" i="16"/>
  <c r="L4307" i="16"/>
  <c r="K4307" i="16"/>
  <c r="J4307" i="16"/>
  <c r="I4307" i="16"/>
  <c r="H4307" i="16"/>
  <c r="G4307" i="16"/>
  <c r="A4307" i="16"/>
  <c r="AB4306" i="16"/>
  <c r="AA4306" i="16"/>
  <c r="M4306" i="16"/>
  <c r="L4306" i="16"/>
  <c r="K4306" i="16"/>
  <c r="J4306" i="16"/>
  <c r="I4306" i="16"/>
  <c r="H4306" i="16"/>
  <c r="G4306" i="16"/>
  <c r="A4306" i="16"/>
  <c r="AB4305" i="16"/>
  <c r="AA4305" i="16"/>
  <c r="M4305" i="16"/>
  <c r="L4305" i="16"/>
  <c r="K4305" i="16"/>
  <c r="J4305" i="16"/>
  <c r="I4305" i="16"/>
  <c r="H4305" i="16"/>
  <c r="G4305" i="16"/>
  <c r="A4305" i="16"/>
  <c r="AB4304" i="16"/>
  <c r="AA4304" i="16"/>
  <c r="M4304" i="16"/>
  <c r="L4304" i="16"/>
  <c r="K4304" i="16"/>
  <c r="J4304" i="16"/>
  <c r="I4304" i="16"/>
  <c r="H4304" i="16"/>
  <c r="G4304" i="16"/>
  <c r="A4304" i="16"/>
  <c r="AB4303" i="16"/>
  <c r="AA4303" i="16"/>
  <c r="M4303" i="16"/>
  <c r="L4303" i="16"/>
  <c r="K4303" i="16"/>
  <c r="J4303" i="16"/>
  <c r="I4303" i="16"/>
  <c r="H4303" i="16"/>
  <c r="G4303" i="16"/>
  <c r="C4303" i="16"/>
  <c r="A4303" i="16"/>
  <c r="AB4302" i="16"/>
  <c r="AA4302" i="16"/>
  <c r="M4302" i="16"/>
  <c r="L4302" i="16"/>
  <c r="K4302" i="16"/>
  <c r="J4302" i="16"/>
  <c r="I4302" i="16"/>
  <c r="H4302" i="16"/>
  <c r="G4302" i="16"/>
  <c r="A4302" i="16"/>
  <c r="AB4301" i="16"/>
  <c r="AA4301" i="16"/>
  <c r="M4301" i="16"/>
  <c r="L4301" i="16"/>
  <c r="K4301" i="16"/>
  <c r="J4301" i="16"/>
  <c r="I4301" i="16"/>
  <c r="H4301" i="16"/>
  <c r="G4301" i="16"/>
  <c r="C4301" i="16"/>
  <c r="A4301" i="16"/>
  <c r="AB4300" i="16"/>
  <c r="AA4300" i="16"/>
  <c r="M4300" i="16"/>
  <c r="L4300" i="16"/>
  <c r="K4300" i="16"/>
  <c r="J4300" i="16"/>
  <c r="I4300" i="16"/>
  <c r="H4300" i="16"/>
  <c r="G4300" i="16"/>
  <c r="A4300" i="16"/>
  <c r="AB4299" i="16"/>
  <c r="AA4299" i="16"/>
  <c r="M4299" i="16"/>
  <c r="L4299" i="16"/>
  <c r="K4299" i="16"/>
  <c r="J4299" i="16"/>
  <c r="I4299" i="16"/>
  <c r="H4299" i="16"/>
  <c r="G4299" i="16"/>
  <c r="A4299" i="16"/>
  <c r="C4299" i="16" s="1"/>
  <c r="AB4298" i="16"/>
  <c r="AA4298" i="16"/>
  <c r="M4298" i="16"/>
  <c r="L4298" i="16"/>
  <c r="K4298" i="16"/>
  <c r="J4298" i="16"/>
  <c r="I4298" i="16"/>
  <c r="H4298" i="16"/>
  <c r="G4298" i="16"/>
  <c r="A4298" i="16"/>
  <c r="AB4297" i="16"/>
  <c r="AA4297" i="16"/>
  <c r="M4297" i="16"/>
  <c r="L4297" i="16"/>
  <c r="K4297" i="16"/>
  <c r="J4297" i="16"/>
  <c r="I4297" i="16"/>
  <c r="H4297" i="16"/>
  <c r="G4297" i="16"/>
  <c r="A4297" i="16"/>
  <c r="C4297" i="16" s="1"/>
  <c r="AB4296" i="16"/>
  <c r="AA4296" i="16"/>
  <c r="M4296" i="16"/>
  <c r="L4296" i="16"/>
  <c r="K4296" i="16"/>
  <c r="J4296" i="16"/>
  <c r="I4296" i="16"/>
  <c r="H4296" i="16"/>
  <c r="G4296" i="16"/>
  <c r="A4296" i="16"/>
  <c r="AB4295" i="16"/>
  <c r="AA4295" i="16"/>
  <c r="M4295" i="16"/>
  <c r="L4295" i="16"/>
  <c r="K4295" i="16"/>
  <c r="J4295" i="16"/>
  <c r="I4295" i="16"/>
  <c r="H4295" i="16"/>
  <c r="G4295" i="16"/>
  <c r="C4295" i="16"/>
  <c r="A4295" i="16"/>
  <c r="AB4294" i="16"/>
  <c r="AA4294" i="16"/>
  <c r="M4294" i="16"/>
  <c r="L4294" i="16"/>
  <c r="K4294" i="16"/>
  <c r="J4294" i="16"/>
  <c r="I4294" i="16"/>
  <c r="H4294" i="16"/>
  <c r="G4294" i="16"/>
  <c r="A4294" i="16"/>
  <c r="AB4293" i="16"/>
  <c r="AA4293" i="16"/>
  <c r="M4293" i="16"/>
  <c r="L4293" i="16"/>
  <c r="K4293" i="16"/>
  <c r="J4293" i="16"/>
  <c r="I4293" i="16"/>
  <c r="H4293" i="16"/>
  <c r="G4293" i="16"/>
  <c r="C4293" i="16"/>
  <c r="A4293" i="16"/>
  <c r="AB4292" i="16"/>
  <c r="AA4292" i="16"/>
  <c r="M4292" i="16"/>
  <c r="L4292" i="16"/>
  <c r="K4292" i="16"/>
  <c r="J4292" i="16"/>
  <c r="I4292" i="16"/>
  <c r="H4292" i="16"/>
  <c r="G4292" i="16"/>
  <c r="A4292" i="16"/>
  <c r="AB4291" i="16"/>
  <c r="AA4291" i="16"/>
  <c r="M4291" i="16"/>
  <c r="L4291" i="16"/>
  <c r="K4291" i="16"/>
  <c r="J4291" i="16"/>
  <c r="I4291" i="16"/>
  <c r="H4291" i="16"/>
  <c r="G4291" i="16"/>
  <c r="A4291" i="16"/>
  <c r="AB4290" i="16"/>
  <c r="AA4290" i="16"/>
  <c r="M4290" i="16"/>
  <c r="L4290" i="16"/>
  <c r="K4290" i="16"/>
  <c r="J4290" i="16"/>
  <c r="I4290" i="16"/>
  <c r="H4290" i="16"/>
  <c r="G4290" i="16"/>
  <c r="A4290" i="16"/>
  <c r="AB4289" i="16"/>
  <c r="AA4289" i="16"/>
  <c r="M4289" i="16"/>
  <c r="L4289" i="16"/>
  <c r="K4289" i="16"/>
  <c r="J4289" i="16"/>
  <c r="I4289" i="16"/>
  <c r="H4289" i="16"/>
  <c r="G4289" i="16"/>
  <c r="A4289" i="16"/>
  <c r="AB4288" i="16"/>
  <c r="AA4288" i="16"/>
  <c r="M4288" i="16"/>
  <c r="L4288" i="16"/>
  <c r="K4288" i="16"/>
  <c r="J4288" i="16"/>
  <c r="I4288" i="16"/>
  <c r="H4288" i="16"/>
  <c r="G4288" i="16"/>
  <c r="A4288" i="16"/>
  <c r="AB4287" i="16"/>
  <c r="AA4287" i="16"/>
  <c r="M4287" i="16"/>
  <c r="L4287" i="16"/>
  <c r="K4287" i="16"/>
  <c r="J4287" i="16"/>
  <c r="I4287" i="16"/>
  <c r="H4287" i="16"/>
  <c r="G4287" i="16"/>
  <c r="C4287" i="16"/>
  <c r="A4287" i="16"/>
  <c r="AB4286" i="16"/>
  <c r="AA4286" i="16"/>
  <c r="M4286" i="16"/>
  <c r="L4286" i="16"/>
  <c r="K4286" i="16"/>
  <c r="J4286" i="16"/>
  <c r="I4286" i="16"/>
  <c r="H4286" i="16"/>
  <c r="G4286" i="16"/>
  <c r="A4286" i="16"/>
  <c r="AB4285" i="16"/>
  <c r="AA4285" i="16"/>
  <c r="M4285" i="16"/>
  <c r="L4285" i="16"/>
  <c r="K4285" i="16"/>
  <c r="J4285" i="16"/>
  <c r="I4285" i="16"/>
  <c r="H4285" i="16"/>
  <c r="G4285" i="16"/>
  <c r="C4285" i="16"/>
  <c r="A4285" i="16"/>
  <c r="AB4284" i="16"/>
  <c r="AA4284" i="16"/>
  <c r="M4284" i="16"/>
  <c r="L4284" i="16"/>
  <c r="K4284" i="16"/>
  <c r="J4284" i="16"/>
  <c r="I4284" i="16"/>
  <c r="H4284" i="16"/>
  <c r="G4284" i="16"/>
  <c r="A4284" i="16"/>
  <c r="AB4283" i="16"/>
  <c r="AA4283" i="16"/>
  <c r="M4283" i="16"/>
  <c r="L4283" i="16"/>
  <c r="K4283" i="16"/>
  <c r="J4283" i="16"/>
  <c r="I4283" i="16"/>
  <c r="H4283" i="16"/>
  <c r="G4283" i="16"/>
  <c r="A4283" i="16"/>
  <c r="C4283" i="16" s="1"/>
  <c r="AB4282" i="16"/>
  <c r="AA4282" i="16"/>
  <c r="M4282" i="16"/>
  <c r="L4282" i="16"/>
  <c r="K4282" i="16"/>
  <c r="J4282" i="16"/>
  <c r="I4282" i="16"/>
  <c r="H4282" i="16"/>
  <c r="G4282" i="16"/>
  <c r="A4282" i="16"/>
  <c r="AB4281" i="16"/>
  <c r="AA4281" i="16"/>
  <c r="M4281" i="16"/>
  <c r="L4281" i="16"/>
  <c r="K4281" i="16"/>
  <c r="J4281" i="16"/>
  <c r="I4281" i="16"/>
  <c r="H4281" i="16"/>
  <c r="G4281" i="16"/>
  <c r="A4281" i="16"/>
  <c r="C4281" i="16" s="1"/>
  <c r="AB4280" i="16"/>
  <c r="AA4280" i="16"/>
  <c r="M4280" i="16"/>
  <c r="L4280" i="16"/>
  <c r="K4280" i="16"/>
  <c r="J4280" i="16"/>
  <c r="I4280" i="16"/>
  <c r="H4280" i="16"/>
  <c r="G4280" i="16"/>
  <c r="A4280" i="16"/>
  <c r="AB4279" i="16"/>
  <c r="AA4279" i="16"/>
  <c r="M4279" i="16"/>
  <c r="L4279" i="16"/>
  <c r="K4279" i="16"/>
  <c r="J4279" i="16"/>
  <c r="I4279" i="16"/>
  <c r="H4279" i="16"/>
  <c r="G4279" i="16"/>
  <c r="C4279" i="16"/>
  <c r="A4279" i="16"/>
  <c r="AB4278" i="16"/>
  <c r="AA4278" i="16"/>
  <c r="M4278" i="16"/>
  <c r="L4278" i="16"/>
  <c r="K4278" i="16"/>
  <c r="J4278" i="16"/>
  <c r="I4278" i="16"/>
  <c r="H4278" i="16"/>
  <c r="G4278" i="16"/>
  <c r="A4278" i="16"/>
  <c r="AB4277" i="16"/>
  <c r="AA4277" i="16"/>
  <c r="M4277" i="16"/>
  <c r="L4277" i="16"/>
  <c r="K4277" i="16"/>
  <c r="J4277" i="16"/>
  <c r="I4277" i="16"/>
  <c r="H4277" i="16"/>
  <c r="G4277" i="16"/>
  <c r="C4277" i="16"/>
  <c r="A4277" i="16"/>
  <c r="AB4276" i="16"/>
  <c r="AA4276" i="16"/>
  <c r="M4276" i="16"/>
  <c r="L4276" i="16"/>
  <c r="K4276" i="16"/>
  <c r="J4276" i="16"/>
  <c r="I4276" i="16"/>
  <c r="H4276" i="16"/>
  <c r="G4276" i="16"/>
  <c r="A4276" i="16"/>
  <c r="AB4275" i="16"/>
  <c r="AA4275" i="16"/>
  <c r="M4275" i="16"/>
  <c r="L4275" i="16"/>
  <c r="K4275" i="16"/>
  <c r="J4275" i="16"/>
  <c r="I4275" i="16"/>
  <c r="H4275" i="16"/>
  <c r="G4275" i="16"/>
  <c r="A4275" i="16"/>
  <c r="AB4274" i="16"/>
  <c r="AA4274" i="16"/>
  <c r="M4274" i="16"/>
  <c r="L4274" i="16"/>
  <c r="K4274" i="16"/>
  <c r="J4274" i="16"/>
  <c r="I4274" i="16"/>
  <c r="H4274" i="16"/>
  <c r="G4274" i="16"/>
  <c r="A4274" i="16"/>
  <c r="AB4273" i="16"/>
  <c r="AA4273" i="16"/>
  <c r="M4273" i="16"/>
  <c r="L4273" i="16"/>
  <c r="K4273" i="16"/>
  <c r="J4273" i="16"/>
  <c r="I4273" i="16"/>
  <c r="H4273" i="16"/>
  <c r="G4273" i="16"/>
  <c r="A4273" i="16"/>
  <c r="AB4272" i="16"/>
  <c r="AA4272" i="16"/>
  <c r="M4272" i="16"/>
  <c r="L4272" i="16"/>
  <c r="K4272" i="16"/>
  <c r="J4272" i="16"/>
  <c r="I4272" i="16"/>
  <c r="H4272" i="16"/>
  <c r="G4272" i="16"/>
  <c r="A4272" i="16"/>
  <c r="AB4271" i="16"/>
  <c r="AA4271" i="16"/>
  <c r="M4271" i="16"/>
  <c r="L4271" i="16"/>
  <c r="K4271" i="16"/>
  <c r="J4271" i="16"/>
  <c r="I4271" i="16"/>
  <c r="H4271" i="16"/>
  <c r="G4271" i="16"/>
  <c r="C4271" i="16"/>
  <c r="A4271" i="16"/>
  <c r="AB4270" i="16"/>
  <c r="AA4270" i="16"/>
  <c r="M4270" i="16"/>
  <c r="L4270" i="16"/>
  <c r="K4270" i="16"/>
  <c r="J4270" i="16"/>
  <c r="I4270" i="16"/>
  <c r="H4270" i="16"/>
  <c r="G4270" i="16"/>
  <c r="A4270" i="16"/>
  <c r="AB4269" i="16"/>
  <c r="AA4269" i="16"/>
  <c r="M4269" i="16"/>
  <c r="L4269" i="16"/>
  <c r="K4269" i="16"/>
  <c r="J4269" i="16"/>
  <c r="I4269" i="16"/>
  <c r="H4269" i="16"/>
  <c r="G4269" i="16"/>
  <c r="C4269" i="16"/>
  <c r="A4269" i="16"/>
  <c r="AB4268" i="16"/>
  <c r="AA4268" i="16"/>
  <c r="M4268" i="16"/>
  <c r="L4268" i="16"/>
  <c r="K4268" i="16"/>
  <c r="J4268" i="16"/>
  <c r="I4268" i="16"/>
  <c r="H4268" i="16"/>
  <c r="G4268" i="16"/>
  <c r="A4268" i="16"/>
  <c r="AB4267" i="16"/>
  <c r="AA4267" i="16"/>
  <c r="M4267" i="16"/>
  <c r="L4267" i="16"/>
  <c r="K4267" i="16"/>
  <c r="J4267" i="16"/>
  <c r="I4267" i="16"/>
  <c r="H4267" i="16"/>
  <c r="G4267" i="16"/>
  <c r="A4267" i="16"/>
  <c r="C4267" i="16" s="1"/>
  <c r="AB4266" i="16"/>
  <c r="AA4266" i="16"/>
  <c r="M4266" i="16"/>
  <c r="L4266" i="16"/>
  <c r="K4266" i="16"/>
  <c r="J4266" i="16"/>
  <c r="I4266" i="16"/>
  <c r="H4266" i="16"/>
  <c r="G4266" i="16"/>
  <c r="A4266" i="16"/>
  <c r="AB4265" i="16"/>
  <c r="AA4265" i="16"/>
  <c r="M4265" i="16"/>
  <c r="L4265" i="16"/>
  <c r="K4265" i="16"/>
  <c r="J4265" i="16"/>
  <c r="I4265" i="16"/>
  <c r="H4265" i="16"/>
  <c r="G4265" i="16"/>
  <c r="A4265" i="16"/>
  <c r="C4265" i="16" s="1"/>
  <c r="AB4264" i="16"/>
  <c r="AA4264" i="16"/>
  <c r="M4264" i="16"/>
  <c r="L4264" i="16"/>
  <c r="K4264" i="16"/>
  <c r="J4264" i="16"/>
  <c r="I4264" i="16"/>
  <c r="H4264" i="16"/>
  <c r="G4264" i="16"/>
  <c r="A4264" i="16"/>
  <c r="AB4263" i="16"/>
  <c r="AA4263" i="16"/>
  <c r="M4263" i="16"/>
  <c r="L4263" i="16"/>
  <c r="K4263" i="16"/>
  <c r="J4263" i="16"/>
  <c r="I4263" i="16"/>
  <c r="H4263" i="16"/>
  <c r="G4263" i="16"/>
  <c r="C4263" i="16"/>
  <c r="A4263" i="16"/>
  <c r="AB4262" i="16"/>
  <c r="AA4262" i="16"/>
  <c r="M4262" i="16"/>
  <c r="L4262" i="16"/>
  <c r="K4262" i="16"/>
  <c r="J4262" i="16"/>
  <c r="I4262" i="16"/>
  <c r="H4262" i="16"/>
  <c r="G4262" i="16"/>
  <c r="A4262" i="16"/>
  <c r="AB4261" i="16"/>
  <c r="AA4261" i="16"/>
  <c r="M4261" i="16"/>
  <c r="L4261" i="16"/>
  <c r="K4261" i="16"/>
  <c r="J4261" i="16"/>
  <c r="I4261" i="16"/>
  <c r="H4261" i="16"/>
  <c r="G4261" i="16"/>
  <c r="C4261" i="16"/>
  <c r="A4261" i="16"/>
  <c r="AB4260" i="16"/>
  <c r="AA4260" i="16"/>
  <c r="M4260" i="16"/>
  <c r="L4260" i="16"/>
  <c r="K4260" i="16"/>
  <c r="J4260" i="16"/>
  <c r="I4260" i="16"/>
  <c r="H4260" i="16"/>
  <c r="G4260" i="16"/>
  <c r="A4260" i="16"/>
  <c r="AB4259" i="16"/>
  <c r="AA4259" i="16"/>
  <c r="M4259" i="16"/>
  <c r="L4259" i="16"/>
  <c r="K4259" i="16"/>
  <c r="J4259" i="16"/>
  <c r="I4259" i="16"/>
  <c r="H4259" i="16"/>
  <c r="G4259" i="16"/>
  <c r="A4259" i="16"/>
  <c r="AB4258" i="16"/>
  <c r="AA4258" i="16"/>
  <c r="M4258" i="16"/>
  <c r="L4258" i="16"/>
  <c r="K4258" i="16"/>
  <c r="J4258" i="16"/>
  <c r="I4258" i="16"/>
  <c r="H4258" i="16"/>
  <c r="G4258" i="16"/>
  <c r="A4258" i="16"/>
  <c r="AB4257" i="16"/>
  <c r="AA4257" i="16"/>
  <c r="M4257" i="16"/>
  <c r="L4257" i="16"/>
  <c r="K4257" i="16"/>
  <c r="J4257" i="16"/>
  <c r="I4257" i="16"/>
  <c r="H4257" i="16"/>
  <c r="G4257" i="16"/>
  <c r="A4257" i="16"/>
  <c r="AB4256" i="16"/>
  <c r="AA4256" i="16"/>
  <c r="M4256" i="16"/>
  <c r="L4256" i="16"/>
  <c r="K4256" i="16"/>
  <c r="J4256" i="16"/>
  <c r="I4256" i="16"/>
  <c r="H4256" i="16"/>
  <c r="G4256" i="16"/>
  <c r="A4256" i="16"/>
  <c r="AB4255" i="16"/>
  <c r="AA4255" i="16"/>
  <c r="M4255" i="16"/>
  <c r="L4255" i="16"/>
  <c r="K4255" i="16"/>
  <c r="J4255" i="16"/>
  <c r="I4255" i="16"/>
  <c r="H4255" i="16"/>
  <c r="G4255" i="16"/>
  <c r="C4255" i="16"/>
  <c r="A4255" i="16"/>
  <c r="AB4254" i="16"/>
  <c r="AA4254" i="16"/>
  <c r="M4254" i="16"/>
  <c r="L4254" i="16"/>
  <c r="K4254" i="16"/>
  <c r="J4254" i="16"/>
  <c r="I4254" i="16"/>
  <c r="H4254" i="16"/>
  <c r="G4254" i="16"/>
  <c r="A4254" i="16"/>
  <c r="AB4253" i="16"/>
  <c r="AA4253" i="16"/>
  <c r="M4253" i="16"/>
  <c r="L4253" i="16"/>
  <c r="K4253" i="16"/>
  <c r="J4253" i="16"/>
  <c r="I4253" i="16"/>
  <c r="H4253" i="16"/>
  <c r="G4253" i="16"/>
  <c r="C4253" i="16"/>
  <c r="A4253" i="16"/>
  <c r="AB4252" i="16"/>
  <c r="AA4252" i="16"/>
  <c r="M4252" i="16"/>
  <c r="L4252" i="16"/>
  <c r="K4252" i="16"/>
  <c r="J4252" i="16"/>
  <c r="I4252" i="16"/>
  <c r="H4252" i="16"/>
  <c r="G4252" i="16"/>
  <c r="A4252" i="16"/>
  <c r="AB4251" i="16"/>
  <c r="AA4251" i="16"/>
  <c r="M4251" i="16"/>
  <c r="L4251" i="16"/>
  <c r="K4251" i="16"/>
  <c r="J4251" i="16"/>
  <c r="I4251" i="16"/>
  <c r="H4251" i="16"/>
  <c r="G4251" i="16"/>
  <c r="A4251" i="16"/>
  <c r="C4251" i="16" s="1"/>
  <c r="AB4250" i="16"/>
  <c r="AA4250" i="16"/>
  <c r="M4250" i="16"/>
  <c r="L4250" i="16"/>
  <c r="K4250" i="16"/>
  <c r="J4250" i="16"/>
  <c r="I4250" i="16"/>
  <c r="H4250" i="16"/>
  <c r="G4250" i="16"/>
  <c r="A4250" i="16"/>
  <c r="AB4249" i="16"/>
  <c r="AA4249" i="16"/>
  <c r="M4249" i="16"/>
  <c r="L4249" i="16"/>
  <c r="K4249" i="16"/>
  <c r="J4249" i="16"/>
  <c r="I4249" i="16"/>
  <c r="H4249" i="16"/>
  <c r="G4249" i="16"/>
  <c r="A4249" i="16"/>
  <c r="C4249" i="16" s="1"/>
  <c r="AB4248" i="16"/>
  <c r="AA4248" i="16"/>
  <c r="M4248" i="16"/>
  <c r="L4248" i="16"/>
  <c r="K4248" i="16"/>
  <c r="J4248" i="16"/>
  <c r="I4248" i="16"/>
  <c r="H4248" i="16"/>
  <c r="G4248" i="16"/>
  <c r="A4248" i="16"/>
  <c r="AB4247" i="16"/>
  <c r="AA4247" i="16"/>
  <c r="M4247" i="16"/>
  <c r="L4247" i="16"/>
  <c r="K4247" i="16"/>
  <c r="J4247" i="16"/>
  <c r="I4247" i="16"/>
  <c r="H4247" i="16"/>
  <c r="G4247" i="16"/>
  <c r="C4247" i="16"/>
  <c r="A4247" i="16"/>
  <c r="AB4246" i="16"/>
  <c r="AA4246" i="16"/>
  <c r="M4246" i="16"/>
  <c r="L4246" i="16"/>
  <c r="K4246" i="16"/>
  <c r="J4246" i="16"/>
  <c r="I4246" i="16"/>
  <c r="H4246" i="16"/>
  <c r="G4246" i="16"/>
  <c r="A4246" i="16"/>
  <c r="AB4245" i="16"/>
  <c r="AA4245" i="16"/>
  <c r="M4245" i="16"/>
  <c r="L4245" i="16"/>
  <c r="K4245" i="16"/>
  <c r="J4245" i="16"/>
  <c r="I4245" i="16"/>
  <c r="H4245" i="16"/>
  <c r="G4245" i="16"/>
  <c r="C4245" i="16"/>
  <c r="A4245" i="16"/>
  <c r="AB4244" i="16"/>
  <c r="AA4244" i="16"/>
  <c r="M4244" i="16"/>
  <c r="L4244" i="16"/>
  <c r="K4244" i="16"/>
  <c r="J4244" i="16"/>
  <c r="I4244" i="16"/>
  <c r="H4244" i="16"/>
  <c r="G4244" i="16"/>
  <c r="A4244" i="16"/>
  <c r="AB4243" i="16"/>
  <c r="AA4243" i="16"/>
  <c r="M4243" i="16"/>
  <c r="L4243" i="16"/>
  <c r="K4243" i="16"/>
  <c r="J4243" i="16"/>
  <c r="I4243" i="16"/>
  <c r="H4243" i="16"/>
  <c r="G4243" i="16"/>
  <c r="A4243" i="16"/>
  <c r="AB4242" i="16"/>
  <c r="AA4242" i="16"/>
  <c r="M4242" i="16"/>
  <c r="L4242" i="16"/>
  <c r="K4242" i="16"/>
  <c r="J4242" i="16"/>
  <c r="I4242" i="16"/>
  <c r="H4242" i="16"/>
  <c r="G4242" i="16"/>
  <c r="A4242" i="16"/>
  <c r="AB4241" i="16"/>
  <c r="AA4241" i="16"/>
  <c r="M4241" i="16"/>
  <c r="L4241" i="16"/>
  <c r="K4241" i="16"/>
  <c r="J4241" i="16"/>
  <c r="I4241" i="16"/>
  <c r="H4241" i="16"/>
  <c r="G4241" i="16"/>
  <c r="A4241" i="16"/>
  <c r="AB4240" i="16"/>
  <c r="AA4240" i="16"/>
  <c r="M4240" i="16"/>
  <c r="L4240" i="16"/>
  <c r="K4240" i="16"/>
  <c r="J4240" i="16"/>
  <c r="I4240" i="16"/>
  <c r="H4240" i="16"/>
  <c r="G4240" i="16"/>
  <c r="A4240" i="16"/>
  <c r="AB4239" i="16"/>
  <c r="AA4239" i="16"/>
  <c r="M4239" i="16"/>
  <c r="L4239" i="16"/>
  <c r="K4239" i="16"/>
  <c r="J4239" i="16"/>
  <c r="I4239" i="16"/>
  <c r="H4239" i="16"/>
  <c r="G4239" i="16"/>
  <c r="C4239" i="16"/>
  <c r="A4239" i="16"/>
  <c r="AB4238" i="16"/>
  <c r="AA4238" i="16"/>
  <c r="M4238" i="16"/>
  <c r="L4238" i="16"/>
  <c r="K4238" i="16"/>
  <c r="J4238" i="16"/>
  <c r="I4238" i="16"/>
  <c r="H4238" i="16"/>
  <c r="G4238" i="16"/>
  <c r="A4238" i="16"/>
  <c r="AB4237" i="16"/>
  <c r="AA4237" i="16"/>
  <c r="M4237" i="16"/>
  <c r="L4237" i="16"/>
  <c r="K4237" i="16"/>
  <c r="J4237" i="16"/>
  <c r="I4237" i="16"/>
  <c r="H4237" i="16"/>
  <c r="G4237" i="16"/>
  <c r="C4237" i="16"/>
  <c r="A4237" i="16"/>
  <c r="AB4236" i="16"/>
  <c r="AA4236" i="16"/>
  <c r="M4236" i="16"/>
  <c r="L4236" i="16"/>
  <c r="K4236" i="16"/>
  <c r="J4236" i="16"/>
  <c r="I4236" i="16"/>
  <c r="H4236" i="16"/>
  <c r="G4236" i="16"/>
  <c r="A4236" i="16"/>
  <c r="AB4235" i="16"/>
  <c r="AA4235" i="16"/>
  <c r="M4235" i="16"/>
  <c r="L4235" i="16"/>
  <c r="K4235" i="16"/>
  <c r="J4235" i="16"/>
  <c r="I4235" i="16"/>
  <c r="H4235" i="16"/>
  <c r="G4235" i="16"/>
  <c r="A4235" i="16"/>
  <c r="C4235" i="16" s="1"/>
  <c r="AB4234" i="16"/>
  <c r="AA4234" i="16"/>
  <c r="M4234" i="16"/>
  <c r="L4234" i="16"/>
  <c r="K4234" i="16"/>
  <c r="J4234" i="16"/>
  <c r="I4234" i="16"/>
  <c r="H4234" i="16"/>
  <c r="G4234" i="16"/>
  <c r="A4234" i="16"/>
  <c r="AB4233" i="16"/>
  <c r="AA4233" i="16"/>
  <c r="M4233" i="16"/>
  <c r="L4233" i="16"/>
  <c r="K4233" i="16"/>
  <c r="J4233" i="16"/>
  <c r="I4233" i="16"/>
  <c r="H4233" i="16"/>
  <c r="G4233" i="16"/>
  <c r="A4233" i="16"/>
  <c r="C4233" i="16" s="1"/>
  <c r="AB4232" i="16"/>
  <c r="AA4232" i="16"/>
  <c r="M4232" i="16"/>
  <c r="L4232" i="16"/>
  <c r="K4232" i="16"/>
  <c r="J4232" i="16"/>
  <c r="I4232" i="16"/>
  <c r="H4232" i="16"/>
  <c r="G4232" i="16"/>
  <c r="A4232" i="16"/>
  <c r="AB4231" i="16"/>
  <c r="AA4231" i="16"/>
  <c r="M4231" i="16"/>
  <c r="L4231" i="16"/>
  <c r="K4231" i="16"/>
  <c r="J4231" i="16"/>
  <c r="I4231" i="16"/>
  <c r="H4231" i="16"/>
  <c r="G4231" i="16"/>
  <c r="C4231" i="16"/>
  <c r="A4231" i="16"/>
  <c r="AB4230" i="16"/>
  <c r="AA4230" i="16"/>
  <c r="M4230" i="16"/>
  <c r="L4230" i="16"/>
  <c r="K4230" i="16"/>
  <c r="J4230" i="16"/>
  <c r="I4230" i="16"/>
  <c r="H4230" i="16"/>
  <c r="G4230" i="16"/>
  <c r="A4230" i="16"/>
  <c r="AB4229" i="16"/>
  <c r="AA4229" i="16"/>
  <c r="M4229" i="16"/>
  <c r="L4229" i="16"/>
  <c r="K4229" i="16"/>
  <c r="J4229" i="16"/>
  <c r="I4229" i="16"/>
  <c r="H4229" i="16"/>
  <c r="G4229" i="16"/>
  <c r="C4229" i="16"/>
  <c r="A4229" i="16"/>
  <c r="AB4228" i="16"/>
  <c r="AA4228" i="16"/>
  <c r="M4228" i="16"/>
  <c r="L4228" i="16"/>
  <c r="K4228" i="16"/>
  <c r="J4228" i="16"/>
  <c r="I4228" i="16"/>
  <c r="H4228" i="16"/>
  <c r="G4228" i="16"/>
  <c r="A4228" i="16"/>
  <c r="AB4227" i="16"/>
  <c r="AA4227" i="16"/>
  <c r="M4227" i="16"/>
  <c r="L4227" i="16"/>
  <c r="K4227" i="16"/>
  <c r="J4227" i="16"/>
  <c r="I4227" i="16"/>
  <c r="H4227" i="16"/>
  <c r="G4227" i="16"/>
  <c r="A4227" i="16"/>
  <c r="AB4226" i="16"/>
  <c r="AA4226" i="16"/>
  <c r="M4226" i="16"/>
  <c r="L4226" i="16"/>
  <c r="K4226" i="16"/>
  <c r="J4226" i="16"/>
  <c r="I4226" i="16"/>
  <c r="H4226" i="16"/>
  <c r="G4226" i="16"/>
  <c r="A4226" i="16"/>
  <c r="AB4225" i="16"/>
  <c r="AA4225" i="16"/>
  <c r="M4225" i="16"/>
  <c r="L4225" i="16"/>
  <c r="K4225" i="16"/>
  <c r="J4225" i="16"/>
  <c r="I4225" i="16"/>
  <c r="H4225" i="16"/>
  <c r="G4225" i="16"/>
  <c r="A4225" i="16"/>
  <c r="AB4224" i="16"/>
  <c r="AA4224" i="16"/>
  <c r="M4224" i="16"/>
  <c r="L4224" i="16"/>
  <c r="K4224" i="16"/>
  <c r="J4224" i="16"/>
  <c r="I4224" i="16"/>
  <c r="H4224" i="16"/>
  <c r="G4224" i="16"/>
  <c r="A4224" i="16"/>
  <c r="AB4223" i="16"/>
  <c r="AA4223" i="16"/>
  <c r="M4223" i="16"/>
  <c r="L4223" i="16"/>
  <c r="K4223" i="16"/>
  <c r="J4223" i="16"/>
  <c r="I4223" i="16"/>
  <c r="H4223" i="16"/>
  <c r="G4223" i="16"/>
  <c r="C4223" i="16"/>
  <c r="A4223" i="16"/>
  <c r="AB4222" i="16"/>
  <c r="AA4222" i="16"/>
  <c r="M4222" i="16"/>
  <c r="L4222" i="16"/>
  <c r="K4222" i="16"/>
  <c r="J4222" i="16"/>
  <c r="I4222" i="16"/>
  <c r="H4222" i="16"/>
  <c r="G4222" i="16"/>
  <c r="A4222" i="16"/>
  <c r="AB4221" i="16"/>
  <c r="AA4221" i="16"/>
  <c r="M4221" i="16"/>
  <c r="L4221" i="16"/>
  <c r="K4221" i="16"/>
  <c r="J4221" i="16"/>
  <c r="I4221" i="16"/>
  <c r="H4221" i="16"/>
  <c r="G4221" i="16"/>
  <c r="C4221" i="16"/>
  <c r="A4221" i="16"/>
  <c r="AB4220" i="16"/>
  <c r="AA4220" i="16"/>
  <c r="M4220" i="16"/>
  <c r="L4220" i="16"/>
  <c r="K4220" i="16"/>
  <c r="J4220" i="16"/>
  <c r="I4220" i="16"/>
  <c r="H4220" i="16"/>
  <c r="G4220" i="16"/>
  <c r="A4220" i="16"/>
  <c r="AB4219" i="16"/>
  <c r="AA4219" i="16"/>
  <c r="M4219" i="16"/>
  <c r="L4219" i="16"/>
  <c r="K4219" i="16"/>
  <c r="J4219" i="16"/>
  <c r="I4219" i="16"/>
  <c r="H4219" i="16"/>
  <c r="G4219" i="16"/>
  <c r="A4219" i="16"/>
  <c r="C4219" i="16" s="1"/>
  <c r="AB4218" i="16"/>
  <c r="AA4218" i="16"/>
  <c r="M4218" i="16"/>
  <c r="L4218" i="16"/>
  <c r="K4218" i="16"/>
  <c r="J4218" i="16"/>
  <c r="I4218" i="16"/>
  <c r="H4218" i="16"/>
  <c r="G4218" i="16"/>
  <c r="A4218" i="16"/>
  <c r="AB4217" i="16"/>
  <c r="AA4217" i="16"/>
  <c r="M4217" i="16"/>
  <c r="L4217" i="16"/>
  <c r="K4217" i="16"/>
  <c r="J4217" i="16"/>
  <c r="I4217" i="16"/>
  <c r="H4217" i="16"/>
  <c r="G4217" i="16"/>
  <c r="A4217" i="16"/>
  <c r="C4217" i="16" s="1"/>
  <c r="AB4216" i="16"/>
  <c r="AA4216" i="16"/>
  <c r="M4216" i="16"/>
  <c r="L4216" i="16"/>
  <c r="K4216" i="16"/>
  <c r="J4216" i="16"/>
  <c r="I4216" i="16"/>
  <c r="H4216" i="16"/>
  <c r="G4216" i="16"/>
  <c r="A4216" i="16"/>
  <c r="AB4215" i="16"/>
  <c r="AA4215" i="16"/>
  <c r="M4215" i="16"/>
  <c r="L4215" i="16"/>
  <c r="K4215" i="16"/>
  <c r="J4215" i="16"/>
  <c r="I4215" i="16"/>
  <c r="H4215" i="16"/>
  <c r="G4215" i="16"/>
  <c r="C4215" i="16"/>
  <c r="A4215" i="16"/>
  <c r="AB4214" i="16"/>
  <c r="AA4214" i="16"/>
  <c r="M4214" i="16"/>
  <c r="L4214" i="16"/>
  <c r="K4214" i="16"/>
  <c r="J4214" i="16"/>
  <c r="I4214" i="16"/>
  <c r="H4214" i="16"/>
  <c r="G4214" i="16"/>
  <c r="A4214" i="16"/>
  <c r="AB4213" i="16"/>
  <c r="AA4213" i="16"/>
  <c r="M4213" i="16"/>
  <c r="L4213" i="16"/>
  <c r="K4213" i="16"/>
  <c r="J4213" i="16"/>
  <c r="I4213" i="16"/>
  <c r="H4213" i="16"/>
  <c r="G4213" i="16"/>
  <c r="C4213" i="16"/>
  <c r="A4213" i="16"/>
  <c r="AB4212" i="16"/>
  <c r="AA4212" i="16"/>
  <c r="M4212" i="16"/>
  <c r="L4212" i="16"/>
  <c r="K4212" i="16"/>
  <c r="J4212" i="16"/>
  <c r="I4212" i="16"/>
  <c r="H4212" i="16"/>
  <c r="G4212" i="16"/>
  <c r="A4212" i="16"/>
  <c r="AB4211" i="16"/>
  <c r="AA4211" i="16"/>
  <c r="M4211" i="16"/>
  <c r="L4211" i="16"/>
  <c r="K4211" i="16"/>
  <c r="J4211" i="16"/>
  <c r="I4211" i="16"/>
  <c r="H4211" i="16"/>
  <c r="G4211" i="16"/>
  <c r="A4211" i="16"/>
  <c r="AB4210" i="16"/>
  <c r="AA4210" i="16"/>
  <c r="M4210" i="16"/>
  <c r="L4210" i="16"/>
  <c r="K4210" i="16"/>
  <c r="J4210" i="16"/>
  <c r="I4210" i="16"/>
  <c r="H4210" i="16"/>
  <c r="G4210" i="16"/>
  <c r="A4210" i="16"/>
  <c r="AB4209" i="16"/>
  <c r="AA4209" i="16"/>
  <c r="M4209" i="16"/>
  <c r="L4209" i="16"/>
  <c r="K4209" i="16"/>
  <c r="J4209" i="16"/>
  <c r="I4209" i="16"/>
  <c r="H4209" i="16"/>
  <c r="G4209" i="16"/>
  <c r="A4209" i="16"/>
  <c r="AB4208" i="16"/>
  <c r="AA4208" i="16"/>
  <c r="M4208" i="16"/>
  <c r="L4208" i="16"/>
  <c r="K4208" i="16"/>
  <c r="J4208" i="16"/>
  <c r="I4208" i="16"/>
  <c r="H4208" i="16"/>
  <c r="G4208" i="16"/>
  <c r="A4208" i="16"/>
  <c r="AB4207" i="16"/>
  <c r="AA4207" i="16"/>
  <c r="M4207" i="16"/>
  <c r="L4207" i="16"/>
  <c r="K4207" i="16"/>
  <c r="J4207" i="16"/>
  <c r="I4207" i="16"/>
  <c r="H4207" i="16"/>
  <c r="G4207" i="16"/>
  <c r="C4207" i="16"/>
  <c r="A4207" i="16"/>
  <c r="AB4206" i="16"/>
  <c r="AA4206" i="16"/>
  <c r="M4206" i="16"/>
  <c r="L4206" i="16"/>
  <c r="K4206" i="16"/>
  <c r="J4206" i="16"/>
  <c r="I4206" i="16"/>
  <c r="H4206" i="16"/>
  <c r="G4206" i="16"/>
  <c r="A4206" i="16"/>
  <c r="AB4205" i="16"/>
  <c r="AA4205" i="16"/>
  <c r="M4205" i="16"/>
  <c r="L4205" i="16"/>
  <c r="K4205" i="16"/>
  <c r="J4205" i="16"/>
  <c r="I4205" i="16"/>
  <c r="H4205" i="16"/>
  <c r="G4205" i="16"/>
  <c r="C4205" i="16"/>
  <c r="A4205" i="16"/>
  <c r="AB4204" i="16"/>
  <c r="AA4204" i="16"/>
  <c r="M4204" i="16"/>
  <c r="L4204" i="16"/>
  <c r="K4204" i="16"/>
  <c r="J4204" i="16"/>
  <c r="I4204" i="16"/>
  <c r="H4204" i="16"/>
  <c r="G4204" i="16"/>
  <c r="A4204" i="16"/>
  <c r="AB4203" i="16"/>
  <c r="AA4203" i="16"/>
  <c r="M4203" i="16"/>
  <c r="L4203" i="16"/>
  <c r="K4203" i="16"/>
  <c r="J4203" i="16"/>
  <c r="I4203" i="16"/>
  <c r="H4203" i="16"/>
  <c r="G4203" i="16"/>
  <c r="A4203" i="16"/>
  <c r="C4203" i="16" s="1"/>
  <c r="AB4202" i="16"/>
  <c r="AA4202" i="16"/>
  <c r="M4202" i="16"/>
  <c r="L4202" i="16"/>
  <c r="K4202" i="16"/>
  <c r="J4202" i="16"/>
  <c r="I4202" i="16"/>
  <c r="H4202" i="16"/>
  <c r="G4202" i="16"/>
  <c r="A4202" i="16"/>
  <c r="AB4201" i="16"/>
  <c r="AA4201" i="16"/>
  <c r="M4201" i="16"/>
  <c r="L4201" i="16"/>
  <c r="K4201" i="16"/>
  <c r="J4201" i="16"/>
  <c r="I4201" i="16"/>
  <c r="H4201" i="16"/>
  <c r="G4201" i="16"/>
  <c r="A4201" i="16"/>
  <c r="C4201" i="16" s="1"/>
  <c r="AB4200" i="16"/>
  <c r="AA4200" i="16"/>
  <c r="M4200" i="16"/>
  <c r="L4200" i="16"/>
  <c r="K4200" i="16"/>
  <c r="J4200" i="16"/>
  <c r="I4200" i="16"/>
  <c r="H4200" i="16"/>
  <c r="G4200" i="16"/>
  <c r="A4200" i="16"/>
  <c r="AB4199" i="16"/>
  <c r="AA4199" i="16"/>
  <c r="M4199" i="16"/>
  <c r="L4199" i="16"/>
  <c r="K4199" i="16"/>
  <c r="J4199" i="16"/>
  <c r="I4199" i="16"/>
  <c r="H4199" i="16"/>
  <c r="G4199" i="16"/>
  <c r="C4199" i="16"/>
  <c r="A4199" i="16"/>
  <c r="AB4198" i="16"/>
  <c r="AA4198" i="16"/>
  <c r="M4198" i="16"/>
  <c r="L4198" i="16"/>
  <c r="K4198" i="16"/>
  <c r="J4198" i="16"/>
  <c r="I4198" i="16"/>
  <c r="H4198" i="16"/>
  <c r="G4198" i="16"/>
  <c r="A4198" i="16"/>
  <c r="AB4197" i="16"/>
  <c r="AA4197" i="16"/>
  <c r="M4197" i="16"/>
  <c r="L4197" i="16"/>
  <c r="K4197" i="16"/>
  <c r="J4197" i="16"/>
  <c r="I4197" i="16"/>
  <c r="H4197" i="16"/>
  <c r="G4197" i="16"/>
  <c r="C4197" i="16"/>
  <c r="A4197" i="16"/>
  <c r="AB4196" i="16"/>
  <c r="AA4196" i="16"/>
  <c r="M4196" i="16"/>
  <c r="L4196" i="16"/>
  <c r="K4196" i="16"/>
  <c r="J4196" i="16"/>
  <c r="I4196" i="16"/>
  <c r="H4196" i="16"/>
  <c r="G4196" i="16"/>
  <c r="A4196" i="16"/>
  <c r="AB4195" i="16"/>
  <c r="AA4195" i="16"/>
  <c r="M4195" i="16"/>
  <c r="L4195" i="16"/>
  <c r="K4195" i="16"/>
  <c r="J4195" i="16"/>
  <c r="I4195" i="16"/>
  <c r="H4195" i="16"/>
  <c r="G4195" i="16"/>
  <c r="A4195" i="16"/>
  <c r="AB4194" i="16"/>
  <c r="AA4194" i="16"/>
  <c r="M4194" i="16"/>
  <c r="L4194" i="16"/>
  <c r="K4194" i="16"/>
  <c r="J4194" i="16"/>
  <c r="I4194" i="16"/>
  <c r="H4194" i="16"/>
  <c r="G4194" i="16"/>
  <c r="A4194" i="16"/>
  <c r="AB4193" i="16"/>
  <c r="AA4193" i="16"/>
  <c r="M4193" i="16"/>
  <c r="L4193" i="16"/>
  <c r="K4193" i="16"/>
  <c r="J4193" i="16"/>
  <c r="I4193" i="16"/>
  <c r="H4193" i="16"/>
  <c r="G4193" i="16"/>
  <c r="A4193" i="16"/>
  <c r="AB4192" i="16"/>
  <c r="AA4192" i="16"/>
  <c r="M4192" i="16"/>
  <c r="L4192" i="16"/>
  <c r="K4192" i="16"/>
  <c r="J4192" i="16"/>
  <c r="I4192" i="16"/>
  <c r="H4192" i="16"/>
  <c r="G4192" i="16"/>
  <c r="A4192" i="16"/>
  <c r="AB4191" i="16"/>
  <c r="AA4191" i="16"/>
  <c r="M4191" i="16"/>
  <c r="L4191" i="16"/>
  <c r="K4191" i="16"/>
  <c r="J4191" i="16"/>
  <c r="I4191" i="16"/>
  <c r="H4191" i="16"/>
  <c r="G4191" i="16"/>
  <c r="C4191" i="16"/>
  <c r="A4191" i="16"/>
  <c r="AB4190" i="16"/>
  <c r="AA4190" i="16"/>
  <c r="M4190" i="16"/>
  <c r="L4190" i="16"/>
  <c r="K4190" i="16"/>
  <c r="J4190" i="16"/>
  <c r="I4190" i="16"/>
  <c r="H4190" i="16"/>
  <c r="G4190" i="16"/>
  <c r="A4190" i="16"/>
  <c r="AB4189" i="16"/>
  <c r="AA4189" i="16"/>
  <c r="M4189" i="16"/>
  <c r="L4189" i="16"/>
  <c r="K4189" i="16"/>
  <c r="J4189" i="16"/>
  <c r="I4189" i="16"/>
  <c r="H4189" i="16"/>
  <c r="G4189" i="16"/>
  <c r="C4189" i="16"/>
  <c r="A4189" i="16"/>
  <c r="AB4188" i="16"/>
  <c r="AA4188" i="16"/>
  <c r="M4188" i="16"/>
  <c r="L4188" i="16"/>
  <c r="K4188" i="16"/>
  <c r="J4188" i="16"/>
  <c r="I4188" i="16"/>
  <c r="H4188" i="16"/>
  <c r="G4188" i="16"/>
  <c r="A4188" i="16"/>
  <c r="AB4187" i="16"/>
  <c r="AA4187" i="16"/>
  <c r="M4187" i="16"/>
  <c r="L4187" i="16"/>
  <c r="K4187" i="16"/>
  <c r="J4187" i="16"/>
  <c r="I4187" i="16"/>
  <c r="H4187" i="16"/>
  <c r="G4187" i="16"/>
  <c r="A4187" i="16"/>
  <c r="C4187" i="16" s="1"/>
  <c r="AB4186" i="16"/>
  <c r="AA4186" i="16"/>
  <c r="M4186" i="16"/>
  <c r="L4186" i="16"/>
  <c r="K4186" i="16"/>
  <c r="J4186" i="16"/>
  <c r="I4186" i="16"/>
  <c r="H4186" i="16"/>
  <c r="G4186" i="16"/>
  <c r="A4186" i="16"/>
  <c r="AB4185" i="16"/>
  <c r="AA4185" i="16"/>
  <c r="M4185" i="16"/>
  <c r="L4185" i="16"/>
  <c r="K4185" i="16"/>
  <c r="J4185" i="16"/>
  <c r="I4185" i="16"/>
  <c r="H4185" i="16"/>
  <c r="G4185" i="16"/>
  <c r="A4185" i="16"/>
  <c r="C4185" i="16" s="1"/>
  <c r="AB4184" i="16"/>
  <c r="AA4184" i="16"/>
  <c r="M4184" i="16"/>
  <c r="L4184" i="16"/>
  <c r="K4184" i="16"/>
  <c r="J4184" i="16"/>
  <c r="I4184" i="16"/>
  <c r="H4184" i="16"/>
  <c r="G4184" i="16"/>
  <c r="A4184" i="16"/>
  <c r="AB4183" i="16"/>
  <c r="AA4183" i="16"/>
  <c r="M4183" i="16"/>
  <c r="L4183" i="16"/>
  <c r="K4183" i="16"/>
  <c r="J4183" i="16"/>
  <c r="I4183" i="16"/>
  <c r="H4183" i="16"/>
  <c r="G4183" i="16"/>
  <c r="C4183" i="16"/>
  <c r="A4183" i="16"/>
  <c r="AB4182" i="16"/>
  <c r="AA4182" i="16"/>
  <c r="M4182" i="16"/>
  <c r="L4182" i="16"/>
  <c r="K4182" i="16"/>
  <c r="J4182" i="16"/>
  <c r="I4182" i="16"/>
  <c r="H4182" i="16"/>
  <c r="G4182" i="16"/>
  <c r="A4182" i="16"/>
  <c r="AB4181" i="16"/>
  <c r="AA4181" i="16"/>
  <c r="M4181" i="16"/>
  <c r="L4181" i="16"/>
  <c r="K4181" i="16"/>
  <c r="J4181" i="16"/>
  <c r="I4181" i="16"/>
  <c r="H4181" i="16"/>
  <c r="G4181" i="16"/>
  <c r="C4181" i="16"/>
  <c r="A4181" i="16"/>
  <c r="AB4180" i="16"/>
  <c r="AA4180" i="16"/>
  <c r="M4180" i="16"/>
  <c r="L4180" i="16"/>
  <c r="K4180" i="16"/>
  <c r="J4180" i="16"/>
  <c r="I4180" i="16"/>
  <c r="H4180" i="16"/>
  <c r="G4180" i="16"/>
  <c r="A4180" i="16"/>
  <c r="AB4179" i="16"/>
  <c r="AA4179" i="16"/>
  <c r="M4179" i="16"/>
  <c r="L4179" i="16"/>
  <c r="K4179" i="16"/>
  <c r="J4179" i="16"/>
  <c r="I4179" i="16"/>
  <c r="H4179" i="16"/>
  <c r="G4179" i="16"/>
  <c r="A4179" i="16"/>
  <c r="AB4178" i="16"/>
  <c r="AA4178" i="16"/>
  <c r="M4178" i="16"/>
  <c r="L4178" i="16"/>
  <c r="K4178" i="16"/>
  <c r="J4178" i="16"/>
  <c r="I4178" i="16"/>
  <c r="H4178" i="16"/>
  <c r="G4178" i="16"/>
  <c r="A4178" i="16"/>
  <c r="AB4177" i="16"/>
  <c r="AA4177" i="16"/>
  <c r="M4177" i="16"/>
  <c r="L4177" i="16"/>
  <c r="K4177" i="16"/>
  <c r="J4177" i="16"/>
  <c r="I4177" i="16"/>
  <c r="H4177" i="16"/>
  <c r="G4177" i="16"/>
  <c r="A4177" i="16"/>
  <c r="AB4176" i="16"/>
  <c r="AA4176" i="16"/>
  <c r="M4176" i="16"/>
  <c r="L4176" i="16"/>
  <c r="K4176" i="16"/>
  <c r="J4176" i="16"/>
  <c r="I4176" i="16"/>
  <c r="H4176" i="16"/>
  <c r="G4176" i="16"/>
  <c r="A4176" i="16"/>
  <c r="AB4175" i="16"/>
  <c r="AA4175" i="16"/>
  <c r="M4175" i="16"/>
  <c r="L4175" i="16"/>
  <c r="K4175" i="16"/>
  <c r="J4175" i="16"/>
  <c r="I4175" i="16"/>
  <c r="H4175" i="16"/>
  <c r="G4175" i="16"/>
  <c r="C4175" i="16"/>
  <c r="A4175" i="16"/>
  <c r="AB4174" i="16"/>
  <c r="AA4174" i="16"/>
  <c r="M4174" i="16"/>
  <c r="L4174" i="16"/>
  <c r="K4174" i="16"/>
  <c r="J4174" i="16"/>
  <c r="I4174" i="16"/>
  <c r="H4174" i="16"/>
  <c r="G4174" i="16"/>
  <c r="A4174" i="16"/>
  <c r="AB4173" i="16"/>
  <c r="AA4173" i="16"/>
  <c r="M4173" i="16"/>
  <c r="L4173" i="16"/>
  <c r="K4173" i="16"/>
  <c r="J4173" i="16"/>
  <c r="I4173" i="16"/>
  <c r="H4173" i="16"/>
  <c r="G4173" i="16"/>
  <c r="C4173" i="16"/>
  <c r="A4173" i="16"/>
  <c r="AB4172" i="16"/>
  <c r="AA4172" i="16"/>
  <c r="M4172" i="16"/>
  <c r="L4172" i="16"/>
  <c r="K4172" i="16"/>
  <c r="J4172" i="16"/>
  <c r="I4172" i="16"/>
  <c r="H4172" i="16"/>
  <c r="G4172" i="16"/>
  <c r="A4172" i="16"/>
  <c r="AB4171" i="16"/>
  <c r="AA4171" i="16"/>
  <c r="M4171" i="16"/>
  <c r="L4171" i="16"/>
  <c r="K4171" i="16"/>
  <c r="J4171" i="16"/>
  <c r="I4171" i="16"/>
  <c r="H4171" i="16"/>
  <c r="G4171" i="16"/>
  <c r="A4171" i="16"/>
  <c r="C4171" i="16" s="1"/>
  <c r="AB4170" i="16"/>
  <c r="AA4170" i="16"/>
  <c r="M4170" i="16"/>
  <c r="L4170" i="16"/>
  <c r="K4170" i="16"/>
  <c r="J4170" i="16"/>
  <c r="I4170" i="16"/>
  <c r="H4170" i="16"/>
  <c r="G4170" i="16"/>
  <c r="A4170" i="16"/>
  <c r="AB4169" i="16"/>
  <c r="AA4169" i="16"/>
  <c r="M4169" i="16"/>
  <c r="L4169" i="16"/>
  <c r="K4169" i="16"/>
  <c r="J4169" i="16"/>
  <c r="I4169" i="16"/>
  <c r="H4169" i="16"/>
  <c r="G4169" i="16"/>
  <c r="A4169" i="16"/>
  <c r="C4169" i="16" s="1"/>
  <c r="AB4168" i="16"/>
  <c r="AA4168" i="16"/>
  <c r="M4168" i="16"/>
  <c r="L4168" i="16"/>
  <c r="K4168" i="16"/>
  <c r="J4168" i="16"/>
  <c r="I4168" i="16"/>
  <c r="H4168" i="16"/>
  <c r="G4168" i="16"/>
  <c r="A4168" i="16"/>
  <c r="AB4167" i="16"/>
  <c r="AA4167" i="16"/>
  <c r="M4167" i="16"/>
  <c r="L4167" i="16"/>
  <c r="K4167" i="16"/>
  <c r="J4167" i="16"/>
  <c r="I4167" i="16"/>
  <c r="H4167" i="16"/>
  <c r="G4167" i="16"/>
  <c r="C4167" i="16"/>
  <c r="A4167" i="16"/>
  <c r="AB4166" i="16"/>
  <c r="AA4166" i="16"/>
  <c r="M4166" i="16"/>
  <c r="L4166" i="16"/>
  <c r="K4166" i="16"/>
  <c r="J4166" i="16"/>
  <c r="I4166" i="16"/>
  <c r="H4166" i="16"/>
  <c r="G4166" i="16"/>
  <c r="A4166" i="16"/>
  <c r="AB4165" i="16"/>
  <c r="AA4165" i="16"/>
  <c r="M4165" i="16"/>
  <c r="L4165" i="16"/>
  <c r="K4165" i="16"/>
  <c r="J4165" i="16"/>
  <c r="I4165" i="16"/>
  <c r="H4165" i="16"/>
  <c r="G4165" i="16"/>
  <c r="C4165" i="16"/>
  <c r="A4165" i="16"/>
  <c r="AB4164" i="16"/>
  <c r="AA4164" i="16"/>
  <c r="M4164" i="16"/>
  <c r="L4164" i="16"/>
  <c r="K4164" i="16"/>
  <c r="J4164" i="16"/>
  <c r="I4164" i="16"/>
  <c r="H4164" i="16"/>
  <c r="G4164" i="16"/>
  <c r="A4164" i="16"/>
  <c r="AB4163" i="16"/>
  <c r="AA4163" i="16"/>
  <c r="M4163" i="16"/>
  <c r="L4163" i="16"/>
  <c r="K4163" i="16"/>
  <c r="J4163" i="16"/>
  <c r="I4163" i="16"/>
  <c r="H4163" i="16"/>
  <c r="G4163" i="16"/>
  <c r="A4163" i="16"/>
  <c r="AB4162" i="16"/>
  <c r="AA4162" i="16"/>
  <c r="M4162" i="16"/>
  <c r="L4162" i="16"/>
  <c r="K4162" i="16"/>
  <c r="J4162" i="16"/>
  <c r="I4162" i="16"/>
  <c r="H4162" i="16"/>
  <c r="G4162" i="16"/>
  <c r="A4162" i="16"/>
  <c r="AB4161" i="16"/>
  <c r="AA4161" i="16"/>
  <c r="M4161" i="16"/>
  <c r="L4161" i="16"/>
  <c r="K4161" i="16"/>
  <c r="J4161" i="16"/>
  <c r="I4161" i="16"/>
  <c r="H4161" i="16"/>
  <c r="G4161" i="16"/>
  <c r="A4161" i="16"/>
  <c r="AB4160" i="16"/>
  <c r="AA4160" i="16"/>
  <c r="M4160" i="16"/>
  <c r="L4160" i="16"/>
  <c r="K4160" i="16"/>
  <c r="J4160" i="16"/>
  <c r="I4160" i="16"/>
  <c r="H4160" i="16"/>
  <c r="G4160" i="16"/>
  <c r="A4160" i="16"/>
  <c r="AB4159" i="16"/>
  <c r="AA4159" i="16"/>
  <c r="M4159" i="16"/>
  <c r="L4159" i="16"/>
  <c r="K4159" i="16"/>
  <c r="J4159" i="16"/>
  <c r="I4159" i="16"/>
  <c r="H4159" i="16"/>
  <c r="G4159" i="16"/>
  <c r="C4159" i="16"/>
  <c r="A4159" i="16"/>
  <c r="AB4158" i="16"/>
  <c r="AA4158" i="16"/>
  <c r="M4158" i="16"/>
  <c r="L4158" i="16"/>
  <c r="K4158" i="16"/>
  <c r="J4158" i="16"/>
  <c r="I4158" i="16"/>
  <c r="H4158" i="16"/>
  <c r="G4158" i="16"/>
  <c r="A4158" i="16"/>
  <c r="AB4157" i="16"/>
  <c r="AA4157" i="16"/>
  <c r="M4157" i="16"/>
  <c r="L4157" i="16"/>
  <c r="K4157" i="16"/>
  <c r="J4157" i="16"/>
  <c r="I4157" i="16"/>
  <c r="H4157" i="16"/>
  <c r="G4157" i="16"/>
  <c r="C4157" i="16"/>
  <c r="A4157" i="16"/>
  <c r="AB4156" i="16"/>
  <c r="AA4156" i="16"/>
  <c r="M4156" i="16"/>
  <c r="L4156" i="16"/>
  <c r="K4156" i="16"/>
  <c r="J4156" i="16"/>
  <c r="I4156" i="16"/>
  <c r="H4156" i="16"/>
  <c r="G4156" i="16"/>
  <c r="A4156" i="16"/>
  <c r="AB4155" i="16"/>
  <c r="AA4155" i="16"/>
  <c r="M4155" i="16"/>
  <c r="L4155" i="16"/>
  <c r="K4155" i="16"/>
  <c r="J4155" i="16"/>
  <c r="I4155" i="16"/>
  <c r="H4155" i="16"/>
  <c r="G4155" i="16"/>
  <c r="A4155" i="16"/>
  <c r="C4155" i="16" s="1"/>
  <c r="AB4154" i="16"/>
  <c r="AA4154" i="16"/>
  <c r="M4154" i="16"/>
  <c r="L4154" i="16"/>
  <c r="K4154" i="16"/>
  <c r="J4154" i="16"/>
  <c r="I4154" i="16"/>
  <c r="H4154" i="16"/>
  <c r="G4154" i="16"/>
  <c r="A4154" i="16"/>
  <c r="AB4153" i="16"/>
  <c r="AA4153" i="16"/>
  <c r="M4153" i="16"/>
  <c r="L4153" i="16"/>
  <c r="K4153" i="16"/>
  <c r="J4153" i="16"/>
  <c r="I4153" i="16"/>
  <c r="H4153" i="16"/>
  <c r="G4153" i="16"/>
  <c r="A4153" i="16"/>
  <c r="C4153" i="16" s="1"/>
  <c r="AB4152" i="16"/>
  <c r="AA4152" i="16"/>
  <c r="M4152" i="16"/>
  <c r="L4152" i="16"/>
  <c r="K4152" i="16"/>
  <c r="J4152" i="16"/>
  <c r="I4152" i="16"/>
  <c r="H4152" i="16"/>
  <c r="G4152" i="16"/>
  <c r="A4152" i="16"/>
  <c r="AB4151" i="16"/>
  <c r="AA4151" i="16"/>
  <c r="M4151" i="16"/>
  <c r="L4151" i="16"/>
  <c r="K4151" i="16"/>
  <c r="J4151" i="16"/>
  <c r="I4151" i="16"/>
  <c r="H4151" i="16"/>
  <c r="G4151" i="16"/>
  <c r="C4151" i="16"/>
  <c r="A4151" i="16"/>
  <c r="AB4150" i="16"/>
  <c r="AA4150" i="16"/>
  <c r="M4150" i="16"/>
  <c r="L4150" i="16"/>
  <c r="K4150" i="16"/>
  <c r="J4150" i="16"/>
  <c r="I4150" i="16"/>
  <c r="H4150" i="16"/>
  <c r="G4150" i="16"/>
  <c r="A4150" i="16"/>
  <c r="AB4149" i="16"/>
  <c r="AA4149" i="16"/>
  <c r="M4149" i="16"/>
  <c r="L4149" i="16"/>
  <c r="K4149" i="16"/>
  <c r="J4149" i="16"/>
  <c r="I4149" i="16"/>
  <c r="H4149" i="16"/>
  <c r="G4149" i="16"/>
  <c r="C4149" i="16"/>
  <c r="A4149" i="16"/>
  <c r="AB4148" i="16"/>
  <c r="AA4148" i="16"/>
  <c r="M4148" i="16"/>
  <c r="L4148" i="16"/>
  <c r="K4148" i="16"/>
  <c r="J4148" i="16"/>
  <c r="I4148" i="16"/>
  <c r="H4148" i="16"/>
  <c r="G4148" i="16"/>
  <c r="A4148" i="16"/>
  <c r="AB4147" i="16"/>
  <c r="AA4147" i="16"/>
  <c r="M4147" i="16"/>
  <c r="L4147" i="16"/>
  <c r="K4147" i="16"/>
  <c r="J4147" i="16"/>
  <c r="I4147" i="16"/>
  <c r="H4147" i="16"/>
  <c r="G4147" i="16"/>
  <c r="A4147" i="16"/>
  <c r="AB4146" i="16"/>
  <c r="AA4146" i="16"/>
  <c r="M4146" i="16"/>
  <c r="L4146" i="16"/>
  <c r="K4146" i="16"/>
  <c r="J4146" i="16"/>
  <c r="I4146" i="16"/>
  <c r="H4146" i="16"/>
  <c r="G4146" i="16"/>
  <c r="A4146" i="16"/>
  <c r="AB4145" i="16"/>
  <c r="AA4145" i="16"/>
  <c r="M4145" i="16"/>
  <c r="L4145" i="16"/>
  <c r="K4145" i="16"/>
  <c r="J4145" i="16"/>
  <c r="I4145" i="16"/>
  <c r="H4145" i="16"/>
  <c r="G4145" i="16"/>
  <c r="A4145" i="16"/>
  <c r="AB4144" i="16"/>
  <c r="AA4144" i="16"/>
  <c r="M4144" i="16"/>
  <c r="L4144" i="16"/>
  <c r="K4144" i="16"/>
  <c r="J4144" i="16"/>
  <c r="I4144" i="16"/>
  <c r="H4144" i="16"/>
  <c r="G4144" i="16"/>
  <c r="A4144" i="16"/>
  <c r="AB4143" i="16"/>
  <c r="AA4143" i="16"/>
  <c r="M4143" i="16"/>
  <c r="L4143" i="16"/>
  <c r="K4143" i="16"/>
  <c r="J4143" i="16"/>
  <c r="I4143" i="16"/>
  <c r="H4143" i="16"/>
  <c r="G4143" i="16"/>
  <c r="C4143" i="16"/>
  <c r="A4143" i="16"/>
  <c r="AB4142" i="16"/>
  <c r="AA4142" i="16"/>
  <c r="M4142" i="16"/>
  <c r="L4142" i="16"/>
  <c r="K4142" i="16"/>
  <c r="J4142" i="16"/>
  <c r="I4142" i="16"/>
  <c r="H4142" i="16"/>
  <c r="G4142" i="16"/>
  <c r="A4142" i="16"/>
  <c r="AB4141" i="16"/>
  <c r="AA4141" i="16"/>
  <c r="M4141" i="16"/>
  <c r="L4141" i="16"/>
  <c r="K4141" i="16"/>
  <c r="J4141" i="16"/>
  <c r="I4141" i="16"/>
  <c r="H4141" i="16"/>
  <c r="G4141" i="16"/>
  <c r="C4141" i="16"/>
  <c r="A4141" i="16"/>
  <c r="AB4140" i="16"/>
  <c r="AA4140" i="16"/>
  <c r="M4140" i="16"/>
  <c r="L4140" i="16"/>
  <c r="K4140" i="16"/>
  <c r="J4140" i="16"/>
  <c r="I4140" i="16"/>
  <c r="H4140" i="16"/>
  <c r="G4140" i="16"/>
  <c r="A4140" i="16"/>
  <c r="AB4139" i="16"/>
  <c r="AA4139" i="16"/>
  <c r="M4139" i="16"/>
  <c r="L4139" i="16"/>
  <c r="K4139" i="16"/>
  <c r="J4139" i="16"/>
  <c r="I4139" i="16"/>
  <c r="H4139" i="16"/>
  <c r="G4139" i="16"/>
  <c r="A4139" i="16"/>
  <c r="C4139" i="16" s="1"/>
  <c r="AB4138" i="16"/>
  <c r="AA4138" i="16"/>
  <c r="M4138" i="16"/>
  <c r="L4138" i="16"/>
  <c r="K4138" i="16"/>
  <c r="J4138" i="16"/>
  <c r="I4138" i="16"/>
  <c r="H4138" i="16"/>
  <c r="G4138" i="16"/>
  <c r="A4138" i="16"/>
  <c r="AB4137" i="16"/>
  <c r="AA4137" i="16"/>
  <c r="M4137" i="16"/>
  <c r="L4137" i="16"/>
  <c r="K4137" i="16"/>
  <c r="J4137" i="16"/>
  <c r="I4137" i="16"/>
  <c r="H4137" i="16"/>
  <c r="G4137" i="16"/>
  <c r="B4137" i="16"/>
  <c r="A4137" i="16"/>
  <c r="AB4136" i="16"/>
  <c r="AA4136" i="16"/>
  <c r="N4136" i="16"/>
  <c r="M4136" i="16"/>
  <c r="L4136" i="16"/>
  <c r="K4136" i="16"/>
  <c r="J4136" i="16"/>
  <c r="I4136" i="16"/>
  <c r="H4136" i="16"/>
  <c r="G4136" i="16"/>
  <c r="F4136" i="16"/>
  <c r="B4136" i="16"/>
  <c r="A4136" i="16"/>
  <c r="AB4135" i="16"/>
  <c r="AA4135" i="16"/>
  <c r="N4135" i="16"/>
  <c r="M4135" i="16"/>
  <c r="L4135" i="16"/>
  <c r="K4135" i="16"/>
  <c r="J4135" i="16"/>
  <c r="I4135" i="16"/>
  <c r="H4135" i="16"/>
  <c r="G4135" i="16"/>
  <c r="F4135" i="16" s="1"/>
  <c r="A4135" i="16"/>
  <c r="C4135" i="16" s="1"/>
  <c r="AB4134" i="16"/>
  <c r="AA4134" i="16"/>
  <c r="M4134" i="16"/>
  <c r="L4134" i="16"/>
  <c r="K4134" i="16"/>
  <c r="J4134" i="16"/>
  <c r="I4134" i="16"/>
  <c r="H4134" i="16"/>
  <c r="G4134" i="16"/>
  <c r="A4134" i="16"/>
  <c r="AB4133" i="16"/>
  <c r="AA4133" i="16"/>
  <c r="M4133" i="16"/>
  <c r="L4133" i="16"/>
  <c r="K4133" i="16"/>
  <c r="J4133" i="16"/>
  <c r="I4133" i="16"/>
  <c r="H4133" i="16"/>
  <c r="G4133" i="16"/>
  <c r="B4133" i="16"/>
  <c r="A4133" i="16"/>
  <c r="AB4132" i="16"/>
  <c r="AA4132" i="16"/>
  <c r="N4132" i="16"/>
  <c r="M4132" i="16"/>
  <c r="L4132" i="16"/>
  <c r="K4132" i="16"/>
  <c r="J4132" i="16"/>
  <c r="I4132" i="16"/>
  <c r="H4132" i="16"/>
  <c r="G4132" i="16"/>
  <c r="F4132" i="16"/>
  <c r="B4132" i="16"/>
  <c r="A4132" i="16"/>
  <c r="C4132" i="16" s="1"/>
  <c r="AB4131" i="16"/>
  <c r="AA4131" i="16"/>
  <c r="N4131" i="16"/>
  <c r="M4131" i="16"/>
  <c r="L4131" i="16"/>
  <c r="K4131" i="16"/>
  <c r="J4131" i="16"/>
  <c r="I4131" i="16"/>
  <c r="H4131" i="16"/>
  <c r="G4131" i="16"/>
  <c r="F4131" i="16" s="1"/>
  <c r="A4131" i="16"/>
  <c r="C4131" i="16" s="1"/>
  <c r="AB4130" i="16"/>
  <c r="AA4130" i="16"/>
  <c r="M4130" i="16"/>
  <c r="L4130" i="16"/>
  <c r="K4130" i="16"/>
  <c r="J4130" i="16"/>
  <c r="I4130" i="16"/>
  <c r="H4130" i="16"/>
  <c r="G4130" i="16"/>
  <c r="A4130" i="16"/>
  <c r="AB4129" i="16"/>
  <c r="AA4129" i="16"/>
  <c r="M4129" i="16"/>
  <c r="L4129" i="16"/>
  <c r="K4129" i="16"/>
  <c r="J4129" i="16"/>
  <c r="I4129" i="16"/>
  <c r="H4129" i="16"/>
  <c r="G4129" i="16"/>
  <c r="B4129" i="16"/>
  <c r="A4129" i="16"/>
  <c r="AB4128" i="16"/>
  <c r="AA4128" i="16"/>
  <c r="N4128" i="16"/>
  <c r="M4128" i="16"/>
  <c r="L4128" i="16"/>
  <c r="K4128" i="16"/>
  <c r="J4128" i="16"/>
  <c r="I4128" i="16"/>
  <c r="H4128" i="16"/>
  <c r="G4128" i="16"/>
  <c r="F4128" i="16"/>
  <c r="B4128" i="16"/>
  <c r="A4128" i="16"/>
  <c r="C4128" i="16" s="1"/>
  <c r="AB4127" i="16"/>
  <c r="AA4127" i="16"/>
  <c r="N4127" i="16"/>
  <c r="M4127" i="16"/>
  <c r="L4127" i="16"/>
  <c r="K4127" i="16"/>
  <c r="J4127" i="16"/>
  <c r="I4127" i="16"/>
  <c r="H4127" i="16"/>
  <c r="G4127" i="16"/>
  <c r="F4127" i="16" s="1"/>
  <c r="A4127" i="16"/>
  <c r="C4127" i="16" s="1"/>
  <c r="AB4126" i="16"/>
  <c r="AA4126" i="16"/>
  <c r="M4126" i="16"/>
  <c r="L4126" i="16"/>
  <c r="K4126" i="16"/>
  <c r="J4126" i="16"/>
  <c r="I4126" i="16"/>
  <c r="H4126" i="16"/>
  <c r="G4126" i="16"/>
  <c r="A4126" i="16"/>
  <c r="AB4125" i="16"/>
  <c r="AA4125" i="16"/>
  <c r="M4125" i="16"/>
  <c r="L4125" i="16"/>
  <c r="K4125" i="16"/>
  <c r="J4125" i="16"/>
  <c r="I4125" i="16"/>
  <c r="H4125" i="16"/>
  <c r="G4125" i="16"/>
  <c r="B4125" i="16"/>
  <c r="A4125" i="16"/>
  <c r="AB4124" i="16"/>
  <c r="AA4124" i="16"/>
  <c r="N4124" i="16"/>
  <c r="M4124" i="16"/>
  <c r="L4124" i="16"/>
  <c r="K4124" i="16"/>
  <c r="J4124" i="16"/>
  <c r="I4124" i="16"/>
  <c r="H4124" i="16"/>
  <c r="G4124" i="16"/>
  <c r="F4124" i="16"/>
  <c r="B4124" i="16"/>
  <c r="A4124" i="16"/>
  <c r="C4124" i="16" s="1"/>
  <c r="AB4123" i="16"/>
  <c r="AA4123" i="16"/>
  <c r="N4123" i="16"/>
  <c r="M4123" i="16"/>
  <c r="L4123" i="16"/>
  <c r="K4123" i="16"/>
  <c r="J4123" i="16"/>
  <c r="I4123" i="16"/>
  <c r="H4123" i="16"/>
  <c r="G4123" i="16"/>
  <c r="F4123" i="16" s="1"/>
  <c r="A4123" i="16"/>
  <c r="C4123" i="16" s="1"/>
  <c r="AB4122" i="16"/>
  <c r="AA4122" i="16"/>
  <c r="M4122" i="16"/>
  <c r="L4122" i="16"/>
  <c r="K4122" i="16"/>
  <c r="J4122" i="16"/>
  <c r="I4122" i="16"/>
  <c r="H4122" i="16"/>
  <c r="G4122" i="16"/>
  <c r="A4122" i="16"/>
  <c r="AB4121" i="16"/>
  <c r="AA4121" i="16"/>
  <c r="M4121" i="16"/>
  <c r="L4121" i="16"/>
  <c r="K4121" i="16"/>
  <c r="J4121" i="16"/>
  <c r="I4121" i="16"/>
  <c r="H4121" i="16"/>
  <c r="G4121" i="16"/>
  <c r="B4121" i="16"/>
  <c r="A4121" i="16"/>
  <c r="AB4120" i="16"/>
  <c r="AA4120" i="16"/>
  <c r="N4120" i="16"/>
  <c r="M4120" i="16"/>
  <c r="L4120" i="16"/>
  <c r="K4120" i="16"/>
  <c r="J4120" i="16"/>
  <c r="I4120" i="16"/>
  <c r="H4120" i="16"/>
  <c r="G4120" i="16"/>
  <c r="F4120" i="16"/>
  <c r="B4120" i="16"/>
  <c r="A4120" i="16"/>
  <c r="C4120" i="16" s="1"/>
  <c r="AB4119" i="16"/>
  <c r="AA4119" i="16"/>
  <c r="N4119" i="16"/>
  <c r="M4119" i="16"/>
  <c r="L4119" i="16"/>
  <c r="K4119" i="16"/>
  <c r="J4119" i="16"/>
  <c r="I4119" i="16"/>
  <c r="H4119" i="16"/>
  <c r="G4119" i="16"/>
  <c r="F4119" i="16" s="1"/>
  <c r="A4119" i="16"/>
  <c r="C4119" i="16" s="1"/>
  <c r="AB4118" i="16"/>
  <c r="AA4118" i="16"/>
  <c r="M4118" i="16"/>
  <c r="L4118" i="16"/>
  <c r="K4118" i="16"/>
  <c r="J4118" i="16"/>
  <c r="I4118" i="16"/>
  <c r="H4118" i="16"/>
  <c r="G4118" i="16"/>
  <c r="A4118" i="16"/>
  <c r="AB4117" i="16"/>
  <c r="AA4117" i="16"/>
  <c r="M4117" i="16"/>
  <c r="L4117" i="16"/>
  <c r="K4117" i="16"/>
  <c r="J4117" i="16"/>
  <c r="I4117" i="16"/>
  <c r="H4117" i="16"/>
  <c r="C4117" i="16" s="1"/>
  <c r="G4117" i="16"/>
  <c r="B4117" i="16"/>
  <c r="A4117" i="16"/>
  <c r="AB4116" i="16"/>
  <c r="AA4116" i="16"/>
  <c r="N4116" i="16"/>
  <c r="M4116" i="16"/>
  <c r="L4116" i="16"/>
  <c r="K4116" i="16"/>
  <c r="J4116" i="16"/>
  <c r="I4116" i="16"/>
  <c r="H4116" i="16"/>
  <c r="G4116" i="16"/>
  <c r="F4116" i="16"/>
  <c r="B4116" i="16"/>
  <c r="A4116" i="16"/>
  <c r="C4116" i="16" s="1"/>
  <c r="AB4115" i="16"/>
  <c r="AA4115" i="16"/>
  <c r="N4115" i="16"/>
  <c r="M4115" i="16"/>
  <c r="L4115" i="16"/>
  <c r="K4115" i="16"/>
  <c r="J4115" i="16"/>
  <c r="I4115" i="16"/>
  <c r="H4115" i="16"/>
  <c r="G4115" i="16"/>
  <c r="F4115" i="16" s="1"/>
  <c r="A4115" i="16"/>
  <c r="B4115" i="16" s="1"/>
  <c r="AB4114" i="16"/>
  <c r="AA4114" i="16"/>
  <c r="M4114" i="16"/>
  <c r="L4114" i="16"/>
  <c r="K4114" i="16"/>
  <c r="J4114" i="16"/>
  <c r="I4114" i="16"/>
  <c r="H4114" i="16"/>
  <c r="G4114" i="16"/>
  <c r="A4114" i="16"/>
  <c r="AB4113" i="16"/>
  <c r="AA4113" i="16"/>
  <c r="M4113" i="16"/>
  <c r="L4113" i="16"/>
  <c r="K4113" i="16"/>
  <c r="J4113" i="16"/>
  <c r="I4113" i="16"/>
  <c r="H4113" i="16"/>
  <c r="G4113" i="16"/>
  <c r="B4113" i="16"/>
  <c r="A4113" i="16"/>
  <c r="AB4112" i="16"/>
  <c r="AA4112" i="16"/>
  <c r="N4112" i="16"/>
  <c r="M4112" i="16"/>
  <c r="L4112" i="16"/>
  <c r="K4112" i="16"/>
  <c r="J4112" i="16"/>
  <c r="I4112" i="16"/>
  <c r="H4112" i="16"/>
  <c r="G4112" i="16"/>
  <c r="F4112" i="16"/>
  <c r="B4112" i="16"/>
  <c r="A4112" i="16"/>
  <c r="C4112" i="16" s="1"/>
  <c r="AB4111" i="16"/>
  <c r="AA4111" i="16"/>
  <c r="N4111" i="16"/>
  <c r="M4111" i="16"/>
  <c r="L4111" i="16"/>
  <c r="K4111" i="16"/>
  <c r="J4111" i="16"/>
  <c r="I4111" i="16"/>
  <c r="H4111" i="16"/>
  <c r="G4111" i="16"/>
  <c r="F4111" i="16" s="1"/>
  <c r="A4111" i="16"/>
  <c r="B4111" i="16" s="1"/>
  <c r="AB4110" i="16"/>
  <c r="AA4110" i="16"/>
  <c r="M4110" i="16"/>
  <c r="L4110" i="16"/>
  <c r="K4110" i="16"/>
  <c r="J4110" i="16"/>
  <c r="I4110" i="16"/>
  <c r="H4110" i="16"/>
  <c r="G4110" i="16"/>
  <c r="A4110" i="16"/>
  <c r="AB4109" i="16"/>
  <c r="AA4109" i="16"/>
  <c r="M4109" i="16"/>
  <c r="L4109" i="16"/>
  <c r="K4109" i="16"/>
  <c r="J4109" i="16"/>
  <c r="I4109" i="16"/>
  <c r="H4109" i="16"/>
  <c r="C4109" i="16" s="1"/>
  <c r="G4109" i="16"/>
  <c r="B4109" i="16"/>
  <c r="A4109" i="16"/>
  <c r="AB4108" i="16"/>
  <c r="AA4108" i="16"/>
  <c r="N4108" i="16"/>
  <c r="M4108" i="16"/>
  <c r="L4108" i="16"/>
  <c r="K4108" i="16"/>
  <c r="J4108" i="16"/>
  <c r="I4108" i="16"/>
  <c r="H4108" i="16"/>
  <c r="G4108" i="16"/>
  <c r="F4108" i="16"/>
  <c r="B4108" i="16"/>
  <c r="A4108" i="16"/>
  <c r="C4108" i="16" s="1"/>
  <c r="AB4107" i="16"/>
  <c r="AA4107" i="16"/>
  <c r="N4107" i="16"/>
  <c r="M4107" i="16"/>
  <c r="L4107" i="16"/>
  <c r="K4107" i="16"/>
  <c r="J4107" i="16"/>
  <c r="I4107" i="16"/>
  <c r="H4107" i="16"/>
  <c r="G4107" i="16"/>
  <c r="F4107" i="16" s="1"/>
  <c r="A4107" i="16"/>
  <c r="B4107" i="16" s="1"/>
  <c r="AB4106" i="16"/>
  <c r="AA4106" i="16"/>
  <c r="M4106" i="16"/>
  <c r="L4106" i="16"/>
  <c r="K4106" i="16"/>
  <c r="J4106" i="16"/>
  <c r="I4106" i="16"/>
  <c r="H4106" i="16"/>
  <c r="G4106" i="16"/>
  <c r="A4106" i="16"/>
  <c r="AB4105" i="16"/>
  <c r="AA4105" i="16"/>
  <c r="M4105" i="16"/>
  <c r="L4105" i="16"/>
  <c r="K4105" i="16"/>
  <c r="J4105" i="16"/>
  <c r="I4105" i="16"/>
  <c r="H4105" i="16"/>
  <c r="G4105" i="16"/>
  <c r="B4105" i="16"/>
  <c r="A4105" i="16"/>
  <c r="AB4104" i="16"/>
  <c r="AA4104" i="16"/>
  <c r="N4104" i="16"/>
  <c r="M4104" i="16"/>
  <c r="L4104" i="16"/>
  <c r="K4104" i="16"/>
  <c r="J4104" i="16"/>
  <c r="I4104" i="16"/>
  <c r="H4104" i="16"/>
  <c r="G4104" i="16"/>
  <c r="F4104" i="16"/>
  <c r="B4104" i="16"/>
  <c r="A4104" i="16"/>
  <c r="C4104" i="16" s="1"/>
  <c r="AB4103" i="16"/>
  <c r="AA4103" i="16"/>
  <c r="N4103" i="16"/>
  <c r="M4103" i="16"/>
  <c r="L4103" i="16"/>
  <c r="K4103" i="16"/>
  <c r="J4103" i="16"/>
  <c r="I4103" i="16"/>
  <c r="H4103" i="16"/>
  <c r="G4103" i="16"/>
  <c r="F4103" i="16" s="1"/>
  <c r="A4103" i="16"/>
  <c r="B4103" i="16" s="1"/>
  <c r="AB4102" i="16"/>
  <c r="AA4102" i="16"/>
  <c r="M4102" i="16"/>
  <c r="L4102" i="16"/>
  <c r="K4102" i="16"/>
  <c r="J4102" i="16"/>
  <c r="I4102" i="16"/>
  <c r="H4102" i="16"/>
  <c r="G4102" i="16"/>
  <c r="A4102" i="16"/>
  <c r="AB4101" i="16"/>
  <c r="AA4101" i="16"/>
  <c r="M4101" i="16"/>
  <c r="L4101" i="16"/>
  <c r="K4101" i="16"/>
  <c r="J4101" i="16"/>
  <c r="I4101" i="16"/>
  <c r="H4101" i="16"/>
  <c r="G4101" i="16"/>
  <c r="B4101" i="16"/>
  <c r="A4101" i="16"/>
  <c r="AB4100" i="16"/>
  <c r="AA4100" i="16"/>
  <c r="N4100" i="16"/>
  <c r="M4100" i="16"/>
  <c r="L4100" i="16"/>
  <c r="K4100" i="16"/>
  <c r="J4100" i="16"/>
  <c r="I4100" i="16"/>
  <c r="H4100" i="16"/>
  <c r="G4100" i="16"/>
  <c r="F4100" i="16"/>
  <c r="B4100" i="16"/>
  <c r="A4100" i="16"/>
  <c r="C4100" i="16" s="1"/>
  <c r="AB4099" i="16"/>
  <c r="AA4099" i="16"/>
  <c r="N4099" i="16"/>
  <c r="M4099" i="16"/>
  <c r="L4099" i="16"/>
  <c r="K4099" i="16"/>
  <c r="J4099" i="16"/>
  <c r="I4099" i="16"/>
  <c r="H4099" i="16"/>
  <c r="G4099" i="16"/>
  <c r="F4099" i="16" s="1"/>
  <c r="A4099" i="16"/>
  <c r="C4099" i="16" s="1"/>
  <c r="AB4098" i="16"/>
  <c r="AA4098" i="16"/>
  <c r="M4098" i="16"/>
  <c r="L4098" i="16"/>
  <c r="K4098" i="16"/>
  <c r="J4098" i="16"/>
  <c r="I4098" i="16"/>
  <c r="H4098" i="16"/>
  <c r="G4098" i="16"/>
  <c r="A4098" i="16"/>
  <c r="AB4097" i="16"/>
  <c r="AA4097" i="16"/>
  <c r="M4097" i="16"/>
  <c r="L4097" i="16"/>
  <c r="K4097" i="16"/>
  <c r="J4097" i="16"/>
  <c r="I4097" i="16"/>
  <c r="H4097" i="16"/>
  <c r="G4097" i="16"/>
  <c r="B4097" i="16"/>
  <c r="A4097" i="16"/>
  <c r="AB4096" i="16"/>
  <c r="AA4096" i="16"/>
  <c r="N4096" i="16"/>
  <c r="M4096" i="16"/>
  <c r="L4096" i="16"/>
  <c r="K4096" i="16"/>
  <c r="J4096" i="16"/>
  <c r="I4096" i="16"/>
  <c r="H4096" i="16"/>
  <c r="G4096" i="16"/>
  <c r="F4096" i="16"/>
  <c r="B4096" i="16"/>
  <c r="A4096" i="16"/>
  <c r="C4096" i="16" s="1"/>
  <c r="AB4095" i="16"/>
  <c r="AA4095" i="16"/>
  <c r="N4095" i="16"/>
  <c r="M4095" i="16"/>
  <c r="L4095" i="16"/>
  <c r="K4095" i="16"/>
  <c r="J4095" i="16"/>
  <c r="I4095" i="16"/>
  <c r="H4095" i="16"/>
  <c r="G4095" i="16"/>
  <c r="F4095" i="16" s="1"/>
  <c r="A4095" i="16"/>
  <c r="C4095" i="16" s="1"/>
  <c r="AB4094" i="16"/>
  <c r="AA4094" i="16"/>
  <c r="M4094" i="16"/>
  <c r="L4094" i="16"/>
  <c r="K4094" i="16"/>
  <c r="J4094" i="16"/>
  <c r="I4094" i="16"/>
  <c r="H4094" i="16"/>
  <c r="G4094" i="16"/>
  <c r="A4094" i="16"/>
  <c r="AB4093" i="16"/>
  <c r="AA4093" i="16"/>
  <c r="M4093" i="16"/>
  <c r="L4093" i="16"/>
  <c r="K4093" i="16"/>
  <c r="J4093" i="16"/>
  <c r="I4093" i="16"/>
  <c r="H4093" i="16"/>
  <c r="G4093" i="16"/>
  <c r="B4093" i="16"/>
  <c r="A4093" i="16"/>
  <c r="AB4092" i="16"/>
  <c r="AA4092" i="16"/>
  <c r="N4092" i="16"/>
  <c r="M4092" i="16"/>
  <c r="L4092" i="16"/>
  <c r="K4092" i="16"/>
  <c r="J4092" i="16"/>
  <c r="I4092" i="16"/>
  <c r="H4092" i="16"/>
  <c r="G4092" i="16"/>
  <c r="F4092" i="16"/>
  <c r="B4092" i="16"/>
  <c r="A4092" i="16"/>
  <c r="C4092" i="16" s="1"/>
  <c r="AB4091" i="16"/>
  <c r="AA4091" i="16"/>
  <c r="N4091" i="16"/>
  <c r="M4091" i="16"/>
  <c r="L4091" i="16"/>
  <c r="K4091" i="16"/>
  <c r="J4091" i="16"/>
  <c r="I4091" i="16"/>
  <c r="H4091" i="16"/>
  <c r="G4091" i="16"/>
  <c r="F4091" i="16" s="1"/>
  <c r="A4091" i="16"/>
  <c r="C4091" i="16" s="1"/>
  <c r="AB4090" i="16"/>
  <c r="AA4090" i="16"/>
  <c r="M4090" i="16"/>
  <c r="L4090" i="16"/>
  <c r="K4090" i="16"/>
  <c r="J4090" i="16"/>
  <c r="I4090" i="16"/>
  <c r="H4090" i="16"/>
  <c r="G4090" i="16"/>
  <c r="A4090" i="16"/>
  <c r="AB4089" i="16"/>
  <c r="AA4089" i="16"/>
  <c r="M4089" i="16"/>
  <c r="L4089" i="16"/>
  <c r="K4089" i="16"/>
  <c r="J4089" i="16"/>
  <c r="I4089" i="16"/>
  <c r="H4089" i="16"/>
  <c r="G4089" i="16"/>
  <c r="B4089" i="16"/>
  <c r="A4089" i="16"/>
  <c r="AB4088" i="16"/>
  <c r="AA4088" i="16"/>
  <c r="N4088" i="16"/>
  <c r="M4088" i="16"/>
  <c r="L4088" i="16"/>
  <c r="K4088" i="16"/>
  <c r="J4088" i="16"/>
  <c r="I4088" i="16"/>
  <c r="H4088" i="16"/>
  <c r="G4088" i="16"/>
  <c r="F4088" i="16"/>
  <c r="B4088" i="16"/>
  <c r="A4088" i="16"/>
  <c r="C4088" i="16" s="1"/>
  <c r="AB4087" i="16"/>
  <c r="AA4087" i="16"/>
  <c r="N4087" i="16"/>
  <c r="M4087" i="16"/>
  <c r="L4087" i="16"/>
  <c r="K4087" i="16"/>
  <c r="J4087" i="16"/>
  <c r="I4087" i="16"/>
  <c r="H4087" i="16"/>
  <c r="G4087" i="16"/>
  <c r="F4087" i="16" s="1"/>
  <c r="A4087" i="16"/>
  <c r="C4087" i="16" s="1"/>
  <c r="AB4086" i="16"/>
  <c r="AA4086" i="16"/>
  <c r="M4086" i="16"/>
  <c r="L4086" i="16"/>
  <c r="K4086" i="16"/>
  <c r="J4086" i="16"/>
  <c r="I4086" i="16"/>
  <c r="H4086" i="16"/>
  <c r="G4086" i="16"/>
  <c r="B4086" i="16"/>
  <c r="A4086" i="16"/>
  <c r="AB4085" i="16"/>
  <c r="AA4085" i="16"/>
  <c r="N4085" i="16"/>
  <c r="M4085" i="16"/>
  <c r="L4085" i="16"/>
  <c r="K4085" i="16"/>
  <c r="J4085" i="16"/>
  <c r="I4085" i="16"/>
  <c r="H4085" i="16"/>
  <c r="G4085" i="16"/>
  <c r="F4085" i="16"/>
  <c r="B4085" i="16"/>
  <c r="A4085" i="16"/>
  <c r="C4085" i="16" s="1"/>
  <c r="AB4084" i="16"/>
  <c r="AA4084" i="16"/>
  <c r="N4084" i="16"/>
  <c r="M4084" i="16"/>
  <c r="L4084" i="16"/>
  <c r="K4084" i="16"/>
  <c r="J4084" i="16"/>
  <c r="I4084" i="16"/>
  <c r="H4084" i="16"/>
  <c r="G4084" i="16"/>
  <c r="F4084" i="16" s="1"/>
  <c r="B4084" i="16"/>
  <c r="A4084" i="16"/>
  <c r="C4084" i="16" s="1"/>
  <c r="AB4083" i="16"/>
  <c r="AA4083" i="16"/>
  <c r="N4083" i="16"/>
  <c r="M4083" i="16"/>
  <c r="L4083" i="16"/>
  <c r="K4083" i="16"/>
  <c r="J4083" i="16"/>
  <c r="I4083" i="16"/>
  <c r="H4083" i="16"/>
  <c r="G4083" i="16"/>
  <c r="F4083" i="16" s="1"/>
  <c r="A4083" i="16"/>
  <c r="AB4082" i="16"/>
  <c r="AA4082" i="16"/>
  <c r="M4082" i="16"/>
  <c r="L4082" i="16"/>
  <c r="K4082" i="16"/>
  <c r="J4082" i="16"/>
  <c r="I4082" i="16"/>
  <c r="H4082" i="16"/>
  <c r="G4082" i="16"/>
  <c r="B4082" i="16"/>
  <c r="A4082" i="16"/>
  <c r="AB4081" i="16"/>
  <c r="AA4081" i="16"/>
  <c r="N4081" i="16"/>
  <c r="M4081" i="16"/>
  <c r="L4081" i="16"/>
  <c r="K4081" i="16"/>
  <c r="J4081" i="16"/>
  <c r="I4081" i="16"/>
  <c r="H4081" i="16"/>
  <c r="G4081" i="16"/>
  <c r="F4081" i="16"/>
  <c r="B4081" i="16"/>
  <c r="A4081" i="16"/>
  <c r="C4081" i="16" s="1"/>
  <c r="AB4080" i="16"/>
  <c r="AA4080" i="16"/>
  <c r="N4080" i="16"/>
  <c r="M4080" i="16"/>
  <c r="L4080" i="16"/>
  <c r="K4080" i="16"/>
  <c r="J4080" i="16"/>
  <c r="I4080" i="16"/>
  <c r="H4080" i="16"/>
  <c r="G4080" i="16"/>
  <c r="F4080" i="16" s="1"/>
  <c r="A4080" i="16"/>
  <c r="C4080" i="16" s="1"/>
  <c r="AB4079" i="16"/>
  <c r="AA4079" i="16"/>
  <c r="N4079" i="16"/>
  <c r="M4079" i="16"/>
  <c r="L4079" i="16"/>
  <c r="K4079" i="16"/>
  <c r="J4079" i="16"/>
  <c r="I4079" i="16"/>
  <c r="H4079" i="16"/>
  <c r="G4079" i="16"/>
  <c r="F4079" i="16" s="1"/>
  <c r="B4079" i="16"/>
  <c r="A4079" i="16"/>
  <c r="C4079" i="16" s="1"/>
  <c r="AB4078" i="16"/>
  <c r="AA4078" i="16"/>
  <c r="M4078" i="16"/>
  <c r="L4078" i="16"/>
  <c r="K4078" i="16"/>
  <c r="J4078" i="16"/>
  <c r="I4078" i="16"/>
  <c r="H4078" i="16"/>
  <c r="G4078" i="16"/>
  <c r="A4078" i="16"/>
  <c r="AB4077" i="16"/>
  <c r="AA4077" i="16"/>
  <c r="M4077" i="16"/>
  <c r="L4077" i="16"/>
  <c r="K4077" i="16"/>
  <c r="J4077" i="16"/>
  <c r="I4077" i="16"/>
  <c r="H4077" i="16"/>
  <c r="G4077" i="16"/>
  <c r="B4077" i="16"/>
  <c r="A4077" i="16"/>
  <c r="AB4076" i="16"/>
  <c r="AA4076" i="16"/>
  <c r="M4076" i="16"/>
  <c r="L4076" i="16"/>
  <c r="K4076" i="16"/>
  <c r="J4076" i="16"/>
  <c r="I4076" i="16"/>
  <c r="H4076" i="16"/>
  <c r="G4076" i="16"/>
  <c r="A4076" i="16"/>
  <c r="C4076" i="16" s="1"/>
  <c r="AB4075" i="16"/>
  <c r="AA4075" i="16"/>
  <c r="N4075" i="16"/>
  <c r="M4075" i="16"/>
  <c r="L4075" i="16"/>
  <c r="K4075" i="16"/>
  <c r="J4075" i="16"/>
  <c r="I4075" i="16"/>
  <c r="H4075" i="16"/>
  <c r="G4075" i="16"/>
  <c r="F4075" i="16" s="1"/>
  <c r="B4075" i="16"/>
  <c r="A4075" i="16"/>
  <c r="C4075" i="16" s="1"/>
  <c r="AB4074" i="16"/>
  <c r="AA4074" i="16"/>
  <c r="N4074" i="16"/>
  <c r="M4074" i="16"/>
  <c r="L4074" i="16"/>
  <c r="K4074" i="16"/>
  <c r="J4074" i="16"/>
  <c r="I4074" i="16"/>
  <c r="H4074" i="16"/>
  <c r="G4074" i="16"/>
  <c r="F4074" i="16"/>
  <c r="A4074" i="16"/>
  <c r="AB4073" i="16"/>
  <c r="AA4073" i="16"/>
  <c r="M4073" i="16"/>
  <c r="L4073" i="16"/>
  <c r="K4073" i="16"/>
  <c r="J4073" i="16"/>
  <c r="I4073" i="16"/>
  <c r="B4073" i="16" s="1"/>
  <c r="H4073" i="16"/>
  <c r="G4073" i="16"/>
  <c r="A4073" i="16"/>
  <c r="AB4072" i="16"/>
  <c r="AA4072" i="16"/>
  <c r="M4072" i="16"/>
  <c r="L4072" i="16"/>
  <c r="K4072" i="16"/>
  <c r="J4072" i="16"/>
  <c r="I4072" i="16"/>
  <c r="H4072" i="16"/>
  <c r="G4072" i="16"/>
  <c r="B4072" i="16"/>
  <c r="A4072" i="16"/>
  <c r="C4072" i="16" s="1"/>
  <c r="AB4071" i="16"/>
  <c r="AA4071" i="16"/>
  <c r="N4071" i="16"/>
  <c r="M4071" i="16"/>
  <c r="L4071" i="16"/>
  <c r="K4071" i="16"/>
  <c r="J4071" i="16"/>
  <c r="I4071" i="16"/>
  <c r="H4071" i="16"/>
  <c r="G4071" i="16"/>
  <c r="F4071" i="16"/>
  <c r="B4071" i="16"/>
  <c r="A4071" i="16"/>
  <c r="C4071" i="16" s="1"/>
  <c r="AB4070" i="16"/>
  <c r="AA4070" i="16"/>
  <c r="N4070" i="16"/>
  <c r="M4070" i="16"/>
  <c r="L4070" i="16"/>
  <c r="K4070" i="16"/>
  <c r="J4070" i="16"/>
  <c r="I4070" i="16"/>
  <c r="H4070" i="16"/>
  <c r="G4070" i="16"/>
  <c r="F4070" i="16" s="1"/>
  <c r="A4070" i="16"/>
  <c r="AB4069" i="16"/>
  <c r="AA4069" i="16"/>
  <c r="M4069" i="16"/>
  <c r="L4069" i="16"/>
  <c r="K4069" i="16"/>
  <c r="J4069" i="16"/>
  <c r="I4069" i="16"/>
  <c r="H4069" i="16"/>
  <c r="G4069" i="16"/>
  <c r="B4069" i="16"/>
  <c r="A4069" i="16"/>
  <c r="AB4068" i="16"/>
  <c r="AA4068" i="16"/>
  <c r="N4068" i="16"/>
  <c r="M4068" i="16"/>
  <c r="L4068" i="16"/>
  <c r="K4068" i="16"/>
  <c r="J4068" i="16"/>
  <c r="I4068" i="16"/>
  <c r="H4068" i="16"/>
  <c r="G4068" i="16"/>
  <c r="F4068" i="16"/>
  <c r="B4068" i="16"/>
  <c r="A4068" i="16"/>
  <c r="C4068" i="16" s="1"/>
  <c r="AB4067" i="16"/>
  <c r="AA4067" i="16"/>
  <c r="N4067" i="16"/>
  <c r="M4067" i="16"/>
  <c r="L4067" i="16"/>
  <c r="K4067" i="16"/>
  <c r="J4067" i="16"/>
  <c r="I4067" i="16"/>
  <c r="H4067" i="16"/>
  <c r="G4067" i="16"/>
  <c r="F4067" i="16" s="1"/>
  <c r="B4067" i="16"/>
  <c r="A4067" i="16"/>
  <c r="AB4066" i="16"/>
  <c r="AA4066" i="16"/>
  <c r="N4066" i="16"/>
  <c r="M4066" i="16"/>
  <c r="L4066" i="16"/>
  <c r="K4066" i="16"/>
  <c r="J4066" i="16"/>
  <c r="I4066" i="16"/>
  <c r="H4066" i="16"/>
  <c r="G4066" i="16"/>
  <c r="F4066" i="16" s="1"/>
  <c r="A4066" i="16"/>
  <c r="AB4065" i="16"/>
  <c r="AA4065" i="16"/>
  <c r="M4065" i="16"/>
  <c r="L4065" i="16"/>
  <c r="K4065" i="16"/>
  <c r="J4065" i="16"/>
  <c r="I4065" i="16"/>
  <c r="H4065" i="16"/>
  <c r="G4065" i="16"/>
  <c r="B4065" i="16"/>
  <c r="A4065" i="16"/>
  <c r="AB4064" i="16"/>
  <c r="AA4064" i="16"/>
  <c r="N4064" i="16"/>
  <c r="M4064" i="16"/>
  <c r="L4064" i="16"/>
  <c r="K4064" i="16"/>
  <c r="J4064" i="16"/>
  <c r="I4064" i="16"/>
  <c r="H4064" i="16"/>
  <c r="G4064" i="16"/>
  <c r="F4064" i="16"/>
  <c r="B4064" i="16"/>
  <c r="A4064" i="16"/>
  <c r="C4064" i="16" s="1"/>
  <c r="AB4063" i="16"/>
  <c r="AA4063" i="16"/>
  <c r="N4063" i="16"/>
  <c r="M4063" i="16"/>
  <c r="L4063" i="16"/>
  <c r="K4063" i="16"/>
  <c r="J4063" i="16"/>
  <c r="I4063" i="16"/>
  <c r="H4063" i="16"/>
  <c r="G4063" i="16"/>
  <c r="F4063" i="16" s="1"/>
  <c r="B4063" i="16"/>
  <c r="A4063" i="16"/>
  <c r="AB4062" i="16"/>
  <c r="AA4062" i="16"/>
  <c r="M4062" i="16"/>
  <c r="L4062" i="16"/>
  <c r="K4062" i="16"/>
  <c r="J4062" i="16"/>
  <c r="I4062" i="16"/>
  <c r="H4062" i="16"/>
  <c r="G4062" i="16"/>
  <c r="A4062" i="16"/>
  <c r="AB4061" i="16"/>
  <c r="AA4061" i="16"/>
  <c r="M4061" i="16"/>
  <c r="L4061" i="16"/>
  <c r="K4061" i="16"/>
  <c r="J4061" i="16"/>
  <c r="I4061" i="16"/>
  <c r="H4061" i="16"/>
  <c r="G4061" i="16"/>
  <c r="B4061" i="16"/>
  <c r="A4061" i="16"/>
  <c r="AB4060" i="16"/>
  <c r="AA4060" i="16"/>
  <c r="M4060" i="16"/>
  <c r="L4060" i="16"/>
  <c r="K4060" i="16"/>
  <c r="J4060" i="16"/>
  <c r="I4060" i="16"/>
  <c r="H4060" i="16"/>
  <c r="G4060" i="16"/>
  <c r="A4060" i="16"/>
  <c r="C4060" i="16" s="1"/>
  <c r="AB4059" i="16"/>
  <c r="AA4059" i="16"/>
  <c r="N4059" i="16"/>
  <c r="M4059" i="16"/>
  <c r="L4059" i="16"/>
  <c r="K4059" i="16"/>
  <c r="J4059" i="16"/>
  <c r="I4059" i="16"/>
  <c r="H4059" i="16"/>
  <c r="G4059" i="16"/>
  <c r="F4059" i="16" s="1"/>
  <c r="B4059" i="16"/>
  <c r="A4059" i="16"/>
  <c r="C4059" i="16" s="1"/>
  <c r="AB4058" i="16"/>
  <c r="AA4058" i="16"/>
  <c r="N4058" i="16"/>
  <c r="M4058" i="16"/>
  <c r="L4058" i="16"/>
  <c r="K4058" i="16"/>
  <c r="J4058" i="16"/>
  <c r="I4058" i="16"/>
  <c r="H4058" i="16"/>
  <c r="G4058" i="16"/>
  <c r="F4058" i="16"/>
  <c r="A4058" i="16"/>
  <c r="AB4057" i="16"/>
  <c r="AA4057" i="16"/>
  <c r="M4057" i="16"/>
  <c r="L4057" i="16"/>
  <c r="K4057" i="16"/>
  <c r="J4057" i="16"/>
  <c r="I4057" i="16"/>
  <c r="B4057" i="16" s="1"/>
  <c r="H4057" i="16"/>
  <c r="G4057" i="16"/>
  <c r="A4057" i="16"/>
  <c r="AB4056" i="16"/>
  <c r="AA4056" i="16"/>
  <c r="M4056" i="16"/>
  <c r="L4056" i="16"/>
  <c r="K4056" i="16"/>
  <c r="J4056" i="16"/>
  <c r="I4056" i="16"/>
  <c r="H4056" i="16"/>
  <c r="G4056" i="16"/>
  <c r="B4056" i="16"/>
  <c r="A4056" i="16"/>
  <c r="C4056" i="16" s="1"/>
  <c r="AB4055" i="16"/>
  <c r="AA4055" i="16"/>
  <c r="N4055" i="16"/>
  <c r="M4055" i="16"/>
  <c r="L4055" i="16"/>
  <c r="K4055" i="16"/>
  <c r="J4055" i="16"/>
  <c r="I4055" i="16"/>
  <c r="H4055" i="16"/>
  <c r="G4055" i="16"/>
  <c r="F4055" i="16"/>
  <c r="B4055" i="16"/>
  <c r="A4055" i="16"/>
  <c r="C4055" i="16" s="1"/>
  <c r="AB4054" i="16"/>
  <c r="AA4054" i="16"/>
  <c r="N4054" i="16"/>
  <c r="M4054" i="16"/>
  <c r="L4054" i="16"/>
  <c r="K4054" i="16"/>
  <c r="J4054" i="16"/>
  <c r="I4054" i="16"/>
  <c r="H4054" i="16"/>
  <c r="G4054" i="16"/>
  <c r="F4054" i="16" s="1"/>
  <c r="A4054" i="16"/>
  <c r="AB4053" i="16"/>
  <c r="AA4053" i="16"/>
  <c r="M4053" i="16"/>
  <c r="L4053" i="16"/>
  <c r="K4053" i="16"/>
  <c r="J4053" i="16"/>
  <c r="I4053" i="16"/>
  <c r="H4053" i="16"/>
  <c r="G4053" i="16"/>
  <c r="B4053" i="16"/>
  <c r="A4053" i="16"/>
  <c r="AB4052" i="16"/>
  <c r="AA4052" i="16"/>
  <c r="N4052" i="16"/>
  <c r="M4052" i="16"/>
  <c r="L4052" i="16"/>
  <c r="K4052" i="16"/>
  <c r="J4052" i="16"/>
  <c r="I4052" i="16"/>
  <c r="H4052" i="16"/>
  <c r="G4052" i="16"/>
  <c r="F4052" i="16"/>
  <c r="B4052" i="16"/>
  <c r="A4052" i="16"/>
  <c r="C4052" i="16" s="1"/>
  <c r="AB4051" i="16"/>
  <c r="AA4051" i="16"/>
  <c r="N4051" i="16"/>
  <c r="M4051" i="16"/>
  <c r="L4051" i="16"/>
  <c r="K4051" i="16"/>
  <c r="J4051" i="16"/>
  <c r="I4051" i="16"/>
  <c r="H4051" i="16"/>
  <c r="G4051" i="16"/>
  <c r="F4051" i="16" s="1"/>
  <c r="B4051" i="16"/>
  <c r="A4051" i="16"/>
  <c r="C4051" i="16" s="1"/>
  <c r="AB4050" i="16"/>
  <c r="AA4050" i="16"/>
  <c r="N4050" i="16"/>
  <c r="M4050" i="16"/>
  <c r="L4050" i="16"/>
  <c r="K4050" i="16"/>
  <c r="J4050" i="16"/>
  <c r="I4050" i="16"/>
  <c r="H4050" i="16"/>
  <c r="G4050" i="16"/>
  <c r="F4050" i="16" s="1"/>
  <c r="A4050" i="16"/>
  <c r="AB4049" i="16"/>
  <c r="AA4049" i="16"/>
  <c r="M4049" i="16"/>
  <c r="L4049" i="16"/>
  <c r="K4049" i="16"/>
  <c r="J4049" i="16"/>
  <c r="I4049" i="16"/>
  <c r="H4049" i="16"/>
  <c r="G4049" i="16"/>
  <c r="B4049" i="16"/>
  <c r="A4049" i="16"/>
  <c r="AB4048" i="16"/>
  <c r="AA4048" i="16"/>
  <c r="N4048" i="16"/>
  <c r="M4048" i="16"/>
  <c r="L4048" i="16"/>
  <c r="K4048" i="16"/>
  <c r="J4048" i="16"/>
  <c r="I4048" i="16"/>
  <c r="H4048" i="16"/>
  <c r="G4048" i="16"/>
  <c r="F4048" i="16"/>
  <c r="B4048" i="16"/>
  <c r="A4048" i="16"/>
  <c r="C4048" i="16" s="1"/>
  <c r="AB4047" i="16"/>
  <c r="AA4047" i="16"/>
  <c r="N4047" i="16"/>
  <c r="M4047" i="16"/>
  <c r="L4047" i="16"/>
  <c r="K4047" i="16"/>
  <c r="J4047" i="16"/>
  <c r="I4047" i="16"/>
  <c r="H4047" i="16"/>
  <c r="G4047" i="16"/>
  <c r="F4047" i="16" s="1"/>
  <c r="B4047" i="16"/>
  <c r="A4047" i="16"/>
  <c r="C4047" i="16" s="1"/>
  <c r="AB4046" i="16"/>
  <c r="AA4046" i="16"/>
  <c r="M4046" i="16"/>
  <c r="L4046" i="16"/>
  <c r="K4046" i="16"/>
  <c r="J4046" i="16"/>
  <c r="I4046" i="16"/>
  <c r="H4046" i="16"/>
  <c r="G4046" i="16"/>
  <c r="A4046" i="16"/>
  <c r="AB4045" i="16"/>
  <c r="AA4045" i="16"/>
  <c r="M4045" i="16"/>
  <c r="L4045" i="16"/>
  <c r="K4045" i="16"/>
  <c r="J4045" i="16"/>
  <c r="I4045" i="16"/>
  <c r="H4045" i="16"/>
  <c r="G4045" i="16"/>
  <c r="B4045" i="16"/>
  <c r="A4045" i="16"/>
  <c r="AB4044" i="16"/>
  <c r="AA4044" i="16"/>
  <c r="M4044" i="16"/>
  <c r="L4044" i="16"/>
  <c r="K4044" i="16"/>
  <c r="J4044" i="16"/>
  <c r="I4044" i="16"/>
  <c r="H4044" i="16"/>
  <c r="G4044" i="16"/>
  <c r="A4044" i="16"/>
  <c r="C4044" i="16" s="1"/>
  <c r="AB4043" i="16"/>
  <c r="AA4043" i="16"/>
  <c r="N4043" i="16"/>
  <c r="M4043" i="16"/>
  <c r="L4043" i="16"/>
  <c r="K4043" i="16"/>
  <c r="J4043" i="16"/>
  <c r="I4043" i="16"/>
  <c r="H4043" i="16"/>
  <c r="G4043" i="16"/>
  <c r="F4043" i="16" s="1"/>
  <c r="B4043" i="16"/>
  <c r="A4043" i="16"/>
  <c r="C4043" i="16" s="1"/>
  <c r="AB4042" i="16"/>
  <c r="AA4042" i="16"/>
  <c r="N4042" i="16"/>
  <c r="M4042" i="16"/>
  <c r="L4042" i="16"/>
  <c r="K4042" i="16"/>
  <c r="J4042" i="16"/>
  <c r="I4042" i="16"/>
  <c r="H4042" i="16"/>
  <c r="G4042" i="16"/>
  <c r="F4042" i="16"/>
  <c r="A4042" i="16"/>
  <c r="AB4041" i="16"/>
  <c r="AA4041" i="16"/>
  <c r="M4041" i="16"/>
  <c r="L4041" i="16"/>
  <c r="K4041" i="16"/>
  <c r="J4041" i="16"/>
  <c r="I4041" i="16"/>
  <c r="B4041" i="16" s="1"/>
  <c r="H4041" i="16"/>
  <c r="G4041" i="16"/>
  <c r="A4041" i="16"/>
  <c r="AB4040" i="16"/>
  <c r="AA4040" i="16"/>
  <c r="M4040" i="16"/>
  <c r="L4040" i="16"/>
  <c r="K4040" i="16"/>
  <c r="J4040" i="16"/>
  <c r="I4040" i="16"/>
  <c r="H4040" i="16"/>
  <c r="G4040" i="16"/>
  <c r="B4040" i="16"/>
  <c r="A4040" i="16"/>
  <c r="C4040" i="16" s="1"/>
  <c r="AB4039" i="16"/>
  <c r="AA4039" i="16"/>
  <c r="N4039" i="16"/>
  <c r="M4039" i="16"/>
  <c r="L4039" i="16"/>
  <c r="K4039" i="16"/>
  <c r="J4039" i="16"/>
  <c r="I4039" i="16"/>
  <c r="H4039" i="16"/>
  <c r="G4039" i="16"/>
  <c r="F4039" i="16"/>
  <c r="B4039" i="16"/>
  <c r="A4039" i="16"/>
  <c r="C4039" i="16" s="1"/>
  <c r="AB4038" i="16"/>
  <c r="AA4038" i="16"/>
  <c r="N4038" i="16"/>
  <c r="M4038" i="16"/>
  <c r="L4038" i="16"/>
  <c r="K4038" i="16"/>
  <c r="J4038" i="16"/>
  <c r="I4038" i="16"/>
  <c r="H4038" i="16"/>
  <c r="G4038" i="16"/>
  <c r="F4038" i="16" s="1"/>
  <c r="A4038" i="16"/>
  <c r="AB4037" i="16"/>
  <c r="AA4037" i="16"/>
  <c r="M4037" i="16"/>
  <c r="L4037" i="16"/>
  <c r="K4037" i="16"/>
  <c r="J4037" i="16"/>
  <c r="I4037" i="16"/>
  <c r="H4037" i="16"/>
  <c r="G4037" i="16"/>
  <c r="B4037" i="16"/>
  <c r="A4037" i="16"/>
  <c r="AB4036" i="16"/>
  <c r="AA4036" i="16"/>
  <c r="N4036" i="16"/>
  <c r="M4036" i="16"/>
  <c r="L4036" i="16"/>
  <c r="K4036" i="16"/>
  <c r="J4036" i="16"/>
  <c r="I4036" i="16"/>
  <c r="H4036" i="16"/>
  <c r="G4036" i="16"/>
  <c r="F4036" i="16"/>
  <c r="B4036" i="16"/>
  <c r="A4036" i="16"/>
  <c r="C4036" i="16" s="1"/>
  <c r="AB4035" i="16"/>
  <c r="AA4035" i="16"/>
  <c r="N4035" i="16"/>
  <c r="M4035" i="16"/>
  <c r="L4035" i="16"/>
  <c r="K4035" i="16"/>
  <c r="J4035" i="16"/>
  <c r="I4035" i="16"/>
  <c r="H4035" i="16"/>
  <c r="G4035" i="16"/>
  <c r="F4035" i="16" s="1"/>
  <c r="B4035" i="16"/>
  <c r="A4035" i="16"/>
  <c r="C4035" i="16" s="1"/>
  <c r="AB4034" i="16"/>
  <c r="AA4034" i="16"/>
  <c r="N4034" i="16"/>
  <c r="M4034" i="16"/>
  <c r="L4034" i="16"/>
  <c r="K4034" i="16"/>
  <c r="J4034" i="16"/>
  <c r="I4034" i="16"/>
  <c r="H4034" i="16"/>
  <c r="G4034" i="16"/>
  <c r="F4034" i="16" s="1"/>
  <c r="A4034" i="16"/>
  <c r="AB4033" i="16"/>
  <c r="AA4033" i="16"/>
  <c r="M4033" i="16"/>
  <c r="L4033" i="16"/>
  <c r="K4033" i="16"/>
  <c r="J4033" i="16"/>
  <c r="I4033" i="16"/>
  <c r="H4033" i="16"/>
  <c r="G4033" i="16"/>
  <c r="B4033" i="16"/>
  <c r="A4033" i="16"/>
  <c r="AB4032" i="16"/>
  <c r="AA4032" i="16"/>
  <c r="N4032" i="16"/>
  <c r="M4032" i="16"/>
  <c r="L4032" i="16"/>
  <c r="K4032" i="16"/>
  <c r="J4032" i="16"/>
  <c r="I4032" i="16"/>
  <c r="H4032" i="16"/>
  <c r="G4032" i="16"/>
  <c r="F4032" i="16"/>
  <c r="B4032" i="16"/>
  <c r="A4032" i="16"/>
  <c r="AB4031" i="16"/>
  <c r="AA4031" i="16"/>
  <c r="N4031" i="16"/>
  <c r="M4031" i="16"/>
  <c r="L4031" i="16"/>
  <c r="K4031" i="16"/>
  <c r="J4031" i="16"/>
  <c r="I4031" i="16"/>
  <c r="H4031" i="16"/>
  <c r="G4031" i="16"/>
  <c r="F4031" i="16" s="1"/>
  <c r="B4031" i="16"/>
  <c r="A4031" i="16"/>
  <c r="C4031" i="16" s="1"/>
  <c r="AB4030" i="16"/>
  <c r="AA4030" i="16"/>
  <c r="M4030" i="16"/>
  <c r="L4030" i="16"/>
  <c r="K4030" i="16"/>
  <c r="J4030" i="16"/>
  <c r="I4030" i="16"/>
  <c r="H4030" i="16"/>
  <c r="G4030" i="16"/>
  <c r="A4030" i="16"/>
  <c r="AB4029" i="16"/>
  <c r="AA4029" i="16"/>
  <c r="M4029" i="16"/>
  <c r="L4029" i="16"/>
  <c r="K4029" i="16"/>
  <c r="J4029" i="16"/>
  <c r="I4029" i="16"/>
  <c r="H4029" i="16"/>
  <c r="G4029" i="16"/>
  <c r="A4029" i="16"/>
  <c r="AB4028" i="16"/>
  <c r="AA4028" i="16"/>
  <c r="M4028" i="16"/>
  <c r="L4028" i="16"/>
  <c r="K4028" i="16"/>
  <c r="J4028" i="16"/>
  <c r="I4028" i="16"/>
  <c r="H4028" i="16"/>
  <c r="G4028" i="16"/>
  <c r="B4028" i="16"/>
  <c r="A4028" i="16"/>
  <c r="C4028" i="16" s="1"/>
  <c r="AB4027" i="16"/>
  <c r="AA4027" i="16"/>
  <c r="N4027" i="16"/>
  <c r="M4027" i="16"/>
  <c r="L4027" i="16"/>
  <c r="K4027" i="16"/>
  <c r="J4027" i="16"/>
  <c r="I4027" i="16"/>
  <c r="H4027" i="16"/>
  <c r="G4027" i="16"/>
  <c r="F4027" i="16"/>
  <c r="B4027" i="16"/>
  <c r="A4027" i="16"/>
  <c r="C4027" i="16" s="1"/>
  <c r="AB4026" i="16"/>
  <c r="AA4026" i="16"/>
  <c r="N4026" i="16"/>
  <c r="M4026" i="16"/>
  <c r="L4026" i="16"/>
  <c r="K4026" i="16"/>
  <c r="J4026" i="16"/>
  <c r="I4026" i="16"/>
  <c r="H4026" i="16"/>
  <c r="G4026" i="16"/>
  <c r="F4026" i="16" s="1"/>
  <c r="B4026" i="16"/>
  <c r="A4026" i="16"/>
  <c r="C4026" i="16" s="1"/>
  <c r="AB4025" i="16"/>
  <c r="AA4025" i="16"/>
  <c r="M4025" i="16"/>
  <c r="L4025" i="16"/>
  <c r="K4025" i="16"/>
  <c r="J4025" i="16"/>
  <c r="I4025" i="16"/>
  <c r="H4025" i="16"/>
  <c r="G4025" i="16"/>
  <c r="A4025" i="16"/>
  <c r="C4025" i="16" s="1"/>
  <c r="AB4024" i="16"/>
  <c r="AA4024" i="16"/>
  <c r="M4024" i="16"/>
  <c r="L4024" i="16"/>
  <c r="K4024" i="16"/>
  <c r="J4024" i="16"/>
  <c r="I4024" i="16"/>
  <c r="B4024" i="16" s="1"/>
  <c r="H4024" i="16"/>
  <c r="G4024" i="16"/>
  <c r="A4024" i="16"/>
  <c r="C4024" i="16" s="1"/>
  <c r="AB4023" i="16"/>
  <c r="AA4023" i="16"/>
  <c r="N4023" i="16"/>
  <c r="M4023" i="16"/>
  <c r="L4023" i="16"/>
  <c r="K4023" i="16"/>
  <c r="J4023" i="16"/>
  <c r="I4023" i="16"/>
  <c r="H4023" i="16"/>
  <c r="G4023" i="16"/>
  <c r="F4023" i="16"/>
  <c r="B4023" i="16"/>
  <c r="A4023" i="16"/>
  <c r="C4023" i="16" s="1"/>
  <c r="AB4022" i="16"/>
  <c r="AA4022" i="16"/>
  <c r="N4022" i="16"/>
  <c r="M4022" i="16"/>
  <c r="L4022" i="16"/>
  <c r="K4022" i="16"/>
  <c r="J4022" i="16"/>
  <c r="I4022" i="16"/>
  <c r="H4022" i="16"/>
  <c r="G4022" i="16"/>
  <c r="F4022" i="16" s="1"/>
  <c r="B4022" i="16"/>
  <c r="A4022" i="16"/>
  <c r="C4022" i="16" s="1"/>
  <c r="AB4021" i="16"/>
  <c r="AA4021" i="16"/>
  <c r="M4021" i="16"/>
  <c r="L4021" i="16"/>
  <c r="K4021" i="16"/>
  <c r="J4021" i="16"/>
  <c r="I4021" i="16"/>
  <c r="H4021" i="16"/>
  <c r="G4021" i="16"/>
  <c r="A4021" i="16"/>
  <c r="AB4020" i="16"/>
  <c r="AA4020" i="16"/>
  <c r="M4020" i="16"/>
  <c r="L4020" i="16"/>
  <c r="K4020" i="16"/>
  <c r="J4020" i="16"/>
  <c r="I4020" i="16"/>
  <c r="H4020" i="16"/>
  <c r="G4020" i="16"/>
  <c r="B4020" i="16"/>
  <c r="A4020" i="16"/>
  <c r="C4020" i="16" s="1"/>
  <c r="AB4019" i="16"/>
  <c r="AA4019" i="16"/>
  <c r="N4019" i="16"/>
  <c r="M4019" i="16"/>
  <c r="L4019" i="16"/>
  <c r="K4019" i="16"/>
  <c r="J4019" i="16"/>
  <c r="I4019" i="16"/>
  <c r="H4019" i="16"/>
  <c r="G4019" i="16"/>
  <c r="F4019" i="16"/>
  <c r="B4019" i="16"/>
  <c r="A4019" i="16"/>
  <c r="C4019" i="16" s="1"/>
  <c r="AB4018" i="16"/>
  <c r="AA4018" i="16"/>
  <c r="N4018" i="16"/>
  <c r="M4018" i="16"/>
  <c r="L4018" i="16"/>
  <c r="K4018" i="16"/>
  <c r="J4018" i="16"/>
  <c r="I4018" i="16"/>
  <c r="H4018" i="16"/>
  <c r="G4018" i="16"/>
  <c r="F4018" i="16" s="1"/>
  <c r="B4018" i="16"/>
  <c r="A4018" i="16"/>
  <c r="C4018" i="16" s="1"/>
  <c r="AB4017" i="16"/>
  <c r="AA4017" i="16"/>
  <c r="M4017" i="16"/>
  <c r="L4017" i="16"/>
  <c r="K4017" i="16"/>
  <c r="J4017" i="16"/>
  <c r="I4017" i="16"/>
  <c r="H4017" i="16"/>
  <c r="G4017" i="16"/>
  <c r="A4017" i="16"/>
  <c r="AB4016" i="16"/>
  <c r="AA4016" i="16"/>
  <c r="M4016" i="16"/>
  <c r="L4016" i="16"/>
  <c r="K4016" i="16"/>
  <c r="J4016" i="16"/>
  <c r="I4016" i="16"/>
  <c r="H4016" i="16"/>
  <c r="G4016" i="16"/>
  <c r="B4016" i="16"/>
  <c r="A4016" i="16"/>
  <c r="C4016" i="16" s="1"/>
  <c r="AB4015" i="16"/>
  <c r="AA4015" i="16"/>
  <c r="N4015" i="16"/>
  <c r="M4015" i="16"/>
  <c r="L4015" i="16"/>
  <c r="K4015" i="16"/>
  <c r="J4015" i="16"/>
  <c r="I4015" i="16"/>
  <c r="H4015" i="16"/>
  <c r="G4015" i="16"/>
  <c r="F4015" i="16"/>
  <c r="B4015" i="16"/>
  <c r="A4015" i="16"/>
  <c r="C4015" i="16" s="1"/>
  <c r="AB4014" i="16"/>
  <c r="AA4014" i="16"/>
  <c r="N4014" i="16"/>
  <c r="M4014" i="16"/>
  <c r="L4014" i="16"/>
  <c r="K4014" i="16"/>
  <c r="J4014" i="16"/>
  <c r="I4014" i="16"/>
  <c r="H4014" i="16"/>
  <c r="G4014" i="16"/>
  <c r="F4014" i="16" s="1"/>
  <c r="B4014" i="16"/>
  <c r="A4014" i="16"/>
  <c r="C4014" i="16" s="1"/>
  <c r="AB4013" i="16"/>
  <c r="AA4013" i="16"/>
  <c r="M4013" i="16"/>
  <c r="L4013" i="16"/>
  <c r="K4013" i="16"/>
  <c r="J4013" i="16"/>
  <c r="I4013" i="16"/>
  <c r="H4013" i="16"/>
  <c r="G4013" i="16"/>
  <c r="A4013" i="16"/>
  <c r="AB4012" i="16"/>
  <c r="AA4012" i="16"/>
  <c r="M4012" i="16"/>
  <c r="L4012" i="16"/>
  <c r="K4012" i="16"/>
  <c r="J4012" i="16"/>
  <c r="I4012" i="16"/>
  <c r="H4012" i="16"/>
  <c r="G4012" i="16"/>
  <c r="B4012" i="16"/>
  <c r="A4012" i="16"/>
  <c r="C4012" i="16" s="1"/>
  <c r="AB4011" i="16"/>
  <c r="AA4011" i="16"/>
  <c r="N4011" i="16"/>
  <c r="M4011" i="16"/>
  <c r="L4011" i="16"/>
  <c r="K4011" i="16"/>
  <c r="J4011" i="16"/>
  <c r="I4011" i="16"/>
  <c r="H4011" i="16"/>
  <c r="G4011" i="16"/>
  <c r="F4011" i="16"/>
  <c r="B4011" i="16"/>
  <c r="A4011" i="16"/>
  <c r="C4011" i="16" s="1"/>
  <c r="AB4010" i="16"/>
  <c r="AA4010" i="16"/>
  <c r="N4010" i="16"/>
  <c r="M4010" i="16"/>
  <c r="L4010" i="16"/>
  <c r="K4010" i="16"/>
  <c r="J4010" i="16"/>
  <c r="I4010" i="16"/>
  <c r="H4010" i="16"/>
  <c r="G4010" i="16"/>
  <c r="F4010" i="16" s="1"/>
  <c r="B4010" i="16"/>
  <c r="A4010" i="16"/>
  <c r="C4010" i="16" s="1"/>
  <c r="AB4009" i="16"/>
  <c r="AA4009" i="16"/>
  <c r="M4009" i="16"/>
  <c r="L4009" i="16"/>
  <c r="K4009" i="16"/>
  <c r="J4009" i="16"/>
  <c r="I4009" i="16"/>
  <c r="H4009" i="16"/>
  <c r="G4009" i="16"/>
  <c r="A4009" i="16"/>
  <c r="AB4008" i="16"/>
  <c r="AA4008" i="16"/>
  <c r="M4008" i="16"/>
  <c r="L4008" i="16"/>
  <c r="K4008" i="16"/>
  <c r="J4008" i="16"/>
  <c r="I4008" i="16"/>
  <c r="H4008" i="16"/>
  <c r="G4008" i="16"/>
  <c r="B4008" i="16"/>
  <c r="A4008" i="16"/>
  <c r="AB4007" i="16"/>
  <c r="AA4007" i="16"/>
  <c r="N4007" i="16"/>
  <c r="M4007" i="16"/>
  <c r="L4007" i="16"/>
  <c r="K4007" i="16"/>
  <c r="J4007" i="16"/>
  <c r="I4007" i="16"/>
  <c r="H4007" i="16"/>
  <c r="G4007" i="16"/>
  <c r="F4007" i="16"/>
  <c r="B4007" i="16"/>
  <c r="A4007" i="16"/>
  <c r="C4007" i="16" s="1"/>
  <c r="AB4006" i="16"/>
  <c r="AA4006" i="16"/>
  <c r="N4006" i="16"/>
  <c r="M4006" i="16"/>
  <c r="L4006" i="16"/>
  <c r="K4006" i="16"/>
  <c r="J4006" i="16"/>
  <c r="I4006" i="16"/>
  <c r="H4006" i="16"/>
  <c r="G4006" i="16"/>
  <c r="F4006" i="16" s="1"/>
  <c r="B4006" i="16"/>
  <c r="A4006" i="16"/>
  <c r="C4006" i="16" s="1"/>
  <c r="AB4005" i="16"/>
  <c r="AA4005" i="16"/>
  <c r="M4005" i="16"/>
  <c r="L4005" i="16"/>
  <c r="K4005" i="16"/>
  <c r="J4005" i="16"/>
  <c r="I4005" i="16"/>
  <c r="H4005" i="16"/>
  <c r="G4005" i="16"/>
  <c r="A4005" i="16"/>
  <c r="AB4004" i="16"/>
  <c r="AA4004" i="16"/>
  <c r="M4004" i="16"/>
  <c r="L4004" i="16"/>
  <c r="K4004" i="16"/>
  <c r="J4004" i="16"/>
  <c r="I4004" i="16"/>
  <c r="B4004" i="16" s="1"/>
  <c r="H4004" i="16"/>
  <c r="G4004" i="16"/>
  <c r="A4004" i="16"/>
  <c r="AB4003" i="16"/>
  <c r="AA4003" i="16"/>
  <c r="N4003" i="16"/>
  <c r="M4003" i="16"/>
  <c r="L4003" i="16"/>
  <c r="K4003" i="16"/>
  <c r="J4003" i="16"/>
  <c r="I4003" i="16"/>
  <c r="H4003" i="16"/>
  <c r="G4003" i="16"/>
  <c r="F4003" i="16"/>
  <c r="B4003" i="16"/>
  <c r="A4003" i="16"/>
  <c r="C4003" i="16" s="1"/>
  <c r="AB4002" i="16"/>
  <c r="AA4002" i="16"/>
  <c r="N4002" i="16"/>
  <c r="M4002" i="16"/>
  <c r="L4002" i="16"/>
  <c r="K4002" i="16"/>
  <c r="J4002" i="16"/>
  <c r="I4002" i="16"/>
  <c r="H4002" i="16"/>
  <c r="G4002" i="16"/>
  <c r="F4002" i="16"/>
  <c r="B4002" i="16"/>
  <c r="A4002" i="16"/>
  <c r="C4002" i="16" s="1"/>
  <c r="AB4001" i="16"/>
  <c r="AA4001" i="16"/>
  <c r="M4001" i="16"/>
  <c r="L4001" i="16"/>
  <c r="K4001" i="16"/>
  <c r="J4001" i="16"/>
  <c r="I4001" i="16"/>
  <c r="H4001" i="16"/>
  <c r="G4001" i="16"/>
  <c r="A4001" i="16"/>
  <c r="AB4000" i="16"/>
  <c r="AA4000" i="16"/>
  <c r="M4000" i="16"/>
  <c r="L4000" i="16"/>
  <c r="K4000" i="16"/>
  <c r="J4000" i="16"/>
  <c r="I4000" i="16"/>
  <c r="H4000" i="16"/>
  <c r="G4000" i="16"/>
  <c r="B4000" i="16"/>
  <c r="A4000" i="16"/>
  <c r="AB3999" i="16"/>
  <c r="AA3999" i="16"/>
  <c r="N3999" i="16"/>
  <c r="M3999" i="16"/>
  <c r="L3999" i="16"/>
  <c r="K3999" i="16"/>
  <c r="J3999" i="16"/>
  <c r="I3999" i="16"/>
  <c r="H3999" i="16"/>
  <c r="G3999" i="16"/>
  <c r="F3999" i="16"/>
  <c r="B3999" i="16"/>
  <c r="A3999" i="16"/>
  <c r="AB3998" i="16"/>
  <c r="AA3998" i="16"/>
  <c r="N3998" i="16"/>
  <c r="M3998" i="16"/>
  <c r="L3998" i="16"/>
  <c r="K3998" i="16"/>
  <c r="J3998" i="16"/>
  <c r="I3998" i="16"/>
  <c r="H3998" i="16"/>
  <c r="G3998" i="16"/>
  <c r="F3998" i="16" s="1"/>
  <c r="B3998" i="16"/>
  <c r="A3998" i="16"/>
  <c r="C3998" i="16" s="1"/>
  <c r="AB3997" i="16"/>
  <c r="AA3997" i="16"/>
  <c r="M3997" i="16"/>
  <c r="L3997" i="16"/>
  <c r="K3997" i="16"/>
  <c r="J3997" i="16"/>
  <c r="I3997" i="16"/>
  <c r="H3997" i="16"/>
  <c r="G3997" i="16"/>
  <c r="A3997" i="16"/>
  <c r="AB3996" i="16"/>
  <c r="AA3996" i="16"/>
  <c r="M3996" i="16"/>
  <c r="L3996" i="16"/>
  <c r="K3996" i="16"/>
  <c r="J3996" i="16"/>
  <c r="I3996" i="16"/>
  <c r="B3996" i="16" s="1"/>
  <c r="H3996" i="16"/>
  <c r="G3996" i="16"/>
  <c r="A3996" i="16"/>
  <c r="AB3995" i="16"/>
  <c r="AA3995" i="16"/>
  <c r="N3995" i="16"/>
  <c r="M3995" i="16"/>
  <c r="L3995" i="16"/>
  <c r="K3995" i="16"/>
  <c r="J3995" i="16"/>
  <c r="I3995" i="16"/>
  <c r="H3995" i="16"/>
  <c r="G3995" i="16"/>
  <c r="F3995" i="16"/>
  <c r="B3995" i="16"/>
  <c r="A3995" i="16"/>
  <c r="C3995" i="16" s="1"/>
  <c r="AB3994" i="16"/>
  <c r="AA3994" i="16"/>
  <c r="N3994" i="16"/>
  <c r="M3994" i="16"/>
  <c r="L3994" i="16"/>
  <c r="K3994" i="16"/>
  <c r="J3994" i="16"/>
  <c r="I3994" i="16"/>
  <c r="H3994" i="16"/>
  <c r="G3994" i="16"/>
  <c r="F3994" i="16"/>
  <c r="B3994" i="16"/>
  <c r="A3994" i="16"/>
  <c r="C3994" i="16" s="1"/>
  <c r="AB3993" i="16"/>
  <c r="AA3993" i="16"/>
  <c r="M3993" i="16"/>
  <c r="L3993" i="16"/>
  <c r="K3993" i="16"/>
  <c r="J3993" i="16"/>
  <c r="I3993" i="16"/>
  <c r="H3993" i="16"/>
  <c r="G3993" i="16"/>
  <c r="A3993" i="16"/>
  <c r="AB3992" i="16"/>
  <c r="AA3992" i="16"/>
  <c r="M3992" i="16"/>
  <c r="L3992" i="16"/>
  <c r="K3992" i="16"/>
  <c r="J3992" i="16"/>
  <c r="I3992" i="16"/>
  <c r="H3992" i="16"/>
  <c r="G3992" i="16"/>
  <c r="B3992" i="16"/>
  <c r="A3992" i="16"/>
  <c r="AB3991" i="16"/>
  <c r="AA3991" i="16"/>
  <c r="N3991" i="16"/>
  <c r="M3991" i="16"/>
  <c r="L3991" i="16"/>
  <c r="K3991" i="16"/>
  <c r="J3991" i="16"/>
  <c r="I3991" i="16"/>
  <c r="H3991" i="16"/>
  <c r="G3991" i="16"/>
  <c r="F3991" i="16"/>
  <c r="B3991" i="16"/>
  <c r="A3991" i="16"/>
  <c r="C3991" i="16" s="1"/>
  <c r="AB3990" i="16"/>
  <c r="AA3990" i="16"/>
  <c r="N3990" i="16"/>
  <c r="M3990" i="16"/>
  <c r="L3990" i="16"/>
  <c r="K3990" i="16"/>
  <c r="J3990" i="16"/>
  <c r="I3990" i="16"/>
  <c r="H3990" i="16"/>
  <c r="G3990" i="16"/>
  <c r="F3990" i="16" s="1"/>
  <c r="B3990" i="16"/>
  <c r="A3990" i="16"/>
  <c r="C3990" i="16" s="1"/>
  <c r="AB3989" i="16"/>
  <c r="AA3989" i="16"/>
  <c r="M3989" i="16"/>
  <c r="L3989" i="16"/>
  <c r="K3989" i="16"/>
  <c r="J3989" i="16"/>
  <c r="I3989" i="16"/>
  <c r="H3989" i="16"/>
  <c r="G3989" i="16"/>
  <c r="A3989" i="16"/>
  <c r="AB3988" i="16"/>
  <c r="AA3988" i="16"/>
  <c r="M3988" i="16"/>
  <c r="L3988" i="16"/>
  <c r="K3988" i="16"/>
  <c r="J3988" i="16"/>
  <c r="I3988" i="16"/>
  <c r="B3988" i="16" s="1"/>
  <c r="H3988" i="16"/>
  <c r="G3988" i="16"/>
  <c r="A3988" i="16"/>
  <c r="AB3987" i="16"/>
  <c r="AA3987" i="16"/>
  <c r="N3987" i="16"/>
  <c r="M3987" i="16"/>
  <c r="L3987" i="16"/>
  <c r="K3987" i="16"/>
  <c r="J3987" i="16"/>
  <c r="I3987" i="16"/>
  <c r="H3987" i="16"/>
  <c r="G3987" i="16"/>
  <c r="F3987" i="16"/>
  <c r="B3987" i="16"/>
  <c r="A3987" i="16"/>
  <c r="C3987" i="16" s="1"/>
  <c r="AB3986" i="16"/>
  <c r="AA3986" i="16"/>
  <c r="N3986" i="16"/>
  <c r="M3986" i="16"/>
  <c r="L3986" i="16"/>
  <c r="K3986" i="16"/>
  <c r="J3986" i="16"/>
  <c r="I3986" i="16"/>
  <c r="H3986" i="16"/>
  <c r="G3986" i="16"/>
  <c r="F3986" i="16"/>
  <c r="B3986" i="16"/>
  <c r="A3986" i="16"/>
  <c r="AB3985" i="16"/>
  <c r="AA3985" i="16"/>
  <c r="M3985" i="16"/>
  <c r="L3985" i="16"/>
  <c r="K3985" i="16"/>
  <c r="J3985" i="16"/>
  <c r="I3985" i="16"/>
  <c r="H3985" i="16"/>
  <c r="G3985" i="16"/>
  <c r="A3985" i="16"/>
  <c r="AB3984" i="16"/>
  <c r="AA3984" i="16"/>
  <c r="M3984" i="16"/>
  <c r="L3984" i="16"/>
  <c r="K3984" i="16"/>
  <c r="J3984" i="16"/>
  <c r="I3984" i="16"/>
  <c r="H3984" i="16"/>
  <c r="C3984" i="16" s="1"/>
  <c r="G3984" i="16"/>
  <c r="B3984" i="16"/>
  <c r="A3984" i="16"/>
  <c r="AB3983" i="16"/>
  <c r="AA3983" i="16"/>
  <c r="N3983" i="16"/>
  <c r="M3983" i="16"/>
  <c r="L3983" i="16"/>
  <c r="K3983" i="16"/>
  <c r="J3983" i="16"/>
  <c r="I3983" i="16"/>
  <c r="H3983" i="16"/>
  <c r="G3983" i="16"/>
  <c r="F3983" i="16"/>
  <c r="B3983" i="16"/>
  <c r="A3983" i="16"/>
  <c r="C3983" i="16" s="1"/>
  <c r="AB3982" i="16"/>
  <c r="AA3982" i="16"/>
  <c r="N3982" i="16"/>
  <c r="M3982" i="16"/>
  <c r="L3982" i="16"/>
  <c r="K3982" i="16"/>
  <c r="J3982" i="16"/>
  <c r="I3982" i="16"/>
  <c r="H3982" i="16"/>
  <c r="G3982" i="16"/>
  <c r="F3982" i="16" s="1"/>
  <c r="B3982" i="16"/>
  <c r="A3982" i="16"/>
  <c r="AB3981" i="16"/>
  <c r="AA3981" i="16"/>
  <c r="M3981" i="16"/>
  <c r="L3981" i="16"/>
  <c r="K3981" i="16"/>
  <c r="J3981" i="16"/>
  <c r="I3981" i="16"/>
  <c r="H3981" i="16"/>
  <c r="G3981" i="16"/>
  <c r="A3981" i="16"/>
  <c r="AB3980" i="16"/>
  <c r="AA3980" i="16"/>
  <c r="M3980" i="16"/>
  <c r="L3980" i="16"/>
  <c r="K3980" i="16"/>
  <c r="J3980" i="16"/>
  <c r="I3980" i="16"/>
  <c r="B3980" i="16" s="1"/>
  <c r="H3980" i="16"/>
  <c r="G3980" i="16"/>
  <c r="A3980" i="16"/>
  <c r="AB3979" i="16"/>
  <c r="AA3979" i="16"/>
  <c r="N3979" i="16"/>
  <c r="M3979" i="16"/>
  <c r="L3979" i="16"/>
  <c r="K3979" i="16"/>
  <c r="J3979" i="16"/>
  <c r="I3979" i="16"/>
  <c r="H3979" i="16"/>
  <c r="G3979" i="16"/>
  <c r="F3979" i="16"/>
  <c r="B3979" i="16"/>
  <c r="A3979" i="16"/>
  <c r="C3979" i="16" s="1"/>
  <c r="AB3978" i="16"/>
  <c r="AA3978" i="16"/>
  <c r="N3978" i="16"/>
  <c r="M3978" i="16"/>
  <c r="L3978" i="16"/>
  <c r="K3978" i="16"/>
  <c r="J3978" i="16"/>
  <c r="I3978" i="16"/>
  <c r="H3978" i="16"/>
  <c r="G3978" i="16"/>
  <c r="F3978" i="16"/>
  <c r="B3978" i="16"/>
  <c r="A3978" i="16"/>
  <c r="AB3977" i="16"/>
  <c r="AA3977" i="16"/>
  <c r="M3977" i="16"/>
  <c r="L3977" i="16"/>
  <c r="K3977" i="16"/>
  <c r="J3977" i="16"/>
  <c r="I3977" i="16"/>
  <c r="H3977" i="16"/>
  <c r="G3977" i="16"/>
  <c r="A3977" i="16"/>
  <c r="AB3976" i="16"/>
  <c r="AA3976" i="16"/>
  <c r="M3976" i="16"/>
  <c r="L3976" i="16"/>
  <c r="K3976" i="16"/>
  <c r="J3976" i="16"/>
  <c r="I3976" i="16"/>
  <c r="H3976" i="16"/>
  <c r="C3976" i="16" s="1"/>
  <c r="G3976" i="16"/>
  <c r="B3976" i="16"/>
  <c r="A3976" i="16"/>
  <c r="AB3975" i="16"/>
  <c r="AA3975" i="16"/>
  <c r="N3975" i="16"/>
  <c r="M3975" i="16"/>
  <c r="L3975" i="16"/>
  <c r="K3975" i="16"/>
  <c r="J3975" i="16"/>
  <c r="I3975" i="16"/>
  <c r="H3975" i="16"/>
  <c r="G3975" i="16"/>
  <c r="F3975" i="16"/>
  <c r="B3975" i="16"/>
  <c r="A3975" i="16"/>
  <c r="C3975" i="16" s="1"/>
  <c r="AB3974" i="16"/>
  <c r="AA3974" i="16"/>
  <c r="N3974" i="16"/>
  <c r="M3974" i="16"/>
  <c r="L3974" i="16"/>
  <c r="K3974" i="16"/>
  <c r="J3974" i="16"/>
  <c r="I3974" i="16"/>
  <c r="H3974" i="16"/>
  <c r="G3974" i="16"/>
  <c r="F3974" i="16" s="1"/>
  <c r="B3974" i="16"/>
  <c r="A3974" i="16"/>
  <c r="AB3973" i="16"/>
  <c r="AA3973" i="16"/>
  <c r="M3973" i="16"/>
  <c r="L3973" i="16"/>
  <c r="K3973" i="16"/>
  <c r="J3973" i="16"/>
  <c r="I3973" i="16"/>
  <c r="H3973" i="16"/>
  <c r="G3973" i="16"/>
  <c r="A3973" i="16"/>
  <c r="AB3972" i="16"/>
  <c r="AA3972" i="16"/>
  <c r="M3972" i="16"/>
  <c r="L3972" i="16"/>
  <c r="K3972" i="16"/>
  <c r="J3972" i="16"/>
  <c r="I3972" i="16"/>
  <c r="B3972" i="16" s="1"/>
  <c r="H3972" i="16"/>
  <c r="G3972" i="16"/>
  <c r="A3972" i="16"/>
  <c r="AB3971" i="16"/>
  <c r="AA3971" i="16"/>
  <c r="N3971" i="16"/>
  <c r="M3971" i="16"/>
  <c r="L3971" i="16"/>
  <c r="K3971" i="16"/>
  <c r="J3971" i="16"/>
  <c r="I3971" i="16"/>
  <c r="H3971" i="16"/>
  <c r="G3971" i="16"/>
  <c r="F3971" i="16"/>
  <c r="B3971" i="16"/>
  <c r="A3971" i="16"/>
  <c r="C3971" i="16" s="1"/>
  <c r="AB3970" i="16"/>
  <c r="AA3970" i="16"/>
  <c r="N3970" i="16"/>
  <c r="M3970" i="16"/>
  <c r="L3970" i="16"/>
  <c r="K3970" i="16"/>
  <c r="J3970" i="16"/>
  <c r="I3970" i="16"/>
  <c r="H3970" i="16"/>
  <c r="G3970" i="16"/>
  <c r="F3970" i="16"/>
  <c r="B3970" i="16"/>
  <c r="A3970" i="16"/>
  <c r="C3970" i="16" s="1"/>
  <c r="AB3969" i="16"/>
  <c r="AA3969" i="16"/>
  <c r="M3969" i="16"/>
  <c r="L3969" i="16"/>
  <c r="K3969" i="16"/>
  <c r="J3969" i="16"/>
  <c r="I3969" i="16"/>
  <c r="H3969" i="16"/>
  <c r="G3969" i="16"/>
  <c r="A3969" i="16"/>
  <c r="AB3968" i="16"/>
  <c r="AA3968" i="16"/>
  <c r="M3968" i="16"/>
  <c r="L3968" i="16"/>
  <c r="K3968" i="16"/>
  <c r="J3968" i="16"/>
  <c r="I3968" i="16"/>
  <c r="H3968" i="16"/>
  <c r="G3968" i="16"/>
  <c r="B3968" i="16"/>
  <c r="A3968" i="16"/>
  <c r="AB3967" i="16"/>
  <c r="AA3967" i="16"/>
  <c r="N3967" i="16"/>
  <c r="M3967" i="16"/>
  <c r="L3967" i="16"/>
  <c r="K3967" i="16"/>
  <c r="J3967" i="16"/>
  <c r="I3967" i="16"/>
  <c r="H3967" i="16"/>
  <c r="G3967" i="16"/>
  <c r="F3967" i="16"/>
  <c r="B3967" i="16"/>
  <c r="A3967" i="16"/>
  <c r="C3967" i="16" s="1"/>
  <c r="AB3966" i="16"/>
  <c r="AA3966" i="16"/>
  <c r="N3966" i="16"/>
  <c r="M3966" i="16"/>
  <c r="L3966" i="16"/>
  <c r="K3966" i="16"/>
  <c r="J3966" i="16"/>
  <c r="I3966" i="16"/>
  <c r="H3966" i="16"/>
  <c r="G3966" i="16"/>
  <c r="F3966" i="16" s="1"/>
  <c r="B3966" i="16"/>
  <c r="A3966" i="16"/>
  <c r="C3966" i="16" s="1"/>
  <c r="AB3965" i="16"/>
  <c r="AA3965" i="16"/>
  <c r="M3965" i="16"/>
  <c r="L3965" i="16"/>
  <c r="K3965" i="16"/>
  <c r="J3965" i="16"/>
  <c r="I3965" i="16"/>
  <c r="H3965" i="16"/>
  <c r="C3965" i="16" s="1"/>
  <c r="G3965" i="16"/>
  <c r="A3965" i="16"/>
  <c r="AB3964" i="16"/>
  <c r="AA3964" i="16"/>
  <c r="M3964" i="16"/>
  <c r="L3964" i="16"/>
  <c r="K3964" i="16"/>
  <c r="J3964" i="16"/>
  <c r="I3964" i="16"/>
  <c r="B3964" i="16" s="1"/>
  <c r="H3964" i="16"/>
  <c r="G3964" i="16"/>
  <c r="A3964" i="16"/>
  <c r="AB3963" i="16"/>
  <c r="AA3963" i="16"/>
  <c r="N3963" i="16"/>
  <c r="M3963" i="16"/>
  <c r="L3963" i="16"/>
  <c r="K3963" i="16"/>
  <c r="J3963" i="16"/>
  <c r="I3963" i="16"/>
  <c r="H3963" i="16"/>
  <c r="G3963" i="16"/>
  <c r="F3963" i="16"/>
  <c r="B3963" i="16"/>
  <c r="A3963" i="16"/>
  <c r="AB3962" i="16"/>
  <c r="AA3962" i="16"/>
  <c r="N3962" i="16"/>
  <c r="M3962" i="16"/>
  <c r="L3962" i="16"/>
  <c r="K3962" i="16"/>
  <c r="J3962" i="16"/>
  <c r="I3962" i="16"/>
  <c r="H3962" i="16"/>
  <c r="G3962" i="16"/>
  <c r="F3962" i="16"/>
  <c r="B3962" i="16"/>
  <c r="A3962" i="16"/>
  <c r="C3962" i="16" s="1"/>
  <c r="AB3961" i="16"/>
  <c r="AA3961" i="16"/>
  <c r="M3961" i="16"/>
  <c r="L3961" i="16"/>
  <c r="K3961" i="16"/>
  <c r="J3961" i="16"/>
  <c r="I3961" i="16"/>
  <c r="H3961" i="16"/>
  <c r="G3961" i="16"/>
  <c r="A3961" i="16"/>
  <c r="AB3960" i="16"/>
  <c r="AA3960" i="16"/>
  <c r="M3960" i="16"/>
  <c r="L3960" i="16"/>
  <c r="K3960" i="16"/>
  <c r="J3960" i="16"/>
  <c r="I3960" i="16"/>
  <c r="H3960" i="16"/>
  <c r="G3960" i="16"/>
  <c r="B3960" i="16"/>
  <c r="A3960" i="16"/>
  <c r="AB3959" i="16"/>
  <c r="AA3959" i="16"/>
  <c r="N3959" i="16"/>
  <c r="M3959" i="16"/>
  <c r="L3959" i="16"/>
  <c r="K3959" i="16"/>
  <c r="J3959" i="16"/>
  <c r="I3959" i="16"/>
  <c r="H3959" i="16"/>
  <c r="G3959" i="16"/>
  <c r="F3959" i="16"/>
  <c r="B3959" i="16"/>
  <c r="A3959" i="16"/>
  <c r="C3959" i="16" s="1"/>
  <c r="AB3958" i="16"/>
  <c r="AA3958" i="16"/>
  <c r="N3958" i="16"/>
  <c r="M3958" i="16"/>
  <c r="L3958" i="16"/>
  <c r="K3958" i="16"/>
  <c r="J3958" i="16"/>
  <c r="I3958" i="16"/>
  <c r="H3958" i="16"/>
  <c r="G3958" i="16"/>
  <c r="F3958" i="16" s="1"/>
  <c r="B3958" i="16"/>
  <c r="A3958" i="16"/>
  <c r="C3958" i="16" s="1"/>
  <c r="AB3957" i="16"/>
  <c r="AA3957" i="16"/>
  <c r="M3957" i="16"/>
  <c r="L3957" i="16"/>
  <c r="K3957" i="16"/>
  <c r="J3957" i="16"/>
  <c r="I3957" i="16"/>
  <c r="H3957" i="16"/>
  <c r="G3957" i="16"/>
  <c r="A3957" i="16"/>
  <c r="AB3956" i="16"/>
  <c r="AA3956" i="16"/>
  <c r="M3956" i="16"/>
  <c r="L3956" i="16"/>
  <c r="K3956" i="16"/>
  <c r="J3956" i="16"/>
  <c r="I3956" i="16"/>
  <c r="B3956" i="16" s="1"/>
  <c r="H3956" i="16"/>
  <c r="G3956" i="16"/>
  <c r="A3956" i="16"/>
  <c r="AB3955" i="16"/>
  <c r="AA3955" i="16"/>
  <c r="N3955" i="16"/>
  <c r="M3955" i="16"/>
  <c r="L3955" i="16"/>
  <c r="K3955" i="16"/>
  <c r="J3955" i="16"/>
  <c r="I3955" i="16"/>
  <c r="H3955" i="16"/>
  <c r="G3955" i="16"/>
  <c r="F3955" i="16"/>
  <c r="B3955" i="16"/>
  <c r="A3955" i="16"/>
  <c r="C3955" i="16" s="1"/>
  <c r="AB3954" i="16"/>
  <c r="AA3954" i="16"/>
  <c r="N3954" i="16"/>
  <c r="M3954" i="16"/>
  <c r="L3954" i="16"/>
  <c r="K3954" i="16"/>
  <c r="J3954" i="16"/>
  <c r="I3954" i="16"/>
  <c r="H3954" i="16"/>
  <c r="G3954" i="16"/>
  <c r="F3954" i="16"/>
  <c r="B3954" i="16"/>
  <c r="A3954" i="16"/>
  <c r="C3954" i="16" s="1"/>
  <c r="AB3953" i="16"/>
  <c r="AA3953" i="16"/>
  <c r="M3953" i="16"/>
  <c r="L3953" i="16"/>
  <c r="K3953" i="16"/>
  <c r="J3953" i="16"/>
  <c r="I3953" i="16"/>
  <c r="H3953" i="16"/>
  <c r="G3953" i="16"/>
  <c r="A3953" i="16"/>
  <c r="AB3952" i="16"/>
  <c r="AA3952" i="16"/>
  <c r="M3952" i="16"/>
  <c r="L3952" i="16"/>
  <c r="K3952" i="16"/>
  <c r="J3952" i="16"/>
  <c r="I3952" i="16"/>
  <c r="H3952" i="16"/>
  <c r="G3952" i="16"/>
  <c r="B3952" i="16"/>
  <c r="A3952" i="16"/>
  <c r="AB3951" i="16"/>
  <c r="AA3951" i="16"/>
  <c r="N3951" i="16"/>
  <c r="M3951" i="16"/>
  <c r="L3951" i="16"/>
  <c r="K3951" i="16"/>
  <c r="J3951" i="16"/>
  <c r="I3951" i="16"/>
  <c r="H3951" i="16"/>
  <c r="G3951" i="16"/>
  <c r="F3951" i="16"/>
  <c r="B3951" i="16"/>
  <c r="A3951" i="16"/>
  <c r="C3951" i="16" s="1"/>
  <c r="AB3950" i="16"/>
  <c r="AA3950" i="16"/>
  <c r="N3950" i="16"/>
  <c r="M3950" i="16"/>
  <c r="L3950" i="16"/>
  <c r="K3950" i="16"/>
  <c r="J3950" i="16"/>
  <c r="I3950" i="16"/>
  <c r="H3950" i="16"/>
  <c r="G3950" i="16"/>
  <c r="F3950" i="16" s="1"/>
  <c r="B3950" i="16"/>
  <c r="A3950" i="16"/>
  <c r="C3950" i="16" s="1"/>
  <c r="AB3949" i="16"/>
  <c r="AA3949" i="16"/>
  <c r="M3949" i="16"/>
  <c r="L3949" i="16"/>
  <c r="K3949" i="16"/>
  <c r="J3949" i="16"/>
  <c r="I3949" i="16"/>
  <c r="H3949" i="16"/>
  <c r="G3949" i="16"/>
  <c r="A3949" i="16"/>
  <c r="AB3948" i="16"/>
  <c r="AA3948" i="16"/>
  <c r="M3948" i="16"/>
  <c r="L3948" i="16"/>
  <c r="K3948" i="16"/>
  <c r="J3948" i="16"/>
  <c r="I3948" i="16"/>
  <c r="B3948" i="16" s="1"/>
  <c r="H3948" i="16"/>
  <c r="G3948" i="16"/>
  <c r="A3948" i="16"/>
  <c r="AB3947" i="16"/>
  <c r="AA3947" i="16"/>
  <c r="N3947" i="16"/>
  <c r="M3947" i="16"/>
  <c r="L3947" i="16"/>
  <c r="K3947" i="16"/>
  <c r="J3947" i="16"/>
  <c r="I3947" i="16"/>
  <c r="H3947" i="16"/>
  <c r="G3947" i="16"/>
  <c r="F3947" i="16"/>
  <c r="B3947" i="16"/>
  <c r="A3947" i="16"/>
  <c r="C3947" i="16" s="1"/>
  <c r="AB3946" i="16"/>
  <c r="AA3946" i="16"/>
  <c r="N3946" i="16"/>
  <c r="M3946" i="16"/>
  <c r="L3946" i="16"/>
  <c r="K3946" i="16"/>
  <c r="J3946" i="16"/>
  <c r="I3946" i="16"/>
  <c r="H3946" i="16"/>
  <c r="G3946" i="16"/>
  <c r="F3946" i="16"/>
  <c r="B3946" i="16"/>
  <c r="A3946" i="16"/>
  <c r="C3946" i="16" s="1"/>
  <c r="AB3945" i="16"/>
  <c r="AA3945" i="16"/>
  <c r="M3945" i="16"/>
  <c r="L3945" i="16"/>
  <c r="K3945" i="16"/>
  <c r="J3945" i="16"/>
  <c r="I3945" i="16"/>
  <c r="H3945" i="16"/>
  <c r="G3945" i="16"/>
  <c r="A3945" i="16"/>
  <c r="AB3944" i="16"/>
  <c r="AA3944" i="16"/>
  <c r="M3944" i="16"/>
  <c r="L3944" i="16"/>
  <c r="K3944" i="16"/>
  <c r="J3944" i="16"/>
  <c r="I3944" i="16"/>
  <c r="H3944" i="16"/>
  <c r="G3944" i="16"/>
  <c r="B3944" i="16"/>
  <c r="A3944" i="16"/>
  <c r="AB3943" i="16"/>
  <c r="AA3943" i="16"/>
  <c r="N3943" i="16"/>
  <c r="M3943" i="16"/>
  <c r="L3943" i="16"/>
  <c r="K3943" i="16"/>
  <c r="J3943" i="16"/>
  <c r="I3943" i="16"/>
  <c r="H3943" i="16"/>
  <c r="G3943" i="16"/>
  <c r="F3943" i="16"/>
  <c r="B3943" i="16"/>
  <c r="A3943" i="16"/>
  <c r="C3943" i="16" s="1"/>
  <c r="AB3942" i="16"/>
  <c r="AA3942" i="16"/>
  <c r="N3942" i="16"/>
  <c r="M3942" i="16"/>
  <c r="L3942" i="16"/>
  <c r="K3942" i="16"/>
  <c r="J3942" i="16"/>
  <c r="I3942" i="16"/>
  <c r="H3942" i="16"/>
  <c r="G3942" i="16"/>
  <c r="F3942" i="16" s="1"/>
  <c r="B3942" i="16"/>
  <c r="A3942" i="16"/>
  <c r="C3942" i="16" s="1"/>
  <c r="AB3941" i="16"/>
  <c r="AA3941" i="16"/>
  <c r="M3941" i="16"/>
  <c r="L3941" i="16"/>
  <c r="K3941" i="16"/>
  <c r="J3941" i="16"/>
  <c r="I3941" i="16"/>
  <c r="H3941" i="16"/>
  <c r="G3941" i="16"/>
  <c r="A3941" i="16"/>
  <c r="AB3940" i="16"/>
  <c r="AA3940" i="16"/>
  <c r="M3940" i="16"/>
  <c r="L3940" i="16"/>
  <c r="K3940" i="16"/>
  <c r="J3940" i="16"/>
  <c r="I3940" i="16"/>
  <c r="B3940" i="16" s="1"/>
  <c r="H3940" i="16"/>
  <c r="G3940" i="16"/>
  <c r="A3940" i="16"/>
  <c r="AB3939" i="16"/>
  <c r="AA3939" i="16"/>
  <c r="N3939" i="16"/>
  <c r="M3939" i="16"/>
  <c r="L3939" i="16"/>
  <c r="K3939" i="16"/>
  <c r="J3939" i="16"/>
  <c r="I3939" i="16"/>
  <c r="H3939" i="16"/>
  <c r="G3939" i="16"/>
  <c r="F3939" i="16"/>
  <c r="B3939" i="16"/>
  <c r="A3939" i="16"/>
  <c r="C3939" i="16" s="1"/>
  <c r="AB3938" i="16"/>
  <c r="AA3938" i="16"/>
  <c r="N3938" i="16"/>
  <c r="M3938" i="16"/>
  <c r="L3938" i="16"/>
  <c r="K3938" i="16"/>
  <c r="J3938" i="16"/>
  <c r="I3938" i="16"/>
  <c r="H3938" i="16"/>
  <c r="G3938" i="16"/>
  <c r="F3938" i="16"/>
  <c r="B3938" i="16"/>
  <c r="A3938" i="16"/>
  <c r="C3938" i="16" s="1"/>
  <c r="AB3937" i="16"/>
  <c r="AA3937" i="16"/>
  <c r="M3937" i="16"/>
  <c r="L3937" i="16"/>
  <c r="K3937" i="16"/>
  <c r="J3937" i="16"/>
  <c r="I3937" i="16"/>
  <c r="H3937" i="16"/>
  <c r="G3937" i="16"/>
  <c r="A3937" i="16"/>
  <c r="AB3936" i="16"/>
  <c r="AA3936" i="16"/>
  <c r="M3936" i="16"/>
  <c r="L3936" i="16"/>
  <c r="K3936" i="16"/>
  <c r="J3936" i="16"/>
  <c r="I3936" i="16"/>
  <c r="H3936" i="16"/>
  <c r="G3936" i="16"/>
  <c r="B3936" i="16"/>
  <c r="A3936" i="16"/>
  <c r="AB3935" i="16"/>
  <c r="AA3935" i="16"/>
  <c r="N3935" i="16"/>
  <c r="M3935" i="16"/>
  <c r="L3935" i="16"/>
  <c r="K3935" i="16"/>
  <c r="J3935" i="16"/>
  <c r="I3935" i="16"/>
  <c r="H3935" i="16"/>
  <c r="G3935" i="16"/>
  <c r="F3935" i="16"/>
  <c r="B3935" i="16"/>
  <c r="A3935" i="16"/>
  <c r="C3935" i="16" s="1"/>
  <c r="AB3934" i="16"/>
  <c r="AA3934" i="16"/>
  <c r="N3934" i="16"/>
  <c r="M3934" i="16"/>
  <c r="L3934" i="16"/>
  <c r="K3934" i="16"/>
  <c r="J3934" i="16"/>
  <c r="I3934" i="16"/>
  <c r="H3934" i="16"/>
  <c r="G3934" i="16"/>
  <c r="F3934" i="16" s="1"/>
  <c r="B3934" i="16"/>
  <c r="A3934" i="16"/>
  <c r="C3934" i="16" s="1"/>
  <c r="AB3933" i="16"/>
  <c r="AA3933" i="16"/>
  <c r="M3933" i="16"/>
  <c r="L3933" i="16"/>
  <c r="K3933" i="16"/>
  <c r="J3933" i="16"/>
  <c r="I3933" i="16"/>
  <c r="H3933" i="16"/>
  <c r="G3933" i="16"/>
  <c r="A3933" i="16"/>
  <c r="AB3932" i="16"/>
  <c r="AA3932" i="16"/>
  <c r="M3932" i="16"/>
  <c r="L3932" i="16"/>
  <c r="K3932" i="16"/>
  <c r="J3932" i="16"/>
  <c r="I3932" i="16"/>
  <c r="B3932" i="16" s="1"/>
  <c r="H3932" i="16"/>
  <c r="G3932" i="16"/>
  <c r="A3932" i="16"/>
  <c r="AB3931" i="16"/>
  <c r="AA3931" i="16"/>
  <c r="N3931" i="16"/>
  <c r="M3931" i="16"/>
  <c r="L3931" i="16"/>
  <c r="K3931" i="16"/>
  <c r="J3931" i="16"/>
  <c r="I3931" i="16"/>
  <c r="H3931" i="16"/>
  <c r="G3931" i="16"/>
  <c r="F3931" i="16"/>
  <c r="B3931" i="16"/>
  <c r="A3931" i="16"/>
  <c r="C3931" i="16" s="1"/>
  <c r="AB3930" i="16"/>
  <c r="AA3930" i="16"/>
  <c r="N3930" i="16"/>
  <c r="M3930" i="16"/>
  <c r="L3930" i="16"/>
  <c r="K3930" i="16"/>
  <c r="J3930" i="16"/>
  <c r="I3930" i="16"/>
  <c r="H3930" i="16"/>
  <c r="G3930" i="16"/>
  <c r="F3930" i="16"/>
  <c r="B3930" i="16"/>
  <c r="A3930" i="16"/>
  <c r="C3930" i="16" s="1"/>
  <c r="AB3929" i="16"/>
  <c r="AA3929" i="16"/>
  <c r="M3929" i="16"/>
  <c r="L3929" i="16"/>
  <c r="K3929" i="16"/>
  <c r="J3929" i="16"/>
  <c r="I3929" i="16"/>
  <c r="H3929" i="16"/>
  <c r="G3929" i="16"/>
  <c r="A3929" i="16"/>
  <c r="AB3928" i="16"/>
  <c r="AA3928" i="16"/>
  <c r="M3928" i="16"/>
  <c r="L3928" i="16"/>
  <c r="K3928" i="16"/>
  <c r="J3928" i="16"/>
  <c r="I3928" i="16"/>
  <c r="H3928" i="16"/>
  <c r="G3928" i="16"/>
  <c r="B3928" i="16"/>
  <c r="A3928" i="16"/>
  <c r="AB3927" i="16"/>
  <c r="AA3927" i="16"/>
  <c r="N3927" i="16"/>
  <c r="M3927" i="16"/>
  <c r="L3927" i="16"/>
  <c r="K3927" i="16"/>
  <c r="J3927" i="16"/>
  <c r="I3927" i="16"/>
  <c r="H3927" i="16"/>
  <c r="G3927" i="16"/>
  <c r="F3927" i="16"/>
  <c r="B3927" i="16"/>
  <c r="A3927" i="16"/>
  <c r="C3927" i="16" s="1"/>
  <c r="AB3926" i="16"/>
  <c r="AA3926" i="16"/>
  <c r="N3926" i="16"/>
  <c r="M3926" i="16"/>
  <c r="L3926" i="16"/>
  <c r="K3926" i="16"/>
  <c r="J3926" i="16"/>
  <c r="I3926" i="16"/>
  <c r="H3926" i="16"/>
  <c r="G3926" i="16"/>
  <c r="F3926" i="16" s="1"/>
  <c r="B3926" i="16"/>
  <c r="A3926" i="16"/>
  <c r="C3926" i="16" s="1"/>
  <c r="AB3925" i="16"/>
  <c r="AA3925" i="16"/>
  <c r="M3925" i="16"/>
  <c r="L3925" i="16"/>
  <c r="K3925" i="16"/>
  <c r="J3925" i="16"/>
  <c r="I3925" i="16"/>
  <c r="H3925" i="16"/>
  <c r="G3925" i="16"/>
  <c r="A3925" i="16"/>
  <c r="AB3924" i="16"/>
  <c r="AA3924" i="16"/>
  <c r="M3924" i="16"/>
  <c r="L3924" i="16"/>
  <c r="K3924" i="16"/>
  <c r="J3924" i="16"/>
  <c r="I3924" i="16"/>
  <c r="B3924" i="16" s="1"/>
  <c r="H3924" i="16"/>
  <c r="G3924" i="16"/>
  <c r="A3924" i="16"/>
  <c r="AB3923" i="16"/>
  <c r="AA3923" i="16"/>
  <c r="N3923" i="16"/>
  <c r="M3923" i="16"/>
  <c r="L3923" i="16"/>
  <c r="K3923" i="16"/>
  <c r="J3923" i="16"/>
  <c r="I3923" i="16"/>
  <c r="H3923" i="16"/>
  <c r="G3923" i="16"/>
  <c r="F3923" i="16"/>
  <c r="B3923" i="16"/>
  <c r="A3923" i="16"/>
  <c r="C3923" i="16" s="1"/>
  <c r="AB3922" i="16"/>
  <c r="AA3922" i="16"/>
  <c r="N3922" i="16"/>
  <c r="M3922" i="16"/>
  <c r="L3922" i="16"/>
  <c r="K3922" i="16"/>
  <c r="J3922" i="16"/>
  <c r="I3922" i="16"/>
  <c r="H3922" i="16"/>
  <c r="G3922" i="16"/>
  <c r="F3922" i="16"/>
  <c r="B3922" i="16"/>
  <c r="A3922" i="16"/>
  <c r="C3922" i="16" s="1"/>
  <c r="AB3921" i="16"/>
  <c r="AA3921" i="16"/>
  <c r="M3921" i="16"/>
  <c r="L3921" i="16"/>
  <c r="K3921" i="16"/>
  <c r="J3921" i="16"/>
  <c r="I3921" i="16"/>
  <c r="H3921" i="16"/>
  <c r="G3921" i="16"/>
  <c r="A3921" i="16"/>
  <c r="AB3920" i="16"/>
  <c r="AA3920" i="16"/>
  <c r="M3920" i="16"/>
  <c r="L3920" i="16"/>
  <c r="K3920" i="16"/>
  <c r="J3920" i="16"/>
  <c r="I3920" i="16"/>
  <c r="H3920" i="16"/>
  <c r="G3920" i="16"/>
  <c r="B3920" i="16"/>
  <c r="A3920" i="16"/>
  <c r="AB3919" i="16"/>
  <c r="AA3919" i="16"/>
  <c r="N3919" i="16"/>
  <c r="M3919" i="16"/>
  <c r="L3919" i="16"/>
  <c r="K3919" i="16"/>
  <c r="J3919" i="16"/>
  <c r="I3919" i="16"/>
  <c r="H3919" i="16"/>
  <c r="G3919" i="16"/>
  <c r="F3919" i="16"/>
  <c r="B3919" i="16"/>
  <c r="A3919" i="16"/>
  <c r="C3919" i="16" s="1"/>
  <c r="AB3918" i="16"/>
  <c r="AA3918" i="16"/>
  <c r="N3918" i="16"/>
  <c r="M3918" i="16"/>
  <c r="L3918" i="16"/>
  <c r="K3918" i="16"/>
  <c r="J3918" i="16"/>
  <c r="I3918" i="16"/>
  <c r="H3918" i="16"/>
  <c r="G3918" i="16"/>
  <c r="F3918" i="16" s="1"/>
  <c r="B3918" i="16"/>
  <c r="A3918" i="16"/>
  <c r="C3918" i="16" s="1"/>
  <c r="AB3917" i="16"/>
  <c r="AA3917" i="16"/>
  <c r="M3917" i="16"/>
  <c r="L3917" i="16"/>
  <c r="K3917" i="16"/>
  <c r="J3917" i="16"/>
  <c r="I3917" i="16"/>
  <c r="H3917" i="16"/>
  <c r="G3917" i="16"/>
  <c r="A3917" i="16"/>
  <c r="AB3916" i="16"/>
  <c r="AA3916" i="16"/>
  <c r="M3916" i="16"/>
  <c r="L3916" i="16"/>
  <c r="K3916" i="16"/>
  <c r="J3916" i="16"/>
  <c r="I3916" i="16"/>
  <c r="B3916" i="16" s="1"/>
  <c r="H3916" i="16"/>
  <c r="G3916" i="16"/>
  <c r="A3916" i="16"/>
  <c r="AB3915" i="16"/>
  <c r="AA3915" i="16"/>
  <c r="N3915" i="16"/>
  <c r="M3915" i="16"/>
  <c r="L3915" i="16"/>
  <c r="K3915" i="16"/>
  <c r="J3915" i="16"/>
  <c r="I3915" i="16"/>
  <c r="H3915" i="16"/>
  <c r="G3915" i="16"/>
  <c r="F3915" i="16"/>
  <c r="B3915" i="16"/>
  <c r="A3915" i="16"/>
  <c r="C3915" i="16" s="1"/>
  <c r="AB3914" i="16"/>
  <c r="AA3914" i="16"/>
  <c r="N3914" i="16"/>
  <c r="M3914" i="16"/>
  <c r="L3914" i="16"/>
  <c r="K3914" i="16"/>
  <c r="J3914" i="16"/>
  <c r="I3914" i="16"/>
  <c r="H3914" i="16"/>
  <c r="G3914" i="16"/>
  <c r="F3914" i="16"/>
  <c r="B3914" i="16"/>
  <c r="A3914" i="16"/>
  <c r="C3914" i="16" s="1"/>
  <c r="AB3913" i="16"/>
  <c r="AA3913" i="16"/>
  <c r="M3913" i="16"/>
  <c r="L3913" i="16"/>
  <c r="K3913" i="16"/>
  <c r="J3913" i="16"/>
  <c r="I3913" i="16"/>
  <c r="H3913" i="16"/>
  <c r="G3913" i="16"/>
  <c r="A3913" i="16"/>
  <c r="AB3912" i="16"/>
  <c r="AA3912" i="16"/>
  <c r="M3912" i="16"/>
  <c r="L3912" i="16"/>
  <c r="K3912" i="16"/>
  <c r="J3912" i="16"/>
  <c r="I3912" i="16"/>
  <c r="H3912" i="16"/>
  <c r="G3912" i="16"/>
  <c r="B3912" i="16"/>
  <c r="A3912" i="16"/>
  <c r="AB3911" i="16"/>
  <c r="AA3911" i="16"/>
  <c r="N3911" i="16"/>
  <c r="M3911" i="16"/>
  <c r="L3911" i="16"/>
  <c r="K3911" i="16"/>
  <c r="J3911" i="16"/>
  <c r="I3911" i="16"/>
  <c r="H3911" i="16"/>
  <c r="G3911" i="16"/>
  <c r="F3911" i="16"/>
  <c r="B3911" i="16"/>
  <c r="A3911" i="16"/>
  <c r="C3911" i="16" s="1"/>
  <c r="AB3910" i="16"/>
  <c r="AA3910" i="16"/>
  <c r="N3910" i="16"/>
  <c r="M3910" i="16"/>
  <c r="L3910" i="16"/>
  <c r="K3910" i="16"/>
  <c r="J3910" i="16"/>
  <c r="I3910" i="16"/>
  <c r="H3910" i="16"/>
  <c r="G3910" i="16"/>
  <c r="F3910" i="16" s="1"/>
  <c r="B3910" i="16"/>
  <c r="A3910" i="16"/>
  <c r="C3910" i="16" s="1"/>
  <c r="AB3909" i="16"/>
  <c r="AA3909" i="16"/>
  <c r="M3909" i="16"/>
  <c r="L3909" i="16"/>
  <c r="K3909" i="16"/>
  <c r="J3909" i="16"/>
  <c r="I3909" i="16"/>
  <c r="H3909" i="16"/>
  <c r="G3909" i="16"/>
  <c r="A3909" i="16"/>
  <c r="AB3908" i="16"/>
  <c r="AA3908" i="16"/>
  <c r="M3908" i="16"/>
  <c r="L3908" i="16"/>
  <c r="K3908" i="16"/>
  <c r="J3908" i="16"/>
  <c r="I3908" i="16"/>
  <c r="B3908" i="16" s="1"/>
  <c r="H3908" i="16"/>
  <c r="G3908" i="16"/>
  <c r="A3908" i="16"/>
  <c r="AB3907" i="16"/>
  <c r="AA3907" i="16"/>
  <c r="N3907" i="16"/>
  <c r="M3907" i="16"/>
  <c r="L3907" i="16"/>
  <c r="K3907" i="16"/>
  <c r="J3907" i="16"/>
  <c r="I3907" i="16"/>
  <c r="H3907" i="16"/>
  <c r="G3907" i="16"/>
  <c r="F3907" i="16"/>
  <c r="B3907" i="16"/>
  <c r="A3907" i="16"/>
  <c r="C3907" i="16" s="1"/>
  <c r="AB3906" i="16"/>
  <c r="AA3906" i="16"/>
  <c r="N3906" i="16"/>
  <c r="M3906" i="16"/>
  <c r="L3906" i="16"/>
  <c r="K3906" i="16"/>
  <c r="J3906" i="16"/>
  <c r="I3906" i="16"/>
  <c r="H3906" i="16"/>
  <c r="G3906" i="16"/>
  <c r="F3906" i="16"/>
  <c r="B3906" i="16"/>
  <c r="A3906" i="16"/>
  <c r="C3906" i="16" s="1"/>
  <c r="AB3905" i="16"/>
  <c r="AA3905" i="16"/>
  <c r="M3905" i="16"/>
  <c r="L3905" i="16"/>
  <c r="K3905" i="16"/>
  <c r="J3905" i="16"/>
  <c r="I3905" i="16"/>
  <c r="H3905" i="16"/>
  <c r="G3905" i="16"/>
  <c r="A3905" i="16"/>
  <c r="AB3904" i="16"/>
  <c r="AA3904" i="16"/>
  <c r="M3904" i="16"/>
  <c r="L3904" i="16"/>
  <c r="K3904" i="16"/>
  <c r="J3904" i="16"/>
  <c r="I3904" i="16"/>
  <c r="H3904" i="16"/>
  <c r="G3904" i="16"/>
  <c r="B3904" i="16"/>
  <c r="A3904" i="16"/>
  <c r="AB3903" i="16"/>
  <c r="AA3903" i="16"/>
  <c r="N3903" i="16"/>
  <c r="M3903" i="16"/>
  <c r="L3903" i="16"/>
  <c r="K3903" i="16"/>
  <c r="J3903" i="16"/>
  <c r="I3903" i="16"/>
  <c r="H3903" i="16"/>
  <c r="G3903" i="16"/>
  <c r="F3903" i="16"/>
  <c r="B3903" i="16"/>
  <c r="A3903" i="16"/>
  <c r="C3903" i="16" s="1"/>
  <c r="AB3902" i="16"/>
  <c r="AA3902" i="16"/>
  <c r="N3902" i="16"/>
  <c r="M3902" i="16"/>
  <c r="L3902" i="16"/>
  <c r="K3902" i="16"/>
  <c r="J3902" i="16"/>
  <c r="I3902" i="16"/>
  <c r="H3902" i="16"/>
  <c r="G3902" i="16"/>
  <c r="F3902" i="16" s="1"/>
  <c r="B3902" i="16"/>
  <c r="A3902" i="16"/>
  <c r="C3902" i="16" s="1"/>
  <c r="AB3901" i="16"/>
  <c r="AA3901" i="16"/>
  <c r="M3901" i="16"/>
  <c r="L3901" i="16"/>
  <c r="K3901" i="16"/>
  <c r="J3901" i="16"/>
  <c r="I3901" i="16"/>
  <c r="H3901" i="16"/>
  <c r="G3901" i="16"/>
  <c r="A3901" i="16"/>
  <c r="AB3900" i="16"/>
  <c r="AA3900" i="16"/>
  <c r="M3900" i="16"/>
  <c r="L3900" i="16"/>
  <c r="K3900" i="16"/>
  <c r="J3900" i="16"/>
  <c r="I3900" i="16"/>
  <c r="B3900" i="16" s="1"/>
  <c r="H3900" i="16"/>
  <c r="G3900" i="16"/>
  <c r="A3900" i="16"/>
  <c r="AB3899" i="16"/>
  <c r="AA3899" i="16"/>
  <c r="N3899" i="16"/>
  <c r="M3899" i="16"/>
  <c r="L3899" i="16"/>
  <c r="K3899" i="16"/>
  <c r="J3899" i="16"/>
  <c r="I3899" i="16"/>
  <c r="H3899" i="16"/>
  <c r="G3899" i="16"/>
  <c r="F3899" i="16"/>
  <c r="B3899" i="16"/>
  <c r="A3899" i="16"/>
  <c r="C3899" i="16" s="1"/>
  <c r="AB3898" i="16"/>
  <c r="AA3898" i="16"/>
  <c r="N3898" i="16"/>
  <c r="M3898" i="16"/>
  <c r="L3898" i="16"/>
  <c r="K3898" i="16"/>
  <c r="J3898" i="16"/>
  <c r="I3898" i="16"/>
  <c r="H3898" i="16"/>
  <c r="G3898" i="16"/>
  <c r="F3898" i="16"/>
  <c r="B3898" i="16"/>
  <c r="A3898" i="16"/>
  <c r="C3898" i="16" s="1"/>
  <c r="AB3897" i="16"/>
  <c r="AA3897" i="16"/>
  <c r="M3897" i="16"/>
  <c r="L3897" i="16"/>
  <c r="K3897" i="16"/>
  <c r="J3897" i="16"/>
  <c r="I3897" i="16"/>
  <c r="H3897" i="16"/>
  <c r="G3897" i="16"/>
  <c r="A3897" i="16"/>
  <c r="AB3896" i="16"/>
  <c r="AA3896" i="16"/>
  <c r="M3896" i="16"/>
  <c r="L3896" i="16"/>
  <c r="K3896" i="16"/>
  <c r="J3896" i="16"/>
  <c r="I3896" i="16"/>
  <c r="H3896" i="16"/>
  <c r="G3896" i="16"/>
  <c r="B3896" i="16"/>
  <c r="A3896" i="16"/>
  <c r="AB3895" i="16"/>
  <c r="AA3895" i="16"/>
  <c r="N3895" i="16"/>
  <c r="M3895" i="16"/>
  <c r="L3895" i="16"/>
  <c r="K3895" i="16"/>
  <c r="J3895" i="16"/>
  <c r="I3895" i="16"/>
  <c r="H3895" i="16"/>
  <c r="G3895" i="16"/>
  <c r="F3895" i="16"/>
  <c r="B3895" i="16"/>
  <c r="A3895" i="16"/>
  <c r="C3895" i="16" s="1"/>
  <c r="AB3894" i="16"/>
  <c r="AA3894" i="16"/>
  <c r="N3894" i="16"/>
  <c r="M3894" i="16"/>
  <c r="L3894" i="16"/>
  <c r="K3894" i="16"/>
  <c r="J3894" i="16"/>
  <c r="I3894" i="16"/>
  <c r="H3894" i="16"/>
  <c r="G3894" i="16"/>
  <c r="F3894" i="16" s="1"/>
  <c r="B3894" i="16"/>
  <c r="A3894" i="16"/>
  <c r="C3894" i="16" s="1"/>
  <c r="AB3893" i="16"/>
  <c r="AA3893" i="16"/>
  <c r="M3893" i="16"/>
  <c r="L3893" i="16"/>
  <c r="K3893" i="16"/>
  <c r="J3893" i="16"/>
  <c r="I3893" i="16"/>
  <c r="H3893" i="16"/>
  <c r="G3893" i="16"/>
  <c r="A3893" i="16"/>
  <c r="AB3892" i="16"/>
  <c r="AA3892" i="16"/>
  <c r="M3892" i="16"/>
  <c r="L3892" i="16"/>
  <c r="K3892" i="16"/>
  <c r="A3892" i="16"/>
  <c r="AB3891" i="16"/>
  <c r="AA3891" i="16"/>
  <c r="N3891" i="16"/>
  <c r="M3891" i="16"/>
  <c r="L3891" i="16"/>
  <c r="K3891" i="16"/>
  <c r="F3891" i="16"/>
  <c r="C3891" i="16"/>
  <c r="B3891" i="16"/>
  <c r="A3891" i="16"/>
  <c r="AA3890" i="16"/>
  <c r="M3890" i="16"/>
  <c r="L3890" i="16"/>
  <c r="K3890" i="16"/>
  <c r="A3890" i="16"/>
  <c r="B3890" i="16" s="1"/>
  <c r="AA3889" i="16"/>
  <c r="M3889" i="16"/>
  <c r="L3889" i="16"/>
  <c r="K3889" i="16"/>
  <c r="A3889" i="16"/>
  <c r="AB3888" i="16"/>
  <c r="AA3888" i="16"/>
  <c r="N3888" i="16"/>
  <c r="M3888" i="16"/>
  <c r="L3888" i="16"/>
  <c r="K3888" i="16"/>
  <c r="J3888" i="16"/>
  <c r="I3888" i="16"/>
  <c r="H3888" i="16"/>
  <c r="G3888" i="16"/>
  <c r="F3888" i="16"/>
  <c r="B3888" i="16"/>
  <c r="A3888" i="16"/>
  <c r="AB3887" i="16"/>
  <c r="AA3887" i="16"/>
  <c r="N3887" i="16"/>
  <c r="M3887" i="16"/>
  <c r="L3887" i="16"/>
  <c r="K3887" i="16"/>
  <c r="J3887" i="16"/>
  <c r="I3887" i="16"/>
  <c r="H3887" i="16"/>
  <c r="G3887" i="16"/>
  <c r="F3887" i="16"/>
  <c r="B3887" i="16"/>
  <c r="A3887" i="16"/>
  <c r="C3887" i="16" s="1"/>
  <c r="AB3886" i="16"/>
  <c r="AA3886" i="16"/>
  <c r="M3886" i="16"/>
  <c r="L3886" i="16"/>
  <c r="K3886" i="16"/>
  <c r="J3886" i="16"/>
  <c r="I3886" i="16"/>
  <c r="H3886" i="16"/>
  <c r="G3886" i="16"/>
  <c r="A3886" i="16"/>
  <c r="AB3885" i="16"/>
  <c r="AA3885" i="16"/>
  <c r="M3885" i="16"/>
  <c r="L3885" i="16"/>
  <c r="K3885" i="16"/>
  <c r="J3885" i="16"/>
  <c r="I3885" i="16"/>
  <c r="H3885" i="16"/>
  <c r="G3885" i="16"/>
  <c r="B3885" i="16"/>
  <c r="A3885" i="16"/>
  <c r="AB3884" i="16"/>
  <c r="AA3884" i="16"/>
  <c r="N3884" i="16"/>
  <c r="M3884" i="16"/>
  <c r="L3884" i="16"/>
  <c r="K3884" i="16"/>
  <c r="J3884" i="16"/>
  <c r="I3884" i="16"/>
  <c r="H3884" i="16"/>
  <c r="G3884" i="16"/>
  <c r="F3884" i="16"/>
  <c r="B3884" i="16"/>
  <c r="A3884" i="16"/>
  <c r="AB3883" i="16"/>
  <c r="AA3883" i="16"/>
  <c r="N3883" i="16"/>
  <c r="M3883" i="16"/>
  <c r="L3883" i="16"/>
  <c r="K3883" i="16"/>
  <c r="J3883" i="16"/>
  <c r="I3883" i="16"/>
  <c r="H3883" i="16"/>
  <c r="G3883" i="16"/>
  <c r="F3883" i="16" s="1"/>
  <c r="B3883" i="16"/>
  <c r="A3883" i="16"/>
  <c r="C3883" i="16" s="1"/>
  <c r="AB3882" i="16"/>
  <c r="AA3882" i="16"/>
  <c r="M3882" i="16"/>
  <c r="L3882" i="16"/>
  <c r="K3882" i="16"/>
  <c r="J3882" i="16"/>
  <c r="I3882" i="16"/>
  <c r="H3882" i="16"/>
  <c r="G3882" i="16"/>
  <c r="A3882" i="16"/>
  <c r="AB3881" i="16"/>
  <c r="AA3881" i="16"/>
  <c r="M3881" i="16"/>
  <c r="L3881" i="16"/>
  <c r="K3881" i="16"/>
  <c r="J3881" i="16"/>
  <c r="I3881" i="16"/>
  <c r="B3881" i="16" s="1"/>
  <c r="H3881" i="16"/>
  <c r="G3881" i="16"/>
  <c r="A3881" i="16"/>
  <c r="AB3880" i="16"/>
  <c r="AA3880" i="16"/>
  <c r="N3880" i="16"/>
  <c r="M3880" i="16"/>
  <c r="L3880" i="16"/>
  <c r="K3880" i="16"/>
  <c r="J3880" i="16"/>
  <c r="I3880" i="16"/>
  <c r="H3880" i="16"/>
  <c r="G3880" i="16"/>
  <c r="F3880" i="16"/>
  <c r="B3880" i="16"/>
  <c r="A3880" i="16"/>
  <c r="C3880" i="16" s="1"/>
  <c r="AB3879" i="16"/>
  <c r="AA3879" i="16"/>
  <c r="N3879" i="16"/>
  <c r="M3879" i="16"/>
  <c r="L3879" i="16"/>
  <c r="K3879" i="16"/>
  <c r="J3879" i="16"/>
  <c r="I3879" i="16"/>
  <c r="H3879" i="16"/>
  <c r="G3879" i="16"/>
  <c r="F3879" i="16"/>
  <c r="B3879" i="16"/>
  <c r="A3879" i="16"/>
  <c r="C3879" i="16" s="1"/>
  <c r="AB3878" i="16"/>
  <c r="AA3878" i="16"/>
  <c r="M3878" i="16"/>
  <c r="L3878" i="16"/>
  <c r="K3878" i="16"/>
  <c r="J3878" i="16"/>
  <c r="I3878" i="16"/>
  <c r="H3878" i="16"/>
  <c r="G3878" i="16"/>
  <c r="A3878" i="16"/>
  <c r="AB3877" i="16"/>
  <c r="AA3877" i="16"/>
  <c r="M3877" i="16"/>
  <c r="L3877" i="16"/>
  <c r="K3877" i="16"/>
  <c r="J3877" i="16"/>
  <c r="I3877" i="16"/>
  <c r="H3877" i="16"/>
  <c r="G3877" i="16"/>
  <c r="B3877" i="16"/>
  <c r="A3877" i="16"/>
  <c r="AB3876" i="16"/>
  <c r="AA3876" i="16"/>
  <c r="N3876" i="16"/>
  <c r="M3876" i="16"/>
  <c r="L3876" i="16"/>
  <c r="K3876" i="16"/>
  <c r="J3876" i="16"/>
  <c r="I3876" i="16"/>
  <c r="H3876" i="16"/>
  <c r="G3876" i="16"/>
  <c r="F3876" i="16"/>
  <c r="B3876" i="16"/>
  <c r="A3876" i="16"/>
  <c r="C3876" i="16" s="1"/>
  <c r="AB3875" i="16"/>
  <c r="AA3875" i="16"/>
  <c r="N3875" i="16"/>
  <c r="M3875" i="16"/>
  <c r="L3875" i="16"/>
  <c r="K3875" i="16"/>
  <c r="J3875" i="16"/>
  <c r="I3875" i="16"/>
  <c r="H3875" i="16"/>
  <c r="G3875" i="16"/>
  <c r="F3875" i="16" s="1"/>
  <c r="B3875" i="16"/>
  <c r="A3875" i="16"/>
  <c r="C3875" i="16" s="1"/>
  <c r="AB3874" i="16"/>
  <c r="AA3874" i="16"/>
  <c r="M3874" i="16"/>
  <c r="L3874" i="16"/>
  <c r="K3874" i="16"/>
  <c r="J3874" i="16"/>
  <c r="I3874" i="16"/>
  <c r="H3874" i="16"/>
  <c r="G3874" i="16"/>
  <c r="A3874" i="16"/>
  <c r="AB3873" i="16"/>
  <c r="AA3873" i="16"/>
  <c r="M3873" i="16"/>
  <c r="L3873" i="16"/>
  <c r="K3873" i="16"/>
  <c r="J3873" i="16"/>
  <c r="I3873" i="16"/>
  <c r="B3873" i="16" s="1"/>
  <c r="H3873" i="16"/>
  <c r="G3873" i="16"/>
  <c r="A3873" i="16"/>
  <c r="AB3872" i="16"/>
  <c r="AA3872" i="16"/>
  <c r="N3872" i="16"/>
  <c r="M3872" i="16"/>
  <c r="L3872" i="16"/>
  <c r="K3872" i="16"/>
  <c r="J3872" i="16"/>
  <c r="I3872" i="16"/>
  <c r="H3872" i="16"/>
  <c r="G3872" i="16"/>
  <c r="F3872" i="16"/>
  <c r="B3872" i="16"/>
  <c r="A3872" i="16"/>
  <c r="C3872" i="16" s="1"/>
  <c r="AB3871" i="16"/>
  <c r="AA3871" i="16"/>
  <c r="N3871" i="16"/>
  <c r="M3871" i="16"/>
  <c r="L3871" i="16"/>
  <c r="K3871" i="16"/>
  <c r="J3871" i="16"/>
  <c r="I3871" i="16"/>
  <c r="H3871" i="16"/>
  <c r="G3871" i="16"/>
  <c r="F3871" i="16"/>
  <c r="B3871" i="16"/>
  <c r="A3871" i="16"/>
  <c r="C3871" i="16" s="1"/>
  <c r="AB3870" i="16"/>
  <c r="AA3870" i="16"/>
  <c r="M3870" i="16"/>
  <c r="L3870" i="16"/>
  <c r="K3870" i="16"/>
  <c r="J3870" i="16"/>
  <c r="I3870" i="16"/>
  <c r="H3870" i="16"/>
  <c r="G3870" i="16"/>
  <c r="A3870" i="16"/>
  <c r="AB3869" i="16"/>
  <c r="AA3869" i="16"/>
  <c r="M3869" i="16"/>
  <c r="L3869" i="16"/>
  <c r="K3869" i="16"/>
  <c r="J3869" i="16"/>
  <c r="I3869" i="16"/>
  <c r="H3869" i="16"/>
  <c r="G3869" i="16"/>
  <c r="B3869" i="16"/>
  <c r="A3869" i="16"/>
  <c r="AB3868" i="16"/>
  <c r="AA3868" i="16"/>
  <c r="N3868" i="16"/>
  <c r="M3868" i="16"/>
  <c r="L3868" i="16"/>
  <c r="K3868" i="16"/>
  <c r="J3868" i="16"/>
  <c r="I3868" i="16"/>
  <c r="H3868" i="16"/>
  <c r="G3868" i="16"/>
  <c r="F3868" i="16"/>
  <c r="B3868" i="16"/>
  <c r="A3868" i="16"/>
  <c r="C3868" i="16" s="1"/>
  <c r="AB3867" i="16"/>
  <c r="AA3867" i="16"/>
  <c r="N3867" i="16"/>
  <c r="M3867" i="16"/>
  <c r="L3867" i="16"/>
  <c r="K3867" i="16"/>
  <c r="J3867" i="16"/>
  <c r="I3867" i="16"/>
  <c r="H3867" i="16"/>
  <c r="G3867" i="16"/>
  <c r="F3867" i="16" s="1"/>
  <c r="B3867" i="16"/>
  <c r="A3867" i="16"/>
  <c r="C3867" i="16" s="1"/>
  <c r="AB3866" i="16"/>
  <c r="AA3866" i="16"/>
  <c r="M3866" i="16"/>
  <c r="L3866" i="16"/>
  <c r="K3866" i="16"/>
  <c r="J3866" i="16"/>
  <c r="I3866" i="16"/>
  <c r="H3866" i="16"/>
  <c r="G3866" i="16"/>
  <c r="A3866" i="16"/>
  <c r="AB3865" i="16"/>
  <c r="AA3865" i="16"/>
  <c r="M3865" i="16"/>
  <c r="L3865" i="16"/>
  <c r="K3865" i="16"/>
  <c r="J3865" i="16"/>
  <c r="I3865" i="16"/>
  <c r="B3865" i="16" s="1"/>
  <c r="H3865" i="16"/>
  <c r="G3865" i="16"/>
  <c r="A3865" i="16"/>
  <c r="AB3864" i="16"/>
  <c r="AA3864" i="16"/>
  <c r="M3864" i="16"/>
  <c r="L3864" i="16"/>
  <c r="K3864" i="16"/>
  <c r="J3864" i="16"/>
  <c r="I3864" i="16"/>
  <c r="B3864" i="16" s="1"/>
  <c r="H3864" i="16"/>
  <c r="G3864" i="16"/>
  <c r="A3864" i="16"/>
  <c r="AB3863" i="16"/>
  <c r="AA3863" i="16"/>
  <c r="N3863" i="16"/>
  <c r="M3863" i="16"/>
  <c r="L3863" i="16"/>
  <c r="K3863" i="16"/>
  <c r="J3863" i="16"/>
  <c r="I3863" i="16"/>
  <c r="H3863" i="16"/>
  <c r="G3863" i="16"/>
  <c r="F3863" i="16"/>
  <c r="B3863" i="16"/>
  <c r="A3863" i="16"/>
  <c r="C3863" i="16" s="1"/>
  <c r="AB3862" i="16"/>
  <c r="AA3862" i="16"/>
  <c r="N3862" i="16"/>
  <c r="M3862" i="16"/>
  <c r="L3862" i="16"/>
  <c r="K3862" i="16"/>
  <c r="J3862" i="16"/>
  <c r="I3862" i="16"/>
  <c r="H3862" i="16"/>
  <c r="G3862" i="16"/>
  <c r="F3862" i="16"/>
  <c r="B3862" i="16"/>
  <c r="A3862" i="16"/>
  <c r="C3862" i="16" s="1"/>
  <c r="AB3861" i="16"/>
  <c r="AA3861" i="16"/>
  <c r="M3861" i="16"/>
  <c r="L3861" i="16"/>
  <c r="K3861" i="16"/>
  <c r="J3861" i="16"/>
  <c r="I3861" i="16"/>
  <c r="H3861" i="16"/>
  <c r="G3861" i="16"/>
  <c r="A3861" i="16"/>
  <c r="AB3860" i="16"/>
  <c r="AA3860" i="16"/>
  <c r="M3860" i="16"/>
  <c r="L3860" i="16"/>
  <c r="K3860" i="16"/>
  <c r="J3860" i="16"/>
  <c r="I3860" i="16"/>
  <c r="H3860" i="16"/>
  <c r="G3860" i="16"/>
  <c r="A3860" i="16"/>
  <c r="B3860" i="16" s="1"/>
  <c r="AB3859" i="16"/>
  <c r="AA3859" i="16"/>
  <c r="N3859" i="16"/>
  <c r="M3859" i="16"/>
  <c r="L3859" i="16"/>
  <c r="K3859" i="16"/>
  <c r="J3859" i="16"/>
  <c r="I3859" i="16"/>
  <c r="H3859" i="16"/>
  <c r="G3859" i="16"/>
  <c r="F3859" i="16"/>
  <c r="B3859" i="16"/>
  <c r="A3859" i="16"/>
  <c r="C3859" i="16" s="1"/>
  <c r="AB3858" i="16"/>
  <c r="AA3858" i="16"/>
  <c r="N3858" i="16"/>
  <c r="M3858" i="16"/>
  <c r="L3858" i="16"/>
  <c r="K3858" i="16"/>
  <c r="J3858" i="16"/>
  <c r="I3858" i="16"/>
  <c r="H3858" i="16"/>
  <c r="G3858" i="16"/>
  <c r="F3858" i="16" s="1"/>
  <c r="B3858" i="16"/>
  <c r="A3858" i="16"/>
  <c r="C3858" i="16" s="1"/>
  <c r="AB3857" i="16"/>
  <c r="AA3857" i="16"/>
  <c r="M3857" i="16"/>
  <c r="L3857" i="16"/>
  <c r="K3857" i="16"/>
  <c r="J3857" i="16"/>
  <c r="I3857" i="16"/>
  <c r="H3857" i="16"/>
  <c r="G3857" i="16"/>
  <c r="A3857" i="16"/>
  <c r="AB3856" i="16"/>
  <c r="AA3856" i="16"/>
  <c r="M3856" i="16"/>
  <c r="L3856" i="16"/>
  <c r="K3856" i="16"/>
  <c r="J3856" i="16"/>
  <c r="I3856" i="16"/>
  <c r="B3856" i="16" s="1"/>
  <c r="H3856" i="16"/>
  <c r="G3856" i="16"/>
  <c r="A3856" i="16"/>
  <c r="AB3855" i="16"/>
  <c r="AA3855" i="16"/>
  <c r="N3855" i="16"/>
  <c r="M3855" i="16"/>
  <c r="L3855" i="16"/>
  <c r="K3855" i="16"/>
  <c r="J3855" i="16"/>
  <c r="I3855" i="16"/>
  <c r="H3855" i="16"/>
  <c r="G3855" i="16"/>
  <c r="F3855" i="16"/>
  <c r="B3855" i="16"/>
  <c r="A3855" i="16"/>
  <c r="C3855" i="16" s="1"/>
  <c r="AB3854" i="16"/>
  <c r="AA3854" i="16"/>
  <c r="N3854" i="16"/>
  <c r="M3854" i="16"/>
  <c r="L3854" i="16"/>
  <c r="K3854" i="16"/>
  <c r="J3854" i="16"/>
  <c r="I3854" i="16"/>
  <c r="H3854" i="16"/>
  <c r="G3854" i="16"/>
  <c r="F3854" i="16"/>
  <c r="B3854" i="16"/>
  <c r="A3854" i="16"/>
  <c r="AB3853" i="16"/>
  <c r="AA3853" i="16"/>
  <c r="M3853" i="16"/>
  <c r="L3853" i="16"/>
  <c r="K3853" i="16"/>
  <c r="J3853" i="16"/>
  <c r="I3853" i="16"/>
  <c r="H3853" i="16"/>
  <c r="G3853" i="16"/>
  <c r="A3853" i="16"/>
  <c r="AB3852" i="16"/>
  <c r="AA3852" i="16"/>
  <c r="M3852" i="16"/>
  <c r="L3852" i="16"/>
  <c r="K3852" i="16"/>
  <c r="J3852" i="16"/>
  <c r="I3852" i="16"/>
  <c r="H3852" i="16"/>
  <c r="G3852" i="16"/>
  <c r="B3852" i="16"/>
  <c r="A3852" i="16"/>
  <c r="AB3851" i="16"/>
  <c r="AA3851" i="16"/>
  <c r="N3851" i="16"/>
  <c r="M3851" i="16"/>
  <c r="L3851" i="16"/>
  <c r="K3851" i="16"/>
  <c r="J3851" i="16"/>
  <c r="I3851" i="16"/>
  <c r="H3851" i="16"/>
  <c r="G3851" i="16"/>
  <c r="F3851" i="16"/>
  <c r="B3851" i="16"/>
  <c r="A3851" i="16"/>
  <c r="C3851" i="16" s="1"/>
  <c r="AB3850" i="16"/>
  <c r="AA3850" i="16"/>
  <c r="N3850" i="16"/>
  <c r="M3850" i="16"/>
  <c r="L3850" i="16"/>
  <c r="K3850" i="16"/>
  <c r="J3850" i="16"/>
  <c r="I3850" i="16"/>
  <c r="H3850" i="16"/>
  <c r="G3850" i="16"/>
  <c r="F3850" i="16" s="1"/>
  <c r="B3850" i="16"/>
  <c r="A3850" i="16"/>
  <c r="AB3849" i="16"/>
  <c r="AA3849" i="16"/>
  <c r="M3849" i="16"/>
  <c r="L3849" i="16"/>
  <c r="K3849" i="16"/>
  <c r="J3849" i="16"/>
  <c r="I3849" i="16"/>
  <c r="H3849" i="16"/>
  <c r="G3849" i="16"/>
  <c r="A3849" i="16"/>
  <c r="AB3848" i="16"/>
  <c r="AA3848" i="16"/>
  <c r="M3848" i="16"/>
  <c r="L3848" i="16"/>
  <c r="K3848" i="16"/>
  <c r="J3848" i="16"/>
  <c r="I3848" i="16"/>
  <c r="B3848" i="16" s="1"/>
  <c r="H3848" i="16"/>
  <c r="G3848" i="16"/>
  <c r="A3848" i="16"/>
  <c r="AB3847" i="16"/>
  <c r="AA3847" i="16"/>
  <c r="N3847" i="16"/>
  <c r="M3847" i="16"/>
  <c r="L3847" i="16"/>
  <c r="K3847" i="16"/>
  <c r="J3847" i="16"/>
  <c r="I3847" i="16"/>
  <c r="H3847" i="16"/>
  <c r="G3847" i="16"/>
  <c r="F3847" i="16"/>
  <c r="B3847" i="16"/>
  <c r="A3847" i="16"/>
  <c r="C3847" i="16" s="1"/>
  <c r="AB3846" i="16"/>
  <c r="AA3846" i="16"/>
  <c r="N3846" i="16"/>
  <c r="M3846" i="16"/>
  <c r="L3846" i="16"/>
  <c r="K3846" i="16"/>
  <c r="J3846" i="16"/>
  <c r="I3846" i="16"/>
  <c r="H3846" i="16"/>
  <c r="G3846" i="16"/>
  <c r="F3846" i="16"/>
  <c r="B3846" i="16"/>
  <c r="A3846" i="16"/>
  <c r="AB3845" i="16"/>
  <c r="AA3845" i="16"/>
  <c r="M3845" i="16"/>
  <c r="L3845" i="16"/>
  <c r="K3845" i="16"/>
  <c r="J3845" i="16"/>
  <c r="I3845" i="16"/>
  <c r="H3845" i="16"/>
  <c r="G3845" i="16"/>
  <c r="A3845" i="16"/>
  <c r="AB3844" i="16"/>
  <c r="AA3844" i="16"/>
  <c r="M3844" i="16"/>
  <c r="L3844" i="16"/>
  <c r="K3844" i="16"/>
  <c r="J3844" i="16"/>
  <c r="I3844" i="16"/>
  <c r="H3844" i="16"/>
  <c r="C3844" i="16" s="1"/>
  <c r="G3844" i="16"/>
  <c r="B3844" i="16"/>
  <c r="A3844" i="16"/>
  <c r="AB3843" i="16"/>
  <c r="AA3843" i="16"/>
  <c r="N3843" i="16"/>
  <c r="M3843" i="16"/>
  <c r="L3843" i="16"/>
  <c r="K3843" i="16"/>
  <c r="J3843" i="16"/>
  <c r="I3843" i="16"/>
  <c r="H3843" i="16"/>
  <c r="G3843" i="16"/>
  <c r="F3843" i="16"/>
  <c r="A3843" i="16"/>
  <c r="C3843" i="16" s="1"/>
  <c r="AB3842" i="16"/>
  <c r="AA3842" i="16"/>
  <c r="N3842" i="16"/>
  <c r="M3842" i="16"/>
  <c r="L3842" i="16"/>
  <c r="K3842" i="16"/>
  <c r="J3842" i="16"/>
  <c r="I3842" i="16"/>
  <c r="H3842" i="16"/>
  <c r="G3842" i="16"/>
  <c r="F3842" i="16" s="1"/>
  <c r="B3842" i="16"/>
  <c r="A3842" i="16"/>
  <c r="AB3841" i="16"/>
  <c r="AA3841" i="16"/>
  <c r="N3841" i="16"/>
  <c r="M3841" i="16"/>
  <c r="L3841" i="16"/>
  <c r="K3841" i="16"/>
  <c r="J3841" i="16"/>
  <c r="I3841" i="16"/>
  <c r="H3841" i="16"/>
  <c r="G3841" i="16"/>
  <c r="F3841" i="16"/>
  <c r="A3841" i="16"/>
  <c r="AB3840" i="16"/>
  <c r="AA3840" i="16"/>
  <c r="M3840" i="16"/>
  <c r="L3840" i="16"/>
  <c r="K3840" i="16"/>
  <c r="J3840" i="16"/>
  <c r="I3840" i="16"/>
  <c r="B3840" i="16" s="1"/>
  <c r="H3840" i="16"/>
  <c r="G3840" i="16"/>
  <c r="A3840" i="16"/>
  <c r="AB3839" i="16"/>
  <c r="AA3839" i="16"/>
  <c r="M3839" i="16"/>
  <c r="L3839" i="16"/>
  <c r="K3839" i="16"/>
  <c r="J3839" i="16"/>
  <c r="I3839" i="16"/>
  <c r="H3839" i="16"/>
  <c r="G3839" i="16"/>
  <c r="A3839" i="16"/>
  <c r="C3839" i="16" s="1"/>
  <c r="AB3838" i="16"/>
  <c r="AA3838" i="16"/>
  <c r="N3838" i="16"/>
  <c r="M3838" i="16"/>
  <c r="L3838" i="16"/>
  <c r="K3838" i="16"/>
  <c r="J3838" i="16"/>
  <c r="I3838" i="16"/>
  <c r="H3838" i="16"/>
  <c r="G3838" i="16"/>
  <c r="F3838" i="16"/>
  <c r="B3838" i="16"/>
  <c r="A3838" i="16"/>
  <c r="AB3837" i="16"/>
  <c r="AA3837" i="16"/>
  <c r="M3837" i="16"/>
  <c r="L3837" i="16"/>
  <c r="K3837" i="16"/>
  <c r="J3837" i="16"/>
  <c r="I3837" i="16"/>
  <c r="H3837" i="16"/>
  <c r="G3837" i="16"/>
  <c r="A3837" i="16"/>
  <c r="AB3836" i="16"/>
  <c r="AA3836" i="16"/>
  <c r="M3836" i="16"/>
  <c r="L3836" i="16"/>
  <c r="K3836" i="16"/>
  <c r="J3836" i="16"/>
  <c r="I3836" i="16"/>
  <c r="B3836" i="16" s="1"/>
  <c r="H3836" i="16"/>
  <c r="C3836" i="16" s="1"/>
  <c r="G3836" i="16"/>
  <c r="A3836" i="16"/>
  <c r="AB3835" i="16"/>
  <c r="AA3835" i="16"/>
  <c r="M3835" i="16"/>
  <c r="L3835" i="16"/>
  <c r="K3835" i="16"/>
  <c r="J3835" i="16"/>
  <c r="I3835" i="16"/>
  <c r="H3835" i="16"/>
  <c r="G3835" i="16"/>
  <c r="A3835" i="16"/>
  <c r="C3835" i="16" s="1"/>
  <c r="AB3834" i="16"/>
  <c r="AA3834" i="16"/>
  <c r="N3834" i="16"/>
  <c r="M3834" i="16"/>
  <c r="L3834" i="16"/>
  <c r="K3834" i="16"/>
  <c r="J3834" i="16"/>
  <c r="I3834" i="16"/>
  <c r="H3834" i="16"/>
  <c r="G3834" i="16"/>
  <c r="F3834" i="16"/>
  <c r="B3834" i="16"/>
  <c r="A3834" i="16"/>
  <c r="AB3833" i="16"/>
  <c r="AA3833" i="16"/>
  <c r="N3833" i="16"/>
  <c r="M3833" i="16"/>
  <c r="L3833" i="16"/>
  <c r="K3833" i="16"/>
  <c r="J3833" i="16"/>
  <c r="I3833" i="16"/>
  <c r="H3833" i="16"/>
  <c r="G3833" i="16"/>
  <c r="F3833" i="16"/>
  <c r="A3833" i="16"/>
  <c r="AB3832" i="16"/>
  <c r="AA3832" i="16"/>
  <c r="M3832" i="16"/>
  <c r="L3832" i="16"/>
  <c r="K3832" i="16"/>
  <c r="J3832" i="16"/>
  <c r="I3832" i="16"/>
  <c r="B3832" i="16" s="1"/>
  <c r="H3832" i="16"/>
  <c r="G3832" i="16"/>
  <c r="A3832" i="16"/>
  <c r="AB3831" i="16"/>
  <c r="AA3831" i="16"/>
  <c r="N3831" i="16"/>
  <c r="M3831" i="16"/>
  <c r="L3831" i="16"/>
  <c r="K3831" i="16"/>
  <c r="J3831" i="16"/>
  <c r="I3831" i="16"/>
  <c r="H3831" i="16"/>
  <c r="G3831" i="16"/>
  <c r="F3831" i="16"/>
  <c r="B3831" i="16"/>
  <c r="A3831" i="16"/>
  <c r="C3831" i="16" s="1"/>
  <c r="AB3830" i="16"/>
  <c r="AA3830" i="16"/>
  <c r="N3830" i="16"/>
  <c r="M3830" i="16"/>
  <c r="L3830" i="16"/>
  <c r="K3830" i="16"/>
  <c r="J3830" i="16"/>
  <c r="I3830" i="16"/>
  <c r="H3830" i="16"/>
  <c r="G3830" i="16"/>
  <c r="F3830" i="16"/>
  <c r="B3830" i="16"/>
  <c r="A3830" i="16"/>
  <c r="AB3829" i="16"/>
  <c r="AA3829" i="16"/>
  <c r="M3829" i="16"/>
  <c r="L3829" i="16"/>
  <c r="K3829" i="16"/>
  <c r="J3829" i="16"/>
  <c r="I3829" i="16"/>
  <c r="H3829" i="16"/>
  <c r="G3829" i="16"/>
  <c r="A3829" i="16"/>
  <c r="AB3828" i="16"/>
  <c r="AA3828" i="16"/>
  <c r="M3828" i="16"/>
  <c r="L3828" i="16"/>
  <c r="K3828" i="16"/>
  <c r="J3828" i="16"/>
  <c r="I3828" i="16"/>
  <c r="H3828" i="16"/>
  <c r="C3828" i="16" s="1"/>
  <c r="G3828" i="16"/>
  <c r="B3828" i="16"/>
  <c r="A3828" i="16"/>
  <c r="AB3827" i="16"/>
  <c r="AA3827" i="16"/>
  <c r="N3827" i="16"/>
  <c r="M3827" i="16"/>
  <c r="L3827" i="16"/>
  <c r="K3827" i="16"/>
  <c r="J3827" i="16"/>
  <c r="I3827" i="16"/>
  <c r="H3827" i="16"/>
  <c r="G3827" i="16"/>
  <c r="F3827" i="16"/>
  <c r="A3827" i="16"/>
  <c r="C3827" i="16" s="1"/>
  <c r="AB3826" i="16"/>
  <c r="AA3826" i="16"/>
  <c r="N3826" i="16"/>
  <c r="M3826" i="16"/>
  <c r="L3826" i="16"/>
  <c r="K3826" i="16"/>
  <c r="J3826" i="16"/>
  <c r="I3826" i="16"/>
  <c r="H3826" i="16"/>
  <c r="G3826" i="16"/>
  <c r="F3826" i="16" s="1"/>
  <c r="B3826" i="16"/>
  <c r="A3826" i="16"/>
  <c r="AB3825" i="16"/>
  <c r="AA3825" i="16"/>
  <c r="M3825" i="16"/>
  <c r="L3825" i="16"/>
  <c r="K3825" i="16"/>
  <c r="J3825" i="16"/>
  <c r="I3825" i="16"/>
  <c r="H3825" i="16"/>
  <c r="G3825" i="16"/>
  <c r="A3825" i="16"/>
  <c r="N3825" i="16" s="1"/>
  <c r="AB3824" i="16"/>
  <c r="AA3824" i="16"/>
  <c r="M3824" i="16"/>
  <c r="L3824" i="16"/>
  <c r="K3824" i="16"/>
  <c r="J3824" i="16"/>
  <c r="I3824" i="16"/>
  <c r="B3824" i="16" s="1"/>
  <c r="H3824" i="16"/>
  <c r="C3824" i="16" s="1"/>
  <c r="G3824" i="16"/>
  <c r="A3824" i="16"/>
  <c r="AB3823" i="16"/>
  <c r="AA3823" i="16"/>
  <c r="M3823" i="16"/>
  <c r="L3823" i="16"/>
  <c r="K3823" i="16"/>
  <c r="J3823" i="16"/>
  <c r="I3823" i="16"/>
  <c r="H3823" i="16"/>
  <c r="G3823" i="16"/>
  <c r="A3823" i="16"/>
  <c r="C3823" i="16" s="1"/>
  <c r="AB3822" i="16"/>
  <c r="AA3822" i="16"/>
  <c r="N3822" i="16"/>
  <c r="M3822" i="16"/>
  <c r="L3822" i="16"/>
  <c r="K3822" i="16"/>
  <c r="J3822" i="16"/>
  <c r="I3822" i="16"/>
  <c r="H3822" i="16"/>
  <c r="G3822" i="16"/>
  <c r="F3822" i="16"/>
  <c r="B3822" i="16"/>
  <c r="A3822" i="16"/>
  <c r="C3822" i="16" s="1"/>
  <c r="AB3821" i="16"/>
  <c r="AA3821" i="16"/>
  <c r="M3821" i="16"/>
  <c r="L3821" i="16"/>
  <c r="K3821" i="16"/>
  <c r="J3821" i="16"/>
  <c r="I3821" i="16"/>
  <c r="H3821" i="16"/>
  <c r="G3821" i="16"/>
  <c r="A3821" i="16"/>
  <c r="AB3820" i="16"/>
  <c r="AA3820" i="16"/>
  <c r="M3820" i="16"/>
  <c r="L3820" i="16"/>
  <c r="K3820" i="16"/>
  <c r="J3820" i="16"/>
  <c r="I3820" i="16"/>
  <c r="B3820" i="16" s="1"/>
  <c r="H3820" i="16"/>
  <c r="G3820" i="16"/>
  <c r="A3820" i="16"/>
  <c r="AB3819" i="16"/>
  <c r="AA3819" i="16"/>
  <c r="M3819" i="16"/>
  <c r="L3819" i="16"/>
  <c r="K3819" i="16"/>
  <c r="J3819" i="16"/>
  <c r="I3819" i="16"/>
  <c r="H3819" i="16"/>
  <c r="G3819" i="16"/>
  <c r="A3819" i="16"/>
  <c r="C3819" i="16" s="1"/>
  <c r="AB3818" i="16"/>
  <c r="AA3818" i="16"/>
  <c r="N3818" i="16"/>
  <c r="M3818" i="16"/>
  <c r="L3818" i="16"/>
  <c r="K3818" i="16"/>
  <c r="J3818" i="16"/>
  <c r="I3818" i="16"/>
  <c r="H3818" i="16"/>
  <c r="G3818" i="16"/>
  <c r="F3818" i="16"/>
  <c r="B3818" i="16"/>
  <c r="A3818" i="16"/>
  <c r="C3818" i="16" s="1"/>
  <c r="AB3817" i="16"/>
  <c r="AA3817" i="16"/>
  <c r="N3817" i="16"/>
  <c r="M3817" i="16"/>
  <c r="L3817" i="16"/>
  <c r="K3817" i="16"/>
  <c r="J3817" i="16"/>
  <c r="I3817" i="16"/>
  <c r="H3817" i="16"/>
  <c r="G3817" i="16"/>
  <c r="F3817" i="16"/>
  <c r="A3817" i="16"/>
  <c r="AB3816" i="16"/>
  <c r="AA3816" i="16"/>
  <c r="M3816" i="16"/>
  <c r="L3816" i="16"/>
  <c r="K3816" i="16"/>
  <c r="J3816" i="16"/>
  <c r="I3816" i="16"/>
  <c r="B3816" i="16" s="1"/>
  <c r="H3816" i="16"/>
  <c r="G3816" i="16"/>
  <c r="A3816" i="16"/>
  <c r="AB3815" i="16"/>
  <c r="AA3815" i="16"/>
  <c r="N3815" i="16"/>
  <c r="M3815" i="16"/>
  <c r="L3815" i="16"/>
  <c r="K3815" i="16"/>
  <c r="J3815" i="16"/>
  <c r="I3815" i="16"/>
  <c r="H3815" i="16"/>
  <c r="G3815" i="16"/>
  <c r="F3815" i="16"/>
  <c r="B3815" i="16"/>
  <c r="A3815" i="16"/>
  <c r="C3815" i="16" s="1"/>
  <c r="AB3814" i="16"/>
  <c r="AA3814" i="16"/>
  <c r="N3814" i="16"/>
  <c r="M3814" i="16"/>
  <c r="L3814" i="16"/>
  <c r="K3814" i="16"/>
  <c r="J3814" i="16"/>
  <c r="I3814" i="16"/>
  <c r="H3814" i="16"/>
  <c r="G3814" i="16"/>
  <c r="F3814" i="16"/>
  <c r="B3814" i="16"/>
  <c r="A3814" i="16"/>
  <c r="C3814" i="16" s="1"/>
  <c r="AB3813" i="16"/>
  <c r="AA3813" i="16"/>
  <c r="M3813" i="16"/>
  <c r="L3813" i="16"/>
  <c r="K3813" i="16"/>
  <c r="J3813" i="16"/>
  <c r="I3813" i="16"/>
  <c r="H3813" i="16"/>
  <c r="G3813" i="16"/>
  <c r="A3813" i="16"/>
  <c r="AB3812" i="16"/>
  <c r="AA3812" i="16"/>
  <c r="M3812" i="16"/>
  <c r="L3812" i="16"/>
  <c r="K3812" i="16"/>
  <c r="J3812" i="16"/>
  <c r="I3812" i="16"/>
  <c r="H3812" i="16"/>
  <c r="G3812" i="16"/>
  <c r="B3812" i="16"/>
  <c r="A3812" i="16"/>
  <c r="AB3811" i="16"/>
  <c r="AA3811" i="16"/>
  <c r="N3811" i="16"/>
  <c r="M3811" i="16"/>
  <c r="L3811" i="16"/>
  <c r="K3811" i="16"/>
  <c r="J3811" i="16"/>
  <c r="I3811" i="16"/>
  <c r="H3811" i="16"/>
  <c r="G3811" i="16"/>
  <c r="F3811" i="16"/>
  <c r="A3811" i="16"/>
  <c r="C3811" i="16" s="1"/>
  <c r="AB3810" i="16"/>
  <c r="AA3810" i="16"/>
  <c r="N3810" i="16"/>
  <c r="M3810" i="16"/>
  <c r="L3810" i="16"/>
  <c r="K3810" i="16"/>
  <c r="J3810" i="16"/>
  <c r="I3810" i="16"/>
  <c r="H3810" i="16"/>
  <c r="G3810" i="16"/>
  <c r="F3810" i="16" s="1"/>
  <c r="B3810" i="16"/>
  <c r="A3810" i="16"/>
  <c r="C3810" i="16" s="1"/>
  <c r="AB3809" i="16"/>
  <c r="AA3809" i="16"/>
  <c r="M3809" i="16"/>
  <c r="L3809" i="16"/>
  <c r="K3809" i="16"/>
  <c r="J3809" i="16"/>
  <c r="I3809" i="16"/>
  <c r="H3809" i="16"/>
  <c r="G3809" i="16"/>
  <c r="A3809" i="16"/>
  <c r="N3809" i="16" s="1"/>
  <c r="AB3808" i="16"/>
  <c r="AA3808" i="16"/>
  <c r="M3808" i="16"/>
  <c r="L3808" i="16"/>
  <c r="K3808" i="16"/>
  <c r="J3808" i="16"/>
  <c r="I3808" i="16"/>
  <c r="B3808" i="16" s="1"/>
  <c r="H3808" i="16"/>
  <c r="G3808" i="16"/>
  <c r="A3808" i="16"/>
  <c r="AB3807" i="16"/>
  <c r="AA3807" i="16"/>
  <c r="M3807" i="16"/>
  <c r="L3807" i="16"/>
  <c r="K3807" i="16"/>
  <c r="J3807" i="16"/>
  <c r="I3807" i="16"/>
  <c r="H3807" i="16"/>
  <c r="G3807" i="16"/>
  <c r="A3807" i="16"/>
  <c r="C3807" i="16" s="1"/>
  <c r="AB3806" i="16"/>
  <c r="AA3806" i="16"/>
  <c r="N3806" i="16"/>
  <c r="M3806" i="16"/>
  <c r="L3806" i="16"/>
  <c r="K3806" i="16"/>
  <c r="J3806" i="16"/>
  <c r="I3806" i="16"/>
  <c r="H3806" i="16"/>
  <c r="G3806" i="16"/>
  <c r="F3806" i="16"/>
  <c r="B3806" i="16"/>
  <c r="A3806" i="16"/>
  <c r="C3806" i="16" s="1"/>
  <c r="AB3805" i="16"/>
  <c r="AA3805" i="16"/>
  <c r="M3805" i="16"/>
  <c r="L3805" i="16"/>
  <c r="K3805" i="16"/>
  <c r="J3805" i="16"/>
  <c r="I3805" i="16"/>
  <c r="H3805" i="16"/>
  <c r="G3805" i="16"/>
  <c r="A3805" i="16"/>
  <c r="AB3804" i="16"/>
  <c r="AA3804" i="16"/>
  <c r="M3804" i="16"/>
  <c r="L3804" i="16"/>
  <c r="K3804" i="16"/>
  <c r="J3804" i="16"/>
  <c r="I3804" i="16"/>
  <c r="B3804" i="16" s="1"/>
  <c r="H3804" i="16"/>
  <c r="G3804" i="16"/>
  <c r="A3804" i="16"/>
  <c r="AB3803" i="16"/>
  <c r="AA3803" i="16"/>
  <c r="M3803" i="16"/>
  <c r="L3803" i="16"/>
  <c r="K3803" i="16"/>
  <c r="J3803" i="16"/>
  <c r="I3803" i="16"/>
  <c r="H3803" i="16"/>
  <c r="G3803" i="16"/>
  <c r="A3803" i="16"/>
  <c r="C3803" i="16" s="1"/>
  <c r="AB3802" i="16"/>
  <c r="AA3802" i="16"/>
  <c r="N3802" i="16"/>
  <c r="M3802" i="16"/>
  <c r="L3802" i="16"/>
  <c r="K3802" i="16"/>
  <c r="J3802" i="16"/>
  <c r="I3802" i="16"/>
  <c r="H3802" i="16"/>
  <c r="G3802" i="16"/>
  <c r="F3802" i="16"/>
  <c r="B3802" i="16"/>
  <c r="A3802" i="16"/>
  <c r="C3802" i="16" s="1"/>
  <c r="AB3801" i="16"/>
  <c r="AA3801" i="16"/>
  <c r="N3801" i="16"/>
  <c r="M3801" i="16"/>
  <c r="L3801" i="16"/>
  <c r="K3801" i="16"/>
  <c r="J3801" i="16"/>
  <c r="I3801" i="16"/>
  <c r="H3801" i="16"/>
  <c r="G3801" i="16"/>
  <c r="F3801" i="16"/>
  <c r="A3801" i="16"/>
  <c r="AB3800" i="16"/>
  <c r="AA3800" i="16"/>
  <c r="M3800" i="16"/>
  <c r="L3800" i="16"/>
  <c r="K3800" i="16"/>
  <c r="J3800" i="16"/>
  <c r="I3800" i="16"/>
  <c r="B3800" i="16" s="1"/>
  <c r="H3800" i="16"/>
  <c r="G3800" i="16"/>
  <c r="A3800" i="16"/>
  <c r="AB3799" i="16"/>
  <c r="AA3799" i="16"/>
  <c r="N3799" i="16"/>
  <c r="M3799" i="16"/>
  <c r="L3799" i="16"/>
  <c r="K3799" i="16"/>
  <c r="J3799" i="16"/>
  <c r="I3799" i="16"/>
  <c r="H3799" i="16"/>
  <c r="G3799" i="16"/>
  <c r="F3799" i="16"/>
  <c r="B3799" i="16"/>
  <c r="A3799" i="16"/>
  <c r="C3799" i="16" s="1"/>
  <c r="AB3798" i="16"/>
  <c r="AA3798" i="16"/>
  <c r="N3798" i="16"/>
  <c r="M3798" i="16"/>
  <c r="L3798" i="16"/>
  <c r="K3798" i="16"/>
  <c r="J3798" i="16"/>
  <c r="I3798" i="16"/>
  <c r="H3798" i="16"/>
  <c r="G3798" i="16"/>
  <c r="F3798" i="16"/>
  <c r="B3798" i="16"/>
  <c r="A3798" i="16"/>
  <c r="C3798" i="16" s="1"/>
  <c r="AB3797" i="16"/>
  <c r="AA3797" i="16"/>
  <c r="M3797" i="16"/>
  <c r="L3797" i="16"/>
  <c r="K3797" i="16"/>
  <c r="J3797" i="16"/>
  <c r="I3797" i="16"/>
  <c r="H3797" i="16"/>
  <c r="G3797" i="16"/>
  <c r="A3797" i="16"/>
  <c r="AB3796" i="16"/>
  <c r="AA3796" i="16"/>
  <c r="M3796" i="16"/>
  <c r="L3796" i="16"/>
  <c r="K3796" i="16"/>
  <c r="J3796" i="16"/>
  <c r="I3796" i="16"/>
  <c r="H3796" i="16"/>
  <c r="G3796" i="16"/>
  <c r="B3796" i="16"/>
  <c r="A3796" i="16"/>
  <c r="AB3795" i="16"/>
  <c r="AA3795" i="16"/>
  <c r="N3795" i="16"/>
  <c r="M3795" i="16"/>
  <c r="L3795" i="16"/>
  <c r="K3795" i="16"/>
  <c r="J3795" i="16"/>
  <c r="I3795" i="16"/>
  <c r="H3795" i="16"/>
  <c r="G3795" i="16"/>
  <c r="F3795" i="16"/>
  <c r="A3795" i="16"/>
  <c r="C3795" i="16" s="1"/>
  <c r="AB3794" i="16"/>
  <c r="AA3794" i="16"/>
  <c r="N3794" i="16"/>
  <c r="M3794" i="16"/>
  <c r="L3794" i="16"/>
  <c r="K3794" i="16"/>
  <c r="J3794" i="16"/>
  <c r="I3794" i="16"/>
  <c r="H3794" i="16"/>
  <c r="G3794" i="16"/>
  <c r="F3794" i="16" s="1"/>
  <c r="B3794" i="16"/>
  <c r="A3794" i="16"/>
  <c r="C3794" i="16" s="1"/>
  <c r="AB3793" i="16"/>
  <c r="AA3793" i="16"/>
  <c r="M3793" i="16"/>
  <c r="L3793" i="16"/>
  <c r="K3793" i="16"/>
  <c r="J3793" i="16"/>
  <c r="I3793" i="16"/>
  <c r="H3793" i="16"/>
  <c r="G3793" i="16"/>
  <c r="A3793" i="16"/>
  <c r="N3793" i="16" s="1"/>
  <c r="AB3792" i="16"/>
  <c r="AA3792" i="16"/>
  <c r="M3792" i="16"/>
  <c r="L3792" i="16"/>
  <c r="K3792" i="16"/>
  <c r="J3792" i="16"/>
  <c r="I3792" i="16"/>
  <c r="B3792" i="16" s="1"/>
  <c r="H3792" i="16"/>
  <c r="C3792" i="16" s="1"/>
  <c r="G3792" i="16"/>
  <c r="A3792" i="16"/>
  <c r="AB3791" i="16"/>
  <c r="AA3791" i="16"/>
  <c r="M3791" i="16"/>
  <c r="L3791" i="16"/>
  <c r="K3791" i="16"/>
  <c r="J3791" i="16"/>
  <c r="I3791" i="16"/>
  <c r="H3791" i="16"/>
  <c r="G3791" i="16"/>
  <c r="A3791" i="16"/>
  <c r="C3791" i="16" s="1"/>
  <c r="AB3790" i="16"/>
  <c r="AA3790" i="16"/>
  <c r="N3790" i="16"/>
  <c r="M3790" i="16"/>
  <c r="L3790" i="16"/>
  <c r="K3790" i="16"/>
  <c r="J3790" i="16"/>
  <c r="I3790" i="16"/>
  <c r="H3790" i="16"/>
  <c r="G3790" i="16"/>
  <c r="F3790" i="16"/>
  <c r="B3790" i="16"/>
  <c r="A3790" i="16"/>
  <c r="AB3789" i="16"/>
  <c r="AA3789" i="16"/>
  <c r="M3789" i="16"/>
  <c r="L3789" i="16"/>
  <c r="K3789" i="16"/>
  <c r="J3789" i="16"/>
  <c r="I3789" i="16"/>
  <c r="H3789" i="16"/>
  <c r="G3789" i="16"/>
  <c r="A3789" i="16"/>
  <c r="AB3788" i="16"/>
  <c r="AA3788" i="16"/>
  <c r="M3788" i="16"/>
  <c r="L3788" i="16"/>
  <c r="K3788" i="16"/>
  <c r="J3788" i="16"/>
  <c r="I3788" i="16"/>
  <c r="B3788" i="16" s="1"/>
  <c r="H3788" i="16"/>
  <c r="C3788" i="16" s="1"/>
  <c r="G3788" i="16"/>
  <c r="A3788" i="16"/>
  <c r="AB3787" i="16"/>
  <c r="AA3787" i="16"/>
  <c r="M3787" i="16"/>
  <c r="L3787" i="16"/>
  <c r="K3787" i="16"/>
  <c r="J3787" i="16"/>
  <c r="I3787" i="16"/>
  <c r="H3787" i="16"/>
  <c r="G3787" i="16"/>
  <c r="A3787" i="16"/>
  <c r="C3787" i="16" s="1"/>
  <c r="AB3786" i="16"/>
  <c r="AA3786" i="16"/>
  <c r="N3786" i="16"/>
  <c r="M3786" i="16"/>
  <c r="L3786" i="16"/>
  <c r="K3786" i="16"/>
  <c r="J3786" i="16"/>
  <c r="I3786" i="16"/>
  <c r="H3786" i="16"/>
  <c r="G3786" i="16"/>
  <c r="F3786" i="16"/>
  <c r="B3786" i="16"/>
  <c r="A3786" i="16"/>
  <c r="C3786" i="16" s="1"/>
  <c r="AB3785" i="16"/>
  <c r="AA3785" i="16"/>
  <c r="N3785" i="16"/>
  <c r="M3785" i="16"/>
  <c r="L3785" i="16"/>
  <c r="K3785" i="16"/>
  <c r="J3785" i="16"/>
  <c r="I3785" i="16"/>
  <c r="H3785" i="16"/>
  <c r="G3785" i="16"/>
  <c r="F3785" i="16"/>
  <c r="A3785" i="16"/>
  <c r="AB3784" i="16"/>
  <c r="AA3784" i="16"/>
  <c r="M3784" i="16"/>
  <c r="L3784" i="16"/>
  <c r="K3784" i="16"/>
  <c r="J3784" i="16"/>
  <c r="I3784" i="16"/>
  <c r="B3784" i="16" s="1"/>
  <c r="H3784" i="16"/>
  <c r="G3784" i="16"/>
  <c r="A3784" i="16"/>
  <c r="AB3783" i="16"/>
  <c r="AA3783" i="16"/>
  <c r="N3783" i="16"/>
  <c r="M3783" i="16"/>
  <c r="L3783" i="16"/>
  <c r="K3783" i="16"/>
  <c r="J3783" i="16"/>
  <c r="I3783" i="16"/>
  <c r="H3783" i="16"/>
  <c r="G3783" i="16"/>
  <c r="F3783" i="16"/>
  <c r="B3783" i="16"/>
  <c r="A3783" i="16"/>
  <c r="C3783" i="16" s="1"/>
  <c r="AB3782" i="16"/>
  <c r="AA3782" i="16"/>
  <c r="N3782" i="16"/>
  <c r="M3782" i="16"/>
  <c r="L3782" i="16"/>
  <c r="K3782" i="16"/>
  <c r="J3782" i="16"/>
  <c r="I3782" i="16"/>
  <c r="H3782" i="16"/>
  <c r="G3782" i="16"/>
  <c r="F3782" i="16"/>
  <c r="B3782" i="16"/>
  <c r="A3782" i="16"/>
  <c r="C3782" i="16" s="1"/>
  <c r="AB3781" i="16"/>
  <c r="AA3781" i="16"/>
  <c r="M3781" i="16"/>
  <c r="L3781" i="16"/>
  <c r="K3781" i="16"/>
  <c r="J3781" i="16"/>
  <c r="I3781" i="16"/>
  <c r="H3781" i="16"/>
  <c r="G3781" i="16"/>
  <c r="A3781" i="16"/>
  <c r="AB3780" i="16"/>
  <c r="AA3780" i="16"/>
  <c r="M3780" i="16"/>
  <c r="L3780" i="16"/>
  <c r="K3780" i="16"/>
  <c r="J3780" i="16"/>
  <c r="I3780" i="16"/>
  <c r="H3780" i="16"/>
  <c r="G3780" i="16"/>
  <c r="B3780" i="16"/>
  <c r="A3780" i="16"/>
  <c r="AB3779" i="16"/>
  <c r="AA3779" i="16"/>
  <c r="N3779" i="16"/>
  <c r="M3779" i="16"/>
  <c r="L3779" i="16"/>
  <c r="K3779" i="16"/>
  <c r="J3779" i="16"/>
  <c r="I3779" i="16"/>
  <c r="H3779" i="16"/>
  <c r="G3779" i="16"/>
  <c r="F3779" i="16"/>
  <c r="A3779" i="16"/>
  <c r="C3779" i="16" s="1"/>
  <c r="AB3778" i="16"/>
  <c r="AA3778" i="16"/>
  <c r="N3778" i="16"/>
  <c r="M3778" i="16"/>
  <c r="L3778" i="16"/>
  <c r="K3778" i="16"/>
  <c r="J3778" i="16"/>
  <c r="I3778" i="16"/>
  <c r="H3778" i="16"/>
  <c r="G3778" i="16"/>
  <c r="F3778" i="16" s="1"/>
  <c r="B3778" i="16"/>
  <c r="A3778" i="16"/>
  <c r="C3778" i="16" s="1"/>
  <c r="AB3777" i="16"/>
  <c r="AA3777" i="16"/>
  <c r="M3777" i="16"/>
  <c r="L3777" i="16"/>
  <c r="K3777" i="16"/>
  <c r="J3777" i="16"/>
  <c r="I3777" i="16"/>
  <c r="H3777" i="16"/>
  <c r="C3777" i="16" s="1"/>
  <c r="G3777" i="16"/>
  <c r="A3777" i="16"/>
  <c r="B3777" i="16" s="1"/>
  <c r="AB3776" i="16"/>
  <c r="AA3776" i="16"/>
  <c r="M3776" i="16"/>
  <c r="L3776" i="16"/>
  <c r="K3776" i="16"/>
  <c r="J3776" i="16"/>
  <c r="I3776" i="16"/>
  <c r="B3776" i="16" s="1"/>
  <c r="H3776" i="16"/>
  <c r="G3776" i="16"/>
  <c r="A3776" i="16"/>
  <c r="AB3775" i="16"/>
  <c r="AA3775" i="16"/>
  <c r="M3775" i="16"/>
  <c r="L3775" i="16"/>
  <c r="K3775" i="16"/>
  <c r="J3775" i="16"/>
  <c r="I3775" i="16"/>
  <c r="H3775" i="16"/>
  <c r="G3775" i="16"/>
  <c r="A3775" i="16"/>
  <c r="N3775" i="16" s="1"/>
  <c r="AB3774" i="16"/>
  <c r="AA3774" i="16"/>
  <c r="N3774" i="16"/>
  <c r="M3774" i="16"/>
  <c r="L3774" i="16"/>
  <c r="K3774" i="16"/>
  <c r="J3774" i="16"/>
  <c r="I3774" i="16"/>
  <c r="H3774" i="16"/>
  <c r="G3774" i="16"/>
  <c r="F3774" i="16"/>
  <c r="B3774" i="16"/>
  <c r="A3774" i="16"/>
  <c r="C3774" i="16" s="1"/>
  <c r="AB3773" i="16"/>
  <c r="AA3773" i="16"/>
  <c r="M3773" i="16"/>
  <c r="L3773" i="16"/>
  <c r="K3773" i="16"/>
  <c r="J3773" i="16"/>
  <c r="I3773" i="16"/>
  <c r="H3773" i="16"/>
  <c r="G3773" i="16"/>
  <c r="A3773" i="16"/>
  <c r="B3773" i="16" s="1"/>
  <c r="AB3772" i="16"/>
  <c r="AA3772" i="16"/>
  <c r="M3772" i="16"/>
  <c r="L3772" i="16"/>
  <c r="K3772" i="16"/>
  <c r="J3772" i="16"/>
  <c r="I3772" i="16"/>
  <c r="B3772" i="16" s="1"/>
  <c r="H3772" i="16"/>
  <c r="G3772" i="16"/>
  <c r="A3772" i="16"/>
  <c r="AB3771" i="16"/>
  <c r="AA3771" i="16"/>
  <c r="M3771" i="16"/>
  <c r="L3771" i="16"/>
  <c r="K3771" i="16"/>
  <c r="J3771" i="16"/>
  <c r="I3771" i="16"/>
  <c r="H3771" i="16"/>
  <c r="G3771" i="16"/>
  <c r="A3771" i="16"/>
  <c r="C3771" i="16" s="1"/>
  <c r="AB3770" i="16"/>
  <c r="AA3770" i="16"/>
  <c r="N3770" i="16"/>
  <c r="M3770" i="16"/>
  <c r="L3770" i="16"/>
  <c r="K3770" i="16"/>
  <c r="J3770" i="16"/>
  <c r="I3770" i="16"/>
  <c r="H3770" i="16"/>
  <c r="G3770" i="16"/>
  <c r="F3770" i="16"/>
  <c r="B3770" i="16"/>
  <c r="A3770" i="16"/>
  <c r="C3770" i="16" s="1"/>
  <c r="AB3769" i="16"/>
  <c r="AA3769" i="16"/>
  <c r="N3769" i="16"/>
  <c r="M3769" i="16"/>
  <c r="L3769" i="16"/>
  <c r="K3769" i="16"/>
  <c r="J3769" i="16"/>
  <c r="I3769" i="16"/>
  <c r="H3769" i="16"/>
  <c r="G3769" i="16"/>
  <c r="F3769" i="16"/>
  <c r="A3769" i="16"/>
  <c r="AB3768" i="16"/>
  <c r="AA3768" i="16"/>
  <c r="M3768" i="16"/>
  <c r="L3768" i="16"/>
  <c r="K3768" i="16"/>
  <c r="J3768" i="16"/>
  <c r="I3768" i="16"/>
  <c r="B3768" i="16" s="1"/>
  <c r="H3768" i="16"/>
  <c r="G3768" i="16"/>
  <c r="A3768" i="16"/>
  <c r="AB3767" i="16"/>
  <c r="AA3767" i="16"/>
  <c r="N3767" i="16"/>
  <c r="M3767" i="16"/>
  <c r="L3767" i="16"/>
  <c r="K3767" i="16"/>
  <c r="J3767" i="16"/>
  <c r="I3767" i="16"/>
  <c r="H3767" i="16"/>
  <c r="G3767" i="16"/>
  <c r="F3767" i="16"/>
  <c r="B3767" i="16"/>
  <c r="A3767" i="16"/>
  <c r="C3767" i="16" s="1"/>
  <c r="AB3766" i="16"/>
  <c r="AA3766" i="16"/>
  <c r="N3766" i="16"/>
  <c r="M3766" i="16"/>
  <c r="L3766" i="16"/>
  <c r="K3766" i="16"/>
  <c r="J3766" i="16"/>
  <c r="I3766" i="16"/>
  <c r="H3766" i="16"/>
  <c r="G3766" i="16"/>
  <c r="F3766" i="16"/>
  <c r="B3766" i="16"/>
  <c r="A3766" i="16"/>
  <c r="C3766" i="16" s="1"/>
  <c r="AB3765" i="16"/>
  <c r="AA3765" i="16"/>
  <c r="M3765" i="16"/>
  <c r="L3765" i="16"/>
  <c r="K3765" i="16"/>
  <c r="J3765" i="16"/>
  <c r="I3765" i="16"/>
  <c r="H3765" i="16"/>
  <c r="G3765" i="16"/>
  <c r="A3765" i="16"/>
  <c r="AB3764" i="16"/>
  <c r="AA3764" i="16"/>
  <c r="M3764" i="16"/>
  <c r="L3764" i="16"/>
  <c r="K3764" i="16"/>
  <c r="J3764" i="16"/>
  <c r="I3764" i="16"/>
  <c r="H3764" i="16"/>
  <c r="G3764" i="16"/>
  <c r="B3764" i="16"/>
  <c r="A3764" i="16"/>
  <c r="AB3763" i="16"/>
  <c r="AA3763" i="16"/>
  <c r="N3763" i="16"/>
  <c r="M3763" i="16"/>
  <c r="L3763" i="16"/>
  <c r="K3763" i="16"/>
  <c r="J3763" i="16"/>
  <c r="I3763" i="16"/>
  <c r="H3763" i="16"/>
  <c r="G3763" i="16"/>
  <c r="F3763" i="16"/>
  <c r="A3763" i="16"/>
  <c r="C3763" i="16" s="1"/>
  <c r="AB3762" i="16"/>
  <c r="AA3762" i="16"/>
  <c r="N3762" i="16"/>
  <c r="M3762" i="16"/>
  <c r="L3762" i="16"/>
  <c r="K3762" i="16"/>
  <c r="J3762" i="16"/>
  <c r="I3762" i="16"/>
  <c r="H3762" i="16"/>
  <c r="G3762" i="16"/>
  <c r="F3762" i="16" s="1"/>
  <c r="B3762" i="16"/>
  <c r="A3762" i="16"/>
  <c r="AB3761" i="16"/>
  <c r="AA3761" i="16"/>
  <c r="M3761" i="16"/>
  <c r="L3761" i="16"/>
  <c r="K3761" i="16"/>
  <c r="J3761" i="16"/>
  <c r="I3761" i="16"/>
  <c r="H3761" i="16"/>
  <c r="G3761" i="16"/>
  <c r="A3761" i="16"/>
  <c r="N3761" i="16" s="1"/>
  <c r="AB3760" i="16"/>
  <c r="AA3760" i="16"/>
  <c r="M3760" i="16"/>
  <c r="L3760" i="16"/>
  <c r="K3760" i="16"/>
  <c r="J3760" i="16"/>
  <c r="I3760" i="16"/>
  <c r="B3760" i="16" s="1"/>
  <c r="H3760" i="16"/>
  <c r="G3760" i="16"/>
  <c r="A3760" i="16"/>
  <c r="AB3759" i="16"/>
  <c r="AA3759" i="16"/>
  <c r="M3759" i="16"/>
  <c r="L3759" i="16"/>
  <c r="K3759" i="16"/>
  <c r="J3759" i="16"/>
  <c r="I3759" i="16"/>
  <c r="H3759" i="16"/>
  <c r="G3759" i="16"/>
  <c r="A3759" i="16"/>
  <c r="C3759" i="16" s="1"/>
  <c r="AB3758" i="16"/>
  <c r="AA3758" i="16"/>
  <c r="N3758" i="16"/>
  <c r="M3758" i="16"/>
  <c r="L3758" i="16"/>
  <c r="K3758" i="16"/>
  <c r="J3758" i="16"/>
  <c r="I3758" i="16"/>
  <c r="H3758" i="16"/>
  <c r="G3758" i="16"/>
  <c r="F3758" i="16"/>
  <c r="B3758" i="16"/>
  <c r="A3758" i="16"/>
  <c r="C3758" i="16" s="1"/>
  <c r="AB3757" i="16"/>
  <c r="AA3757" i="16"/>
  <c r="M3757" i="16"/>
  <c r="L3757" i="16"/>
  <c r="K3757" i="16"/>
  <c r="J3757" i="16"/>
  <c r="I3757" i="16"/>
  <c r="H3757" i="16"/>
  <c r="G3757" i="16"/>
  <c r="A3757" i="16"/>
  <c r="AB3756" i="16"/>
  <c r="AA3756" i="16"/>
  <c r="M3756" i="16"/>
  <c r="L3756" i="16"/>
  <c r="K3756" i="16"/>
  <c r="J3756" i="16"/>
  <c r="I3756" i="16"/>
  <c r="B3756" i="16" s="1"/>
  <c r="H3756" i="16"/>
  <c r="G3756" i="16"/>
  <c r="A3756" i="16"/>
  <c r="AB3755" i="16"/>
  <c r="AA3755" i="16"/>
  <c r="M3755" i="16"/>
  <c r="L3755" i="16"/>
  <c r="K3755" i="16"/>
  <c r="J3755" i="16"/>
  <c r="I3755" i="16"/>
  <c r="H3755" i="16"/>
  <c r="G3755" i="16"/>
  <c r="A3755" i="16"/>
  <c r="C3755" i="16" s="1"/>
  <c r="AB3754" i="16"/>
  <c r="AA3754" i="16"/>
  <c r="N3754" i="16"/>
  <c r="M3754" i="16"/>
  <c r="L3754" i="16"/>
  <c r="K3754" i="16"/>
  <c r="J3754" i="16"/>
  <c r="I3754" i="16"/>
  <c r="H3754" i="16"/>
  <c r="G3754" i="16"/>
  <c r="F3754" i="16"/>
  <c r="B3754" i="16"/>
  <c r="A3754" i="16"/>
  <c r="C3754" i="16" s="1"/>
  <c r="AB3753" i="16"/>
  <c r="AA3753" i="16"/>
  <c r="N3753" i="16"/>
  <c r="M3753" i="16"/>
  <c r="L3753" i="16"/>
  <c r="K3753" i="16"/>
  <c r="J3753" i="16"/>
  <c r="I3753" i="16"/>
  <c r="H3753" i="16"/>
  <c r="G3753" i="16"/>
  <c r="F3753" i="16"/>
  <c r="A3753" i="16"/>
  <c r="AB3752" i="16"/>
  <c r="AA3752" i="16"/>
  <c r="M3752" i="16"/>
  <c r="L3752" i="16"/>
  <c r="K3752" i="16"/>
  <c r="J3752" i="16"/>
  <c r="I3752" i="16"/>
  <c r="B3752" i="16" s="1"/>
  <c r="H3752" i="16"/>
  <c r="G3752" i="16"/>
  <c r="A3752" i="16"/>
  <c r="AB3751" i="16"/>
  <c r="AA3751" i="16"/>
  <c r="N3751" i="16"/>
  <c r="M3751" i="16"/>
  <c r="L3751" i="16"/>
  <c r="K3751" i="16"/>
  <c r="J3751" i="16"/>
  <c r="I3751" i="16"/>
  <c r="H3751" i="16"/>
  <c r="G3751" i="16"/>
  <c r="F3751" i="16"/>
  <c r="B3751" i="16"/>
  <c r="A3751" i="16"/>
  <c r="C3751" i="16" s="1"/>
  <c r="AB3750" i="16"/>
  <c r="AA3750" i="16"/>
  <c r="N3750" i="16"/>
  <c r="M3750" i="16"/>
  <c r="L3750" i="16"/>
  <c r="K3750" i="16"/>
  <c r="J3750" i="16"/>
  <c r="I3750" i="16"/>
  <c r="H3750" i="16"/>
  <c r="G3750" i="16"/>
  <c r="F3750" i="16"/>
  <c r="B3750" i="16"/>
  <c r="A3750" i="16"/>
  <c r="C3750" i="16" s="1"/>
  <c r="AB3749" i="16"/>
  <c r="AA3749" i="16"/>
  <c r="M3749" i="16"/>
  <c r="L3749" i="16"/>
  <c r="K3749" i="16"/>
  <c r="J3749" i="16"/>
  <c r="I3749" i="16"/>
  <c r="H3749" i="16"/>
  <c r="G3749" i="16"/>
  <c r="A3749" i="16"/>
  <c r="AB3748" i="16"/>
  <c r="AA3748" i="16"/>
  <c r="M3748" i="16"/>
  <c r="L3748" i="16"/>
  <c r="K3748" i="16"/>
  <c r="J3748" i="16"/>
  <c r="I3748" i="16"/>
  <c r="H3748" i="16"/>
  <c r="G3748" i="16"/>
  <c r="B3748" i="16"/>
  <c r="A3748" i="16"/>
  <c r="AB3747" i="16"/>
  <c r="AA3747" i="16"/>
  <c r="N3747" i="16"/>
  <c r="M3747" i="16"/>
  <c r="L3747" i="16"/>
  <c r="K3747" i="16"/>
  <c r="J3747" i="16"/>
  <c r="I3747" i="16"/>
  <c r="H3747" i="16"/>
  <c r="G3747" i="16"/>
  <c r="F3747" i="16"/>
  <c r="A3747" i="16"/>
  <c r="C3747" i="16" s="1"/>
  <c r="AB3746" i="16"/>
  <c r="AA3746" i="16"/>
  <c r="N3746" i="16"/>
  <c r="M3746" i="16"/>
  <c r="L3746" i="16"/>
  <c r="K3746" i="16"/>
  <c r="J3746" i="16"/>
  <c r="I3746" i="16"/>
  <c r="H3746" i="16"/>
  <c r="G3746" i="16"/>
  <c r="F3746" i="16" s="1"/>
  <c r="B3746" i="16"/>
  <c r="A3746" i="16"/>
  <c r="C3746" i="16" s="1"/>
  <c r="AB3745" i="16"/>
  <c r="AA3745" i="16"/>
  <c r="M3745" i="16"/>
  <c r="L3745" i="16"/>
  <c r="K3745" i="16"/>
  <c r="J3745" i="16"/>
  <c r="I3745" i="16"/>
  <c r="H3745" i="16"/>
  <c r="G3745" i="16"/>
  <c r="A3745" i="16"/>
  <c r="N3745" i="16" s="1"/>
  <c r="AB3744" i="16"/>
  <c r="AA3744" i="16"/>
  <c r="M3744" i="16"/>
  <c r="L3744" i="16"/>
  <c r="K3744" i="16"/>
  <c r="J3744" i="16"/>
  <c r="I3744" i="16"/>
  <c r="B3744" i="16" s="1"/>
  <c r="H3744" i="16"/>
  <c r="G3744" i="16"/>
  <c r="A3744" i="16"/>
  <c r="AB3743" i="16"/>
  <c r="AA3743" i="16"/>
  <c r="M3743" i="16"/>
  <c r="L3743" i="16"/>
  <c r="K3743" i="16"/>
  <c r="J3743" i="16"/>
  <c r="I3743" i="16"/>
  <c r="H3743" i="16"/>
  <c r="G3743" i="16"/>
  <c r="A3743" i="16"/>
  <c r="C3743" i="16" s="1"/>
  <c r="AB3742" i="16"/>
  <c r="AA3742" i="16"/>
  <c r="N3742" i="16"/>
  <c r="M3742" i="16"/>
  <c r="L3742" i="16"/>
  <c r="K3742" i="16"/>
  <c r="J3742" i="16"/>
  <c r="I3742" i="16"/>
  <c r="H3742" i="16"/>
  <c r="G3742" i="16"/>
  <c r="F3742" i="16"/>
  <c r="B3742" i="16"/>
  <c r="A3742" i="16"/>
  <c r="C3742" i="16" s="1"/>
  <c r="AB3741" i="16"/>
  <c r="AA3741" i="16"/>
  <c r="M3741" i="16"/>
  <c r="L3741" i="16"/>
  <c r="K3741" i="16"/>
  <c r="J3741" i="16"/>
  <c r="I3741" i="16"/>
  <c r="H3741" i="16"/>
  <c r="G3741" i="16"/>
  <c r="A3741" i="16"/>
  <c r="AB3740" i="16"/>
  <c r="AA3740" i="16"/>
  <c r="M3740" i="16"/>
  <c r="L3740" i="16"/>
  <c r="K3740" i="16"/>
  <c r="J3740" i="16"/>
  <c r="I3740" i="16"/>
  <c r="B3740" i="16" s="1"/>
  <c r="H3740" i="16"/>
  <c r="G3740" i="16"/>
  <c r="A3740" i="16"/>
  <c r="AB3739" i="16"/>
  <c r="AA3739" i="16"/>
  <c r="M3739" i="16"/>
  <c r="L3739" i="16"/>
  <c r="K3739" i="16"/>
  <c r="J3739" i="16"/>
  <c r="I3739" i="16"/>
  <c r="H3739" i="16"/>
  <c r="G3739" i="16"/>
  <c r="A3739" i="16"/>
  <c r="C3739" i="16" s="1"/>
  <c r="AB3738" i="16"/>
  <c r="AA3738" i="16"/>
  <c r="N3738" i="16"/>
  <c r="M3738" i="16"/>
  <c r="L3738" i="16"/>
  <c r="K3738" i="16"/>
  <c r="J3738" i="16"/>
  <c r="I3738" i="16"/>
  <c r="H3738" i="16"/>
  <c r="G3738" i="16"/>
  <c r="F3738" i="16"/>
  <c r="B3738" i="16"/>
  <c r="A3738" i="16"/>
  <c r="C3738" i="16" s="1"/>
  <c r="AB3737" i="16"/>
  <c r="AA3737" i="16"/>
  <c r="N3737" i="16"/>
  <c r="M3737" i="16"/>
  <c r="L3737" i="16"/>
  <c r="K3737" i="16"/>
  <c r="J3737" i="16"/>
  <c r="I3737" i="16"/>
  <c r="H3737" i="16"/>
  <c r="G3737" i="16"/>
  <c r="F3737" i="16"/>
  <c r="A3737" i="16"/>
  <c r="AB3736" i="16"/>
  <c r="AA3736" i="16"/>
  <c r="M3736" i="16"/>
  <c r="L3736" i="16"/>
  <c r="K3736" i="16"/>
  <c r="J3736" i="16"/>
  <c r="I3736" i="16"/>
  <c r="B3736" i="16" s="1"/>
  <c r="H3736" i="16"/>
  <c r="G3736" i="16"/>
  <c r="A3736" i="16"/>
  <c r="AB3735" i="16"/>
  <c r="AA3735" i="16"/>
  <c r="N3735" i="16"/>
  <c r="M3735" i="16"/>
  <c r="L3735" i="16"/>
  <c r="K3735" i="16"/>
  <c r="J3735" i="16"/>
  <c r="I3735" i="16"/>
  <c r="H3735" i="16"/>
  <c r="G3735" i="16"/>
  <c r="F3735" i="16"/>
  <c r="B3735" i="16"/>
  <c r="A3735" i="16"/>
  <c r="C3735" i="16" s="1"/>
  <c r="AB3734" i="16"/>
  <c r="AA3734" i="16"/>
  <c r="N3734" i="16"/>
  <c r="M3734" i="16"/>
  <c r="L3734" i="16"/>
  <c r="K3734" i="16"/>
  <c r="J3734" i="16"/>
  <c r="I3734" i="16"/>
  <c r="H3734" i="16"/>
  <c r="G3734" i="16"/>
  <c r="F3734" i="16"/>
  <c r="B3734" i="16"/>
  <c r="A3734" i="16"/>
  <c r="C3734" i="16" s="1"/>
  <c r="AB3733" i="16"/>
  <c r="AA3733" i="16"/>
  <c r="M3733" i="16"/>
  <c r="L3733" i="16"/>
  <c r="K3733" i="16"/>
  <c r="J3733" i="16"/>
  <c r="I3733" i="16"/>
  <c r="H3733" i="16"/>
  <c r="C3733" i="16" s="1"/>
  <c r="G3733" i="16"/>
  <c r="A3733" i="16"/>
  <c r="B3733" i="16" s="1"/>
  <c r="AB3732" i="16"/>
  <c r="AA3732" i="16"/>
  <c r="M3732" i="16"/>
  <c r="L3732" i="16"/>
  <c r="K3732" i="16"/>
  <c r="J3732" i="16"/>
  <c r="I3732" i="16"/>
  <c r="H3732" i="16"/>
  <c r="G3732" i="16"/>
  <c r="B3732" i="16"/>
  <c r="A3732" i="16"/>
  <c r="AB3731" i="16"/>
  <c r="AA3731" i="16"/>
  <c r="N3731" i="16"/>
  <c r="M3731" i="16"/>
  <c r="L3731" i="16"/>
  <c r="K3731" i="16"/>
  <c r="J3731" i="16"/>
  <c r="I3731" i="16"/>
  <c r="H3731" i="16"/>
  <c r="G3731" i="16"/>
  <c r="F3731" i="16"/>
  <c r="A3731" i="16"/>
  <c r="B3731" i="16" s="1"/>
  <c r="AB3730" i="16"/>
  <c r="AA3730" i="16"/>
  <c r="N3730" i="16"/>
  <c r="M3730" i="16"/>
  <c r="L3730" i="16"/>
  <c r="K3730" i="16"/>
  <c r="J3730" i="16"/>
  <c r="I3730" i="16"/>
  <c r="H3730" i="16"/>
  <c r="G3730" i="16"/>
  <c r="F3730" i="16" s="1"/>
  <c r="B3730" i="16"/>
  <c r="A3730" i="16"/>
  <c r="C3730" i="16" s="1"/>
  <c r="AB3729" i="16"/>
  <c r="AA3729" i="16"/>
  <c r="M3729" i="16"/>
  <c r="L3729" i="16"/>
  <c r="K3729" i="16"/>
  <c r="J3729" i="16"/>
  <c r="I3729" i="16"/>
  <c r="H3729" i="16"/>
  <c r="G3729" i="16"/>
  <c r="A3729" i="16"/>
  <c r="N3729" i="16" s="1"/>
  <c r="AB3728" i="16"/>
  <c r="AA3728" i="16"/>
  <c r="M3728" i="16"/>
  <c r="L3728" i="16"/>
  <c r="K3728" i="16"/>
  <c r="J3728" i="16"/>
  <c r="I3728" i="16"/>
  <c r="B3728" i="16" s="1"/>
  <c r="H3728" i="16"/>
  <c r="G3728" i="16"/>
  <c r="A3728" i="16"/>
  <c r="AB3727" i="16"/>
  <c r="AA3727" i="16"/>
  <c r="M3727" i="16"/>
  <c r="L3727" i="16"/>
  <c r="K3727" i="16"/>
  <c r="J3727" i="16"/>
  <c r="I3727" i="16"/>
  <c r="H3727" i="16"/>
  <c r="G3727" i="16"/>
  <c r="A3727" i="16"/>
  <c r="C3727" i="16" s="1"/>
  <c r="AB3726" i="16"/>
  <c r="AA3726" i="16"/>
  <c r="N3726" i="16"/>
  <c r="M3726" i="16"/>
  <c r="L3726" i="16"/>
  <c r="K3726" i="16"/>
  <c r="J3726" i="16"/>
  <c r="I3726" i="16"/>
  <c r="H3726" i="16"/>
  <c r="G3726" i="16"/>
  <c r="F3726" i="16"/>
  <c r="B3726" i="16"/>
  <c r="A3726" i="16"/>
  <c r="C3726" i="16" s="1"/>
  <c r="AB3725" i="16"/>
  <c r="AA3725" i="16"/>
  <c r="M3725" i="16"/>
  <c r="L3725" i="16"/>
  <c r="K3725" i="16"/>
  <c r="J3725" i="16"/>
  <c r="I3725" i="16"/>
  <c r="H3725" i="16"/>
  <c r="G3725" i="16"/>
  <c r="A3725" i="16"/>
  <c r="AB3724" i="16"/>
  <c r="AA3724" i="16"/>
  <c r="M3724" i="16"/>
  <c r="L3724" i="16"/>
  <c r="K3724" i="16"/>
  <c r="J3724" i="16"/>
  <c r="I3724" i="16"/>
  <c r="B3724" i="16" s="1"/>
  <c r="H3724" i="16"/>
  <c r="G3724" i="16"/>
  <c r="A3724" i="16"/>
  <c r="AB3723" i="16"/>
  <c r="AA3723" i="16"/>
  <c r="M3723" i="16"/>
  <c r="L3723" i="16"/>
  <c r="K3723" i="16"/>
  <c r="J3723" i="16"/>
  <c r="I3723" i="16"/>
  <c r="H3723" i="16"/>
  <c r="G3723" i="16"/>
  <c r="A3723" i="16"/>
  <c r="C3723" i="16" s="1"/>
  <c r="AB3722" i="16"/>
  <c r="AA3722" i="16"/>
  <c r="N3722" i="16"/>
  <c r="M3722" i="16"/>
  <c r="L3722" i="16"/>
  <c r="K3722" i="16"/>
  <c r="J3722" i="16"/>
  <c r="I3722" i="16"/>
  <c r="H3722" i="16"/>
  <c r="G3722" i="16"/>
  <c r="F3722" i="16"/>
  <c r="B3722" i="16"/>
  <c r="A3722" i="16"/>
  <c r="C3722" i="16" s="1"/>
  <c r="AB3721" i="16"/>
  <c r="AA3721" i="16"/>
  <c r="N3721" i="16"/>
  <c r="M3721" i="16"/>
  <c r="L3721" i="16"/>
  <c r="K3721" i="16"/>
  <c r="J3721" i="16"/>
  <c r="I3721" i="16"/>
  <c r="H3721" i="16"/>
  <c r="G3721" i="16"/>
  <c r="F3721" i="16"/>
  <c r="A3721" i="16"/>
  <c r="AB3720" i="16"/>
  <c r="AA3720" i="16"/>
  <c r="M3720" i="16"/>
  <c r="L3720" i="16"/>
  <c r="K3720" i="16"/>
  <c r="J3720" i="16"/>
  <c r="I3720" i="16"/>
  <c r="B3720" i="16" s="1"/>
  <c r="H3720" i="16"/>
  <c r="G3720" i="16"/>
  <c r="A3720" i="16"/>
  <c r="AB3719" i="16"/>
  <c r="AA3719" i="16"/>
  <c r="N3719" i="16"/>
  <c r="M3719" i="16"/>
  <c r="L3719" i="16"/>
  <c r="K3719" i="16"/>
  <c r="J3719" i="16"/>
  <c r="I3719" i="16"/>
  <c r="H3719" i="16"/>
  <c r="G3719" i="16"/>
  <c r="F3719" i="16"/>
  <c r="B3719" i="16"/>
  <c r="A3719" i="16"/>
  <c r="C3719" i="16" s="1"/>
  <c r="AB3718" i="16"/>
  <c r="AA3718" i="16"/>
  <c r="N3718" i="16"/>
  <c r="M3718" i="16"/>
  <c r="L3718" i="16"/>
  <c r="K3718" i="16"/>
  <c r="J3718" i="16"/>
  <c r="I3718" i="16"/>
  <c r="H3718" i="16"/>
  <c r="G3718" i="16"/>
  <c r="F3718" i="16"/>
  <c r="B3718" i="16"/>
  <c r="A3718" i="16"/>
  <c r="C3718" i="16" s="1"/>
  <c r="AB3717" i="16"/>
  <c r="AA3717" i="16"/>
  <c r="M3717" i="16"/>
  <c r="L3717" i="16"/>
  <c r="K3717" i="16"/>
  <c r="J3717" i="16"/>
  <c r="I3717" i="16"/>
  <c r="H3717" i="16"/>
  <c r="G3717" i="16"/>
  <c r="A3717" i="16"/>
  <c r="AB3716" i="16"/>
  <c r="AA3716" i="16"/>
  <c r="M3716" i="16"/>
  <c r="L3716" i="16"/>
  <c r="K3716" i="16"/>
  <c r="J3716" i="16"/>
  <c r="I3716" i="16"/>
  <c r="H3716" i="16"/>
  <c r="G3716" i="16"/>
  <c r="B3716" i="16"/>
  <c r="A3716" i="16"/>
  <c r="AB3715" i="16"/>
  <c r="AA3715" i="16"/>
  <c r="N3715" i="16"/>
  <c r="M3715" i="16"/>
  <c r="L3715" i="16"/>
  <c r="K3715" i="16"/>
  <c r="J3715" i="16"/>
  <c r="I3715" i="16"/>
  <c r="H3715" i="16"/>
  <c r="G3715" i="16"/>
  <c r="F3715" i="16"/>
  <c r="A3715" i="16"/>
  <c r="C3715" i="16" s="1"/>
  <c r="AB3714" i="16"/>
  <c r="AA3714" i="16"/>
  <c r="N3714" i="16"/>
  <c r="M3714" i="16"/>
  <c r="L3714" i="16"/>
  <c r="K3714" i="16"/>
  <c r="J3714" i="16"/>
  <c r="I3714" i="16"/>
  <c r="H3714" i="16"/>
  <c r="G3714" i="16"/>
  <c r="F3714" i="16" s="1"/>
  <c r="B3714" i="16"/>
  <c r="A3714" i="16"/>
  <c r="C3714" i="16" s="1"/>
  <c r="AB3713" i="16"/>
  <c r="AA3713" i="16"/>
  <c r="M3713" i="16"/>
  <c r="L3713" i="16"/>
  <c r="K3713" i="16"/>
  <c r="J3713" i="16"/>
  <c r="I3713" i="16"/>
  <c r="H3713" i="16"/>
  <c r="G3713" i="16"/>
  <c r="A3713" i="16"/>
  <c r="N3713" i="16" s="1"/>
  <c r="AB3712" i="16"/>
  <c r="AA3712" i="16"/>
  <c r="M3712" i="16"/>
  <c r="L3712" i="16"/>
  <c r="K3712" i="16"/>
  <c r="J3712" i="16"/>
  <c r="I3712" i="16"/>
  <c r="B3712" i="16" s="1"/>
  <c r="H3712" i="16"/>
  <c r="G3712" i="16"/>
  <c r="A3712" i="16"/>
  <c r="AB3711" i="16"/>
  <c r="AA3711" i="16"/>
  <c r="M3711" i="16"/>
  <c r="L3711" i="16"/>
  <c r="K3711" i="16"/>
  <c r="J3711" i="16"/>
  <c r="I3711" i="16"/>
  <c r="H3711" i="16"/>
  <c r="G3711" i="16"/>
  <c r="A3711" i="16"/>
  <c r="C3711" i="16" s="1"/>
  <c r="AB3710" i="16"/>
  <c r="AA3710" i="16"/>
  <c r="N3710" i="16"/>
  <c r="M3710" i="16"/>
  <c r="L3710" i="16"/>
  <c r="K3710" i="16"/>
  <c r="J3710" i="16"/>
  <c r="I3710" i="16"/>
  <c r="H3710" i="16"/>
  <c r="G3710" i="16"/>
  <c r="F3710" i="16"/>
  <c r="B3710" i="16"/>
  <c r="A3710" i="16"/>
  <c r="AB3709" i="16"/>
  <c r="AA3709" i="16"/>
  <c r="M3709" i="16"/>
  <c r="L3709" i="16"/>
  <c r="K3709" i="16"/>
  <c r="J3709" i="16"/>
  <c r="I3709" i="16"/>
  <c r="H3709" i="16"/>
  <c r="G3709" i="16"/>
  <c r="A3709" i="16"/>
  <c r="AB3708" i="16"/>
  <c r="AA3708" i="16"/>
  <c r="M3708" i="16"/>
  <c r="L3708" i="16"/>
  <c r="K3708" i="16"/>
  <c r="J3708" i="16"/>
  <c r="I3708" i="16"/>
  <c r="B3708" i="16" s="1"/>
  <c r="H3708" i="16"/>
  <c r="G3708" i="16"/>
  <c r="A3708" i="16"/>
  <c r="AB3707" i="16"/>
  <c r="AA3707" i="16"/>
  <c r="M3707" i="16"/>
  <c r="L3707" i="16"/>
  <c r="K3707" i="16"/>
  <c r="J3707" i="16"/>
  <c r="I3707" i="16"/>
  <c r="H3707" i="16"/>
  <c r="G3707" i="16"/>
  <c r="A3707" i="16"/>
  <c r="C3707" i="16" s="1"/>
  <c r="AB3706" i="16"/>
  <c r="AA3706" i="16"/>
  <c r="N3706" i="16"/>
  <c r="M3706" i="16"/>
  <c r="L3706" i="16"/>
  <c r="K3706" i="16"/>
  <c r="J3706" i="16"/>
  <c r="I3706" i="16"/>
  <c r="H3706" i="16"/>
  <c r="G3706" i="16"/>
  <c r="F3706" i="16"/>
  <c r="B3706" i="16"/>
  <c r="A3706" i="16"/>
  <c r="C3706" i="16" s="1"/>
  <c r="AB3705" i="16"/>
  <c r="AA3705" i="16"/>
  <c r="N3705" i="16"/>
  <c r="M3705" i="16"/>
  <c r="L3705" i="16"/>
  <c r="K3705" i="16"/>
  <c r="J3705" i="16"/>
  <c r="I3705" i="16"/>
  <c r="H3705" i="16"/>
  <c r="G3705" i="16"/>
  <c r="F3705" i="16"/>
  <c r="A3705" i="16"/>
  <c r="AB3704" i="16"/>
  <c r="AA3704" i="16"/>
  <c r="M3704" i="16"/>
  <c r="L3704" i="16"/>
  <c r="K3704" i="16"/>
  <c r="J3704" i="16"/>
  <c r="I3704" i="16"/>
  <c r="B3704" i="16" s="1"/>
  <c r="H3704" i="16"/>
  <c r="G3704" i="16"/>
  <c r="A3704" i="16"/>
  <c r="AB3703" i="16"/>
  <c r="AA3703" i="16"/>
  <c r="N3703" i="16"/>
  <c r="M3703" i="16"/>
  <c r="L3703" i="16"/>
  <c r="K3703" i="16"/>
  <c r="J3703" i="16"/>
  <c r="I3703" i="16"/>
  <c r="H3703" i="16"/>
  <c r="G3703" i="16"/>
  <c r="F3703" i="16"/>
  <c r="B3703" i="16"/>
  <c r="A3703" i="16"/>
  <c r="C3703" i="16" s="1"/>
  <c r="AB3702" i="16"/>
  <c r="AA3702" i="16"/>
  <c r="N3702" i="16"/>
  <c r="M3702" i="16"/>
  <c r="L3702" i="16"/>
  <c r="K3702" i="16"/>
  <c r="J3702" i="16"/>
  <c r="I3702" i="16"/>
  <c r="H3702" i="16"/>
  <c r="G3702" i="16"/>
  <c r="F3702" i="16"/>
  <c r="B3702" i="16"/>
  <c r="A3702" i="16"/>
  <c r="C3702" i="16" s="1"/>
  <c r="AB3701" i="16"/>
  <c r="AA3701" i="16"/>
  <c r="M3701" i="16"/>
  <c r="L3701" i="16"/>
  <c r="K3701" i="16"/>
  <c r="J3701" i="16"/>
  <c r="I3701" i="16"/>
  <c r="H3701" i="16"/>
  <c r="G3701" i="16"/>
  <c r="A3701" i="16"/>
  <c r="AB3700" i="16"/>
  <c r="AA3700" i="16"/>
  <c r="M3700" i="16"/>
  <c r="L3700" i="16"/>
  <c r="K3700" i="16"/>
  <c r="J3700" i="16"/>
  <c r="I3700" i="16"/>
  <c r="H3700" i="16"/>
  <c r="G3700" i="16"/>
  <c r="B3700" i="16"/>
  <c r="A3700" i="16"/>
  <c r="AB3699" i="16"/>
  <c r="AA3699" i="16"/>
  <c r="N3699" i="16"/>
  <c r="M3699" i="16"/>
  <c r="L3699" i="16"/>
  <c r="K3699" i="16"/>
  <c r="J3699" i="16"/>
  <c r="I3699" i="16"/>
  <c r="H3699" i="16"/>
  <c r="G3699" i="16"/>
  <c r="F3699" i="16"/>
  <c r="A3699" i="16"/>
  <c r="C3699" i="16" s="1"/>
  <c r="AB3698" i="16"/>
  <c r="AA3698" i="16"/>
  <c r="N3698" i="16"/>
  <c r="M3698" i="16"/>
  <c r="L3698" i="16"/>
  <c r="K3698" i="16"/>
  <c r="J3698" i="16"/>
  <c r="I3698" i="16"/>
  <c r="H3698" i="16"/>
  <c r="G3698" i="16"/>
  <c r="F3698" i="16" s="1"/>
  <c r="B3698" i="16"/>
  <c r="A3698" i="16"/>
  <c r="C3698" i="16" s="1"/>
  <c r="AB3697" i="16"/>
  <c r="AA3697" i="16"/>
  <c r="M3697" i="16"/>
  <c r="L3697" i="16"/>
  <c r="K3697" i="16"/>
  <c r="J3697" i="16"/>
  <c r="I3697" i="16"/>
  <c r="H3697" i="16"/>
  <c r="G3697" i="16"/>
  <c r="A3697" i="16"/>
  <c r="N3697" i="16" s="1"/>
  <c r="AB3696" i="16"/>
  <c r="AA3696" i="16"/>
  <c r="M3696" i="16"/>
  <c r="L3696" i="16"/>
  <c r="K3696" i="16"/>
  <c r="J3696" i="16"/>
  <c r="I3696" i="16"/>
  <c r="B3696" i="16" s="1"/>
  <c r="H3696" i="16"/>
  <c r="G3696" i="16"/>
  <c r="A3696" i="16"/>
  <c r="AB3695" i="16"/>
  <c r="AA3695" i="16"/>
  <c r="M3695" i="16"/>
  <c r="L3695" i="16"/>
  <c r="K3695" i="16"/>
  <c r="J3695" i="16"/>
  <c r="I3695" i="16"/>
  <c r="H3695" i="16"/>
  <c r="G3695" i="16"/>
  <c r="A3695" i="16"/>
  <c r="C3695" i="16" s="1"/>
  <c r="AB3694" i="16"/>
  <c r="AA3694" i="16"/>
  <c r="N3694" i="16"/>
  <c r="M3694" i="16"/>
  <c r="L3694" i="16"/>
  <c r="K3694" i="16"/>
  <c r="J3694" i="16"/>
  <c r="I3694" i="16"/>
  <c r="H3694" i="16"/>
  <c r="G3694" i="16"/>
  <c r="F3694" i="16"/>
  <c r="B3694" i="16"/>
  <c r="A3694" i="16"/>
  <c r="C3694" i="16" s="1"/>
  <c r="AB3693" i="16"/>
  <c r="AA3693" i="16"/>
  <c r="M3693" i="16"/>
  <c r="L3693" i="16"/>
  <c r="K3693" i="16"/>
  <c r="J3693" i="16"/>
  <c r="I3693" i="16"/>
  <c r="H3693" i="16"/>
  <c r="G3693" i="16"/>
  <c r="A3693" i="16"/>
  <c r="AB3692" i="16"/>
  <c r="AA3692" i="16"/>
  <c r="M3692" i="16"/>
  <c r="L3692" i="16"/>
  <c r="K3692" i="16"/>
  <c r="J3692" i="16"/>
  <c r="I3692" i="16"/>
  <c r="B3692" i="16" s="1"/>
  <c r="H3692" i="16"/>
  <c r="G3692" i="16"/>
  <c r="A3692" i="16"/>
  <c r="AB3691" i="16"/>
  <c r="AA3691" i="16"/>
  <c r="M3691" i="16"/>
  <c r="L3691" i="16"/>
  <c r="K3691" i="16"/>
  <c r="J3691" i="16"/>
  <c r="I3691" i="16"/>
  <c r="H3691" i="16"/>
  <c r="G3691" i="16"/>
  <c r="A3691" i="16"/>
  <c r="B3691" i="16" s="1"/>
  <c r="AB3690" i="16"/>
  <c r="AA3690" i="16"/>
  <c r="N3690" i="16"/>
  <c r="M3690" i="16"/>
  <c r="L3690" i="16"/>
  <c r="K3690" i="16"/>
  <c r="J3690" i="16"/>
  <c r="I3690" i="16"/>
  <c r="H3690" i="16"/>
  <c r="G3690" i="16"/>
  <c r="F3690" i="16"/>
  <c r="B3690" i="16"/>
  <c r="A3690" i="16"/>
  <c r="C3690" i="16" s="1"/>
  <c r="AB3689" i="16"/>
  <c r="AA3689" i="16"/>
  <c r="N3689" i="16"/>
  <c r="M3689" i="16"/>
  <c r="L3689" i="16"/>
  <c r="K3689" i="16"/>
  <c r="J3689" i="16"/>
  <c r="I3689" i="16"/>
  <c r="H3689" i="16"/>
  <c r="C3689" i="16" s="1"/>
  <c r="G3689" i="16"/>
  <c r="F3689" i="16"/>
  <c r="A3689" i="16"/>
  <c r="B3689" i="16" s="1"/>
  <c r="AB3688" i="16"/>
  <c r="AA3688" i="16"/>
  <c r="M3688" i="16"/>
  <c r="L3688" i="16"/>
  <c r="K3688" i="16"/>
  <c r="J3688" i="16"/>
  <c r="I3688" i="16"/>
  <c r="B3688" i="16" s="1"/>
  <c r="H3688" i="16"/>
  <c r="G3688" i="16"/>
  <c r="A3688" i="16"/>
  <c r="AB3687" i="16"/>
  <c r="AA3687" i="16"/>
  <c r="N3687" i="16"/>
  <c r="M3687" i="16"/>
  <c r="L3687" i="16"/>
  <c r="K3687" i="16"/>
  <c r="J3687" i="16"/>
  <c r="I3687" i="16"/>
  <c r="H3687" i="16"/>
  <c r="G3687" i="16"/>
  <c r="F3687" i="16"/>
  <c r="B3687" i="16"/>
  <c r="A3687" i="16"/>
  <c r="AB3686" i="16"/>
  <c r="AA3686" i="16"/>
  <c r="N3686" i="16"/>
  <c r="M3686" i="16"/>
  <c r="L3686" i="16"/>
  <c r="K3686" i="16"/>
  <c r="J3686" i="16"/>
  <c r="I3686" i="16"/>
  <c r="H3686" i="16"/>
  <c r="G3686" i="16"/>
  <c r="F3686" i="16"/>
  <c r="B3686" i="16"/>
  <c r="A3686" i="16"/>
  <c r="C3686" i="16" s="1"/>
  <c r="AB3685" i="16"/>
  <c r="AA3685" i="16"/>
  <c r="M3685" i="16"/>
  <c r="L3685" i="16"/>
  <c r="K3685" i="16"/>
  <c r="J3685" i="16"/>
  <c r="I3685" i="16"/>
  <c r="H3685" i="16"/>
  <c r="C3685" i="16" s="1"/>
  <c r="G3685" i="16"/>
  <c r="A3685" i="16"/>
  <c r="B3685" i="16" s="1"/>
  <c r="AB3684" i="16"/>
  <c r="AA3684" i="16"/>
  <c r="M3684" i="16"/>
  <c r="L3684" i="16"/>
  <c r="K3684" i="16"/>
  <c r="J3684" i="16"/>
  <c r="I3684" i="16"/>
  <c r="H3684" i="16"/>
  <c r="G3684" i="16"/>
  <c r="B3684" i="16"/>
  <c r="A3684" i="16"/>
  <c r="AB3683" i="16"/>
  <c r="AA3683" i="16"/>
  <c r="N3683" i="16"/>
  <c r="M3683" i="16"/>
  <c r="L3683" i="16"/>
  <c r="K3683" i="16"/>
  <c r="J3683" i="16"/>
  <c r="I3683" i="16"/>
  <c r="H3683" i="16"/>
  <c r="G3683" i="16"/>
  <c r="F3683" i="16"/>
  <c r="A3683" i="16"/>
  <c r="B3683" i="16" s="1"/>
  <c r="AB3682" i="16"/>
  <c r="AA3682" i="16"/>
  <c r="N3682" i="16"/>
  <c r="M3682" i="16"/>
  <c r="L3682" i="16"/>
  <c r="K3682" i="16"/>
  <c r="J3682" i="16"/>
  <c r="I3682" i="16"/>
  <c r="H3682" i="16"/>
  <c r="G3682" i="16"/>
  <c r="F3682" i="16" s="1"/>
  <c r="B3682" i="16"/>
  <c r="A3682" i="16"/>
  <c r="C3682" i="16" s="1"/>
  <c r="AB3681" i="16"/>
  <c r="AA3681" i="16"/>
  <c r="M3681" i="16"/>
  <c r="L3681" i="16"/>
  <c r="K3681" i="16"/>
  <c r="J3681" i="16"/>
  <c r="I3681" i="16"/>
  <c r="H3681" i="16"/>
  <c r="C3681" i="16" s="1"/>
  <c r="G3681" i="16"/>
  <c r="A3681" i="16"/>
  <c r="B3681" i="16" s="1"/>
  <c r="AB3680" i="16"/>
  <c r="AA3680" i="16"/>
  <c r="M3680" i="16"/>
  <c r="L3680" i="16"/>
  <c r="K3680" i="16"/>
  <c r="J3680" i="16"/>
  <c r="I3680" i="16"/>
  <c r="B3680" i="16" s="1"/>
  <c r="H3680" i="16"/>
  <c r="G3680" i="16"/>
  <c r="A3680" i="16"/>
  <c r="AB3679" i="16"/>
  <c r="AA3679" i="16"/>
  <c r="M3679" i="16"/>
  <c r="L3679" i="16"/>
  <c r="K3679" i="16"/>
  <c r="J3679" i="16"/>
  <c r="I3679" i="16"/>
  <c r="H3679" i="16"/>
  <c r="G3679" i="16"/>
  <c r="A3679" i="16"/>
  <c r="N3679" i="16" s="1"/>
  <c r="AB3678" i="16"/>
  <c r="AA3678" i="16"/>
  <c r="N3678" i="16"/>
  <c r="M3678" i="16"/>
  <c r="L3678" i="16"/>
  <c r="K3678" i="16"/>
  <c r="J3678" i="16"/>
  <c r="I3678" i="16"/>
  <c r="H3678" i="16"/>
  <c r="G3678" i="16"/>
  <c r="F3678" i="16"/>
  <c r="B3678" i="16"/>
  <c r="A3678" i="16"/>
  <c r="C3678" i="16" s="1"/>
  <c r="AB3677" i="16"/>
  <c r="AA3677" i="16"/>
  <c r="M3677" i="16"/>
  <c r="L3677" i="16"/>
  <c r="K3677" i="16"/>
  <c r="J3677" i="16"/>
  <c r="I3677" i="16"/>
  <c r="H3677" i="16"/>
  <c r="G3677" i="16"/>
  <c r="A3677" i="16"/>
  <c r="B3677" i="16" s="1"/>
  <c r="AB3676" i="16"/>
  <c r="AA3676" i="16"/>
  <c r="M3676" i="16"/>
  <c r="L3676" i="16"/>
  <c r="K3676" i="16"/>
  <c r="J3676" i="16"/>
  <c r="I3676" i="16"/>
  <c r="B3676" i="16" s="1"/>
  <c r="H3676" i="16"/>
  <c r="G3676" i="16"/>
  <c r="A3676" i="16"/>
  <c r="AB3675" i="16"/>
  <c r="AA3675" i="16"/>
  <c r="M3675" i="16"/>
  <c r="L3675" i="16"/>
  <c r="K3675" i="16"/>
  <c r="J3675" i="16"/>
  <c r="I3675" i="16"/>
  <c r="H3675" i="16"/>
  <c r="G3675" i="16"/>
  <c r="A3675" i="16"/>
  <c r="B3675" i="16" s="1"/>
  <c r="AB3674" i="16"/>
  <c r="AA3674" i="16"/>
  <c r="N3674" i="16"/>
  <c r="M3674" i="16"/>
  <c r="L3674" i="16"/>
  <c r="K3674" i="16"/>
  <c r="J3674" i="16"/>
  <c r="I3674" i="16"/>
  <c r="H3674" i="16"/>
  <c r="G3674" i="16"/>
  <c r="F3674" i="16"/>
  <c r="B3674" i="16"/>
  <c r="A3674" i="16"/>
  <c r="C3674" i="16" s="1"/>
  <c r="AB3673" i="16"/>
  <c r="AA3673" i="16"/>
  <c r="N3673" i="16"/>
  <c r="M3673" i="16"/>
  <c r="L3673" i="16"/>
  <c r="K3673" i="16"/>
  <c r="J3673" i="16"/>
  <c r="I3673" i="16"/>
  <c r="H3673" i="16"/>
  <c r="C3673" i="16" s="1"/>
  <c r="G3673" i="16"/>
  <c r="F3673" i="16"/>
  <c r="A3673" i="16"/>
  <c r="B3673" i="16" s="1"/>
  <c r="AB3672" i="16"/>
  <c r="AA3672" i="16"/>
  <c r="M3672" i="16"/>
  <c r="L3672" i="16"/>
  <c r="K3672" i="16"/>
  <c r="J3672" i="16"/>
  <c r="I3672" i="16"/>
  <c r="B3672" i="16" s="1"/>
  <c r="H3672" i="16"/>
  <c r="G3672" i="16"/>
  <c r="A3672" i="16"/>
  <c r="AB3671" i="16"/>
  <c r="AA3671" i="16"/>
  <c r="N3671" i="16"/>
  <c r="M3671" i="16"/>
  <c r="L3671" i="16"/>
  <c r="K3671" i="16"/>
  <c r="J3671" i="16"/>
  <c r="I3671" i="16"/>
  <c r="H3671" i="16"/>
  <c r="G3671" i="16"/>
  <c r="F3671" i="16"/>
  <c r="B3671" i="16"/>
  <c r="A3671" i="16"/>
  <c r="AB3670" i="16"/>
  <c r="AA3670" i="16"/>
  <c r="N3670" i="16"/>
  <c r="M3670" i="16"/>
  <c r="L3670" i="16"/>
  <c r="K3670" i="16"/>
  <c r="J3670" i="16"/>
  <c r="I3670" i="16"/>
  <c r="H3670" i="16"/>
  <c r="G3670" i="16"/>
  <c r="F3670" i="16"/>
  <c r="A3670" i="16"/>
  <c r="C3670" i="16" s="1"/>
  <c r="AB3669" i="16"/>
  <c r="AA3669" i="16"/>
  <c r="M3669" i="16"/>
  <c r="L3669" i="16"/>
  <c r="K3669" i="16"/>
  <c r="J3669" i="16"/>
  <c r="I3669" i="16"/>
  <c r="H3669" i="16"/>
  <c r="G3669" i="16"/>
  <c r="A3669" i="16"/>
  <c r="N3669" i="16" s="1"/>
  <c r="AB3668" i="16"/>
  <c r="AA3668" i="16"/>
  <c r="M3668" i="16"/>
  <c r="L3668" i="16"/>
  <c r="K3668" i="16"/>
  <c r="J3668" i="16"/>
  <c r="I3668" i="16"/>
  <c r="H3668" i="16"/>
  <c r="G3668" i="16"/>
  <c r="A3668" i="16"/>
  <c r="C3668" i="16" s="1"/>
  <c r="AB3667" i="16"/>
  <c r="AA3667" i="16"/>
  <c r="N3667" i="16"/>
  <c r="M3667" i="16"/>
  <c r="L3667" i="16"/>
  <c r="K3667" i="16"/>
  <c r="J3667" i="16"/>
  <c r="I3667" i="16"/>
  <c r="H3667" i="16"/>
  <c r="G3667" i="16"/>
  <c r="F3667" i="16"/>
  <c r="B3667" i="16"/>
  <c r="A3667" i="16"/>
  <c r="AB3666" i="16"/>
  <c r="AA3666" i="16"/>
  <c r="N3666" i="16"/>
  <c r="M3666" i="16"/>
  <c r="L3666" i="16"/>
  <c r="K3666" i="16"/>
  <c r="J3666" i="16"/>
  <c r="I3666" i="16"/>
  <c r="H3666" i="16"/>
  <c r="G3666" i="16"/>
  <c r="F3666" i="16"/>
  <c r="A3666" i="16"/>
  <c r="C3666" i="16" s="1"/>
  <c r="AB3665" i="16"/>
  <c r="AA3665" i="16"/>
  <c r="M3665" i="16"/>
  <c r="L3665" i="16"/>
  <c r="K3665" i="16"/>
  <c r="J3665" i="16"/>
  <c r="I3665" i="16"/>
  <c r="H3665" i="16"/>
  <c r="G3665" i="16"/>
  <c r="A3665" i="16"/>
  <c r="C3665" i="16" s="1"/>
  <c r="AB3664" i="16"/>
  <c r="AA3664" i="16"/>
  <c r="M3664" i="16"/>
  <c r="L3664" i="16"/>
  <c r="K3664" i="16"/>
  <c r="J3664" i="16"/>
  <c r="I3664" i="16"/>
  <c r="H3664" i="16"/>
  <c r="G3664" i="16"/>
  <c r="A3664" i="16"/>
  <c r="C3664" i="16" s="1"/>
  <c r="AB3663" i="16"/>
  <c r="AA3663" i="16"/>
  <c r="N3663" i="16"/>
  <c r="M3663" i="16"/>
  <c r="L3663" i="16"/>
  <c r="K3663" i="16"/>
  <c r="J3663" i="16"/>
  <c r="I3663" i="16"/>
  <c r="H3663" i="16"/>
  <c r="G3663" i="16"/>
  <c r="F3663" i="16"/>
  <c r="B3663" i="16"/>
  <c r="A3663" i="16"/>
  <c r="C3663" i="16" s="1"/>
  <c r="AB3662" i="16"/>
  <c r="AA3662" i="16"/>
  <c r="N3662" i="16"/>
  <c r="M3662" i="16"/>
  <c r="L3662" i="16"/>
  <c r="K3662" i="16"/>
  <c r="J3662" i="16"/>
  <c r="I3662" i="16"/>
  <c r="H3662" i="16"/>
  <c r="G3662" i="16"/>
  <c r="F3662" i="16"/>
  <c r="A3662" i="16"/>
  <c r="C3662" i="16" s="1"/>
  <c r="AB3661" i="16"/>
  <c r="AA3661" i="16"/>
  <c r="M3661" i="16"/>
  <c r="L3661" i="16"/>
  <c r="K3661" i="16"/>
  <c r="J3661" i="16"/>
  <c r="I3661" i="16"/>
  <c r="H3661" i="16"/>
  <c r="G3661" i="16"/>
  <c r="A3661" i="16"/>
  <c r="C3661" i="16" s="1"/>
  <c r="AB3660" i="16"/>
  <c r="AA3660" i="16"/>
  <c r="M3660" i="16"/>
  <c r="L3660" i="16"/>
  <c r="K3660" i="16"/>
  <c r="J3660" i="16"/>
  <c r="I3660" i="16"/>
  <c r="H3660" i="16"/>
  <c r="G3660" i="16"/>
  <c r="A3660" i="16"/>
  <c r="C3660" i="16" s="1"/>
  <c r="AB3659" i="16"/>
  <c r="AA3659" i="16"/>
  <c r="N3659" i="16"/>
  <c r="M3659" i="16"/>
  <c r="L3659" i="16"/>
  <c r="K3659" i="16"/>
  <c r="J3659" i="16"/>
  <c r="I3659" i="16"/>
  <c r="H3659" i="16"/>
  <c r="G3659" i="16"/>
  <c r="F3659" i="16"/>
  <c r="B3659" i="16"/>
  <c r="A3659" i="16"/>
  <c r="C3659" i="16" s="1"/>
  <c r="AB3658" i="16"/>
  <c r="AA3658" i="16"/>
  <c r="N3658" i="16"/>
  <c r="M3658" i="16"/>
  <c r="L3658" i="16"/>
  <c r="K3658" i="16"/>
  <c r="J3658" i="16"/>
  <c r="I3658" i="16"/>
  <c r="H3658" i="16"/>
  <c r="G3658" i="16"/>
  <c r="F3658" i="16"/>
  <c r="A3658" i="16"/>
  <c r="C3658" i="16" s="1"/>
  <c r="AB3657" i="16"/>
  <c r="AA3657" i="16"/>
  <c r="M3657" i="16"/>
  <c r="L3657" i="16"/>
  <c r="K3657" i="16"/>
  <c r="J3657" i="16"/>
  <c r="I3657" i="16"/>
  <c r="H3657" i="16"/>
  <c r="G3657" i="16"/>
  <c r="A3657" i="16"/>
  <c r="C3657" i="16" s="1"/>
  <c r="AB3656" i="16"/>
  <c r="AA3656" i="16"/>
  <c r="M3656" i="16"/>
  <c r="L3656" i="16"/>
  <c r="K3656" i="16"/>
  <c r="J3656" i="16"/>
  <c r="I3656" i="16"/>
  <c r="H3656" i="16"/>
  <c r="G3656" i="16"/>
  <c r="A3656" i="16"/>
  <c r="C3656" i="16" s="1"/>
  <c r="AB3655" i="16"/>
  <c r="AA3655" i="16"/>
  <c r="N3655" i="16"/>
  <c r="M3655" i="16"/>
  <c r="L3655" i="16"/>
  <c r="K3655" i="16"/>
  <c r="J3655" i="16"/>
  <c r="I3655" i="16"/>
  <c r="H3655" i="16"/>
  <c r="G3655" i="16"/>
  <c r="F3655" i="16"/>
  <c r="B3655" i="16"/>
  <c r="A3655" i="16"/>
  <c r="AB3654" i="16"/>
  <c r="AA3654" i="16"/>
  <c r="N3654" i="16"/>
  <c r="M3654" i="16"/>
  <c r="L3654" i="16"/>
  <c r="K3654" i="16"/>
  <c r="J3654" i="16"/>
  <c r="I3654" i="16"/>
  <c r="H3654" i="16"/>
  <c r="G3654" i="16"/>
  <c r="F3654" i="16"/>
  <c r="A3654" i="16"/>
  <c r="C3654" i="16" s="1"/>
  <c r="AB3653" i="16"/>
  <c r="AA3653" i="16"/>
  <c r="M3653" i="16"/>
  <c r="L3653" i="16"/>
  <c r="K3653" i="16"/>
  <c r="J3653" i="16"/>
  <c r="I3653" i="16"/>
  <c r="H3653" i="16"/>
  <c r="G3653" i="16"/>
  <c r="A3653" i="16"/>
  <c r="N3653" i="16" s="1"/>
  <c r="AB3652" i="16"/>
  <c r="AA3652" i="16"/>
  <c r="M3652" i="16"/>
  <c r="L3652" i="16"/>
  <c r="K3652" i="16"/>
  <c r="J3652" i="16"/>
  <c r="I3652" i="16"/>
  <c r="H3652" i="16"/>
  <c r="G3652" i="16"/>
  <c r="A3652" i="16"/>
  <c r="C3652" i="16" s="1"/>
  <c r="AB3651" i="16"/>
  <c r="AA3651" i="16"/>
  <c r="N3651" i="16"/>
  <c r="M3651" i="16"/>
  <c r="L3651" i="16"/>
  <c r="K3651" i="16"/>
  <c r="J3651" i="16"/>
  <c r="I3651" i="16"/>
  <c r="H3651" i="16"/>
  <c r="G3651" i="16"/>
  <c r="F3651" i="16"/>
  <c r="B3651" i="16"/>
  <c r="A3651" i="16"/>
  <c r="AB3650" i="16"/>
  <c r="AA3650" i="16"/>
  <c r="N3650" i="16"/>
  <c r="M3650" i="16"/>
  <c r="L3650" i="16"/>
  <c r="K3650" i="16"/>
  <c r="J3650" i="16"/>
  <c r="I3650" i="16"/>
  <c r="H3650" i="16"/>
  <c r="G3650" i="16"/>
  <c r="F3650" i="16"/>
  <c r="A3650" i="16"/>
  <c r="C3650" i="16" s="1"/>
  <c r="AB3649" i="16"/>
  <c r="AA3649" i="16"/>
  <c r="M3649" i="16"/>
  <c r="L3649" i="16"/>
  <c r="K3649" i="16"/>
  <c r="J3649" i="16"/>
  <c r="I3649" i="16"/>
  <c r="H3649" i="16"/>
  <c r="G3649" i="16"/>
  <c r="A3649" i="16"/>
  <c r="N3649" i="16" s="1"/>
  <c r="AB3648" i="16"/>
  <c r="AA3648" i="16"/>
  <c r="M3648" i="16"/>
  <c r="L3648" i="16"/>
  <c r="K3648" i="16"/>
  <c r="J3648" i="16"/>
  <c r="I3648" i="16"/>
  <c r="H3648" i="16"/>
  <c r="G3648" i="16"/>
  <c r="A3648" i="16"/>
  <c r="C3648" i="16" s="1"/>
  <c r="AB3647" i="16"/>
  <c r="AA3647" i="16"/>
  <c r="N3647" i="16"/>
  <c r="M3647" i="16"/>
  <c r="L3647" i="16"/>
  <c r="K3647" i="16"/>
  <c r="J3647" i="16"/>
  <c r="I3647" i="16"/>
  <c r="H3647" i="16"/>
  <c r="G3647" i="16"/>
  <c r="F3647" i="16"/>
  <c r="B3647" i="16"/>
  <c r="A3647" i="16"/>
  <c r="AB3646" i="16"/>
  <c r="AA3646" i="16"/>
  <c r="N3646" i="16"/>
  <c r="M3646" i="16"/>
  <c r="L3646" i="16"/>
  <c r="K3646" i="16"/>
  <c r="J3646" i="16"/>
  <c r="I3646" i="16"/>
  <c r="H3646" i="16"/>
  <c r="G3646" i="16"/>
  <c r="F3646" i="16"/>
  <c r="A3646" i="16"/>
  <c r="C3646" i="16" s="1"/>
  <c r="AB3645" i="16"/>
  <c r="AA3645" i="16"/>
  <c r="M3645" i="16"/>
  <c r="L3645" i="16"/>
  <c r="K3645" i="16"/>
  <c r="J3645" i="16"/>
  <c r="I3645" i="16"/>
  <c r="H3645" i="16"/>
  <c r="G3645" i="16"/>
  <c r="A3645" i="16"/>
  <c r="N3645" i="16" s="1"/>
  <c r="AB3644" i="16"/>
  <c r="AA3644" i="16"/>
  <c r="M3644" i="16"/>
  <c r="L3644" i="16"/>
  <c r="K3644" i="16"/>
  <c r="J3644" i="16"/>
  <c r="I3644" i="16"/>
  <c r="H3644" i="16"/>
  <c r="G3644" i="16"/>
  <c r="A3644" i="16"/>
  <c r="C3644" i="16" s="1"/>
  <c r="AB3643" i="16"/>
  <c r="AA3643" i="16"/>
  <c r="N3643" i="16"/>
  <c r="M3643" i="16"/>
  <c r="L3643" i="16"/>
  <c r="K3643" i="16"/>
  <c r="J3643" i="16"/>
  <c r="I3643" i="16"/>
  <c r="H3643" i="16"/>
  <c r="G3643" i="16"/>
  <c r="F3643" i="16"/>
  <c r="B3643" i="16"/>
  <c r="A3643" i="16"/>
  <c r="AB3642" i="16"/>
  <c r="AA3642" i="16"/>
  <c r="N3642" i="16"/>
  <c r="M3642" i="16"/>
  <c r="L3642" i="16"/>
  <c r="K3642" i="16"/>
  <c r="J3642" i="16"/>
  <c r="I3642" i="16"/>
  <c r="H3642" i="16"/>
  <c r="G3642" i="16"/>
  <c r="F3642" i="16"/>
  <c r="A3642" i="16"/>
  <c r="C3642" i="16" s="1"/>
  <c r="AB3641" i="16"/>
  <c r="AA3641" i="16"/>
  <c r="M3641" i="16"/>
  <c r="L3641" i="16"/>
  <c r="K3641" i="16"/>
  <c r="J3641" i="16"/>
  <c r="I3641" i="16"/>
  <c r="H3641" i="16"/>
  <c r="G3641" i="16"/>
  <c r="A3641" i="16"/>
  <c r="N3641" i="16" s="1"/>
  <c r="AB3640" i="16"/>
  <c r="AA3640" i="16"/>
  <c r="M3640" i="16"/>
  <c r="L3640" i="16"/>
  <c r="K3640" i="16"/>
  <c r="J3640" i="16"/>
  <c r="I3640" i="16"/>
  <c r="H3640" i="16"/>
  <c r="G3640" i="16"/>
  <c r="A3640" i="16"/>
  <c r="C3640" i="16" s="1"/>
  <c r="AB3639" i="16"/>
  <c r="AA3639" i="16"/>
  <c r="N3639" i="16"/>
  <c r="M3639" i="16"/>
  <c r="L3639" i="16"/>
  <c r="K3639" i="16"/>
  <c r="J3639" i="16"/>
  <c r="I3639" i="16"/>
  <c r="H3639" i="16"/>
  <c r="G3639" i="16"/>
  <c r="F3639" i="16"/>
  <c r="B3639" i="16"/>
  <c r="A3639" i="16"/>
  <c r="AB3638" i="16"/>
  <c r="AA3638" i="16"/>
  <c r="N3638" i="16"/>
  <c r="M3638" i="16"/>
  <c r="L3638" i="16"/>
  <c r="K3638" i="16"/>
  <c r="J3638" i="16"/>
  <c r="I3638" i="16"/>
  <c r="H3638" i="16"/>
  <c r="G3638" i="16"/>
  <c r="F3638" i="16"/>
  <c r="A3638" i="16"/>
  <c r="C3638" i="16" s="1"/>
  <c r="AB3637" i="16"/>
  <c r="AA3637" i="16"/>
  <c r="M3637" i="16"/>
  <c r="L3637" i="16"/>
  <c r="K3637" i="16"/>
  <c r="J3637" i="16"/>
  <c r="I3637" i="16"/>
  <c r="H3637" i="16"/>
  <c r="G3637" i="16"/>
  <c r="A3637" i="16"/>
  <c r="N3637" i="16" s="1"/>
  <c r="AB3636" i="16"/>
  <c r="AA3636" i="16"/>
  <c r="M3636" i="16"/>
  <c r="L3636" i="16"/>
  <c r="K3636" i="16"/>
  <c r="J3636" i="16"/>
  <c r="I3636" i="16"/>
  <c r="H3636" i="16"/>
  <c r="G3636" i="16"/>
  <c r="A3636" i="16"/>
  <c r="C3636" i="16" s="1"/>
  <c r="AB3635" i="16"/>
  <c r="AA3635" i="16"/>
  <c r="N3635" i="16"/>
  <c r="M3635" i="16"/>
  <c r="L3635" i="16"/>
  <c r="K3635" i="16"/>
  <c r="J3635" i="16"/>
  <c r="I3635" i="16"/>
  <c r="H3635" i="16"/>
  <c r="G3635" i="16"/>
  <c r="F3635" i="16"/>
  <c r="B3635" i="16"/>
  <c r="A3635" i="16"/>
  <c r="AB3634" i="16"/>
  <c r="AA3634" i="16"/>
  <c r="N3634" i="16"/>
  <c r="M3634" i="16"/>
  <c r="L3634" i="16"/>
  <c r="K3634" i="16"/>
  <c r="J3634" i="16"/>
  <c r="I3634" i="16"/>
  <c r="H3634" i="16"/>
  <c r="G3634" i="16"/>
  <c r="F3634" i="16"/>
  <c r="A3634" i="16"/>
  <c r="C3634" i="16" s="1"/>
  <c r="AB3633" i="16"/>
  <c r="AA3633" i="16"/>
  <c r="M3633" i="16"/>
  <c r="L3633" i="16"/>
  <c r="K3633" i="16"/>
  <c r="J3633" i="16"/>
  <c r="I3633" i="16"/>
  <c r="H3633" i="16"/>
  <c r="G3633" i="16"/>
  <c r="A3633" i="16"/>
  <c r="C3633" i="16" s="1"/>
  <c r="AB3632" i="16"/>
  <c r="AA3632" i="16"/>
  <c r="M3632" i="16"/>
  <c r="L3632" i="16"/>
  <c r="K3632" i="16"/>
  <c r="J3632" i="16"/>
  <c r="I3632" i="16"/>
  <c r="H3632" i="16"/>
  <c r="G3632" i="16"/>
  <c r="A3632" i="16"/>
  <c r="C3632" i="16" s="1"/>
  <c r="AB3631" i="16"/>
  <c r="AA3631" i="16"/>
  <c r="N3631" i="16"/>
  <c r="M3631" i="16"/>
  <c r="L3631" i="16"/>
  <c r="K3631" i="16"/>
  <c r="J3631" i="16"/>
  <c r="I3631" i="16"/>
  <c r="H3631" i="16"/>
  <c r="G3631" i="16"/>
  <c r="F3631" i="16"/>
  <c r="B3631" i="16"/>
  <c r="A3631" i="16"/>
  <c r="C3631" i="16" s="1"/>
  <c r="AB3630" i="16"/>
  <c r="AA3630" i="16"/>
  <c r="N3630" i="16"/>
  <c r="M3630" i="16"/>
  <c r="L3630" i="16"/>
  <c r="K3630" i="16"/>
  <c r="J3630" i="16"/>
  <c r="I3630" i="16"/>
  <c r="H3630" i="16"/>
  <c r="G3630" i="16"/>
  <c r="F3630" i="16"/>
  <c r="A3630" i="16"/>
  <c r="C3630" i="16" s="1"/>
  <c r="AB3629" i="16"/>
  <c r="AA3629" i="16"/>
  <c r="M3629" i="16"/>
  <c r="L3629" i="16"/>
  <c r="K3629" i="16"/>
  <c r="J3629" i="16"/>
  <c r="I3629" i="16"/>
  <c r="H3629" i="16"/>
  <c r="G3629" i="16"/>
  <c r="A3629" i="16"/>
  <c r="C3629" i="16" s="1"/>
  <c r="AB3628" i="16"/>
  <c r="AA3628" i="16"/>
  <c r="M3628" i="16"/>
  <c r="L3628" i="16"/>
  <c r="K3628" i="16"/>
  <c r="J3628" i="16"/>
  <c r="I3628" i="16"/>
  <c r="H3628" i="16"/>
  <c r="G3628" i="16"/>
  <c r="A3628" i="16"/>
  <c r="C3628" i="16" s="1"/>
  <c r="AB3627" i="16"/>
  <c r="AA3627" i="16"/>
  <c r="N3627" i="16"/>
  <c r="M3627" i="16"/>
  <c r="L3627" i="16"/>
  <c r="K3627" i="16"/>
  <c r="J3627" i="16"/>
  <c r="I3627" i="16"/>
  <c r="H3627" i="16"/>
  <c r="G3627" i="16"/>
  <c r="F3627" i="16"/>
  <c r="B3627" i="16"/>
  <c r="A3627" i="16"/>
  <c r="C3627" i="16" s="1"/>
  <c r="AB3626" i="16"/>
  <c r="AA3626" i="16"/>
  <c r="N3626" i="16"/>
  <c r="M3626" i="16"/>
  <c r="L3626" i="16"/>
  <c r="K3626" i="16"/>
  <c r="J3626" i="16"/>
  <c r="I3626" i="16"/>
  <c r="H3626" i="16"/>
  <c r="G3626" i="16"/>
  <c r="F3626" i="16"/>
  <c r="A3626" i="16"/>
  <c r="C3626" i="16" s="1"/>
  <c r="AB3625" i="16"/>
  <c r="AA3625" i="16"/>
  <c r="M3625" i="16"/>
  <c r="L3625" i="16"/>
  <c r="K3625" i="16"/>
  <c r="J3625" i="16"/>
  <c r="I3625" i="16"/>
  <c r="H3625" i="16"/>
  <c r="G3625" i="16"/>
  <c r="A3625" i="16"/>
  <c r="C3625" i="16" s="1"/>
  <c r="AB3624" i="16"/>
  <c r="AA3624" i="16"/>
  <c r="M3624" i="16"/>
  <c r="L3624" i="16"/>
  <c r="K3624" i="16"/>
  <c r="J3624" i="16"/>
  <c r="I3624" i="16"/>
  <c r="H3624" i="16"/>
  <c r="G3624" i="16"/>
  <c r="A3624" i="16"/>
  <c r="C3624" i="16" s="1"/>
  <c r="AB3623" i="16"/>
  <c r="AA3623" i="16"/>
  <c r="N3623" i="16"/>
  <c r="M3623" i="16"/>
  <c r="L3623" i="16"/>
  <c r="K3623" i="16"/>
  <c r="J3623" i="16"/>
  <c r="I3623" i="16"/>
  <c r="H3623" i="16"/>
  <c r="G3623" i="16"/>
  <c r="F3623" i="16"/>
  <c r="B3623" i="16"/>
  <c r="A3623" i="16"/>
  <c r="C3623" i="16" s="1"/>
  <c r="AB3622" i="16"/>
  <c r="AA3622" i="16"/>
  <c r="N3622" i="16"/>
  <c r="M3622" i="16"/>
  <c r="L3622" i="16"/>
  <c r="K3622" i="16"/>
  <c r="J3622" i="16"/>
  <c r="I3622" i="16"/>
  <c r="H3622" i="16"/>
  <c r="G3622" i="16"/>
  <c r="F3622" i="16"/>
  <c r="A3622" i="16"/>
  <c r="C3622" i="16" s="1"/>
  <c r="AB3621" i="16"/>
  <c r="AA3621" i="16"/>
  <c r="M3621" i="16"/>
  <c r="L3621" i="16"/>
  <c r="K3621" i="16"/>
  <c r="J3621" i="16"/>
  <c r="I3621" i="16"/>
  <c r="H3621" i="16"/>
  <c r="G3621" i="16"/>
  <c r="A3621" i="16"/>
  <c r="C3621" i="16" s="1"/>
  <c r="AB3620" i="16"/>
  <c r="AA3620" i="16"/>
  <c r="M3620" i="16"/>
  <c r="L3620" i="16"/>
  <c r="K3620" i="16"/>
  <c r="J3620" i="16"/>
  <c r="I3620" i="16"/>
  <c r="H3620" i="16"/>
  <c r="G3620" i="16"/>
  <c r="A3620" i="16"/>
  <c r="AB3619" i="16"/>
  <c r="AA3619" i="16"/>
  <c r="N3619" i="16"/>
  <c r="M3619" i="16"/>
  <c r="L3619" i="16"/>
  <c r="K3619" i="16"/>
  <c r="J3619" i="16"/>
  <c r="I3619" i="16"/>
  <c r="H3619" i="16"/>
  <c r="G3619" i="16"/>
  <c r="F3619" i="16"/>
  <c r="B3619" i="16"/>
  <c r="A3619" i="16"/>
  <c r="C3619" i="16" s="1"/>
  <c r="AB3618" i="16"/>
  <c r="AA3618" i="16"/>
  <c r="N3618" i="16"/>
  <c r="M3618" i="16"/>
  <c r="L3618" i="16"/>
  <c r="K3618" i="16"/>
  <c r="J3618" i="16"/>
  <c r="I3618" i="16"/>
  <c r="H3618" i="16"/>
  <c r="G3618" i="16"/>
  <c r="F3618" i="16"/>
  <c r="A3618" i="16"/>
  <c r="C3618" i="16" s="1"/>
  <c r="AB3617" i="16"/>
  <c r="AA3617" i="16"/>
  <c r="M3617" i="16"/>
  <c r="L3617" i="16"/>
  <c r="K3617" i="16"/>
  <c r="J3617" i="16"/>
  <c r="I3617" i="16"/>
  <c r="H3617" i="16"/>
  <c r="G3617" i="16"/>
  <c r="A3617" i="16"/>
  <c r="C3617" i="16" s="1"/>
  <c r="AB3616" i="16"/>
  <c r="AA3616" i="16"/>
  <c r="M3616" i="16"/>
  <c r="L3616" i="16"/>
  <c r="K3616" i="16"/>
  <c r="J3616" i="16"/>
  <c r="I3616" i="16"/>
  <c r="H3616" i="16"/>
  <c r="G3616" i="16"/>
  <c r="A3616" i="16"/>
  <c r="AB3615" i="16"/>
  <c r="AA3615" i="16"/>
  <c r="N3615" i="16"/>
  <c r="M3615" i="16"/>
  <c r="L3615" i="16"/>
  <c r="K3615" i="16"/>
  <c r="J3615" i="16"/>
  <c r="I3615" i="16"/>
  <c r="H3615" i="16"/>
  <c r="G3615" i="16"/>
  <c r="F3615" i="16"/>
  <c r="B3615" i="16"/>
  <c r="A3615" i="16"/>
  <c r="C3615" i="16" s="1"/>
  <c r="AB3614" i="16"/>
  <c r="AA3614" i="16"/>
  <c r="N3614" i="16"/>
  <c r="M3614" i="16"/>
  <c r="L3614" i="16"/>
  <c r="K3614" i="16"/>
  <c r="J3614" i="16"/>
  <c r="I3614" i="16"/>
  <c r="H3614" i="16"/>
  <c r="G3614" i="16"/>
  <c r="F3614" i="16"/>
  <c r="A3614" i="16"/>
  <c r="C3614" i="16" s="1"/>
  <c r="AB3613" i="16"/>
  <c r="AA3613" i="16"/>
  <c r="M3613" i="16"/>
  <c r="L3613" i="16"/>
  <c r="K3613" i="16"/>
  <c r="J3613" i="16"/>
  <c r="I3613" i="16"/>
  <c r="H3613" i="16"/>
  <c r="G3613" i="16"/>
  <c r="A3613" i="16"/>
  <c r="C3613" i="16" s="1"/>
  <c r="AB3612" i="16"/>
  <c r="AA3612" i="16"/>
  <c r="M3612" i="16"/>
  <c r="L3612" i="16"/>
  <c r="K3612" i="16"/>
  <c r="J3612" i="16"/>
  <c r="I3612" i="16"/>
  <c r="H3612" i="16"/>
  <c r="G3612" i="16"/>
  <c r="A3612" i="16"/>
  <c r="AB3611" i="16"/>
  <c r="AA3611" i="16"/>
  <c r="N3611" i="16"/>
  <c r="M3611" i="16"/>
  <c r="L3611" i="16"/>
  <c r="K3611" i="16"/>
  <c r="J3611" i="16"/>
  <c r="I3611" i="16"/>
  <c r="H3611" i="16"/>
  <c r="G3611" i="16"/>
  <c r="F3611" i="16"/>
  <c r="B3611" i="16"/>
  <c r="A3611" i="16"/>
  <c r="C3611" i="16" s="1"/>
  <c r="AB3610" i="16"/>
  <c r="AA3610" i="16"/>
  <c r="N3610" i="16"/>
  <c r="M3610" i="16"/>
  <c r="L3610" i="16"/>
  <c r="K3610" i="16"/>
  <c r="J3610" i="16"/>
  <c r="I3610" i="16"/>
  <c r="H3610" i="16"/>
  <c r="G3610" i="16"/>
  <c r="F3610" i="16"/>
  <c r="A3610" i="16"/>
  <c r="C3610" i="16" s="1"/>
  <c r="AB3609" i="16"/>
  <c r="AA3609" i="16"/>
  <c r="M3609" i="16"/>
  <c r="L3609" i="16"/>
  <c r="K3609" i="16"/>
  <c r="J3609" i="16"/>
  <c r="I3609" i="16"/>
  <c r="H3609" i="16"/>
  <c r="G3609" i="16"/>
  <c r="A3609" i="16"/>
  <c r="C3609" i="16" s="1"/>
  <c r="AB3608" i="16"/>
  <c r="AA3608" i="16"/>
  <c r="M3608" i="16"/>
  <c r="L3608" i="16"/>
  <c r="K3608" i="16"/>
  <c r="J3608" i="16"/>
  <c r="I3608" i="16"/>
  <c r="H3608" i="16"/>
  <c r="G3608" i="16"/>
  <c r="A3608" i="16"/>
  <c r="AB3607" i="16"/>
  <c r="AA3607" i="16"/>
  <c r="N3607" i="16"/>
  <c r="M3607" i="16"/>
  <c r="L3607" i="16"/>
  <c r="K3607" i="16"/>
  <c r="J3607" i="16"/>
  <c r="I3607" i="16"/>
  <c r="H3607" i="16"/>
  <c r="G3607" i="16"/>
  <c r="F3607" i="16"/>
  <c r="B3607" i="16"/>
  <c r="A3607" i="16"/>
  <c r="C3607" i="16" s="1"/>
  <c r="AB3606" i="16"/>
  <c r="AA3606" i="16"/>
  <c r="N3606" i="16"/>
  <c r="M3606" i="16"/>
  <c r="L3606" i="16"/>
  <c r="K3606" i="16"/>
  <c r="J3606" i="16"/>
  <c r="I3606" i="16"/>
  <c r="H3606" i="16"/>
  <c r="G3606" i="16"/>
  <c r="F3606" i="16"/>
  <c r="A3606" i="16"/>
  <c r="C3606" i="16" s="1"/>
  <c r="AB3605" i="16"/>
  <c r="AA3605" i="16"/>
  <c r="M3605" i="16"/>
  <c r="L3605" i="16"/>
  <c r="K3605" i="16"/>
  <c r="J3605" i="16"/>
  <c r="I3605" i="16"/>
  <c r="H3605" i="16"/>
  <c r="G3605" i="16"/>
  <c r="A3605" i="16"/>
  <c r="C3605" i="16" s="1"/>
  <c r="AB3604" i="16"/>
  <c r="AA3604" i="16"/>
  <c r="M3604" i="16"/>
  <c r="L3604" i="16"/>
  <c r="K3604" i="16"/>
  <c r="J3604" i="16"/>
  <c r="I3604" i="16"/>
  <c r="H3604" i="16"/>
  <c r="G3604" i="16"/>
  <c r="A3604" i="16"/>
  <c r="AB3603" i="16"/>
  <c r="AA3603" i="16"/>
  <c r="N3603" i="16"/>
  <c r="M3603" i="16"/>
  <c r="L3603" i="16"/>
  <c r="K3603" i="16"/>
  <c r="J3603" i="16"/>
  <c r="I3603" i="16"/>
  <c r="H3603" i="16"/>
  <c r="G3603" i="16"/>
  <c r="F3603" i="16"/>
  <c r="B3603" i="16"/>
  <c r="A3603" i="16"/>
  <c r="AB3602" i="16"/>
  <c r="AA3602" i="16"/>
  <c r="N3602" i="16"/>
  <c r="M3602" i="16"/>
  <c r="L3602" i="16"/>
  <c r="K3602" i="16"/>
  <c r="J3602" i="16"/>
  <c r="I3602" i="16"/>
  <c r="H3602" i="16"/>
  <c r="G3602" i="16"/>
  <c r="F3602" i="16"/>
  <c r="A3602" i="16"/>
  <c r="C3602" i="16" s="1"/>
  <c r="AB3601" i="16"/>
  <c r="AA3601" i="16"/>
  <c r="M3601" i="16"/>
  <c r="L3601" i="16"/>
  <c r="K3601" i="16"/>
  <c r="J3601" i="16"/>
  <c r="I3601" i="16"/>
  <c r="H3601" i="16"/>
  <c r="G3601" i="16"/>
  <c r="A3601" i="16"/>
  <c r="N3601" i="16" s="1"/>
  <c r="AB3600" i="16"/>
  <c r="AA3600" i="16"/>
  <c r="M3600" i="16"/>
  <c r="L3600" i="16"/>
  <c r="K3600" i="16"/>
  <c r="J3600" i="16"/>
  <c r="I3600" i="16"/>
  <c r="H3600" i="16"/>
  <c r="G3600" i="16"/>
  <c r="A3600" i="16"/>
  <c r="AB3599" i="16"/>
  <c r="AA3599" i="16"/>
  <c r="N3599" i="16"/>
  <c r="M3599" i="16"/>
  <c r="L3599" i="16"/>
  <c r="K3599" i="16"/>
  <c r="J3599" i="16"/>
  <c r="I3599" i="16"/>
  <c r="H3599" i="16"/>
  <c r="G3599" i="16"/>
  <c r="F3599" i="16"/>
  <c r="B3599" i="16"/>
  <c r="A3599" i="16"/>
  <c r="C3599" i="16" s="1"/>
  <c r="AB3598" i="16"/>
  <c r="AA3598" i="16"/>
  <c r="N3598" i="16"/>
  <c r="M3598" i="16"/>
  <c r="L3598" i="16"/>
  <c r="K3598" i="16"/>
  <c r="J3598" i="16"/>
  <c r="I3598" i="16"/>
  <c r="H3598" i="16"/>
  <c r="G3598" i="16"/>
  <c r="F3598" i="16"/>
  <c r="A3598" i="16"/>
  <c r="C3598" i="16" s="1"/>
  <c r="AB3597" i="16"/>
  <c r="AA3597" i="16"/>
  <c r="M3597" i="16"/>
  <c r="L3597" i="16"/>
  <c r="K3597" i="16"/>
  <c r="J3597" i="16"/>
  <c r="I3597" i="16"/>
  <c r="H3597" i="16"/>
  <c r="G3597" i="16"/>
  <c r="A3597" i="16"/>
  <c r="C3597" i="16" s="1"/>
  <c r="AB3596" i="16"/>
  <c r="AA3596" i="16"/>
  <c r="M3596" i="16"/>
  <c r="L3596" i="16"/>
  <c r="K3596" i="16"/>
  <c r="J3596" i="16"/>
  <c r="I3596" i="16"/>
  <c r="H3596" i="16"/>
  <c r="G3596" i="16"/>
  <c r="A3596" i="16"/>
  <c r="AB3595" i="16"/>
  <c r="AA3595" i="16"/>
  <c r="N3595" i="16"/>
  <c r="M3595" i="16"/>
  <c r="L3595" i="16"/>
  <c r="K3595" i="16"/>
  <c r="J3595" i="16"/>
  <c r="I3595" i="16"/>
  <c r="H3595" i="16"/>
  <c r="G3595" i="16"/>
  <c r="F3595" i="16"/>
  <c r="B3595" i="16"/>
  <c r="A3595" i="16"/>
  <c r="C3595" i="16" s="1"/>
  <c r="AB3594" i="16"/>
  <c r="AA3594" i="16"/>
  <c r="N3594" i="16"/>
  <c r="M3594" i="16"/>
  <c r="L3594" i="16"/>
  <c r="K3594" i="16"/>
  <c r="J3594" i="16"/>
  <c r="I3594" i="16"/>
  <c r="H3594" i="16"/>
  <c r="G3594" i="16"/>
  <c r="F3594" i="16"/>
  <c r="A3594" i="16"/>
  <c r="C3594" i="16" s="1"/>
  <c r="AB3593" i="16"/>
  <c r="AA3593" i="16"/>
  <c r="M3593" i="16"/>
  <c r="L3593" i="16"/>
  <c r="K3593" i="16"/>
  <c r="J3593" i="16"/>
  <c r="I3593" i="16"/>
  <c r="H3593" i="16"/>
  <c r="G3593" i="16"/>
  <c r="A3593" i="16"/>
  <c r="C3593" i="16" s="1"/>
  <c r="AB3592" i="16"/>
  <c r="AA3592" i="16"/>
  <c r="M3592" i="16"/>
  <c r="L3592" i="16"/>
  <c r="K3592" i="16"/>
  <c r="J3592" i="16"/>
  <c r="I3592" i="16"/>
  <c r="H3592" i="16"/>
  <c r="G3592" i="16"/>
  <c r="A3592" i="16"/>
  <c r="AB3591" i="16"/>
  <c r="AA3591" i="16"/>
  <c r="N3591" i="16"/>
  <c r="M3591" i="16"/>
  <c r="L3591" i="16"/>
  <c r="K3591" i="16"/>
  <c r="J3591" i="16"/>
  <c r="I3591" i="16"/>
  <c r="H3591" i="16"/>
  <c r="G3591" i="16"/>
  <c r="F3591" i="16"/>
  <c r="B3591" i="16"/>
  <c r="A3591" i="16"/>
  <c r="AB3590" i="16"/>
  <c r="AA3590" i="16"/>
  <c r="N3590" i="16"/>
  <c r="M3590" i="16"/>
  <c r="L3590" i="16"/>
  <c r="K3590" i="16"/>
  <c r="J3590" i="16"/>
  <c r="I3590" i="16"/>
  <c r="H3590" i="16"/>
  <c r="G3590" i="16"/>
  <c r="F3590" i="16"/>
  <c r="A3590" i="16"/>
  <c r="C3590" i="16" s="1"/>
  <c r="AB3589" i="16"/>
  <c r="AA3589" i="16"/>
  <c r="M3589" i="16"/>
  <c r="L3589" i="16"/>
  <c r="K3589" i="16"/>
  <c r="J3589" i="16"/>
  <c r="I3589" i="16"/>
  <c r="H3589" i="16"/>
  <c r="G3589" i="16"/>
  <c r="A3589" i="16"/>
  <c r="C3589" i="16" s="1"/>
  <c r="AB3588" i="16"/>
  <c r="AA3588" i="16"/>
  <c r="M3588" i="16"/>
  <c r="L3588" i="16"/>
  <c r="K3588" i="16"/>
  <c r="J3588" i="16"/>
  <c r="I3588" i="16"/>
  <c r="H3588" i="16"/>
  <c r="G3588" i="16"/>
  <c r="A3588" i="16"/>
  <c r="AB3587" i="16"/>
  <c r="AA3587" i="16"/>
  <c r="N3587" i="16"/>
  <c r="M3587" i="16"/>
  <c r="L3587" i="16"/>
  <c r="K3587" i="16"/>
  <c r="J3587" i="16"/>
  <c r="I3587" i="16"/>
  <c r="H3587" i="16"/>
  <c r="G3587" i="16"/>
  <c r="F3587" i="16"/>
  <c r="B3587" i="16"/>
  <c r="A3587" i="16"/>
  <c r="C3587" i="16" s="1"/>
  <c r="AB3586" i="16"/>
  <c r="AA3586" i="16"/>
  <c r="N3586" i="16"/>
  <c r="M3586" i="16"/>
  <c r="L3586" i="16"/>
  <c r="K3586" i="16"/>
  <c r="J3586" i="16"/>
  <c r="I3586" i="16"/>
  <c r="H3586" i="16"/>
  <c r="G3586" i="16"/>
  <c r="F3586" i="16"/>
  <c r="A3586" i="16"/>
  <c r="C3586" i="16" s="1"/>
  <c r="AB3585" i="16"/>
  <c r="AA3585" i="16"/>
  <c r="M3585" i="16"/>
  <c r="L3585" i="16"/>
  <c r="K3585" i="16"/>
  <c r="J3585" i="16"/>
  <c r="I3585" i="16"/>
  <c r="H3585" i="16"/>
  <c r="G3585" i="16"/>
  <c r="A3585" i="16"/>
  <c r="C3585" i="16" s="1"/>
  <c r="AB3584" i="16"/>
  <c r="AA3584" i="16"/>
  <c r="M3584" i="16"/>
  <c r="L3584" i="16"/>
  <c r="K3584" i="16"/>
  <c r="J3584" i="16"/>
  <c r="I3584" i="16"/>
  <c r="H3584" i="16"/>
  <c r="G3584" i="16"/>
  <c r="A3584" i="16"/>
  <c r="AB3583" i="16"/>
  <c r="AA3583" i="16"/>
  <c r="N3583" i="16"/>
  <c r="M3583" i="16"/>
  <c r="L3583" i="16"/>
  <c r="K3583" i="16"/>
  <c r="J3583" i="16"/>
  <c r="I3583" i="16"/>
  <c r="H3583" i="16"/>
  <c r="G3583" i="16"/>
  <c r="F3583" i="16"/>
  <c r="B3583" i="16"/>
  <c r="A3583" i="16"/>
  <c r="C3583" i="16" s="1"/>
  <c r="AB3582" i="16"/>
  <c r="AA3582" i="16"/>
  <c r="N3582" i="16"/>
  <c r="M3582" i="16"/>
  <c r="L3582" i="16"/>
  <c r="K3582" i="16"/>
  <c r="J3582" i="16"/>
  <c r="I3582" i="16"/>
  <c r="H3582" i="16"/>
  <c r="G3582" i="16"/>
  <c r="F3582" i="16"/>
  <c r="A3582" i="16"/>
  <c r="C3582" i="16" s="1"/>
  <c r="AB3581" i="16"/>
  <c r="AA3581" i="16"/>
  <c r="M3581" i="16"/>
  <c r="L3581" i="16"/>
  <c r="K3581" i="16"/>
  <c r="J3581" i="16"/>
  <c r="I3581" i="16"/>
  <c r="H3581" i="16"/>
  <c r="G3581" i="16"/>
  <c r="A3581" i="16"/>
  <c r="AB3580" i="16"/>
  <c r="AA3580" i="16"/>
  <c r="M3580" i="16"/>
  <c r="L3580" i="16"/>
  <c r="K3580" i="16"/>
  <c r="J3580" i="16"/>
  <c r="I3580" i="16"/>
  <c r="B3580" i="16" s="1"/>
  <c r="H3580" i="16"/>
  <c r="G3580" i="16"/>
  <c r="A3580" i="16"/>
  <c r="AB3579" i="16"/>
  <c r="AA3579" i="16"/>
  <c r="N3579" i="16"/>
  <c r="M3579" i="16"/>
  <c r="L3579" i="16"/>
  <c r="K3579" i="16"/>
  <c r="J3579" i="16"/>
  <c r="I3579" i="16"/>
  <c r="H3579" i="16"/>
  <c r="G3579" i="16"/>
  <c r="F3579" i="16"/>
  <c r="B3579" i="16"/>
  <c r="A3579" i="16"/>
  <c r="C3579" i="16" s="1"/>
  <c r="AB3578" i="16"/>
  <c r="AA3578" i="16"/>
  <c r="N3578" i="16"/>
  <c r="M3578" i="16"/>
  <c r="L3578" i="16"/>
  <c r="K3578" i="16"/>
  <c r="J3578" i="16"/>
  <c r="I3578" i="16"/>
  <c r="H3578" i="16"/>
  <c r="G3578" i="16"/>
  <c r="F3578" i="16"/>
  <c r="A3578" i="16"/>
  <c r="C3578" i="16" s="1"/>
  <c r="AB3577" i="16"/>
  <c r="AA3577" i="16"/>
  <c r="M3577" i="16"/>
  <c r="L3577" i="16"/>
  <c r="K3577" i="16"/>
  <c r="J3577" i="16"/>
  <c r="I3577" i="16"/>
  <c r="H3577" i="16"/>
  <c r="G3577" i="16"/>
  <c r="A3577" i="16"/>
  <c r="AB3576" i="16"/>
  <c r="AA3576" i="16"/>
  <c r="M3576" i="16"/>
  <c r="L3576" i="16"/>
  <c r="K3576" i="16"/>
  <c r="J3576" i="16"/>
  <c r="I3576" i="16"/>
  <c r="B3576" i="16" s="1"/>
  <c r="H3576" i="16"/>
  <c r="G3576" i="16"/>
  <c r="A3576" i="16"/>
  <c r="AB3575" i="16"/>
  <c r="AA3575" i="16"/>
  <c r="N3575" i="16"/>
  <c r="M3575" i="16"/>
  <c r="L3575" i="16"/>
  <c r="K3575" i="16"/>
  <c r="J3575" i="16"/>
  <c r="I3575" i="16"/>
  <c r="H3575" i="16"/>
  <c r="G3575" i="16"/>
  <c r="F3575" i="16"/>
  <c r="B3575" i="16"/>
  <c r="A3575" i="16"/>
  <c r="AB3574" i="16"/>
  <c r="AA3574" i="16"/>
  <c r="N3574" i="16"/>
  <c r="M3574" i="16"/>
  <c r="L3574" i="16"/>
  <c r="K3574" i="16"/>
  <c r="J3574" i="16"/>
  <c r="I3574" i="16"/>
  <c r="H3574" i="16"/>
  <c r="G3574" i="16"/>
  <c r="F3574" i="16"/>
  <c r="A3574" i="16"/>
  <c r="C3574" i="16" s="1"/>
  <c r="AB3573" i="16"/>
  <c r="AA3573" i="16"/>
  <c r="M3573" i="16"/>
  <c r="L3573" i="16"/>
  <c r="K3573" i="16"/>
  <c r="J3573" i="16"/>
  <c r="I3573" i="16"/>
  <c r="H3573" i="16"/>
  <c r="G3573" i="16"/>
  <c r="A3573" i="16"/>
  <c r="AB3572" i="16"/>
  <c r="AA3572" i="16"/>
  <c r="M3572" i="16"/>
  <c r="L3572" i="16"/>
  <c r="K3572" i="16"/>
  <c r="J3572" i="16"/>
  <c r="I3572" i="16"/>
  <c r="B3572" i="16" s="1"/>
  <c r="H3572" i="16"/>
  <c r="G3572" i="16"/>
  <c r="A3572" i="16"/>
  <c r="AB3571" i="16"/>
  <c r="AA3571" i="16"/>
  <c r="N3571" i="16"/>
  <c r="M3571" i="16"/>
  <c r="L3571" i="16"/>
  <c r="K3571" i="16"/>
  <c r="J3571" i="16"/>
  <c r="I3571" i="16"/>
  <c r="H3571" i="16"/>
  <c r="G3571" i="16"/>
  <c r="F3571" i="16"/>
  <c r="B3571" i="16"/>
  <c r="A3571" i="16"/>
  <c r="C3571" i="16" s="1"/>
  <c r="AB3570" i="16"/>
  <c r="AA3570" i="16"/>
  <c r="N3570" i="16"/>
  <c r="M3570" i="16"/>
  <c r="L3570" i="16"/>
  <c r="K3570" i="16"/>
  <c r="J3570" i="16"/>
  <c r="I3570" i="16"/>
  <c r="H3570" i="16"/>
  <c r="G3570" i="16"/>
  <c r="F3570" i="16"/>
  <c r="A3570" i="16"/>
  <c r="C3570" i="16" s="1"/>
  <c r="AB3569" i="16"/>
  <c r="AA3569" i="16"/>
  <c r="M3569" i="16"/>
  <c r="L3569" i="16"/>
  <c r="K3569" i="16"/>
  <c r="J3569" i="16"/>
  <c r="I3569" i="16"/>
  <c r="H3569" i="16"/>
  <c r="G3569" i="16"/>
  <c r="A3569" i="16"/>
  <c r="AB3568" i="16"/>
  <c r="AA3568" i="16"/>
  <c r="M3568" i="16"/>
  <c r="L3568" i="16"/>
  <c r="K3568" i="16"/>
  <c r="J3568" i="16"/>
  <c r="I3568" i="16"/>
  <c r="B3568" i="16" s="1"/>
  <c r="H3568" i="16"/>
  <c r="G3568" i="16"/>
  <c r="A3568" i="16"/>
  <c r="AB3567" i="16"/>
  <c r="AA3567" i="16"/>
  <c r="N3567" i="16"/>
  <c r="M3567" i="16"/>
  <c r="L3567" i="16"/>
  <c r="K3567" i="16"/>
  <c r="J3567" i="16"/>
  <c r="I3567" i="16"/>
  <c r="H3567" i="16"/>
  <c r="G3567" i="16"/>
  <c r="F3567" i="16"/>
  <c r="B3567" i="16"/>
  <c r="A3567" i="16"/>
  <c r="C3567" i="16" s="1"/>
  <c r="AB3566" i="16"/>
  <c r="AA3566" i="16"/>
  <c r="N3566" i="16"/>
  <c r="M3566" i="16"/>
  <c r="L3566" i="16"/>
  <c r="K3566" i="16"/>
  <c r="J3566" i="16"/>
  <c r="I3566" i="16"/>
  <c r="H3566" i="16"/>
  <c r="G3566" i="16"/>
  <c r="F3566" i="16"/>
  <c r="A3566" i="16"/>
  <c r="C3566" i="16" s="1"/>
  <c r="AB3565" i="16"/>
  <c r="AA3565" i="16"/>
  <c r="M3565" i="16"/>
  <c r="L3565" i="16"/>
  <c r="K3565" i="16"/>
  <c r="J3565" i="16"/>
  <c r="I3565" i="16"/>
  <c r="H3565" i="16"/>
  <c r="G3565" i="16"/>
  <c r="A3565" i="16"/>
  <c r="AB3564" i="16"/>
  <c r="AA3564" i="16"/>
  <c r="M3564" i="16"/>
  <c r="L3564" i="16"/>
  <c r="K3564" i="16"/>
  <c r="J3564" i="16"/>
  <c r="I3564" i="16"/>
  <c r="B3564" i="16" s="1"/>
  <c r="H3564" i="16"/>
  <c r="G3564" i="16"/>
  <c r="A3564" i="16"/>
  <c r="AB3563" i="16"/>
  <c r="AA3563" i="16"/>
  <c r="N3563" i="16"/>
  <c r="M3563" i="16"/>
  <c r="L3563" i="16"/>
  <c r="K3563" i="16"/>
  <c r="J3563" i="16"/>
  <c r="I3563" i="16"/>
  <c r="H3563" i="16"/>
  <c r="G3563" i="16"/>
  <c r="F3563" i="16"/>
  <c r="B3563" i="16"/>
  <c r="A3563" i="16"/>
  <c r="AB3562" i="16"/>
  <c r="AA3562" i="16"/>
  <c r="N3562" i="16"/>
  <c r="M3562" i="16"/>
  <c r="L3562" i="16"/>
  <c r="K3562" i="16"/>
  <c r="J3562" i="16"/>
  <c r="I3562" i="16"/>
  <c r="H3562" i="16"/>
  <c r="G3562" i="16"/>
  <c r="F3562" i="16"/>
  <c r="A3562" i="16"/>
  <c r="C3562" i="16" s="1"/>
  <c r="AB3561" i="16"/>
  <c r="AA3561" i="16"/>
  <c r="M3561" i="16"/>
  <c r="L3561" i="16"/>
  <c r="K3561" i="16"/>
  <c r="J3561" i="16"/>
  <c r="I3561" i="16"/>
  <c r="H3561" i="16"/>
  <c r="G3561" i="16"/>
  <c r="A3561" i="16"/>
  <c r="AB3560" i="16"/>
  <c r="AA3560" i="16"/>
  <c r="M3560" i="16"/>
  <c r="L3560" i="16"/>
  <c r="K3560" i="16"/>
  <c r="J3560" i="16"/>
  <c r="I3560" i="16"/>
  <c r="B3560" i="16" s="1"/>
  <c r="H3560" i="16"/>
  <c r="G3560" i="16"/>
  <c r="A3560" i="16"/>
  <c r="AB3559" i="16"/>
  <c r="AA3559" i="16"/>
  <c r="N3559" i="16"/>
  <c r="M3559" i="16"/>
  <c r="L3559" i="16"/>
  <c r="K3559" i="16"/>
  <c r="J3559" i="16"/>
  <c r="I3559" i="16"/>
  <c r="H3559" i="16"/>
  <c r="G3559" i="16"/>
  <c r="F3559" i="16"/>
  <c r="B3559" i="16"/>
  <c r="A3559" i="16"/>
  <c r="C3559" i="16" s="1"/>
  <c r="AB3558" i="16"/>
  <c r="AA3558" i="16"/>
  <c r="N3558" i="16"/>
  <c r="M3558" i="16"/>
  <c r="L3558" i="16"/>
  <c r="K3558" i="16"/>
  <c r="J3558" i="16"/>
  <c r="I3558" i="16"/>
  <c r="H3558" i="16"/>
  <c r="G3558" i="16"/>
  <c r="F3558" i="16"/>
  <c r="A3558" i="16"/>
  <c r="C3558" i="16" s="1"/>
  <c r="AB3557" i="16"/>
  <c r="AA3557" i="16"/>
  <c r="M3557" i="16"/>
  <c r="L3557" i="16"/>
  <c r="K3557" i="16"/>
  <c r="J3557" i="16"/>
  <c r="I3557" i="16"/>
  <c r="H3557" i="16"/>
  <c r="G3557" i="16"/>
  <c r="A3557" i="16"/>
  <c r="AB3556" i="16"/>
  <c r="AA3556" i="16"/>
  <c r="M3556" i="16"/>
  <c r="L3556" i="16"/>
  <c r="K3556" i="16"/>
  <c r="J3556" i="16"/>
  <c r="I3556" i="16"/>
  <c r="B3556" i="16" s="1"/>
  <c r="H3556" i="16"/>
  <c r="G3556" i="16"/>
  <c r="A3556" i="16"/>
  <c r="AB3555" i="16"/>
  <c r="AA3555" i="16"/>
  <c r="N3555" i="16"/>
  <c r="M3555" i="16"/>
  <c r="L3555" i="16"/>
  <c r="K3555" i="16"/>
  <c r="J3555" i="16"/>
  <c r="I3555" i="16"/>
  <c r="H3555" i="16"/>
  <c r="G3555" i="16"/>
  <c r="F3555" i="16" s="1"/>
  <c r="B3555" i="16"/>
  <c r="A3555" i="16"/>
  <c r="AB3554" i="16"/>
  <c r="AA3554" i="16"/>
  <c r="M3554" i="16"/>
  <c r="L3554" i="16"/>
  <c r="K3554" i="16"/>
  <c r="J3554" i="16"/>
  <c r="I3554" i="16"/>
  <c r="H3554" i="16"/>
  <c r="G3554" i="16"/>
  <c r="A3554" i="16"/>
  <c r="AB3553" i="16"/>
  <c r="AA3553" i="16"/>
  <c r="M3553" i="16"/>
  <c r="L3553" i="16"/>
  <c r="K3553" i="16"/>
  <c r="J3553" i="16"/>
  <c r="I3553" i="16"/>
  <c r="B3553" i="16" s="1"/>
  <c r="H3553" i="16"/>
  <c r="G3553" i="16"/>
  <c r="A3553" i="16"/>
  <c r="AB3552" i="16"/>
  <c r="AA3552" i="16"/>
  <c r="M3552" i="16"/>
  <c r="L3552" i="16"/>
  <c r="K3552" i="16"/>
  <c r="J3552" i="16"/>
  <c r="I3552" i="16"/>
  <c r="H3552" i="16"/>
  <c r="G3552" i="16"/>
  <c r="A3552" i="16"/>
  <c r="C3552" i="16" s="1"/>
  <c r="AB3551" i="16"/>
  <c r="AA3551" i="16"/>
  <c r="N3551" i="16"/>
  <c r="M3551" i="16"/>
  <c r="L3551" i="16"/>
  <c r="K3551" i="16"/>
  <c r="J3551" i="16"/>
  <c r="I3551" i="16"/>
  <c r="H3551" i="16"/>
  <c r="G3551" i="16"/>
  <c r="F3551" i="16"/>
  <c r="B3551" i="16"/>
  <c r="A3551" i="16"/>
  <c r="C3551" i="16" s="1"/>
  <c r="AB3550" i="16"/>
  <c r="AA3550" i="16"/>
  <c r="M3550" i="16"/>
  <c r="L3550" i="16"/>
  <c r="K3550" i="16"/>
  <c r="J3550" i="16"/>
  <c r="I3550" i="16"/>
  <c r="H3550" i="16"/>
  <c r="G3550" i="16"/>
  <c r="A3550" i="16"/>
  <c r="AB3549" i="16"/>
  <c r="AA3549" i="16"/>
  <c r="M3549" i="16"/>
  <c r="L3549" i="16"/>
  <c r="K3549" i="16"/>
  <c r="J3549" i="16"/>
  <c r="I3549" i="16"/>
  <c r="B3549" i="16" s="1"/>
  <c r="H3549" i="16"/>
  <c r="G3549" i="16"/>
  <c r="A3549" i="16"/>
  <c r="AB3548" i="16"/>
  <c r="AA3548" i="16"/>
  <c r="M3548" i="16"/>
  <c r="L3548" i="16"/>
  <c r="K3548" i="16"/>
  <c r="J3548" i="16"/>
  <c r="I3548" i="16"/>
  <c r="H3548" i="16"/>
  <c r="G3548" i="16"/>
  <c r="A3548" i="16"/>
  <c r="C3548" i="16" s="1"/>
  <c r="AB3547" i="16"/>
  <c r="AA3547" i="16"/>
  <c r="N3547" i="16"/>
  <c r="M3547" i="16"/>
  <c r="L3547" i="16"/>
  <c r="K3547" i="16"/>
  <c r="J3547" i="16"/>
  <c r="I3547" i="16"/>
  <c r="H3547" i="16"/>
  <c r="G3547" i="16"/>
  <c r="F3547" i="16"/>
  <c r="B3547" i="16"/>
  <c r="A3547" i="16"/>
  <c r="C3547" i="16" s="1"/>
  <c r="AB3546" i="16"/>
  <c r="AA3546" i="16"/>
  <c r="N3546" i="16"/>
  <c r="M3546" i="16"/>
  <c r="L3546" i="16"/>
  <c r="K3546" i="16"/>
  <c r="J3546" i="16"/>
  <c r="I3546" i="16"/>
  <c r="H3546" i="16"/>
  <c r="G3546" i="16"/>
  <c r="F3546" i="16"/>
  <c r="A3546" i="16"/>
  <c r="AB3545" i="16"/>
  <c r="AA3545" i="16"/>
  <c r="M3545" i="16"/>
  <c r="L3545" i="16"/>
  <c r="K3545" i="16"/>
  <c r="J3545" i="16"/>
  <c r="I3545" i="16"/>
  <c r="B3545" i="16" s="1"/>
  <c r="H3545" i="16"/>
  <c r="G3545" i="16"/>
  <c r="A3545" i="16"/>
  <c r="AB3544" i="16"/>
  <c r="AA3544" i="16"/>
  <c r="N3544" i="16"/>
  <c r="M3544" i="16"/>
  <c r="L3544" i="16"/>
  <c r="K3544" i="16"/>
  <c r="J3544" i="16"/>
  <c r="I3544" i="16"/>
  <c r="H3544" i="16"/>
  <c r="G3544" i="16"/>
  <c r="F3544" i="16"/>
  <c r="B3544" i="16"/>
  <c r="A3544" i="16"/>
  <c r="AB3543" i="16"/>
  <c r="AA3543" i="16"/>
  <c r="N3543" i="16"/>
  <c r="M3543" i="16"/>
  <c r="L3543" i="16"/>
  <c r="K3543" i="16"/>
  <c r="J3543" i="16"/>
  <c r="I3543" i="16"/>
  <c r="H3543" i="16"/>
  <c r="G3543" i="16"/>
  <c r="F3543" i="16"/>
  <c r="B3543" i="16"/>
  <c r="A3543" i="16"/>
  <c r="C3543" i="16" s="1"/>
  <c r="AB3542" i="16"/>
  <c r="AA3542" i="16"/>
  <c r="M3542" i="16"/>
  <c r="L3542" i="16"/>
  <c r="K3542" i="16"/>
  <c r="J3542" i="16"/>
  <c r="I3542" i="16"/>
  <c r="H3542" i="16"/>
  <c r="C3542" i="16" s="1"/>
  <c r="G3542" i="16"/>
  <c r="A3542" i="16"/>
  <c r="B3542" i="16" s="1"/>
  <c r="AB3541" i="16"/>
  <c r="AA3541" i="16"/>
  <c r="M3541" i="16"/>
  <c r="L3541" i="16"/>
  <c r="K3541" i="16"/>
  <c r="J3541" i="16"/>
  <c r="I3541" i="16"/>
  <c r="H3541" i="16"/>
  <c r="G3541" i="16"/>
  <c r="B3541" i="16"/>
  <c r="A3541" i="16"/>
  <c r="AB3540" i="16"/>
  <c r="AA3540" i="16"/>
  <c r="N3540" i="16"/>
  <c r="M3540" i="16"/>
  <c r="L3540" i="16"/>
  <c r="K3540" i="16"/>
  <c r="J3540" i="16"/>
  <c r="I3540" i="16"/>
  <c r="H3540" i="16"/>
  <c r="G3540" i="16"/>
  <c r="F3540" i="16"/>
  <c r="A3540" i="16"/>
  <c r="C3540" i="16" s="1"/>
  <c r="AB3539" i="16"/>
  <c r="AA3539" i="16"/>
  <c r="N3539" i="16"/>
  <c r="M3539" i="16"/>
  <c r="L3539" i="16"/>
  <c r="K3539" i="16"/>
  <c r="J3539" i="16"/>
  <c r="I3539" i="16"/>
  <c r="H3539" i="16"/>
  <c r="G3539" i="16"/>
  <c r="F3539" i="16" s="1"/>
  <c r="B3539" i="16"/>
  <c r="A3539" i="16"/>
  <c r="C3539" i="16" s="1"/>
  <c r="AB3538" i="16"/>
  <c r="AA3538" i="16"/>
  <c r="M3538" i="16"/>
  <c r="L3538" i="16"/>
  <c r="K3538" i="16"/>
  <c r="J3538" i="16"/>
  <c r="I3538" i="16"/>
  <c r="H3538" i="16"/>
  <c r="G3538" i="16"/>
  <c r="A3538" i="16"/>
  <c r="AB3537" i="16"/>
  <c r="AA3537" i="16"/>
  <c r="M3537" i="16"/>
  <c r="L3537" i="16"/>
  <c r="K3537" i="16"/>
  <c r="J3537" i="16"/>
  <c r="I3537" i="16"/>
  <c r="B3537" i="16" s="1"/>
  <c r="H3537" i="16"/>
  <c r="G3537" i="16"/>
  <c r="A3537" i="16"/>
  <c r="AB3536" i="16"/>
  <c r="AA3536" i="16"/>
  <c r="M3536" i="16"/>
  <c r="L3536" i="16"/>
  <c r="K3536" i="16"/>
  <c r="J3536" i="16"/>
  <c r="I3536" i="16"/>
  <c r="H3536" i="16"/>
  <c r="G3536" i="16"/>
  <c r="A3536" i="16"/>
  <c r="C3536" i="16" s="1"/>
  <c r="AB3535" i="16"/>
  <c r="AA3535" i="16"/>
  <c r="N3535" i="16"/>
  <c r="M3535" i="16"/>
  <c r="L3535" i="16"/>
  <c r="K3535" i="16"/>
  <c r="J3535" i="16"/>
  <c r="I3535" i="16"/>
  <c r="H3535" i="16"/>
  <c r="G3535" i="16"/>
  <c r="F3535" i="16"/>
  <c r="B3535" i="16"/>
  <c r="A3535" i="16"/>
  <c r="C3535" i="16" s="1"/>
  <c r="AB3534" i="16"/>
  <c r="AA3534" i="16"/>
  <c r="N3534" i="16"/>
  <c r="M3534" i="16"/>
  <c r="L3534" i="16"/>
  <c r="K3534" i="16"/>
  <c r="J3534" i="16"/>
  <c r="I3534" i="16"/>
  <c r="H3534" i="16"/>
  <c r="G3534" i="16"/>
  <c r="F3534" i="16"/>
  <c r="B3534" i="16"/>
  <c r="A3534" i="16"/>
  <c r="AB3533" i="16"/>
  <c r="AA3533" i="16"/>
  <c r="N3533" i="16"/>
  <c r="M3533" i="16"/>
  <c r="L3533" i="16"/>
  <c r="K3533" i="16"/>
  <c r="J3533" i="16"/>
  <c r="I3533" i="16"/>
  <c r="H3533" i="16"/>
  <c r="G3533" i="16"/>
  <c r="F3533" i="16"/>
  <c r="A3533" i="16"/>
  <c r="C3533" i="16" s="1"/>
  <c r="AB3532" i="16"/>
  <c r="AA3532" i="16"/>
  <c r="M3532" i="16"/>
  <c r="L3532" i="16"/>
  <c r="K3532" i="16"/>
  <c r="J3532" i="16"/>
  <c r="I3532" i="16"/>
  <c r="H3532" i="16"/>
  <c r="G3532" i="16"/>
  <c r="A3532" i="16"/>
  <c r="B3532" i="16" s="1"/>
  <c r="AB3531" i="16"/>
  <c r="AA3531" i="16"/>
  <c r="M3531" i="16"/>
  <c r="L3531" i="16"/>
  <c r="K3531" i="16"/>
  <c r="J3531" i="16"/>
  <c r="I3531" i="16"/>
  <c r="H3531" i="16"/>
  <c r="G3531" i="16"/>
  <c r="A3531" i="16"/>
  <c r="C3531" i="16" s="1"/>
  <c r="AB3530" i="16"/>
  <c r="AA3530" i="16"/>
  <c r="N3530" i="16"/>
  <c r="M3530" i="16"/>
  <c r="L3530" i="16"/>
  <c r="K3530" i="16"/>
  <c r="J3530" i="16"/>
  <c r="I3530" i="16"/>
  <c r="H3530" i="16"/>
  <c r="G3530" i="16"/>
  <c r="F3530" i="16"/>
  <c r="B3530" i="16"/>
  <c r="A3530" i="16"/>
  <c r="AB3529" i="16"/>
  <c r="AA3529" i="16"/>
  <c r="N3529" i="16"/>
  <c r="M3529" i="16"/>
  <c r="L3529" i="16"/>
  <c r="K3529" i="16"/>
  <c r="J3529" i="16"/>
  <c r="I3529" i="16"/>
  <c r="H3529" i="16"/>
  <c r="G3529" i="16"/>
  <c r="F3529" i="16"/>
  <c r="A3529" i="16"/>
  <c r="C3529" i="16" s="1"/>
  <c r="AB3528" i="16"/>
  <c r="AA3528" i="16"/>
  <c r="M3528" i="16"/>
  <c r="L3528" i="16"/>
  <c r="K3528" i="16"/>
  <c r="J3528" i="16"/>
  <c r="I3528" i="16"/>
  <c r="H3528" i="16"/>
  <c r="G3528" i="16"/>
  <c r="A3528" i="16"/>
  <c r="B3528" i="16" s="1"/>
  <c r="AB3527" i="16"/>
  <c r="AA3527" i="16"/>
  <c r="M3527" i="16"/>
  <c r="L3527" i="16"/>
  <c r="K3527" i="16"/>
  <c r="J3527" i="16"/>
  <c r="I3527" i="16"/>
  <c r="H3527" i="16"/>
  <c r="G3527" i="16"/>
  <c r="A3527" i="16"/>
  <c r="C3527" i="16" s="1"/>
  <c r="AB3526" i="16"/>
  <c r="AA3526" i="16"/>
  <c r="N3526" i="16"/>
  <c r="M3526" i="16"/>
  <c r="L3526" i="16"/>
  <c r="K3526" i="16"/>
  <c r="J3526" i="16"/>
  <c r="I3526" i="16"/>
  <c r="H3526" i="16"/>
  <c r="G3526" i="16"/>
  <c r="F3526" i="16"/>
  <c r="B3526" i="16"/>
  <c r="A3526" i="16"/>
  <c r="AB3525" i="16"/>
  <c r="AA3525" i="16"/>
  <c r="N3525" i="16"/>
  <c r="M3525" i="16"/>
  <c r="L3525" i="16"/>
  <c r="K3525" i="16"/>
  <c r="J3525" i="16"/>
  <c r="I3525" i="16"/>
  <c r="H3525" i="16"/>
  <c r="G3525" i="16"/>
  <c r="F3525" i="16"/>
  <c r="A3525" i="16"/>
  <c r="C3525" i="16" s="1"/>
  <c r="AB3524" i="16"/>
  <c r="AA3524" i="16"/>
  <c r="M3524" i="16"/>
  <c r="L3524" i="16"/>
  <c r="K3524" i="16"/>
  <c r="J3524" i="16"/>
  <c r="I3524" i="16"/>
  <c r="H3524" i="16"/>
  <c r="G3524" i="16"/>
  <c r="A3524" i="16"/>
  <c r="B3524" i="16" s="1"/>
  <c r="AB3523" i="16"/>
  <c r="AA3523" i="16"/>
  <c r="M3523" i="16"/>
  <c r="L3523" i="16"/>
  <c r="K3523" i="16"/>
  <c r="J3523" i="16"/>
  <c r="I3523" i="16"/>
  <c r="H3523" i="16"/>
  <c r="G3523" i="16"/>
  <c r="A3523" i="16"/>
  <c r="C3523" i="16" s="1"/>
  <c r="AB3522" i="16"/>
  <c r="AA3522" i="16"/>
  <c r="N3522" i="16"/>
  <c r="M3522" i="16"/>
  <c r="L3522" i="16"/>
  <c r="K3522" i="16"/>
  <c r="J3522" i="16"/>
  <c r="I3522" i="16"/>
  <c r="H3522" i="16"/>
  <c r="G3522" i="16"/>
  <c r="F3522" i="16"/>
  <c r="B3522" i="16"/>
  <c r="A3522" i="16"/>
  <c r="C3522" i="16" s="1"/>
  <c r="AB3521" i="16"/>
  <c r="AA3521" i="16"/>
  <c r="N3521" i="16"/>
  <c r="M3521" i="16"/>
  <c r="L3521" i="16"/>
  <c r="K3521" i="16"/>
  <c r="J3521" i="16"/>
  <c r="I3521" i="16"/>
  <c r="H3521" i="16"/>
  <c r="G3521" i="16"/>
  <c r="F3521" i="16"/>
  <c r="A3521" i="16"/>
  <c r="C3521" i="16" s="1"/>
  <c r="AB3520" i="16"/>
  <c r="AA3520" i="16"/>
  <c r="M3520" i="16"/>
  <c r="L3520" i="16"/>
  <c r="K3520" i="16"/>
  <c r="J3520" i="16"/>
  <c r="I3520" i="16"/>
  <c r="H3520" i="16"/>
  <c r="G3520" i="16"/>
  <c r="A3520" i="16"/>
  <c r="C3520" i="16" s="1"/>
  <c r="AB3519" i="16"/>
  <c r="AA3519" i="16"/>
  <c r="M3519" i="16"/>
  <c r="L3519" i="16"/>
  <c r="K3519" i="16"/>
  <c r="J3519" i="16"/>
  <c r="I3519" i="16"/>
  <c r="H3519" i="16"/>
  <c r="G3519" i="16"/>
  <c r="A3519" i="16"/>
  <c r="C3519" i="16" s="1"/>
  <c r="AB3518" i="16"/>
  <c r="AA3518" i="16"/>
  <c r="N3518" i="16"/>
  <c r="M3518" i="16"/>
  <c r="L3518" i="16"/>
  <c r="K3518" i="16"/>
  <c r="J3518" i="16"/>
  <c r="I3518" i="16"/>
  <c r="H3518" i="16"/>
  <c r="G3518" i="16"/>
  <c r="F3518" i="16"/>
  <c r="B3518" i="16"/>
  <c r="A3518" i="16"/>
  <c r="C3518" i="16" s="1"/>
  <c r="AB3517" i="16"/>
  <c r="AA3517" i="16"/>
  <c r="N3517" i="16"/>
  <c r="M3517" i="16"/>
  <c r="L3517" i="16"/>
  <c r="K3517" i="16"/>
  <c r="J3517" i="16"/>
  <c r="I3517" i="16"/>
  <c r="H3517" i="16"/>
  <c r="G3517" i="16"/>
  <c r="F3517" i="16"/>
  <c r="A3517" i="16"/>
  <c r="C3517" i="16" s="1"/>
  <c r="AB3516" i="16"/>
  <c r="AA3516" i="16"/>
  <c r="M3516" i="16"/>
  <c r="L3516" i="16"/>
  <c r="K3516" i="16"/>
  <c r="J3516" i="16"/>
  <c r="I3516" i="16"/>
  <c r="H3516" i="16"/>
  <c r="G3516" i="16"/>
  <c r="A3516" i="16"/>
  <c r="C3516" i="16" s="1"/>
  <c r="AB3515" i="16"/>
  <c r="AA3515" i="16"/>
  <c r="M3515" i="16"/>
  <c r="L3515" i="16"/>
  <c r="K3515" i="16"/>
  <c r="J3515" i="16"/>
  <c r="I3515" i="16"/>
  <c r="H3515" i="16"/>
  <c r="G3515" i="16"/>
  <c r="A3515" i="16"/>
  <c r="N3515" i="16" s="1"/>
  <c r="AB3514" i="16"/>
  <c r="AA3514" i="16"/>
  <c r="N3514" i="16"/>
  <c r="M3514" i="16"/>
  <c r="L3514" i="16"/>
  <c r="K3514" i="16"/>
  <c r="J3514" i="16"/>
  <c r="I3514" i="16"/>
  <c r="H3514" i="16"/>
  <c r="G3514" i="16"/>
  <c r="F3514" i="16"/>
  <c r="B3514" i="16"/>
  <c r="A3514" i="16"/>
  <c r="C3514" i="16" s="1"/>
  <c r="AB3513" i="16"/>
  <c r="AA3513" i="16"/>
  <c r="N3513" i="16"/>
  <c r="M3513" i="16"/>
  <c r="L3513" i="16"/>
  <c r="K3513" i="16"/>
  <c r="J3513" i="16"/>
  <c r="I3513" i="16"/>
  <c r="H3513" i="16"/>
  <c r="G3513" i="16"/>
  <c r="F3513" i="16"/>
  <c r="A3513" i="16"/>
  <c r="B3513" i="16" s="1"/>
  <c r="AB3512" i="16"/>
  <c r="AA3512" i="16"/>
  <c r="M3512" i="16"/>
  <c r="L3512" i="16"/>
  <c r="K3512" i="16"/>
  <c r="J3512" i="16"/>
  <c r="I3512" i="16"/>
  <c r="H3512" i="16"/>
  <c r="G3512" i="16"/>
  <c r="A3512" i="16"/>
  <c r="C3512" i="16" s="1"/>
  <c r="AB3511" i="16"/>
  <c r="AA3511" i="16"/>
  <c r="M3511" i="16"/>
  <c r="L3511" i="16"/>
  <c r="K3511" i="16"/>
  <c r="J3511" i="16"/>
  <c r="I3511" i="16"/>
  <c r="H3511" i="16"/>
  <c r="G3511" i="16"/>
  <c r="A3511" i="16"/>
  <c r="N3511" i="16" s="1"/>
  <c r="AB3510" i="16"/>
  <c r="AA3510" i="16"/>
  <c r="N3510" i="16"/>
  <c r="M3510" i="16"/>
  <c r="L3510" i="16"/>
  <c r="K3510" i="16"/>
  <c r="J3510" i="16"/>
  <c r="I3510" i="16"/>
  <c r="H3510" i="16"/>
  <c r="G3510" i="16"/>
  <c r="F3510" i="16"/>
  <c r="B3510" i="16"/>
  <c r="A3510" i="16"/>
  <c r="C3510" i="16" s="1"/>
  <c r="AB3509" i="16"/>
  <c r="AA3509" i="16"/>
  <c r="N3509" i="16"/>
  <c r="M3509" i="16"/>
  <c r="L3509" i="16"/>
  <c r="K3509" i="16"/>
  <c r="J3509" i="16"/>
  <c r="I3509" i="16"/>
  <c r="H3509" i="16"/>
  <c r="G3509" i="16"/>
  <c r="F3509" i="16"/>
  <c r="A3509" i="16"/>
  <c r="B3509" i="16" s="1"/>
  <c r="AB3508" i="16"/>
  <c r="AA3508" i="16"/>
  <c r="M3508" i="16"/>
  <c r="L3508" i="16"/>
  <c r="K3508" i="16"/>
  <c r="J3508" i="16"/>
  <c r="I3508" i="16"/>
  <c r="H3508" i="16"/>
  <c r="G3508" i="16"/>
  <c r="A3508" i="16"/>
  <c r="C3508" i="16" s="1"/>
  <c r="AB3507" i="16"/>
  <c r="AA3507" i="16"/>
  <c r="M3507" i="16"/>
  <c r="L3507" i="16"/>
  <c r="K3507" i="16"/>
  <c r="J3507" i="16"/>
  <c r="I3507" i="16"/>
  <c r="H3507" i="16"/>
  <c r="G3507" i="16"/>
  <c r="A3507" i="16"/>
  <c r="N3507" i="16" s="1"/>
  <c r="AB3506" i="16"/>
  <c r="AA3506" i="16"/>
  <c r="N3506" i="16"/>
  <c r="M3506" i="16"/>
  <c r="L3506" i="16"/>
  <c r="K3506" i="16"/>
  <c r="J3506" i="16"/>
  <c r="I3506" i="16"/>
  <c r="H3506" i="16"/>
  <c r="G3506" i="16"/>
  <c r="F3506" i="16"/>
  <c r="B3506" i="16"/>
  <c r="A3506" i="16"/>
  <c r="C3506" i="16" s="1"/>
  <c r="AB3505" i="16"/>
  <c r="AA3505" i="16"/>
  <c r="N3505" i="16"/>
  <c r="M3505" i="16"/>
  <c r="L3505" i="16"/>
  <c r="K3505" i="16"/>
  <c r="J3505" i="16"/>
  <c r="I3505" i="16"/>
  <c r="H3505" i="16"/>
  <c r="G3505" i="16"/>
  <c r="F3505" i="16"/>
  <c r="A3505" i="16"/>
  <c r="B3505" i="16" s="1"/>
  <c r="AB3504" i="16"/>
  <c r="AA3504" i="16"/>
  <c r="M3504" i="16"/>
  <c r="L3504" i="16"/>
  <c r="K3504" i="16"/>
  <c r="J3504" i="16"/>
  <c r="I3504" i="16"/>
  <c r="H3504" i="16"/>
  <c r="G3504" i="16"/>
  <c r="A3504" i="16"/>
  <c r="C3504" i="16" s="1"/>
  <c r="AB3503" i="16"/>
  <c r="AA3503" i="16"/>
  <c r="M3503" i="16"/>
  <c r="L3503" i="16"/>
  <c r="K3503" i="16"/>
  <c r="J3503" i="16"/>
  <c r="I3503" i="16"/>
  <c r="H3503" i="16"/>
  <c r="G3503" i="16"/>
  <c r="A3503" i="16"/>
  <c r="C3503" i="16" s="1"/>
  <c r="AB3502" i="16"/>
  <c r="AA3502" i="16"/>
  <c r="N3502" i="16"/>
  <c r="M3502" i="16"/>
  <c r="L3502" i="16"/>
  <c r="K3502" i="16"/>
  <c r="J3502" i="16"/>
  <c r="I3502" i="16"/>
  <c r="H3502" i="16"/>
  <c r="G3502" i="16"/>
  <c r="F3502" i="16"/>
  <c r="B3502" i="16"/>
  <c r="A3502" i="16"/>
  <c r="C3502" i="16" s="1"/>
  <c r="AB3501" i="16"/>
  <c r="AA3501" i="16"/>
  <c r="N3501" i="16"/>
  <c r="M3501" i="16"/>
  <c r="L3501" i="16"/>
  <c r="K3501" i="16"/>
  <c r="J3501" i="16"/>
  <c r="I3501" i="16"/>
  <c r="H3501" i="16"/>
  <c r="G3501" i="16"/>
  <c r="F3501" i="16"/>
  <c r="A3501" i="16"/>
  <c r="B3501" i="16" s="1"/>
  <c r="AB3500" i="16"/>
  <c r="AA3500" i="16"/>
  <c r="M3500" i="16"/>
  <c r="L3500" i="16"/>
  <c r="K3500" i="16"/>
  <c r="J3500" i="16"/>
  <c r="I3500" i="16"/>
  <c r="H3500" i="16"/>
  <c r="G3500" i="16"/>
  <c r="A3500" i="16"/>
  <c r="C3500" i="16" s="1"/>
  <c r="AB3499" i="16"/>
  <c r="AA3499" i="16"/>
  <c r="M3499" i="16"/>
  <c r="L3499" i="16"/>
  <c r="K3499" i="16"/>
  <c r="J3499" i="16"/>
  <c r="I3499" i="16"/>
  <c r="H3499" i="16"/>
  <c r="G3499" i="16"/>
  <c r="A3499" i="16"/>
  <c r="C3499" i="16" s="1"/>
  <c r="AB3498" i="16"/>
  <c r="AA3498" i="16"/>
  <c r="N3498" i="16"/>
  <c r="M3498" i="16"/>
  <c r="L3498" i="16"/>
  <c r="K3498" i="16"/>
  <c r="J3498" i="16"/>
  <c r="I3498" i="16"/>
  <c r="H3498" i="16"/>
  <c r="G3498" i="16"/>
  <c r="F3498" i="16"/>
  <c r="B3498" i="16"/>
  <c r="A3498" i="16"/>
  <c r="C3498" i="16" s="1"/>
  <c r="AB3497" i="16"/>
  <c r="AA3497" i="16"/>
  <c r="N3497" i="16"/>
  <c r="M3497" i="16"/>
  <c r="L3497" i="16"/>
  <c r="K3497" i="16"/>
  <c r="J3497" i="16"/>
  <c r="I3497" i="16"/>
  <c r="H3497" i="16"/>
  <c r="G3497" i="16"/>
  <c r="F3497" i="16"/>
  <c r="A3497" i="16"/>
  <c r="C3497" i="16" s="1"/>
  <c r="AB3496" i="16"/>
  <c r="AA3496" i="16"/>
  <c r="M3496" i="16"/>
  <c r="L3496" i="16"/>
  <c r="K3496" i="16"/>
  <c r="J3496" i="16"/>
  <c r="I3496" i="16"/>
  <c r="H3496" i="16"/>
  <c r="G3496" i="16"/>
  <c r="A3496" i="16"/>
  <c r="C3496" i="16" s="1"/>
  <c r="AB3495" i="16"/>
  <c r="AA3495" i="16"/>
  <c r="M3495" i="16"/>
  <c r="L3495" i="16"/>
  <c r="K3495" i="16"/>
  <c r="J3495" i="16"/>
  <c r="I3495" i="16"/>
  <c r="H3495" i="16"/>
  <c r="G3495" i="16"/>
  <c r="A3495" i="16"/>
  <c r="C3495" i="16" s="1"/>
  <c r="AB3494" i="16"/>
  <c r="AA3494" i="16"/>
  <c r="N3494" i="16"/>
  <c r="M3494" i="16"/>
  <c r="L3494" i="16"/>
  <c r="K3494" i="16"/>
  <c r="J3494" i="16"/>
  <c r="I3494" i="16"/>
  <c r="H3494" i="16"/>
  <c r="G3494" i="16"/>
  <c r="F3494" i="16"/>
  <c r="B3494" i="16"/>
  <c r="A3494" i="16"/>
  <c r="C3494" i="16" s="1"/>
  <c r="AB3493" i="16"/>
  <c r="AA3493" i="16"/>
  <c r="N3493" i="16"/>
  <c r="M3493" i="16"/>
  <c r="L3493" i="16"/>
  <c r="K3493" i="16"/>
  <c r="J3493" i="16"/>
  <c r="I3493" i="16"/>
  <c r="H3493" i="16"/>
  <c r="G3493" i="16"/>
  <c r="F3493" i="16"/>
  <c r="A3493" i="16"/>
  <c r="C3493" i="16" s="1"/>
  <c r="AB3492" i="16"/>
  <c r="AA3492" i="16"/>
  <c r="M3492" i="16"/>
  <c r="L3492" i="16"/>
  <c r="K3492" i="16"/>
  <c r="J3492" i="16"/>
  <c r="I3492" i="16"/>
  <c r="H3492" i="16"/>
  <c r="G3492" i="16"/>
  <c r="A3492" i="16"/>
  <c r="C3492" i="16" s="1"/>
  <c r="AB3491" i="16"/>
  <c r="AA3491" i="16"/>
  <c r="M3491" i="16"/>
  <c r="L3491" i="16"/>
  <c r="K3491" i="16"/>
  <c r="J3491" i="16"/>
  <c r="I3491" i="16"/>
  <c r="H3491" i="16"/>
  <c r="G3491" i="16"/>
  <c r="A3491" i="16"/>
  <c r="C3491" i="16" s="1"/>
  <c r="AB3490" i="16"/>
  <c r="AA3490" i="16"/>
  <c r="N3490" i="16"/>
  <c r="M3490" i="16"/>
  <c r="L3490" i="16"/>
  <c r="K3490" i="16"/>
  <c r="J3490" i="16"/>
  <c r="I3490" i="16"/>
  <c r="H3490" i="16"/>
  <c r="G3490" i="16"/>
  <c r="F3490" i="16"/>
  <c r="B3490" i="16"/>
  <c r="A3490" i="16"/>
  <c r="C3490" i="16" s="1"/>
  <c r="AB3489" i="16"/>
  <c r="AA3489" i="16"/>
  <c r="N3489" i="16"/>
  <c r="M3489" i="16"/>
  <c r="L3489" i="16"/>
  <c r="K3489" i="16"/>
  <c r="J3489" i="16"/>
  <c r="I3489" i="16"/>
  <c r="H3489" i="16"/>
  <c r="G3489" i="16"/>
  <c r="F3489" i="16"/>
  <c r="A3489" i="16"/>
  <c r="C3489" i="16" s="1"/>
  <c r="AB3488" i="16"/>
  <c r="AA3488" i="16"/>
  <c r="M3488" i="16"/>
  <c r="L3488" i="16"/>
  <c r="K3488" i="16"/>
  <c r="J3488" i="16"/>
  <c r="I3488" i="16"/>
  <c r="H3488" i="16"/>
  <c r="G3488" i="16"/>
  <c r="A3488" i="16"/>
  <c r="C3488" i="16" s="1"/>
  <c r="AB3487" i="16"/>
  <c r="AA3487" i="16"/>
  <c r="M3487" i="16"/>
  <c r="L3487" i="16"/>
  <c r="K3487" i="16"/>
  <c r="J3487" i="16"/>
  <c r="I3487" i="16"/>
  <c r="H3487" i="16"/>
  <c r="G3487" i="16"/>
  <c r="A3487" i="16"/>
  <c r="N3487" i="16" s="1"/>
  <c r="AB3486" i="16"/>
  <c r="AA3486" i="16"/>
  <c r="N3486" i="16"/>
  <c r="M3486" i="16"/>
  <c r="L3486" i="16"/>
  <c r="K3486" i="16"/>
  <c r="J3486" i="16"/>
  <c r="I3486" i="16"/>
  <c r="H3486" i="16"/>
  <c r="G3486" i="16"/>
  <c r="F3486" i="16"/>
  <c r="B3486" i="16"/>
  <c r="A3486" i="16"/>
  <c r="C3486" i="16" s="1"/>
  <c r="AB3485" i="16"/>
  <c r="AA3485" i="16"/>
  <c r="N3485" i="16"/>
  <c r="M3485" i="16"/>
  <c r="L3485" i="16"/>
  <c r="K3485" i="16"/>
  <c r="J3485" i="16"/>
  <c r="I3485" i="16"/>
  <c r="H3485" i="16"/>
  <c r="G3485" i="16"/>
  <c r="F3485" i="16"/>
  <c r="A3485" i="16"/>
  <c r="B3485" i="16" s="1"/>
  <c r="AB3484" i="16"/>
  <c r="AA3484" i="16"/>
  <c r="M3484" i="16"/>
  <c r="L3484" i="16"/>
  <c r="K3484" i="16"/>
  <c r="J3484" i="16"/>
  <c r="I3484" i="16"/>
  <c r="H3484" i="16"/>
  <c r="G3484" i="16"/>
  <c r="A3484" i="16"/>
  <c r="C3484" i="16" s="1"/>
  <c r="AB3483" i="16"/>
  <c r="AA3483" i="16"/>
  <c r="M3483" i="16"/>
  <c r="L3483" i="16"/>
  <c r="K3483" i="16"/>
  <c r="J3483" i="16"/>
  <c r="I3483" i="16"/>
  <c r="H3483" i="16"/>
  <c r="G3483" i="16"/>
  <c r="A3483" i="16"/>
  <c r="C3483" i="16" s="1"/>
  <c r="AB3482" i="16"/>
  <c r="AA3482" i="16"/>
  <c r="N3482" i="16"/>
  <c r="M3482" i="16"/>
  <c r="L3482" i="16"/>
  <c r="K3482" i="16"/>
  <c r="J3482" i="16"/>
  <c r="I3482" i="16"/>
  <c r="H3482" i="16"/>
  <c r="G3482" i="16"/>
  <c r="F3482" i="16"/>
  <c r="B3482" i="16"/>
  <c r="A3482" i="16"/>
  <c r="C3482" i="16" s="1"/>
  <c r="AB3481" i="16"/>
  <c r="AA3481" i="16"/>
  <c r="N3481" i="16"/>
  <c r="M3481" i="16"/>
  <c r="L3481" i="16"/>
  <c r="K3481" i="16"/>
  <c r="J3481" i="16"/>
  <c r="I3481" i="16"/>
  <c r="H3481" i="16"/>
  <c r="G3481" i="16"/>
  <c r="F3481" i="16"/>
  <c r="A3481" i="16"/>
  <c r="C3481" i="16" s="1"/>
  <c r="AB3480" i="16"/>
  <c r="AA3480" i="16"/>
  <c r="M3480" i="16"/>
  <c r="L3480" i="16"/>
  <c r="K3480" i="16"/>
  <c r="J3480" i="16"/>
  <c r="I3480" i="16"/>
  <c r="H3480" i="16"/>
  <c r="G3480" i="16"/>
  <c r="A3480" i="16"/>
  <c r="C3480" i="16" s="1"/>
  <c r="AB3479" i="16"/>
  <c r="AA3479" i="16"/>
  <c r="M3479" i="16"/>
  <c r="L3479" i="16"/>
  <c r="K3479" i="16"/>
  <c r="J3479" i="16"/>
  <c r="I3479" i="16"/>
  <c r="H3479" i="16"/>
  <c r="G3479" i="16"/>
  <c r="A3479" i="16"/>
  <c r="C3479" i="16" s="1"/>
  <c r="AB3478" i="16"/>
  <c r="AA3478" i="16"/>
  <c r="N3478" i="16"/>
  <c r="M3478" i="16"/>
  <c r="L3478" i="16"/>
  <c r="K3478" i="16"/>
  <c r="J3478" i="16"/>
  <c r="I3478" i="16"/>
  <c r="H3478" i="16"/>
  <c r="G3478" i="16"/>
  <c r="F3478" i="16"/>
  <c r="B3478" i="16"/>
  <c r="A3478" i="16"/>
  <c r="C3478" i="16" s="1"/>
  <c r="AB3477" i="16"/>
  <c r="AA3477" i="16"/>
  <c r="N3477" i="16"/>
  <c r="M3477" i="16"/>
  <c r="L3477" i="16"/>
  <c r="K3477" i="16"/>
  <c r="J3477" i="16"/>
  <c r="I3477" i="16"/>
  <c r="H3477" i="16"/>
  <c r="G3477" i="16"/>
  <c r="F3477" i="16"/>
  <c r="A3477" i="16"/>
  <c r="C3477" i="16" s="1"/>
  <c r="AB3476" i="16"/>
  <c r="AA3476" i="16"/>
  <c r="M3476" i="16"/>
  <c r="L3476" i="16"/>
  <c r="K3476" i="16"/>
  <c r="J3476" i="16"/>
  <c r="I3476" i="16"/>
  <c r="H3476" i="16"/>
  <c r="G3476" i="16"/>
  <c r="A3476" i="16"/>
  <c r="C3476" i="16" s="1"/>
  <c r="AB3475" i="16"/>
  <c r="AA3475" i="16"/>
  <c r="M3475" i="16"/>
  <c r="L3475" i="16"/>
  <c r="K3475" i="16"/>
  <c r="J3475" i="16"/>
  <c r="I3475" i="16"/>
  <c r="H3475" i="16"/>
  <c r="G3475" i="16"/>
  <c r="A3475" i="16"/>
  <c r="C3475" i="16" s="1"/>
  <c r="AB3474" i="16"/>
  <c r="AA3474" i="16"/>
  <c r="N3474" i="16"/>
  <c r="M3474" i="16"/>
  <c r="L3474" i="16"/>
  <c r="K3474" i="16"/>
  <c r="J3474" i="16"/>
  <c r="I3474" i="16"/>
  <c r="H3474" i="16"/>
  <c r="G3474" i="16"/>
  <c r="F3474" i="16"/>
  <c r="B3474" i="16"/>
  <c r="A3474" i="16"/>
  <c r="C3474" i="16" s="1"/>
  <c r="AB3473" i="16"/>
  <c r="AA3473" i="16"/>
  <c r="N3473" i="16"/>
  <c r="M3473" i="16"/>
  <c r="L3473" i="16"/>
  <c r="K3473" i="16"/>
  <c r="J3473" i="16"/>
  <c r="I3473" i="16"/>
  <c r="H3473" i="16"/>
  <c r="G3473" i="16"/>
  <c r="F3473" i="16"/>
  <c r="A3473" i="16"/>
  <c r="C3473" i="16" s="1"/>
  <c r="AB3472" i="16"/>
  <c r="AA3472" i="16"/>
  <c r="M3472" i="16"/>
  <c r="L3472" i="16"/>
  <c r="K3472" i="16"/>
  <c r="J3472" i="16"/>
  <c r="I3472" i="16"/>
  <c r="H3472" i="16"/>
  <c r="G3472" i="16"/>
  <c r="A3472" i="16"/>
  <c r="C3472" i="16" s="1"/>
  <c r="AB3471" i="16"/>
  <c r="AA3471" i="16"/>
  <c r="M3471" i="16"/>
  <c r="L3471" i="16"/>
  <c r="K3471" i="16"/>
  <c r="J3471" i="16"/>
  <c r="I3471" i="16"/>
  <c r="H3471" i="16"/>
  <c r="G3471" i="16"/>
  <c r="A3471" i="16"/>
  <c r="C3471" i="16" s="1"/>
  <c r="AB3470" i="16"/>
  <c r="AA3470" i="16"/>
  <c r="N3470" i="16"/>
  <c r="M3470" i="16"/>
  <c r="L3470" i="16"/>
  <c r="K3470" i="16"/>
  <c r="J3470" i="16"/>
  <c r="I3470" i="16"/>
  <c r="H3470" i="16"/>
  <c r="G3470" i="16"/>
  <c r="F3470" i="16"/>
  <c r="B3470" i="16"/>
  <c r="A3470" i="16"/>
  <c r="C3470" i="16" s="1"/>
  <c r="AB3469" i="16"/>
  <c r="AA3469" i="16"/>
  <c r="N3469" i="16"/>
  <c r="M3469" i="16"/>
  <c r="L3469" i="16"/>
  <c r="K3469" i="16"/>
  <c r="J3469" i="16"/>
  <c r="I3469" i="16"/>
  <c r="H3469" i="16"/>
  <c r="G3469" i="16"/>
  <c r="F3469" i="16"/>
  <c r="A3469" i="16"/>
  <c r="C3469" i="16" s="1"/>
  <c r="AB3468" i="16"/>
  <c r="AA3468" i="16"/>
  <c r="M3468" i="16"/>
  <c r="L3468" i="16"/>
  <c r="K3468" i="16"/>
  <c r="J3468" i="16"/>
  <c r="I3468" i="16"/>
  <c r="H3468" i="16"/>
  <c r="G3468" i="16"/>
  <c r="A3468" i="16"/>
  <c r="B3468" i="16" s="1"/>
  <c r="AB3467" i="16"/>
  <c r="AA3467" i="16"/>
  <c r="M3467" i="16"/>
  <c r="L3467" i="16"/>
  <c r="K3467" i="16"/>
  <c r="J3467" i="16"/>
  <c r="I3467" i="16"/>
  <c r="H3467" i="16"/>
  <c r="G3467" i="16"/>
  <c r="A3467" i="16"/>
  <c r="C3467" i="16" s="1"/>
  <c r="AB3466" i="16"/>
  <c r="AA3466" i="16"/>
  <c r="N3466" i="16"/>
  <c r="M3466" i="16"/>
  <c r="L3466" i="16"/>
  <c r="K3466" i="16"/>
  <c r="J3466" i="16"/>
  <c r="I3466" i="16"/>
  <c r="H3466" i="16"/>
  <c r="G3466" i="16"/>
  <c r="F3466" i="16"/>
  <c r="B3466" i="16"/>
  <c r="A3466" i="16"/>
  <c r="AB3465" i="16"/>
  <c r="AA3465" i="16"/>
  <c r="N3465" i="16"/>
  <c r="M3465" i="16"/>
  <c r="L3465" i="16"/>
  <c r="K3465" i="16"/>
  <c r="J3465" i="16"/>
  <c r="I3465" i="16"/>
  <c r="H3465" i="16"/>
  <c r="G3465" i="16"/>
  <c r="F3465" i="16"/>
  <c r="A3465" i="16"/>
  <c r="C3465" i="16" s="1"/>
  <c r="AB3464" i="16"/>
  <c r="AA3464" i="16"/>
  <c r="M3464" i="16"/>
  <c r="L3464" i="16"/>
  <c r="K3464" i="16"/>
  <c r="J3464" i="16"/>
  <c r="I3464" i="16"/>
  <c r="H3464" i="16"/>
  <c r="G3464" i="16"/>
  <c r="A3464" i="16"/>
  <c r="B3464" i="16" s="1"/>
  <c r="AA3463" i="16"/>
  <c r="M3463" i="16"/>
  <c r="L3463" i="16"/>
  <c r="K3463" i="16"/>
  <c r="G3463" i="16"/>
  <c r="A3463" i="16"/>
  <c r="C3463" i="16" s="1"/>
  <c r="AA3462" i="16"/>
  <c r="M3462" i="16"/>
  <c r="L3462" i="16"/>
  <c r="K3462" i="16"/>
  <c r="G3462" i="16"/>
  <c r="A3462" i="16"/>
  <c r="N3462" i="16" s="1"/>
  <c r="AB3461" i="16"/>
  <c r="AA3461" i="16"/>
  <c r="N3461" i="16"/>
  <c r="M3461" i="16"/>
  <c r="L3461" i="16"/>
  <c r="K3461" i="16"/>
  <c r="F3461" i="16"/>
  <c r="B3461" i="16"/>
  <c r="A3461" i="16"/>
  <c r="C3461" i="16" s="1"/>
  <c r="AB3460" i="16"/>
  <c r="AA3460" i="16"/>
  <c r="N3460" i="16"/>
  <c r="M3460" i="16"/>
  <c r="L3460" i="16"/>
  <c r="K3460" i="16"/>
  <c r="F3460" i="16"/>
  <c r="A3460" i="16"/>
  <c r="B3460" i="16" s="1"/>
  <c r="AB3459" i="16"/>
  <c r="AA3459" i="16"/>
  <c r="M3459" i="16"/>
  <c r="L3459" i="16"/>
  <c r="K3459" i="16"/>
  <c r="J3459" i="16"/>
  <c r="I3459" i="16"/>
  <c r="H3459" i="16"/>
  <c r="G3459" i="16"/>
  <c r="A3459" i="16"/>
  <c r="C3459" i="16" s="1"/>
  <c r="AB3458" i="16"/>
  <c r="AA3458" i="16"/>
  <c r="N3458" i="16"/>
  <c r="M3458" i="16"/>
  <c r="L3458" i="16"/>
  <c r="K3458" i="16"/>
  <c r="J3458" i="16"/>
  <c r="I3458" i="16"/>
  <c r="H3458" i="16"/>
  <c r="G3458" i="16"/>
  <c r="F3458" i="16"/>
  <c r="B3458" i="16"/>
  <c r="A3458" i="16"/>
  <c r="AB3457" i="16"/>
  <c r="AA3457" i="16"/>
  <c r="N3457" i="16"/>
  <c r="M3457" i="16"/>
  <c r="L3457" i="16"/>
  <c r="K3457" i="16"/>
  <c r="J3457" i="16"/>
  <c r="I3457" i="16"/>
  <c r="H3457" i="16"/>
  <c r="G3457" i="16"/>
  <c r="F3457" i="16"/>
  <c r="A3457" i="16"/>
  <c r="C3457" i="16" s="1"/>
  <c r="AB3456" i="16"/>
  <c r="AA3456" i="16"/>
  <c r="M3456" i="16"/>
  <c r="L3456" i="16"/>
  <c r="K3456" i="16"/>
  <c r="J3456" i="16"/>
  <c r="I3456" i="16"/>
  <c r="H3456" i="16"/>
  <c r="G3456" i="16"/>
  <c r="A3456" i="16"/>
  <c r="B3456" i="16" s="1"/>
  <c r="AB3455" i="16"/>
  <c r="AA3455" i="16"/>
  <c r="M3455" i="16"/>
  <c r="L3455" i="16"/>
  <c r="K3455" i="16"/>
  <c r="J3455" i="16"/>
  <c r="I3455" i="16"/>
  <c r="H3455" i="16"/>
  <c r="G3455" i="16"/>
  <c r="A3455" i="16"/>
  <c r="C3455" i="16" s="1"/>
  <c r="AB3454" i="16"/>
  <c r="AA3454" i="16"/>
  <c r="N3454" i="16"/>
  <c r="M3454" i="16"/>
  <c r="L3454" i="16"/>
  <c r="K3454" i="16"/>
  <c r="J3454" i="16"/>
  <c r="I3454" i="16"/>
  <c r="H3454" i="16"/>
  <c r="G3454" i="16"/>
  <c r="F3454" i="16"/>
  <c r="B3454" i="16"/>
  <c r="A3454" i="16"/>
  <c r="AB3453" i="16"/>
  <c r="AA3453" i="16"/>
  <c r="N3453" i="16"/>
  <c r="M3453" i="16"/>
  <c r="L3453" i="16"/>
  <c r="K3453" i="16"/>
  <c r="J3453" i="16"/>
  <c r="I3453" i="16"/>
  <c r="H3453" i="16"/>
  <c r="G3453" i="16"/>
  <c r="F3453" i="16"/>
  <c r="A3453" i="16"/>
  <c r="C3453" i="16" s="1"/>
  <c r="AB3452" i="16"/>
  <c r="AA3452" i="16"/>
  <c r="M3452" i="16"/>
  <c r="L3452" i="16"/>
  <c r="K3452" i="16"/>
  <c r="J3452" i="16"/>
  <c r="I3452" i="16"/>
  <c r="H3452" i="16"/>
  <c r="G3452" i="16"/>
  <c r="A3452" i="16"/>
  <c r="B3452" i="16" s="1"/>
  <c r="AB3451" i="16"/>
  <c r="AA3451" i="16"/>
  <c r="M3451" i="16"/>
  <c r="L3451" i="16"/>
  <c r="K3451" i="16"/>
  <c r="J3451" i="16"/>
  <c r="I3451" i="16"/>
  <c r="H3451" i="16"/>
  <c r="G3451" i="16"/>
  <c r="A3451" i="16"/>
  <c r="C3451" i="16" s="1"/>
  <c r="AB3450" i="16"/>
  <c r="AA3450" i="16"/>
  <c r="N3450" i="16"/>
  <c r="M3450" i="16"/>
  <c r="L3450" i="16"/>
  <c r="K3450" i="16"/>
  <c r="J3450" i="16"/>
  <c r="I3450" i="16"/>
  <c r="H3450" i="16"/>
  <c r="G3450" i="16"/>
  <c r="F3450" i="16"/>
  <c r="B3450" i="16"/>
  <c r="A3450" i="16"/>
  <c r="C3450" i="16" s="1"/>
  <c r="AB3449" i="16"/>
  <c r="AA3449" i="16"/>
  <c r="N3449" i="16"/>
  <c r="M3449" i="16"/>
  <c r="L3449" i="16"/>
  <c r="K3449" i="16"/>
  <c r="J3449" i="16"/>
  <c r="I3449" i="16"/>
  <c r="H3449" i="16"/>
  <c r="G3449" i="16"/>
  <c r="F3449" i="16"/>
  <c r="A3449" i="16"/>
  <c r="C3449" i="16" s="1"/>
  <c r="AB3448" i="16"/>
  <c r="AA3448" i="16"/>
  <c r="M3448" i="16"/>
  <c r="L3448" i="16"/>
  <c r="K3448" i="16"/>
  <c r="J3448" i="16"/>
  <c r="I3448" i="16"/>
  <c r="H3448" i="16"/>
  <c r="G3448" i="16"/>
  <c r="A3448" i="16"/>
  <c r="C3448" i="16" s="1"/>
  <c r="AB3447" i="16"/>
  <c r="AA3447" i="16"/>
  <c r="M3447" i="16"/>
  <c r="L3447" i="16"/>
  <c r="K3447" i="16"/>
  <c r="J3447" i="16"/>
  <c r="I3447" i="16"/>
  <c r="H3447" i="16"/>
  <c r="G3447" i="16"/>
  <c r="A3447" i="16"/>
  <c r="C3447" i="16" s="1"/>
  <c r="AB3446" i="16"/>
  <c r="AA3446" i="16"/>
  <c r="N3446" i="16"/>
  <c r="M3446" i="16"/>
  <c r="L3446" i="16"/>
  <c r="K3446" i="16"/>
  <c r="J3446" i="16"/>
  <c r="I3446" i="16"/>
  <c r="H3446" i="16"/>
  <c r="G3446" i="16"/>
  <c r="F3446" i="16"/>
  <c r="B3446" i="16"/>
  <c r="A3446" i="16"/>
  <c r="C3446" i="16" s="1"/>
  <c r="AB3445" i="16"/>
  <c r="AA3445" i="16"/>
  <c r="N3445" i="16"/>
  <c r="M3445" i="16"/>
  <c r="L3445" i="16"/>
  <c r="K3445" i="16"/>
  <c r="J3445" i="16"/>
  <c r="I3445" i="16"/>
  <c r="H3445" i="16"/>
  <c r="G3445" i="16"/>
  <c r="F3445" i="16"/>
  <c r="A3445" i="16"/>
  <c r="C3445" i="16" s="1"/>
  <c r="AB3444" i="16"/>
  <c r="AA3444" i="16"/>
  <c r="M3444" i="16"/>
  <c r="L3444" i="16"/>
  <c r="K3444" i="16"/>
  <c r="J3444" i="16"/>
  <c r="I3444" i="16"/>
  <c r="H3444" i="16"/>
  <c r="G3444" i="16"/>
  <c r="A3444" i="16"/>
  <c r="C3444" i="16" s="1"/>
  <c r="AB3443" i="16"/>
  <c r="AA3443" i="16"/>
  <c r="M3443" i="16"/>
  <c r="L3443" i="16"/>
  <c r="K3443" i="16"/>
  <c r="J3443" i="16"/>
  <c r="I3443" i="16"/>
  <c r="H3443" i="16"/>
  <c r="G3443" i="16"/>
  <c r="A3443" i="16"/>
  <c r="C3443" i="16" s="1"/>
  <c r="AB3442" i="16"/>
  <c r="AA3442" i="16"/>
  <c r="N3442" i="16"/>
  <c r="M3442" i="16"/>
  <c r="L3442" i="16"/>
  <c r="K3442" i="16"/>
  <c r="J3442" i="16"/>
  <c r="I3442" i="16"/>
  <c r="H3442" i="16"/>
  <c r="G3442" i="16"/>
  <c r="F3442" i="16"/>
  <c r="B3442" i="16"/>
  <c r="A3442" i="16"/>
  <c r="C3442" i="16" s="1"/>
  <c r="AB3441" i="16"/>
  <c r="AA3441" i="16"/>
  <c r="N3441" i="16"/>
  <c r="M3441" i="16"/>
  <c r="L3441" i="16"/>
  <c r="K3441" i="16"/>
  <c r="J3441" i="16"/>
  <c r="I3441" i="16"/>
  <c r="H3441" i="16"/>
  <c r="G3441" i="16"/>
  <c r="F3441" i="16"/>
  <c r="A3441" i="16"/>
  <c r="C3441" i="16" s="1"/>
  <c r="AB3440" i="16"/>
  <c r="AA3440" i="16"/>
  <c r="M3440" i="16"/>
  <c r="L3440" i="16"/>
  <c r="K3440" i="16"/>
  <c r="J3440" i="16"/>
  <c r="I3440" i="16"/>
  <c r="H3440" i="16"/>
  <c r="G3440" i="16"/>
  <c r="A3440" i="16"/>
  <c r="C3440" i="16" s="1"/>
  <c r="AB3439" i="16"/>
  <c r="AA3439" i="16"/>
  <c r="M3439" i="16"/>
  <c r="L3439" i="16"/>
  <c r="K3439" i="16"/>
  <c r="J3439" i="16"/>
  <c r="I3439" i="16"/>
  <c r="H3439" i="16"/>
  <c r="G3439" i="16"/>
  <c r="A3439" i="16"/>
  <c r="C3439" i="16" s="1"/>
  <c r="AB3438" i="16"/>
  <c r="AA3438" i="16"/>
  <c r="N3438" i="16"/>
  <c r="M3438" i="16"/>
  <c r="L3438" i="16"/>
  <c r="K3438" i="16"/>
  <c r="J3438" i="16"/>
  <c r="I3438" i="16"/>
  <c r="H3438" i="16"/>
  <c r="G3438" i="16"/>
  <c r="F3438" i="16"/>
  <c r="B3438" i="16"/>
  <c r="A3438" i="16"/>
  <c r="C3438" i="16" s="1"/>
  <c r="AB3437" i="16"/>
  <c r="AA3437" i="16"/>
  <c r="N3437" i="16"/>
  <c r="M3437" i="16"/>
  <c r="L3437" i="16"/>
  <c r="K3437" i="16"/>
  <c r="J3437" i="16"/>
  <c r="I3437" i="16"/>
  <c r="H3437" i="16"/>
  <c r="G3437" i="16"/>
  <c r="F3437" i="16"/>
  <c r="A3437" i="16"/>
  <c r="C3437" i="16" s="1"/>
  <c r="AB3436" i="16"/>
  <c r="AA3436" i="16"/>
  <c r="M3436" i="16"/>
  <c r="L3436" i="16"/>
  <c r="K3436" i="16"/>
  <c r="J3436" i="16"/>
  <c r="I3436" i="16"/>
  <c r="H3436" i="16"/>
  <c r="G3436" i="16"/>
  <c r="A3436" i="16"/>
  <c r="C3436" i="16" s="1"/>
  <c r="AB3435" i="16"/>
  <c r="AA3435" i="16"/>
  <c r="M3435" i="16"/>
  <c r="L3435" i="16"/>
  <c r="K3435" i="16"/>
  <c r="J3435" i="16"/>
  <c r="I3435" i="16"/>
  <c r="H3435" i="16"/>
  <c r="G3435" i="16"/>
  <c r="A3435" i="16"/>
  <c r="C3435" i="16" s="1"/>
  <c r="AB3434" i="16"/>
  <c r="AA3434" i="16"/>
  <c r="M3434" i="16"/>
  <c r="L3434" i="16"/>
  <c r="K3434" i="16"/>
  <c r="J3434" i="16"/>
  <c r="I3434" i="16"/>
  <c r="B3434" i="16" s="1"/>
  <c r="H3434" i="16"/>
  <c r="G3434" i="16"/>
  <c r="A3434" i="16"/>
  <c r="N3434" i="16" s="1"/>
  <c r="AB3433" i="16"/>
  <c r="AA3433" i="16"/>
  <c r="M3433" i="16"/>
  <c r="L3433" i="16"/>
  <c r="K3433" i="16"/>
  <c r="J3433" i="16"/>
  <c r="I3433" i="16"/>
  <c r="H3433" i="16"/>
  <c r="G3433" i="16"/>
  <c r="A3433" i="16"/>
  <c r="C3433" i="16" s="1"/>
  <c r="AB3432" i="16"/>
  <c r="AA3432" i="16"/>
  <c r="N3432" i="16"/>
  <c r="M3432" i="16"/>
  <c r="L3432" i="16"/>
  <c r="K3432" i="16"/>
  <c r="J3432" i="16"/>
  <c r="I3432" i="16"/>
  <c r="H3432" i="16"/>
  <c r="G3432" i="16"/>
  <c r="F3432" i="16"/>
  <c r="B3432" i="16"/>
  <c r="A3432" i="16"/>
  <c r="C3432" i="16" s="1"/>
  <c r="AB3431" i="16"/>
  <c r="AA3431" i="16"/>
  <c r="N3431" i="16"/>
  <c r="M3431" i="16"/>
  <c r="L3431" i="16"/>
  <c r="K3431" i="16"/>
  <c r="J3431" i="16"/>
  <c r="I3431" i="16"/>
  <c r="H3431" i="16"/>
  <c r="G3431" i="16"/>
  <c r="F3431" i="16"/>
  <c r="A3431" i="16"/>
  <c r="C3431" i="16" s="1"/>
  <c r="AB3430" i="16"/>
  <c r="AA3430" i="16"/>
  <c r="M3430" i="16"/>
  <c r="L3430" i="16"/>
  <c r="K3430" i="16"/>
  <c r="J3430" i="16"/>
  <c r="I3430" i="16"/>
  <c r="H3430" i="16"/>
  <c r="G3430" i="16"/>
  <c r="A3430" i="16"/>
  <c r="C3430" i="16" s="1"/>
  <c r="AB3429" i="16"/>
  <c r="AA3429" i="16"/>
  <c r="M3429" i="16"/>
  <c r="L3429" i="16"/>
  <c r="K3429" i="16"/>
  <c r="J3429" i="16"/>
  <c r="I3429" i="16"/>
  <c r="H3429" i="16"/>
  <c r="G3429" i="16"/>
  <c r="A3429" i="16"/>
  <c r="N3429" i="16" s="1"/>
  <c r="AB3428" i="16"/>
  <c r="AA3428" i="16"/>
  <c r="N3428" i="16"/>
  <c r="M3428" i="16"/>
  <c r="L3428" i="16"/>
  <c r="K3428" i="16"/>
  <c r="J3428" i="16"/>
  <c r="I3428" i="16"/>
  <c r="H3428" i="16"/>
  <c r="G3428" i="16"/>
  <c r="F3428" i="16"/>
  <c r="B3428" i="16"/>
  <c r="A3428" i="16"/>
  <c r="C3428" i="16" s="1"/>
  <c r="AB3427" i="16"/>
  <c r="AA3427" i="16"/>
  <c r="N3427" i="16"/>
  <c r="M3427" i="16"/>
  <c r="L3427" i="16"/>
  <c r="K3427" i="16"/>
  <c r="J3427" i="16"/>
  <c r="I3427" i="16"/>
  <c r="H3427" i="16"/>
  <c r="G3427" i="16"/>
  <c r="F3427" i="16"/>
  <c r="A3427" i="16"/>
  <c r="C3427" i="16" s="1"/>
  <c r="AB3426" i="16"/>
  <c r="AA3426" i="16"/>
  <c r="M3426" i="16"/>
  <c r="L3426" i="16"/>
  <c r="K3426" i="16"/>
  <c r="J3426" i="16"/>
  <c r="I3426" i="16"/>
  <c r="H3426" i="16"/>
  <c r="G3426" i="16"/>
  <c r="A3426" i="16"/>
  <c r="C3426" i="16" s="1"/>
  <c r="AB3425" i="16"/>
  <c r="AA3425" i="16"/>
  <c r="M3425" i="16"/>
  <c r="L3425" i="16"/>
  <c r="K3425" i="16"/>
  <c r="J3425" i="16"/>
  <c r="I3425" i="16"/>
  <c r="H3425" i="16"/>
  <c r="G3425" i="16"/>
  <c r="A3425" i="16"/>
  <c r="C3425" i="16" s="1"/>
  <c r="AB3424" i="16"/>
  <c r="AA3424" i="16"/>
  <c r="N3424" i="16"/>
  <c r="M3424" i="16"/>
  <c r="L3424" i="16"/>
  <c r="K3424" i="16"/>
  <c r="J3424" i="16"/>
  <c r="I3424" i="16"/>
  <c r="H3424" i="16"/>
  <c r="G3424" i="16"/>
  <c r="F3424" i="16"/>
  <c r="B3424" i="16"/>
  <c r="A3424" i="16"/>
  <c r="C3424" i="16" s="1"/>
  <c r="AB3423" i="16"/>
  <c r="AA3423" i="16"/>
  <c r="N3423" i="16"/>
  <c r="M3423" i="16"/>
  <c r="L3423" i="16"/>
  <c r="K3423" i="16"/>
  <c r="J3423" i="16"/>
  <c r="I3423" i="16"/>
  <c r="H3423" i="16"/>
  <c r="G3423" i="16"/>
  <c r="F3423" i="16"/>
  <c r="A3423" i="16"/>
  <c r="C3423" i="16" s="1"/>
  <c r="AB3422" i="16"/>
  <c r="AA3422" i="16"/>
  <c r="M3422" i="16"/>
  <c r="L3422" i="16"/>
  <c r="K3422" i="16"/>
  <c r="J3422" i="16"/>
  <c r="I3422" i="16"/>
  <c r="H3422" i="16"/>
  <c r="G3422" i="16"/>
  <c r="A3422" i="16"/>
  <c r="C3422" i="16" s="1"/>
  <c r="AB3421" i="16"/>
  <c r="AA3421" i="16"/>
  <c r="M3421" i="16"/>
  <c r="L3421" i="16"/>
  <c r="K3421" i="16"/>
  <c r="J3421" i="16"/>
  <c r="I3421" i="16"/>
  <c r="H3421" i="16"/>
  <c r="G3421" i="16"/>
  <c r="A3421" i="16"/>
  <c r="C3421" i="16" s="1"/>
  <c r="AB3420" i="16"/>
  <c r="AA3420" i="16"/>
  <c r="N3420" i="16"/>
  <c r="M3420" i="16"/>
  <c r="L3420" i="16"/>
  <c r="K3420" i="16"/>
  <c r="J3420" i="16"/>
  <c r="I3420" i="16"/>
  <c r="H3420" i="16"/>
  <c r="G3420" i="16"/>
  <c r="F3420" i="16"/>
  <c r="B3420" i="16"/>
  <c r="A3420" i="16"/>
  <c r="C3420" i="16" s="1"/>
  <c r="AB3419" i="16"/>
  <c r="AA3419" i="16"/>
  <c r="N3419" i="16"/>
  <c r="M3419" i="16"/>
  <c r="L3419" i="16"/>
  <c r="K3419" i="16"/>
  <c r="J3419" i="16"/>
  <c r="I3419" i="16"/>
  <c r="H3419" i="16"/>
  <c r="G3419" i="16"/>
  <c r="F3419" i="16"/>
  <c r="A3419" i="16"/>
  <c r="C3419" i="16" s="1"/>
  <c r="AB3418" i="16"/>
  <c r="AA3418" i="16"/>
  <c r="M3418" i="16"/>
  <c r="L3418" i="16"/>
  <c r="K3418" i="16"/>
  <c r="J3418" i="16"/>
  <c r="I3418" i="16"/>
  <c r="H3418" i="16"/>
  <c r="G3418" i="16"/>
  <c r="A3418" i="16"/>
  <c r="C3418" i="16" s="1"/>
  <c r="AB3417" i="16"/>
  <c r="AA3417" i="16"/>
  <c r="M3417" i="16"/>
  <c r="L3417" i="16"/>
  <c r="K3417" i="16"/>
  <c r="J3417" i="16"/>
  <c r="I3417" i="16"/>
  <c r="H3417" i="16"/>
  <c r="G3417" i="16"/>
  <c r="A3417" i="16"/>
  <c r="C3417" i="16" s="1"/>
  <c r="AB3416" i="16"/>
  <c r="AA3416" i="16"/>
  <c r="N3416" i="16"/>
  <c r="M3416" i="16"/>
  <c r="L3416" i="16"/>
  <c r="K3416" i="16"/>
  <c r="J3416" i="16"/>
  <c r="I3416" i="16"/>
  <c r="H3416" i="16"/>
  <c r="G3416" i="16"/>
  <c r="F3416" i="16"/>
  <c r="B3416" i="16"/>
  <c r="A3416" i="16"/>
  <c r="C3416" i="16" s="1"/>
  <c r="AB3415" i="16"/>
  <c r="AA3415" i="16"/>
  <c r="N3415" i="16"/>
  <c r="M3415" i="16"/>
  <c r="L3415" i="16"/>
  <c r="K3415" i="16"/>
  <c r="J3415" i="16"/>
  <c r="I3415" i="16"/>
  <c r="H3415" i="16"/>
  <c r="G3415" i="16"/>
  <c r="F3415" i="16"/>
  <c r="A3415" i="16"/>
  <c r="C3415" i="16" s="1"/>
  <c r="AB3414" i="16"/>
  <c r="AA3414" i="16"/>
  <c r="M3414" i="16"/>
  <c r="L3414" i="16"/>
  <c r="K3414" i="16"/>
  <c r="J3414" i="16"/>
  <c r="I3414" i="16"/>
  <c r="H3414" i="16"/>
  <c r="G3414" i="16"/>
  <c r="A3414" i="16"/>
  <c r="C3414" i="16" s="1"/>
  <c r="AB3413" i="16"/>
  <c r="AA3413" i="16"/>
  <c r="M3413" i="16"/>
  <c r="L3413" i="16"/>
  <c r="K3413" i="16"/>
  <c r="J3413" i="16"/>
  <c r="I3413" i="16"/>
  <c r="H3413" i="16"/>
  <c r="G3413" i="16"/>
  <c r="A3413" i="16"/>
  <c r="C3413" i="16" s="1"/>
  <c r="AB3412" i="16"/>
  <c r="AA3412" i="16"/>
  <c r="N3412" i="16"/>
  <c r="M3412" i="16"/>
  <c r="L3412" i="16"/>
  <c r="K3412" i="16"/>
  <c r="J3412" i="16"/>
  <c r="I3412" i="16"/>
  <c r="H3412" i="16"/>
  <c r="G3412" i="16"/>
  <c r="F3412" i="16"/>
  <c r="B3412" i="16"/>
  <c r="A3412" i="16"/>
  <c r="C3412" i="16" s="1"/>
  <c r="AB3411" i="16"/>
  <c r="AA3411" i="16"/>
  <c r="N3411" i="16"/>
  <c r="M3411" i="16"/>
  <c r="L3411" i="16"/>
  <c r="K3411" i="16"/>
  <c r="J3411" i="16"/>
  <c r="I3411" i="16"/>
  <c r="H3411" i="16"/>
  <c r="G3411" i="16"/>
  <c r="F3411" i="16"/>
  <c r="A3411" i="16"/>
  <c r="C3411" i="16" s="1"/>
  <c r="AB3410" i="16"/>
  <c r="AA3410" i="16"/>
  <c r="M3410" i="16"/>
  <c r="L3410" i="16"/>
  <c r="K3410" i="16"/>
  <c r="J3410" i="16"/>
  <c r="I3410" i="16"/>
  <c r="H3410" i="16"/>
  <c r="G3410" i="16"/>
  <c r="A3410" i="16"/>
  <c r="C3410" i="16" s="1"/>
  <c r="AB3409" i="16"/>
  <c r="AA3409" i="16"/>
  <c r="M3409" i="16"/>
  <c r="L3409" i="16"/>
  <c r="K3409" i="16"/>
  <c r="J3409" i="16"/>
  <c r="I3409" i="16"/>
  <c r="H3409" i="16"/>
  <c r="G3409" i="16"/>
  <c r="A3409" i="16"/>
  <c r="C3409" i="16" s="1"/>
  <c r="AB3408" i="16"/>
  <c r="AA3408" i="16"/>
  <c r="N3408" i="16"/>
  <c r="M3408" i="16"/>
  <c r="L3408" i="16"/>
  <c r="K3408" i="16"/>
  <c r="J3408" i="16"/>
  <c r="I3408" i="16"/>
  <c r="H3408" i="16"/>
  <c r="G3408" i="16"/>
  <c r="F3408" i="16"/>
  <c r="B3408" i="16"/>
  <c r="A3408" i="16"/>
  <c r="C3408" i="16" s="1"/>
  <c r="AB3407" i="16"/>
  <c r="AA3407" i="16"/>
  <c r="N3407" i="16"/>
  <c r="M3407" i="16"/>
  <c r="L3407" i="16"/>
  <c r="K3407" i="16"/>
  <c r="J3407" i="16"/>
  <c r="I3407" i="16"/>
  <c r="H3407" i="16"/>
  <c r="G3407" i="16"/>
  <c r="F3407" i="16"/>
  <c r="A3407" i="16"/>
  <c r="C3407" i="16" s="1"/>
  <c r="AB3406" i="16"/>
  <c r="AA3406" i="16"/>
  <c r="M3406" i="16"/>
  <c r="L3406" i="16"/>
  <c r="K3406" i="16"/>
  <c r="J3406" i="16"/>
  <c r="I3406" i="16"/>
  <c r="H3406" i="16"/>
  <c r="G3406" i="16"/>
  <c r="A3406" i="16"/>
  <c r="C3406" i="16" s="1"/>
  <c r="AB3405" i="16"/>
  <c r="AA3405" i="16"/>
  <c r="M3405" i="16"/>
  <c r="L3405" i="16"/>
  <c r="K3405" i="16"/>
  <c r="J3405" i="16"/>
  <c r="I3405" i="16"/>
  <c r="H3405" i="16"/>
  <c r="G3405" i="16"/>
  <c r="A3405" i="16"/>
  <c r="C3405" i="16" s="1"/>
  <c r="AB3404" i="16"/>
  <c r="AA3404" i="16"/>
  <c r="N3404" i="16"/>
  <c r="M3404" i="16"/>
  <c r="L3404" i="16"/>
  <c r="K3404" i="16"/>
  <c r="J3404" i="16"/>
  <c r="I3404" i="16"/>
  <c r="H3404" i="16"/>
  <c r="G3404" i="16"/>
  <c r="F3404" i="16"/>
  <c r="B3404" i="16"/>
  <c r="A3404" i="16"/>
  <c r="C3404" i="16" s="1"/>
  <c r="AB3403" i="16"/>
  <c r="AA3403" i="16"/>
  <c r="N3403" i="16"/>
  <c r="M3403" i="16"/>
  <c r="L3403" i="16"/>
  <c r="K3403" i="16"/>
  <c r="J3403" i="16"/>
  <c r="I3403" i="16"/>
  <c r="H3403" i="16"/>
  <c r="G3403" i="16"/>
  <c r="F3403" i="16"/>
  <c r="A3403" i="16"/>
  <c r="B3403" i="16" s="1"/>
  <c r="AB3402" i="16"/>
  <c r="AA3402" i="16"/>
  <c r="M3402" i="16"/>
  <c r="L3402" i="16"/>
  <c r="K3402" i="16"/>
  <c r="J3402" i="16"/>
  <c r="I3402" i="16"/>
  <c r="H3402" i="16"/>
  <c r="G3402" i="16"/>
  <c r="A3402" i="16"/>
  <c r="C3402" i="16" s="1"/>
  <c r="AB3401" i="16"/>
  <c r="AA3401" i="16"/>
  <c r="M3401" i="16"/>
  <c r="L3401" i="16"/>
  <c r="K3401" i="16"/>
  <c r="J3401" i="16"/>
  <c r="I3401" i="16"/>
  <c r="H3401" i="16"/>
  <c r="G3401" i="16"/>
  <c r="A3401" i="16"/>
  <c r="N3401" i="16" s="1"/>
  <c r="AB3400" i="16"/>
  <c r="AA3400" i="16"/>
  <c r="N3400" i="16"/>
  <c r="M3400" i="16"/>
  <c r="L3400" i="16"/>
  <c r="K3400" i="16"/>
  <c r="J3400" i="16"/>
  <c r="I3400" i="16"/>
  <c r="H3400" i="16"/>
  <c r="G3400" i="16"/>
  <c r="F3400" i="16"/>
  <c r="B3400" i="16"/>
  <c r="A3400" i="16"/>
  <c r="C3400" i="16" s="1"/>
  <c r="AB3399" i="16"/>
  <c r="AA3399" i="16"/>
  <c r="N3399" i="16"/>
  <c r="M3399" i="16"/>
  <c r="L3399" i="16"/>
  <c r="K3399" i="16"/>
  <c r="J3399" i="16"/>
  <c r="I3399" i="16"/>
  <c r="H3399" i="16"/>
  <c r="G3399" i="16"/>
  <c r="F3399" i="16"/>
  <c r="A3399" i="16"/>
  <c r="B3399" i="16" s="1"/>
  <c r="AB3398" i="16"/>
  <c r="AA3398" i="16"/>
  <c r="M3398" i="16"/>
  <c r="L3398" i="16"/>
  <c r="K3398" i="16"/>
  <c r="J3398" i="16"/>
  <c r="I3398" i="16"/>
  <c r="H3398" i="16"/>
  <c r="G3398" i="16"/>
  <c r="A3398" i="16"/>
  <c r="C3398" i="16" s="1"/>
  <c r="AB3397" i="16"/>
  <c r="AA3397" i="16"/>
  <c r="M3397" i="16"/>
  <c r="L3397" i="16"/>
  <c r="K3397" i="16"/>
  <c r="J3397" i="16"/>
  <c r="I3397" i="16"/>
  <c r="H3397" i="16"/>
  <c r="G3397" i="16"/>
  <c r="A3397" i="16"/>
  <c r="N3397" i="16" s="1"/>
  <c r="AB3396" i="16"/>
  <c r="AA3396" i="16"/>
  <c r="N3396" i="16"/>
  <c r="M3396" i="16"/>
  <c r="L3396" i="16"/>
  <c r="K3396" i="16"/>
  <c r="J3396" i="16"/>
  <c r="I3396" i="16"/>
  <c r="H3396" i="16"/>
  <c r="G3396" i="16"/>
  <c r="F3396" i="16"/>
  <c r="B3396" i="16"/>
  <c r="A3396" i="16"/>
  <c r="C3396" i="16" s="1"/>
  <c r="AB3395" i="16"/>
  <c r="AA3395" i="16"/>
  <c r="N3395" i="16"/>
  <c r="M3395" i="16"/>
  <c r="L3395" i="16"/>
  <c r="K3395" i="16"/>
  <c r="J3395" i="16"/>
  <c r="I3395" i="16"/>
  <c r="H3395" i="16"/>
  <c r="G3395" i="16"/>
  <c r="F3395" i="16"/>
  <c r="A3395" i="16"/>
  <c r="B3395" i="16" s="1"/>
  <c r="AB3394" i="16"/>
  <c r="AA3394" i="16"/>
  <c r="M3394" i="16"/>
  <c r="L3394" i="16"/>
  <c r="K3394" i="16"/>
  <c r="J3394" i="16"/>
  <c r="I3394" i="16"/>
  <c r="H3394" i="16"/>
  <c r="G3394" i="16"/>
  <c r="A3394" i="16"/>
  <c r="C3394" i="16" s="1"/>
  <c r="AB3393" i="16"/>
  <c r="AA3393" i="16"/>
  <c r="M3393" i="16"/>
  <c r="L3393" i="16"/>
  <c r="K3393" i="16"/>
  <c r="J3393" i="16"/>
  <c r="I3393" i="16"/>
  <c r="H3393" i="16"/>
  <c r="G3393" i="16"/>
  <c r="A3393" i="16"/>
  <c r="N3393" i="16" s="1"/>
  <c r="AB3392" i="16"/>
  <c r="AA3392" i="16"/>
  <c r="N3392" i="16"/>
  <c r="M3392" i="16"/>
  <c r="L3392" i="16"/>
  <c r="K3392" i="16"/>
  <c r="J3392" i="16"/>
  <c r="I3392" i="16"/>
  <c r="H3392" i="16"/>
  <c r="G3392" i="16"/>
  <c r="F3392" i="16"/>
  <c r="B3392" i="16"/>
  <c r="A3392" i="16"/>
  <c r="C3392" i="16" s="1"/>
  <c r="AB3391" i="16"/>
  <c r="AA3391" i="16"/>
  <c r="N3391" i="16"/>
  <c r="M3391" i="16"/>
  <c r="L3391" i="16"/>
  <c r="K3391" i="16"/>
  <c r="J3391" i="16"/>
  <c r="I3391" i="16"/>
  <c r="H3391" i="16"/>
  <c r="G3391" i="16"/>
  <c r="F3391" i="16"/>
  <c r="A3391" i="16"/>
  <c r="B3391" i="16" s="1"/>
  <c r="AB3390" i="16"/>
  <c r="AA3390" i="16"/>
  <c r="M3390" i="16"/>
  <c r="L3390" i="16"/>
  <c r="K3390" i="16"/>
  <c r="J3390" i="16"/>
  <c r="I3390" i="16"/>
  <c r="H3390" i="16"/>
  <c r="G3390" i="16"/>
  <c r="A3390" i="16"/>
  <c r="C3390" i="16" s="1"/>
  <c r="AB3389" i="16"/>
  <c r="AA3389" i="16"/>
  <c r="M3389" i="16"/>
  <c r="L3389" i="16"/>
  <c r="K3389" i="16"/>
  <c r="J3389" i="16"/>
  <c r="I3389" i="16"/>
  <c r="H3389" i="16"/>
  <c r="G3389" i="16"/>
  <c r="A3389" i="16"/>
  <c r="N3389" i="16" s="1"/>
  <c r="AB3388" i="16"/>
  <c r="AA3388" i="16"/>
  <c r="N3388" i="16"/>
  <c r="M3388" i="16"/>
  <c r="L3388" i="16"/>
  <c r="K3388" i="16"/>
  <c r="J3388" i="16"/>
  <c r="I3388" i="16"/>
  <c r="H3388" i="16"/>
  <c r="G3388" i="16"/>
  <c r="F3388" i="16"/>
  <c r="B3388" i="16"/>
  <c r="A3388" i="16"/>
  <c r="C3388" i="16" s="1"/>
  <c r="AB3387" i="16"/>
  <c r="AA3387" i="16"/>
  <c r="N3387" i="16"/>
  <c r="M3387" i="16"/>
  <c r="L3387" i="16"/>
  <c r="K3387" i="16"/>
  <c r="J3387" i="16"/>
  <c r="I3387" i="16"/>
  <c r="H3387" i="16"/>
  <c r="G3387" i="16"/>
  <c r="F3387" i="16"/>
  <c r="A3387" i="16"/>
  <c r="B3387" i="16" s="1"/>
  <c r="AB3386" i="16"/>
  <c r="AA3386" i="16"/>
  <c r="M3386" i="16"/>
  <c r="L3386" i="16"/>
  <c r="K3386" i="16"/>
  <c r="J3386" i="16"/>
  <c r="I3386" i="16"/>
  <c r="H3386" i="16"/>
  <c r="G3386" i="16"/>
  <c r="A3386" i="16"/>
  <c r="C3386" i="16" s="1"/>
  <c r="AB3385" i="16"/>
  <c r="AA3385" i="16"/>
  <c r="M3385" i="16"/>
  <c r="L3385" i="16"/>
  <c r="K3385" i="16"/>
  <c r="J3385" i="16"/>
  <c r="I3385" i="16"/>
  <c r="H3385" i="16"/>
  <c r="G3385" i="16"/>
  <c r="A3385" i="16"/>
  <c r="N3385" i="16" s="1"/>
  <c r="AB3384" i="16"/>
  <c r="AA3384" i="16"/>
  <c r="N3384" i="16"/>
  <c r="M3384" i="16"/>
  <c r="L3384" i="16"/>
  <c r="K3384" i="16"/>
  <c r="J3384" i="16"/>
  <c r="I3384" i="16"/>
  <c r="H3384" i="16"/>
  <c r="G3384" i="16"/>
  <c r="F3384" i="16"/>
  <c r="B3384" i="16"/>
  <c r="A3384" i="16"/>
  <c r="C3384" i="16" s="1"/>
  <c r="AB3383" i="16"/>
  <c r="AA3383" i="16"/>
  <c r="N3383" i="16"/>
  <c r="M3383" i="16"/>
  <c r="L3383" i="16"/>
  <c r="K3383" i="16"/>
  <c r="J3383" i="16"/>
  <c r="I3383" i="16"/>
  <c r="H3383" i="16"/>
  <c r="G3383" i="16"/>
  <c r="F3383" i="16"/>
  <c r="A3383" i="16"/>
  <c r="B3383" i="16" s="1"/>
  <c r="AB3382" i="16"/>
  <c r="AA3382" i="16"/>
  <c r="M3382" i="16"/>
  <c r="L3382" i="16"/>
  <c r="K3382" i="16"/>
  <c r="J3382" i="16"/>
  <c r="I3382" i="16"/>
  <c r="H3382" i="16"/>
  <c r="G3382" i="16"/>
  <c r="A3382" i="16"/>
  <c r="C3382" i="16" s="1"/>
  <c r="AB3381" i="16"/>
  <c r="AA3381" i="16"/>
  <c r="M3381" i="16"/>
  <c r="L3381" i="16"/>
  <c r="K3381" i="16"/>
  <c r="J3381" i="16"/>
  <c r="I3381" i="16"/>
  <c r="H3381" i="16"/>
  <c r="G3381" i="16"/>
  <c r="A3381" i="16"/>
  <c r="N3381" i="16" s="1"/>
  <c r="AB3380" i="16"/>
  <c r="AA3380" i="16"/>
  <c r="N3380" i="16"/>
  <c r="M3380" i="16"/>
  <c r="L3380" i="16"/>
  <c r="K3380" i="16"/>
  <c r="J3380" i="16"/>
  <c r="I3380" i="16"/>
  <c r="H3380" i="16"/>
  <c r="G3380" i="16"/>
  <c r="F3380" i="16"/>
  <c r="B3380" i="16"/>
  <c r="A3380" i="16"/>
  <c r="C3380" i="16" s="1"/>
  <c r="AB3379" i="16"/>
  <c r="AA3379" i="16"/>
  <c r="N3379" i="16"/>
  <c r="M3379" i="16"/>
  <c r="L3379" i="16"/>
  <c r="K3379" i="16"/>
  <c r="J3379" i="16"/>
  <c r="I3379" i="16"/>
  <c r="H3379" i="16"/>
  <c r="G3379" i="16"/>
  <c r="F3379" i="16" s="1"/>
  <c r="A3379" i="16"/>
  <c r="B3379" i="16" s="1"/>
  <c r="AB3378" i="16"/>
  <c r="AA3378" i="16"/>
  <c r="M3378" i="16"/>
  <c r="L3378" i="16"/>
  <c r="K3378" i="16"/>
  <c r="J3378" i="16"/>
  <c r="I3378" i="16"/>
  <c r="H3378" i="16"/>
  <c r="G3378" i="16"/>
  <c r="A3378" i="16"/>
  <c r="C3378" i="16" s="1"/>
  <c r="AB3377" i="16"/>
  <c r="AA3377" i="16"/>
  <c r="M3377" i="16"/>
  <c r="L3377" i="16"/>
  <c r="K3377" i="16"/>
  <c r="J3377" i="16"/>
  <c r="I3377" i="16"/>
  <c r="H3377" i="16"/>
  <c r="G3377" i="16"/>
  <c r="B3377" i="16"/>
  <c r="A3377" i="16"/>
  <c r="N3377" i="16" s="1"/>
  <c r="AB3376" i="16"/>
  <c r="AA3376" i="16"/>
  <c r="N3376" i="16"/>
  <c r="M3376" i="16"/>
  <c r="L3376" i="16"/>
  <c r="K3376" i="16"/>
  <c r="J3376" i="16"/>
  <c r="I3376" i="16"/>
  <c r="H3376" i="16"/>
  <c r="G3376" i="16"/>
  <c r="F3376" i="16"/>
  <c r="B3376" i="16"/>
  <c r="A3376" i="16"/>
  <c r="C3376" i="16" s="1"/>
  <c r="AB3375" i="16"/>
  <c r="AA3375" i="16"/>
  <c r="N3375" i="16"/>
  <c r="M3375" i="16"/>
  <c r="L3375" i="16"/>
  <c r="K3375" i="16"/>
  <c r="J3375" i="16"/>
  <c r="I3375" i="16"/>
  <c r="H3375" i="16"/>
  <c r="G3375" i="16"/>
  <c r="F3375" i="16" s="1"/>
  <c r="A3375" i="16"/>
  <c r="B3375" i="16" s="1"/>
  <c r="AB3374" i="16"/>
  <c r="AA3374" i="16"/>
  <c r="M3374" i="16"/>
  <c r="L3374" i="16"/>
  <c r="K3374" i="16"/>
  <c r="J3374" i="16"/>
  <c r="I3374" i="16"/>
  <c r="H3374" i="16"/>
  <c r="G3374" i="16"/>
  <c r="A3374" i="16"/>
  <c r="C3374" i="16" s="1"/>
  <c r="AB3373" i="16"/>
  <c r="AA3373" i="16"/>
  <c r="M3373" i="16"/>
  <c r="L3373" i="16"/>
  <c r="K3373" i="16"/>
  <c r="J3373" i="16"/>
  <c r="I3373" i="16"/>
  <c r="H3373" i="16"/>
  <c r="G3373" i="16"/>
  <c r="B3373" i="16"/>
  <c r="A3373" i="16"/>
  <c r="N3373" i="16" s="1"/>
  <c r="AB3372" i="16"/>
  <c r="AA3372" i="16"/>
  <c r="N3372" i="16"/>
  <c r="M3372" i="16"/>
  <c r="L3372" i="16"/>
  <c r="K3372" i="16"/>
  <c r="J3372" i="16"/>
  <c r="I3372" i="16"/>
  <c r="H3372" i="16"/>
  <c r="G3372" i="16"/>
  <c r="F3372" i="16"/>
  <c r="B3372" i="16"/>
  <c r="A3372" i="16"/>
  <c r="C3372" i="16" s="1"/>
  <c r="AB3371" i="16"/>
  <c r="AA3371" i="16"/>
  <c r="N3371" i="16"/>
  <c r="M3371" i="16"/>
  <c r="L3371" i="16"/>
  <c r="K3371" i="16"/>
  <c r="J3371" i="16"/>
  <c r="I3371" i="16"/>
  <c r="H3371" i="16"/>
  <c r="G3371" i="16"/>
  <c r="F3371" i="16" s="1"/>
  <c r="A3371" i="16"/>
  <c r="B3371" i="16" s="1"/>
  <c r="AB3370" i="16"/>
  <c r="AA3370" i="16"/>
  <c r="M3370" i="16"/>
  <c r="L3370" i="16"/>
  <c r="K3370" i="16"/>
  <c r="J3370" i="16"/>
  <c r="I3370" i="16"/>
  <c r="H3370" i="16"/>
  <c r="G3370" i="16"/>
  <c r="A3370" i="16"/>
  <c r="C3370" i="16" s="1"/>
  <c r="AB3369" i="16"/>
  <c r="AA3369" i="16"/>
  <c r="M3369" i="16"/>
  <c r="L3369" i="16"/>
  <c r="K3369" i="16"/>
  <c r="J3369" i="16"/>
  <c r="I3369" i="16"/>
  <c r="H3369" i="16"/>
  <c r="G3369" i="16"/>
  <c r="B3369" i="16"/>
  <c r="A3369" i="16"/>
  <c r="N3369" i="16" s="1"/>
  <c r="AB3368" i="16"/>
  <c r="AA3368" i="16"/>
  <c r="N3368" i="16"/>
  <c r="M3368" i="16"/>
  <c r="L3368" i="16"/>
  <c r="K3368" i="16"/>
  <c r="J3368" i="16"/>
  <c r="I3368" i="16"/>
  <c r="H3368" i="16"/>
  <c r="G3368" i="16"/>
  <c r="F3368" i="16"/>
  <c r="B3368" i="16"/>
  <c r="A3368" i="16"/>
  <c r="C3368" i="16" s="1"/>
  <c r="AB3367" i="16"/>
  <c r="AA3367" i="16"/>
  <c r="N3367" i="16"/>
  <c r="M3367" i="16"/>
  <c r="L3367" i="16"/>
  <c r="K3367" i="16"/>
  <c r="J3367" i="16"/>
  <c r="I3367" i="16"/>
  <c r="H3367" i="16"/>
  <c r="G3367" i="16"/>
  <c r="F3367" i="16" s="1"/>
  <c r="A3367" i="16"/>
  <c r="B3367" i="16" s="1"/>
  <c r="AB3366" i="16"/>
  <c r="AA3366" i="16"/>
  <c r="M3366" i="16"/>
  <c r="L3366" i="16"/>
  <c r="K3366" i="16"/>
  <c r="J3366" i="16"/>
  <c r="I3366" i="16"/>
  <c r="H3366" i="16"/>
  <c r="G3366" i="16"/>
  <c r="A3366" i="16"/>
  <c r="C3366" i="16" s="1"/>
  <c r="AB3365" i="16"/>
  <c r="AA3365" i="16"/>
  <c r="M3365" i="16"/>
  <c r="L3365" i="16"/>
  <c r="K3365" i="16"/>
  <c r="J3365" i="16"/>
  <c r="I3365" i="16"/>
  <c r="H3365" i="16"/>
  <c r="G3365" i="16"/>
  <c r="B3365" i="16"/>
  <c r="A3365" i="16"/>
  <c r="N3365" i="16" s="1"/>
  <c r="AB3364" i="16"/>
  <c r="AA3364" i="16"/>
  <c r="N3364" i="16"/>
  <c r="M3364" i="16"/>
  <c r="L3364" i="16"/>
  <c r="K3364" i="16"/>
  <c r="J3364" i="16"/>
  <c r="I3364" i="16"/>
  <c r="H3364" i="16"/>
  <c r="G3364" i="16"/>
  <c r="F3364" i="16"/>
  <c r="B3364" i="16"/>
  <c r="A3364" i="16"/>
  <c r="C3364" i="16" s="1"/>
  <c r="AB3363" i="16"/>
  <c r="AA3363" i="16"/>
  <c r="N3363" i="16"/>
  <c r="M3363" i="16"/>
  <c r="L3363" i="16"/>
  <c r="K3363" i="16"/>
  <c r="J3363" i="16"/>
  <c r="I3363" i="16"/>
  <c r="H3363" i="16"/>
  <c r="G3363" i="16"/>
  <c r="F3363" i="16" s="1"/>
  <c r="A3363" i="16"/>
  <c r="B3363" i="16" s="1"/>
  <c r="AB3362" i="16"/>
  <c r="AA3362" i="16"/>
  <c r="M3362" i="16"/>
  <c r="L3362" i="16"/>
  <c r="K3362" i="16"/>
  <c r="J3362" i="16"/>
  <c r="I3362" i="16"/>
  <c r="H3362" i="16"/>
  <c r="G3362" i="16"/>
  <c r="A3362" i="16"/>
  <c r="C3362" i="16" s="1"/>
  <c r="AB3361" i="16"/>
  <c r="AA3361" i="16"/>
  <c r="M3361" i="16"/>
  <c r="L3361" i="16"/>
  <c r="K3361" i="16"/>
  <c r="J3361" i="16"/>
  <c r="I3361" i="16"/>
  <c r="H3361" i="16"/>
  <c r="G3361" i="16"/>
  <c r="B3361" i="16"/>
  <c r="A3361" i="16"/>
  <c r="N3361" i="16" s="1"/>
  <c r="AB3360" i="16"/>
  <c r="AA3360" i="16"/>
  <c r="N3360" i="16"/>
  <c r="M3360" i="16"/>
  <c r="L3360" i="16"/>
  <c r="K3360" i="16"/>
  <c r="J3360" i="16"/>
  <c r="I3360" i="16"/>
  <c r="H3360" i="16"/>
  <c r="G3360" i="16"/>
  <c r="F3360" i="16"/>
  <c r="B3360" i="16"/>
  <c r="A3360" i="16"/>
  <c r="C3360" i="16" s="1"/>
  <c r="AB3359" i="16"/>
  <c r="AA3359" i="16"/>
  <c r="N3359" i="16"/>
  <c r="M3359" i="16"/>
  <c r="L3359" i="16"/>
  <c r="K3359" i="16"/>
  <c r="J3359" i="16"/>
  <c r="I3359" i="16"/>
  <c r="H3359" i="16"/>
  <c r="G3359" i="16"/>
  <c r="F3359" i="16" s="1"/>
  <c r="A3359" i="16"/>
  <c r="B3359" i="16" s="1"/>
  <c r="AB3358" i="16"/>
  <c r="AA3358" i="16"/>
  <c r="M3358" i="16"/>
  <c r="L3358" i="16"/>
  <c r="K3358" i="16"/>
  <c r="J3358" i="16"/>
  <c r="I3358" i="16"/>
  <c r="H3358" i="16"/>
  <c r="G3358" i="16"/>
  <c r="A3358" i="16"/>
  <c r="C3358" i="16" s="1"/>
  <c r="AB3357" i="16"/>
  <c r="AA3357" i="16"/>
  <c r="M3357" i="16"/>
  <c r="L3357" i="16"/>
  <c r="K3357" i="16"/>
  <c r="J3357" i="16"/>
  <c r="I3357" i="16"/>
  <c r="H3357" i="16"/>
  <c r="G3357" i="16"/>
  <c r="B3357" i="16"/>
  <c r="A3357" i="16"/>
  <c r="N3357" i="16" s="1"/>
  <c r="AB3356" i="16"/>
  <c r="AA3356" i="16"/>
  <c r="N3356" i="16"/>
  <c r="M3356" i="16"/>
  <c r="L3356" i="16"/>
  <c r="K3356" i="16"/>
  <c r="J3356" i="16"/>
  <c r="I3356" i="16"/>
  <c r="H3356" i="16"/>
  <c r="G3356" i="16"/>
  <c r="F3356" i="16"/>
  <c r="B3356" i="16"/>
  <c r="A3356" i="16"/>
  <c r="C3356" i="16" s="1"/>
  <c r="AB3355" i="16"/>
  <c r="AA3355" i="16"/>
  <c r="N3355" i="16"/>
  <c r="M3355" i="16"/>
  <c r="L3355" i="16"/>
  <c r="K3355" i="16"/>
  <c r="J3355" i="16"/>
  <c r="I3355" i="16"/>
  <c r="H3355" i="16"/>
  <c r="G3355" i="16"/>
  <c r="F3355" i="16" s="1"/>
  <c r="A3355" i="16"/>
  <c r="C3355" i="16" s="1"/>
  <c r="AB3354" i="16"/>
  <c r="AA3354" i="16"/>
  <c r="M3354" i="16"/>
  <c r="L3354" i="16"/>
  <c r="K3354" i="16"/>
  <c r="J3354" i="16"/>
  <c r="I3354" i="16"/>
  <c r="H3354" i="16"/>
  <c r="G3354" i="16"/>
  <c r="A3354" i="16"/>
  <c r="C3354" i="16" s="1"/>
  <c r="AB3353" i="16"/>
  <c r="AA3353" i="16"/>
  <c r="M3353" i="16"/>
  <c r="L3353" i="16"/>
  <c r="K3353" i="16"/>
  <c r="J3353" i="16"/>
  <c r="I3353" i="16"/>
  <c r="H3353" i="16"/>
  <c r="G3353" i="16"/>
  <c r="B3353" i="16"/>
  <c r="A3353" i="16"/>
  <c r="C3353" i="16" s="1"/>
  <c r="AB3352" i="16"/>
  <c r="AA3352" i="16"/>
  <c r="N3352" i="16"/>
  <c r="M3352" i="16"/>
  <c r="L3352" i="16"/>
  <c r="K3352" i="16"/>
  <c r="J3352" i="16"/>
  <c r="I3352" i="16"/>
  <c r="H3352" i="16"/>
  <c r="G3352" i="16"/>
  <c r="F3352" i="16"/>
  <c r="B3352" i="16"/>
  <c r="A3352" i="16"/>
  <c r="C3352" i="16" s="1"/>
  <c r="AB3351" i="16"/>
  <c r="AA3351" i="16"/>
  <c r="N3351" i="16"/>
  <c r="M3351" i="16"/>
  <c r="L3351" i="16"/>
  <c r="K3351" i="16"/>
  <c r="J3351" i="16"/>
  <c r="I3351" i="16"/>
  <c r="H3351" i="16"/>
  <c r="G3351" i="16"/>
  <c r="F3351" i="16" s="1"/>
  <c r="A3351" i="16"/>
  <c r="B3351" i="16" s="1"/>
  <c r="AB3350" i="16"/>
  <c r="AA3350" i="16"/>
  <c r="M3350" i="16"/>
  <c r="L3350" i="16"/>
  <c r="K3350" i="16"/>
  <c r="J3350" i="16"/>
  <c r="I3350" i="16"/>
  <c r="H3350" i="16"/>
  <c r="G3350" i="16"/>
  <c r="A3350" i="16"/>
  <c r="C3350" i="16" s="1"/>
  <c r="AB3349" i="16"/>
  <c r="AA3349" i="16"/>
  <c r="M3349" i="16"/>
  <c r="L3349" i="16"/>
  <c r="K3349" i="16"/>
  <c r="J3349" i="16"/>
  <c r="I3349" i="16"/>
  <c r="H3349" i="16"/>
  <c r="G3349" i="16"/>
  <c r="B3349" i="16"/>
  <c r="A3349" i="16"/>
  <c r="N3349" i="16" s="1"/>
  <c r="AB3348" i="16"/>
  <c r="AA3348" i="16"/>
  <c r="N3348" i="16"/>
  <c r="M3348" i="16"/>
  <c r="L3348" i="16"/>
  <c r="K3348" i="16"/>
  <c r="J3348" i="16"/>
  <c r="I3348" i="16"/>
  <c r="H3348" i="16"/>
  <c r="G3348" i="16"/>
  <c r="F3348" i="16"/>
  <c r="B3348" i="16"/>
  <c r="A3348" i="16"/>
  <c r="C3348" i="16" s="1"/>
  <c r="AB3347" i="16"/>
  <c r="AA3347" i="16"/>
  <c r="N3347" i="16"/>
  <c r="M3347" i="16"/>
  <c r="L3347" i="16"/>
  <c r="K3347" i="16"/>
  <c r="J3347" i="16"/>
  <c r="I3347" i="16"/>
  <c r="H3347" i="16"/>
  <c r="G3347" i="16"/>
  <c r="F3347" i="16" s="1"/>
  <c r="A3347" i="16"/>
  <c r="B3347" i="16" s="1"/>
  <c r="AB3346" i="16"/>
  <c r="AA3346" i="16"/>
  <c r="M3346" i="16"/>
  <c r="L3346" i="16"/>
  <c r="K3346" i="16"/>
  <c r="J3346" i="16"/>
  <c r="I3346" i="16"/>
  <c r="H3346" i="16"/>
  <c r="G3346" i="16"/>
  <c r="A3346" i="16"/>
  <c r="C3346" i="16" s="1"/>
  <c r="AB3345" i="16"/>
  <c r="AA3345" i="16"/>
  <c r="M3345" i="16"/>
  <c r="L3345" i="16"/>
  <c r="K3345" i="16"/>
  <c r="J3345" i="16"/>
  <c r="I3345" i="16"/>
  <c r="H3345" i="16"/>
  <c r="G3345" i="16"/>
  <c r="B3345" i="16"/>
  <c r="A3345" i="16"/>
  <c r="N3345" i="16" s="1"/>
  <c r="AB3344" i="16"/>
  <c r="AA3344" i="16"/>
  <c r="N3344" i="16"/>
  <c r="M3344" i="16"/>
  <c r="L3344" i="16"/>
  <c r="K3344" i="16"/>
  <c r="J3344" i="16"/>
  <c r="I3344" i="16"/>
  <c r="H3344" i="16"/>
  <c r="G3344" i="16"/>
  <c r="F3344" i="16"/>
  <c r="B3344" i="16"/>
  <c r="A3344" i="16"/>
  <c r="C3344" i="16" s="1"/>
  <c r="AB3343" i="16"/>
  <c r="AA3343" i="16"/>
  <c r="N3343" i="16"/>
  <c r="M3343" i="16"/>
  <c r="L3343" i="16"/>
  <c r="K3343" i="16"/>
  <c r="J3343" i="16"/>
  <c r="I3343" i="16"/>
  <c r="H3343" i="16"/>
  <c r="G3343" i="16"/>
  <c r="F3343" i="16" s="1"/>
  <c r="A3343" i="16"/>
  <c r="B3343" i="16" s="1"/>
  <c r="AB3342" i="16"/>
  <c r="AA3342" i="16"/>
  <c r="M3342" i="16"/>
  <c r="L3342" i="16"/>
  <c r="K3342" i="16"/>
  <c r="J3342" i="16"/>
  <c r="I3342" i="16"/>
  <c r="H3342" i="16"/>
  <c r="G3342" i="16"/>
  <c r="A3342" i="16"/>
  <c r="C3342" i="16" s="1"/>
  <c r="AB3341" i="16"/>
  <c r="AA3341" i="16"/>
  <c r="M3341" i="16"/>
  <c r="L3341" i="16"/>
  <c r="K3341" i="16"/>
  <c r="J3341" i="16"/>
  <c r="I3341" i="16"/>
  <c r="H3341" i="16"/>
  <c r="G3341" i="16"/>
  <c r="B3341" i="16"/>
  <c r="A3341" i="16"/>
  <c r="N3341" i="16" s="1"/>
  <c r="AB3340" i="16"/>
  <c r="AA3340" i="16"/>
  <c r="N3340" i="16"/>
  <c r="M3340" i="16"/>
  <c r="L3340" i="16"/>
  <c r="K3340" i="16"/>
  <c r="J3340" i="16"/>
  <c r="I3340" i="16"/>
  <c r="H3340" i="16"/>
  <c r="G3340" i="16"/>
  <c r="F3340" i="16"/>
  <c r="B3340" i="16"/>
  <c r="A3340" i="16"/>
  <c r="C3340" i="16" s="1"/>
  <c r="AB3339" i="16"/>
  <c r="AA3339" i="16"/>
  <c r="N3339" i="16"/>
  <c r="M3339" i="16"/>
  <c r="L3339" i="16"/>
  <c r="K3339" i="16"/>
  <c r="J3339" i="16"/>
  <c r="I3339" i="16"/>
  <c r="H3339" i="16"/>
  <c r="G3339" i="16"/>
  <c r="F3339" i="16" s="1"/>
  <c r="A3339" i="16"/>
  <c r="B3339" i="16" s="1"/>
  <c r="AB3338" i="16"/>
  <c r="AA3338" i="16"/>
  <c r="M3338" i="16"/>
  <c r="L3338" i="16"/>
  <c r="K3338" i="16"/>
  <c r="J3338" i="16"/>
  <c r="I3338" i="16"/>
  <c r="H3338" i="16"/>
  <c r="G3338" i="16"/>
  <c r="A3338" i="16"/>
  <c r="C3338" i="16" s="1"/>
  <c r="AB3337" i="16"/>
  <c r="AA3337" i="16"/>
  <c r="M3337" i="16"/>
  <c r="L3337" i="16"/>
  <c r="K3337" i="16"/>
  <c r="J3337" i="16"/>
  <c r="I3337" i="16"/>
  <c r="H3337" i="16"/>
  <c r="G3337" i="16"/>
  <c r="B3337" i="16"/>
  <c r="A3337" i="16"/>
  <c r="N3337" i="16" s="1"/>
  <c r="AB3336" i="16"/>
  <c r="AA3336" i="16"/>
  <c r="N3336" i="16"/>
  <c r="M3336" i="16"/>
  <c r="L3336" i="16"/>
  <c r="K3336" i="16"/>
  <c r="J3336" i="16"/>
  <c r="I3336" i="16"/>
  <c r="H3336" i="16"/>
  <c r="G3336" i="16"/>
  <c r="F3336" i="16"/>
  <c r="B3336" i="16"/>
  <c r="A3336" i="16"/>
  <c r="C3336" i="16" s="1"/>
  <c r="AB3335" i="16"/>
  <c r="AA3335" i="16"/>
  <c r="N3335" i="16"/>
  <c r="M3335" i="16"/>
  <c r="L3335" i="16"/>
  <c r="K3335" i="16"/>
  <c r="J3335" i="16"/>
  <c r="I3335" i="16"/>
  <c r="H3335" i="16"/>
  <c r="G3335" i="16"/>
  <c r="F3335" i="16" s="1"/>
  <c r="A3335" i="16"/>
  <c r="B3335" i="16" s="1"/>
  <c r="AB3334" i="16"/>
  <c r="AA3334" i="16"/>
  <c r="M3334" i="16"/>
  <c r="L3334" i="16"/>
  <c r="K3334" i="16"/>
  <c r="J3334" i="16"/>
  <c r="I3334" i="16"/>
  <c r="H3334" i="16"/>
  <c r="G3334" i="16"/>
  <c r="A3334" i="16"/>
  <c r="C3334" i="16" s="1"/>
  <c r="AB3333" i="16"/>
  <c r="AA3333" i="16"/>
  <c r="M3333" i="16"/>
  <c r="L3333" i="16"/>
  <c r="K3333" i="16"/>
  <c r="J3333" i="16"/>
  <c r="I3333" i="16"/>
  <c r="H3333" i="16"/>
  <c r="G3333" i="16"/>
  <c r="B3333" i="16"/>
  <c r="A3333" i="16"/>
  <c r="C3333" i="16" s="1"/>
  <c r="AB3332" i="16"/>
  <c r="AA3332" i="16"/>
  <c r="N3332" i="16"/>
  <c r="M3332" i="16"/>
  <c r="L3332" i="16"/>
  <c r="K3332" i="16"/>
  <c r="J3332" i="16"/>
  <c r="I3332" i="16"/>
  <c r="H3332" i="16"/>
  <c r="G3332" i="16"/>
  <c r="F3332" i="16"/>
  <c r="B3332" i="16"/>
  <c r="A3332" i="16"/>
  <c r="C3332" i="16" s="1"/>
  <c r="AB3331" i="16"/>
  <c r="AA3331" i="16"/>
  <c r="N3331" i="16"/>
  <c r="M3331" i="16"/>
  <c r="L3331" i="16"/>
  <c r="K3331" i="16"/>
  <c r="J3331" i="16"/>
  <c r="I3331" i="16"/>
  <c r="H3331" i="16"/>
  <c r="G3331" i="16"/>
  <c r="F3331" i="16" s="1"/>
  <c r="A3331" i="16"/>
  <c r="B3331" i="16" s="1"/>
  <c r="AB3330" i="16"/>
  <c r="AA3330" i="16"/>
  <c r="M3330" i="16"/>
  <c r="L3330" i="16"/>
  <c r="K3330" i="16"/>
  <c r="J3330" i="16"/>
  <c r="I3330" i="16"/>
  <c r="H3330" i="16"/>
  <c r="G3330" i="16"/>
  <c r="A3330" i="16"/>
  <c r="C3330" i="16" s="1"/>
  <c r="AB3329" i="16"/>
  <c r="AA3329" i="16"/>
  <c r="M3329" i="16"/>
  <c r="L3329" i="16"/>
  <c r="K3329" i="16"/>
  <c r="J3329" i="16"/>
  <c r="I3329" i="16"/>
  <c r="H3329" i="16"/>
  <c r="G3329" i="16"/>
  <c r="B3329" i="16"/>
  <c r="A3329" i="16"/>
  <c r="C3329" i="16" s="1"/>
  <c r="AB3328" i="16"/>
  <c r="AA3328" i="16"/>
  <c r="N3328" i="16"/>
  <c r="M3328" i="16"/>
  <c r="L3328" i="16"/>
  <c r="K3328" i="16"/>
  <c r="J3328" i="16"/>
  <c r="I3328" i="16"/>
  <c r="H3328" i="16"/>
  <c r="G3328" i="16"/>
  <c r="F3328" i="16"/>
  <c r="B3328" i="16"/>
  <c r="A3328" i="16"/>
  <c r="C3328" i="16" s="1"/>
  <c r="AB3327" i="16"/>
  <c r="AA3327" i="16"/>
  <c r="N3327" i="16"/>
  <c r="M3327" i="16"/>
  <c r="L3327" i="16"/>
  <c r="K3327" i="16"/>
  <c r="J3327" i="16"/>
  <c r="I3327" i="16"/>
  <c r="H3327" i="16"/>
  <c r="G3327" i="16"/>
  <c r="F3327" i="16" s="1"/>
  <c r="A3327" i="16"/>
  <c r="C3327" i="16" s="1"/>
  <c r="AB3326" i="16"/>
  <c r="AA3326" i="16"/>
  <c r="M3326" i="16"/>
  <c r="L3326" i="16"/>
  <c r="K3326" i="16"/>
  <c r="J3326" i="16"/>
  <c r="I3326" i="16"/>
  <c r="H3326" i="16"/>
  <c r="G3326" i="16"/>
  <c r="A3326" i="16"/>
  <c r="C3326" i="16" s="1"/>
  <c r="AB3325" i="16"/>
  <c r="AA3325" i="16"/>
  <c r="M3325" i="16"/>
  <c r="L3325" i="16"/>
  <c r="K3325" i="16"/>
  <c r="J3325" i="16"/>
  <c r="I3325" i="16"/>
  <c r="H3325" i="16"/>
  <c r="G3325" i="16"/>
  <c r="B3325" i="16"/>
  <c r="A3325" i="16"/>
  <c r="C3325" i="16" s="1"/>
  <c r="AB3324" i="16"/>
  <c r="AA3324" i="16"/>
  <c r="N3324" i="16"/>
  <c r="M3324" i="16"/>
  <c r="L3324" i="16"/>
  <c r="K3324" i="16"/>
  <c r="J3324" i="16"/>
  <c r="I3324" i="16"/>
  <c r="H3324" i="16"/>
  <c r="G3324" i="16"/>
  <c r="F3324" i="16"/>
  <c r="B3324" i="16"/>
  <c r="A3324" i="16"/>
  <c r="C3324" i="16" s="1"/>
  <c r="AB3323" i="16"/>
  <c r="AA3323" i="16"/>
  <c r="N3323" i="16"/>
  <c r="M3323" i="16"/>
  <c r="L3323" i="16"/>
  <c r="K3323" i="16"/>
  <c r="J3323" i="16"/>
  <c r="I3323" i="16"/>
  <c r="H3323" i="16"/>
  <c r="G3323" i="16"/>
  <c r="F3323" i="16" s="1"/>
  <c r="A3323" i="16"/>
  <c r="C3323" i="16" s="1"/>
  <c r="AB3322" i="16"/>
  <c r="AA3322" i="16"/>
  <c r="M3322" i="16"/>
  <c r="L3322" i="16"/>
  <c r="K3322" i="16"/>
  <c r="J3322" i="16"/>
  <c r="I3322" i="16"/>
  <c r="H3322" i="16"/>
  <c r="G3322" i="16"/>
  <c r="A3322" i="16"/>
  <c r="C3322" i="16" s="1"/>
  <c r="AB3321" i="16"/>
  <c r="AA3321" i="16"/>
  <c r="M3321" i="16"/>
  <c r="L3321" i="16"/>
  <c r="K3321" i="16"/>
  <c r="J3321" i="16"/>
  <c r="I3321" i="16"/>
  <c r="H3321" i="16"/>
  <c r="G3321" i="16"/>
  <c r="B3321" i="16"/>
  <c r="A3321" i="16"/>
  <c r="C3321" i="16" s="1"/>
  <c r="AB3320" i="16"/>
  <c r="AA3320" i="16"/>
  <c r="N3320" i="16"/>
  <c r="M3320" i="16"/>
  <c r="L3320" i="16"/>
  <c r="K3320" i="16"/>
  <c r="J3320" i="16"/>
  <c r="I3320" i="16"/>
  <c r="H3320" i="16"/>
  <c r="G3320" i="16"/>
  <c r="F3320" i="16"/>
  <c r="B3320" i="16"/>
  <c r="A3320" i="16"/>
  <c r="C3320" i="16" s="1"/>
  <c r="AB3319" i="16"/>
  <c r="AA3319" i="16"/>
  <c r="N3319" i="16"/>
  <c r="M3319" i="16"/>
  <c r="L3319" i="16"/>
  <c r="K3319" i="16"/>
  <c r="J3319" i="16"/>
  <c r="I3319" i="16"/>
  <c r="H3319" i="16"/>
  <c r="G3319" i="16"/>
  <c r="F3319" i="16" s="1"/>
  <c r="A3319" i="16"/>
  <c r="C3319" i="16" s="1"/>
  <c r="AB3318" i="16"/>
  <c r="AA3318" i="16"/>
  <c r="M3318" i="16"/>
  <c r="L3318" i="16"/>
  <c r="K3318" i="16"/>
  <c r="J3318" i="16"/>
  <c r="I3318" i="16"/>
  <c r="H3318" i="16"/>
  <c r="G3318" i="16"/>
  <c r="A3318" i="16"/>
  <c r="C3318" i="16" s="1"/>
  <c r="AB3317" i="16"/>
  <c r="AA3317" i="16"/>
  <c r="M3317" i="16"/>
  <c r="L3317" i="16"/>
  <c r="K3317" i="16"/>
  <c r="J3317" i="16"/>
  <c r="I3317" i="16"/>
  <c r="H3317" i="16"/>
  <c r="G3317" i="16"/>
  <c r="B3317" i="16"/>
  <c r="A3317" i="16"/>
  <c r="C3317" i="16" s="1"/>
  <c r="AB3316" i="16"/>
  <c r="AA3316" i="16"/>
  <c r="N3316" i="16"/>
  <c r="M3316" i="16"/>
  <c r="L3316" i="16"/>
  <c r="K3316" i="16"/>
  <c r="J3316" i="16"/>
  <c r="I3316" i="16"/>
  <c r="H3316" i="16"/>
  <c r="G3316" i="16"/>
  <c r="F3316" i="16"/>
  <c r="B3316" i="16"/>
  <c r="A3316" i="16"/>
  <c r="C3316" i="16" s="1"/>
  <c r="AB3315" i="16"/>
  <c r="AA3315" i="16"/>
  <c r="N3315" i="16"/>
  <c r="M3315" i="16"/>
  <c r="L3315" i="16"/>
  <c r="K3315" i="16"/>
  <c r="J3315" i="16"/>
  <c r="I3315" i="16"/>
  <c r="H3315" i="16"/>
  <c r="G3315" i="16"/>
  <c r="F3315" i="16" s="1"/>
  <c r="A3315" i="16"/>
  <c r="C3315" i="16" s="1"/>
  <c r="AB3314" i="16"/>
  <c r="AA3314" i="16"/>
  <c r="M3314" i="16"/>
  <c r="L3314" i="16"/>
  <c r="K3314" i="16"/>
  <c r="J3314" i="16"/>
  <c r="I3314" i="16"/>
  <c r="H3314" i="16"/>
  <c r="G3314" i="16"/>
  <c r="A3314" i="16"/>
  <c r="C3314" i="16" s="1"/>
  <c r="AB3313" i="16"/>
  <c r="AA3313" i="16"/>
  <c r="M3313" i="16"/>
  <c r="L3313" i="16"/>
  <c r="K3313" i="16"/>
  <c r="J3313" i="16"/>
  <c r="I3313" i="16"/>
  <c r="H3313" i="16"/>
  <c r="G3313" i="16"/>
  <c r="B3313" i="16"/>
  <c r="A3313" i="16"/>
  <c r="N3313" i="16" s="1"/>
  <c r="AB3312" i="16"/>
  <c r="AA3312" i="16"/>
  <c r="N3312" i="16"/>
  <c r="M3312" i="16"/>
  <c r="L3312" i="16"/>
  <c r="K3312" i="16"/>
  <c r="J3312" i="16"/>
  <c r="I3312" i="16"/>
  <c r="H3312" i="16"/>
  <c r="G3312" i="16"/>
  <c r="F3312" i="16"/>
  <c r="B3312" i="16"/>
  <c r="A3312" i="16"/>
  <c r="C3312" i="16" s="1"/>
  <c r="AB3311" i="16"/>
  <c r="AA3311" i="16"/>
  <c r="N3311" i="16"/>
  <c r="M3311" i="16"/>
  <c r="L3311" i="16"/>
  <c r="K3311" i="16"/>
  <c r="J3311" i="16"/>
  <c r="I3311" i="16"/>
  <c r="H3311" i="16"/>
  <c r="G3311" i="16"/>
  <c r="F3311" i="16" s="1"/>
  <c r="A3311" i="16"/>
  <c r="C3311" i="16" s="1"/>
  <c r="AB3310" i="16"/>
  <c r="AA3310" i="16"/>
  <c r="M3310" i="16"/>
  <c r="L3310" i="16"/>
  <c r="K3310" i="16"/>
  <c r="J3310" i="16"/>
  <c r="I3310" i="16"/>
  <c r="H3310" i="16"/>
  <c r="G3310" i="16"/>
  <c r="A3310" i="16"/>
  <c r="C3310" i="16" s="1"/>
  <c r="AB3309" i="16"/>
  <c r="AA3309" i="16"/>
  <c r="M3309" i="16"/>
  <c r="L3309" i="16"/>
  <c r="K3309" i="16"/>
  <c r="J3309" i="16"/>
  <c r="I3309" i="16"/>
  <c r="H3309" i="16"/>
  <c r="G3309" i="16"/>
  <c r="B3309" i="16"/>
  <c r="A3309" i="16"/>
  <c r="C3309" i="16" s="1"/>
  <c r="AB3308" i="16"/>
  <c r="AA3308" i="16"/>
  <c r="N3308" i="16"/>
  <c r="M3308" i="16"/>
  <c r="L3308" i="16"/>
  <c r="K3308" i="16"/>
  <c r="J3308" i="16"/>
  <c r="I3308" i="16"/>
  <c r="H3308" i="16"/>
  <c r="G3308" i="16"/>
  <c r="F3308" i="16"/>
  <c r="B3308" i="16"/>
  <c r="A3308" i="16"/>
  <c r="C3308" i="16" s="1"/>
  <c r="AB3307" i="16"/>
  <c r="AA3307" i="16"/>
  <c r="N3307" i="16"/>
  <c r="M3307" i="16"/>
  <c r="L3307" i="16"/>
  <c r="K3307" i="16"/>
  <c r="J3307" i="16"/>
  <c r="I3307" i="16"/>
  <c r="H3307" i="16"/>
  <c r="G3307" i="16"/>
  <c r="F3307" i="16" s="1"/>
  <c r="A3307" i="16"/>
  <c r="C3307" i="16" s="1"/>
  <c r="AB3306" i="16"/>
  <c r="AA3306" i="16"/>
  <c r="M3306" i="16"/>
  <c r="L3306" i="16"/>
  <c r="K3306" i="16"/>
  <c r="J3306" i="16"/>
  <c r="I3306" i="16"/>
  <c r="H3306" i="16"/>
  <c r="G3306" i="16"/>
  <c r="A3306" i="16"/>
  <c r="C3306" i="16" s="1"/>
  <c r="AB3305" i="16"/>
  <c r="AA3305" i="16"/>
  <c r="M3305" i="16"/>
  <c r="L3305" i="16"/>
  <c r="K3305" i="16"/>
  <c r="J3305" i="16"/>
  <c r="I3305" i="16"/>
  <c r="H3305" i="16"/>
  <c r="G3305" i="16"/>
  <c r="B3305" i="16"/>
  <c r="A3305" i="16"/>
  <c r="C3305" i="16" s="1"/>
  <c r="AB3304" i="16"/>
  <c r="AA3304" i="16"/>
  <c r="N3304" i="16"/>
  <c r="M3304" i="16"/>
  <c r="L3304" i="16"/>
  <c r="K3304" i="16"/>
  <c r="J3304" i="16"/>
  <c r="I3304" i="16"/>
  <c r="H3304" i="16"/>
  <c r="G3304" i="16"/>
  <c r="F3304" i="16"/>
  <c r="B3304" i="16"/>
  <c r="A3304" i="16"/>
  <c r="C3304" i="16" s="1"/>
  <c r="AB3303" i="16"/>
  <c r="AA3303" i="16"/>
  <c r="N3303" i="16"/>
  <c r="M3303" i="16"/>
  <c r="L3303" i="16"/>
  <c r="K3303" i="16"/>
  <c r="J3303" i="16"/>
  <c r="I3303" i="16"/>
  <c r="H3303" i="16"/>
  <c r="G3303" i="16"/>
  <c r="F3303" i="16" s="1"/>
  <c r="A3303" i="16"/>
  <c r="C3303" i="16" s="1"/>
  <c r="AB3302" i="16"/>
  <c r="AA3302" i="16"/>
  <c r="M3302" i="16"/>
  <c r="L3302" i="16"/>
  <c r="K3302" i="16"/>
  <c r="J3302" i="16"/>
  <c r="I3302" i="16"/>
  <c r="H3302" i="16"/>
  <c r="G3302" i="16"/>
  <c r="A3302" i="16"/>
  <c r="C3302" i="16" s="1"/>
  <c r="AB3301" i="16"/>
  <c r="AA3301" i="16"/>
  <c r="M3301" i="16"/>
  <c r="L3301" i="16"/>
  <c r="K3301" i="16"/>
  <c r="J3301" i="16"/>
  <c r="I3301" i="16"/>
  <c r="H3301" i="16"/>
  <c r="G3301" i="16"/>
  <c r="B3301" i="16"/>
  <c r="A3301" i="16"/>
  <c r="C3301" i="16" s="1"/>
  <c r="AB3300" i="16"/>
  <c r="AA3300" i="16"/>
  <c r="N3300" i="16"/>
  <c r="M3300" i="16"/>
  <c r="L3300" i="16"/>
  <c r="K3300" i="16"/>
  <c r="J3300" i="16"/>
  <c r="I3300" i="16"/>
  <c r="H3300" i="16"/>
  <c r="G3300" i="16"/>
  <c r="F3300" i="16"/>
  <c r="B3300" i="16"/>
  <c r="A3300" i="16"/>
  <c r="C3300" i="16" s="1"/>
  <c r="AB3299" i="16"/>
  <c r="AA3299" i="16"/>
  <c r="N3299" i="16"/>
  <c r="M3299" i="16"/>
  <c r="L3299" i="16"/>
  <c r="K3299" i="16"/>
  <c r="J3299" i="16"/>
  <c r="I3299" i="16"/>
  <c r="H3299" i="16"/>
  <c r="G3299" i="16"/>
  <c r="F3299" i="16" s="1"/>
  <c r="A3299" i="16"/>
  <c r="C3299" i="16" s="1"/>
  <c r="AB3298" i="16"/>
  <c r="AA3298" i="16"/>
  <c r="M3298" i="16"/>
  <c r="L3298" i="16"/>
  <c r="K3298" i="16"/>
  <c r="J3298" i="16"/>
  <c r="I3298" i="16"/>
  <c r="H3298" i="16"/>
  <c r="G3298" i="16"/>
  <c r="A3298" i="16"/>
  <c r="C3298" i="16" s="1"/>
  <c r="AB3297" i="16"/>
  <c r="AA3297" i="16"/>
  <c r="M3297" i="16"/>
  <c r="L3297" i="16"/>
  <c r="K3297" i="16"/>
  <c r="J3297" i="16"/>
  <c r="I3297" i="16"/>
  <c r="H3297" i="16"/>
  <c r="G3297" i="16"/>
  <c r="B3297" i="16"/>
  <c r="A3297" i="16"/>
  <c r="C3297" i="16" s="1"/>
  <c r="AB3296" i="16"/>
  <c r="AA3296" i="16"/>
  <c r="N3296" i="16"/>
  <c r="M3296" i="16"/>
  <c r="L3296" i="16"/>
  <c r="K3296" i="16"/>
  <c r="J3296" i="16"/>
  <c r="I3296" i="16"/>
  <c r="H3296" i="16"/>
  <c r="G3296" i="16"/>
  <c r="F3296" i="16"/>
  <c r="B3296" i="16"/>
  <c r="A3296" i="16"/>
  <c r="C3296" i="16" s="1"/>
  <c r="AB3295" i="16"/>
  <c r="AA3295" i="16"/>
  <c r="N3295" i="16"/>
  <c r="M3295" i="16"/>
  <c r="L3295" i="16"/>
  <c r="K3295" i="16"/>
  <c r="J3295" i="16"/>
  <c r="I3295" i="16"/>
  <c r="H3295" i="16"/>
  <c r="G3295" i="16"/>
  <c r="F3295" i="16" s="1"/>
  <c r="A3295" i="16"/>
  <c r="C3295" i="16" s="1"/>
  <c r="AB3294" i="16"/>
  <c r="AA3294" i="16"/>
  <c r="M3294" i="16"/>
  <c r="L3294" i="16"/>
  <c r="K3294" i="16"/>
  <c r="J3294" i="16"/>
  <c r="I3294" i="16"/>
  <c r="H3294" i="16"/>
  <c r="G3294" i="16"/>
  <c r="A3294" i="16"/>
  <c r="C3294" i="16" s="1"/>
  <c r="AB3293" i="16"/>
  <c r="AA3293" i="16"/>
  <c r="M3293" i="16"/>
  <c r="L3293" i="16"/>
  <c r="K3293" i="16"/>
  <c r="J3293" i="16"/>
  <c r="I3293" i="16"/>
  <c r="H3293" i="16"/>
  <c r="G3293" i="16"/>
  <c r="B3293" i="16"/>
  <c r="A3293" i="16"/>
  <c r="C3293" i="16" s="1"/>
  <c r="AB3292" i="16"/>
  <c r="AA3292" i="16"/>
  <c r="N3292" i="16"/>
  <c r="M3292" i="16"/>
  <c r="L3292" i="16"/>
  <c r="K3292" i="16"/>
  <c r="J3292" i="16"/>
  <c r="I3292" i="16"/>
  <c r="H3292" i="16"/>
  <c r="G3292" i="16"/>
  <c r="F3292" i="16"/>
  <c r="B3292" i="16"/>
  <c r="A3292" i="16"/>
  <c r="C3292" i="16" s="1"/>
  <c r="AB3291" i="16"/>
  <c r="AA3291" i="16"/>
  <c r="N3291" i="16"/>
  <c r="M3291" i="16"/>
  <c r="L3291" i="16"/>
  <c r="K3291" i="16"/>
  <c r="J3291" i="16"/>
  <c r="I3291" i="16"/>
  <c r="H3291" i="16"/>
  <c r="G3291" i="16"/>
  <c r="F3291" i="16" s="1"/>
  <c r="A3291" i="16"/>
  <c r="C3291" i="16" s="1"/>
  <c r="AB3290" i="16"/>
  <c r="AA3290" i="16"/>
  <c r="M3290" i="16"/>
  <c r="L3290" i="16"/>
  <c r="K3290" i="16"/>
  <c r="J3290" i="16"/>
  <c r="I3290" i="16"/>
  <c r="H3290" i="16"/>
  <c r="G3290" i="16"/>
  <c r="A3290" i="16"/>
  <c r="C3290" i="16" s="1"/>
  <c r="AB3289" i="16"/>
  <c r="AA3289" i="16"/>
  <c r="M3289" i="16"/>
  <c r="L3289" i="16"/>
  <c r="K3289" i="16"/>
  <c r="J3289" i="16"/>
  <c r="I3289" i="16"/>
  <c r="H3289" i="16"/>
  <c r="G3289" i="16"/>
  <c r="B3289" i="16"/>
  <c r="A3289" i="16"/>
  <c r="C3289" i="16" s="1"/>
  <c r="AB3288" i="16"/>
  <c r="AA3288" i="16"/>
  <c r="N3288" i="16"/>
  <c r="M3288" i="16"/>
  <c r="L3288" i="16"/>
  <c r="K3288" i="16"/>
  <c r="J3288" i="16"/>
  <c r="I3288" i="16"/>
  <c r="H3288" i="16"/>
  <c r="G3288" i="16"/>
  <c r="F3288" i="16"/>
  <c r="B3288" i="16"/>
  <c r="A3288" i="16"/>
  <c r="C3288" i="16" s="1"/>
  <c r="AB3287" i="16"/>
  <c r="AA3287" i="16"/>
  <c r="N3287" i="16"/>
  <c r="M3287" i="16"/>
  <c r="L3287" i="16"/>
  <c r="K3287" i="16"/>
  <c r="J3287" i="16"/>
  <c r="I3287" i="16"/>
  <c r="H3287" i="16"/>
  <c r="G3287" i="16"/>
  <c r="F3287" i="16" s="1"/>
  <c r="A3287" i="16"/>
  <c r="C3287" i="16" s="1"/>
  <c r="AB3286" i="16"/>
  <c r="AA3286" i="16"/>
  <c r="M3286" i="16"/>
  <c r="L3286" i="16"/>
  <c r="K3286" i="16"/>
  <c r="J3286" i="16"/>
  <c r="I3286" i="16"/>
  <c r="H3286" i="16"/>
  <c r="G3286" i="16"/>
  <c r="A3286" i="16"/>
  <c r="C3286" i="16" s="1"/>
  <c r="AB3285" i="16"/>
  <c r="AA3285" i="16"/>
  <c r="M3285" i="16"/>
  <c r="L3285" i="16"/>
  <c r="K3285" i="16"/>
  <c r="J3285" i="16"/>
  <c r="I3285" i="16"/>
  <c r="H3285" i="16"/>
  <c r="G3285" i="16"/>
  <c r="B3285" i="16"/>
  <c r="A3285" i="16"/>
  <c r="C3285" i="16" s="1"/>
  <c r="AB3284" i="16"/>
  <c r="AA3284" i="16"/>
  <c r="N3284" i="16"/>
  <c r="M3284" i="16"/>
  <c r="L3284" i="16"/>
  <c r="K3284" i="16"/>
  <c r="J3284" i="16"/>
  <c r="I3284" i="16"/>
  <c r="H3284" i="16"/>
  <c r="G3284" i="16"/>
  <c r="F3284" i="16"/>
  <c r="B3284" i="16"/>
  <c r="A3284" i="16"/>
  <c r="C3284" i="16" s="1"/>
  <c r="AB3283" i="16"/>
  <c r="AA3283" i="16"/>
  <c r="N3283" i="16"/>
  <c r="M3283" i="16"/>
  <c r="L3283" i="16"/>
  <c r="K3283" i="16"/>
  <c r="J3283" i="16"/>
  <c r="I3283" i="16"/>
  <c r="H3283" i="16"/>
  <c r="G3283" i="16"/>
  <c r="F3283" i="16" s="1"/>
  <c r="A3283" i="16"/>
  <c r="C3283" i="16" s="1"/>
  <c r="AB3282" i="16"/>
  <c r="AA3282" i="16"/>
  <c r="M3282" i="16"/>
  <c r="L3282" i="16"/>
  <c r="K3282" i="16"/>
  <c r="J3282" i="16"/>
  <c r="I3282" i="16"/>
  <c r="H3282" i="16"/>
  <c r="G3282" i="16"/>
  <c r="A3282" i="16"/>
  <c r="C3282" i="16" s="1"/>
  <c r="AB3281" i="16"/>
  <c r="AA3281" i="16"/>
  <c r="M3281" i="16"/>
  <c r="L3281" i="16"/>
  <c r="K3281" i="16"/>
  <c r="J3281" i="16"/>
  <c r="I3281" i="16"/>
  <c r="H3281" i="16"/>
  <c r="G3281" i="16"/>
  <c r="B3281" i="16"/>
  <c r="A3281" i="16"/>
  <c r="C3281" i="16" s="1"/>
  <c r="AB3280" i="16"/>
  <c r="AA3280" i="16"/>
  <c r="N3280" i="16"/>
  <c r="M3280" i="16"/>
  <c r="L3280" i="16"/>
  <c r="K3280" i="16"/>
  <c r="J3280" i="16"/>
  <c r="I3280" i="16"/>
  <c r="H3280" i="16"/>
  <c r="G3280" i="16"/>
  <c r="F3280" i="16"/>
  <c r="B3280" i="16"/>
  <c r="A3280" i="16"/>
  <c r="C3280" i="16" s="1"/>
  <c r="AB3279" i="16"/>
  <c r="AA3279" i="16"/>
  <c r="N3279" i="16"/>
  <c r="M3279" i="16"/>
  <c r="L3279" i="16"/>
  <c r="K3279" i="16"/>
  <c r="J3279" i="16"/>
  <c r="I3279" i="16"/>
  <c r="H3279" i="16"/>
  <c r="G3279" i="16"/>
  <c r="F3279" i="16" s="1"/>
  <c r="A3279" i="16"/>
  <c r="C3279" i="16" s="1"/>
  <c r="AB3278" i="16"/>
  <c r="AA3278" i="16"/>
  <c r="M3278" i="16"/>
  <c r="L3278" i="16"/>
  <c r="K3278" i="16"/>
  <c r="J3278" i="16"/>
  <c r="I3278" i="16"/>
  <c r="H3278" i="16"/>
  <c r="G3278" i="16"/>
  <c r="A3278" i="16"/>
  <c r="C3278" i="16" s="1"/>
  <c r="AB3277" i="16"/>
  <c r="AA3277" i="16"/>
  <c r="M3277" i="16"/>
  <c r="L3277" i="16"/>
  <c r="K3277" i="16"/>
  <c r="J3277" i="16"/>
  <c r="I3277" i="16"/>
  <c r="H3277" i="16"/>
  <c r="G3277" i="16"/>
  <c r="B3277" i="16"/>
  <c r="A3277" i="16"/>
  <c r="C3277" i="16" s="1"/>
  <c r="AB3276" i="16"/>
  <c r="AA3276" i="16"/>
  <c r="N3276" i="16"/>
  <c r="M3276" i="16"/>
  <c r="L3276" i="16"/>
  <c r="K3276" i="16"/>
  <c r="J3276" i="16"/>
  <c r="I3276" i="16"/>
  <c r="H3276" i="16"/>
  <c r="G3276" i="16"/>
  <c r="F3276" i="16"/>
  <c r="B3276" i="16"/>
  <c r="A3276" i="16"/>
  <c r="C3276" i="16" s="1"/>
  <c r="AB3275" i="16"/>
  <c r="AA3275" i="16"/>
  <c r="N3275" i="16"/>
  <c r="M3275" i="16"/>
  <c r="L3275" i="16"/>
  <c r="K3275" i="16"/>
  <c r="J3275" i="16"/>
  <c r="I3275" i="16"/>
  <c r="H3275" i="16"/>
  <c r="G3275" i="16"/>
  <c r="F3275" i="16" s="1"/>
  <c r="A3275" i="16"/>
  <c r="C3275" i="16" s="1"/>
  <c r="AB3274" i="16"/>
  <c r="AA3274" i="16"/>
  <c r="M3274" i="16"/>
  <c r="L3274" i="16"/>
  <c r="K3274" i="16"/>
  <c r="J3274" i="16"/>
  <c r="I3274" i="16"/>
  <c r="H3274" i="16"/>
  <c r="G3274" i="16"/>
  <c r="A3274" i="16"/>
  <c r="C3274" i="16" s="1"/>
  <c r="AB3273" i="16"/>
  <c r="AA3273" i="16"/>
  <c r="M3273" i="16"/>
  <c r="L3273" i="16"/>
  <c r="K3273" i="16"/>
  <c r="J3273" i="16"/>
  <c r="I3273" i="16"/>
  <c r="H3273" i="16"/>
  <c r="G3273" i="16"/>
  <c r="B3273" i="16"/>
  <c r="A3273" i="16"/>
  <c r="C3273" i="16" s="1"/>
  <c r="AB3272" i="16"/>
  <c r="AA3272" i="16"/>
  <c r="N3272" i="16"/>
  <c r="M3272" i="16"/>
  <c r="L3272" i="16"/>
  <c r="K3272" i="16"/>
  <c r="J3272" i="16"/>
  <c r="I3272" i="16"/>
  <c r="H3272" i="16"/>
  <c r="G3272" i="16"/>
  <c r="F3272" i="16"/>
  <c r="B3272" i="16"/>
  <c r="A3272" i="16"/>
  <c r="C3272" i="16" s="1"/>
  <c r="AB3271" i="16"/>
  <c r="AA3271" i="16"/>
  <c r="N3271" i="16"/>
  <c r="M3271" i="16"/>
  <c r="L3271" i="16"/>
  <c r="K3271" i="16"/>
  <c r="J3271" i="16"/>
  <c r="I3271" i="16"/>
  <c r="H3271" i="16"/>
  <c r="G3271" i="16"/>
  <c r="F3271" i="16" s="1"/>
  <c r="A3271" i="16"/>
  <c r="C3271" i="16" s="1"/>
  <c r="AB3270" i="16"/>
  <c r="AA3270" i="16"/>
  <c r="M3270" i="16"/>
  <c r="L3270" i="16"/>
  <c r="K3270" i="16"/>
  <c r="J3270" i="16"/>
  <c r="I3270" i="16"/>
  <c r="H3270" i="16"/>
  <c r="G3270" i="16"/>
  <c r="A3270" i="16"/>
  <c r="C3270" i="16" s="1"/>
  <c r="AB3269" i="16"/>
  <c r="AA3269" i="16"/>
  <c r="M3269" i="16"/>
  <c r="L3269" i="16"/>
  <c r="K3269" i="16"/>
  <c r="J3269" i="16"/>
  <c r="I3269" i="16"/>
  <c r="H3269" i="16"/>
  <c r="G3269" i="16"/>
  <c r="B3269" i="16"/>
  <c r="A3269" i="16"/>
  <c r="C3269" i="16" s="1"/>
  <c r="AB3268" i="16"/>
  <c r="AA3268" i="16"/>
  <c r="N3268" i="16"/>
  <c r="M3268" i="16"/>
  <c r="L3268" i="16"/>
  <c r="K3268" i="16"/>
  <c r="J3268" i="16"/>
  <c r="I3268" i="16"/>
  <c r="H3268" i="16"/>
  <c r="G3268" i="16"/>
  <c r="F3268" i="16"/>
  <c r="B3268" i="16"/>
  <c r="A3268" i="16"/>
  <c r="C3268" i="16" s="1"/>
  <c r="AB3267" i="16"/>
  <c r="AA3267" i="16"/>
  <c r="N3267" i="16"/>
  <c r="M3267" i="16"/>
  <c r="L3267" i="16"/>
  <c r="K3267" i="16"/>
  <c r="J3267" i="16"/>
  <c r="I3267" i="16"/>
  <c r="H3267" i="16"/>
  <c r="G3267" i="16"/>
  <c r="F3267" i="16" s="1"/>
  <c r="A3267" i="16"/>
  <c r="C3267" i="16" s="1"/>
  <c r="AB3266" i="16"/>
  <c r="AA3266" i="16"/>
  <c r="M3266" i="16"/>
  <c r="L3266" i="16"/>
  <c r="K3266" i="16"/>
  <c r="J3266" i="16"/>
  <c r="I3266" i="16"/>
  <c r="H3266" i="16"/>
  <c r="G3266" i="16"/>
  <c r="A3266" i="16"/>
  <c r="C3266" i="16" s="1"/>
  <c r="AB3265" i="16"/>
  <c r="AA3265" i="16"/>
  <c r="M3265" i="16"/>
  <c r="L3265" i="16"/>
  <c r="K3265" i="16"/>
  <c r="J3265" i="16"/>
  <c r="I3265" i="16"/>
  <c r="H3265" i="16"/>
  <c r="G3265" i="16"/>
  <c r="B3265" i="16"/>
  <c r="A3265" i="16"/>
  <c r="C3265" i="16" s="1"/>
  <c r="AB3264" i="16"/>
  <c r="AA3264" i="16"/>
  <c r="N3264" i="16"/>
  <c r="M3264" i="16"/>
  <c r="L3264" i="16"/>
  <c r="K3264" i="16"/>
  <c r="J3264" i="16"/>
  <c r="I3264" i="16"/>
  <c r="H3264" i="16"/>
  <c r="G3264" i="16"/>
  <c r="F3264" i="16"/>
  <c r="B3264" i="16"/>
  <c r="A3264" i="16"/>
  <c r="C3264" i="16" s="1"/>
  <c r="AB3263" i="16"/>
  <c r="AA3263" i="16"/>
  <c r="N3263" i="16"/>
  <c r="M3263" i="16"/>
  <c r="L3263" i="16"/>
  <c r="K3263" i="16"/>
  <c r="J3263" i="16"/>
  <c r="I3263" i="16"/>
  <c r="H3263" i="16"/>
  <c r="G3263" i="16"/>
  <c r="F3263" i="16" s="1"/>
  <c r="A3263" i="16"/>
  <c r="C3263" i="16" s="1"/>
  <c r="AB3262" i="16"/>
  <c r="AA3262" i="16"/>
  <c r="M3262" i="16"/>
  <c r="L3262" i="16"/>
  <c r="K3262" i="16"/>
  <c r="J3262" i="16"/>
  <c r="I3262" i="16"/>
  <c r="H3262" i="16"/>
  <c r="G3262" i="16"/>
  <c r="A3262" i="16"/>
  <c r="C3262" i="16" s="1"/>
  <c r="AB3261" i="16"/>
  <c r="AA3261" i="16"/>
  <c r="M3261" i="16"/>
  <c r="L3261" i="16"/>
  <c r="K3261" i="16"/>
  <c r="J3261" i="16"/>
  <c r="I3261" i="16"/>
  <c r="H3261" i="16"/>
  <c r="G3261" i="16"/>
  <c r="B3261" i="16"/>
  <c r="A3261" i="16"/>
  <c r="C3261" i="16" s="1"/>
  <c r="AB3260" i="16"/>
  <c r="AA3260" i="16"/>
  <c r="N3260" i="16"/>
  <c r="M3260" i="16"/>
  <c r="L3260" i="16"/>
  <c r="K3260" i="16"/>
  <c r="J3260" i="16"/>
  <c r="I3260" i="16"/>
  <c r="H3260" i="16"/>
  <c r="G3260" i="16"/>
  <c r="F3260" i="16"/>
  <c r="B3260" i="16"/>
  <c r="A3260" i="16"/>
  <c r="C3260" i="16" s="1"/>
  <c r="AB3259" i="16"/>
  <c r="AA3259" i="16"/>
  <c r="N3259" i="16"/>
  <c r="M3259" i="16"/>
  <c r="L3259" i="16"/>
  <c r="K3259" i="16"/>
  <c r="J3259" i="16"/>
  <c r="I3259" i="16"/>
  <c r="H3259" i="16"/>
  <c r="G3259" i="16"/>
  <c r="F3259" i="16" s="1"/>
  <c r="A3259" i="16"/>
  <c r="C3259" i="16" s="1"/>
  <c r="AB3258" i="16"/>
  <c r="AA3258" i="16"/>
  <c r="M3258" i="16"/>
  <c r="L3258" i="16"/>
  <c r="K3258" i="16"/>
  <c r="J3258" i="16"/>
  <c r="I3258" i="16"/>
  <c r="H3258" i="16"/>
  <c r="G3258" i="16"/>
  <c r="A3258" i="16"/>
  <c r="C3258" i="16" s="1"/>
  <c r="AB3257" i="16"/>
  <c r="AA3257" i="16"/>
  <c r="M3257" i="16"/>
  <c r="L3257" i="16"/>
  <c r="K3257" i="16"/>
  <c r="J3257" i="16"/>
  <c r="I3257" i="16"/>
  <c r="H3257" i="16"/>
  <c r="G3257" i="16"/>
  <c r="B3257" i="16"/>
  <c r="A3257" i="16"/>
  <c r="C3257" i="16" s="1"/>
  <c r="AB3256" i="16"/>
  <c r="AA3256" i="16"/>
  <c r="N3256" i="16"/>
  <c r="M3256" i="16"/>
  <c r="L3256" i="16"/>
  <c r="K3256" i="16"/>
  <c r="J3256" i="16"/>
  <c r="I3256" i="16"/>
  <c r="H3256" i="16"/>
  <c r="G3256" i="16"/>
  <c r="F3256" i="16"/>
  <c r="B3256" i="16"/>
  <c r="A3256" i="16"/>
  <c r="C3256" i="16" s="1"/>
  <c r="AB3255" i="16"/>
  <c r="AA3255" i="16"/>
  <c r="N3255" i="16"/>
  <c r="M3255" i="16"/>
  <c r="L3255" i="16"/>
  <c r="K3255" i="16"/>
  <c r="J3255" i="16"/>
  <c r="I3255" i="16"/>
  <c r="H3255" i="16"/>
  <c r="G3255" i="16"/>
  <c r="F3255" i="16" s="1"/>
  <c r="A3255" i="16"/>
  <c r="C3255" i="16" s="1"/>
  <c r="AB3254" i="16"/>
  <c r="AA3254" i="16"/>
  <c r="M3254" i="16"/>
  <c r="L3254" i="16"/>
  <c r="K3254" i="16"/>
  <c r="J3254" i="16"/>
  <c r="I3254" i="16"/>
  <c r="H3254" i="16"/>
  <c r="G3254" i="16"/>
  <c r="A3254" i="16"/>
  <c r="C3254" i="16" s="1"/>
  <c r="AB3253" i="16"/>
  <c r="AA3253" i="16"/>
  <c r="M3253" i="16"/>
  <c r="L3253" i="16"/>
  <c r="K3253" i="16"/>
  <c r="J3253" i="16"/>
  <c r="I3253" i="16"/>
  <c r="H3253" i="16"/>
  <c r="G3253" i="16"/>
  <c r="B3253" i="16"/>
  <c r="A3253" i="16"/>
  <c r="C3253" i="16" s="1"/>
  <c r="AB3252" i="16"/>
  <c r="AA3252" i="16"/>
  <c r="N3252" i="16"/>
  <c r="M3252" i="16"/>
  <c r="L3252" i="16"/>
  <c r="K3252" i="16"/>
  <c r="J3252" i="16"/>
  <c r="I3252" i="16"/>
  <c r="H3252" i="16"/>
  <c r="G3252" i="16"/>
  <c r="F3252" i="16"/>
  <c r="B3252" i="16"/>
  <c r="A3252" i="16"/>
  <c r="C3252" i="16" s="1"/>
  <c r="AB3251" i="16"/>
  <c r="AA3251" i="16"/>
  <c r="N3251" i="16"/>
  <c r="M3251" i="16"/>
  <c r="L3251" i="16"/>
  <c r="K3251" i="16"/>
  <c r="J3251" i="16"/>
  <c r="I3251" i="16"/>
  <c r="H3251" i="16"/>
  <c r="G3251" i="16"/>
  <c r="F3251" i="16" s="1"/>
  <c r="A3251" i="16"/>
  <c r="C3251" i="16" s="1"/>
  <c r="AB3250" i="16"/>
  <c r="AA3250" i="16"/>
  <c r="M3250" i="16"/>
  <c r="L3250" i="16"/>
  <c r="K3250" i="16"/>
  <c r="J3250" i="16"/>
  <c r="I3250" i="16"/>
  <c r="H3250" i="16"/>
  <c r="G3250" i="16"/>
  <c r="A3250" i="16"/>
  <c r="C3250" i="16" s="1"/>
  <c r="AB3249" i="16"/>
  <c r="AA3249" i="16"/>
  <c r="M3249" i="16"/>
  <c r="L3249" i="16"/>
  <c r="K3249" i="16"/>
  <c r="J3249" i="16"/>
  <c r="I3249" i="16"/>
  <c r="H3249" i="16"/>
  <c r="G3249" i="16"/>
  <c r="B3249" i="16"/>
  <c r="A3249" i="16"/>
  <c r="C3249" i="16" s="1"/>
  <c r="AB3248" i="16"/>
  <c r="AA3248" i="16"/>
  <c r="N3248" i="16"/>
  <c r="M3248" i="16"/>
  <c r="L3248" i="16"/>
  <c r="K3248" i="16"/>
  <c r="J3248" i="16"/>
  <c r="I3248" i="16"/>
  <c r="H3248" i="16"/>
  <c r="G3248" i="16"/>
  <c r="F3248" i="16"/>
  <c r="B3248" i="16"/>
  <c r="A3248" i="16"/>
  <c r="C3248" i="16" s="1"/>
  <c r="AB3247" i="16"/>
  <c r="AA3247" i="16"/>
  <c r="N3247" i="16"/>
  <c r="M3247" i="16"/>
  <c r="L3247" i="16"/>
  <c r="K3247" i="16"/>
  <c r="J3247" i="16"/>
  <c r="I3247" i="16"/>
  <c r="H3247" i="16"/>
  <c r="G3247" i="16"/>
  <c r="F3247" i="16" s="1"/>
  <c r="A3247" i="16"/>
  <c r="C3247" i="16" s="1"/>
  <c r="AB3246" i="16"/>
  <c r="AA3246" i="16"/>
  <c r="M3246" i="16"/>
  <c r="L3246" i="16"/>
  <c r="K3246" i="16"/>
  <c r="J3246" i="16"/>
  <c r="I3246" i="16"/>
  <c r="H3246" i="16"/>
  <c r="G3246" i="16"/>
  <c r="A3246" i="16"/>
  <c r="C3246" i="16" s="1"/>
  <c r="AB3245" i="16"/>
  <c r="AA3245" i="16"/>
  <c r="M3245" i="16"/>
  <c r="L3245" i="16"/>
  <c r="K3245" i="16"/>
  <c r="J3245" i="16"/>
  <c r="I3245" i="16"/>
  <c r="H3245" i="16"/>
  <c r="G3245" i="16"/>
  <c r="B3245" i="16"/>
  <c r="A3245" i="16"/>
  <c r="N3245" i="16" s="1"/>
  <c r="AB3244" i="16"/>
  <c r="AA3244" i="16"/>
  <c r="N3244" i="16"/>
  <c r="M3244" i="16"/>
  <c r="L3244" i="16"/>
  <c r="K3244" i="16"/>
  <c r="J3244" i="16"/>
  <c r="I3244" i="16"/>
  <c r="H3244" i="16"/>
  <c r="G3244" i="16"/>
  <c r="F3244" i="16"/>
  <c r="B3244" i="16"/>
  <c r="A3244" i="16"/>
  <c r="C3244" i="16" s="1"/>
  <c r="AB3243" i="16"/>
  <c r="AA3243" i="16"/>
  <c r="N3243" i="16"/>
  <c r="M3243" i="16"/>
  <c r="L3243" i="16"/>
  <c r="K3243" i="16"/>
  <c r="J3243" i="16"/>
  <c r="I3243" i="16"/>
  <c r="H3243" i="16"/>
  <c r="G3243" i="16"/>
  <c r="F3243" i="16" s="1"/>
  <c r="A3243" i="16"/>
  <c r="B3243" i="16" s="1"/>
  <c r="AB3242" i="16"/>
  <c r="AA3242" i="16"/>
  <c r="M3242" i="16"/>
  <c r="L3242" i="16"/>
  <c r="K3242" i="16"/>
  <c r="J3242" i="16"/>
  <c r="I3242" i="16"/>
  <c r="H3242" i="16"/>
  <c r="G3242" i="16"/>
  <c r="A3242" i="16"/>
  <c r="C3242" i="16" s="1"/>
  <c r="AB3241" i="16"/>
  <c r="AA3241" i="16"/>
  <c r="M3241" i="16"/>
  <c r="L3241" i="16"/>
  <c r="K3241" i="16"/>
  <c r="J3241" i="16"/>
  <c r="I3241" i="16"/>
  <c r="H3241" i="16"/>
  <c r="G3241" i="16"/>
  <c r="B3241" i="16"/>
  <c r="A3241" i="16"/>
  <c r="N3241" i="16" s="1"/>
  <c r="AB3240" i="16"/>
  <c r="AA3240" i="16"/>
  <c r="N3240" i="16"/>
  <c r="M3240" i="16"/>
  <c r="L3240" i="16"/>
  <c r="K3240" i="16"/>
  <c r="J3240" i="16"/>
  <c r="I3240" i="16"/>
  <c r="H3240" i="16"/>
  <c r="G3240" i="16"/>
  <c r="F3240" i="16"/>
  <c r="B3240" i="16"/>
  <c r="A3240" i="16"/>
  <c r="C3240" i="16" s="1"/>
  <c r="AB3239" i="16"/>
  <c r="AA3239" i="16"/>
  <c r="N3239" i="16"/>
  <c r="M3239" i="16"/>
  <c r="L3239" i="16"/>
  <c r="K3239" i="16"/>
  <c r="J3239" i="16"/>
  <c r="I3239" i="16"/>
  <c r="H3239" i="16"/>
  <c r="G3239" i="16"/>
  <c r="F3239" i="16" s="1"/>
  <c r="A3239" i="16"/>
  <c r="C3239" i="16" s="1"/>
  <c r="AB3238" i="16"/>
  <c r="AA3238" i="16"/>
  <c r="M3238" i="16"/>
  <c r="L3238" i="16"/>
  <c r="K3238" i="16"/>
  <c r="J3238" i="16"/>
  <c r="I3238" i="16"/>
  <c r="H3238" i="16"/>
  <c r="G3238" i="16"/>
  <c r="A3238" i="16"/>
  <c r="C3238" i="16" s="1"/>
  <c r="AB3237" i="16"/>
  <c r="AA3237" i="16"/>
  <c r="M3237" i="16"/>
  <c r="L3237" i="16"/>
  <c r="K3237" i="16"/>
  <c r="J3237" i="16"/>
  <c r="I3237" i="16"/>
  <c r="H3237" i="16"/>
  <c r="G3237" i="16"/>
  <c r="B3237" i="16"/>
  <c r="A3237" i="16"/>
  <c r="C3237" i="16" s="1"/>
  <c r="AB3236" i="16"/>
  <c r="AA3236" i="16"/>
  <c r="N3236" i="16"/>
  <c r="M3236" i="16"/>
  <c r="L3236" i="16"/>
  <c r="K3236" i="16"/>
  <c r="J3236" i="16"/>
  <c r="I3236" i="16"/>
  <c r="H3236" i="16"/>
  <c r="G3236" i="16"/>
  <c r="F3236" i="16"/>
  <c r="B3236" i="16"/>
  <c r="A3236" i="16"/>
  <c r="C3236" i="16" s="1"/>
  <c r="AB3235" i="16"/>
  <c r="AA3235" i="16"/>
  <c r="N3235" i="16"/>
  <c r="M3235" i="16"/>
  <c r="L3235" i="16"/>
  <c r="K3235" i="16"/>
  <c r="J3235" i="16"/>
  <c r="I3235" i="16"/>
  <c r="H3235" i="16"/>
  <c r="G3235" i="16"/>
  <c r="F3235" i="16" s="1"/>
  <c r="A3235" i="16"/>
  <c r="B3235" i="16" s="1"/>
  <c r="AB3234" i="16"/>
  <c r="AA3234" i="16"/>
  <c r="M3234" i="16"/>
  <c r="L3234" i="16"/>
  <c r="K3234" i="16"/>
  <c r="J3234" i="16"/>
  <c r="I3234" i="16"/>
  <c r="H3234" i="16"/>
  <c r="G3234" i="16"/>
  <c r="A3234" i="16"/>
  <c r="C3234" i="16" s="1"/>
  <c r="AB3233" i="16"/>
  <c r="AA3233" i="16"/>
  <c r="M3233" i="16"/>
  <c r="L3233" i="16"/>
  <c r="K3233" i="16"/>
  <c r="J3233" i="16"/>
  <c r="I3233" i="16"/>
  <c r="H3233" i="16"/>
  <c r="G3233" i="16"/>
  <c r="B3233" i="16"/>
  <c r="A3233" i="16"/>
  <c r="N3233" i="16" s="1"/>
  <c r="AB3232" i="16"/>
  <c r="AA3232" i="16"/>
  <c r="N3232" i="16"/>
  <c r="M3232" i="16"/>
  <c r="L3232" i="16"/>
  <c r="K3232" i="16"/>
  <c r="J3232" i="16"/>
  <c r="I3232" i="16"/>
  <c r="H3232" i="16"/>
  <c r="G3232" i="16"/>
  <c r="F3232" i="16"/>
  <c r="B3232" i="16"/>
  <c r="A3232" i="16"/>
  <c r="C3232" i="16" s="1"/>
  <c r="AB3231" i="16"/>
  <c r="AA3231" i="16"/>
  <c r="N3231" i="16"/>
  <c r="M3231" i="16"/>
  <c r="L3231" i="16"/>
  <c r="K3231" i="16"/>
  <c r="J3231" i="16"/>
  <c r="I3231" i="16"/>
  <c r="H3231" i="16"/>
  <c r="G3231" i="16"/>
  <c r="F3231" i="16" s="1"/>
  <c r="A3231" i="16"/>
  <c r="B3231" i="16" s="1"/>
  <c r="AB3230" i="16"/>
  <c r="AA3230" i="16"/>
  <c r="M3230" i="16"/>
  <c r="L3230" i="16"/>
  <c r="K3230" i="16"/>
  <c r="J3230" i="16"/>
  <c r="I3230" i="16"/>
  <c r="H3230" i="16"/>
  <c r="G3230" i="16"/>
  <c r="A3230" i="16"/>
  <c r="C3230" i="16" s="1"/>
  <c r="AB3229" i="16"/>
  <c r="AA3229" i="16"/>
  <c r="M3229" i="16"/>
  <c r="L3229" i="16"/>
  <c r="K3229" i="16"/>
  <c r="J3229" i="16"/>
  <c r="I3229" i="16"/>
  <c r="H3229" i="16"/>
  <c r="G3229" i="16"/>
  <c r="B3229" i="16"/>
  <c r="A3229" i="16"/>
  <c r="N3229" i="16" s="1"/>
  <c r="AB3228" i="16"/>
  <c r="AA3228" i="16"/>
  <c r="N3228" i="16"/>
  <c r="M3228" i="16"/>
  <c r="L3228" i="16"/>
  <c r="K3228" i="16"/>
  <c r="J3228" i="16"/>
  <c r="I3228" i="16"/>
  <c r="H3228" i="16"/>
  <c r="G3228" i="16"/>
  <c r="F3228" i="16"/>
  <c r="B3228" i="16"/>
  <c r="A3228" i="16"/>
  <c r="C3228" i="16" s="1"/>
  <c r="AB3227" i="16"/>
  <c r="AA3227" i="16"/>
  <c r="N3227" i="16"/>
  <c r="M3227" i="16"/>
  <c r="L3227" i="16"/>
  <c r="K3227" i="16"/>
  <c r="J3227" i="16"/>
  <c r="I3227" i="16"/>
  <c r="H3227" i="16"/>
  <c r="G3227" i="16"/>
  <c r="F3227" i="16" s="1"/>
  <c r="A3227" i="16"/>
  <c r="B3227" i="16" s="1"/>
  <c r="AB3226" i="16"/>
  <c r="AA3226" i="16"/>
  <c r="M3226" i="16"/>
  <c r="L3226" i="16"/>
  <c r="K3226" i="16"/>
  <c r="J3226" i="16"/>
  <c r="I3226" i="16"/>
  <c r="H3226" i="16"/>
  <c r="G3226" i="16"/>
  <c r="A3226" i="16"/>
  <c r="C3226" i="16" s="1"/>
  <c r="AB3225" i="16"/>
  <c r="AA3225" i="16"/>
  <c r="M3225" i="16"/>
  <c r="L3225" i="16"/>
  <c r="K3225" i="16"/>
  <c r="J3225" i="16"/>
  <c r="I3225" i="16"/>
  <c r="H3225" i="16"/>
  <c r="G3225" i="16"/>
  <c r="B3225" i="16"/>
  <c r="A3225" i="16"/>
  <c r="N3225" i="16" s="1"/>
  <c r="AB3224" i="16"/>
  <c r="AA3224" i="16"/>
  <c r="N3224" i="16"/>
  <c r="M3224" i="16"/>
  <c r="L3224" i="16"/>
  <c r="K3224" i="16"/>
  <c r="J3224" i="16"/>
  <c r="I3224" i="16"/>
  <c r="H3224" i="16"/>
  <c r="G3224" i="16"/>
  <c r="F3224" i="16"/>
  <c r="B3224" i="16"/>
  <c r="A3224" i="16"/>
  <c r="C3224" i="16" s="1"/>
  <c r="AB3223" i="16"/>
  <c r="AA3223" i="16"/>
  <c r="N3223" i="16"/>
  <c r="M3223" i="16"/>
  <c r="L3223" i="16"/>
  <c r="K3223" i="16"/>
  <c r="J3223" i="16"/>
  <c r="I3223" i="16"/>
  <c r="H3223" i="16"/>
  <c r="G3223" i="16"/>
  <c r="F3223" i="16" s="1"/>
  <c r="A3223" i="16"/>
  <c r="B3223" i="16" s="1"/>
  <c r="AB3222" i="16"/>
  <c r="AA3222" i="16"/>
  <c r="M3222" i="16"/>
  <c r="L3222" i="16"/>
  <c r="K3222" i="16"/>
  <c r="J3222" i="16"/>
  <c r="I3222" i="16"/>
  <c r="H3222" i="16"/>
  <c r="G3222" i="16"/>
  <c r="A3222" i="16"/>
  <c r="C3222" i="16" s="1"/>
  <c r="AB3221" i="16"/>
  <c r="AA3221" i="16"/>
  <c r="M3221" i="16"/>
  <c r="L3221" i="16"/>
  <c r="K3221" i="16"/>
  <c r="J3221" i="16"/>
  <c r="I3221" i="16"/>
  <c r="H3221" i="16"/>
  <c r="G3221" i="16"/>
  <c r="B3221" i="16"/>
  <c r="A3221" i="16"/>
  <c r="N3221" i="16" s="1"/>
  <c r="AB3220" i="16"/>
  <c r="AA3220" i="16"/>
  <c r="N3220" i="16"/>
  <c r="M3220" i="16"/>
  <c r="L3220" i="16"/>
  <c r="K3220" i="16"/>
  <c r="J3220" i="16"/>
  <c r="I3220" i="16"/>
  <c r="H3220" i="16"/>
  <c r="G3220" i="16"/>
  <c r="F3220" i="16"/>
  <c r="B3220" i="16"/>
  <c r="A3220" i="16"/>
  <c r="C3220" i="16" s="1"/>
  <c r="AB3219" i="16"/>
  <c r="AA3219" i="16"/>
  <c r="N3219" i="16"/>
  <c r="M3219" i="16"/>
  <c r="L3219" i="16"/>
  <c r="K3219" i="16"/>
  <c r="J3219" i="16"/>
  <c r="I3219" i="16"/>
  <c r="H3219" i="16"/>
  <c r="G3219" i="16"/>
  <c r="F3219" i="16" s="1"/>
  <c r="A3219" i="16"/>
  <c r="C3219" i="16" s="1"/>
  <c r="AB3218" i="16"/>
  <c r="AA3218" i="16"/>
  <c r="M3218" i="16"/>
  <c r="L3218" i="16"/>
  <c r="K3218" i="16"/>
  <c r="J3218" i="16"/>
  <c r="I3218" i="16"/>
  <c r="H3218" i="16"/>
  <c r="G3218" i="16"/>
  <c r="A3218" i="16"/>
  <c r="N3218" i="16" s="1"/>
  <c r="AB3217" i="16"/>
  <c r="AA3217" i="16"/>
  <c r="M3217" i="16"/>
  <c r="L3217" i="16"/>
  <c r="K3217" i="16"/>
  <c r="J3217" i="16"/>
  <c r="I3217" i="16"/>
  <c r="H3217" i="16"/>
  <c r="G3217" i="16"/>
  <c r="A3217" i="16"/>
  <c r="C3217" i="16" s="1"/>
  <c r="AB3216" i="16"/>
  <c r="AA3216" i="16"/>
  <c r="M3216" i="16"/>
  <c r="L3216" i="16"/>
  <c r="K3216" i="16"/>
  <c r="J3216" i="16"/>
  <c r="I3216" i="16"/>
  <c r="H3216" i="16"/>
  <c r="G3216" i="16"/>
  <c r="B3216" i="16"/>
  <c r="A3216" i="16"/>
  <c r="C3216" i="16" s="1"/>
  <c r="AB3215" i="16"/>
  <c r="AA3215" i="16"/>
  <c r="N3215" i="16"/>
  <c r="M3215" i="16"/>
  <c r="L3215" i="16"/>
  <c r="K3215" i="16"/>
  <c r="J3215" i="16"/>
  <c r="I3215" i="16"/>
  <c r="H3215" i="16"/>
  <c r="G3215" i="16"/>
  <c r="F3215" i="16"/>
  <c r="B3215" i="16"/>
  <c r="A3215" i="16"/>
  <c r="C3215" i="16" s="1"/>
  <c r="AB3214" i="16"/>
  <c r="AA3214" i="16"/>
  <c r="N3214" i="16"/>
  <c r="M3214" i="16"/>
  <c r="L3214" i="16"/>
  <c r="K3214" i="16"/>
  <c r="J3214" i="16"/>
  <c r="I3214" i="16"/>
  <c r="H3214" i="16"/>
  <c r="G3214" i="16"/>
  <c r="F3214" i="16" s="1"/>
  <c r="A3214" i="16"/>
  <c r="C3214" i="16" s="1"/>
  <c r="AB3213" i="16"/>
  <c r="AA3213" i="16"/>
  <c r="M3213" i="16"/>
  <c r="L3213" i="16"/>
  <c r="K3213" i="16"/>
  <c r="J3213" i="16"/>
  <c r="I3213" i="16"/>
  <c r="H3213" i="16"/>
  <c r="G3213" i="16"/>
  <c r="A3213" i="16"/>
  <c r="C3213" i="16" s="1"/>
  <c r="AB3212" i="16"/>
  <c r="AA3212" i="16"/>
  <c r="M3212" i="16"/>
  <c r="L3212" i="16"/>
  <c r="K3212" i="16"/>
  <c r="J3212" i="16"/>
  <c r="I3212" i="16"/>
  <c r="H3212" i="16"/>
  <c r="G3212" i="16"/>
  <c r="B3212" i="16"/>
  <c r="A3212" i="16"/>
  <c r="C3212" i="16" s="1"/>
  <c r="AB3211" i="16"/>
  <c r="AA3211" i="16"/>
  <c r="N3211" i="16"/>
  <c r="M3211" i="16"/>
  <c r="L3211" i="16"/>
  <c r="K3211" i="16"/>
  <c r="J3211" i="16"/>
  <c r="I3211" i="16"/>
  <c r="H3211" i="16"/>
  <c r="G3211" i="16"/>
  <c r="F3211" i="16"/>
  <c r="B3211" i="16"/>
  <c r="A3211" i="16"/>
  <c r="C3211" i="16" s="1"/>
  <c r="AB3210" i="16"/>
  <c r="AA3210" i="16"/>
  <c r="N3210" i="16"/>
  <c r="M3210" i="16"/>
  <c r="L3210" i="16"/>
  <c r="K3210" i="16"/>
  <c r="J3210" i="16"/>
  <c r="I3210" i="16"/>
  <c r="H3210" i="16"/>
  <c r="G3210" i="16"/>
  <c r="F3210" i="16" s="1"/>
  <c r="A3210" i="16"/>
  <c r="C3210" i="16" s="1"/>
  <c r="AB3209" i="16"/>
  <c r="AA3209" i="16"/>
  <c r="M3209" i="16"/>
  <c r="L3209" i="16"/>
  <c r="K3209" i="16"/>
  <c r="J3209" i="16"/>
  <c r="I3209" i="16"/>
  <c r="H3209" i="16"/>
  <c r="G3209" i="16"/>
  <c r="A3209" i="16"/>
  <c r="B3209" i="16" s="1"/>
  <c r="AB3208" i="16"/>
  <c r="AA3208" i="16"/>
  <c r="M3208" i="16"/>
  <c r="L3208" i="16"/>
  <c r="K3208" i="16"/>
  <c r="J3208" i="16"/>
  <c r="I3208" i="16"/>
  <c r="H3208" i="16"/>
  <c r="G3208" i="16"/>
  <c r="B3208" i="16"/>
  <c r="A3208" i="16"/>
  <c r="C3208" i="16" s="1"/>
  <c r="AB3207" i="16"/>
  <c r="AA3207" i="16"/>
  <c r="N3207" i="16"/>
  <c r="M3207" i="16"/>
  <c r="L3207" i="16"/>
  <c r="K3207" i="16"/>
  <c r="J3207" i="16"/>
  <c r="I3207" i="16"/>
  <c r="H3207" i="16"/>
  <c r="G3207" i="16"/>
  <c r="F3207" i="16"/>
  <c r="B3207" i="16"/>
  <c r="A3207" i="16"/>
  <c r="AB3206" i="16"/>
  <c r="AA3206" i="16"/>
  <c r="N3206" i="16"/>
  <c r="M3206" i="16"/>
  <c r="L3206" i="16"/>
  <c r="K3206" i="16"/>
  <c r="J3206" i="16"/>
  <c r="I3206" i="16"/>
  <c r="H3206" i="16"/>
  <c r="G3206" i="16"/>
  <c r="F3206" i="16" s="1"/>
  <c r="A3206" i="16"/>
  <c r="C3206" i="16" s="1"/>
  <c r="AB3205" i="16"/>
  <c r="AA3205" i="16"/>
  <c r="M3205" i="16"/>
  <c r="L3205" i="16"/>
  <c r="K3205" i="16"/>
  <c r="J3205" i="16"/>
  <c r="I3205" i="16"/>
  <c r="H3205" i="16"/>
  <c r="G3205" i="16"/>
  <c r="A3205" i="16"/>
  <c r="B3205" i="16" s="1"/>
  <c r="AB3204" i="16"/>
  <c r="AA3204" i="16"/>
  <c r="M3204" i="16"/>
  <c r="L3204" i="16"/>
  <c r="K3204" i="16"/>
  <c r="J3204" i="16"/>
  <c r="I3204" i="16"/>
  <c r="H3204" i="16"/>
  <c r="G3204" i="16"/>
  <c r="B3204" i="16"/>
  <c r="A3204" i="16"/>
  <c r="C3204" i="16" s="1"/>
  <c r="AB3203" i="16"/>
  <c r="AA3203" i="16"/>
  <c r="N3203" i="16"/>
  <c r="M3203" i="16"/>
  <c r="L3203" i="16"/>
  <c r="K3203" i="16"/>
  <c r="J3203" i="16"/>
  <c r="I3203" i="16"/>
  <c r="H3203" i="16"/>
  <c r="G3203" i="16"/>
  <c r="F3203" i="16"/>
  <c r="B3203" i="16"/>
  <c r="A3203" i="16"/>
  <c r="AB3202" i="16"/>
  <c r="AA3202" i="16"/>
  <c r="N3202" i="16"/>
  <c r="M3202" i="16"/>
  <c r="L3202" i="16"/>
  <c r="K3202" i="16"/>
  <c r="J3202" i="16"/>
  <c r="I3202" i="16"/>
  <c r="H3202" i="16"/>
  <c r="G3202" i="16"/>
  <c r="F3202" i="16" s="1"/>
  <c r="A3202" i="16"/>
  <c r="C3202" i="16" s="1"/>
  <c r="AB3201" i="16"/>
  <c r="AA3201" i="16"/>
  <c r="M3201" i="16"/>
  <c r="L3201" i="16"/>
  <c r="K3201" i="16"/>
  <c r="J3201" i="16"/>
  <c r="I3201" i="16"/>
  <c r="H3201" i="16"/>
  <c r="G3201" i="16"/>
  <c r="A3201" i="16"/>
  <c r="C3201" i="16" s="1"/>
  <c r="AB3200" i="16"/>
  <c r="AA3200" i="16"/>
  <c r="M3200" i="16"/>
  <c r="L3200" i="16"/>
  <c r="K3200" i="16"/>
  <c r="J3200" i="16"/>
  <c r="I3200" i="16"/>
  <c r="H3200" i="16"/>
  <c r="G3200" i="16"/>
  <c r="B3200" i="16"/>
  <c r="A3200" i="16"/>
  <c r="N3200" i="16" s="1"/>
  <c r="AB3199" i="16"/>
  <c r="AA3199" i="16"/>
  <c r="N3199" i="16"/>
  <c r="M3199" i="16"/>
  <c r="L3199" i="16"/>
  <c r="K3199" i="16"/>
  <c r="J3199" i="16"/>
  <c r="I3199" i="16"/>
  <c r="H3199" i="16"/>
  <c r="G3199" i="16"/>
  <c r="F3199" i="16"/>
  <c r="B3199" i="16"/>
  <c r="A3199" i="16"/>
  <c r="C3199" i="16" s="1"/>
  <c r="AB3198" i="16"/>
  <c r="AA3198" i="16"/>
  <c r="N3198" i="16"/>
  <c r="M3198" i="16"/>
  <c r="L3198" i="16"/>
  <c r="K3198" i="16"/>
  <c r="J3198" i="16"/>
  <c r="I3198" i="16"/>
  <c r="H3198" i="16"/>
  <c r="G3198" i="16"/>
  <c r="F3198" i="16" s="1"/>
  <c r="A3198" i="16"/>
  <c r="C3198" i="16" s="1"/>
  <c r="AB3197" i="16"/>
  <c r="AA3197" i="16"/>
  <c r="M3197" i="16"/>
  <c r="L3197" i="16"/>
  <c r="K3197" i="16"/>
  <c r="J3197" i="16"/>
  <c r="I3197" i="16"/>
  <c r="H3197" i="16"/>
  <c r="G3197" i="16"/>
  <c r="A3197" i="16"/>
  <c r="C3197" i="16" s="1"/>
  <c r="AB3196" i="16"/>
  <c r="AA3196" i="16"/>
  <c r="M3196" i="16"/>
  <c r="L3196" i="16"/>
  <c r="K3196" i="16"/>
  <c r="J3196" i="16"/>
  <c r="I3196" i="16"/>
  <c r="H3196" i="16"/>
  <c r="G3196" i="16"/>
  <c r="B3196" i="16"/>
  <c r="A3196" i="16"/>
  <c r="C3196" i="16" s="1"/>
  <c r="AB3195" i="16"/>
  <c r="AA3195" i="16"/>
  <c r="N3195" i="16"/>
  <c r="M3195" i="16"/>
  <c r="L3195" i="16"/>
  <c r="K3195" i="16"/>
  <c r="J3195" i="16"/>
  <c r="I3195" i="16"/>
  <c r="H3195" i="16"/>
  <c r="G3195" i="16"/>
  <c r="F3195" i="16"/>
  <c r="B3195" i="16"/>
  <c r="A3195" i="16"/>
  <c r="C3195" i="16" s="1"/>
  <c r="AB3194" i="16"/>
  <c r="AA3194" i="16"/>
  <c r="N3194" i="16"/>
  <c r="M3194" i="16"/>
  <c r="L3194" i="16"/>
  <c r="K3194" i="16"/>
  <c r="J3194" i="16"/>
  <c r="I3194" i="16"/>
  <c r="H3194" i="16"/>
  <c r="G3194" i="16"/>
  <c r="F3194" i="16" s="1"/>
  <c r="A3194" i="16"/>
  <c r="B3194" i="16" s="1"/>
  <c r="AB3193" i="16"/>
  <c r="AA3193" i="16"/>
  <c r="M3193" i="16"/>
  <c r="L3193" i="16"/>
  <c r="K3193" i="16"/>
  <c r="J3193" i="16"/>
  <c r="I3193" i="16"/>
  <c r="H3193" i="16"/>
  <c r="G3193" i="16"/>
  <c r="A3193" i="16"/>
  <c r="C3193" i="16" s="1"/>
  <c r="AB3192" i="16"/>
  <c r="AA3192" i="16"/>
  <c r="M3192" i="16"/>
  <c r="L3192" i="16"/>
  <c r="K3192" i="16"/>
  <c r="J3192" i="16"/>
  <c r="I3192" i="16"/>
  <c r="H3192" i="16"/>
  <c r="G3192" i="16"/>
  <c r="B3192" i="16"/>
  <c r="A3192" i="16"/>
  <c r="C3192" i="16" s="1"/>
  <c r="AB3191" i="16"/>
  <c r="AA3191" i="16"/>
  <c r="N3191" i="16"/>
  <c r="M3191" i="16"/>
  <c r="L3191" i="16"/>
  <c r="K3191" i="16"/>
  <c r="J3191" i="16"/>
  <c r="I3191" i="16"/>
  <c r="H3191" i="16"/>
  <c r="G3191" i="16"/>
  <c r="F3191" i="16"/>
  <c r="B3191" i="16"/>
  <c r="A3191" i="16"/>
  <c r="C3191" i="16" s="1"/>
  <c r="AB3190" i="16"/>
  <c r="AA3190" i="16"/>
  <c r="N3190" i="16"/>
  <c r="M3190" i="16"/>
  <c r="L3190" i="16"/>
  <c r="K3190" i="16"/>
  <c r="J3190" i="16"/>
  <c r="I3190" i="16"/>
  <c r="H3190" i="16"/>
  <c r="G3190" i="16"/>
  <c r="F3190" i="16" s="1"/>
  <c r="B3190" i="16"/>
  <c r="A3190" i="16"/>
  <c r="C3190" i="16" s="1"/>
  <c r="AB3189" i="16"/>
  <c r="AA3189" i="16"/>
  <c r="M3189" i="16"/>
  <c r="L3189" i="16"/>
  <c r="K3189" i="16"/>
  <c r="J3189" i="16"/>
  <c r="I3189" i="16"/>
  <c r="H3189" i="16"/>
  <c r="G3189" i="16"/>
  <c r="A3189" i="16"/>
  <c r="AB3188" i="16"/>
  <c r="AA3188" i="16"/>
  <c r="M3188" i="16"/>
  <c r="L3188" i="16"/>
  <c r="K3188" i="16"/>
  <c r="J3188" i="16"/>
  <c r="I3188" i="16"/>
  <c r="B3188" i="16" s="1"/>
  <c r="H3188" i="16"/>
  <c r="G3188" i="16"/>
  <c r="A3188" i="16"/>
  <c r="C3188" i="16" s="1"/>
  <c r="AB3187" i="16"/>
  <c r="AA3187" i="16"/>
  <c r="N3187" i="16"/>
  <c r="M3187" i="16"/>
  <c r="L3187" i="16"/>
  <c r="K3187" i="16"/>
  <c r="J3187" i="16"/>
  <c r="I3187" i="16"/>
  <c r="H3187" i="16"/>
  <c r="G3187" i="16"/>
  <c r="F3187" i="16"/>
  <c r="B3187" i="16"/>
  <c r="A3187" i="16"/>
  <c r="C3187" i="16" s="1"/>
  <c r="AB3186" i="16"/>
  <c r="AA3186" i="16"/>
  <c r="N3186" i="16"/>
  <c r="M3186" i="16"/>
  <c r="L3186" i="16"/>
  <c r="K3186" i="16"/>
  <c r="J3186" i="16"/>
  <c r="I3186" i="16"/>
  <c r="H3186" i="16"/>
  <c r="G3186" i="16"/>
  <c r="F3186" i="16" s="1"/>
  <c r="B3186" i="16"/>
  <c r="A3186" i="16"/>
  <c r="C3186" i="16" s="1"/>
  <c r="AB3185" i="16"/>
  <c r="AA3185" i="16"/>
  <c r="M3185" i="16"/>
  <c r="L3185" i="16"/>
  <c r="K3185" i="16"/>
  <c r="J3185" i="16"/>
  <c r="I3185" i="16"/>
  <c r="H3185" i="16"/>
  <c r="G3185" i="16"/>
  <c r="A3185" i="16"/>
  <c r="AB3184" i="16"/>
  <c r="AA3184" i="16"/>
  <c r="M3184" i="16"/>
  <c r="L3184" i="16"/>
  <c r="K3184" i="16"/>
  <c r="J3184" i="16"/>
  <c r="I3184" i="16"/>
  <c r="H3184" i="16"/>
  <c r="G3184" i="16"/>
  <c r="B3184" i="16"/>
  <c r="A3184" i="16"/>
  <c r="C3184" i="16" s="1"/>
  <c r="AB3183" i="16"/>
  <c r="AA3183" i="16"/>
  <c r="N3183" i="16"/>
  <c r="M3183" i="16"/>
  <c r="L3183" i="16"/>
  <c r="K3183" i="16"/>
  <c r="J3183" i="16"/>
  <c r="I3183" i="16"/>
  <c r="H3183" i="16"/>
  <c r="G3183" i="16"/>
  <c r="F3183" i="16"/>
  <c r="B3183" i="16"/>
  <c r="A3183" i="16"/>
  <c r="C3183" i="16" s="1"/>
  <c r="AB3182" i="16"/>
  <c r="AA3182" i="16"/>
  <c r="N3182" i="16"/>
  <c r="M3182" i="16"/>
  <c r="L3182" i="16"/>
  <c r="K3182" i="16"/>
  <c r="J3182" i="16"/>
  <c r="I3182" i="16"/>
  <c r="H3182" i="16"/>
  <c r="G3182" i="16"/>
  <c r="F3182" i="16" s="1"/>
  <c r="B3182" i="16"/>
  <c r="A3182" i="16"/>
  <c r="C3182" i="16" s="1"/>
  <c r="AB3181" i="16"/>
  <c r="AA3181" i="16"/>
  <c r="M3181" i="16"/>
  <c r="L3181" i="16"/>
  <c r="K3181" i="16"/>
  <c r="J3181" i="16"/>
  <c r="I3181" i="16"/>
  <c r="H3181" i="16"/>
  <c r="G3181" i="16"/>
  <c r="A3181" i="16"/>
  <c r="AB3180" i="16"/>
  <c r="AA3180" i="16"/>
  <c r="M3180" i="16"/>
  <c r="L3180" i="16"/>
  <c r="K3180" i="16"/>
  <c r="J3180" i="16"/>
  <c r="I3180" i="16"/>
  <c r="H3180" i="16"/>
  <c r="G3180" i="16"/>
  <c r="B3180" i="16"/>
  <c r="A3180" i="16"/>
  <c r="C3180" i="16" s="1"/>
  <c r="AB3179" i="16"/>
  <c r="AA3179" i="16"/>
  <c r="N3179" i="16"/>
  <c r="M3179" i="16"/>
  <c r="L3179" i="16"/>
  <c r="K3179" i="16"/>
  <c r="J3179" i="16"/>
  <c r="I3179" i="16"/>
  <c r="H3179" i="16"/>
  <c r="G3179" i="16"/>
  <c r="F3179" i="16"/>
  <c r="B3179" i="16"/>
  <c r="A3179" i="16"/>
  <c r="C3179" i="16" s="1"/>
  <c r="AB3178" i="16"/>
  <c r="AA3178" i="16"/>
  <c r="N3178" i="16"/>
  <c r="M3178" i="16"/>
  <c r="L3178" i="16"/>
  <c r="K3178" i="16"/>
  <c r="J3178" i="16"/>
  <c r="I3178" i="16"/>
  <c r="H3178" i="16"/>
  <c r="G3178" i="16"/>
  <c r="F3178" i="16" s="1"/>
  <c r="B3178" i="16"/>
  <c r="A3178" i="16"/>
  <c r="C3178" i="16" s="1"/>
  <c r="AB3177" i="16"/>
  <c r="AA3177" i="16"/>
  <c r="M3177" i="16"/>
  <c r="L3177" i="16"/>
  <c r="K3177" i="16"/>
  <c r="J3177" i="16"/>
  <c r="I3177" i="16"/>
  <c r="H3177" i="16"/>
  <c r="G3177" i="16"/>
  <c r="A3177" i="16"/>
  <c r="AB3176" i="16"/>
  <c r="AA3176" i="16"/>
  <c r="M3176" i="16"/>
  <c r="L3176" i="16"/>
  <c r="K3176" i="16"/>
  <c r="J3176" i="16"/>
  <c r="I3176" i="16"/>
  <c r="H3176" i="16"/>
  <c r="G3176" i="16"/>
  <c r="B3176" i="16"/>
  <c r="A3176" i="16"/>
  <c r="C3176" i="16" s="1"/>
  <c r="AB3175" i="16"/>
  <c r="AA3175" i="16"/>
  <c r="N3175" i="16"/>
  <c r="M3175" i="16"/>
  <c r="L3175" i="16"/>
  <c r="K3175" i="16"/>
  <c r="J3175" i="16"/>
  <c r="I3175" i="16"/>
  <c r="H3175" i="16"/>
  <c r="G3175" i="16"/>
  <c r="F3175" i="16"/>
  <c r="B3175" i="16"/>
  <c r="A3175" i="16"/>
  <c r="C3175" i="16" s="1"/>
  <c r="AB3174" i="16"/>
  <c r="AA3174" i="16"/>
  <c r="N3174" i="16"/>
  <c r="M3174" i="16"/>
  <c r="L3174" i="16"/>
  <c r="K3174" i="16"/>
  <c r="J3174" i="16"/>
  <c r="I3174" i="16"/>
  <c r="H3174" i="16"/>
  <c r="G3174" i="16"/>
  <c r="F3174" i="16" s="1"/>
  <c r="B3174" i="16"/>
  <c r="A3174" i="16"/>
  <c r="C3174" i="16" s="1"/>
  <c r="AB3173" i="16"/>
  <c r="AA3173" i="16"/>
  <c r="M3173" i="16"/>
  <c r="L3173" i="16"/>
  <c r="K3173" i="16"/>
  <c r="J3173" i="16"/>
  <c r="I3173" i="16"/>
  <c r="H3173" i="16"/>
  <c r="G3173" i="16"/>
  <c r="A3173" i="16"/>
  <c r="AB3172" i="16"/>
  <c r="AA3172" i="16"/>
  <c r="M3172" i="16"/>
  <c r="L3172" i="16"/>
  <c r="K3172" i="16"/>
  <c r="J3172" i="16"/>
  <c r="I3172" i="16"/>
  <c r="H3172" i="16"/>
  <c r="G3172" i="16"/>
  <c r="B3172" i="16"/>
  <c r="A3172" i="16"/>
  <c r="C3172" i="16" s="1"/>
  <c r="AB3171" i="16"/>
  <c r="AA3171" i="16"/>
  <c r="N3171" i="16"/>
  <c r="M3171" i="16"/>
  <c r="L3171" i="16"/>
  <c r="K3171" i="16"/>
  <c r="J3171" i="16"/>
  <c r="I3171" i="16"/>
  <c r="H3171" i="16"/>
  <c r="G3171" i="16"/>
  <c r="F3171" i="16"/>
  <c r="B3171" i="16"/>
  <c r="A3171" i="16"/>
  <c r="C3171" i="16" s="1"/>
  <c r="AB3170" i="16"/>
  <c r="AA3170" i="16"/>
  <c r="N3170" i="16"/>
  <c r="M3170" i="16"/>
  <c r="L3170" i="16"/>
  <c r="K3170" i="16"/>
  <c r="J3170" i="16"/>
  <c r="I3170" i="16"/>
  <c r="H3170" i="16"/>
  <c r="G3170" i="16"/>
  <c r="F3170" i="16" s="1"/>
  <c r="B3170" i="16"/>
  <c r="A3170" i="16"/>
  <c r="C3170" i="16" s="1"/>
  <c r="AB3169" i="16"/>
  <c r="AA3169" i="16"/>
  <c r="M3169" i="16"/>
  <c r="L3169" i="16"/>
  <c r="K3169" i="16"/>
  <c r="J3169" i="16"/>
  <c r="I3169" i="16"/>
  <c r="H3169" i="16"/>
  <c r="G3169" i="16"/>
  <c r="A3169" i="16"/>
  <c r="AB3168" i="16"/>
  <c r="AA3168" i="16"/>
  <c r="M3168" i="16"/>
  <c r="L3168" i="16"/>
  <c r="K3168" i="16"/>
  <c r="J3168" i="16"/>
  <c r="I3168" i="16"/>
  <c r="H3168" i="16"/>
  <c r="G3168" i="16"/>
  <c r="B3168" i="16"/>
  <c r="A3168" i="16"/>
  <c r="C3168" i="16" s="1"/>
  <c r="AB3167" i="16"/>
  <c r="AA3167" i="16"/>
  <c r="N3167" i="16"/>
  <c r="M3167" i="16"/>
  <c r="L3167" i="16"/>
  <c r="K3167" i="16"/>
  <c r="J3167" i="16"/>
  <c r="I3167" i="16"/>
  <c r="H3167" i="16"/>
  <c r="G3167" i="16"/>
  <c r="F3167" i="16"/>
  <c r="B3167" i="16"/>
  <c r="A3167" i="16"/>
  <c r="C3167" i="16" s="1"/>
  <c r="AB3166" i="16"/>
  <c r="AA3166" i="16"/>
  <c r="N3166" i="16"/>
  <c r="M3166" i="16"/>
  <c r="L3166" i="16"/>
  <c r="K3166" i="16"/>
  <c r="J3166" i="16"/>
  <c r="I3166" i="16"/>
  <c r="H3166" i="16"/>
  <c r="G3166" i="16"/>
  <c r="F3166" i="16" s="1"/>
  <c r="B3166" i="16"/>
  <c r="A3166" i="16"/>
  <c r="C3166" i="16" s="1"/>
  <c r="AB3165" i="16"/>
  <c r="AA3165" i="16"/>
  <c r="M3165" i="16"/>
  <c r="L3165" i="16"/>
  <c r="K3165" i="16"/>
  <c r="J3165" i="16"/>
  <c r="I3165" i="16"/>
  <c r="H3165" i="16"/>
  <c r="G3165" i="16"/>
  <c r="A3165" i="16"/>
  <c r="AB3164" i="16"/>
  <c r="AA3164" i="16"/>
  <c r="M3164" i="16"/>
  <c r="L3164" i="16"/>
  <c r="K3164" i="16"/>
  <c r="J3164" i="16"/>
  <c r="I3164" i="16"/>
  <c r="H3164" i="16"/>
  <c r="G3164" i="16"/>
  <c r="B3164" i="16"/>
  <c r="A3164" i="16"/>
  <c r="C3164" i="16" s="1"/>
  <c r="AB3163" i="16"/>
  <c r="AA3163" i="16"/>
  <c r="N3163" i="16"/>
  <c r="M3163" i="16"/>
  <c r="L3163" i="16"/>
  <c r="K3163" i="16"/>
  <c r="J3163" i="16"/>
  <c r="I3163" i="16"/>
  <c r="H3163" i="16"/>
  <c r="G3163" i="16"/>
  <c r="F3163" i="16"/>
  <c r="B3163" i="16"/>
  <c r="A3163" i="16"/>
  <c r="C3163" i="16" s="1"/>
  <c r="AB3162" i="16"/>
  <c r="AA3162" i="16"/>
  <c r="N3162" i="16"/>
  <c r="M3162" i="16"/>
  <c r="L3162" i="16"/>
  <c r="K3162" i="16"/>
  <c r="J3162" i="16"/>
  <c r="I3162" i="16"/>
  <c r="H3162" i="16"/>
  <c r="G3162" i="16"/>
  <c r="F3162" i="16" s="1"/>
  <c r="B3162" i="16"/>
  <c r="A3162" i="16"/>
  <c r="C3162" i="16" s="1"/>
  <c r="AB3161" i="16"/>
  <c r="AA3161" i="16"/>
  <c r="M3161" i="16"/>
  <c r="L3161" i="16"/>
  <c r="K3161" i="16"/>
  <c r="J3161" i="16"/>
  <c r="I3161" i="16"/>
  <c r="H3161" i="16"/>
  <c r="G3161" i="16"/>
  <c r="A3161" i="16"/>
  <c r="AB3160" i="16"/>
  <c r="AA3160" i="16"/>
  <c r="M3160" i="16"/>
  <c r="L3160" i="16"/>
  <c r="K3160" i="16"/>
  <c r="J3160" i="16"/>
  <c r="I3160" i="16"/>
  <c r="H3160" i="16"/>
  <c r="G3160" i="16"/>
  <c r="B3160" i="16"/>
  <c r="A3160" i="16"/>
  <c r="C3160" i="16" s="1"/>
  <c r="AB3159" i="16"/>
  <c r="AA3159" i="16"/>
  <c r="N3159" i="16"/>
  <c r="M3159" i="16"/>
  <c r="L3159" i="16"/>
  <c r="K3159" i="16"/>
  <c r="J3159" i="16"/>
  <c r="I3159" i="16"/>
  <c r="H3159" i="16"/>
  <c r="G3159" i="16"/>
  <c r="F3159" i="16"/>
  <c r="B3159" i="16"/>
  <c r="A3159" i="16"/>
  <c r="C3159" i="16" s="1"/>
  <c r="AB3158" i="16"/>
  <c r="AA3158" i="16"/>
  <c r="N3158" i="16"/>
  <c r="M3158" i="16"/>
  <c r="L3158" i="16"/>
  <c r="K3158" i="16"/>
  <c r="J3158" i="16"/>
  <c r="I3158" i="16"/>
  <c r="H3158" i="16"/>
  <c r="G3158" i="16"/>
  <c r="F3158" i="16" s="1"/>
  <c r="B3158" i="16"/>
  <c r="A3158" i="16"/>
  <c r="C3158" i="16" s="1"/>
  <c r="AB3157" i="16"/>
  <c r="AA3157" i="16"/>
  <c r="M3157" i="16"/>
  <c r="L3157" i="16"/>
  <c r="K3157" i="16"/>
  <c r="J3157" i="16"/>
  <c r="I3157" i="16"/>
  <c r="H3157" i="16"/>
  <c r="G3157" i="16"/>
  <c r="A3157" i="16"/>
  <c r="AB3156" i="16"/>
  <c r="AA3156" i="16"/>
  <c r="M3156" i="16"/>
  <c r="L3156" i="16"/>
  <c r="K3156" i="16"/>
  <c r="J3156" i="16"/>
  <c r="I3156" i="16"/>
  <c r="H3156" i="16"/>
  <c r="G3156" i="16"/>
  <c r="B3156" i="16"/>
  <c r="A3156" i="16"/>
  <c r="C3156" i="16" s="1"/>
  <c r="AB3155" i="16"/>
  <c r="AA3155" i="16"/>
  <c r="N3155" i="16"/>
  <c r="M3155" i="16"/>
  <c r="L3155" i="16"/>
  <c r="K3155" i="16"/>
  <c r="J3155" i="16"/>
  <c r="I3155" i="16"/>
  <c r="H3155" i="16"/>
  <c r="G3155" i="16"/>
  <c r="F3155" i="16"/>
  <c r="B3155" i="16"/>
  <c r="A3155" i="16"/>
  <c r="C3155" i="16" s="1"/>
  <c r="AB3154" i="16"/>
  <c r="AA3154" i="16"/>
  <c r="N3154" i="16"/>
  <c r="M3154" i="16"/>
  <c r="L3154" i="16"/>
  <c r="K3154" i="16"/>
  <c r="J3154" i="16"/>
  <c r="I3154" i="16"/>
  <c r="H3154" i="16"/>
  <c r="G3154" i="16"/>
  <c r="F3154" i="16" s="1"/>
  <c r="B3154" i="16"/>
  <c r="A3154" i="16"/>
  <c r="C3154" i="16" s="1"/>
  <c r="AB3153" i="16"/>
  <c r="AA3153" i="16"/>
  <c r="M3153" i="16"/>
  <c r="L3153" i="16"/>
  <c r="K3153" i="16"/>
  <c r="J3153" i="16"/>
  <c r="I3153" i="16"/>
  <c r="H3153" i="16"/>
  <c r="G3153" i="16"/>
  <c r="A3153" i="16"/>
  <c r="AB3152" i="16"/>
  <c r="AA3152" i="16"/>
  <c r="M3152" i="16"/>
  <c r="L3152" i="16"/>
  <c r="K3152" i="16"/>
  <c r="J3152" i="16"/>
  <c r="I3152" i="16"/>
  <c r="H3152" i="16"/>
  <c r="G3152" i="16"/>
  <c r="B3152" i="16"/>
  <c r="A3152" i="16"/>
  <c r="C3152" i="16" s="1"/>
  <c r="AB3151" i="16"/>
  <c r="AA3151" i="16"/>
  <c r="N3151" i="16"/>
  <c r="M3151" i="16"/>
  <c r="L3151" i="16"/>
  <c r="K3151" i="16"/>
  <c r="J3151" i="16"/>
  <c r="I3151" i="16"/>
  <c r="H3151" i="16"/>
  <c r="G3151" i="16"/>
  <c r="F3151" i="16"/>
  <c r="B3151" i="16"/>
  <c r="A3151" i="16"/>
  <c r="C3151" i="16" s="1"/>
  <c r="AB3150" i="16"/>
  <c r="AA3150" i="16"/>
  <c r="N3150" i="16"/>
  <c r="M3150" i="16"/>
  <c r="L3150" i="16"/>
  <c r="K3150" i="16"/>
  <c r="J3150" i="16"/>
  <c r="I3150" i="16"/>
  <c r="H3150" i="16"/>
  <c r="G3150" i="16"/>
  <c r="F3150" i="16" s="1"/>
  <c r="B3150" i="16"/>
  <c r="A3150" i="16"/>
  <c r="C3150" i="16" s="1"/>
  <c r="AB3149" i="16"/>
  <c r="AA3149" i="16"/>
  <c r="M3149" i="16"/>
  <c r="L3149" i="16"/>
  <c r="K3149" i="16"/>
  <c r="J3149" i="16"/>
  <c r="I3149" i="16"/>
  <c r="H3149" i="16"/>
  <c r="G3149" i="16"/>
  <c r="A3149" i="16"/>
  <c r="AB3148" i="16"/>
  <c r="AA3148" i="16"/>
  <c r="M3148" i="16"/>
  <c r="L3148" i="16"/>
  <c r="K3148" i="16"/>
  <c r="J3148" i="16"/>
  <c r="I3148" i="16"/>
  <c r="H3148" i="16"/>
  <c r="G3148" i="16"/>
  <c r="B3148" i="16"/>
  <c r="A3148" i="16"/>
  <c r="C3148" i="16" s="1"/>
  <c r="AB3147" i="16"/>
  <c r="AA3147" i="16"/>
  <c r="N3147" i="16"/>
  <c r="M3147" i="16"/>
  <c r="L3147" i="16"/>
  <c r="K3147" i="16"/>
  <c r="J3147" i="16"/>
  <c r="I3147" i="16"/>
  <c r="H3147" i="16"/>
  <c r="G3147" i="16"/>
  <c r="F3147" i="16"/>
  <c r="B3147" i="16"/>
  <c r="A3147" i="16"/>
  <c r="C3147" i="16" s="1"/>
  <c r="AB3146" i="16"/>
  <c r="AA3146" i="16"/>
  <c r="N3146" i="16"/>
  <c r="M3146" i="16"/>
  <c r="L3146" i="16"/>
  <c r="K3146" i="16"/>
  <c r="J3146" i="16"/>
  <c r="I3146" i="16"/>
  <c r="H3146" i="16"/>
  <c r="G3146" i="16"/>
  <c r="F3146" i="16" s="1"/>
  <c r="B3146" i="16"/>
  <c r="A3146" i="16"/>
  <c r="C3146" i="16" s="1"/>
  <c r="AB3145" i="16"/>
  <c r="AA3145" i="16"/>
  <c r="M3145" i="16"/>
  <c r="L3145" i="16"/>
  <c r="K3145" i="16"/>
  <c r="J3145" i="16"/>
  <c r="I3145" i="16"/>
  <c r="H3145" i="16"/>
  <c r="G3145" i="16"/>
  <c r="A3145" i="16"/>
  <c r="AB3144" i="16"/>
  <c r="AA3144" i="16"/>
  <c r="M3144" i="16"/>
  <c r="L3144" i="16"/>
  <c r="K3144" i="16"/>
  <c r="J3144" i="16"/>
  <c r="I3144" i="16"/>
  <c r="H3144" i="16"/>
  <c r="G3144" i="16"/>
  <c r="B3144" i="16"/>
  <c r="A3144" i="16"/>
  <c r="C3144" i="16" s="1"/>
  <c r="AB3143" i="16"/>
  <c r="AA3143" i="16"/>
  <c r="N3143" i="16"/>
  <c r="M3143" i="16"/>
  <c r="L3143" i="16"/>
  <c r="K3143" i="16"/>
  <c r="J3143" i="16"/>
  <c r="I3143" i="16"/>
  <c r="H3143" i="16"/>
  <c r="G3143" i="16"/>
  <c r="F3143" i="16"/>
  <c r="B3143" i="16"/>
  <c r="A3143" i="16"/>
  <c r="C3143" i="16" s="1"/>
  <c r="AB3142" i="16"/>
  <c r="AA3142" i="16"/>
  <c r="N3142" i="16"/>
  <c r="M3142" i="16"/>
  <c r="L3142" i="16"/>
  <c r="K3142" i="16"/>
  <c r="J3142" i="16"/>
  <c r="I3142" i="16"/>
  <c r="H3142" i="16"/>
  <c r="G3142" i="16"/>
  <c r="F3142" i="16" s="1"/>
  <c r="B3142" i="16"/>
  <c r="A3142" i="16"/>
  <c r="C3142" i="16" s="1"/>
  <c r="AB3141" i="16"/>
  <c r="AA3141" i="16"/>
  <c r="M3141" i="16"/>
  <c r="L3141" i="16"/>
  <c r="K3141" i="16"/>
  <c r="J3141" i="16"/>
  <c r="I3141" i="16"/>
  <c r="H3141" i="16"/>
  <c r="G3141" i="16"/>
  <c r="A3141" i="16"/>
  <c r="AB3140" i="16"/>
  <c r="AA3140" i="16"/>
  <c r="M3140" i="16"/>
  <c r="L3140" i="16"/>
  <c r="K3140" i="16"/>
  <c r="J3140" i="16"/>
  <c r="I3140" i="16"/>
  <c r="H3140" i="16"/>
  <c r="G3140" i="16"/>
  <c r="B3140" i="16"/>
  <c r="A3140" i="16"/>
  <c r="C3140" i="16" s="1"/>
  <c r="AB3139" i="16"/>
  <c r="AA3139" i="16"/>
  <c r="N3139" i="16"/>
  <c r="M3139" i="16"/>
  <c r="L3139" i="16"/>
  <c r="K3139" i="16"/>
  <c r="J3139" i="16"/>
  <c r="I3139" i="16"/>
  <c r="H3139" i="16"/>
  <c r="G3139" i="16"/>
  <c r="F3139" i="16"/>
  <c r="B3139" i="16"/>
  <c r="A3139" i="16"/>
  <c r="C3139" i="16" s="1"/>
  <c r="AB3138" i="16"/>
  <c r="AA3138" i="16"/>
  <c r="N3138" i="16"/>
  <c r="M3138" i="16"/>
  <c r="L3138" i="16"/>
  <c r="K3138" i="16"/>
  <c r="J3138" i="16"/>
  <c r="I3138" i="16"/>
  <c r="H3138" i="16"/>
  <c r="G3138" i="16"/>
  <c r="F3138" i="16" s="1"/>
  <c r="B3138" i="16"/>
  <c r="A3138" i="16"/>
  <c r="C3138" i="16" s="1"/>
  <c r="AB3137" i="16"/>
  <c r="AA3137" i="16"/>
  <c r="M3137" i="16"/>
  <c r="L3137" i="16"/>
  <c r="K3137" i="16"/>
  <c r="J3137" i="16"/>
  <c r="I3137" i="16"/>
  <c r="H3137" i="16"/>
  <c r="G3137" i="16"/>
  <c r="A3137" i="16"/>
  <c r="AB3136" i="16"/>
  <c r="AA3136" i="16"/>
  <c r="M3136" i="16"/>
  <c r="L3136" i="16"/>
  <c r="K3136" i="16"/>
  <c r="J3136" i="16"/>
  <c r="I3136" i="16"/>
  <c r="H3136" i="16"/>
  <c r="G3136" i="16"/>
  <c r="B3136" i="16"/>
  <c r="A3136" i="16"/>
  <c r="C3136" i="16" s="1"/>
  <c r="AB3135" i="16"/>
  <c r="AA3135" i="16"/>
  <c r="N3135" i="16"/>
  <c r="M3135" i="16"/>
  <c r="L3135" i="16"/>
  <c r="K3135" i="16"/>
  <c r="J3135" i="16"/>
  <c r="I3135" i="16"/>
  <c r="H3135" i="16"/>
  <c r="G3135" i="16"/>
  <c r="F3135" i="16"/>
  <c r="B3135" i="16"/>
  <c r="A3135" i="16"/>
  <c r="C3135" i="16" s="1"/>
  <c r="AB3134" i="16"/>
  <c r="AA3134" i="16"/>
  <c r="N3134" i="16"/>
  <c r="M3134" i="16"/>
  <c r="L3134" i="16"/>
  <c r="K3134" i="16"/>
  <c r="J3134" i="16"/>
  <c r="I3134" i="16"/>
  <c r="H3134" i="16"/>
  <c r="G3134" i="16"/>
  <c r="F3134" i="16" s="1"/>
  <c r="B3134" i="16"/>
  <c r="A3134" i="16"/>
  <c r="C3134" i="16" s="1"/>
  <c r="AB3133" i="16"/>
  <c r="AA3133" i="16"/>
  <c r="M3133" i="16"/>
  <c r="L3133" i="16"/>
  <c r="K3133" i="16"/>
  <c r="J3133" i="16"/>
  <c r="I3133" i="16"/>
  <c r="H3133" i="16"/>
  <c r="G3133" i="16"/>
  <c r="A3133" i="16"/>
  <c r="AB3132" i="16"/>
  <c r="AA3132" i="16"/>
  <c r="M3132" i="16"/>
  <c r="L3132" i="16"/>
  <c r="K3132" i="16"/>
  <c r="J3132" i="16"/>
  <c r="I3132" i="16"/>
  <c r="H3132" i="16"/>
  <c r="G3132" i="16"/>
  <c r="B3132" i="16"/>
  <c r="A3132" i="16"/>
  <c r="C3132" i="16" s="1"/>
  <c r="AB3131" i="16"/>
  <c r="AA3131" i="16"/>
  <c r="N3131" i="16"/>
  <c r="M3131" i="16"/>
  <c r="L3131" i="16"/>
  <c r="K3131" i="16"/>
  <c r="J3131" i="16"/>
  <c r="I3131" i="16"/>
  <c r="H3131" i="16"/>
  <c r="G3131" i="16"/>
  <c r="F3131" i="16"/>
  <c r="B3131" i="16"/>
  <c r="A3131" i="16"/>
  <c r="C3131" i="16" s="1"/>
  <c r="AB3130" i="16"/>
  <c r="AA3130" i="16"/>
  <c r="N3130" i="16"/>
  <c r="M3130" i="16"/>
  <c r="L3130" i="16"/>
  <c r="K3130" i="16"/>
  <c r="J3130" i="16"/>
  <c r="I3130" i="16"/>
  <c r="H3130" i="16"/>
  <c r="G3130" i="16"/>
  <c r="F3130" i="16" s="1"/>
  <c r="B3130" i="16"/>
  <c r="A3130" i="16"/>
  <c r="C3130" i="16" s="1"/>
  <c r="AB3129" i="16"/>
  <c r="AA3129" i="16"/>
  <c r="M3129" i="16"/>
  <c r="L3129" i="16"/>
  <c r="K3129" i="16"/>
  <c r="J3129" i="16"/>
  <c r="I3129" i="16"/>
  <c r="H3129" i="16"/>
  <c r="G3129" i="16"/>
  <c r="A3129" i="16"/>
  <c r="AB3128" i="16"/>
  <c r="AA3128" i="16"/>
  <c r="M3128" i="16"/>
  <c r="L3128" i="16"/>
  <c r="K3128" i="16"/>
  <c r="J3128" i="16"/>
  <c r="I3128" i="16"/>
  <c r="H3128" i="16"/>
  <c r="G3128" i="16"/>
  <c r="B3128" i="16"/>
  <c r="A3128" i="16"/>
  <c r="C3128" i="16" s="1"/>
  <c r="AB3127" i="16"/>
  <c r="AA3127" i="16"/>
  <c r="N3127" i="16"/>
  <c r="M3127" i="16"/>
  <c r="L3127" i="16"/>
  <c r="K3127" i="16"/>
  <c r="J3127" i="16"/>
  <c r="I3127" i="16"/>
  <c r="H3127" i="16"/>
  <c r="G3127" i="16"/>
  <c r="F3127" i="16"/>
  <c r="B3127" i="16"/>
  <c r="A3127" i="16"/>
  <c r="C3127" i="16" s="1"/>
  <c r="AB3126" i="16"/>
  <c r="AA3126" i="16"/>
  <c r="N3126" i="16"/>
  <c r="M3126" i="16"/>
  <c r="L3126" i="16"/>
  <c r="K3126" i="16"/>
  <c r="J3126" i="16"/>
  <c r="I3126" i="16"/>
  <c r="H3126" i="16"/>
  <c r="G3126" i="16"/>
  <c r="F3126" i="16" s="1"/>
  <c r="B3126" i="16"/>
  <c r="A3126" i="16"/>
  <c r="C3126" i="16" s="1"/>
  <c r="AB3125" i="16"/>
  <c r="AA3125" i="16"/>
  <c r="M3125" i="16"/>
  <c r="L3125" i="16"/>
  <c r="K3125" i="16"/>
  <c r="J3125" i="16"/>
  <c r="I3125" i="16"/>
  <c r="H3125" i="16"/>
  <c r="G3125" i="16"/>
  <c r="A3125" i="16"/>
  <c r="AB3124" i="16"/>
  <c r="AA3124" i="16"/>
  <c r="M3124" i="16"/>
  <c r="L3124" i="16"/>
  <c r="K3124" i="16"/>
  <c r="J3124" i="16"/>
  <c r="I3124" i="16"/>
  <c r="H3124" i="16"/>
  <c r="G3124" i="16"/>
  <c r="B3124" i="16"/>
  <c r="A3124" i="16"/>
  <c r="C3124" i="16" s="1"/>
  <c r="AB3123" i="16"/>
  <c r="AA3123" i="16"/>
  <c r="N3123" i="16"/>
  <c r="M3123" i="16"/>
  <c r="L3123" i="16"/>
  <c r="K3123" i="16"/>
  <c r="J3123" i="16"/>
  <c r="I3123" i="16"/>
  <c r="H3123" i="16"/>
  <c r="G3123" i="16"/>
  <c r="F3123" i="16"/>
  <c r="B3123" i="16"/>
  <c r="A3123" i="16"/>
  <c r="C3123" i="16" s="1"/>
  <c r="AB3122" i="16"/>
  <c r="AA3122" i="16"/>
  <c r="N3122" i="16"/>
  <c r="M3122" i="16"/>
  <c r="L3122" i="16"/>
  <c r="K3122" i="16"/>
  <c r="J3122" i="16"/>
  <c r="I3122" i="16"/>
  <c r="H3122" i="16"/>
  <c r="G3122" i="16"/>
  <c r="F3122" i="16" s="1"/>
  <c r="A3122" i="16"/>
  <c r="C3122" i="16" s="1"/>
  <c r="AB3121" i="16"/>
  <c r="AA3121" i="16"/>
  <c r="M3121" i="16"/>
  <c r="L3121" i="16"/>
  <c r="K3121" i="16"/>
  <c r="J3121" i="16"/>
  <c r="I3121" i="16"/>
  <c r="H3121" i="16"/>
  <c r="G3121" i="16"/>
  <c r="A3121" i="16"/>
  <c r="AB3120" i="16"/>
  <c r="AA3120" i="16"/>
  <c r="M3120" i="16"/>
  <c r="L3120" i="16"/>
  <c r="K3120" i="16"/>
  <c r="J3120" i="16"/>
  <c r="I3120" i="16"/>
  <c r="B3120" i="16" s="1"/>
  <c r="H3120" i="16"/>
  <c r="G3120" i="16"/>
  <c r="A3120" i="16"/>
  <c r="C3120" i="16" s="1"/>
  <c r="AB3119" i="16"/>
  <c r="AA3119" i="16"/>
  <c r="N3119" i="16"/>
  <c r="M3119" i="16"/>
  <c r="L3119" i="16"/>
  <c r="K3119" i="16"/>
  <c r="J3119" i="16"/>
  <c r="I3119" i="16"/>
  <c r="H3119" i="16"/>
  <c r="G3119" i="16"/>
  <c r="F3119" i="16"/>
  <c r="B3119" i="16"/>
  <c r="A3119" i="16"/>
  <c r="C3119" i="16" s="1"/>
  <c r="AB3118" i="16"/>
  <c r="AA3118" i="16"/>
  <c r="N3118" i="16"/>
  <c r="M3118" i="16"/>
  <c r="L3118" i="16"/>
  <c r="K3118" i="16"/>
  <c r="J3118" i="16"/>
  <c r="I3118" i="16"/>
  <c r="H3118" i="16"/>
  <c r="G3118" i="16"/>
  <c r="F3118" i="16"/>
  <c r="A3118" i="16"/>
  <c r="C3118" i="16" s="1"/>
  <c r="AB3117" i="16"/>
  <c r="AA3117" i="16"/>
  <c r="M3117" i="16"/>
  <c r="L3117" i="16"/>
  <c r="K3117" i="16"/>
  <c r="J3117" i="16"/>
  <c r="I3117" i="16"/>
  <c r="H3117" i="16"/>
  <c r="G3117" i="16"/>
  <c r="A3117" i="16"/>
  <c r="AB3116" i="16"/>
  <c r="AA3116" i="16"/>
  <c r="M3116" i="16"/>
  <c r="L3116" i="16"/>
  <c r="K3116" i="16"/>
  <c r="J3116" i="16"/>
  <c r="I3116" i="16"/>
  <c r="B3116" i="16" s="1"/>
  <c r="H3116" i="16"/>
  <c r="G3116" i="16"/>
  <c r="A3116" i="16"/>
  <c r="AB3115" i="16"/>
  <c r="AA3115" i="16"/>
  <c r="N3115" i="16"/>
  <c r="M3115" i="16"/>
  <c r="L3115" i="16"/>
  <c r="K3115" i="16"/>
  <c r="J3115" i="16"/>
  <c r="I3115" i="16"/>
  <c r="H3115" i="16"/>
  <c r="G3115" i="16"/>
  <c r="F3115" i="16"/>
  <c r="B3115" i="16"/>
  <c r="A3115" i="16"/>
  <c r="C3115" i="16" s="1"/>
  <c r="AB3114" i="16"/>
  <c r="AA3114" i="16"/>
  <c r="N3114" i="16"/>
  <c r="M3114" i="16"/>
  <c r="L3114" i="16"/>
  <c r="K3114" i="16"/>
  <c r="J3114" i="16"/>
  <c r="I3114" i="16"/>
  <c r="H3114" i="16"/>
  <c r="G3114" i="16"/>
  <c r="F3114" i="16"/>
  <c r="A3114" i="16"/>
  <c r="C3114" i="16" s="1"/>
  <c r="AB3113" i="16"/>
  <c r="AA3113" i="16"/>
  <c r="M3113" i="16"/>
  <c r="L3113" i="16"/>
  <c r="K3113" i="16"/>
  <c r="J3113" i="16"/>
  <c r="I3113" i="16"/>
  <c r="H3113" i="16"/>
  <c r="G3113" i="16"/>
  <c r="A3113" i="16"/>
  <c r="AB3112" i="16"/>
  <c r="AA3112" i="16"/>
  <c r="M3112" i="16"/>
  <c r="L3112" i="16"/>
  <c r="K3112" i="16"/>
  <c r="J3112" i="16"/>
  <c r="I3112" i="16"/>
  <c r="B3112" i="16" s="1"/>
  <c r="H3112" i="16"/>
  <c r="G3112" i="16"/>
  <c r="A3112" i="16"/>
  <c r="AB3111" i="16"/>
  <c r="AA3111" i="16"/>
  <c r="N3111" i="16"/>
  <c r="M3111" i="16"/>
  <c r="L3111" i="16"/>
  <c r="K3111" i="16"/>
  <c r="J3111" i="16"/>
  <c r="I3111" i="16"/>
  <c r="H3111" i="16"/>
  <c r="G3111" i="16"/>
  <c r="F3111" i="16"/>
  <c r="B3111" i="16"/>
  <c r="A3111" i="16"/>
  <c r="C3111" i="16" s="1"/>
  <c r="AB3110" i="16"/>
  <c r="AA3110" i="16"/>
  <c r="N3110" i="16"/>
  <c r="M3110" i="16"/>
  <c r="L3110" i="16"/>
  <c r="K3110" i="16"/>
  <c r="J3110" i="16"/>
  <c r="I3110" i="16"/>
  <c r="H3110" i="16"/>
  <c r="G3110" i="16"/>
  <c r="F3110" i="16"/>
  <c r="A3110" i="16"/>
  <c r="B3110" i="16" s="1"/>
  <c r="AB3109" i="16"/>
  <c r="AA3109" i="16"/>
  <c r="M3109" i="16"/>
  <c r="L3109" i="16"/>
  <c r="K3109" i="16"/>
  <c r="J3109" i="16"/>
  <c r="I3109" i="16"/>
  <c r="H3109" i="16"/>
  <c r="G3109" i="16"/>
  <c r="A3109" i="16"/>
  <c r="AB3108" i="16"/>
  <c r="AA3108" i="16"/>
  <c r="M3108" i="16"/>
  <c r="L3108" i="16"/>
  <c r="K3108" i="16"/>
  <c r="J3108" i="16"/>
  <c r="I3108" i="16"/>
  <c r="B3108" i="16" s="1"/>
  <c r="H3108" i="16"/>
  <c r="G3108" i="16"/>
  <c r="A3108" i="16"/>
  <c r="AB3107" i="16"/>
  <c r="AA3107" i="16"/>
  <c r="N3107" i="16"/>
  <c r="M3107" i="16"/>
  <c r="L3107" i="16"/>
  <c r="K3107" i="16"/>
  <c r="J3107" i="16"/>
  <c r="I3107" i="16"/>
  <c r="H3107" i="16"/>
  <c r="G3107" i="16"/>
  <c r="F3107" i="16"/>
  <c r="B3107" i="16"/>
  <c r="A3107" i="16"/>
  <c r="C3107" i="16" s="1"/>
  <c r="AB3106" i="16"/>
  <c r="AA3106" i="16"/>
  <c r="N3106" i="16"/>
  <c r="M3106" i="16"/>
  <c r="L3106" i="16"/>
  <c r="K3106" i="16"/>
  <c r="J3106" i="16"/>
  <c r="I3106" i="16"/>
  <c r="H3106" i="16"/>
  <c r="G3106" i="16"/>
  <c r="F3106" i="16"/>
  <c r="A3106" i="16"/>
  <c r="B3106" i="16" s="1"/>
  <c r="AB3105" i="16"/>
  <c r="AA3105" i="16"/>
  <c r="M3105" i="16"/>
  <c r="L3105" i="16"/>
  <c r="K3105" i="16"/>
  <c r="J3105" i="16"/>
  <c r="I3105" i="16"/>
  <c r="H3105" i="16"/>
  <c r="G3105" i="16"/>
  <c r="A3105" i="16"/>
  <c r="AB3104" i="16"/>
  <c r="AA3104" i="16"/>
  <c r="M3104" i="16"/>
  <c r="L3104" i="16"/>
  <c r="K3104" i="16"/>
  <c r="J3104" i="16"/>
  <c r="I3104" i="16"/>
  <c r="B3104" i="16" s="1"/>
  <c r="H3104" i="16"/>
  <c r="G3104" i="16"/>
  <c r="A3104" i="16"/>
  <c r="AB3103" i="16"/>
  <c r="AA3103" i="16"/>
  <c r="N3103" i="16"/>
  <c r="M3103" i="16"/>
  <c r="L3103" i="16"/>
  <c r="K3103" i="16"/>
  <c r="J3103" i="16"/>
  <c r="I3103" i="16"/>
  <c r="H3103" i="16"/>
  <c r="G3103" i="16"/>
  <c r="F3103" i="16"/>
  <c r="B3103" i="16"/>
  <c r="A3103" i="16"/>
  <c r="C3103" i="16" s="1"/>
  <c r="AB3102" i="16"/>
  <c r="AA3102" i="16"/>
  <c r="N3102" i="16"/>
  <c r="M3102" i="16"/>
  <c r="L3102" i="16"/>
  <c r="K3102" i="16"/>
  <c r="J3102" i="16"/>
  <c r="I3102" i="16"/>
  <c r="H3102" i="16"/>
  <c r="G3102" i="16"/>
  <c r="F3102" i="16"/>
  <c r="A3102" i="16"/>
  <c r="C3102" i="16" s="1"/>
  <c r="AB3101" i="16"/>
  <c r="AA3101" i="16"/>
  <c r="M3101" i="16"/>
  <c r="L3101" i="16"/>
  <c r="K3101" i="16"/>
  <c r="J3101" i="16"/>
  <c r="I3101" i="16"/>
  <c r="H3101" i="16"/>
  <c r="G3101" i="16"/>
  <c r="A3101" i="16"/>
  <c r="AB3100" i="16"/>
  <c r="AA3100" i="16"/>
  <c r="M3100" i="16"/>
  <c r="L3100" i="16"/>
  <c r="K3100" i="16"/>
  <c r="J3100" i="16"/>
  <c r="I3100" i="16"/>
  <c r="B3100" i="16" s="1"/>
  <c r="H3100" i="16"/>
  <c r="G3100" i="16"/>
  <c r="A3100" i="16"/>
  <c r="AB3099" i="16"/>
  <c r="AA3099" i="16"/>
  <c r="N3099" i="16"/>
  <c r="M3099" i="16"/>
  <c r="L3099" i="16"/>
  <c r="K3099" i="16"/>
  <c r="J3099" i="16"/>
  <c r="I3099" i="16"/>
  <c r="H3099" i="16"/>
  <c r="G3099" i="16"/>
  <c r="F3099" i="16"/>
  <c r="B3099" i="16"/>
  <c r="A3099" i="16"/>
  <c r="C3099" i="16" s="1"/>
  <c r="AB3098" i="16"/>
  <c r="AA3098" i="16"/>
  <c r="N3098" i="16"/>
  <c r="M3098" i="16"/>
  <c r="L3098" i="16"/>
  <c r="K3098" i="16"/>
  <c r="J3098" i="16"/>
  <c r="I3098" i="16"/>
  <c r="H3098" i="16"/>
  <c r="G3098" i="16"/>
  <c r="F3098" i="16"/>
  <c r="A3098" i="16"/>
  <c r="C3098" i="16" s="1"/>
  <c r="AB3097" i="16"/>
  <c r="AA3097" i="16"/>
  <c r="M3097" i="16"/>
  <c r="L3097" i="16"/>
  <c r="K3097" i="16"/>
  <c r="J3097" i="16"/>
  <c r="I3097" i="16"/>
  <c r="H3097" i="16"/>
  <c r="G3097" i="16"/>
  <c r="A3097" i="16"/>
  <c r="AB3096" i="16"/>
  <c r="AA3096" i="16"/>
  <c r="M3096" i="16"/>
  <c r="L3096" i="16"/>
  <c r="K3096" i="16"/>
  <c r="J3096" i="16"/>
  <c r="I3096" i="16"/>
  <c r="B3096" i="16" s="1"/>
  <c r="H3096" i="16"/>
  <c r="G3096" i="16"/>
  <c r="A3096" i="16"/>
  <c r="AB3095" i="16"/>
  <c r="AA3095" i="16"/>
  <c r="N3095" i="16"/>
  <c r="M3095" i="16"/>
  <c r="L3095" i="16"/>
  <c r="K3095" i="16"/>
  <c r="J3095" i="16"/>
  <c r="I3095" i="16"/>
  <c r="H3095" i="16"/>
  <c r="G3095" i="16"/>
  <c r="F3095" i="16"/>
  <c r="B3095" i="16"/>
  <c r="A3095" i="16"/>
  <c r="C3095" i="16" s="1"/>
  <c r="AB3094" i="16"/>
  <c r="AA3094" i="16"/>
  <c r="N3094" i="16"/>
  <c r="M3094" i="16"/>
  <c r="L3094" i="16"/>
  <c r="K3094" i="16"/>
  <c r="J3094" i="16"/>
  <c r="I3094" i="16"/>
  <c r="H3094" i="16"/>
  <c r="G3094" i="16"/>
  <c r="F3094" i="16"/>
  <c r="A3094" i="16"/>
  <c r="C3094" i="16" s="1"/>
  <c r="AB3093" i="16"/>
  <c r="AA3093" i="16"/>
  <c r="M3093" i="16"/>
  <c r="L3093" i="16"/>
  <c r="K3093" i="16"/>
  <c r="J3093" i="16"/>
  <c r="I3093" i="16"/>
  <c r="B3093" i="16" s="1"/>
  <c r="H3093" i="16"/>
  <c r="G3093" i="16"/>
  <c r="A3093" i="16"/>
  <c r="AB3092" i="16"/>
  <c r="AA3092" i="16"/>
  <c r="N3092" i="16"/>
  <c r="M3092" i="16"/>
  <c r="L3092" i="16"/>
  <c r="K3092" i="16"/>
  <c r="J3092" i="16"/>
  <c r="I3092" i="16"/>
  <c r="H3092" i="16"/>
  <c r="G3092" i="16"/>
  <c r="F3092" i="16" s="1"/>
  <c r="B3092" i="16"/>
  <c r="A3092" i="16"/>
  <c r="C3092" i="16" s="1"/>
  <c r="AB3091" i="16"/>
  <c r="AA3091" i="16"/>
  <c r="M3091" i="16"/>
  <c r="L3091" i="16"/>
  <c r="K3091" i="16"/>
  <c r="J3091" i="16"/>
  <c r="I3091" i="16"/>
  <c r="H3091" i="16"/>
  <c r="G3091" i="16"/>
  <c r="A3091" i="16"/>
  <c r="C3091" i="16" s="1"/>
  <c r="AB3090" i="16"/>
  <c r="AA3090" i="16"/>
  <c r="M3090" i="16"/>
  <c r="L3090" i="16"/>
  <c r="K3090" i="16"/>
  <c r="J3090" i="16"/>
  <c r="I3090" i="16"/>
  <c r="H3090" i="16"/>
  <c r="G3090" i="16"/>
  <c r="B3090" i="16"/>
  <c r="A3090" i="16"/>
  <c r="C3090" i="16" s="1"/>
  <c r="AB3089" i="16"/>
  <c r="AA3089" i="16"/>
  <c r="N3089" i="16"/>
  <c r="M3089" i="16"/>
  <c r="L3089" i="16"/>
  <c r="K3089" i="16"/>
  <c r="J3089" i="16"/>
  <c r="I3089" i="16"/>
  <c r="H3089" i="16"/>
  <c r="G3089" i="16"/>
  <c r="F3089" i="16"/>
  <c r="A3089" i="16"/>
  <c r="C3089" i="16" s="1"/>
  <c r="AB3088" i="16"/>
  <c r="AA3088" i="16"/>
  <c r="M3088" i="16"/>
  <c r="L3088" i="16"/>
  <c r="K3088" i="16"/>
  <c r="J3088" i="16"/>
  <c r="I3088" i="16"/>
  <c r="H3088" i="16"/>
  <c r="G3088" i="16"/>
  <c r="A3088" i="16"/>
  <c r="AB3087" i="16"/>
  <c r="AA3087" i="16"/>
  <c r="M3087" i="16"/>
  <c r="L3087" i="16"/>
  <c r="K3087" i="16"/>
  <c r="J3087" i="16"/>
  <c r="I3087" i="16"/>
  <c r="B3087" i="16" s="1"/>
  <c r="H3087" i="16"/>
  <c r="G3087" i="16"/>
  <c r="C3087" i="16"/>
  <c r="A3087" i="16"/>
  <c r="N3087" i="16" s="1"/>
  <c r="AB3086" i="16"/>
  <c r="AA3086" i="16"/>
  <c r="M3086" i="16"/>
  <c r="L3086" i="16"/>
  <c r="K3086" i="16"/>
  <c r="J3086" i="16"/>
  <c r="I3086" i="16"/>
  <c r="H3086" i="16"/>
  <c r="G3086" i="16"/>
  <c r="A3086" i="16"/>
  <c r="AB3085" i="16"/>
  <c r="AA3085" i="16"/>
  <c r="M3085" i="16"/>
  <c r="L3085" i="16"/>
  <c r="K3085" i="16"/>
  <c r="J3085" i="16"/>
  <c r="I3085" i="16"/>
  <c r="H3085" i="16"/>
  <c r="G3085" i="16"/>
  <c r="A3085" i="16"/>
  <c r="N3085" i="16" s="1"/>
  <c r="AB3084" i="16"/>
  <c r="AA3084" i="16"/>
  <c r="M3084" i="16"/>
  <c r="L3084" i="16"/>
  <c r="K3084" i="16"/>
  <c r="J3084" i="16"/>
  <c r="I3084" i="16"/>
  <c r="H3084" i="16"/>
  <c r="G3084" i="16"/>
  <c r="A3084" i="16"/>
  <c r="AB3083" i="16"/>
  <c r="AA3083" i="16"/>
  <c r="N3083" i="16"/>
  <c r="M3083" i="16"/>
  <c r="L3083" i="16"/>
  <c r="K3083" i="16"/>
  <c r="J3083" i="16"/>
  <c r="I3083" i="16"/>
  <c r="B3083" i="16" s="1"/>
  <c r="H3083" i="16"/>
  <c r="G3083" i="16"/>
  <c r="F3083" i="16" s="1"/>
  <c r="C3083" i="16"/>
  <c r="A3083" i="16"/>
  <c r="AB3082" i="16"/>
  <c r="AA3082" i="16"/>
  <c r="M3082" i="16"/>
  <c r="L3082" i="16"/>
  <c r="K3082" i="16"/>
  <c r="J3082" i="16"/>
  <c r="I3082" i="16"/>
  <c r="H3082" i="16"/>
  <c r="G3082" i="16"/>
  <c r="A3082" i="16"/>
  <c r="AB3081" i="16"/>
  <c r="AA3081" i="16"/>
  <c r="N3081" i="16"/>
  <c r="M3081" i="16"/>
  <c r="L3081" i="16"/>
  <c r="K3081" i="16"/>
  <c r="J3081" i="16"/>
  <c r="I3081" i="16"/>
  <c r="H3081" i="16"/>
  <c r="G3081" i="16"/>
  <c r="F3081" i="16"/>
  <c r="A3081" i="16"/>
  <c r="C3081" i="16" s="1"/>
  <c r="AB3080" i="16"/>
  <c r="AA3080" i="16"/>
  <c r="M3080" i="16"/>
  <c r="L3080" i="16"/>
  <c r="K3080" i="16"/>
  <c r="J3080" i="16"/>
  <c r="I3080" i="16"/>
  <c r="H3080" i="16"/>
  <c r="G3080" i="16"/>
  <c r="A3080" i="16"/>
  <c r="AB3079" i="16"/>
  <c r="AA3079" i="16"/>
  <c r="M3079" i="16"/>
  <c r="L3079" i="16"/>
  <c r="K3079" i="16"/>
  <c r="J3079" i="16"/>
  <c r="I3079" i="16"/>
  <c r="B3079" i="16" s="1"/>
  <c r="H3079" i="16"/>
  <c r="G3079" i="16"/>
  <c r="C3079" i="16"/>
  <c r="A3079" i="16"/>
  <c r="N3079" i="16" s="1"/>
  <c r="AB3078" i="16"/>
  <c r="AA3078" i="16"/>
  <c r="M3078" i="16"/>
  <c r="L3078" i="16"/>
  <c r="K3078" i="16"/>
  <c r="J3078" i="16"/>
  <c r="I3078" i="16"/>
  <c r="H3078" i="16"/>
  <c r="G3078" i="16"/>
  <c r="A3078" i="16"/>
  <c r="AB3077" i="16"/>
  <c r="AA3077" i="16"/>
  <c r="M3077" i="16"/>
  <c r="L3077" i="16"/>
  <c r="K3077" i="16"/>
  <c r="J3077" i="16"/>
  <c r="I3077" i="16"/>
  <c r="H3077" i="16"/>
  <c r="G3077" i="16"/>
  <c r="A3077" i="16"/>
  <c r="N3077" i="16" s="1"/>
  <c r="AB3076" i="16"/>
  <c r="AA3076" i="16"/>
  <c r="M3076" i="16"/>
  <c r="L3076" i="16"/>
  <c r="K3076" i="16"/>
  <c r="J3076" i="16"/>
  <c r="I3076" i="16"/>
  <c r="H3076" i="16"/>
  <c r="G3076" i="16"/>
  <c r="A3076" i="16"/>
  <c r="AB3075" i="16"/>
  <c r="AA3075" i="16"/>
  <c r="N3075" i="16"/>
  <c r="M3075" i="16"/>
  <c r="L3075" i="16"/>
  <c r="K3075" i="16"/>
  <c r="J3075" i="16"/>
  <c r="I3075" i="16"/>
  <c r="B3075" i="16" s="1"/>
  <c r="H3075" i="16"/>
  <c r="G3075" i="16"/>
  <c r="F3075" i="16" s="1"/>
  <c r="C3075" i="16"/>
  <c r="A3075" i="16"/>
  <c r="AB3074" i="16"/>
  <c r="AA3074" i="16"/>
  <c r="M3074" i="16"/>
  <c r="L3074" i="16"/>
  <c r="K3074" i="16"/>
  <c r="J3074" i="16"/>
  <c r="I3074" i="16"/>
  <c r="H3074" i="16"/>
  <c r="G3074" i="16"/>
  <c r="A3074" i="16"/>
  <c r="AB3073" i="16"/>
  <c r="AA3073" i="16"/>
  <c r="N3073" i="16"/>
  <c r="M3073" i="16"/>
  <c r="L3073" i="16"/>
  <c r="K3073" i="16"/>
  <c r="J3073" i="16"/>
  <c r="I3073" i="16"/>
  <c r="H3073" i="16"/>
  <c r="G3073" i="16"/>
  <c r="F3073" i="16"/>
  <c r="A3073" i="16"/>
  <c r="C3073" i="16" s="1"/>
  <c r="AB3072" i="16"/>
  <c r="AA3072" i="16"/>
  <c r="M3072" i="16"/>
  <c r="L3072" i="16"/>
  <c r="K3072" i="16"/>
  <c r="J3072" i="16"/>
  <c r="I3072" i="16"/>
  <c r="H3072" i="16"/>
  <c r="G3072" i="16"/>
  <c r="A3072" i="16"/>
  <c r="AB3071" i="16"/>
  <c r="AA3071" i="16"/>
  <c r="M3071" i="16"/>
  <c r="L3071" i="16"/>
  <c r="K3071" i="16"/>
  <c r="J3071" i="16"/>
  <c r="I3071" i="16"/>
  <c r="B3071" i="16" s="1"/>
  <c r="H3071" i="16"/>
  <c r="G3071" i="16"/>
  <c r="C3071" i="16"/>
  <c r="A3071" i="16"/>
  <c r="N3071" i="16" s="1"/>
  <c r="AB3070" i="16"/>
  <c r="AA3070" i="16"/>
  <c r="M3070" i="16"/>
  <c r="L3070" i="16"/>
  <c r="K3070" i="16"/>
  <c r="J3070" i="16"/>
  <c r="I3070" i="16"/>
  <c r="H3070" i="16"/>
  <c r="G3070" i="16"/>
  <c r="A3070" i="16"/>
  <c r="AB3069" i="16"/>
  <c r="AA3069" i="16"/>
  <c r="M3069" i="16"/>
  <c r="L3069" i="16"/>
  <c r="K3069" i="16"/>
  <c r="J3069" i="16"/>
  <c r="I3069" i="16"/>
  <c r="H3069" i="16"/>
  <c r="G3069" i="16"/>
  <c r="A3069" i="16"/>
  <c r="N3069" i="16" s="1"/>
  <c r="AB3068" i="16"/>
  <c r="AA3068" i="16"/>
  <c r="M3068" i="16"/>
  <c r="L3068" i="16"/>
  <c r="K3068" i="16"/>
  <c r="J3068" i="16"/>
  <c r="I3068" i="16"/>
  <c r="H3068" i="16"/>
  <c r="G3068" i="16"/>
  <c r="A3068" i="16"/>
  <c r="AB3067" i="16"/>
  <c r="AA3067" i="16"/>
  <c r="N3067" i="16"/>
  <c r="M3067" i="16"/>
  <c r="L3067" i="16"/>
  <c r="K3067" i="16"/>
  <c r="J3067" i="16"/>
  <c r="I3067" i="16"/>
  <c r="B3067" i="16" s="1"/>
  <c r="H3067" i="16"/>
  <c r="G3067" i="16"/>
  <c r="F3067" i="16" s="1"/>
  <c r="C3067" i="16"/>
  <c r="A3067" i="16"/>
  <c r="AB3066" i="16"/>
  <c r="AA3066" i="16"/>
  <c r="M3066" i="16"/>
  <c r="L3066" i="16"/>
  <c r="K3066" i="16"/>
  <c r="J3066" i="16"/>
  <c r="I3066" i="16"/>
  <c r="H3066" i="16"/>
  <c r="G3066" i="16"/>
  <c r="A3066" i="16"/>
  <c r="AB3065" i="16"/>
  <c r="AA3065" i="16"/>
  <c r="N3065" i="16"/>
  <c r="M3065" i="16"/>
  <c r="L3065" i="16"/>
  <c r="K3065" i="16"/>
  <c r="J3065" i="16"/>
  <c r="I3065" i="16"/>
  <c r="H3065" i="16"/>
  <c r="G3065" i="16"/>
  <c r="F3065" i="16"/>
  <c r="A3065" i="16"/>
  <c r="C3065" i="16" s="1"/>
  <c r="AB3064" i="16"/>
  <c r="AA3064" i="16"/>
  <c r="M3064" i="16"/>
  <c r="L3064" i="16"/>
  <c r="K3064" i="16"/>
  <c r="J3064" i="16"/>
  <c r="I3064" i="16"/>
  <c r="H3064" i="16"/>
  <c r="G3064" i="16"/>
  <c r="A3064" i="16"/>
  <c r="AB3063" i="16"/>
  <c r="AA3063" i="16"/>
  <c r="M3063" i="16"/>
  <c r="L3063" i="16"/>
  <c r="K3063" i="16"/>
  <c r="J3063" i="16"/>
  <c r="I3063" i="16"/>
  <c r="B3063" i="16" s="1"/>
  <c r="H3063" i="16"/>
  <c r="G3063" i="16"/>
  <c r="C3063" i="16"/>
  <c r="A3063" i="16"/>
  <c r="N3063" i="16" s="1"/>
  <c r="AB3062" i="16"/>
  <c r="AA3062" i="16"/>
  <c r="M3062" i="16"/>
  <c r="L3062" i="16"/>
  <c r="K3062" i="16"/>
  <c r="J3062" i="16"/>
  <c r="I3062" i="16"/>
  <c r="H3062" i="16"/>
  <c r="G3062" i="16"/>
  <c r="A3062" i="16"/>
  <c r="AB3061" i="16"/>
  <c r="AA3061" i="16"/>
  <c r="M3061" i="16"/>
  <c r="L3061" i="16"/>
  <c r="K3061" i="16"/>
  <c r="J3061" i="16"/>
  <c r="I3061" i="16"/>
  <c r="H3061" i="16"/>
  <c r="G3061" i="16"/>
  <c r="A3061" i="16"/>
  <c r="N3061" i="16" s="1"/>
  <c r="AB3060" i="16"/>
  <c r="AA3060" i="16"/>
  <c r="M3060" i="16"/>
  <c r="L3060" i="16"/>
  <c r="K3060" i="16"/>
  <c r="J3060" i="16"/>
  <c r="I3060" i="16"/>
  <c r="H3060" i="16"/>
  <c r="G3060" i="16"/>
  <c r="A3060" i="16"/>
  <c r="AB3059" i="16"/>
  <c r="AA3059" i="16"/>
  <c r="N3059" i="16"/>
  <c r="M3059" i="16"/>
  <c r="L3059" i="16"/>
  <c r="K3059" i="16"/>
  <c r="J3059" i="16"/>
  <c r="I3059" i="16"/>
  <c r="B3059" i="16" s="1"/>
  <c r="H3059" i="16"/>
  <c r="G3059" i="16"/>
  <c r="F3059" i="16" s="1"/>
  <c r="C3059" i="16"/>
  <c r="A3059" i="16"/>
  <c r="AB3058" i="16"/>
  <c r="AA3058" i="16"/>
  <c r="M3058" i="16"/>
  <c r="L3058" i="16"/>
  <c r="K3058" i="16"/>
  <c r="J3058" i="16"/>
  <c r="I3058" i="16"/>
  <c r="H3058" i="16"/>
  <c r="G3058" i="16"/>
  <c r="A3058" i="16"/>
  <c r="AB3057" i="16"/>
  <c r="AA3057" i="16"/>
  <c r="N3057" i="16"/>
  <c r="M3057" i="16"/>
  <c r="L3057" i="16"/>
  <c r="K3057" i="16"/>
  <c r="J3057" i="16"/>
  <c r="I3057" i="16"/>
  <c r="H3057" i="16"/>
  <c r="G3057" i="16"/>
  <c r="F3057" i="16"/>
  <c r="A3057" i="16"/>
  <c r="C3057" i="16" s="1"/>
  <c r="AB3056" i="16"/>
  <c r="AA3056" i="16"/>
  <c r="M3056" i="16"/>
  <c r="L3056" i="16"/>
  <c r="K3056" i="16"/>
  <c r="J3056" i="16"/>
  <c r="I3056" i="16"/>
  <c r="H3056" i="16"/>
  <c r="G3056" i="16"/>
  <c r="A3056" i="16"/>
  <c r="AB3055" i="16"/>
  <c r="AA3055" i="16"/>
  <c r="M3055" i="16"/>
  <c r="L3055" i="16"/>
  <c r="K3055" i="16"/>
  <c r="J3055" i="16"/>
  <c r="I3055" i="16"/>
  <c r="B3055" i="16" s="1"/>
  <c r="H3055" i="16"/>
  <c r="G3055" i="16"/>
  <c r="C3055" i="16"/>
  <c r="A3055" i="16"/>
  <c r="N3055" i="16" s="1"/>
  <c r="AB3054" i="16"/>
  <c r="AA3054" i="16"/>
  <c r="M3054" i="16"/>
  <c r="L3054" i="16"/>
  <c r="K3054" i="16"/>
  <c r="J3054" i="16"/>
  <c r="I3054" i="16"/>
  <c r="H3054" i="16"/>
  <c r="G3054" i="16"/>
  <c r="A3054" i="16"/>
  <c r="AB3053" i="16"/>
  <c r="AA3053" i="16"/>
  <c r="M3053" i="16"/>
  <c r="L3053" i="16"/>
  <c r="K3053" i="16"/>
  <c r="J3053" i="16"/>
  <c r="I3053" i="16"/>
  <c r="H3053" i="16"/>
  <c r="G3053" i="16"/>
  <c r="A3053" i="16"/>
  <c r="N3053" i="16" s="1"/>
  <c r="AB3052" i="16"/>
  <c r="AA3052" i="16"/>
  <c r="M3052" i="16"/>
  <c r="L3052" i="16"/>
  <c r="K3052" i="16"/>
  <c r="J3052" i="16"/>
  <c r="I3052" i="16"/>
  <c r="H3052" i="16"/>
  <c r="G3052" i="16"/>
  <c r="A3052" i="16"/>
  <c r="AB3051" i="16"/>
  <c r="AA3051" i="16"/>
  <c r="N3051" i="16"/>
  <c r="M3051" i="16"/>
  <c r="L3051" i="16"/>
  <c r="K3051" i="16"/>
  <c r="J3051" i="16"/>
  <c r="I3051" i="16"/>
  <c r="B3051" i="16" s="1"/>
  <c r="H3051" i="16"/>
  <c r="G3051" i="16"/>
  <c r="F3051" i="16" s="1"/>
  <c r="C3051" i="16"/>
  <c r="A3051" i="16"/>
  <c r="AB3050" i="16"/>
  <c r="AA3050" i="16"/>
  <c r="M3050" i="16"/>
  <c r="L3050" i="16"/>
  <c r="K3050" i="16"/>
  <c r="J3050" i="16"/>
  <c r="I3050" i="16"/>
  <c r="H3050" i="16"/>
  <c r="G3050" i="16"/>
  <c r="A3050" i="16"/>
  <c r="AB3049" i="16"/>
  <c r="AA3049" i="16"/>
  <c r="N3049" i="16"/>
  <c r="M3049" i="16"/>
  <c r="L3049" i="16"/>
  <c r="K3049" i="16"/>
  <c r="J3049" i="16"/>
  <c r="I3049" i="16"/>
  <c r="H3049" i="16"/>
  <c r="G3049" i="16"/>
  <c r="F3049" i="16"/>
  <c r="A3049" i="16"/>
  <c r="C3049" i="16" s="1"/>
  <c r="AB3048" i="16"/>
  <c r="AA3048" i="16"/>
  <c r="M3048" i="16"/>
  <c r="L3048" i="16"/>
  <c r="K3048" i="16"/>
  <c r="J3048" i="16"/>
  <c r="I3048" i="16"/>
  <c r="H3048" i="16"/>
  <c r="G3048" i="16"/>
  <c r="A3048" i="16"/>
  <c r="AB3047" i="16"/>
  <c r="AA3047" i="16"/>
  <c r="M3047" i="16"/>
  <c r="L3047" i="16"/>
  <c r="K3047" i="16"/>
  <c r="J3047" i="16"/>
  <c r="I3047" i="16"/>
  <c r="B3047" i="16" s="1"/>
  <c r="H3047" i="16"/>
  <c r="G3047" i="16"/>
  <c r="C3047" i="16"/>
  <c r="A3047" i="16"/>
  <c r="N3047" i="16" s="1"/>
  <c r="AB3046" i="16"/>
  <c r="AA3046" i="16"/>
  <c r="M3046" i="16"/>
  <c r="L3046" i="16"/>
  <c r="K3046" i="16"/>
  <c r="J3046" i="16"/>
  <c r="I3046" i="16"/>
  <c r="H3046" i="16"/>
  <c r="G3046" i="16"/>
  <c r="A3046" i="16"/>
  <c r="AB3045" i="16"/>
  <c r="AA3045" i="16"/>
  <c r="M3045" i="16"/>
  <c r="L3045" i="16"/>
  <c r="K3045" i="16"/>
  <c r="J3045" i="16"/>
  <c r="I3045" i="16"/>
  <c r="H3045" i="16"/>
  <c r="G3045" i="16"/>
  <c r="A3045" i="16"/>
  <c r="N3045" i="16" s="1"/>
  <c r="AB3044" i="16"/>
  <c r="AA3044" i="16"/>
  <c r="M3044" i="16"/>
  <c r="L3044" i="16"/>
  <c r="K3044" i="16"/>
  <c r="J3044" i="16"/>
  <c r="I3044" i="16"/>
  <c r="H3044" i="16"/>
  <c r="G3044" i="16"/>
  <c r="A3044" i="16"/>
  <c r="AB3043" i="16"/>
  <c r="AA3043" i="16"/>
  <c r="N3043" i="16"/>
  <c r="M3043" i="16"/>
  <c r="L3043" i="16"/>
  <c r="K3043" i="16"/>
  <c r="J3043" i="16"/>
  <c r="I3043" i="16"/>
  <c r="B3043" i="16" s="1"/>
  <c r="H3043" i="16"/>
  <c r="G3043" i="16"/>
  <c r="F3043" i="16" s="1"/>
  <c r="C3043" i="16"/>
  <c r="A3043" i="16"/>
  <c r="AB3042" i="16"/>
  <c r="AA3042" i="16"/>
  <c r="M3042" i="16"/>
  <c r="L3042" i="16"/>
  <c r="K3042" i="16"/>
  <c r="J3042" i="16"/>
  <c r="I3042" i="16"/>
  <c r="H3042" i="16"/>
  <c r="G3042" i="16"/>
  <c r="A3042" i="16"/>
  <c r="AB3041" i="16"/>
  <c r="AA3041" i="16"/>
  <c r="N3041" i="16"/>
  <c r="M3041" i="16"/>
  <c r="L3041" i="16"/>
  <c r="K3041" i="16"/>
  <c r="J3041" i="16"/>
  <c r="I3041" i="16"/>
  <c r="H3041" i="16"/>
  <c r="G3041" i="16"/>
  <c r="F3041" i="16"/>
  <c r="A3041" i="16"/>
  <c r="C3041" i="16" s="1"/>
  <c r="AB3040" i="16"/>
  <c r="AA3040" i="16"/>
  <c r="M3040" i="16"/>
  <c r="L3040" i="16"/>
  <c r="K3040" i="16"/>
  <c r="J3040" i="16"/>
  <c r="I3040" i="16"/>
  <c r="H3040" i="16"/>
  <c r="G3040" i="16"/>
  <c r="A3040" i="16"/>
  <c r="AB3039" i="16"/>
  <c r="AA3039" i="16"/>
  <c r="M3039" i="16"/>
  <c r="L3039" i="16"/>
  <c r="K3039" i="16"/>
  <c r="J3039" i="16"/>
  <c r="I3039" i="16"/>
  <c r="B3039" i="16" s="1"/>
  <c r="H3039" i="16"/>
  <c r="G3039" i="16"/>
  <c r="C3039" i="16"/>
  <c r="A3039" i="16"/>
  <c r="N3039" i="16" s="1"/>
  <c r="AB3038" i="16"/>
  <c r="AA3038" i="16"/>
  <c r="M3038" i="16"/>
  <c r="L3038" i="16"/>
  <c r="K3038" i="16"/>
  <c r="J3038" i="16"/>
  <c r="I3038" i="16"/>
  <c r="H3038" i="16"/>
  <c r="G3038" i="16"/>
  <c r="A3038" i="16"/>
  <c r="AB3037" i="16"/>
  <c r="AA3037" i="16"/>
  <c r="M3037" i="16"/>
  <c r="L3037" i="16"/>
  <c r="K3037" i="16"/>
  <c r="J3037" i="16"/>
  <c r="I3037" i="16"/>
  <c r="H3037" i="16"/>
  <c r="G3037" i="16"/>
  <c r="A3037" i="16"/>
  <c r="N3037" i="16" s="1"/>
  <c r="AB3036" i="16"/>
  <c r="AA3036" i="16"/>
  <c r="M3036" i="16"/>
  <c r="L3036" i="16"/>
  <c r="K3036" i="16"/>
  <c r="J3036" i="16"/>
  <c r="I3036" i="16"/>
  <c r="H3036" i="16"/>
  <c r="G3036" i="16"/>
  <c r="A3036" i="16"/>
  <c r="AB3035" i="16"/>
  <c r="AA3035" i="16"/>
  <c r="N3035" i="16"/>
  <c r="M3035" i="16"/>
  <c r="L3035" i="16"/>
  <c r="K3035" i="16"/>
  <c r="J3035" i="16"/>
  <c r="I3035" i="16"/>
  <c r="B3035" i="16" s="1"/>
  <c r="H3035" i="16"/>
  <c r="G3035" i="16"/>
  <c r="F3035" i="16" s="1"/>
  <c r="C3035" i="16"/>
  <c r="A3035" i="16"/>
  <c r="AB3034" i="16"/>
  <c r="AA3034" i="16"/>
  <c r="M3034" i="16"/>
  <c r="L3034" i="16"/>
  <c r="K3034" i="16"/>
  <c r="J3034" i="16"/>
  <c r="I3034" i="16"/>
  <c r="H3034" i="16"/>
  <c r="G3034" i="16"/>
  <c r="A3034" i="16"/>
  <c r="AB3033" i="16"/>
  <c r="AA3033" i="16"/>
  <c r="N3033" i="16"/>
  <c r="M3033" i="16"/>
  <c r="L3033" i="16"/>
  <c r="K3033" i="16"/>
  <c r="J3033" i="16"/>
  <c r="I3033" i="16"/>
  <c r="H3033" i="16"/>
  <c r="G3033" i="16"/>
  <c r="F3033" i="16"/>
  <c r="A3033" i="16"/>
  <c r="C3033" i="16" s="1"/>
  <c r="AA3032" i="16"/>
  <c r="M3032" i="16"/>
  <c r="L3032" i="16"/>
  <c r="K3032" i="16"/>
  <c r="G3032" i="16"/>
  <c r="A3032" i="16"/>
  <c r="AA3031" i="16"/>
  <c r="M3031" i="16"/>
  <c r="L3031" i="16"/>
  <c r="K3031" i="16"/>
  <c r="G3031" i="16"/>
  <c r="A3031" i="16"/>
  <c r="B3031" i="16" s="1"/>
  <c r="AB3030" i="16"/>
  <c r="AA3030" i="16"/>
  <c r="M3030" i="16"/>
  <c r="L3030" i="16"/>
  <c r="K3030" i="16"/>
  <c r="A3030" i="16"/>
  <c r="AB3029" i="16"/>
  <c r="AA3029" i="16"/>
  <c r="N3029" i="16"/>
  <c r="M3029" i="16"/>
  <c r="L3029" i="16"/>
  <c r="K3029" i="16"/>
  <c r="F3029" i="16"/>
  <c r="C3029" i="16"/>
  <c r="A3029" i="16"/>
  <c r="B3029" i="16" s="1"/>
  <c r="AB3028" i="16"/>
  <c r="AA3028" i="16"/>
  <c r="M3028" i="16"/>
  <c r="L3028" i="16"/>
  <c r="K3028" i="16"/>
  <c r="J3028" i="16"/>
  <c r="I3028" i="16"/>
  <c r="H3028" i="16"/>
  <c r="G3028" i="16"/>
  <c r="A3028" i="16"/>
  <c r="AB3027" i="16"/>
  <c r="AA3027" i="16"/>
  <c r="N3027" i="16"/>
  <c r="M3027" i="16"/>
  <c r="L3027" i="16"/>
  <c r="K3027" i="16"/>
  <c r="J3027" i="16"/>
  <c r="I3027" i="16"/>
  <c r="H3027" i="16"/>
  <c r="G3027" i="16"/>
  <c r="F3027" i="16"/>
  <c r="A3027" i="16"/>
  <c r="C3027" i="16" s="1"/>
  <c r="AB3026" i="16"/>
  <c r="AA3026" i="16"/>
  <c r="M3026" i="16"/>
  <c r="L3026" i="16"/>
  <c r="K3026" i="16"/>
  <c r="J3026" i="16"/>
  <c r="I3026" i="16"/>
  <c r="H3026" i="16"/>
  <c r="G3026" i="16"/>
  <c r="A3026" i="16"/>
  <c r="AB3025" i="16"/>
  <c r="AA3025" i="16"/>
  <c r="M3025" i="16"/>
  <c r="L3025" i="16"/>
  <c r="K3025" i="16"/>
  <c r="J3025" i="16"/>
  <c r="I3025" i="16"/>
  <c r="B3025" i="16" s="1"/>
  <c r="H3025" i="16"/>
  <c r="G3025" i="16"/>
  <c r="C3025" i="16"/>
  <c r="A3025" i="16"/>
  <c r="N3025" i="16" s="1"/>
  <c r="AB3024" i="16"/>
  <c r="AA3024" i="16"/>
  <c r="M3024" i="16"/>
  <c r="L3024" i="16"/>
  <c r="K3024" i="16"/>
  <c r="J3024" i="16"/>
  <c r="I3024" i="16"/>
  <c r="H3024" i="16"/>
  <c r="G3024" i="16"/>
  <c r="A3024" i="16"/>
  <c r="AB3023" i="16"/>
  <c r="AA3023" i="16"/>
  <c r="M3023" i="16"/>
  <c r="L3023" i="16"/>
  <c r="K3023" i="16"/>
  <c r="J3023" i="16"/>
  <c r="I3023" i="16"/>
  <c r="H3023" i="16"/>
  <c r="G3023" i="16"/>
  <c r="A3023" i="16"/>
  <c r="N3023" i="16" s="1"/>
  <c r="AB3022" i="16"/>
  <c r="AA3022" i="16"/>
  <c r="M3022" i="16"/>
  <c r="L3022" i="16"/>
  <c r="K3022" i="16"/>
  <c r="J3022" i="16"/>
  <c r="I3022" i="16"/>
  <c r="H3022" i="16"/>
  <c r="G3022" i="16"/>
  <c r="A3022" i="16"/>
  <c r="AB3021" i="16"/>
  <c r="AA3021" i="16"/>
  <c r="N3021" i="16"/>
  <c r="M3021" i="16"/>
  <c r="L3021" i="16"/>
  <c r="K3021" i="16"/>
  <c r="J3021" i="16"/>
  <c r="I3021" i="16"/>
  <c r="B3021" i="16" s="1"/>
  <c r="H3021" i="16"/>
  <c r="G3021" i="16"/>
  <c r="F3021" i="16" s="1"/>
  <c r="C3021" i="16"/>
  <c r="A3021" i="16"/>
  <c r="AB3020" i="16"/>
  <c r="AA3020" i="16"/>
  <c r="M3020" i="16"/>
  <c r="L3020" i="16"/>
  <c r="K3020" i="16"/>
  <c r="J3020" i="16"/>
  <c r="I3020" i="16"/>
  <c r="H3020" i="16"/>
  <c r="G3020" i="16"/>
  <c r="A3020" i="16"/>
  <c r="AB3019" i="16"/>
  <c r="AA3019" i="16"/>
  <c r="N3019" i="16"/>
  <c r="M3019" i="16"/>
  <c r="L3019" i="16"/>
  <c r="K3019" i="16"/>
  <c r="J3019" i="16"/>
  <c r="I3019" i="16"/>
  <c r="H3019" i="16"/>
  <c r="G3019" i="16"/>
  <c r="F3019" i="16"/>
  <c r="A3019" i="16"/>
  <c r="C3019" i="16" s="1"/>
  <c r="AB3018" i="16"/>
  <c r="AA3018" i="16"/>
  <c r="M3018" i="16"/>
  <c r="L3018" i="16"/>
  <c r="K3018" i="16"/>
  <c r="J3018" i="16"/>
  <c r="I3018" i="16"/>
  <c r="H3018" i="16"/>
  <c r="G3018" i="16"/>
  <c r="A3018" i="16"/>
  <c r="AB3017" i="16"/>
  <c r="AA3017" i="16"/>
  <c r="M3017" i="16"/>
  <c r="L3017" i="16"/>
  <c r="K3017" i="16"/>
  <c r="J3017" i="16"/>
  <c r="I3017" i="16"/>
  <c r="B3017" i="16" s="1"/>
  <c r="H3017" i="16"/>
  <c r="G3017" i="16"/>
  <c r="C3017" i="16"/>
  <c r="A3017" i="16"/>
  <c r="N3017" i="16" s="1"/>
  <c r="AB3016" i="16"/>
  <c r="AA3016" i="16"/>
  <c r="M3016" i="16"/>
  <c r="L3016" i="16"/>
  <c r="K3016" i="16"/>
  <c r="J3016" i="16"/>
  <c r="I3016" i="16"/>
  <c r="H3016" i="16"/>
  <c r="G3016" i="16"/>
  <c r="A3016" i="16"/>
  <c r="AB3015" i="16"/>
  <c r="AA3015" i="16"/>
  <c r="M3015" i="16"/>
  <c r="L3015" i="16"/>
  <c r="K3015" i="16"/>
  <c r="J3015" i="16"/>
  <c r="I3015" i="16"/>
  <c r="H3015" i="16"/>
  <c r="G3015" i="16"/>
  <c r="A3015" i="16"/>
  <c r="N3015" i="16" s="1"/>
  <c r="AB3014" i="16"/>
  <c r="AA3014" i="16"/>
  <c r="M3014" i="16"/>
  <c r="L3014" i="16"/>
  <c r="K3014" i="16"/>
  <c r="J3014" i="16"/>
  <c r="I3014" i="16"/>
  <c r="H3014" i="16"/>
  <c r="G3014" i="16"/>
  <c r="A3014" i="16"/>
  <c r="AB3013" i="16"/>
  <c r="AA3013" i="16"/>
  <c r="N3013" i="16"/>
  <c r="M3013" i="16"/>
  <c r="L3013" i="16"/>
  <c r="K3013" i="16"/>
  <c r="J3013" i="16"/>
  <c r="I3013" i="16"/>
  <c r="B3013" i="16" s="1"/>
  <c r="H3013" i="16"/>
  <c r="G3013" i="16"/>
  <c r="F3013" i="16" s="1"/>
  <c r="C3013" i="16"/>
  <c r="A3013" i="16"/>
  <c r="AB3012" i="16"/>
  <c r="AA3012" i="16"/>
  <c r="M3012" i="16"/>
  <c r="L3012" i="16"/>
  <c r="K3012" i="16"/>
  <c r="J3012" i="16"/>
  <c r="I3012" i="16"/>
  <c r="H3012" i="16"/>
  <c r="G3012" i="16"/>
  <c r="A3012" i="16"/>
  <c r="AB3011" i="16"/>
  <c r="AA3011" i="16"/>
  <c r="N3011" i="16"/>
  <c r="M3011" i="16"/>
  <c r="L3011" i="16"/>
  <c r="K3011" i="16"/>
  <c r="J3011" i="16"/>
  <c r="I3011" i="16"/>
  <c r="H3011" i="16"/>
  <c r="G3011" i="16"/>
  <c r="F3011" i="16"/>
  <c r="A3011" i="16"/>
  <c r="C3011" i="16" s="1"/>
  <c r="AB3010" i="16"/>
  <c r="AA3010" i="16"/>
  <c r="M3010" i="16"/>
  <c r="L3010" i="16"/>
  <c r="K3010" i="16"/>
  <c r="J3010" i="16"/>
  <c r="I3010" i="16"/>
  <c r="H3010" i="16"/>
  <c r="G3010" i="16"/>
  <c r="A3010" i="16"/>
  <c r="AB3009" i="16"/>
  <c r="AA3009" i="16"/>
  <c r="M3009" i="16"/>
  <c r="L3009" i="16"/>
  <c r="K3009" i="16"/>
  <c r="J3009" i="16"/>
  <c r="I3009" i="16"/>
  <c r="B3009" i="16" s="1"/>
  <c r="H3009" i="16"/>
  <c r="G3009" i="16"/>
  <c r="C3009" i="16"/>
  <c r="A3009" i="16"/>
  <c r="N3009" i="16" s="1"/>
  <c r="AB3008" i="16"/>
  <c r="AA3008" i="16"/>
  <c r="M3008" i="16"/>
  <c r="L3008" i="16"/>
  <c r="K3008" i="16"/>
  <c r="J3008" i="16"/>
  <c r="I3008" i="16"/>
  <c r="H3008" i="16"/>
  <c r="G3008" i="16"/>
  <c r="A3008" i="16"/>
  <c r="AB3007" i="16"/>
  <c r="AA3007" i="16"/>
  <c r="M3007" i="16"/>
  <c r="L3007" i="16"/>
  <c r="K3007" i="16"/>
  <c r="J3007" i="16"/>
  <c r="I3007" i="16"/>
  <c r="H3007" i="16"/>
  <c r="G3007" i="16"/>
  <c r="A3007" i="16"/>
  <c r="N3007" i="16" s="1"/>
  <c r="AB3006" i="16"/>
  <c r="AA3006" i="16"/>
  <c r="M3006" i="16"/>
  <c r="L3006" i="16"/>
  <c r="K3006" i="16"/>
  <c r="J3006" i="16"/>
  <c r="I3006" i="16"/>
  <c r="H3006" i="16"/>
  <c r="G3006" i="16"/>
  <c r="A3006" i="16"/>
  <c r="AB3005" i="16"/>
  <c r="AA3005" i="16"/>
  <c r="N3005" i="16"/>
  <c r="M3005" i="16"/>
  <c r="L3005" i="16"/>
  <c r="K3005" i="16"/>
  <c r="J3005" i="16"/>
  <c r="I3005" i="16"/>
  <c r="B3005" i="16" s="1"/>
  <c r="H3005" i="16"/>
  <c r="G3005" i="16"/>
  <c r="F3005" i="16" s="1"/>
  <c r="C3005" i="16"/>
  <c r="A3005" i="16"/>
  <c r="AB3004" i="16"/>
  <c r="AA3004" i="16"/>
  <c r="M3004" i="16"/>
  <c r="L3004" i="16"/>
  <c r="K3004" i="16"/>
  <c r="J3004" i="16"/>
  <c r="I3004" i="16"/>
  <c r="H3004" i="16"/>
  <c r="G3004" i="16"/>
  <c r="A3004" i="16"/>
  <c r="AB3003" i="16"/>
  <c r="AA3003" i="16"/>
  <c r="M3003" i="16"/>
  <c r="L3003" i="16"/>
  <c r="K3003" i="16"/>
  <c r="J3003" i="16"/>
  <c r="I3003" i="16"/>
  <c r="H3003" i="16"/>
  <c r="G3003" i="16"/>
  <c r="A3003" i="16"/>
  <c r="N3003" i="16" s="1"/>
  <c r="AB3002" i="16"/>
  <c r="AA3002" i="16"/>
  <c r="M3002" i="16"/>
  <c r="L3002" i="16"/>
  <c r="K3002" i="16"/>
  <c r="J3002" i="16"/>
  <c r="I3002" i="16"/>
  <c r="H3002" i="16"/>
  <c r="G3002" i="16"/>
  <c r="A3002" i="16"/>
  <c r="AB3001" i="16"/>
  <c r="AA3001" i="16"/>
  <c r="N3001" i="16"/>
  <c r="M3001" i="16"/>
  <c r="L3001" i="16"/>
  <c r="K3001" i="16"/>
  <c r="J3001" i="16"/>
  <c r="I3001" i="16"/>
  <c r="B3001" i="16" s="1"/>
  <c r="H3001" i="16"/>
  <c r="G3001" i="16"/>
  <c r="F3001" i="16" s="1"/>
  <c r="C3001" i="16"/>
  <c r="A3001" i="16"/>
  <c r="AB3000" i="16"/>
  <c r="AA3000" i="16"/>
  <c r="M3000" i="16"/>
  <c r="L3000" i="16"/>
  <c r="K3000" i="16"/>
  <c r="J3000" i="16"/>
  <c r="I3000" i="16"/>
  <c r="H3000" i="16"/>
  <c r="G3000" i="16"/>
  <c r="A3000" i="16"/>
  <c r="AB2999" i="16"/>
  <c r="AA2999" i="16"/>
  <c r="N2999" i="16"/>
  <c r="M2999" i="16"/>
  <c r="L2999" i="16"/>
  <c r="K2999" i="16"/>
  <c r="J2999" i="16"/>
  <c r="I2999" i="16"/>
  <c r="H2999" i="16"/>
  <c r="G2999" i="16"/>
  <c r="F2999" i="16"/>
  <c r="A2999" i="16"/>
  <c r="C2999" i="16" s="1"/>
  <c r="AB2998" i="16"/>
  <c r="AA2998" i="16"/>
  <c r="M2998" i="16"/>
  <c r="L2998" i="16"/>
  <c r="K2998" i="16"/>
  <c r="J2998" i="16"/>
  <c r="I2998" i="16"/>
  <c r="H2998" i="16"/>
  <c r="G2998" i="16"/>
  <c r="A2998" i="16"/>
  <c r="AB2997" i="16"/>
  <c r="AA2997" i="16"/>
  <c r="M2997" i="16"/>
  <c r="L2997" i="16"/>
  <c r="K2997" i="16"/>
  <c r="J2997" i="16"/>
  <c r="I2997" i="16"/>
  <c r="B2997" i="16" s="1"/>
  <c r="H2997" i="16"/>
  <c r="G2997" i="16"/>
  <c r="C2997" i="16"/>
  <c r="A2997" i="16"/>
  <c r="N2997" i="16" s="1"/>
  <c r="AB2996" i="16"/>
  <c r="AA2996" i="16"/>
  <c r="M2996" i="16"/>
  <c r="L2996" i="16"/>
  <c r="K2996" i="16"/>
  <c r="J2996" i="16"/>
  <c r="I2996" i="16"/>
  <c r="H2996" i="16"/>
  <c r="G2996" i="16"/>
  <c r="A2996" i="16"/>
  <c r="AB2995" i="16"/>
  <c r="AA2995" i="16"/>
  <c r="M2995" i="16"/>
  <c r="L2995" i="16"/>
  <c r="K2995" i="16"/>
  <c r="J2995" i="16"/>
  <c r="I2995" i="16"/>
  <c r="H2995" i="16"/>
  <c r="G2995" i="16"/>
  <c r="A2995" i="16"/>
  <c r="N2995" i="16" s="1"/>
  <c r="AB2994" i="16"/>
  <c r="AA2994" i="16"/>
  <c r="M2994" i="16"/>
  <c r="L2994" i="16"/>
  <c r="K2994" i="16"/>
  <c r="J2994" i="16"/>
  <c r="I2994" i="16"/>
  <c r="H2994" i="16"/>
  <c r="G2994" i="16"/>
  <c r="A2994" i="16"/>
  <c r="AB2993" i="16"/>
  <c r="AA2993" i="16"/>
  <c r="N2993" i="16"/>
  <c r="M2993" i="16"/>
  <c r="L2993" i="16"/>
  <c r="K2993" i="16"/>
  <c r="J2993" i="16"/>
  <c r="I2993" i="16"/>
  <c r="B2993" i="16" s="1"/>
  <c r="H2993" i="16"/>
  <c r="G2993" i="16"/>
  <c r="F2993" i="16" s="1"/>
  <c r="C2993" i="16"/>
  <c r="A2993" i="16"/>
  <c r="AB2992" i="16"/>
  <c r="AA2992" i="16"/>
  <c r="M2992" i="16"/>
  <c r="L2992" i="16"/>
  <c r="K2992" i="16"/>
  <c r="J2992" i="16"/>
  <c r="I2992" i="16"/>
  <c r="H2992" i="16"/>
  <c r="G2992" i="16"/>
  <c r="A2992" i="16"/>
  <c r="AB2991" i="16"/>
  <c r="AA2991" i="16"/>
  <c r="N2991" i="16"/>
  <c r="M2991" i="16"/>
  <c r="L2991" i="16"/>
  <c r="K2991" i="16"/>
  <c r="J2991" i="16"/>
  <c r="I2991" i="16"/>
  <c r="H2991" i="16"/>
  <c r="G2991" i="16"/>
  <c r="F2991" i="16"/>
  <c r="A2991" i="16"/>
  <c r="C2991" i="16" s="1"/>
  <c r="AB2990" i="16"/>
  <c r="AA2990" i="16"/>
  <c r="M2990" i="16"/>
  <c r="L2990" i="16"/>
  <c r="K2990" i="16"/>
  <c r="J2990" i="16"/>
  <c r="I2990" i="16"/>
  <c r="H2990" i="16"/>
  <c r="G2990" i="16"/>
  <c r="A2990" i="16"/>
  <c r="AB2989" i="16"/>
  <c r="AA2989" i="16"/>
  <c r="M2989" i="16"/>
  <c r="L2989" i="16"/>
  <c r="K2989" i="16"/>
  <c r="J2989" i="16"/>
  <c r="I2989" i="16"/>
  <c r="B2989" i="16" s="1"/>
  <c r="H2989" i="16"/>
  <c r="G2989" i="16"/>
  <c r="C2989" i="16"/>
  <c r="A2989" i="16"/>
  <c r="N2989" i="16" s="1"/>
  <c r="AB2988" i="16"/>
  <c r="AA2988" i="16"/>
  <c r="M2988" i="16"/>
  <c r="L2988" i="16"/>
  <c r="K2988" i="16"/>
  <c r="J2988" i="16"/>
  <c r="I2988" i="16"/>
  <c r="H2988" i="16"/>
  <c r="G2988" i="16"/>
  <c r="A2988" i="16"/>
  <c r="AB2987" i="16"/>
  <c r="AA2987" i="16"/>
  <c r="M2987" i="16"/>
  <c r="L2987" i="16"/>
  <c r="K2987" i="16"/>
  <c r="J2987" i="16"/>
  <c r="I2987" i="16"/>
  <c r="H2987" i="16"/>
  <c r="G2987" i="16"/>
  <c r="A2987" i="16"/>
  <c r="N2987" i="16" s="1"/>
  <c r="AB2986" i="16"/>
  <c r="AA2986" i="16"/>
  <c r="M2986" i="16"/>
  <c r="L2986" i="16"/>
  <c r="K2986" i="16"/>
  <c r="J2986" i="16"/>
  <c r="I2986" i="16"/>
  <c r="H2986" i="16"/>
  <c r="G2986" i="16"/>
  <c r="A2986" i="16"/>
  <c r="AB2985" i="16"/>
  <c r="AA2985" i="16"/>
  <c r="N2985" i="16"/>
  <c r="M2985" i="16"/>
  <c r="L2985" i="16"/>
  <c r="K2985" i="16"/>
  <c r="J2985" i="16"/>
  <c r="I2985" i="16"/>
  <c r="B2985" i="16" s="1"/>
  <c r="H2985" i="16"/>
  <c r="G2985" i="16"/>
  <c r="F2985" i="16" s="1"/>
  <c r="C2985" i="16"/>
  <c r="A2985" i="16"/>
  <c r="AB2984" i="16"/>
  <c r="AA2984" i="16"/>
  <c r="M2984" i="16"/>
  <c r="L2984" i="16"/>
  <c r="K2984" i="16"/>
  <c r="J2984" i="16"/>
  <c r="I2984" i="16"/>
  <c r="H2984" i="16"/>
  <c r="G2984" i="16"/>
  <c r="A2984" i="16"/>
  <c r="AB2983" i="16"/>
  <c r="AA2983" i="16"/>
  <c r="N2983" i="16"/>
  <c r="M2983" i="16"/>
  <c r="L2983" i="16"/>
  <c r="K2983" i="16"/>
  <c r="J2983" i="16"/>
  <c r="I2983" i="16"/>
  <c r="H2983" i="16"/>
  <c r="G2983" i="16"/>
  <c r="F2983" i="16"/>
  <c r="A2983" i="16"/>
  <c r="C2983" i="16" s="1"/>
  <c r="AB2982" i="16"/>
  <c r="AA2982" i="16"/>
  <c r="M2982" i="16"/>
  <c r="L2982" i="16"/>
  <c r="K2982" i="16"/>
  <c r="J2982" i="16"/>
  <c r="I2982" i="16"/>
  <c r="H2982" i="16"/>
  <c r="G2982" i="16"/>
  <c r="A2982" i="16"/>
  <c r="AB2981" i="16"/>
  <c r="AA2981" i="16"/>
  <c r="M2981" i="16"/>
  <c r="L2981" i="16"/>
  <c r="K2981" i="16"/>
  <c r="J2981" i="16"/>
  <c r="I2981" i="16"/>
  <c r="B2981" i="16" s="1"/>
  <c r="H2981" i="16"/>
  <c r="G2981" i="16"/>
  <c r="C2981" i="16"/>
  <c r="A2981" i="16"/>
  <c r="N2981" i="16" s="1"/>
  <c r="AB2980" i="16"/>
  <c r="AA2980" i="16"/>
  <c r="M2980" i="16"/>
  <c r="L2980" i="16"/>
  <c r="K2980" i="16"/>
  <c r="J2980" i="16"/>
  <c r="I2980" i="16"/>
  <c r="H2980" i="16"/>
  <c r="G2980" i="16"/>
  <c r="A2980" i="16"/>
  <c r="AB2979" i="16"/>
  <c r="AA2979" i="16"/>
  <c r="M2979" i="16"/>
  <c r="L2979" i="16"/>
  <c r="K2979" i="16"/>
  <c r="J2979" i="16"/>
  <c r="I2979" i="16"/>
  <c r="H2979" i="16"/>
  <c r="G2979" i="16"/>
  <c r="A2979" i="16"/>
  <c r="N2979" i="16" s="1"/>
  <c r="AB2978" i="16"/>
  <c r="AA2978" i="16"/>
  <c r="M2978" i="16"/>
  <c r="L2978" i="16"/>
  <c r="K2978" i="16"/>
  <c r="J2978" i="16"/>
  <c r="I2978" i="16"/>
  <c r="H2978" i="16"/>
  <c r="G2978" i="16"/>
  <c r="A2978" i="16"/>
  <c r="AB2977" i="16"/>
  <c r="AA2977" i="16"/>
  <c r="N2977" i="16"/>
  <c r="M2977" i="16"/>
  <c r="L2977" i="16"/>
  <c r="K2977" i="16"/>
  <c r="J2977" i="16"/>
  <c r="I2977" i="16"/>
  <c r="B2977" i="16" s="1"/>
  <c r="H2977" i="16"/>
  <c r="G2977" i="16"/>
  <c r="F2977" i="16" s="1"/>
  <c r="C2977" i="16"/>
  <c r="A2977" i="16"/>
  <c r="AB2976" i="16"/>
  <c r="AA2976" i="16"/>
  <c r="M2976" i="16"/>
  <c r="L2976" i="16"/>
  <c r="K2976" i="16"/>
  <c r="J2976" i="16"/>
  <c r="I2976" i="16"/>
  <c r="H2976" i="16"/>
  <c r="G2976" i="16"/>
  <c r="A2976" i="16"/>
  <c r="AB2975" i="16"/>
  <c r="AA2975" i="16"/>
  <c r="N2975" i="16"/>
  <c r="M2975" i="16"/>
  <c r="L2975" i="16"/>
  <c r="K2975" i="16"/>
  <c r="J2975" i="16"/>
  <c r="I2975" i="16"/>
  <c r="H2975" i="16"/>
  <c r="G2975" i="16"/>
  <c r="F2975" i="16"/>
  <c r="A2975" i="16"/>
  <c r="C2975" i="16" s="1"/>
  <c r="AB2974" i="16"/>
  <c r="AA2974" i="16"/>
  <c r="M2974" i="16"/>
  <c r="L2974" i="16"/>
  <c r="K2974" i="16"/>
  <c r="J2974" i="16"/>
  <c r="I2974" i="16"/>
  <c r="H2974" i="16"/>
  <c r="G2974" i="16"/>
  <c r="A2974" i="16"/>
  <c r="AB2973" i="16"/>
  <c r="AA2973" i="16"/>
  <c r="M2973" i="16"/>
  <c r="L2973" i="16"/>
  <c r="K2973" i="16"/>
  <c r="J2973" i="16"/>
  <c r="I2973" i="16"/>
  <c r="B2973" i="16" s="1"/>
  <c r="H2973" i="16"/>
  <c r="G2973" i="16"/>
  <c r="C2973" i="16"/>
  <c r="A2973" i="16"/>
  <c r="N2973" i="16" s="1"/>
  <c r="AB2972" i="16"/>
  <c r="AA2972" i="16"/>
  <c r="M2972" i="16"/>
  <c r="L2972" i="16"/>
  <c r="K2972" i="16"/>
  <c r="J2972" i="16"/>
  <c r="I2972" i="16"/>
  <c r="H2972" i="16"/>
  <c r="G2972" i="16"/>
  <c r="A2972" i="16"/>
  <c r="AB2971" i="16"/>
  <c r="AA2971" i="16"/>
  <c r="M2971" i="16"/>
  <c r="L2971" i="16"/>
  <c r="K2971" i="16"/>
  <c r="J2971" i="16"/>
  <c r="I2971" i="16"/>
  <c r="H2971" i="16"/>
  <c r="G2971" i="16"/>
  <c r="A2971" i="16"/>
  <c r="N2971" i="16" s="1"/>
  <c r="AB2970" i="16"/>
  <c r="AA2970" i="16"/>
  <c r="M2970" i="16"/>
  <c r="L2970" i="16"/>
  <c r="K2970" i="16"/>
  <c r="J2970" i="16"/>
  <c r="I2970" i="16"/>
  <c r="H2970" i="16"/>
  <c r="G2970" i="16"/>
  <c r="A2970" i="16"/>
  <c r="AB2969" i="16"/>
  <c r="AA2969" i="16"/>
  <c r="N2969" i="16"/>
  <c r="M2969" i="16"/>
  <c r="L2969" i="16"/>
  <c r="K2969" i="16"/>
  <c r="J2969" i="16"/>
  <c r="I2969" i="16"/>
  <c r="B2969" i="16" s="1"/>
  <c r="H2969" i="16"/>
  <c r="G2969" i="16"/>
  <c r="F2969" i="16" s="1"/>
  <c r="C2969" i="16"/>
  <c r="A2969" i="16"/>
  <c r="AB2968" i="16"/>
  <c r="AA2968" i="16"/>
  <c r="M2968" i="16"/>
  <c r="L2968" i="16"/>
  <c r="K2968" i="16"/>
  <c r="J2968" i="16"/>
  <c r="I2968" i="16"/>
  <c r="H2968" i="16"/>
  <c r="G2968" i="16"/>
  <c r="A2968" i="16"/>
  <c r="AB2967" i="16"/>
  <c r="AA2967" i="16"/>
  <c r="N2967" i="16"/>
  <c r="M2967" i="16"/>
  <c r="L2967" i="16"/>
  <c r="K2967" i="16"/>
  <c r="J2967" i="16"/>
  <c r="I2967" i="16"/>
  <c r="H2967" i="16"/>
  <c r="G2967" i="16"/>
  <c r="F2967" i="16"/>
  <c r="A2967" i="16"/>
  <c r="C2967" i="16" s="1"/>
  <c r="AB2966" i="16"/>
  <c r="AA2966" i="16"/>
  <c r="M2966" i="16"/>
  <c r="L2966" i="16"/>
  <c r="K2966" i="16"/>
  <c r="J2966" i="16"/>
  <c r="I2966" i="16"/>
  <c r="H2966" i="16"/>
  <c r="G2966" i="16"/>
  <c r="A2966" i="16"/>
  <c r="AB2965" i="16"/>
  <c r="AA2965" i="16"/>
  <c r="M2965" i="16"/>
  <c r="L2965" i="16"/>
  <c r="K2965" i="16"/>
  <c r="J2965" i="16"/>
  <c r="I2965" i="16"/>
  <c r="B2965" i="16" s="1"/>
  <c r="H2965" i="16"/>
  <c r="G2965" i="16"/>
  <c r="C2965" i="16"/>
  <c r="A2965" i="16"/>
  <c r="N2965" i="16" s="1"/>
  <c r="AB2964" i="16"/>
  <c r="AA2964" i="16"/>
  <c r="M2964" i="16"/>
  <c r="L2964" i="16"/>
  <c r="K2964" i="16"/>
  <c r="J2964" i="16"/>
  <c r="I2964" i="16"/>
  <c r="H2964" i="16"/>
  <c r="G2964" i="16"/>
  <c r="A2964" i="16"/>
  <c r="AB2963" i="16"/>
  <c r="AA2963" i="16"/>
  <c r="M2963" i="16"/>
  <c r="L2963" i="16"/>
  <c r="K2963" i="16"/>
  <c r="J2963" i="16"/>
  <c r="I2963" i="16"/>
  <c r="H2963" i="16"/>
  <c r="G2963" i="16"/>
  <c r="A2963" i="16"/>
  <c r="N2963" i="16" s="1"/>
  <c r="AB2962" i="16"/>
  <c r="AA2962" i="16"/>
  <c r="M2962" i="16"/>
  <c r="L2962" i="16"/>
  <c r="K2962" i="16"/>
  <c r="J2962" i="16"/>
  <c r="I2962" i="16"/>
  <c r="H2962" i="16"/>
  <c r="G2962" i="16"/>
  <c r="A2962" i="16"/>
  <c r="AB2961" i="16"/>
  <c r="AA2961" i="16"/>
  <c r="N2961" i="16"/>
  <c r="M2961" i="16"/>
  <c r="L2961" i="16"/>
  <c r="K2961" i="16"/>
  <c r="J2961" i="16"/>
  <c r="I2961" i="16"/>
  <c r="B2961" i="16" s="1"/>
  <c r="H2961" i="16"/>
  <c r="G2961" i="16"/>
  <c r="F2961" i="16" s="1"/>
  <c r="C2961" i="16"/>
  <c r="A2961" i="16"/>
  <c r="AB2960" i="16"/>
  <c r="AA2960" i="16"/>
  <c r="M2960" i="16"/>
  <c r="L2960" i="16"/>
  <c r="K2960" i="16"/>
  <c r="J2960" i="16"/>
  <c r="I2960" i="16"/>
  <c r="H2960" i="16"/>
  <c r="G2960" i="16"/>
  <c r="A2960" i="16"/>
  <c r="AB2959" i="16"/>
  <c r="AA2959" i="16"/>
  <c r="N2959" i="16"/>
  <c r="M2959" i="16"/>
  <c r="L2959" i="16"/>
  <c r="K2959" i="16"/>
  <c r="J2959" i="16"/>
  <c r="I2959" i="16"/>
  <c r="H2959" i="16"/>
  <c r="G2959" i="16"/>
  <c r="F2959" i="16"/>
  <c r="A2959" i="16"/>
  <c r="C2959" i="16" s="1"/>
  <c r="AB2958" i="16"/>
  <c r="AA2958" i="16"/>
  <c r="M2958" i="16"/>
  <c r="L2958" i="16"/>
  <c r="K2958" i="16"/>
  <c r="J2958" i="16"/>
  <c r="I2958" i="16"/>
  <c r="H2958" i="16"/>
  <c r="G2958" i="16"/>
  <c r="A2958" i="16"/>
  <c r="AB2957" i="16"/>
  <c r="AA2957" i="16"/>
  <c r="M2957" i="16"/>
  <c r="L2957" i="16"/>
  <c r="K2957" i="16"/>
  <c r="J2957" i="16"/>
  <c r="I2957" i="16"/>
  <c r="B2957" i="16" s="1"/>
  <c r="H2957" i="16"/>
  <c r="G2957" i="16"/>
  <c r="C2957" i="16"/>
  <c r="A2957" i="16"/>
  <c r="N2957" i="16" s="1"/>
  <c r="AB2956" i="16"/>
  <c r="AA2956" i="16"/>
  <c r="M2956" i="16"/>
  <c r="L2956" i="16"/>
  <c r="K2956" i="16"/>
  <c r="J2956" i="16"/>
  <c r="I2956" i="16"/>
  <c r="H2956" i="16"/>
  <c r="G2956" i="16"/>
  <c r="A2956" i="16"/>
  <c r="AB2955" i="16"/>
  <c r="AA2955" i="16"/>
  <c r="M2955" i="16"/>
  <c r="L2955" i="16"/>
  <c r="K2955" i="16"/>
  <c r="J2955" i="16"/>
  <c r="I2955" i="16"/>
  <c r="H2955" i="16"/>
  <c r="G2955" i="16"/>
  <c r="A2955" i="16"/>
  <c r="N2955" i="16" s="1"/>
  <c r="AB2954" i="16"/>
  <c r="AA2954" i="16"/>
  <c r="M2954" i="16"/>
  <c r="L2954" i="16"/>
  <c r="K2954" i="16"/>
  <c r="J2954" i="16"/>
  <c r="I2954" i="16"/>
  <c r="H2954" i="16"/>
  <c r="G2954" i="16"/>
  <c r="A2954" i="16"/>
  <c r="AB2953" i="16"/>
  <c r="AA2953" i="16"/>
  <c r="N2953" i="16"/>
  <c r="M2953" i="16"/>
  <c r="L2953" i="16"/>
  <c r="K2953" i="16"/>
  <c r="J2953" i="16"/>
  <c r="I2953" i="16"/>
  <c r="B2953" i="16" s="1"/>
  <c r="H2953" i="16"/>
  <c r="G2953" i="16"/>
  <c r="F2953" i="16" s="1"/>
  <c r="C2953" i="16"/>
  <c r="A2953" i="16"/>
  <c r="AB2952" i="16"/>
  <c r="AA2952" i="16"/>
  <c r="M2952" i="16"/>
  <c r="L2952" i="16"/>
  <c r="K2952" i="16"/>
  <c r="J2952" i="16"/>
  <c r="I2952" i="16"/>
  <c r="H2952" i="16"/>
  <c r="G2952" i="16"/>
  <c r="A2952" i="16"/>
  <c r="AB2951" i="16"/>
  <c r="AA2951" i="16"/>
  <c r="N2951" i="16"/>
  <c r="M2951" i="16"/>
  <c r="L2951" i="16"/>
  <c r="K2951" i="16"/>
  <c r="J2951" i="16"/>
  <c r="I2951" i="16"/>
  <c r="H2951" i="16"/>
  <c r="G2951" i="16"/>
  <c r="F2951" i="16"/>
  <c r="A2951" i="16"/>
  <c r="C2951" i="16" s="1"/>
  <c r="AB2950" i="16"/>
  <c r="AA2950" i="16"/>
  <c r="M2950" i="16"/>
  <c r="L2950" i="16"/>
  <c r="K2950" i="16"/>
  <c r="J2950" i="16"/>
  <c r="I2950" i="16"/>
  <c r="H2950" i="16"/>
  <c r="G2950" i="16"/>
  <c r="A2950" i="16"/>
  <c r="AB2949" i="16"/>
  <c r="AA2949" i="16"/>
  <c r="M2949" i="16"/>
  <c r="L2949" i="16"/>
  <c r="K2949" i="16"/>
  <c r="J2949" i="16"/>
  <c r="I2949" i="16"/>
  <c r="B2949" i="16" s="1"/>
  <c r="H2949" i="16"/>
  <c r="G2949" i="16"/>
  <c r="C2949" i="16"/>
  <c r="A2949" i="16"/>
  <c r="N2949" i="16" s="1"/>
  <c r="AB2948" i="16"/>
  <c r="AA2948" i="16"/>
  <c r="M2948" i="16"/>
  <c r="L2948" i="16"/>
  <c r="K2948" i="16"/>
  <c r="J2948" i="16"/>
  <c r="I2948" i="16"/>
  <c r="H2948" i="16"/>
  <c r="G2948" i="16"/>
  <c r="A2948" i="16"/>
  <c r="AB2947" i="16"/>
  <c r="AA2947" i="16"/>
  <c r="M2947" i="16"/>
  <c r="L2947" i="16"/>
  <c r="K2947" i="16"/>
  <c r="J2947" i="16"/>
  <c r="I2947" i="16"/>
  <c r="H2947" i="16"/>
  <c r="G2947" i="16"/>
  <c r="A2947" i="16"/>
  <c r="N2947" i="16" s="1"/>
  <c r="AB2946" i="16"/>
  <c r="AA2946" i="16"/>
  <c r="M2946" i="16"/>
  <c r="L2946" i="16"/>
  <c r="K2946" i="16"/>
  <c r="J2946" i="16"/>
  <c r="I2946" i="16"/>
  <c r="H2946" i="16"/>
  <c r="G2946" i="16"/>
  <c r="A2946" i="16"/>
  <c r="AB2945" i="16"/>
  <c r="AA2945" i="16"/>
  <c r="N2945" i="16"/>
  <c r="M2945" i="16"/>
  <c r="L2945" i="16"/>
  <c r="K2945" i="16"/>
  <c r="J2945" i="16"/>
  <c r="I2945" i="16"/>
  <c r="B2945" i="16" s="1"/>
  <c r="H2945" i="16"/>
  <c r="G2945" i="16"/>
  <c r="F2945" i="16" s="1"/>
  <c r="C2945" i="16"/>
  <c r="A2945" i="16"/>
  <c r="AB2944" i="16"/>
  <c r="AA2944" i="16"/>
  <c r="M2944" i="16"/>
  <c r="L2944" i="16"/>
  <c r="K2944" i="16"/>
  <c r="J2944" i="16"/>
  <c r="I2944" i="16"/>
  <c r="H2944" i="16"/>
  <c r="G2944" i="16"/>
  <c r="A2944" i="16"/>
  <c r="AB2943" i="16"/>
  <c r="AA2943" i="16"/>
  <c r="N2943" i="16"/>
  <c r="M2943" i="16"/>
  <c r="L2943" i="16"/>
  <c r="K2943" i="16"/>
  <c r="J2943" i="16"/>
  <c r="I2943" i="16"/>
  <c r="H2943" i="16"/>
  <c r="G2943" i="16"/>
  <c r="F2943" i="16"/>
  <c r="A2943" i="16"/>
  <c r="C2943" i="16" s="1"/>
  <c r="AB2942" i="16"/>
  <c r="AA2942" i="16"/>
  <c r="M2942" i="16"/>
  <c r="L2942" i="16"/>
  <c r="K2942" i="16"/>
  <c r="J2942" i="16"/>
  <c r="I2942" i="16"/>
  <c r="H2942" i="16"/>
  <c r="G2942" i="16"/>
  <c r="A2942" i="16"/>
  <c r="AB2941" i="16"/>
  <c r="AA2941" i="16"/>
  <c r="M2941" i="16"/>
  <c r="L2941" i="16"/>
  <c r="K2941" i="16"/>
  <c r="J2941" i="16"/>
  <c r="I2941" i="16"/>
  <c r="B2941" i="16" s="1"/>
  <c r="H2941" i="16"/>
  <c r="G2941" i="16"/>
  <c r="C2941" i="16"/>
  <c r="A2941" i="16"/>
  <c r="N2941" i="16" s="1"/>
  <c r="AB2940" i="16"/>
  <c r="AA2940" i="16"/>
  <c r="M2940" i="16"/>
  <c r="L2940" i="16"/>
  <c r="K2940" i="16"/>
  <c r="J2940" i="16"/>
  <c r="I2940" i="16"/>
  <c r="H2940" i="16"/>
  <c r="G2940" i="16"/>
  <c r="A2940" i="16"/>
  <c r="AB2939" i="16"/>
  <c r="AA2939" i="16"/>
  <c r="M2939" i="16"/>
  <c r="L2939" i="16"/>
  <c r="K2939" i="16"/>
  <c r="J2939" i="16"/>
  <c r="I2939" i="16"/>
  <c r="H2939" i="16"/>
  <c r="G2939" i="16"/>
  <c r="A2939" i="16"/>
  <c r="N2939" i="16" s="1"/>
  <c r="AB2938" i="16"/>
  <c r="AA2938" i="16"/>
  <c r="M2938" i="16"/>
  <c r="L2938" i="16"/>
  <c r="K2938" i="16"/>
  <c r="J2938" i="16"/>
  <c r="I2938" i="16"/>
  <c r="H2938" i="16"/>
  <c r="G2938" i="16"/>
  <c r="A2938" i="16"/>
  <c r="AB2937" i="16"/>
  <c r="AA2937" i="16"/>
  <c r="N2937" i="16"/>
  <c r="M2937" i="16"/>
  <c r="L2937" i="16"/>
  <c r="K2937" i="16"/>
  <c r="J2937" i="16"/>
  <c r="I2937" i="16"/>
  <c r="B2937" i="16" s="1"/>
  <c r="H2937" i="16"/>
  <c r="G2937" i="16"/>
  <c r="F2937" i="16" s="1"/>
  <c r="C2937" i="16"/>
  <c r="A2937" i="16"/>
  <c r="AB2936" i="16"/>
  <c r="AA2936" i="16"/>
  <c r="M2936" i="16"/>
  <c r="L2936" i="16"/>
  <c r="K2936" i="16"/>
  <c r="J2936" i="16"/>
  <c r="I2936" i="16"/>
  <c r="H2936" i="16"/>
  <c r="G2936" i="16"/>
  <c r="A2936" i="16"/>
  <c r="AB2935" i="16"/>
  <c r="AA2935" i="16"/>
  <c r="N2935" i="16"/>
  <c r="M2935" i="16"/>
  <c r="L2935" i="16"/>
  <c r="K2935" i="16"/>
  <c r="J2935" i="16"/>
  <c r="I2935" i="16"/>
  <c r="H2935" i="16"/>
  <c r="G2935" i="16"/>
  <c r="F2935" i="16"/>
  <c r="A2935" i="16"/>
  <c r="C2935" i="16" s="1"/>
  <c r="AB2934" i="16"/>
  <c r="AA2934" i="16"/>
  <c r="M2934" i="16"/>
  <c r="L2934" i="16"/>
  <c r="K2934" i="16"/>
  <c r="J2934" i="16"/>
  <c r="I2934" i="16"/>
  <c r="H2934" i="16"/>
  <c r="G2934" i="16"/>
  <c r="A2934" i="16"/>
  <c r="AB2933" i="16"/>
  <c r="AA2933" i="16"/>
  <c r="M2933" i="16"/>
  <c r="L2933" i="16"/>
  <c r="K2933" i="16"/>
  <c r="J2933" i="16"/>
  <c r="I2933" i="16"/>
  <c r="B2933" i="16" s="1"/>
  <c r="H2933" i="16"/>
  <c r="G2933" i="16"/>
  <c r="C2933" i="16"/>
  <c r="A2933" i="16"/>
  <c r="N2933" i="16" s="1"/>
  <c r="AB2932" i="16"/>
  <c r="AA2932" i="16"/>
  <c r="M2932" i="16"/>
  <c r="L2932" i="16"/>
  <c r="K2932" i="16"/>
  <c r="J2932" i="16"/>
  <c r="I2932" i="16"/>
  <c r="H2932" i="16"/>
  <c r="G2932" i="16"/>
  <c r="A2932" i="16"/>
  <c r="AB2931" i="16"/>
  <c r="AA2931" i="16"/>
  <c r="M2931" i="16"/>
  <c r="L2931" i="16"/>
  <c r="K2931" i="16"/>
  <c r="J2931" i="16"/>
  <c r="I2931" i="16"/>
  <c r="H2931" i="16"/>
  <c r="G2931" i="16"/>
  <c r="A2931" i="16"/>
  <c r="N2931" i="16" s="1"/>
  <c r="AB2930" i="16"/>
  <c r="AA2930" i="16"/>
  <c r="M2930" i="16"/>
  <c r="L2930" i="16"/>
  <c r="K2930" i="16"/>
  <c r="J2930" i="16"/>
  <c r="I2930" i="16"/>
  <c r="H2930" i="16"/>
  <c r="G2930" i="16"/>
  <c r="A2930" i="16"/>
  <c r="AB2929" i="16"/>
  <c r="AA2929" i="16"/>
  <c r="N2929" i="16"/>
  <c r="M2929" i="16"/>
  <c r="L2929" i="16"/>
  <c r="K2929" i="16"/>
  <c r="J2929" i="16"/>
  <c r="I2929" i="16"/>
  <c r="B2929" i="16" s="1"/>
  <c r="H2929" i="16"/>
  <c r="G2929" i="16"/>
  <c r="F2929" i="16" s="1"/>
  <c r="C2929" i="16"/>
  <c r="A2929" i="16"/>
  <c r="AB2928" i="16"/>
  <c r="AA2928" i="16"/>
  <c r="M2928" i="16"/>
  <c r="L2928" i="16"/>
  <c r="K2928" i="16"/>
  <c r="J2928" i="16"/>
  <c r="I2928" i="16"/>
  <c r="H2928" i="16"/>
  <c r="G2928" i="16"/>
  <c r="A2928" i="16"/>
  <c r="AB2927" i="16"/>
  <c r="AA2927" i="16"/>
  <c r="N2927" i="16"/>
  <c r="M2927" i="16"/>
  <c r="L2927" i="16"/>
  <c r="K2927" i="16"/>
  <c r="J2927" i="16"/>
  <c r="I2927" i="16"/>
  <c r="H2927" i="16"/>
  <c r="G2927" i="16"/>
  <c r="F2927" i="16"/>
  <c r="A2927" i="16"/>
  <c r="C2927" i="16" s="1"/>
  <c r="AB2926" i="16"/>
  <c r="AA2926" i="16"/>
  <c r="M2926" i="16"/>
  <c r="L2926" i="16"/>
  <c r="K2926" i="16"/>
  <c r="J2926" i="16"/>
  <c r="I2926" i="16"/>
  <c r="H2926" i="16"/>
  <c r="G2926" i="16"/>
  <c r="A2926" i="16"/>
  <c r="AB2925" i="16"/>
  <c r="AA2925" i="16"/>
  <c r="M2925" i="16"/>
  <c r="L2925" i="16"/>
  <c r="K2925" i="16"/>
  <c r="J2925" i="16"/>
  <c r="I2925" i="16"/>
  <c r="B2925" i="16" s="1"/>
  <c r="H2925" i="16"/>
  <c r="G2925" i="16"/>
  <c r="C2925" i="16"/>
  <c r="A2925" i="16"/>
  <c r="N2925" i="16" s="1"/>
  <c r="AB2924" i="16"/>
  <c r="AA2924" i="16"/>
  <c r="M2924" i="16"/>
  <c r="L2924" i="16"/>
  <c r="K2924" i="16"/>
  <c r="J2924" i="16"/>
  <c r="I2924" i="16"/>
  <c r="H2924" i="16"/>
  <c r="G2924" i="16"/>
  <c r="A2924" i="16"/>
  <c r="AB2923" i="16"/>
  <c r="AA2923" i="16"/>
  <c r="M2923" i="16"/>
  <c r="L2923" i="16"/>
  <c r="K2923" i="16"/>
  <c r="J2923" i="16"/>
  <c r="I2923" i="16"/>
  <c r="H2923" i="16"/>
  <c r="G2923" i="16"/>
  <c r="A2923" i="16"/>
  <c r="N2923" i="16" s="1"/>
  <c r="AB2922" i="16"/>
  <c r="AA2922" i="16"/>
  <c r="M2922" i="16"/>
  <c r="L2922" i="16"/>
  <c r="K2922" i="16"/>
  <c r="J2922" i="16"/>
  <c r="I2922" i="16"/>
  <c r="H2922" i="16"/>
  <c r="G2922" i="16"/>
  <c r="A2922" i="16"/>
  <c r="AB2921" i="16"/>
  <c r="AA2921" i="16"/>
  <c r="N2921" i="16"/>
  <c r="M2921" i="16"/>
  <c r="L2921" i="16"/>
  <c r="K2921" i="16"/>
  <c r="J2921" i="16"/>
  <c r="I2921" i="16"/>
  <c r="B2921" i="16" s="1"/>
  <c r="H2921" i="16"/>
  <c r="G2921" i="16"/>
  <c r="F2921" i="16" s="1"/>
  <c r="C2921" i="16"/>
  <c r="A2921" i="16"/>
  <c r="AB2920" i="16"/>
  <c r="AA2920" i="16"/>
  <c r="M2920" i="16"/>
  <c r="L2920" i="16"/>
  <c r="K2920" i="16"/>
  <c r="J2920" i="16"/>
  <c r="I2920" i="16"/>
  <c r="H2920" i="16"/>
  <c r="G2920" i="16"/>
  <c r="A2920" i="16"/>
  <c r="AB2919" i="16"/>
  <c r="AA2919" i="16"/>
  <c r="N2919" i="16"/>
  <c r="M2919" i="16"/>
  <c r="L2919" i="16"/>
  <c r="K2919" i="16"/>
  <c r="J2919" i="16"/>
  <c r="I2919" i="16"/>
  <c r="H2919" i="16"/>
  <c r="G2919" i="16"/>
  <c r="F2919" i="16"/>
  <c r="A2919" i="16"/>
  <c r="C2919" i="16" s="1"/>
  <c r="AB2918" i="16"/>
  <c r="AA2918" i="16"/>
  <c r="M2918" i="16"/>
  <c r="L2918" i="16"/>
  <c r="K2918" i="16"/>
  <c r="J2918" i="16"/>
  <c r="I2918" i="16"/>
  <c r="H2918" i="16"/>
  <c r="G2918" i="16"/>
  <c r="A2918" i="16"/>
  <c r="AB2917" i="16"/>
  <c r="AA2917" i="16"/>
  <c r="M2917" i="16"/>
  <c r="L2917" i="16"/>
  <c r="K2917" i="16"/>
  <c r="J2917" i="16"/>
  <c r="I2917" i="16"/>
  <c r="B2917" i="16" s="1"/>
  <c r="H2917" i="16"/>
  <c r="G2917" i="16"/>
  <c r="C2917" i="16"/>
  <c r="A2917" i="16"/>
  <c r="N2917" i="16" s="1"/>
  <c r="AB2916" i="16"/>
  <c r="AA2916" i="16"/>
  <c r="M2916" i="16"/>
  <c r="L2916" i="16"/>
  <c r="K2916" i="16"/>
  <c r="J2916" i="16"/>
  <c r="I2916" i="16"/>
  <c r="H2916" i="16"/>
  <c r="G2916" i="16"/>
  <c r="A2916" i="16"/>
  <c r="AB2915" i="16"/>
  <c r="AA2915" i="16"/>
  <c r="M2915" i="16"/>
  <c r="L2915" i="16"/>
  <c r="K2915" i="16"/>
  <c r="J2915" i="16"/>
  <c r="I2915" i="16"/>
  <c r="H2915" i="16"/>
  <c r="G2915" i="16"/>
  <c r="A2915" i="16"/>
  <c r="N2915" i="16" s="1"/>
  <c r="AB2914" i="16"/>
  <c r="AA2914" i="16"/>
  <c r="M2914" i="16"/>
  <c r="L2914" i="16"/>
  <c r="K2914" i="16"/>
  <c r="J2914" i="16"/>
  <c r="I2914" i="16"/>
  <c r="H2914" i="16"/>
  <c r="G2914" i="16"/>
  <c r="A2914" i="16"/>
  <c r="AB2913" i="16"/>
  <c r="AA2913" i="16"/>
  <c r="N2913" i="16"/>
  <c r="M2913" i="16"/>
  <c r="L2913" i="16"/>
  <c r="K2913" i="16"/>
  <c r="J2913" i="16"/>
  <c r="I2913" i="16"/>
  <c r="B2913" i="16" s="1"/>
  <c r="H2913" i="16"/>
  <c r="G2913" i="16"/>
  <c r="F2913" i="16" s="1"/>
  <c r="C2913" i="16"/>
  <c r="A2913" i="16"/>
  <c r="AB2912" i="16"/>
  <c r="AA2912" i="16"/>
  <c r="M2912" i="16"/>
  <c r="L2912" i="16"/>
  <c r="K2912" i="16"/>
  <c r="J2912" i="16"/>
  <c r="I2912" i="16"/>
  <c r="H2912" i="16"/>
  <c r="G2912" i="16"/>
  <c r="A2912" i="16"/>
  <c r="AB2911" i="16"/>
  <c r="AA2911" i="16"/>
  <c r="N2911" i="16"/>
  <c r="M2911" i="16"/>
  <c r="L2911" i="16"/>
  <c r="K2911" i="16"/>
  <c r="J2911" i="16"/>
  <c r="I2911" i="16"/>
  <c r="H2911" i="16"/>
  <c r="G2911" i="16"/>
  <c r="F2911" i="16"/>
  <c r="A2911" i="16"/>
  <c r="C2911" i="16" s="1"/>
  <c r="AB2910" i="16"/>
  <c r="AA2910" i="16"/>
  <c r="M2910" i="16"/>
  <c r="L2910" i="16"/>
  <c r="K2910" i="16"/>
  <c r="J2910" i="16"/>
  <c r="I2910" i="16"/>
  <c r="H2910" i="16"/>
  <c r="G2910" i="16"/>
  <c r="A2910" i="16"/>
  <c r="AB2909" i="16"/>
  <c r="AA2909" i="16"/>
  <c r="M2909" i="16"/>
  <c r="L2909" i="16"/>
  <c r="K2909" i="16"/>
  <c r="J2909" i="16"/>
  <c r="I2909" i="16"/>
  <c r="B2909" i="16" s="1"/>
  <c r="H2909" i="16"/>
  <c r="G2909" i="16"/>
  <c r="C2909" i="16"/>
  <c r="A2909" i="16"/>
  <c r="N2909" i="16" s="1"/>
  <c r="AB2908" i="16"/>
  <c r="AA2908" i="16"/>
  <c r="M2908" i="16"/>
  <c r="L2908" i="16"/>
  <c r="K2908" i="16"/>
  <c r="J2908" i="16"/>
  <c r="I2908" i="16"/>
  <c r="H2908" i="16"/>
  <c r="G2908" i="16"/>
  <c r="A2908" i="16"/>
  <c r="AB2907" i="16"/>
  <c r="AA2907" i="16"/>
  <c r="M2907" i="16"/>
  <c r="L2907" i="16"/>
  <c r="K2907" i="16"/>
  <c r="J2907" i="16"/>
  <c r="I2907" i="16"/>
  <c r="H2907" i="16"/>
  <c r="G2907" i="16"/>
  <c r="A2907" i="16"/>
  <c r="N2907" i="16" s="1"/>
  <c r="AB2906" i="16"/>
  <c r="AA2906" i="16"/>
  <c r="M2906" i="16"/>
  <c r="L2906" i="16"/>
  <c r="K2906" i="16"/>
  <c r="J2906" i="16"/>
  <c r="I2906" i="16"/>
  <c r="H2906" i="16"/>
  <c r="G2906" i="16"/>
  <c r="A2906" i="16"/>
  <c r="AB2905" i="16"/>
  <c r="AA2905" i="16"/>
  <c r="N2905" i="16"/>
  <c r="M2905" i="16"/>
  <c r="L2905" i="16"/>
  <c r="K2905" i="16"/>
  <c r="J2905" i="16"/>
  <c r="I2905" i="16"/>
  <c r="B2905" i="16" s="1"/>
  <c r="H2905" i="16"/>
  <c r="G2905" i="16"/>
  <c r="F2905" i="16" s="1"/>
  <c r="C2905" i="16"/>
  <c r="A2905" i="16"/>
  <c r="AB2904" i="16"/>
  <c r="AA2904" i="16"/>
  <c r="M2904" i="16"/>
  <c r="L2904" i="16"/>
  <c r="K2904" i="16"/>
  <c r="J2904" i="16"/>
  <c r="I2904" i="16"/>
  <c r="H2904" i="16"/>
  <c r="G2904" i="16"/>
  <c r="A2904" i="16"/>
  <c r="AB2903" i="16"/>
  <c r="AA2903" i="16"/>
  <c r="N2903" i="16"/>
  <c r="M2903" i="16"/>
  <c r="L2903" i="16"/>
  <c r="K2903" i="16"/>
  <c r="J2903" i="16"/>
  <c r="I2903" i="16"/>
  <c r="H2903" i="16"/>
  <c r="G2903" i="16"/>
  <c r="F2903" i="16"/>
  <c r="A2903" i="16"/>
  <c r="C2903" i="16" s="1"/>
  <c r="AB2902" i="16"/>
  <c r="AA2902" i="16"/>
  <c r="M2902" i="16"/>
  <c r="L2902" i="16"/>
  <c r="K2902" i="16"/>
  <c r="J2902" i="16"/>
  <c r="I2902" i="16"/>
  <c r="H2902" i="16"/>
  <c r="G2902" i="16"/>
  <c r="A2902" i="16"/>
  <c r="AB2901" i="16"/>
  <c r="AA2901" i="16"/>
  <c r="M2901" i="16"/>
  <c r="L2901" i="16"/>
  <c r="K2901" i="16"/>
  <c r="J2901" i="16"/>
  <c r="I2901" i="16"/>
  <c r="B2901" i="16" s="1"/>
  <c r="H2901" i="16"/>
  <c r="G2901" i="16"/>
  <c r="C2901" i="16"/>
  <c r="A2901" i="16"/>
  <c r="N2901" i="16" s="1"/>
  <c r="AB2900" i="16"/>
  <c r="AA2900" i="16"/>
  <c r="M2900" i="16"/>
  <c r="L2900" i="16"/>
  <c r="K2900" i="16"/>
  <c r="J2900" i="16"/>
  <c r="I2900" i="16"/>
  <c r="H2900" i="16"/>
  <c r="G2900" i="16"/>
  <c r="A2900" i="16"/>
  <c r="AB2899" i="16"/>
  <c r="AA2899" i="16"/>
  <c r="M2899" i="16"/>
  <c r="L2899" i="16"/>
  <c r="K2899" i="16"/>
  <c r="J2899" i="16"/>
  <c r="I2899" i="16"/>
  <c r="H2899" i="16"/>
  <c r="G2899" i="16"/>
  <c r="A2899" i="16"/>
  <c r="N2899" i="16" s="1"/>
  <c r="AB2898" i="16"/>
  <c r="AA2898" i="16"/>
  <c r="M2898" i="16"/>
  <c r="L2898" i="16"/>
  <c r="K2898" i="16"/>
  <c r="J2898" i="16"/>
  <c r="I2898" i="16"/>
  <c r="H2898" i="16"/>
  <c r="G2898" i="16"/>
  <c r="A2898" i="16"/>
  <c r="AB2897" i="16"/>
  <c r="AA2897" i="16"/>
  <c r="N2897" i="16"/>
  <c r="M2897" i="16"/>
  <c r="L2897" i="16"/>
  <c r="K2897" i="16"/>
  <c r="J2897" i="16"/>
  <c r="I2897" i="16"/>
  <c r="B2897" i="16" s="1"/>
  <c r="H2897" i="16"/>
  <c r="G2897" i="16"/>
  <c r="F2897" i="16" s="1"/>
  <c r="C2897" i="16"/>
  <c r="A2897" i="16"/>
  <c r="AB2896" i="16"/>
  <c r="AA2896" i="16"/>
  <c r="M2896" i="16"/>
  <c r="L2896" i="16"/>
  <c r="K2896" i="16"/>
  <c r="J2896" i="16"/>
  <c r="I2896" i="16"/>
  <c r="H2896" i="16"/>
  <c r="G2896" i="16"/>
  <c r="A2896" i="16"/>
  <c r="AB2895" i="16"/>
  <c r="AA2895" i="16"/>
  <c r="N2895" i="16"/>
  <c r="M2895" i="16"/>
  <c r="L2895" i="16"/>
  <c r="K2895" i="16"/>
  <c r="J2895" i="16"/>
  <c r="I2895" i="16"/>
  <c r="H2895" i="16"/>
  <c r="G2895" i="16"/>
  <c r="F2895" i="16"/>
  <c r="A2895" i="16"/>
  <c r="C2895" i="16" s="1"/>
  <c r="AB2894" i="16"/>
  <c r="AA2894" i="16"/>
  <c r="M2894" i="16"/>
  <c r="L2894" i="16"/>
  <c r="K2894" i="16"/>
  <c r="J2894" i="16"/>
  <c r="I2894" i="16"/>
  <c r="H2894" i="16"/>
  <c r="G2894" i="16"/>
  <c r="A2894" i="16"/>
  <c r="AB2893" i="16"/>
  <c r="AA2893" i="16"/>
  <c r="M2893" i="16"/>
  <c r="L2893" i="16"/>
  <c r="K2893" i="16"/>
  <c r="J2893" i="16"/>
  <c r="I2893" i="16"/>
  <c r="B2893" i="16" s="1"/>
  <c r="H2893" i="16"/>
  <c r="G2893" i="16"/>
  <c r="C2893" i="16"/>
  <c r="A2893" i="16"/>
  <c r="N2893" i="16" s="1"/>
  <c r="AB2892" i="16"/>
  <c r="AA2892" i="16"/>
  <c r="M2892" i="16"/>
  <c r="L2892" i="16"/>
  <c r="K2892" i="16"/>
  <c r="J2892" i="16"/>
  <c r="I2892" i="16"/>
  <c r="H2892" i="16"/>
  <c r="G2892" i="16"/>
  <c r="A2892" i="16"/>
  <c r="AB2891" i="16"/>
  <c r="AA2891" i="16"/>
  <c r="M2891" i="16"/>
  <c r="L2891" i="16"/>
  <c r="K2891" i="16"/>
  <c r="J2891" i="16"/>
  <c r="I2891" i="16"/>
  <c r="H2891" i="16"/>
  <c r="G2891" i="16"/>
  <c r="A2891" i="16"/>
  <c r="N2891" i="16" s="1"/>
  <c r="AB2890" i="16"/>
  <c r="AA2890" i="16"/>
  <c r="M2890" i="16"/>
  <c r="L2890" i="16"/>
  <c r="K2890" i="16"/>
  <c r="J2890" i="16"/>
  <c r="I2890" i="16"/>
  <c r="H2890" i="16"/>
  <c r="G2890" i="16"/>
  <c r="A2890" i="16"/>
  <c r="AB2889" i="16"/>
  <c r="AA2889" i="16"/>
  <c r="N2889" i="16"/>
  <c r="M2889" i="16"/>
  <c r="L2889" i="16"/>
  <c r="K2889" i="16"/>
  <c r="J2889" i="16"/>
  <c r="I2889" i="16"/>
  <c r="B2889" i="16" s="1"/>
  <c r="H2889" i="16"/>
  <c r="G2889" i="16"/>
  <c r="F2889" i="16" s="1"/>
  <c r="C2889" i="16"/>
  <c r="A2889" i="16"/>
  <c r="AB2888" i="16"/>
  <c r="AA2888" i="16"/>
  <c r="M2888" i="16"/>
  <c r="L2888" i="16"/>
  <c r="K2888" i="16"/>
  <c r="J2888" i="16"/>
  <c r="I2888" i="16"/>
  <c r="H2888" i="16"/>
  <c r="G2888" i="16"/>
  <c r="A2888" i="16"/>
  <c r="AB2887" i="16"/>
  <c r="AA2887" i="16"/>
  <c r="N2887" i="16"/>
  <c r="M2887" i="16"/>
  <c r="L2887" i="16"/>
  <c r="K2887" i="16"/>
  <c r="J2887" i="16"/>
  <c r="I2887" i="16"/>
  <c r="H2887" i="16"/>
  <c r="G2887" i="16"/>
  <c r="F2887" i="16"/>
  <c r="A2887" i="16"/>
  <c r="C2887" i="16" s="1"/>
  <c r="AB2886" i="16"/>
  <c r="AA2886" i="16"/>
  <c r="M2886" i="16"/>
  <c r="L2886" i="16"/>
  <c r="K2886" i="16"/>
  <c r="J2886" i="16"/>
  <c r="I2886" i="16"/>
  <c r="H2886" i="16"/>
  <c r="G2886" i="16"/>
  <c r="A2886" i="16"/>
  <c r="AB2885" i="16"/>
  <c r="AA2885" i="16"/>
  <c r="M2885" i="16"/>
  <c r="L2885" i="16"/>
  <c r="K2885" i="16"/>
  <c r="J2885" i="16"/>
  <c r="I2885" i="16"/>
  <c r="B2885" i="16" s="1"/>
  <c r="H2885" i="16"/>
  <c r="G2885" i="16"/>
  <c r="C2885" i="16"/>
  <c r="A2885" i="16"/>
  <c r="N2885" i="16" s="1"/>
  <c r="AB2884" i="16"/>
  <c r="AA2884" i="16"/>
  <c r="M2884" i="16"/>
  <c r="L2884" i="16"/>
  <c r="K2884" i="16"/>
  <c r="J2884" i="16"/>
  <c r="I2884" i="16"/>
  <c r="H2884" i="16"/>
  <c r="G2884" i="16"/>
  <c r="A2884" i="16"/>
  <c r="AB2883" i="16"/>
  <c r="AA2883" i="16"/>
  <c r="M2883" i="16"/>
  <c r="L2883" i="16"/>
  <c r="K2883" i="16"/>
  <c r="J2883" i="16"/>
  <c r="I2883" i="16"/>
  <c r="H2883" i="16"/>
  <c r="G2883" i="16"/>
  <c r="A2883" i="16"/>
  <c r="N2883" i="16" s="1"/>
  <c r="AB2882" i="16"/>
  <c r="AA2882" i="16"/>
  <c r="M2882" i="16"/>
  <c r="L2882" i="16"/>
  <c r="K2882" i="16"/>
  <c r="J2882" i="16"/>
  <c r="I2882" i="16"/>
  <c r="H2882" i="16"/>
  <c r="G2882" i="16"/>
  <c r="A2882" i="16"/>
  <c r="AB2881" i="16"/>
  <c r="AA2881" i="16"/>
  <c r="N2881" i="16"/>
  <c r="M2881" i="16"/>
  <c r="L2881" i="16"/>
  <c r="K2881" i="16"/>
  <c r="J2881" i="16"/>
  <c r="I2881" i="16"/>
  <c r="B2881" i="16" s="1"/>
  <c r="H2881" i="16"/>
  <c r="G2881" i="16"/>
  <c r="F2881" i="16" s="1"/>
  <c r="C2881" i="16"/>
  <c r="A2881" i="16"/>
  <c r="AB2880" i="16"/>
  <c r="AA2880" i="16"/>
  <c r="M2880" i="16"/>
  <c r="L2880" i="16"/>
  <c r="K2880" i="16"/>
  <c r="J2880" i="16"/>
  <c r="I2880" i="16"/>
  <c r="H2880" i="16"/>
  <c r="G2880" i="16"/>
  <c r="A2880" i="16"/>
  <c r="AB2879" i="16"/>
  <c r="AA2879" i="16"/>
  <c r="N2879" i="16"/>
  <c r="M2879" i="16"/>
  <c r="L2879" i="16"/>
  <c r="K2879" i="16"/>
  <c r="J2879" i="16"/>
  <c r="I2879" i="16"/>
  <c r="H2879" i="16"/>
  <c r="G2879" i="16"/>
  <c r="F2879" i="16"/>
  <c r="A2879" i="16"/>
  <c r="C2879" i="16" s="1"/>
  <c r="AB2878" i="16"/>
  <c r="AA2878" i="16"/>
  <c r="M2878" i="16"/>
  <c r="L2878" i="16"/>
  <c r="K2878" i="16"/>
  <c r="J2878" i="16"/>
  <c r="I2878" i="16"/>
  <c r="H2878" i="16"/>
  <c r="G2878" i="16"/>
  <c r="A2878" i="16"/>
  <c r="AB2877" i="16"/>
  <c r="AA2877" i="16"/>
  <c r="M2877" i="16"/>
  <c r="L2877" i="16"/>
  <c r="K2877" i="16"/>
  <c r="J2877" i="16"/>
  <c r="I2877" i="16"/>
  <c r="B2877" i="16" s="1"/>
  <c r="H2877" i="16"/>
  <c r="G2877" i="16"/>
  <c r="C2877" i="16"/>
  <c r="A2877" i="16"/>
  <c r="N2877" i="16" s="1"/>
  <c r="AB2876" i="16"/>
  <c r="AA2876" i="16"/>
  <c r="M2876" i="16"/>
  <c r="L2876" i="16"/>
  <c r="K2876" i="16"/>
  <c r="J2876" i="16"/>
  <c r="I2876" i="16"/>
  <c r="H2876" i="16"/>
  <c r="G2876" i="16"/>
  <c r="A2876" i="16"/>
  <c r="AB2875" i="16"/>
  <c r="AA2875" i="16"/>
  <c r="M2875" i="16"/>
  <c r="L2875" i="16"/>
  <c r="K2875" i="16"/>
  <c r="J2875" i="16"/>
  <c r="I2875" i="16"/>
  <c r="H2875" i="16"/>
  <c r="G2875" i="16"/>
  <c r="A2875" i="16"/>
  <c r="N2875" i="16" s="1"/>
  <c r="AB2874" i="16"/>
  <c r="AA2874" i="16"/>
  <c r="M2874" i="16"/>
  <c r="L2874" i="16"/>
  <c r="K2874" i="16"/>
  <c r="J2874" i="16"/>
  <c r="I2874" i="16"/>
  <c r="H2874" i="16"/>
  <c r="G2874" i="16"/>
  <c r="A2874" i="16"/>
  <c r="AB2873" i="16"/>
  <c r="AA2873" i="16"/>
  <c r="N2873" i="16"/>
  <c r="M2873" i="16"/>
  <c r="L2873" i="16"/>
  <c r="K2873" i="16"/>
  <c r="J2873" i="16"/>
  <c r="I2873" i="16"/>
  <c r="B2873" i="16" s="1"/>
  <c r="H2873" i="16"/>
  <c r="G2873" i="16"/>
  <c r="F2873" i="16" s="1"/>
  <c r="C2873" i="16"/>
  <c r="A2873" i="16"/>
  <c r="AB2872" i="16"/>
  <c r="AA2872" i="16"/>
  <c r="M2872" i="16"/>
  <c r="L2872" i="16"/>
  <c r="K2872" i="16"/>
  <c r="J2872" i="16"/>
  <c r="I2872" i="16"/>
  <c r="H2872" i="16"/>
  <c r="G2872" i="16"/>
  <c r="A2872" i="16"/>
  <c r="AB2871" i="16"/>
  <c r="AA2871" i="16"/>
  <c r="N2871" i="16"/>
  <c r="M2871" i="16"/>
  <c r="L2871" i="16"/>
  <c r="K2871" i="16"/>
  <c r="J2871" i="16"/>
  <c r="I2871" i="16"/>
  <c r="H2871" i="16"/>
  <c r="G2871" i="16"/>
  <c r="F2871" i="16"/>
  <c r="A2871" i="16"/>
  <c r="C2871" i="16" s="1"/>
  <c r="AB2870" i="16"/>
  <c r="AA2870" i="16"/>
  <c r="M2870" i="16"/>
  <c r="L2870" i="16"/>
  <c r="K2870" i="16"/>
  <c r="J2870" i="16"/>
  <c r="I2870" i="16"/>
  <c r="H2870" i="16"/>
  <c r="G2870" i="16"/>
  <c r="A2870" i="16"/>
  <c r="AB2869" i="16"/>
  <c r="AA2869" i="16"/>
  <c r="M2869" i="16"/>
  <c r="L2869" i="16"/>
  <c r="K2869" i="16"/>
  <c r="J2869" i="16"/>
  <c r="I2869" i="16"/>
  <c r="B2869" i="16" s="1"/>
  <c r="H2869" i="16"/>
  <c r="G2869" i="16"/>
  <c r="C2869" i="16"/>
  <c r="A2869" i="16"/>
  <c r="N2869" i="16" s="1"/>
  <c r="AB2868" i="16"/>
  <c r="AA2868" i="16"/>
  <c r="M2868" i="16"/>
  <c r="L2868" i="16"/>
  <c r="K2868" i="16"/>
  <c r="J2868" i="16"/>
  <c r="I2868" i="16"/>
  <c r="H2868" i="16"/>
  <c r="G2868" i="16"/>
  <c r="A2868" i="16"/>
  <c r="AB2867" i="16"/>
  <c r="AA2867" i="16"/>
  <c r="M2867" i="16"/>
  <c r="L2867" i="16"/>
  <c r="K2867" i="16"/>
  <c r="J2867" i="16"/>
  <c r="I2867" i="16"/>
  <c r="H2867" i="16"/>
  <c r="G2867" i="16"/>
  <c r="A2867" i="16"/>
  <c r="N2867" i="16" s="1"/>
  <c r="AB2866" i="16"/>
  <c r="AA2866" i="16"/>
  <c r="M2866" i="16"/>
  <c r="L2866" i="16"/>
  <c r="K2866" i="16"/>
  <c r="J2866" i="16"/>
  <c r="I2866" i="16"/>
  <c r="H2866" i="16"/>
  <c r="G2866" i="16"/>
  <c r="A2866" i="16"/>
  <c r="AB2865" i="16"/>
  <c r="AA2865" i="16"/>
  <c r="N2865" i="16"/>
  <c r="M2865" i="16"/>
  <c r="L2865" i="16"/>
  <c r="K2865" i="16"/>
  <c r="J2865" i="16"/>
  <c r="I2865" i="16"/>
  <c r="B2865" i="16" s="1"/>
  <c r="H2865" i="16"/>
  <c r="G2865" i="16"/>
  <c r="F2865" i="16" s="1"/>
  <c r="C2865" i="16"/>
  <c r="A2865" i="16"/>
  <c r="AB2864" i="16"/>
  <c r="AA2864" i="16"/>
  <c r="M2864" i="16"/>
  <c r="L2864" i="16"/>
  <c r="K2864" i="16"/>
  <c r="J2864" i="16"/>
  <c r="I2864" i="16"/>
  <c r="H2864" i="16"/>
  <c r="G2864" i="16"/>
  <c r="A2864" i="16"/>
  <c r="AB2863" i="16"/>
  <c r="AA2863" i="16"/>
  <c r="N2863" i="16"/>
  <c r="M2863" i="16"/>
  <c r="L2863" i="16"/>
  <c r="K2863" i="16"/>
  <c r="J2863" i="16"/>
  <c r="I2863" i="16"/>
  <c r="H2863" i="16"/>
  <c r="G2863" i="16"/>
  <c r="F2863" i="16"/>
  <c r="A2863" i="16"/>
  <c r="C2863" i="16" s="1"/>
  <c r="AB2862" i="16"/>
  <c r="AA2862" i="16"/>
  <c r="M2862" i="16"/>
  <c r="L2862" i="16"/>
  <c r="K2862" i="16"/>
  <c r="J2862" i="16"/>
  <c r="I2862" i="16"/>
  <c r="H2862" i="16"/>
  <c r="G2862" i="16"/>
  <c r="A2862" i="16"/>
  <c r="AB2861" i="16"/>
  <c r="AA2861" i="16"/>
  <c r="M2861" i="16"/>
  <c r="L2861" i="16"/>
  <c r="K2861" i="16"/>
  <c r="J2861" i="16"/>
  <c r="I2861" i="16"/>
  <c r="B2861" i="16" s="1"/>
  <c r="H2861" i="16"/>
  <c r="G2861" i="16"/>
  <c r="C2861" i="16"/>
  <c r="A2861" i="16"/>
  <c r="N2861" i="16" s="1"/>
  <c r="AB2860" i="16"/>
  <c r="AA2860" i="16"/>
  <c r="M2860" i="16"/>
  <c r="L2860" i="16"/>
  <c r="K2860" i="16"/>
  <c r="J2860" i="16"/>
  <c r="I2860" i="16"/>
  <c r="H2860" i="16"/>
  <c r="G2860" i="16"/>
  <c r="A2860" i="16"/>
  <c r="AB2859" i="16"/>
  <c r="AA2859" i="16"/>
  <c r="M2859" i="16"/>
  <c r="L2859" i="16"/>
  <c r="K2859" i="16"/>
  <c r="J2859" i="16"/>
  <c r="I2859" i="16"/>
  <c r="H2859" i="16"/>
  <c r="G2859" i="16"/>
  <c r="A2859" i="16"/>
  <c r="N2859" i="16" s="1"/>
  <c r="AB2858" i="16"/>
  <c r="AA2858" i="16"/>
  <c r="M2858" i="16"/>
  <c r="L2858" i="16"/>
  <c r="K2858" i="16"/>
  <c r="J2858" i="16"/>
  <c r="I2858" i="16"/>
  <c r="H2858" i="16"/>
  <c r="G2858" i="16"/>
  <c r="A2858" i="16"/>
  <c r="AB2857" i="16"/>
  <c r="AA2857" i="16"/>
  <c r="N2857" i="16"/>
  <c r="M2857" i="16"/>
  <c r="L2857" i="16"/>
  <c r="K2857" i="16"/>
  <c r="J2857" i="16"/>
  <c r="I2857" i="16"/>
  <c r="B2857" i="16" s="1"/>
  <c r="H2857" i="16"/>
  <c r="G2857" i="16"/>
  <c r="F2857" i="16" s="1"/>
  <c r="C2857" i="16"/>
  <c r="A2857" i="16"/>
  <c r="AB2856" i="16"/>
  <c r="AA2856" i="16"/>
  <c r="M2856" i="16"/>
  <c r="L2856" i="16"/>
  <c r="K2856" i="16"/>
  <c r="J2856" i="16"/>
  <c r="I2856" i="16"/>
  <c r="H2856" i="16"/>
  <c r="G2856" i="16"/>
  <c r="A2856" i="16"/>
  <c r="AB2855" i="16"/>
  <c r="AA2855" i="16"/>
  <c r="N2855" i="16"/>
  <c r="M2855" i="16"/>
  <c r="L2855" i="16"/>
  <c r="K2855" i="16"/>
  <c r="J2855" i="16"/>
  <c r="I2855" i="16"/>
  <c r="H2855" i="16"/>
  <c r="G2855" i="16"/>
  <c r="F2855" i="16"/>
  <c r="A2855" i="16"/>
  <c r="C2855" i="16" s="1"/>
  <c r="AB2854" i="16"/>
  <c r="AA2854" i="16"/>
  <c r="M2854" i="16"/>
  <c r="L2854" i="16"/>
  <c r="K2854" i="16"/>
  <c r="J2854" i="16"/>
  <c r="I2854" i="16"/>
  <c r="H2854" i="16"/>
  <c r="G2854" i="16"/>
  <c r="A2854" i="16"/>
  <c r="AB2853" i="16"/>
  <c r="AA2853" i="16"/>
  <c r="M2853" i="16"/>
  <c r="L2853" i="16"/>
  <c r="K2853" i="16"/>
  <c r="J2853" i="16"/>
  <c r="I2853" i="16"/>
  <c r="B2853" i="16" s="1"/>
  <c r="H2853" i="16"/>
  <c r="G2853" i="16"/>
  <c r="C2853" i="16"/>
  <c r="A2853" i="16"/>
  <c r="N2853" i="16" s="1"/>
  <c r="AB2852" i="16"/>
  <c r="AA2852" i="16"/>
  <c r="M2852" i="16"/>
  <c r="L2852" i="16"/>
  <c r="K2852" i="16"/>
  <c r="J2852" i="16"/>
  <c r="I2852" i="16"/>
  <c r="H2852" i="16"/>
  <c r="G2852" i="16"/>
  <c r="A2852" i="16"/>
  <c r="AB2851" i="16"/>
  <c r="AA2851" i="16"/>
  <c r="M2851" i="16"/>
  <c r="L2851" i="16"/>
  <c r="K2851" i="16"/>
  <c r="J2851" i="16"/>
  <c r="I2851" i="16"/>
  <c r="H2851" i="16"/>
  <c r="G2851" i="16"/>
  <c r="A2851" i="16"/>
  <c r="N2851" i="16" s="1"/>
  <c r="AB2850" i="16"/>
  <c r="AA2850" i="16"/>
  <c r="M2850" i="16"/>
  <c r="L2850" i="16"/>
  <c r="K2850" i="16"/>
  <c r="J2850" i="16"/>
  <c r="I2850" i="16"/>
  <c r="H2850" i="16"/>
  <c r="G2850" i="16"/>
  <c r="A2850" i="16"/>
  <c r="AB2849" i="16"/>
  <c r="AA2849" i="16"/>
  <c r="N2849" i="16"/>
  <c r="M2849" i="16"/>
  <c r="L2849" i="16"/>
  <c r="K2849" i="16"/>
  <c r="J2849" i="16"/>
  <c r="I2849" i="16"/>
  <c r="B2849" i="16" s="1"/>
  <c r="H2849" i="16"/>
  <c r="G2849" i="16"/>
  <c r="F2849" i="16" s="1"/>
  <c r="C2849" i="16"/>
  <c r="A2849" i="16"/>
  <c r="AB2848" i="16"/>
  <c r="AA2848" i="16"/>
  <c r="M2848" i="16"/>
  <c r="L2848" i="16"/>
  <c r="K2848" i="16"/>
  <c r="J2848" i="16"/>
  <c r="I2848" i="16"/>
  <c r="H2848" i="16"/>
  <c r="G2848" i="16"/>
  <c r="A2848" i="16"/>
  <c r="AB2847" i="16"/>
  <c r="AA2847" i="16"/>
  <c r="N2847" i="16"/>
  <c r="M2847" i="16"/>
  <c r="L2847" i="16"/>
  <c r="K2847" i="16"/>
  <c r="J2847" i="16"/>
  <c r="I2847" i="16"/>
  <c r="H2847" i="16"/>
  <c r="G2847" i="16"/>
  <c r="F2847" i="16"/>
  <c r="A2847" i="16"/>
  <c r="C2847" i="16" s="1"/>
  <c r="AB2846" i="16"/>
  <c r="AA2846" i="16"/>
  <c r="M2846" i="16"/>
  <c r="L2846" i="16"/>
  <c r="K2846" i="16"/>
  <c r="J2846" i="16"/>
  <c r="I2846" i="16"/>
  <c r="H2846" i="16"/>
  <c r="G2846" i="16"/>
  <c r="A2846" i="16"/>
  <c r="AB2845" i="16"/>
  <c r="AA2845" i="16"/>
  <c r="M2845" i="16"/>
  <c r="L2845" i="16"/>
  <c r="K2845" i="16"/>
  <c r="J2845" i="16"/>
  <c r="I2845" i="16"/>
  <c r="B2845" i="16" s="1"/>
  <c r="H2845" i="16"/>
  <c r="G2845" i="16"/>
  <c r="C2845" i="16"/>
  <c r="A2845" i="16"/>
  <c r="N2845" i="16" s="1"/>
  <c r="AB2844" i="16"/>
  <c r="AA2844" i="16"/>
  <c r="M2844" i="16"/>
  <c r="L2844" i="16"/>
  <c r="K2844" i="16"/>
  <c r="J2844" i="16"/>
  <c r="I2844" i="16"/>
  <c r="H2844" i="16"/>
  <c r="G2844" i="16"/>
  <c r="A2844" i="16"/>
  <c r="AB2843" i="16"/>
  <c r="AA2843" i="16"/>
  <c r="M2843" i="16"/>
  <c r="L2843" i="16"/>
  <c r="K2843" i="16"/>
  <c r="J2843" i="16"/>
  <c r="I2843" i="16"/>
  <c r="H2843" i="16"/>
  <c r="G2843" i="16"/>
  <c r="A2843" i="16"/>
  <c r="N2843" i="16" s="1"/>
  <c r="AB2842" i="16"/>
  <c r="AA2842" i="16"/>
  <c r="M2842" i="16"/>
  <c r="L2842" i="16"/>
  <c r="K2842" i="16"/>
  <c r="J2842" i="16"/>
  <c r="I2842" i="16"/>
  <c r="H2842" i="16"/>
  <c r="G2842" i="16"/>
  <c r="A2842" i="16"/>
  <c r="AB2841" i="16"/>
  <c r="AA2841" i="16"/>
  <c r="N2841" i="16"/>
  <c r="M2841" i="16"/>
  <c r="L2841" i="16"/>
  <c r="K2841" i="16"/>
  <c r="J2841" i="16"/>
  <c r="I2841" i="16"/>
  <c r="B2841" i="16" s="1"/>
  <c r="H2841" i="16"/>
  <c r="G2841" i="16"/>
  <c r="F2841" i="16" s="1"/>
  <c r="C2841" i="16"/>
  <c r="A2841" i="16"/>
  <c r="AB2840" i="16"/>
  <c r="AA2840" i="16"/>
  <c r="M2840" i="16"/>
  <c r="L2840" i="16"/>
  <c r="K2840" i="16"/>
  <c r="J2840" i="16"/>
  <c r="I2840" i="16"/>
  <c r="H2840" i="16"/>
  <c r="G2840" i="16"/>
  <c r="A2840" i="16"/>
  <c r="AB2839" i="16"/>
  <c r="AA2839" i="16"/>
  <c r="N2839" i="16"/>
  <c r="M2839" i="16"/>
  <c r="L2839" i="16"/>
  <c r="K2839" i="16"/>
  <c r="J2839" i="16"/>
  <c r="I2839" i="16"/>
  <c r="H2839" i="16"/>
  <c r="G2839" i="16"/>
  <c r="F2839" i="16"/>
  <c r="A2839" i="16"/>
  <c r="C2839" i="16" s="1"/>
  <c r="AB2838" i="16"/>
  <c r="AA2838" i="16"/>
  <c r="M2838" i="16"/>
  <c r="L2838" i="16"/>
  <c r="K2838" i="16"/>
  <c r="J2838" i="16"/>
  <c r="I2838" i="16"/>
  <c r="H2838" i="16"/>
  <c r="G2838" i="16"/>
  <c r="A2838" i="16"/>
  <c r="AB2837" i="16"/>
  <c r="AA2837" i="16"/>
  <c r="M2837" i="16"/>
  <c r="L2837" i="16"/>
  <c r="K2837" i="16"/>
  <c r="J2837" i="16"/>
  <c r="I2837" i="16"/>
  <c r="B2837" i="16" s="1"/>
  <c r="H2837" i="16"/>
  <c r="G2837" i="16"/>
  <c r="C2837" i="16"/>
  <c r="A2837" i="16"/>
  <c r="N2837" i="16" s="1"/>
  <c r="AB2836" i="16"/>
  <c r="AA2836" i="16"/>
  <c r="M2836" i="16"/>
  <c r="L2836" i="16"/>
  <c r="K2836" i="16"/>
  <c r="J2836" i="16"/>
  <c r="I2836" i="16"/>
  <c r="H2836" i="16"/>
  <c r="G2836" i="16"/>
  <c r="A2836" i="16"/>
  <c r="AB2835" i="16"/>
  <c r="AA2835" i="16"/>
  <c r="M2835" i="16"/>
  <c r="L2835" i="16"/>
  <c r="K2835" i="16"/>
  <c r="J2835" i="16"/>
  <c r="I2835" i="16"/>
  <c r="H2835" i="16"/>
  <c r="G2835" i="16"/>
  <c r="A2835" i="16"/>
  <c r="N2835" i="16" s="1"/>
  <c r="AB2834" i="16"/>
  <c r="AA2834" i="16"/>
  <c r="M2834" i="16"/>
  <c r="L2834" i="16"/>
  <c r="K2834" i="16"/>
  <c r="J2834" i="16"/>
  <c r="I2834" i="16"/>
  <c r="H2834" i="16"/>
  <c r="G2834" i="16"/>
  <c r="A2834" i="16"/>
  <c r="AB2833" i="16"/>
  <c r="AA2833" i="16"/>
  <c r="N2833" i="16"/>
  <c r="M2833" i="16"/>
  <c r="L2833" i="16"/>
  <c r="K2833" i="16"/>
  <c r="J2833" i="16"/>
  <c r="I2833" i="16"/>
  <c r="B2833" i="16" s="1"/>
  <c r="H2833" i="16"/>
  <c r="G2833" i="16"/>
  <c r="F2833" i="16" s="1"/>
  <c r="C2833" i="16"/>
  <c r="A2833" i="16"/>
  <c r="AB2832" i="16"/>
  <c r="AA2832" i="16"/>
  <c r="M2832" i="16"/>
  <c r="L2832" i="16"/>
  <c r="K2832" i="16"/>
  <c r="J2832" i="16"/>
  <c r="I2832" i="16"/>
  <c r="H2832" i="16"/>
  <c r="G2832" i="16"/>
  <c r="A2832" i="16"/>
  <c r="AB2831" i="16"/>
  <c r="AA2831" i="16"/>
  <c r="N2831" i="16"/>
  <c r="M2831" i="16"/>
  <c r="L2831" i="16"/>
  <c r="K2831" i="16"/>
  <c r="J2831" i="16"/>
  <c r="I2831" i="16"/>
  <c r="H2831" i="16"/>
  <c r="G2831" i="16"/>
  <c r="F2831" i="16"/>
  <c r="A2831" i="16"/>
  <c r="C2831" i="16" s="1"/>
  <c r="AB2830" i="16"/>
  <c r="AA2830" i="16"/>
  <c r="M2830" i="16"/>
  <c r="L2830" i="16"/>
  <c r="K2830" i="16"/>
  <c r="J2830" i="16"/>
  <c r="I2830" i="16"/>
  <c r="H2830" i="16"/>
  <c r="G2830" i="16"/>
  <c r="A2830" i="16"/>
  <c r="AB2829" i="16"/>
  <c r="AA2829" i="16"/>
  <c r="M2829" i="16"/>
  <c r="L2829" i="16"/>
  <c r="K2829" i="16"/>
  <c r="J2829" i="16"/>
  <c r="I2829" i="16"/>
  <c r="B2829" i="16" s="1"/>
  <c r="H2829" i="16"/>
  <c r="G2829" i="16"/>
  <c r="C2829" i="16"/>
  <c r="A2829" i="16"/>
  <c r="N2829" i="16" s="1"/>
  <c r="AB2828" i="16"/>
  <c r="AA2828" i="16"/>
  <c r="M2828" i="16"/>
  <c r="L2828" i="16"/>
  <c r="K2828" i="16"/>
  <c r="J2828" i="16"/>
  <c r="I2828" i="16"/>
  <c r="H2828" i="16"/>
  <c r="G2828" i="16"/>
  <c r="A2828" i="16"/>
  <c r="AB2827" i="16"/>
  <c r="AA2827" i="16"/>
  <c r="M2827" i="16"/>
  <c r="L2827" i="16"/>
  <c r="K2827" i="16"/>
  <c r="J2827" i="16"/>
  <c r="I2827" i="16"/>
  <c r="H2827" i="16"/>
  <c r="G2827" i="16"/>
  <c r="A2827" i="16"/>
  <c r="N2827" i="16" s="1"/>
  <c r="AB2826" i="16"/>
  <c r="AA2826" i="16"/>
  <c r="M2826" i="16"/>
  <c r="L2826" i="16"/>
  <c r="K2826" i="16"/>
  <c r="J2826" i="16"/>
  <c r="I2826" i="16"/>
  <c r="H2826" i="16"/>
  <c r="G2826" i="16"/>
  <c r="A2826" i="16"/>
  <c r="AB2825" i="16"/>
  <c r="AA2825" i="16"/>
  <c r="N2825" i="16"/>
  <c r="M2825" i="16"/>
  <c r="L2825" i="16"/>
  <c r="K2825" i="16"/>
  <c r="J2825" i="16"/>
  <c r="I2825" i="16"/>
  <c r="B2825" i="16" s="1"/>
  <c r="H2825" i="16"/>
  <c r="G2825" i="16"/>
  <c r="F2825" i="16" s="1"/>
  <c r="C2825" i="16"/>
  <c r="A2825" i="16"/>
  <c r="AB2824" i="16"/>
  <c r="AA2824" i="16"/>
  <c r="M2824" i="16"/>
  <c r="L2824" i="16"/>
  <c r="K2824" i="16"/>
  <c r="J2824" i="16"/>
  <c r="I2824" i="16"/>
  <c r="H2824" i="16"/>
  <c r="G2824" i="16"/>
  <c r="A2824" i="16"/>
  <c r="AB2823" i="16"/>
  <c r="AA2823" i="16"/>
  <c r="N2823" i="16"/>
  <c r="M2823" i="16"/>
  <c r="L2823" i="16"/>
  <c r="K2823" i="16"/>
  <c r="J2823" i="16"/>
  <c r="I2823" i="16"/>
  <c r="H2823" i="16"/>
  <c r="G2823" i="16"/>
  <c r="F2823" i="16"/>
  <c r="A2823" i="16"/>
  <c r="C2823" i="16" s="1"/>
  <c r="AB2822" i="16"/>
  <c r="AA2822" i="16"/>
  <c r="M2822" i="16"/>
  <c r="L2822" i="16"/>
  <c r="K2822" i="16"/>
  <c r="J2822" i="16"/>
  <c r="I2822" i="16"/>
  <c r="H2822" i="16"/>
  <c r="G2822" i="16"/>
  <c r="A2822" i="16"/>
  <c r="AB2821" i="16"/>
  <c r="AA2821" i="16"/>
  <c r="M2821" i="16"/>
  <c r="L2821" i="16"/>
  <c r="K2821" i="16"/>
  <c r="J2821" i="16"/>
  <c r="I2821" i="16"/>
  <c r="B2821" i="16" s="1"/>
  <c r="H2821" i="16"/>
  <c r="G2821" i="16"/>
  <c r="C2821" i="16"/>
  <c r="A2821" i="16"/>
  <c r="N2821" i="16" s="1"/>
  <c r="AB2820" i="16"/>
  <c r="AA2820" i="16"/>
  <c r="M2820" i="16"/>
  <c r="L2820" i="16"/>
  <c r="K2820" i="16"/>
  <c r="J2820" i="16"/>
  <c r="I2820" i="16"/>
  <c r="H2820" i="16"/>
  <c r="G2820" i="16"/>
  <c r="A2820" i="16"/>
  <c r="AB2819" i="16"/>
  <c r="AA2819" i="16"/>
  <c r="M2819" i="16"/>
  <c r="L2819" i="16"/>
  <c r="K2819" i="16"/>
  <c r="J2819" i="16"/>
  <c r="I2819" i="16"/>
  <c r="H2819" i="16"/>
  <c r="G2819" i="16"/>
  <c r="A2819" i="16"/>
  <c r="N2819" i="16" s="1"/>
  <c r="AB2818" i="16"/>
  <c r="AA2818" i="16"/>
  <c r="M2818" i="16"/>
  <c r="L2818" i="16"/>
  <c r="K2818" i="16"/>
  <c r="J2818" i="16"/>
  <c r="I2818" i="16"/>
  <c r="H2818" i="16"/>
  <c r="G2818" i="16"/>
  <c r="A2818" i="16"/>
  <c r="AB2817" i="16"/>
  <c r="AA2817" i="16"/>
  <c r="M2817" i="16"/>
  <c r="L2817" i="16"/>
  <c r="K2817" i="16"/>
  <c r="J2817" i="16"/>
  <c r="I2817" i="16"/>
  <c r="B2817" i="16" s="1"/>
  <c r="H2817" i="16"/>
  <c r="G2817" i="16"/>
  <c r="C2817" i="16"/>
  <c r="A2817" i="16"/>
  <c r="N2817" i="16" s="1"/>
  <c r="AB2816" i="16"/>
  <c r="AA2816" i="16"/>
  <c r="M2816" i="16"/>
  <c r="L2816" i="16"/>
  <c r="K2816" i="16"/>
  <c r="J2816" i="16"/>
  <c r="I2816" i="16"/>
  <c r="H2816" i="16"/>
  <c r="G2816" i="16"/>
  <c r="A2816" i="16"/>
  <c r="AB2815" i="16"/>
  <c r="AA2815" i="16"/>
  <c r="N2815" i="16"/>
  <c r="M2815" i="16"/>
  <c r="L2815" i="16"/>
  <c r="K2815" i="16"/>
  <c r="J2815" i="16"/>
  <c r="I2815" i="16"/>
  <c r="H2815" i="16"/>
  <c r="G2815" i="16"/>
  <c r="F2815" i="16"/>
  <c r="A2815" i="16"/>
  <c r="C2815" i="16" s="1"/>
  <c r="AB2814" i="16"/>
  <c r="AA2814" i="16"/>
  <c r="M2814" i="16"/>
  <c r="L2814" i="16"/>
  <c r="K2814" i="16"/>
  <c r="J2814" i="16"/>
  <c r="I2814" i="16"/>
  <c r="H2814" i="16"/>
  <c r="G2814" i="16"/>
  <c r="A2814" i="16"/>
  <c r="AB2813" i="16"/>
  <c r="AA2813" i="16"/>
  <c r="N2813" i="16"/>
  <c r="M2813" i="16"/>
  <c r="L2813" i="16"/>
  <c r="K2813" i="16"/>
  <c r="J2813" i="16"/>
  <c r="I2813" i="16"/>
  <c r="B2813" i="16" s="1"/>
  <c r="H2813" i="16"/>
  <c r="G2813" i="16"/>
  <c r="F2813" i="16" s="1"/>
  <c r="C2813" i="16"/>
  <c r="A2813" i="16"/>
  <c r="AB2812" i="16"/>
  <c r="AA2812" i="16"/>
  <c r="M2812" i="16"/>
  <c r="L2812" i="16"/>
  <c r="K2812" i="16"/>
  <c r="J2812" i="16"/>
  <c r="I2812" i="16"/>
  <c r="H2812" i="16"/>
  <c r="G2812" i="16"/>
  <c r="A2812" i="16"/>
  <c r="AB2811" i="16"/>
  <c r="AA2811" i="16"/>
  <c r="M2811" i="16"/>
  <c r="L2811" i="16"/>
  <c r="K2811" i="16"/>
  <c r="J2811" i="16"/>
  <c r="I2811" i="16"/>
  <c r="H2811" i="16"/>
  <c r="G2811" i="16"/>
  <c r="A2811" i="16"/>
  <c r="N2811" i="16" s="1"/>
  <c r="AB2810" i="16"/>
  <c r="AA2810" i="16"/>
  <c r="M2810" i="16"/>
  <c r="L2810" i="16"/>
  <c r="K2810" i="16"/>
  <c r="J2810" i="16"/>
  <c r="I2810" i="16"/>
  <c r="H2810" i="16"/>
  <c r="G2810" i="16"/>
  <c r="A2810" i="16"/>
  <c r="AB2809" i="16"/>
  <c r="AA2809" i="16"/>
  <c r="M2809" i="16"/>
  <c r="L2809" i="16"/>
  <c r="K2809" i="16"/>
  <c r="J2809" i="16"/>
  <c r="I2809" i="16"/>
  <c r="B2809" i="16" s="1"/>
  <c r="H2809" i="16"/>
  <c r="G2809" i="16"/>
  <c r="C2809" i="16"/>
  <c r="A2809" i="16"/>
  <c r="N2809" i="16" s="1"/>
  <c r="AB2808" i="16"/>
  <c r="AA2808" i="16"/>
  <c r="M2808" i="16"/>
  <c r="L2808" i="16"/>
  <c r="K2808" i="16"/>
  <c r="J2808" i="16"/>
  <c r="I2808" i="16"/>
  <c r="H2808" i="16"/>
  <c r="G2808" i="16"/>
  <c r="A2808" i="16"/>
  <c r="AB2807" i="16"/>
  <c r="AA2807" i="16"/>
  <c r="N2807" i="16"/>
  <c r="M2807" i="16"/>
  <c r="L2807" i="16"/>
  <c r="K2807" i="16"/>
  <c r="J2807" i="16"/>
  <c r="I2807" i="16"/>
  <c r="H2807" i="16"/>
  <c r="G2807" i="16"/>
  <c r="F2807" i="16"/>
  <c r="A2807" i="16"/>
  <c r="C2807" i="16" s="1"/>
  <c r="AB2806" i="16"/>
  <c r="AA2806" i="16"/>
  <c r="M2806" i="16"/>
  <c r="L2806" i="16"/>
  <c r="K2806" i="16"/>
  <c r="J2806" i="16"/>
  <c r="I2806" i="16"/>
  <c r="H2806" i="16"/>
  <c r="G2806" i="16"/>
  <c r="A2806" i="16"/>
  <c r="AB2805" i="16"/>
  <c r="AA2805" i="16"/>
  <c r="N2805" i="16"/>
  <c r="M2805" i="16"/>
  <c r="L2805" i="16"/>
  <c r="K2805" i="16"/>
  <c r="J2805" i="16"/>
  <c r="I2805" i="16"/>
  <c r="B2805" i="16" s="1"/>
  <c r="H2805" i="16"/>
  <c r="G2805" i="16"/>
  <c r="F2805" i="16" s="1"/>
  <c r="C2805" i="16"/>
  <c r="A2805" i="16"/>
  <c r="AB2804" i="16"/>
  <c r="AA2804" i="16"/>
  <c r="M2804" i="16"/>
  <c r="L2804" i="16"/>
  <c r="K2804" i="16"/>
  <c r="J2804" i="16"/>
  <c r="I2804" i="16"/>
  <c r="H2804" i="16"/>
  <c r="G2804" i="16"/>
  <c r="A2804" i="16"/>
  <c r="AB2803" i="16"/>
  <c r="AA2803" i="16"/>
  <c r="M2803" i="16"/>
  <c r="L2803" i="16"/>
  <c r="K2803" i="16"/>
  <c r="J2803" i="16"/>
  <c r="I2803" i="16"/>
  <c r="H2803" i="16"/>
  <c r="G2803" i="16"/>
  <c r="A2803" i="16"/>
  <c r="N2803" i="16" s="1"/>
  <c r="AB2802" i="16"/>
  <c r="AA2802" i="16"/>
  <c r="M2802" i="16"/>
  <c r="L2802" i="16"/>
  <c r="K2802" i="16"/>
  <c r="J2802" i="16"/>
  <c r="I2802" i="16"/>
  <c r="H2802" i="16"/>
  <c r="G2802" i="16"/>
  <c r="A2802" i="16"/>
  <c r="AB2801" i="16"/>
  <c r="AA2801" i="16"/>
  <c r="M2801" i="16"/>
  <c r="L2801" i="16"/>
  <c r="K2801" i="16"/>
  <c r="J2801" i="16"/>
  <c r="I2801" i="16"/>
  <c r="B2801" i="16" s="1"/>
  <c r="H2801" i="16"/>
  <c r="G2801" i="16"/>
  <c r="C2801" i="16"/>
  <c r="A2801" i="16"/>
  <c r="N2801" i="16" s="1"/>
  <c r="AB2800" i="16"/>
  <c r="AA2800" i="16"/>
  <c r="M2800" i="16"/>
  <c r="L2800" i="16"/>
  <c r="K2800" i="16"/>
  <c r="J2800" i="16"/>
  <c r="I2800" i="16"/>
  <c r="H2800" i="16"/>
  <c r="G2800" i="16"/>
  <c r="A2800" i="16"/>
  <c r="AB2799" i="16"/>
  <c r="AA2799" i="16"/>
  <c r="N2799" i="16"/>
  <c r="M2799" i="16"/>
  <c r="L2799" i="16"/>
  <c r="K2799" i="16"/>
  <c r="J2799" i="16"/>
  <c r="I2799" i="16"/>
  <c r="H2799" i="16"/>
  <c r="G2799" i="16"/>
  <c r="F2799" i="16"/>
  <c r="A2799" i="16"/>
  <c r="C2799" i="16" s="1"/>
  <c r="AB2798" i="16"/>
  <c r="AA2798" i="16"/>
  <c r="M2798" i="16"/>
  <c r="L2798" i="16"/>
  <c r="K2798" i="16"/>
  <c r="J2798" i="16"/>
  <c r="I2798" i="16"/>
  <c r="H2798" i="16"/>
  <c r="G2798" i="16"/>
  <c r="A2798" i="16"/>
  <c r="AB2797" i="16"/>
  <c r="AA2797" i="16"/>
  <c r="N2797" i="16"/>
  <c r="M2797" i="16"/>
  <c r="L2797" i="16"/>
  <c r="K2797" i="16"/>
  <c r="J2797" i="16"/>
  <c r="I2797" i="16"/>
  <c r="B2797" i="16" s="1"/>
  <c r="H2797" i="16"/>
  <c r="G2797" i="16"/>
  <c r="F2797" i="16" s="1"/>
  <c r="C2797" i="16"/>
  <c r="A2797" i="16"/>
  <c r="AB2796" i="16"/>
  <c r="AA2796" i="16"/>
  <c r="M2796" i="16"/>
  <c r="L2796" i="16"/>
  <c r="K2796" i="16"/>
  <c r="J2796" i="16"/>
  <c r="I2796" i="16"/>
  <c r="H2796" i="16"/>
  <c r="G2796" i="16"/>
  <c r="A2796" i="16"/>
  <c r="AB2795" i="16"/>
  <c r="AA2795" i="16"/>
  <c r="M2795" i="16"/>
  <c r="L2795" i="16"/>
  <c r="K2795" i="16"/>
  <c r="J2795" i="16"/>
  <c r="I2795" i="16"/>
  <c r="H2795" i="16"/>
  <c r="G2795" i="16"/>
  <c r="A2795" i="16"/>
  <c r="N2795" i="16" s="1"/>
  <c r="AB2794" i="16"/>
  <c r="AA2794" i="16"/>
  <c r="M2794" i="16"/>
  <c r="L2794" i="16"/>
  <c r="K2794" i="16"/>
  <c r="J2794" i="16"/>
  <c r="I2794" i="16"/>
  <c r="H2794" i="16"/>
  <c r="G2794" i="16"/>
  <c r="A2794" i="16"/>
  <c r="AB2793" i="16"/>
  <c r="AA2793" i="16"/>
  <c r="M2793" i="16"/>
  <c r="L2793" i="16"/>
  <c r="K2793" i="16"/>
  <c r="J2793" i="16"/>
  <c r="I2793" i="16"/>
  <c r="B2793" i="16" s="1"/>
  <c r="H2793" i="16"/>
  <c r="G2793" i="16"/>
  <c r="C2793" i="16"/>
  <c r="A2793" i="16"/>
  <c r="N2793" i="16" s="1"/>
  <c r="AB2792" i="16"/>
  <c r="AA2792" i="16"/>
  <c r="M2792" i="16"/>
  <c r="L2792" i="16"/>
  <c r="K2792" i="16"/>
  <c r="J2792" i="16"/>
  <c r="I2792" i="16"/>
  <c r="H2792" i="16"/>
  <c r="G2792" i="16"/>
  <c r="A2792" i="16"/>
  <c r="AB2791" i="16"/>
  <c r="AA2791" i="16"/>
  <c r="N2791" i="16"/>
  <c r="M2791" i="16"/>
  <c r="L2791" i="16"/>
  <c r="K2791" i="16"/>
  <c r="J2791" i="16"/>
  <c r="I2791" i="16"/>
  <c r="H2791" i="16"/>
  <c r="G2791" i="16"/>
  <c r="F2791" i="16"/>
  <c r="A2791" i="16"/>
  <c r="C2791" i="16" s="1"/>
  <c r="AB2790" i="16"/>
  <c r="AA2790" i="16"/>
  <c r="M2790" i="16"/>
  <c r="L2790" i="16"/>
  <c r="K2790" i="16"/>
  <c r="J2790" i="16"/>
  <c r="I2790" i="16"/>
  <c r="H2790" i="16"/>
  <c r="G2790" i="16"/>
  <c r="A2790" i="16"/>
  <c r="AB2789" i="16"/>
  <c r="AA2789" i="16"/>
  <c r="N2789" i="16"/>
  <c r="M2789" i="16"/>
  <c r="L2789" i="16"/>
  <c r="K2789" i="16"/>
  <c r="J2789" i="16"/>
  <c r="I2789" i="16"/>
  <c r="B2789" i="16" s="1"/>
  <c r="H2789" i="16"/>
  <c r="G2789" i="16"/>
  <c r="F2789" i="16" s="1"/>
  <c r="C2789" i="16"/>
  <c r="A2789" i="16"/>
  <c r="AB2788" i="16"/>
  <c r="AA2788" i="16"/>
  <c r="M2788" i="16"/>
  <c r="L2788" i="16"/>
  <c r="K2788" i="16"/>
  <c r="J2788" i="16"/>
  <c r="I2788" i="16"/>
  <c r="H2788" i="16"/>
  <c r="G2788" i="16"/>
  <c r="A2788" i="16"/>
  <c r="AB2787" i="16"/>
  <c r="AA2787" i="16"/>
  <c r="M2787" i="16"/>
  <c r="L2787" i="16"/>
  <c r="K2787" i="16"/>
  <c r="J2787" i="16"/>
  <c r="I2787" i="16"/>
  <c r="H2787" i="16"/>
  <c r="G2787" i="16"/>
  <c r="A2787" i="16"/>
  <c r="N2787" i="16" s="1"/>
  <c r="AB2786" i="16"/>
  <c r="AA2786" i="16"/>
  <c r="M2786" i="16"/>
  <c r="L2786" i="16"/>
  <c r="K2786" i="16"/>
  <c r="J2786" i="16"/>
  <c r="I2786" i="16"/>
  <c r="H2786" i="16"/>
  <c r="G2786" i="16"/>
  <c r="A2786" i="16"/>
  <c r="AB2785" i="16"/>
  <c r="AA2785" i="16"/>
  <c r="M2785" i="16"/>
  <c r="L2785" i="16"/>
  <c r="K2785" i="16"/>
  <c r="J2785" i="16"/>
  <c r="I2785" i="16"/>
  <c r="B2785" i="16" s="1"/>
  <c r="H2785" i="16"/>
  <c r="G2785" i="16"/>
  <c r="C2785" i="16"/>
  <c r="A2785" i="16"/>
  <c r="N2785" i="16" s="1"/>
  <c r="AB2784" i="16"/>
  <c r="AA2784" i="16"/>
  <c r="M2784" i="16"/>
  <c r="L2784" i="16"/>
  <c r="K2784" i="16"/>
  <c r="J2784" i="16"/>
  <c r="I2784" i="16"/>
  <c r="H2784" i="16"/>
  <c r="G2784" i="16"/>
  <c r="A2784" i="16"/>
  <c r="AB2783" i="16"/>
  <c r="AA2783" i="16"/>
  <c r="N2783" i="16"/>
  <c r="M2783" i="16"/>
  <c r="L2783" i="16"/>
  <c r="K2783" i="16"/>
  <c r="J2783" i="16"/>
  <c r="I2783" i="16"/>
  <c r="H2783" i="16"/>
  <c r="G2783" i="16"/>
  <c r="F2783" i="16"/>
  <c r="A2783" i="16"/>
  <c r="C2783" i="16" s="1"/>
  <c r="AB2782" i="16"/>
  <c r="AA2782" i="16"/>
  <c r="M2782" i="16"/>
  <c r="L2782" i="16"/>
  <c r="K2782" i="16"/>
  <c r="J2782" i="16"/>
  <c r="I2782" i="16"/>
  <c r="H2782" i="16"/>
  <c r="G2782" i="16"/>
  <c r="A2782" i="16"/>
  <c r="AB2781" i="16"/>
  <c r="AA2781" i="16"/>
  <c r="N2781" i="16"/>
  <c r="M2781" i="16"/>
  <c r="L2781" i="16"/>
  <c r="K2781" i="16"/>
  <c r="J2781" i="16"/>
  <c r="I2781" i="16"/>
  <c r="B2781" i="16" s="1"/>
  <c r="H2781" i="16"/>
  <c r="G2781" i="16"/>
  <c r="F2781" i="16" s="1"/>
  <c r="C2781" i="16"/>
  <c r="A2781" i="16"/>
  <c r="AB2780" i="16"/>
  <c r="AA2780" i="16"/>
  <c r="M2780" i="16"/>
  <c r="L2780" i="16"/>
  <c r="K2780" i="16"/>
  <c r="J2780" i="16"/>
  <c r="I2780" i="16"/>
  <c r="H2780" i="16"/>
  <c r="G2780" i="16"/>
  <c r="A2780" i="16"/>
  <c r="AB2779" i="16"/>
  <c r="AA2779" i="16"/>
  <c r="M2779" i="16"/>
  <c r="L2779" i="16"/>
  <c r="K2779" i="16"/>
  <c r="J2779" i="16"/>
  <c r="I2779" i="16"/>
  <c r="H2779" i="16"/>
  <c r="G2779" i="16"/>
  <c r="A2779" i="16"/>
  <c r="N2779" i="16" s="1"/>
  <c r="AB2778" i="16"/>
  <c r="AA2778" i="16"/>
  <c r="M2778" i="16"/>
  <c r="L2778" i="16"/>
  <c r="K2778" i="16"/>
  <c r="J2778" i="16"/>
  <c r="I2778" i="16"/>
  <c r="H2778" i="16"/>
  <c r="G2778" i="16"/>
  <c r="A2778" i="16"/>
  <c r="AB2777" i="16"/>
  <c r="AA2777" i="16"/>
  <c r="M2777" i="16"/>
  <c r="L2777" i="16"/>
  <c r="K2777" i="16"/>
  <c r="J2777" i="16"/>
  <c r="I2777" i="16"/>
  <c r="B2777" i="16" s="1"/>
  <c r="H2777" i="16"/>
  <c r="G2777" i="16"/>
  <c r="C2777" i="16"/>
  <c r="A2777" i="16"/>
  <c r="N2777" i="16" s="1"/>
  <c r="AB2776" i="16"/>
  <c r="AA2776" i="16"/>
  <c r="M2776" i="16"/>
  <c r="L2776" i="16"/>
  <c r="K2776" i="16"/>
  <c r="J2776" i="16"/>
  <c r="I2776" i="16"/>
  <c r="H2776" i="16"/>
  <c r="G2776" i="16"/>
  <c r="A2776" i="16"/>
  <c r="AB2775" i="16"/>
  <c r="AA2775" i="16"/>
  <c r="N2775" i="16"/>
  <c r="M2775" i="16"/>
  <c r="L2775" i="16"/>
  <c r="K2775" i="16"/>
  <c r="J2775" i="16"/>
  <c r="I2775" i="16"/>
  <c r="H2775" i="16"/>
  <c r="G2775" i="16"/>
  <c r="F2775" i="16"/>
  <c r="A2775" i="16"/>
  <c r="C2775" i="16" s="1"/>
  <c r="AB2774" i="16"/>
  <c r="AA2774" i="16"/>
  <c r="M2774" i="16"/>
  <c r="L2774" i="16"/>
  <c r="K2774" i="16"/>
  <c r="J2774" i="16"/>
  <c r="I2774" i="16"/>
  <c r="H2774" i="16"/>
  <c r="G2774" i="16"/>
  <c r="A2774" i="16"/>
  <c r="AB2773" i="16"/>
  <c r="AA2773" i="16"/>
  <c r="N2773" i="16"/>
  <c r="M2773" i="16"/>
  <c r="L2773" i="16"/>
  <c r="K2773" i="16"/>
  <c r="J2773" i="16"/>
  <c r="I2773" i="16"/>
  <c r="B2773" i="16" s="1"/>
  <c r="H2773" i="16"/>
  <c r="G2773" i="16"/>
  <c r="F2773" i="16" s="1"/>
  <c r="C2773" i="16"/>
  <c r="A2773" i="16"/>
  <c r="AB2772" i="16"/>
  <c r="AA2772" i="16"/>
  <c r="M2772" i="16"/>
  <c r="L2772" i="16"/>
  <c r="K2772" i="16"/>
  <c r="J2772" i="16"/>
  <c r="I2772" i="16"/>
  <c r="H2772" i="16"/>
  <c r="G2772" i="16"/>
  <c r="A2772" i="16"/>
  <c r="AB2771" i="16"/>
  <c r="AA2771" i="16"/>
  <c r="M2771" i="16"/>
  <c r="L2771" i="16"/>
  <c r="K2771" i="16"/>
  <c r="J2771" i="16"/>
  <c r="I2771" i="16"/>
  <c r="H2771" i="16"/>
  <c r="G2771" i="16"/>
  <c r="A2771" i="16"/>
  <c r="N2771" i="16" s="1"/>
  <c r="AB2770" i="16"/>
  <c r="AA2770" i="16"/>
  <c r="M2770" i="16"/>
  <c r="L2770" i="16"/>
  <c r="K2770" i="16"/>
  <c r="J2770" i="16"/>
  <c r="I2770" i="16"/>
  <c r="H2770" i="16"/>
  <c r="G2770" i="16"/>
  <c r="A2770" i="16"/>
  <c r="AB2769" i="16"/>
  <c r="AA2769" i="16"/>
  <c r="M2769" i="16"/>
  <c r="L2769" i="16"/>
  <c r="K2769" i="16"/>
  <c r="J2769" i="16"/>
  <c r="I2769" i="16"/>
  <c r="B2769" i="16" s="1"/>
  <c r="H2769" i="16"/>
  <c r="G2769" i="16"/>
  <c r="C2769" i="16"/>
  <c r="A2769" i="16"/>
  <c r="N2769" i="16" s="1"/>
  <c r="AB2768" i="16"/>
  <c r="AA2768" i="16"/>
  <c r="M2768" i="16"/>
  <c r="L2768" i="16"/>
  <c r="K2768" i="16"/>
  <c r="J2768" i="16"/>
  <c r="I2768" i="16"/>
  <c r="H2768" i="16"/>
  <c r="G2768" i="16"/>
  <c r="A2768" i="16"/>
  <c r="AB2767" i="16"/>
  <c r="AA2767" i="16"/>
  <c r="N2767" i="16"/>
  <c r="M2767" i="16"/>
  <c r="L2767" i="16"/>
  <c r="K2767" i="16"/>
  <c r="J2767" i="16"/>
  <c r="I2767" i="16"/>
  <c r="H2767" i="16"/>
  <c r="G2767" i="16"/>
  <c r="F2767" i="16"/>
  <c r="A2767" i="16"/>
  <c r="C2767" i="16" s="1"/>
  <c r="AB2766" i="16"/>
  <c r="AA2766" i="16"/>
  <c r="M2766" i="16"/>
  <c r="L2766" i="16"/>
  <c r="K2766" i="16"/>
  <c r="J2766" i="16"/>
  <c r="I2766" i="16"/>
  <c r="H2766" i="16"/>
  <c r="G2766" i="16"/>
  <c r="A2766" i="16"/>
  <c r="AB2765" i="16"/>
  <c r="AA2765" i="16"/>
  <c r="N2765" i="16"/>
  <c r="M2765" i="16"/>
  <c r="L2765" i="16"/>
  <c r="K2765" i="16"/>
  <c r="J2765" i="16"/>
  <c r="I2765" i="16"/>
  <c r="B2765" i="16" s="1"/>
  <c r="H2765" i="16"/>
  <c r="G2765" i="16"/>
  <c r="F2765" i="16" s="1"/>
  <c r="C2765" i="16"/>
  <c r="A2765" i="16"/>
  <c r="AB2764" i="16"/>
  <c r="AA2764" i="16"/>
  <c r="M2764" i="16"/>
  <c r="L2764" i="16"/>
  <c r="K2764" i="16"/>
  <c r="J2764" i="16"/>
  <c r="I2764" i="16"/>
  <c r="H2764" i="16"/>
  <c r="G2764" i="16"/>
  <c r="A2764" i="16"/>
  <c r="AB2763" i="16"/>
  <c r="AA2763" i="16"/>
  <c r="M2763" i="16"/>
  <c r="L2763" i="16"/>
  <c r="K2763" i="16"/>
  <c r="J2763" i="16"/>
  <c r="I2763" i="16"/>
  <c r="H2763" i="16"/>
  <c r="G2763" i="16"/>
  <c r="A2763" i="16"/>
  <c r="N2763" i="16" s="1"/>
  <c r="AB2762" i="16"/>
  <c r="AA2762" i="16"/>
  <c r="M2762" i="16"/>
  <c r="L2762" i="16"/>
  <c r="K2762" i="16"/>
  <c r="J2762" i="16"/>
  <c r="I2762" i="16"/>
  <c r="H2762" i="16"/>
  <c r="G2762" i="16"/>
  <c r="A2762" i="16"/>
  <c r="AB2761" i="16"/>
  <c r="AA2761" i="16"/>
  <c r="M2761" i="16"/>
  <c r="L2761" i="16"/>
  <c r="K2761" i="16"/>
  <c r="J2761" i="16"/>
  <c r="I2761" i="16"/>
  <c r="B2761" i="16" s="1"/>
  <c r="H2761" i="16"/>
  <c r="G2761" i="16"/>
  <c r="C2761" i="16"/>
  <c r="A2761" i="16"/>
  <c r="N2761" i="16" s="1"/>
  <c r="AB2760" i="16"/>
  <c r="AA2760" i="16"/>
  <c r="M2760" i="16"/>
  <c r="L2760" i="16"/>
  <c r="K2760" i="16"/>
  <c r="J2760" i="16"/>
  <c r="I2760" i="16"/>
  <c r="H2760" i="16"/>
  <c r="G2760" i="16"/>
  <c r="A2760" i="16"/>
  <c r="AB2759" i="16"/>
  <c r="AA2759" i="16"/>
  <c r="N2759" i="16"/>
  <c r="M2759" i="16"/>
  <c r="L2759" i="16"/>
  <c r="K2759" i="16"/>
  <c r="J2759" i="16"/>
  <c r="I2759" i="16"/>
  <c r="H2759" i="16"/>
  <c r="G2759" i="16"/>
  <c r="F2759" i="16"/>
  <c r="A2759" i="16"/>
  <c r="C2759" i="16" s="1"/>
  <c r="AB2758" i="16"/>
  <c r="AA2758" i="16"/>
  <c r="M2758" i="16"/>
  <c r="L2758" i="16"/>
  <c r="K2758" i="16"/>
  <c r="J2758" i="16"/>
  <c r="I2758" i="16"/>
  <c r="H2758" i="16"/>
  <c r="G2758" i="16"/>
  <c r="A2758" i="16"/>
  <c r="AB2757" i="16"/>
  <c r="AA2757" i="16"/>
  <c r="N2757" i="16"/>
  <c r="M2757" i="16"/>
  <c r="L2757" i="16"/>
  <c r="K2757" i="16"/>
  <c r="J2757" i="16"/>
  <c r="I2757" i="16"/>
  <c r="B2757" i="16" s="1"/>
  <c r="H2757" i="16"/>
  <c r="G2757" i="16"/>
  <c r="F2757" i="16" s="1"/>
  <c r="C2757" i="16"/>
  <c r="A2757" i="16"/>
  <c r="AB2756" i="16"/>
  <c r="AA2756" i="16"/>
  <c r="M2756" i="16"/>
  <c r="L2756" i="16"/>
  <c r="K2756" i="16"/>
  <c r="J2756" i="16"/>
  <c r="I2756" i="16"/>
  <c r="H2756" i="16"/>
  <c r="G2756" i="16"/>
  <c r="A2756" i="16"/>
  <c r="AB2755" i="16"/>
  <c r="AA2755" i="16"/>
  <c r="M2755" i="16"/>
  <c r="L2755" i="16"/>
  <c r="K2755" i="16"/>
  <c r="J2755" i="16"/>
  <c r="I2755" i="16"/>
  <c r="H2755" i="16"/>
  <c r="G2755" i="16"/>
  <c r="A2755" i="16"/>
  <c r="N2755" i="16" s="1"/>
  <c r="AB2754" i="16"/>
  <c r="AA2754" i="16"/>
  <c r="M2754" i="16"/>
  <c r="L2754" i="16"/>
  <c r="K2754" i="16"/>
  <c r="J2754" i="16"/>
  <c r="I2754" i="16"/>
  <c r="H2754" i="16"/>
  <c r="G2754" i="16"/>
  <c r="A2754" i="16"/>
  <c r="AB2753" i="16"/>
  <c r="AA2753" i="16"/>
  <c r="M2753" i="16"/>
  <c r="L2753" i="16"/>
  <c r="K2753" i="16"/>
  <c r="J2753" i="16"/>
  <c r="I2753" i="16"/>
  <c r="B2753" i="16" s="1"/>
  <c r="H2753" i="16"/>
  <c r="G2753" i="16"/>
  <c r="C2753" i="16"/>
  <c r="A2753" i="16"/>
  <c r="N2753" i="16" s="1"/>
  <c r="AB2752" i="16"/>
  <c r="AA2752" i="16"/>
  <c r="M2752" i="16"/>
  <c r="L2752" i="16"/>
  <c r="K2752" i="16"/>
  <c r="J2752" i="16"/>
  <c r="I2752" i="16"/>
  <c r="H2752" i="16"/>
  <c r="G2752" i="16"/>
  <c r="A2752" i="16"/>
  <c r="AB2751" i="16"/>
  <c r="AA2751" i="16"/>
  <c r="N2751" i="16"/>
  <c r="M2751" i="16"/>
  <c r="L2751" i="16"/>
  <c r="K2751" i="16"/>
  <c r="J2751" i="16"/>
  <c r="I2751" i="16"/>
  <c r="H2751" i="16"/>
  <c r="G2751" i="16"/>
  <c r="F2751" i="16"/>
  <c r="A2751" i="16"/>
  <c r="C2751" i="16" s="1"/>
  <c r="AB2750" i="16"/>
  <c r="AA2750" i="16"/>
  <c r="M2750" i="16"/>
  <c r="L2750" i="16"/>
  <c r="K2750" i="16"/>
  <c r="J2750" i="16"/>
  <c r="I2750" i="16"/>
  <c r="H2750" i="16"/>
  <c r="G2750" i="16"/>
  <c r="A2750" i="16"/>
  <c r="AB2749" i="16"/>
  <c r="AA2749" i="16"/>
  <c r="N2749" i="16"/>
  <c r="M2749" i="16"/>
  <c r="L2749" i="16"/>
  <c r="K2749" i="16"/>
  <c r="J2749" i="16"/>
  <c r="I2749" i="16"/>
  <c r="B2749" i="16" s="1"/>
  <c r="H2749" i="16"/>
  <c r="G2749" i="16"/>
  <c r="F2749" i="16" s="1"/>
  <c r="C2749" i="16"/>
  <c r="A2749" i="16"/>
  <c r="AB2748" i="16"/>
  <c r="AA2748" i="16"/>
  <c r="M2748" i="16"/>
  <c r="L2748" i="16"/>
  <c r="K2748" i="16"/>
  <c r="J2748" i="16"/>
  <c r="I2748" i="16"/>
  <c r="H2748" i="16"/>
  <c r="G2748" i="16"/>
  <c r="A2748" i="16"/>
  <c r="AB2747" i="16"/>
  <c r="AA2747" i="16"/>
  <c r="M2747" i="16"/>
  <c r="L2747" i="16"/>
  <c r="K2747" i="16"/>
  <c r="J2747" i="16"/>
  <c r="I2747" i="16"/>
  <c r="H2747" i="16"/>
  <c r="G2747" i="16"/>
  <c r="A2747" i="16"/>
  <c r="N2747" i="16" s="1"/>
  <c r="AB2746" i="16"/>
  <c r="AA2746" i="16"/>
  <c r="M2746" i="16"/>
  <c r="L2746" i="16"/>
  <c r="K2746" i="16"/>
  <c r="J2746" i="16"/>
  <c r="I2746" i="16"/>
  <c r="H2746" i="16"/>
  <c r="G2746" i="16"/>
  <c r="A2746" i="16"/>
  <c r="AB2745" i="16"/>
  <c r="AA2745" i="16"/>
  <c r="M2745" i="16"/>
  <c r="L2745" i="16"/>
  <c r="K2745" i="16"/>
  <c r="J2745" i="16"/>
  <c r="I2745" i="16"/>
  <c r="B2745" i="16" s="1"/>
  <c r="H2745" i="16"/>
  <c r="G2745" i="16"/>
  <c r="C2745" i="16"/>
  <c r="A2745" i="16"/>
  <c r="N2745" i="16" s="1"/>
  <c r="AB2744" i="16"/>
  <c r="AA2744" i="16"/>
  <c r="M2744" i="16"/>
  <c r="L2744" i="16"/>
  <c r="K2744" i="16"/>
  <c r="J2744" i="16"/>
  <c r="I2744" i="16"/>
  <c r="H2744" i="16"/>
  <c r="G2744" i="16"/>
  <c r="A2744" i="16"/>
  <c r="AB2743" i="16"/>
  <c r="AA2743" i="16"/>
  <c r="N2743" i="16"/>
  <c r="M2743" i="16"/>
  <c r="L2743" i="16"/>
  <c r="K2743" i="16"/>
  <c r="J2743" i="16"/>
  <c r="I2743" i="16"/>
  <c r="H2743" i="16"/>
  <c r="G2743" i="16"/>
  <c r="F2743" i="16"/>
  <c r="A2743" i="16"/>
  <c r="C2743" i="16" s="1"/>
  <c r="AB2742" i="16"/>
  <c r="AA2742" i="16"/>
  <c r="M2742" i="16"/>
  <c r="L2742" i="16"/>
  <c r="K2742" i="16"/>
  <c r="J2742" i="16"/>
  <c r="I2742" i="16"/>
  <c r="H2742" i="16"/>
  <c r="G2742" i="16"/>
  <c r="A2742" i="16"/>
  <c r="AB2741" i="16"/>
  <c r="AA2741" i="16"/>
  <c r="N2741" i="16"/>
  <c r="M2741" i="16"/>
  <c r="L2741" i="16"/>
  <c r="K2741" i="16"/>
  <c r="J2741" i="16"/>
  <c r="I2741" i="16"/>
  <c r="B2741" i="16" s="1"/>
  <c r="H2741" i="16"/>
  <c r="G2741" i="16"/>
  <c r="F2741" i="16" s="1"/>
  <c r="C2741" i="16"/>
  <c r="A2741" i="16"/>
  <c r="AB2740" i="16"/>
  <c r="AA2740" i="16"/>
  <c r="M2740" i="16"/>
  <c r="L2740" i="16"/>
  <c r="K2740" i="16"/>
  <c r="J2740" i="16"/>
  <c r="I2740" i="16"/>
  <c r="H2740" i="16"/>
  <c r="G2740" i="16"/>
  <c r="A2740" i="16"/>
  <c r="AB2739" i="16"/>
  <c r="AA2739" i="16"/>
  <c r="M2739" i="16"/>
  <c r="L2739" i="16"/>
  <c r="K2739" i="16"/>
  <c r="J2739" i="16"/>
  <c r="I2739" i="16"/>
  <c r="H2739" i="16"/>
  <c r="G2739" i="16"/>
  <c r="A2739" i="16"/>
  <c r="N2739" i="16" s="1"/>
  <c r="AB2738" i="16"/>
  <c r="AA2738" i="16"/>
  <c r="M2738" i="16"/>
  <c r="L2738" i="16"/>
  <c r="K2738" i="16"/>
  <c r="J2738" i="16"/>
  <c r="I2738" i="16"/>
  <c r="H2738" i="16"/>
  <c r="G2738" i="16"/>
  <c r="A2738" i="16"/>
  <c r="AB2737" i="16"/>
  <c r="AA2737" i="16"/>
  <c r="M2737" i="16"/>
  <c r="L2737" i="16"/>
  <c r="K2737" i="16"/>
  <c r="J2737" i="16"/>
  <c r="I2737" i="16"/>
  <c r="B2737" i="16" s="1"/>
  <c r="H2737" i="16"/>
  <c r="G2737" i="16"/>
  <c r="C2737" i="16"/>
  <c r="A2737" i="16"/>
  <c r="N2737" i="16" s="1"/>
  <c r="AB2736" i="16"/>
  <c r="AA2736" i="16"/>
  <c r="M2736" i="16"/>
  <c r="L2736" i="16"/>
  <c r="K2736" i="16"/>
  <c r="J2736" i="16"/>
  <c r="I2736" i="16"/>
  <c r="H2736" i="16"/>
  <c r="G2736" i="16"/>
  <c r="A2736" i="16"/>
  <c r="AB2735" i="16"/>
  <c r="AA2735" i="16"/>
  <c r="N2735" i="16"/>
  <c r="M2735" i="16"/>
  <c r="L2735" i="16"/>
  <c r="K2735" i="16"/>
  <c r="J2735" i="16"/>
  <c r="I2735" i="16"/>
  <c r="H2735" i="16"/>
  <c r="G2735" i="16"/>
  <c r="F2735" i="16"/>
  <c r="A2735" i="16"/>
  <c r="C2735" i="16" s="1"/>
  <c r="AB2734" i="16"/>
  <c r="AA2734" i="16"/>
  <c r="M2734" i="16"/>
  <c r="L2734" i="16"/>
  <c r="K2734" i="16"/>
  <c r="J2734" i="16"/>
  <c r="I2734" i="16"/>
  <c r="H2734" i="16"/>
  <c r="G2734" i="16"/>
  <c r="A2734" i="16"/>
  <c r="AB2733" i="16"/>
  <c r="AA2733" i="16"/>
  <c r="M2733" i="16"/>
  <c r="L2733" i="16"/>
  <c r="K2733" i="16"/>
  <c r="J2733" i="16"/>
  <c r="I2733" i="16"/>
  <c r="B2733" i="16" s="1"/>
  <c r="H2733" i="16"/>
  <c r="G2733" i="16"/>
  <c r="C2733" i="16"/>
  <c r="A2733" i="16"/>
  <c r="N2733" i="16" s="1"/>
  <c r="AB2732" i="16"/>
  <c r="AA2732" i="16"/>
  <c r="M2732" i="16"/>
  <c r="L2732" i="16"/>
  <c r="K2732" i="16"/>
  <c r="J2732" i="16"/>
  <c r="I2732" i="16"/>
  <c r="H2732" i="16"/>
  <c r="G2732" i="16"/>
  <c r="A2732" i="16"/>
  <c r="AB2731" i="16"/>
  <c r="AA2731" i="16"/>
  <c r="M2731" i="16"/>
  <c r="L2731" i="16"/>
  <c r="K2731" i="16"/>
  <c r="J2731" i="16"/>
  <c r="I2731" i="16"/>
  <c r="H2731" i="16"/>
  <c r="G2731" i="16"/>
  <c r="A2731" i="16"/>
  <c r="N2731" i="16" s="1"/>
  <c r="AB2730" i="16"/>
  <c r="AA2730" i="16"/>
  <c r="M2730" i="16"/>
  <c r="L2730" i="16"/>
  <c r="K2730" i="16"/>
  <c r="J2730" i="16"/>
  <c r="I2730" i="16"/>
  <c r="H2730" i="16"/>
  <c r="G2730" i="16"/>
  <c r="A2730" i="16"/>
  <c r="AB2729" i="16"/>
  <c r="AA2729" i="16"/>
  <c r="M2729" i="16"/>
  <c r="L2729" i="16"/>
  <c r="K2729" i="16"/>
  <c r="J2729" i="16"/>
  <c r="I2729" i="16"/>
  <c r="B2729" i="16" s="1"/>
  <c r="H2729" i="16"/>
  <c r="G2729" i="16"/>
  <c r="F2729" i="16" s="1"/>
  <c r="C2729" i="16"/>
  <c r="A2729" i="16"/>
  <c r="N2729" i="16" s="1"/>
  <c r="AB2728" i="16"/>
  <c r="AA2728" i="16"/>
  <c r="M2728" i="16"/>
  <c r="L2728" i="16"/>
  <c r="K2728" i="16"/>
  <c r="J2728" i="16"/>
  <c r="I2728" i="16"/>
  <c r="H2728" i="16"/>
  <c r="G2728" i="16"/>
  <c r="A2728" i="16"/>
  <c r="AB2727" i="16"/>
  <c r="AA2727" i="16"/>
  <c r="N2727" i="16"/>
  <c r="M2727" i="16"/>
  <c r="L2727" i="16"/>
  <c r="K2727" i="16"/>
  <c r="J2727" i="16"/>
  <c r="I2727" i="16"/>
  <c r="H2727" i="16"/>
  <c r="G2727" i="16"/>
  <c r="F2727" i="16"/>
  <c r="A2727" i="16"/>
  <c r="C2727" i="16" s="1"/>
  <c r="AB2726" i="16"/>
  <c r="AA2726" i="16"/>
  <c r="M2726" i="16"/>
  <c r="L2726" i="16"/>
  <c r="K2726" i="16"/>
  <c r="J2726" i="16"/>
  <c r="I2726" i="16"/>
  <c r="H2726" i="16"/>
  <c r="G2726" i="16"/>
  <c r="A2726" i="16"/>
  <c r="AB2725" i="16"/>
  <c r="AA2725" i="16"/>
  <c r="M2725" i="16"/>
  <c r="L2725" i="16"/>
  <c r="K2725" i="16"/>
  <c r="J2725" i="16"/>
  <c r="I2725" i="16"/>
  <c r="B2725" i="16" s="1"/>
  <c r="H2725" i="16"/>
  <c r="G2725" i="16"/>
  <c r="C2725" i="16"/>
  <c r="A2725" i="16"/>
  <c r="N2725" i="16" s="1"/>
  <c r="AB2724" i="16"/>
  <c r="AA2724" i="16"/>
  <c r="M2724" i="16"/>
  <c r="L2724" i="16"/>
  <c r="K2724" i="16"/>
  <c r="J2724" i="16"/>
  <c r="I2724" i="16"/>
  <c r="H2724" i="16"/>
  <c r="G2724" i="16"/>
  <c r="A2724" i="16"/>
  <c r="AB2723" i="16"/>
  <c r="AA2723" i="16"/>
  <c r="M2723" i="16"/>
  <c r="L2723" i="16"/>
  <c r="K2723" i="16"/>
  <c r="J2723" i="16"/>
  <c r="I2723" i="16"/>
  <c r="H2723" i="16"/>
  <c r="G2723" i="16"/>
  <c r="A2723" i="16"/>
  <c r="N2723" i="16" s="1"/>
  <c r="AB2722" i="16"/>
  <c r="AA2722" i="16"/>
  <c r="M2722" i="16"/>
  <c r="L2722" i="16"/>
  <c r="K2722" i="16"/>
  <c r="J2722" i="16"/>
  <c r="I2722" i="16"/>
  <c r="H2722" i="16"/>
  <c r="G2722" i="16"/>
  <c r="A2722" i="16"/>
  <c r="AB2721" i="16"/>
  <c r="AA2721" i="16"/>
  <c r="M2721" i="16"/>
  <c r="L2721" i="16"/>
  <c r="K2721" i="16"/>
  <c r="J2721" i="16"/>
  <c r="I2721" i="16"/>
  <c r="B2721" i="16" s="1"/>
  <c r="H2721" i="16"/>
  <c r="G2721" i="16"/>
  <c r="F2721" i="16" s="1"/>
  <c r="C2721" i="16"/>
  <c r="A2721" i="16"/>
  <c r="N2721" i="16" s="1"/>
  <c r="AB2720" i="16"/>
  <c r="AA2720" i="16"/>
  <c r="M2720" i="16"/>
  <c r="L2720" i="16"/>
  <c r="K2720" i="16"/>
  <c r="J2720" i="16"/>
  <c r="I2720" i="16"/>
  <c r="H2720" i="16"/>
  <c r="G2720" i="16"/>
  <c r="A2720" i="16"/>
  <c r="AB2719" i="16"/>
  <c r="AA2719" i="16"/>
  <c r="N2719" i="16"/>
  <c r="M2719" i="16"/>
  <c r="L2719" i="16"/>
  <c r="K2719" i="16"/>
  <c r="J2719" i="16"/>
  <c r="I2719" i="16"/>
  <c r="H2719" i="16"/>
  <c r="G2719" i="16"/>
  <c r="F2719" i="16"/>
  <c r="A2719" i="16"/>
  <c r="C2719" i="16" s="1"/>
  <c r="AB2718" i="16"/>
  <c r="AA2718" i="16"/>
  <c r="M2718" i="16"/>
  <c r="L2718" i="16"/>
  <c r="K2718" i="16"/>
  <c r="J2718" i="16"/>
  <c r="I2718" i="16"/>
  <c r="H2718" i="16"/>
  <c r="G2718" i="16"/>
  <c r="A2718" i="16"/>
  <c r="AB2717" i="16"/>
  <c r="AA2717" i="16"/>
  <c r="M2717" i="16"/>
  <c r="L2717" i="16"/>
  <c r="K2717" i="16"/>
  <c r="J2717" i="16"/>
  <c r="I2717" i="16"/>
  <c r="B2717" i="16" s="1"/>
  <c r="H2717" i="16"/>
  <c r="G2717" i="16"/>
  <c r="C2717" i="16"/>
  <c r="A2717" i="16"/>
  <c r="N2717" i="16" s="1"/>
  <c r="AB2716" i="16"/>
  <c r="AA2716" i="16"/>
  <c r="M2716" i="16"/>
  <c r="L2716" i="16"/>
  <c r="K2716" i="16"/>
  <c r="J2716" i="16"/>
  <c r="I2716" i="16"/>
  <c r="H2716" i="16"/>
  <c r="G2716" i="16"/>
  <c r="A2716" i="16"/>
  <c r="AB2715" i="16"/>
  <c r="AA2715" i="16"/>
  <c r="M2715" i="16"/>
  <c r="L2715" i="16"/>
  <c r="K2715" i="16"/>
  <c r="J2715" i="16"/>
  <c r="I2715" i="16"/>
  <c r="H2715" i="16"/>
  <c r="G2715" i="16"/>
  <c r="A2715" i="16"/>
  <c r="N2715" i="16" s="1"/>
  <c r="AB2714" i="16"/>
  <c r="AA2714" i="16"/>
  <c r="M2714" i="16"/>
  <c r="L2714" i="16"/>
  <c r="K2714" i="16"/>
  <c r="J2714" i="16"/>
  <c r="I2714" i="16"/>
  <c r="H2714" i="16"/>
  <c r="G2714" i="16"/>
  <c r="A2714" i="16"/>
  <c r="AB2713" i="16"/>
  <c r="AA2713" i="16"/>
  <c r="M2713" i="16"/>
  <c r="L2713" i="16"/>
  <c r="K2713" i="16"/>
  <c r="J2713" i="16"/>
  <c r="I2713" i="16"/>
  <c r="B2713" i="16" s="1"/>
  <c r="H2713" i="16"/>
  <c r="G2713" i="16"/>
  <c r="F2713" i="16" s="1"/>
  <c r="C2713" i="16"/>
  <c r="A2713" i="16"/>
  <c r="N2713" i="16" s="1"/>
  <c r="AB2712" i="16"/>
  <c r="AA2712" i="16"/>
  <c r="M2712" i="16"/>
  <c r="L2712" i="16"/>
  <c r="K2712" i="16"/>
  <c r="J2712" i="16"/>
  <c r="I2712" i="16"/>
  <c r="H2712" i="16"/>
  <c r="G2712" i="16"/>
  <c r="A2712" i="16"/>
  <c r="AB2711" i="16"/>
  <c r="AA2711" i="16"/>
  <c r="N2711" i="16"/>
  <c r="M2711" i="16"/>
  <c r="L2711" i="16"/>
  <c r="K2711" i="16"/>
  <c r="J2711" i="16"/>
  <c r="I2711" i="16"/>
  <c r="H2711" i="16"/>
  <c r="G2711" i="16"/>
  <c r="F2711" i="16"/>
  <c r="A2711" i="16"/>
  <c r="C2711" i="16" s="1"/>
  <c r="AB2710" i="16"/>
  <c r="AA2710" i="16"/>
  <c r="M2710" i="16"/>
  <c r="L2710" i="16"/>
  <c r="K2710" i="16"/>
  <c r="J2710" i="16"/>
  <c r="I2710" i="16"/>
  <c r="H2710" i="16"/>
  <c r="G2710" i="16"/>
  <c r="A2710" i="16"/>
  <c r="AB2709" i="16"/>
  <c r="AA2709" i="16"/>
  <c r="M2709" i="16"/>
  <c r="L2709" i="16"/>
  <c r="K2709" i="16"/>
  <c r="J2709" i="16"/>
  <c r="I2709" i="16"/>
  <c r="B2709" i="16" s="1"/>
  <c r="H2709" i="16"/>
  <c r="G2709" i="16"/>
  <c r="C2709" i="16"/>
  <c r="A2709" i="16"/>
  <c r="N2709" i="16" s="1"/>
  <c r="AB2708" i="16"/>
  <c r="AA2708" i="16"/>
  <c r="M2708" i="16"/>
  <c r="L2708" i="16"/>
  <c r="K2708" i="16"/>
  <c r="J2708" i="16"/>
  <c r="I2708" i="16"/>
  <c r="H2708" i="16"/>
  <c r="G2708" i="16"/>
  <c r="A2708" i="16"/>
  <c r="AB2707" i="16"/>
  <c r="AA2707" i="16"/>
  <c r="M2707" i="16"/>
  <c r="L2707" i="16"/>
  <c r="K2707" i="16"/>
  <c r="J2707" i="16"/>
  <c r="I2707" i="16"/>
  <c r="H2707" i="16"/>
  <c r="G2707" i="16"/>
  <c r="A2707" i="16"/>
  <c r="N2707" i="16" s="1"/>
  <c r="AB2706" i="16"/>
  <c r="AA2706" i="16"/>
  <c r="M2706" i="16"/>
  <c r="L2706" i="16"/>
  <c r="K2706" i="16"/>
  <c r="J2706" i="16"/>
  <c r="I2706" i="16"/>
  <c r="H2706" i="16"/>
  <c r="G2706" i="16"/>
  <c r="A2706" i="16"/>
  <c r="AB2705" i="16"/>
  <c r="AA2705" i="16"/>
  <c r="N2705" i="16"/>
  <c r="M2705" i="16"/>
  <c r="L2705" i="16"/>
  <c r="K2705" i="16"/>
  <c r="J2705" i="16"/>
  <c r="I2705" i="16"/>
  <c r="B2705" i="16" s="1"/>
  <c r="H2705" i="16"/>
  <c r="G2705" i="16"/>
  <c r="F2705" i="16" s="1"/>
  <c r="C2705" i="16"/>
  <c r="A2705" i="16"/>
  <c r="AB2704" i="16"/>
  <c r="AA2704" i="16"/>
  <c r="M2704" i="16"/>
  <c r="L2704" i="16"/>
  <c r="K2704" i="16"/>
  <c r="J2704" i="16"/>
  <c r="I2704" i="16"/>
  <c r="H2704" i="16"/>
  <c r="G2704" i="16"/>
  <c r="A2704" i="16"/>
  <c r="AB2703" i="16"/>
  <c r="AA2703" i="16"/>
  <c r="N2703" i="16"/>
  <c r="M2703" i="16"/>
  <c r="L2703" i="16"/>
  <c r="K2703" i="16"/>
  <c r="J2703" i="16"/>
  <c r="I2703" i="16"/>
  <c r="H2703" i="16"/>
  <c r="G2703" i="16"/>
  <c r="F2703" i="16"/>
  <c r="A2703" i="16"/>
  <c r="C2703" i="16" s="1"/>
  <c r="AB2702" i="16"/>
  <c r="AA2702" i="16"/>
  <c r="M2702" i="16"/>
  <c r="L2702" i="16"/>
  <c r="K2702" i="16"/>
  <c r="J2702" i="16"/>
  <c r="I2702" i="16"/>
  <c r="H2702" i="16"/>
  <c r="G2702" i="16"/>
  <c r="A2702" i="16"/>
  <c r="AB2701" i="16"/>
  <c r="AA2701" i="16"/>
  <c r="M2701" i="16"/>
  <c r="L2701" i="16"/>
  <c r="K2701" i="16"/>
  <c r="J2701" i="16"/>
  <c r="I2701" i="16"/>
  <c r="B2701" i="16" s="1"/>
  <c r="H2701" i="16"/>
  <c r="G2701" i="16"/>
  <c r="C2701" i="16"/>
  <c r="A2701" i="16"/>
  <c r="N2701" i="16" s="1"/>
  <c r="AB2700" i="16"/>
  <c r="AA2700" i="16"/>
  <c r="M2700" i="16"/>
  <c r="L2700" i="16"/>
  <c r="K2700" i="16"/>
  <c r="J2700" i="16"/>
  <c r="I2700" i="16"/>
  <c r="H2700" i="16"/>
  <c r="G2700" i="16"/>
  <c r="A2700" i="16"/>
  <c r="AB2699" i="16"/>
  <c r="AA2699" i="16"/>
  <c r="M2699" i="16"/>
  <c r="L2699" i="16"/>
  <c r="K2699" i="16"/>
  <c r="J2699" i="16"/>
  <c r="I2699" i="16"/>
  <c r="H2699" i="16"/>
  <c r="G2699" i="16"/>
  <c r="A2699" i="16"/>
  <c r="N2699" i="16" s="1"/>
  <c r="AB2698" i="16"/>
  <c r="AA2698" i="16"/>
  <c r="M2698" i="16"/>
  <c r="L2698" i="16"/>
  <c r="K2698" i="16"/>
  <c r="J2698" i="16"/>
  <c r="I2698" i="16"/>
  <c r="H2698" i="16"/>
  <c r="G2698" i="16"/>
  <c r="A2698" i="16"/>
  <c r="AB2697" i="16"/>
  <c r="AA2697" i="16"/>
  <c r="N2697" i="16"/>
  <c r="M2697" i="16"/>
  <c r="L2697" i="16"/>
  <c r="K2697" i="16"/>
  <c r="J2697" i="16"/>
  <c r="I2697" i="16"/>
  <c r="B2697" i="16" s="1"/>
  <c r="H2697" i="16"/>
  <c r="G2697" i="16"/>
  <c r="F2697" i="16" s="1"/>
  <c r="C2697" i="16"/>
  <c r="A2697" i="16"/>
  <c r="AB2696" i="16"/>
  <c r="AA2696" i="16"/>
  <c r="M2696" i="16"/>
  <c r="L2696" i="16"/>
  <c r="K2696" i="16"/>
  <c r="J2696" i="16"/>
  <c r="I2696" i="16"/>
  <c r="H2696" i="16"/>
  <c r="G2696" i="16"/>
  <c r="A2696" i="16"/>
  <c r="AB2695" i="16"/>
  <c r="AA2695" i="16"/>
  <c r="N2695" i="16"/>
  <c r="M2695" i="16"/>
  <c r="L2695" i="16"/>
  <c r="K2695" i="16"/>
  <c r="J2695" i="16"/>
  <c r="I2695" i="16"/>
  <c r="H2695" i="16"/>
  <c r="G2695" i="16"/>
  <c r="F2695" i="16"/>
  <c r="A2695" i="16"/>
  <c r="C2695" i="16" s="1"/>
  <c r="AB2694" i="16"/>
  <c r="AA2694" i="16"/>
  <c r="M2694" i="16"/>
  <c r="L2694" i="16"/>
  <c r="K2694" i="16"/>
  <c r="J2694" i="16"/>
  <c r="I2694" i="16"/>
  <c r="H2694" i="16"/>
  <c r="G2694" i="16"/>
  <c r="A2694" i="16"/>
  <c r="AB2693" i="16"/>
  <c r="AA2693" i="16"/>
  <c r="M2693" i="16"/>
  <c r="L2693" i="16"/>
  <c r="K2693" i="16"/>
  <c r="J2693" i="16"/>
  <c r="I2693" i="16"/>
  <c r="B2693" i="16" s="1"/>
  <c r="H2693" i="16"/>
  <c r="G2693" i="16"/>
  <c r="C2693" i="16"/>
  <c r="A2693" i="16"/>
  <c r="N2693" i="16" s="1"/>
  <c r="AB2692" i="16"/>
  <c r="AA2692" i="16"/>
  <c r="M2692" i="16"/>
  <c r="L2692" i="16"/>
  <c r="K2692" i="16"/>
  <c r="J2692" i="16"/>
  <c r="I2692" i="16"/>
  <c r="H2692" i="16"/>
  <c r="G2692" i="16"/>
  <c r="A2692" i="16"/>
  <c r="AB2691" i="16"/>
  <c r="AA2691" i="16"/>
  <c r="M2691" i="16"/>
  <c r="L2691" i="16"/>
  <c r="K2691" i="16"/>
  <c r="J2691" i="16"/>
  <c r="I2691" i="16"/>
  <c r="H2691" i="16"/>
  <c r="G2691" i="16"/>
  <c r="A2691" i="16"/>
  <c r="N2691" i="16" s="1"/>
  <c r="AB2690" i="16"/>
  <c r="AA2690" i="16"/>
  <c r="M2690" i="16"/>
  <c r="L2690" i="16"/>
  <c r="K2690" i="16"/>
  <c r="J2690" i="16"/>
  <c r="I2690" i="16"/>
  <c r="H2690" i="16"/>
  <c r="G2690" i="16"/>
  <c r="A2690" i="16"/>
  <c r="AB2689" i="16"/>
  <c r="AA2689" i="16"/>
  <c r="M2689" i="16"/>
  <c r="L2689" i="16"/>
  <c r="K2689" i="16"/>
  <c r="J2689" i="16"/>
  <c r="I2689" i="16"/>
  <c r="B2689" i="16" s="1"/>
  <c r="H2689" i="16"/>
  <c r="G2689" i="16"/>
  <c r="F2689" i="16" s="1"/>
  <c r="C2689" i="16"/>
  <c r="A2689" i="16"/>
  <c r="N2689" i="16" s="1"/>
  <c r="AB2688" i="16"/>
  <c r="AA2688" i="16"/>
  <c r="M2688" i="16"/>
  <c r="L2688" i="16"/>
  <c r="K2688" i="16"/>
  <c r="J2688" i="16"/>
  <c r="I2688" i="16"/>
  <c r="H2688" i="16"/>
  <c r="G2688" i="16"/>
  <c r="A2688" i="16"/>
  <c r="AB2687" i="16"/>
  <c r="AA2687" i="16"/>
  <c r="N2687" i="16"/>
  <c r="M2687" i="16"/>
  <c r="L2687" i="16"/>
  <c r="K2687" i="16"/>
  <c r="J2687" i="16"/>
  <c r="I2687" i="16"/>
  <c r="H2687" i="16"/>
  <c r="G2687" i="16"/>
  <c r="F2687" i="16"/>
  <c r="A2687" i="16"/>
  <c r="C2687" i="16" s="1"/>
  <c r="AB2686" i="16"/>
  <c r="AA2686" i="16"/>
  <c r="M2686" i="16"/>
  <c r="L2686" i="16"/>
  <c r="K2686" i="16"/>
  <c r="J2686" i="16"/>
  <c r="I2686" i="16"/>
  <c r="H2686" i="16"/>
  <c r="G2686" i="16"/>
  <c r="A2686" i="16"/>
  <c r="AB2685" i="16"/>
  <c r="AA2685" i="16"/>
  <c r="M2685" i="16"/>
  <c r="L2685" i="16"/>
  <c r="K2685" i="16"/>
  <c r="J2685" i="16"/>
  <c r="I2685" i="16"/>
  <c r="B2685" i="16" s="1"/>
  <c r="H2685" i="16"/>
  <c r="G2685" i="16"/>
  <c r="C2685" i="16"/>
  <c r="A2685" i="16"/>
  <c r="N2685" i="16" s="1"/>
  <c r="AB2684" i="16"/>
  <c r="AA2684" i="16"/>
  <c r="M2684" i="16"/>
  <c r="L2684" i="16"/>
  <c r="K2684" i="16"/>
  <c r="J2684" i="16"/>
  <c r="I2684" i="16"/>
  <c r="H2684" i="16"/>
  <c r="G2684" i="16"/>
  <c r="A2684" i="16"/>
  <c r="AB2683" i="16"/>
  <c r="AA2683" i="16"/>
  <c r="M2683" i="16"/>
  <c r="L2683" i="16"/>
  <c r="K2683" i="16"/>
  <c r="J2683" i="16"/>
  <c r="I2683" i="16"/>
  <c r="H2683" i="16"/>
  <c r="G2683" i="16"/>
  <c r="A2683" i="16"/>
  <c r="N2683" i="16" s="1"/>
  <c r="AB2682" i="16"/>
  <c r="AA2682" i="16"/>
  <c r="M2682" i="16"/>
  <c r="L2682" i="16"/>
  <c r="K2682" i="16"/>
  <c r="J2682" i="16"/>
  <c r="I2682" i="16"/>
  <c r="H2682" i="16"/>
  <c r="G2682" i="16"/>
  <c r="A2682" i="16"/>
  <c r="AB2681" i="16"/>
  <c r="AA2681" i="16"/>
  <c r="N2681" i="16"/>
  <c r="M2681" i="16"/>
  <c r="L2681" i="16"/>
  <c r="K2681" i="16"/>
  <c r="J2681" i="16"/>
  <c r="I2681" i="16"/>
  <c r="B2681" i="16" s="1"/>
  <c r="H2681" i="16"/>
  <c r="G2681" i="16"/>
  <c r="F2681" i="16" s="1"/>
  <c r="C2681" i="16"/>
  <c r="A2681" i="16"/>
  <c r="AB2680" i="16"/>
  <c r="AA2680" i="16"/>
  <c r="M2680" i="16"/>
  <c r="L2680" i="16"/>
  <c r="K2680" i="16"/>
  <c r="J2680" i="16"/>
  <c r="I2680" i="16"/>
  <c r="H2680" i="16"/>
  <c r="G2680" i="16"/>
  <c r="A2680" i="16"/>
  <c r="AB2679" i="16"/>
  <c r="AA2679" i="16"/>
  <c r="N2679" i="16"/>
  <c r="M2679" i="16"/>
  <c r="L2679" i="16"/>
  <c r="K2679" i="16"/>
  <c r="J2679" i="16"/>
  <c r="I2679" i="16"/>
  <c r="H2679" i="16"/>
  <c r="G2679" i="16"/>
  <c r="F2679" i="16"/>
  <c r="A2679" i="16"/>
  <c r="C2679" i="16" s="1"/>
  <c r="AB2678" i="16"/>
  <c r="AA2678" i="16"/>
  <c r="M2678" i="16"/>
  <c r="L2678" i="16"/>
  <c r="K2678" i="16"/>
  <c r="J2678" i="16"/>
  <c r="I2678" i="16"/>
  <c r="H2678" i="16"/>
  <c r="G2678" i="16"/>
  <c r="A2678" i="16"/>
  <c r="AB2677" i="16"/>
  <c r="AA2677" i="16"/>
  <c r="M2677" i="16"/>
  <c r="L2677" i="16"/>
  <c r="K2677" i="16"/>
  <c r="J2677" i="16"/>
  <c r="I2677" i="16"/>
  <c r="B2677" i="16" s="1"/>
  <c r="H2677" i="16"/>
  <c r="G2677" i="16"/>
  <c r="C2677" i="16"/>
  <c r="A2677" i="16"/>
  <c r="N2677" i="16" s="1"/>
  <c r="AB2676" i="16"/>
  <c r="AA2676" i="16"/>
  <c r="M2676" i="16"/>
  <c r="L2676" i="16"/>
  <c r="K2676" i="16"/>
  <c r="J2676" i="16"/>
  <c r="I2676" i="16"/>
  <c r="H2676" i="16"/>
  <c r="G2676" i="16"/>
  <c r="A2676" i="16"/>
  <c r="AB2675" i="16"/>
  <c r="AA2675" i="16"/>
  <c r="M2675" i="16"/>
  <c r="L2675" i="16"/>
  <c r="K2675" i="16"/>
  <c r="J2675" i="16"/>
  <c r="I2675" i="16"/>
  <c r="H2675" i="16"/>
  <c r="G2675" i="16"/>
  <c r="A2675" i="16"/>
  <c r="N2675" i="16" s="1"/>
  <c r="AB2674" i="16"/>
  <c r="AA2674" i="16"/>
  <c r="M2674" i="16"/>
  <c r="L2674" i="16"/>
  <c r="K2674" i="16"/>
  <c r="J2674" i="16"/>
  <c r="I2674" i="16"/>
  <c r="H2674" i="16"/>
  <c r="G2674" i="16"/>
  <c r="A2674" i="16"/>
  <c r="AB2673" i="16"/>
  <c r="AA2673" i="16"/>
  <c r="N2673" i="16"/>
  <c r="M2673" i="16"/>
  <c r="L2673" i="16"/>
  <c r="K2673" i="16"/>
  <c r="J2673" i="16"/>
  <c r="I2673" i="16"/>
  <c r="B2673" i="16" s="1"/>
  <c r="H2673" i="16"/>
  <c r="G2673" i="16"/>
  <c r="F2673" i="16" s="1"/>
  <c r="C2673" i="16"/>
  <c r="A2673" i="16"/>
  <c r="AB2672" i="16"/>
  <c r="AA2672" i="16"/>
  <c r="M2672" i="16"/>
  <c r="L2672" i="16"/>
  <c r="K2672" i="16"/>
  <c r="J2672" i="16"/>
  <c r="I2672" i="16"/>
  <c r="H2672" i="16"/>
  <c r="G2672" i="16"/>
  <c r="A2672" i="16"/>
  <c r="AB2671" i="16"/>
  <c r="AA2671" i="16"/>
  <c r="N2671" i="16"/>
  <c r="M2671" i="16"/>
  <c r="L2671" i="16"/>
  <c r="K2671" i="16"/>
  <c r="J2671" i="16"/>
  <c r="I2671" i="16"/>
  <c r="H2671" i="16"/>
  <c r="G2671" i="16"/>
  <c r="F2671" i="16"/>
  <c r="A2671" i="16"/>
  <c r="C2671" i="16" s="1"/>
  <c r="AB2670" i="16"/>
  <c r="AA2670" i="16"/>
  <c r="M2670" i="16"/>
  <c r="L2670" i="16"/>
  <c r="K2670" i="16"/>
  <c r="J2670" i="16"/>
  <c r="I2670" i="16"/>
  <c r="H2670" i="16"/>
  <c r="G2670" i="16"/>
  <c r="A2670" i="16"/>
  <c r="AB2669" i="16"/>
  <c r="AA2669" i="16"/>
  <c r="M2669" i="16"/>
  <c r="L2669" i="16"/>
  <c r="K2669" i="16"/>
  <c r="J2669" i="16"/>
  <c r="I2669" i="16"/>
  <c r="B2669" i="16" s="1"/>
  <c r="H2669" i="16"/>
  <c r="G2669" i="16"/>
  <c r="C2669" i="16"/>
  <c r="A2669" i="16"/>
  <c r="N2669" i="16" s="1"/>
  <c r="AB2668" i="16"/>
  <c r="AA2668" i="16"/>
  <c r="M2668" i="16"/>
  <c r="L2668" i="16"/>
  <c r="K2668" i="16"/>
  <c r="J2668" i="16"/>
  <c r="I2668" i="16"/>
  <c r="H2668" i="16"/>
  <c r="G2668" i="16"/>
  <c r="A2668" i="16"/>
  <c r="AB2667" i="16"/>
  <c r="AA2667" i="16"/>
  <c r="M2667" i="16"/>
  <c r="L2667" i="16"/>
  <c r="K2667" i="16"/>
  <c r="J2667" i="16"/>
  <c r="I2667" i="16"/>
  <c r="H2667" i="16"/>
  <c r="G2667" i="16"/>
  <c r="A2667" i="16"/>
  <c r="N2667" i="16" s="1"/>
  <c r="AB2666" i="16"/>
  <c r="AA2666" i="16"/>
  <c r="M2666" i="16"/>
  <c r="L2666" i="16"/>
  <c r="K2666" i="16"/>
  <c r="J2666" i="16"/>
  <c r="I2666" i="16"/>
  <c r="H2666" i="16"/>
  <c r="G2666" i="16"/>
  <c r="A2666" i="16"/>
  <c r="AB2665" i="16"/>
  <c r="AA2665" i="16"/>
  <c r="N2665" i="16"/>
  <c r="M2665" i="16"/>
  <c r="L2665" i="16"/>
  <c r="K2665" i="16"/>
  <c r="J2665" i="16"/>
  <c r="I2665" i="16"/>
  <c r="B2665" i="16" s="1"/>
  <c r="H2665" i="16"/>
  <c r="G2665" i="16"/>
  <c r="F2665" i="16" s="1"/>
  <c r="C2665" i="16"/>
  <c r="A2665" i="16"/>
  <c r="AB2664" i="16"/>
  <c r="AA2664" i="16"/>
  <c r="M2664" i="16"/>
  <c r="L2664" i="16"/>
  <c r="K2664" i="16"/>
  <c r="J2664" i="16"/>
  <c r="I2664" i="16"/>
  <c r="H2664" i="16"/>
  <c r="G2664" i="16"/>
  <c r="A2664" i="16"/>
  <c r="AB2663" i="16"/>
  <c r="AA2663" i="16"/>
  <c r="N2663" i="16"/>
  <c r="M2663" i="16"/>
  <c r="L2663" i="16"/>
  <c r="K2663" i="16"/>
  <c r="J2663" i="16"/>
  <c r="I2663" i="16"/>
  <c r="H2663" i="16"/>
  <c r="G2663" i="16"/>
  <c r="F2663" i="16"/>
  <c r="A2663" i="16"/>
  <c r="C2663" i="16" s="1"/>
  <c r="AB2662" i="16"/>
  <c r="AA2662" i="16"/>
  <c r="M2662" i="16"/>
  <c r="L2662" i="16"/>
  <c r="K2662" i="16"/>
  <c r="J2662" i="16"/>
  <c r="I2662" i="16"/>
  <c r="H2662" i="16"/>
  <c r="G2662" i="16"/>
  <c r="A2662" i="16"/>
  <c r="AB2661" i="16"/>
  <c r="AA2661" i="16"/>
  <c r="M2661" i="16"/>
  <c r="L2661" i="16"/>
  <c r="K2661" i="16"/>
  <c r="J2661" i="16"/>
  <c r="I2661" i="16"/>
  <c r="B2661" i="16" s="1"/>
  <c r="H2661" i="16"/>
  <c r="G2661" i="16"/>
  <c r="C2661" i="16"/>
  <c r="A2661" i="16"/>
  <c r="N2661" i="16" s="1"/>
  <c r="AB2660" i="16"/>
  <c r="AA2660" i="16"/>
  <c r="M2660" i="16"/>
  <c r="L2660" i="16"/>
  <c r="K2660" i="16"/>
  <c r="J2660" i="16"/>
  <c r="I2660" i="16"/>
  <c r="H2660" i="16"/>
  <c r="G2660" i="16"/>
  <c r="A2660" i="16"/>
  <c r="AB2659" i="16"/>
  <c r="AA2659" i="16"/>
  <c r="M2659" i="16"/>
  <c r="L2659" i="16"/>
  <c r="K2659" i="16"/>
  <c r="J2659" i="16"/>
  <c r="I2659" i="16"/>
  <c r="H2659" i="16"/>
  <c r="G2659" i="16"/>
  <c r="A2659" i="16"/>
  <c r="N2659" i="16" s="1"/>
  <c r="AB2658" i="16"/>
  <c r="AA2658" i="16"/>
  <c r="M2658" i="16"/>
  <c r="L2658" i="16"/>
  <c r="K2658" i="16"/>
  <c r="J2658" i="16"/>
  <c r="I2658" i="16"/>
  <c r="H2658" i="16"/>
  <c r="G2658" i="16"/>
  <c r="A2658" i="16"/>
  <c r="AB2657" i="16"/>
  <c r="AA2657" i="16"/>
  <c r="N2657" i="16"/>
  <c r="M2657" i="16"/>
  <c r="L2657" i="16"/>
  <c r="K2657" i="16"/>
  <c r="J2657" i="16"/>
  <c r="I2657" i="16"/>
  <c r="B2657" i="16" s="1"/>
  <c r="H2657" i="16"/>
  <c r="G2657" i="16"/>
  <c r="F2657" i="16" s="1"/>
  <c r="C2657" i="16"/>
  <c r="A2657" i="16"/>
  <c r="AB2656" i="16"/>
  <c r="AA2656" i="16"/>
  <c r="M2656" i="16"/>
  <c r="L2656" i="16"/>
  <c r="K2656" i="16"/>
  <c r="J2656" i="16"/>
  <c r="I2656" i="16"/>
  <c r="H2656" i="16"/>
  <c r="G2656" i="16"/>
  <c r="A2656" i="16"/>
  <c r="AB2655" i="16"/>
  <c r="AA2655" i="16"/>
  <c r="N2655" i="16"/>
  <c r="M2655" i="16"/>
  <c r="L2655" i="16"/>
  <c r="K2655" i="16"/>
  <c r="J2655" i="16"/>
  <c r="I2655" i="16"/>
  <c r="H2655" i="16"/>
  <c r="G2655" i="16"/>
  <c r="F2655" i="16"/>
  <c r="A2655" i="16"/>
  <c r="C2655" i="16" s="1"/>
  <c r="AB2654" i="16"/>
  <c r="AA2654" i="16"/>
  <c r="M2654" i="16"/>
  <c r="L2654" i="16"/>
  <c r="K2654" i="16"/>
  <c r="J2654" i="16"/>
  <c r="I2654" i="16"/>
  <c r="H2654" i="16"/>
  <c r="G2654" i="16"/>
  <c r="A2654" i="16"/>
  <c r="AB2653" i="16"/>
  <c r="AA2653" i="16"/>
  <c r="M2653" i="16"/>
  <c r="L2653" i="16"/>
  <c r="K2653" i="16"/>
  <c r="J2653" i="16"/>
  <c r="I2653" i="16"/>
  <c r="B2653" i="16" s="1"/>
  <c r="H2653" i="16"/>
  <c r="G2653" i="16"/>
  <c r="C2653" i="16"/>
  <c r="A2653" i="16"/>
  <c r="N2653" i="16" s="1"/>
  <c r="AB2652" i="16"/>
  <c r="AA2652" i="16"/>
  <c r="M2652" i="16"/>
  <c r="L2652" i="16"/>
  <c r="K2652" i="16"/>
  <c r="J2652" i="16"/>
  <c r="I2652" i="16"/>
  <c r="H2652" i="16"/>
  <c r="G2652" i="16"/>
  <c r="A2652" i="16"/>
  <c r="AB2651" i="16"/>
  <c r="AA2651" i="16"/>
  <c r="M2651" i="16"/>
  <c r="L2651" i="16"/>
  <c r="K2651" i="16"/>
  <c r="J2651" i="16"/>
  <c r="I2651" i="16"/>
  <c r="H2651" i="16"/>
  <c r="G2651" i="16"/>
  <c r="A2651" i="16"/>
  <c r="N2651" i="16" s="1"/>
  <c r="AB2650" i="16"/>
  <c r="AA2650" i="16"/>
  <c r="M2650" i="16"/>
  <c r="L2650" i="16"/>
  <c r="K2650" i="16"/>
  <c r="J2650" i="16"/>
  <c r="I2650" i="16"/>
  <c r="H2650" i="16"/>
  <c r="G2650" i="16"/>
  <c r="A2650" i="16"/>
  <c r="AB2649" i="16"/>
  <c r="AA2649" i="16"/>
  <c r="N2649" i="16"/>
  <c r="M2649" i="16"/>
  <c r="L2649" i="16"/>
  <c r="K2649" i="16"/>
  <c r="J2649" i="16"/>
  <c r="I2649" i="16"/>
  <c r="B2649" i="16" s="1"/>
  <c r="H2649" i="16"/>
  <c r="G2649" i="16"/>
  <c r="F2649" i="16" s="1"/>
  <c r="C2649" i="16"/>
  <c r="A2649" i="16"/>
  <c r="AB2648" i="16"/>
  <c r="AA2648" i="16"/>
  <c r="M2648" i="16"/>
  <c r="L2648" i="16"/>
  <c r="K2648" i="16"/>
  <c r="J2648" i="16"/>
  <c r="I2648" i="16"/>
  <c r="H2648" i="16"/>
  <c r="G2648" i="16"/>
  <c r="A2648" i="16"/>
  <c r="AB2647" i="16"/>
  <c r="AA2647" i="16"/>
  <c r="N2647" i="16"/>
  <c r="M2647" i="16"/>
  <c r="L2647" i="16"/>
  <c r="K2647" i="16"/>
  <c r="J2647" i="16"/>
  <c r="I2647" i="16"/>
  <c r="H2647" i="16"/>
  <c r="G2647" i="16"/>
  <c r="F2647" i="16"/>
  <c r="A2647" i="16"/>
  <c r="C2647" i="16" s="1"/>
  <c r="AB2646" i="16"/>
  <c r="AA2646" i="16"/>
  <c r="M2646" i="16"/>
  <c r="L2646" i="16"/>
  <c r="K2646" i="16"/>
  <c r="J2646" i="16"/>
  <c r="I2646" i="16"/>
  <c r="H2646" i="16"/>
  <c r="G2646" i="16"/>
  <c r="A2646" i="16"/>
  <c r="AB2645" i="16"/>
  <c r="AA2645" i="16"/>
  <c r="M2645" i="16"/>
  <c r="L2645" i="16"/>
  <c r="K2645" i="16"/>
  <c r="J2645" i="16"/>
  <c r="I2645" i="16"/>
  <c r="B2645" i="16" s="1"/>
  <c r="H2645" i="16"/>
  <c r="G2645" i="16"/>
  <c r="C2645" i="16"/>
  <c r="A2645" i="16"/>
  <c r="N2645" i="16" s="1"/>
  <c r="AB2644" i="16"/>
  <c r="AA2644" i="16"/>
  <c r="M2644" i="16"/>
  <c r="L2644" i="16"/>
  <c r="K2644" i="16"/>
  <c r="J2644" i="16"/>
  <c r="I2644" i="16"/>
  <c r="H2644" i="16"/>
  <c r="G2644" i="16"/>
  <c r="A2644" i="16"/>
  <c r="AB2643" i="16"/>
  <c r="AA2643" i="16"/>
  <c r="M2643" i="16"/>
  <c r="L2643" i="16"/>
  <c r="K2643" i="16"/>
  <c r="J2643" i="16"/>
  <c r="I2643" i="16"/>
  <c r="H2643" i="16"/>
  <c r="G2643" i="16"/>
  <c r="A2643" i="16"/>
  <c r="N2643" i="16" s="1"/>
  <c r="AB2642" i="16"/>
  <c r="AA2642" i="16"/>
  <c r="M2642" i="16"/>
  <c r="L2642" i="16"/>
  <c r="K2642" i="16"/>
  <c r="J2642" i="16"/>
  <c r="I2642" i="16"/>
  <c r="H2642" i="16"/>
  <c r="G2642" i="16"/>
  <c r="A2642" i="16"/>
  <c r="AB2641" i="16"/>
  <c r="AA2641" i="16"/>
  <c r="N2641" i="16"/>
  <c r="M2641" i="16"/>
  <c r="L2641" i="16"/>
  <c r="K2641" i="16"/>
  <c r="J2641" i="16"/>
  <c r="I2641" i="16"/>
  <c r="B2641" i="16" s="1"/>
  <c r="H2641" i="16"/>
  <c r="G2641" i="16"/>
  <c r="F2641" i="16" s="1"/>
  <c r="C2641" i="16"/>
  <c r="A2641" i="16"/>
  <c r="AB2640" i="16"/>
  <c r="AA2640" i="16"/>
  <c r="M2640" i="16"/>
  <c r="L2640" i="16"/>
  <c r="K2640" i="16"/>
  <c r="J2640" i="16"/>
  <c r="I2640" i="16"/>
  <c r="H2640" i="16"/>
  <c r="G2640" i="16"/>
  <c r="A2640" i="16"/>
  <c r="AB2639" i="16"/>
  <c r="AA2639" i="16"/>
  <c r="N2639" i="16"/>
  <c r="M2639" i="16"/>
  <c r="L2639" i="16"/>
  <c r="K2639" i="16"/>
  <c r="J2639" i="16"/>
  <c r="I2639" i="16"/>
  <c r="H2639" i="16"/>
  <c r="G2639" i="16"/>
  <c r="F2639" i="16"/>
  <c r="A2639" i="16"/>
  <c r="C2639" i="16" s="1"/>
  <c r="AB2638" i="16"/>
  <c r="AA2638" i="16"/>
  <c r="M2638" i="16"/>
  <c r="L2638" i="16"/>
  <c r="K2638" i="16"/>
  <c r="J2638" i="16"/>
  <c r="I2638" i="16"/>
  <c r="H2638" i="16"/>
  <c r="G2638" i="16"/>
  <c r="A2638" i="16"/>
  <c r="AB2637" i="16"/>
  <c r="AA2637" i="16"/>
  <c r="M2637" i="16"/>
  <c r="L2637" i="16"/>
  <c r="K2637" i="16"/>
  <c r="J2637" i="16"/>
  <c r="I2637" i="16"/>
  <c r="B2637" i="16" s="1"/>
  <c r="H2637" i="16"/>
  <c r="G2637" i="16"/>
  <c r="C2637" i="16"/>
  <c r="A2637" i="16"/>
  <c r="N2637" i="16" s="1"/>
  <c r="AB2636" i="16"/>
  <c r="AA2636" i="16"/>
  <c r="M2636" i="16"/>
  <c r="L2636" i="16"/>
  <c r="K2636" i="16"/>
  <c r="J2636" i="16"/>
  <c r="I2636" i="16"/>
  <c r="H2636" i="16"/>
  <c r="G2636" i="16"/>
  <c r="A2636" i="16"/>
  <c r="AB2635" i="16"/>
  <c r="AA2635" i="16"/>
  <c r="M2635" i="16"/>
  <c r="L2635" i="16"/>
  <c r="K2635" i="16"/>
  <c r="J2635" i="16"/>
  <c r="I2635" i="16"/>
  <c r="H2635" i="16"/>
  <c r="G2635" i="16"/>
  <c r="A2635" i="16"/>
  <c r="N2635" i="16" s="1"/>
  <c r="AB2634" i="16"/>
  <c r="AA2634" i="16"/>
  <c r="M2634" i="16"/>
  <c r="L2634" i="16"/>
  <c r="K2634" i="16"/>
  <c r="J2634" i="16"/>
  <c r="I2634" i="16"/>
  <c r="H2634" i="16"/>
  <c r="G2634" i="16"/>
  <c r="A2634" i="16"/>
  <c r="AB2633" i="16"/>
  <c r="AA2633" i="16"/>
  <c r="N2633" i="16"/>
  <c r="M2633" i="16"/>
  <c r="L2633" i="16"/>
  <c r="K2633" i="16"/>
  <c r="J2633" i="16"/>
  <c r="I2633" i="16"/>
  <c r="B2633" i="16" s="1"/>
  <c r="H2633" i="16"/>
  <c r="G2633" i="16"/>
  <c r="F2633" i="16" s="1"/>
  <c r="C2633" i="16"/>
  <c r="A2633" i="16"/>
  <c r="AB2632" i="16"/>
  <c r="AA2632" i="16"/>
  <c r="M2632" i="16"/>
  <c r="L2632" i="16"/>
  <c r="K2632" i="16"/>
  <c r="J2632" i="16"/>
  <c r="I2632" i="16"/>
  <c r="H2632" i="16"/>
  <c r="G2632" i="16"/>
  <c r="A2632" i="16"/>
  <c r="AB2631" i="16"/>
  <c r="AA2631" i="16"/>
  <c r="N2631" i="16"/>
  <c r="M2631" i="16"/>
  <c r="L2631" i="16"/>
  <c r="K2631" i="16"/>
  <c r="J2631" i="16"/>
  <c r="I2631" i="16"/>
  <c r="H2631" i="16"/>
  <c r="G2631" i="16"/>
  <c r="F2631" i="16"/>
  <c r="A2631" i="16"/>
  <c r="C2631" i="16" s="1"/>
  <c r="AB2630" i="16"/>
  <c r="AA2630" i="16"/>
  <c r="M2630" i="16"/>
  <c r="L2630" i="16"/>
  <c r="K2630" i="16"/>
  <c r="J2630" i="16"/>
  <c r="I2630" i="16"/>
  <c r="H2630" i="16"/>
  <c r="G2630" i="16"/>
  <c r="A2630" i="16"/>
  <c r="AB2629" i="16"/>
  <c r="AA2629" i="16"/>
  <c r="M2629" i="16"/>
  <c r="L2629" i="16"/>
  <c r="K2629" i="16"/>
  <c r="J2629" i="16"/>
  <c r="I2629" i="16"/>
  <c r="B2629" i="16" s="1"/>
  <c r="H2629" i="16"/>
  <c r="G2629" i="16"/>
  <c r="C2629" i="16"/>
  <c r="A2629" i="16"/>
  <c r="N2629" i="16" s="1"/>
  <c r="AB2628" i="16"/>
  <c r="AA2628" i="16"/>
  <c r="M2628" i="16"/>
  <c r="L2628" i="16"/>
  <c r="K2628" i="16"/>
  <c r="J2628" i="16"/>
  <c r="I2628" i="16"/>
  <c r="H2628" i="16"/>
  <c r="G2628" i="16"/>
  <c r="A2628" i="16"/>
  <c r="AB2627" i="16"/>
  <c r="AA2627" i="16"/>
  <c r="M2627" i="16"/>
  <c r="L2627" i="16"/>
  <c r="K2627" i="16"/>
  <c r="J2627" i="16"/>
  <c r="I2627" i="16"/>
  <c r="H2627" i="16"/>
  <c r="G2627" i="16"/>
  <c r="A2627" i="16"/>
  <c r="N2627" i="16" s="1"/>
  <c r="AB2626" i="16"/>
  <c r="AA2626" i="16"/>
  <c r="M2626" i="16"/>
  <c r="L2626" i="16"/>
  <c r="K2626" i="16"/>
  <c r="J2626" i="16"/>
  <c r="I2626" i="16"/>
  <c r="H2626" i="16"/>
  <c r="G2626" i="16"/>
  <c r="A2626" i="16"/>
  <c r="AB2625" i="16"/>
  <c r="AA2625" i="16"/>
  <c r="N2625" i="16"/>
  <c r="M2625" i="16"/>
  <c r="L2625" i="16"/>
  <c r="K2625" i="16"/>
  <c r="J2625" i="16"/>
  <c r="I2625" i="16"/>
  <c r="B2625" i="16" s="1"/>
  <c r="H2625" i="16"/>
  <c r="G2625" i="16"/>
  <c r="F2625" i="16" s="1"/>
  <c r="C2625" i="16"/>
  <c r="A2625" i="16"/>
  <c r="AB2624" i="16"/>
  <c r="AA2624" i="16"/>
  <c r="M2624" i="16"/>
  <c r="L2624" i="16"/>
  <c r="K2624" i="16"/>
  <c r="J2624" i="16"/>
  <c r="I2624" i="16"/>
  <c r="H2624" i="16"/>
  <c r="G2624" i="16"/>
  <c r="A2624" i="16"/>
  <c r="AB2623" i="16"/>
  <c r="AA2623" i="16"/>
  <c r="N2623" i="16"/>
  <c r="M2623" i="16"/>
  <c r="L2623" i="16"/>
  <c r="K2623" i="16"/>
  <c r="J2623" i="16"/>
  <c r="I2623" i="16"/>
  <c r="H2623" i="16"/>
  <c r="G2623" i="16"/>
  <c r="F2623" i="16"/>
  <c r="A2623" i="16"/>
  <c r="C2623" i="16" s="1"/>
  <c r="AB2622" i="16"/>
  <c r="AA2622" i="16"/>
  <c r="M2622" i="16"/>
  <c r="L2622" i="16"/>
  <c r="K2622" i="16"/>
  <c r="J2622" i="16"/>
  <c r="I2622" i="16"/>
  <c r="H2622" i="16"/>
  <c r="G2622" i="16"/>
  <c r="A2622" i="16"/>
  <c r="AB2621" i="16"/>
  <c r="AA2621" i="16"/>
  <c r="M2621" i="16"/>
  <c r="L2621" i="16"/>
  <c r="K2621" i="16"/>
  <c r="J2621" i="16"/>
  <c r="I2621" i="16"/>
  <c r="B2621" i="16" s="1"/>
  <c r="H2621" i="16"/>
  <c r="G2621" i="16"/>
  <c r="C2621" i="16"/>
  <c r="A2621" i="16"/>
  <c r="N2621" i="16" s="1"/>
  <c r="AB2620" i="16"/>
  <c r="AA2620" i="16"/>
  <c r="M2620" i="16"/>
  <c r="L2620" i="16"/>
  <c r="K2620" i="16"/>
  <c r="J2620" i="16"/>
  <c r="I2620" i="16"/>
  <c r="H2620" i="16"/>
  <c r="G2620" i="16"/>
  <c r="A2620" i="16"/>
  <c r="AB2619" i="16"/>
  <c r="AA2619" i="16"/>
  <c r="M2619" i="16"/>
  <c r="L2619" i="16"/>
  <c r="K2619" i="16"/>
  <c r="J2619" i="16"/>
  <c r="I2619" i="16"/>
  <c r="H2619" i="16"/>
  <c r="G2619" i="16"/>
  <c r="A2619" i="16"/>
  <c r="N2619" i="16" s="1"/>
  <c r="AB2618" i="16"/>
  <c r="AA2618" i="16"/>
  <c r="M2618" i="16"/>
  <c r="L2618" i="16"/>
  <c r="K2618" i="16"/>
  <c r="J2618" i="16"/>
  <c r="I2618" i="16"/>
  <c r="H2618" i="16"/>
  <c r="G2618" i="16"/>
  <c r="A2618" i="16"/>
  <c r="AB2617" i="16"/>
  <c r="AA2617" i="16"/>
  <c r="N2617" i="16"/>
  <c r="M2617" i="16"/>
  <c r="L2617" i="16"/>
  <c r="K2617" i="16"/>
  <c r="J2617" i="16"/>
  <c r="I2617" i="16"/>
  <c r="B2617" i="16" s="1"/>
  <c r="H2617" i="16"/>
  <c r="G2617" i="16"/>
  <c r="F2617" i="16" s="1"/>
  <c r="C2617" i="16"/>
  <c r="A2617" i="16"/>
  <c r="AB2616" i="16"/>
  <c r="AA2616" i="16"/>
  <c r="M2616" i="16"/>
  <c r="L2616" i="16"/>
  <c r="K2616" i="16"/>
  <c r="J2616" i="16"/>
  <c r="I2616" i="16"/>
  <c r="H2616" i="16"/>
  <c r="G2616" i="16"/>
  <c r="A2616" i="16"/>
  <c r="AB2615" i="16"/>
  <c r="AA2615" i="16"/>
  <c r="N2615" i="16"/>
  <c r="M2615" i="16"/>
  <c r="L2615" i="16"/>
  <c r="K2615" i="16"/>
  <c r="J2615" i="16"/>
  <c r="I2615" i="16"/>
  <c r="H2615" i="16"/>
  <c r="G2615" i="16"/>
  <c r="F2615" i="16"/>
  <c r="A2615" i="16"/>
  <c r="C2615" i="16" s="1"/>
  <c r="AB2614" i="16"/>
  <c r="AA2614" i="16"/>
  <c r="M2614" i="16"/>
  <c r="L2614" i="16"/>
  <c r="K2614" i="16"/>
  <c r="J2614" i="16"/>
  <c r="I2614" i="16"/>
  <c r="H2614" i="16"/>
  <c r="G2614" i="16"/>
  <c r="A2614" i="16"/>
  <c r="AB2613" i="16"/>
  <c r="AA2613" i="16"/>
  <c r="M2613" i="16"/>
  <c r="L2613" i="16"/>
  <c r="K2613" i="16"/>
  <c r="J2613" i="16"/>
  <c r="I2613" i="16"/>
  <c r="B2613" i="16" s="1"/>
  <c r="H2613" i="16"/>
  <c r="G2613" i="16"/>
  <c r="C2613" i="16"/>
  <c r="A2613" i="16"/>
  <c r="N2613" i="16" s="1"/>
  <c r="AB2612" i="16"/>
  <c r="AA2612" i="16"/>
  <c r="M2612" i="16"/>
  <c r="L2612" i="16"/>
  <c r="K2612" i="16"/>
  <c r="J2612" i="16"/>
  <c r="I2612" i="16"/>
  <c r="H2612" i="16"/>
  <c r="G2612" i="16"/>
  <c r="A2612" i="16"/>
  <c r="AB2611" i="16"/>
  <c r="AA2611" i="16"/>
  <c r="M2611" i="16"/>
  <c r="L2611" i="16"/>
  <c r="K2611" i="16"/>
  <c r="J2611" i="16"/>
  <c r="I2611" i="16"/>
  <c r="H2611" i="16"/>
  <c r="G2611" i="16"/>
  <c r="A2611" i="16"/>
  <c r="N2611" i="16" s="1"/>
  <c r="AB2610" i="16"/>
  <c r="AA2610" i="16"/>
  <c r="M2610" i="16"/>
  <c r="L2610" i="16"/>
  <c r="K2610" i="16"/>
  <c r="J2610" i="16"/>
  <c r="I2610" i="16"/>
  <c r="H2610" i="16"/>
  <c r="G2610" i="16"/>
  <c r="A2610" i="16"/>
  <c r="AB2609" i="16"/>
  <c r="AA2609" i="16"/>
  <c r="N2609" i="16"/>
  <c r="M2609" i="16"/>
  <c r="L2609" i="16"/>
  <c r="K2609" i="16"/>
  <c r="J2609" i="16"/>
  <c r="I2609" i="16"/>
  <c r="B2609" i="16" s="1"/>
  <c r="H2609" i="16"/>
  <c r="G2609" i="16"/>
  <c r="F2609" i="16" s="1"/>
  <c r="C2609" i="16"/>
  <c r="A2609" i="16"/>
  <c r="AB2608" i="16"/>
  <c r="AA2608" i="16"/>
  <c r="M2608" i="16"/>
  <c r="L2608" i="16"/>
  <c r="K2608" i="16"/>
  <c r="J2608" i="16"/>
  <c r="I2608" i="16"/>
  <c r="H2608" i="16"/>
  <c r="G2608" i="16"/>
  <c r="A2608" i="16"/>
  <c r="AB2607" i="16"/>
  <c r="AA2607" i="16"/>
  <c r="N2607" i="16"/>
  <c r="M2607" i="16"/>
  <c r="L2607" i="16"/>
  <c r="K2607" i="16"/>
  <c r="J2607" i="16"/>
  <c r="I2607" i="16"/>
  <c r="H2607" i="16"/>
  <c r="G2607" i="16"/>
  <c r="F2607" i="16"/>
  <c r="A2607" i="16"/>
  <c r="C2607" i="16" s="1"/>
  <c r="AB2606" i="16"/>
  <c r="AA2606" i="16"/>
  <c r="M2606" i="16"/>
  <c r="L2606" i="16"/>
  <c r="K2606" i="16"/>
  <c r="J2606" i="16"/>
  <c r="I2606" i="16"/>
  <c r="H2606" i="16"/>
  <c r="G2606" i="16"/>
  <c r="A2606" i="16"/>
  <c r="AB2605" i="16"/>
  <c r="AA2605" i="16"/>
  <c r="M2605" i="16"/>
  <c r="L2605" i="16"/>
  <c r="K2605" i="16"/>
  <c r="J2605" i="16"/>
  <c r="I2605" i="16"/>
  <c r="B2605" i="16" s="1"/>
  <c r="H2605" i="16"/>
  <c r="G2605" i="16"/>
  <c r="C2605" i="16"/>
  <c r="A2605" i="16"/>
  <c r="N2605" i="16" s="1"/>
  <c r="AB2604" i="16"/>
  <c r="AA2604" i="16"/>
  <c r="M2604" i="16"/>
  <c r="L2604" i="16"/>
  <c r="K2604" i="16"/>
  <c r="J2604" i="16"/>
  <c r="I2604" i="16"/>
  <c r="H2604" i="16"/>
  <c r="G2604" i="16"/>
  <c r="A2604" i="16"/>
  <c r="AB2603" i="16"/>
  <c r="AA2603" i="16"/>
  <c r="M2603" i="16"/>
  <c r="L2603" i="16"/>
  <c r="K2603" i="16"/>
  <c r="J2603" i="16"/>
  <c r="I2603" i="16"/>
  <c r="H2603" i="16"/>
  <c r="G2603" i="16"/>
  <c r="A2603" i="16"/>
  <c r="N2603" i="16" s="1"/>
  <c r="AB2602" i="16"/>
  <c r="AA2602" i="16"/>
  <c r="M2602" i="16"/>
  <c r="L2602" i="16"/>
  <c r="K2602" i="16"/>
  <c r="J2602" i="16"/>
  <c r="I2602" i="16"/>
  <c r="H2602" i="16"/>
  <c r="G2602" i="16"/>
  <c r="A2602" i="16"/>
  <c r="AB2601" i="16"/>
  <c r="AA2601" i="16"/>
  <c r="N2601" i="16"/>
  <c r="M2601" i="16"/>
  <c r="L2601" i="16"/>
  <c r="K2601" i="16"/>
  <c r="F2601" i="16"/>
  <c r="C2601" i="16"/>
  <c r="A2601" i="16"/>
  <c r="B2601" i="16" s="1"/>
  <c r="AB2600" i="16"/>
  <c r="AA2600" i="16"/>
  <c r="M2600" i="16"/>
  <c r="L2600" i="16"/>
  <c r="K2600" i="16"/>
  <c r="A2600" i="16"/>
  <c r="AB2599" i="16"/>
  <c r="AA2599" i="16"/>
  <c r="N2599" i="16"/>
  <c r="M2599" i="16"/>
  <c r="L2599" i="16"/>
  <c r="K2599" i="16"/>
  <c r="J2599" i="16"/>
  <c r="I2599" i="16"/>
  <c r="H2599" i="16"/>
  <c r="G2599" i="16"/>
  <c r="F2599" i="16"/>
  <c r="A2599" i="16"/>
  <c r="C2599" i="16" s="1"/>
  <c r="AB2598" i="16"/>
  <c r="AA2598" i="16"/>
  <c r="M2598" i="16"/>
  <c r="L2598" i="16"/>
  <c r="K2598" i="16"/>
  <c r="J2598" i="16"/>
  <c r="I2598" i="16"/>
  <c r="H2598" i="16"/>
  <c r="G2598" i="16"/>
  <c r="A2598" i="16"/>
  <c r="AA2597" i="16"/>
  <c r="M2597" i="16"/>
  <c r="L2597" i="16"/>
  <c r="K2597" i="16"/>
  <c r="C2597" i="16"/>
  <c r="B2597" i="16"/>
  <c r="A2597" i="16"/>
  <c r="N2597" i="16" s="1"/>
  <c r="AA2596" i="16"/>
  <c r="N2596" i="16"/>
  <c r="M2596" i="16"/>
  <c r="L2596" i="16"/>
  <c r="K2596" i="16"/>
  <c r="F2596" i="16"/>
  <c r="C2596" i="16"/>
  <c r="A2596" i="16"/>
  <c r="B2596" i="16" s="1"/>
  <c r="AB2595" i="16"/>
  <c r="AA2595" i="16"/>
  <c r="M2595" i="16"/>
  <c r="L2595" i="16"/>
  <c r="K2595" i="16"/>
  <c r="J2595" i="16"/>
  <c r="I2595" i="16"/>
  <c r="H2595" i="16"/>
  <c r="G2595" i="16"/>
  <c r="A2595" i="16"/>
  <c r="AB2594" i="16"/>
  <c r="AA2594" i="16"/>
  <c r="N2594" i="16"/>
  <c r="M2594" i="16"/>
  <c r="L2594" i="16"/>
  <c r="K2594" i="16"/>
  <c r="J2594" i="16"/>
  <c r="I2594" i="16"/>
  <c r="H2594" i="16"/>
  <c r="G2594" i="16"/>
  <c r="F2594" i="16"/>
  <c r="A2594" i="16"/>
  <c r="C2594" i="16" s="1"/>
  <c r="AB2593" i="16"/>
  <c r="AA2593" i="16"/>
  <c r="M2593" i="16"/>
  <c r="L2593" i="16"/>
  <c r="K2593" i="16"/>
  <c r="J2593" i="16"/>
  <c r="I2593" i="16"/>
  <c r="H2593" i="16"/>
  <c r="G2593" i="16"/>
  <c r="A2593" i="16"/>
  <c r="AB2592" i="16"/>
  <c r="AA2592" i="16"/>
  <c r="M2592" i="16"/>
  <c r="L2592" i="16"/>
  <c r="K2592" i="16"/>
  <c r="J2592" i="16"/>
  <c r="I2592" i="16"/>
  <c r="B2592" i="16" s="1"/>
  <c r="H2592" i="16"/>
  <c r="G2592" i="16"/>
  <c r="C2592" i="16"/>
  <c r="A2592" i="16"/>
  <c r="N2592" i="16" s="1"/>
  <c r="AB2591" i="16"/>
  <c r="AA2591" i="16"/>
  <c r="M2591" i="16"/>
  <c r="L2591" i="16"/>
  <c r="K2591" i="16"/>
  <c r="J2591" i="16"/>
  <c r="I2591" i="16"/>
  <c r="H2591" i="16"/>
  <c r="G2591" i="16"/>
  <c r="A2591" i="16"/>
  <c r="AB2590" i="16"/>
  <c r="AA2590" i="16"/>
  <c r="M2590" i="16"/>
  <c r="L2590" i="16"/>
  <c r="K2590" i="16"/>
  <c r="J2590" i="16"/>
  <c r="I2590" i="16"/>
  <c r="H2590" i="16"/>
  <c r="G2590" i="16"/>
  <c r="A2590" i="16"/>
  <c r="N2590" i="16" s="1"/>
  <c r="AB2589" i="16"/>
  <c r="AA2589" i="16"/>
  <c r="M2589" i="16"/>
  <c r="L2589" i="16"/>
  <c r="K2589" i="16"/>
  <c r="J2589" i="16"/>
  <c r="I2589" i="16"/>
  <c r="H2589" i="16"/>
  <c r="G2589" i="16"/>
  <c r="A2589" i="16"/>
  <c r="AB2588" i="16"/>
  <c r="AA2588" i="16"/>
  <c r="N2588" i="16"/>
  <c r="M2588" i="16"/>
  <c r="L2588" i="16"/>
  <c r="K2588" i="16"/>
  <c r="J2588" i="16"/>
  <c r="I2588" i="16"/>
  <c r="B2588" i="16" s="1"/>
  <c r="H2588" i="16"/>
  <c r="G2588" i="16"/>
  <c r="F2588" i="16" s="1"/>
  <c r="C2588" i="16"/>
  <c r="A2588" i="16"/>
  <c r="AB2587" i="16"/>
  <c r="AA2587" i="16"/>
  <c r="M2587" i="16"/>
  <c r="L2587" i="16"/>
  <c r="K2587" i="16"/>
  <c r="J2587" i="16"/>
  <c r="I2587" i="16"/>
  <c r="H2587" i="16"/>
  <c r="G2587" i="16"/>
  <c r="A2587" i="16"/>
  <c r="AB2586" i="16"/>
  <c r="AA2586" i="16"/>
  <c r="N2586" i="16"/>
  <c r="M2586" i="16"/>
  <c r="L2586" i="16"/>
  <c r="K2586" i="16"/>
  <c r="J2586" i="16"/>
  <c r="I2586" i="16"/>
  <c r="H2586" i="16"/>
  <c r="G2586" i="16"/>
  <c r="F2586" i="16"/>
  <c r="A2586" i="16"/>
  <c r="C2586" i="16" s="1"/>
  <c r="AB2585" i="16"/>
  <c r="AA2585" i="16"/>
  <c r="M2585" i="16"/>
  <c r="L2585" i="16"/>
  <c r="K2585" i="16"/>
  <c r="J2585" i="16"/>
  <c r="I2585" i="16"/>
  <c r="H2585" i="16"/>
  <c r="G2585" i="16"/>
  <c r="A2585" i="16"/>
  <c r="AB2584" i="16"/>
  <c r="AA2584" i="16"/>
  <c r="M2584" i="16"/>
  <c r="L2584" i="16"/>
  <c r="K2584" i="16"/>
  <c r="J2584" i="16"/>
  <c r="I2584" i="16"/>
  <c r="B2584" i="16" s="1"/>
  <c r="H2584" i="16"/>
  <c r="G2584" i="16"/>
  <c r="C2584" i="16"/>
  <c r="A2584" i="16"/>
  <c r="N2584" i="16" s="1"/>
  <c r="AB2583" i="16"/>
  <c r="AA2583" i="16"/>
  <c r="M2583" i="16"/>
  <c r="L2583" i="16"/>
  <c r="K2583" i="16"/>
  <c r="J2583" i="16"/>
  <c r="I2583" i="16"/>
  <c r="H2583" i="16"/>
  <c r="G2583" i="16"/>
  <c r="A2583" i="16"/>
  <c r="AB2582" i="16"/>
  <c r="AA2582" i="16"/>
  <c r="M2582" i="16"/>
  <c r="L2582" i="16"/>
  <c r="K2582" i="16"/>
  <c r="J2582" i="16"/>
  <c r="I2582" i="16"/>
  <c r="H2582" i="16"/>
  <c r="G2582" i="16"/>
  <c r="A2582" i="16"/>
  <c r="N2582" i="16" s="1"/>
  <c r="AB2581" i="16"/>
  <c r="AA2581" i="16"/>
  <c r="M2581" i="16"/>
  <c r="L2581" i="16"/>
  <c r="K2581" i="16"/>
  <c r="J2581" i="16"/>
  <c r="I2581" i="16"/>
  <c r="H2581" i="16"/>
  <c r="G2581" i="16"/>
  <c r="A2581" i="16"/>
  <c r="AB2580" i="16"/>
  <c r="AA2580" i="16"/>
  <c r="N2580" i="16"/>
  <c r="M2580" i="16"/>
  <c r="L2580" i="16"/>
  <c r="K2580" i="16"/>
  <c r="J2580" i="16"/>
  <c r="I2580" i="16"/>
  <c r="B2580" i="16" s="1"/>
  <c r="H2580" i="16"/>
  <c r="G2580" i="16"/>
  <c r="F2580" i="16" s="1"/>
  <c r="C2580" i="16"/>
  <c r="A2580" i="16"/>
  <c r="AB2579" i="16"/>
  <c r="AA2579" i="16"/>
  <c r="M2579" i="16"/>
  <c r="L2579" i="16"/>
  <c r="K2579" i="16"/>
  <c r="J2579" i="16"/>
  <c r="I2579" i="16"/>
  <c r="H2579" i="16"/>
  <c r="G2579" i="16"/>
  <c r="A2579" i="16"/>
  <c r="AB2578" i="16"/>
  <c r="AA2578" i="16"/>
  <c r="N2578" i="16"/>
  <c r="M2578" i="16"/>
  <c r="L2578" i="16"/>
  <c r="K2578" i="16"/>
  <c r="J2578" i="16"/>
  <c r="I2578" i="16"/>
  <c r="H2578" i="16"/>
  <c r="G2578" i="16"/>
  <c r="F2578" i="16"/>
  <c r="A2578" i="16"/>
  <c r="C2578" i="16" s="1"/>
  <c r="AB2577" i="16"/>
  <c r="AA2577" i="16"/>
  <c r="M2577" i="16"/>
  <c r="L2577" i="16"/>
  <c r="K2577" i="16"/>
  <c r="J2577" i="16"/>
  <c r="I2577" i="16"/>
  <c r="H2577" i="16"/>
  <c r="G2577" i="16"/>
  <c r="A2577" i="16"/>
  <c r="AB2576" i="16"/>
  <c r="AA2576" i="16"/>
  <c r="M2576" i="16"/>
  <c r="L2576" i="16"/>
  <c r="K2576" i="16"/>
  <c r="J2576" i="16"/>
  <c r="I2576" i="16"/>
  <c r="B2576" i="16" s="1"/>
  <c r="H2576" i="16"/>
  <c r="G2576" i="16"/>
  <c r="C2576" i="16"/>
  <c r="A2576" i="16"/>
  <c r="N2576" i="16" s="1"/>
  <c r="AB2575" i="16"/>
  <c r="AA2575" i="16"/>
  <c r="M2575" i="16"/>
  <c r="L2575" i="16"/>
  <c r="K2575" i="16"/>
  <c r="J2575" i="16"/>
  <c r="I2575" i="16"/>
  <c r="H2575" i="16"/>
  <c r="G2575" i="16"/>
  <c r="A2575" i="16"/>
  <c r="AB2574" i="16"/>
  <c r="AA2574" i="16"/>
  <c r="M2574" i="16"/>
  <c r="L2574" i="16"/>
  <c r="K2574" i="16"/>
  <c r="J2574" i="16"/>
  <c r="I2574" i="16"/>
  <c r="H2574" i="16"/>
  <c r="G2574" i="16"/>
  <c r="A2574" i="16"/>
  <c r="N2574" i="16" s="1"/>
  <c r="AB2573" i="16"/>
  <c r="AA2573" i="16"/>
  <c r="M2573" i="16"/>
  <c r="L2573" i="16"/>
  <c r="K2573" i="16"/>
  <c r="J2573" i="16"/>
  <c r="I2573" i="16"/>
  <c r="H2573" i="16"/>
  <c r="G2573" i="16"/>
  <c r="A2573" i="16"/>
  <c r="AB2572" i="16"/>
  <c r="AA2572" i="16"/>
  <c r="M2572" i="16"/>
  <c r="L2572" i="16"/>
  <c r="K2572" i="16"/>
  <c r="J2572" i="16"/>
  <c r="I2572" i="16"/>
  <c r="H2572" i="16"/>
  <c r="G2572" i="16"/>
  <c r="A2572" i="16"/>
  <c r="N2572" i="16" s="1"/>
  <c r="AB2571" i="16"/>
  <c r="AA2571" i="16"/>
  <c r="M2571" i="16"/>
  <c r="L2571" i="16"/>
  <c r="K2571" i="16"/>
  <c r="J2571" i="16"/>
  <c r="I2571" i="16"/>
  <c r="H2571" i="16"/>
  <c r="G2571" i="16"/>
  <c r="A2571" i="16"/>
  <c r="AB2570" i="16"/>
  <c r="AA2570" i="16"/>
  <c r="M2570" i="16"/>
  <c r="L2570" i="16"/>
  <c r="K2570" i="16"/>
  <c r="J2570" i="16"/>
  <c r="I2570" i="16"/>
  <c r="B2570" i="16" s="1"/>
  <c r="H2570" i="16"/>
  <c r="G2570" i="16"/>
  <c r="C2570" i="16"/>
  <c r="A2570" i="16"/>
  <c r="N2570" i="16" s="1"/>
  <c r="AB2569" i="16"/>
  <c r="AA2569" i="16"/>
  <c r="M2569" i="16"/>
  <c r="L2569" i="16"/>
  <c r="K2569" i="16"/>
  <c r="J2569" i="16"/>
  <c r="I2569" i="16"/>
  <c r="H2569" i="16"/>
  <c r="G2569" i="16"/>
  <c r="A2569" i="16"/>
  <c r="AB2568" i="16"/>
  <c r="AA2568" i="16"/>
  <c r="M2568" i="16"/>
  <c r="L2568" i="16"/>
  <c r="K2568" i="16"/>
  <c r="J2568" i="16"/>
  <c r="I2568" i="16"/>
  <c r="H2568" i="16"/>
  <c r="G2568" i="16"/>
  <c r="A2568" i="16"/>
  <c r="N2568" i="16" s="1"/>
  <c r="AB2567" i="16"/>
  <c r="AA2567" i="16"/>
  <c r="M2567" i="16"/>
  <c r="L2567" i="16"/>
  <c r="K2567" i="16"/>
  <c r="J2567" i="16"/>
  <c r="I2567" i="16"/>
  <c r="H2567" i="16"/>
  <c r="G2567" i="16"/>
  <c r="A2567" i="16"/>
  <c r="AB2566" i="16"/>
  <c r="AA2566" i="16"/>
  <c r="N2566" i="16"/>
  <c r="M2566" i="16"/>
  <c r="L2566" i="16"/>
  <c r="K2566" i="16"/>
  <c r="J2566" i="16"/>
  <c r="I2566" i="16"/>
  <c r="B2566" i="16" s="1"/>
  <c r="H2566" i="16"/>
  <c r="G2566" i="16"/>
  <c r="F2566" i="16" s="1"/>
  <c r="C2566" i="16"/>
  <c r="A2566" i="16"/>
  <c r="AB2565" i="16"/>
  <c r="AA2565" i="16"/>
  <c r="M2565" i="16"/>
  <c r="L2565" i="16"/>
  <c r="K2565" i="16"/>
  <c r="J2565" i="16"/>
  <c r="I2565" i="16"/>
  <c r="H2565" i="16"/>
  <c r="G2565" i="16"/>
  <c r="A2565" i="16"/>
  <c r="AB2564" i="16"/>
  <c r="AA2564" i="16"/>
  <c r="N2564" i="16"/>
  <c r="M2564" i="16"/>
  <c r="L2564" i="16"/>
  <c r="K2564" i="16"/>
  <c r="J2564" i="16"/>
  <c r="I2564" i="16"/>
  <c r="H2564" i="16"/>
  <c r="G2564" i="16"/>
  <c r="F2564" i="16"/>
  <c r="A2564" i="16"/>
  <c r="C2564" i="16" s="1"/>
  <c r="AB2563" i="16"/>
  <c r="AA2563" i="16"/>
  <c r="M2563" i="16"/>
  <c r="L2563" i="16"/>
  <c r="K2563" i="16"/>
  <c r="J2563" i="16"/>
  <c r="I2563" i="16"/>
  <c r="H2563" i="16"/>
  <c r="G2563" i="16"/>
  <c r="A2563" i="16"/>
  <c r="AB2562" i="16"/>
  <c r="AA2562" i="16"/>
  <c r="M2562" i="16"/>
  <c r="L2562" i="16"/>
  <c r="K2562" i="16"/>
  <c r="J2562" i="16"/>
  <c r="I2562" i="16"/>
  <c r="B2562" i="16" s="1"/>
  <c r="H2562" i="16"/>
  <c r="G2562" i="16"/>
  <c r="C2562" i="16"/>
  <c r="A2562" i="16"/>
  <c r="N2562" i="16" s="1"/>
  <c r="AB2561" i="16"/>
  <c r="AA2561" i="16"/>
  <c r="M2561" i="16"/>
  <c r="L2561" i="16"/>
  <c r="K2561" i="16"/>
  <c r="J2561" i="16"/>
  <c r="I2561" i="16"/>
  <c r="H2561" i="16"/>
  <c r="G2561" i="16"/>
  <c r="A2561" i="16"/>
  <c r="AB2560" i="16"/>
  <c r="AA2560" i="16"/>
  <c r="M2560" i="16"/>
  <c r="L2560" i="16"/>
  <c r="K2560" i="16"/>
  <c r="J2560" i="16"/>
  <c r="I2560" i="16"/>
  <c r="H2560" i="16"/>
  <c r="G2560" i="16"/>
  <c r="A2560" i="16"/>
  <c r="N2560" i="16" s="1"/>
  <c r="AB2559" i="16"/>
  <c r="AA2559" i="16"/>
  <c r="M2559" i="16"/>
  <c r="L2559" i="16"/>
  <c r="K2559" i="16"/>
  <c r="J2559" i="16"/>
  <c r="I2559" i="16"/>
  <c r="H2559" i="16"/>
  <c r="G2559" i="16"/>
  <c r="A2559" i="16"/>
  <c r="AB2558" i="16"/>
  <c r="AA2558" i="16"/>
  <c r="N2558" i="16"/>
  <c r="M2558" i="16"/>
  <c r="L2558" i="16"/>
  <c r="K2558" i="16"/>
  <c r="J2558" i="16"/>
  <c r="I2558" i="16"/>
  <c r="B2558" i="16" s="1"/>
  <c r="H2558" i="16"/>
  <c r="G2558" i="16"/>
  <c r="F2558" i="16" s="1"/>
  <c r="C2558" i="16"/>
  <c r="A2558" i="16"/>
  <c r="AB2557" i="16"/>
  <c r="AA2557" i="16"/>
  <c r="M2557" i="16"/>
  <c r="L2557" i="16"/>
  <c r="K2557" i="16"/>
  <c r="J2557" i="16"/>
  <c r="I2557" i="16"/>
  <c r="H2557" i="16"/>
  <c r="G2557" i="16"/>
  <c r="A2557" i="16"/>
  <c r="AB2556" i="16"/>
  <c r="AA2556" i="16"/>
  <c r="N2556" i="16"/>
  <c r="M2556" i="16"/>
  <c r="L2556" i="16"/>
  <c r="K2556" i="16"/>
  <c r="J2556" i="16"/>
  <c r="I2556" i="16"/>
  <c r="H2556" i="16"/>
  <c r="G2556" i="16"/>
  <c r="F2556" i="16"/>
  <c r="A2556" i="16"/>
  <c r="C2556" i="16" s="1"/>
  <c r="AB2555" i="16"/>
  <c r="AA2555" i="16"/>
  <c r="M2555" i="16"/>
  <c r="L2555" i="16"/>
  <c r="K2555" i="16"/>
  <c r="J2555" i="16"/>
  <c r="I2555" i="16"/>
  <c r="H2555" i="16"/>
  <c r="G2555" i="16"/>
  <c r="A2555" i="16"/>
  <c r="AB2554" i="16"/>
  <c r="AA2554" i="16"/>
  <c r="M2554" i="16"/>
  <c r="L2554" i="16"/>
  <c r="K2554" i="16"/>
  <c r="J2554" i="16"/>
  <c r="I2554" i="16"/>
  <c r="B2554" i="16" s="1"/>
  <c r="H2554" i="16"/>
  <c r="G2554" i="16"/>
  <c r="C2554" i="16"/>
  <c r="A2554" i="16"/>
  <c r="N2554" i="16" s="1"/>
  <c r="AB2553" i="16"/>
  <c r="AA2553" i="16"/>
  <c r="M2553" i="16"/>
  <c r="L2553" i="16"/>
  <c r="K2553" i="16"/>
  <c r="J2553" i="16"/>
  <c r="I2553" i="16"/>
  <c r="H2553" i="16"/>
  <c r="G2553" i="16"/>
  <c r="A2553" i="16"/>
  <c r="AB2552" i="16"/>
  <c r="AA2552" i="16"/>
  <c r="M2552" i="16"/>
  <c r="L2552" i="16"/>
  <c r="K2552" i="16"/>
  <c r="J2552" i="16"/>
  <c r="I2552" i="16"/>
  <c r="H2552" i="16"/>
  <c r="G2552" i="16"/>
  <c r="A2552" i="16"/>
  <c r="N2552" i="16" s="1"/>
  <c r="AB2551" i="16"/>
  <c r="AA2551" i="16"/>
  <c r="M2551" i="16"/>
  <c r="L2551" i="16"/>
  <c r="K2551" i="16"/>
  <c r="J2551" i="16"/>
  <c r="I2551" i="16"/>
  <c r="H2551" i="16"/>
  <c r="G2551" i="16"/>
  <c r="A2551" i="16"/>
  <c r="AB2550" i="16"/>
  <c r="AA2550" i="16"/>
  <c r="N2550" i="16"/>
  <c r="M2550" i="16"/>
  <c r="L2550" i="16"/>
  <c r="K2550" i="16"/>
  <c r="J2550" i="16"/>
  <c r="I2550" i="16"/>
  <c r="B2550" i="16" s="1"/>
  <c r="H2550" i="16"/>
  <c r="G2550" i="16"/>
  <c r="F2550" i="16" s="1"/>
  <c r="C2550" i="16"/>
  <c r="A2550" i="16"/>
  <c r="AB2549" i="16"/>
  <c r="AA2549" i="16"/>
  <c r="M2549" i="16"/>
  <c r="L2549" i="16"/>
  <c r="K2549" i="16"/>
  <c r="J2549" i="16"/>
  <c r="I2549" i="16"/>
  <c r="H2549" i="16"/>
  <c r="G2549" i="16"/>
  <c r="A2549" i="16"/>
  <c r="AB2548" i="16"/>
  <c r="AA2548" i="16"/>
  <c r="N2548" i="16"/>
  <c r="M2548" i="16"/>
  <c r="L2548" i="16"/>
  <c r="K2548" i="16"/>
  <c r="J2548" i="16"/>
  <c r="I2548" i="16"/>
  <c r="H2548" i="16"/>
  <c r="G2548" i="16"/>
  <c r="F2548" i="16"/>
  <c r="A2548" i="16"/>
  <c r="C2548" i="16" s="1"/>
  <c r="AB2547" i="16"/>
  <c r="AA2547" i="16"/>
  <c r="M2547" i="16"/>
  <c r="L2547" i="16"/>
  <c r="K2547" i="16"/>
  <c r="J2547" i="16"/>
  <c r="I2547" i="16"/>
  <c r="H2547" i="16"/>
  <c r="G2547" i="16"/>
  <c r="A2547" i="16"/>
  <c r="AB2546" i="16"/>
  <c r="AA2546" i="16"/>
  <c r="M2546" i="16"/>
  <c r="L2546" i="16"/>
  <c r="K2546" i="16"/>
  <c r="J2546" i="16"/>
  <c r="I2546" i="16"/>
  <c r="B2546" i="16" s="1"/>
  <c r="H2546" i="16"/>
  <c r="G2546" i="16"/>
  <c r="C2546" i="16"/>
  <c r="A2546" i="16"/>
  <c r="N2546" i="16" s="1"/>
  <c r="AB2545" i="16"/>
  <c r="AA2545" i="16"/>
  <c r="M2545" i="16"/>
  <c r="L2545" i="16"/>
  <c r="K2545" i="16"/>
  <c r="J2545" i="16"/>
  <c r="I2545" i="16"/>
  <c r="H2545" i="16"/>
  <c r="G2545" i="16"/>
  <c r="A2545" i="16"/>
  <c r="AB2544" i="16"/>
  <c r="AA2544" i="16"/>
  <c r="M2544" i="16"/>
  <c r="L2544" i="16"/>
  <c r="K2544" i="16"/>
  <c r="J2544" i="16"/>
  <c r="I2544" i="16"/>
  <c r="H2544" i="16"/>
  <c r="G2544" i="16"/>
  <c r="A2544" i="16"/>
  <c r="N2544" i="16" s="1"/>
  <c r="AB2543" i="16"/>
  <c r="AA2543" i="16"/>
  <c r="M2543" i="16"/>
  <c r="L2543" i="16"/>
  <c r="K2543" i="16"/>
  <c r="J2543" i="16"/>
  <c r="I2543" i="16"/>
  <c r="H2543" i="16"/>
  <c r="G2543" i="16"/>
  <c r="A2543" i="16"/>
  <c r="AB2542" i="16"/>
  <c r="AA2542" i="16"/>
  <c r="N2542" i="16"/>
  <c r="M2542" i="16"/>
  <c r="L2542" i="16"/>
  <c r="K2542" i="16"/>
  <c r="J2542" i="16"/>
  <c r="I2542" i="16"/>
  <c r="B2542" i="16" s="1"/>
  <c r="H2542" i="16"/>
  <c r="G2542" i="16"/>
  <c r="F2542" i="16" s="1"/>
  <c r="C2542" i="16"/>
  <c r="A2542" i="16"/>
  <c r="AB2541" i="16"/>
  <c r="AA2541" i="16"/>
  <c r="M2541" i="16"/>
  <c r="L2541" i="16"/>
  <c r="K2541" i="16"/>
  <c r="J2541" i="16"/>
  <c r="I2541" i="16"/>
  <c r="H2541" i="16"/>
  <c r="G2541" i="16"/>
  <c r="A2541" i="16"/>
  <c r="AB2540" i="16"/>
  <c r="AA2540" i="16"/>
  <c r="N2540" i="16"/>
  <c r="M2540" i="16"/>
  <c r="L2540" i="16"/>
  <c r="K2540" i="16"/>
  <c r="J2540" i="16"/>
  <c r="I2540" i="16"/>
  <c r="H2540" i="16"/>
  <c r="G2540" i="16"/>
  <c r="F2540" i="16"/>
  <c r="A2540" i="16"/>
  <c r="C2540" i="16" s="1"/>
  <c r="AB2539" i="16"/>
  <c r="AA2539" i="16"/>
  <c r="M2539" i="16"/>
  <c r="L2539" i="16"/>
  <c r="K2539" i="16"/>
  <c r="J2539" i="16"/>
  <c r="I2539" i="16"/>
  <c r="H2539" i="16"/>
  <c r="G2539" i="16"/>
  <c r="A2539" i="16"/>
  <c r="AB2538" i="16"/>
  <c r="AA2538" i="16"/>
  <c r="M2538" i="16"/>
  <c r="L2538" i="16"/>
  <c r="K2538" i="16"/>
  <c r="J2538" i="16"/>
  <c r="I2538" i="16"/>
  <c r="B2538" i="16" s="1"/>
  <c r="H2538" i="16"/>
  <c r="G2538" i="16"/>
  <c r="C2538" i="16"/>
  <c r="A2538" i="16"/>
  <c r="N2538" i="16" s="1"/>
  <c r="AB2537" i="16"/>
  <c r="AA2537" i="16"/>
  <c r="M2537" i="16"/>
  <c r="L2537" i="16"/>
  <c r="K2537" i="16"/>
  <c r="J2537" i="16"/>
  <c r="I2537" i="16"/>
  <c r="H2537" i="16"/>
  <c r="G2537" i="16"/>
  <c r="A2537" i="16"/>
  <c r="AB2536" i="16"/>
  <c r="AA2536" i="16"/>
  <c r="M2536" i="16"/>
  <c r="L2536" i="16"/>
  <c r="K2536" i="16"/>
  <c r="J2536" i="16"/>
  <c r="I2536" i="16"/>
  <c r="H2536" i="16"/>
  <c r="G2536" i="16"/>
  <c r="A2536" i="16"/>
  <c r="N2536" i="16" s="1"/>
  <c r="AB2535" i="16"/>
  <c r="AA2535" i="16"/>
  <c r="M2535" i="16"/>
  <c r="L2535" i="16"/>
  <c r="K2535" i="16"/>
  <c r="J2535" i="16"/>
  <c r="I2535" i="16"/>
  <c r="H2535" i="16"/>
  <c r="G2535" i="16"/>
  <c r="A2535" i="16"/>
  <c r="AB2534" i="16"/>
  <c r="AA2534" i="16"/>
  <c r="N2534" i="16"/>
  <c r="M2534" i="16"/>
  <c r="L2534" i="16"/>
  <c r="K2534" i="16"/>
  <c r="J2534" i="16"/>
  <c r="I2534" i="16"/>
  <c r="B2534" i="16" s="1"/>
  <c r="H2534" i="16"/>
  <c r="G2534" i="16"/>
  <c r="F2534" i="16" s="1"/>
  <c r="C2534" i="16"/>
  <c r="A2534" i="16"/>
  <c r="AB2533" i="16"/>
  <c r="AA2533" i="16"/>
  <c r="M2533" i="16"/>
  <c r="L2533" i="16"/>
  <c r="K2533" i="16"/>
  <c r="J2533" i="16"/>
  <c r="I2533" i="16"/>
  <c r="H2533" i="16"/>
  <c r="G2533" i="16"/>
  <c r="A2533" i="16"/>
  <c r="AB2532" i="16"/>
  <c r="AA2532" i="16"/>
  <c r="N2532" i="16"/>
  <c r="M2532" i="16"/>
  <c r="L2532" i="16"/>
  <c r="K2532" i="16"/>
  <c r="J2532" i="16"/>
  <c r="I2532" i="16"/>
  <c r="H2532" i="16"/>
  <c r="G2532" i="16"/>
  <c r="F2532" i="16"/>
  <c r="A2532" i="16"/>
  <c r="C2532" i="16" s="1"/>
  <c r="AB2531" i="16"/>
  <c r="AA2531" i="16"/>
  <c r="M2531" i="16"/>
  <c r="L2531" i="16"/>
  <c r="K2531" i="16"/>
  <c r="J2531" i="16"/>
  <c r="I2531" i="16"/>
  <c r="H2531" i="16"/>
  <c r="G2531" i="16"/>
  <c r="A2531" i="16"/>
  <c r="AB2530" i="16"/>
  <c r="AA2530" i="16"/>
  <c r="M2530" i="16"/>
  <c r="L2530" i="16"/>
  <c r="K2530" i="16"/>
  <c r="J2530" i="16"/>
  <c r="I2530" i="16"/>
  <c r="B2530" i="16" s="1"/>
  <c r="H2530" i="16"/>
  <c r="G2530" i="16"/>
  <c r="C2530" i="16"/>
  <c r="A2530" i="16"/>
  <c r="N2530" i="16" s="1"/>
  <c r="AB2529" i="16"/>
  <c r="AA2529" i="16"/>
  <c r="M2529" i="16"/>
  <c r="L2529" i="16"/>
  <c r="K2529" i="16"/>
  <c r="J2529" i="16"/>
  <c r="I2529" i="16"/>
  <c r="H2529" i="16"/>
  <c r="G2529" i="16"/>
  <c r="A2529" i="16"/>
  <c r="AB2528" i="16"/>
  <c r="AA2528" i="16"/>
  <c r="M2528" i="16"/>
  <c r="L2528" i="16"/>
  <c r="K2528" i="16"/>
  <c r="J2528" i="16"/>
  <c r="I2528" i="16"/>
  <c r="H2528" i="16"/>
  <c r="G2528" i="16"/>
  <c r="A2528" i="16"/>
  <c r="N2528" i="16" s="1"/>
  <c r="AB2527" i="16"/>
  <c r="AA2527" i="16"/>
  <c r="M2527" i="16"/>
  <c r="L2527" i="16"/>
  <c r="K2527" i="16"/>
  <c r="J2527" i="16"/>
  <c r="I2527" i="16"/>
  <c r="H2527" i="16"/>
  <c r="G2527" i="16"/>
  <c r="A2527" i="16"/>
  <c r="AB2526" i="16"/>
  <c r="AA2526" i="16"/>
  <c r="N2526" i="16"/>
  <c r="M2526" i="16"/>
  <c r="L2526" i="16"/>
  <c r="K2526" i="16"/>
  <c r="J2526" i="16"/>
  <c r="I2526" i="16"/>
  <c r="B2526" i="16" s="1"/>
  <c r="H2526" i="16"/>
  <c r="G2526" i="16"/>
  <c r="F2526" i="16" s="1"/>
  <c r="C2526" i="16"/>
  <c r="A2526" i="16"/>
  <c r="AB2525" i="16"/>
  <c r="AA2525" i="16"/>
  <c r="M2525" i="16"/>
  <c r="L2525" i="16"/>
  <c r="K2525" i="16"/>
  <c r="J2525" i="16"/>
  <c r="I2525" i="16"/>
  <c r="H2525" i="16"/>
  <c r="G2525" i="16"/>
  <c r="A2525" i="16"/>
  <c r="AB2524" i="16"/>
  <c r="AA2524" i="16"/>
  <c r="N2524" i="16"/>
  <c r="M2524" i="16"/>
  <c r="L2524" i="16"/>
  <c r="K2524" i="16"/>
  <c r="J2524" i="16"/>
  <c r="I2524" i="16"/>
  <c r="H2524" i="16"/>
  <c r="G2524" i="16"/>
  <c r="F2524" i="16"/>
  <c r="A2524" i="16"/>
  <c r="C2524" i="16" s="1"/>
  <c r="AB2523" i="16"/>
  <c r="AA2523" i="16"/>
  <c r="M2523" i="16"/>
  <c r="L2523" i="16"/>
  <c r="K2523" i="16"/>
  <c r="J2523" i="16"/>
  <c r="I2523" i="16"/>
  <c r="H2523" i="16"/>
  <c r="G2523" i="16"/>
  <c r="A2523" i="16"/>
  <c r="AB2522" i="16"/>
  <c r="AA2522" i="16"/>
  <c r="M2522" i="16"/>
  <c r="L2522" i="16"/>
  <c r="K2522" i="16"/>
  <c r="J2522" i="16"/>
  <c r="I2522" i="16"/>
  <c r="B2522" i="16" s="1"/>
  <c r="H2522" i="16"/>
  <c r="G2522" i="16"/>
  <c r="C2522" i="16"/>
  <c r="A2522" i="16"/>
  <c r="N2522" i="16" s="1"/>
  <c r="AB2521" i="16"/>
  <c r="AA2521" i="16"/>
  <c r="M2521" i="16"/>
  <c r="L2521" i="16"/>
  <c r="K2521" i="16"/>
  <c r="J2521" i="16"/>
  <c r="I2521" i="16"/>
  <c r="H2521" i="16"/>
  <c r="G2521" i="16"/>
  <c r="A2521" i="16"/>
  <c r="AB2520" i="16"/>
  <c r="AA2520" i="16"/>
  <c r="M2520" i="16"/>
  <c r="L2520" i="16"/>
  <c r="K2520" i="16"/>
  <c r="J2520" i="16"/>
  <c r="I2520" i="16"/>
  <c r="H2520" i="16"/>
  <c r="G2520" i="16"/>
  <c r="A2520" i="16"/>
  <c r="N2520" i="16" s="1"/>
  <c r="AB2519" i="16"/>
  <c r="AA2519" i="16"/>
  <c r="M2519" i="16"/>
  <c r="L2519" i="16"/>
  <c r="K2519" i="16"/>
  <c r="J2519" i="16"/>
  <c r="I2519" i="16"/>
  <c r="H2519" i="16"/>
  <c r="G2519" i="16"/>
  <c r="A2519" i="16"/>
  <c r="AB2518" i="16"/>
  <c r="AA2518" i="16"/>
  <c r="N2518" i="16"/>
  <c r="M2518" i="16"/>
  <c r="L2518" i="16"/>
  <c r="K2518" i="16"/>
  <c r="J2518" i="16"/>
  <c r="I2518" i="16"/>
  <c r="B2518" i="16" s="1"/>
  <c r="H2518" i="16"/>
  <c r="G2518" i="16"/>
  <c r="F2518" i="16" s="1"/>
  <c r="C2518" i="16"/>
  <c r="A2518" i="16"/>
  <c r="AB2517" i="16"/>
  <c r="AA2517" i="16"/>
  <c r="M2517" i="16"/>
  <c r="L2517" i="16"/>
  <c r="K2517" i="16"/>
  <c r="J2517" i="16"/>
  <c r="I2517" i="16"/>
  <c r="H2517" i="16"/>
  <c r="G2517" i="16"/>
  <c r="A2517" i="16"/>
  <c r="AB2516" i="16"/>
  <c r="AA2516" i="16"/>
  <c r="N2516" i="16"/>
  <c r="M2516" i="16"/>
  <c r="L2516" i="16"/>
  <c r="K2516" i="16"/>
  <c r="J2516" i="16"/>
  <c r="I2516" i="16"/>
  <c r="H2516" i="16"/>
  <c r="G2516" i="16"/>
  <c r="F2516" i="16"/>
  <c r="A2516" i="16"/>
  <c r="C2516" i="16" s="1"/>
  <c r="AB2515" i="16"/>
  <c r="AA2515" i="16"/>
  <c r="M2515" i="16"/>
  <c r="L2515" i="16"/>
  <c r="K2515" i="16"/>
  <c r="J2515" i="16"/>
  <c r="I2515" i="16"/>
  <c r="H2515" i="16"/>
  <c r="G2515" i="16"/>
  <c r="A2515" i="16"/>
  <c r="AB2514" i="16"/>
  <c r="AA2514" i="16"/>
  <c r="M2514" i="16"/>
  <c r="L2514" i="16"/>
  <c r="K2514" i="16"/>
  <c r="J2514" i="16"/>
  <c r="I2514" i="16"/>
  <c r="B2514" i="16" s="1"/>
  <c r="H2514" i="16"/>
  <c r="G2514" i="16"/>
  <c r="C2514" i="16"/>
  <c r="A2514" i="16"/>
  <c r="N2514" i="16" s="1"/>
  <c r="AB2513" i="16"/>
  <c r="AA2513" i="16"/>
  <c r="M2513" i="16"/>
  <c r="L2513" i="16"/>
  <c r="K2513" i="16"/>
  <c r="J2513" i="16"/>
  <c r="I2513" i="16"/>
  <c r="H2513" i="16"/>
  <c r="G2513" i="16"/>
  <c r="A2513" i="16"/>
  <c r="AB2512" i="16"/>
  <c r="AA2512" i="16"/>
  <c r="M2512" i="16"/>
  <c r="L2512" i="16"/>
  <c r="K2512" i="16"/>
  <c r="J2512" i="16"/>
  <c r="I2512" i="16"/>
  <c r="H2512" i="16"/>
  <c r="G2512" i="16"/>
  <c r="A2512" i="16"/>
  <c r="N2512" i="16" s="1"/>
  <c r="AB2511" i="16"/>
  <c r="AA2511" i="16"/>
  <c r="M2511" i="16"/>
  <c r="L2511" i="16"/>
  <c r="K2511" i="16"/>
  <c r="J2511" i="16"/>
  <c r="I2511" i="16"/>
  <c r="H2511" i="16"/>
  <c r="G2511" i="16"/>
  <c r="A2511" i="16"/>
  <c r="AB2510" i="16"/>
  <c r="AA2510" i="16"/>
  <c r="N2510" i="16"/>
  <c r="M2510" i="16"/>
  <c r="L2510" i="16"/>
  <c r="K2510" i="16"/>
  <c r="J2510" i="16"/>
  <c r="I2510" i="16"/>
  <c r="B2510" i="16" s="1"/>
  <c r="H2510" i="16"/>
  <c r="G2510" i="16"/>
  <c r="F2510" i="16" s="1"/>
  <c r="C2510" i="16"/>
  <c r="A2510" i="16"/>
  <c r="AB2509" i="16"/>
  <c r="AA2509" i="16"/>
  <c r="M2509" i="16"/>
  <c r="L2509" i="16"/>
  <c r="K2509" i="16"/>
  <c r="J2509" i="16"/>
  <c r="I2509" i="16"/>
  <c r="H2509" i="16"/>
  <c r="G2509" i="16"/>
  <c r="A2509" i="16"/>
  <c r="AB2508" i="16"/>
  <c r="AA2508" i="16"/>
  <c r="N2508" i="16"/>
  <c r="M2508" i="16"/>
  <c r="L2508" i="16"/>
  <c r="K2508" i="16"/>
  <c r="J2508" i="16"/>
  <c r="I2508" i="16"/>
  <c r="H2508" i="16"/>
  <c r="G2508" i="16"/>
  <c r="F2508" i="16"/>
  <c r="A2508" i="16"/>
  <c r="C2508" i="16" s="1"/>
  <c r="AB2507" i="16"/>
  <c r="AA2507" i="16"/>
  <c r="M2507" i="16"/>
  <c r="L2507" i="16"/>
  <c r="K2507" i="16"/>
  <c r="J2507" i="16"/>
  <c r="I2507" i="16"/>
  <c r="H2507" i="16"/>
  <c r="G2507" i="16"/>
  <c r="A2507" i="16"/>
  <c r="AB2506" i="16"/>
  <c r="AA2506" i="16"/>
  <c r="M2506" i="16"/>
  <c r="L2506" i="16"/>
  <c r="K2506" i="16"/>
  <c r="J2506" i="16"/>
  <c r="I2506" i="16"/>
  <c r="B2506" i="16" s="1"/>
  <c r="H2506" i="16"/>
  <c r="G2506" i="16"/>
  <c r="C2506" i="16"/>
  <c r="A2506" i="16"/>
  <c r="N2506" i="16" s="1"/>
  <c r="AB2505" i="16"/>
  <c r="AA2505" i="16"/>
  <c r="M2505" i="16"/>
  <c r="L2505" i="16"/>
  <c r="K2505" i="16"/>
  <c r="J2505" i="16"/>
  <c r="I2505" i="16"/>
  <c r="H2505" i="16"/>
  <c r="G2505" i="16"/>
  <c r="A2505" i="16"/>
  <c r="AB2504" i="16"/>
  <c r="AA2504" i="16"/>
  <c r="M2504" i="16"/>
  <c r="L2504" i="16"/>
  <c r="K2504" i="16"/>
  <c r="J2504" i="16"/>
  <c r="I2504" i="16"/>
  <c r="H2504" i="16"/>
  <c r="G2504" i="16"/>
  <c r="A2504" i="16"/>
  <c r="N2504" i="16" s="1"/>
  <c r="AB2503" i="16"/>
  <c r="AA2503" i="16"/>
  <c r="M2503" i="16"/>
  <c r="L2503" i="16"/>
  <c r="K2503" i="16"/>
  <c r="J2503" i="16"/>
  <c r="I2503" i="16"/>
  <c r="H2503" i="16"/>
  <c r="G2503" i="16"/>
  <c r="A2503" i="16"/>
  <c r="AB2502" i="16"/>
  <c r="AA2502" i="16"/>
  <c r="N2502" i="16"/>
  <c r="M2502" i="16"/>
  <c r="L2502" i="16"/>
  <c r="K2502" i="16"/>
  <c r="J2502" i="16"/>
  <c r="I2502" i="16"/>
  <c r="B2502" i="16" s="1"/>
  <c r="H2502" i="16"/>
  <c r="G2502" i="16"/>
  <c r="F2502" i="16" s="1"/>
  <c r="C2502" i="16"/>
  <c r="A2502" i="16"/>
  <c r="AB2501" i="16"/>
  <c r="AA2501" i="16"/>
  <c r="M2501" i="16"/>
  <c r="L2501" i="16"/>
  <c r="K2501" i="16"/>
  <c r="J2501" i="16"/>
  <c r="I2501" i="16"/>
  <c r="H2501" i="16"/>
  <c r="G2501" i="16"/>
  <c r="A2501" i="16"/>
  <c r="AB2500" i="16"/>
  <c r="AA2500" i="16"/>
  <c r="N2500" i="16"/>
  <c r="M2500" i="16"/>
  <c r="L2500" i="16"/>
  <c r="K2500" i="16"/>
  <c r="J2500" i="16"/>
  <c r="I2500" i="16"/>
  <c r="H2500" i="16"/>
  <c r="G2500" i="16"/>
  <c r="F2500" i="16"/>
  <c r="A2500" i="16"/>
  <c r="C2500" i="16" s="1"/>
  <c r="AB2499" i="16"/>
  <c r="AA2499" i="16"/>
  <c r="M2499" i="16"/>
  <c r="L2499" i="16"/>
  <c r="K2499" i="16"/>
  <c r="J2499" i="16"/>
  <c r="I2499" i="16"/>
  <c r="H2499" i="16"/>
  <c r="G2499" i="16"/>
  <c r="A2499" i="16"/>
  <c r="AB2498" i="16"/>
  <c r="AA2498" i="16"/>
  <c r="M2498" i="16"/>
  <c r="L2498" i="16"/>
  <c r="K2498" i="16"/>
  <c r="J2498" i="16"/>
  <c r="I2498" i="16"/>
  <c r="B2498" i="16" s="1"/>
  <c r="H2498" i="16"/>
  <c r="G2498" i="16"/>
  <c r="C2498" i="16"/>
  <c r="A2498" i="16"/>
  <c r="N2498" i="16" s="1"/>
  <c r="AB2497" i="16"/>
  <c r="AA2497" i="16"/>
  <c r="M2497" i="16"/>
  <c r="L2497" i="16"/>
  <c r="K2497" i="16"/>
  <c r="J2497" i="16"/>
  <c r="I2497" i="16"/>
  <c r="H2497" i="16"/>
  <c r="G2497" i="16"/>
  <c r="A2497" i="16"/>
  <c r="AB2496" i="16"/>
  <c r="AA2496" i="16"/>
  <c r="M2496" i="16"/>
  <c r="L2496" i="16"/>
  <c r="K2496" i="16"/>
  <c r="J2496" i="16"/>
  <c r="I2496" i="16"/>
  <c r="H2496" i="16"/>
  <c r="G2496" i="16"/>
  <c r="A2496" i="16"/>
  <c r="N2496" i="16" s="1"/>
  <c r="AB2495" i="16"/>
  <c r="AA2495" i="16"/>
  <c r="M2495" i="16"/>
  <c r="L2495" i="16"/>
  <c r="K2495" i="16"/>
  <c r="J2495" i="16"/>
  <c r="I2495" i="16"/>
  <c r="H2495" i="16"/>
  <c r="G2495" i="16"/>
  <c r="A2495" i="16"/>
  <c r="AB2494" i="16"/>
  <c r="AA2494" i="16"/>
  <c r="N2494" i="16"/>
  <c r="M2494" i="16"/>
  <c r="L2494" i="16"/>
  <c r="K2494" i="16"/>
  <c r="J2494" i="16"/>
  <c r="I2494" i="16"/>
  <c r="B2494" i="16" s="1"/>
  <c r="H2494" i="16"/>
  <c r="G2494" i="16"/>
  <c r="F2494" i="16" s="1"/>
  <c r="C2494" i="16"/>
  <c r="A2494" i="16"/>
  <c r="AB2493" i="16"/>
  <c r="AA2493" i="16"/>
  <c r="M2493" i="16"/>
  <c r="L2493" i="16"/>
  <c r="K2493" i="16"/>
  <c r="J2493" i="16"/>
  <c r="I2493" i="16"/>
  <c r="H2493" i="16"/>
  <c r="G2493" i="16"/>
  <c r="A2493" i="16"/>
  <c r="AB2492" i="16"/>
  <c r="AA2492" i="16"/>
  <c r="N2492" i="16"/>
  <c r="M2492" i="16"/>
  <c r="L2492" i="16"/>
  <c r="K2492" i="16"/>
  <c r="J2492" i="16"/>
  <c r="I2492" i="16"/>
  <c r="H2492" i="16"/>
  <c r="G2492" i="16"/>
  <c r="F2492" i="16"/>
  <c r="A2492" i="16"/>
  <c r="C2492" i="16" s="1"/>
  <c r="AB2491" i="16"/>
  <c r="AA2491" i="16"/>
  <c r="M2491" i="16"/>
  <c r="L2491" i="16"/>
  <c r="K2491" i="16"/>
  <c r="J2491" i="16"/>
  <c r="I2491" i="16"/>
  <c r="H2491" i="16"/>
  <c r="G2491" i="16"/>
  <c r="A2491" i="16"/>
  <c r="AB2490" i="16"/>
  <c r="AA2490" i="16"/>
  <c r="M2490" i="16"/>
  <c r="L2490" i="16"/>
  <c r="K2490" i="16"/>
  <c r="J2490" i="16"/>
  <c r="I2490" i="16"/>
  <c r="B2490" i="16" s="1"/>
  <c r="H2490" i="16"/>
  <c r="G2490" i="16"/>
  <c r="C2490" i="16"/>
  <c r="A2490" i="16"/>
  <c r="N2490" i="16" s="1"/>
  <c r="AB2489" i="16"/>
  <c r="AA2489" i="16"/>
  <c r="M2489" i="16"/>
  <c r="L2489" i="16"/>
  <c r="K2489" i="16"/>
  <c r="J2489" i="16"/>
  <c r="I2489" i="16"/>
  <c r="H2489" i="16"/>
  <c r="G2489" i="16"/>
  <c r="A2489" i="16"/>
  <c r="AB2488" i="16"/>
  <c r="AA2488" i="16"/>
  <c r="M2488" i="16"/>
  <c r="L2488" i="16"/>
  <c r="K2488" i="16"/>
  <c r="J2488" i="16"/>
  <c r="I2488" i="16"/>
  <c r="H2488" i="16"/>
  <c r="G2488" i="16"/>
  <c r="A2488" i="16"/>
  <c r="N2488" i="16" s="1"/>
  <c r="AB2487" i="16"/>
  <c r="AA2487" i="16"/>
  <c r="M2487" i="16"/>
  <c r="L2487" i="16"/>
  <c r="K2487" i="16"/>
  <c r="J2487" i="16"/>
  <c r="I2487" i="16"/>
  <c r="H2487" i="16"/>
  <c r="G2487" i="16"/>
  <c r="A2487" i="16"/>
  <c r="AB2486" i="16"/>
  <c r="AA2486" i="16"/>
  <c r="N2486" i="16"/>
  <c r="M2486" i="16"/>
  <c r="L2486" i="16"/>
  <c r="K2486" i="16"/>
  <c r="J2486" i="16"/>
  <c r="I2486" i="16"/>
  <c r="B2486" i="16" s="1"/>
  <c r="H2486" i="16"/>
  <c r="G2486" i="16"/>
  <c r="F2486" i="16" s="1"/>
  <c r="C2486" i="16"/>
  <c r="A2486" i="16"/>
  <c r="AB2485" i="16"/>
  <c r="AA2485" i="16"/>
  <c r="M2485" i="16"/>
  <c r="L2485" i="16"/>
  <c r="K2485" i="16"/>
  <c r="J2485" i="16"/>
  <c r="I2485" i="16"/>
  <c r="H2485" i="16"/>
  <c r="G2485" i="16"/>
  <c r="A2485" i="16"/>
  <c r="AB2484" i="16"/>
  <c r="AA2484" i="16"/>
  <c r="N2484" i="16"/>
  <c r="M2484" i="16"/>
  <c r="L2484" i="16"/>
  <c r="K2484" i="16"/>
  <c r="J2484" i="16"/>
  <c r="I2484" i="16"/>
  <c r="H2484" i="16"/>
  <c r="G2484" i="16"/>
  <c r="F2484" i="16"/>
  <c r="A2484" i="16"/>
  <c r="C2484" i="16" s="1"/>
  <c r="AB2483" i="16"/>
  <c r="AA2483" i="16"/>
  <c r="M2483" i="16"/>
  <c r="L2483" i="16"/>
  <c r="K2483" i="16"/>
  <c r="J2483" i="16"/>
  <c r="I2483" i="16"/>
  <c r="H2483" i="16"/>
  <c r="G2483" i="16"/>
  <c r="A2483" i="16"/>
  <c r="AB2482" i="16"/>
  <c r="AA2482" i="16"/>
  <c r="M2482" i="16"/>
  <c r="L2482" i="16"/>
  <c r="K2482" i="16"/>
  <c r="J2482" i="16"/>
  <c r="I2482" i="16"/>
  <c r="B2482" i="16" s="1"/>
  <c r="H2482" i="16"/>
  <c r="G2482" i="16"/>
  <c r="C2482" i="16"/>
  <c r="A2482" i="16"/>
  <c r="N2482" i="16" s="1"/>
  <c r="AB2481" i="16"/>
  <c r="AA2481" i="16"/>
  <c r="M2481" i="16"/>
  <c r="L2481" i="16"/>
  <c r="K2481" i="16"/>
  <c r="J2481" i="16"/>
  <c r="I2481" i="16"/>
  <c r="H2481" i="16"/>
  <c r="G2481" i="16"/>
  <c r="A2481" i="16"/>
  <c r="AB2480" i="16"/>
  <c r="AA2480" i="16"/>
  <c r="M2480" i="16"/>
  <c r="L2480" i="16"/>
  <c r="K2480" i="16"/>
  <c r="J2480" i="16"/>
  <c r="I2480" i="16"/>
  <c r="H2480" i="16"/>
  <c r="G2480" i="16"/>
  <c r="A2480" i="16"/>
  <c r="N2480" i="16" s="1"/>
  <c r="AB2479" i="16"/>
  <c r="AA2479" i="16"/>
  <c r="M2479" i="16"/>
  <c r="L2479" i="16"/>
  <c r="K2479" i="16"/>
  <c r="J2479" i="16"/>
  <c r="I2479" i="16"/>
  <c r="H2479" i="16"/>
  <c r="G2479" i="16"/>
  <c r="A2479" i="16"/>
  <c r="AB2478" i="16"/>
  <c r="AA2478" i="16"/>
  <c r="N2478" i="16"/>
  <c r="M2478" i="16"/>
  <c r="L2478" i="16"/>
  <c r="K2478" i="16"/>
  <c r="J2478" i="16"/>
  <c r="I2478" i="16"/>
  <c r="B2478" i="16" s="1"/>
  <c r="H2478" i="16"/>
  <c r="G2478" i="16"/>
  <c r="F2478" i="16" s="1"/>
  <c r="C2478" i="16"/>
  <c r="A2478" i="16"/>
  <c r="AB2477" i="16"/>
  <c r="AA2477" i="16"/>
  <c r="M2477" i="16"/>
  <c r="L2477" i="16"/>
  <c r="K2477" i="16"/>
  <c r="J2477" i="16"/>
  <c r="I2477" i="16"/>
  <c r="H2477" i="16"/>
  <c r="G2477" i="16"/>
  <c r="A2477" i="16"/>
  <c r="AB2476" i="16"/>
  <c r="AA2476" i="16"/>
  <c r="N2476" i="16"/>
  <c r="M2476" i="16"/>
  <c r="L2476" i="16"/>
  <c r="K2476" i="16"/>
  <c r="J2476" i="16"/>
  <c r="I2476" i="16"/>
  <c r="H2476" i="16"/>
  <c r="G2476" i="16"/>
  <c r="F2476" i="16"/>
  <c r="A2476" i="16"/>
  <c r="C2476" i="16" s="1"/>
  <c r="AB2475" i="16"/>
  <c r="AA2475" i="16"/>
  <c r="M2475" i="16"/>
  <c r="L2475" i="16"/>
  <c r="K2475" i="16"/>
  <c r="J2475" i="16"/>
  <c r="I2475" i="16"/>
  <c r="H2475" i="16"/>
  <c r="G2475" i="16"/>
  <c r="A2475" i="16"/>
  <c r="AB2474" i="16"/>
  <c r="AA2474" i="16"/>
  <c r="M2474" i="16"/>
  <c r="L2474" i="16"/>
  <c r="K2474" i="16"/>
  <c r="J2474" i="16"/>
  <c r="I2474" i="16"/>
  <c r="B2474" i="16" s="1"/>
  <c r="H2474" i="16"/>
  <c r="G2474" i="16"/>
  <c r="C2474" i="16"/>
  <c r="A2474" i="16"/>
  <c r="N2474" i="16" s="1"/>
  <c r="AB2473" i="16"/>
  <c r="AA2473" i="16"/>
  <c r="M2473" i="16"/>
  <c r="L2473" i="16"/>
  <c r="K2473" i="16"/>
  <c r="J2473" i="16"/>
  <c r="I2473" i="16"/>
  <c r="H2473" i="16"/>
  <c r="G2473" i="16"/>
  <c r="A2473" i="16"/>
  <c r="AB2472" i="16"/>
  <c r="AA2472" i="16"/>
  <c r="M2472" i="16"/>
  <c r="L2472" i="16"/>
  <c r="K2472" i="16"/>
  <c r="J2472" i="16"/>
  <c r="I2472" i="16"/>
  <c r="H2472" i="16"/>
  <c r="G2472" i="16"/>
  <c r="A2472" i="16"/>
  <c r="N2472" i="16" s="1"/>
  <c r="AB2471" i="16"/>
  <c r="AA2471" i="16"/>
  <c r="M2471" i="16"/>
  <c r="L2471" i="16"/>
  <c r="K2471" i="16"/>
  <c r="J2471" i="16"/>
  <c r="I2471" i="16"/>
  <c r="H2471" i="16"/>
  <c r="G2471" i="16"/>
  <c r="A2471" i="16"/>
  <c r="AB2470" i="16"/>
  <c r="AA2470" i="16"/>
  <c r="N2470" i="16"/>
  <c r="M2470" i="16"/>
  <c r="L2470" i="16"/>
  <c r="K2470" i="16"/>
  <c r="J2470" i="16"/>
  <c r="I2470" i="16"/>
  <c r="B2470" i="16" s="1"/>
  <c r="H2470" i="16"/>
  <c r="G2470" i="16"/>
  <c r="F2470" i="16" s="1"/>
  <c r="C2470" i="16"/>
  <c r="A2470" i="16"/>
  <c r="AB2469" i="16"/>
  <c r="AA2469" i="16"/>
  <c r="M2469" i="16"/>
  <c r="L2469" i="16"/>
  <c r="K2469" i="16"/>
  <c r="J2469" i="16"/>
  <c r="I2469" i="16"/>
  <c r="H2469" i="16"/>
  <c r="G2469" i="16"/>
  <c r="A2469" i="16"/>
  <c r="AB2468" i="16"/>
  <c r="AA2468" i="16"/>
  <c r="N2468" i="16"/>
  <c r="M2468" i="16"/>
  <c r="L2468" i="16"/>
  <c r="K2468" i="16"/>
  <c r="J2468" i="16"/>
  <c r="I2468" i="16"/>
  <c r="H2468" i="16"/>
  <c r="G2468" i="16"/>
  <c r="F2468" i="16"/>
  <c r="A2468" i="16"/>
  <c r="C2468" i="16" s="1"/>
  <c r="AB2467" i="16"/>
  <c r="AA2467" i="16"/>
  <c r="M2467" i="16"/>
  <c r="L2467" i="16"/>
  <c r="K2467" i="16"/>
  <c r="J2467" i="16"/>
  <c r="I2467" i="16"/>
  <c r="H2467" i="16"/>
  <c r="G2467" i="16"/>
  <c r="A2467" i="16"/>
  <c r="AB2466" i="16"/>
  <c r="AA2466" i="16"/>
  <c r="M2466" i="16"/>
  <c r="L2466" i="16"/>
  <c r="K2466" i="16"/>
  <c r="J2466" i="16"/>
  <c r="I2466" i="16"/>
  <c r="B2466" i="16" s="1"/>
  <c r="H2466" i="16"/>
  <c r="G2466" i="16"/>
  <c r="C2466" i="16"/>
  <c r="A2466" i="16"/>
  <c r="N2466" i="16" s="1"/>
  <c r="AB2465" i="16"/>
  <c r="AA2465" i="16"/>
  <c r="M2465" i="16"/>
  <c r="L2465" i="16"/>
  <c r="K2465" i="16"/>
  <c r="J2465" i="16"/>
  <c r="I2465" i="16"/>
  <c r="H2465" i="16"/>
  <c r="G2465" i="16"/>
  <c r="A2465" i="16"/>
  <c r="AB2464" i="16"/>
  <c r="AA2464" i="16"/>
  <c r="M2464" i="16"/>
  <c r="L2464" i="16"/>
  <c r="K2464" i="16"/>
  <c r="J2464" i="16"/>
  <c r="I2464" i="16"/>
  <c r="H2464" i="16"/>
  <c r="G2464" i="16"/>
  <c r="A2464" i="16"/>
  <c r="N2464" i="16" s="1"/>
  <c r="AB2463" i="16"/>
  <c r="AA2463" i="16"/>
  <c r="M2463" i="16"/>
  <c r="L2463" i="16"/>
  <c r="K2463" i="16"/>
  <c r="J2463" i="16"/>
  <c r="I2463" i="16"/>
  <c r="H2463" i="16"/>
  <c r="G2463" i="16"/>
  <c r="A2463" i="16"/>
  <c r="AB2462" i="16"/>
  <c r="AA2462" i="16"/>
  <c r="N2462" i="16"/>
  <c r="M2462" i="16"/>
  <c r="L2462" i="16"/>
  <c r="K2462" i="16"/>
  <c r="J2462" i="16"/>
  <c r="I2462" i="16"/>
  <c r="B2462" i="16" s="1"/>
  <c r="H2462" i="16"/>
  <c r="G2462" i="16"/>
  <c r="F2462" i="16" s="1"/>
  <c r="C2462" i="16"/>
  <c r="A2462" i="16"/>
  <c r="AB2461" i="16"/>
  <c r="AA2461" i="16"/>
  <c r="M2461" i="16"/>
  <c r="L2461" i="16"/>
  <c r="K2461" i="16"/>
  <c r="J2461" i="16"/>
  <c r="I2461" i="16"/>
  <c r="H2461" i="16"/>
  <c r="G2461" i="16"/>
  <c r="A2461" i="16"/>
  <c r="AB2460" i="16"/>
  <c r="AA2460" i="16"/>
  <c r="N2460" i="16"/>
  <c r="M2460" i="16"/>
  <c r="L2460" i="16"/>
  <c r="K2460" i="16"/>
  <c r="J2460" i="16"/>
  <c r="I2460" i="16"/>
  <c r="H2460" i="16"/>
  <c r="G2460" i="16"/>
  <c r="F2460" i="16"/>
  <c r="A2460" i="16"/>
  <c r="C2460" i="16" s="1"/>
  <c r="AB2459" i="16"/>
  <c r="AA2459" i="16"/>
  <c r="M2459" i="16"/>
  <c r="L2459" i="16"/>
  <c r="K2459" i="16"/>
  <c r="J2459" i="16"/>
  <c r="I2459" i="16"/>
  <c r="H2459" i="16"/>
  <c r="G2459" i="16"/>
  <c r="A2459" i="16"/>
  <c r="AB2458" i="16"/>
  <c r="AA2458" i="16"/>
  <c r="M2458" i="16"/>
  <c r="L2458" i="16"/>
  <c r="K2458" i="16"/>
  <c r="J2458" i="16"/>
  <c r="I2458" i="16"/>
  <c r="B2458" i="16" s="1"/>
  <c r="H2458" i="16"/>
  <c r="G2458" i="16"/>
  <c r="C2458" i="16"/>
  <c r="A2458" i="16"/>
  <c r="N2458" i="16" s="1"/>
  <c r="AB2457" i="16"/>
  <c r="AA2457" i="16"/>
  <c r="M2457" i="16"/>
  <c r="L2457" i="16"/>
  <c r="K2457" i="16"/>
  <c r="J2457" i="16"/>
  <c r="I2457" i="16"/>
  <c r="H2457" i="16"/>
  <c r="G2457" i="16"/>
  <c r="A2457" i="16"/>
  <c r="AB2456" i="16"/>
  <c r="AA2456" i="16"/>
  <c r="M2456" i="16"/>
  <c r="L2456" i="16"/>
  <c r="K2456" i="16"/>
  <c r="J2456" i="16"/>
  <c r="I2456" i="16"/>
  <c r="H2456" i="16"/>
  <c r="G2456" i="16"/>
  <c r="A2456" i="16"/>
  <c r="N2456" i="16" s="1"/>
  <c r="AB2455" i="16"/>
  <c r="AA2455" i="16"/>
  <c r="M2455" i="16"/>
  <c r="L2455" i="16"/>
  <c r="K2455" i="16"/>
  <c r="J2455" i="16"/>
  <c r="I2455" i="16"/>
  <c r="H2455" i="16"/>
  <c r="G2455" i="16"/>
  <c r="A2455" i="16"/>
  <c r="AB2454" i="16"/>
  <c r="AA2454" i="16"/>
  <c r="N2454" i="16"/>
  <c r="M2454" i="16"/>
  <c r="L2454" i="16"/>
  <c r="K2454" i="16"/>
  <c r="J2454" i="16"/>
  <c r="I2454" i="16"/>
  <c r="B2454" i="16" s="1"/>
  <c r="H2454" i="16"/>
  <c r="G2454" i="16"/>
  <c r="F2454" i="16" s="1"/>
  <c r="C2454" i="16"/>
  <c r="A2454" i="16"/>
  <c r="AB2453" i="16"/>
  <c r="AA2453" i="16"/>
  <c r="M2453" i="16"/>
  <c r="L2453" i="16"/>
  <c r="K2453" i="16"/>
  <c r="J2453" i="16"/>
  <c r="I2453" i="16"/>
  <c r="H2453" i="16"/>
  <c r="G2453" i="16"/>
  <c r="A2453" i="16"/>
  <c r="AB2452" i="16"/>
  <c r="AA2452" i="16"/>
  <c r="N2452" i="16"/>
  <c r="M2452" i="16"/>
  <c r="L2452" i="16"/>
  <c r="K2452" i="16"/>
  <c r="J2452" i="16"/>
  <c r="I2452" i="16"/>
  <c r="H2452" i="16"/>
  <c r="G2452" i="16"/>
  <c r="F2452" i="16"/>
  <c r="A2452" i="16"/>
  <c r="C2452" i="16" s="1"/>
  <c r="AB2451" i="16"/>
  <c r="AA2451" i="16"/>
  <c r="M2451" i="16"/>
  <c r="L2451" i="16"/>
  <c r="K2451" i="16"/>
  <c r="J2451" i="16"/>
  <c r="I2451" i="16"/>
  <c r="H2451" i="16"/>
  <c r="G2451" i="16"/>
  <c r="A2451" i="16"/>
  <c r="AB2450" i="16"/>
  <c r="AA2450" i="16"/>
  <c r="M2450" i="16"/>
  <c r="L2450" i="16"/>
  <c r="K2450" i="16"/>
  <c r="J2450" i="16"/>
  <c r="I2450" i="16"/>
  <c r="B2450" i="16" s="1"/>
  <c r="H2450" i="16"/>
  <c r="G2450" i="16"/>
  <c r="C2450" i="16"/>
  <c r="A2450" i="16"/>
  <c r="N2450" i="16" s="1"/>
  <c r="AB2449" i="16"/>
  <c r="AA2449" i="16"/>
  <c r="M2449" i="16"/>
  <c r="L2449" i="16"/>
  <c r="K2449" i="16"/>
  <c r="J2449" i="16"/>
  <c r="I2449" i="16"/>
  <c r="H2449" i="16"/>
  <c r="G2449" i="16"/>
  <c r="A2449" i="16"/>
  <c r="AB2448" i="16"/>
  <c r="AA2448" i="16"/>
  <c r="M2448" i="16"/>
  <c r="L2448" i="16"/>
  <c r="K2448" i="16"/>
  <c r="J2448" i="16"/>
  <c r="I2448" i="16"/>
  <c r="H2448" i="16"/>
  <c r="G2448" i="16"/>
  <c r="A2448" i="16"/>
  <c r="N2448" i="16" s="1"/>
  <c r="AB2447" i="16"/>
  <c r="AA2447" i="16"/>
  <c r="M2447" i="16"/>
  <c r="L2447" i="16"/>
  <c r="K2447" i="16"/>
  <c r="J2447" i="16"/>
  <c r="I2447" i="16"/>
  <c r="H2447" i="16"/>
  <c r="G2447" i="16"/>
  <c r="A2447" i="16"/>
  <c r="AB2446" i="16"/>
  <c r="AA2446" i="16"/>
  <c r="N2446" i="16"/>
  <c r="M2446" i="16"/>
  <c r="L2446" i="16"/>
  <c r="K2446" i="16"/>
  <c r="J2446" i="16"/>
  <c r="I2446" i="16"/>
  <c r="B2446" i="16" s="1"/>
  <c r="H2446" i="16"/>
  <c r="G2446" i="16"/>
  <c r="F2446" i="16" s="1"/>
  <c r="C2446" i="16"/>
  <c r="A2446" i="16"/>
  <c r="AB2445" i="16"/>
  <c r="AA2445" i="16"/>
  <c r="M2445" i="16"/>
  <c r="L2445" i="16"/>
  <c r="K2445" i="16"/>
  <c r="J2445" i="16"/>
  <c r="I2445" i="16"/>
  <c r="H2445" i="16"/>
  <c r="G2445" i="16"/>
  <c r="A2445" i="16"/>
  <c r="AB2444" i="16"/>
  <c r="AA2444" i="16"/>
  <c r="N2444" i="16"/>
  <c r="M2444" i="16"/>
  <c r="L2444" i="16"/>
  <c r="K2444" i="16"/>
  <c r="J2444" i="16"/>
  <c r="I2444" i="16"/>
  <c r="H2444" i="16"/>
  <c r="G2444" i="16"/>
  <c r="F2444" i="16"/>
  <c r="A2444" i="16"/>
  <c r="C2444" i="16" s="1"/>
  <c r="AB2443" i="16"/>
  <c r="AA2443" i="16"/>
  <c r="M2443" i="16"/>
  <c r="L2443" i="16"/>
  <c r="K2443" i="16"/>
  <c r="J2443" i="16"/>
  <c r="I2443" i="16"/>
  <c r="H2443" i="16"/>
  <c r="G2443" i="16"/>
  <c r="A2443" i="16"/>
  <c r="AB2442" i="16"/>
  <c r="AA2442" i="16"/>
  <c r="M2442" i="16"/>
  <c r="L2442" i="16"/>
  <c r="K2442" i="16"/>
  <c r="J2442" i="16"/>
  <c r="I2442" i="16"/>
  <c r="B2442" i="16" s="1"/>
  <c r="H2442" i="16"/>
  <c r="G2442" i="16"/>
  <c r="C2442" i="16"/>
  <c r="A2442" i="16"/>
  <c r="N2442" i="16" s="1"/>
  <c r="AB2441" i="16"/>
  <c r="AA2441" i="16"/>
  <c r="M2441" i="16"/>
  <c r="L2441" i="16"/>
  <c r="K2441" i="16"/>
  <c r="J2441" i="16"/>
  <c r="I2441" i="16"/>
  <c r="H2441" i="16"/>
  <c r="G2441" i="16"/>
  <c r="A2441" i="16"/>
  <c r="AB2440" i="16"/>
  <c r="AA2440" i="16"/>
  <c r="M2440" i="16"/>
  <c r="L2440" i="16"/>
  <c r="K2440" i="16"/>
  <c r="J2440" i="16"/>
  <c r="I2440" i="16"/>
  <c r="H2440" i="16"/>
  <c r="G2440" i="16"/>
  <c r="A2440" i="16"/>
  <c r="N2440" i="16" s="1"/>
  <c r="AB2439" i="16"/>
  <c r="AA2439" i="16"/>
  <c r="M2439" i="16"/>
  <c r="L2439" i="16"/>
  <c r="K2439" i="16"/>
  <c r="J2439" i="16"/>
  <c r="I2439" i="16"/>
  <c r="H2439" i="16"/>
  <c r="G2439" i="16"/>
  <c r="A2439" i="16"/>
  <c r="AB2438" i="16"/>
  <c r="AA2438" i="16"/>
  <c r="N2438" i="16"/>
  <c r="M2438" i="16"/>
  <c r="L2438" i="16"/>
  <c r="K2438" i="16"/>
  <c r="J2438" i="16"/>
  <c r="I2438" i="16"/>
  <c r="B2438" i="16" s="1"/>
  <c r="H2438" i="16"/>
  <c r="G2438" i="16"/>
  <c r="F2438" i="16" s="1"/>
  <c r="C2438" i="16"/>
  <c r="A2438" i="16"/>
  <c r="AB2437" i="16"/>
  <c r="AA2437" i="16"/>
  <c r="M2437" i="16"/>
  <c r="L2437" i="16"/>
  <c r="K2437" i="16"/>
  <c r="J2437" i="16"/>
  <c r="I2437" i="16"/>
  <c r="H2437" i="16"/>
  <c r="G2437" i="16"/>
  <c r="A2437" i="16"/>
  <c r="AB2436" i="16"/>
  <c r="AA2436" i="16"/>
  <c r="N2436" i="16"/>
  <c r="M2436" i="16"/>
  <c r="L2436" i="16"/>
  <c r="K2436" i="16"/>
  <c r="J2436" i="16"/>
  <c r="I2436" i="16"/>
  <c r="H2436" i="16"/>
  <c r="G2436" i="16"/>
  <c r="F2436" i="16"/>
  <c r="A2436" i="16"/>
  <c r="C2436" i="16" s="1"/>
  <c r="AB2435" i="16"/>
  <c r="AA2435" i="16"/>
  <c r="M2435" i="16"/>
  <c r="L2435" i="16"/>
  <c r="K2435" i="16"/>
  <c r="J2435" i="16"/>
  <c r="I2435" i="16"/>
  <c r="H2435" i="16"/>
  <c r="G2435" i="16"/>
  <c r="A2435" i="16"/>
  <c r="AB2434" i="16"/>
  <c r="AA2434" i="16"/>
  <c r="M2434" i="16"/>
  <c r="L2434" i="16"/>
  <c r="K2434" i="16"/>
  <c r="J2434" i="16"/>
  <c r="I2434" i="16"/>
  <c r="B2434" i="16" s="1"/>
  <c r="H2434" i="16"/>
  <c r="G2434" i="16"/>
  <c r="C2434" i="16"/>
  <c r="A2434" i="16"/>
  <c r="N2434" i="16" s="1"/>
  <c r="AB2433" i="16"/>
  <c r="AA2433" i="16"/>
  <c r="M2433" i="16"/>
  <c r="L2433" i="16"/>
  <c r="K2433" i="16"/>
  <c r="J2433" i="16"/>
  <c r="I2433" i="16"/>
  <c r="H2433" i="16"/>
  <c r="G2433" i="16"/>
  <c r="A2433" i="16"/>
  <c r="AB2432" i="16"/>
  <c r="AA2432" i="16"/>
  <c r="M2432" i="16"/>
  <c r="L2432" i="16"/>
  <c r="K2432" i="16"/>
  <c r="J2432" i="16"/>
  <c r="I2432" i="16"/>
  <c r="H2432" i="16"/>
  <c r="G2432" i="16"/>
  <c r="A2432" i="16"/>
  <c r="N2432" i="16" s="1"/>
  <c r="AB2431" i="16"/>
  <c r="AA2431" i="16"/>
  <c r="M2431" i="16"/>
  <c r="L2431" i="16"/>
  <c r="K2431" i="16"/>
  <c r="J2431" i="16"/>
  <c r="I2431" i="16"/>
  <c r="H2431" i="16"/>
  <c r="G2431" i="16"/>
  <c r="A2431" i="16"/>
  <c r="AB2430" i="16"/>
  <c r="AA2430" i="16"/>
  <c r="N2430" i="16"/>
  <c r="M2430" i="16"/>
  <c r="L2430" i="16"/>
  <c r="K2430" i="16"/>
  <c r="J2430" i="16"/>
  <c r="I2430" i="16"/>
  <c r="B2430" i="16" s="1"/>
  <c r="H2430" i="16"/>
  <c r="G2430" i="16"/>
  <c r="F2430" i="16" s="1"/>
  <c r="C2430" i="16"/>
  <c r="A2430" i="16"/>
  <c r="AB2429" i="16"/>
  <c r="AA2429" i="16"/>
  <c r="M2429" i="16"/>
  <c r="L2429" i="16"/>
  <c r="K2429" i="16"/>
  <c r="J2429" i="16"/>
  <c r="I2429" i="16"/>
  <c r="H2429" i="16"/>
  <c r="G2429" i="16"/>
  <c r="A2429" i="16"/>
  <c r="AB2428" i="16"/>
  <c r="AA2428" i="16"/>
  <c r="N2428" i="16"/>
  <c r="M2428" i="16"/>
  <c r="L2428" i="16"/>
  <c r="K2428" i="16"/>
  <c r="J2428" i="16"/>
  <c r="I2428" i="16"/>
  <c r="H2428" i="16"/>
  <c r="G2428" i="16"/>
  <c r="F2428" i="16"/>
  <c r="A2428" i="16"/>
  <c r="C2428" i="16" s="1"/>
  <c r="AB2427" i="16"/>
  <c r="AA2427" i="16"/>
  <c r="M2427" i="16"/>
  <c r="L2427" i="16"/>
  <c r="K2427" i="16"/>
  <c r="J2427" i="16"/>
  <c r="I2427" i="16"/>
  <c r="H2427" i="16"/>
  <c r="G2427" i="16"/>
  <c r="A2427" i="16"/>
  <c r="AB2426" i="16"/>
  <c r="AA2426" i="16"/>
  <c r="M2426" i="16"/>
  <c r="L2426" i="16"/>
  <c r="K2426" i="16"/>
  <c r="J2426" i="16"/>
  <c r="I2426" i="16"/>
  <c r="B2426" i="16" s="1"/>
  <c r="H2426" i="16"/>
  <c r="G2426" i="16"/>
  <c r="C2426" i="16"/>
  <c r="A2426" i="16"/>
  <c r="N2426" i="16" s="1"/>
  <c r="AB2425" i="16"/>
  <c r="AA2425" i="16"/>
  <c r="M2425" i="16"/>
  <c r="L2425" i="16"/>
  <c r="K2425" i="16"/>
  <c r="J2425" i="16"/>
  <c r="I2425" i="16"/>
  <c r="H2425" i="16"/>
  <c r="G2425" i="16"/>
  <c r="A2425" i="16"/>
  <c r="AB2424" i="16"/>
  <c r="AA2424" i="16"/>
  <c r="M2424" i="16"/>
  <c r="L2424" i="16"/>
  <c r="K2424" i="16"/>
  <c r="J2424" i="16"/>
  <c r="I2424" i="16"/>
  <c r="H2424" i="16"/>
  <c r="G2424" i="16"/>
  <c r="A2424" i="16"/>
  <c r="N2424" i="16" s="1"/>
  <c r="AB2423" i="16"/>
  <c r="AA2423" i="16"/>
  <c r="M2423" i="16"/>
  <c r="L2423" i="16"/>
  <c r="K2423" i="16"/>
  <c r="J2423" i="16"/>
  <c r="I2423" i="16"/>
  <c r="H2423" i="16"/>
  <c r="G2423" i="16"/>
  <c r="A2423" i="16"/>
  <c r="AB2422" i="16"/>
  <c r="AA2422" i="16"/>
  <c r="N2422" i="16"/>
  <c r="M2422" i="16"/>
  <c r="L2422" i="16"/>
  <c r="K2422" i="16"/>
  <c r="J2422" i="16"/>
  <c r="I2422" i="16"/>
  <c r="B2422" i="16" s="1"/>
  <c r="H2422" i="16"/>
  <c r="G2422" i="16"/>
  <c r="F2422" i="16" s="1"/>
  <c r="C2422" i="16"/>
  <c r="A2422" i="16"/>
  <c r="AB2421" i="16"/>
  <c r="AA2421" i="16"/>
  <c r="M2421" i="16"/>
  <c r="L2421" i="16"/>
  <c r="K2421" i="16"/>
  <c r="J2421" i="16"/>
  <c r="I2421" i="16"/>
  <c r="H2421" i="16"/>
  <c r="G2421" i="16"/>
  <c r="A2421" i="16"/>
  <c r="AB2420" i="16"/>
  <c r="AA2420" i="16"/>
  <c r="N2420" i="16"/>
  <c r="M2420" i="16"/>
  <c r="L2420" i="16"/>
  <c r="K2420" i="16"/>
  <c r="J2420" i="16"/>
  <c r="I2420" i="16"/>
  <c r="H2420" i="16"/>
  <c r="G2420" i="16"/>
  <c r="F2420" i="16"/>
  <c r="A2420" i="16"/>
  <c r="C2420" i="16" s="1"/>
  <c r="AB2419" i="16"/>
  <c r="AA2419" i="16"/>
  <c r="M2419" i="16"/>
  <c r="L2419" i="16"/>
  <c r="K2419" i="16"/>
  <c r="J2419" i="16"/>
  <c r="I2419" i="16"/>
  <c r="H2419" i="16"/>
  <c r="G2419" i="16"/>
  <c r="A2419" i="16"/>
  <c r="AB2418" i="16"/>
  <c r="AA2418" i="16"/>
  <c r="M2418" i="16"/>
  <c r="L2418" i="16"/>
  <c r="K2418" i="16"/>
  <c r="J2418" i="16"/>
  <c r="I2418" i="16"/>
  <c r="B2418" i="16" s="1"/>
  <c r="H2418" i="16"/>
  <c r="G2418" i="16"/>
  <c r="C2418" i="16"/>
  <c r="A2418" i="16"/>
  <c r="N2418" i="16" s="1"/>
  <c r="AB2417" i="16"/>
  <c r="AA2417" i="16"/>
  <c r="M2417" i="16"/>
  <c r="L2417" i="16"/>
  <c r="K2417" i="16"/>
  <c r="J2417" i="16"/>
  <c r="I2417" i="16"/>
  <c r="H2417" i="16"/>
  <c r="G2417" i="16"/>
  <c r="A2417" i="16"/>
  <c r="AB2416" i="16"/>
  <c r="AA2416" i="16"/>
  <c r="M2416" i="16"/>
  <c r="L2416" i="16"/>
  <c r="K2416" i="16"/>
  <c r="J2416" i="16"/>
  <c r="I2416" i="16"/>
  <c r="H2416" i="16"/>
  <c r="G2416" i="16"/>
  <c r="A2416" i="16"/>
  <c r="N2416" i="16" s="1"/>
  <c r="AB2415" i="16"/>
  <c r="AA2415" i="16"/>
  <c r="M2415" i="16"/>
  <c r="L2415" i="16"/>
  <c r="K2415" i="16"/>
  <c r="J2415" i="16"/>
  <c r="I2415" i="16"/>
  <c r="H2415" i="16"/>
  <c r="G2415" i="16"/>
  <c r="A2415" i="16"/>
  <c r="AB2414" i="16"/>
  <c r="AA2414" i="16"/>
  <c r="N2414" i="16"/>
  <c r="M2414" i="16"/>
  <c r="L2414" i="16"/>
  <c r="K2414" i="16"/>
  <c r="J2414" i="16"/>
  <c r="I2414" i="16"/>
  <c r="B2414" i="16" s="1"/>
  <c r="H2414" i="16"/>
  <c r="G2414" i="16"/>
  <c r="F2414" i="16" s="1"/>
  <c r="C2414" i="16"/>
  <c r="A2414" i="16"/>
  <c r="AB2413" i="16"/>
  <c r="AA2413" i="16"/>
  <c r="M2413" i="16"/>
  <c r="L2413" i="16"/>
  <c r="K2413" i="16"/>
  <c r="J2413" i="16"/>
  <c r="I2413" i="16"/>
  <c r="H2413" i="16"/>
  <c r="G2413" i="16"/>
  <c r="A2413" i="16"/>
  <c r="AB2412" i="16"/>
  <c r="AA2412" i="16"/>
  <c r="N2412" i="16"/>
  <c r="M2412" i="16"/>
  <c r="L2412" i="16"/>
  <c r="K2412" i="16"/>
  <c r="J2412" i="16"/>
  <c r="I2412" i="16"/>
  <c r="H2412" i="16"/>
  <c r="G2412" i="16"/>
  <c r="F2412" i="16"/>
  <c r="A2412" i="16"/>
  <c r="C2412" i="16" s="1"/>
  <c r="AB2411" i="16"/>
  <c r="AA2411" i="16"/>
  <c r="M2411" i="16"/>
  <c r="L2411" i="16"/>
  <c r="K2411" i="16"/>
  <c r="J2411" i="16"/>
  <c r="I2411" i="16"/>
  <c r="H2411" i="16"/>
  <c r="G2411" i="16"/>
  <c r="A2411" i="16"/>
  <c r="AB2410" i="16"/>
  <c r="AA2410" i="16"/>
  <c r="M2410" i="16"/>
  <c r="L2410" i="16"/>
  <c r="K2410" i="16"/>
  <c r="J2410" i="16"/>
  <c r="I2410" i="16"/>
  <c r="B2410" i="16" s="1"/>
  <c r="H2410" i="16"/>
  <c r="G2410" i="16"/>
  <c r="C2410" i="16"/>
  <c r="A2410" i="16"/>
  <c r="N2410" i="16" s="1"/>
  <c r="AB2409" i="16"/>
  <c r="AA2409" i="16"/>
  <c r="M2409" i="16"/>
  <c r="L2409" i="16"/>
  <c r="K2409" i="16"/>
  <c r="J2409" i="16"/>
  <c r="I2409" i="16"/>
  <c r="H2409" i="16"/>
  <c r="G2409" i="16"/>
  <c r="A2409" i="16"/>
  <c r="AB2408" i="16"/>
  <c r="AA2408" i="16"/>
  <c r="M2408" i="16"/>
  <c r="L2408" i="16"/>
  <c r="K2408" i="16"/>
  <c r="J2408" i="16"/>
  <c r="I2408" i="16"/>
  <c r="H2408" i="16"/>
  <c r="G2408" i="16"/>
  <c r="A2408" i="16"/>
  <c r="N2408" i="16" s="1"/>
  <c r="AB2407" i="16"/>
  <c r="AA2407" i="16"/>
  <c r="M2407" i="16"/>
  <c r="L2407" i="16"/>
  <c r="K2407" i="16"/>
  <c r="J2407" i="16"/>
  <c r="I2407" i="16"/>
  <c r="H2407" i="16"/>
  <c r="G2407" i="16"/>
  <c r="A2407" i="16"/>
  <c r="AB2406" i="16"/>
  <c r="AA2406" i="16"/>
  <c r="N2406" i="16"/>
  <c r="M2406" i="16"/>
  <c r="L2406" i="16"/>
  <c r="K2406" i="16"/>
  <c r="J2406" i="16"/>
  <c r="I2406" i="16"/>
  <c r="B2406" i="16" s="1"/>
  <c r="H2406" i="16"/>
  <c r="G2406" i="16"/>
  <c r="F2406" i="16" s="1"/>
  <c r="C2406" i="16"/>
  <c r="A2406" i="16"/>
  <c r="AB2405" i="16"/>
  <c r="AA2405" i="16"/>
  <c r="M2405" i="16"/>
  <c r="L2405" i="16"/>
  <c r="K2405" i="16"/>
  <c r="J2405" i="16"/>
  <c r="I2405" i="16"/>
  <c r="H2405" i="16"/>
  <c r="G2405" i="16"/>
  <c r="A2405" i="16"/>
  <c r="AB2404" i="16"/>
  <c r="AA2404" i="16"/>
  <c r="N2404" i="16"/>
  <c r="M2404" i="16"/>
  <c r="L2404" i="16"/>
  <c r="K2404" i="16"/>
  <c r="J2404" i="16"/>
  <c r="I2404" i="16"/>
  <c r="H2404" i="16"/>
  <c r="G2404" i="16"/>
  <c r="F2404" i="16"/>
  <c r="A2404" i="16"/>
  <c r="C2404" i="16" s="1"/>
  <c r="AB2403" i="16"/>
  <c r="AA2403" i="16"/>
  <c r="M2403" i="16"/>
  <c r="L2403" i="16"/>
  <c r="K2403" i="16"/>
  <c r="J2403" i="16"/>
  <c r="I2403" i="16"/>
  <c r="H2403" i="16"/>
  <c r="G2403" i="16"/>
  <c r="A2403" i="16"/>
  <c r="AB2402" i="16"/>
  <c r="AA2402" i="16"/>
  <c r="M2402" i="16"/>
  <c r="L2402" i="16"/>
  <c r="K2402" i="16"/>
  <c r="J2402" i="16"/>
  <c r="I2402" i="16"/>
  <c r="B2402" i="16" s="1"/>
  <c r="H2402" i="16"/>
  <c r="G2402" i="16"/>
  <c r="C2402" i="16"/>
  <c r="A2402" i="16"/>
  <c r="N2402" i="16" s="1"/>
  <c r="AB2401" i="16"/>
  <c r="AA2401" i="16"/>
  <c r="M2401" i="16"/>
  <c r="L2401" i="16"/>
  <c r="K2401" i="16"/>
  <c r="J2401" i="16"/>
  <c r="I2401" i="16"/>
  <c r="H2401" i="16"/>
  <c r="G2401" i="16"/>
  <c r="A2401" i="16"/>
  <c r="AB2400" i="16"/>
  <c r="AA2400" i="16"/>
  <c r="M2400" i="16"/>
  <c r="L2400" i="16"/>
  <c r="K2400" i="16"/>
  <c r="J2400" i="16"/>
  <c r="I2400" i="16"/>
  <c r="H2400" i="16"/>
  <c r="G2400" i="16"/>
  <c r="A2400" i="16"/>
  <c r="N2400" i="16" s="1"/>
  <c r="AB2399" i="16"/>
  <c r="AA2399" i="16"/>
  <c r="M2399" i="16"/>
  <c r="L2399" i="16"/>
  <c r="K2399" i="16"/>
  <c r="J2399" i="16"/>
  <c r="I2399" i="16"/>
  <c r="H2399" i="16"/>
  <c r="G2399" i="16"/>
  <c r="A2399" i="16"/>
  <c r="AB2398" i="16"/>
  <c r="AA2398" i="16"/>
  <c r="N2398" i="16"/>
  <c r="M2398" i="16"/>
  <c r="L2398" i="16"/>
  <c r="K2398" i="16"/>
  <c r="J2398" i="16"/>
  <c r="I2398" i="16"/>
  <c r="B2398" i="16" s="1"/>
  <c r="H2398" i="16"/>
  <c r="G2398" i="16"/>
  <c r="F2398" i="16" s="1"/>
  <c r="C2398" i="16"/>
  <c r="A2398" i="16"/>
  <c r="AB2397" i="16"/>
  <c r="AA2397" i="16"/>
  <c r="M2397" i="16"/>
  <c r="L2397" i="16"/>
  <c r="K2397" i="16"/>
  <c r="J2397" i="16"/>
  <c r="I2397" i="16"/>
  <c r="H2397" i="16"/>
  <c r="G2397" i="16"/>
  <c r="A2397" i="16"/>
  <c r="AB2396" i="16"/>
  <c r="AA2396" i="16"/>
  <c r="N2396" i="16"/>
  <c r="M2396" i="16"/>
  <c r="L2396" i="16"/>
  <c r="K2396" i="16"/>
  <c r="J2396" i="16"/>
  <c r="I2396" i="16"/>
  <c r="H2396" i="16"/>
  <c r="G2396" i="16"/>
  <c r="F2396" i="16"/>
  <c r="A2396" i="16"/>
  <c r="C2396" i="16" s="1"/>
  <c r="AB2395" i="16"/>
  <c r="AA2395" i="16"/>
  <c r="M2395" i="16"/>
  <c r="L2395" i="16"/>
  <c r="K2395" i="16"/>
  <c r="J2395" i="16"/>
  <c r="I2395" i="16"/>
  <c r="H2395" i="16"/>
  <c r="G2395" i="16"/>
  <c r="A2395" i="16"/>
  <c r="AB2394" i="16"/>
  <c r="AA2394" i="16"/>
  <c r="M2394" i="16"/>
  <c r="L2394" i="16"/>
  <c r="K2394" i="16"/>
  <c r="J2394" i="16"/>
  <c r="I2394" i="16"/>
  <c r="B2394" i="16" s="1"/>
  <c r="H2394" i="16"/>
  <c r="G2394" i="16"/>
  <c r="C2394" i="16"/>
  <c r="A2394" i="16"/>
  <c r="N2394" i="16" s="1"/>
  <c r="AB2393" i="16"/>
  <c r="AA2393" i="16"/>
  <c r="M2393" i="16"/>
  <c r="L2393" i="16"/>
  <c r="K2393" i="16"/>
  <c r="J2393" i="16"/>
  <c r="I2393" i="16"/>
  <c r="H2393" i="16"/>
  <c r="G2393" i="16"/>
  <c r="A2393" i="16"/>
  <c r="AB2392" i="16"/>
  <c r="AA2392" i="16"/>
  <c r="M2392" i="16"/>
  <c r="L2392" i="16"/>
  <c r="K2392" i="16"/>
  <c r="J2392" i="16"/>
  <c r="I2392" i="16"/>
  <c r="H2392" i="16"/>
  <c r="G2392" i="16"/>
  <c r="A2392" i="16"/>
  <c r="N2392" i="16" s="1"/>
  <c r="AB2391" i="16"/>
  <c r="AA2391" i="16"/>
  <c r="M2391" i="16"/>
  <c r="L2391" i="16"/>
  <c r="K2391" i="16"/>
  <c r="J2391" i="16"/>
  <c r="I2391" i="16"/>
  <c r="H2391" i="16"/>
  <c r="G2391" i="16"/>
  <c r="A2391" i="16"/>
  <c r="AB2390" i="16"/>
  <c r="AA2390" i="16"/>
  <c r="N2390" i="16"/>
  <c r="M2390" i="16"/>
  <c r="L2390" i="16"/>
  <c r="K2390" i="16"/>
  <c r="J2390" i="16"/>
  <c r="I2390" i="16"/>
  <c r="B2390" i="16" s="1"/>
  <c r="H2390" i="16"/>
  <c r="G2390" i="16"/>
  <c r="F2390" i="16" s="1"/>
  <c r="C2390" i="16"/>
  <c r="A2390" i="16"/>
  <c r="AB2389" i="16"/>
  <c r="AA2389" i="16"/>
  <c r="M2389" i="16"/>
  <c r="L2389" i="16"/>
  <c r="K2389" i="16"/>
  <c r="J2389" i="16"/>
  <c r="I2389" i="16"/>
  <c r="H2389" i="16"/>
  <c r="G2389" i="16"/>
  <c r="A2389" i="16"/>
  <c r="AB2388" i="16"/>
  <c r="AA2388" i="16"/>
  <c r="N2388" i="16"/>
  <c r="M2388" i="16"/>
  <c r="L2388" i="16"/>
  <c r="K2388" i="16"/>
  <c r="J2388" i="16"/>
  <c r="I2388" i="16"/>
  <c r="H2388" i="16"/>
  <c r="G2388" i="16"/>
  <c r="F2388" i="16"/>
  <c r="A2388" i="16"/>
  <c r="C2388" i="16" s="1"/>
  <c r="AB2387" i="16"/>
  <c r="AA2387" i="16"/>
  <c r="M2387" i="16"/>
  <c r="L2387" i="16"/>
  <c r="K2387" i="16"/>
  <c r="J2387" i="16"/>
  <c r="I2387" i="16"/>
  <c r="H2387" i="16"/>
  <c r="G2387" i="16"/>
  <c r="A2387" i="16"/>
  <c r="AB2386" i="16"/>
  <c r="AA2386" i="16"/>
  <c r="M2386" i="16"/>
  <c r="L2386" i="16"/>
  <c r="K2386" i="16"/>
  <c r="J2386" i="16"/>
  <c r="I2386" i="16"/>
  <c r="B2386" i="16" s="1"/>
  <c r="H2386" i="16"/>
  <c r="G2386" i="16"/>
  <c r="C2386" i="16"/>
  <c r="A2386" i="16"/>
  <c r="N2386" i="16" s="1"/>
  <c r="AB2385" i="16"/>
  <c r="AA2385" i="16"/>
  <c r="M2385" i="16"/>
  <c r="L2385" i="16"/>
  <c r="K2385" i="16"/>
  <c r="J2385" i="16"/>
  <c r="I2385" i="16"/>
  <c r="H2385" i="16"/>
  <c r="G2385" i="16"/>
  <c r="A2385" i="16"/>
  <c r="AB2384" i="16"/>
  <c r="AA2384" i="16"/>
  <c r="M2384" i="16"/>
  <c r="L2384" i="16"/>
  <c r="K2384" i="16"/>
  <c r="J2384" i="16"/>
  <c r="I2384" i="16"/>
  <c r="H2384" i="16"/>
  <c r="G2384" i="16"/>
  <c r="A2384" i="16"/>
  <c r="N2384" i="16" s="1"/>
  <c r="AB2383" i="16"/>
  <c r="AA2383" i="16"/>
  <c r="M2383" i="16"/>
  <c r="L2383" i="16"/>
  <c r="K2383" i="16"/>
  <c r="J2383" i="16"/>
  <c r="I2383" i="16"/>
  <c r="H2383" i="16"/>
  <c r="G2383" i="16"/>
  <c r="A2383" i="16"/>
  <c r="AB2382" i="16"/>
  <c r="AA2382" i="16"/>
  <c r="N2382" i="16"/>
  <c r="M2382" i="16"/>
  <c r="L2382" i="16"/>
  <c r="K2382" i="16"/>
  <c r="J2382" i="16"/>
  <c r="I2382" i="16"/>
  <c r="B2382" i="16" s="1"/>
  <c r="H2382" i="16"/>
  <c r="G2382" i="16"/>
  <c r="F2382" i="16" s="1"/>
  <c r="C2382" i="16"/>
  <c r="A2382" i="16"/>
  <c r="AB2381" i="16"/>
  <c r="AA2381" i="16"/>
  <c r="M2381" i="16"/>
  <c r="L2381" i="16"/>
  <c r="K2381" i="16"/>
  <c r="J2381" i="16"/>
  <c r="I2381" i="16"/>
  <c r="H2381" i="16"/>
  <c r="G2381" i="16"/>
  <c r="A2381" i="16"/>
  <c r="AB2380" i="16"/>
  <c r="AA2380" i="16"/>
  <c r="N2380" i="16"/>
  <c r="M2380" i="16"/>
  <c r="L2380" i="16"/>
  <c r="K2380" i="16"/>
  <c r="J2380" i="16"/>
  <c r="I2380" i="16"/>
  <c r="H2380" i="16"/>
  <c r="G2380" i="16"/>
  <c r="F2380" i="16"/>
  <c r="A2380" i="16"/>
  <c r="C2380" i="16" s="1"/>
  <c r="AB2379" i="16"/>
  <c r="AA2379" i="16"/>
  <c r="M2379" i="16"/>
  <c r="L2379" i="16"/>
  <c r="K2379" i="16"/>
  <c r="J2379" i="16"/>
  <c r="I2379" i="16"/>
  <c r="H2379" i="16"/>
  <c r="G2379" i="16"/>
  <c r="A2379" i="16"/>
  <c r="AB2378" i="16"/>
  <c r="AA2378" i="16"/>
  <c r="M2378" i="16"/>
  <c r="L2378" i="16"/>
  <c r="K2378" i="16"/>
  <c r="J2378" i="16"/>
  <c r="I2378" i="16"/>
  <c r="B2378" i="16" s="1"/>
  <c r="H2378" i="16"/>
  <c r="G2378" i="16"/>
  <c r="C2378" i="16"/>
  <c r="A2378" i="16"/>
  <c r="N2378" i="16" s="1"/>
  <c r="AB2377" i="16"/>
  <c r="AA2377" i="16"/>
  <c r="M2377" i="16"/>
  <c r="L2377" i="16"/>
  <c r="K2377" i="16"/>
  <c r="J2377" i="16"/>
  <c r="I2377" i="16"/>
  <c r="H2377" i="16"/>
  <c r="G2377" i="16"/>
  <c r="A2377" i="16"/>
  <c r="AB2376" i="16"/>
  <c r="AA2376" i="16"/>
  <c r="M2376" i="16"/>
  <c r="L2376" i="16"/>
  <c r="K2376" i="16"/>
  <c r="J2376" i="16"/>
  <c r="I2376" i="16"/>
  <c r="H2376" i="16"/>
  <c r="G2376" i="16"/>
  <c r="A2376" i="16"/>
  <c r="N2376" i="16" s="1"/>
  <c r="AB2375" i="16"/>
  <c r="AA2375" i="16"/>
  <c r="M2375" i="16"/>
  <c r="L2375" i="16"/>
  <c r="K2375" i="16"/>
  <c r="J2375" i="16"/>
  <c r="I2375" i="16"/>
  <c r="H2375" i="16"/>
  <c r="G2375" i="16"/>
  <c r="A2375" i="16"/>
  <c r="AB2374" i="16"/>
  <c r="AA2374" i="16"/>
  <c r="N2374" i="16"/>
  <c r="M2374" i="16"/>
  <c r="L2374" i="16"/>
  <c r="K2374" i="16"/>
  <c r="J2374" i="16"/>
  <c r="I2374" i="16"/>
  <c r="B2374" i="16" s="1"/>
  <c r="H2374" i="16"/>
  <c r="G2374" i="16"/>
  <c r="F2374" i="16" s="1"/>
  <c r="C2374" i="16"/>
  <c r="A2374" i="16"/>
  <c r="AB2373" i="16"/>
  <c r="AA2373" i="16"/>
  <c r="M2373" i="16"/>
  <c r="L2373" i="16"/>
  <c r="K2373" i="16"/>
  <c r="J2373" i="16"/>
  <c r="I2373" i="16"/>
  <c r="H2373" i="16"/>
  <c r="G2373" i="16"/>
  <c r="A2373" i="16"/>
  <c r="AB2372" i="16"/>
  <c r="AA2372" i="16"/>
  <c r="N2372" i="16"/>
  <c r="M2372" i="16"/>
  <c r="L2372" i="16"/>
  <c r="K2372" i="16"/>
  <c r="J2372" i="16"/>
  <c r="I2372" i="16"/>
  <c r="H2372" i="16"/>
  <c r="G2372" i="16"/>
  <c r="F2372" i="16"/>
  <c r="A2372" i="16"/>
  <c r="C2372" i="16" s="1"/>
  <c r="AB2371" i="16"/>
  <c r="AA2371" i="16"/>
  <c r="M2371" i="16"/>
  <c r="L2371" i="16"/>
  <c r="K2371" i="16"/>
  <c r="J2371" i="16"/>
  <c r="I2371" i="16"/>
  <c r="H2371" i="16"/>
  <c r="G2371" i="16"/>
  <c r="A2371" i="16"/>
  <c r="AB2370" i="16"/>
  <c r="AA2370" i="16"/>
  <c r="M2370" i="16"/>
  <c r="L2370" i="16"/>
  <c r="K2370" i="16"/>
  <c r="J2370" i="16"/>
  <c r="I2370" i="16"/>
  <c r="B2370" i="16" s="1"/>
  <c r="H2370" i="16"/>
  <c r="G2370" i="16"/>
  <c r="C2370" i="16"/>
  <c r="A2370" i="16"/>
  <c r="N2370" i="16" s="1"/>
  <c r="AB2369" i="16"/>
  <c r="AA2369" i="16"/>
  <c r="M2369" i="16"/>
  <c r="L2369" i="16"/>
  <c r="K2369" i="16"/>
  <c r="J2369" i="16"/>
  <c r="I2369" i="16"/>
  <c r="H2369" i="16"/>
  <c r="G2369" i="16"/>
  <c r="A2369" i="16"/>
  <c r="AB2368" i="16"/>
  <c r="AA2368" i="16"/>
  <c r="M2368" i="16"/>
  <c r="L2368" i="16"/>
  <c r="K2368" i="16"/>
  <c r="J2368" i="16"/>
  <c r="I2368" i="16"/>
  <c r="H2368" i="16"/>
  <c r="G2368" i="16"/>
  <c r="A2368" i="16"/>
  <c r="N2368" i="16" s="1"/>
  <c r="AB2367" i="16"/>
  <c r="AA2367" i="16"/>
  <c r="M2367" i="16"/>
  <c r="L2367" i="16"/>
  <c r="K2367" i="16"/>
  <c r="J2367" i="16"/>
  <c r="I2367" i="16"/>
  <c r="H2367" i="16"/>
  <c r="G2367" i="16"/>
  <c r="A2367" i="16"/>
  <c r="AB2366" i="16"/>
  <c r="AA2366" i="16"/>
  <c r="N2366" i="16"/>
  <c r="M2366" i="16"/>
  <c r="L2366" i="16"/>
  <c r="K2366" i="16"/>
  <c r="J2366" i="16"/>
  <c r="I2366" i="16"/>
  <c r="B2366" i="16" s="1"/>
  <c r="H2366" i="16"/>
  <c r="G2366" i="16"/>
  <c r="F2366" i="16" s="1"/>
  <c r="C2366" i="16"/>
  <c r="A2366" i="16"/>
  <c r="AB2365" i="16"/>
  <c r="AA2365" i="16"/>
  <c r="M2365" i="16"/>
  <c r="L2365" i="16"/>
  <c r="K2365" i="16"/>
  <c r="J2365" i="16"/>
  <c r="I2365" i="16"/>
  <c r="H2365" i="16"/>
  <c r="G2365" i="16"/>
  <c r="A2365" i="16"/>
  <c r="AB2364" i="16"/>
  <c r="AA2364" i="16"/>
  <c r="N2364" i="16"/>
  <c r="M2364" i="16"/>
  <c r="L2364" i="16"/>
  <c r="K2364" i="16"/>
  <c r="J2364" i="16"/>
  <c r="I2364" i="16"/>
  <c r="H2364" i="16"/>
  <c r="G2364" i="16"/>
  <c r="F2364" i="16"/>
  <c r="A2364" i="16"/>
  <c r="C2364" i="16" s="1"/>
  <c r="AB2363" i="16"/>
  <c r="AA2363" i="16"/>
  <c r="M2363" i="16"/>
  <c r="L2363" i="16"/>
  <c r="K2363" i="16"/>
  <c r="J2363" i="16"/>
  <c r="I2363" i="16"/>
  <c r="H2363" i="16"/>
  <c r="G2363" i="16"/>
  <c r="A2363" i="16"/>
  <c r="AB2362" i="16"/>
  <c r="AA2362" i="16"/>
  <c r="M2362" i="16"/>
  <c r="L2362" i="16"/>
  <c r="K2362" i="16"/>
  <c r="J2362" i="16"/>
  <c r="I2362" i="16"/>
  <c r="B2362" i="16" s="1"/>
  <c r="H2362" i="16"/>
  <c r="G2362" i="16"/>
  <c r="C2362" i="16"/>
  <c r="A2362" i="16"/>
  <c r="N2362" i="16" s="1"/>
  <c r="AB2361" i="16"/>
  <c r="AA2361" i="16"/>
  <c r="M2361" i="16"/>
  <c r="L2361" i="16"/>
  <c r="K2361" i="16"/>
  <c r="J2361" i="16"/>
  <c r="I2361" i="16"/>
  <c r="H2361" i="16"/>
  <c r="G2361" i="16"/>
  <c r="A2361" i="16"/>
  <c r="AB2360" i="16"/>
  <c r="AA2360" i="16"/>
  <c r="M2360" i="16"/>
  <c r="L2360" i="16"/>
  <c r="K2360" i="16"/>
  <c r="J2360" i="16"/>
  <c r="I2360" i="16"/>
  <c r="H2360" i="16"/>
  <c r="G2360" i="16"/>
  <c r="A2360" i="16"/>
  <c r="N2360" i="16" s="1"/>
  <c r="AB2359" i="16"/>
  <c r="AA2359" i="16"/>
  <c r="M2359" i="16"/>
  <c r="L2359" i="16"/>
  <c r="K2359" i="16"/>
  <c r="J2359" i="16"/>
  <c r="I2359" i="16"/>
  <c r="H2359" i="16"/>
  <c r="G2359" i="16"/>
  <c r="A2359" i="16"/>
  <c r="AB2358" i="16"/>
  <c r="AA2358" i="16"/>
  <c r="N2358" i="16"/>
  <c r="M2358" i="16"/>
  <c r="L2358" i="16"/>
  <c r="K2358" i="16"/>
  <c r="J2358" i="16"/>
  <c r="I2358" i="16"/>
  <c r="B2358" i="16" s="1"/>
  <c r="H2358" i="16"/>
  <c r="G2358" i="16"/>
  <c r="F2358" i="16" s="1"/>
  <c r="C2358" i="16"/>
  <c r="A2358" i="16"/>
  <c r="AB2357" i="16"/>
  <c r="AA2357" i="16"/>
  <c r="M2357" i="16"/>
  <c r="L2357" i="16"/>
  <c r="K2357" i="16"/>
  <c r="J2357" i="16"/>
  <c r="I2357" i="16"/>
  <c r="H2357" i="16"/>
  <c r="G2357" i="16"/>
  <c r="A2357" i="16"/>
  <c r="AB2356" i="16"/>
  <c r="AA2356" i="16"/>
  <c r="N2356" i="16"/>
  <c r="M2356" i="16"/>
  <c r="L2356" i="16"/>
  <c r="K2356" i="16"/>
  <c r="J2356" i="16"/>
  <c r="I2356" i="16"/>
  <c r="H2356" i="16"/>
  <c r="G2356" i="16"/>
  <c r="C2356" i="16"/>
  <c r="A2356" i="16"/>
  <c r="AB2355" i="16"/>
  <c r="AA2355" i="16"/>
  <c r="M2355" i="16"/>
  <c r="L2355" i="16"/>
  <c r="K2355" i="16"/>
  <c r="J2355" i="16"/>
  <c r="I2355" i="16"/>
  <c r="H2355" i="16"/>
  <c r="G2355" i="16"/>
  <c r="A2355" i="16"/>
  <c r="AB2354" i="16"/>
  <c r="AA2354" i="16"/>
  <c r="M2354" i="16"/>
  <c r="L2354" i="16"/>
  <c r="K2354" i="16"/>
  <c r="J2354" i="16"/>
  <c r="I2354" i="16"/>
  <c r="H2354" i="16"/>
  <c r="G2354" i="16"/>
  <c r="A2354" i="16"/>
  <c r="N2354" i="16" s="1"/>
  <c r="AB2353" i="16"/>
  <c r="AA2353" i="16"/>
  <c r="M2353" i="16"/>
  <c r="L2353" i="16"/>
  <c r="K2353" i="16"/>
  <c r="J2353" i="16"/>
  <c r="I2353" i="16"/>
  <c r="H2353" i="16"/>
  <c r="G2353" i="16"/>
  <c r="A2353" i="16"/>
  <c r="AB2352" i="16"/>
  <c r="AA2352" i="16"/>
  <c r="N2352" i="16"/>
  <c r="M2352" i="16"/>
  <c r="L2352" i="16"/>
  <c r="K2352" i="16"/>
  <c r="J2352" i="16"/>
  <c r="I2352" i="16"/>
  <c r="B2352" i="16" s="1"/>
  <c r="H2352" i="16"/>
  <c r="G2352" i="16"/>
  <c r="F2352" i="16" s="1"/>
  <c r="C2352" i="16"/>
  <c r="A2352" i="16"/>
  <c r="AB2351" i="16"/>
  <c r="AA2351" i="16"/>
  <c r="M2351" i="16"/>
  <c r="L2351" i="16"/>
  <c r="K2351" i="16"/>
  <c r="J2351" i="16"/>
  <c r="I2351" i="16"/>
  <c r="H2351" i="16"/>
  <c r="G2351" i="16"/>
  <c r="A2351" i="16"/>
  <c r="AB2350" i="16"/>
  <c r="AA2350" i="16"/>
  <c r="N2350" i="16"/>
  <c r="M2350" i="16"/>
  <c r="L2350" i="16"/>
  <c r="K2350" i="16"/>
  <c r="J2350" i="16"/>
  <c r="I2350" i="16"/>
  <c r="H2350" i="16"/>
  <c r="G2350" i="16"/>
  <c r="F2350" i="16"/>
  <c r="A2350" i="16"/>
  <c r="C2350" i="16" s="1"/>
  <c r="AB2349" i="16"/>
  <c r="AA2349" i="16"/>
  <c r="M2349" i="16"/>
  <c r="L2349" i="16"/>
  <c r="K2349" i="16"/>
  <c r="J2349" i="16"/>
  <c r="I2349" i="16"/>
  <c r="H2349" i="16"/>
  <c r="G2349" i="16"/>
  <c r="A2349" i="16"/>
  <c r="AB2348" i="16"/>
  <c r="AA2348" i="16"/>
  <c r="M2348" i="16"/>
  <c r="L2348" i="16"/>
  <c r="K2348" i="16"/>
  <c r="J2348" i="16"/>
  <c r="I2348" i="16"/>
  <c r="B2348" i="16" s="1"/>
  <c r="H2348" i="16"/>
  <c r="G2348" i="16"/>
  <c r="C2348" i="16"/>
  <c r="A2348" i="16"/>
  <c r="N2348" i="16" s="1"/>
  <c r="AB2347" i="16"/>
  <c r="AA2347" i="16"/>
  <c r="M2347" i="16"/>
  <c r="L2347" i="16"/>
  <c r="K2347" i="16"/>
  <c r="J2347" i="16"/>
  <c r="I2347" i="16"/>
  <c r="H2347" i="16"/>
  <c r="G2347" i="16"/>
  <c r="A2347" i="16"/>
  <c r="AB2346" i="16"/>
  <c r="AA2346" i="16"/>
  <c r="M2346" i="16"/>
  <c r="L2346" i="16"/>
  <c r="K2346" i="16"/>
  <c r="J2346" i="16"/>
  <c r="I2346" i="16"/>
  <c r="H2346" i="16"/>
  <c r="G2346" i="16"/>
  <c r="A2346" i="16"/>
  <c r="N2346" i="16" s="1"/>
  <c r="AB2345" i="16"/>
  <c r="AA2345" i="16"/>
  <c r="M2345" i="16"/>
  <c r="L2345" i="16"/>
  <c r="K2345" i="16"/>
  <c r="J2345" i="16"/>
  <c r="I2345" i="16"/>
  <c r="H2345" i="16"/>
  <c r="G2345" i="16"/>
  <c r="A2345" i="16"/>
  <c r="AB2344" i="16"/>
  <c r="AA2344" i="16"/>
  <c r="N2344" i="16"/>
  <c r="M2344" i="16"/>
  <c r="L2344" i="16"/>
  <c r="K2344" i="16"/>
  <c r="J2344" i="16"/>
  <c r="I2344" i="16"/>
  <c r="B2344" i="16" s="1"/>
  <c r="H2344" i="16"/>
  <c r="G2344" i="16"/>
  <c r="F2344" i="16" s="1"/>
  <c r="C2344" i="16"/>
  <c r="A2344" i="16"/>
  <c r="AB2343" i="16"/>
  <c r="AA2343" i="16"/>
  <c r="M2343" i="16"/>
  <c r="L2343" i="16"/>
  <c r="K2343" i="16"/>
  <c r="J2343" i="16"/>
  <c r="I2343" i="16"/>
  <c r="H2343" i="16"/>
  <c r="G2343" i="16"/>
  <c r="A2343" i="16"/>
  <c r="AB2342" i="16"/>
  <c r="AA2342" i="16"/>
  <c r="N2342" i="16"/>
  <c r="M2342" i="16"/>
  <c r="L2342" i="16"/>
  <c r="K2342" i="16"/>
  <c r="J2342" i="16"/>
  <c r="I2342" i="16"/>
  <c r="H2342" i="16"/>
  <c r="G2342" i="16"/>
  <c r="F2342" i="16"/>
  <c r="A2342" i="16"/>
  <c r="C2342" i="16" s="1"/>
  <c r="AB2341" i="16"/>
  <c r="AA2341" i="16"/>
  <c r="M2341" i="16"/>
  <c r="L2341" i="16"/>
  <c r="K2341" i="16"/>
  <c r="J2341" i="16"/>
  <c r="I2341" i="16"/>
  <c r="H2341" i="16"/>
  <c r="G2341" i="16"/>
  <c r="A2341" i="16"/>
  <c r="AB2340" i="16"/>
  <c r="AA2340" i="16"/>
  <c r="M2340" i="16"/>
  <c r="L2340" i="16"/>
  <c r="K2340" i="16"/>
  <c r="J2340" i="16"/>
  <c r="I2340" i="16"/>
  <c r="B2340" i="16" s="1"/>
  <c r="H2340" i="16"/>
  <c r="G2340" i="16"/>
  <c r="C2340" i="16"/>
  <c r="A2340" i="16"/>
  <c r="N2340" i="16" s="1"/>
  <c r="AB2339" i="16"/>
  <c r="AA2339" i="16"/>
  <c r="M2339" i="16"/>
  <c r="L2339" i="16"/>
  <c r="K2339" i="16"/>
  <c r="J2339" i="16"/>
  <c r="I2339" i="16"/>
  <c r="H2339" i="16"/>
  <c r="G2339" i="16"/>
  <c r="A2339" i="16"/>
  <c r="AB2338" i="16"/>
  <c r="AA2338" i="16"/>
  <c r="M2338" i="16"/>
  <c r="L2338" i="16"/>
  <c r="K2338" i="16"/>
  <c r="J2338" i="16"/>
  <c r="I2338" i="16"/>
  <c r="H2338" i="16"/>
  <c r="G2338" i="16"/>
  <c r="A2338" i="16"/>
  <c r="N2338" i="16" s="1"/>
  <c r="AB2337" i="16"/>
  <c r="AA2337" i="16"/>
  <c r="M2337" i="16"/>
  <c r="L2337" i="16"/>
  <c r="K2337" i="16"/>
  <c r="J2337" i="16"/>
  <c r="I2337" i="16"/>
  <c r="H2337" i="16"/>
  <c r="G2337" i="16"/>
  <c r="A2337" i="16"/>
  <c r="AB2336" i="16"/>
  <c r="AA2336" i="16"/>
  <c r="N2336" i="16"/>
  <c r="M2336" i="16"/>
  <c r="L2336" i="16"/>
  <c r="K2336" i="16"/>
  <c r="J2336" i="16"/>
  <c r="I2336" i="16"/>
  <c r="B2336" i="16" s="1"/>
  <c r="H2336" i="16"/>
  <c r="G2336" i="16"/>
  <c r="F2336" i="16" s="1"/>
  <c r="C2336" i="16"/>
  <c r="A2336" i="16"/>
  <c r="AB2335" i="16"/>
  <c r="AA2335" i="16"/>
  <c r="M2335" i="16"/>
  <c r="L2335" i="16"/>
  <c r="K2335" i="16"/>
  <c r="J2335" i="16"/>
  <c r="I2335" i="16"/>
  <c r="H2335" i="16"/>
  <c r="G2335" i="16"/>
  <c r="A2335" i="16"/>
  <c r="AB2334" i="16"/>
  <c r="AA2334" i="16"/>
  <c r="N2334" i="16"/>
  <c r="M2334" i="16"/>
  <c r="L2334" i="16"/>
  <c r="K2334" i="16"/>
  <c r="J2334" i="16"/>
  <c r="I2334" i="16"/>
  <c r="H2334" i="16"/>
  <c r="G2334" i="16"/>
  <c r="F2334" i="16"/>
  <c r="A2334" i="16"/>
  <c r="C2334" i="16" s="1"/>
  <c r="AB2333" i="16"/>
  <c r="AA2333" i="16"/>
  <c r="M2333" i="16"/>
  <c r="L2333" i="16"/>
  <c r="K2333" i="16"/>
  <c r="J2333" i="16"/>
  <c r="I2333" i="16"/>
  <c r="H2333" i="16"/>
  <c r="G2333" i="16"/>
  <c r="A2333" i="16"/>
  <c r="AB2332" i="16"/>
  <c r="AA2332" i="16"/>
  <c r="M2332" i="16"/>
  <c r="L2332" i="16"/>
  <c r="K2332" i="16"/>
  <c r="J2332" i="16"/>
  <c r="I2332" i="16"/>
  <c r="B2332" i="16" s="1"/>
  <c r="H2332" i="16"/>
  <c r="G2332" i="16"/>
  <c r="C2332" i="16"/>
  <c r="A2332" i="16"/>
  <c r="N2332" i="16" s="1"/>
  <c r="AB2331" i="16"/>
  <c r="AA2331" i="16"/>
  <c r="M2331" i="16"/>
  <c r="L2331" i="16"/>
  <c r="K2331" i="16"/>
  <c r="J2331" i="16"/>
  <c r="I2331" i="16"/>
  <c r="H2331" i="16"/>
  <c r="G2331" i="16"/>
  <c r="A2331" i="16"/>
  <c r="AB2330" i="16"/>
  <c r="AA2330" i="16"/>
  <c r="M2330" i="16"/>
  <c r="L2330" i="16"/>
  <c r="K2330" i="16"/>
  <c r="J2330" i="16"/>
  <c r="I2330" i="16"/>
  <c r="H2330" i="16"/>
  <c r="G2330" i="16"/>
  <c r="A2330" i="16"/>
  <c r="N2330" i="16" s="1"/>
  <c r="AB2329" i="16"/>
  <c r="AA2329" i="16"/>
  <c r="M2329" i="16"/>
  <c r="L2329" i="16"/>
  <c r="K2329" i="16"/>
  <c r="J2329" i="16"/>
  <c r="I2329" i="16"/>
  <c r="H2329" i="16"/>
  <c r="G2329" i="16"/>
  <c r="A2329" i="16"/>
  <c r="AB2328" i="16"/>
  <c r="AA2328" i="16"/>
  <c r="N2328" i="16"/>
  <c r="M2328" i="16"/>
  <c r="L2328" i="16"/>
  <c r="K2328" i="16"/>
  <c r="J2328" i="16"/>
  <c r="I2328" i="16"/>
  <c r="B2328" i="16" s="1"/>
  <c r="H2328" i="16"/>
  <c r="G2328" i="16"/>
  <c r="F2328" i="16" s="1"/>
  <c r="C2328" i="16"/>
  <c r="A2328" i="16"/>
  <c r="AB2327" i="16"/>
  <c r="AA2327" i="16"/>
  <c r="M2327" i="16"/>
  <c r="L2327" i="16"/>
  <c r="K2327" i="16"/>
  <c r="J2327" i="16"/>
  <c r="I2327" i="16"/>
  <c r="H2327" i="16"/>
  <c r="G2327" i="16"/>
  <c r="A2327" i="16"/>
  <c r="AB2326" i="16"/>
  <c r="AA2326" i="16"/>
  <c r="N2326" i="16"/>
  <c r="M2326" i="16"/>
  <c r="L2326" i="16"/>
  <c r="K2326" i="16"/>
  <c r="J2326" i="16"/>
  <c r="I2326" i="16"/>
  <c r="H2326" i="16"/>
  <c r="G2326" i="16"/>
  <c r="F2326" i="16"/>
  <c r="A2326" i="16"/>
  <c r="C2326" i="16" s="1"/>
  <c r="AB2325" i="16"/>
  <c r="AA2325" i="16"/>
  <c r="M2325" i="16"/>
  <c r="L2325" i="16"/>
  <c r="K2325" i="16"/>
  <c r="J2325" i="16"/>
  <c r="I2325" i="16"/>
  <c r="H2325" i="16"/>
  <c r="G2325" i="16"/>
  <c r="A2325" i="16"/>
  <c r="AB2324" i="16"/>
  <c r="AA2324" i="16"/>
  <c r="M2324" i="16"/>
  <c r="L2324" i="16"/>
  <c r="K2324" i="16"/>
  <c r="J2324" i="16"/>
  <c r="I2324" i="16"/>
  <c r="B2324" i="16" s="1"/>
  <c r="H2324" i="16"/>
  <c r="G2324" i="16"/>
  <c r="C2324" i="16"/>
  <c r="A2324" i="16"/>
  <c r="N2324" i="16" s="1"/>
  <c r="AB2323" i="16"/>
  <c r="AA2323" i="16"/>
  <c r="M2323" i="16"/>
  <c r="L2323" i="16"/>
  <c r="K2323" i="16"/>
  <c r="J2323" i="16"/>
  <c r="I2323" i="16"/>
  <c r="H2323" i="16"/>
  <c r="G2323" i="16"/>
  <c r="A2323" i="16"/>
  <c r="AB2322" i="16"/>
  <c r="AA2322" i="16"/>
  <c r="M2322" i="16"/>
  <c r="L2322" i="16"/>
  <c r="K2322" i="16"/>
  <c r="J2322" i="16"/>
  <c r="I2322" i="16"/>
  <c r="H2322" i="16"/>
  <c r="G2322" i="16"/>
  <c r="A2322" i="16"/>
  <c r="N2322" i="16" s="1"/>
  <c r="AB2321" i="16"/>
  <c r="AA2321" i="16"/>
  <c r="M2321" i="16"/>
  <c r="L2321" i="16"/>
  <c r="K2321" i="16"/>
  <c r="J2321" i="16"/>
  <c r="I2321" i="16"/>
  <c r="H2321" i="16"/>
  <c r="G2321" i="16"/>
  <c r="A2321" i="16"/>
  <c r="AB2320" i="16"/>
  <c r="AA2320" i="16"/>
  <c r="N2320" i="16"/>
  <c r="M2320" i="16"/>
  <c r="L2320" i="16"/>
  <c r="K2320" i="16"/>
  <c r="J2320" i="16"/>
  <c r="I2320" i="16"/>
  <c r="B2320" i="16" s="1"/>
  <c r="H2320" i="16"/>
  <c r="G2320" i="16"/>
  <c r="F2320" i="16" s="1"/>
  <c r="C2320" i="16"/>
  <c r="A2320" i="16"/>
  <c r="AB2319" i="16"/>
  <c r="AA2319" i="16"/>
  <c r="M2319" i="16"/>
  <c r="L2319" i="16"/>
  <c r="K2319" i="16"/>
  <c r="J2319" i="16"/>
  <c r="I2319" i="16"/>
  <c r="H2319" i="16"/>
  <c r="G2319" i="16"/>
  <c r="A2319" i="16"/>
  <c r="AB2318" i="16"/>
  <c r="AA2318" i="16"/>
  <c r="N2318" i="16"/>
  <c r="M2318" i="16"/>
  <c r="L2318" i="16"/>
  <c r="K2318" i="16"/>
  <c r="J2318" i="16"/>
  <c r="I2318" i="16"/>
  <c r="H2318" i="16"/>
  <c r="G2318" i="16"/>
  <c r="F2318" i="16"/>
  <c r="A2318" i="16"/>
  <c r="C2318" i="16" s="1"/>
  <c r="AB2317" i="16"/>
  <c r="AA2317" i="16"/>
  <c r="M2317" i="16"/>
  <c r="L2317" i="16"/>
  <c r="K2317" i="16"/>
  <c r="J2317" i="16"/>
  <c r="I2317" i="16"/>
  <c r="H2317" i="16"/>
  <c r="G2317" i="16"/>
  <c r="A2317" i="16"/>
  <c r="AB2316" i="16"/>
  <c r="AA2316" i="16"/>
  <c r="M2316" i="16"/>
  <c r="L2316" i="16"/>
  <c r="K2316" i="16"/>
  <c r="J2316" i="16"/>
  <c r="I2316" i="16"/>
  <c r="B2316" i="16" s="1"/>
  <c r="H2316" i="16"/>
  <c r="G2316" i="16"/>
  <c r="C2316" i="16"/>
  <c r="A2316" i="16"/>
  <c r="N2316" i="16" s="1"/>
  <c r="AB2315" i="16"/>
  <c r="AA2315" i="16"/>
  <c r="M2315" i="16"/>
  <c r="L2315" i="16"/>
  <c r="K2315" i="16"/>
  <c r="J2315" i="16"/>
  <c r="I2315" i="16"/>
  <c r="H2315" i="16"/>
  <c r="G2315" i="16"/>
  <c r="A2315" i="16"/>
  <c r="AB2314" i="16"/>
  <c r="AA2314" i="16"/>
  <c r="M2314" i="16"/>
  <c r="L2314" i="16"/>
  <c r="K2314" i="16"/>
  <c r="J2314" i="16"/>
  <c r="I2314" i="16"/>
  <c r="H2314" i="16"/>
  <c r="G2314" i="16"/>
  <c r="A2314" i="16"/>
  <c r="N2314" i="16" s="1"/>
  <c r="AB2313" i="16"/>
  <c r="AA2313" i="16"/>
  <c r="M2313" i="16"/>
  <c r="L2313" i="16"/>
  <c r="K2313" i="16"/>
  <c r="J2313" i="16"/>
  <c r="I2313" i="16"/>
  <c r="H2313" i="16"/>
  <c r="G2313" i="16"/>
  <c r="A2313" i="16"/>
  <c r="AB2312" i="16"/>
  <c r="AA2312" i="16"/>
  <c r="N2312" i="16"/>
  <c r="M2312" i="16"/>
  <c r="L2312" i="16"/>
  <c r="K2312" i="16"/>
  <c r="J2312" i="16"/>
  <c r="I2312" i="16"/>
  <c r="B2312" i="16" s="1"/>
  <c r="H2312" i="16"/>
  <c r="G2312" i="16"/>
  <c r="F2312" i="16" s="1"/>
  <c r="C2312" i="16"/>
  <c r="A2312" i="16"/>
  <c r="AB2311" i="16"/>
  <c r="AA2311" i="16"/>
  <c r="M2311" i="16"/>
  <c r="L2311" i="16"/>
  <c r="K2311" i="16"/>
  <c r="J2311" i="16"/>
  <c r="I2311" i="16"/>
  <c r="H2311" i="16"/>
  <c r="G2311" i="16"/>
  <c r="A2311" i="16"/>
  <c r="AB2310" i="16"/>
  <c r="AA2310" i="16"/>
  <c r="N2310" i="16"/>
  <c r="M2310" i="16"/>
  <c r="L2310" i="16"/>
  <c r="K2310" i="16"/>
  <c r="J2310" i="16"/>
  <c r="I2310" i="16"/>
  <c r="H2310" i="16"/>
  <c r="G2310" i="16"/>
  <c r="F2310" i="16"/>
  <c r="A2310" i="16"/>
  <c r="C2310" i="16" s="1"/>
  <c r="AB2309" i="16"/>
  <c r="AA2309" i="16"/>
  <c r="M2309" i="16"/>
  <c r="L2309" i="16"/>
  <c r="K2309" i="16"/>
  <c r="J2309" i="16"/>
  <c r="I2309" i="16"/>
  <c r="H2309" i="16"/>
  <c r="G2309" i="16"/>
  <c r="A2309" i="16"/>
  <c r="AB2308" i="16"/>
  <c r="AA2308" i="16"/>
  <c r="M2308" i="16"/>
  <c r="L2308" i="16"/>
  <c r="K2308" i="16"/>
  <c r="J2308" i="16"/>
  <c r="I2308" i="16"/>
  <c r="B2308" i="16" s="1"/>
  <c r="H2308" i="16"/>
  <c r="G2308" i="16"/>
  <c r="C2308" i="16"/>
  <c r="A2308" i="16"/>
  <c r="N2308" i="16" s="1"/>
  <c r="AB2307" i="16"/>
  <c r="AA2307" i="16"/>
  <c r="M2307" i="16"/>
  <c r="L2307" i="16"/>
  <c r="K2307" i="16"/>
  <c r="J2307" i="16"/>
  <c r="I2307" i="16"/>
  <c r="H2307" i="16"/>
  <c r="G2307" i="16"/>
  <c r="A2307" i="16"/>
  <c r="AB2306" i="16"/>
  <c r="AA2306" i="16"/>
  <c r="M2306" i="16"/>
  <c r="L2306" i="16"/>
  <c r="K2306" i="16"/>
  <c r="J2306" i="16"/>
  <c r="I2306" i="16"/>
  <c r="H2306" i="16"/>
  <c r="G2306" i="16"/>
  <c r="A2306" i="16"/>
  <c r="N2306" i="16" s="1"/>
  <c r="AB2305" i="16"/>
  <c r="AA2305" i="16"/>
  <c r="M2305" i="16"/>
  <c r="L2305" i="16"/>
  <c r="K2305" i="16"/>
  <c r="J2305" i="16"/>
  <c r="I2305" i="16"/>
  <c r="H2305" i="16"/>
  <c r="G2305" i="16"/>
  <c r="A2305" i="16"/>
  <c r="AB2304" i="16"/>
  <c r="AA2304" i="16"/>
  <c r="N2304" i="16"/>
  <c r="M2304" i="16"/>
  <c r="L2304" i="16"/>
  <c r="K2304" i="16"/>
  <c r="J2304" i="16"/>
  <c r="I2304" i="16"/>
  <c r="B2304" i="16" s="1"/>
  <c r="H2304" i="16"/>
  <c r="G2304" i="16"/>
  <c r="F2304" i="16" s="1"/>
  <c r="C2304" i="16"/>
  <c r="A2304" i="16"/>
  <c r="AB2303" i="16"/>
  <c r="AA2303" i="16"/>
  <c r="M2303" i="16"/>
  <c r="L2303" i="16"/>
  <c r="K2303" i="16"/>
  <c r="J2303" i="16"/>
  <c r="I2303" i="16"/>
  <c r="H2303" i="16"/>
  <c r="G2303" i="16"/>
  <c r="A2303" i="16"/>
  <c r="AB2302" i="16"/>
  <c r="AA2302" i="16"/>
  <c r="N2302" i="16"/>
  <c r="M2302" i="16"/>
  <c r="L2302" i="16"/>
  <c r="K2302" i="16"/>
  <c r="J2302" i="16"/>
  <c r="I2302" i="16"/>
  <c r="H2302" i="16"/>
  <c r="G2302" i="16"/>
  <c r="F2302" i="16"/>
  <c r="A2302" i="16"/>
  <c r="C2302" i="16" s="1"/>
  <c r="AB2301" i="16"/>
  <c r="AA2301" i="16"/>
  <c r="M2301" i="16"/>
  <c r="L2301" i="16"/>
  <c r="K2301" i="16"/>
  <c r="J2301" i="16"/>
  <c r="I2301" i="16"/>
  <c r="H2301" i="16"/>
  <c r="G2301" i="16"/>
  <c r="A2301" i="16"/>
  <c r="AB2300" i="16"/>
  <c r="AA2300" i="16"/>
  <c r="M2300" i="16"/>
  <c r="L2300" i="16"/>
  <c r="K2300" i="16"/>
  <c r="J2300" i="16"/>
  <c r="I2300" i="16"/>
  <c r="B2300" i="16" s="1"/>
  <c r="H2300" i="16"/>
  <c r="G2300" i="16"/>
  <c r="C2300" i="16"/>
  <c r="A2300" i="16"/>
  <c r="N2300" i="16" s="1"/>
  <c r="AB2299" i="16"/>
  <c r="AA2299" i="16"/>
  <c r="M2299" i="16"/>
  <c r="L2299" i="16"/>
  <c r="K2299" i="16"/>
  <c r="J2299" i="16"/>
  <c r="I2299" i="16"/>
  <c r="H2299" i="16"/>
  <c r="G2299" i="16"/>
  <c r="A2299" i="16"/>
  <c r="AB2298" i="16"/>
  <c r="AA2298" i="16"/>
  <c r="M2298" i="16"/>
  <c r="L2298" i="16"/>
  <c r="K2298" i="16"/>
  <c r="J2298" i="16"/>
  <c r="I2298" i="16"/>
  <c r="H2298" i="16"/>
  <c r="G2298" i="16"/>
  <c r="A2298" i="16"/>
  <c r="N2298" i="16" s="1"/>
  <c r="AB2297" i="16"/>
  <c r="AA2297" i="16"/>
  <c r="M2297" i="16"/>
  <c r="L2297" i="16"/>
  <c r="K2297" i="16"/>
  <c r="J2297" i="16"/>
  <c r="I2297" i="16"/>
  <c r="H2297" i="16"/>
  <c r="G2297" i="16"/>
  <c r="A2297" i="16"/>
  <c r="AB2296" i="16"/>
  <c r="AA2296" i="16"/>
  <c r="N2296" i="16"/>
  <c r="M2296" i="16"/>
  <c r="L2296" i="16"/>
  <c r="K2296" i="16"/>
  <c r="J2296" i="16"/>
  <c r="I2296" i="16"/>
  <c r="B2296" i="16" s="1"/>
  <c r="H2296" i="16"/>
  <c r="G2296" i="16"/>
  <c r="F2296" i="16" s="1"/>
  <c r="C2296" i="16"/>
  <c r="A2296" i="16"/>
  <c r="AB2295" i="16"/>
  <c r="AA2295" i="16"/>
  <c r="M2295" i="16"/>
  <c r="L2295" i="16"/>
  <c r="K2295" i="16"/>
  <c r="J2295" i="16"/>
  <c r="I2295" i="16"/>
  <c r="H2295" i="16"/>
  <c r="G2295" i="16"/>
  <c r="A2295" i="16"/>
  <c r="AB2294" i="16"/>
  <c r="AA2294" i="16"/>
  <c r="N2294" i="16"/>
  <c r="M2294" i="16"/>
  <c r="L2294" i="16"/>
  <c r="K2294" i="16"/>
  <c r="J2294" i="16"/>
  <c r="I2294" i="16"/>
  <c r="H2294" i="16"/>
  <c r="G2294" i="16"/>
  <c r="F2294" i="16"/>
  <c r="A2294" i="16"/>
  <c r="C2294" i="16" s="1"/>
  <c r="AB2293" i="16"/>
  <c r="AA2293" i="16"/>
  <c r="M2293" i="16"/>
  <c r="L2293" i="16"/>
  <c r="K2293" i="16"/>
  <c r="J2293" i="16"/>
  <c r="I2293" i="16"/>
  <c r="H2293" i="16"/>
  <c r="G2293" i="16"/>
  <c r="A2293" i="16"/>
  <c r="AB2292" i="16"/>
  <c r="AA2292" i="16"/>
  <c r="M2292" i="16"/>
  <c r="L2292" i="16"/>
  <c r="K2292" i="16"/>
  <c r="J2292" i="16"/>
  <c r="I2292" i="16"/>
  <c r="B2292" i="16" s="1"/>
  <c r="H2292" i="16"/>
  <c r="G2292" i="16"/>
  <c r="C2292" i="16"/>
  <c r="A2292" i="16"/>
  <c r="N2292" i="16" s="1"/>
  <c r="AB2291" i="16"/>
  <c r="AA2291" i="16"/>
  <c r="M2291" i="16"/>
  <c r="L2291" i="16"/>
  <c r="K2291" i="16"/>
  <c r="J2291" i="16"/>
  <c r="I2291" i="16"/>
  <c r="H2291" i="16"/>
  <c r="G2291" i="16"/>
  <c r="A2291" i="16"/>
  <c r="AB2290" i="16"/>
  <c r="AA2290" i="16"/>
  <c r="M2290" i="16"/>
  <c r="L2290" i="16"/>
  <c r="K2290" i="16"/>
  <c r="J2290" i="16"/>
  <c r="I2290" i="16"/>
  <c r="H2290" i="16"/>
  <c r="G2290" i="16"/>
  <c r="A2290" i="16"/>
  <c r="N2290" i="16" s="1"/>
  <c r="AB2289" i="16"/>
  <c r="AA2289" i="16"/>
  <c r="M2289" i="16"/>
  <c r="L2289" i="16"/>
  <c r="K2289" i="16"/>
  <c r="J2289" i="16"/>
  <c r="I2289" i="16"/>
  <c r="H2289" i="16"/>
  <c r="G2289" i="16"/>
  <c r="A2289" i="16"/>
  <c r="AB2288" i="16"/>
  <c r="AA2288" i="16"/>
  <c r="N2288" i="16"/>
  <c r="M2288" i="16"/>
  <c r="L2288" i="16"/>
  <c r="K2288" i="16"/>
  <c r="J2288" i="16"/>
  <c r="I2288" i="16"/>
  <c r="B2288" i="16" s="1"/>
  <c r="H2288" i="16"/>
  <c r="G2288" i="16"/>
  <c r="F2288" i="16" s="1"/>
  <c r="C2288" i="16"/>
  <c r="A2288" i="16"/>
  <c r="AB2287" i="16"/>
  <c r="AA2287" i="16"/>
  <c r="M2287" i="16"/>
  <c r="L2287" i="16"/>
  <c r="K2287" i="16"/>
  <c r="J2287" i="16"/>
  <c r="I2287" i="16"/>
  <c r="H2287" i="16"/>
  <c r="G2287" i="16"/>
  <c r="A2287" i="16"/>
  <c r="AB2286" i="16"/>
  <c r="AA2286" i="16"/>
  <c r="N2286" i="16"/>
  <c r="M2286" i="16"/>
  <c r="L2286" i="16"/>
  <c r="K2286" i="16"/>
  <c r="J2286" i="16"/>
  <c r="I2286" i="16"/>
  <c r="H2286" i="16"/>
  <c r="G2286" i="16"/>
  <c r="F2286" i="16"/>
  <c r="A2286" i="16"/>
  <c r="C2286" i="16" s="1"/>
  <c r="AB2285" i="16"/>
  <c r="AA2285" i="16"/>
  <c r="M2285" i="16"/>
  <c r="L2285" i="16"/>
  <c r="K2285" i="16"/>
  <c r="J2285" i="16"/>
  <c r="I2285" i="16"/>
  <c r="H2285" i="16"/>
  <c r="G2285" i="16"/>
  <c r="A2285" i="16"/>
  <c r="AB2284" i="16"/>
  <c r="AA2284" i="16"/>
  <c r="M2284" i="16"/>
  <c r="L2284" i="16"/>
  <c r="K2284" i="16"/>
  <c r="J2284" i="16"/>
  <c r="I2284" i="16"/>
  <c r="B2284" i="16" s="1"/>
  <c r="H2284" i="16"/>
  <c r="G2284" i="16"/>
  <c r="C2284" i="16"/>
  <c r="A2284" i="16"/>
  <c r="N2284" i="16" s="1"/>
  <c r="AB2283" i="16"/>
  <c r="AA2283" i="16"/>
  <c r="M2283" i="16"/>
  <c r="L2283" i="16"/>
  <c r="K2283" i="16"/>
  <c r="J2283" i="16"/>
  <c r="I2283" i="16"/>
  <c r="H2283" i="16"/>
  <c r="G2283" i="16"/>
  <c r="A2283" i="16"/>
  <c r="AB2282" i="16"/>
  <c r="AA2282" i="16"/>
  <c r="M2282" i="16"/>
  <c r="L2282" i="16"/>
  <c r="K2282" i="16"/>
  <c r="J2282" i="16"/>
  <c r="I2282" i="16"/>
  <c r="H2282" i="16"/>
  <c r="G2282" i="16"/>
  <c r="A2282" i="16"/>
  <c r="N2282" i="16" s="1"/>
  <c r="AB2281" i="16"/>
  <c r="AA2281" i="16"/>
  <c r="M2281" i="16"/>
  <c r="L2281" i="16"/>
  <c r="K2281" i="16"/>
  <c r="J2281" i="16"/>
  <c r="I2281" i="16"/>
  <c r="H2281" i="16"/>
  <c r="G2281" i="16"/>
  <c r="A2281" i="16"/>
  <c r="AB2280" i="16"/>
  <c r="AA2280" i="16"/>
  <c r="N2280" i="16"/>
  <c r="M2280" i="16"/>
  <c r="L2280" i="16"/>
  <c r="K2280" i="16"/>
  <c r="J2280" i="16"/>
  <c r="I2280" i="16"/>
  <c r="B2280" i="16" s="1"/>
  <c r="H2280" i="16"/>
  <c r="G2280" i="16"/>
  <c r="F2280" i="16" s="1"/>
  <c r="C2280" i="16"/>
  <c r="A2280" i="16"/>
  <c r="AB2279" i="16"/>
  <c r="AA2279" i="16"/>
  <c r="M2279" i="16"/>
  <c r="L2279" i="16"/>
  <c r="K2279" i="16"/>
  <c r="J2279" i="16"/>
  <c r="I2279" i="16"/>
  <c r="H2279" i="16"/>
  <c r="G2279" i="16"/>
  <c r="A2279" i="16"/>
  <c r="AB2278" i="16"/>
  <c r="AA2278" i="16"/>
  <c r="N2278" i="16"/>
  <c r="M2278" i="16"/>
  <c r="L2278" i="16"/>
  <c r="K2278" i="16"/>
  <c r="J2278" i="16"/>
  <c r="I2278" i="16"/>
  <c r="H2278" i="16"/>
  <c r="G2278" i="16"/>
  <c r="F2278" i="16"/>
  <c r="A2278" i="16"/>
  <c r="C2278" i="16" s="1"/>
  <c r="AB2277" i="16"/>
  <c r="AA2277" i="16"/>
  <c r="M2277" i="16"/>
  <c r="L2277" i="16"/>
  <c r="K2277" i="16"/>
  <c r="J2277" i="16"/>
  <c r="I2277" i="16"/>
  <c r="H2277" i="16"/>
  <c r="G2277" i="16"/>
  <c r="A2277" i="16"/>
  <c r="AB2276" i="16"/>
  <c r="AA2276" i="16"/>
  <c r="M2276" i="16"/>
  <c r="L2276" i="16"/>
  <c r="K2276" i="16"/>
  <c r="J2276" i="16"/>
  <c r="I2276" i="16"/>
  <c r="B2276" i="16" s="1"/>
  <c r="H2276" i="16"/>
  <c r="G2276" i="16"/>
  <c r="C2276" i="16"/>
  <c r="A2276" i="16"/>
  <c r="N2276" i="16" s="1"/>
  <c r="AB2275" i="16"/>
  <c r="AA2275" i="16"/>
  <c r="M2275" i="16"/>
  <c r="L2275" i="16"/>
  <c r="K2275" i="16"/>
  <c r="J2275" i="16"/>
  <c r="I2275" i="16"/>
  <c r="H2275" i="16"/>
  <c r="G2275" i="16"/>
  <c r="A2275" i="16"/>
  <c r="AB2274" i="16"/>
  <c r="AA2274" i="16"/>
  <c r="M2274" i="16"/>
  <c r="L2274" i="16"/>
  <c r="K2274" i="16"/>
  <c r="J2274" i="16"/>
  <c r="I2274" i="16"/>
  <c r="H2274" i="16"/>
  <c r="G2274" i="16"/>
  <c r="A2274" i="16"/>
  <c r="N2274" i="16" s="1"/>
  <c r="AB2273" i="16"/>
  <c r="AA2273" i="16"/>
  <c r="M2273" i="16"/>
  <c r="L2273" i="16"/>
  <c r="K2273" i="16"/>
  <c r="J2273" i="16"/>
  <c r="I2273" i="16"/>
  <c r="H2273" i="16"/>
  <c r="G2273" i="16"/>
  <c r="A2273" i="16"/>
  <c r="AB2272" i="16"/>
  <c r="AA2272" i="16"/>
  <c r="N2272" i="16"/>
  <c r="M2272" i="16"/>
  <c r="L2272" i="16"/>
  <c r="K2272" i="16"/>
  <c r="J2272" i="16"/>
  <c r="I2272" i="16"/>
  <c r="B2272" i="16" s="1"/>
  <c r="H2272" i="16"/>
  <c r="G2272" i="16"/>
  <c r="F2272" i="16" s="1"/>
  <c r="C2272" i="16"/>
  <c r="A2272" i="16"/>
  <c r="AB2271" i="16"/>
  <c r="AA2271" i="16"/>
  <c r="M2271" i="16"/>
  <c r="L2271" i="16"/>
  <c r="K2271" i="16"/>
  <c r="J2271" i="16"/>
  <c r="I2271" i="16"/>
  <c r="H2271" i="16"/>
  <c r="G2271" i="16"/>
  <c r="A2271" i="16"/>
  <c r="AB2270" i="16"/>
  <c r="AA2270" i="16"/>
  <c r="N2270" i="16"/>
  <c r="M2270" i="16"/>
  <c r="L2270" i="16"/>
  <c r="K2270" i="16"/>
  <c r="J2270" i="16"/>
  <c r="I2270" i="16"/>
  <c r="H2270" i="16"/>
  <c r="G2270" i="16"/>
  <c r="F2270" i="16"/>
  <c r="A2270" i="16"/>
  <c r="C2270" i="16" s="1"/>
  <c r="AB2269" i="16"/>
  <c r="AA2269" i="16"/>
  <c r="M2269" i="16"/>
  <c r="L2269" i="16"/>
  <c r="K2269" i="16"/>
  <c r="J2269" i="16"/>
  <c r="I2269" i="16"/>
  <c r="H2269" i="16"/>
  <c r="G2269" i="16"/>
  <c r="A2269" i="16"/>
  <c r="AB2268" i="16"/>
  <c r="AA2268" i="16"/>
  <c r="M2268" i="16"/>
  <c r="L2268" i="16"/>
  <c r="K2268" i="16"/>
  <c r="J2268" i="16"/>
  <c r="I2268" i="16"/>
  <c r="B2268" i="16" s="1"/>
  <c r="H2268" i="16"/>
  <c r="G2268" i="16"/>
  <c r="C2268" i="16"/>
  <c r="A2268" i="16"/>
  <c r="N2268" i="16" s="1"/>
  <c r="AB2267" i="16"/>
  <c r="AA2267" i="16"/>
  <c r="M2267" i="16"/>
  <c r="L2267" i="16"/>
  <c r="K2267" i="16"/>
  <c r="J2267" i="16"/>
  <c r="I2267" i="16"/>
  <c r="H2267" i="16"/>
  <c r="G2267" i="16"/>
  <c r="A2267" i="16"/>
  <c r="AB2266" i="16"/>
  <c r="AA2266" i="16"/>
  <c r="M2266" i="16"/>
  <c r="L2266" i="16"/>
  <c r="K2266" i="16"/>
  <c r="J2266" i="16"/>
  <c r="I2266" i="16"/>
  <c r="H2266" i="16"/>
  <c r="G2266" i="16"/>
  <c r="A2266" i="16"/>
  <c r="N2266" i="16" s="1"/>
  <c r="AB2265" i="16"/>
  <c r="AA2265" i="16"/>
  <c r="M2265" i="16"/>
  <c r="L2265" i="16"/>
  <c r="K2265" i="16"/>
  <c r="J2265" i="16"/>
  <c r="I2265" i="16"/>
  <c r="H2265" i="16"/>
  <c r="G2265" i="16"/>
  <c r="A2265" i="16"/>
  <c r="AB2264" i="16"/>
  <c r="AA2264" i="16"/>
  <c r="N2264" i="16"/>
  <c r="M2264" i="16"/>
  <c r="L2264" i="16"/>
  <c r="K2264" i="16"/>
  <c r="J2264" i="16"/>
  <c r="I2264" i="16"/>
  <c r="B2264" i="16" s="1"/>
  <c r="H2264" i="16"/>
  <c r="G2264" i="16"/>
  <c r="F2264" i="16" s="1"/>
  <c r="C2264" i="16"/>
  <c r="A2264" i="16"/>
  <c r="AB2263" i="16"/>
  <c r="AA2263" i="16"/>
  <c r="M2263" i="16"/>
  <c r="L2263" i="16"/>
  <c r="K2263" i="16"/>
  <c r="J2263" i="16"/>
  <c r="I2263" i="16"/>
  <c r="H2263" i="16"/>
  <c r="G2263" i="16"/>
  <c r="A2263" i="16"/>
  <c r="AB2262" i="16"/>
  <c r="AA2262" i="16"/>
  <c r="N2262" i="16"/>
  <c r="M2262" i="16"/>
  <c r="L2262" i="16"/>
  <c r="K2262" i="16"/>
  <c r="J2262" i="16"/>
  <c r="I2262" i="16"/>
  <c r="H2262" i="16"/>
  <c r="G2262" i="16"/>
  <c r="F2262" i="16"/>
  <c r="A2262" i="16"/>
  <c r="C2262" i="16" s="1"/>
  <c r="AB2261" i="16"/>
  <c r="AA2261" i="16"/>
  <c r="M2261" i="16"/>
  <c r="L2261" i="16"/>
  <c r="K2261" i="16"/>
  <c r="J2261" i="16"/>
  <c r="I2261" i="16"/>
  <c r="H2261" i="16"/>
  <c r="G2261" i="16"/>
  <c r="A2261" i="16"/>
  <c r="AB2260" i="16"/>
  <c r="AA2260" i="16"/>
  <c r="M2260" i="16"/>
  <c r="L2260" i="16"/>
  <c r="K2260" i="16"/>
  <c r="J2260" i="16"/>
  <c r="I2260" i="16"/>
  <c r="B2260" i="16" s="1"/>
  <c r="H2260" i="16"/>
  <c r="G2260" i="16"/>
  <c r="C2260" i="16"/>
  <c r="A2260" i="16"/>
  <c r="N2260" i="16" s="1"/>
  <c r="AB2259" i="16"/>
  <c r="AA2259" i="16"/>
  <c r="M2259" i="16"/>
  <c r="L2259" i="16"/>
  <c r="K2259" i="16"/>
  <c r="J2259" i="16"/>
  <c r="I2259" i="16"/>
  <c r="H2259" i="16"/>
  <c r="G2259" i="16"/>
  <c r="A2259" i="16"/>
  <c r="AB2258" i="16"/>
  <c r="AA2258" i="16"/>
  <c r="M2258" i="16"/>
  <c r="L2258" i="16"/>
  <c r="K2258" i="16"/>
  <c r="J2258" i="16"/>
  <c r="I2258" i="16"/>
  <c r="H2258" i="16"/>
  <c r="G2258" i="16"/>
  <c r="A2258" i="16"/>
  <c r="N2258" i="16" s="1"/>
  <c r="AB2257" i="16"/>
  <c r="AA2257" i="16"/>
  <c r="M2257" i="16"/>
  <c r="L2257" i="16"/>
  <c r="K2257" i="16"/>
  <c r="J2257" i="16"/>
  <c r="I2257" i="16"/>
  <c r="H2257" i="16"/>
  <c r="G2257" i="16"/>
  <c r="A2257" i="16"/>
  <c r="AB2256" i="16"/>
  <c r="AA2256" i="16"/>
  <c r="N2256" i="16"/>
  <c r="M2256" i="16"/>
  <c r="L2256" i="16"/>
  <c r="K2256" i="16"/>
  <c r="J2256" i="16"/>
  <c r="I2256" i="16"/>
  <c r="B2256" i="16" s="1"/>
  <c r="H2256" i="16"/>
  <c r="G2256" i="16"/>
  <c r="F2256" i="16" s="1"/>
  <c r="C2256" i="16"/>
  <c r="A2256" i="16"/>
  <c r="AB2255" i="16"/>
  <c r="AA2255" i="16"/>
  <c r="M2255" i="16"/>
  <c r="L2255" i="16"/>
  <c r="K2255" i="16"/>
  <c r="J2255" i="16"/>
  <c r="I2255" i="16"/>
  <c r="H2255" i="16"/>
  <c r="G2255" i="16"/>
  <c r="A2255" i="16"/>
  <c r="AB2254" i="16"/>
  <c r="AA2254" i="16"/>
  <c r="N2254" i="16"/>
  <c r="M2254" i="16"/>
  <c r="L2254" i="16"/>
  <c r="K2254" i="16"/>
  <c r="J2254" i="16"/>
  <c r="I2254" i="16"/>
  <c r="H2254" i="16"/>
  <c r="G2254" i="16"/>
  <c r="F2254" i="16"/>
  <c r="A2254" i="16"/>
  <c r="C2254" i="16" s="1"/>
  <c r="AB2253" i="16"/>
  <c r="AA2253" i="16"/>
  <c r="M2253" i="16"/>
  <c r="L2253" i="16"/>
  <c r="K2253" i="16"/>
  <c r="J2253" i="16"/>
  <c r="I2253" i="16"/>
  <c r="H2253" i="16"/>
  <c r="G2253" i="16"/>
  <c r="A2253" i="16"/>
  <c r="AB2252" i="16"/>
  <c r="AA2252" i="16"/>
  <c r="M2252" i="16"/>
  <c r="L2252" i="16"/>
  <c r="K2252" i="16"/>
  <c r="J2252" i="16"/>
  <c r="I2252" i="16"/>
  <c r="B2252" i="16" s="1"/>
  <c r="H2252" i="16"/>
  <c r="G2252" i="16"/>
  <c r="C2252" i="16"/>
  <c r="A2252" i="16"/>
  <c r="N2252" i="16" s="1"/>
  <c r="AB2251" i="16"/>
  <c r="AA2251" i="16"/>
  <c r="M2251" i="16"/>
  <c r="L2251" i="16"/>
  <c r="K2251" i="16"/>
  <c r="J2251" i="16"/>
  <c r="I2251" i="16"/>
  <c r="H2251" i="16"/>
  <c r="G2251" i="16"/>
  <c r="A2251" i="16"/>
  <c r="AB2250" i="16"/>
  <c r="AA2250" i="16"/>
  <c r="M2250" i="16"/>
  <c r="L2250" i="16"/>
  <c r="K2250" i="16"/>
  <c r="J2250" i="16"/>
  <c r="I2250" i="16"/>
  <c r="H2250" i="16"/>
  <c r="G2250" i="16"/>
  <c r="A2250" i="16"/>
  <c r="N2250" i="16" s="1"/>
  <c r="AB2249" i="16"/>
  <c r="AA2249" i="16"/>
  <c r="M2249" i="16"/>
  <c r="L2249" i="16"/>
  <c r="K2249" i="16"/>
  <c r="J2249" i="16"/>
  <c r="I2249" i="16"/>
  <c r="H2249" i="16"/>
  <c r="G2249" i="16"/>
  <c r="A2249" i="16"/>
  <c r="AB2248" i="16"/>
  <c r="AA2248" i="16"/>
  <c r="N2248" i="16"/>
  <c r="M2248" i="16"/>
  <c r="L2248" i="16"/>
  <c r="K2248" i="16"/>
  <c r="J2248" i="16"/>
  <c r="I2248" i="16"/>
  <c r="B2248" i="16" s="1"/>
  <c r="H2248" i="16"/>
  <c r="G2248" i="16"/>
  <c r="F2248" i="16" s="1"/>
  <c r="C2248" i="16"/>
  <c r="A2248" i="16"/>
  <c r="AB2247" i="16"/>
  <c r="AA2247" i="16"/>
  <c r="M2247" i="16"/>
  <c r="L2247" i="16"/>
  <c r="K2247" i="16"/>
  <c r="J2247" i="16"/>
  <c r="I2247" i="16"/>
  <c r="H2247" i="16"/>
  <c r="G2247" i="16"/>
  <c r="A2247" i="16"/>
  <c r="AB2246" i="16"/>
  <c r="AA2246" i="16"/>
  <c r="N2246" i="16"/>
  <c r="M2246" i="16"/>
  <c r="L2246" i="16"/>
  <c r="K2246" i="16"/>
  <c r="J2246" i="16"/>
  <c r="I2246" i="16"/>
  <c r="H2246" i="16"/>
  <c r="G2246" i="16"/>
  <c r="F2246" i="16"/>
  <c r="A2246" i="16"/>
  <c r="C2246" i="16" s="1"/>
  <c r="AB2245" i="16"/>
  <c r="AA2245" i="16"/>
  <c r="M2245" i="16"/>
  <c r="L2245" i="16"/>
  <c r="K2245" i="16"/>
  <c r="J2245" i="16"/>
  <c r="I2245" i="16"/>
  <c r="H2245" i="16"/>
  <c r="G2245" i="16"/>
  <c r="A2245" i="16"/>
  <c r="AB2244" i="16"/>
  <c r="AA2244" i="16"/>
  <c r="M2244" i="16"/>
  <c r="L2244" i="16"/>
  <c r="K2244" i="16"/>
  <c r="J2244" i="16"/>
  <c r="I2244" i="16"/>
  <c r="B2244" i="16" s="1"/>
  <c r="H2244" i="16"/>
  <c r="G2244" i="16"/>
  <c r="C2244" i="16"/>
  <c r="A2244" i="16"/>
  <c r="N2244" i="16" s="1"/>
  <c r="AB2243" i="16"/>
  <c r="AA2243" i="16"/>
  <c r="M2243" i="16"/>
  <c r="L2243" i="16"/>
  <c r="K2243" i="16"/>
  <c r="J2243" i="16"/>
  <c r="I2243" i="16"/>
  <c r="H2243" i="16"/>
  <c r="G2243" i="16"/>
  <c r="A2243" i="16"/>
  <c r="AB2242" i="16"/>
  <c r="AA2242" i="16"/>
  <c r="M2242" i="16"/>
  <c r="L2242" i="16"/>
  <c r="K2242" i="16"/>
  <c r="J2242" i="16"/>
  <c r="I2242" i="16"/>
  <c r="H2242" i="16"/>
  <c r="G2242" i="16"/>
  <c r="A2242" i="16"/>
  <c r="N2242" i="16" s="1"/>
  <c r="AB2241" i="16"/>
  <c r="AA2241" i="16"/>
  <c r="M2241" i="16"/>
  <c r="L2241" i="16"/>
  <c r="K2241" i="16"/>
  <c r="J2241" i="16"/>
  <c r="I2241" i="16"/>
  <c r="H2241" i="16"/>
  <c r="G2241" i="16"/>
  <c r="A2241" i="16"/>
  <c r="AB2240" i="16"/>
  <c r="AA2240" i="16"/>
  <c r="N2240" i="16"/>
  <c r="M2240" i="16"/>
  <c r="L2240" i="16"/>
  <c r="K2240" i="16"/>
  <c r="J2240" i="16"/>
  <c r="I2240" i="16"/>
  <c r="B2240" i="16" s="1"/>
  <c r="H2240" i="16"/>
  <c r="G2240" i="16"/>
  <c r="F2240" i="16" s="1"/>
  <c r="C2240" i="16"/>
  <c r="A2240" i="16"/>
  <c r="AB2239" i="16"/>
  <c r="AA2239" i="16"/>
  <c r="M2239" i="16"/>
  <c r="L2239" i="16"/>
  <c r="K2239" i="16"/>
  <c r="J2239" i="16"/>
  <c r="I2239" i="16"/>
  <c r="H2239" i="16"/>
  <c r="G2239" i="16"/>
  <c r="A2239" i="16"/>
  <c r="AB2238" i="16"/>
  <c r="AA2238" i="16"/>
  <c r="N2238" i="16"/>
  <c r="M2238" i="16"/>
  <c r="L2238" i="16"/>
  <c r="K2238" i="16"/>
  <c r="J2238" i="16"/>
  <c r="I2238" i="16"/>
  <c r="H2238" i="16"/>
  <c r="G2238" i="16"/>
  <c r="F2238" i="16"/>
  <c r="A2238" i="16"/>
  <c r="C2238" i="16" s="1"/>
  <c r="AB2237" i="16"/>
  <c r="AA2237" i="16"/>
  <c r="M2237" i="16"/>
  <c r="L2237" i="16"/>
  <c r="K2237" i="16"/>
  <c r="J2237" i="16"/>
  <c r="I2237" i="16"/>
  <c r="H2237" i="16"/>
  <c r="G2237" i="16"/>
  <c r="A2237" i="16"/>
  <c r="AB2236" i="16"/>
  <c r="AA2236" i="16"/>
  <c r="M2236" i="16"/>
  <c r="L2236" i="16"/>
  <c r="K2236" i="16"/>
  <c r="J2236" i="16"/>
  <c r="I2236" i="16"/>
  <c r="B2236" i="16" s="1"/>
  <c r="H2236" i="16"/>
  <c r="G2236" i="16"/>
  <c r="C2236" i="16"/>
  <c r="A2236" i="16"/>
  <c r="N2236" i="16" s="1"/>
  <c r="AB2235" i="16"/>
  <c r="AA2235" i="16"/>
  <c r="M2235" i="16"/>
  <c r="L2235" i="16"/>
  <c r="K2235" i="16"/>
  <c r="J2235" i="16"/>
  <c r="I2235" i="16"/>
  <c r="H2235" i="16"/>
  <c r="G2235" i="16"/>
  <c r="A2235" i="16"/>
  <c r="AB2234" i="16"/>
  <c r="AA2234" i="16"/>
  <c r="M2234" i="16"/>
  <c r="L2234" i="16"/>
  <c r="K2234" i="16"/>
  <c r="J2234" i="16"/>
  <c r="I2234" i="16"/>
  <c r="H2234" i="16"/>
  <c r="G2234" i="16"/>
  <c r="A2234" i="16"/>
  <c r="N2234" i="16" s="1"/>
  <c r="AB2233" i="16"/>
  <c r="AA2233" i="16"/>
  <c r="M2233" i="16"/>
  <c r="L2233" i="16"/>
  <c r="K2233" i="16"/>
  <c r="J2233" i="16"/>
  <c r="I2233" i="16"/>
  <c r="H2233" i="16"/>
  <c r="G2233" i="16"/>
  <c r="A2233" i="16"/>
  <c r="AB2232" i="16"/>
  <c r="AA2232" i="16"/>
  <c r="N2232" i="16"/>
  <c r="M2232" i="16"/>
  <c r="L2232" i="16"/>
  <c r="K2232" i="16"/>
  <c r="J2232" i="16"/>
  <c r="I2232" i="16"/>
  <c r="B2232" i="16" s="1"/>
  <c r="H2232" i="16"/>
  <c r="G2232" i="16"/>
  <c r="F2232" i="16" s="1"/>
  <c r="C2232" i="16"/>
  <c r="A2232" i="16"/>
  <c r="AB2231" i="16"/>
  <c r="AA2231" i="16"/>
  <c r="M2231" i="16"/>
  <c r="L2231" i="16"/>
  <c r="K2231" i="16"/>
  <c r="J2231" i="16"/>
  <c r="I2231" i="16"/>
  <c r="H2231" i="16"/>
  <c r="G2231" i="16"/>
  <c r="A2231" i="16"/>
  <c r="AB2230" i="16"/>
  <c r="AA2230" i="16"/>
  <c r="N2230" i="16"/>
  <c r="M2230" i="16"/>
  <c r="L2230" i="16"/>
  <c r="K2230" i="16"/>
  <c r="J2230" i="16"/>
  <c r="I2230" i="16"/>
  <c r="H2230" i="16"/>
  <c r="G2230" i="16"/>
  <c r="F2230" i="16"/>
  <c r="A2230" i="16"/>
  <c r="C2230" i="16" s="1"/>
  <c r="AB2229" i="16"/>
  <c r="AA2229" i="16"/>
  <c r="M2229" i="16"/>
  <c r="L2229" i="16"/>
  <c r="K2229" i="16"/>
  <c r="J2229" i="16"/>
  <c r="I2229" i="16"/>
  <c r="H2229" i="16"/>
  <c r="G2229" i="16"/>
  <c r="A2229" i="16"/>
  <c r="AB2228" i="16"/>
  <c r="AA2228" i="16"/>
  <c r="M2228" i="16"/>
  <c r="L2228" i="16"/>
  <c r="K2228" i="16"/>
  <c r="J2228" i="16"/>
  <c r="I2228" i="16"/>
  <c r="B2228" i="16" s="1"/>
  <c r="H2228" i="16"/>
  <c r="G2228" i="16"/>
  <c r="C2228" i="16"/>
  <c r="A2228" i="16"/>
  <c r="N2228" i="16" s="1"/>
  <c r="AB2227" i="16"/>
  <c r="AA2227" i="16"/>
  <c r="M2227" i="16"/>
  <c r="L2227" i="16"/>
  <c r="K2227" i="16"/>
  <c r="J2227" i="16"/>
  <c r="I2227" i="16"/>
  <c r="H2227" i="16"/>
  <c r="G2227" i="16"/>
  <c r="A2227" i="16"/>
  <c r="AB2226" i="16"/>
  <c r="AA2226" i="16"/>
  <c r="M2226" i="16"/>
  <c r="L2226" i="16"/>
  <c r="K2226" i="16"/>
  <c r="J2226" i="16"/>
  <c r="I2226" i="16"/>
  <c r="H2226" i="16"/>
  <c r="G2226" i="16"/>
  <c r="A2226" i="16"/>
  <c r="N2226" i="16" s="1"/>
  <c r="AB2225" i="16"/>
  <c r="AA2225" i="16"/>
  <c r="M2225" i="16"/>
  <c r="L2225" i="16"/>
  <c r="K2225" i="16"/>
  <c r="J2225" i="16"/>
  <c r="I2225" i="16"/>
  <c r="H2225" i="16"/>
  <c r="G2225" i="16"/>
  <c r="A2225" i="16"/>
  <c r="AB2224" i="16"/>
  <c r="AA2224" i="16"/>
  <c r="N2224" i="16"/>
  <c r="M2224" i="16"/>
  <c r="L2224" i="16"/>
  <c r="K2224" i="16"/>
  <c r="J2224" i="16"/>
  <c r="I2224" i="16"/>
  <c r="B2224" i="16" s="1"/>
  <c r="H2224" i="16"/>
  <c r="G2224" i="16"/>
  <c r="F2224" i="16" s="1"/>
  <c r="C2224" i="16"/>
  <c r="A2224" i="16"/>
  <c r="AB2223" i="16"/>
  <c r="AA2223" i="16"/>
  <c r="M2223" i="16"/>
  <c r="L2223" i="16"/>
  <c r="K2223" i="16"/>
  <c r="J2223" i="16"/>
  <c r="I2223" i="16"/>
  <c r="H2223" i="16"/>
  <c r="G2223" i="16"/>
  <c r="A2223" i="16"/>
  <c r="AB2222" i="16"/>
  <c r="AA2222" i="16"/>
  <c r="N2222" i="16"/>
  <c r="M2222" i="16"/>
  <c r="L2222" i="16"/>
  <c r="K2222" i="16"/>
  <c r="J2222" i="16"/>
  <c r="I2222" i="16"/>
  <c r="H2222" i="16"/>
  <c r="G2222" i="16"/>
  <c r="F2222" i="16"/>
  <c r="A2222" i="16"/>
  <c r="C2222" i="16" s="1"/>
  <c r="AB2221" i="16"/>
  <c r="AA2221" i="16"/>
  <c r="M2221" i="16"/>
  <c r="L2221" i="16"/>
  <c r="K2221" i="16"/>
  <c r="J2221" i="16"/>
  <c r="I2221" i="16"/>
  <c r="H2221" i="16"/>
  <c r="G2221" i="16"/>
  <c r="A2221" i="16"/>
  <c r="AB2220" i="16"/>
  <c r="AA2220" i="16"/>
  <c r="M2220" i="16"/>
  <c r="L2220" i="16"/>
  <c r="K2220" i="16"/>
  <c r="J2220" i="16"/>
  <c r="I2220" i="16"/>
  <c r="B2220" i="16" s="1"/>
  <c r="H2220" i="16"/>
  <c r="G2220" i="16"/>
  <c r="C2220" i="16"/>
  <c r="A2220" i="16"/>
  <c r="N2220" i="16" s="1"/>
  <c r="AB2219" i="16"/>
  <c r="AA2219" i="16"/>
  <c r="M2219" i="16"/>
  <c r="L2219" i="16"/>
  <c r="K2219" i="16"/>
  <c r="J2219" i="16"/>
  <c r="I2219" i="16"/>
  <c r="H2219" i="16"/>
  <c r="G2219" i="16"/>
  <c r="A2219" i="16"/>
  <c r="AB2218" i="16"/>
  <c r="AA2218" i="16"/>
  <c r="M2218" i="16"/>
  <c r="L2218" i="16"/>
  <c r="K2218" i="16"/>
  <c r="J2218" i="16"/>
  <c r="I2218" i="16"/>
  <c r="H2218" i="16"/>
  <c r="G2218" i="16"/>
  <c r="A2218" i="16"/>
  <c r="N2218" i="16" s="1"/>
  <c r="AB2217" i="16"/>
  <c r="AA2217" i="16"/>
  <c r="M2217" i="16"/>
  <c r="L2217" i="16"/>
  <c r="K2217" i="16"/>
  <c r="J2217" i="16"/>
  <c r="I2217" i="16"/>
  <c r="H2217" i="16"/>
  <c r="G2217" i="16"/>
  <c r="A2217" i="16"/>
  <c r="AB2216" i="16"/>
  <c r="AA2216" i="16"/>
  <c r="N2216" i="16"/>
  <c r="M2216" i="16"/>
  <c r="L2216" i="16"/>
  <c r="K2216" i="16"/>
  <c r="J2216" i="16"/>
  <c r="I2216" i="16"/>
  <c r="B2216" i="16" s="1"/>
  <c r="H2216" i="16"/>
  <c r="G2216" i="16"/>
  <c r="F2216" i="16" s="1"/>
  <c r="C2216" i="16"/>
  <c r="A2216" i="16"/>
  <c r="AB2215" i="16"/>
  <c r="AA2215" i="16"/>
  <c r="M2215" i="16"/>
  <c r="L2215" i="16"/>
  <c r="K2215" i="16"/>
  <c r="J2215" i="16"/>
  <c r="I2215" i="16"/>
  <c r="H2215" i="16"/>
  <c r="G2215" i="16"/>
  <c r="A2215" i="16"/>
  <c r="AB2214" i="16"/>
  <c r="AA2214" i="16"/>
  <c r="N2214" i="16"/>
  <c r="M2214" i="16"/>
  <c r="L2214" i="16"/>
  <c r="K2214" i="16"/>
  <c r="J2214" i="16"/>
  <c r="I2214" i="16"/>
  <c r="H2214" i="16"/>
  <c r="G2214" i="16"/>
  <c r="F2214" i="16"/>
  <c r="A2214" i="16"/>
  <c r="C2214" i="16" s="1"/>
  <c r="AB2213" i="16"/>
  <c r="AA2213" i="16"/>
  <c r="M2213" i="16"/>
  <c r="L2213" i="16"/>
  <c r="K2213" i="16"/>
  <c r="J2213" i="16"/>
  <c r="I2213" i="16"/>
  <c r="H2213" i="16"/>
  <c r="G2213" i="16"/>
  <c r="A2213" i="16"/>
  <c r="AB2212" i="16"/>
  <c r="AA2212" i="16"/>
  <c r="M2212" i="16"/>
  <c r="L2212" i="16"/>
  <c r="K2212" i="16"/>
  <c r="J2212" i="16"/>
  <c r="I2212" i="16"/>
  <c r="B2212" i="16" s="1"/>
  <c r="H2212" i="16"/>
  <c r="G2212" i="16"/>
  <c r="C2212" i="16"/>
  <c r="A2212" i="16"/>
  <c r="N2212" i="16" s="1"/>
  <c r="AB2211" i="16"/>
  <c r="AA2211" i="16"/>
  <c r="M2211" i="16"/>
  <c r="L2211" i="16"/>
  <c r="K2211" i="16"/>
  <c r="J2211" i="16"/>
  <c r="I2211" i="16"/>
  <c r="H2211" i="16"/>
  <c r="G2211" i="16"/>
  <c r="A2211" i="16"/>
  <c r="AB2210" i="16"/>
  <c r="AA2210" i="16"/>
  <c r="M2210" i="16"/>
  <c r="L2210" i="16"/>
  <c r="K2210" i="16"/>
  <c r="J2210" i="16"/>
  <c r="I2210" i="16"/>
  <c r="H2210" i="16"/>
  <c r="G2210" i="16"/>
  <c r="A2210" i="16"/>
  <c r="N2210" i="16" s="1"/>
  <c r="AB2209" i="16"/>
  <c r="AA2209" i="16"/>
  <c r="M2209" i="16"/>
  <c r="L2209" i="16"/>
  <c r="K2209" i="16"/>
  <c r="J2209" i="16"/>
  <c r="I2209" i="16"/>
  <c r="H2209" i="16"/>
  <c r="G2209" i="16"/>
  <c r="A2209" i="16"/>
  <c r="AB2208" i="16"/>
  <c r="AA2208" i="16"/>
  <c r="N2208" i="16"/>
  <c r="M2208" i="16"/>
  <c r="L2208" i="16"/>
  <c r="K2208" i="16"/>
  <c r="J2208" i="16"/>
  <c r="I2208" i="16"/>
  <c r="B2208" i="16" s="1"/>
  <c r="H2208" i="16"/>
  <c r="G2208" i="16"/>
  <c r="F2208" i="16" s="1"/>
  <c r="C2208" i="16"/>
  <c r="A2208" i="16"/>
  <c r="AB2207" i="16"/>
  <c r="AA2207" i="16"/>
  <c r="M2207" i="16"/>
  <c r="L2207" i="16"/>
  <c r="K2207" i="16"/>
  <c r="J2207" i="16"/>
  <c r="I2207" i="16"/>
  <c r="H2207" i="16"/>
  <c r="G2207" i="16"/>
  <c r="A2207" i="16"/>
  <c r="AB2206" i="16"/>
  <c r="AA2206" i="16"/>
  <c r="N2206" i="16"/>
  <c r="M2206" i="16"/>
  <c r="L2206" i="16"/>
  <c r="K2206" i="16"/>
  <c r="J2206" i="16"/>
  <c r="I2206" i="16"/>
  <c r="H2206" i="16"/>
  <c r="G2206" i="16"/>
  <c r="F2206" i="16"/>
  <c r="A2206" i="16"/>
  <c r="C2206" i="16" s="1"/>
  <c r="AB2205" i="16"/>
  <c r="AA2205" i="16"/>
  <c r="M2205" i="16"/>
  <c r="L2205" i="16"/>
  <c r="K2205" i="16"/>
  <c r="J2205" i="16"/>
  <c r="I2205" i="16"/>
  <c r="H2205" i="16"/>
  <c r="G2205" i="16"/>
  <c r="A2205" i="16"/>
  <c r="AB2204" i="16"/>
  <c r="AA2204" i="16"/>
  <c r="M2204" i="16"/>
  <c r="L2204" i="16"/>
  <c r="K2204" i="16"/>
  <c r="J2204" i="16"/>
  <c r="I2204" i="16"/>
  <c r="B2204" i="16" s="1"/>
  <c r="H2204" i="16"/>
  <c r="G2204" i="16"/>
  <c r="C2204" i="16"/>
  <c r="A2204" i="16"/>
  <c r="N2204" i="16" s="1"/>
  <c r="AB2203" i="16"/>
  <c r="AA2203" i="16"/>
  <c r="M2203" i="16"/>
  <c r="L2203" i="16"/>
  <c r="K2203" i="16"/>
  <c r="J2203" i="16"/>
  <c r="I2203" i="16"/>
  <c r="H2203" i="16"/>
  <c r="G2203" i="16"/>
  <c r="A2203" i="16"/>
  <c r="AB2202" i="16"/>
  <c r="AA2202" i="16"/>
  <c r="M2202" i="16"/>
  <c r="L2202" i="16"/>
  <c r="K2202" i="16"/>
  <c r="J2202" i="16"/>
  <c r="I2202" i="16"/>
  <c r="H2202" i="16"/>
  <c r="G2202" i="16"/>
  <c r="A2202" i="16"/>
  <c r="N2202" i="16" s="1"/>
  <c r="AB2201" i="16"/>
  <c r="AA2201" i="16"/>
  <c r="M2201" i="16"/>
  <c r="L2201" i="16"/>
  <c r="K2201" i="16"/>
  <c r="J2201" i="16"/>
  <c r="I2201" i="16"/>
  <c r="H2201" i="16"/>
  <c r="G2201" i="16"/>
  <c r="A2201" i="16"/>
  <c r="AB2200" i="16"/>
  <c r="AA2200" i="16"/>
  <c r="N2200" i="16"/>
  <c r="M2200" i="16"/>
  <c r="L2200" i="16"/>
  <c r="K2200" i="16"/>
  <c r="J2200" i="16"/>
  <c r="I2200" i="16"/>
  <c r="B2200" i="16" s="1"/>
  <c r="H2200" i="16"/>
  <c r="G2200" i="16"/>
  <c r="F2200" i="16" s="1"/>
  <c r="C2200" i="16"/>
  <c r="A2200" i="16"/>
  <c r="AB2199" i="16"/>
  <c r="AA2199" i="16"/>
  <c r="M2199" i="16"/>
  <c r="L2199" i="16"/>
  <c r="K2199" i="16"/>
  <c r="J2199" i="16"/>
  <c r="I2199" i="16"/>
  <c r="H2199" i="16"/>
  <c r="G2199" i="16"/>
  <c r="A2199" i="16"/>
  <c r="AB2198" i="16"/>
  <c r="AA2198" i="16"/>
  <c r="N2198" i="16"/>
  <c r="M2198" i="16"/>
  <c r="L2198" i="16"/>
  <c r="K2198" i="16"/>
  <c r="J2198" i="16"/>
  <c r="I2198" i="16"/>
  <c r="H2198" i="16"/>
  <c r="G2198" i="16"/>
  <c r="F2198" i="16"/>
  <c r="A2198" i="16"/>
  <c r="C2198" i="16" s="1"/>
  <c r="AB2197" i="16"/>
  <c r="AA2197" i="16"/>
  <c r="M2197" i="16"/>
  <c r="L2197" i="16"/>
  <c r="K2197" i="16"/>
  <c r="J2197" i="16"/>
  <c r="I2197" i="16"/>
  <c r="H2197" i="16"/>
  <c r="G2197" i="16"/>
  <c r="A2197" i="16"/>
  <c r="AB2196" i="16"/>
  <c r="AA2196" i="16"/>
  <c r="M2196" i="16"/>
  <c r="L2196" i="16"/>
  <c r="K2196" i="16"/>
  <c r="J2196" i="16"/>
  <c r="I2196" i="16"/>
  <c r="B2196" i="16" s="1"/>
  <c r="H2196" i="16"/>
  <c r="G2196" i="16"/>
  <c r="C2196" i="16"/>
  <c r="A2196" i="16"/>
  <c r="N2196" i="16" s="1"/>
  <c r="AB2195" i="16"/>
  <c r="AA2195" i="16"/>
  <c r="M2195" i="16"/>
  <c r="L2195" i="16"/>
  <c r="K2195" i="16"/>
  <c r="J2195" i="16"/>
  <c r="I2195" i="16"/>
  <c r="H2195" i="16"/>
  <c r="G2195" i="16"/>
  <c r="A2195" i="16"/>
  <c r="AB2194" i="16"/>
  <c r="AA2194" i="16"/>
  <c r="M2194" i="16"/>
  <c r="L2194" i="16"/>
  <c r="K2194" i="16"/>
  <c r="J2194" i="16"/>
  <c r="I2194" i="16"/>
  <c r="H2194" i="16"/>
  <c r="G2194" i="16"/>
  <c r="A2194" i="16"/>
  <c r="N2194" i="16" s="1"/>
  <c r="AB2193" i="16"/>
  <c r="AA2193" i="16"/>
  <c r="M2193" i="16"/>
  <c r="L2193" i="16"/>
  <c r="K2193" i="16"/>
  <c r="J2193" i="16"/>
  <c r="I2193" i="16"/>
  <c r="H2193" i="16"/>
  <c r="G2193" i="16"/>
  <c r="A2193" i="16"/>
  <c r="AB2192" i="16"/>
  <c r="AA2192" i="16"/>
  <c r="N2192" i="16"/>
  <c r="M2192" i="16"/>
  <c r="L2192" i="16"/>
  <c r="K2192" i="16"/>
  <c r="J2192" i="16"/>
  <c r="I2192" i="16"/>
  <c r="B2192" i="16" s="1"/>
  <c r="H2192" i="16"/>
  <c r="G2192" i="16"/>
  <c r="F2192" i="16" s="1"/>
  <c r="C2192" i="16"/>
  <c r="A2192" i="16"/>
  <c r="AB2191" i="16"/>
  <c r="AA2191" i="16"/>
  <c r="M2191" i="16"/>
  <c r="L2191" i="16"/>
  <c r="K2191" i="16"/>
  <c r="J2191" i="16"/>
  <c r="I2191" i="16"/>
  <c r="H2191" i="16"/>
  <c r="G2191" i="16"/>
  <c r="A2191" i="16"/>
  <c r="AB2190" i="16"/>
  <c r="AA2190" i="16"/>
  <c r="N2190" i="16"/>
  <c r="M2190" i="16"/>
  <c r="L2190" i="16"/>
  <c r="K2190" i="16"/>
  <c r="J2190" i="16"/>
  <c r="I2190" i="16"/>
  <c r="H2190" i="16"/>
  <c r="G2190" i="16"/>
  <c r="F2190" i="16"/>
  <c r="A2190" i="16"/>
  <c r="C2190" i="16" s="1"/>
  <c r="AB2189" i="16"/>
  <c r="AA2189" i="16"/>
  <c r="M2189" i="16"/>
  <c r="L2189" i="16"/>
  <c r="K2189" i="16"/>
  <c r="J2189" i="16"/>
  <c r="I2189" i="16"/>
  <c r="H2189" i="16"/>
  <c r="G2189" i="16"/>
  <c r="A2189" i="16"/>
  <c r="AB2188" i="16"/>
  <c r="AA2188" i="16"/>
  <c r="M2188" i="16"/>
  <c r="L2188" i="16"/>
  <c r="K2188" i="16"/>
  <c r="J2188" i="16"/>
  <c r="I2188" i="16"/>
  <c r="B2188" i="16" s="1"/>
  <c r="H2188" i="16"/>
  <c r="G2188" i="16"/>
  <c r="C2188" i="16"/>
  <c r="A2188" i="16"/>
  <c r="N2188" i="16" s="1"/>
  <c r="AB2187" i="16"/>
  <c r="AA2187" i="16"/>
  <c r="M2187" i="16"/>
  <c r="L2187" i="16"/>
  <c r="K2187" i="16"/>
  <c r="J2187" i="16"/>
  <c r="I2187" i="16"/>
  <c r="H2187" i="16"/>
  <c r="G2187" i="16"/>
  <c r="A2187" i="16"/>
  <c r="AB2186" i="16"/>
  <c r="AA2186" i="16"/>
  <c r="M2186" i="16"/>
  <c r="L2186" i="16"/>
  <c r="K2186" i="16"/>
  <c r="J2186" i="16"/>
  <c r="I2186" i="16"/>
  <c r="H2186" i="16"/>
  <c r="G2186" i="16"/>
  <c r="A2186" i="16"/>
  <c r="N2186" i="16" s="1"/>
  <c r="AB2185" i="16"/>
  <c r="AA2185" i="16"/>
  <c r="M2185" i="16"/>
  <c r="L2185" i="16"/>
  <c r="K2185" i="16"/>
  <c r="J2185" i="16"/>
  <c r="I2185" i="16"/>
  <c r="H2185" i="16"/>
  <c r="G2185" i="16"/>
  <c r="A2185" i="16"/>
  <c r="AB2184" i="16"/>
  <c r="AA2184" i="16"/>
  <c r="N2184" i="16"/>
  <c r="M2184" i="16"/>
  <c r="L2184" i="16"/>
  <c r="K2184" i="16"/>
  <c r="J2184" i="16"/>
  <c r="I2184" i="16"/>
  <c r="B2184" i="16" s="1"/>
  <c r="H2184" i="16"/>
  <c r="G2184" i="16"/>
  <c r="F2184" i="16" s="1"/>
  <c r="C2184" i="16"/>
  <c r="A2184" i="16"/>
  <c r="AB2183" i="16"/>
  <c r="AA2183" i="16"/>
  <c r="M2183" i="16"/>
  <c r="L2183" i="16"/>
  <c r="K2183" i="16"/>
  <c r="J2183" i="16"/>
  <c r="I2183" i="16"/>
  <c r="H2183" i="16"/>
  <c r="G2183" i="16"/>
  <c r="A2183" i="16"/>
  <c r="AB2182" i="16"/>
  <c r="AA2182" i="16"/>
  <c r="N2182" i="16"/>
  <c r="M2182" i="16"/>
  <c r="L2182" i="16"/>
  <c r="K2182" i="16"/>
  <c r="J2182" i="16"/>
  <c r="I2182" i="16"/>
  <c r="H2182" i="16"/>
  <c r="G2182" i="16"/>
  <c r="F2182" i="16"/>
  <c r="A2182" i="16"/>
  <c r="C2182" i="16" s="1"/>
  <c r="AB2181" i="16"/>
  <c r="AA2181" i="16"/>
  <c r="M2181" i="16"/>
  <c r="L2181" i="16"/>
  <c r="K2181" i="16"/>
  <c r="J2181" i="16"/>
  <c r="I2181" i="16"/>
  <c r="H2181" i="16"/>
  <c r="G2181" i="16"/>
  <c r="A2181" i="16"/>
  <c r="AB2180" i="16"/>
  <c r="AA2180" i="16"/>
  <c r="M2180" i="16"/>
  <c r="L2180" i="16"/>
  <c r="K2180" i="16"/>
  <c r="J2180" i="16"/>
  <c r="I2180" i="16"/>
  <c r="B2180" i="16" s="1"/>
  <c r="H2180" i="16"/>
  <c r="G2180" i="16"/>
  <c r="C2180" i="16"/>
  <c r="A2180" i="16"/>
  <c r="N2180" i="16" s="1"/>
  <c r="AB2179" i="16"/>
  <c r="AA2179" i="16"/>
  <c r="M2179" i="16"/>
  <c r="L2179" i="16"/>
  <c r="K2179" i="16"/>
  <c r="J2179" i="16"/>
  <c r="I2179" i="16"/>
  <c r="H2179" i="16"/>
  <c r="G2179" i="16"/>
  <c r="A2179" i="16"/>
  <c r="AB2178" i="16"/>
  <c r="AA2178" i="16"/>
  <c r="N2178" i="16"/>
  <c r="M2178" i="16"/>
  <c r="L2178" i="16"/>
  <c r="K2178" i="16"/>
  <c r="J2178" i="16"/>
  <c r="I2178" i="16"/>
  <c r="H2178" i="16"/>
  <c r="G2178" i="16"/>
  <c r="F2178" i="16"/>
  <c r="A2178" i="16"/>
  <c r="C2178" i="16" s="1"/>
  <c r="AB2177" i="16"/>
  <c r="AA2177" i="16"/>
  <c r="M2177" i="16"/>
  <c r="L2177" i="16"/>
  <c r="K2177" i="16"/>
  <c r="J2177" i="16"/>
  <c r="I2177" i="16"/>
  <c r="H2177" i="16"/>
  <c r="G2177" i="16"/>
  <c r="A2177" i="16"/>
  <c r="AB2176" i="16"/>
  <c r="AA2176" i="16"/>
  <c r="M2176" i="16"/>
  <c r="L2176" i="16"/>
  <c r="K2176" i="16"/>
  <c r="J2176" i="16"/>
  <c r="I2176" i="16"/>
  <c r="H2176" i="16"/>
  <c r="G2176" i="16"/>
  <c r="A2176" i="16"/>
  <c r="AB2175" i="16"/>
  <c r="AA2175" i="16"/>
  <c r="M2175" i="16"/>
  <c r="L2175" i="16"/>
  <c r="K2175" i="16"/>
  <c r="J2175" i="16"/>
  <c r="I2175" i="16"/>
  <c r="H2175" i="16"/>
  <c r="G2175" i="16"/>
  <c r="C2175" i="16"/>
  <c r="A2175" i="16"/>
  <c r="AB2174" i="16"/>
  <c r="AA2174" i="16"/>
  <c r="M2174" i="16"/>
  <c r="L2174" i="16"/>
  <c r="K2174" i="16"/>
  <c r="J2174" i="16"/>
  <c r="I2174" i="16"/>
  <c r="H2174" i="16"/>
  <c r="G2174" i="16"/>
  <c r="A2174" i="16"/>
  <c r="AB2173" i="16"/>
  <c r="AA2173" i="16"/>
  <c r="M2173" i="16"/>
  <c r="L2173" i="16"/>
  <c r="K2173" i="16"/>
  <c r="J2173" i="16"/>
  <c r="I2173" i="16"/>
  <c r="H2173" i="16"/>
  <c r="G2173" i="16"/>
  <c r="A2173" i="16"/>
  <c r="AB2172" i="16"/>
  <c r="AA2172" i="16"/>
  <c r="M2172" i="16"/>
  <c r="L2172" i="16"/>
  <c r="K2172" i="16"/>
  <c r="J2172" i="16"/>
  <c r="I2172" i="16"/>
  <c r="H2172" i="16"/>
  <c r="G2172" i="16"/>
  <c r="A2172" i="16"/>
  <c r="AB2171" i="16"/>
  <c r="AA2171" i="16"/>
  <c r="M2171" i="16"/>
  <c r="L2171" i="16"/>
  <c r="K2171" i="16"/>
  <c r="J2171" i="16"/>
  <c r="I2171" i="16"/>
  <c r="H2171" i="16"/>
  <c r="G2171" i="16"/>
  <c r="A2171" i="16"/>
  <c r="C2171" i="16" s="1"/>
  <c r="AB2170" i="16"/>
  <c r="AA2170" i="16"/>
  <c r="M2170" i="16"/>
  <c r="L2170" i="16"/>
  <c r="K2170" i="16"/>
  <c r="A2170" i="16"/>
  <c r="AB2169" i="16"/>
  <c r="AA2169" i="16"/>
  <c r="M2169" i="16"/>
  <c r="L2169" i="16"/>
  <c r="K2169" i="16"/>
  <c r="A2169" i="16"/>
  <c r="AB2168" i="16"/>
  <c r="AA2168" i="16"/>
  <c r="M2168" i="16"/>
  <c r="L2168" i="16"/>
  <c r="K2168" i="16"/>
  <c r="J2168" i="16"/>
  <c r="I2168" i="16"/>
  <c r="H2168" i="16"/>
  <c r="G2168" i="16"/>
  <c r="A2168" i="16"/>
  <c r="AB2167" i="16"/>
  <c r="AA2167" i="16"/>
  <c r="M2167" i="16"/>
  <c r="L2167" i="16"/>
  <c r="K2167" i="16"/>
  <c r="J2167" i="16"/>
  <c r="I2167" i="16"/>
  <c r="H2167" i="16"/>
  <c r="C2167" i="16" s="1"/>
  <c r="G2167" i="16"/>
  <c r="A2167" i="16"/>
  <c r="AA2166" i="16"/>
  <c r="M2166" i="16"/>
  <c r="L2166" i="16"/>
  <c r="K2166" i="16"/>
  <c r="B2166" i="16"/>
  <c r="A2166" i="16"/>
  <c r="C2166" i="16" s="1"/>
  <c r="AA2165" i="16"/>
  <c r="M2165" i="16"/>
  <c r="L2165" i="16"/>
  <c r="K2165" i="16"/>
  <c r="A2165" i="16"/>
  <c r="AB2164" i="16"/>
  <c r="AA2164" i="16"/>
  <c r="M2164" i="16"/>
  <c r="L2164" i="16"/>
  <c r="K2164" i="16"/>
  <c r="J2164" i="16"/>
  <c r="I2164" i="16"/>
  <c r="H2164" i="16"/>
  <c r="G2164" i="16"/>
  <c r="A2164" i="16"/>
  <c r="AB2163" i="16"/>
  <c r="AA2163" i="16"/>
  <c r="M2163" i="16"/>
  <c r="L2163" i="16"/>
  <c r="K2163" i="16"/>
  <c r="J2163" i="16"/>
  <c r="I2163" i="16"/>
  <c r="H2163" i="16"/>
  <c r="G2163" i="16"/>
  <c r="C2163" i="16"/>
  <c r="A2163" i="16"/>
  <c r="AB2162" i="16"/>
  <c r="AA2162" i="16"/>
  <c r="M2162" i="16"/>
  <c r="L2162" i="16"/>
  <c r="K2162" i="16"/>
  <c r="J2162" i="16"/>
  <c r="I2162" i="16"/>
  <c r="H2162" i="16"/>
  <c r="G2162" i="16"/>
  <c r="A2162" i="16"/>
  <c r="AB2161" i="16"/>
  <c r="AA2161" i="16"/>
  <c r="M2161" i="16"/>
  <c r="L2161" i="16"/>
  <c r="K2161" i="16"/>
  <c r="J2161" i="16"/>
  <c r="I2161" i="16"/>
  <c r="H2161" i="16"/>
  <c r="G2161" i="16"/>
  <c r="A2161" i="16"/>
  <c r="AB2160" i="16"/>
  <c r="AA2160" i="16"/>
  <c r="M2160" i="16"/>
  <c r="L2160" i="16"/>
  <c r="K2160" i="16"/>
  <c r="J2160" i="16"/>
  <c r="I2160" i="16"/>
  <c r="H2160" i="16"/>
  <c r="G2160" i="16"/>
  <c r="A2160" i="16"/>
  <c r="AB2159" i="16"/>
  <c r="AA2159" i="16"/>
  <c r="M2159" i="16"/>
  <c r="L2159" i="16"/>
  <c r="K2159" i="16"/>
  <c r="J2159" i="16"/>
  <c r="I2159" i="16"/>
  <c r="H2159" i="16"/>
  <c r="G2159" i="16"/>
  <c r="A2159" i="16"/>
  <c r="C2159" i="16" s="1"/>
  <c r="AB2158" i="16"/>
  <c r="AA2158" i="16"/>
  <c r="M2158" i="16"/>
  <c r="L2158" i="16"/>
  <c r="K2158" i="16"/>
  <c r="J2158" i="16"/>
  <c r="I2158" i="16"/>
  <c r="H2158" i="16"/>
  <c r="G2158" i="16"/>
  <c r="A2158" i="16"/>
  <c r="AB2157" i="16"/>
  <c r="AA2157" i="16"/>
  <c r="M2157" i="16"/>
  <c r="L2157" i="16"/>
  <c r="K2157" i="16"/>
  <c r="J2157" i="16"/>
  <c r="I2157" i="16"/>
  <c r="H2157" i="16"/>
  <c r="G2157" i="16"/>
  <c r="A2157" i="16"/>
  <c r="AB2156" i="16"/>
  <c r="AA2156" i="16"/>
  <c r="M2156" i="16"/>
  <c r="L2156" i="16"/>
  <c r="K2156" i="16"/>
  <c r="J2156" i="16"/>
  <c r="I2156" i="16"/>
  <c r="H2156" i="16"/>
  <c r="G2156" i="16"/>
  <c r="A2156" i="16"/>
  <c r="AB2155" i="16"/>
  <c r="AA2155" i="16"/>
  <c r="M2155" i="16"/>
  <c r="L2155" i="16"/>
  <c r="K2155" i="16"/>
  <c r="J2155" i="16"/>
  <c r="I2155" i="16"/>
  <c r="H2155" i="16"/>
  <c r="C2155" i="16" s="1"/>
  <c r="G2155" i="16"/>
  <c r="A2155" i="16"/>
  <c r="AB2154" i="16"/>
  <c r="AA2154" i="16"/>
  <c r="M2154" i="16"/>
  <c r="L2154" i="16"/>
  <c r="K2154" i="16"/>
  <c r="J2154" i="16"/>
  <c r="I2154" i="16"/>
  <c r="H2154" i="16"/>
  <c r="G2154" i="16"/>
  <c r="A2154" i="16"/>
  <c r="AB2153" i="16"/>
  <c r="AA2153" i="16"/>
  <c r="M2153" i="16"/>
  <c r="L2153" i="16"/>
  <c r="K2153" i="16"/>
  <c r="J2153" i="16"/>
  <c r="I2153" i="16"/>
  <c r="H2153" i="16"/>
  <c r="G2153" i="16"/>
  <c r="A2153" i="16"/>
  <c r="AB2152" i="16"/>
  <c r="AA2152" i="16"/>
  <c r="M2152" i="16"/>
  <c r="L2152" i="16"/>
  <c r="K2152" i="16"/>
  <c r="J2152" i="16"/>
  <c r="I2152" i="16"/>
  <c r="H2152" i="16"/>
  <c r="G2152" i="16"/>
  <c r="A2152" i="16"/>
  <c r="AB2151" i="16"/>
  <c r="AA2151" i="16"/>
  <c r="M2151" i="16"/>
  <c r="L2151" i="16"/>
  <c r="K2151" i="16"/>
  <c r="J2151" i="16"/>
  <c r="I2151" i="16"/>
  <c r="H2151" i="16"/>
  <c r="G2151" i="16"/>
  <c r="A2151" i="16"/>
  <c r="C2151" i="16" s="1"/>
  <c r="AB2150" i="16"/>
  <c r="AA2150" i="16"/>
  <c r="M2150" i="16"/>
  <c r="L2150" i="16"/>
  <c r="K2150" i="16"/>
  <c r="J2150" i="16"/>
  <c r="I2150" i="16"/>
  <c r="H2150" i="16"/>
  <c r="G2150" i="16"/>
  <c r="A2150" i="16"/>
  <c r="AB2149" i="16"/>
  <c r="AA2149" i="16"/>
  <c r="M2149" i="16"/>
  <c r="L2149" i="16"/>
  <c r="K2149" i="16"/>
  <c r="J2149" i="16"/>
  <c r="I2149" i="16"/>
  <c r="H2149" i="16"/>
  <c r="G2149" i="16"/>
  <c r="A2149" i="16"/>
  <c r="AB2148" i="16"/>
  <c r="AA2148" i="16"/>
  <c r="M2148" i="16"/>
  <c r="L2148" i="16"/>
  <c r="K2148" i="16"/>
  <c r="J2148" i="16"/>
  <c r="I2148" i="16"/>
  <c r="H2148" i="16"/>
  <c r="G2148" i="16"/>
  <c r="A2148" i="16"/>
  <c r="AB2147" i="16"/>
  <c r="AA2147" i="16"/>
  <c r="M2147" i="16"/>
  <c r="L2147" i="16"/>
  <c r="K2147" i="16"/>
  <c r="J2147" i="16"/>
  <c r="I2147" i="16"/>
  <c r="H2147" i="16"/>
  <c r="G2147" i="16"/>
  <c r="C2147" i="16"/>
  <c r="A2147" i="16"/>
  <c r="AB2146" i="16"/>
  <c r="AA2146" i="16"/>
  <c r="M2146" i="16"/>
  <c r="L2146" i="16"/>
  <c r="K2146" i="16"/>
  <c r="J2146" i="16"/>
  <c r="I2146" i="16"/>
  <c r="H2146" i="16"/>
  <c r="G2146" i="16"/>
  <c r="A2146" i="16"/>
  <c r="AB2145" i="16"/>
  <c r="AA2145" i="16"/>
  <c r="M2145" i="16"/>
  <c r="L2145" i="16"/>
  <c r="K2145" i="16"/>
  <c r="J2145" i="16"/>
  <c r="I2145" i="16"/>
  <c r="H2145" i="16"/>
  <c r="G2145" i="16"/>
  <c r="A2145" i="16"/>
  <c r="AB2144" i="16"/>
  <c r="AA2144" i="16"/>
  <c r="M2144" i="16"/>
  <c r="L2144" i="16"/>
  <c r="K2144" i="16"/>
  <c r="J2144" i="16"/>
  <c r="I2144" i="16"/>
  <c r="H2144" i="16"/>
  <c r="G2144" i="16"/>
  <c r="A2144" i="16"/>
  <c r="AB2143" i="16"/>
  <c r="AA2143" i="16"/>
  <c r="M2143" i="16"/>
  <c r="L2143" i="16"/>
  <c r="K2143" i="16"/>
  <c r="J2143" i="16"/>
  <c r="I2143" i="16"/>
  <c r="H2143" i="16"/>
  <c r="G2143" i="16"/>
  <c r="A2143" i="16"/>
  <c r="C2143" i="16" s="1"/>
  <c r="AB2142" i="16"/>
  <c r="AA2142" i="16"/>
  <c r="M2142" i="16"/>
  <c r="L2142" i="16"/>
  <c r="K2142" i="16"/>
  <c r="J2142" i="16"/>
  <c r="I2142" i="16"/>
  <c r="H2142" i="16"/>
  <c r="G2142" i="16"/>
  <c r="A2142" i="16"/>
  <c r="AB2141" i="16"/>
  <c r="AA2141" i="16"/>
  <c r="M2141" i="16"/>
  <c r="L2141" i="16"/>
  <c r="K2141" i="16"/>
  <c r="J2141" i="16"/>
  <c r="I2141" i="16"/>
  <c r="H2141" i="16"/>
  <c r="G2141" i="16"/>
  <c r="A2141" i="16"/>
  <c r="AB2140" i="16"/>
  <c r="AA2140" i="16"/>
  <c r="M2140" i="16"/>
  <c r="L2140" i="16"/>
  <c r="K2140" i="16"/>
  <c r="J2140" i="16"/>
  <c r="I2140" i="16"/>
  <c r="H2140" i="16"/>
  <c r="G2140" i="16"/>
  <c r="A2140" i="16"/>
  <c r="AB2139" i="16"/>
  <c r="AA2139" i="16"/>
  <c r="M2139" i="16"/>
  <c r="L2139" i="16"/>
  <c r="K2139" i="16"/>
  <c r="J2139" i="16"/>
  <c r="I2139" i="16"/>
  <c r="H2139" i="16"/>
  <c r="C2139" i="16" s="1"/>
  <c r="G2139" i="16"/>
  <c r="A2139" i="16"/>
  <c r="AB2138" i="16"/>
  <c r="AA2138" i="16"/>
  <c r="M2138" i="16"/>
  <c r="L2138" i="16"/>
  <c r="K2138" i="16"/>
  <c r="J2138" i="16"/>
  <c r="I2138" i="16"/>
  <c r="H2138" i="16"/>
  <c r="G2138" i="16"/>
  <c r="A2138" i="16"/>
  <c r="AB2137" i="16"/>
  <c r="AA2137" i="16"/>
  <c r="M2137" i="16"/>
  <c r="L2137" i="16"/>
  <c r="K2137" i="16"/>
  <c r="J2137" i="16"/>
  <c r="I2137" i="16"/>
  <c r="H2137" i="16"/>
  <c r="G2137" i="16"/>
  <c r="A2137" i="16"/>
  <c r="AB2136" i="16"/>
  <c r="AA2136" i="16"/>
  <c r="M2136" i="16"/>
  <c r="L2136" i="16"/>
  <c r="K2136" i="16"/>
  <c r="J2136" i="16"/>
  <c r="I2136" i="16"/>
  <c r="H2136" i="16"/>
  <c r="G2136" i="16"/>
  <c r="A2136" i="16"/>
  <c r="AB2135" i="16"/>
  <c r="AA2135" i="16"/>
  <c r="M2135" i="16"/>
  <c r="L2135" i="16"/>
  <c r="K2135" i="16"/>
  <c r="J2135" i="16"/>
  <c r="I2135" i="16"/>
  <c r="H2135" i="16"/>
  <c r="G2135" i="16"/>
  <c r="A2135" i="16"/>
  <c r="C2135" i="16" s="1"/>
  <c r="AB2134" i="16"/>
  <c r="AA2134" i="16"/>
  <c r="M2134" i="16"/>
  <c r="L2134" i="16"/>
  <c r="K2134" i="16"/>
  <c r="J2134" i="16"/>
  <c r="I2134" i="16"/>
  <c r="H2134" i="16"/>
  <c r="G2134" i="16"/>
  <c r="A2134" i="16"/>
  <c r="AB2133" i="16"/>
  <c r="AA2133" i="16"/>
  <c r="M2133" i="16"/>
  <c r="L2133" i="16"/>
  <c r="K2133" i="16"/>
  <c r="J2133" i="16"/>
  <c r="I2133" i="16"/>
  <c r="H2133" i="16"/>
  <c r="G2133" i="16"/>
  <c r="A2133" i="16"/>
  <c r="AB2132" i="16"/>
  <c r="AA2132" i="16"/>
  <c r="M2132" i="16"/>
  <c r="L2132" i="16"/>
  <c r="K2132" i="16"/>
  <c r="J2132" i="16"/>
  <c r="I2132" i="16"/>
  <c r="H2132" i="16"/>
  <c r="G2132" i="16"/>
  <c r="A2132" i="16"/>
  <c r="AB2131" i="16"/>
  <c r="AA2131" i="16"/>
  <c r="M2131" i="16"/>
  <c r="L2131" i="16"/>
  <c r="K2131" i="16"/>
  <c r="J2131" i="16"/>
  <c r="I2131" i="16"/>
  <c r="H2131" i="16"/>
  <c r="G2131" i="16"/>
  <c r="C2131" i="16"/>
  <c r="A2131" i="16"/>
  <c r="AB2130" i="16"/>
  <c r="AA2130" i="16"/>
  <c r="M2130" i="16"/>
  <c r="L2130" i="16"/>
  <c r="K2130" i="16"/>
  <c r="J2130" i="16"/>
  <c r="I2130" i="16"/>
  <c r="H2130" i="16"/>
  <c r="G2130" i="16"/>
  <c r="A2130" i="16"/>
  <c r="AB2129" i="16"/>
  <c r="AA2129" i="16"/>
  <c r="M2129" i="16"/>
  <c r="L2129" i="16"/>
  <c r="K2129" i="16"/>
  <c r="J2129" i="16"/>
  <c r="I2129" i="16"/>
  <c r="H2129" i="16"/>
  <c r="G2129" i="16"/>
  <c r="A2129" i="16"/>
  <c r="AB2128" i="16"/>
  <c r="AA2128" i="16"/>
  <c r="M2128" i="16"/>
  <c r="L2128" i="16"/>
  <c r="K2128" i="16"/>
  <c r="J2128" i="16"/>
  <c r="I2128" i="16"/>
  <c r="H2128" i="16"/>
  <c r="G2128" i="16"/>
  <c r="A2128" i="16"/>
  <c r="AB2127" i="16"/>
  <c r="AA2127" i="16"/>
  <c r="M2127" i="16"/>
  <c r="L2127" i="16"/>
  <c r="K2127" i="16"/>
  <c r="J2127" i="16"/>
  <c r="I2127" i="16"/>
  <c r="H2127" i="16"/>
  <c r="G2127" i="16"/>
  <c r="A2127" i="16"/>
  <c r="C2127" i="16" s="1"/>
  <c r="AB2126" i="16"/>
  <c r="AA2126" i="16"/>
  <c r="M2126" i="16"/>
  <c r="L2126" i="16"/>
  <c r="K2126" i="16"/>
  <c r="J2126" i="16"/>
  <c r="I2126" i="16"/>
  <c r="H2126" i="16"/>
  <c r="G2126" i="16"/>
  <c r="A2126" i="16"/>
  <c r="AB2125" i="16"/>
  <c r="AA2125" i="16"/>
  <c r="M2125" i="16"/>
  <c r="L2125" i="16"/>
  <c r="K2125" i="16"/>
  <c r="J2125" i="16"/>
  <c r="I2125" i="16"/>
  <c r="H2125" i="16"/>
  <c r="G2125" i="16"/>
  <c r="A2125" i="16"/>
  <c r="AB2124" i="16"/>
  <c r="AA2124" i="16"/>
  <c r="M2124" i="16"/>
  <c r="L2124" i="16"/>
  <c r="K2124" i="16"/>
  <c r="J2124" i="16"/>
  <c r="I2124" i="16"/>
  <c r="H2124" i="16"/>
  <c r="G2124" i="16"/>
  <c r="A2124" i="16"/>
  <c r="AB2123" i="16"/>
  <c r="AA2123" i="16"/>
  <c r="M2123" i="16"/>
  <c r="L2123" i="16"/>
  <c r="K2123" i="16"/>
  <c r="J2123" i="16"/>
  <c r="I2123" i="16"/>
  <c r="H2123" i="16"/>
  <c r="C2123" i="16" s="1"/>
  <c r="G2123" i="16"/>
  <c r="A2123" i="16"/>
  <c r="AB2122" i="16"/>
  <c r="AA2122" i="16"/>
  <c r="M2122" i="16"/>
  <c r="L2122" i="16"/>
  <c r="K2122" i="16"/>
  <c r="J2122" i="16"/>
  <c r="I2122" i="16"/>
  <c r="H2122" i="16"/>
  <c r="G2122" i="16"/>
  <c r="A2122" i="16"/>
  <c r="AB2121" i="16"/>
  <c r="AA2121" i="16"/>
  <c r="M2121" i="16"/>
  <c r="L2121" i="16"/>
  <c r="K2121" i="16"/>
  <c r="J2121" i="16"/>
  <c r="I2121" i="16"/>
  <c r="H2121" i="16"/>
  <c r="G2121" i="16"/>
  <c r="A2121" i="16"/>
  <c r="AB2120" i="16"/>
  <c r="AA2120" i="16"/>
  <c r="M2120" i="16"/>
  <c r="L2120" i="16"/>
  <c r="K2120" i="16"/>
  <c r="J2120" i="16"/>
  <c r="I2120" i="16"/>
  <c r="H2120" i="16"/>
  <c r="G2120" i="16"/>
  <c r="A2120" i="16"/>
  <c r="AB2119" i="16"/>
  <c r="AA2119" i="16"/>
  <c r="M2119" i="16"/>
  <c r="L2119" i="16"/>
  <c r="K2119" i="16"/>
  <c r="J2119" i="16"/>
  <c r="I2119" i="16"/>
  <c r="H2119" i="16"/>
  <c r="G2119" i="16"/>
  <c r="A2119" i="16"/>
  <c r="C2119" i="16" s="1"/>
  <c r="AB2118" i="16"/>
  <c r="AA2118" i="16"/>
  <c r="M2118" i="16"/>
  <c r="L2118" i="16"/>
  <c r="K2118" i="16"/>
  <c r="J2118" i="16"/>
  <c r="I2118" i="16"/>
  <c r="H2118" i="16"/>
  <c r="G2118" i="16"/>
  <c r="A2118" i="16"/>
  <c r="AB2117" i="16"/>
  <c r="AA2117" i="16"/>
  <c r="M2117" i="16"/>
  <c r="L2117" i="16"/>
  <c r="K2117" i="16"/>
  <c r="J2117" i="16"/>
  <c r="I2117" i="16"/>
  <c r="H2117" i="16"/>
  <c r="G2117" i="16"/>
  <c r="A2117" i="16"/>
  <c r="AB2116" i="16"/>
  <c r="AA2116" i="16"/>
  <c r="M2116" i="16"/>
  <c r="L2116" i="16"/>
  <c r="K2116" i="16"/>
  <c r="J2116" i="16"/>
  <c r="I2116" i="16"/>
  <c r="H2116" i="16"/>
  <c r="G2116" i="16"/>
  <c r="A2116" i="16"/>
  <c r="AB2115" i="16"/>
  <c r="AA2115" i="16"/>
  <c r="M2115" i="16"/>
  <c r="L2115" i="16"/>
  <c r="K2115" i="16"/>
  <c r="J2115" i="16"/>
  <c r="I2115" i="16"/>
  <c r="H2115" i="16"/>
  <c r="G2115" i="16"/>
  <c r="C2115" i="16"/>
  <c r="A2115" i="16"/>
  <c r="AB2114" i="16"/>
  <c r="AA2114" i="16"/>
  <c r="M2114" i="16"/>
  <c r="L2114" i="16"/>
  <c r="K2114" i="16"/>
  <c r="J2114" i="16"/>
  <c r="I2114" i="16"/>
  <c r="H2114" i="16"/>
  <c r="G2114" i="16"/>
  <c r="A2114" i="16"/>
  <c r="AB2113" i="16"/>
  <c r="AA2113" i="16"/>
  <c r="M2113" i="16"/>
  <c r="L2113" i="16"/>
  <c r="K2113" i="16"/>
  <c r="J2113" i="16"/>
  <c r="I2113" i="16"/>
  <c r="H2113" i="16"/>
  <c r="G2113" i="16"/>
  <c r="A2113" i="16"/>
  <c r="AB2112" i="16"/>
  <c r="AA2112" i="16"/>
  <c r="M2112" i="16"/>
  <c r="L2112" i="16"/>
  <c r="K2112" i="16"/>
  <c r="J2112" i="16"/>
  <c r="I2112" i="16"/>
  <c r="H2112" i="16"/>
  <c r="G2112" i="16"/>
  <c r="A2112" i="16"/>
  <c r="AB2111" i="16"/>
  <c r="AA2111" i="16"/>
  <c r="M2111" i="16"/>
  <c r="L2111" i="16"/>
  <c r="K2111" i="16"/>
  <c r="J2111" i="16"/>
  <c r="I2111" i="16"/>
  <c r="H2111" i="16"/>
  <c r="G2111" i="16"/>
  <c r="A2111" i="16"/>
  <c r="C2111" i="16" s="1"/>
  <c r="AB2110" i="16"/>
  <c r="AA2110" i="16"/>
  <c r="M2110" i="16"/>
  <c r="L2110" i="16"/>
  <c r="K2110" i="16"/>
  <c r="J2110" i="16"/>
  <c r="I2110" i="16"/>
  <c r="H2110" i="16"/>
  <c r="G2110" i="16"/>
  <c r="A2110" i="16"/>
  <c r="AB2109" i="16"/>
  <c r="AA2109" i="16"/>
  <c r="M2109" i="16"/>
  <c r="L2109" i="16"/>
  <c r="K2109" i="16"/>
  <c r="J2109" i="16"/>
  <c r="I2109" i="16"/>
  <c r="H2109" i="16"/>
  <c r="G2109" i="16"/>
  <c r="A2109" i="16"/>
  <c r="AB2108" i="16"/>
  <c r="AA2108" i="16"/>
  <c r="M2108" i="16"/>
  <c r="L2108" i="16"/>
  <c r="K2108" i="16"/>
  <c r="J2108" i="16"/>
  <c r="I2108" i="16"/>
  <c r="H2108" i="16"/>
  <c r="G2108" i="16"/>
  <c r="A2108" i="16"/>
  <c r="AB2107" i="16"/>
  <c r="AA2107" i="16"/>
  <c r="M2107" i="16"/>
  <c r="L2107" i="16"/>
  <c r="K2107" i="16"/>
  <c r="J2107" i="16"/>
  <c r="I2107" i="16"/>
  <c r="H2107" i="16"/>
  <c r="C2107" i="16" s="1"/>
  <c r="G2107" i="16"/>
  <c r="A2107" i="16"/>
  <c r="AB2106" i="16"/>
  <c r="AA2106" i="16"/>
  <c r="M2106" i="16"/>
  <c r="L2106" i="16"/>
  <c r="K2106" i="16"/>
  <c r="J2106" i="16"/>
  <c r="I2106" i="16"/>
  <c r="H2106" i="16"/>
  <c r="G2106" i="16"/>
  <c r="A2106" i="16"/>
  <c r="AB2105" i="16"/>
  <c r="AA2105" i="16"/>
  <c r="M2105" i="16"/>
  <c r="L2105" i="16"/>
  <c r="K2105" i="16"/>
  <c r="J2105" i="16"/>
  <c r="I2105" i="16"/>
  <c r="H2105" i="16"/>
  <c r="G2105" i="16"/>
  <c r="A2105" i="16"/>
  <c r="AB2104" i="16"/>
  <c r="AA2104" i="16"/>
  <c r="M2104" i="16"/>
  <c r="L2104" i="16"/>
  <c r="K2104" i="16"/>
  <c r="J2104" i="16"/>
  <c r="I2104" i="16"/>
  <c r="H2104" i="16"/>
  <c r="G2104" i="16"/>
  <c r="A2104" i="16"/>
  <c r="AB2103" i="16"/>
  <c r="AA2103" i="16"/>
  <c r="M2103" i="16"/>
  <c r="L2103" i="16"/>
  <c r="K2103" i="16"/>
  <c r="J2103" i="16"/>
  <c r="I2103" i="16"/>
  <c r="H2103" i="16"/>
  <c r="G2103" i="16"/>
  <c r="A2103" i="16"/>
  <c r="C2103" i="16" s="1"/>
  <c r="AB2102" i="16"/>
  <c r="AA2102" i="16"/>
  <c r="M2102" i="16"/>
  <c r="L2102" i="16"/>
  <c r="K2102" i="16"/>
  <c r="J2102" i="16"/>
  <c r="I2102" i="16"/>
  <c r="H2102" i="16"/>
  <c r="G2102" i="16"/>
  <c r="A2102" i="16"/>
  <c r="AB2101" i="16"/>
  <c r="AA2101" i="16"/>
  <c r="M2101" i="16"/>
  <c r="L2101" i="16"/>
  <c r="K2101" i="16"/>
  <c r="J2101" i="16"/>
  <c r="I2101" i="16"/>
  <c r="H2101" i="16"/>
  <c r="G2101" i="16"/>
  <c r="A2101" i="16"/>
  <c r="AB2100" i="16"/>
  <c r="AA2100" i="16"/>
  <c r="M2100" i="16"/>
  <c r="L2100" i="16"/>
  <c r="K2100" i="16"/>
  <c r="J2100" i="16"/>
  <c r="I2100" i="16"/>
  <c r="H2100" i="16"/>
  <c r="G2100" i="16"/>
  <c r="A2100" i="16"/>
  <c r="AB2099" i="16"/>
  <c r="AA2099" i="16"/>
  <c r="M2099" i="16"/>
  <c r="L2099" i="16"/>
  <c r="K2099" i="16"/>
  <c r="J2099" i="16"/>
  <c r="I2099" i="16"/>
  <c r="H2099" i="16"/>
  <c r="G2099" i="16"/>
  <c r="C2099" i="16"/>
  <c r="A2099" i="16"/>
  <c r="AB2098" i="16"/>
  <c r="AA2098" i="16"/>
  <c r="M2098" i="16"/>
  <c r="L2098" i="16"/>
  <c r="K2098" i="16"/>
  <c r="J2098" i="16"/>
  <c r="I2098" i="16"/>
  <c r="H2098" i="16"/>
  <c r="G2098" i="16"/>
  <c r="A2098" i="16"/>
  <c r="AB2097" i="16"/>
  <c r="AA2097" i="16"/>
  <c r="M2097" i="16"/>
  <c r="L2097" i="16"/>
  <c r="K2097" i="16"/>
  <c r="J2097" i="16"/>
  <c r="I2097" i="16"/>
  <c r="H2097" i="16"/>
  <c r="G2097" i="16"/>
  <c r="A2097" i="16"/>
  <c r="AB2096" i="16"/>
  <c r="AA2096" i="16"/>
  <c r="M2096" i="16"/>
  <c r="L2096" i="16"/>
  <c r="K2096" i="16"/>
  <c r="J2096" i="16"/>
  <c r="I2096" i="16"/>
  <c r="H2096" i="16"/>
  <c r="G2096" i="16"/>
  <c r="A2096" i="16"/>
  <c r="AB2095" i="16"/>
  <c r="AA2095" i="16"/>
  <c r="M2095" i="16"/>
  <c r="L2095" i="16"/>
  <c r="K2095" i="16"/>
  <c r="J2095" i="16"/>
  <c r="I2095" i="16"/>
  <c r="H2095" i="16"/>
  <c r="G2095" i="16"/>
  <c r="A2095" i="16"/>
  <c r="C2095" i="16" s="1"/>
  <c r="AB2094" i="16"/>
  <c r="AA2094" i="16"/>
  <c r="M2094" i="16"/>
  <c r="L2094" i="16"/>
  <c r="K2094" i="16"/>
  <c r="J2094" i="16"/>
  <c r="I2094" i="16"/>
  <c r="H2094" i="16"/>
  <c r="G2094" i="16"/>
  <c r="A2094" i="16"/>
  <c r="AB2093" i="16"/>
  <c r="AA2093" i="16"/>
  <c r="M2093" i="16"/>
  <c r="L2093" i="16"/>
  <c r="K2093" i="16"/>
  <c r="J2093" i="16"/>
  <c r="I2093" i="16"/>
  <c r="H2093" i="16"/>
  <c r="G2093" i="16"/>
  <c r="A2093" i="16"/>
  <c r="AB2092" i="16"/>
  <c r="AA2092" i="16"/>
  <c r="M2092" i="16"/>
  <c r="L2092" i="16"/>
  <c r="K2092" i="16"/>
  <c r="J2092" i="16"/>
  <c r="I2092" i="16"/>
  <c r="H2092" i="16"/>
  <c r="G2092" i="16"/>
  <c r="A2092" i="16"/>
  <c r="AB2091" i="16"/>
  <c r="AA2091" i="16"/>
  <c r="M2091" i="16"/>
  <c r="L2091" i="16"/>
  <c r="K2091" i="16"/>
  <c r="J2091" i="16"/>
  <c r="I2091" i="16"/>
  <c r="H2091" i="16"/>
  <c r="C2091" i="16" s="1"/>
  <c r="G2091" i="16"/>
  <c r="A2091" i="16"/>
  <c r="AB2090" i="16"/>
  <c r="AA2090" i="16"/>
  <c r="M2090" i="16"/>
  <c r="L2090" i="16"/>
  <c r="K2090" i="16"/>
  <c r="J2090" i="16"/>
  <c r="I2090" i="16"/>
  <c r="H2090" i="16"/>
  <c r="G2090" i="16"/>
  <c r="A2090" i="16"/>
  <c r="AB2089" i="16"/>
  <c r="AA2089" i="16"/>
  <c r="M2089" i="16"/>
  <c r="L2089" i="16"/>
  <c r="K2089" i="16"/>
  <c r="J2089" i="16"/>
  <c r="I2089" i="16"/>
  <c r="H2089" i="16"/>
  <c r="G2089" i="16"/>
  <c r="A2089" i="16"/>
  <c r="AB2088" i="16"/>
  <c r="AA2088" i="16"/>
  <c r="M2088" i="16"/>
  <c r="L2088" i="16"/>
  <c r="K2088" i="16"/>
  <c r="J2088" i="16"/>
  <c r="I2088" i="16"/>
  <c r="H2088" i="16"/>
  <c r="G2088" i="16"/>
  <c r="A2088" i="16"/>
  <c r="AB2087" i="16"/>
  <c r="AA2087" i="16"/>
  <c r="M2087" i="16"/>
  <c r="L2087" i="16"/>
  <c r="K2087" i="16"/>
  <c r="J2087" i="16"/>
  <c r="I2087" i="16"/>
  <c r="H2087" i="16"/>
  <c r="G2087" i="16"/>
  <c r="A2087" i="16"/>
  <c r="C2087" i="16" s="1"/>
  <c r="AB2086" i="16"/>
  <c r="AA2086" i="16"/>
  <c r="M2086" i="16"/>
  <c r="L2086" i="16"/>
  <c r="K2086" i="16"/>
  <c r="J2086" i="16"/>
  <c r="I2086" i="16"/>
  <c r="H2086" i="16"/>
  <c r="G2086" i="16"/>
  <c r="A2086" i="16"/>
  <c r="AB2085" i="16"/>
  <c r="AA2085" i="16"/>
  <c r="M2085" i="16"/>
  <c r="L2085" i="16"/>
  <c r="K2085" i="16"/>
  <c r="J2085" i="16"/>
  <c r="I2085" i="16"/>
  <c r="H2085" i="16"/>
  <c r="G2085" i="16"/>
  <c r="A2085" i="16"/>
  <c r="AB2084" i="16"/>
  <c r="AA2084" i="16"/>
  <c r="M2084" i="16"/>
  <c r="L2084" i="16"/>
  <c r="K2084" i="16"/>
  <c r="J2084" i="16"/>
  <c r="I2084" i="16"/>
  <c r="H2084" i="16"/>
  <c r="G2084" i="16"/>
  <c r="A2084" i="16"/>
  <c r="AB2083" i="16"/>
  <c r="AA2083" i="16"/>
  <c r="M2083" i="16"/>
  <c r="L2083" i="16"/>
  <c r="K2083" i="16"/>
  <c r="J2083" i="16"/>
  <c r="I2083" i="16"/>
  <c r="H2083" i="16"/>
  <c r="G2083" i="16"/>
  <c r="C2083" i="16"/>
  <c r="A2083" i="16"/>
  <c r="AB2082" i="16"/>
  <c r="AA2082" i="16"/>
  <c r="M2082" i="16"/>
  <c r="L2082" i="16"/>
  <c r="K2082" i="16"/>
  <c r="J2082" i="16"/>
  <c r="I2082" i="16"/>
  <c r="H2082" i="16"/>
  <c r="G2082" i="16"/>
  <c r="A2082" i="16"/>
  <c r="AB2081" i="16"/>
  <c r="AA2081" i="16"/>
  <c r="M2081" i="16"/>
  <c r="L2081" i="16"/>
  <c r="K2081" i="16"/>
  <c r="J2081" i="16"/>
  <c r="I2081" i="16"/>
  <c r="H2081" i="16"/>
  <c r="G2081" i="16"/>
  <c r="A2081" i="16"/>
  <c r="AB2080" i="16"/>
  <c r="AA2080" i="16"/>
  <c r="M2080" i="16"/>
  <c r="L2080" i="16"/>
  <c r="K2080" i="16"/>
  <c r="J2080" i="16"/>
  <c r="I2080" i="16"/>
  <c r="H2080" i="16"/>
  <c r="G2080" i="16"/>
  <c r="A2080" i="16"/>
  <c r="AB2079" i="16"/>
  <c r="AA2079" i="16"/>
  <c r="M2079" i="16"/>
  <c r="L2079" i="16"/>
  <c r="K2079" i="16"/>
  <c r="J2079" i="16"/>
  <c r="I2079" i="16"/>
  <c r="H2079" i="16"/>
  <c r="G2079" i="16"/>
  <c r="A2079" i="16"/>
  <c r="C2079" i="16" s="1"/>
  <c r="AB2078" i="16"/>
  <c r="AA2078" i="16"/>
  <c r="M2078" i="16"/>
  <c r="L2078" i="16"/>
  <c r="K2078" i="16"/>
  <c r="J2078" i="16"/>
  <c r="I2078" i="16"/>
  <c r="H2078" i="16"/>
  <c r="G2078" i="16"/>
  <c r="A2078" i="16"/>
  <c r="AB2077" i="16"/>
  <c r="AA2077" i="16"/>
  <c r="M2077" i="16"/>
  <c r="L2077" i="16"/>
  <c r="K2077" i="16"/>
  <c r="J2077" i="16"/>
  <c r="I2077" i="16"/>
  <c r="H2077" i="16"/>
  <c r="G2077" i="16"/>
  <c r="A2077" i="16"/>
  <c r="AB2076" i="16"/>
  <c r="AA2076" i="16"/>
  <c r="M2076" i="16"/>
  <c r="L2076" i="16"/>
  <c r="K2076" i="16"/>
  <c r="J2076" i="16"/>
  <c r="I2076" i="16"/>
  <c r="H2076" i="16"/>
  <c r="G2076" i="16"/>
  <c r="A2076" i="16"/>
  <c r="AB2075" i="16"/>
  <c r="AA2075" i="16"/>
  <c r="M2075" i="16"/>
  <c r="L2075" i="16"/>
  <c r="K2075" i="16"/>
  <c r="J2075" i="16"/>
  <c r="I2075" i="16"/>
  <c r="H2075" i="16"/>
  <c r="C2075" i="16" s="1"/>
  <c r="G2075" i="16"/>
  <c r="A2075" i="16"/>
  <c r="AB2074" i="16"/>
  <c r="AA2074" i="16"/>
  <c r="M2074" i="16"/>
  <c r="L2074" i="16"/>
  <c r="K2074" i="16"/>
  <c r="J2074" i="16"/>
  <c r="I2074" i="16"/>
  <c r="H2074" i="16"/>
  <c r="G2074" i="16"/>
  <c r="A2074" i="16"/>
  <c r="AB2073" i="16"/>
  <c r="AA2073" i="16"/>
  <c r="M2073" i="16"/>
  <c r="L2073" i="16"/>
  <c r="K2073" i="16"/>
  <c r="J2073" i="16"/>
  <c r="I2073" i="16"/>
  <c r="H2073" i="16"/>
  <c r="G2073" i="16"/>
  <c r="A2073" i="16"/>
  <c r="AB2072" i="16"/>
  <c r="AA2072" i="16"/>
  <c r="M2072" i="16"/>
  <c r="L2072" i="16"/>
  <c r="K2072" i="16"/>
  <c r="J2072" i="16"/>
  <c r="I2072" i="16"/>
  <c r="H2072" i="16"/>
  <c r="G2072" i="16"/>
  <c r="A2072" i="16"/>
  <c r="AB2071" i="16"/>
  <c r="AA2071" i="16"/>
  <c r="M2071" i="16"/>
  <c r="L2071" i="16"/>
  <c r="K2071" i="16"/>
  <c r="J2071" i="16"/>
  <c r="I2071" i="16"/>
  <c r="H2071" i="16"/>
  <c r="G2071" i="16"/>
  <c r="A2071" i="16"/>
  <c r="C2071" i="16" s="1"/>
  <c r="AB2070" i="16"/>
  <c r="AA2070" i="16"/>
  <c r="M2070" i="16"/>
  <c r="L2070" i="16"/>
  <c r="K2070" i="16"/>
  <c r="J2070" i="16"/>
  <c r="I2070" i="16"/>
  <c r="H2070" i="16"/>
  <c r="G2070" i="16"/>
  <c r="A2070" i="16"/>
  <c r="AB2069" i="16"/>
  <c r="AA2069" i="16"/>
  <c r="M2069" i="16"/>
  <c r="L2069" i="16"/>
  <c r="K2069" i="16"/>
  <c r="J2069" i="16"/>
  <c r="I2069" i="16"/>
  <c r="H2069" i="16"/>
  <c r="G2069" i="16"/>
  <c r="A2069" i="16"/>
  <c r="AB2068" i="16"/>
  <c r="AA2068" i="16"/>
  <c r="M2068" i="16"/>
  <c r="L2068" i="16"/>
  <c r="K2068" i="16"/>
  <c r="J2068" i="16"/>
  <c r="I2068" i="16"/>
  <c r="H2068" i="16"/>
  <c r="G2068" i="16"/>
  <c r="A2068" i="16"/>
  <c r="AB2067" i="16"/>
  <c r="AA2067" i="16"/>
  <c r="M2067" i="16"/>
  <c r="L2067" i="16"/>
  <c r="K2067" i="16"/>
  <c r="J2067" i="16"/>
  <c r="I2067" i="16"/>
  <c r="H2067" i="16"/>
  <c r="G2067" i="16"/>
  <c r="C2067" i="16"/>
  <c r="A2067" i="16"/>
  <c r="AB2066" i="16"/>
  <c r="AA2066" i="16"/>
  <c r="M2066" i="16"/>
  <c r="L2066" i="16"/>
  <c r="K2066" i="16"/>
  <c r="J2066" i="16"/>
  <c r="I2066" i="16"/>
  <c r="H2066" i="16"/>
  <c r="G2066" i="16"/>
  <c r="A2066" i="16"/>
  <c r="AB2065" i="16"/>
  <c r="AA2065" i="16"/>
  <c r="M2065" i="16"/>
  <c r="L2065" i="16"/>
  <c r="K2065" i="16"/>
  <c r="J2065" i="16"/>
  <c r="I2065" i="16"/>
  <c r="H2065" i="16"/>
  <c r="G2065" i="16"/>
  <c r="A2065" i="16"/>
  <c r="AB2064" i="16"/>
  <c r="AA2064" i="16"/>
  <c r="M2064" i="16"/>
  <c r="L2064" i="16"/>
  <c r="K2064" i="16"/>
  <c r="J2064" i="16"/>
  <c r="I2064" i="16"/>
  <c r="H2064" i="16"/>
  <c r="G2064" i="16"/>
  <c r="A2064" i="16"/>
  <c r="AB2063" i="16"/>
  <c r="AA2063" i="16"/>
  <c r="M2063" i="16"/>
  <c r="L2063" i="16"/>
  <c r="K2063" i="16"/>
  <c r="J2063" i="16"/>
  <c r="I2063" i="16"/>
  <c r="H2063" i="16"/>
  <c r="G2063" i="16"/>
  <c r="A2063" i="16"/>
  <c r="C2063" i="16" s="1"/>
  <c r="AB2062" i="16"/>
  <c r="AA2062" i="16"/>
  <c r="M2062" i="16"/>
  <c r="L2062" i="16"/>
  <c r="K2062" i="16"/>
  <c r="J2062" i="16"/>
  <c r="I2062" i="16"/>
  <c r="H2062" i="16"/>
  <c r="G2062" i="16"/>
  <c r="A2062" i="16"/>
  <c r="AB2061" i="16"/>
  <c r="AA2061" i="16"/>
  <c r="M2061" i="16"/>
  <c r="L2061" i="16"/>
  <c r="K2061" i="16"/>
  <c r="J2061" i="16"/>
  <c r="I2061" i="16"/>
  <c r="H2061" i="16"/>
  <c r="G2061" i="16"/>
  <c r="A2061" i="16"/>
  <c r="AB2060" i="16"/>
  <c r="AA2060" i="16"/>
  <c r="M2060" i="16"/>
  <c r="L2060" i="16"/>
  <c r="K2060" i="16"/>
  <c r="J2060" i="16"/>
  <c r="I2060" i="16"/>
  <c r="H2060" i="16"/>
  <c r="G2060" i="16"/>
  <c r="A2060" i="16"/>
  <c r="AB2059" i="16"/>
  <c r="AA2059" i="16"/>
  <c r="M2059" i="16"/>
  <c r="L2059" i="16"/>
  <c r="K2059" i="16"/>
  <c r="J2059" i="16"/>
  <c r="I2059" i="16"/>
  <c r="H2059" i="16"/>
  <c r="C2059" i="16" s="1"/>
  <c r="G2059" i="16"/>
  <c r="A2059" i="16"/>
  <c r="AB2058" i="16"/>
  <c r="AA2058" i="16"/>
  <c r="M2058" i="16"/>
  <c r="L2058" i="16"/>
  <c r="K2058" i="16"/>
  <c r="J2058" i="16"/>
  <c r="I2058" i="16"/>
  <c r="H2058" i="16"/>
  <c r="G2058" i="16"/>
  <c r="A2058" i="16"/>
  <c r="AB2057" i="16"/>
  <c r="AA2057" i="16"/>
  <c r="M2057" i="16"/>
  <c r="L2057" i="16"/>
  <c r="K2057" i="16"/>
  <c r="J2057" i="16"/>
  <c r="I2057" i="16"/>
  <c r="H2057" i="16"/>
  <c r="G2057" i="16"/>
  <c r="A2057" i="16"/>
  <c r="AB2056" i="16"/>
  <c r="AA2056" i="16"/>
  <c r="M2056" i="16"/>
  <c r="L2056" i="16"/>
  <c r="K2056" i="16"/>
  <c r="J2056" i="16"/>
  <c r="I2056" i="16"/>
  <c r="H2056" i="16"/>
  <c r="G2056" i="16"/>
  <c r="A2056" i="16"/>
  <c r="AB2055" i="16"/>
  <c r="AA2055" i="16"/>
  <c r="M2055" i="16"/>
  <c r="L2055" i="16"/>
  <c r="K2055" i="16"/>
  <c r="J2055" i="16"/>
  <c r="I2055" i="16"/>
  <c r="H2055" i="16"/>
  <c r="G2055" i="16"/>
  <c r="A2055" i="16"/>
  <c r="C2055" i="16" s="1"/>
  <c r="AB2054" i="16"/>
  <c r="AA2054" i="16"/>
  <c r="M2054" i="16"/>
  <c r="L2054" i="16"/>
  <c r="K2054" i="16"/>
  <c r="J2054" i="16"/>
  <c r="I2054" i="16"/>
  <c r="H2054" i="16"/>
  <c r="G2054" i="16"/>
  <c r="A2054" i="16"/>
  <c r="AB2053" i="16"/>
  <c r="AA2053" i="16"/>
  <c r="M2053" i="16"/>
  <c r="L2053" i="16"/>
  <c r="K2053" i="16"/>
  <c r="J2053" i="16"/>
  <c r="I2053" i="16"/>
  <c r="H2053" i="16"/>
  <c r="G2053" i="16"/>
  <c r="A2053" i="16"/>
  <c r="AB2052" i="16"/>
  <c r="AA2052" i="16"/>
  <c r="M2052" i="16"/>
  <c r="L2052" i="16"/>
  <c r="K2052" i="16"/>
  <c r="J2052" i="16"/>
  <c r="I2052" i="16"/>
  <c r="H2052" i="16"/>
  <c r="G2052" i="16"/>
  <c r="A2052" i="16"/>
  <c r="AB2051" i="16"/>
  <c r="AA2051" i="16"/>
  <c r="M2051" i="16"/>
  <c r="L2051" i="16"/>
  <c r="K2051" i="16"/>
  <c r="J2051" i="16"/>
  <c r="I2051" i="16"/>
  <c r="H2051" i="16"/>
  <c r="G2051" i="16"/>
  <c r="C2051" i="16"/>
  <c r="A2051" i="16"/>
  <c r="AB2050" i="16"/>
  <c r="AA2050" i="16"/>
  <c r="M2050" i="16"/>
  <c r="L2050" i="16"/>
  <c r="K2050" i="16"/>
  <c r="J2050" i="16"/>
  <c r="I2050" i="16"/>
  <c r="H2050" i="16"/>
  <c r="G2050" i="16"/>
  <c r="A2050" i="16"/>
  <c r="AB2049" i="16"/>
  <c r="AA2049" i="16"/>
  <c r="M2049" i="16"/>
  <c r="L2049" i="16"/>
  <c r="K2049" i="16"/>
  <c r="J2049" i="16"/>
  <c r="I2049" i="16"/>
  <c r="H2049" i="16"/>
  <c r="G2049" i="16"/>
  <c r="A2049" i="16"/>
  <c r="AB2048" i="16"/>
  <c r="AA2048" i="16"/>
  <c r="M2048" i="16"/>
  <c r="L2048" i="16"/>
  <c r="K2048" i="16"/>
  <c r="J2048" i="16"/>
  <c r="I2048" i="16"/>
  <c r="H2048" i="16"/>
  <c r="G2048" i="16"/>
  <c r="A2048" i="16"/>
  <c r="AB2047" i="16"/>
  <c r="AA2047" i="16"/>
  <c r="M2047" i="16"/>
  <c r="L2047" i="16"/>
  <c r="K2047" i="16"/>
  <c r="J2047" i="16"/>
  <c r="I2047" i="16"/>
  <c r="H2047" i="16"/>
  <c r="G2047" i="16"/>
  <c r="A2047" i="16"/>
  <c r="C2047" i="16" s="1"/>
  <c r="AB2046" i="16"/>
  <c r="AA2046" i="16"/>
  <c r="M2046" i="16"/>
  <c r="L2046" i="16"/>
  <c r="K2046" i="16"/>
  <c r="J2046" i="16"/>
  <c r="I2046" i="16"/>
  <c r="H2046" i="16"/>
  <c r="G2046" i="16"/>
  <c r="A2046" i="16"/>
  <c r="AB2045" i="16"/>
  <c r="AA2045" i="16"/>
  <c r="M2045" i="16"/>
  <c r="L2045" i="16"/>
  <c r="K2045" i="16"/>
  <c r="J2045" i="16"/>
  <c r="I2045" i="16"/>
  <c r="H2045" i="16"/>
  <c r="G2045" i="16"/>
  <c r="A2045" i="16"/>
  <c r="AB2044" i="16"/>
  <c r="AA2044" i="16"/>
  <c r="M2044" i="16"/>
  <c r="L2044" i="16"/>
  <c r="K2044" i="16"/>
  <c r="J2044" i="16"/>
  <c r="I2044" i="16"/>
  <c r="H2044" i="16"/>
  <c r="G2044" i="16"/>
  <c r="A2044" i="16"/>
  <c r="AB2043" i="16"/>
  <c r="AA2043" i="16"/>
  <c r="M2043" i="16"/>
  <c r="L2043" i="16"/>
  <c r="K2043" i="16"/>
  <c r="J2043" i="16"/>
  <c r="I2043" i="16"/>
  <c r="H2043" i="16"/>
  <c r="C2043" i="16" s="1"/>
  <c r="G2043" i="16"/>
  <c r="A2043" i="16"/>
  <c r="AB2042" i="16"/>
  <c r="AA2042" i="16"/>
  <c r="M2042" i="16"/>
  <c r="L2042" i="16"/>
  <c r="K2042" i="16"/>
  <c r="J2042" i="16"/>
  <c r="I2042" i="16"/>
  <c r="H2042" i="16"/>
  <c r="G2042" i="16"/>
  <c r="A2042" i="16"/>
  <c r="AB2041" i="16"/>
  <c r="AA2041" i="16"/>
  <c r="M2041" i="16"/>
  <c r="L2041" i="16"/>
  <c r="K2041" i="16"/>
  <c r="J2041" i="16"/>
  <c r="I2041" i="16"/>
  <c r="H2041" i="16"/>
  <c r="G2041" i="16"/>
  <c r="A2041" i="16"/>
  <c r="AB2040" i="16"/>
  <c r="AA2040" i="16"/>
  <c r="M2040" i="16"/>
  <c r="L2040" i="16"/>
  <c r="K2040" i="16"/>
  <c r="J2040" i="16"/>
  <c r="I2040" i="16"/>
  <c r="H2040" i="16"/>
  <c r="G2040" i="16"/>
  <c r="A2040" i="16"/>
  <c r="AB2039" i="16"/>
  <c r="AA2039" i="16"/>
  <c r="M2039" i="16"/>
  <c r="L2039" i="16"/>
  <c r="K2039" i="16"/>
  <c r="J2039" i="16"/>
  <c r="I2039" i="16"/>
  <c r="H2039" i="16"/>
  <c r="G2039" i="16"/>
  <c r="A2039" i="16"/>
  <c r="C2039" i="16" s="1"/>
  <c r="AB2038" i="16"/>
  <c r="AA2038" i="16"/>
  <c r="M2038" i="16"/>
  <c r="L2038" i="16"/>
  <c r="K2038" i="16"/>
  <c r="J2038" i="16"/>
  <c r="I2038" i="16"/>
  <c r="H2038" i="16"/>
  <c r="G2038" i="16"/>
  <c r="A2038" i="16"/>
  <c r="AB2037" i="16"/>
  <c r="AA2037" i="16"/>
  <c r="M2037" i="16"/>
  <c r="L2037" i="16"/>
  <c r="K2037" i="16"/>
  <c r="J2037" i="16"/>
  <c r="I2037" i="16"/>
  <c r="H2037" i="16"/>
  <c r="G2037" i="16"/>
  <c r="A2037" i="16"/>
  <c r="AB2036" i="16"/>
  <c r="AA2036" i="16"/>
  <c r="M2036" i="16"/>
  <c r="L2036" i="16"/>
  <c r="K2036" i="16"/>
  <c r="J2036" i="16"/>
  <c r="I2036" i="16"/>
  <c r="H2036" i="16"/>
  <c r="G2036" i="16"/>
  <c r="A2036" i="16"/>
  <c r="AB2035" i="16"/>
  <c r="AA2035" i="16"/>
  <c r="M2035" i="16"/>
  <c r="L2035" i="16"/>
  <c r="K2035" i="16"/>
  <c r="J2035" i="16"/>
  <c r="I2035" i="16"/>
  <c r="H2035" i="16"/>
  <c r="G2035" i="16"/>
  <c r="C2035" i="16"/>
  <c r="A2035" i="16"/>
  <c r="AB2034" i="16"/>
  <c r="AA2034" i="16"/>
  <c r="M2034" i="16"/>
  <c r="L2034" i="16"/>
  <c r="K2034" i="16"/>
  <c r="J2034" i="16"/>
  <c r="I2034" i="16"/>
  <c r="H2034" i="16"/>
  <c r="G2034" i="16"/>
  <c r="A2034" i="16"/>
  <c r="AB2033" i="16"/>
  <c r="AA2033" i="16"/>
  <c r="M2033" i="16"/>
  <c r="L2033" i="16"/>
  <c r="K2033" i="16"/>
  <c r="J2033" i="16"/>
  <c r="I2033" i="16"/>
  <c r="H2033" i="16"/>
  <c r="G2033" i="16"/>
  <c r="A2033" i="16"/>
  <c r="AB2032" i="16"/>
  <c r="AA2032" i="16"/>
  <c r="M2032" i="16"/>
  <c r="L2032" i="16"/>
  <c r="K2032" i="16"/>
  <c r="J2032" i="16"/>
  <c r="I2032" i="16"/>
  <c r="H2032" i="16"/>
  <c r="G2032" i="16"/>
  <c r="A2032" i="16"/>
  <c r="AB2031" i="16"/>
  <c r="AA2031" i="16"/>
  <c r="M2031" i="16"/>
  <c r="L2031" i="16"/>
  <c r="K2031" i="16"/>
  <c r="J2031" i="16"/>
  <c r="I2031" i="16"/>
  <c r="H2031" i="16"/>
  <c r="G2031" i="16"/>
  <c r="A2031" i="16"/>
  <c r="C2031" i="16" s="1"/>
  <c r="AB2030" i="16"/>
  <c r="AA2030" i="16"/>
  <c r="M2030" i="16"/>
  <c r="L2030" i="16"/>
  <c r="K2030" i="16"/>
  <c r="J2030" i="16"/>
  <c r="I2030" i="16"/>
  <c r="H2030" i="16"/>
  <c r="G2030" i="16"/>
  <c r="A2030" i="16"/>
  <c r="AB2029" i="16"/>
  <c r="AA2029" i="16"/>
  <c r="M2029" i="16"/>
  <c r="L2029" i="16"/>
  <c r="K2029" i="16"/>
  <c r="J2029" i="16"/>
  <c r="I2029" i="16"/>
  <c r="H2029" i="16"/>
  <c r="G2029" i="16"/>
  <c r="A2029" i="16"/>
  <c r="AB2028" i="16"/>
  <c r="AA2028" i="16"/>
  <c r="M2028" i="16"/>
  <c r="L2028" i="16"/>
  <c r="K2028" i="16"/>
  <c r="J2028" i="16"/>
  <c r="I2028" i="16"/>
  <c r="H2028" i="16"/>
  <c r="G2028" i="16"/>
  <c r="A2028" i="16"/>
  <c r="AB2027" i="16"/>
  <c r="AA2027" i="16"/>
  <c r="M2027" i="16"/>
  <c r="L2027" i="16"/>
  <c r="K2027" i="16"/>
  <c r="J2027" i="16"/>
  <c r="I2027" i="16"/>
  <c r="H2027" i="16"/>
  <c r="C2027" i="16" s="1"/>
  <c r="G2027" i="16"/>
  <c r="A2027" i="16"/>
  <c r="AB2026" i="16"/>
  <c r="AA2026" i="16"/>
  <c r="M2026" i="16"/>
  <c r="L2026" i="16"/>
  <c r="K2026" i="16"/>
  <c r="J2026" i="16"/>
  <c r="I2026" i="16"/>
  <c r="H2026" i="16"/>
  <c r="G2026" i="16"/>
  <c r="A2026" i="16"/>
  <c r="AB2025" i="16"/>
  <c r="AA2025" i="16"/>
  <c r="M2025" i="16"/>
  <c r="L2025" i="16"/>
  <c r="K2025" i="16"/>
  <c r="J2025" i="16"/>
  <c r="I2025" i="16"/>
  <c r="H2025" i="16"/>
  <c r="G2025" i="16"/>
  <c r="A2025" i="16"/>
  <c r="AB2024" i="16"/>
  <c r="AA2024" i="16"/>
  <c r="M2024" i="16"/>
  <c r="L2024" i="16"/>
  <c r="K2024" i="16"/>
  <c r="J2024" i="16"/>
  <c r="I2024" i="16"/>
  <c r="H2024" i="16"/>
  <c r="G2024" i="16"/>
  <c r="A2024" i="16"/>
  <c r="AB2023" i="16"/>
  <c r="AA2023" i="16"/>
  <c r="M2023" i="16"/>
  <c r="L2023" i="16"/>
  <c r="K2023" i="16"/>
  <c r="J2023" i="16"/>
  <c r="I2023" i="16"/>
  <c r="H2023" i="16"/>
  <c r="G2023" i="16"/>
  <c r="A2023" i="16"/>
  <c r="C2023" i="16" s="1"/>
  <c r="AB2022" i="16"/>
  <c r="AA2022" i="16"/>
  <c r="M2022" i="16"/>
  <c r="L2022" i="16"/>
  <c r="K2022" i="16"/>
  <c r="J2022" i="16"/>
  <c r="I2022" i="16"/>
  <c r="H2022" i="16"/>
  <c r="G2022" i="16"/>
  <c r="A2022" i="16"/>
  <c r="AB2021" i="16"/>
  <c r="AA2021" i="16"/>
  <c r="M2021" i="16"/>
  <c r="L2021" i="16"/>
  <c r="K2021" i="16"/>
  <c r="J2021" i="16"/>
  <c r="I2021" i="16"/>
  <c r="H2021" i="16"/>
  <c r="G2021" i="16"/>
  <c r="A2021" i="16"/>
  <c r="AB2020" i="16"/>
  <c r="AA2020" i="16"/>
  <c r="M2020" i="16"/>
  <c r="L2020" i="16"/>
  <c r="K2020" i="16"/>
  <c r="J2020" i="16"/>
  <c r="I2020" i="16"/>
  <c r="H2020" i="16"/>
  <c r="G2020" i="16"/>
  <c r="A2020" i="16"/>
  <c r="AB2019" i="16"/>
  <c r="AA2019" i="16"/>
  <c r="M2019" i="16"/>
  <c r="L2019" i="16"/>
  <c r="K2019" i="16"/>
  <c r="J2019" i="16"/>
  <c r="I2019" i="16"/>
  <c r="H2019" i="16"/>
  <c r="G2019" i="16"/>
  <c r="C2019" i="16"/>
  <c r="A2019" i="16"/>
  <c r="AB2018" i="16"/>
  <c r="AA2018" i="16"/>
  <c r="M2018" i="16"/>
  <c r="L2018" i="16"/>
  <c r="K2018" i="16"/>
  <c r="J2018" i="16"/>
  <c r="I2018" i="16"/>
  <c r="H2018" i="16"/>
  <c r="G2018" i="16"/>
  <c r="A2018" i="16"/>
  <c r="AB2017" i="16"/>
  <c r="AA2017" i="16"/>
  <c r="M2017" i="16"/>
  <c r="L2017" i="16"/>
  <c r="K2017" i="16"/>
  <c r="J2017" i="16"/>
  <c r="I2017" i="16"/>
  <c r="H2017" i="16"/>
  <c r="G2017" i="16"/>
  <c r="A2017" i="16"/>
  <c r="AB2016" i="16"/>
  <c r="AA2016" i="16"/>
  <c r="M2016" i="16"/>
  <c r="L2016" i="16"/>
  <c r="K2016" i="16"/>
  <c r="J2016" i="16"/>
  <c r="I2016" i="16"/>
  <c r="H2016" i="16"/>
  <c r="G2016" i="16"/>
  <c r="A2016" i="16"/>
  <c r="AB2015" i="16"/>
  <c r="AA2015" i="16"/>
  <c r="M2015" i="16"/>
  <c r="L2015" i="16"/>
  <c r="K2015" i="16"/>
  <c r="J2015" i="16"/>
  <c r="I2015" i="16"/>
  <c r="H2015" i="16"/>
  <c r="G2015" i="16"/>
  <c r="A2015" i="16"/>
  <c r="C2015" i="16" s="1"/>
  <c r="AB2014" i="16"/>
  <c r="AA2014" i="16"/>
  <c r="M2014" i="16"/>
  <c r="L2014" i="16"/>
  <c r="K2014" i="16"/>
  <c r="J2014" i="16"/>
  <c r="I2014" i="16"/>
  <c r="H2014" i="16"/>
  <c r="G2014" i="16"/>
  <c r="A2014" i="16"/>
  <c r="AB2013" i="16"/>
  <c r="AA2013" i="16"/>
  <c r="M2013" i="16"/>
  <c r="L2013" i="16"/>
  <c r="K2013" i="16"/>
  <c r="J2013" i="16"/>
  <c r="I2013" i="16"/>
  <c r="H2013" i="16"/>
  <c r="G2013" i="16"/>
  <c r="A2013" i="16"/>
  <c r="AB2012" i="16"/>
  <c r="AA2012" i="16"/>
  <c r="M2012" i="16"/>
  <c r="L2012" i="16"/>
  <c r="K2012" i="16"/>
  <c r="J2012" i="16"/>
  <c r="I2012" i="16"/>
  <c r="H2012" i="16"/>
  <c r="G2012" i="16"/>
  <c r="A2012" i="16"/>
  <c r="AB2011" i="16"/>
  <c r="AA2011" i="16"/>
  <c r="M2011" i="16"/>
  <c r="L2011" i="16"/>
  <c r="K2011" i="16"/>
  <c r="J2011" i="16"/>
  <c r="I2011" i="16"/>
  <c r="H2011" i="16"/>
  <c r="C2011" i="16" s="1"/>
  <c r="G2011" i="16"/>
  <c r="A2011" i="16"/>
  <c r="AB2010" i="16"/>
  <c r="AA2010" i="16"/>
  <c r="M2010" i="16"/>
  <c r="L2010" i="16"/>
  <c r="K2010" i="16"/>
  <c r="J2010" i="16"/>
  <c r="I2010" i="16"/>
  <c r="H2010" i="16"/>
  <c r="G2010" i="16"/>
  <c r="A2010" i="16"/>
  <c r="AB2009" i="16"/>
  <c r="AA2009" i="16"/>
  <c r="M2009" i="16"/>
  <c r="L2009" i="16"/>
  <c r="K2009" i="16"/>
  <c r="J2009" i="16"/>
  <c r="I2009" i="16"/>
  <c r="H2009" i="16"/>
  <c r="G2009" i="16"/>
  <c r="A2009" i="16"/>
  <c r="AB2008" i="16"/>
  <c r="AA2008" i="16"/>
  <c r="M2008" i="16"/>
  <c r="L2008" i="16"/>
  <c r="K2008" i="16"/>
  <c r="J2008" i="16"/>
  <c r="I2008" i="16"/>
  <c r="H2008" i="16"/>
  <c r="G2008" i="16"/>
  <c r="A2008" i="16"/>
  <c r="AB2007" i="16"/>
  <c r="AA2007" i="16"/>
  <c r="M2007" i="16"/>
  <c r="L2007" i="16"/>
  <c r="K2007" i="16"/>
  <c r="J2007" i="16"/>
  <c r="I2007" i="16"/>
  <c r="H2007" i="16"/>
  <c r="G2007" i="16"/>
  <c r="A2007" i="16"/>
  <c r="C2007" i="16" s="1"/>
  <c r="AB2006" i="16"/>
  <c r="AA2006" i="16"/>
  <c r="M2006" i="16"/>
  <c r="L2006" i="16"/>
  <c r="K2006" i="16"/>
  <c r="J2006" i="16"/>
  <c r="I2006" i="16"/>
  <c r="H2006" i="16"/>
  <c r="G2006" i="16"/>
  <c r="A2006" i="16"/>
  <c r="AB2005" i="16"/>
  <c r="AA2005" i="16"/>
  <c r="M2005" i="16"/>
  <c r="L2005" i="16"/>
  <c r="K2005" i="16"/>
  <c r="J2005" i="16"/>
  <c r="I2005" i="16"/>
  <c r="H2005" i="16"/>
  <c r="G2005" i="16"/>
  <c r="A2005" i="16"/>
  <c r="AB2004" i="16"/>
  <c r="AA2004" i="16"/>
  <c r="M2004" i="16"/>
  <c r="L2004" i="16"/>
  <c r="K2004" i="16"/>
  <c r="J2004" i="16"/>
  <c r="I2004" i="16"/>
  <c r="H2004" i="16"/>
  <c r="G2004" i="16"/>
  <c r="A2004" i="16"/>
  <c r="AB2003" i="16"/>
  <c r="AA2003" i="16"/>
  <c r="M2003" i="16"/>
  <c r="L2003" i="16"/>
  <c r="K2003" i="16"/>
  <c r="J2003" i="16"/>
  <c r="I2003" i="16"/>
  <c r="H2003" i="16"/>
  <c r="G2003" i="16"/>
  <c r="C2003" i="16"/>
  <c r="A2003" i="16"/>
  <c r="AB2002" i="16"/>
  <c r="AA2002" i="16"/>
  <c r="M2002" i="16"/>
  <c r="L2002" i="16"/>
  <c r="K2002" i="16"/>
  <c r="J2002" i="16"/>
  <c r="I2002" i="16"/>
  <c r="H2002" i="16"/>
  <c r="G2002" i="16"/>
  <c r="A2002" i="16"/>
  <c r="AB2001" i="16"/>
  <c r="AA2001" i="16"/>
  <c r="M2001" i="16"/>
  <c r="L2001" i="16"/>
  <c r="K2001" i="16"/>
  <c r="J2001" i="16"/>
  <c r="I2001" i="16"/>
  <c r="H2001" i="16"/>
  <c r="G2001" i="16"/>
  <c r="A2001" i="16"/>
  <c r="AB2000" i="16"/>
  <c r="AA2000" i="16"/>
  <c r="M2000" i="16"/>
  <c r="L2000" i="16"/>
  <c r="K2000" i="16"/>
  <c r="J2000" i="16"/>
  <c r="I2000" i="16"/>
  <c r="H2000" i="16"/>
  <c r="G2000" i="16"/>
  <c r="A2000" i="16"/>
  <c r="AB1999" i="16"/>
  <c r="AA1999" i="16"/>
  <c r="M1999" i="16"/>
  <c r="L1999" i="16"/>
  <c r="K1999" i="16"/>
  <c r="J1999" i="16"/>
  <c r="I1999" i="16"/>
  <c r="H1999" i="16"/>
  <c r="G1999" i="16"/>
  <c r="A1999" i="16"/>
  <c r="C1999" i="16" s="1"/>
  <c r="AB1998" i="16"/>
  <c r="AA1998" i="16"/>
  <c r="M1998" i="16"/>
  <c r="L1998" i="16"/>
  <c r="K1998" i="16"/>
  <c r="J1998" i="16"/>
  <c r="I1998" i="16"/>
  <c r="H1998" i="16"/>
  <c r="G1998" i="16"/>
  <c r="A1998" i="16"/>
  <c r="AB1997" i="16"/>
  <c r="AA1997" i="16"/>
  <c r="M1997" i="16"/>
  <c r="L1997" i="16"/>
  <c r="K1997" i="16"/>
  <c r="J1997" i="16"/>
  <c r="I1997" i="16"/>
  <c r="H1997" i="16"/>
  <c r="G1997" i="16"/>
  <c r="A1997" i="16"/>
  <c r="AB1996" i="16"/>
  <c r="AA1996" i="16"/>
  <c r="M1996" i="16"/>
  <c r="L1996" i="16"/>
  <c r="K1996" i="16"/>
  <c r="J1996" i="16"/>
  <c r="I1996" i="16"/>
  <c r="H1996" i="16"/>
  <c r="G1996" i="16"/>
  <c r="A1996" i="16"/>
  <c r="AB1995" i="16"/>
  <c r="AA1995" i="16"/>
  <c r="M1995" i="16"/>
  <c r="L1995" i="16"/>
  <c r="K1995" i="16"/>
  <c r="J1995" i="16"/>
  <c r="I1995" i="16"/>
  <c r="H1995" i="16"/>
  <c r="C1995" i="16" s="1"/>
  <c r="G1995" i="16"/>
  <c r="A1995" i="16"/>
  <c r="AB1994" i="16"/>
  <c r="AA1994" i="16"/>
  <c r="M1994" i="16"/>
  <c r="L1994" i="16"/>
  <c r="K1994" i="16"/>
  <c r="J1994" i="16"/>
  <c r="I1994" i="16"/>
  <c r="H1994" i="16"/>
  <c r="G1994" i="16"/>
  <c r="A1994" i="16"/>
  <c r="AB1993" i="16"/>
  <c r="AA1993" i="16"/>
  <c r="M1993" i="16"/>
  <c r="L1993" i="16"/>
  <c r="K1993" i="16"/>
  <c r="J1993" i="16"/>
  <c r="I1993" i="16"/>
  <c r="H1993" i="16"/>
  <c r="G1993" i="16"/>
  <c r="A1993" i="16"/>
  <c r="AB1992" i="16"/>
  <c r="AA1992" i="16"/>
  <c r="M1992" i="16"/>
  <c r="L1992" i="16"/>
  <c r="K1992" i="16"/>
  <c r="J1992" i="16"/>
  <c r="I1992" i="16"/>
  <c r="H1992" i="16"/>
  <c r="G1992" i="16"/>
  <c r="A1992" i="16"/>
  <c r="AB1991" i="16"/>
  <c r="AA1991" i="16"/>
  <c r="M1991" i="16"/>
  <c r="L1991" i="16"/>
  <c r="K1991" i="16"/>
  <c r="J1991" i="16"/>
  <c r="I1991" i="16"/>
  <c r="H1991" i="16"/>
  <c r="G1991" i="16"/>
  <c r="A1991" i="16"/>
  <c r="C1991" i="16" s="1"/>
  <c r="AB1990" i="16"/>
  <c r="AA1990" i="16"/>
  <c r="M1990" i="16"/>
  <c r="L1990" i="16"/>
  <c r="K1990" i="16"/>
  <c r="J1990" i="16"/>
  <c r="I1990" i="16"/>
  <c r="H1990" i="16"/>
  <c r="G1990" i="16"/>
  <c r="A1990" i="16"/>
  <c r="AB1989" i="16"/>
  <c r="AA1989" i="16"/>
  <c r="M1989" i="16"/>
  <c r="L1989" i="16"/>
  <c r="K1989" i="16"/>
  <c r="J1989" i="16"/>
  <c r="I1989" i="16"/>
  <c r="H1989" i="16"/>
  <c r="G1989" i="16"/>
  <c r="A1989" i="16"/>
  <c r="AB1988" i="16"/>
  <c r="AA1988" i="16"/>
  <c r="M1988" i="16"/>
  <c r="L1988" i="16"/>
  <c r="K1988" i="16"/>
  <c r="J1988" i="16"/>
  <c r="I1988" i="16"/>
  <c r="H1988" i="16"/>
  <c r="G1988" i="16"/>
  <c r="A1988" i="16"/>
  <c r="AB1987" i="16"/>
  <c r="AA1987" i="16"/>
  <c r="M1987" i="16"/>
  <c r="L1987" i="16"/>
  <c r="K1987" i="16"/>
  <c r="J1987" i="16"/>
  <c r="I1987" i="16"/>
  <c r="H1987" i="16"/>
  <c r="G1987" i="16"/>
  <c r="C1987" i="16"/>
  <c r="A1987" i="16"/>
  <c r="AB1986" i="16"/>
  <c r="AA1986" i="16"/>
  <c r="M1986" i="16"/>
  <c r="L1986" i="16"/>
  <c r="K1986" i="16"/>
  <c r="J1986" i="16"/>
  <c r="I1986" i="16"/>
  <c r="H1986" i="16"/>
  <c r="G1986" i="16"/>
  <c r="A1986" i="16"/>
  <c r="AB1985" i="16"/>
  <c r="AA1985" i="16"/>
  <c r="M1985" i="16"/>
  <c r="L1985" i="16"/>
  <c r="K1985" i="16"/>
  <c r="J1985" i="16"/>
  <c r="I1985" i="16"/>
  <c r="H1985" i="16"/>
  <c r="G1985" i="16"/>
  <c r="A1985" i="16"/>
  <c r="AB1984" i="16"/>
  <c r="AA1984" i="16"/>
  <c r="M1984" i="16"/>
  <c r="L1984" i="16"/>
  <c r="K1984" i="16"/>
  <c r="J1984" i="16"/>
  <c r="I1984" i="16"/>
  <c r="H1984" i="16"/>
  <c r="G1984" i="16"/>
  <c r="A1984" i="16"/>
  <c r="AB1983" i="16"/>
  <c r="AA1983" i="16"/>
  <c r="M1983" i="16"/>
  <c r="L1983" i="16"/>
  <c r="K1983" i="16"/>
  <c r="J1983" i="16"/>
  <c r="I1983" i="16"/>
  <c r="H1983" i="16"/>
  <c r="G1983" i="16"/>
  <c r="A1983" i="16"/>
  <c r="C1983" i="16" s="1"/>
  <c r="AB1982" i="16"/>
  <c r="AA1982" i="16"/>
  <c r="M1982" i="16"/>
  <c r="L1982" i="16"/>
  <c r="K1982" i="16"/>
  <c r="J1982" i="16"/>
  <c r="I1982" i="16"/>
  <c r="H1982" i="16"/>
  <c r="G1982" i="16"/>
  <c r="A1982" i="16"/>
  <c r="AB1981" i="16"/>
  <c r="AA1981" i="16"/>
  <c r="M1981" i="16"/>
  <c r="L1981" i="16"/>
  <c r="K1981" i="16"/>
  <c r="J1981" i="16"/>
  <c r="I1981" i="16"/>
  <c r="H1981" i="16"/>
  <c r="G1981" i="16"/>
  <c r="A1981" i="16"/>
  <c r="AB1980" i="16"/>
  <c r="AA1980" i="16"/>
  <c r="M1980" i="16"/>
  <c r="L1980" i="16"/>
  <c r="K1980" i="16"/>
  <c r="J1980" i="16"/>
  <c r="I1980" i="16"/>
  <c r="H1980" i="16"/>
  <c r="G1980" i="16"/>
  <c r="A1980" i="16"/>
  <c r="AB1979" i="16"/>
  <c r="AA1979" i="16"/>
  <c r="M1979" i="16"/>
  <c r="L1979" i="16"/>
  <c r="K1979" i="16"/>
  <c r="J1979" i="16"/>
  <c r="I1979" i="16"/>
  <c r="H1979" i="16"/>
  <c r="C1979" i="16" s="1"/>
  <c r="G1979" i="16"/>
  <c r="A1979" i="16"/>
  <c r="AB1978" i="16"/>
  <c r="AA1978" i="16"/>
  <c r="M1978" i="16"/>
  <c r="L1978" i="16"/>
  <c r="K1978" i="16"/>
  <c r="J1978" i="16"/>
  <c r="I1978" i="16"/>
  <c r="H1978" i="16"/>
  <c r="G1978" i="16"/>
  <c r="A1978" i="16"/>
  <c r="AB1977" i="16"/>
  <c r="AA1977" i="16"/>
  <c r="M1977" i="16"/>
  <c r="L1977" i="16"/>
  <c r="K1977" i="16"/>
  <c r="J1977" i="16"/>
  <c r="I1977" i="16"/>
  <c r="H1977" i="16"/>
  <c r="G1977" i="16"/>
  <c r="A1977" i="16"/>
  <c r="AB1976" i="16"/>
  <c r="AA1976" i="16"/>
  <c r="M1976" i="16"/>
  <c r="L1976" i="16"/>
  <c r="K1976" i="16"/>
  <c r="J1976" i="16"/>
  <c r="I1976" i="16"/>
  <c r="H1976" i="16"/>
  <c r="G1976" i="16"/>
  <c r="A1976" i="16"/>
  <c r="AB1975" i="16"/>
  <c r="AA1975" i="16"/>
  <c r="M1975" i="16"/>
  <c r="L1975" i="16"/>
  <c r="K1975" i="16"/>
  <c r="J1975" i="16"/>
  <c r="I1975" i="16"/>
  <c r="H1975" i="16"/>
  <c r="G1975" i="16"/>
  <c r="A1975" i="16"/>
  <c r="C1975" i="16" s="1"/>
  <c r="AB1974" i="16"/>
  <c r="AA1974" i="16"/>
  <c r="M1974" i="16"/>
  <c r="L1974" i="16"/>
  <c r="K1974" i="16"/>
  <c r="J1974" i="16"/>
  <c r="I1974" i="16"/>
  <c r="H1974" i="16"/>
  <c r="G1974" i="16"/>
  <c r="A1974" i="16"/>
  <c r="AB1973" i="16"/>
  <c r="AA1973" i="16"/>
  <c r="M1973" i="16"/>
  <c r="L1973" i="16"/>
  <c r="K1973" i="16"/>
  <c r="J1973" i="16"/>
  <c r="I1973" i="16"/>
  <c r="H1973" i="16"/>
  <c r="G1973" i="16"/>
  <c r="A1973" i="16"/>
  <c r="AB1972" i="16"/>
  <c r="AA1972" i="16"/>
  <c r="M1972" i="16"/>
  <c r="L1972" i="16"/>
  <c r="K1972" i="16"/>
  <c r="J1972" i="16"/>
  <c r="I1972" i="16"/>
  <c r="H1972" i="16"/>
  <c r="G1972" i="16"/>
  <c r="A1972" i="16"/>
  <c r="AB1971" i="16"/>
  <c r="AA1971" i="16"/>
  <c r="M1971" i="16"/>
  <c r="L1971" i="16"/>
  <c r="K1971" i="16"/>
  <c r="J1971" i="16"/>
  <c r="I1971" i="16"/>
  <c r="H1971" i="16"/>
  <c r="G1971" i="16"/>
  <c r="C1971" i="16"/>
  <c r="A1971" i="16"/>
  <c r="AB1970" i="16"/>
  <c r="AA1970" i="16"/>
  <c r="M1970" i="16"/>
  <c r="L1970" i="16"/>
  <c r="K1970" i="16"/>
  <c r="J1970" i="16"/>
  <c r="I1970" i="16"/>
  <c r="H1970" i="16"/>
  <c r="G1970" i="16"/>
  <c r="A1970" i="16"/>
  <c r="AB1969" i="16"/>
  <c r="AA1969" i="16"/>
  <c r="M1969" i="16"/>
  <c r="L1969" i="16"/>
  <c r="K1969" i="16"/>
  <c r="J1969" i="16"/>
  <c r="I1969" i="16"/>
  <c r="H1969" i="16"/>
  <c r="G1969" i="16"/>
  <c r="A1969" i="16"/>
  <c r="AB1968" i="16"/>
  <c r="AA1968" i="16"/>
  <c r="M1968" i="16"/>
  <c r="L1968" i="16"/>
  <c r="K1968" i="16"/>
  <c r="J1968" i="16"/>
  <c r="I1968" i="16"/>
  <c r="H1968" i="16"/>
  <c r="G1968" i="16"/>
  <c r="A1968" i="16"/>
  <c r="AB1967" i="16"/>
  <c r="AA1967" i="16"/>
  <c r="M1967" i="16"/>
  <c r="L1967" i="16"/>
  <c r="K1967" i="16"/>
  <c r="J1967" i="16"/>
  <c r="I1967" i="16"/>
  <c r="H1967" i="16"/>
  <c r="G1967" i="16"/>
  <c r="A1967" i="16"/>
  <c r="C1967" i="16" s="1"/>
  <c r="AB1966" i="16"/>
  <c r="AA1966" i="16"/>
  <c r="M1966" i="16"/>
  <c r="L1966" i="16"/>
  <c r="K1966" i="16"/>
  <c r="J1966" i="16"/>
  <c r="I1966" i="16"/>
  <c r="H1966" i="16"/>
  <c r="G1966" i="16"/>
  <c r="A1966" i="16"/>
  <c r="AB1965" i="16"/>
  <c r="AA1965" i="16"/>
  <c r="M1965" i="16"/>
  <c r="L1965" i="16"/>
  <c r="K1965" i="16"/>
  <c r="J1965" i="16"/>
  <c r="I1965" i="16"/>
  <c r="H1965" i="16"/>
  <c r="G1965" i="16"/>
  <c r="A1965" i="16"/>
  <c r="AB1964" i="16"/>
  <c r="AA1964" i="16"/>
  <c r="M1964" i="16"/>
  <c r="L1964" i="16"/>
  <c r="K1964" i="16"/>
  <c r="J1964" i="16"/>
  <c r="I1964" i="16"/>
  <c r="H1964" i="16"/>
  <c r="G1964" i="16"/>
  <c r="A1964" i="16"/>
  <c r="AB1963" i="16"/>
  <c r="AA1963" i="16"/>
  <c r="M1963" i="16"/>
  <c r="L1963" i="16"/>
  <c r="K1963" i="16"/>
  <c r="J1963" i="16"/>
  <c r="I1963" i="16"/>
  <c r="H1963" i="16"/>
  <c r="C1963" i="16" s="1"/>
  <c r="G1963" i="16"/>
  <c r="A1963" i="16"/>
  <c r="AB1962" i="16"/>
  <c r="AA1962" i="16"/>
  <c r="M1962" i="16"/>
  <c r="L1962" i="16"/>
  <c r="K1962" i="16"/>
  <c r="J1962" i="16"/>
  <c r="I1962" i="16"/>
  <c r="H1962" i="16"/>
  <c r="G1962" i="16"/>
  <c r="A1962" i="16"/>
  <c r="AB1961" i="16"/>
  <c r="AA1961" i="16"/>
  <c r="M1961" i="16"/>
  <c r="L1961" i="16"/>
  <c r="K1961" i="16"/>
  <c r="J1961" i="16"/>
  <c r="I1961" i="16"/>
  <c r="H1961" i="16"/>
  <c r="G1961" i="16"/>
  <c r="A1961" i="16"/>
  <c r="AB1960" i="16"/>
  <c r="AA1960" i="16"/>
  <c r="M1960" i="16"/>
  <c r="L1960" i="16"/>
  <c r="K1960" i="16"/>
  <c r="J1960" i="16"/>
  <c r="I1960" i="16"/>
  <c r="H1960" i="16"/>
  <c r="G1960" i="16"/>
  <c r="A1960" i="16"/>
  <c r="AB1959" i="16"/>
  <c r="AA1959" i="16"/>
  <c r="M1959" i="16"/>
  <c r="L1959" i="16"/>
  <c r="K1959" i="16"/>
  <c r="J1959" i="16"/>
  <c r="I1959" i="16"/>
  <c r="H1959" i="16"/>
  <c r="G1959" i="16"/>
  <c r="A1959" i="16"/>
  <c r="C1959" i="16" s="1"/>
  <c r="AB1958" i="16"/>
  <c r="AA1958" i="16"/>
  <c r="M1958" i="16"/>
  <c r="L1958" i="16"/>
  <c r="K1958" i="16"/>
  <c r="J1958" i="16"/>
  <c r="I1958" i="16"/>
  <c r="H1958" i="16"/>
  <c r="G1958" i="16"/>
  <c r="A1958" i="16"/>
  <c r="AB1957" i="16"/>
  <c r="AA1957" i="16"/>
  <c r="M1957" i="16"/>
  <c r="L1957" i="16"/>
  <c r="K1957" i="16"/>
  <c r="J1957" i="16"/>
  <c r="I1957" i="16"/>
  <c r="H1957" i="16"/>
  <c r="G1957" i="16"/>
  <c r="A1957" i="16"/>
  <c r="AB1956" i="16"/>
  <c r="AA1956" i="16"/>
  <c r="M1956" i="16"/>
  <c r="L1956" i="16"/>
  <c r="K1956" i="16"/>
  <c r="J1956" i="16"/>
  <c r="I1956" i="16"/>
  <c r="H1956" i="16"/>
  <c r="G1956" i="16"/>
  <c r="A1956" i="16"/>
  <c r="AB1955" i="16"/>
  <c r="AA1955" i="16"/>
  <c r="M1955" i="16"/>
  <c r="L1955" i="16"/>
  <c r="K1955" i="16"/>
  <c r="J1955" i="16"/>
  <c r="I1955" i="16"/>
  <c r="H1955" i="16"/>
  <c r="G1955" i="16"/>
  <c r="C1955" i="16"/>
  <c r="A1955" i="16"/>
  <c r="AB1954" i="16"/>
  <c r="AA1954" i="16"/>
  <c r="M1954" i="16"/>
  <c r="L1954" i="16"/>
  <c r="K1954" i="16"/>
  <c r="J1954" i="16"/>
  <c r="I1954" i="16"/>
  <c r="H1954" i="16"/>
  <c r="G1954" i="16"/>
  <c r="A1954" i="16"/>
  <c r="AB1953" i="16"/>
  <c r="AA1953" i="16"/>
  <c r="M1953" i="16"/>
  <c r="L1953" i="16"/>
  <c r="K1953" i="16"/>
  <c r="J1953" i="16"/>
  <c r="I1953" i="16"/>
  <c r="H1953" i="16"/>
  <c r="G1953" i="16"/>
  <c r="A1953" i="16"/>
  <c r="AB1952" i="16"/>
  <c r="AA1952" i="16"/>
  <c r="M1952" i="16"/>
  <c r="L1952" i="16"/>
  <c r="K1952" i="16"/>
  <c r="J1952" i="16"/>
  <c r="I1952" i="16"/>
  <c r="H1952" i="16"/>
  <c r="G1952" i="16"/>
  <c r="A1952" i="16"/>
  <c r="AB1951" i="16"/>
  <c r="AA1951" i="16"/>
  <c r="M1951" i="16"/>
  <c r="L1951" i="16"/>
  <c r="K1951" i="16"/>
  <c r="J1951" i="16"/>
  <c r="I1951" i="16"/>
  <c r="H1951" i="16"/>
  <c r="G1951" i="16"/>
  <c r="A1951" i="16"/>
  <c r="C1951" i="16" s="1"/>
  <c r="AB1950" i="16"/>
  <c r="AA1950" i="16"/>
  <c r="M1950" i="16"/>
  <c r="L1950" i="16"/>
  <c r="K1950" i="16"/>
  <c r="J1950" i="16"/>
  <c r="I1950" i="16"/>
  <c r="H1950" i="16"/>
  <c r="G1950" i="16"/>
  <c r="A1950" i="16"/>
  <c r="AB1949" i="16"/>
  <c r="AA1949" i="16"/>
  <c r="M1949" i="16"/>
  <c r="L1949" i="16"/>
  <c r="K1949" i="16"/>
  <c r="J1949" i="16"/>
  <c r="I1949" i="16"/>
  <c r="H1949" i="16"/>
  <c r="G1949" i="16"/>
  <c r="A1949" i="16"/>
  <c r="AB1948" i="16"/>
  <c r="AA1948" i="16"/>
  <c r="M1948" i="16"/>
  <c r="L1948" i="16"/>
  <c r="K1948" i="16"/>
  <c r="J1948" i="16"/>
  <c r="I1948" i="16"/>
  <c r="H1948" i="16"/>
  <c r="G1948" i="16"/>
  <c r="A1948" i="16"/>
  <c r="AB1947" i="16"/>
  <c r="AA1947" i="16"/>
  <c r="M1947" i="16"/>
  <c r="L1947" i="16"/>
  <c r="K1947" i="16"/>
  <c r="J1947" i="16"/>
  <c r="I1947" i="16"/>
  <c r="H1947" i="16"/>
  <c r="C1947" i="16" s="1"/>
  <c r="G1947" i="16"/>
  <c r="A1947" i="16"/>
  <c r="AB1946" i="16"/>
  <c r="AA1946" i="16"/>
  <c r="M1946" i="16"/>
  <c r="L1946" i="16"/>
  <c r="K1946" i="16"/>
  <c r="J1946" i="16"/>
  <c r="I1946" i="16"/>
  <c r="H1946" i="16"/>
  <c r="G1946" i="16"/>
  <c r="A1946" i="16"/>
  <c r="AB1945" i="16"/>
  <c r="AA1945" i="16"/>
  <c r="M1945" i="16"/>
  <c r="L1945" i="16"/>
  <c r="K1945" i="16"/>
  <c r="J1945" i="16"/>
  <c r="I1945" i="16"/>
  <c r="H1945" i="16"/>
  <c r="G1945" i="16"/>
  <c r="A1945" i="16"/>
  <c r="AB1944" i="16"/>
  <c r="AA1944" i="16"/>
  <c r="M1944" i="16"/>
  <c r="L1944" i="16"/>
  <c r="K1944" i="16"/>
  <c r="J1944" i="16"/>
  <c r="I1944" i="16"/>
  <c r="H1944" i="16"/>
  <c r="G1944" i="16"/>
  <c r="A1944" i="16"/>
  <c r="AB1943" i="16"/>
  <c r="AA1943" i="16"/>
  <c r="M1943" i="16"/>
  <c r="L1943" i="16"/>
  <c r="K1943" i="16"/>
  <c r="J1943" i="16"/>
  <c r="I1943" i="16"/>
  <c r="H1943" i="16"/>
  <c r="G1943" i="16"/>
  <c r="A1943" i="16"/>
  <c r="C1943" i="16" s="1"/>
  <c r="AB1942" i="16"/>
  <c r="AA1942" i="16"/>
  <c r="M1942" i="16"/>
  <c r="L1942" i="16"/>
  <c r="K1942" i="16"/>
  <c r="J1942" i="16"/>
  <c r="I1942" i="16"/>
  <c r="H1942" i="16"/>
  <c r="G1942" i="16"/>
  <c r="A1942" i="16"/>
  <c r="AB1941" i="16"/>
  <c r="AA1941" i="16"/>
  <c r="M1941" i="16"/>
  <c r="L1941" i="16"/>
  <c r="K1941" i="16"/>
  <c r="J1941" i="16"/>
  <c r="I1941" i="16"/>
  <c r="H1941" i="16"/>
  <c r="G1941" i="16"/>
  <c r="A1941" i="16"/>
  <c r="AB1940" i="16"/>
  <c r="AA1940" i="16"/>
  <c r="M1940" i="16"/>
  <c r="L1940" i="16"/>
  <c r="K1940" i="16"/>
  <c r="J1940" i="16"/>
  <c r="I1940" i="16"/>
  <c r="H1940" i="16"/>
  <c r="G1940" i="16"/>
  <c r="A1940" i="16"/>
  <c r="AB1939" i="16"/>
  <c r="AA1939" i="16"/>
  <c r="M1939" i="16"/>
  <c r="L1939" i="16"/>
  <c r="K1939" i="16"/>
  <c r="J1939" i="16"/>
  <c r="I1939" i="16"/>
  <c r="H1939" i="16"/>
  <c r="G1939" i="16"/>
  <c r="C1939" i="16"/>
  <c r="A1939" i="16"/>
  <c r="AB1938" i="16"/>
  <c r="AA1938" i="16"/>
  <c r="M1938" i="16"/>
  <c r="L1938" i="16"/>
  <c r="K1938" i="16"/>
  <c r="J1938" i="16"/>
  <c r="I1938" i="16"/>
  <c r="H1938" i="16"/>
  <c r="G1938" i="16"/>
  <c r="A1938" i="16"/>
  <c r="AB1937" i="16"/>
  <c r="AA1937" i="16"/>
  <c r="M1937" i="16"/>
  <c r="L1937" i="16"/>
  <c r="K1937" i="16"/>
  <c r="J1937" i="16"/>
  <c r="I1937" i="16"/>
  <c r="H1937" i="16"/>
  <c r="G1937" i="16"/>
  <c r="A1937" i="16"/>
  <c r="AB1936" i="16"/>
  <c r="AA1936" i="16"/>
  <c r="M1936" i="16"/>
  <c r="L1936" i="16"/>
  <c r="K1936" i="16"/>
  <c r="J1936" i="16"/>
  <c r="I1936" i="16"/>
  <c r="H1936" i="16"/>
  <c r="G1936" i="16"/>
  <c r="A1936" i="16"/>
  <c r="AB1935" i="16"/>
  <c r="AA1935" i="16"/>
  <c r="M1935" i="16"/>
  <c r="L1935" i="16"/>
  <c r="K1935" i="16"/>
  <c r="J1935" i="16"/>
  <c r="I1935" i="16"/>
  <c r="H1935" i="16"/>
  <c r="G1935" i="16"/>
  <c r="A1935" i="16"/>
  <c r="C1935" i="16" s="1"/>
  <c r="AB1934" i="16"/>
  <c r="AA1934" i="16"/>
  <c r="M1934" i="16"/>
  <c r="L1934" i="16"/>
  <c r="K1934" i="16"/>
  <c r="J1934" i="16"/>
  <c r="I1934" i="16"/>
  <c r="H1934" i="16"/>
  <c r="G1934" i="16"/>
  <c r="A1934" i="16"/>
  <c r="AB1933" i="16"/>
  <c r="AA1933" i="16"/>
  <c r="M1933" i="16"/>
  <c r="L1933" i="16"/>
  <c r="K1933" i="16"/>
  <c r="J1933" i="16"/>
  <c r="I1933" i="16"/>
  <c r="H1933" i="16"/>
  <c r="G1933" i="16"/>
  <c r="A1933" i="16"/>
  <c r="AB1932" i="16"/>
  <c r="AA1932" i="16"/>
  <c r="M1932" i="16"/>
  <c r="L1932" i="16"/>
  <c r="K1932" i="16"/>
  <c r="J1932" i="16"/>
  <c r="I1932" i="16"/>
  <c r="H1932" i="16"/>
  <c r="G1932" i="16"/>
  <c r="A1932" i="16"/>
  <c r="AB1931" i="16"/>
  <c r="AA1931" i="16"/>
  <c r="M1931" i="16"/>
  <c r="L1931" i="16"/>
  <c r="K1931" i="16"/>
  <c r="J1931" i="16"/>
  <c r="I1931" i="16"/>
  <c r="H1931" i="16"/>
  <c r="C1931" i="16" s="1"/>
  <c r="G1931" i="16"/>
  <c r="A1931" i="16"/>
  <c r="AB1930" i="16"/>
  <c r="AA1930" i="16"/>
  <c r="M1930" i="16"/>
  <c r="L1930" i="16"/>
  <c r="K1930" i="16"/>
  <c r="J1930" i="16"/>
  <c r="I1930" i="16"/>
  <c r="H1930" i="16"/>
  <c r="G1930" i="16"/>
  <c r="A1930" i="16"/>
  <c r="AB1929" i="16"/>
  <c r="AA1929" i="16"/>
  <c r="M1929" i="16"/>
  <c r="L1929" i="16"/>
  <c r="K1929" i="16"/>
  <c r="J1929" i="16"/>
  <c r="I1929" i="16"/>
  <c r="H1929" i="16"/>
  <c r="G1929" i="16"/>
  <c r="A1929" i="16"/>
  <c r="AB1928" i="16"/>
  <c r="AA1928" i="16"/>
  <c r="M1928" i="16"/>
  <c r="L1928" i="16"/>
  <c r="K1928" i="16"/>
  <c r="J1928" i="16"/>
  <c r="I1928" i="16"/>
  <c r="H1928" i="16"/>
  <c r="G1928" i="16"/>
  <c r="A1928" i="16"/>
  <c r="AB1927" i="16"/>
  <c r="AA1927" i="16"/>
  <c r="M1927" i="16"/>
  <c r="L1927" i="16"/>
  <c r="K1927" i="16"/>
  <c r="J1927" i="16"/>
  <c r="I1927" i="16"/>
  <c r="H1927" i="16"/>
  <c r="G1927" i="16"/>
  <c r="A1927" i="16"/>
  <c r="C1927" i="16" s="1"/>
  <c r="AB1926" i="16"/>
  <c r="AA1926" i="16"/>
  <c r="M1926" i="16"/>
  <c r="L1926" i="16"/>
  <c r="K1926" i="16"/>
  <c r="J1926" i="16"/>
  <c r="I1926" i="16"/>
  <c r="H1926" i="16"/>
  <c r="G1926" i="16"/>
  <c r="A1926" i="16"/>
  <c r="AB1925" i="16"/>
  <c r="AA1925" i="16"/>
  <c r="M1925" i="16"/>
  <c r="L1925" i="16"/>
  <c r="K1925" i="16"/>
  <c r="J1925" i="16"/>
  <c r="I1925" i="16"/>
  <c r="H1925" i="16"/>
  <c r="G1925" i="16"/>
  <c r="A1925" i="16"/>
  <c r="AB1924" i="16"/>
  <c r="AA1924" i="16"/>
  <c r="M1924" i="16"/>
  <c r="L1924" i="16"/>
  <c r="K1924" i="16"/>
  <c r="J1924" i="16"/>
  <c r="I1924" i="16"/>
  <c r="H1924" i="16"/>
  <c r="G1924" i="16"/>
  <c r="A1924" i="16"/>
  <c r="AB1923" i="16"/>
  <c r="AA1923" i="16"/>
  <c r="M1923" i="16"/>
  <c r="L1923" i="16"/>
  <c r="K1923" i="16"/>
  <c r="J1923" i="16"/>
  <c r="I1923" i="16"/>
  <c r="H1923" i="16"/>
  <c r="G1923" i="16"/>
  <c r="C1923" i="16"/>
  <c r="A1923" i="16"/>
  <c r="AB1922" i="16"/>
  <c r="AA1922" i="16"/>
  <c r="M1922" i="16"/>
  <c r="L1922" i="16"/>
  <c r="K1922" i="16"/>
  <c r="J1922" i="16"/>
  <c r="I1922" i="16"/>
  <c r="H1922" i="16"/>
  <c r="G1922" i="16"/>
  <c r="A1922" i="16"/>
  <c r="AB1921" i="16"/>
  <c r="AA1921" i="16"/>
  <c r="M1921" i="16"/>
  <c r="L1921" i="16"/>
  <c r="K1921" i="16"/>
  <c r="J1921" i="16"/>
  <c r="I1921" i="16"/>
  <c r="H1921" i="16"/>
  <c r="G1921" i="16"/>
  <c r="A1921" i="16"/>
  <c r="AB1920" i="16"/>
  <c r="AA1920" i="16"/>
  <c r="M1920" i="16"/>
  <c r="L1920" i="16"/>
  <c r="K1920" i="16"/>
  <c r="J1920" i="16"/>
  <c r="I1920" i="16"/>
  <c r="H1920" i="16"/>
  <c r="G1920" i="16"/>
  <c r="A1920" i="16"/>
  <c r="AB1919" i="16"/>
  <c r="AA1919" i="16"/>
  <c r="M1919" i="16"/>
  <c r="L1919" i="16"/>
  <c r="K1919" i="16"/>
  <c r="J1919" i="16"/>
  <c r="I1919" i="16"/>
  <c r="H1919" i="16"/>
  <c r="G1919" i="16"/>
  <c r="A1919" i="16"/>
  <c r="C1919" i="16" s="1"/>
  <c r="AB1918" i="16"/>
  <c r="AA1918" i="16"/>
  <c r="M1918" i="16"/>
  <c r="L1918" i="16"/>
  <c r="K1918" i="16"/>
  <c r="J1918" i="16"/>
  <c r="I1918" i="16"/>
  <c r="H1918" i="16"/>
  <c r="G1918" i="16"/>
  <c r="A1918" i="16"/>
  <c r="AB1917" i="16"/>
  <c r="AA1917" i="16"/>
  <c r="M1917" i="16"/>
  <c r="L1917" i="16"/>
  <c r="K1917" i="16"/>
  <c r="J1917" i="16"/>
  <c r="I1917" i="16"/>
  <c r="H1917" i="16"/>
  <c r="G1917" i="16"/>
  <c r="A1917" i="16"/>
  <c r="AB1916" i="16"/>
  <c r="AA1916" i="16"/>
  <c r="M1916" i="16"/>
  <c r="L1916" i="16"/>
  <c r="K1916" i="16"/>
  <c r="J1916" i="16"/>
  <c r="I1916" i="16"/>
  <c r="H1916" i="16"/>
  <c r="G1916" i="16"/>
  <c r="A1916" i="16"/>
  <c r="AB1915" i="16"/>
  <c r="AA1915" i="16"/>
  <c r="M1915" i="16"/>
  <c r="L1915" i="16"/>
  <c r="K1915" i="16"/>
  <c r="J1915" i="16"/>
  <c r="I1915" i="16"/>
  <c r="H1915" i="16"/>
  <c r="C1915" i="16" s="1"/>
  <c r="G1915" i="16"/>
  <c r="A1915" i="16"/>
  <c r="AB1914" i="16"/>
  <c r="AA1914" i="16"/>
  <c r="M1914" i="16"/>
  <c r="L1914" i="16"/>
  <c r="K1914" i="16"/>
  <c r="J1914" i="16"/>
  <c r="I1914" i="16"/>
  <c r="H1914" i="16"/>
  <c r="G1914" i="16"/>
  <c r="A1914" i="16"/>
  <c r="AB1913" i="16"/>
  <c r="AA1913" i="16"/>
  <c r="M1913" i="16"/>
  <c r="L1913" i="16"/>
  <c r="K1913" i="16"/>
  <c r="J1913" i="16"/>
  <c r="I1913" i="16"/>
  <c r="H1913" i="16"/>
  <c r="G1913" i="16"/>
  <c r="A1913" i="16"/>
  <c r="AB1912" i="16"/>
  <c r="AA1912" i="16"/>
  <c r="M1912" i="16"/>
  <c r="L1912" i="16"/>
  <c r="K1912" i="16"/>
  <c r="J1912" i="16"/>
  <c r="I1912" i="16"/>
  <c r="H1912" i="16"/>
  <c r="G1912" i="16"/>
  <c r="A1912" i="16"/>
  <c r="AB1911" i="16"/>
  <c r="AA1911" i="16"/>
  <c r="M1911" i="16"/>
  <c r="L1911" i="16"/>
  <c r="K1911" i="16"/>
  <c r="J1911" i="16"/>
  <c r="I1911" i="16"/>
  <c r="H1911" i="16"/>
  <c r="G1911" i="16"/>
  <c r="A1911" i="16"/>
  <c r="C1911" i="16" s="1"/>
  <c r="AB1910" i="16"/>
  <c r="AA1910" i="16"/>
  <c r="M1910" i="16"/>
  <c r="L1910" i="16"/>
  <c r="K1910" i="16"/>
  <c r="J1910" i="16"/>
  <c r="I1910" i="16"/>
  <c r="H1910" i="16"/>
  <c r="G1910" i="16"/>
  <c r="A1910" i="16"/>
  <c r="AB1909" i="16"/>
  <c r="AA1909" i="16"/>
  <c r="M1909" i="16"/>
  <c r="L1909" i="16"/>
  <c r="K1909" i="16"/>
  <c r="J1909" i="16"/>
  <c r="I1909" i="16"/>
  <c r="H1909" i="16"/>
  <c r="G1909" i="16"/>
  <c r="A1909" i="16"/>
  <c r="AB1908" i="16"/>
  <c r="AA1908" i="16"/>
  <c r="M1908" i="16"/>
  <c r="L1908" i="16"/>
  <c r="K1908" i="16"/>
  <c r="J1908" i="16"/>
  <c r="I1908" i="16"/>
  <c r="H1908" i="16"/>
  <c r="G1908" i="16"/>
  <c r="A1908" i="16"/>
  <c r="AB1907" i="16"/>
  <c r="AA1907" i="16"/>
  <c r="M1907" i="16"/>
  <c r="L1907" i="16"/>
  <c r="K1907" i="16"/>
  <c r="J1907" i="16"/>
  <c r="I1907" i="16"/>
  <c r="H1907" i="16"/>
  <c r="G1907" i="16"/>
  <c r="C1907" i="16"/>
  <c r="A1907" i="16"/>
  <c r="AB1906" i="16"/>
  <c r="AA1906" i="16"/>
  <c r="M1906" i="16"/>
  <c r="L1906" i="16"/>
  <c r="K1906" i="16"/>
  <c r="J1906" i="16"/>
  <c r="I1906" i="16"/>
  <c r="H1906" i="16"/>
  <c r="G1906" i="16"/>
  <c r="A1906" i="16"/>
  <c r="AB1905" i="16"/>
  <c r="AA1905" i="16"/>
  <c r="M1905" i="16"/>
  <c r="L1905" i="16"/>
  <c r="K1905" i="16"/>
  <c r="J1905" i="16"/>
  <c r="I1905" i="16"/>
  <c r="H1905" i="16"/>
  <c r="G1905" i="16"/>
  <c r="A1905" i="16"/>
  <c r="AB1904" i="16"/>
  <c r="AA1904" i="16"/>
  <c r="M1904" i="16"/>
  <c r="L1904" i="16"/>
  <c r="K1904" i="16"/>
  <c r="J1904" i="16"/>
  <c r="I1904" i="16"/>
  <c r="H1904" i="16"/>
  <c r="G1904" i="16"/>
  <c r="A1904" i="16"/>
  <c r="AB1903" i="16"/>
  <c r="AA1903" i="16"/>
  <c r="M1903" i="16"/>
  <c r="L1903" i="16"/>
  <c r="K1903" i="16"/>
  <c r="J1903" i="16"/>
  <c r="I1903" i="16"/>
  <c r="H1903" i="16"/>
  <c r="G1903" i="16"/>
  <c r="A1903" i="16"/>
  <c r="C1903" i="16" s="1"/>
  <c r="AB1902" i="16"/>
  <c r="AA1902" i="16"/>
  <c r="M1902" i="16"/>
  <c r="L1902" i="16"/>
  <c r="K1902" i="16"/>
  <c r="J1902" i="16"/>
  <c r="I1902" i="16"/>
  <c r="H1902" i="16"/>
  <c r="G1902" i="16"/>
  <c r="A1902" i="16"/>
  <c r="AB1901" i="16"/>
  <c r="AA1901" i="16"/>
  <c r="M1901" i="16"/>
  <c r="L1901" i="16"/>
  <c r="K1901" i="16"/>
  <c r="J1901" i="16"/>
  <c r="I1901" i="16"/>
  <c r="H1901" i="16"/>
  <c r="G1901" i="16"/>
  <c r="A1901" i="16"/>
  <c r="AB1900" i="16"/>
  <c r="AA1900" i="16"/>
  <c r="M1900" i="16"/>
  <c r="L1900" i="16"/>
  <c r="K1900" i="16"/>
  <c r="J1900" i="16"/>
  <c r="I1900" i="16"/>
  <c r="H1900" i="16"/>
  <c r="G1900" i="16"/>
  <c r="A1900" i="16"/>
  <c r="AB1899" i="16"/>
  <c r="AA1899" i="16"/>
  <c r="M1899" i="16"/>
  <c r="L1899" i="16"/>
  <c r="K1899" i="16"/>
  <c r="J1899" i="16"/>
  <c r="I1899" i="16"/>
  <c r="H1899" i="16"/>
  <c r="C1899" i="16" s="1"/>
  <c r="G1899" i="16"/>
  <c r="A1899" i="16"/>
  <c r="AB1898" i="16"/>
  <c r="AA1898" i="16"/>
  <c r="M1898" i="16"/>
  <c r="L1898" i="16"/>
  <c r="K1898" i="16"/>
  <c r="J1898" i="16"/>
  <c r="I1898" i="16"/>
  <c r="H1898" i="16"/>
  <c r="G1898" i="16"/>
  <c r="A1898" i="16"/>
  <c r="AB1897" i="16"/>
  <c r="AA1897" i="16"/>
  <c r="M1897" i="16"/>
  <c r="L1897" i="16"/>
  <c r="K1897" i="16"/>
  <c r="J1897" i="16"/>
  <c r="I1897" i="16"/>
  <c r="H1897" i="16"/>
  <c r="G1897" i="16"/>
  <c r="A1897" i="16"/>
  <c r="AB1896" i="16"/>
  <c r="AA1896" i="16"/>
  <c r="M1896" i="16"/>
  <c r="L1896" i="16"/>
  <c r="K1896" i="16"/>
  <c r="J1896" i="16"/>
  <c r="I1896" i="16"/>
  <c r="H1896" i="16"/>
  <c r="G1896" i="16"/>
  <c r="A1896" i="16"/>
  <c r="AB1895" i="16"/>
  <c r="AA1895" i="16"/>
  <c r="M1895" i="16"/>
  <c r="L1895" i="16"/>
  <c r="K1895" i="16"/>
  <c r="J1895" i="16"/>
  <c r="I1895" i="16"/>
  <c r="H1895" i="16"/>
  <c r="G1895" i="16"/>
  <c r="A1895" i="16"/>
  <c r="C1895" i="16" s="1"/>
  <c r="AB1894" i="16"/>
  <c r="AA1894" i="16"/>
  <c r="M1894" i="16"/>
  <c r="L1894" i="16"/>
  <c r="K1894" i="16"/>
  <c r="J1894" i="16"/>
  <c r="I1894" i="16"/>
  <c r="H1894" i="16"/>
  <c r="G1894" i="16"/>
  <c r="A1894" i="16"/>
  <c r="AB1893" i="16"/>
  <c r="AA1893" i="16"/>
  <c r="M1893" i="16"/>
  <c r="L1893" i="16"/>
  <c r="K1893" i="16"/>
  <c r="J1893" i="16"/>
  <c r="I1893" i="16"/>
  <c r="H1893" i="16"/>
  <c r="G1893" i="16"/>
  <c r="A1893" i="16"/>
  <c r="AB1892" i="16"/>
  <c r="AA1892" i="16"/>
  <c r="M1892" i="16"/>
  <c r="L1892" i="16"/>
  <c r="K1892" i="16"/>
  <c r="J1892" i="16"/>
  <c r="I1892" i="16"/>
  <c r="H1892" i="16"/>
  <c r="G1892" i="16"/>
  <c r="A1892" i="16"/>
  <c r="AB1891" i="16"/>
  <c r="AA1891" i="16"/>
  <c r="M1891" i="16"/>
  <c r="L1891" i="16"/>
  <c r="K1891" i="16"/>
  <c r="J1891" i="16"/>
  <c r="I1891" i="16"/>
  <c r="H1891" i="16"/>
  <c r="G1891" i="16"/>
  <c r="C1891" i="16"/>
  <c r="A1891" i="16"/>
  <c r="AB1890" i="16"/>
  <c r="AA1890" i="16"/>
  <c r="M1890" i="16"/>
  <c r="L1890" i="16"/>
  <c r="K1890" i="16"/>
  <c r="J1890" i="16"/>
  <c r="I1890" i="16"/>
  <c r="H1890" i="16"/>
  <c r="G1890" i="16"/>
  <c r="A1890" i="16"/>
  <c r="AB1889" i="16"/>
  <c r="AA1889" i="16"/>
  <c r="M1889" i="16"/>
  <c r="L1889" i="16"/>
  <c r="K1889" i="16"/>
  <c r="J1889" i="16"/>
  <c r="I1889" i="16"/>
  <c r="H1889" i="16"/>
  <c r="G1889" i="16"/>
  <c r="A1889" i="16"/>
  <c r="AB1888" i="16"/>
  <c r="AA1888" i="16"/>
  <c r="M1888" i="16"/>
  <c r="L1888" i="16"/>
  <c r="K1888" i="16"/>
  <c r="J1888" i="16"/>
  <c r="I1888" i="16"/>
  <c r="H1888" i="16"/>
  <c r="G1888" i="16"/>
  <c r="A1888" i="16"/>
  <c r="AB1887" i="16"/>
  <c r="AA1887" i="16"/>
  <c r="M1887" i="16"/>
  <c r="L1887" i="16"/>
  <c r="K1887" i="16"/>
  <c r="J1887" i="16"/>
  <c r="I1887" i="16"/>
  <c r="H1887" i="16"/>
  <c r="G1887" i="16"/>
  <c r="A1887" i="16"/>
  <c r="C1887" i="16" s="1"/>
  <c r="AB1886" i="16"/>
  <c r="AA1886" i="16"/>
  <c r="M1886" i="16"/>
  <c r="L1886" i="16"/>
  <c r="K1886" i="16"/>
  <c r="J1886" i="16"/>
  <c r="I1886" i="16"/>
  <c r="H1886" i="16"/>
  <c r="G1886" i="16"/>
  <c r="A1886" i="16"/>
  <c r="AB1885" i="16"/>
  <c r="AA1885" i="16"/>
  <c r="M1885" i="16"/>
  <c r="L1885" i="16"/>
  <c r="K1885" i="16"/>
  <c r="J1885" i="16"/>
  <c r="I1885" i="16"/>
  <c r="H1885" i="16"/>
  <c r="G1885" i="16"/>
  <c r="A1885" i="16"/>
  <c r="AB1884" i="16"/>
  <c r="AA1884" i="16"/>
  <c r="M1884" i="16"/>
  <c r="L1884" i="16"/>
  <c r="K1884" i="16"/>
  <c r="J1884" i="16"/>
  <c r="I1884" i="16"/>
  <c r="H1884" i="16"/>
  <c r="G1884" i="16"/>
  <c r="A1884" i="16"/>
  <c r="AB1883" i="16"/>
  <c r="AA1883" i="16"/>
  <c r="M1883" i="16"/>
  <c r="L1883" i="16"/>
  <c r="K1883" i="16"/>
  <c r="J1883" i="16"/>
  <c r="I1883" i="16"/>
  <c r="H1883" i="16"/>
  <c r="C1883" i="16" s="1"/>
  <c r="G1883" i="16"/>
  <c r="A1883" i="16"/>
  <c r="AB1882" i="16"/>
  <c r="AA1882" i="16"/>
  <c r="M1882" i="16"/>
  <c r="L1882" i="16"/>
  <c r="K1882" i="16"/>
  <c r="J1882" i="16"/>
  <c r="I1882" i="16"/>
  <c r="H1882" i="16"/>
  <c r="G1882" i="16"/>
  <c r="A1882" i="16"/>
  <c r="AB1881" i="16"/>
  <c r="AA1881" i="16"/>
  <c r="M1881" i="16"/>
  <c r="L1881" i="16"/>
  <c r="K1881" i="16"/>
  <c r="J1881" i="16"/>
  <c r="I1881" i="16"/>
  <c r="H1881" i="16"/>
  <c r="G1881" i="16"/>
  <c r="A1881" i="16"/>
  <c r="AB1880" i="16"/>
  <c r="AA1880" i="16"/>
  <c r="M1880" i="16"/>
  <c r="L1880" i="16"/>
  <c r="K1880" i="16"/>
  <c r="J1880" i="16"/>
  <c r="I1880" i="16"/>
  <c r="H1880" i="16"/>
  <c r="G1880" i="16"/>
  <c r="A1880" i="16"/>
  <c r="AB1879" i="16"/>
  <c r="AA1879" i="16"/>
  <c r="M1879" i="16"/>
  <c r="L1879" i="16"/>
  <c r="K1879" i="16"/>
  <c r="J1879" i="16"/>
  <c r="I1879" i="16"/>
  <c r="H1879" i="16"/>
  <c r="G1879" i="16"/>
  <c r="A1879" i="16"/>
  <c r="C1879" i="16" s="1"/>
  <c r="AB1878" i="16"/>
  <c r="AA1878" i="16"/>
  <c r="M1878" i="16"/>
  <c r="L1878" i="16"/>
  <c r="K1878" i="16"/>
  <c r="J1878" i="16"/>
  <c r="I1878" i="16"/>
  <c r="H1878" i="16"/>
  <c r="G1878" i="16"/>
  <c r="A1878" i="16"/>
  <c r="AB1877" i="16"/>
  <c r="AA1877" i="16"/>
  <c r="M1877" i="16"/>
  <c r="L1877" i="16"/>
  <c r="K1877" i="16"/>
  <c r="J1877" i="16"/>
  <c r="I1877" i="16"/>
  <c r="H1877" i="16"/>
  <c r="G1877" i="16"/>
  <c r="A1877" i="16"/>
  <c r="AB1876" i="16"/>
  <c r="AA1876" i="16"/>
  <c r="M1876" i="16"/>
  <c r="L1876" i="16"/>
  <c r="K1876" i="16"/>
  <c r="J1876" i="16"/>
  <c r="I1876" i="16"/>
  <c r="H1876" i="16"/>
  <c r="G1876" i="16"/>
  <c r="A1876" i="16"/>
  <c r="AB1875" i="16"/>
  <c r="AA1875" i="16"/>
  <c r="M1875" i="16"/>
  <c r="L1875" i="16"/>
  <c r="K1875" i="16"/>
  <c r="J1875" i="16"/>
  <c r="I1875" i="16"/>
  <c r="H1875" i="16"/>
  <c r="G1875" i="16"/>
  <c r="C1875" i="16"/>
  <c r="A1875" i="16"/>
  <c r="AB1874" i="16"/>
  <c r="AA1874" i="16"/>
  <c r="M1874" i="16"/>
  <c r="L1874" i="16"/>
  <c r="K1874" i="16"/>
  <c r="J1874" i="16"/>
  <c r="I1874" i="16"/>
  <c r="H1874" i="16"/>
  <c r="G1874" i="16"/>
  <c r="A1874" i="16"/>
  <c r="AB1873" i="16"/>
  <c r="AA1873" i="16"/>
  <c r="M1873" i="16"/>
  <c r="L1873" i="16"/>
  <c r="K1873" i="16"/>
  <c r="J1873" i="16"/>
  <c r="I1873" i="16"/>
  <c r="H1873" i="16"/>
  <c r="G1873" i="16"/>
  <c r="A1873" i="16"/>
  <c r="AB1872" i="16"/>
  <c r="AA1872" i="16"/>
  <c r="M1872" i="16"/>
  <c r="L1872" i="16"/>
  <c r="K1872" i="16"/>
  <c r="J1872" i="16"/>
  <c r="I1872" i="16"/>
  <c r="H1872" i="16"/>
  <c r="G1872" i="16"/>
  <c r="A1872" i="16"/>
  <c r="AB1871" i="16"/>
  <c r="AA1871" i="16"/>
  <c r="M1871" i="16"/>
  <c r="L1871" i="16"/>
  <c r="K1871" i="16"/>
  <c r="J1871" i="16"/>
  <c r="I1871" i="16"/>
  <c r="H1871" i="16"/>
  <c r="G1871" i="16"/>
  <c r="A1871" i="16"/>
  <c r="C1871" i="16" s="1"/>
  <c r="AB1870" i="16"/>
  <c r="AA1870" i="16"/>
  <c r="M1870" i="16"/>
  <c r="L1870" i="16"/>
  <c r="K1870" i="16"/>
  <c r="J1870" i="16"/>
  <c r="I1870" i="16"/>
  <c r="H1870" i="16"/>
  <c r="G1870" i="16"/>
  <c r="A1870" i="16"/>
  <c r="AB1869" i="16"/>
  <c r="AA1869" i="16"/>
  <c r="M1869" i="16"/>
  <c r="L1869" i="16"/>
  <c r="K1869" i="16"/>
  <c r="J1869" i="16"/>
  <c r="I1869" i="16"/>
  <c r="H1869" i="16"/>
  <c r="G1869" i="16"/>
  <c r="A1869" i="16"/>
  <c r="AB1868" i="16"/>
  <c r="AA1868" i="16"/>
  <c r="M1868" i="16"/>
  <c r="L1868" i="16"/>
  <c r="K1868" i="16"/>
  <c r="J1868" i="16"/>
  <c r="I1868" i="16"/>
  <c r="H1868" i="16"/>
  <c r="G1868" i="16"/>
  <c r="A1868" i="16"/>
  <c r="AB1867" i="16"/>
  <c r="AA1867" i="16"/>
  <c r="M1867" i="16"/>
  <c r="L1867" i="16"/>
  <c r="K1867" i="16"/>
  <c r="J1867" i="16"/>
  <c r="I1867" i="16"/>
  <c r="H1867" i="16"/>
  <c r="C1867" i="16" s="1"/>
  <c r="G1867" i="16"/>
  <c r="A1867" i="16"/>
  <c r="AB1866" i="16"/>
  <c r="AA1866" i="16"/>
  <c r="M1866" i="16"/>
  <c r="L1866" i="16"/>
  <c r="K1866" i="16"/>
  <c r="J1866" i="16"/>
  <c r="I1866" i="16"/>
  <c r="H1866" i="16"/>
  <c r="G1866" i="16"/>
  <c r="A1866" i="16"/>
  <c r="AB1865" i="16"/>
  <c r="AA1865" i="16"/>
  <c r="M1865" i="16"/>
  <c r="L1865" i="16"/>
  <c r="K1865" i="16"/>
  <c r="J1865" i="16"/>
  <c r="I1865" i="16"/>
  <c r="H1865" i="16"/>
  <c r="G1865" i="16"/>
  <c r="A1865" i="16"/>
  <c r="AB1864" i="16"/>
  <c r="AA1864" i="16"/>
  <c r="M1864" i="16"/>
  <c r="L1864" i="16"/>
  <c r="K1864" i="16"/>
  <c r="J1864" i="16"/>
  <c r="I1864" i="16"/>
  <c r="H1864" i="16"/>
  <c r="G1864" i="16"/>
  <c r="A1864" i="16"/>
  <c r="AB1863" i="16"/>
  <c r="AA1863" i="16"/>
  <c r="M1863" i="16"/>
  <c r="L1863" i="16"/>
  <c r="K1863" i="16"/>
  <c r="J1863" i="16"/>
  <c r="I1863" i="16"/>
  <c r="H1863" i="16"/>
  <c r="G1863" i="16"/>
  <c r="A1863" i="16"/>
  <c r="C1863" i="16" s="1"/>
  <c r="AB1862" i="16"/>
  <c r="AA1862" i="16"/>
  <c r="M1862" i="16"/>
  <c r="L1862" i="16"/>
  <c r="K1862" i="16"/>
  <c r="J1862" i="16"/>
  <c r="I1862" i="16"/>
  <c r="H1862" i="16"/>
  <c r="G1862" i="16"/>
  <c r="A1862" i="16"/>
  <c r="AB1861" i="16"/>
  <c r="AA1861" i="16"/>
  <c r="M1861" i="16"/>
  <c r="L1861" i="16"/>
  <c r="K1861" i="16"/>
  <c r="J1861" i="16"/>
  <c r="I1861" i="16"/>
  <c r="H1861" i="16"/>
  <c r="G1861" i="16"/>
  <c r="A1861" i="16"/>
  <c r="AB1860" i="16"/>
  <c r="AA1860" i="16"/>
  <c r="M1860" i="16"/>
  <c r="L1860" i="16"/>
  <c r="K1860" i="16"/>
  <c r="J1860" i="16"/>
  <c r="I1860" i="16"/>
  <c r="H1860" i="16"/>
  <c r="G1860" i="16"/>
  <c r="A1860" i="16"/>
  <c r="AB1859" i="16"/>
  <c r="AA1859" i="16"/>
  <c r="M1859" i="16"/>
  <c r="L1859" i="16"/>
  <c r="K1859" i="16"/>
  <c r="J1859" i="16"/>
  <c r="I1859" i="16"/>
  <c r="H1859" i="16"/>
  <c r="G1859" i="16"/>
  <c r="C1859" i="16"/>
  <c r="A1859" i="16"/>
  <c r="AB1858" i="16"/>
  <c r="AA1858" i="16"/>
  <c r="M1858" i="16"/>
  <c r="L1858" i="16"/>
  <c r="K1858" i="16"/>
  <c r="J1858" i="16"/>
  <c r="I1858" i="16"/>
  <c r="H1858" i="16"/>
  <c r="G1858" i="16"/>
  <c r="A1858" i="16"/>
  <c r="AB1857" i="16"/>
  <c r="AA1857" i="16"/>
  <c r="M1857" i="16"/>
  <c r="L1857" i="16"/>
  <c r="K1857" i="16"/>
  <c r="J1857" i="16"/>
  <c r="I1857" i="16"/>
  <c r="H1857" i="16"/>
  <c r="G1857" i="16"/>
  <c r="A1857" i="16"/>
  <c r="AB1856" i="16"/>
  <c r="AA1856" i="16"/>
  <c r="M1856" i="16"/>
  <c r="L1856" i="16"/>
  <c r="K1856" i="16"/>
  <c r="J1856" i="16"/>
  <c r="I1856" i="16"/>
  <c r="H1856" i="16"/>
  <c r="G1856" i="16"/>
  <c r="A1856" i="16"/>
  <c r="AB1855" i="16"/>
  <c r="AA1855" i="16"/>
  <c r="M1855" i="16"/>
  <c r="L1855" i="16"/>
  <c r="K1855" i="16"/>
  <c r="J1855" i="16"/>
  <c r="I1855" i="16"/>
  <c r="H1855" i="16"/>
  <c r="G1855" i="16"/>
  <c r="A1855" i="16"/>
  <c r="C1855" i="16" s="1"/>
  <c r="AB1854" i="16"/>
  <c r="AA1854" i="16"/>
  <c r="M1854" i="16"/>
  <c r="L1854" i="16"/>
  <c r="K1854" i="16"/>
  <c r="J1854" i="16"/>
  <c r="I1854" i="16"/>
  <c r="H1854" i="16"/>
  <c r="G1854" i="16"/>
  <c r="A1854" i="16"/>
  <c r="AB1853" i="16"/>
  <c r="AA1853" i="16"/>
  <c r="M1853" i="16"/>
  <c r="L1853" i="16"/>
  <c r="K1853" i="16"/>
  <c r="J1853" i="16"/>
  <c r="I1853" i="16"/>
  <c r="H1853" i="16"/>
  <c r="G1853" i="16"/>
  <c r="A1853" i="16"/>
  <c r="AB1852" i="16"/>
  <c r="AA1852" i="16"/>
  <c r="M1852" i="16"/>
  <c r="L1852" i="16"/>
  <c r="K1852" i="16"/>
  <c r="J1852" i="16"/>
  <c r="I1852" i="16"/>
  <c r="H1852" i="16"/>
  <c r="G1852" i="16"/>
  <c r="A1852" i="16"/>
  <c r="AB1851" i="16"/>
  <c r="AA1851" i="16"/>
  <c r="M1851" i="16"/>
  <c r="L1851" i="16"/>
  <c r="K1851" i="16"/>
  <c r="J1851" i="16"/>
  <c r="I1851" i="16"/>
  <c r="H1851" i="16"/>
  <c r="C1851" i="16" s="1"/>
  <c r="G1851" i="16"/>
  <c r="A1851" i="16"/>
  <c r="AB1850" i="16"/>
  <c r="AA1850" i="16"/>
  <c r="M1850" i="16"/>
  <c r="L1850" i="16"/>
  <c r="K1850" i="16"/>
  <c r="J1850" i="16"/>
  <c r="I1850" i="16"/>
  <c r="H1850" i="16"/>
  <c r="G1850" i="16"/>
  <c r="A1850" i="16"/>
  <c r="AB1849" i="16"/>
  <c r="AA1849" i="16"/>
  <c r="M1849" i="16"/>
  <c r="L1849" i="16"/>
  <c r="K1849" i="16"/>
  <c r="J1849" i="16"/>
  <c r="I1849" i="16"/>
  <c r="H1849" i="16"/>
  <c r="G1849" i="16"/>
  <c r="A1849" i="16"/>
  <c r="AB1848" i="16"/>
  <c r="AA1848" i="16"/>
  <c r="M1848" i="16"/>
  <c r="L1848" i="16"/>
  <c r="K1848" i="16"/>
  <c r="J1848" i="16"/>
  <c r="I1848" i="16"/>
  <c r="H1848" i="16"/>
  <c r="G1848" i="16"/>
  <c r="A1848" i="16"/>
  <c r="AB1847" i="16"/>
  <c r="AA1847" i="16"/>
  <c r="M1847" i="16"/>
  <c r="L1847" i="16"/>
  <c r="K1847" i="16"/>
  <c r="J1847" i="16"/>
  <c r="I1847" i="16"/>
  <c r="H1847" i="16"/>
  <c r="G1847" i="16"/>
  <c r="A1847" i="16"/>
  <c r="C1847" i="16" s="1"/>
  <c r="AB1846" i="16"/>
  <c r="AA1846" i="16"/>
  <c r="M1846" i="16"/>
  <c r="L1846" i="16"/>
  <c r="K1846" i="16"/>
  <c r="J1846" i="16"/>
  <c r="I1846" i="16"/>
  <c r="H1846" i="16"/>
  <c r="G1846" i="16"/>
  <c r="A1846" i="16"/>
  <c r="AB1845" i="16"/>
  <c r="AA1845" i="16"/>
  <c r="M1845" i="16"/>
  <c r="L1845" i="16"/>
  <c r="K1845" i="16"/>
  <c r="J1845" i="16"/>
  <c r="I1845" i="16"/>
  <c r="H1845" i="16"/>
  <c r="G1845" i="16"/>
  <c r="A1845" i="16"/>
  <c r="AB1844" i="16"/>
  <c r="AA1844" i="16"/>
  <c r="M1844" i="16"/>
  <c r="L1844" i="16"/>
  <c r="K1844" i="16"/>
  <c r="J1844" i="16"/>
  <c r="I1844" i="16"/>
  <c r="H1844" i="16"/>
  <c r="G1844" i="16"/>
  <c r="A1844" i="16"/>
  <c r="AB1843" i="16"/>
  <c r="AA1843" i="16"/>
  <c r="M1843" i="16"/>
  <c r="L1843" i="16"/>
  <c r="K1843" i="16"/>
  <c r="J1843" i="16"/>
  <c r="I1843" i="16"/>
  <c r="H1843" i="16"/>
  <c r="G1843" i="16"/>
  <c r="C1843" i="16"/>
  <c r="A1843" i="16"/>
  <c r="AB1842" i="16"/>
  <c r="AA1842" i="16"/>
  <c r="M1842" i="16"/>
  <c r="L1842" i="16"/>
  <c r="K1842" i="16"/>
  <c r="J1842" i="16"/>
  <c r="I1842" i="16"/>
  <c r="H1842" i="16"/>
  <c r="G1842" i="16"/>
  <c r="A1842" i="16"/>
  <c r="AB1841" i="16"/>
  <c r="AA1841" i="16"/>
  <c r="M1841" i="16"/>
  <c r="L1841" i="16"/>
  <c r="K1841" i="16"/>
  <c r="J1841" i="16"/>
  <c r="I1841" i="16"/>
  <c r="H1841" i="16"/>
  <c r="G1841" i="16"/>
  <c r="A1841" i="16"/>
  <c r="AB1840" i="16"/>
  <c r="AA1840" i="16"/>
  <c r="M1840" i="16"/>
  <c r="L1840" i="16"/>
  <c r="K1840" i="16"/>
  <c r="J1840" i="16"/>
  <c r="I1840" i="16"/>
  <c r="H1840" i="16"/>
  <c r="G1840" i="16"/>
  <c r="A1840" i="16"/>
  <c r="AB1839" i="16"/>
  <c r="AA1839" i="16"/>
  <c r="M1839" i="16"/>
  <c r="L1839" i="16"/>
  <c r="K1839" i="16"/>
  <c r="J1839" i="16"/>
  <c r="I1839" i="16"/>
  <c r="H1839" i="16"/>
  <c r="G1839" i="16"/>
  <c r="A1839" i="16"/>
  <c r="C1839" i="16" s="1"/>
  <c r="AB1838" i="16"/>
  <c r="AA1838" i="16"/>
  <c r="M1838" i="16"/>
  <c r="L1838" i="16"/>
  <c r="K1838" i="16"/>
  <c r="J1838" i="16"/>
  <c r="I1838" i="16"/>
  <c r="H1838" i="16"/>
  <c r="G1838" i="16"/>
  <c r="A1838" i="16"/>
  <c r="AB1837" i="16"/>
  <c r="AA1837" i="16"/>
  <c r="M1837" i="16"/>
  <c r="L1837" i="16"/>
  <c r="K1837" i="16"/>
  <c r="J1837" i="16"/>
  <c r="I1837" i="16"/>
  <c r="H1837" i="16"/>
  <c r="G1837" i="16"/>
  <c r="A1837" i="16"/>
  <c r="AB1836" i="16"/>
  <c r="AA1836" i="16"/>
  <c r="M1836" i="16"/>
  <c r="L1836" i="16"/>
  <c r="K1836" i="16"/>
  <c r="J1836" i="16"/>
  <c r="I1836" i="16"/>
  <c r="H1836" i="16"/>
  <c r="G1836" i="16"/>
  <c r="A1836" i="16"/>
  <c r="AB1835" i="16"/>
  <c r="AA1835" i="16"/>
  <c r="M1835" i="16"/>
  <c r="L1835" i="16"/>
  <c r="K1835" i="16"/>
  <c r="J1835" i="16"/>
  <c r="I1835" i="16"/>
  <c r="H1835" i="16"/>
  <c r="C1835" i="16" s="1"/>
  <c r="G1835" i="16"/>
  <c r="A1835" i="16"/>
  <c r="AB1834" i="16"/>
  <c r="AA1834" i="16"/>
  <c r="M1834" i="16"/>
  <c r="L1834" i="16"/>
  <c r="K1834" i="16"/>
  <c r="J1834" i="16"/>
  <c r="I1834" i="16"/>
  <c r="H1834" i="16"/>
  <c r="G1834" i="16"/>
  <c r="A1834" i="16"/>
  <c r="AB1833" i="16"/>
  <c r="AA1833" i="16"/>
  <c r="M1833" i="16"/>
  <c r="L1833" i="16"/>
  <c r="K1833" i="16"/>
  <c r="J1833" i="16"/>
  <c r="I1833" i="16"/>
  <c r="H1833" i="16"/>
  <c r="G1833" i="16"/>
  <c r="A1833" i="16"/>
  <c r="AB1832" i="16"/>
  <c r="AA1832" i="16"/>
  <c r="M1832" i="16"/>
  <c r="L1832" i="16"/>
  <c r="K1832" i="16"/>
  <c r="J1832" i="16"/>
  <c r="I1832" i="16"/>
  <c r="H1832" i="16"/>
  <c r="G1832" i="16"/>
  <c r="A1832" i="16"/>
  <c r="AB1831" i="16"/>
  <c r="AA1831" i="16"/>
  <c r="M1831" i="16"/>
  <c r="L1831" i="16"/>
  <c r="K1831" i="16"/>
  <c r="J1831" i="16"/>
  <c r="I1831" i="16"/>
  <c r="H1831" i="16"/>
  <c r="G1831" i="16"/>
  <c r="A1831" i="16"/>
  <c r="C1831" i="16" s="1"/>
  <c r="AB1830" i="16"/>
  <c r="AA1830" i="16"/>
  <c r="M1830" i="16"/>
  <c r="L1830" i="16"/>
  <c r="K1830" i="16"/>
  <c r="J1830" i="16"/>
  <c r="I1830" i="16"/>
  <c r="H1830" i="16"/>
  <c r="G1830" i="16"/>
  <c r="A1830" i="16"/>
  <c r="AB1829" i="16"/>
  <c r="AA1829" i="16"/>
  <c r="M1829" i="16"/>
  <c r="L1829" i="16"/>
  <c r="K1829" i="16"/>
  <c r="J1829" i="16"/>
  <c r="I1829" i="16"/>
  <c r="H1829" i="16"/>
  <c r="G1829" i="16"/>
  <c r="A1829" i="16"/>
  <c r="AB1828" i="16"/>
  <c r="AA1828" i="16"/>
  <c r="M1828" i="16"/>
  <c r="L1828" i="16"/>
  <c r="K1828" i="16"/>
  <c r="J1828" i="16"/>
  <c r="I1828" i="16"/>
  <c r="H1828" i="16"/>
  <c r="G1828" i="16"/>
  <c r="A1828" i="16"/>
  <c r="AB1827" i="16"/>
  <c r="AA1827" i="16"/>
  <c r="M1827" i="16"/>
  <c r="L1827" i="16"/>
  <c r="K1827" i="16"/>
  <c r="J1827" i="16"/>
  <c r="I1827" i="16"/>
  <c r="H1827" i="16"/>
  <c r="G1827" i="16"/>
  <c r="C1827" i="16"/>
  <c r="A1827" i="16"/>
  <c r="AB1826" i="16"/>
  <c r="AA1826" i="16"/>
  <c r="M1826" i="16"/>
  <c r="L1826" i="16"/>
  <c r="K1826" i="16"/>
  <c r="J1826" i="16"/>
  <c r="I1826" i="16"/>
  <c r="H1826" i="16"/>
  <c r="G1826" i="16"/>
  <c r="A1826" i="16"/>
  <c r="AB1825" i="16"/>
  <c r="AA1825" i="16"/>
  <c r="M1825" i="16"/>
  <c r="L1825" i="16"/>
  <c r="K1825" i="16"/>
  <c r="J1825" i="16"/>
  <c r="I1825" i="16"/>
  <c r="H1825" i="16"/>
  <c r="G1825" i="16"/>
  <c r="A1825" i="16"/>
  <c r="AB1824" i="16"/>
  <c r="AA1824" i="16"/>
  <c r="M1824" i="16"/>
  <c r="L1824" i="16"/>
  <c r="K1824" i="16"/>
  <c r="J1824" i="16"/>
  <c r="I1824" i="16"/>
  <c r="H1824" i="16"/>
  <c r="G1824" i="16"/>
  <c r="A1824" i="16"/>
  <c r="AB1823" i="16"/>
  <c r="AA1823" i="16"/>
  <c r="M1823" i="16"/>
  <c r="L1823" i="16"/>
  <c r="K1823" i="16"/>
  <c r="J1823" i="16"/>
  <c r="I1823" i="16"/>
  <c r="H1823" i="16"/>
  <c r="G1823" i="16"/>
  <c r="A1823" i="16"/>
  <c r="C1823" i="16" s="1"/>
  <c r="AB1822" i="16"/>
  <c r="AA1822" i="16"/>
  <c r="M1822" i="16"/>
  <c r="L1822" i="16"/>
  <c r="K1822" i="16"/>
  <c r="J1822" i="16"/>
  <c r="I1822" i="16"/>
  <c r="H1822" i="16"/>
  <c r="G1822" i="16"/>
  <c r="A1822" i="16"/>
  <c r="AB1821" i="16"/>
  <c r="AA1821" i="16"/>
  <c r="M1821" i="16"/>
  <c r="L1821" i="16"/>
  <c r="K1821" i="16"/>
  <c r="J1821" i="16"/>
  <c r="I1821" i="16"/>
  <c r="H1821" i="16"/>
  <c r="G1821" i="16"/>
  <c r="A1821" i="16"/>
  <c r="AB1820" i="16"/>
  <c r="AA1820" i="16"/>
  <c r="M1820" i="16"/>
  <c r="L1820" i="16"/>
  <c r="K1820" i="16"/>
  <c r="J1820" i="16"/>
  <c r="I1820" i="16"/>
  <c r="H1820" i="16"/>
  <c r="G1820" i="16"/>
  <c r="A1820" i="16"/>
  <c r="AB1819" i="16"/>
  <c r="AA1819" i="16"/>
  <c r="M1819" i="16"/>
  <c r="L1819" i="16"/>
  <c r="K1819" i="16"/>
  <c r="J1819" i="16"/>
  <c r="I1819" i="16"/>
  <c r="H1819" i="16"/>
  <c r="C1819" i="16" s="1"/>
  <c r="G1819" i="16"/>
  <c r="A1819" i="16"/>
  <c r="AB1818" i="16"/>
  <c r="AA1818" i="16"/>
  <c r="M1818" i="16"/>
  <c r="L1818" i="16"/>
  <c r="K1818" i="16"/>
  <c r="J1818" i="16"/>
  <c r="I1818" i="16"/>
  <c r="H1818" i="16"/>
  <c r="G1818" i="16"/>
  <c r="A1818" i="16"/>
  <c r="AB1817" i="16"/>
  <c r="AA1817" i="16"/>
  <c r="M1817" i="16"/>
  <c r="L1817" i="16"/>
  <c r="K1817" i="16"/>
  <c r="J1817" i="16"/>
  <c r="I1817" i="16"/>
  <c r="H1817" i="16"/>
  <c r="G1817" i="16"/>
  <c r="A1817" i="16"/>
  <c r="AB1816" i="16"/>
  <c r="AA1816" i="16"/>
  <c r="M1816" i="16"/>
  <c r="L1816" i="16"/>
  <c r="K1816" i="16"/>
  <c r="J1816" i="16"/>
  <c r="I1816" i="16"/>
  <c r="H1816" i="16"/>
  <c r="G1816" i="16"/>
  <c r="A1816" i="16"/>
  <c r="AB1815" i="16"/>
  <c r="AA1815" i="16"/>
  <c r="M1815" i="16"/>
  <c r="L1815" i="16"/>
  <c r="K1815" i="16"/>
  <c r="J1815" i="16"/>
  <c r="I1815" i="16"/>
  <c r="H1815" i="16"/>
  <c r="G1815" i="16"/>
  <c r="A1815" i="16"/>
  <c r="C1815" i="16" s="1"/>
  <c r="AB1814" i="16"/>
  <c r="AA1814" i="16"/>
  <c r="M1814" i="16"/>
  <c r="L1814" i="16"/>
  <c r="K1814" i="16"/>
  <c r="J1814" i="16"/>
  <c r="I1814" i="16"/>
  <c r="H1814" i="16"/>
  <c r="G1814" i="16"/>
  <c r="A1814" i="16"/>
  <c r="AB1813" i="16"/>
  <c r="AA1813" i="16"/>
  <c r="M1813" i="16"/>
  <c r="L1813" i="16"/>
  <c r="K1813" i="16"/>
  <c r="J1813" i="16"/>
  <c r="I1813" i="16"/>
  <c r="H1813" i="16"/>
  <c r="G1813" i="16"/>
  <c r="A1813" i="16"/>
  <c r="AB1812" i="16"/>
  <c r="AA1812" i="16"/>
  <c r="M1812" i="16"/>
  <c r="L1812" i="16"/>
  <c r="K1812" i="16"/>
  <c r="J1812" i="16"/>
  <c r="I1812" i="16"/>
  <c r="H1812" i="16"/>
  <c r="G1812" i="16"/>
  <c r="A1812" i="16"/>
  <c r="AB1811" i="16"/>
  <c r="AA1811" i="16"/>
  <c r="M1811" i="16"/>
  <c r="L1811" i="16"/>
  <c r="K1811" i="16"/>
  <c r="J1811" i="16"/>
  <c r="I1811" i="16"/>
  <c r="H1811" i="16"/>
  <c r="G1811" i="16"/>
  <c r="C1811" i="16"/>
  <c r="A1811" i="16"/>
  <c r="AB1810" i="16"/>
  <c r="AA1810" i="16"/>
  <c r="M1810" i="16"/>
  <c r="L1810" i="16"/>
  <c r="K1810" i="16"/>
  <c r="J1810" i="16"/>
  <c r="I1810" i="16"/>
  <c r="H1810" i="16"/>
  <c r="G1810" i="16"/>
  <c r="A1810" i="16"/>
  <c r="AB1809" i="16"/>
  <c r="AA1809" i="16"/>
  <c r="M1809" i="16"/>
  <c r="L1809" i="16"/>
  <c r="K1809" i="16"/>
  <c r="J1809" i="16"/>
  <c r="I1809" i="16"/>
  <c r="H1809" i="16"/>
  <c r="G1809" i="16"/>
  <c r="A1809" i="16"/>
  <c r="AB1808" i="16"/>
  <c r="AA1808" i="16"/>
  <c r="M1808" i="16"/>
  <c r="L1808" i="16"/>
  <c r="K1808" i="16"/>
  <c r="J1808" i="16"/>
  <c r="I1808" i="16"/>
  <c r="H1808" i="16"/>
  <c r="G1808" i="16"/>
  <c r="A1808" i="16"/>
  <c r="AB1807" i="16"/>
  <c r="AA1807" i="16"/>
  <c r="M1807" i="16"/>
  <c r="L1807" i="16"/>
  <c r="K1807" i="16"/>
  <c r="J1807" i="16"/>
  <c r="I1807" i="16"/>
  <c r="H1807" i="16"/>
  <c r="G1807" i="16"/>
  <c r="A1807" i="16"/>
  <c r="C1807" i="16" s="1"/>
  <c r="AB1806" i="16"/>
  <c r="AA1806" i="16"/>
  <c r="M1806" i="16"/>
  <c r="L1806" i="16"/>
  <c r="K1806" i="16"/>
  <c r="J1806" i="16"/>
  <c r="I1806" i="16"/>
  <c r="H1806" i="16"/>
  <c r="G1806" i="16"/>
  <c r="A1806" i="16"/>
  <c r="AB1805" i="16"/>
  <c r="AA1805" i="16"/>
  <c r="M1805" i="16"/>
  <c r="L1805" i="16"/>
  <c r="K1805" i="16"/>
  <c r="J1805" i="16"/>
  <c r="I1805" i="16"/>
  <c r="H1805" i="16"/>
  <c r="G1805" i="16"/>
  <c r="A1805" i="16"/>
  <c r="AB1804" i="16"/>
  <c r="AA1804" i="16"/>
  <c r="M1804" i="16"/>
  <c r="L1804" i="16"/>
  <c r="K1804" i="16"/>
  <c r="J1804" i="16"/>
  <c r="I1804" i="16"/>
  <c r="H1804" i="16"/>
  <c r="G1804" i="16"/>
  <c r="A1804" i="16"/>
  <c r="AB1803" i="16"/>
  <c r="AA1803" i="16"/>
  <c r="M1803" i="16"/>
  <c r="L1803" i="16"/>
  <c r="K1803" i="16"/>
  <c r="J1803" i="16"/>
  <c r="I1803" i="16"/>
  <c r="H1803" i="16"/>
  <c r="C1803" i="16" s="1"/>
  <c r="G1803" i="16"/>
  <c r="A1803" i="16"/>
  <c r="AB1802" i="16"/>
  <c r="AA1802" i="16"/>
  <c r="M1802" i="16"/>
  <c r="L1802" i="16"/>
  <c r="K1802" i="16"/>
  <c r="J1802" i="16"/>
  <c r="I1802" i="16"/>
  <c r="H1802" i="16"/>
  <c r="G1802" i="16"/>
  <c r="A1802" i="16"/>
  <c r="AB1801" i="16"/>
  <c r="AA1801" i="16"/>
  <c r="M1801" i="16"/>
  <c r="L1801" i="16"/>
  <c r="K1801" i="16"/>
  <c r="J1801" i="16"/>
  <c r="I1801" i="16"/>
  <c r="H1801" i="16"/>
  <c r="G1801" i="16"/>
  <c r="A1801" i="16"/>
  <c r="AB1800" i="16"/>
  <c r="AA1800" i="16"/>
  <c r="M1800" i="16"/>
  <c r="L1800" i="16"/>
  <c r="K1800" i="16"/>
  <c r="J1800" i="16"/>
  <c r="I1800" i="16"/>
  <c r="H1800" i="16"/>
  <c r="G1800" i="16"/>
  <c r="A1800" i="16"/>
  <c r="AB1799" i="16"/>
  <c r="AA1799" i="16"/>
  <c r="M1799" i="16"/>
  <c r="L1799" i="16"/>
  <c r="K1799" i="16"/>
  <c r="J1799" i="16"/>
  <c r="I1799" i="16"/>
  <c r="H1799" i="16"/>
  <c r="G1799" i="16"/>
  <c r="A1799" i="16"/>
  <c r="C1799" i="16" s="1"/>
  <c r="AB1798" i="16"/>
  <c r="AA1798" i="16"/>
  <c r="M1798" i="16"/>
  <c r="L1798" i="16"/>
  <c r="K1798" i="16"/>
  <c r="J1798" i="16"/>
  <c r="I1798" i="16"/>
  <c r="H1798" i="16"/>
  <c r="G1798" i="16"/>
  <c r="A1798" i="16"/>
  <c r="AB1797" i="16"/>
  <c r="AA1797" i="16"/>
  <c r="M1797" i="16"/>
  <c r="L1797" i="16"/>
  <c r="K1797" i="16"/>
  <c r="J1797" i="16"/>
  <c r="I1797" i="16"/>
  <c r="H1797" i="16"/>
  <c r="G1797" i="16"/>
  <c r="A1797" i="16"/>
  <c r="AB1796" i="16"/>
  <c r="AA1796" i="16"/>
  <c r="M1796" i="16"/>
  <c r="L1796" i="16"/>
  <c r="K1796" i="16"/>
  <c r="J1796" i="16"/>
  <c r="I1796" i="16"/>
  <c r="H1796" i="16"/>
  <c r="G1796" i="16"/>
  <c r="A1796" i="16"/>
  <c r="AB1795" i="16"/>
  <c r="AA1795" i="16"/>
  <c r="M1795" i="16"/>
  <c r="L1795" i="16"/>
  <c r="K1795" i="16"/>
  <c r="J1795" i="16"/>
  <c r="I1795" i="16"/>
  <c r="H1795" i="16"/>
  <c r="G1795" i="16"/>
  <c r="C1795" i="16"/>
  <c r="A1795" i="16"/>
  <c r="AB1794" i="16"/>
  <c r="AA1794" i="16"/>
  <c r="M1794" i="16"/>
  <c r="L1794" i="16"/>
  <c r="K1794" i="16"/>
  <c r="J1794" i="16"/>
  <c r="I1794" i="16"/>
  <c r="H1794" i="16"/>
  <c r="G1794" i="16"/>
  <c r="A1794" i="16"/>
  <c r="AB1793" i="16"/>
  <c r="AA1793" i="16"/>
  <c r="M1793" i="16"/>
  <c r="L1793" i="16"/>
  <c r="K1793" i="16"/>
  <c r="J1793" i="16"/>
  <c r="I1793" i="16"/>
  <c r="H1793" i="16"/>
  <c r="G1793" i="16"/>
  <c r="A1793" i="16"/>
  <c r="AB1792" i="16"/>
  <c r="AA1792" i="16"/>
  <c r="M1792" i="16"/>
  <c r="L1792" i="16"/>
  <c r="K1792" i="16"/>
  <c r="J1792" i="16"/>
  <c r="I1792" i="16"/>
  <c r="H1792" i="16"/>
  <c r="G1792" i="16"/>
  <c r="A1792" i="16"/>
  <c r="AB1791" i="16"/>
  <c r="AA1791" i="16"/>
  <c r="M1791" i="16"/>
  <c r="L1791" i="16"/>
  <c r="K1791" i="16"/>
  <c r="J1791" i="16"/>
  <c r="I1791" i="16"/>
  <c r="H1791" i="16"/>
  <c r="G1791" i="16"/>
  <c r="A1791" i="16"/>
  <c r="C1791" i="16" s="1"/>
  <c r="AB1790" i="16"/>
  <c r="AA1790" i="16"/>
  <c r="M1790" i="16"/>
  <c r="L1790" i="16"/>
  <c r="K1790" i="16"/>
  <c r="J1790" i="16"/>
  <c r="I1790" i="16"/>
  <c r="H1790" i="16"/>
  <c r="G1790" i="16"/>
  <c r="A1790" i="16"/>
  <c r="AB1789" i="16"/>
  <c r="AA1789" i="16"/>
  <c r="M1789" i="16"/>
  <c r="L1789" i="16"/>
  <c r="K1789" i="16"/>
  <c r="J1789" i="16"/>
  <c r="I1789" i="16"/>
  <c r="H1789" i="16"/>
  <c r="G1789" i="16"/>
  <c r="A1789" i="16"/>
  <c r="AB1788" i="16"/>
  <c r="AA1788" i="16"/>
  <c r="M1788" i="16"/>
  <c r="L1788" i="16"/>
  <c r="K1788" i="16"/>
  <c r="J1788" i="16"/>
  <c r="I1788" i="16"/>
  <c r="H1788" i="16"/>
  <c r="G1788" i="16"/>
  <c r="A1788" i="16"/>
  <c r="AB1787" i="16"/>
  <c r="AA1787" i="16"/>
  <c r="M1787" i="16"/>
  <c r="L1787" i="16"/>
  <c r="K1787" i="16"/>
  <c r="J1787" i="16"/>
  <c r="I1787" i="16"/>
  <c r="H1787" i="16"/>
  <c r="C1787" i="16" s="1"/>
  <c r="G1787" i="16"/>
  <c r="A1787" i="16"/>
  <c r="AB1786" i="16"/>
  <c r="AA1786" i="16"/>
  <c r="M1786" i="16"/>
  <c r="L1786" i="16"/>
  <c r="K1786" i="16"/>
  <c r="J1786" i="16"/>
  <c r="I1786" i="16"/>
  <c r="H1786" i="16"/>
  <c r="G1786" i="16"/>
  <c r="A1786" i="16"/>
  <c r="AB1785" i="16"/>
  <c r="AA1785" i="16"/>
  <c r="M1785" i="16"/>
  <c r="L1785" i="16"/>
  <c r="K1785" i="16"/>
  <c r="J1785" i="16"/>
  <c r="I1785" i="16"/>
  <c r="H1785" i="16"/>
  <c r="G1785" i="16"/>
  <c r="A1785" i="16"/>
  <c r="AB1784" i="16"/>
  <c r="AA1784" i="16"/>
  <c r="M1784" i="16"/>
  <c r="L1784" i="16"/>
  <c r="K1784" i="16"/>
  <c r="J1784" i="16"/>
  <c r="I1784" i="16"/>
  <c r="H1784" i="16"/>
  <c r="G1784" i="16"/>
  <c r="A1784" i="16"/>
  <c r="AB1783" i="16"/>
  <c r="AA1783" i="16"/>
  <c r="M1783" i="16"/>
  <c r="L1783" i="16"/>
  <c r="K1783" i="16"/>
  <c r="J1783" i="16"/>
  <c r="I1783" i="16"/>
  <c r="H1783" i="16"/>
  <c r="G1783" i="16"/>
  <c r="A1783" i="16"/>
  <c r="C1783" i="16" s="1"/>
  <c r="AB1782" i="16"/>
  <c r="AA1782" i="16"/>
  <c r="M1782" i="16"/>
  <c r="L1782" i="16"/>
  <c r="K1782" i="16"/>
  <c r="J1782" i="16"/>
  <c r="I1782" i="16"/>
  <c r="H1782" i="16"/>
  <c r="G1782" i="16"/>
  <c r="A1782" i="16"/>
  <c r="AB1781" i="16"/>
  <c r="AA1781" i="16"/>
  <c r="M1781" i="16"/>
  <c r="L1781" i="16"/>
  <c r="K1781" i="16"/>
  <c r="J1781" i="16"/>
  <c r="I1781" i="16"/>
  <c r="H1781" i="16"/>
  <c r="G1781" i="16"/>
  <c r="A1781" i="16"/>
  <c r="AB1780" i="16"/>
  <c r="AA1780" i="16"/>
  <c r="M1780" i="16"/>
  <c r="L1780" i="16"/>
  <c r="K1780" i="16"/>
  <c r="J1780" i="16"/>
  <c r="I1780" i="16"/>
  <c r="H1780" i="16"/>
  <c r="G1780" i="16"/>
  <c r="A1780" i="16"/>
  <c r="AB1779" i="16"/>
  <c r="AA1779" i="16"/>
  <c r="M1779" i="16"/>
  <c r="L1779" i="16"/>
  <c r="K1779" i="16"/>
  <c r="J1779" i="16"/>
  <c r="I1779" i="16"/>
  <c r="H1779" i="16"/>
  <c r="G1779" i="16"/>
  <c r="C1779" i="16"/>
  <c r="A1779" i="16"/>
  <c r="AB1778" i="16"/>
  <c r="AA1778" i="16"/>
  <c r="M1778" i="16"/>
  <c r="L1778" i="16"/>
  <c r="K1778" i="16"/>
  <c r="J1778" i="16"/>
  <c r="I1778" i="16"/>
  <c r="H1778" i="16"/>
  <c r="G1778" i="16"/>
  <c r="A1778" i="16"/>
  <c r="AB1777" i="16"/>
  <c r="AA1777" i="16"/>
  <c r="M1777" i="16"/>
  <c r="L1777" i="16"/>
  <c r="K1777" i="16"/>
  <c r="J1777" i="16"/>
  <c r="I1777" i="16"/>
  <c r="H1777" i="16"/>
  <c r="G1777" i="16"/>
  <c r="A1777" i="16"/>
  <c r="AB1776" i="16"/>
  <c r="AA1776" i="16"/>
  <c r="M1776" i="16"/>
  <c r="L1776" i="16"/>
  <c r="K1776" i="16"/>
  <c r="J1776" i="16"/>
  <c r="I1776" i="16"/>
  <c r="H1776" i="16"/>
  <c r="G1776" i="16"/>
  <c r="A1776" i="16"/>
  <c r="AB1775" i="16"/>
  <c r="AA1775" i="16"/>
  <c r="M1775" i="16"/>
  <c r="L1775" i="16"/>
  <c r="K1775" i="16"/>
  <c r="J1775" i="16"/>
  <c r="I1775" i="16"/>
  <c r="H1775" i="16"/>
  <c r="G1775" i="16"/>
  <c r="A1775" i="16"/>
  <c r="C1775" i="16" s="1"/>
  <c r="AB1774" i="16"/>
  <c r="AA1774" i="16"/>
  <c r="M1774" i="16"/>
  <c r="L1774" i="16"/>
  <c r="K1774" i="16"/>
  <c r="J1774" i="16"/>
  <c r="I1774" i="16"/>
  <c r="H1774" i="16"/>
  <c r="G1774" i="16"/>
  <c r="A1774" i="16"/>
  <c r="AB1773" i="16"/>
  <c r="AA1773" i="16"/>
  <c r="M1773" i="16"/>
  <c r="L1773" i="16"/>
  <c r="K1773" i="16"/>
  <c r="J1773" i="16"/>
  <c r="I1773" i="16"/>
  <c r="H1773" i="16"/>
  <c r="G1773" i="16"/>
  <c r="A1773" i="16"/>
  <c r="AB1772" i="16"/>
  <c r="AA1772" i="16"/>
  <c r="M1772" i="16"/>
  <c r="L1772" i="16"/>
  <c r="K1772" i="16"/>
  <c r="J1772" i="16"/>
  <c r="I1772" i="16"/>
  <c r="H1772" i="16"/>
  <c r="G1772" i="16"/>
  <c r="A1772" i="16"/>
  <c r="AB1771" i="16"/>
  <c r="AA1771" i="16"/>
  <c r="M1771" i="16"/>
  <c r="L1771" i="16"/>
  <c r="K1771" i="16"/>
  <c r="J1771" i="16"/>
  <c r="I1771" i="16"/>
  <c r="H1771" i="16"/>
  <c r="C1771" i="16" s="1"/>
  <c r="G1771" i="16"/>
  <c r="A1771" i="16"/>
  <c r="AB1770" i="16"/>
  <c r="AA1770" i="16"/>
  <c r="M1770" i="16"/>
  <c r="L1770" i="16"/>
  <c r="K1770" i="16"/>
  <c r="J1770" i="16"/>
  <c r="I1770" i="16"/>
  <c r="H1770" i="16"/>
  <c r="G1770" i="16"/>
  <c r="A1770" i="16"/>
  <c r="AB1769" i="16"/>
  <c r="AA1769" i="16"/>
  <c r="M1769" i="16"/>
  <c r="L1769" i="16"/>
  <c r="K1769" i="16"/>
  <c r="J1769" i="16"/>
  <c r="I1769" i="16"/>
  <c r="H1769" i="16"/>
  <c r="G1769" i="16"/>
  <c r="A1769" i="16"/>
  <c r="AB1768" i="16"/>
  <c r="AA1768" i="16"/>
  <c r="M1768" i="16"/>
  <c r="L1768" i="16"/>
  <c r="K1768" i="16"/>
  <c r="J1768" i="16"/>
  <c r="I1768" i="16"/>
  <c r="H1768" i="16"/>
  <c r="G1768" i="16"/>
  <c r="A1768" i="16"/>
  <c r="AB1767" i="16"/>
  <c r="AA1767" i="16"/>
  <c r="M1767" i="16"/>
  <c r="L1767" i="16"/>
  <c r="K1767" i="16"/>
  <c r="J1767" i="16"/>
  <c r="I1767" i="16"/>
  <c r="H1767" i="16"/>
  <c r="G1767" i="16"/>
  <c r="A1767" i="16"/>
  <c r="C1767" i="16" s="1"/>
  <c r="AB1766" i="16"/>
  <c r="AA1766" i="16"/>
  <c r="M1766" i="16"/>
  <c r="L1766" i="16"/>
  <c r="K1766" i="16"/>
  <c r="J1766" i="16"/>
  <c r="I1766" i="16"/>
  <c r="H1766" i="16"/>
  <c r="G1766" i="16"/>
  <c r="A1766" i="16"/>
  <c r="AB1765" i="16"/>
  <c r="AA1765" i="16"/>
  <c r="M1765" i="16"/>
  <c r="L1765" i="16"/>
  <c r="K1765" i="16"/>
  <c r="J1765" i="16"/>
  <c r="I1765" i="16"/>
  <c r="H1765" i="16"/>
  <c r="G1765" i="16"/>
  <c r="A1765" i="16"/>
  <c r="AB1764" i="16"/>
  <c r="AA1764" i="16"/>
  <c r="M1764" i="16"/>
  <c r="L1764" i="16"/>
  <c r="K1764" i="16"/>
  <c r="J1764" i="16"/>
  <c r="I1764" i="16"/>
  <c r="H1764" i="16"/>
  <c r="G1764" i="16"/>
  <c r="A1764" i="16"/>
  <c r="AB1763" i="16"/>
  <c r="AA1763" i="16"/>
  <c r="M1763" i="16"/>
  <c r="L1763" i="16"/>
  <c r="K1763" i="16"/>
  <c r="J1763" i="16"/>
  <c r="I1763" i="16"/>
  <c r="H1763" i="16"/>
  <c r="G1763" i="16"/>
  <c r="C1763" i="16"/>
  <c r="A1763" i="16"/>
  <c r="AB1762" i="16"/>
  <c r="AA1762" i="16"/>
  <c r="M1762" i="16"/>
  <c r="L1762" i="16"/>
  <c r="K1762" i="16"/>
  <c r="J1762" i="16"/>
  <c r="I1762" i="16"/>
  <c r="H1762" i="16"/>
  <c r="G1762" i="16"/>
  <c r="A1762" i="16"/>
  <c r="AB1761" i="16"/>
  <c r="AA1761" i="16"/>
  <c r="M1761" i="16"/>
  <c r="L1761" i="16"/>
  <c r="K1761" i="16"/>
  <c r="J1761" i="16"/>
  <c r="I1761" i="16"/>
  <c r="H1761" i="16"/>
  <c r="G1761" i="16"/>
  <c r="A1761" i="16"/>
  <c r="AB1760" i="16"/>
  <c r="AA1760" i="16"/>
  <c r="M1760" i="16"/>
  <c r="L1760" i="16"/>
  <c r="K1760" i="16"/>
  <c r="J1760" i="16"/>
  <c r="I1760" i="16"/>
  <c r="H1760" i="16"/>
  <c r="G1760" i="16"/>
  <c r="A1760" i="16"/>
  <c r="AB1759" i="16"/>
  <c r="AA1759" i="16"/>
  <c r="M1759" i="16"/>
  <c r="L1759" i="16"/>
  <c r="K1759" i="16"/>
  <c r="J1759" i="16"/>
  <c r="I1759" i="16"/>
  <c r="H1759" i="16"/>
  <c r="G1759" i="16"/>
  <c r="A1759" i="16"/>
  <c r="C1759" i="16" s="1"/>
  <c r="AB1758" i="16"/>
  <c r="AA1758" i="16"/>
  <c r="M1758" i="16"/>
  <c r="L1758" i="16"/>
  <c r="K1758" i="16"/>
  <c r="J1758" i="16"/>
  <c r="I1758" i="16"/>
  <c r="H1758" i="16"/>
  <c r="G1758" i="16"/>
  <c r="A1758" i="16"/>
  <c r="AB1757" i="16"/>
  <c r="AA1757" i="16"/>
  <c r="M1757" i="16"/>
  <c r="L1757" i="16"/>
  <c r="K1757" i="16"/>
  <c r="J1757" i="16"/>
  <c r="I1757" i="16"/>
  <c r="H1757" i="16"/>
  <c r="G1757" i="16"/>
  <c r="A1757" i="16"/>
  <c r="AB1756" i="16"/>
  <c r="AA1756" i="16"/>
  <c r="M1756" i="16"/>
  <c r="L1756" i="16"/>
  <c r="K1756" i="16"/>
  <c r="J1756" i="16"/>
  <c r="I1756" i="16"/>
  <c r="H1756" i="16"/>
  <c r="G1756" i="16"/>
  <c r="A1756" i="16"/>
  <c r="AB1755" i="16"/>
  <c r="AA1755" i="16"/>
  <c r="M1755" i="16"/>
  <c r="L1755" i="16"/>
  <c r="K1755" i="16"/>
  <c r="J1755" i="16"/>
  <c r="I1755" i="16"/>
  <c r="H1755" i="16"/>
  <c r="C1755" i="16" s="1"/>
  <c r="G1755" i="16"/>
  <c r="A1755" i="16"/>
  <c r="AB1754" i="16"/>
  <c r="AA1754" i="16"/>
  <c r="M1754" i="16"/>
  <c r="L1754" i="16"/>
  <c r="K1754" i="16"/>
  <c r="J1754" i="16"/>
  <c r="I1754" i="16"/>
  <c r="H1754" i="16"/>
  <c r="G1754" i="16"/>
  <c r="A1754" i="16"/>
  <c r="AB1753" i="16"/>
  <c r="AA1753" i="16"/>
  <c r="M1753" i="16"/>
  <c r="L1753" i="16"/>
  <c r="K1753" i="16"/>
  <c r="J1753" i="16"/>
  <c r="I1753" i="16"/>
  <c r="H1753" i="16"/>
  <c r="G1753" i="16"/>
  <c r="A1753" i="16"/>
  <c r="AB1752" i="16"/>
  <c r="AA1752" i="16"/>
  <c r="M1752" i="16"/>
  <c r="L1752" i="16"/>
  <c r="K1752" i="16"/>
  <c r="J1752" i="16"/>
  <c r="I1752" i="16"/>
  <c r="H1752" i="16"/>
  <c r="G1752" i="16"/>
  <c r="A1752" i="16"/>
  <c r="AB1751" i="16"/>
  <c r="AA1751" i="16"/>
  <c r="M1751" i="16"/>
  <c r="L1751" i="16"/>
  <c r="K1751" i="16"/>
  <c r="J1751" i="16"/>
  <c r="I1751" i="16"/>
  <c r="H1751" i="16"/>
  <c r="G1751" i="16"/>
  <c r="A1751" i="16"/>
  <c r="C1751" i="16" s="1"/>
  <c r="AB1750" i="16"/>
  <c r="AA1750" i="16"/>
  <c r="M1750" i="16"/>
  <c r="L1750" i="16"/>
  <c r="K1750" i="16"/>
  <c r="J1750" i="16"/>
  <c r="I1750" i="16"/>
  <c r="H1750" i="16"/>
  <c r="G1750" i="16"/>
  <c r="A1750" i="16"/>
  <c r="AB1749" i="16"/>
  <c r="AA1749" i="16"/>
  <c r="M1749" i="16"/>
  <c r="L1749" i="16"/>
  <c r="K1749" i="16"/>
  <c r="J1749" i="16"/>
  <c r="I1749" i="16"/>
  <c r="H1749" i="16"/>
  <c r="G1749" i="16"/>
  <c r="A1749" i="16"/>
  <c r="AB1748" i="16"/>
  <c r="AA1748" i="16"/>
  <c r="M1748" i="16"/>
  <c r="L1748" i="16"/>
  <c r="K1748" i="16"/>
  <c r="J1748" i="16"/>
  <c r="I1748" i="16"/>
  <c r="H1748" i="16"/>
  <c r="G1748" i="16"/>
  <c r="A1748" i="16"/>
  <c r="AB1747" i="16"/>
  <c r="AA1747" i="16"/>
  <c r="M1747" i="16"/>
  <c r="L1747" i="16"/>
  <c r="K1747" i="16"/>
  <c r="J1747" i="16"/>
  <c r="I1747" i="16"/>
  <c r="H1747" i="16"/>
  <c r="G1747" i="16"/>
  <c r="C1747" i="16"/>
  <c r="A1747" i="16"/>
  <c r="AB1746" i="16"/>
  <c r="AA1746" i="16"/>
  <c r="M1746" i="16"/>
  <c r="L1746" i="16"/>
  <c r="K1746" i="16"/>
  <c r="J1746" i="16"/>
  <c r="I1746" i="16"/>
  <c r="H1746" i="16"/>
  <c r="G1746" i="16"/>
  <c r="A1746" i="16"/>
  <c r="AB1745" i="16"/>
  <c r="AA1745" i="16"/>
  <c r="M1745" i="16"/>
  <c r="L1745" i="16"/>
  <c r="K1745" i="16"/>
  <c r="J1745" i="16"/>
  <c r="I1745" i="16"/>
  <c r="H1745" i="16"/>
  <c r="G1745" i="16"/>
  <c r="A1745" i="16"/>
  <c r="AB1744" i="16"/>
  <c r="AA1744" i="16"/>
  <c r="M1744" i="16"/>
  <c r="L1744" i="16"/>
  <c r="K1744" i="16"/>
  <c r="J1744" i="16"/>
  <c r="I1744" i="16"/>
  <c r="H1744" i="16"/>
  <c r="G1744" i="16"/>
  <c r="A1744" i="16"/>
  <c r="AB1743" i="16"/>
  <c r="AA1743" i="16"/>
  <c r="M1743" i="16"/>
  <c r="L1743" i="16"/>
  <c r="K1743" i="16"/>
  <c r="J1743" i="16"/>
  <c r="I1743" i="16"/>
  <c r="H1743" i="16"/>
  <c r="G1743" i="16"/>
  <c r="A1743" i="16"/>
  <c r="C1743" i="16" s="1"/>
  <c r="AB1742" i="16"/>
  <c r="AA1742" i="16"/>
  <c r="M1742" i="16"/>
  <c r="L1742" i="16"/>
  <c r="K1742" i="16"/>
  <c r="J1742" i="16"/>
  <c r="I1742" i="16"/>
  <c r="H1742" i="16"/>
  <c r="G1742" i="16"/>
  <c r="A1742" i="16"/>
  <c r="AB1741" i="16"/>
  <c r="AA1741" i="16"/>
  <c r="M1741" i="16"/>
  <c r="L1741" i="16"/>
  <c r="K1741" i="16"/>
  <c r="J1741" i="16"/>
  <c r="I1741" i="16"/>
  <c r="H1741" i="16"/>
  <c r="G1741" i="16"/>
  <c r="A1741" i="16"/>
  <c r="AB1740" i="16"/>
  <c r="AA1740" i="16"/>
  <c r="M1740" i="16"/>
  <c r="L1740" i="16"/>
  <c r="K1740" i="16"/>
  <c r="J1740" i="16"/>
  <c r="I1740" i="16"/>
  <c r="H1740" i="16"/>
  <c r="G1740" i="16"/>
  <c r="A1740" i="16"/>
  <c r="AB1739" i="16"/>
  <c r="AA1739" i="16"/>
  <c r="M1739" i="16"/>
  <c r="L1739" i="16"/>
  <c r="K1739" i="16"/>
  <c r="C1739" i="16"/>
  <c r="A1739" i="16"/>
  <c r="AB1738" i="16"/>
  <c r="AA1738" i="16"/>
  <c r="M1738" i="16"/>
  <c r="L1738" i="16"/>
  <c r="K1738" i="16"/>
  <c r="A1738" i="16"/>
  <c r="AB1737" i="16"/>
  <c r="AA1737" i="16"/>
  <c r="M1737" i="16"/>
  <c r="L1737" i="16"/>
  <c r="K1737" i="16"/>
  <c r="J1737" i="16"/>
  <c r="I1737" i="16"/>
  <c r="H1737" i="16"/>
  <c r="G1737" i="16"/>
  <c r="A1737" i="16"/>
  <c r="AB1736" i="16"/>
  <c r="AA1736" i="16"/>
  <c r="M1736" i="16"/>
  <c r="L1736" i="16"/>
  <c r="K1736" i="16"/>
  <c r="J1736" i="16"/>
  <c r="I1736" i="16"/>
  <c r="H1736" i="16"/>
  <c r="G1736" i="16"/>
  <c r="A1736" i="16"/>
  <c r="C1736" i="16" s="1"/>
  <c r="AA1735" i="16"/>
  <c r="N1735" i="16"/>
  <c r="M1735" i="16"/>
  <c r="L1735" i="16"/>
  <c r="K1735" i="16"/>
  <c r="F1735" i="16"/>
  <c r="A1735" i="16"/>
  <c r="C1735" i="16" s="1"/>
  <c r="AA1734" i="16"/>
  <c r="M1734" i="16"/>
  <c r="L1734" i="16"/>
  <c r="K1734" i="16"/>
  <c r="A1734" i="16"/>
  <c r="AB1733" i="16"/>
  <c r="AA1733" i="16"/>
  <c r="M1733" i="16"/>
  <c r="L1733" i="16"/>
  <c r="K1733" i="16"/>
  <c r="J1733" i="16"/>
  <c r="I1733" i="16"/>
  <c r="H1733" i="16"/>
  <c r="G1733" i="16"/>
  <c r="A1733" i="16"/>
  <c r="AB1732" i="16"/>
  <c r="AA1732" i="16"/>
  <c r="M1732" i="16"/>
  <c r="L1732" i="16"/>
  <c r="K1732" i="16"/>
  <c r="J1732" i="16"/>
  <c r="I1732" i="16"/>
  <c r="H1732" i="16"/>
  <c r="G1732" i="16"/>
  <c r="A1732" i="16"/>
  <c r="AB1731" i="16"/>
  <c r="AA1731" i="16"/>
  <c r="M1731" i="16"/>
  <c r="L1731" i="16"/>
  <c r="K1731" i="16"/>
  <c r="J1731" i="16"/>
  <c r="I1731" i="16"/>
  <c r="H1731" i="16"/>
  <c r="G1731" i="16"/>
  <c r="A1731" i="16"/>
  <c r="C1731" i="16" s="1"/>
  <c r="AB1730" i="16"/>
  <c r="AA1730" i="16"/>
  <c r="M1730" i="16"/>
  <c r="L1730" i="16"/>
  <c r="K1730" i="16"/>
  <c r="J1730" i="16"/>
  <c r="I1730" i="16"/>
  <c r="H1730" i="16"/>
  <c r="G1730" i="16"/>
  <c r="A1730" i="16"/>
  <c r="AB1729" i="16"/>
  <c r="AA1729" i="16"/>
  <c r="M1729" i="16"/>
  <c r="L1729" i="16"/>
  <c r="K1729" i="16"/>
  <c r="J1729" i="16"/>
  <c r="I1729" i="16"/>
  <c r="H1729" i="16"/>
  <c r="G1729" i="16"/>
  <c r="A1729" i="16"/>
  <c r="AB1728" i="16"/>
  <c r="AA1728" i="16"/>
  <c r="M1728" i="16"/>
  <c r="L1728" i="16"/>
  <c r="K1728" i="16"/>
  <c r="J1728" i="16"/>
  <c r="I1728" i="16"/>
  <c r="H1728" i="16"/>
  <c r="G1728" i="16"/>
  <c r="A1728" i="16"/>
  <c r="AB1727" i="16"/>
  <c r="AA1727" i="16"/>
  <c r="M1727" i="16"/>
  <c r="L1727" i="16"/>
  <c r="K1727" i="16"/>
  <c r="J1727" i="16"/>
  <c r="I1727" i="16"/>
  <c r="H1727" i="16"/>
  <c r="C1727" i="16" s="1"/>
  <c r="G1727" i="16"/>
  <c r="A1727" i="16"/>
  <c r="AB1726" i="16"/>
  <c r="AA1726" i="16"/>
  <c r="M1726" i="16"/>
  <c r="L1726" i="16"/>
  <c r="K1726" i="16"/>
  <c r="J1726" i="16"/>
  <c r="I1726" i="16"/>
  <c r="H1726" i="16"/>
  <c r="G1726" i="16"/>
  <c r="A1726" i="16"/>
  <c r="AB1725" i="16"/>
  <c r="AA1725" i="16"/>
  <c r="M1725" i="16"/>
  <c r="L1725" i="16"/>
  <c r="K1725" i="16"/>
  <c r="J1725" i="16"/>
  <c r="I1725" i="16"/>
  <c r="H1725" i="16"/>
  <c r="G1725" i="16"/>
  <c r="A1725" i="16"/>
  <c r="AB1724" i="16"/>
  <c r="AA1724" i="16"/>
  <c r="M1724" i="16"/>
  <c r="L1724" i="16"/>
  <c r="K1724" i="16"/>
  <c r="J1724" i="16"/>
  <c r="I1724" i="16"/>
  <c r="H1724" i="16"/>
  <c r="G1724" i="16"/>
  <c r="A1724" i="16"/>
  <c r="AB1723" i="16"/>
  <c r="AA1723" i="16"/>
  <c r="M1723" i="16"/>
  <c r="L1723" i="16"/>
  <c r="K1723" i="16"/>
  <c r="J1723" i="16"/>
  <c r="I1723" i="16"/>
  <c r="H1723" i="16"/>
  <c r="G1723" i="16"/>
  <c r="A1723" i="16"/>
  <c r="C1723" i="16" s="1"/>
  <c r="AB1722" i="16"/>
  <c r="AA1722" i="16"/>
  <c r="M1722" i="16"/>
  <c r="L1722" i="16"/>
  <c r="K1722" i="16"/>
  <c r="J1722" i="16"/>
  <c r="I1722" i="16"/>
  <c r="H1722" i="16"/>
  <c r="G1722" i="16"/>
  <c r="A1722" i="16"/>
  <c r="AB1721" i="16"/>
  <c r="AA1721" i="16"/>
  <c r="M1721" i="16"/>
  <c r="L1721" i="16"/>
  <c r="K1721" i="16"/>
  <c r="J1721" i="16"/>
  <c r="I1721" i="16"/>
  <c r="H1721" i="16"/>
  <c r="G1721" i="16"/>
  <c r="A1721" i="16"/>
  <c r="AB1720" i="16"/>
  <c r="AA1720" i="16"/>
  <c r="M1720" i="16"/>
  <c r="L1720" i="16"/>
  <c r="K1720" i="16"/>
  <c r="J1720" i="16"/>
  <c r="I1720" i="16"/>
  <c r="H1720" i="16"/>
  <c r="G1720" i="16"/>
  <c r="A1720" i="16"/>
  <c r="AB1719" i="16"/>
  <c r="AA1719" i="16"/>
  <c r="M1719" i="16"/>
  <c r="L1719" i="16"/>
  <c r="K1719" i="16"/>
  <c r="J1719" i="16"/>
  <c r="I1719" i="16"/>
  <c r="H1719" i="16"/>
  <c r="G1719" i="16"/>
  <c r="C1719" i="16"/>
  <c r="A1719" i="16"/>
  <c r="AB1718" i="16"/>
  <c r="AA1718" i="16"/>
  <c r="M1718" i="16"/>
  <c r="L1718" i="16"/>
  <c r="K1718" i="16"/>
  <c r="J1718" i="16"/>
  <c r="I1718" i="16"/>
  <c r="H1718" i="16"/>
  <c r="G1718" i="16"/>
  <c r="A1718" i="16"/>
  <c r="AB1717" i="16"/>
  <c r="AA1717" i="16"/>
  <c r="M1717" i="16"/>
  <c r="L1717" i="16"/>
  <c r="K1717" i="16"/>
  <c r="J1717" i="16"/>
  <c r="I1717" i="16"/>
  <c r="H1717" i="16"/>
  <c r="G1717" i="16"/>
  <c r="A1717" i="16"/>
  <c r="AB1716" i="16"/>
  <c r="AA1716" i="16"/>
  <c r="M1716" i="16"/>
  <c r="L1716" i="16"/>
  <c r="K1716" i="16"/>
  <c r="J1716" i="16"/>
  <c r="I1716" i="16"/>
  <c r="H1716" i="16"/>
  <c r="G1716" i="16"/>
  <c r="A1716" i="16"/>
  <c r="AB1715" i="16"/>
  <c r="AA1715" i="16"/>
  <c r="M1715" i="16"/>
  <c r="L1715" i="16"/>
  <c r="K1715" i="16"/>
  <c r="J1715" i="16"/>
  <c r="I1715" i="16"/>
  <c r="H1715" i="16"/>
  <c r="G1715" i="16"/>
  <c r="A1715" i="16"/>
  <c r="C1715" i="16" s="1"/>
  <c r="AB1714" i="16"/>
  <c r="AA1714" i="16"/>
  <c r="M1714" i="16"/>
  <c r="L1714" i="16"/>
  <c r="K1714" i="16"/>
  <c r="J1714" i="16"/>
  <c r="I1714" i="16"/>
  <c r="H1714" i="16"/>
  <c r="G1714" i="16"/>
  <c r="A1714" i="16"/>
  <c r="AB1713" i="16"/>
  <c r="AA1713" i="16"/>
  <c r="M1713" i="16"/>
  <c r="L1713" i="16"/>
  <c r="K1713" i="16"/>
  <c r="J1713" i="16"/>
  <c r="I1713" i="16"/>
  <c r="H1713" i="16"/>
  <c r="G1713" i="16"/>
  <c r="A1713" i="16"/>
  <c r="AB1712" i="16"/>
  <c r="AA1712" i="16"/>
  <c r="M1712" i="16"/>
  <c r="L1712" i="16"/>
  <c r="K1712" i="16"/>
  <c r="J1712" i="16"/>
  <c r="I1712" i="16"/>
  <c r="H1712" i="16"/>
  <c r="G1712" i="16"/>
  <c r="A1712" i="16"/>
  <c r="AB1711" i="16"/>
  <c r="AA1711" i="16"/>
  <c r="M1711" i="16"/>
  <c r="L1711" i="16"/>
  <c r="K1711" i="16"/>
  <c r="J1711" i="16"/>
  <c r="I1711" i="16"/>
  <c r="H1711" i="16"/>
  <c r="C1711" i="16" s="1"/>
  <c r="G1711" i="16"/>
  <c r="A1711" i="16"/>
  <c r="AB1710" i="16"/>
  <c r="AA1710" i="16"/>
  <c r="M1710" i="16"/>
  <c r="L1710" i="16"/>
  <c r="K1710" i="16"/>
  <c r="J1710" i="16"/>
  <c r="I1710" i="16"/>
  <c r="H1710" i="16"/>
  <c r="G1710" i="16"/>
  <c r="A1710" i="16"/>
  <c r="AB1709" i="16"/>
  <c r="AA1709" i="16"/>
  <c r="M1709" i="16"/>
  <c r="L1709" i="16"/>
  <c r="K1709" i="16"/>
  <c r="J1709" i="16"/>
  <c r="I1709" i="16"/>
  <c r="H1709" i="16"/>
  <c r="G1709" i="16"/>
  <c r="A1709" i="16"/>
  <c r="AB1708" i="16"/>
  <c r="AA1708" i="16"/>
  <c r="M1708" i="16"/>
  <c r="L1708" i="16"/>
  <c r="K1708" i="16"/>
  <c r="J1708" i="16"/>
  <c r="I1708" i="16"/>
  <c r="H1708" i="16"/>
  <c r="G1708" i="16"/>
  <c r="A1708" i="16"/>
  <c r="AB1707" i="16"/>
  <c r="AA1707" i="16"/>
  <c r="M1707" i="16"/>
  <c r="L1707" i="16"/>
  <c r="K1707" i="16"/>
  <c r="J1707" i="16"/>
  <c r="I1707" i="16"/>
  <c r="H1707" i="16"/>
  <c r="G1707" i="16"/>
  <c r="A1707" i="16"/>
  <c r="C1707" i="16" s="1"/>
  <c r="AB1706" i="16"/>
  <c r="AA1706" i="16"/>
  <c r="M1706" i="16"/>
  <c r="L1706" i="16"/>
  <c r="K1706" i="16"/>
  <c r="J1706" i="16"/>
  <c r="I1706" i="16"/>
  <c r="H1706" i="16"/>
  <c r="G1706" i="16"/>
  <c r="A1706" i="16"/>
  <c r="AB1705" i="16"/>
  <c r="AA1705" i="16"/>
  <c r="M1705" i="16"/>
  <c r="L1705" i="16"/>
  <c r="K1705" i="16"/>
  <c r="J1705" i="16"/>
  <c r="I1705" i="16"/>
  <c r="H1705" i="16"/>
  <c r="G1705" i="16"/>
  <c r="A1705" i="16"/>
  <c r="AB1704" i="16"/>
  <c r="AA1704" i="16"/>
  <c r="M1704" i="16"/>
  <c r="L1704" i="16"/>
  <c r="K1704" i="16"/>
  <c r="J1704" i="16"/>
  <c r="I1704" i="16"/>
  <c r="H1704" i="16"/>
  <c r="G1704" i="16"/>
  <c r="A1704" i="16"/>
  <c r="AB1703" i="16"/>
  <c r="AA1703" i="16"/>
  <c r="M1703" i="16"/>
  <c r="L1703" i="16"/>
  <c r="K1703" i="16"/>
  <c r="J1703" i="16"/>
  <c r="I1703" i="16"/>
  <c r="H1703" i="16"/>
  <c r="G1703" i="16"/>
  <c r="C1703" i="16"/>
  <c r="A1703" i="16"/>
  <c r="AB1702" i="16"/>
  <c r="AA1702" i="16"/>
  <c r="M1702" i="16"/>
  <c r="L1702" i="16"/>
  <c r="K1702" i="16"/>
  <c r="J1702" i="16"/>
  <c r="I1702" i="16"/>
  <c r="H1702" i="16"/>
  <c r="G1702" i="16"/>
  <c r="A1702" i="16"/>
  <c r="AB1701" i="16"/>
  <c r="AA1701" i="16"/>
  <c r="M1701" i="16"/>
  <c r="L1701" i="16"/>
  <c r="K1701" i="16"/>
  <c r="J1701" i="16"/>
  <c r="I1701" i="16"/>
  <c r="H1701" i="16"/>
  <c r="G1701" i="16"/>
  <c r="A1701" i="16"/>
  <c r="AB1700" i="16"/>
  <c r="AA1700" i="16"/>
  <c r="M1700" i="16"/>
  <c r="L1700" i="16"/>
  <c r="K1700" i="16"/>
  <c r="J1700" i="16"/>
  <c r="I1700" i="16"/>
  <c r="H1700" i="16"/>
  <c r="G1700" i="16"/>
  <c r="A1700" i="16"/>
  <c r="AB1699" i="16"/>
  <c r="AA1699" i="16"/>
  <c r="M1699" i="16"/>
  <c r="L1699" i="16"/>
  <c r="K1699" i="16"/>
  <c r="J1699" i="16"/>
  <c r="I1699" i="16"/>
  <c r="H1699" i="16"/>
  <c r="G1699" i="16"/>
  <c r="A1699" i="16"/>
  <c r="C1699" i="16" s="1"/>
  <c r="AB1698" i="16"/>
  <c r="AA1698" i="16"/>
  <c r="M1698" i="16"/>
  <c r="L1698" i="16"/>
  <c r="K1698" i="16"/>
  <c r="J1698" i="16"/>
  <c r="I1698" i="16"/>
  <c r="H1698" i="16"/>
  <c r="G1698" i="16"/>
  <c r="A1698" i="16"/>
  <c r="AB1697" i="16"/>
  <c r="AA1697" i="16"/>
  <c r="M1697" i="16"/>
  <c r="L1697" i="16"/>
  <c r="K1697" i="16"/>
  <c r="J1697" i="16"/>
  <c r="I1697" i="16"/>
  <c r="H1697" i="16"/>
  <c r="G1697" i="16"/>
  <c r="A1697" i="16"/>
  <c r="AB1696" i="16"/>
  <c r="AA1696" i="16"/>
  <c r="M1696" i="16"/>
  <c r="L1696" i="16"/>
  <c r="K1696" i="16"/>
  <c r="J1696" i="16"/>
  <c r="I1696" i="16"/>
  <c r="H1696" i="16"/>
  <c r="G1696" i="16"/>
  <c r="A1696" i="16"/>
  <c r="AB1695" i="16"/>
  <c r="AA1695" i="16"/>
  <c r="M1695" i="16"/>
  <c r="L1695" i="16"/>
  <c r="K1695" i="16"/>
  <c r="J1695" i="16"/>
  <c r="I1695" i="16"/>
  <c r="H1695" i="16"/>
  <c r="C1695" i="16" s="1"/>
  <c r="G1695" i="16"/>
  <c r="A1695" i="16"/>
  <c r="AB1694" i="16"/>
  <c r="AA1694" i="16"/>
  <c r="M1694" i="16"/>
  <c r="L1694" i="16"/>
  <c r="K1694" i="16"/>
  <c r="J1694" i="16"/>
  <c r="I1694" i="16"/>
  <c r="H1694" i="16"/>
  <c r="G1694" i="16"/>
  <c r="A1694" i="16"/>
  <c r="AB1693" i="16"/>
  <c r="AA1693" i="16"/>
  <c r="M1693" i="16"/>
  <c r="L1693" i="16"/>
  <c r="K1693" i="16"/>
  <c r="J1693" i="16"/>
  <c r="I1693" i="16"/>
  <c r="H1693" i="16"/>
  <c r="G1693" i="16"/>
  <c r="A1693" i="16"/>
  <c r="AB1692" i="16"/>
  <c r="AA1692" i="16"/>
  <c r="M1692" i="16"/>
  <c r="L1692" i="16"/>
  <c r="K1692" i="16"/>
  <c r="J1692" i="16"/>
  <c r="I1692" i="16"/>
  <c r="H1692" i="16"/>
  <c r="G1692" i="16"/>
  <c r="A1692" i="16"/>
  <c r="AB1691" i="16"/>
  <c r="AA1691" i="16"/>
  <c r="M1691" i="16"/>
  <c r="L1691" i="16"/>
  <c r="K1691" i="16"/>
  <c r="J1691" i="16"/>
  <c r="I1691" i="16"/>
  <c r="H1691" i="16"/>
  <c r="G1691" i="16"/>
  <c r="A1691" i="16"/>
  <c r="C1691" i="16" s="1"/>
  <c r="AB1690" i="16"/>
  <c r="AA1690" i="16"/>
  <c r="M1690" i="16"/>
  <c r="L1690" i="16"/>
  <c r="K1690" i="16"/>
  <c r="J1690" i="16"/>
  <c r="I1690" i="16"/>
  <c r="H1690" i="16"/>
  <c r="G1690" i="16"/>
  <c r="A1690" i="16"/>
  <c r="AB1689" i="16"/>
  <c r="AA1689" i="16"/>
  <c r="M1689" i="16"/>
  <c r="L1689" i="16"/>
  <c r="K1689" i="16"/>
  <c r="J1689" i="16"/>
  <c r="I1689" i="16"/>
  <c r="H1689" i="16"/>
  <c r="G1689" i="16"/>
  <c r="A1689" i="16"/>
  <c r="AB1688" i="16"/>
  <c r="AA1688" i="16"/>
  <c r="M1688" i="16"/>
  <c r="L1688" i="16"/>
  <c r="K1688" i="16"/>
  <c r="J1688" i="16"/>
  <c r="I1688" i="16"/>
  <c r="H1688" i="16"/>
  <c r="G1688" i="16"/>
  <c r="A1688" i="16"/>
  <c r="AB1687" i="16"/>
  <c r="AA1687" i="16"/>
  <c r="M1687" i="16"/>
  <c r="L1687" i="16"/>
  <c r="K1687" i="16"/>
  <c r="J1687" i="16"/>
  <c r="I1687" i="16"/>
  <c r="H1687" i="16"/>
  <c r="C1687" i="16" s="1"/>
  <c r="G1687" i="16"/>
  <c r="A1687" i="16"/>
  <c r="AB1686" i="16"/>
  <c r="AA1686" i="16"/>
  <c r="M1686" i="16"/>
  <c r="L1686" i="16"/>
  <c r="K1686" i="16"/>
  <c r="J1686" i="16"/>
  <c r="I1686" i="16"/>
  <c r="H1686" i="16"/>
  <c r="G1686" i="16"/>
  <c r="A1686" i="16"/>
  <c r="AB1685" i="16"/>
  <c r="AA1685" i="16"/>
  <c r="M1685" i="16"/>
  <c r="L1685" i="16"/>
  <c r="K1685" i="16"/>
  <c r="J1685" i="16"/>
  <c r="I1685" i="16"/>
  <c r="H1685" i="16"/>
  <c r="G1685" i="16"/>
  <c r="A1685" i="16"/>
  <c r="AB1684" i="16"/>
  <c r="AA1684" i="16"/>
  <c r="M1684" i="16"/>
  <c r="L1684" i="16"/>
  <c r="K1684" i="16"/>
  <c r="J1684" i="16"/>
  <c r="I1684" i="16"/>
  <c r="H1684" i="16"/>
  <c r="G1684" i="16"/>
  <c r="A1684" i="16"/>
  <c r="AB1683" i="16"/>
  <c r="AA1683" i="16"/>
  <c r="M1683" i="16"/>
  <c r="L1683" i="16"/>
  <c r="K1683" i="16"/>
  <c r="J1683" i="16"/>
  <c r="I1683" i="16"/>
  <c r="H1683" i="16"/>
  <c r="G1683" i="16"/>
  <c r="A1683" i="16"/>
  <c r="C1683" i="16" s="1"/>
  <c r="AB1682" i="16"/>
  <c r="AA1682" i="16"/>
  <c r="M1682" i="16"/>
  <c r="L1682" i="16"/>
  <c r="K1682" i="16"/>
  <c r="J1682" i="16"/>
  <c r="I1682" i="16"/>
  <c r="H1682" i="16"/>
  <c r="G1682" i="16"/>
  <c r="A1682" i="16"/>
  <c r="AB1681" i="16"/>
  <c r="AA1681" i="16"/>
  <c r="M1681" i="16"/>
  <c r="L1681" i="16"/>
  <c r="K1681" i="16"/>
  <c r="J1681" i="16"/>
  <c r="I1681" i="16"/>
  <c r="H1681" i="16"/>
  <c r="G1681" i="16"/>
  <c r="A1681" i="16"/>
  <c r="AB1680" i="16"/>
  <c r="AA1680" i="16"/>
  <c r="M1680" i="16"/>
  <c r="L1680" i="16"/>
  <c r="K1680" i="16"/>
  <c r="J1680" i="16"/>
  <c r="I1680" i="16"/>
  <c r="H1680" i="16"/>
  <c r="G1680" i="16"/>
  <c r="A1680" i="16"/>
  <c r="AB1679" i="16"/>
  <c r="AA1679" i="16"/>
  <c r="M1679" i="16"/>
  <c r="L1679" i="16"/>
  <c r="K1679" i="16"/>
  <c r="J1679" i="16"/>
  <c r="I1679" i="16"/>
  <c r="H1679" i="16"/>
  <c r="G1679" i="16"/>
  <c r="C1679" i="16"/>
  <c r="A1679" i="16"/>
  <c r="AB1678" i="16"/>
  <c r="AA1678" i="16"/>
  <c r="M1678" i="16"/>
  <c r="L1678" i="16"/>
  <c r="K1678" i="16"/>
  <c r="J1678" i="16"/>
  <c r="I1678" i="16"/>
  <c r="H1678" i="16"/>
  <c r="G1678" i="16"/>
  <c r="A1678" i="16"/>
  <c r="AB1677" i="16"/>
  <c r="AA1677" i="16"/>
  <c r="M1677" i="16"/>
  <c r="L1677" i="16"/>
  <c r="K1677" i="16"/>
  <c r="J1677" i="16"/>
  <c r="I1677" i="16"/>
  <c r="H1677" i="16"/>
  <c r="G1677" i="16"/>
  <c r="A1677" i="16"/>
  <c r="AB1676" i="16"/>
  <c r="AA1676" i="16"/>
  <c r="M1676" i="16"/>
  <c r="L1676" i="16"/>
  <c r="K1676" i="16"/>
  <c r="J1676" i="16"/>
  <c r="I1676" i="16"/>
  <c r="H1676" i="16"/>
  <c r="G1676" i="16"/>
  <c r="A1676" i="16"/>
  <c r="AB1675" i="16"/>
  <c r="AA1675" i="16"/>
  <c r="M1675" i="16"/>
  <c r="L1675" i="16"/>
  <c r="K1675" i="16"/>
  <c r="J1675" i="16"/>
  <c r="I1675" i="16"/>
  <c r="H1675" i="16"/>
  <c r="G1675" i="16"/>
  <c r="A1675" i="16"/>
  <c r="C1675" i="16" s="1"/>
  <c r="AB1674" i="16"/>
  <c r="AA1674" i="16"/>
  <c r="M1674" i="16"/>
  <c r="L1674" i="16"/>
  <c r="K1674" i="16"/>
  <c r="J1674" i="16"/>
  <c r="I1674" i="16"/>
  <c r="H1674" i="16"/>
  <c r="G1674" i="16"/>
  <c r="A1674" i="16"/>
  <c r="AB1673" i="16"/>
  <c r="AA1673" i="16"/>
  <c r="M1673" i="16"/>
  <c r="L1673" i="16"/>
  <c r="K1673" i="16"/>
  <c r="J1673" i="16"/>
  <c r="I1673" i="16"/>
  <c r="H1673" i="16"/>
  <c r="G1673" i="16"/>
  <c r="A1673" i="16"/>
  <c r="AB1672" i="16"/>
  <c r="AA1672" i="16"/>
  <c r="M1672" i="16"/>
  <c r="L1672" i="16"/>
  <c r="K1672" i="16"/>
  <c r="J1672" i="16"/>
  <c r="I1672" i="16"/>
  <c r="H1672" i="16"/>
  <c r="G1672" i="16"/>
  <c r="A1672" i="16"/>
  <c r="AB1671" i="16"/>
  <c r="AA1671" i="16"/>
  <c r="M1671" i="16"/>
  <c r="L1671" i="16"/>
  <c r="K1671" i="16"/>
  <c r="J1671" i="16"/>
  <c r="I1671" i="16"/>
  <c r="H1671" i="16"/>
  <c r="G1671" i="16"/>
  <c r="C1671" i="16"/>
  <c r="A1671" i="16"/>
  <c r="AB1670" i="16"/>
  <c r="AA1670" i="16"/>
  <c r="M1670" i="16"/>
  <c r="L1670" i="16"/>
  <c r="K1670" i="16"/>
  <c r="J1670" i="16"/>
  <c r="I1670" i="16"/>
  <c r="H1670" i="16"/>
  <c r="G1670" i="16"/>
  <c r="A1670" i="16"/>
  <c r="AB1669" i="16"/>
  <c r="AA1669" i="16"/>
  <c r="M1669" i="16"/>
  <c r="L1669" i="16"/>
  <c r="K1669" i="16"/>
  <c r="J1669" i="16"/>
  <c r="I1669" i="16"/>
  <c r="H1669" i="16"/>
  <c r="G1669" i="16"/>
  <c r="A1669" i="16"/>
  <c r="AB1668" i="16"/>
  <c r="AA1668" i="16"/>
  <c r="M1668" i="16"/>
  <c r="L1668" i="16"/>
  <c r="K1668" i="16"/>
  <c r="J1668" i="16"/>
  <c r="I1668" i="16"/>
  <c r="H1668" i="16"/>
  <c r="G1668" i="16"/>
  <c r="A1668" i="16"/>
  <c r="AB1667" i="16"/>
  <c r="AA1667" i="16"/>
  <c r="M1667" i="16"/>
  <c r="L1667" i="16"/>
  <c r="K1667" i="16"/>
  <c r="J1667" i="16"/>
  <c r="I1667" i="16"/>
  <c r="H1667" i="16"/>
  <c r="G1667" i="16"/>
  <c r="A1667" i="16"/>
  <c r="C1667" i="16" s="1"/>
  <c r="AB1666" i="16"/>
  <c r="AA1666" i="16"/>
  <c r="M1666" i="16"/>
  <c r="L1666" i="16"/>
  <c r="K1666" i="16"/>
  <c r="J1666" i="16"/>
  <c r="I1666" i="16"/>
  <c r="H1666" i="16"/>
  <c r="G1666" i="16"/>
  <c r="A1666" i="16"/>
  <c r="AB1665" i="16"/>
  <c r="AA1665" i="16"/>
  <c r="M1665" i="16"/>
  <c r="L1665" i="16"/>
  <c r="K1665" i="16"/>
  <c r="J1665" i="16"/>
  <c r="I1665" i="16"/>
  <c r="H1665" i="16"/>
  <c r="G1665" i="16"/>
  <c r="A1665" i="16"/>
  <c r="AB1664" i="16"/>
  <c r="AA1664" i="16"/>
  <c r="M1664" i="16"/>
  <c r="L1664" i="16"/>
  <c r="K1664" i="16"/>
  <c r="J1664" i="16"/>
  <c r="I1664" i="16"/>
  <c r="H1664" i="16"/>
  <c r="G1664" i="16"/>
  <c r="A1664" i="16"/>
  <c r="AB1663" i="16"/>
  <c r="AA1663" i="16"/>
  <c r="M1663" i="16"/>
  <c r="L1663" i="16"/>
  <c r="K1663" i="16"/>
  <c r="J1663" i="16"/>
  <c r="I1663" i="16"/>
  <c r="H1663" i="16"/>
  <c r="C1663" i="16" s="1"/>
  <c r="G1663" i="16"/>
  <c r="A1663" i="16"/>
  <c r="AB1662" i="16"/>
  <c r="AA1662" i="16"/>
  <c r="M1662" i="16"/>
  <c r="L1662" i="16"/>
  <c r="K1662" i="16"/>
  <c r="J1662" i="16"/>
  <c r="I1662" i="16"/>
  <c r="H1662" i="16"/>
  <c r="G1662" i="16"/>
  <c r="A1662" i="16"/>
  <c r="AB1661" i="16"/>
  <c r="AA1661" i="16"/>
  <c r="M1661" i="16"/>
  <c r="L1661" i="16"/>
  <c r="K1661" i="16"/>
  <c r="J1661" i="16"/>
  <c r="I1661" i="16"/>
  <c r="H1661" i="16"/>
  <c r="G1661" i="16"/>
  <c r="A1661" i="16"/>
  <c r="AB1660" i="16"/>
  <c r="AA1660" i="16"/>
  <c r="M1660" i="16"/>
  <c r="L1660" i="16"/>
  <c r="K1660" i="16"/>
  <c r="J1660" i="16"/>
  <c r="I1660" i="16"/>
  <c r="H1660" i="16"/>
  <c r="G1660" i="16"/>
  <c r="A1660" i="16"/>
  <c r="AB1659" i="16"/>
  <c r="AA1659" i="16"/>
  <c r="M1659" i="16"/>
  <c r="L1659" i="16"/>
  <c r="K1659" i="16"/>
  <c r="J1659" i="16"/>
  <c r="I1659" i="16"/>
  <c r="H1659" i="16"/>
  <c r="G1659" i="16"/>
  <c r="A1659" i="16"/>
  <c r="C1659" i="16" s="1"/>
  <c r="AB1658" i="16"/>
  <c r="AA1658" i="16"/>
  <c r="M1658" i="16"/>
  <c r="L1658" i="16"/>
  <c r="K1658" i="16"/>
  <c r="J1658" i="16"/>
  <c r="I1658" i="16"/>
  <c r="H1658" i="16"/>
  <c r="G1658" i="16"/>
  <c r="A1658" i="16"/>
  <c r="AB1657" i="16"/>
  <c r="AA1657" i="16"/>
  <c r="M1657" i="16"/>
  <c r="L1657" i="16"/>
  <c r="K1657" i="16"/>
  <c r="J1657" i="16"/>
  <c r="I1657" i="16"/>
  <c r="H1657" i="16"/>
  <c r="G1657" i="16"/>
  <c r="A1657" i="16"/>
  <c r="AB1656" i="16"/>
  <c r="AA1656" i="16"/>
  <c r="M1656" i="16"/>
  <c r="L1656" i="16"/>
  <c r="K1656" i="16"/>
  <c r="J1656" i="16"/>
  <c r="I1656" i="16"/>
  <c r="H1656" i="16"/>
  <c r="G1656" i="16"/>
  <c r="A1656" i="16"/>
  <c r="AB1655" i="16"/>
  <c r="AA1655" i="16"/>
  <c r="M1655" i="16"/>
  <c r="L1655" i="16"/>
  <c r="K1655" i="16"/>
  <c r="J1655" i="16"/>
  <c r="I1655" i="16"/>
  <c r="H1655" i="16"/>
  <c r="C1655" i="16" s="1"/>
  <c r="G1655" i="16"/>
  <c r="A1655" i="16"/>
  <c r="AB1654" i="16"/>
  <c r="AA1654" i="16"/>
  <c r="M1654" i="16"/>
  <c r="L1654" i="16"/>
  <c r="K1654" i="16"/>
  <c r="J1654" i="16"/>
  <c r="I1654" i="16"/>
  <c r="H1654" i="16"/>
  <c r="G1654" i="16"/>
  <c r="A1654" i="16"/>
  <c r="AB1653" i="16"/>
  <c r="AA1653" i="16"/>
  <c r="M1653" i="16"/>
  <c r="L1653" i="16"/>
  <c r="K1653" i="16"/>
  <c r="J1653" i="16"/>
  <c r="I1653" i="16"/>
  <c r="H1653" i="16"/>
  <c r="G1653" i="16"/>
  <c r="A1653" i="16"/>
  <c r="AB1652" i="16"/>
  <c r="AA1652" i="16"/>
  <c r="M1652" i="16"/>
  <c r="L1652" i="16"/>
  <c r="K1652" i="16"/>
  <c r="J1652" i="16"/>
  <c r="I1652" i="16"/>
  <c r="H1652" i="16"/>
  <c r="G1652" i="16"/>
  <c r="A1652" i="16"/>
  <c r="AB1651" i="16"/>
  <c r="AA1651" i="16"/>
  <c r="M1651" i="16"/>
  <c r="L1651" i="16"/>
  <c r="K1651" i="16"/>
  <c r="J1651" i="16"/>
  <c r="I1651" i="16"/>
  <c r="H1651" i="16"/>
  <c r="G1651" i="16"/>
  <c r="A1651" i="16"/>
  <c r="C1651" i="16" s="1"/>
  <c r="AB1650" i="16"/>
  <c r="AA1650" i="16"/>
  <c r="M1650" i="16"/>
  <c r="L1650" i="16"/>
  <c r="K1650" i="16"/>
  <c r="J1650" i="16"/>
  <c r="I1650" i="16"/>
  <c r="H1650" i="16"/>
  <c r="G1650" i="16"/>
  <c r="A1650" i="16"/>
  <c r="AB1649" i="16"/>
  <c r="AA1649" i="16"/>
  <c r="M1649" i="16"/>
  <c r="L1649" i="16"/>
  <c r="K1649" i="16"/>
  <c r="J1649" i="16"/>
  <c r="I1649" i="16"/>
  <c r="H1649" i="16"/>
  <c r="G1649" i="16"/>
  <c r="A1649" i="16"/>
  <c r="AB1648" i="16"/>
  <c r="AA1648" i="16"/>
  <c r="M1648" i="16"/>
  <c r="L1648" i="16"/>
  <c r="K1648" i="16"/>
  <c r="J1648" i="16"/>
  <c r="I1648" i="16"/>
  <c r="H1648" i="16"/>
  <c r="G1648" i="16"/>
  <c r="A1648" i="16"/>
  <c r="AB1647" i="16"/>
  <c r="AA1647" i="16"/>
  <c r="M1647" i="16"/>
  <c r="L1647" i="16"/>
  <c r="K1647" i="16"/>
  <c r="J1647" i="16"/>
  <c r="I1647" i="16"/>
  <c r="H1647" i="16"/>
  <c r="G1647" i="16"/>
  <c r="C1647" i="16"/>
  <c r="A1647" i="16"/>
  <c r="AB1646" i="16"/>
  <c r="AA1646" i="16"/>
  <c r="M1646" i="16"/>
  <c r="L1646" i="16"/>
  <c r="K1646" i="16"/>
  <c r="J1646" i="16"/>
  <c r="I1646" i="16"/>
  <c r="H1646" i="16"/>
  <c r="G1646" i="16"/>
  <c r="A1646" i="16"/>
  <c r="AB1645" i="16"/>
  <c r="AA1645" i="16"/>
  <c r="M1645" i="16"/>
  <c r="L1645" i="16"/>
  <c r="K1645" i="16"/>
  <c r="J1645" i="16"/>
  <c r="I1645" i="16"/>
  <c r="H1645" i="16"/>
  <c r="G1645" i="16"/>
  <c r="A1645" i="16"/>
  <c r="AB1644" i="16"/>
  <c r="AA1644" i="16"/>
  <c r="M1644" i="16"/>
  <c r="L1644" i="16"/>
  <c r="K1644" i="16"/>
  <c r="J1644" i="16"/>
  <c r="I1644" i="16"/>
  <c r="H1644" i="16"/>
  <c r="G1644" i="16"/>
  <c r="A1644" i="16"/>
  <c r="AB1643" i="16"/>
  <c r="AA1643" i="16"/>
  <c r="M1643" i="16"/>
  <c r="L1643" i="16"/>
  <c r="K1643" i="16"/>
  <c r="J1643" i="16"/>
  <c r="I1643" i="16"/>
  <c r="H1643" i="16"/>
  <c r="G1643" i="16"/>
  <c r="A1643" i="16"/>
  <c r="C1643" i="16" s="1"/>
  <c r="AB1642" i="16"/>
  <c r="AA1642" i="16"/>
  <c r="M1642" i="16"/>
  <c r="L1642" i="16"/>
  <c r="K1642" i="16"/>
  <c r="J1642" i="16"/>
  <c r="I1642" i="16"/>
  <c r="H1642" i="16"/>
  <c r="G1642" i="16"/>
  <c r="A1642" i="16"/>
  <c r="AB1641" i="16"/>
  <c r="AA1641" i="16"/>
  <c r="M1641" i="16"/>
  <c r="L1641" i="16"/>
  <c r="K1641" i="16"/>
  <c r="J1641" i="16"/>
  <c r="I1641" i="16"/>
  <c r="H1641" i="16"/>
  <c r="G1641" i="16"/>
  <c r="A1641" i="16"/>
  <c r="AB1640" i="16"/>
  <c r="AA1640" i="16"/>
  <c r="M1640" i="16"/>
  <c r="L1640" i="16"/>
  <c r="K1640" i="16"/>
  <c r="J1640" i="16"/>
  <c r="I1640" i="16"/>
  <c r="H1640" i="16"/>
  <c r="G1640" i="16"/>
  <c r="A1640" i="16"/>
  <c r="AB1639" i="16"/>
  <c r="AA1639" i="16"/>
  <c r="M1639" i="16"/>
  <c r="L1639" i="16"/>
  <c r="K1639" i="16"/>
  <c r="J1639" i="16"/>
  <c r="I1639" i="16"/>
  <c r="H1639" i="16"/>
  <c r="G1639" i="16"/>
  <c r="C1639" i="16"/>
  <c r="A1639" i="16"/>
  <c r="AB1638" i="16"/>
  <c r="AA1638" i="16"/>
  <c r="M1638" i="16"/>
  <c r="L1638" i="16"/>
  <c r="K1638" i="16"/>
  <c r="J1638" i="16"/>
  <c r="I1638" i="16"/>
  <c r="H1638" i="16"/>
  <c r="G1638" i="16"/>
  <c r="A1638" i="16"/>
  <c r="AB1637" i="16"/>
  <c r="AA1637" i="16"/>
  <c r="M1637" i="16"/>
  <c r="L1637" i="16"/>
  <c r="K1637" i="16"/>
  <c r="J1637" i="16"/>
  <c r="I1637" i="16"/>
  <c r="H1637" i="16"/>
  <c r="G1637" i="16"/>
  <c r="A1637" i="16"/>
  <c r="AB1636" i="16"/>
  <c r="AA1636" i="16"/>
  <c r="M1636" i="16"/>
  <c r="L1636" i="16"/>
  <c r="K1636" i="16"/>
  <c r="J1636" i="16"/>
  <c r="I1636" i="16"/>
  <c r="H1636" i="16"/>
  <c r="G1636" i="16"/>
  <c r="A1636" i="16"/>
  <c r="AB1635" i="16"/>
  <c r="AA1635" i="16"/>
  <c r="M1635" i="16"/>
  <c r="L1635" i="16"/>
  <c r="K1635" i="16"/>
  <c r="J1635" i="16"/>
  <c r="I1635" i="16"/>
  <c r="H1635" i="16"/>
  <c r="G1635" i="16"/>
  <c r="A1635" i="16"/>
  <c r="C1635" i="16" s="1"/>
  <c r="AB1634" i="16"/>
  <c r="AA1634" i="16"/>
  <c r="M1634" i="16"/>
  <c r="L1634" i="16"/>
  <c r="K1634" i="16"/>
  <c r="J1634" i="16"/>
  <c r="I1634" i="16"/>
  <c r="H1634" i="16"/>
  <c r="G1634" i="16"/>
  <c r="A1634" i="16"/>
  <c r="AB1633" i="16"/>
  <c r="AA1633" i="16"/>
  <c r="M1633" i="16"/>
  <c r="L1633" i="16"/>
  <c r="K1633" i="16"/>
  <c r="J1633" i="16"/>
  <c r="I1633" i="16"/>
  <c r="H1633" i="16"/>
  <c r="G1633" i="16"/>
  <c r="A1633" i="16"/>
  <c r="AB1632" i="16"/>
  <c r="AA1632" i="16"/>
  <c r="M1632" i="16"/>
  <c r="L1632" i="16"/>
  <c r="K1632" i="16"/>
  <c r="J1632" i="16"/>
  <c r="I1632" i="16"/>
  <c r="H1632" i="16"/>
  <c r="G1632" i="16"/>
  <c r="A1632" i="16"/>
  <c r="AB1631" i="16"/>
  <c r="AA1631" i="16"/>
  <c r="M1631" i="16"/>
  <c r="L1631" i="16"/>
  <c r="K1631" i="16"/>
  <c r="J1631" i="16"/>
  <c r="I1631" i="16"/>
  <c r="H1631" i="16"/>
  <c r="C1631" i="16" s="1"/>
  <c r="G1631" i="16"/>
  <c r="A1631" i="16"/>
  <c r="AB1630" i="16"/>
  <c r="AA1630" i="16"/>
  <c r="M1630" i="16"/>
  <c r="L1630" i="16"/>
  <c r="K1630" i="16"/>
  <c r="J1630" i="16"/>
  <c r="I1630" i="16"/>
  <c r="H1630" i="16"/>
  <c r="G1630" i="16"/>
  <c r="A1630" i="16"/>
  <c r="AB1629" i="16"/>
  <c r="AA1629" i="16"/>
  <c r="M1629" i="16"/>
  <c r="L1629" i="16"/>
  <c r="K1629" i="16"/>
  <c r="J1629" i="16"/>
  <c r="I1629" i="16"/>
  <c r="H1629" i="16"/>
  <c r="G1629" i="16"/>
  <c r="A1629" i="16"/>
  <c r="AB1628" i="16"/>
  <c r="AA1628" i="16"/>
  <c r="M1628" i="16"/>
  <c r="L1628" i="16"/>
  <c r="K1628" i="16"/>
  <c r="J1628" i="16"/>
  <c r="I1628" i="16"/>
  <c r="H1628" i="16"/>
  <c r="G1628" i="16"/>
  <c r="A1628" i="16"/>
  <c r="AB1627" i="16"/>
  <c r="AA1627" i="16"/>
  <c r="M1627" i="16"/>
  <c r="L1627" i="16"/>
  <c r="K1627" i="16"/>
  <c r="J1627" i="16"/>
  <c r="I1627" i="16"/>
  <c r="H1627" i="16"/>
  <c r="G1627" i="16"/>
  <c r="A1627" i="16"/>
  <c r="C1627" i="16" s="1"/>
  <c r="AB1626" i="16"/>
  <c r="AA1626" i="16"/>
  <c r="M1626" i="16"/>
  <c r="L1626" i="16"/>
  <c r="K1626" i="16"/>
  <c r="J1626" i="16"/>
  <c r="I1626" i="16"/>
  <c r="H1626" i="16"/>
  <c r="G1626" i="16"/>
  <c r="A1626" i="16"/>
  <c r="AB1625" i="16"/>
  <c r="AA1625" i="16"/>
  <c r="M1625" i="16"/>
  <c r="L1625" i="16"/>
  <c r="K1625" i="16"/>
  <c r="J1625" i="16"/>
  <c r="I1625" i="16"/>
  <c r="H1625" i="16"/>
  <c r="G1625" i="16"/>
  <c r="A1625" i="16"/>
  <c r="AB1624" i="16"/>
  <c r="AA1624" i="16"/>
  <c r="M1624" i="16"/>
  <c r="L1624" i="16"/>
  <c r="K1624" i="16"/>
  <c r="J1624" i="16"/>
  <c r="I1624" i="16"/>
  <c r="H1624" i="16"/>
  <c r="G1624" i="16"/>
  <c r="A1624" i="16"/>
  <c r="AB1623" i="16"/>
  <c r="AA1623" i="16"/>
  <c r="M1623" i="16"/>
  <c r="L1623" i="16"/>
  <c r="K1623" i="16"/>
  <c r="J1623" i="16"/>
  <c r="I1623" i="16"/>
  <c r="H1623" i="16"/>
  <c r="C1623" i="16" s="1"/>
  <c r="G1623" i="16"/>
  <c r="A1623" i="16"/>
  <c r="AB1622" i="16"/>
  <c r="AA1622" i="16"/>
  <c r="M1622" i="16"/>
  <c r="L1622" i="16"/>
  <c r="K1622" i="16"/>
  <c r="J1622" i="16"/>
  <c r="I1622" i="16"/>
  <c r="H1622" i="16"/>
  <c r="G1622" i="16"/>
  <c r="A1622" i="16"/>
  <c r="AB1621" i="16"/>
  <c r="AA1621" i="16"/>
  <c r="M1621" i="16"/>
  <c r="L1621" i="16"/>
  <c r="K1621" i="16"/>
  <c r="J1621" i="16"/>
  <c r="I1621" i="16"/>
  <c r="H1621" i="16"/>
  <c r="G1621" i="16"/>
  <c r="A1621" i="16"/>
  <c r="AB1620" i="16"/>
  <c r="AA1620" i="16"/>
  <c r="M1620" i="16"/>
  <c r="L1620" i="16"/>
  <c r="K1620" i="16"/>
  <c r="J1620" i="16"/>
  <c r="I1620" i="16"/>
  <c r="H1620" i="16"/>
  <c r="G1620" i="16"/>
  <c r="A1620" i="16"/>
  <c r="AB1619" i="16"/>
  <c r="AA1619" i="16"/>
  <c r="M1619" i="16"/>
  <c r="L1619" i="16"/>
  <c r="K1619" i="16"/>
  <c r="J1619" i="16"/>
  <c r="I1619" i="16"/>
  <c r="H1619" i="16"/>
  <c r="G1619" i="16"/>
  <c r="A1619" i="16"/>
  <c r="C1619" i="16" s="1"/>
  <c r="AB1618" i="16"/>
  <c r="AA1618" i="16"/>
  <c r="M1618" i="16"/>
  <c r="L1618" i="16"/>
  <c r="K1618" i="16"/>
  <c r="J1618" i="16"/>
  <c r="I1618" i="16"/>
  <c r="H1618" i="16"/>
  <c r="G1618" i="16"/>
  <c r="A1618" i="16"/>
  <c r="AB1617" i="16"/>
  <c r="AA1617" i="16"/>
  <c r="M1617" i="16"/>
  <c r="L1617" i="16"/>
  <c r="K1617" i="16"/>
  <c r="J1617" i="16"/>
  <c r="I1617" i="16"/>
  <c r="H1617" i="16"/>
  <c r="G1617" i="16"/>
  <c r="A1617" i="16"/>
  <c r="AB1616" i="16"/>
  <c r="AA1616" i="16"/>
  <c r="M1616" i="16"/>
  <c r="L1616" i="16"/>
  <c r="K1616" i="16"/>
  <c r="J1616" i="16"/>
  <c r="I1616" i="16"/>
  <c r="H1616" i="16"/>
  <c r="G1616" i="16"/>
  <c r="A1616" i="16"/>
  <c r="AB1615" i="16"/>
  <c r="AA1615" i="16"/>
  <c r="M1615" i="16"/>
  <c r="L1615" i="16"/>
  <c r="K1615" i="16"/>
  <c r="J1615" i="16"/>
  <c r="I1615" i="16"/>
  <c r="H1615" i="16"/>
  <c r="G1615" i="16"/>
  <c r="C1615" i="16"/>
  <c r="A1615" i="16"/>
  <c r="AB1614" i="16"/>
  <c r="AA1614" i="16"/>
  <c r="M1614" i="16"/>
  <c r="L1614" i="16"/>
  <c r="K1614" i="16"/>
  <c r="J1614" i="16"/>
  <c r="I1614" i="16"/>
  <c r="H1614" i="16"/>
  <c r="G1614" i="16"/>
  <c r="A1614" i="16"/>
  <c r="AB1613" i="16"/>
  <c r="AA1613" i="16"/>
  <c r="M1613" i="16"/>
  <c r="L1613" i="16"/>
  <c r="K1613" i="16"/>
  <c r="J1613" i="16"/>
  <c r="I1613" i="16"/>
  <c r="H1613" i="16"/>
  <c r="G1613" i="16"/>
  <c r="A1613" i="16"/>
  <c r="AB1612" i="16"/>
  <c r="AA1612" i="16"/>
  <c r="M1612" i="16"/>
  <c r="L1612" i="16"/>
  <c r="K1612" i="16"/>
  <c r="J1612" i="16"/>
  <c r="I1612" i="16"/>
  <c r="H1612" i="16"/>
  <c r="G1612" i="16"/>
  <c r="A1612" i="16"/>
  <c r="AB1611" i="16"/>
  <c r="AA1611" i="16"/>
  <c r="M1611" i="16"/>
  <c r="L1611" i="16"/>
  <c r="K1611" i="16"/>
  <c r="J1611" i="16"/>
  <c r="I1611" i="16"/>
  <c r="H1611" i="16"/>
  <c r="G1611" i="16"/>
  <c r="A1611" i="16"/>
  <c r="C1611" i="16" s="1"/>
  <c r="AB1610" i="16"/>
  <c r="AA1610" i="16"/>
  <c r="M1610" i="16"/>
  <c r="L1610" i="16"/>
  <c r="K1610" i="16"/>
  <c r="J1610" i="16"/>
  <c r="I1610" i="16"/>
  <c r="H1610" i="16"/>
  <c r="G1610" i="16"/>
  <c r="A1610" i="16"/>
  <c r="AB1609" i="16"/>
  <c r="AA1609" i="16"/>
  <c r="M1609" i="16"/>
  <c r="L1609" i="16"/>
  <c r="K1609" i="16"/>
  <c r="J1609" i="16"/>
  <c r="I1609" i="16"/>
  <c r="H1609" i="16"/>
  <c r="G1609" i="16"/>
  <c r="A1609" i="16"/>
  <c r="AB1608" i="16"/>
  <c r="AA1608" i="16"/>
  <c r="M1608" i="16"/>
  <c r="L1608" i="16"/>
  <c r="K1608" i="16"/>
  <c r="J1608" i="16"/>
  <c r="I1608" i="16"/>
  <c r="H1608" i="16"/>
  <c r="G1608" i="16"/>
  <c r="A1608" i="16"/>
  <c r="AB1607" i="16"/>
  <c r="AA1607" i="16"/>
  <c r="M1607" i="16"/>
  <c r="L1607" i="16"/>
  <c r="K1607" i="16"/>
  <c r="J1607" i="16"/>
  <c r="I1607" i="16"/>
  <c r="H1607" i="16"/>
  <c r="G1607" i="16"/>
  <c r="C1607" i="16"/>
  <c r="A1607" i="16"/>
  <c r="AB1606" i="16"/>
  <c r="AA1606" i="16"/>
  <c r="M1606" i="16"/>
  <c r="L1606" i="16"/>
  <c r="K1606" i="16"/>
  <c r="J1606" i="16"/>
  <c r="I1606" i="16"/>
  <c r="H1606" i="16"/>
  <c r="G1606" i="16"/>
  <c r="A1606" i="16"/>
  <c r="AB1605" i="16"/>
  <c r="AA1605" i="16"/>
  <c r="M1605" i="16"/>
  <c r="L1605" i="16"/>
  <c r="K1605" i="16"/>
  <c r="J1605" i="16"/>
  <c r="I1605" i="16"/>
  <c r="H1605" i="16"/>
  <c r="G1605" i="16"/>
  <c r="A1605" i="16"/>
  <c r="AB1604" i="16"/>
  <c r="AA1604" i="16"/>
  <c r="M1604" i="16"/>
  <c r="L1604" i="16"/>
  <c r="K1604" i="16"/>
  <c r="J1604" i="16"/>
  <c r="I1604" i="16"/>
  <c r="H1604" i="16"/>
  <c r="G1604" i="16"/>
  <c r="A1604" i="16"/>
  <c r="AB1603" i="16"/>
  <c r="AA1603" i="16"/>
  <c r="M1603" i="16"/>
  <c r="L1603" i="16"/>
  <c r="K1603" i="16"/>
  <c r="J1603" i="16"/>
  <c r="I1603" i="16"/>
  <c r="H1603" i="16"/>
  <c r="G1603" i="16"/>
  <c r="A1603" i="16"/>
  <c r="C1603" i="16" s="1"/>
  <c r="AB1602" i="16"/>
  <c r="AA1602" i="16"/>
  <c r="M1602" i="16"/>
  <c r="L1602" i="16"/>
  <c r="K1602" i="16"/>
  <c r="J1602" i="16"/>
  <c r="I1602" i="16"/>
  <c r="H1602" i="16"/>
  <c r="G1602" i="16"/>
  <c r="A1602" i="16"/>
  <c r="AB1601" i="16"/>
  <c r="AA1601" i="16"/>
  <c r="M1601" i="16"/>
  <c r="L1601" i="16"/>
  <c r="K1601" i="16"/>
  <c r="J1601" i="16"/>
  <c r="I1601" i="16"/>
  <c r="H1601" i="16"/>
  <c r="G1601" i="16"/>
  <c r="A1601" i="16"/>
  <c r="AB1600" i="16"/>
  <c r="AA1600" i="16"/>
  <c r="M1600" i="16"/>
  <c r="L1600" i="16"/>
  <c r="K1600" i="16"/>
  <c r="J1600" i="16"/>
  <c r="I1600" i="16"/>
  <c r="H1600" i="16"/>
  <c r="G1600" i="16"/>
  <c r="A1600" i="16"/>
  <c r="AB1599" i="16"/>
  <c r="AA1599" i="16"/>
  <c r="M1599" i="16"/>
  <c r="L1599" i="16"/>
  <c r="K1599" i="16"/>
  <c r="J1599" i="16"/>
  <c r="I1599" i="16"/>
  <c r="H1599" i="16"/>
  <c r="C1599" i="16" s="1"/>
  <c r="G1599" i="16"/>
  <c r="A1599" i="16"/>
  <c r="AB1598" i="16"/>
  <c r="AA1598" i="16"/>
  <c r="M1598" i="16"/>
  <c r="L1598" i="16"/>
  <c r="K1598" i="16"/>
  <c r="J1598" i="16"/>
  <c r="I1598" i="16"/>
  <c r="H1598" i="16"/>
  <c r="G1598" i="16"/>
  <c r="A1598" i="16"/>
  <c r="AB1597" i="16"/>
  <c r="AA1597" i="16"/>
  <c r="M1597" i="16"/>
  <c r="L1597" i="16"/>
  <c r="K1597" i="16"/>
  <c r="J1597" i="16"/>
  <c r="I1597" i="16"/>
  <c r="H1597" i="16"/>
  <c r="G1597" i="16"/>
  <c r="A1597" i="16"/>
  <c r="AB1596" i="16"/>
  <c r="AA1596" i="16"/>
  <c r="M1596" i="16"/>
  <c r="L1596" i="16"/>
  <c r="K1596" i="16"/>
  <c r="J1596" i="16"/>
  <c r="I1596" i="16"/>
  <c r="H1596" i="16"/>
  <c r="G1596" i="16"/>
  <c r="A1596" i="16"/>
  <c r="AB1595" i="16"/>
  <c r="AA1595" i="16"/>
  <c r="M1595" i="16"/>
  <c r="L1595" i="16"/>
  <c r="K1595" i="16"/>
  <c r="J1595" i="16"/>
  <c r="I1595" i="16"/>
  <c r="H1595" i="16"/>
  <c r="G1595" i="16"/>
  <c r="A1595" i="16"/>
  <c r="C1595" i="16" s="1"/>
  <c r="AB1594" i="16"/>
  <c r="AA1594" i="16"/>
  <c r="M1594" i="16"/>
  <c r="L1594" i="16"/>
  <c r="K1594" i="16"/>
  <c r="J1594" i="16"/>
  <c r="I1594" i="16"/>
  <c r="H1594" i="16"/>
  <c r="G1594" i="16"/>
  <c r="A1594" i="16"/>
  <c r="AB1593" i="16"/>
  <c r="AA1593" i="16"/>
  <c r="M1593" i="16"/>
  <c r="L1593" i="16"/>
  <c r="K1593" i="16"/>
  <c r="J1593" i="16"/>
  <c r="I1593" i="16"/>
  <c r="H1593" i="16"/>
  <c r="G1593" i="16"/>
  <c r="A1593" i="16"/>
  <c r="AB1592" i="16"/>
  <c r="AA1592" i="16"/>
  <c r="M1592" i="16"/>
  <c r="L1592" i="16"/>
  <c r="K1592" i="16"/>
  <c r="J1592" i="16"/>
  <c r="I1592" i="16"/>
  <c r="H1592" i="16"/>
  <c r="G1592" i="16"/>
  <c r="A1592" i="16"/>
  <c r="AB1591" i="16"/>
  <c r="AA1591" i="16"/>
  <c r="M1591" i="16"/>
  <c r="L1591" i="16"/>
  <c r="K1591" i="16"/>
  <c r="J1591" i="16"/>
  <c r="I1591" i="16"/>
  <c r="H1591" i="16"/>
  <c r="C1591" i="16" s="1"/>
  <c r="G1591" i="16"/>
  <c r="A1591" i="16"/>
  <c r="AB1590" i="16"/>
  <c r="AA1590" i="16"/>
  <c r="M1590" i="16"/>
  <c r="L1590" i="16"/>
  <c r="K1590" i="16"/>
  <c r="J1590" i="16"/>
  <c r="I1590" i="16"/>
  <c r="H1590" i="16"/>
  <c r="G1590" i="16"/>
  <c r="A1590" i="16"/>
  <c r="AB1589" i="16"/>
  <c r="AA1589" i="16"/>
  <c r="M1589" i="16"/>
  <c r="L1589" i="16"/>
  <c r="K1589" i="16"/>
  <c r="J1589" i="16"/>
  <c r="I1589" i="16"/>
  <c r="H1589" i="16"/>
  <c r="G1589" i="16"/>
  <c r="A1589" i="16"/>
  <c r="AB1588" i="16"/>
  <c r="AA1588" i="16"/>
  <c r="M1588" i="16"/>
  <c r="L1588" i="16"/>
  <c r="K1588" i="16"/>
  <c r="J1588" i="16"/>
  <c r="I1588" i="16"/>
  <c r="H1588" i="16"/>
  <c r="G1588" i="16"/>
  <c r="A1588" i="16"/>
  <c r="AB1587" i="16"/>
  <c r="AA1587" i="16"/>
  <c r="M1587" i="16"/>
  <c r="L1587" i="16"/>
  <c r="K1587" i="16"/>
  <c r="J1587" i="16"/>
  <c r="I1587" i="16"/>
  <c r="H1587" i="16"/>
  <c r="G1587" i="16"/>
  <c r="A1587" i="16"/>
  <c r="C1587" i="16" s="1"/>
  <c r="AB1586" i="16"/>
  <c r="AA1586" i="16"/>
  <c r="M1586" i="16"/>
  <c r="L1586" i="16"/>
  <c r="K1586" i="16"/>
  <c r="J1586" i="16"/>
  <c r="I1586" i="16"/>
  <c r="H1586" i="16"/>
  <c r="G1586" i="16"/>
  <c r="A1586" i="16"/>
  <c r="AB1585" i="16"/>
  <c r="AA1585" i="16"/>
  <c r="M1585" i="16"/>
  <c r="L1585" i="16"/>
  <c r="K1585" i="16"/>
  <c r="J1585" i="16"/>
  <c r="I1585" i="16"/>
  <c r="H1585" i="16"/>
  <c r="G1585" i="16"/>
  <c r="A1585" i="16"/>
  <c r="AB1584" i="16"/>
  <c r="AA1584" i="16"/>
  <c r="M1584" i="16"/>
  <c r="L1584" i="16"/>
  <c r="K1584" i="16"/>
  <c r="J1584" i="16"/>
  <c r="I1584" i="16"/>
  <c r="H1584" i="16"/>
  <c r="G1584" i="16"/>
  <c r="A1584" i="16"/>
  <c r="AB1583" i="16"/>
  <c r="AA1583" i="16"/>
  <c r="M1583" i="16"/>
  <c r="L1583" i="16"/>
  <c r="K1583" i="16"/>
  <c r="J1583" i="16"/>
  <c r="I1583" i="16"/>
  <c r="H1583" i="16"/>
  <c r="G1583" i="16"/>
  <c r="C1583" i="16"/>
  <c r="A1583" i="16"/>
  <c r="AB1582" i="16"/>
  <c r="AA1582" i="16"/>
  <c r="M1582" i="16"/>
  <c r="L1582" i="16"/>
  <c r="K1582" i="16"/>
  <c r="J1582" i="16"/>
  <c r="I1582" i="16"/>
  <c r="H1582" i="16"/>
  <c r="G1582" i="16"/>
  <c r="A1582" i="16"/>
  <c r="AB1581" i="16"/>
  <c r="AA1581" i="16"/>
  <c r="M1581" i="16"/>
  <c r="L1581" i="16"/>
  <c r="K1581" i="16"/>
  <c r="J1581" i="16"/>
  <c r="I1581" i="16"/>
  <c r="H1581" i="16"/>
  <c r="G1581" i="16"/>
  <c r="A1581" i="16"/>
  <c r="AB1580" i="16"/>
  <c r="AA1580" i="16"/>
  <c r="M1580" i="16"/>
  <c r="L1580" i="16"/>
  <c r="K1580" i="16"/>
  <c r="J1580" i="16"/>
  <c r="I1580" i="16"/>
  <c r="H1580" i="16"/>
  <c r="G1580" i="16"/>
  <c r="A1580" i="16"/>
  <c r="AB1579" i="16"/>
  <c r="AA1579" i="16"/>
  <c r="M1579" i="16"/>
  <c r="L1579" i="16"/>
  <c r="K1579" i="16"/>
  <c r="J1579" i="16"/>
  <c r="I1579" i="16"/>
  <c r="H1579" i="16"/>
  <c r="G1579" i="16"/>
  <c r="A1579" i="16"/>
  <c r="C1579" i="16" s="1"/>
  <c r="AB1578" i="16"/>
  <c r="AA1578" i="16"/>
  <c r="M1578" i="16"/>
  <c r="L1578" i="16"/>
  <c r="K1578" i="16"/>
  <c r="J1578" i="16"/>
  <c r="I1578" i="16"/>
  <c r="H1578" i="16"/>
  <c r="G1578" i="16"/>
  <c r="A1578" i="16"/>
  <c r="AB1577" i="16"/>
  <c r="AA1577" i="16"/>
  <c r="M1577" i="16"/>
  <c r="L1577" i="16"/>
  <c r="K1577" i="16"/>
  <c r="J1577" i="16"/>
  <c r="I1577" i="16"/>
  <c r="H1577" i="16"/>
  <c r="G1577" i="16"/>
  <c r="A1577" i="16"/>
  <c r="AB1576" i="16"/>
  <c r="AA1576" i="16"/>
  <c r="M1576" i="16"/>
  <c r="L1576" i="16"/>
  <c r="K1576" i="16"/>
  <c r="J1576" i="16"/>
  <c r="I1576" i="16"/>
  <c r="H1576" i="16"/>
  <c r="G1576" i="16"/>
  <c r="A1576" i="16"/>
  <c r="AB1575" i="16"/>
  <c r="AA1575" i="16"/>
  <c r="M1575" i="16"/>
  <c r="L1575" i="16"/>
  <c r="K1575" i="16"/>
  <c r="J1575" i="16"/>
  <c r="I1575" i="16"/>
  <c r="H1575" i="16"/>
  <c r="G1575" i="16"/>
  <c r="C1575" i="16"/>
  <c r="A1575" i="16"/>
  <c r="AB1574" i="16"/>
  <c r="AA1574" i="16"/>
  <c r="M1574" i="16"/>
  <c r="L1574" i="16"/>
  <c r="K1574" i="16"/>
  <c r="J1574" i="16"/>
  <c r="I1574" i="16"/>
  <c r="H1574" i="16"/>
  <c r="G1574" i="16"/>
  <c r="A1574" i="16"/>
  <c r="AB1573" i="16"/>
  <c r="AA1573" i="16"/>
  <c r="M1573" i="16"/>
  <c r="L1573" i="16"/>
  <c r="K1573" i="16"/>
  <c r="J1573" i="16"/>
  <c r="I1573" i="16"/>
  <c r="H1573" i="16"/>
  <c r="G1573" i="16"/>
  <c r="A1573" i="16"/>
  <c r="AB1572" i="16"/>
  <c r="AA1572" i="16"/>
  <c r="M1572" i="16"/>
  <c r="L1572" i="16"/>
  <c r="K1572" i="16"/>
  <c r="J1572" i="16"/>
  <c r="I1572" i="16"/>
  <c r="H1572" i="16"/>
  <c r="G1572" i="16"/>
  <c r="A1572" i="16"/>
  <c r="AB1571" i="16"/>
  <c r="AA1571" i="16"/>
  <c r="M1571" i="16"/>
  <c r="L1571" i="16"/>
  <c r="K1571" i="16"/>
  <c r="J1571" i="16"/>
  <c r="I1571" i="16"/>
  <c r="H1571" i="16"/>
  <c r="G1571" i="16"/>
  <c r="A1571" i="16"/>
  <c r="C1571" i="16" s="1"/>
  <c r="AB1570" i="16"/>
  <c r="AA1570" i="16"/>
  <c r="M1570" i="16"/>
  <c r="L1570" i="16"/>
  <c r="K1570" i="16"/>
  <c r="J1570" i="16"/>
  <c r="I1570" i="16"/>
  <c r="H1570" i="16"/>
  <c r="G1570" i="16"/>
  <c r="A1570" i="16"/>
  <c r="AB1569" i="16"/>
  <c r="AA1569" i="16"/>
  <c r="M1569" i="16"/>
  <c r="L1569" i="16"/>
  <c r="K1569" i="16"/>
  <c r="J1569" i="16"/>
  <c r="I1569" i="16"/>
  <c r="H1569" i="16"/>
  <c r="G1569" i="16"/>
  <c r="A1569" i="16"/>
  <c r="AB1568" i="16"/>
  <c r="AA1568" i="16"/>
  <c r="M1568" i="16"/>
  <c r="L1568" i="16"/>
  <c r="K1568" i="16"/>
  <c r="J1568" i="16"/>
  <c r="I1568" i="16"/>
  <c r="H1568" i="16"/>
  <c r="G1568" i="16"/>
  <c r="A1568" i="16"/>
  <c r="AB1567" i="16"/>
  <c r="AA1567" i="16"/>
  <c r="M1567" i="16"/>
  <c r="L1567" i="16"/>
  <c r="K1567" i="16"/>
  <c r="J1567" i="16"/>
  <c r="I1567" i="16"/>
  <c r="H1567" i="16"/>
  <c r="C1567" i="16" s="1"/>
  <c r="G1567" i="16"/>
  <c r="A1567" i="16"/>
  <c r="AB1566" i="16"/>
  <c r="AA1566" i="16"/>
  <c r="M1566" i="16"/>
  <c r="L1566" i="16"/>
  <c r="K1566" i="16"/>
  <c r="J1566" i="16"/>
  <c r="I1566" i="16"/>
  <c r="H1566" i="16"/>
  <c r="G1566" i="16"/>
  <c r="A1566" i="16"/>
  <c r="AB1565" i="16"/>
  <c r="AA1565" i="16"/>
  <c r="M1565" i="16"/>
  <c r="L1565" i="16"/>
  <c r="K1565" i="16"/>
  <c r="J1565" i="16"/>
  <c r="I1565" i="16"/>
  <c r="H1565" i="16"/>
  <c r="G1565" i="16"/>
  <c r="A1565" i="16"/>
  <c r="AB1564" i="16"/>
  <c r="AA1564" i="16"/>
  <c r="M1564" i="16"/>
  <c r="L1564" i="16"/>
  <c r="K1564" i="16"/>
  <c r="J1564" i="16"/>
  <c r="I1564" i="16"/>
  <c r="H1564" i="16"/>
  <c r="G1564" i="16"/>
  <c r="A1564" i="16"/>
  <c r="AB1563" i="16"/>
  <c r="AA1563" i="16"/>
  <c r="M1563" i="16"/>
  <c r="L1563" i="16"/>
  <c r="K1563" i="16"/>
  <c r="J1563" i="16"/>
  <c r="I1563" i="16"/>
  <c r="H1563" i="16"/>
  <c r="G1563" i="16"/>
  <c r="A1563" i="16"/>
  <c r="C1563" i="16" s="1"/>
  <c r="AB1562" i="16"/>
  <c r="AA1562" i="16"/>
  <c r="M1562" i="16"/>
  <c r="L1562" i="16"/>
  <c r="K1562" i="16"/>
  <c r="J1562" i="16"/>
  <c r="I1562" i="16"/>
  <c r="H1562" i="16"/>
  <c r="G1562" i="16"/>
  <c r="A1562" i="16"/>
  <c r="AB1561" i="16"/>
  <c r="AA1561" i="16"/>
  <c r="M1561" i="16"/>
  <c r="L1561" i="16"/>
  <c r="K1561" i="16"/>
  <c r="J1561" i="16"/>
  <c r="I1561" i="16"/>
  <c r="H1561" i="16"/>
  <c r="G1561" i="16"/>
  <c r="A1561" i="16"/>
  <c r="AB1560" i="16"/>
  <c r="AA1560" i="16"/>
  <c r="M1560" i="16"/>
  <c r="L1560" i="16"/>
  <c r="K1560" i="16"/>
  <c r="J1560" i="16"/>
  <c r="I1560" i="16"/>
  <c r="H1560" i="16"/>
  <c r="G1560" i="16"/>
  <c r="A1560" i="16"/>
  <c r="AB1559" i="16"/>
  <c r="AA1559" i="16"/>
  <c r="M1559" i="16"/>
  <c r="L1559" i="16"/>
  <c r="K1559" i="16"/>
  <c r="J1559" i="16"/>
  <c r="I1559" i="16"/>
  <c r="H1559" i="16"/>
  <c r="C1559" i="16" s="1"/>
  <c r="G1559" i="16"/>
  <c r="A1559" i="16"/>
  <c r="AB1558" i="16"/>
  <c r="AA1558" i="16"/>
  <c r="M1558" i="16"/>
  <c r="L1558" i="16"/>
  <c r="K1558" i="16"/>
  <c r="J1558" i="16"/>
  <c r="I1558" i="16"/>
  <c r="H1558" i="16"/>
  <c r="G1558" i="16"/>
  <c r="A1558" i="16"/>
  <c r="AB1557" i="16"/>
  <c r="AA1557" i="16"/>
  <c r="M1557" i="16"/>
  <c r="L1557" i="16"/>
  <c r="K1557" i="16"/>
  <c r="J1557" i="16"/>
  <c r="I1557" i="16"/>
  <c r="H1557" i="16"/>
  <c r="G1557" i="16"/>
  <c r="A1557" i="16"/>
  <c r="AB1556" i="16"/>
  <c r="AA1556" i="16"/>
  <c r="M1556" i="16"/>
  <c r="L1556" i="16"/>
  <c r="K1556" i="16"/>
  <c r="J1556" i="16"/>
  <c r="I1556" i="16"/>
  <c r="H1556" i="16"/>
  <c r="G1556" i="16"/>
  <c r="A1556" i="16"/>
  <c r="AB1555" i="16"/>
  <c r="AA1555" i="16"/>
  <c r="M1555" i="16"/>
  <c r="L1555" i="16"/>
  <c r="K1555" i="16"/>
  <c r="J1555" i="16"/>
  <c r="I1555" i="16"/>
  <c r="H1555" i="16"/>
  <c r="G1555" i="16"/>
  <c r="A1555" i="16"/>
  <c r="C1555" i="16" s="1"/>
  <c r="AB1554" i="16"/>
  <c r="AA1554" i="16"/>
  <c r="M1554" i="16"/>
  <c r="L1554" i="16"/>
  <c r="K1554" i="16"/>
  <c r="J1554" i="16"/>
  <c r="I1554" i="16"/>
  <c r="H1554" i="16"/>
  <c r="G1554" i="16"/>
  <c r="A1554" i="16"/>
  <c r="AB1553" i="16"/>
  <c r="AA1553" i="16"/>
  <c r="M1553" i="16"/>
  <c r="L1553" i="16"/>
  <c r="K1553" i="16"/>
  <c r="J1553" i="16"/>
  <c r="I1553" i="16"/>
  <c r="H1553" i="16"/>
  <c r="G1553" i="16"/>
  <c r="A1553" i="16"/>
  <c r="AB1552" i="16"/>
  <c r="AA1552" i="16"/>
  <c r="M1552" i="16"/>
  <c r="L1552" i="16"/>
  <c r="K1552" i="16"/>
  <c r="J1552" i="16"/>
  <c r="I1552" i="16"/>
  <c r="H1552" i="16"/>
  <c r="G1552" i="16"/>
  <c r="A1552" i="16"/>
  <c r="AB1551" i="16"/>
  <c r="AA1551" i="16"/>
  <c r="M1551" i="16"/>
  <c r="L1551" i="16"/>
  <c r="K1551" i="16"/>
  <c r="J1551" i="16"/>
  <c r="I1551" i="16"/>
  <c r="H1551" i="16"/>
  <c r="G1551" i="16"/>
  <c r="C1551" i="16"/>
  <c r="A1551" i="16"/>
  <c r="AB1550" i="16"/>
  <c r="AA1550" i="16"/>
  <c r="M1550" i="16"/>
  <c r="L1550" i="16"/>
  <c r="K1550" i="16"/>
  <c r="J1550" i="16"/>
  <c r="I1550" i="16"/>
  <c r="H1550" i="16"/>
  <c r="G1550" i="16"/>
  <c r="A1550" i="16"/>
  <c r="AB1549" i="16"/>
  <c r="AA1549" i="16"/>
  <c r="M1549" i="16"/>
  <c r="L1549" i="16"/>
  <c r="K1549" i="16"/>
  <c r="J1549" i="16"/>
  <c r="I1549" i="16"/>
  <c r="H1549" i="16"/>
  <c r="G1549" i="16"/>
  <c r="A1549" i="16"/>
  <c r="AB1548" i="16"/>
  <c r="AA1548" i="16"/>
  <c r="M1548" i="16"/>
  <c r="L1548" i="16"/>
  <c r="K1548" i="16"/>
  <c r="J1548" i="16"/>
  <c r="I1548" i="16"/>
  <c r="H1548" i="16"/>
  <c r="G1548" i="16"/>
  <c r="A1548" i="16"/>
  <c r="AB1547" i="16"/>
  <c r="AA1547" i="16"/>
  <c r="M1547" i="16"/>
  <c r="L1547" i="16"/>
  <c r="K1547" i="16"/>
  <c r="J1547" i="16"/>
  <c r="I1547" i="16"/>
  <c r="H1547" i="16"/>
  <c r="G1547" i="16"/>
  <c r="A1547" i="16"/>
  <c r="C1547" i="16" s="1"/>
  <c r="AB1546" i="16"/>
  <c r="AA1546" i="16"/>
  <c r="M1546" i="16"/>
  <c r="L1546" i="16"/>
  <c r="K1546" i="16"/>
  <c r="J1546" i="16"/>
  <c r="I1546" i="16"/>
  <c r="H1546" i="16"/>
  <c r="G1546" i="16"/>
  <c r="A1546" i="16"/>
  <c r="AB1545" i="16"/>
  <c r="AA1545" i="16"/>
  <c r="M1545" i="16"/>
  <c r="L1545" i="16"/>
  <c r="K1545" i="16"/>
  <c r="J1545" i="16"/>
  <c r="I1545" i="16"/>
  <c r="H1545" i="16"/>
  <c r="G1545" i="16"/>
  <c r="A1545" i="16"/>
  <c r="AB1544" i="16"/>
  <c r="AA1544" i="16"/>
  <c r="M1544" i="16"/>
  <c r="L1544" i="16"/>
  <c r="K1544" i="16"/>
  <c r="J1544" i="16"/>
  <c r="I1544" i="16"/>
  <c r="H1544" i="16"/>
  <c r="G1544" i="16"/>
  <c r="A1544" i="16"/>
  <c r="AB1543" i="16"/>
  <c r="AA1543" i="16"/>
  <c r="M1543" i="16"/>
  <c r="L1543" i="16"/>
  <c r="K1543" i="16"/>
  <c r="J1543" i="16"/>
  <c r="I1543" i="16"/>
  <c r="H1543" i="16"/>
  <c r="G1543" i="16"/>
  <c r="C1543" i="16"/>
  <c r="A1543" i="16"/>
  <c r="AB1542" i="16"/>
  <c r="AA1542" i="16"/>
  <c r="M1542" i="16"/>
  <c r="L1542" i="16"/>
  <c r="K1542" i="16"/>
  <c r="J1542" i="16"/>
  <c r="I1542" i="16"/>
  <c r="H1542" i="16"/>
  <c r="G1542" i="16"/>
  <c r="A1542" i="16"/>
  <c r="AB1541" i="16"/>
  <c r="AA1541" i="16"/>
  <c r="M1541" i="16"/>
  <c r="L1541" i="16"/>
  <c r="K1541" i="16"/>
  <c r="J1541" i="16"/>
  <c r="I1541" i="16"/>
  <c r="H1541" i="16"/>
  <c r="G1541" i="16"/>
  <c r="A1541" i="16"/>
  <c r="AB1540" i="16"/>
  <c r="AA1540" i="16"/>
  <c r="M1540" i="16"/>
  <c r="L1540" i="16"/>
  <c r="K1540" i="16"/>
  <c r="J1540" i="16"/>
  <c r="I1540" i="16"/>
  <c r="H1540" i="16"/>
  <c r="G1540" i="16"/>
  <c r="A1540" i="16"/>
  <c r="AB1539" i="16"/>
  <c r="AA1539" i="16"/>
  <c r="M1539" i="16"/>
  <c r="L1539" i="16"/>
  <c r="K1539" i="16"/>
  <c r="J1539" i="16"/>
  <c r="I1539" i="16"/>
  <c r="H1539" i="16"/>
  <c r="G1539" i="16"/>
  <c r="A1539" i="16"/>
  <c r="C1539" i="16" s="1"/>
  <c r="AB1538" i="16"/>
  <c r="AA1538" i="16"/>
  <c r="M1538" i="16"/>
  <c r="L1538" i="16"/>
  <c r="K1538" i="16"/>
  <c r="J1538" i="16"/>
  <c r="I1538" i="16"/>
  <c r="H1538" i="16"/>
  <c r="G1538" i="16"/>
  <c r="A1538" i="16"/>
  <c r="AB1537" i="16"/>
  <c r="AA1537" i="16"/>
  <c r="M1537" i="16"/>
  <c r="L1537" i="16"/>
  <c r="K1537" i="16"/>
  <c r="J1537" i="16"/>
  <c r="I1537" i="16"/>
  <c r="H1537" i="16"/>
  <c r="G1537" i="16"/>
  <c r="A1537" i="16"/>
  <c r="AB1536" i="16"/>
  <c r="AA1536" i="16"/>
  <c r="M1536" i="16"/>
  <c r="L1536" i="16"/>
  <c r="K1536" i="16"/>
  <c r="J1536" i="16"/>
  <c r="I1536" i="16"/>
  <c r="H1536" i="16"/>
  <c r="G1536" i="16"/>
  <c r="A1536" i="16"/>
  <c r="AB1535" i="16"/>
  <c r="AA1535" i="16"/>
  <c r="M1535" i="16"/>
  <c r="L1535" i="16"/>
  <c r="K1535" i="16"/>
  <c r="J1535" i="16"/>
  <c r="I1535" i="16"/>
  <c r="H1535" i="16"/>
  <c r="C1535" i="16" s="1"/>
  <c r="G1535" i="16"/>
  <c r="A1535" i="16"/>
  <c r="AB1534" i="16"/>
  <c r="AA1534" i="16"/>
  <c r="M1534" i="16"/>
  <c r="L1534" i="16"/>
  <c r="K1534" i="16"/>
  <c r="J1534" i="16"/>
  <c r="I1534" i="16"/>
  <c r="H1534" i="16"/>
  <c r="G1534" i="16"/>
  <c r="A1534" i="16"/>
  <c r="AB1533" i="16"/>
  <c r="AA1533" i="16"/>
  <c r="M1533" i="16"/>
  <c r="L1533" i="16"/>
  <c r="K1533" i="16"/>
  <c r="J1533" i="16"/>
  <c r="I1533" i="16"/>
  <c r="H1533" i="16"/>
  <c r="G1533" i="16"/>
  <c r="A1533" i="16"/>
  <c r="AB1532" i="16"/>
  <c r="AA1532" i="16"/>
  <c r="M1532" i="16"/>
  <c r="L1532" i="16"/>
  <c r="K1532" i="16"/>
  <c r="J1532" i="16"/>
  <c r="I1532" i="16"/>
  <c r="H1532" i="16"/>
  <c r="G1532" i="16"/>
  <c r="A1532" i="16"/>
  <c r="AB1531" i="16"/>
  <c r="AA1531" i="16"/>
  <c r="M1531" i="16"/>
  <c r="L1531" i="16"/>
  <c r="K1531" i="16"/>
  <c r="J1531" i="16"/>
  <c r="I1531" i="16"/>
  <c r="H1531" i="16"/>
  <c r="G1531" i="16"/>
  <c r="A1531" i="16"/>
  <c r="C1531" i="16" s="1"/>
  <c r="AB1530" i="16"/>
  <c r="AA1530" i="16"/>
  <c r="M1530" i="16"/>
  <c r="L1530" i="16"/>
  <c r="K1530" i="16"/>
  <c r="J1530" i="16"/>
  <c r="I1530" i="16"/>
  <c r="H1530" i="16"/>
  <c r="G1530" i="16"/>
  <c r="A1530" i="16"/>
  <c r="AB1529" i="16"/>
  <c r="AA1529" i="16"/>
  <c r="M1529" i="16"/>
  <c r="L1529" i="16"/>
  <c r="K1529" i="16"/>
  <c r="J1529" i="16"/>
  <c r="I1529" i="16"/>
  <c r="H1529" i="16"/>
  <c r="G1529" i="16"/>
  <c r="A1529" i="16"/>
  <c r="AB1528" i="16"/>
  <c r="AA1528" i="16"/>
  <c r="M1528" i="16"/>
  <c r="L1528" i="16"/>
  <c r="K1528" i="16"/>
  <c r="J1528" i="16"/>
  <c r="I1528" i="16"/>
  <c r="H1528" i="16"/>
  <c r="G1528" i="16"/>
  <c r="A1528" i="16"/>
  <c r="AB1527" i="16"/>
  <c r="AA1527" i="16"/>
  <c r="M1527" i="16"/>
  <c r="L1527" i="16"/>
  <c r="K1527" i="16"/>
  <c r="J1527" i="16"/>
  <c r="I1527" i="16"/>
  <c r="H1527" i="16"/>
  <c r="C1527" i="16" s="1"/>
  <c r="G1527" i="16"/>
  <c r="A1527" i="16"/>
  <c r="AB1526" i="16"/>
  <c r="AA1526" i="16"/>
  <c r="M1526" i="16"/>
  <c r="L1526" i="16"/>
  <c r="K1526" i="16"/>
  <c r="J1526" i="16"/>
  <c r="I1526" i="16"/>
  <c r="H1526" i="16"/>
  <c r="G1526" i="16"/>
  <c r="A1526" i="16"/>
  <c r="AB1525" i="16"/>
  <c r="AA1525" i="16"/>
  <c r="M1525" i="16"/>
  <c r="L1525" i="16"/>
  <c r="K1525" i="16"/>
  <c r="J1525" i="16"/>
  <c r="I1525" i="16"/>
  <c r="H1525" i="16"/>
  <c r="G1525" i="16"/>
  <c r="A1525" i="16"/>
  <c r="AB1524" i="16"/>
  <c r="AA1524" i="16"/>
  <c r="M1524" i="16"/>
  <c r="L1524" i="16"/>
  <c r="K1524" i="16"/>
  <c r="J1524" i="16"/>
  <c r="I1524" i="16"/>
  <c r="H1524" i="16"/>
  <c r="G1524" i="16"/>
  <c r="A1524" i="16"/>
  <c r="AB1523" i="16"/>
  <c r="AA1523" i="16"/>
  <c r="M1523" i="16"/>
  <c r="L1523" i="16"/>
  <c r="K1523" i="16"/>
  <c r="J1523" i="16"/>
  <c r="I1523" i="16"/>
  <c r="H1523" i="16"/>
  <c r="G1523" i="16"/>
  <c r="A1523" i="16"/>
  <c r="C1523" i="16" s="1"/>
  <c r="AB1522" i="16"/>
  <c r="AA1522" i="16"/>
  <c r="M1522" i="16"/>
  <c r="L1522" i="16"/>
  <c r="K1522" i="16"/>
  <c r="J1522" i="16"/>
  <c r="I1522" i="16"/>
  <c r="H1522" i="16"/>
  <c r="G1522" i="16"/>
  <c r="A1522" i="16"/>
  <c r="AB1521" i="16"/>
  <c r="AA1521" i="16"/>
  <c r="M1521" i="16"/>
  <c r="L1521" i="16"/>
  <c r="K1521" i="16"/>
  <c r="J1521" i="16"/>
  <c r="I1521" i="16"/>
  <c r="H1521" i="16"/>
  <c r="G1521" i="16"/>
  <c r="A1521" i="16"/>
  <c r="AB1520" i="16"/>
  <c r="AA1520" i="16"/>
  <c r="M1520" i="16"/>
  <c r="L1520" i="16"/>
  <c r="K1520" i="16"/>
  <c r="J1520" i="16"/>
  <c r="I1520" i="16"/>
  <c r="H1520" i="16"/>
  <c r="G1520" i="16"/>
  <c r="A1520" i="16"/>
  <c r="AB1519" i="16"/>
  <c r="AA1519" i="16"/>
  <c r="M1519" i="16"/>
  <c r="L1519" i="16"/>
  <c r="K1519" i="16"/>
  <c r="J1519" i="16"/>
  <c r="I1519" i="16"/>
  <c r="H1519" i="16"/>
  <c r="G1519" i="16"/>
  <c r="C1519" i="16"/>
  <c r="A1519" i="16"/>
  <c r="AB1518" i="16"/>
  <c r="AA1518" i="16"/>
  <c r="M1518" i="16"/>
  <c r="L1518" i="16"/>
  <c r="K1518" i="16"/>
  <c r="J1518" i="16"/>
  <c r="I1518" i="16"/>
  <c r="H1518" i="16"/>
  <c r="G1518" i="16"/>
  <c r="A1518" i="16"/>
  <c r="AB1517" i="16"/>
  <c r="AA1517" i="16"/>
  <c r="M1517" i="16"/>
  <c r="L1517" i="16"/>
  <c r="K1517" i="16"/>
  <c r="J1517" i="16"/>
  <c r="I1517" i="16"/>
  <c r="H1517" i="16"/>
  <c r="G1517" i="16"/>
  <c r="A1517" i="16"/>
  <c r="AB1516" i="16"/>
  <c r="AA1516" i="16"/>
  <c r="M1516" i="16"/>
  <c r="L1516" i="16"/>
  <c r="K1516" i="16"/>
  <c r="J1516" i="16"/>
  <c r="I1516" i="16"/>
  <c r="H1516" i="16"/>
  <c r="G1516" i="16"/>
  <c r="A1516" i="16"/>
  <c r="AB1515" i="16"/>
  <c r="AA1515" i="16"/>
  <c r="M1515" i="16"/>
  <c r="L1515" i="16"/>
  <c r="K1515" i="16"/>
  <c r="J1515" i="16"/>
  <c r="I1515" i="16"/>
  <c r="H1515" i="16"/>
  <c r="G1515" i="16"/>
  <c r="A1515" i="16"/>
  <c r="C1515" i="16" s="1"/>
  <c r="AB1514" i="16"/>
  <c r="AA1514" i="16"/>
  <c r="M1514" i="16"/>
  <c r="L1514" i="16"/>
  <c r="K1514" i="16"/>
  <c r="J1514" i="16"/>
  <c r="I1514" i="16"/>
  <c r="H1514" i="16"/>
  <c r="G1514" i="16"/>
  <c r="A1514" i="16"/>
  <c r="AB1513" i="16"/>
  <c r="AA1513" i="16"/>
  <c r="M1513" i="16"/>
  <c r="L1513" i="16"/>
  <c r="K1513" i="16"/>
  <c r="J1513" i="16"/>
  <c r="I1513" i="16"/>
  <c r="H1513" i="16"/>
  <c r="G1513" i="16"/>
  <c r="A1513" i="16"/>
  <c r="AB1512" i="16"/>
  <c r="AA1512" i="16"/>
  <c r="M1512" i="16"/>
  <c r="L1512" i="16"/>
  <c r="K1512" i="16"/>
  <c r="J1512" i="16"/>
  <c r="I1512" i="16"/>
  <c r="H1512" i="16"/>
  <c r="G1512" i="16"/>
  <c r="A1512" i="16"/>
  <c r="AB1511" i="16"/>
  <c r="AA1511" i="16"/>
  <c r="M1511" i="16"/>
  <c r="L1511" i="16"/>
  <c r="K1511" i="16"/>
  <c r="J1511" i="16"/>
  <c r="I1511" i="16"/>
  <c r="H1511" i="16"/>
  <c r="G1511" i="16"/>
  <c r="C1511" i="16"/>
  <c r="A1511" i="16"/>
  <c r="AB1510" i="16"/>
  <c r="AA1510" i="16"/>
  <c r="M1510" i="16"/>
  <c r="L1510" i="16"/>
  <c r="K1510" i="16"/>
  <c r="J1510" i="16"/>
  <c r="I1510" i="16"/>
  <c r="H1510" i="16"/>
  <c r="G1510" i="16"/>
  <c r="A1510" i="16"/>
  <c r="AB1509" i="16"/>
  <c r="AA1509" i="16"/>
  <c r="M1509" i="16"/>
  <c r="L1509" i="16"/>
  <c r="K1509" i="16"/>
  <c r="J1509" i="16"/>
  <c r="I1509" i="16"/>
  <c r="H1509" i="16"/>
  <c r="G1509" i="16"/>
  <c r="A1509" i="16"/>
  <c r="AB1508" i="16"/>
  <c r="AA1508" i="16"/>
  <c r="M1508" i="16"/>
  <c r="L1508" i="16"/>
  <c r="K1508" i="16"/>
  <c r="J1508" i="16"/>
  <c r="I1508" i="16"/>
  <c r="H1508" i="16"/>
  <c r="G1508" i="16"/>
  <c r="A1508" i="16"/>
  <c r="AB1507" i="16"/>
  <c r="AA1507" i="16"/>
  <c r="M1507" i="16"/>
  <c r="L1507" i="16"/>
  <c r="K1507" i="16"/>
  <c r="J1507" i="16"/>
  <c r="I1507" i="16"/>
  <c r="H1507" i="16"/>
  <c r="G1507" i="16"/>
  <c r="A1507" i="16"/>
  <c r="C1507" i="16" s="1"/>
  <c r="AB1506" i="16"/>
  <c r="AA1506" i="16"/>
  <c r="M1506" i="16"/>
  <c r="L1506" i="16"/>
  <c r="K1506" i="16"/>
  <c r="J1506" i="16"/>
  <c r="I1506" i="16"/>
  <c r="H1506" i="16"/>
  <c r="G1506" i="16"/>
  <c r="A1506" i="16"/>
  <c r="AB1505" i="16"/>
  <c r="AA1505" i="16"/>
  <c r="M1505" i="16"/>
  <c r="L1505" i="16"/>
  <c r="K1505" i="16"/>
  <c r="J1505" i="16"/>
  <c r="I1505" i="16"/>
  <c r="H1505" i="16"/>
  <c r="G1505" i="16"/>
  <c r="A1505" i="16"/>
  <c r="AB1504" i="16"/>
  <c r="AA1504" i="16"/>
  <c r="M1504" i="16"/>
  <c r="L1504" i="16"/>
  <c r="K1504" i="16"/>
  <c r="J1504" i="16"/>
  <c r="I1504" i="16"/>
  <c r="H1504" i="16"/>
  <c r="G1504" i="16"/>
  <c r="A1504" i="16"/>
  <c r="AB1503" i="16"/>
  <c r="AA1503" i="16"/>
  <c r="M1503" i="16"/>
  <c r="L1503" i="16"/>
  <c r="K1503" i="16"/>
  <c r="J1503" i="16"/>
  <c r="I1503" i="16"/>
  <c r="H1503" i="16"/>
  <c r="C1503" i="16" s="1"/>
  <c r="G1503" i="16"/>
  <c r="A1503" i="16"/>
  <c r="AB1502" i="16"/>
  <c r="AA1502" i="16"/>
  <c r="M1502" i="16"/>
  <c r="L1502" i="16"/>
  <c r="K1502" i="16"/>
  <c r="J1502" i="16"/>
  <c r="I1502" i="16"/>
  <c r="H1502" i="16"/>
  <c r="G1502" i="16"/>
  <c r="A1502" i="16"/>
  <c r="AB1501" i="16"/>
  <c r="AA1501" i="16"/>
  <c r="M1501" i="16"/>
  <c r="L1501" i="16"/>
  <c r="K1501" i="16"/>
  <c r="J1501" i="16"/>
  <c r="I1501" i="16"/>
  <c r="H1501" i="16"/>
  <c r="G1501" i="16"/>
  <c r="A1501" i="16"/>
  <c r="AB1500" i="16"/>
  <c r="AA1500" i="16"/>
  <c r="M1500" i="16"/>
  <c r="L1500" i="16"/>
  <c r="K1500" i="16"/>
  <c r="J1500" i="16"/>
  <c r="I1500" i="16"/>
  <c r="H1500" i="16"/>
  <c r="G1500" i="16"/>
  <c r="A1500" i="16"/>
  <c r="AB1499" i="16"/>
  <c r="AA1499" i="16"/>
  <c r="M1499" i="16"/>
  <c r="L1499" i="16"/>
  <c r="K1499" i="16"/>
  <c r="J1499" i="16"/>
  <c r="I1499" i="16"/>
  <c r="H1499" i="16"/>
  <c r="G1499" i="16"/>
  <c r="A1499" i="16"/>
  <c r="C1499" i="16" s="1"/>
  <c r="AB1498" i="16"/>
  <c r="AA1498" i="16"/>
  <c r="M1498" i="16"/>
  <c r="L1498" i="16"/>
  <c r="K1498" i="16"/>
  <c r="J1498" i="16"/>
  <c r="I1498" i="16"/>
  <c r="H1498" i="16"/>
  <c r="G1498" i="16"/>
  <c r="A1498" i="16"/>
  <c r="AB1497" i="16"/>
  <c r="AA1497" i="16"/>
  <c r="M1497" i="16"/>
  <c r="L1497" i="16"/>
  <c r="K1497" i="16"/>
  <c r="J1497" i="16"/>
  <c r="I1497" i="16"/>
  <c r="H1497" i="16"/>
  <c r="G1497" i="16"/>
  <c r="A1497" i="16"/>
  <c r="AB1496" i="16"/>
  <c r="AA1496" i="16"/>
  <c r="M1496" i="16"/>
  <c r="L1496" i="16"/>
  <c r="K1496" i="16"/>
  <c r="J1496" i="16"/>
  <c r="I1496" i="16"/>
  <c r="H1496" i="16"/>
  <c r="G1496" i="16"/>
  <c r="A1496" i="16"/>
  <c r="AB1495" i="16"/>
  <c r="AA1495" i="16"/>
  <c r="M1495" i="16"/>
  <c r="L1495" i="16"/>
  <c r="K1495" i="16"/>
  <c r="J1495" i="16"/>
  <c r="I1495" i="16"/>
  <c r="H1495" i="16"/>
  <c r="C1495" i="16" s="1"/>
  <c r="G1495" i="16"/>
  <c r="A1495" i="16"/>
  <c r="AB1494" i="16"/>
  <c r="AA1494" i="16"/>
  <c r="M1494" i="16"/>
  <c r="L1494" i="16"/>
  <c r="K1494" i="16"/>
  <c r="J1494" i="16"/>
  <c r="I1494" i="16"/>
  <c r="H1494" i="16"/>
  <c r="G1494" i="16"/>
  <c r="A1494" i="16"/>
  <c r="AB1493" i="16"/>
  <c r="AA1493" i="16"/>
  <c r="M1493" i="16"/>
  <c r="L1493" i="16"/>
  <c r="K1493" i="16"/>
  <c r="J1493" i="16"/>
  <c r="I1493" i="16"/>
  <c r="H1493" i="16"/>
  <c r="G1493" i="16"/>
  <c r="A1493" i="16"/>
  <c r="AB1492" i="16"/>
  <c r="AA1492" i="16"/>
  <c r="M1492" i="16"/>
  <c r="L1492" i="16"/>
  <c r="K1492" i="16"/>
  <c r="J1492" i="16"/>
  <c r="I1492" i="16"/>
  <c r="H1492" i="16"/>
  <c r="G1492" i="16"/>
  <c r="A1492" i="16"/>
  <c r="AB1491" i="16"/>
  <c r="AA1491" i="16"/>
  <c r="M1491" i="16"/>
  <c r="L1491" i="16"/>
  <c r="K1491" i="16"/>
  <c r="J1491" i="16"/>
  <c r="I1491" i="16"/>
  <c r="H1491" i="16"/>
  <c r="G1491" i="16"/>
  <c r="A1491" i="16"/>
  <c r="C1491" i="16" s="1"/>
  <c r="AB1490" i="16"/>
  <c r="AA1490" i="16"/>
  <c r="M1490" i="16"/>
  <c r="L1490" i="16"/>
  <c r="K1490" i="16"/>
  <c r="J1490" i="16"/>
  <c r="I1490" i="16"/>
  <c r="H1490" i="16"/>
  <c r="G1490" i="16"/>
  <c r="A1490" i="16"/>
  <c r="AB1489" i="16"/>
  <c r="AA1489" i="16"/>
  <c r="M1489" i="16"/>
  <c r="L1489" i="16"/>
  <c r="K1489" i="16"/>
  <c r="J1489" i="16"/>
  <c r="I1489" i="16"/>
  <c r="H1489" i="16"/>
  <c r="G1489" i="16"/>
  <c r="A1489" i="16"/>
  <c r="AB1488" i="16"/>
  <c r="AA1488" i="16"/>
  <c r="M1488" i="16"/>
  <c r="L1488" i="16"/>
  <c r="K1488" i="16"/>
  <c r="J1488" i="16"/>
  <c r="I1488" i="16"/>
  <c r="H1488" i="16"/>
  <c r="G1488" i="16"/>
  <c r="A1488" i="16"/>
  <c r="AB1487" i="16"/>
  <c r="AA1487" i="16"/>
  <c r="M1487" i="16"/>
  <c r="L1487" i="16"/>
  <c r="K1487" i="16"/>
  <c r="J1487" i="16"/>
  <c r="I1487" i="16"/>
  <c r="H1487" i="16"/>
  <c r="G1487" i="16"/>
  <c r="C1487" i="16"/>
  <c r="A1487" i="16"/>
  <c r="AB1486" i="16"/>
  <c r="AA1486" i="16"/>
  <c r="M1486" i="16"/>
  <c r="L1486" i="16"/>
  <c r="K1486" i="16"/>
  <c r="J1486" i="16"/>
  <c r="I1486" i="16"/>
  <c r="H1486" i="16"/>
  <c r="G1486" i="16"/>
  <c r="A1486" i="16"/>
  <c r="AB1485" i="16"/>
  <c r="AA1485" i="16"/>
  <c r="M1485" i="16"/>
  <c r="L1485" i="16"/>
  <c r="K1485" i="16"/>
  <c r="J1485" i="16"/>
  <c r="I1485" i="16"/>
  <c r="H1485" i="16"/>
  <c r="G1485" i="16"/>
  <c r="A1485" i="16"/>
  <c r="AB1484" i="16"/>
  <c r="AA1484" i="16"/>
  <c r="M1484" i="16"/>
  <c r="L1484" i="16"/>
  <c r="K1484" i="16"/>
  <c r="J1484" i="16"/>
  <c r="I1484" i="16"/>
  <c r="H1484" i="16"/>
  <c r="G1484" i="16"/>
  <c r="A1484" i="16"/>
  <c r="AB1483" i="16"/>
  <c r="AA1483" i="16"/>
  <c r="M1483" i="16"/>
  <c r="L1483" i="16"/>
  <c r="K1483" i="16"/>
  <c r="J1483" i="16"/>
  <c r="I1483" i="16"/>
  <c r="H1483" i="16"/>
  <c r="G1483" i="16"/>
  <c r="A1483" i="16"/>
  <c r="C1483" i="16" s="1"/>
  <c r="AB1482" i="16"/>
  <c r="AA1482" i="16"/>
  <c r="M1482" i="16"/>
  <c r="L1482" i="16"/>
  <c r="K1482" i="16"/>
  <c r="J1482" i="16"/>
  <c r="I1482" i="16"/>
  <c r="H1482" i="16"/>
  <c r="G1482" i="16"/>
  <c r="A1482" i="16"/>
  <c r="AB1481" i="16"/>
  <c r="AA1481" i="16"/>
  <c r="M1481" i="16"/>
  <c r="L1481" i="16"/>
  <c r="K1481" i="16"/>
  <c r="J1481" i="16"/>
  <c r="I1481" i="16"/>
  <c r="H1481" i="16"/>
  <c r="G1481" i="16"/>
  <c r="A1481" i="16"/>
  <c r="AB1480" i="16"/>
  <c r="AA1480" i="16"/>
  <c r="M1480" i="16"/>
  <c r="L1480" i="16"/>
  <c r="K1480" i="16"/>
  <c r="J1480" i="16"/>
  <c r="I1480" i="16"/>
  <c r="H1480" i="16"/>
  <c r="G1480" i="16"/>
  <c r="A1480" i="16"/>
  <c r="AB1479" i="16"/>
  <c r="AA1479" i="16"/>
  <c r="M1479" i="16"/>
  <c r="L1479" i="16"/>
  <c r="K1479" i="16"/>
  <c r="J1479" i="16"/>
  <c r="I1479" i="16"/>
  <c r="H1479" i="16"/>
  <c r="G1479" i="16"/>
  <c r="C1479" i="16"/>
  <c r="A1479" i="16"/>
  <c r="AB1478" i="16"/>
  <c r="AA1478" i="16"/>
  <c r="M1478" i="16"/>
  <c r="L1478" i="16"/>
  <c r="K1478" i="16"/>
  <c r="J1478" i="16"/>
  <c r="I1478" i="16"/>
  <c r="H1478" i="16"/>
  <c r="G1478" i="16"/>
  <c r="A1478" i="16"/>
  <c r="AB1477" i="16"/>
  <c r="AA1477" i="16"/>
  <c r="M1477" i="16"/>
  <c r="L1477" i="16"/>
  <c r="K1477" i="16"/>
  <c r="J1477" i="16"/>
  <c r="I1477" i="16"/>
  <c r="H1477" i="16"/>
  <c r="G1477" i="16"/>
  <c r="A1477" i="16"/>
  <c r="AB1476" i="16"/>
  <c r="AA1476" i="16"/>
  <c r="M1476" i="16"/>
  <c r="L1476" i="16"/>
  <c r="K1476" i="16"/>
  <c r="J1476" i="16"/>
  <c r="I1476" i="16"/>
  <c r="H1476" i="16"/>
  <c r="G1476" i="16"/>
  <c r="A1476" i="16"/>
  <c r="AB1475" i="16"/>
  <c r="AA1475" i="16"/>
  <c r="M1475" i="16"/>
  <c r="L1475" i="16"/>
  <c r="K1475" i="16"/>
  <c r="J1475" i="16"/>
  <c r="I1475" i="16"/>
  <c r="H1475" i="16"/>
  <c r="G1475" i="16"/>
  <c r="A1475" i="16"/>
  <c r="C1475" i="16" s="1"/>
  <c r="AB1474" i="16"/>
  <c r="AA1474" i="16"/>
  <c r="M1474" i="16"/>
  <c r="L1474" i="16"/>
  <c r="K1474" i="16"/>
  <c r="J1474" i="16"/>
  <c r="I1474" i="16"/>
  <c r="H1474" i="16"/>
  <c r="G1474" i="16"/>
  <c r="A1474" i="16"/>
  <c r="AB1473" i="16"/>
  <c r="AA1473" i="16"/>
  <c r="M1473" i="16"/>
  <c r="L1473" i="16"/>
  <c r="K1473" i="16"/>
  <c r="J1473" i="16"/>
  <c r="I1473" i="16"/>
  <c r="H1473" i="16"/>
  <c r="G1473" i="16"/>
  <c r="A1473" i="16"/>
  <c r="AB1472" i="16"/>
  <c r="AA1472" i="16"/>
  <c r="M1472" i="16"/>
  <c r="L1472" i="16"/>
  <c r="K1472" i="16"/>
  <c r="J1472" i="16"/>
  <c r="I1472" i="16"/>
  <c r="H1472" i="16"/>
  <c r="G1472" i="16"/>
  <c r="A1472" i="16"/>
  <c r="AB1471" i="16"/>
  <c r="AA1471" i="16"/>
  <c r="M1471" i="16"/>
  <c r="L1471" i="16"/>
  <c r="K1471" i="16"/>
  <c r="J1471" i="16"/>
  <c r="I1471" i="16"/>
  <c r="H1471" i="16"/>
  <c r="C1471" i="16" s="1"/>
  <c r="G1471" i="16"/>
  <c r="A1471" i="16"/>
  <c r="AB1470" i="16"/>
  <c r="AA1470" i="16"/>
  <c r="M1470" i="16"/>
  <c r="L1470" i="16"/>
  <c r="K1470" i="16"/>
  <c r="J1470" i="16"/>
  <c r="I1470" i="16"/>
  <c r="H1470" i="16"/>
  <c r="G1470" i="16"/>
  <c r="A1470" i="16"/>
  <c r="AB1469" i="16"/>
  <c r="AA1469" i="16"/>
  <c r="M1469" i="16"/>
  <c r="L1469" i="16"/>
  <c r="K1469" i="16"/>
  <c r="J1469" i="16"/>
  <c r="I1469" i="16"/>
  <c r="H1469" i="16"/>
  <c r="G1469" i="16"/>
  <c r="A1469" i="16"/>
  <c r="AB1468" i="16"/>
  <c r="AA1468" i="16"/>
  <c r="M1468" i="16"/>
  <c r="L1468" i="16"/>
  <c r="K1468" i="16"/>
  <c r="J1468" i="16"/>
  <c r="I1468" i="16"/>
  <c r="H1468" i="16"/>
  <c r="G1468" i="16"/>
  <c r="A1468" i="16"/>
  <c r="AB1467" i="16"/>
  <c r="AA1467" i="16"/>
  <c r="M1467" i="16"/>
  <c r="L1467" i="16"/>
  <c r="K1467" i="16"/>
  <c r="J1467" i="16"/>
  <c r="I1467" i="16"/>
  <c r="H1467" i="16"/>
  <c r="G1467" i="16"/>
  <c r="A1467" i="16"/>
  <c r="C1467" i="16" s="1"/>
  <c r="AB1466" i="16"/>
  <c r="AA1466" i="16"/>
  <c r="M1466" i="16"/>
  <c r="L1466" i="16"/>
  <c r="K1466" i="16"/>
  <c r="J1466" i="16"/>
  <c r="I1466" i="16"/>
  <c r="H1466" i="16"/>
  <c r="G1466" i="16"/>
  <c r="A1466" i="16"/>
  <c r="AB1465" i="16"/>
  <c r="AA1465" i="16"/>
  <c r="M1465" i="16"/>
  <c r="L1465" i="16"/>
  <c r="K1465" i="16"/>
  <c r="J1465" i="16"/>
  <c r="I1465" i="16"/>
  <c r="H1465" i="16"/>
  <c r="G1465" i="16"/>
  <c r="A1465" i="16"/>
  <c r="AB1464" i="16"/>
  <c r="AA1464" i="16"/>
  <c r="M1464" i="16"/>
  <c r="L1464" i="16"/>
  <c r="K1464" i="16"/>
  <c r="J1464" i="16"/>
  <c r="I1464" i="16"/>
  <c r="H1464" i="16"/>
  <c r="G1464" i="16"/>
  <c r="A1464" i="16"/>
  <c r="AB1463" i="16"/>
  <c r="AA1463" i="16"/>
  <c r="M1463" i="16"/>
  <c r="L1463" i="16"/>
  <c r="K1463" i="16"/>
  <c r="J1463" i="16"/>
  <c r="I1463" i="16"/>
  <c r="H1463" i="16"/>
  <c r="C1463" i="16" s="1"/>
  <c r="G1463" i="16"/>
  <c r="A1463" i="16"/>
  <c r="AB1462" i="16"/>
  <c r="AA1462" i="16"/>
  <c r="M1462" i="16"/>
  <c r="L1462" i="16"/>
  <c r="K1462" i="16"/>
  <c r="J1462" i="16"/>
  <c r="I1462" i="16"/>
  <c r="H1462" i="16"/>
  <c r="G1462" i="16"/>
  <c r="A1462" i="16"/>
  <c r="AB1461" i="16"/>
  <c r="AA1461" i="16"/>
  <c r="M1461" i="16"/>
  <c r="L1461" i="16"/>
  <c r="K1461" i="16"/>
  <c r="J1461" i="16"/>
  <c r="I1461" i="16"/>
  <c r="H1461" i="16"/>
  <c r="G1461" i="16"/>
  <c r="A1461" i="16"/>
  <c r="AB1460" i="16"/>
  <c r="AA1460" i="16"/>
  <c r="M1460" i="16"/>
  <c r="L1460" i="16"/>
  <c r="K1460" i="16"/>
  <c r="J1460" i="16"/>
  <c r="I1460" i="16"/>
  <c r="H1460" i="16"/>
  <c r="G1460" i="16"/>
  <c r="A1460" i="16"/>
  <c r="AB1459" i="16"/>
  <c r="AA1459" i="16"/>
  <c r="M1459" i="16"/>
  <c r="L1459" i="16"/>
  <c r="K1459" i="16"/>
  <c r="J1459" i="16"/>
  <c r="I1459" i="16"/>
  <c r="H1459" i="16"/>
  <c r="G1459" i="16"/>
  <c r="A1459" i="16"/>
  <c r="C1459" i="16" s="1"/>
  <c r="AB1458" i="16"/>
  <c r="AA1458" i="16"/>
  <c r="M1458" i="16"/>
  <c r="L1458" i="16"/>
  <c r="K1458" i="16"/>
  <c r="J1458" i="16"/>
  <c r="I1458" i="16"/>
  <c r="H1458" i="16"/>
  <c r="G1458" i="16"/>
  <c r="A1458" i="16"/>
  <c r="AB1457" i="16"/>
  <c r="AA1457" i="16"/>
  <c r="M1457" i="16"/>
  <c r="L1457" i="16"/>
  <c r="K1457" i="16"/>
  <c r="J1457" i="16"/>
  <c r="I1457" i="16"/>
  <c r="H1457" i="16"/>
  <c r="G1457" i="16"/>
  <c r="A1457" i="16"/>
  <c r="AB1456" i="16"/>
  <c r="AA1456" i="16"/>
  <c r="M1456" i="16"/>
  <c r="L1456" i="16"/>
  <c r="K1456" i="16"/>
  <c r="J1456" i="16"/>
  <c r="I1456" i="16"/>
  <c r="H1456" i="16"/>
  <c r="G1456" i="16"/>
  <c r="A1456" i="16"/>
  <c r="AB1455" i="16"/>
  <c r="AA1455" i="16"/>
  <c r="M1455" i="16"/>
  <c r="L1455" i="16"/>
  <c r="K1455" i="16"/>
  <c r="J1455" i="16"/>
  <c r="I1455" i="16"/>
  <c r="H1455" i="16"/>
  <c r="G1455" i="16"/>
  <c r="C1455" i="16"/>
  <c r="A1455" i="16"/>
  <c r="AB1454" i="16"/>
  <c r="AA1454" i="16"/>
  <c r="M1454" i="16"/>
  <c r="L1454" i="16"/>
  <c r="K1454" i="16"/>
  <c r="J1454" i="16"/>
  <c r="I1454" i="16"/>
  <c r="H1454" i="16"/>
  <c r="G1454" i="16"/>
  <c r="A1454" i="16"/>
  <c r="AB1453" i="16"/>
  <c r="AA1453" i="16"/>
  <c r="M1453" i="16"/>
  <c r="L1453" i="16"/>
  <c r="K1453" i="16"/>
  <c r="J1453" i="16"/>
  <c r="I1453" i="16"/>
  <c r="H1453" i="16"/>
  <c r="G1453" i="16"/>
  <c r="A1453" i="16"/>
  <c r="AB1452" i="16"/>
  <c r="AA1452" i="16"/>
  <c r="M1452" i="16"/>
  <c r="L1452" i="16"/>
  <c r="K1452" i="16"/>
  <c r="J1452" i="16"/>
  <c r="I1452" i="16"/>
  <c r="H1452" i="16"/>
  <c r="G1452" i="16"/>
  <c r="A1452" i="16"/>
  <c r="AB1451" i="16"/>
  <c r="AA1451" i="16"/>
  <c r="M1451" i="16"/>
  <c r="L1451" i="16"/>
  <c r="K1451" i="16"/>
  <c r="J1451" i="16"/>
  <c r="I1451" i="16"/>
  <c r="H1451" i="16"/>
  <c r="G1451" i="16"/>
  <c r="C1451" i="16"/>
  <c r="A1451" i="16"/>
  <c r="AB1450" i="16"/>
  <c r="AA1450" i="16"/>
  <c r="M1450" i="16"/>
  <c r="L1450" i="16"/>
  <c r="K1450" i="16"/>
  <c r="J1450" i="16"/>
  <c r="I1450" i="16"/>
  <c r="H1450" i="16"/>
  <c r="G1450" i="16"/>
  <c r="A1450" i="16"/>
  <c r="AB1449" i="16"/>
  <c r="AA1449" i="16"/>
  <c r="M1449" i="16"/>
  <c r="L1449" i="16"/>
  <c r="K1449" i="16"/>
  <c r="J1449" i="16"/>
  <c r="I1449" i="16"/>
  <c r="H1449" i="16"/>
  <c r="G1449" i="16"/>
  <c r="A1449" i="16"/>
  <c r="AB1448" i="16"/>
  <c r="AA1448" i="16"/>
  <c r="M1448" i="16"/>
  <c r="L1448" i="16"/>
  <c r="K1448" i="16"/>
  <c r="J1448" i="16"/>
  <c r="I1448" i="16"/>
  <c r="H1448" i="16"/>
  <c r="G1448" i="16"/>
  <c r="A1448" i="16"/>
  <c r="AB1447" i="16"/>
  <c r="AA1447" i="16"/>
  <c r="M1447" i="16"/>
  <c r="L1447" i="16"/>
  <c r="K1447" i="16"/>
  <c r="J1447" i="16"/>
  <c r="I1447" i="16"/>
  <c r="H1447" i="16"/>
  <c r="C1447" i="16" s="1"/>
  <c r="G1447" i="16"/>
  <c r="A1447" i="16"/>
  <c r="AB1446" i="16"/>
  <c r="AA1446" i="16"/>
  <c r="M1446" i="16"/>
  <c r="L1446" i="16"/>
  <c r="K1446" i="16"/>
  <c r="J1446" i="16"/>
  <c r="I1446" i="16"/>
  <c r="H1446" i="16"/>
  <c r="G1446" i="16"/>
  <c r="A1446" i="16"/>
  <c r="AB1445" i="16"/>
  <c r="AA1445" i="16"/>
  <c r="M1445" i="16"/>
  <c r="L1445" i="16"/>
  <c r="K1445" i="16"/>
  <c r="J1445" i="16"/>
  <c r="I1445" i="16"/>
  <c r="H1445" i="16"/>
  <c r="G1445" i="16"/>
  <c r="A1445" i="16"/>
  <c r="AB1444" i="16"/>
  <c r="AA1444" i="16"/>
  <c r="M1444" i="16"/>
  <c r="L1444" i="16"/>
  <c r="K1444" i="16"/>
  <c r="J1444" i="16"/>
  <c r="I1444" i="16"/>
  <c r="H1444" i="16"/>
  <c r="G1444" i="16"/>
  <c r="A1444" i="16"/>
  <c r="AB1443" i="16"/>
  <c r="AA1443" i="16"/>
  <c r="M1443" i="16"/>
  <c r="L1443" i="16"/>
  <c r="K1443" i="16"/>
  <c r="J1443" i="16"/>
  <c r="I1443" i="16"/>
  <c r="H1443" i="16"/>
  <c r="G1443" i="16"/>
  <c r="A1443" i="16"/>
  <c r="AB1442" i="16"/>
  <c r="AA1442" i="16"/>
  <c r="M1442" i="16"/>
  <c r="L1442" i="16"/>
  <c r="K1442" i="16"/>
  <c r="J1442" i="16"/>
  <c r="I1442" i="16"/>
  <c r="H1442" i="16"/>
  <c r="G1442" i="16"/>
  <c r="A1442" i="16"/>
  <c r="AB1441" i="16"/>
  <c r="AA1441" i="16"/>
  <c r="M1441" i="16"/>
  <c r="L1441" i="16"/>
  <c r="K1441" i="16"/>
  <c r="J1441" i="16"/>
  <c r="I1441" i="16"/>
  <c r="H1441" i="16"/>
  <c r="G1441" i="16"/>
  <c r="A1441" i="16"/>
  <c r="AB1440" i="16"/>
  <c r="AA1440" i="16"/>
  <c r="M1440" i="16"/>
  <c r="L1440" i="16"/>
  <c r="K1440" i="16"/>
  <c r="J1440" i="16"/>
  <c r="I1440" i="16"/>
  <c r="H1440" i="16"/>
  <c r="G1440" i="16"/>
  <c r="A1440" i="16"/>
  <c r="AB1439" i="16"/>
  <c r="AA1439" i="16"/>
  <c r="M1439" i="16"/>
  <c r="L1439" i="16"/>
  <c r="K1439" i="16"/>
  <c r="J1439" i="16"/>
  <c r="I1439" i="16"/>
  <c r="H1439" i="16"/>
  <c r="G1439" i="16"/>
  <c r="A1439" i="16"/>
  <c r="C1439" i="16" s="1"/>
  <c r="AB1438" i="16"/>
  <c r="AA1438" i="16"/>
  <c r="M1438" i="16"/>
  <c r="L1438" i="16"/>
  <c r="K1438" i="16"/>
  <c r="J1438" i="16"/>
  <c r="I1438" i="16"/>
  <c r="H1438" i="16"/>
  <c r="G1438" i="16"/>
  <c r="A1438" i="16"/>
  <c r="AB1437" i="16"/>
  <c r="AA1437" i="16"/>
  <c r="M1437" i="16"/>
  <c r="L1437" i="16"/>
  <c r="K1437" i="16"/>
  <c r="J1437" i="16"/>
  <c r="I1437" i="16"/>
  <c r="H1437" i="16"/>
  <c r="G1437" i="16"/>
  <c r="A1437" i="16"/>
  <c r="AB1436" i="16"/>
  <c r="AA1436" i="16"/>
  <c r="M1436" i="16"/>
  <c r="L1436" i="16"/>
  <c r="K1436" i="16"/>
  <c r="J1436" i="16"/>
  <c r="I1436" i="16"/>
  <c r="H1436" i="16"/>
  <c r="G1436" i="16"/>
  <c r="A1436" i="16"/>
  <c r="AB1435" i="16"/>
  <c r="AA1435" i="16"/>
  <c r="M1435" i="16"/>
  <c r="L1435" i="16"/>
  <c r="K1435" i="16"/>
  <c r="J1435" i="16"/>
  <c r="I1435" i="16"/>
  <c r="H1435" i="16"/>
  <c r="G1435" i="16"/>
  <c r="C1435" i="16"/>
  <c r="A1435" i="16"/>
  <c r="AB1434" i="16"/>
  <c r="AA1434" i="16"/>
  <c r="M1434" i="16"/>
  <c r="L1434" i="16"/>
  <c r="K1434" i="16"/>
  <c r="J1434" i="16"/>
  <c r="I1434" i="16"/>
  <c r="H1434" i="16"/>
  <c r="G1434" i="16"/>
  <c r="A1434" i="16"/>
  <c r="AB1433" i="16"/>
  <c r="AA1433" i="16"/>
  <c r="M1433" i="16"/>
  <c r="L1433" i="16"/>
  <c r="K1433" i="16"/>
  <c r="J1433" i="16"/>
  <c r="I1433" i="16"/>
  <c r="H1433" i="16"/>
  <c r="G1433" i="16"/>
  <c r="A1433" i="16"/>
  <c r="AB1432" i="16"/>
  <c r="AA1432" i="16"/>
  <c r="M1432" i="16"/>
  <c r="L1432" i="16"/>
  <c r="K1432" i="16"/>
  <c r="J1432" i="16"/>
  <c r="I1432" i="16"/>
  <c r="H1432" i="16"/>
  <c r="G1432" i="16"/>
  <c r="A1432" i="16"/>
  <c r="AB1431" i="16"/>
  <c r="AA1431" i="16"/>
  <c r="M1431" i="16"/>
  <c r="L1431" i="16"/>
  <c r="K1431" i="16"/>
  <c r="J1431" i="16"/>
  <c r="I1431" i="16"/>
  <c r="H1431" i="16"/>
  <c r="G1431" i="16"/>
  <c r="C1431" i="16"/>
  <c r="A1431" i="16"/>
  <c r="AB1430" i="16"/>
  <c r="AA1430" i="16"/>
  <c r="M1430" i="16"/>
  <c r="L1430" i="16"/>
  <c r="K1430" i="16"/>
  <c r="J1430" i="16"/>
  <c r="I1430" i="16"/>
  <c r="H1430" i="16"/>
  <c r="G1430" i="16"/>
  <c r="A1430" i="16"/>
  <c r="AB1429" i="16"/>
  <c r="AA1429" i="16"/>
  <c r="M1429" i="16"/>
  <c r="L1429" i="16"/>
  <c r="K1429" i="16"/>
  <c r="J1429" i="16"/>
  <c r="I1429" i="16"/>
  <c r="H1429" i="16"/>
  <c r="G1429" i="16"/>
  <c r="A1429" i="16"/>
  <c r="AB1428" i="16"/>
  <c r="AA1428" i="16"/>
  <c r="M1428" i="16"/>
  <c r="L1428" i="16"/>
  <c r="K1428" i="16"/>
  <c r="J1428" i="16"/>
  <c r="I1428" i="16"/>
  <c r="H1428" i="16"/>
  <c r="G1428" i="16"/>
  <c r="A1428" i="16"/>
  <c r="AB1427" i="16"/>
  <c r="AA1427" i="16"/>
  <c r="M1427" i="16"/>
  <c r="L1427" i="16"/>
  <c r="K1427" i="16"/>
  <c r="J1427" i="16"/>
  <c r="I1427" i="16"/>
  <c r="H1427" i="16"/>
  <c r="G1427" i="16"/>
  <c r="A1427" i="16"/>
  <c r="AB1426" i="16"/>
  <c r="AA1426" i="16"/>
  <c r="M1426" i="16"/>
  <c r="L1426" i="16"/>
  <c r="K1426" i="16"/>
  <c r="J1426" i="16"/>
  <c r="I1426" i="16"/>
  <c r="H1426" i="16"/>
  <c r="G1426" i="16"/>
  <c r="A1426" i="16"/>
  <c r="AB1425" i="16"/>
  <c r="AA1425" i="16"/>
  <c r="M1425" i="16"/>
  <c r="L1425" i="16"/>
  <c r="K1425" i="16"/>
  <c r="J1425" i="16"/>
  <c r="I1425" i="16"/>
  <c r="H1425" i="16"/>
  <c r="G1425" i="16"/>
  <c r="A1425" i="16"/>
  <c r="AB1424" i="16"/>
  <c r="AA1424" i="16"/>
  <c r="M1424" i="16"/>
  <c r="L1424" i="16"/>
  <c r="K1424" i="16"/>
  <c r="J1424" i="16"/>
  <c r="I1424" i="16"/>
  <c r="H1424" i="16"/>
  <c r="G1424" i="16"/>
  <c r="A1424" i="16"/>
  <c r="AB1423" i="16"/>
  <c r="AA1423" i="16"/>
  <c r="M1423" i="16"/>
  <c r="L1423" i="16"/>
  <c r="K1423" i="16"/>
  <c r="J1423" i="16"/>
  <c r="I1423" i="16"/>
  <c r="H1423" i="16"/>
  <c r="G1423" i="16"/>
  <c r="A1423" i="16"/>
  <c r="C1423" i="16" s="1"/>
  <c r="AB1422" i="16"/>
  <c r="AA1422" i="16"/>
  <c r="M1422" i="16"/>
  <c r="L1422" i="16"/>
  <c r="K1422" i="16"/>
  <c r="J1422" i="16"/>
  <c r="I1422" i="16"/>
  <c r="H1422" i="16"/>
  <c r="G1422" i="16"/>
  <c r="A1422" i="16"/>
  <c r="AB1421" i="16"/>
  <c r="AA1421" i="16"/>
  <c r="M1421" i="16"/>
  <c r="L1421" i="16"/>
  <c r="K1421" i="16"/>
  <c r="J1421" i="16"/>
  <c r="I1421" i="16"/>
  <c r="H1421" i="16"/>
  <c r="G1421" i="16"/>
  <c r="A1421" i="16"/>
  <c r="AB1420" i="16"/>
  <c r="AA1420" i="16"/>
  <c r="M1420" i="16"/>
  <c r="L1420" i="16"/>
  <c r="K1420" i="16"/>
  <c r="J1420" i="16"/>
  <c r="I1420" i="16"/>
  <c r="H1420" i="16"/>
  <c r="G1420" i="16"/>
  <c r="A1420" i="16"/>
  <c r="AB1419" i="16"/>
  <c r="AA1419" i="16"/>
  <c r="M1419" i="16"/>
  <c r="L1419" i="16"/>
  <c r="K1419" i="16"/>
  <c r="J1419" i="16"/>
  <c r="I1419" i="16"/>
  <c r="H1419" i="16"/>
  <c r="G1419" i="16"/>
  <c r="A1419" i="16"/>
  <c r="C1419" i="16" s="1"/>
  <c r="AB1418" i="16"/>
  <c r="AA1418" i="16"/>
  <c r="M1418" i="16"/>
  <c r="L1418" i="16"/>
  <c r="K1418" i="16"/>
  <c r="J1418" i="16"/>
  <c r="I1418" i="16"/>
  <c r="H1418" i="16"/>
  <c r="G1418" i="16"/>
  <c r="A1418" i="16"/>
  <c r="AB1417" i="16"/>
  <c r="AA1417" i="16"/>
  <c r="M1417" i="16"/>
  <c r="L1417" i="16"/>
  <c r="K1417" i="16"/>
  <c r="J1417" i="16"/>
  <c r="I1417" i="16"/>
  <c r="H1417" i="16"/>
  <c r="G1417" i="16"/>
  <c r="A1417" i="16"/>
  <c r="AB1416" i="16"/>
  <c r="AA1416" i="16"/>
  <c r="M1416" i="16"/>
  <c r="L1416" i="16"/>
  <c r="K1416" i="16"/>
  <c r="J1416" i="16"/>
  <c r="I1416" i="16"/>
  <c r="H1416" i="16"/>
  <c r="G1416" i="16"/>
  <c r="A1416" i="16"/>
  <c r="AB1415" i="16"/>
  <c r="AA1415" i="16"/>
  <c r="M1415" i="16"/>
  <c r="L1415" i="16"/>
  <c r="K1415" i="16"/>
  <c r="J1415" i="16"/>
  <c r="I1415" i="16"/>
  <c r="H1415" i="16"/>
  <c r="G1415" i="16"/>
  <c r="C1415" i="16"/>
  <c r="A1415" i="16"/>
  <c r="AB1414" i="16"/>
  <c r="AA1414" i="16"/>
  <c r="M1414" i="16"/>
  <c r="L1414" i="16"/>
  <c r="K1414" i="16"/>
  <c r="J1414" i="16"/>
  <c r="I1414" i="16"/>
  <c r="H1414" i="16"/>
  <c r="G1414" i="16"/>
  <c r="A1414" i="16"/>
  <c r="AB1413" i="16"/>
  <c r="AA1413" i="16"/>
  <c r="M1413" i="16"/>
  <c r="L1413" i="16"/>
  <c r="K1413" i="16"/>
  <c r="J1413" i="16"/>
  <c r="I1413" i="16"/>
  <c r="H1413" i="16"/>
  <c r="G1413" i="16"/>
  <c r="A1413" i="16"/>
  <c r="AB1412" i="16"/>
  <c r="AA1412" i="16"/>
  <c r="M1412" i="16"/>
  <c r="L1412" i="16"/>
  <c r="K1412" i="16"/>
  <c r="J1412" i="16"/>
  <c r="I1412" i="16"/>
  <c r="H1412" i="16"/>
  <c r="G1412" i="16"/>
  <c r="A1412" i="16"/>
  <c r="AB1411" i="16"/>
  <c r="AA1411" i="16"/>
  <c r="M1411" i="16"/>
  <c r="L1411" i="16"/>
  <c r="K1411" i="16"/>
  <c r="J1411" i="16"/>
  <c r="I1411" i="16"/>
  <c r="H1411" i="16"/>
  <c r="G1411" i="16"/>
  <c r="A1411" i="16"/>
  <c r="C1411" i="16" s="1"/>
  <c r="AB1410" i="16"/>
  <c r="AA1410" i="16"/>
  <c r="M1410" i="16"/>
  <c r="L1410" i="16"/>
  <c r="K1410" i="16"/>
  <c r="J1410" i="16"/>
  <c r="I1410" i="16"/>
  <c r="H1410" i="16"/>
  <c r="G1410" i="16"/>
  <c r="A1410" i="16"/>
  <c r="AB1409" i="16"/>
  <c r="AA1409" i="16"/>
  <c r="M1409" i="16"/>
  <c r="L1409" i="16"/>
  <c r="K1409" i="16"/>
  <c r="J1409" i="16"/>
  <c r="I1409" i="16"/>
  <c r="H1409" i="16"/>
  <c r="G1409" i="16"/>
  <c r="A1409" i="16"/>
  <c r="AB1408" i="16"/>
  <c r="AA1408" i="16"/>
  <c r="M1408" i="16"/>
  <c r="L1408" i="16"/>
  <c r="K1408" i="16"/>
  <c r="J1408" i="16"/>
  <c r="I1408" i="16"/>
  <c r="H1408" i="16"/>
  <c r="G1408" i="16"/>
  <c r="A1408" i="16"/>
  <c r="AB1407" i="16"/>
  <c r="AA1407" i="16"/>
  <c r="M1407" i="16"/>
  <c r="L1407" i="16"/>
  <c r="K1407" i="16"/>
  <c r="J1407" i="16"/>
  <c r="I1407" i="16"/>
  <c r="H1407" i="16"/>
  <c r="G1407" i="16"/>
  <c r="F1407" i="16"/>
  <c r="A1407" i="16"/>
  <c r="N1407" i="16" s="1"/>
  <c r="AB1406" i="16"/>
  <c r="AA1406" i="16"/>
  <c r="M1406" i="16"/>
  <c r="L1406" i="16"/>
  <c r="K1406" i="16"/>
  <c r="J1406" i="16"/>
  <c r="I1406" i="16"/>
  <c r="H1406" i="16"/>
  <c r="G1406" i="16"/>
  <c r="A1406" i="16"/>
  <c r="N1406" i="16" s="1"/>
  <c r="AB1405" i="16"/>
  <c r="AA1405" i="16"/>
  <c r="M1405" i="16"/>
  <c r="L1405" i="16"/>
  <c r="K1405" i="16"/>
  <c r="J1405" i="16"/>
  <c r="I1405" i="16"/>
  <c r="H1405" i="16"/>
  <c r="G1405" i="16"/>
  <c r="A1405" i="16"/>
  <c r="AB1404" i="16"/>
  <c r="AA1404" i="16"/>
  <c r="M1404" i="16"/>
  <c r="L1404" i="16"/>
  <c r="K1404" i="16"/>
  <c r="J1404" i="16"/>
  <c r="I1404" i="16"/>
  <c r="H1404" i="16"/>
  <c r="C1404" i="16" s="1"/>
  <c r="G1404" i="16"/>
  <c r="B1404" i="16"/>
  <c r="A1404" i="16"/>
  <c r="N1404" i="16" s="1"/>
  <c r="AB1403" i="16"/>
  <c r="AA1403" i="16"/>
  <c r="N1403" i="16"/>
  <c r="M1403" i="16"/>
  <c r="L1403" i="16"/>
  <c r="K1403" i="16"/>
  <c r="J1403" i="16"/>
  <c r="I1403" i="16"/>
  <c r="H1403" i="16"/>
  <c r="G1403" i="16"/>
  <c r="F1403" i="16"/>
  <c r="A1403" i="16"/>
  <c r="AB1402" i="16"/>
  <c r="AA1402" i="16"/>
  <c r="M1402" i="16"/>
  <c r="L1402" i="16"/>
  <c r="K1402" i="16"/>
  <c r="J1402" i="16"/>
  <c r="I1402" i="16"/>
  <c r="B1402" i="16" s="1"/>
  <c r="H1402" i="16"/>
  <c r="G1402" i="16"/>
  <c r="A1402" i="16"/>
  <c r="N1402" i="16" s="1"/>
  <c r="AB1401" i="16"/>
  <c r="AA1401" i="16"/>
  <c r="M1401" i="16"/>
  <c r="L1401" i="16"/>
  <c r="K1401" i="16"/>
  <c r="J1401" i="16"/>
  <c r="I1401" i="16"/>
  <c r="H1401" i="16"/>
  <c r="G1401" i="16"/>
  <c r="A1401" i="16"/>
  <c r="C1401" i="16" s="1"/>
  <c r="AB1400" i="16"/>
  <c r="AA1400" i="16"/>
  <c r="M1400" i="16"/>
  <c r="L1400" i="16"/>
  <c r="K1400" i="16"/>
  <c r="J1400" i="16"/>
  <c r="I1400" i="16"/>
  <c r="H1400" i="16"/>
  <c r="C1400" i="16" s="1"/>
  <c r="G1400" i="16"/>
  <c r="B1400" i="16"/>
  <c r="A1400" i="16"/>
  <c r="N1400" i="16" s="1"/>
  <c r="AB1399" i="16"/>
  <c r="AA1399" i="16"/>
  <c r="M1399" i="16"/>
  <c r="L1399" i="16"/>
  <c r="K1399" i="16"/>
  <c r="J1399" i="16"/>
  <c r="I1399" i="16"/>
  <c r="H1399" i="16"/>
  <c r="G1399" i="16"/>
  <c r="F1399" i="16"/>
  <c r="A1399" i="16"/>
  <c r="AB1398" i="16"/>
  <c r="AA1398" i="16"/>
  <c r="M1398" i="16"/>
  <c r="L1398" i="16"/>
  <c r="K1398" i="16"/>
  <c r="J1398" i="16"/>
  <c r="I1398" i="16"/>
  <c r="H1398" i="16"/>
  <c r="G1398" i="16"/>
  <c r="A1398" i="16"/>
  <c r="N1398" i="16" s="1"/>
  <c r="AB1397" i="16"/>
  <c r="AA1397" i="16"/>
  <c r="M1397" i="16"/>
  <c r="L1397" i="16"/>
  <c r="K1397" i="16"/>
  <c r="J1397" i="16"/>
  <c r="I1397" i="16"/>
  <c r="H1397" i="16"/>
  <c r="G1397" i="16"/>
  <c r="A1397" i="16"/>
  <c r="AB1396" i="16"/>
  <c r="AA1396" i="16"/>
  <c r="M1396" i="16"/>
  <c r="L1396" i="16"/>
  <c r="K1396" i="16"/>
  <c r="J1396" i="16"/>
  <c r="I1396" i="16"/>
  <c r="H1396" i="16"/>
  <c r="G1396" i="16"/>
  <c r="F1396" i="16" s="1"/>
  <c r="A1396" i="16"/>
  <c r="AB1395" i="16"/>
  <c r="AA1395" i="16"/>
  <c r="M1395" i="16"/>
  <c r="L1395" i="16"/>
  <c r="K1395" i="16"/>
  <c r="J1395" i="16"/>
  <c r="I1395" i="16"/>
  <c r="H1395" i="16"/>
  <c r="G1395" i="16"/>
  <c r="A1395" i="16"/>
  <c r="AB1394" i="16"/>
  <c r="AA1394" i="16"/>
  <c r="M1394" i="16"/>
  <c r="L1394" i="16"/>
  <c r="K1394" i="16"/>
  <c r="J1394" i="16"/>
  <c r="I1394" i="16"/>
  <c r="H1394" i="16"/>
  <c r="C1394" i="16" s="1"/>
  <c r="G1394" i="16"/>
  <c r="B1394" i="16"/>
  <c r="A1394" i="16"/>
  <c r="AB1393" i="16"/>
  <c r="AA1393" i="16"/>
  <c r="N1393" i="16"/>
  <c r="M1393" i="16"/>
  <c r="L1393" i="16"/>
  <c r="K1393" i="16"/>
  <c r="J1393" i="16"/>
  <c r="I1393" i="16"/>
  <c r="H1393" i="16"/>
  <c r="G1393" i="16"/>
  <c r="F1393" i="16"/>
  <c r="A1393" i="16"/>
  <c r="AB1392" i="16"/>
  <c r="AA1392" i="16"/>
  <c r="M1392" i="16"/>
  <c r="L1392" i="16"/>
  <c r="K1392" i="16"/>
  <c r="J1392" i="16"/>
  <c r="I1392" i="16"/>
  <c r="H1392" i="16"/>
  <c r="G1392" i="16"/>
  <c r="A1392" i="16"/>
  <c r="N1392" i="16" s="1"/>
  <c r="AB1391" i="16"/>
  <c r="AA1391" i="16"/>
  <c r="M1391" i="16"/>
  <c r="L1391" i="16"/>
  <c r="K1391" i="16"/>
  <c r="J1391" i="16"/>
  <c r="I1391" i="16"/>
  <c r="H1391" i="16"/>
  <c r="G1391" i="16"/>
  <c r="A1391" i="16"/>
  <c r="C1391" i="16" s="1"/>
  <c r="AB1390" i="16"/>
  <c r="AA1390" i="16"/>
  <c r="N1390" i="16"/>
  <c r="M1390" i="16"/>
  <c r="L1390" i="16"/>
  <c r="K1390" i="16"/>
  <c r="J1390" i="16"/>
  <c r="I1390" i="16"/>
  <c r="H1390" i="16"/>
  <c r="G1390" i="16"/>
  <c r="F1390" i="16" s="1"/>
  <c r="B1390" i="16"/>
  <c r="A1390" i="16"/>
  <c r="AB1389" i="16"/>
  <c r="AA1389" i="16"/>
  <c r="N1389" i="16"/>
  <c r="M1389" i="16"/>
  <c r="L1389" i="16"/>
  <c r="K1389" i="16"/>
  <c r="J1389" i="16"/>
  <c r="I1389" i="16"/>
  <c r="H1389" i="16"/>
  <c r="G1389" i="16"/>
  <c r="F1389" i="16"/>
  <c r="A1389" i="16"/>
  <c r="AB1388" i="16"/>
  <c r="AA1388" i="16"/>
  <c r="N1388" i="16"/>
  <c r="M1388" i="16"/>
  <c r="L1388" i="16"/>
  <c r="K1388" i="16"/>
  <c r="J1388" i="16"/>
  <c r="I1388" i="16"/>
  <c r="H1388" i="16"/>
  <c r="G1388" i="16"/>
  <c r="F1388" i="16"/>
  <c r="A1388" i="16"/>
  <c r="B1388" i="16" s="1"/>
  <c r="AB1387" i="16"/>
  <c r="AA1387" i="16"/>
  <c r="M1387" i="16"/>
  <c r="L1387" i="16"/>
  <c r="K1387" i="16"/>
  <c r="J1387" i="16"/>
  <c r="I1387" i="16"/>
  <c r="H1387" i="16"/>
  <c r="G1387" i="16"/>
  <c r="A1387" i="16"/>
  <c r="AB1386" i="16"/>
  <c r="AA1386" i="16"/>
  <c r="M1386" i="16"/>
  <c r="L1386" i="16"/>
  <c r="K1386" i="16"/>
  <c r="J1386" i="16"/>
  <c r="I1386" i="16"/>
  <c r="H1386" i="16"/>
  <c r="G1386" i="16"/>
  <c r="B1386" i="16"/>
  <c r="A1386" i="16"/>
  <c r="AB1385" i="16"/>
  <c r="AA1385" i="16"/>
  <c r="N1385" i="16"/>
  <c r="M1385" i="16"/>
  <c r="L1385" i="16"/>
  <c r="K1385" i="16"/>
  <c r="J1385" i="16"/>
  <c r="I1385" i="16"/>
  <c r="H1385" i="16"/>
  <c r="G1385" i="16"/>
  <c r="F1385" i="16"/>
  <c r="A1385" i="16"/>
  <c r="C1385" i="16" s="1"/>
  <c r="AB1384" i="16"/>
  <c r="AA1384" i="16"/>
  <c r="N1384" i="16"/>
  <c r="M1384" i="16"/>
  <c r="L1384" i="16"/>
  <c r="K1384" i="16"/>
  <c r="J1384" i="16"/>
  <c r="I1384" i="16"/>
  <c r="H1384" i="16"/>
  <c r="G1384" i="16"/>
  <c r="F1384" i="16"/>
  <c r="B1384" i="16"/>
  <c r="A1384" i="16"/>
  <c r="AB1383" i="16"/>
  <c r="AA1383" i="16"/>
  <c r="N1383" i="16"/>
  <c r="M1383" i="16"/>
  <c r="L1383" i="16"/>
  <c r="K1383" i="16"/>
  <c r="J1383" i="16"/>
  <c r="I1383" i="16"/>
  <c r="H1383" i="16"/>
  <c r="G1383" i="16"/>
  <c r="F1383" i="16" s="1"/>
  <c r="A1383" i="16"/>
  <c r="C1383" i="16" s="1"/>
  <c r="AB1382" i="16"/>
  <c r="AA1382" i="16"/>
  <c r="N1382" i="16"/>
  <c r="M1382" i="16"/>
  <c r="L1382" i="16"/>
  <c r="K1382" i="16"/>
  <c r="J1382" i="16"/>
  <c r="I1382" i="16"/>
  <c r="H1382" i="16"/>
  <c r="G1382" i="16"/>
  <c r="F1382" i="16" s="1"/>
  <c r="B1382" i="16"/>
  <c r="A1382" i="16"/>
  <c r="AB1381" i="16"/>
  <c r="AA1381" i="16"/>
  <c r="N1381" i="16"/>
  <c r="M1381" i="16"/>
  <c r="L1381" i="16"/>
  <c r="K1381" i="16"/>
  <c r="J1381" i="16"/>
  <c r="I1381" i="16"/>
  <c r="H1381" i="16"/>
  <c r="G1381" i="16"/>
  <c r="F1381" i="16" s="1"/>
  <c r="A1381" i="16"/>
  <c r="AB1380" i="16"/>
  <c r="AA1380" i="16"/>
  <c r="M1380" i="16"/>
  <c r="L1380" i="16"/>
  <c r="K1380" i="16"/>
  <c r="J1380" i="16"/>
  <c r="I1380" i="16"/>
  <c r="H1380" i="16"/>
  <c r="G1380" i="16"/>
  <c r="A1380" i="16"/>
  <c r="B1380" i="16" s="1"/>
  <c r="AB1379" i="16"/>
  <c r="AA1379" i="16"/>
  <c r="M1379" i="16"/>
  <c r="L1379" i="16"/>
  <c r="K1379" i="16"/>
  <c r="J1379" i="16"/>
  <c r="I1379" i="16"/>
  <c r="H1379" i="16"/>
  <c r="G1379" i="16"/>
  <c r="A1379" i="16"/>
  <c r="AB1378" i="16"/>
  <c r="AA1378" i="16"/>
  <c r="M1378" i="16"/>
  <c r="L1378" i="16"/>
  <c r="K1378" i="16"/>
  <c r="J1378" i="16"/>
  <c r="I1378" i="16"/>
  <c r="H1378" i="16"/>
  <c r="G1378" i="16"/>
  <c r="B1378" i="16"/>
  <c r="A1378" i="16"/>
  <c r="AB1377" i="16"/>
  <c r="AA1377" i="16"/>
  <c r="N1377" i="16"/>
  <c r="M1377" i="16"/>
  <c r="L1377" i="16"/>
  <c r="K1377" i="16"/>
  <c r="J1377" i="16"/>
  <c r="I1377" i="16"/>
  <c r="H1377" i="16"/>
  <c r="G1377" i="16"/>
  <c r="F1377" i="16"/>
  <c r="A1377" i="16"/>
  <c r="C1377" i="16" s="1"/>
  <c r="AB1376" i="16"/>
  <c r="AA1376" i="16"/>
  <c r="N1376" i="16"/>
  <c r="M1376" i="16"/>
  <c r="L1376" i="16"/>
  <c r="K1376" i="16"/>
  <c r="J1376" i="16"/>
  <c r="I1376" i="16"/>
  <c r="H1376" i="16"/>
  <c r="G1376" i="16"/>
  <c r="F1376" i="16"/>
  <c r="B1376" i="16"/>
  <c r="A1376" i="16"/>
  <c r="AB1375" i="16"/>
  <c r="AA1375" i="16"/>
  <c r="N1375" i="16"/>
  <c r="M1375" i="16"/>
  <c r="L1375" i="16"/>
  <c r="K1375" i="16"/>
  <c r="J1375" i="16"/>
  <c r="I1375" i="16"/>
  <c r="H1375" i="16"/>
  <c r="G1375" i="16"/>
  <c r="F1375" i="16" s="1"/>
  <c r="A1375" i="16"/>
  <c r="C1375" i="16" s="1"/>
  <c r="AB1374" i="16"/>
  <c r="AA1374" i="16"/>
  <c r="N1374" i="16"/>
  <c r="M1374" i="16"/>
  <c r="L1374" i="16"/>
  <c r="K1374" i="16"/>
  <c r="J1374" i="16"/>
  <c r="I1374" i="16"/>
  <c r="H1374" i="16"/>
  <c r="G1374" i="16"/>
  <c r="F1374" i="16" s="1"/>
  <c r="B1374" i="16"/>
  <c r="A1374" i="16"/>
  <c r="AB1373" i="16"/>
  <c r="AA1373" i="16"/>
  <c r="N1373" i="16"/>
  <c r="M1373" i="16"/>
  <c r="L1373" i="16"/>
  <c r="K1373" i="16"/>
  <c r="J1373" i="16"/>
  <c r="I1373" i="16"/>
  <c r="H1373" i="16"/>
  <c r="G1373" i="16"/>
  <c r="F1373" i="16" s="1"/>
  <c r="A1373" i="16"/>
  <c r="AB1372" i="16"/>
  <c r="AA1372" i="16"/>
  <c r="N1372" i="16"/>
  <c r="M1372" i="16"/>
  <c r="L1372" i="16"/>
  <c r="K1372" i="16"/>
  <c r="J1372" i="16"/>
  <c r="I1372" i="16"/>
  <c r="H1372" i="16"/>
  <c r="C1372" i="16" s="1"/>
  <c r="G1372" i="16"/>
  <c r="F1372" i="16" s="1"/>
  <c r="A1372" i="16"/>
  <c r="B1372" i="16" s="1"/>
  <c r="AB1371" i="16"/>
  <c r="AA1371" i="16"/>
  <c r="M1371" i="16"/>
  <c r="L1371" i="16"/>
  <c r="K1371" i="16"/>
  <c r="J1371" i="16"/>
  <c r="I1371" i="16"/>
  <c r="H1371" i="16"/>
  <c r="G1371" i="16"/>
  <c r="A1371" i="16"/>
  <c r="AB1370" i="16"/>
  <c r="AA1370" i="16"/>
  <c r="M1370" i="16"/>
  <c r="L1370" i="16"/>
  <c r="K1370" i="16"/>
  <c r="J1370" i="16"/>
  <c r="I1370" i="16"/>
  <c r="B1370" i="16" s="1"/>
  <c r="H1370" i="16"/>
  <c r="G1370" i="16"/>
  <c r="A1370" i="16"/>
  <c r="AB1369" i="16"/>
  <c r="AA1369" i="16"/>
  <c r="M1369" i="16"/>
  <c r="L1369" i="16"/>
  <c r="K1369" i="16"/>
  <c r="J1369" i="16"/>
  <c r="I1369" i="16"/>
  <c r="H1369" i="16"/>
  <c r="G1369" i="16"/>
  <c r="A1369" i="16"/>
  <c r="C1369" i="16" s="1"/>
  <c r="AB1368" i="16"/>
  <c r="AA1368" i="16"/>
  <c r="M1368" i="16"/>
  <c r="L1368" i="16"/>
  <c r="K1368" i="16"/>
  <c r="J1368" i="16"/>
  <c r="I1368" i="16"/>
  <c r="H1368" i="16"/>
  <c r="G1368" i="16"/>
  <c r="B1368" i="16"/>
  <c r="A1368" i="16"/>
  <c r="N1368" i="16" s="1"/>
  <c r="AB1367" i="16"/>
  <c r="AA1367" i="16"/>
  <c r="N1367" i="16"/>
  <c r="M1367" i="16"/>
  <c r="L1367" i="16"/>
  <c r="K1367" i="16"/>
  <c r="J1367" i="16"/>
  <c r="I1367" i="16"/>
  <c r="H1367" i="16"/>
  <c r="G1367" i="16"/>
  <c r="F1367" i="16"/>
  <c r="A1367" i="16"/>
  <c r="C1367" i="16" s="1"/>
  <c r="AB1366" i="16"/>
  <c r="AA1366" i="16"/>
  <c r="N1366" i="16"/>
  <c r="M1366" i="16"/>
  <c r="L1366" i="16"/>
  <c r="K1366" i="16"/>
  <c r="J1366" i="16"/>
  <c r="I1366" i="16"/>
  <c r="H1366" i="16"/>
  <c r="G1366" i="16"/>
  <c r="F1366" i="16"/>
  <c r="B1366" i="16"/>
  <c r="A1366" i="16"/>
  <c r="AB1365" i="16"/>
  <c r="AA1365" i="16"/>
  <c r="N1365" i="16"/>
  <c r="M1365" i="16"/>
  <c r="L1365" i="16"/>
  <c r="K1365" i="16"/>
  <c r="J1365" i="16"/>
  <c r="I1365" i="16"/>
  <c r="H1365" i="16"/>
  <c r="G1365" i="16"/>
  <c r="F1365" i="16" s="1"/>
  <c r="A1365" i="16"/>
  <c r="AB1364" i="16"/>
  <c r="AA1364" i="16"/>
  <c r="N1364" i="16"/>
  <c r="M1364" i="16"/>
  <c r="L1364" i="16"/>
  <c r="K1364" i="16"/>
  <c r="J1364" i="16"/>
  <c r="I1364" i="16"/>
  <c r="H1364" i="16"/>
  <c r="C1364" i="16" s="1"/>
  <c r="G1364" i="16"/>
  <c r="F1364" i="16" s="1"/>
  <c r="A1364" i="16"/>
  <c r="B1364" i="16" s="1"/>
  <c r="AB1363" i="16"/>
  <c r="AA1363" i="16"/>
  <c r="M1363" i="16"/>
  <c r="L1363" i="16"/>
  <c r="K1363" i="16"/>
  <c r="J1363" i="16"/>
  <c r="I1363" i="16"/>
  <c r="H1363" i="16"/>
  <c r="G1363" i="16"/>
  <c r="A1363" i="16"/>
  <c r="AB1362" i="16"/>
  <c r="AA1362" i="16"/>
  <c r="M1362" i="16"/>
  <c r="L1362" i="16"/>
  <c r="K1362" i="16"/>
  <c r="J1362" i="16"/>
  <c r="I1362" i="16"/>
  <c r="B1362" i="16" s="1"/>
  <c r="H1362" i="16"/>
  <c r="C1362" i="16" s="1"/>
  <c r="G1362" i="16"/>
  <c r="A1362" i="16"/>
  <c r="AB1361" i="16"/>
  <c r="AA1361" i="16"/>
  <c r="M1361" i="16"/>
  <c r="L1361" i="16"/>
  <c r="K1361" i="16"/>
  <c r="J1361" i="16"/>
  <c r="I1361" i="16"/>
  <c r="H1361" i="16"/>
  <c r="G1361" i="16"/>
  <c r="A1361" i="16"/>
  <c r="AB1360" i="16"/>
  <c r="AA1360" i="16"/>
  <c r="M1360" i="16"/>
  <c r="L1360" i="16"/>
  <c r="K1360" i="16"/>
  <c r="J1360" i="16"/>
  <c r="I1360" i="16"/>
  <c r="H1360" i="16"/>
  <c r="G1360" i="16"/>
  <c r="A1360" i="16"/>
  <c r="N1360" i="16" s="1"/>
  <c r="AB1359" i="16"/>
  <c r="AA1359" i="16"/>
  <c r="M1359" i="16"/>
  <c r="L1359" i="16"/>
  <c r="K1359" i="16"/>
  <c r="J1359" i="16"/>
  <c r="I1359" i="16"/>
  <c r="H1359" i="16"/>
  <c r="G1359" i="16"/>
  <c r="A1359" i="16"/>
  <c r="C1359" i="16" s="1"/>
  <c r="AB1358" i="16"/>
  <c r="AA1358" i="16"/>
  <c r="N1358" i="16"/>
  <c r="M1358" i="16"/>
  <c r="L1358" i="16"/>
  <c r="K1358" i="16"/>
  <c r="J1358" i="16"/>
  <c r="I1358" i="16"/>
  <c r="H1358" i="16"/>
  <c r="G1358" i="16"/>
  <c r="F1358" i="16"/>
  <c r="B1358" i="16"/>
  <c r="A1358" i="16"/>
  <c r="AB1357" i="16"/>
  <c r="AA1357" i="16"/>
  <c r="N1357" i="16"/>
  <c r="M1357" i="16"/>
  <c r="L1357" i="16"/>
  <c r="K1357" i="16"/>
  <c r="J1357" i="16"/>
  <c r="I1357" i="16"/>
  <c r="H1357" i="16"/>
  <c r="G1357" i="16"/>
  <c r="F1357" i="16"/>
  <c r="A1357" i="16"/>
  <c r="AB1356" i="16"/>
  <c r="AA1356" i="16"/>
  <c r="N1356" i="16"/>
  <c r="M1356" i="16"/>
  <c r="L1356" i="16"/>
  <c r="K1356" i="16"/>
  <c r="J1356" i="16"/>
  <c r="I1356" i="16"/>
  <c r="H1356" i="16"/>
  <c r="G1356" i="16"/>
  <c r="F1356" i="16"/>
  <c r="A1356" i="16"/>
  <c r="B1356" i="16" s="1"/>
  <c r="AB1355" i="16"/>
  <c r="AA1355" i="16"/>
  <c r="M1355" i="16"/>
  <c r="L1355" i="16"/>
  <c r="K1355" i="16"/>
  <c r="J1355" i="16"/>
  <c r="I1355" i="16"/>
  <c r="H1355" i="16"/>
  <c r="G1355" i="16"/>
  <c r="A1355" i="16"/>
  <c r="AB1354" i="16"/>
  <c r="AA1354" i="16"/>
  <c r="M1354" i="16"/>
  <c r="L1354" i="16"/>
  <c r="K1354" i="16"/>
  <c r="J1354" i="16"/>
  <c r="I1354" i="16"/>
  <c r="H1354" i="16"/>
  <c r="C1354" i="16" s="1"/>
  <c r="G1354" i="16"/>
  <c r="B1354" i="16"/>
  <c r="A1354" i="16"/>
  <c r="AB1353" i="16"/>
  <c r="AA1353" i="16"/>
  <c r="N1353" i="16"/>
  <c r="M1353" i="16"/>
  <c r="L1353" i="16"/>
  <c r="K1353" i="16"/>
  <c r="J1353" i="16"/>
  <c r="I1353" i="16"/>
  <c r="H1353" i="16"/>
  <c r="G1353" i="16"/>
  <c r="F1353" i="16"/>
  <c r="A1353" i="16"/>
  <c r="AB1352" i="16"/>
  <c r="AA1352" i="16"/>
  <c r="N1352" i="16"/>
  <c r="M1352" i="16"/>
  <c r="L1352" i="16"/>
  <c r="K1352" i="16"/>
  <c r="J1352" i="16"/>
  <c r="I1352" i="16"/>
  <c r="H1352" i="16"/>
  <c r="G1352" i="16"/>
  <c r="F1352" i="16"/>
  <c r="A1352" i="16"/>
  <c r="B1352" i="16" s="1"/>
  <c r="AB1351" i="16"/>
  <c r="AA1351" i="16"/>
  <c r="M1351" i="16"/>
  <c r="L1351" i="16"/>
  <c r="K1351" i="16"/>
  <c r="J1351" i="16"/>
  <c r="I1351" i="16"/>
  <c r="H1351" i="16"/>
  <c r="G1351" i="16"/>
  <c r="A1351" i="16"/>
  <c r="C1351" i="16" s="1"/>
  <c r="AB1350" i="16"/>
  <c r="AA1350" i="16"/>
  <c r="N1350" i="16"/>
  <c r="M1350" i="16"/>
  <c r="L1350" i="16"/>
  <c r="K1350" i="16"/>
  <c r="J1350" i="16"/>
  <c r="I1350" i="16"/>
  <c r="H1350" i="16"/>
  <c r="G1350" i="16"/>
  <c r="F1350" i="16" s="1"/>
  <c r="B1350" i="16"/>
  <c r="A1350" i="16"/>
  <c r="AB1349" i="16"/>
  <c r="AA1349" i="16"/>
  <c r="N1349" i="16"/>
  <c r="M1349" i="16"/>
  <c r="L1349" i="16"/>
  <c r="K1349" i="16"/>
  <c r="J1349" i="16"/>
  <c r="I1349" i="16"/>
  <c r="H1349" i="16"/>
  <c r="G1349" i="16"/>
  <c r="F1349" i="16"/>
  <c r="A1349" i="16"/>
  <c r="AB1348" i="16"/>
  <c r="AA1348" i="16"/>
  <c r="M1348" i="16"/>
  <c r="L1348" i="16"/>
  <c r="K1348" i="16"/>
  <c r="J1348" i="16"/>
  <c r="I1348" i="16"/>
  <c r="H1348" i="16"/>
  <c r="G1348" i="16"/>
  <c r="A1348" i="16"/>
  <c r="B1348" i="16" s="1"/>
  <c r="AB1347" i="16"/>
  <c r="AA1347" i="16"/>
  <c r="M1347" i="16"/>
  <c r="L1347" i="16"/>
  <c r="K1347" i="16"/>
  <c r="J1347" i="16"/>
  <c r="I1347" i="16"/>
  <c r="H1347" i="16"/>
  <c r="G1347" i="16"/>
  <c r="A1347" i="16"/>
  <c r="AB1346" i="16"/>
  <c r="AA1346" i="16"/>
  <c r="M1346" i="16"/>
  <c r="L1346" i="16"/>
  <c r="K1346" i="16"/>
  <c r="J1346" i="16"/>
  <c r="I1346" i="16"/>
  <c r="H1346" i="16"/>
  <c r="G1346" i="16"/>
  <c r="B1346" i="16"/>
  <c r="A1346" i="16"/>
  <c r="AB1345" i="16"/>
  <c r="AA1345" i="16"/>
  <c r="N1345" i="16"/>
  <c r="M1345" i="16"/>
  <c r="L1345" i="16"/>
  <c r="K1345" i="16"/>
  <c r="J1345" i="16"/>
  <c r="I1345" i="16"/>
  <c r="H1345" i="16"/>
  <c r="G1345" i="16"/>
  <c r="F1345" i="16"/>
  <c r="A1345" i="16"/>
  <c r="C1345" i="16" s="1"/>
  <c r="AB1344" i="16"/>
  <c r="AA1344" i="16"/>
  <c r="N1344" i="16"/>
  <c r="M1344" i="16"/>
  <c r="L1344" i="16"/>
  <c r="K1344" i="16"/>
  <c r="J1344" i="16"/>
  <c r="I1344" i="16"/>
  <c r="H1344" i="16"/>
  <c r="G1344" i="16"/>
  <c r="F1344" i="16"/>
  <c r="B1344" i="16"/>
  <c r="A1344" i="16"/>
  <c r="AB1343" i="16"/>
  <c r="AA1343" i="16"/>
  <c r="N1343" i="16"/>
  <c r="M1343" i="16"/>
  <c r="L1343" i="16"/>
  <c r="K1343" i="16"/>
  <c r="J1343" i="16"/>
  <c r="I1343" i="16"/>
  <c r="H1343" i="16"/>
  <c r="G1343" i="16"/>
  <c r="F1343" i="16" s="1"/>
  <c r="A1343" i="16"/>
  <c r="C1343" i="16" s="1"/>
  <c r="AB1342" i="16"/>
  <c r="AA1342" i="16"/>
  <c r="N1342" i="16"/>
  <c r="M1342" i="16"/>
  <c r="L1342" i="16"/>
  <c r="K1342" i="16"/>
  <c r="J1342" i="16"/>
  <c r="I1342" i="16"/>
  <c r="H1342" i="16"/>
  <c r="G1342" i="16"/>
  <c r="F1342" i="16" s="1"/>
  <c r="B1342" i="16"/>
  <c r="A1342" i="16"/>
  <c r="AB1341" i="16"/>
  <c r="AA1341" i="16"/>
  <c r="N1341" i="16"/>
  <c r="M1341" i="16"/>
  <c r="L1341" i="16"/>
  <c r="K1341" i="16"/>
  <c r="J1341" i="16"/>
  <c r="I1341" i="16"/>
  <c r="H1341" i="16"/>
  <c r="G1341" i="16"/>
  <c r="F1341" i="16" s="1"/>
  <c r="A1341" i="16"/>
  <c r="AB1340" i="16"/>
  <c r="AA1340" i="16"/>
  <c r="N1340" i="16"/>
  <c r="M1340" i="16"/>
  <c r="L1340" i="16"/>
  <c r="K1340" i="16"/>
  <c r="J1340" i="16"/>
  <c r="I1340" i="16"/>
  <c r="H1340" i="16"/>
  <c r="C1340" i="16" s="1"/>
  <c r="G1340" i="16"/>
  <c r="F1340" i="16" s="1"/>
  <c r="A1340" i="16"/>
  <c r="B1340" i="16" s="1"/>
  <c r="AB1339" i="16"/>
  <c r="AA1339" i="16"/>
  <c r="M1339" i="16"/>
  <c r="L1339" i="16"/>
  <c r="K1339" i="16"/>
  <c r="J1339" i="16"/>
  <c r="I1339" i="16"/>
  <c r="H1339" i="16"/>
  <c r="G1339" i="16"/>
  <c r="A1339" i="16"/>
  <c r="AB1338" i="16"/>
  <c r="AA1338" i="16"/>
  <c r="M1338" i="16"/>
  <c r="L1338" i="16"/>
  <c r="K1338" i="16"/>
  <c r="J1338" i="16"/>
  <c r="I1338" i="16"/>
  <c r="B1338" i="16" s="1"/>
  <c r="H1338" i="16"/>
  <c r="G1338" i="16"/>
  <c r="A1338" i="16"/>
  <c r="AB1337" i="16"/>
  <c r="AA1337" i="16"/>
  <c r="M1337" i="16"/>
  <c r="L1337" i="16"/>
  <c r="K1337" i="16"/>
  <c r="J1337" i="16"/>
  <c r="I1337" i="16"/>
  <c r="H1337" i="16"/>
  <c r="G1337" i="16"/>
  <c r="A1337" i="16"/>
  <c r="C1337" i="16" s="1"/>
  <c r="AB1336" i="16"/>
  <c r="AA1336" i="16"/>
  <c r="M1336" i="16"/>
  <c r="L1336" i="16"/>
  <c r="K1336" i="16"/>
  <c r="J1336" i="16"/>
  <c r="I1336" i="16"/>
  <c r="H1336" i="16"/>
  <c r="G1336" i="16"/>
  <c r="B1336" i="16"/>
  <c r="A1336" i="16"/>
  <c r="N1336" i="16" s="1"/>
  <c r="AB1335" i="16"/>
  <c r="AA1335" i="16"/>
  <c r="N1335" i="16"/>
  <c r="M1335" i="16"/>
  <c r="L1335" i="16"/>
  <c r="K1335" i="16"/>
  <c r="J1335" i="16"/>
  <c r="I1335" i="16"/>
  <c r="H1335" i="16"/>
  <c r="G1335" i="16"/>
  <c r="F1335" i="16"/>
  <c r="A1335" i="16"/>
  <c r="C1335" i="16" s="1"/>
  <c r="AB1334" i="16"/>
  <c r="AA1334" i="16"/>
  <c r="N1334" i="16"/>
  <c r="M1334" i="16"/>
  <c r="L1334" i="16"/>
  <c r="K1334" i="16"/>
  <c r="J1334" i="16"/>
  <c r="I1334" i="16"/>
  <c r="H1334" i="16"/>
  <c r="G1334" i="16"/>
  <c r="F1334" i="16"/>
  <c r="B1334" i="16"/>
  <c r="A1334" i="16"/>
  <c r="AB1333" i="16"/>
  <c r="AA1333" i="16"/>
  <c r="N1333" i="16"/>
  <c r="M1333" i="16"/>
  <c r="L1333" i="16"/>
  <c r="K1333" i="16"/>
  <c r="J1333" i="16"/>
  <c r="I1333" i="16"/>
  <c r="H1333" i="16"/>
  <c r="G1333" i="16"/>
  <c r="F1333" i="16" s="1"/>
  <c r="A1333" i="16"/>
  <c r="AB1332" i="16"/>
  <c r="AA1332" i="16"/>
  <c r="N1332" i="16"/>
  <c r="M1332" i="16"/>
  <c r="L1332" i="16"/>
  <c r="K1332" i="16"/>
  <c r="J1332" i="16"/>
  <c r="I1332" i="16"/>
  <c r="H1332" i="16"/>
  <c r="G1332" i="16"/>
  <c r="F1332" i="16" s="1"/>
  <c r="A1332" i="16"/>
  <c r="B1332" i="16" s="1"/>
  <c r="AB1331" i="16"/>
  <c r="AA1331" i="16"/>
  <c r="M1331" i="16"/>
  <c r="L1331" i="16"/>
  <c r="K1331" i="16"/>
  <c r="J1331" i="16"/>
  <c r="I1331" i="16"/>
  <c r="H1331" i="16"/>
  <c r="G1331" i="16"/>
  <c r="A1331" i="16"/>
  <c r="AB1330" i="16"/>
  <c r="AA1330" i="16"/>
  <c r="M1330" i="16"/>
  <c r="L1330" i="16"/>
  <c r="K1330" i="16"/>
  <c r="J1330" i="16"/>
  <c r="I1330" i="16"/>
  <c r="H1330" i="16"/>
  <c r="C1330" i="16" s="1"/>
  <c r="G1330" i="16"/>
  <c r="B1330" i="16"/>
  <c r="A1330" i="16"/>
  <c r="AB1329" i="16"/>
  <c r="AA1329" i="16"/>
  <c r="M1329" i="16"/>
  <c r="L1329" i="16"/>
  <c r="K1329" i="16"/>
  <c r="J1329" i="16"/>
  <c r="I1329" i="16"/>
  <c r="H1329" i="16"/>
  <c r="G1329" i="16"/>
  <c r="F1329" i="16"/>
  <c r="A1329" i="16"/>
  <c r="AB1328" i="16"/>
  <c r="AA1328" i="16"/>
  <c r="M1328" i="16"/>
  <c r="L1328" i="16"/>
  <c r="K1328" i="16"/>
  <c r="J1328" i="16"/>
  <c r="I1328" i="16"/>
  <c r="H1328" i="16"/>
  <c r="G1328" i="16"/>
  <c r="A1328" i="16"/>
  <c r="N1328" i="16" s="1"/>
  <c r="AB1327" i="16"/>
  <c r="AA1327" i="16"/>
  <c r="M1327" i="16"/>
  <c r="L1327" i="16"/>
  <c r="K1327" i="16"/>
  <c r="J1327" i="16"/>
  <c r="I1327" i="16"/>
  <c r="H1327" i="16"/>
  <c r="G1327" i="16"/>
  <c r="A1327" i="16"/>
  <c r="C1327" i="16" s="1"/>
  <c r="AB1326" i="16"/>
  <c r="AA1326" i="16"/>
  <c r="N1326" i="16"/>
  <c r="M1326" i="16"/>
  <c r="L1326" i="16"/>
  <c r="K1326" i="16"/>
  <c r="J1326" i="16"/>
  <c r="I1326" i="16"/>
  <c r="H1326" i="16"/>
  <c r="G1326" i="16"/>
  <c r="F1326" i="16" s="1"/>
  <c r="B1326" i="16"/>
  <c r="A1326" i="16"/>
  <c r="AB1325" i="16"/>
  <c r="AA1325" i="16"/>
  <c r="N1325" i="16"/>
  <c r="M1325" i="16"/>
  <c r="L1325" i="16"/>
  <c r="K1325" i="16"/>
  <c r="J1325" i="16"/>
  <c r="I1325" i="16"/>
  <c r="H1325" i="16"/>
  <c r="G1325" i="16"/>
  <c r="F1325" i="16"/>
  <c r="A1325" i="16"/>
  <c r="AB1324" i="16"/>
  <c r="AA1324" i="16"/>
  <c r="N1324" i="16"/>
  <c r="M1324" i="16"/>
  <c r="L1324" i="16"/>
  <c r="K1324" i="16"/>
  <c r="J1324" i="16"/>
  <c r="I1324" i="16"/>
  <c r="H1324" i="16"/>
  <c r="G1324" i="16"/>
  <c r="F1324" i="16"/>
  <c r="A1324" i="16"/>
  <c r="B1324" i="16" s="1"/>
  <c r="AB1323" i="16"/>
  <c r="AA1323" i="16"/>
  <c r="M1323" i="16"/>
  <c r="L1323" i="16"/>
  <c r="K1323" i="16"/>
  <c r="J1323" i="16"/>
  <c r="I1323" i="16"/>
  <c r="H1323" i="16"/>
  <c r="G1323" i="16"/>
  <c r="A1323" i="16"/>
  <c r="AB1322" i="16"/>
  <c r="AA1322" i="16"/>
  <c r="M1322" i="16"/>
  <c r="L1322" i="16"/>
  <c r="K1322" i="16"/>
  <c r="J1322" i="16"/>
  <c r="I1322" i="16"/>
  <c r="H1322" i="16"/>
  <c r="G1322" i="16"/>
  <c r="B1322" i="16"/>
  <c r="A1322" i="16"/>
  <c r="AB1321" i="16"/>
  <c r="AA1321" i="16"/>
  <c r="N1321" i="16"/>
  <c r="M1321" i="16"/>
  <c r="L1321" i="16"/>
  <c r="K1321" i="16"/>
  <c r="J1321" i="16"/>
  <c r="I1321" i="16"/>
  <c r="H1321" i="16"/>
  <c r="G1321" i="16"/>
  <c r="F1321" i="16"/>
  <c r="A1321" i="16"/>
  <c r="C1321" i="16" s="1"/>
  <c r="AB1320" i="16"/>
  <c r="AA1320" i="16"/>
  <c r="N1320" i="16"/>
  <c r="M1320" i="16"/>
  <c r="L1320" i="16"/>
  <c r="K1320" i="16"/>
  <c r="J1320" i="16"/>
  <c r="I1320" i="16"/>
  <c r="H1320" i="16"/>
  <c r="G1320" i="16"/>
  <c r="F1320" i="16"/>
  <c r="B1320" i="16"/>
  <c r="A1320" i="16"/>
  <c r="AB1319" i="16"/>
  <c r="AA1319" i="16"/>
  <c r="N1319" i="16"/>
  <c r="M1319" i="16"/>
  <c r="L1319" i="16"/>
  <c r="K1319" i="16"/>
  <c r="J1319" i="16"/>
  <c r="I1319" i="16"/>
  <c r="H1319" i="16"/>
  <c r="G1319" i="16"/>
  <c r="F1319" i="16" s="1"/>
  <c r="A1319" i="16"/>
  <c r="C1319" i="16" s="1"/>
  <c r="AB1318" i="16"/>
  <c r="AA1318" i="16"/>
  <c r="N1318" i="16"/>
  <c r="M1318" i="16"/>
  <c r="L1318" i="16"/>
  <c r="K1318" i="16"/>
  <c r="J1318" i="16"/>
  <c r="I1318" i="16"/>
  <c r="H1318" i="16"/>
  <c r="G1318" i="16"/>
  <c r="F1318" i="16" s="1"/>
  <c r="B1318" i="16"/>
  <c r="A1318" i="16"/>
  <c r="AB1317" i="16"/>
  <c r="AA1317" i="16"/>
  <c r="N1317" i="16"/>
  <c r="M1317" i="16"/>
  <c r="L1317" i="16"/>
  <c r="K1317" i="16"/>
  <c r="J1317" i="16"/>
  <c r="I1317" i="16"/>
  <c r="H1317" i="16"/>
  <c r="G1317" i="16"/>
  <c r="F1317" i="16" s="1"/>
  <c r="A1317" i="16"/>
  <c r="AB1316" i="16"/>
  <c r="AA1316" i="16"/>
  <c r="M1316" i="16"/>
  <c r="L1316" i="16"/>
  <c r="K1316" i="16"/>
  <c r="J1316" i="16"/>
  <c r="I1316" i="16"/>
  <c r="H1316" i="16"/>
  <c r="G1316" i="16"/>
  <c r="A1316" i="16"/>
  <c r="B1316" i="16" s="1"/>
  <c r="AB1315" i="16"/>
  <c r="AA1315" i="16"/>
  <c r="M1315" i="16"/>
  <c r="L1315" i="16"/>
  <c r="K1315" i="16"/>
  <c r="J1315" i="16"/>
  <c r="I1315" i="16"/>
  <c r="H1315" i="16"/>
  <c r="G1315" i="16"/>
  <c r="A1315" i="16"/>
  <c r="AB1314" i="16"/>
  <c r="AA1314" i="16"/>
  <c r="M1314" i="16"/>
  <c r="L1314" i="16"/>
  <c r="K1314" i="16"/>
  <c r="J1314" i="16"/>
  <c r="I1314" i="16"/>
  <c r="H1314" i="16"/>
  <c r="G1314" i="16"/>
  <c r="B1314" i="16"/>
  <c r="A1314" i="16"/>
  <c r="AB1313" i="16"/>
  <c r="AA1313" i="16"/>
  <c r="N1313" i="16"/>
  <c r="M1313" i="16"/>
  <c r="L1313" i="16"/>
  <c r="K1313" i="16"/>
  <c r="J1313" i="16"/>
  <c r="I1313" i="16"/>
  <c r="H1313" i="16"/>
  <c r="G1313" i="16"/>
  <c r="F1313" i="16"/>
  <c r="A1313" i="16"/>
  <c r="C1313" i="16" s="1"/>
  <c r="AB1312" i="16"/>
  <c r="AA1312" i="16"/>
  <c r="N1312" i="16"/>
  <c r="M1312" i="16"/>
  <c r="L1312" i="16"/>
  <c r="K1312" i="16"/>
  <c r="J1312" i="16"/>
  <c r="I1312" i="16"/>
  <c r="H1312" i="16"/>
  <c r="G1312" i="16"/>
  <c r="F1312" i="16"/>
  <c r="B1312" i="16"/>
  <c r="A1312" i="16"/>
  <c r="AB1311" i="16"/>
  <c r="AA1311" i="16"/>
  <c r="N1311" i="16"/>
  <c r="M1311" i="16"/>
  <c r="L1311" i="16"/>
  <c r="K1311" i="16"/>
  <c r="J1311" i="16"/>
  <c r="I1311" i="16"/>
  <c r="H1311" i="16"/>
  <c r="G1311" i="16"/>
  <c r="F1311" i="16" s="1"/>
  <c r="A1311" i="16"/>
  <c r="C1311" i="16" s="1"/>
  <c r="AB1310" i="16"/>
  <c r="AA1310" i="16"/>
  <c r="N1310" i="16"/>
  <c r="M1310" i="16"/>
  <c r="L1310" i="16"/>
  <c r="K1310" i="16"/>
  <c r="J1310" i="16"/>
  <c r="I1310" i="16"/>
  <c r="H1310" i="16"/>
  <c r="G1310" i="16"/>
  <c r="F1310" i="16" s="1"/>
  <c r="B1310" i="16"/>
  <c r="A1310" i="16"/>
  <c r="AB1309" i="16"/>
  <c r="AA1309" i="16"/>
  <c r="N1309" i="16"/>
  <c r="M1309" i="16"/>
  <c r="L1309" i="16"/>
  <c r="K1309" i="16"/>
  <c r="J1309" i="16"/>
  <c r="I1309" i="16"/>
  <c r="H1309" i="16"/>
  <c r="G1309" i="16"/>
  <c r="F1309" i="16" s="1"/>
  <c r="A1309" i="16"/>
  <c r="AB1308" i="16"/>
  <c r="AA1308" i="16"/>
  <c r="N1308" i="16"/>
  <c r="M1308" i="16"/>
  <c r="L1308" i="16"/>
  <c r="K1308" i="16"/>
  <c r="J1308" i="16"/>
  <c r="I1308" i="16"/>
  <c r="H1308" i="16"/>
  <c r="C1308" i="16" s="1"/>
  <c r="G1308" i="16"/>
  <c r="F1308" i="16" s="1"/>
  <c r="A1308" i="16"/>
  <c r="B1308" i="16" s="1"/>
  <c r="AB1307" i="16"/>
  <c r="AA1307" i="16"/>
  <c r="M1307" i="16"/>
  <c r="L1307" i="16"/>
  <c r="K1307" i="16"/>
  <c r="J1307" i="16"/>
  <c r="I1307" i="16"/>
  <c r="H1307" i="16"/>
  <c r="G1307" i="16"/>
  <c r="A1307" i="16"/>
  <c r="AB1306" i="16"/>
  <c r="AA1306" i="16"/>
  <c r="M1306" i="16"/>
  <c r="L1306" i="16"/>
  <c r="K1306" i="16"/>
  <c r="B1306" i="16"/>
  <c r="A1306" i="16"/>
  <c r="C1306" i="16" s="1"/>
  <c r="AB1305" i="16"/>
  <c r="AA1305" i="16"/>
  <c r="N1305" i="16"/>
  <c r="M1305" i="16"/>
  <c r="L1305" i="16"/>
  <c r="K1305" i="16"/>
  <c r="F1305" i="16"/>
  <c r="A1305" i="16"/>
  <c r="C1305" i="16" s="1"/>
  <c r="AA1304" i="16"/>
  <c r="M1304" i="16"/>
  <c r="L1304" i="16"/>
  <c r="K1304" i="16"/>
  <c r="A1304" i="16"/>
  <c r="N1304" i="16" s="1"/>
  <c r="AA1303" i="16"/>
  <c r="N1303" i="16"/>
  <c r="M1303" i="16"/>
  <c r="L1303" i="16"/>
  <c r="K1303" i="16"/>
  <c r="F1303" i="16"/>
  <c r="C1303" i="16"/>
  <c r="A1303" i="16"/>
  <c r="B1303" i="16" s="1"/>
  <c r="AB1302" i="16"/>
  <c r="AA1302" i="16"/>
  <c r="M1302" i="16"/>
  <c r="L1302" i="16"/>
  <c r="K1302" i="16"/>
  <c r="J1302" i="16"/>
  <c r="I1302" i="16"/>
  <c r="H1302" i="16"/>
  <c r="G1302" i="16"/>
  <c r="A1302" i="16"/>
  <c r="AB1301" i="16"/>
  <c r="AA1301" i="16"/>
  <c r="M1301" i="16"/>
  <c r="L1301" i="16"/>
  <c r="K1301" i="16"/>
  <c r="J1301" i="16"/>
  <c r="I1301" i="16"/>
  <c r="H1301" i="16"/>
  <c r="C1301" i="16" s="1"/>
  <c r="G1301" i="16"/>
  <c r="B1301" i="16"/>
  <c r="A1301" i="16"/>
  <c r="AB1300" i="16"/>
  <c r="AA1300" i="16"/>
  <c r="N1300" i="16"/>
  <c r="M1300" i="16"/>
  <c r="L1300" i="16"/>
  <c r="K1300" i="16"/>
  <c r="J1300" i="16"/>
  <c r="I1300" i="16"/>
  <c r="H1300" i="16"/>
  <c r="G1300" i="16"/>
  <c r="F1300" i="16"/>
  <c r="A1300" i="16"/>
  <c r="AB1299" i="16"/>
  <c r="AA1299" i="16"/>
  <c r="M1299" i="16"/>
  <c r="L1299" i="16"/>
  <c r="K1299" i="16"/>
  <c r="J1299" i="16"/>
  <c r="I1299" i="16"/>
  <c r="H1299" i="16"/>
  <c r="G1299" i="16"/>
  <c r="A1299" i="16"/>
  <c r="N1299" i="16" s="1"/>
  <c r="AB1298" i="16"/>
  <c r="AA1298" i="16"/>
  <c r="M1298" i="16"/>
  <c r="L1298" i="16"/>
  <c r="K1298" i="16"/>
  <c r="J1298" i="16"/>
  <c r="I1298" i="16"/>
  <c r="H1298" i="16"/>
  <c r="G1298" i="16"/>
  <c r="A1298" i="16"/>
  <c r="C1298" i="16" s="1"/>
  <c r="AB1297" i="16"/>
  <c r="AA1297" i="16"/>
  <c r="N1297" i="16"/>
  <c r="M1297" i="16"/>
  <c r="L1297" i="16"/>
  <c r="K1297" i="16"/>
  <c r="J1297" i="16"/>
  <c r="I1297" i="16"/>
  <c r="H1297" i="16"/>
  <c r="G1297" i="16"/>
  <c r="F1297" i="16" s="1"/>
  <c r="B1297" i="16"/>
  <c r="A1297" i="16"/>
  <c r="AB1296" i="16"/>
  <c r="AA1296" i="16"/>
  <c r="N1296" i="16"/>
  <c r="M1296" i="16"/>
  <c r="L1296" i="16"/>
  <c r="K1296" i="16"/>
  <c r="J1296" i="16"/>
  <c r="I1296" i="16"/>
  <c r="H1296" i="16"/>
  <c r="G1296" i="16"/>
  <c r="F1296" i="16"/>
  <c r="A1296" i="16"/>
  <c r="AB1295" i="16"/>
  <c r="AA1295" i="16"/>
  <c r="N1295" i="16"/>
  <c r="M1295" i="16"/>
  <c r="L1295" i="16"/>
  <c r="K1295" i="16"/>
  <c r="J1295" i="16"/>
  <c r="I1295" i="16"/>
  <c r="H1295" i="16"/>
  <c r="G1295" i="16"/>
  <c r="F1295" i="16"/>
  <c r="A1295" i="16"/>
  <c r="B1295" i="16" s="1"/>
  <c r="AB1294" i="16"/>
  <c r="AA1294" i="16"/>
  <c r="M1294" i="16"/>
  <c r="L1294" i="16"/>
  <c r="K1294" i="16"/>
  <c r="J1294" i="16"/>
  <c r="I1294" i="16"/>
  <c r="H1294" i="16"/>
  <c r="G1294" i="16"/>
  <c r="A1294" i="16"/>
  <c r="AB1293" i="16"/>
  <c r="AA1293" i="16"/>
  <c r="M1293" i="16"/>
  <c r="L1293" i="16"/>
  <c r="K1293" i="16"/>
  <c r="J1293" i="16"/>
  <c r="I1293" i="16"/>
  <c r="H1293" i="16"/>
  <c r="G1293" i="16"/>
  <c r="B1293" i="16"/>
  <c r="A1293" i="16"/>
  <c r="AB1292" i="16"/>
  <c r="AA1292" i="16"/>
  <c r="N1292" i="16"/>
  <c r="M1292" i="16"/>
  <c r="L1292" i="16"/>
  <c r="K1292" i="16"/>
  <c r="J1292" i="16"/>
  <c r="I1292" i="16"/>
  <c r="H1292" i="16"/>
  <c r="G1292" i="16"/>
  <c r="F1292" i="16"/>
  <c r="A1292" i="16"/>
  <c r="C1292" i="16" s="1"/>
  <c r="AB1291" i="16"/>
  <c r="AA1291" i="16"/>
  <c r="N1291" i="16"/>
  <c r="M1291" i="16"/>
  <c r="L1291" i="16"/>
  <c r="K1291" i="16"/>
  <c r="J1291" i="16"/>
  <c r="I1291" i="16"/>
  <c r="H1291" i="16"/>
  <c r="G1291" i="16"/>
  <c r="F1291" i="16"/>
  <c r="B1291" i="16"/>
  <c r="A1291" i="16"/>
  <c r="AB1290" i="16"/>
  <c r="AA1290" i="16"/>
  <c r="N1290" i="16"/>
  <c r="M1290" i="16"/>
  <c r="L1290" i="16"/>
  <c r="K1290" i="16"/>
  <c r="J1290" i="16"/>
  <c r="I1290" i="16"/>
  <c r="H1290" i="16"/>
  <c r="G1290" i="16"/>
  <c r="F1290" i="16" s="1"/>
  <c r="A1290" i="16"/>
  <c r="C1290" i="16" s="1"/>
  <c r="AB1289" i="16"/>
  <c r="AA1289" i="16"/>
  <c r="N1289" i="16"/>
  <c r="M1289" i="16"/>
  <c r="L1289" i="16"/>
  <c r="K1289" i="16"/>
  <c r="J1289" i="16"/>
  <c r="I1289" i="16"/>
  <c r="H1289" i="16"/>
  <c r="G1289" i="16"/>
  <c r="F1289" i="16" s="1"/>
  <c r="B1289" i="16"/>
  <c r="A1289" i="16"/>
  <c r="AB1288" i="16"/>
  <c r="AA1288" i="16"/>
  <c r="N1288" i="16"/>
  <c r="M1288" i="16"/>
  <c r="L1288" i="16"/>
  <c r="K1288" i="16"/>
  <c r="J1288" i="16"/>
  <c r="I1288" i="16"/>
  <c r="H1288" i="16"/>
  <c r="G1288" i="16"/>
  <c r="F1288" i="16" s="1"/>
  <c r="A1288" i="16"/>
  <c r="AB1287" i="16"/>
  <c r="AA1287" i="16"/>
  <c r="M1287" i="16"/>
  <c r="L1287" i="16"/>
  <c r="K1287" i="16"/>
  <c r="J1287" i="16"/>
  <c r="I1287" i="16"/>
  <c r="H1287" i="16"/>
  <c r="G1287" i="16"/>
  <c r="A1287" i="16"/>
  <c r="B1287" i="16" s="1"/>
  <c r="AB1286" i="16"/>
  <c r="AA1286" i="16"/>
  <c r="M1286" i="16"/>
  <c r="L1286" i="16"/>
  <c r="K1286" i="16"/>
  <c r="J1286" i="16"/>
  <c r="I1286" i="16"/>
  <c r="H1286" i="16"/>
  <c r="G1286" i="16"/>
  <c r="A1286" i="16"/>
  <c r="AB1285" i="16"/>
  <c r="AA1285" i="16"/>
  <c r="M1285" i="16"/>
  <c r="L1285" i="16"/>
  <c r="K1285" i="16"/>
  <c r="J1285" i="16"/>
  <c r="I1285" i="16"/>
  <c r="H1285" i="16"/>
  <c r="G1285" i="16"/>
  <c r="B1285" i="16"/>
  <c r="A1285" i="16"/>
  <c r="AB1284" i="16"/>
  <c r="AA1284" i="16"/>
  <c r="N1284" i="16"/>
  <c r="M1284" i="16"/>
  <c r="L1284" i="16"/>
  <c r="K1284" i="16"/>
  <c r="J1284" i="16"/>
  <c r="I1284" i="16"/>
  <c r="H1284" i="16"/>
  <c r="G1284" i="16"/>
  <c r="F1284" i="16"/>
  <c r="A1284" i="16"/>
  <c r="C1284" i="16" s="1"/>
  <c r="AB1283" i="16"/>
  <c r="AA1283" i="16"/>
  <c r="N1283" i="16"/>
  <c r="M1283" i="16"/>
  <c r="L1283" i="16"/>
  <c r="K1283" i="16"/>
  <c r="J1283" i="16"/>
  <c r="I1283" i="16"/>
  <c r="H1283" i="16"/>
  <c r="G1283" i="16"/>
  <c r="F1283" i="16"/>
  <c r="B1283" i="16"/>
  <c r="A1283" i="16"/>
  <c r="AB1282" i="16"/>
  <c r="AA1282" i="16"/>
  <c r="N1282" i="16"/>
  <c r="M1282" i="16"/>
  <c r="L1282" i="16"/>
  <c r="K1282" i="16"/>
  <c r="J1282" i="16"/>
  <c r="I1282" i="16"/>
  <c r="H1282" i="16"/>
  <c r="G1282" i="16"/>
  <c r="F1282" i="16" s="1"/>
  <c r="A1282" i="16"/>
  <c r="C1282" i="16" s="1"/>
  <c r="AB1281" i="16"/>
  <c r="AA1281" i="16"/>
  <c r="N1281" i="16"/>
  <c r="M1281" i="16"/>
  <c r="L1281" i="16"/>
  <c r="K1281" i="16"/>
  <c r="J1281" i="16"/>
  <c r="I1281" i="16"/>
  <c r="H1281" i="16"/>
  <c r="G1281" i="16"/>
  <c r="F1281" i="16" s="1"/>
  <c r="B1281" i="16"/>
  <c r="A1281" i="16"/>
  <c r="AB1280" i="16"/>
  <c r="AA1280" i="16"/>
  <c r="N1280" i="16"/>
  <c r="M1280" i="16"/>
  <c r="L1280" i="16"/>
  <c r="K1280" i="16"/>
  <c r="J1280" i="16"/>
  <c r="I1280" i="16"/>
  <c r="H1280" i="16"/>
  <c r="G1280" i="16"/>
  <c r="F1280" i="16" s="1"/>
  <c r="A1280" i="16"/>
  <c r="AB1279" i="16"/>
  <c r="AA1279" i="16"/>
  <c r="N1279" i="16"/>
  <c r="M1279" i="16"/>
  <c r="L1279" i="16"/>
  <c r="K1279" i="16"/>
  <c r="J1279" i="16"/>
  <c r="I1279" i="16"/>
  <c r="H1279" i="16"/>
  <c r="C1279" i="16" s="1"/>
  <c r="G1279" i="16"/>
  <c r="F1279" i="16" s="1"/>
  <c r="B1279" i="16"/>
  <c r="A1279" i="16"/>
  <c r="AB1278" i="16"/>
  <c r="AA1278" i="16"/>
  <c r="N1278" i="16"/>
  <c r="M1278" i="16"/>
  <c r="L1278" i="16"/>
  <c r="K1278" i="16"/>
  <c r="J1278" i="16"/>
  <c r="I1278" i="16"/>
  <c r="H1278" i="16"/>
  <c r="G1278" i="16"/>
  <c r="F1278" i="16" s="1"/>
  <c r="A1278" i="16"/>
  <c r="AB1277" i="16"/>
  <c r="AA1277" i="16"/>
  <c r="N1277" i="16"/>
  <c r="M1277" i="16"/>
  <c r="L1277" i="16"/>
  <c r="K1277" i="16"/>
  <c r="J1277" i="16"/>
  <c r="I1277" i="16"/>
  <c r="H1277" i="16"/>
  <c r="C1277" i="16" s="1"/>
  <c r="G1277" i="16"/>
  <c r="F1277" i="16" s="1"/>
  <c r="A1277" i="16"/>
  <c r="B1277" i="16" s="1"/>
  <c r="AB1276" i="16"/>
  <c r="AA1276" i="16"/>
  <c r="M1276" i="16"/>
  <c r="L1276" i="16"/>
  <c r="K1276" i="16"/>
  <c r="J1276" i="16"/>
  <c r="I1276" i="16"/>
  <c r="H1276" i="16"/>
  <c r="G1276" i="16"/>
  <c r="A1276" i="16"/>
  <c r="AB1275" i="16"/>
  <c r="AA1275" i="16"/>
  <c r="M1275" i="16"/>
  <c r="L1275" i="16"/>
  <c r="K1275" i="16"/>
  <c r="J1275" i="16"/>
  <c r="I1275" i="16"/>
  <c r="B1275" i="16" s="1"/>
  <c r="H1275" i="16"/>
  <c r="G1275" i="16"/>
  <c r="A1275" i="16"/>
  <c r="AB1274" i="16"/>
  <c r="AA1274" i="16"/>
  <c r="M1274" i="16"/>
  <c r="L1274" i="16"/>
  <c r="K1274" i="16"/>
  <c r="J1274" i="16"/>
  <c r="I1274" i="16"/>
  <c r="H1274" i="16"/>
  <c r="G1274" i="16"/>
  <c r="A1274" i="16"/>
  <c r="C1274" i="16" s="1"/>
  <c r="AB1273" i="16"/>
  <c r="AA1273" i="16"/>
  <c r="M1273" i="16"/>
  <c r="L1273" i="16"/>
  <c r="K1273" i="16"/>
  <c r="J1273" i="16"/>
  <c r="I1273" i="16"/>
  <c r="H1273" i="16"/>
  <c r="G1273" i="16"/>
  <c r="B1273" i="16"/>
  <c r="A1273" i="16"/>
  <c r="N1273" i="16" s="1"/>
  <c r="AB1272" i="16"/>
  <c r="AA1272" i="16"/>
  <c r="N1272" i="16"/>
  <c r="M1272" i="16"/>
  <c r="L1272" i="16"/>
  <c r="K1272" i="16"/>
  <c r="J1272" i="16"/>
  <c r="I1272" i="16"/>
  <c r="H1272" i="16"/>
  <c r="G1272" i="16"/>
  <c r="F1272" i="16"/>
  <c r="A1272" i="16"/>
  <c r="C1272" i="16" s="1"/>
  <c r="AB1271" i="16"/>
  <c r="AA1271" i="16"/>
  <c r="N1271" i="16"/>
  <c r="M1271" i="16"/>
  <c r="L1271" i="16"/>
  <c r="K1271" i="16"/>
  <c r="J1271" i="16"/>
  <c r="I1271" i="16"/>
  <c r="H1271" i="16"/>
  <c r="G1271" i="16"/>
  <c r="F1271" i="16"/>
  <c r="B1271" i="16"/>
  <c r="A1271" i="16"/>
  <c r="AB1270" i="16"/>
  <c r="AA1270" i="16"/>
  <c r="N1270" i="16"/>
  <c r="M1270" i="16"/>
  <c r="L1270" i="16"/>
  <c r="K1270" i="16"/>
  <c r="J1270" i="16"/>
  <c r="I1270" i="16"/>
  <c r="H1270" i="16"/>
  <c r="G1270" i="16"/>
  <c r="F1270" i="16" s="1"/>
  <c r="A1270" i="16"/>
  <c r="AB1269" i="16"/>
  <c r="AA1269" i="16"/>
  <c r="N1269" i="16"/>
  <c r="M1269" i="16"/>
  <c r="L1269" i="16"/>
  <c r="K1269" i="16"/>
  <c r="J1269" i="16"/>
  <c r="I1269" i="16"/>
  <c r="H1269" i="16"/>
  <c r="G1269" i="16"/>
  <c r="F1269" i="16" s="1"/>
  <c r="A1269" i="16"/>
  <c r="B1269" i="16" s="1"/>
  <c r="AB1268" i="16"/>
  <c r="AA1268" i="16"/>
  <c r="M1268" i="16"/>
  <c r="L1268" i="16"/>
  <c r="K1268" i="16"/>
  <c r="J1268" i="16"/>
  <c r="I1268" i="16"/>
  <c r="H1268" i="16"/>
  <c r="G1268" i="16"/>
  <c r="A1268" i="16"/>
  <c r="AB1267" i="16"/>
  <c r="AA1267" i="16"/>
  <c r="M1267" i="16"/>
  <c r="L1267" i="16"/>
  <c r="K1267" i="16"/>
  <c r="J1267" i="16"/>
  <c r="I1267" i="16"/>
  <c r="H1267" i="16"/>
  <c r="C1267" i="16" s="1"/>
  <c r="G1267" i="16"/>
  <c r="B1267" i="16"/>
  <c r="A1267" i="16"/>
  <c r="AB1266" i="16"/>
  <c r="AA1266" i="16"/>
  <c r="N1266" i="16"/>
  <c r="M1266" i="16"/>
  <c r="L1266" i="16"/>
  <c r="K1266" i="16"/>
  <c r="J1266" i="16"/>
  <c r="I1266" i="16"/>
  <c r="H1266" i="16"/>
  <c r="G1266" i="16"/>
  <c r="F1266" i="16"/>
  <c r="A1266" i="16"/>
  <c r="AB1265" i="16"/>
  <c r="AA1265" i="16"/>
  <c r="M1265" i="16"/>
  <c r="L1265" i="16"/>
  <c r="K1265" i="16"/>
  <c r="J1265" i="16"/>
  <c r="I1265" i="16"/>
  <c r="H1265" i="16"/>
  <c r="C1265" i="16" s="1"/>
  <c r="G1265" i="16"/>
  <c r="A1265" i="16"/>
  <c r="N1265" i="16" s="1"/>
  <c r="AB1264" i="16"/>
  <c r="AA1264" i="16"/>
  <c r="M1264" i="16"/>
  <c r="L1264" i="16"/>
  <c r="K1264" i="16"/>
  <c r="J1264" i="16"/>
  <c r="I1264" i="16"/>
  <c r="H1264" i="16"/>
  <c r="G1264" i="16"/>
  <c r="A1264" i="16"/>
  <c r="C1264" i="16" s="1"/>
  <c r="AB1263" i="16"/>
  <c r="AA1263" i="16"/>
  <c r="N1263" i="16"/>
  <c r="M1263" i="16"/>
  <c r="L1263" i="16"/>
  <c r="K1263" i="16"/>
  <c r="J1263" i="16"/>
  <c r="I1263" i="16"/>
  <c r="B1263" i="16" s="1"/>
  <c r="H1263" i="16"/>
  <c r="G1263" i="16"/>
  <c r="F1263" i="16" s="1"/>
  <c r="A1263" i="16"/>
  <c r="AB1262" i="16"/>
  <c r="AA1262" i="16"/>
  <c r="N1262" i="16"/>
  <c r="M1262" i="16"/>
  <c r="L1262" i="16"/>
  <c r="K1262" i="16"/>
  <c r="J1262" i="16"/>
  <c r="I1262" i="16"/>
  <c r="H1262" i="16"/>
  <c r="G1262" i="16"/>
  <c r="F1262" i="16"/>
  <c r="A1262" i="16"/>
  <c r="AB1261" i="16"/>
  <c r="AA1261" i="16"/>
  <c r="N1261" i="16"/>
  <c r="M1261" i="16"/>
  <c r="L1261" i="16"/>
  <c r="K1261" i="16"/>
  <c r="J1261" i="16"/>
  <c r="I1261" i="16"/>
  <c r="H1261" i="16"/>
  <c r="G1261" i="16"/>
  <c r="F1261" i="16"/>
  <c r="A1261" i="16"/>
  <c r="B1261" i="16" s="1"/>
  <c r="AB1260" i="16"/>
  <c r="AA1260" i="16"/>
  <c r="M1260" i="16"/>
  <c r="L1260" i="16"/>
  <c r="K1260" i="16"/>
  <c r="J1260" i="16"/>
  <c r="I1260" i="16"/>
  <c r="H1260" i="16"/>
  <c r="G1260" i="16"/>
  <c r="A1260" i="16"/>
  <c r="AB1259" i="16"/>
  <c r="AA1259" i="16"/>
  <c r="M1259" i="16"/>
  <c r="L1259" i="16"/>
  <c r="K1259" i="16"/>
  <c r="J1259" i="16"/>
  <c r="I1259" i="16"/>
  <c r="H1259" i="16"/>
  <c r="G1259" i="16"/>
  <c r="B1259" i="16"/>
  <c r="A1259" i="16"/>
  <c r="AB1258" i="16"/>
  <c r="AA1258" i="16"/>
  <c r="N1258" i="16"/>
  <c r="M1258" i="16"/>
  <c r="L1258" i="16"/>
  <c r="K1258" i="16"/>
  <c r="J1258" i="16"/>
  <c r="I1258" i="16"/>
  <c r="H1258" i="16"/>
  <c r="G1258" i="16"/>
  <c r="F1258" i="16"/>
  <c r="A1258" i="16"/>
  <c r="C1258" i="16" s="1"/>
  <c r="AB1257" i="16"/>
  <c r="AA1257" i="16"/>
  <c r="N1257" i="16"/>
  <c r="M1257" i="16"/>
  <c r="L1257" i="16"/>
  <c r="K1257" i="16"/>
  <c r="J1257" i="16"/>
  <c r="I1257" i="16"/>
  <c r="H1257" i="16"/>
  <c r="G1257" i="16"/>
  <c r="F1257" i="16"/>
  <c r="B1257" i="16"/>
  <c r="A1257" i="16"/>
  <c r="AB1256" i="16"/>
  <c r="AA1256" i="16"/>
  <c r="N1256" i="16"/>
  <c r="M1256" i="16"/>
  <c r="L1256" i="16"/>
  <c r="K1256" i="16"/>
  <c r="J1256" i="16"/>
  <c r="I1256" i="16"/>
  <c r="H1256" i="16"/>
  <c r="G1256" i="16"/>
  <c r="F1256" i="16" s="1"/>
  <c r="A1256" i="16"/>
  <c r="C1256" i="16" s="1"/>
  <c r="AB1255" i="16"/>
  <c r="AA1255" i="16"/>
  <c r="N1255" i="16"/>
  <c r="M1255" i="16"/>
  <c r="L1255" i="16"/>
  <c r="K1255" i="16"/>
  <c r="J1255" i="16"/>
  <c r="I1255" i="16"/>
  <c r="H1255" i="16"/>
  <c r="G1255" i="16"/>
  <c r="F1255" i="16" s="1"/>
  <c r="B1255" i="16"/>
  <c r="A1255" i="16"/>
  <c r="AB1254" i="16"/>
  <c r="AA1254" i="16"/>
  <c r="N1254" i="16"/>
  <c r="M1254" i="16"/>
  <c r="L1254" i="16"/>
  <c r="K1254" i="16"/>
  <c r="J1254" i="16"/>
  <c r="I1254" i="16"/>
  <c r="H1254" i="16"/>
  <c r="G1254" i="16"/>
  <c r="F1254" i="16" s="1"/>
  <c r="A1254" i="16"/>
  <c r="AB1253" i="16"/>
  <c r="AA1253" i="16"/>
  <c r="M1253" i="16"/>
  <c r="L1253" i="16"/>
  <c r="K1253" i="16"/>
  <c r="J1253" i="16"/>
  <c r="I1253" i="16"/>
  <c r="H1253" i="16"/>
  <c r="G1253" i="16"/>
  <c r="A1253" i="16"/>
  <c r="B1253" i="16" s="1"/>
  <c r="AB1252" i="16"/>
  <c r="AA1252" i="16"/>
  <c r="M1252" i="16"/>
  <c r="L1252" i="16"/>
  <c r="K1252" i="16"/>
  <c r="J1252" i="16"/>
  <c r="I1252" i="16"/>
  <c r="H1252" i="16"/>
  <c r="G1252" i="16"/>
  <c r="A1252" i="16"/>
  <c r="AB1251" i="16"/>
  <c r="AA1251" i="16"/>
  <c r="M1251" i="16"/>
  <c r="L1251" i="16"/>
  <c r="K1251" i="16"/>
  <c r="J1251" i="16"/>
  <c r="I1251" i="16"/>
  <c r="H1251" i="16"/>
  <c r="G1251" i="16"/>
  <c r="B1251" i="16"/>
  <c r="A1251" i="16"/>
  <c r="AB1250" i="16"/>
  <c r="AA1250" i="16"/>
  <c r="N1250" i="16"/>
  <c r="M1250" i="16"/>
  <c r="L1250" i="16"/>
  <c r="K1250" i="16"/>
  <c r="J1250" i="16"/>
  <c r="I1250" i="16"/>
  <c r="H1250" i="16"/>
  <c r="G1250" i="16"/>
  <c r="F1250" i="16"/>
  <c r="A1250" i="16"/>
  <c r="C1250" i="16" s="1"/>
  <c r="AB1249" i="16"/>
  <c r="AA1249" i="16"/>
  <c r="N1249" i="16"/>
  <c r="M1249" i="16"/>
  <c r="L1249" i="16"/>
  <c r="K1249" i="16"/>
  <c r="J1249" i="16"/>
  <c r="I1249" i="16"/>
  <c r="H1249" i="16"/>
  <c r="G1249" i="16"/>
  <c r="F1249" i="16"/>
  <c r="B1249" i="16"/>
  <c r="A1249" i="16"/>
  <c r="AB1248" i="16"/>
  <c r="AA1248" i="16"/>
  <c r="N1248" i="16"/>
  <c r="M1248" i="16"/>
  <c r="L1248" i="16"/>
  <c r="K1248" i="16"/>
  <c r="J1248" i="16"/>
  <c r="I1248" i="16"/>
  <c r="H1248" i="16"/>
  <c r="G1248" i="16"/>
  <c r="F1248" i="16" s="1"/>
  <c r="A1248" i="16"/>
  <c r="C1248" i="16" s="1"/>
  <c r="AB1247" i="16"/>
  <c r="AA1247" i="16"/>
  <c r="N1247" i="16"/>
  <c r="M1247" i="16"/>
  <c r="L1247" i="16"/>
  <c r="K1247" i="16"/>
  <c r="J1247" i="16"/>
  <c r="I1247" i="16"/>
  <c r="H1247" i="16"/>
  <c r="G1247" i="16"/>
  <c r="F1247" i="16" s="1"/>
  <c r="B1247" i="16"/>
  <c r="A1247" i="16"/>
  <c r="AB1246" i="16"/>
  <c r="AA1246" i="16"/>
  <c r="N1246" i="16"/>
  <c r="M1246" i="16"/>
  <c r="L1246" i="16"/>
  <c r="K1246" i="16"/>
  <c r="J1246" i="16"/>
  <c r="I1246" i="16"/>
  <c r="H1246" i="16"/>
  <c r="G1246" i="16"/>
  <c r="F1246" i="16" s="1"/>
  <c r="A1246" i="16"/>
  <c r="AB1245" i="16"/>
  <c r="AA1245" i="16"/>
  <c r="N1245" i="16"/>
  <c r="M1245" i="16"/>
  <c r="L1245" i="16"/>
  <c r="K1245" i="16"/>
  <c r="J1245" i="16"/>
  <c r="I1245" i="16"/>
  <c r="H1245" i="16"/>
  <c r="C1245" i="16" s="1"/>
  <c r="G1245" i="16"/>
  <c r="F1245" i="16" s="1"/>
  <c r="A1245" i="16"/>
  <c r="B1245" i="16" s="1"/>
  <c r="AB1244" i="16"/>
  <c r="AA1244" i="16"/>
  <c r="M1244" i="16"/>
  <c r="L1244" i="16"/>
  <c r="K1244" i="16"/>
  <c r="J1244" i="16"/>
  <c r="I1244" i="16"/>
  <c r="H1244" i="16"/>
  <c r="G1244" i="16"/>
  <c r="A1244" i="16"/>
  <c r="AB1243" i="16"/>
  <c r="AA1243" i="16"/>
  <c r="M1243" i="16"/>
  <c r="L1243" i="16"/>
  <c r="K1243" i="16"/>
  <c r="J1243" i="16"/>
  <c r="I1243" i="16"/>
  <c r="B1243" i="16" s="1"/>
  <c r="H1243" i="16"/>
  <c r="G1243" i="16"/>
  <c r="A1243" i="16"/>
  <c r="AB1242" i="16"/>
  <c r="AA1242" i="16"/>
  <c r="M1242" i="16"/>
  <c r="L1242" i="16"/>
  <c r="K1242" i="16"/>
  <c r="J1242" i="16"/>
  <c r="I1242" i="16"/>
  <c r="H1242" i="16"/>
  <c r="G1242" i="16"/>
  <c r="A1242" i="16"/>
  <c r="C1242" i="16" s="1"/>
  <c r="AB1241" i="16"/>
  <c r="AA1241" i="16"/>
  <c r="M1241" i="16"/>
  <c r="L1241" i="16"/>
  <c r="K1241" i="16"/>
  <c r="J1241" i="16"/>
  <c r="I1241" i="16"/>
  <c r="H1241" i="16"/>
  <c r="G1241" i="16"/>
  <c r="B1241" i="16"/>
  <c r="A1241" i="16"/>
  <c r="N1241" i="16" s="1"/>
  <c r="AB1240" i="16"/>
  <c r="AA1240" i="16"/>
  <c r="N1240" i="16"/>
  <c r="M1240" i="16"/>
  <c r="L1240" i="16"/>
  <c r="K1240" i="16"/>
  <c r="J1240" i="16"/>
  <c r="I1240" i="16"/>
  <c r="H1240" i="16"/>
  <c r="G1240" i="16"/>
  <c r="F1240" i="16"/>
  <c r="A1240" i="16"/>
  <c r="C1240" i="16" s="1"/>
  <c r="AB1239" i="16"/>
  <c r="AA1239" i="16"/>
  <c r="N1239" i="16"/>
  <c r="M1239" i="16"/>
  <c r="L1239" i="16"/>
  <c r="K1239" i="16"/>
  <c r="J1239" i="16"/>
  <c r="I1239" i="16"/>
  <c r="H1239" i="16"/>
  <c r="G1239" i="16"/>
  <c r="F1239" i="16"/>
  <c r="B1239" i="16"/>
  <c r="A1239" i="16"/>
  <c r="AB1238" i="16"/>
  <c r="AA1238" i="16"/>
  <c r="N1238" i="16"/>
  <c r="M1238" i="16"/>
  <c r="L1238" i="16"/>
  <c r="K1238" i="16"/>
  <c r="J1238" i="16"/>
  <c r="I1238" i="16"/>
  <c r="H1238" i="16"/>
  <c r="G1238" i="16"/>
  <c r="F1238" i="16" s="1"/>
  <c r="A1238" i="16"/>
  <c r="AB1237" i="16"/>
  <c r="AA1237" i="16"/>
  <c r="N1237" i="16"/>
  <c r="M1237" i="16"/>
  <c r="L1237" i="16"/>
  <c r="K1237" i="16"/>
  <c r="J1237" i="16"/>
  <c r="I1237" i="16"/>
  <c r="H1237" i="16"/>
  <c r="G1237" i="16"/>
  <c r="F1237" i="16" s="1"/>
  <c r="A1237" i="16"/>
  <c r="B1237" i="16" s="1"/>
  <c r="AB1236" i="16"/>
  <c r="AA1236" i="16"/>
  <c r="M1236" i="16"/>
  <c r="L1236" i="16"/>
  <c r="K1236" i="16"/>
  <c r="J1236" i="16"/>
  <c r="I1236" i="16"/>
  <c r="H1236" i="16"/>
  <c r="G1236" i="16"/>
  <c r="A1236" i="16"/>
  <c r="AB1235" i="16"/>
  <c r="AA1235" i="16"/>
  <c r="M1235" i="16"/>
  <c r="L1235" i="16"/>
  <c r="K1235" i="16"/>
  <c r="J1235" i="16"/>
  <c r="I1235" i="16"/>
  <c r="H1235" i="16"/>
  <c r="C1235" i="16" s="1"/>
  <c r="G1235" i="16"/>
  <c r="B1235" i="16"/>
  <c r="A1235" i="16"/>
  <c r="AB1234" i="16"/>
  <c r="AA1234" i="16"/>
  <c r="N1234" i="16"/>
  <c r="M1234" i="16"/>
  <c r="L1234" i="16"/>
  <c r="K1234" i="16"/>
  <c r="J1234" i="16"/>
  <c r="I1234" i="16"/>
  <c r="H1234" i="16"/>
  <c r="G1234" i="16"/>
  <c r="F1234" i="16"/>
  <c r="A1234" i="16"/>
  <c r="AB1233" i="16"/>
  <c r="AA1233" i="16"/>
  <c r="M1233" i="16"/>
  <c r="L1233" i="16"/>
  <c r="K1233" i="16"/>
  <c r="J1233" i="16"/>
  <c r="I1233" i="16"/>
  <c r="H1233" i="16"/>
  <c r="G1233" i="16"/>
  <c r="A1233" i="16"/>
  <c r="N1233" i="16" s="1"/>
  <c r="AB1232" i="16"/>
  <c r="AA1232" i="16"/>
  <c r="M1232" i="16"/>
  <c r="L1232" i="16"/>
  <c r="K1232" i="16"/>
  <c r="J1232" i="16"/>
  <c r="I1232" i="16"/>
  <c r="H1232" i="16"/>
  <c r="G1232" i="16"/>
  <c r="A1232" i="16"/>
  <c r="C1232" i="16" s="1"/>
  <c r="AB1231" i="16"/>
  <c r="AA1231" i="16"/>
  <c r="N1231" i="16"/>
  <c r="M1231" i="16"/>
  <c r="L1231" i="16"/>
  <c r="K1231" i="16"/>
  <c r="J1231" i="16"/>
  <c r="I1231" i="16"/>
  <c r="H1231" i="16"/>
  <c r="G1231" i="16"/>
  <c r="F1231" i="16" s="1"/>
  <c r="B1231" i="16"/>
  <c r="A1231" i="16"/>
  <c r="AB1230" i="16"/>
  <c r="AA1230" i="16"/>
  <c r="N1230" i="16"/>
  <c r="M1230" i="16"/>
  <c r="L1230" i="16"/>
  <c r="K1230" i="16"/>
  <c r="J1230" i="16"/>
  <c r="I1230" i="16"/>
  <c r="H1230" i="16"/>
  <c r="G1230" i="16"/>
  <c r="F1230" i="16"/>
  <c r="A1230" i="16"/>
  <c r="AB1229" i="16"/>
  <c r="AA1229" i="16"/>
  <c r="N1229" i="16"/>
  <c r="M1229" i="16"/>
  <c r="L1229" i="16"/>
  <c r="K1229" i="16"/>
  <c r="J1229" i="16"/>
  <c r="I1229" i="16"/>
  <c r="H1229" i="16"/>
  <c r="G1229" i="16"/>
  <c r="F1229" i="16"/>
  <c r="A1229" i="16"/>
  <c r="B1229" i="16" s="1"/>
  <c r="AB1228" i="16"/>
  <c r="AA1228" i="16"/>
  <c r="M1228" i="16"/>
  <c r="L1228" i="16"/>
  <c r="K1228" i="16"/>
  <c r="J1228" i="16"/>
  <c r="I1228" i="16"/>
  <c r="H1228" i="16"/>
  <c r="G1228" i="16"/>
  <c r="A1228" i="16"/>
  <c r="AB1227" i="16"/>
  <c r="AA1227" i="16"/>
  <c r="M1227" i="16"/>
  <c r="L1227" i="16"/>
  <c r="K1227" i="16"/>
  <c r="J1227" i="16"/>
  <c r="I1227" i="16"/>
  <c r="H1227" i="16"/>
  <c r="G1227" i="16"/>
  <c r="B1227" i="16"/>
  <c r="A1227" i="16"/>
  <c r="AB1226" i="16"/>
  <c r="AA1226" i="16"/>
  <c r="N1226" i="16"/>
  <c r="M1226" i="16"/>
  <c r="L1226" i="16"/>
  <c r="K1226" i="16"/>
  <c r="J1226" i="16"/>
  <c r="I1226" i="16"/>
  <c r="H1226" i="16"/>
  <c r="G1226" i="16"/>
  <c r="F1226" i="16"/>
  <c r="A1226" i="16"/>
  <c r="C1226" i="16" s="1"/>
  <c r="AB1225" i="16"/>
  <c r="AA1225" i="16"/>
  <c r="N1225" i="16"/>
  <c r="M1225" i="16"/>
  <c r="L1225" i="16"/>
  <c r="K1225" i="16"/>
  <c r="J1225" i="16"/>
  <c r="I1225" i="16"/>
  <c r="H1225" i="16"/>
  <c r="G1225" i="16"/>
  <c r="F1225" i="16"/>
  <c r="B1225" i="16"/>
  <c r="A1225" i="16"/>
  <c r="AB1224" i="16"/>
  <c r="AA1224" i="16"/>
  <c r="N1224" i="16"/>
  <c r="M1224" i="16"/>
  <c r="L1224" i="16"/>
  <c r="K1224" i="16"/>
  <c r="J1224" i="16"/>
  <c r="I1224" i="16"/>
  <c r="H1224" i="16"/>
  <c r="G1224" i="16"/>
  <c r="F1224" i="16" s="1"/>
  <c r="A1224" i="16"/>
  <c r="C1224" i="16" s="1"/>
  <c r="AB1223" i="16"/>
  <c r="AA1223" i="16"/>
  <c r="N1223" i="16"/>
  <c r="M1223" i="16"/>
  <c r="L1223" i="16"/>
  <c r="K1223" i="16"/>
  <c r="J1223" i="16"/>
  <c r="I1223" i="16"/>
  <c r="H1223" i="16"/>
  <c r="G1223" i="16"/>
  <c r="F1223" i="16" s="1"/>
  <c r="B1223" i="16"/>
  <c r="A1223" i="16"/>
  <c r="AB1222" i="16"/>
  <c r="AA1222" i="16"/>
  <c r="N1222" i="16"/>
  <c r="M1222" i="16"/>
  <c r="L1222" i="16"/>
  <c r="K1222" i="16"/>
  <c r="J1222" i="16"/>
  <c r="I1222" i="16"/>
  <c r="H1222" i="16"/>
  <c r="G1222" i="16"/>
  <c r="F1222" i="16" s="1"/>
  <c r="A1222" i="16"/>
  <c r="AB1221" i="16"/>
  <c r="AA1221" i="16"/>
  <c r="M1221" i="16"/>
  <c r="L1221" i="16"/>
  <c r="K1221" i="16"/>
  <c r="J1221" i="16"/>
  <c r="I1221" i="16"/>
  <c r="H1221" i="16"/>
  <c r="G1221" i="16"/>
  <c r="A1221" i="16"/>
  <c r="B1221" i="16" s="1"/>
  <c r="AB1220" i="16"/>
  <c r="AA1220" i="16"/>
  <c r="M1220" i="16"/>
  <c r="L1220" i="16"/>
  <c r="K1220" i="16"/>
  <c r="J1220" i="16"/>
  <c r="I1220" i="16"/>
  <c r="H1220" i="16"/>
  <c r="G1220" i="16"/>
  <c r="A1220" i="16"/>
  <c r="AB1219" i="16"/>
  <c r="AA1219" i="16"/>
  <c r="M1219" i="16"/>
  <c r="L1219" i="16"/>
  <c r="K1219" i="16"/>
  <c r="J1219" i="16"/>
  <c r="I1219" i="16"/>
  <c r="H1219" i="16"/>
  <c r="G1219" i="16"/>
  <c r="B1219" i="16"/>
  <c r="A1219" i="16"/>
  <c r="AB1218" i="16"/>
  <c r="AA1218" i="16"/>
  <c r="N1218" i="16"/>
  <c r="M1218" i="16"/>
  <c r="L1218" i="16"/>
  <c r="K1218" i="16"/>
  <c r="J1218" i="16"/>
  <c r="I1218" i="16"/>
  <c r="H1218" i="16"/>
  <c r="G1218" i="16"/>
  <c r="F1218" i="16"/>
  <c r="A1218" i="16"/>
  <c r="C1218" i="16" s="1"/>
  <c r="AB1217" i="16"/>
  <c r="AA1217" i="16"/>
  <c r="N1217" i="16"/>
  <c r="M1217" i="16"/>
  <c r="L1217" i="16"/>
  <c r="K1217" i="16"/>
  <c r="J1217" i="16"/>
  <c r="I1217" i="16"/>
  <c r="H1217" i="16"/>
  <c r="G1217" i="16"/>
  <c r="F1217" i="16"/>
  <c r="B1217" i="16"/>
  <c r="A1217" i="16"/>
  <c r="AB1216" i="16"/>
  <c r="AA1216" i="16"/>
  <c r="N1216" i="16"/>
  <c r="M1216" i="16"/>
  <c r="L1216" i="16"/>
  <c r="K1216" i="16"/>
  <c r="J1216" i="16"/>
  <c r="I1216" i="16"/>
  <c r="H1216" i="16"/>
  <c r="G1216" i="16"/>
  <c r="F1216" i="16" s="1"/>
  <c r="A1216" i="16"/>
  <c r="C1216" i="16" s="1"/>
  <c r="AB1215" i="16"/>
  <c r="AA1215" i="16"/>
  <c r="N1215" i="16"/>
  <c r="M1215" i="16"/>
  <c r="L1215" i="16"/>
  <c r="K1215" i="16"/>
  <c r="J1215" i="16"/>
  <c r="I1215" i="16"/>
  <c r="H1215" i="16"/>
  <c r="G1215" i="16"/>
  <c r="F1215" i="16" s="1"/>
  <c r="B1215" i="16"/>
  <c r="A1215" i="16"/>
  <c r="AB1214" i="16"/>
  <c r="AA1214" i="16"/>
  <c r="N1214" i="16"/>
  <c r="M1214" i="16"/>
  <c r="L1214" i="16"/>
  <c r="K1214" i="16"/>
  <c r="J1214" i="16"/>
  <c r="I1214" i="16"/>
  <c r="H1214" i="16"/>
  <c r="G1214" i="16"/>
  <c r="F1214" i="16" s="1"/>
  <c r="A1214" i="16"/>
  <c r="AB1213" i="16"/>
  <c r="AA1213" i="16"/>
  <c r="N1213" i="16"/>
  <c r="M1213" i="16"/>
  <c r="L1213" i="16"/>
  <c r="K1213" i="16"/>
  <c r="J1213" i="16"/>
  <c r="I1213" i="16"/>
  <c r="H1213" i="16"/>
  <c r="C1213" i="16" s="1"/>
  <c r="G1213" i="16"/>
  <c r="F1213" i="16" s="1"/>
  <c r="A1213" i="16"/>
  <c r="B1213" i="16" s="1"/>
  <c r="AB1212" i="16"/>
  <c r="AA1212" i="16"/>
  <c r="M1212" i="16"/>
  <c r="L1212" i="16"/>
  <c r="K1212" i="16"/>
  <c r="J1212" i="16"/>
  <c r="I1212" i="16"/>
  <c r="H1212" i="16"/>
  <c r="G1212" i="16"/>
  <c r="A1212" i="16"/>
  <c r="AB1211" i="16"/>
  <c r="AA1211" i="16"/>
  <c r="M1211" i="16"/>
  <c r="L1211" i="16"/>
  <c r="K1211" i="16"/>
  <c r="J1211" i="16"/>
  <c r="I1211" i="16"/>
  <c r="B1211" i="16" s="1"/>
  <c r="H1211" i="16"/>
  <c r="G1211" i="16"/>
  <c r="A1211" i="16"/>
  <c r="AB1210" i="16"/>
  <c r="AA1210" i="16"/>
  <c r="M1210" i="16"/>
  <c r="L1210" i="16"/>
  <c r="K1210" i="16"/>
  <c r="J1210" i="16"/>
  <c r="I1210" i="16"/>
  <c r="H1210" i="16"/>
  <c r="G1210" i="16"/>
  <c r="A1210" i="16"/>
  <c r="C1210" i="16" s="1"/>
  <c r="AB1209" i="16"/>
  <c r="AA1209" i="16"/>
  <c r="M1209" i="16"/>
  <c r="L1209" i="16"/>
  <c r="K1209" i="16"/>
  <c r="J1209" i="16"/>
  <c r="I1209" i="16"/>
  <c r="B1209" i="16" s="1"/>
  <c r="H1209" i="16"/>
  <c r="G1209" i="16"/>
  <c r="A1209" i="16"/>
  <c r="N1209" i="16" s="1"/>
  <c r="AB1208" i="16"/>
  <c r="AA1208" i="16"/>
  <c r="N1208" i="16"/>
  <c r="M1208" i="16"/>
  <c r="L1208" i="16"/>
  <c r="K1208" i="16"/>
  <c r="J1208" i="16"/>
  <c r="I1208" i="16"/>
  <c r="H1208" i="16"/>
  <c r="G1208" i="16"/>
  <c r="F1208" i="16"/>
  <c r="A1208" i="16"/>
  <c r="C1208" i="16" s="1"/>
  <c r="AB1207" i="16"/>
  <c r="AA1207" i="16"/>
  <c r="N1207" i="16"/>
  <c r="M1207" i="16"/>
  <c r="L1207" i="16"/>
  <c r="K1207" i="16"/>
  <c r="J1207" i="16"/>
  <c r="I1207" i="16"/>
  <c r="H1207" i="16"/>
  <c r="G1207" i="16"/>
  <c r="F1207" i="16"/>
  <c r="B1207" i="16"/>
  <c r="A1207" i="16"/>
  <c r="AB1206" i="16"/>
  <c r="AA1206" i="16"/>
  <c r="N1206" i="16"/>
  <c r="M1206" i="16"/>
  <c r="L1206" i="16"/>
  <c r="K1206" i="16"/>
  <c r="J1206" i="16"/>
  <c r="I1206" i="16"/>
  <c r="H1206" i="16"/>
  <c r="G1206" i="16"/>
  <c r="F1206" i="16" s="1"/>
  <c r="A1206" i="16"/>
  <c r="AB1205" i="16"/>
  <c r="AA1205" i="16"/>
  <c r="N1205" i="16"/>
  <c r="M1205" i="16"/>
  <c r="L1205" i="16"/>
  <c r="K1205" i="16"/>
  <c r="J1205" i="16"/>
  <c r="I1205" i="16"/>
  <c r="H1205" i="16"/>
  <c r="G1205" i="16"/>
  <c r="F1205" i="16" s="1"/>
  <c r="A1205" i="16"/>
  <c r="B1205" i="16" s="1"/>
  <c r="AB1204" i="16"/>
  <c r="AA1204" i="16"/>
  <c r="N1204" i="16"/>
  <c r="M1204" i="16"/>
  <c r="L1204" i="16"/>
  <c r="K1204" i="16"/>
  <c r="J1204" i="16"/>
  <c r="I1204" i="16"/>
  <c r="H1204" i="16"/>
  <c r="G1204" i="16"/>
  <c r="F1204" i="16" s="1"/>
  <c r="A1204" i="16"/>
  <c r="C1204" i="16" s="1"/>
  <c r="AB1203" i="16"/>
  <c r="AA1203" i="16"/>
  <c r="N1203" i="16"/>
  <c r="M1203" i="16"/>
  <c r="L1203" i="16"/>
  <c r="K1203" i="16"/>
  <c r="J1203" i="16"/>
  <c r="I1203" i="16"/>
  <c r="H1203" i="16"/>
  <c r="G1203" i="16"/>
  <c r="F1203" i="16" s="1"/>
  <c r="B1203" i="16"/>
  <c r="A1203" i="16"/>
  <c r="AB1202" i="16"/>
  <c r="AA1202" i="16"/>
  <c r="N1202" i="16"/>
  <c r="M1202" i="16"/>
  <c r="L1202" i="16"/>
  <c r="K1202" i="16"/>
  <c r="J1202" i="16"/>
  <c r="I1202" i="16"/>
  <c r="H1202" i="16"/>
  <c r="G1202" i="16"/>
  <c r="F1202" i="16" s="1"/>
  <c r="A1202" i="16"/>
  <c r="AB1201" i="16"/>
  <c r="AA1201" i="16"/>
  <c r="M1201" i="16"/>
  <c r="L1201" i="16"/>
  <c r="K1201" i="16"/>
  <c r="J1201" i="16"/>
  <c r="I1201" i="16"/>
  <c r="H1201" i="16"/>
  <c r="G1201" i="16"/>
  <c r="A1201" i="16"/>
  <c r="N1201" i="16" s="1"/>
  <c r="AB1200" i="16"/>
  <c r="AA1200" i="16"/>
  <c r="M1200" i="16"/>
  <c r="L1200" i="16"/>
  <c r="K1200" i="16"/>
  <c r="J1200" i="16"/>
  <c r="I1200" i="16"/>
  <c r="H1200" i="16"/>
  <c r="G1200" i="16"/>
  <c r="A1200" i="16"/>
  <c r="C1200" i="16" s="1"/>
  <c r="AB1199" i="16"/>
  <c r="AA1199" i="16"/>
  <c r="M1199" i="16"/>
  <c r="L1199" i="16"/>
  <c r="K1199" i="16"/>
  <c r="J1199" i="16"/>
  <c r="I1199" i="16"/>
  <c r="H1199" i="16"/>
  <c r="G1199" i="16"/>
  <c r="B1199" i="16"/>
  <c r="A1199" i="16"/>
  <c r="N1199" i="16" s="1"/>
  <c r="AB1198" i="16"/>
  <c r="AA1198" i="16"/>
  <c r="N1198" i="16"/>
  <c r="M1198" i="16"/>
  <c r="L1198" i="16"/>
  <c r="K1198" i="16"/>
  <c r="J1198" i="16"/>
  <c r="I1198" i="16"/>
  <c r="H1198" i="16"/>
  <c r="G1198" i="16"/>
  <c r="F1198" i="16"/>
  <c r="A1198" i="16"/>
  <c r="C1198" i="16" s="1"/>
  <c r="AB1197" i="16"/>
  <c r="AA1197" i="16"/>
  <c r="N1197" i="16"/>
  <c r="M1197" i="16"/>
  <c r="L1197" i="16"/>
  <c r="K1197" i="16"/>
  <c r="J1197" i="16"/>
  <c r="I1197" i="16"/>
  <c r="H1197" i="16"/>
  <c r="G1197" i="16"/>
  <c r="F1197" i="16"/>
  <c r="B1197" i="16"/>
  <c r="A1197" i="16"/>
  <c r="AB1196" i="16"/>
  <c r="AA1196" i="16"/>
  <c r="N1196" i="16"/>
  <c r="M1196" i="16"/>
  <c r="L1196" i="16"/>
  <c r="K1196" i="16"/>
  <c r="J1196" i="16"/>
  <c r="I1196" i="16"/>
  <c r="H1196" i="16"/>
  <c r="G1196" i="16"/>
  <c r="F1196" i="16" s="1"/>
  <c r="A1196" i="16"/>
  <c r="C1196" i="16" s="1"/>
  <c r="AB1195" i="16"/>
  <c r="AA1195" i="16"/>
  <c r="N1195" i="16"/>
  <c r="M1195" i="16"/>
  <c r="L1195" i="16"/>
  <c r="K1195" i="16"/>
  <c r="J1195" i="16"/>
  <c r="I1195" i="16"/>
  <c r="H1195" i="16"/>
  <c r="G1195" i="16"/>
  <c r="F1195" i="16" s="1"/>
  <c r="B1195" i="16"/>
  <c r="A1195" i="16"/>
  <c r="AB1194" i="16"/>
  <c r="AA1194" i="16"/>
  <c r="N1194" i="16"/>
  <c r="M1194" i="16"/>
  <c r="L1194" i="16"/>
  <c r="K1194" i="16"/>
  <c r="J1194" i="16"/>
  <c r="I1194" i="16"/>
  <c r="H1194" i="16"/>
  <c r="G1194" i="16"/>
  <c r="F1194" i="16" s="1"/>
  <c r="A1194" i="16"/>
  <c r="AB1193" i="16"/>
  <c r="AA1193" i="16"/>
  <c r="M1193" i="16"/>
  <c r="L1193" i="16"/>
  <c r="K1193" i="16"/>
  <c r="J1193" i="16"/>
  <c r="I1193" i="16"/>
  <c r="H1193" i="16"/>
  <c r="C1193" i="16" s="1"/>
  <c r="G1193" i="16"/>
  <c r="A1193" i="16"/>
  <c r="N1193" i="16" s="1"/>
  <c r="AB1192" i="16"/>
  <c r="AA1192" i="16"/>
  <c r="M1192" i="16"/>
  <c r="L1192" i="16"/>
  <c r="K1192" i="16"/>
  <c r="J1192" i="16"/>
  <c r="I1192" i="16"/>
  <c r="H1192" i="16"/>
  <c r="G1192" i="16"/>
  <c r="A1192" i="16"/>
  <c r="C1192" i="16" s="1"/>
  <c r="AB1191" i="16"/>
  <c r="AA1191" i="16"/>
  <c r="M1191" i="16"/>
  <c r="L1191" i="16"/>
  <c r="K1191" i="16"/>
  <c r="J1191" i="16"/>
  <c r="I1191" i="16"/>
  <c r="H1191" i="16"/>
  <c r="G1191" i="16"/>
  <c r="B1191" i="16"/>
  <c r="A1191" i="16"/>
  <c r="N1191" i="16" s="1"/>
  <c r="AB1190" i="16"/>
  <c r="AA1190" i="16"/>
  <c r="N1190" i="16"/>
  <c r="M1190" i="16"/>
  <c r="L1190" i="16"/>
  <c r="K1190" i="16"/>
  <c r="J1190" i="16"/>
  <c r="I1190" i="16"/>
  <c r="H1190" i="16"/>
  <c r="G1190" i="16"/>
  <c r="F1190" i="16"/>
  <c r="A1190" i="16"/>
  <c r="C1190" i="16" s="1"/>
  <c r="AB1189" i="16"/>
  <c r="AA1189" i="16"/>
  <c r="N1189" i="16"/>
  <c r="M1189" i="16"/>
  <c r="L1189" i="16"/>
  <c r="K1189" i="16"/>
  <c r="J1189" i="16"/>
  <c r="I1189" i="16"/>
  <c r="H1189" i="16"/>
  <c r="G1189" i="16"/>
  <c r="F1189" i="16"/>
  <c r="B1189" i="16"/>
  <c r="A1189" i="16"/>
  <c r="AB1188" i="16"/>
  <c r="AA1188" i="16"/>
  <c r="N1188" i="16"/>
  <c r="M1188" i="16"/>
  <c r="L1188" i="16"/>
  <c r="K1188" i="16"/>
  <c r="J1188" i="16"/>
  <c r="I1188" i="16"/>
  <c r="H1188" i="16"/>
  <c r="G1188" i="16"/>
  <c r="F1188" i="16" s="1"/>
  <c r="A1188" i="16"/>
  <c r="C1188" i="16" s="1"/>
  <c r="AB1187" i="16"/>
  <c r="AA1187" i="16"/>
  <c r="N1187" i="16"/>
  <c r="M1187" i="16"/>
  <c r="L1187" i="16"/>
  <c r="K1187" i="16"/>
  <c r="J1187" i="16"/>
  <c r="I1187" i="16"/>
  <c r="H1187" i="16"/>
  <c r="G1187" i="16"/>
  <c r="F1187" i="16" s="1"/>
  <c r="B1187" i="16"/>
  <c r="A1187" i="16"/>
  <c r="AB1186" i="16"/>
  <c r="AA1186" i="16"/>
  <c r="N1186" i="16"/>
  <c r="M1186" i="16"/>
  <c r="L1186" i="16"/>
  <c r="K1186" i="16"/>
  <c r="J1186" i="16"/>
  <c r="I1186" i="16"/>
  <c r="H1186" i="16"/>
  <c r="G1186" i="16"/>
  <c r="F1186" i="16" s="1"/>
  <c r="A1186" i="16"/>
  <c r="AB1185" i="16"/>
  <c r="AA1185" i="16"/>
  <c r="M1185" i="16"/>
  <c r="L1185" i="16"/>
  <c r="K1185" i="16"/>
  <c r="J1185" i="16"/>
  <c r="I1185" i="16"/>
  <c r="H1185" i="16"/>
  <c r="G1185" i="16"/>
  <c r="A1185" i="16"/>
  <c r="N1185" i="16" s="1"/>
  <c r="AB1184" i="16"/>
  <c r="AA1184" i="16"/>
  <c r="M1184" i="16"/>
  <c r="L1184" i="16"/>
  <c r="K1184" i="16"/>
  <c r="J1184" i="16"/>
  <c r="I1184" i="16"/>
  <c r="H1184" i="16"/>
  <c r="G1184" i="16"/>
  <c r="A1184" i="16"/>
  <c r="C1184" i="16" s="1"/>
  <c r="AB1183" i="16"/>
  <c r="AA1183" i="16"/>
  <c r="M1183" i="16"/>
  <c r="L1183" i="16"/>
  <c r="K1183" i="16"/>
  <c r="J1183" i="16"/>
  <c r="I1183" i="16"/>
  <c r="B1183" i="16" s="1"/>
  <c r="H1183" i="16"/>
  <c r="G1183" i="16"/>
  <c r="A1183" i="16"/>
  <c r="N1183" i="16" s="1"/>
  <c r="AB1182" i="16"/>
  <c r="AA1182" i="16"/>
  <c r="N1182" i="16"/>
  <c r="M1182" i="16"/>
  <c r="L1182" i="16"/>
  <c r="K1182" i="16"/>
  <c r="J1182" i="16"/>
  <c r="I1182" i="16"/>
  <c r="H1182" i="16"/>
  <c r="G1182" i="16"/>
  <c r="F1182" i="16"/>
  <c r="A1182" i="16"/>
  <c r="C1182" i="16" s="1"/>
  <c r="AB1181" i="16"/>
  <c r="AA1181" i="16"/>
  <c r="N1181" i="16"/>
  <c r="M1181" i="16"/>
  <c r="L1181" i="16"/>
  <c r="K1181" i="16"/>
  <c r="J1181" i="16"/>
  <c r="I1181" i="16"/>
  <c r="H1181" i="16"/>
  <c r="G1181" i="16"/>
  <c r="F1181" i="16"/>
  <c r="B1181" i="16"/>
  <c r="A1181" i="16"/>
  <c r="AB1180" i="16"/>
  <c r="AA1180" i="16"/>
  <c r="N1180" i="16"/>
  <c r="M1180" i="16"/>
  <c r="L1180" i="16"/>
  <c r="K1180" i="16"/>
  <c r="J1180" i="16"/>
  <c r="I1180" i="16"/>
  <c r="H1180" i="16"/>
  <c r="G1180" i="16"/>
  <c r="F1180" i="16" s="1"/>
  <c r="A1180" i="16"/>
  <c r="C1180" i="16" s="1"/>
  <c r="AB1179" i="16"/>
  <c r="AA1179" i="16"/>
  <c r="N1179" i="16"/>
  <c r="M1179" i="16"/>
  <c r="L1179" i="16"/>
  <c r="K1179" i="16"/>
  <c r="J1179" i="16"/>
  <c r="I1179" i="16"/>
  <c r="H1179" i="16"/>
  <c r="G1179" i="16"/>
  <c r="F1179" i="16" s="1"/>
  <c r="B1179" i="16"/>
  <c r="A1179" i="16"/>
  <c r="AB1178" i="16"/>
  <c r="AA1178" i="16"/>
  <c r="N1178" i="16"/>
  <c r="M1178" i="16"/>
  <c r="L1178" i="16"/>
  <c r="K1178" i="16"/>
  <c r="J1178" i="16"/>
  <c r="I1178" i="16"/>
  <c r="H1178" i="16"/>
  <c r="G1178" i="16"/>
  <c r="F1178" i="16" s="1"/>
  <c r="A1178" i="16"/>
  <c r="AB1177" i="16"/>
  <c r="AA1177" i="16"/>
  <c r="M1177" i="16"/>
  <c r="L1177" i="16"/>
  <c r="K1177" i="16"/>
  <c r="J1177" i="16"/>
  <c r="I1177" i="16"/>
  <c r="H1177" i="16"/>
  <c r="C1177" i="16" s="1"/>
  <c r="G1177" i="16"/>
  <c r="A1177" i="16"/>
  <c r="N1177" i="16" s="1"/>
  <c r="AB1176" i="16"/>
  <c r="AA1176" i="16"/>
  <c r="M1176" i="16"/>
  <c r="L1176" i="16"/>
  <c r="K1176" i="16"/>
  <c r="J1176" i="16"/>
  <c r="I1176" i="16"/>
  <c r="H1176" i="16"/>
  <c r="G1176" i="16"/>
  <c r="A1176" i="16"/>
  <c r="C1176" i="16" s="1"/>
  <c r="AB1175" i="16"/>
  <c r="AA1175" i="16"/>
  <c r="M1175" i="16"/>
  <c r="L1175" i="16"/>
  <c r="K1175" i="16"/>
  <c r="J1175" i="16"/>
  <c r="I1175" i="16"/>
  <c r="H1175" i="16"/>
  <c r="G1175" i="16"/>
  <c r="B1175" i="16"/>
  <c r="A1175" i="16"/>
  <c r="N1175" i="16" s="1"/>
  <c r="AB1174" i="16"/>
  <c r="AA1174" i="16"/>
  <c r="N1174" i="16"/>
  <c r="M1174" i="16"/>
  <c r="L1174" i="16"/>
  <c r="K1174" i="16"/>
  <c r="J1174" i="16"/>
  <c r="I1174" i="16"/>
  <c r="H1174" i="16"/>
  <c r="G1174" i="16"/>
  <c r="F1174" i="16"/>
  <c r="A1174" i="16"/>
  <c r="C1174" i="16" s="1"/>
  <c r="AB1173" i="16"/>
  <c r="AA1173" i="16"/>
  <c r="N1173" i="16"/>
  <c r="M1173" i="16"/>
  <c r="L1173" i="16"/>
  <c r="K1173" i="16"/>
  <c r="J1173" i="16"/>
  <c r="I1173" i="16"/>
  <c r="H1173" i="16"/>
  <c r="G1173" i="16"/>
  <c r="F1173" i="16"/>
  <c r="B1173" i="16"/>
  <c r="A1173" i="16"/>
  <c r="AB1172" i="16"/>
  <c r="AA1172" i="16"/>
  <c r="N1172" i="16"/>
  <c r="M1172" i="16"/>
  <c r="L1172" i="16"/>
  <c r="K1172" i="16"/>
  <c r="J1172" i="16"/>
  <c r="I1172" i="16"/>
  <c r="H1172" i="16"/>
  <c r="G1172" i="16"/>
  <c r="F1172" i="16" s="1"/>
  <c r="A1172" i="16"/>
  <c r="C1172" i="16" s="1"/>
  <c r="AB1171" i="16"/>
  <c r="AA1171" i="16"/>
  <c r="N1171" i="16"/>
  <c r="M1171" i="16"/>
  <c r="L1171" i="16"/>
  <c r="K1171" i="16"/>
  <c r="J1171" i="16"/>
  <c r="I1171" i="16"/>
  <c r="H1171" i="16"/>
  <c r="G1171" i="16"/>
  <c r="F1171" i="16" s="1"/>
  <c r="B1171" i="16"/>
  <c r="A1171" i="16"/>
  <c r="AB1170" i="16"/>
  <c r="AA1170" i="16"/>
  <c r="N1170" i="16"/>
  <c r="M1170" i="16"/>
  <c r="L1170" i="16"/>
  <c r="K1170" i="16"/>
  <c r="J1170" i="16"/>
  <c r="I1170" i="16"/>
  <c r="H1170" i="16"/>
  <c r="G1170" i="16"/>
  <c r="F1170" i="16" s="1"/>
  <c r="A1170" i="16"/>
  <c r="AB1169" i="16"/>
  <c r="AA1169" i="16"/>
  <c r="M1169" i="16"/>
  <c r="L1169" i="16"/>
  <c r="K1169" i="16"/>
  <c r="J1169" i="16"/>
  <c r="I1169" i="16"/>
  <c r="H1169" i="16"/>
  <c r="C1169" i="16" s="1"/>
  <c r="G1169" i="16"/>
  <c r="A1169" i="16"/>
  <c r="N1169" i="16" s="1"/>
  <c r="AB1168" i="16"/>
  <c r="AA1168" i="16"/>
  <c r="M1168" i="16"/>
  <c r="L1168" i="16"/>
  <c r="K1168" i="16"/>
  <c r="J1168" i="16"/>
  <c r="I1168" i="16"/>
  <c r="H1168" i="16"/>
  <c r="G1168" i="16"/>
  <c r="A1168" i="16"/>
  <c r="C1168" i="16" s="1"/>
  <c r="AB1167" i="16"/>
  <c r="AA1167" i="16"/>
  <c r="M1167" i="16"/>
  <c r="L1167" i="16"/>
  <c r="K1167" i="16"/>
  <c r="J1167" i="16"/>
  <c r="I1167" i="16"/>
  <c r="B1167" i="16" s="1"/>
  <c r="H1167" i="16"/>
  <c r="G1167" i="16"/>
  <c r="A1167" i="16"/>
  <c r="N1167" i="16" s="1"/>
  <c r="AB1166" i="16"/>
  <c r="AA1166" i="16"/>
  <c r="N1166" i="16"/>
  <c r="M1166" i="16"/>
  <c r="L1166" i="16"/>
  <c r="K1166" i="16"/>
  <c r="J1166" i="16"/>
  <c r="I1166" i="16"/>
  <c r="H1166" i="16"/>
  <c r="G1166" i="16"/>
  <c r="F1166" i="16"/>
  <c r="A1166" i="16"/>
  <c r="C1166" i="16" s="1"/>
  <c r="AB1165" i="16"/>
  <c r="AA1165" i="16"/>
  <c r="N1165" i="16"/>
  <c r="M1165" i="16"/>
  <c r="L1165" i="16"/>
  <c r="K1165" i="16"/>
  <c r="J1165" i="16"/>
  <c r="I1165" i="16"/>
  <c r="H1165" i="16"/>
  <c r="G1165" i="16"/>
  <c r="F1165" i="16"/>
  <c r="B1165" i="16"/>
  <c r="A1165" i="16"/>
  <c r="AB1164" i="16"/>
  <c r="AA1164" i="16"/>
  <c r="N1164" i="16"/>
  <c r="M1164" i="16"/>
  <c r="L1164" i="16"/>
  <c r="K1164" i="16"/>
  <c r="J1164" i="16"/>
  <c r="I1164" i="16"/>
  <c r="H1164" i="16"/>
  <c r="G1164" i="16"/>
  <c r="F1164" i="16" s="1"/>
  <c r="A1164" i="16"/>
  <c r="C1164" i="16" s="1"/>
  <c r="AB1163" i="16"/>
  <c r="AA1163" i="16"/>
  <c r="N1163" i="16"/>
  <c r="M1163" i="16"/>
  <c r="L1163" i="16"/>
  <c r="K1163" i="16"/>
  <c r="J1163" i="16"/>
  <c r="I1163" i="16"/>
  <c r="H1163" i="16"/>
  <c r="G1163" i="16"/>
  <c r="F1163" i="16" s="1"/>
  <c r="B1163" i="16"/>
  <c r="A1163" i="16"/>
  <c r="AB1162" i="16"/>
  <c r="AA1162" i="16"/>
  <c r="N1162" i="16"/>
  <c r="M1162" i="16"/>
  <c r="L1162" i="16"/>
  <c r="K1162" i="16"/>
  <c r="J1162" i="16"/>
  <c r="I1162" i="16"/>
  <c r="H1162" i="16"/>
  <c r="G1162" i="16"/>
  <c r="F1162" i="16" s="1"/>
  <c r="A1162" i="16"/>
  <c r="AB1161" i="16"/>
  <c r="AA1161" i="16"/>
  <c r="M1161" i="16"/>
  <c r="L1161" i="16"/>
  <c r="K1161" i="16"/>
  <c r="J1161" i="16"/>
  <c r="I1161" i="16"/>
  <c r="H1161" i="16"/>
  <c r="C1161" i="16" s="1"/>
  <c r="G1161" i="16"/>
  <c r="A1161" i="16"/>
  <c r="N1161" i="16" s="1"/>
  <c r="AB1160" i="16"/>
  <c r="AA1160" i="16"/>
  <c r="M1160" i="16"/>
  <c r="L1160" i="16"/>
  <c r="K1160" i="16"/>
  <c r="J1160" i="16"/>
  <c r="I1160" i="16"/>
  <c r="H1160" i="16"/>
  <c r="G1160" i="16"/>
  <c r="A1160" i="16"/>
  <c r="C1160" i="16" s="1"/>
  <c r="AB1159" i="16"/>
  <c r="AA1159" i="16"/>
  <c r="M1159" i="16"/>
  <c r="L1159" i="16"/>
  <c r="K1159" i="16"/>
  <c r="J1159" i="16"/>
  <c r="I1159" i="16"/>
  <c r="H1159" i="16"/>
  <c r="G1159" i="16"/>
  <c r="B1159" i="16"/>
  <c r="A1159" i="16"/>
  <c r="N1159" i="16" s="1"/>
  <c r="AB1158" i="16"/>
  <c r="AA1158" i="16"/>
  <c r="N1158" i="16"/>
  <c r="M1158" i="16"/>
  <c r="L1158" i="16"/>
  <c r="K1158" i="16"/>
  <c r="J1158" i="16"/>
  <c r="I1158" i="16"/>
  <c r="H1158" i="16"/>
  <c r="G1158" i="16"/>
  <c r="F1158" i="16"/>
  <c r="A1158" i="16"/>
  <c r="C1158" i="16" s="1"/>
  <c r="AB1157" i="16"/>
  <c r="AA1157" i="16"/>
  <c r="N1157" i="16"/>
  <c r="M1157" i="16"/>
  <c r="L1157" i="16"/>
  <c r="K1157" i="16"/>
  <c r="J1157" i="16"/>
  <c r="I1157" i="16"/>
  <c r="H1157" i="16"/>
  <c r="G1157" i="16"/>
  <c r="F1157" i="16"/>
  <c r="B1157" i="16"/>
  <c r="A1157" i="16"/>
  <c r="AB1156" i="16"/>
  <c r="AA1156" i="16"/>
  <c r="N1156" i="16"/>
  <c r="M1156" i="16"/>
  <c r="L1156" i="16"/>
  <c r="K1156" i="16"/>
  <c r="J1156" i="16"/>
  <c r="I1156" i="16"/>
  <c r="H1156" i="16"/>
  <c r="G1156" i="16"/>
  <c r="F1156" i="16" s="1"/>
  <c r="A1156" i="16"/>
  <c r="C1156" i="16" s="1"/>
  <c r="AB1155" i="16"/>
  <c r="AA1155" i="16"/>
  <c r="N1155" i="16"/>
  <c r="M1155" i="16"/>
  <c r="L1155" i="16"/>
  <c r="K1155" i="16"/>
  <c r="J1155" i="16"/>
  <c r="I1155" i="16"/>
  <c r="H1155" i="16"/>
  <c r="G1155" i="16"/>
  <c r="F1155" i="16" s="1"/>
  <c r="B1155" i="16"/>
  <c r="A1155" i="16"/>
  <c r="AB1154" i="16"/>
  <c r="AA1154" i="16"/>
  <c r="N1154" i="16"/>
  <c r="M1154" i="16"/>
  <c r="L1154" i="16"/>
  <c r="K1154" i="16"/>
  <c r="J1154" i="16"/>
  <c r="I1154" i="16"/>
  <c r="H1154" i="16"/>
  <c r="G1154" i="16"/>
  <c r="F1154" i="16" s="1"/>
  <c r="A1154" i="16"/>
  <c r="AB1153" i="16"/>
  <c r="AA1153" i="16"/>
  <c r="M1153" i="16"/>
  <c r="L1153" i="16"/>
  <c r="K1153" i="16"/>
  <c r="J1153" i="16"/>
  <c r="I1153" i="16"/>
  <c r="H1153" i="16"/>
  <c r="G1153" i="16"/>
  <c r="A1153" i="16"/>
  <c r="N1153" i="16" s="1"/>
  <c r="AB1152" i="16"/>
  <c r="AA1152" i="16"/>
  <c r="M1152" i="16"/>
  <c r="L1152" i="16"/>
  <c r="K1152" i="16"/>
  <c r="J1152" i="16"/>
  <c r="I1152" i="16"/>
  <c r="H1152" i="16"/>
  <c r="G1152" i="16"/>
  <c r="A1152" i="16"/>
  <c r="C1152" i="16" s="1"/>
  <c r="AB1151" i="16"/>
  <c r="AA1151" i="16"/>
  <c r="M1151" i="16"/>
  <c r="L1151" i="16"/>
  <c r="K1151" i="16"/>
  <c r="J1151" i="16"/>
  <c r="I1151" i="16"/>
  <c r="B1151" i="16" s="1"/>
  <c r="H1151" i="16"/>
  <c r="G1151" i="16"/>
  <c r="A1151" i="16"/>
  <c r="N1151" i="16" s="1"/>
  <c r="AB1150" i="16"/>
  <c r="AA1150" i="16"/>
  <c r="N1150" i="16"/>
  <c r="M1150" i="16"/>
  <c r="L1150" i="16"/>
  <c r="K1150" i="16"/>
  <c r="J1150" i="16"/>
  <c r="I1150" i="16"/>
  <c r="H1150" i="16"/>
  <c r="G1150" i="16"/>
  <c r="F1150" i="16"/>
  <c r="A1150" i="16"/>
  <c r="C1150" i="16" s="1"/>
  <c r="AB1149" i="16"/>
  <c r="AA1149" i="16"/>
  <c r="N1149" i="16"/>
  <c r="M1149" i="16"/>
  <c r="L1149" i="16"/>
  <c r="K1149" i="16"/>
  <c r="J1149" i="16"/>
  <c r="I1149" i="16"/>
  <c r="H1149" i="16"/>
  <c r="G1149" i="16"/>
  <c r="F1149" i="16"/>
  <c r="B1149" i="16"/>
  <c r="A1149" i="16"/>
  <c r="AB1148" i="16"/>
  <c r="AA1148" i="16"/>
  <c r="N1148" i="16"/>
  <c r="M1148" i="16"/>
  <c r="L1148" i="16"/>
  <c r="K1148" i="16"/>
  <c r="J1148" i="16"/>
  <c r="I1148" i="16"/>
  <c r="H1148" i="16"/>
  <c r="G1148" i="16"/>
  <c r="F1148" i="16" s="1"/>
  <c r="A1148" i="16"/>
  <c r="C1148" i="16" s="1"/>
  <c r="AB1147" i="16"/>
  <c r="AA1147" i="16"/>
  <c r="N1147" i="16"/>
  <c r="M1147" i="16"/>
  <c r="L1147" i="16"/>
  <c r="K1147" i="16"/>
  <c r="J1147" i="16"/>
  <c r="I1147" i="16"/>
  <c r="H1147" i="16"/>
  <c r="G1147" i="16"/>
  <c r="F1147" i="16" s="1"/>
  <c r="B1147" i="16"/>
  <c r="A1147" i="16"/>
  <c r="AB1146" i="16"/>
  <c r="AA1146" i="16"/>
  <c r="N1146" i="16"/>
  <c r="M1146" i="16"/>
  <c r="L1146" i="16"/>
  <c r="K1146" i="16"/>
  <c r="J1146" i="16"/>
  <c r="I1146" i="16"/>
  <c r="H1146" i="16"/>
  <c r="G1146" i="16"/>
  <c r="F1146" i="16" s="1"/>
  <c r="A1146" i="16"/>
  <c r="AB1145" i="16"/>
  <c r="AA1145" i="16"/>
  <c r="M1145" i="16"/>
  <c r="L1145" i="16"/>
  <c r="K1145" i="16"/>
  <c r="J1145" i="16"/>
  <c r="I1145" i="16"/>
  <c r="H1145" i="16"/>
  <c r="G1145" i="16"/>
  <c r="A1145" i="16"/>
  <c r="N1145" i="16" s="1"/>
  <c r="AB1144" i="16"/>
  <c r="AA1144" i="16"/>
  <c r="M1144" i="16"/>
  <c r="L1144" i="16"/>
  <c r="K1144" i="16"/>
  <c r="J1144" i="16"/>
  <c r="I1144" i="16"/>
  <c r="H1144" i="16"/>
  <c r="G1144" i="16"/>
  <c r="A1144" i="16"/>
  <c r="C1144" i="16" s="1"/>
  <c r="AB1143" i="16"/>
  <c r="AA1143" i="16"/>
  <c r="M1143" i="16"/>
  <c r="L1143" i="16"/>
  <c r="K1143" i="16"/>
  <c r="J1143" i="16"/>
  <c r="I1143" i="16"/>
  <c r="H1143" i="16"/>
  <c r="G1143" i="16"/>
  <c r="B1143" i="16"/>
  <c r="A1143" i="16"/>
  <c r="N1143" i="16" s="1"/>
  <c r="AB1142" i="16"/>
  <c r="AA1142" i="16"/>
  <c r="N1142" i="16"/>
  <c r="M1142" i="16"/>
  <c r="L1142" i="16"/>
  <c r="K1142" i="16"/>
  <c r="J1142" i="16"/>
  <c r="I1142" i="16"/>
  <c r="H1142" i="16"/>
  <c r="G1142" i="16"/>
  <c r="F1142" i="16"/>
  <c r="A1142" i="16"/>
  <c r="C1142" i="16" s="1"/>
  <c r="AB1141" i="16"/>
  <c r="AA1141" i="16"/>
  <c r="N1141" i="16"/>
  <c r="M1141" i="16"/>
  <c r="L1141" i="16"/>
  <c r="K1141" i="16"/>
  <c r="J1141" i="16"/>
  <c r="I1141" i="16"/>
  <c r="H1141" i="16"/>
  <c r="G1141" i="16"/>
  <c r="F1141" i="16"/>
  <c r="B1141" i="16"/>
  <c r="A1141" i="16"/>
  <c r="AB1140" i="16"/>
  <c r="AA1140" i="16"/>
  <c r="N1140" i="16"/>
  <c r="M1140" i="16"/>
  <c r="L1140" i="16"/>
  <c r="K1140" i="16"/>
  <c r="J1140" i="16"/>
  <c r="I1140" i="16"/>
  <c r="H1140" i="16"/>
  <c r="G1140" i="16"/>
  <c r="F1140" i="16" s="1"/>
  <c r="A1140" i="16"/>
  <c r="C1140" i="16" s="1"/>
  <c r="AB1139" i="16"/>
  <c r="AA1139" i="16"/>
  <c r="N1139" i="16"/>
  <c r="M1139" i="16"/>
  <c r="L1139" i="16"/>
  <c r="K1139" i="16"/>
  <c r="J1139" i="16"/>
  <c r="I1139" i="16"/>
  <c r="H1139" i="16"/>
  <c r="G1139" i="16"/>
  <c r="F1139" i="16" s="1"/>
  <c r="B1139" i="16"/>
  <c r="A1139" i="16"/>
  <c r="AB1138" i="16"/>
  <c r="AA1138" i="16"/>
  <c r="N1138" i="16"/>
  <c r="M1138" i="16"/>
  <c r="L1138" i="16"/>
  <c r="K1138" i="16"/>
  <c r="J1138" i="16"/>
  <c r="I1138" i="16"/>
  <c r="H1138" i="16"/>
  <c r="G1138" i="16"/>
  <c r="F1138" i="16" s="1"/>
  <c r="A1138" i="16"/>
  <c r="AB1137" i="16"/>
  <c r="AA1137" i="16"/>
  <c r="M1137" i="16"/>
  <c r="L1137" i="16"/>
  <c r="K1137" i="16"/>
  <c r="J1137" i="16"/>
  <c r="I1137" i="16"/>
  <c r="H1137" i="16"/>
  <c r="G1137" i="16"/>
  <c r="A1137" i="16"/>
  <c r="N1137" i="16" s="1"/>
  <c r="AB1136" i="16"/>
  <c r="AA1136" i="16"/>
  <c r="M1136" i="16"/>
  <c r="L1136" i="16"/>
  <c r="K1136" i="16"/>
  <c r="J1136" i="16"/>
  <c r="I1136" i="16"/>
  <c r="H1136" i="16"/>
  <c r="G1136" i="16"/>
  <c r="A1136" i="16"/>
  <c r="C1136" i="16" s="1"/>
  <c r="AB1135" i="16"/>
  <c r="AA1135" i="16"/>
  <c r="M1135" i="16"/>
  <c r="L1135" i="16"/>
  <c r="K1135" i="16"/>
  <c r="J1135" i="16"/>
  <c r="I1135" i="16"/>
  <c r="B1135" i="16" s="1"/>
  <c r="H1135" i="16"/>
  <c r="G1135" i="16"/>
  <c r="A1135" i="16"/>
  <c r="N1135" i="16" s="1"/>
  <c r="AB1134" i="16"/>
  <c r="AA1134" i="16"/>
  <c r="N1134" i="16"/>
  <c r="M1134" i="16"/>
  <c r="L1134" i="16"/>
  <c r="K1134" i="16"/>
  <c r="J1134" i="16"/>
  <c r="I1134" i="16"/>
  <c r="H1134" i="16"/>
  <c r="G1134" i="16"/>
  <c r="F1134" i="16"/>
  <c r="A1134" i="16"/>
  <c r="C1134" i="16" s="1"/>
  <c r="AB1133" i="16"/>
  <c r="AA1133" i="16"/>
  <c r="N1133" i="16"/>
  <c r="M1133" i="16"/>
  <c r="L1133" i="16"/>
  <c r="K1133" i="16"/>
  <c r="J1133" i="16"/>
  <c r="I1133" i="16"/>
  <c r="H1133" i="16"/>
  <c r="G1133" i="16"/>
  <c r="F1133" i="16"/>
  <c r="B1133" i="16"/>
  <c r="A1133" i="16"/>
  <c r="AB1132" i="16"/>
  <c r="AA1132" i="16"/>
  <c r="N1132" i="16"/>
  <c r="M1132" i="16"/>
  <c r="L1132" i="16"/>
  <c r="K1132" i="16"/>
  <c r="J1132" i="16"/>
  <c r="I1132" i="16"/>
  <c r="H1132" i="16"/>
  <c r="G1132" i="16"/>
  <c r="F1132" i="16" s="1"/>
  <c r="A1132" i="16"/>
  <c r="C1132" i="16" s="1"/>
  <c r="AB1131" i="16"/>
  <c r="AA1131" i="16"/>
  <c r="N1131" i="16"/>
  <c r="M1131" i="16"/>
  <c r="L1131" i="16"/>
  <c r="K1131" i="16"/>
  <c r="J1131" i="16"/>
  <c r="I1131" i="16"/>
  <c r="H1131" i="16"/>
  <c r="G1131" i="16"/>
  <c r="F1131" i="16" s="1"/>
  <c r="B1131" i="16"/>
  <c r="A1131" i="16"/>
  <c r="AB1130" i="16"/>
  <c r="AA1130" i="16"/>
  <c r="N1130" i="16"/>
  <c r="M1130" i="16"/>
  <c r="L1130" i="16"/>
  <c r="K1130" i="16"/>
  <c r="J1130" i="16"/>
  <c r="I1130" i="16"/>
  <c r="H1130" i="16"/>
  <c r="G1130" i="16"/>
  <c r="F1130" i="16" s="1"/>
  <c r="A1130" i="16"/>
  <c r="AB1129" i="16"/>
  <c r="AA1129" i="16"/>
  <c r="M1129" i="16"/>
  <c r="L1129" i="16"/>
  <c r="K1129" i="16"/>
  <c r="J1129" i="16"/>
  <c r="I1129" i="16"/>
  <c r="H1129" i="16"/>
  <c r="G1129" i="16"/>
  <c r="A1129" i="16"/>
  <c r="N1129" i="16" s="1"/>
  <c r="AB1128" i="16"/>
  <c r="AA1128" i="16"/>
  <c r="M1128" i="16"/>
  <c r="L1128" i="16"/>
  <c r="K1128" i="16"/>
  <c r="J1128" i="16"/>
  <c r="I1128" i="16"/>
  <c r="H1128" i="16"/>
  <c r="G1128" i="16"/>
  <c r="A1128" i="16"/>
  <c r="C1128" i="16" s="1"/>
  <c r="AB1127" i="16"/>
  <c r="AA1127" i="16"/>
  <c r="M1127" i="16"/>
  <c r="L1127" i="16"/>
  <c r="K1127" i="16"/>
  <c r="J1127" i="16"/>
  <c r="I1127" i="16"/>
  <c r="H1127" i="16"/>
  <c r="G1127" i="16"/>
  <c r="B1127" i="16"/>
  <c r="A1127" i="16"/>
  <c r="N1127" i="16" s="1"/>
  <c r="AB1126" i="16"/>
  <c r="AA1126" i="16"/>
  <c r="N1126" i="16"/>
  <c r="M1126" i="16"/>
  <c r="L1126" i="16"/>
  <c r="K1126" i="16"/>
  <c r="J1126" i="16"/>
  <c r="I1126" i="16"/>
  <c r="H1126" i="16"/>
  <c r="G1126" i="16"/>
  <c r="F1126" i="16"/>
  <c r="A1126" i="16"/>
  <c r="C1126" i="16" s="1"/>
  <c r="AB1125" i="16"/>
  <c r="AA1125" i="16"/>
  <c r="N1125" i="16"/>
  <c r="M1125" i="16"/>
  <c r="L1125" i="16"/>
  <c r="K1125" i="16"/>
  <c r="J1125" i="16"/>
  <c r="I1125" i="16"/>
  <c r="H1125" i="16"/>
  <c r="G1125" i="16"/>
  <c r="F1125" i="16"/>
  <c r="B1125" i="16"/>
  <c r="A1125" i="16"/>
  <c r="AB1124" i="16"/>
  <c r="AA1124" i="16"/>
  <c r="N1124" i="16"/>
  <c r="M1124" i="16"/>
  <c r="L1124" i="16"/>
  <c r="K1124" i="16"/>
  <c r="J1124" i="16"/>
  <c r="I1124" i="16"/>
  <c r="H1124" i="16"/>
  <c r="G1124" i="16"/>
  <c r="F1124" i="16" s="1"/>
  <c r="A1124" i="16"/>
  <c r="C1124" i="16" s="1"/>
  <c r="AB1123" i="16"/>
  <c r="AA1123" i="16"/>
  <c r="N1123" i="16"/>
  <c r="M1123" i="16"/>
  <c r="L1123" i="16"/>
  <c r="K1123" i="16"/>
  <c r="J1123" i="16"/>
  <c r="I1123" i="16"/>
  <c r="H1123" i="16"/>
  <c r="G1123" i="16"/>
  <c r="F1123" i="16" s="1"/>
  <c r="B1123" i="16"/>
  <c r="A1123" i="16"/>
  <c r="AB1122" i="16"/>
  <c r="AA1122" i="16"/>
  <c r="N1122" i="16"/>
  <c r="M1122" i="16"/>
  <c r="L1122" i="16"/>
  <c r="K1122" i="16"/>
  <c r="J1122" i="16"/>
  <c r="I1122" i="16"/>
  <c r="H1122" i="16"/>
  <c r="G1122" i="16"/>
  <c r="F1122" i="16" s="1"/>
  <c r="A1122" i="16"/>
  <c r="AB1121" i="16"/>
  <c r="AA1121" i="16"/>
  <c r="M1121" i="16"/>
  <c r="L1121" i="16"/>
  <c r="K1121" i="16"/>
  <c r="J1121" i="16"/>
  <c r="I1121" i="16"/>
  <c r="H1121" i="16"/>
  <c r="C1121" i="16" s="1"/>
  <c r="G1121" i="16"/>
  <c r="A1121" i="16"/>
  <c r="N1121" i="16" s="1"/>
  <c r="AB1120" i="16"/>
  <c r="AA1120" i="16"/>
  <c r="M1120" i="16"/>
  <c r="L1120" i="16"/>
  <c r="K1120" i="16"/>
  <c r="J1120" i="16"/>
  <c r="I1120" i="16"/>
  <c r="H1120" i="16"/>
  <c r="G1120" i="16"/>
  <c r="A1120" i="16"/>
  <c r="C1120" i="16" s="1"/>
  <c r="AB1119" i="16"/>
  <c r="AA1119" i="16"/>
  <c r="M1119" i="16"/>
  <c r="L1119" i="16"/>
  <c r="K1119" i="16"/>
  <c r="J1119" i="16"/>
  <c r="I1119" i="16"/>
  <c r="H1119" i="16"/>
  <c r="G1119" i="16"/>
  <c r="B1119" i="16"/>
  <c r="A1119" i="16"/>
  <c r="N1119" i="16" s="1"/>
  <c r="AB1118" i="16"/>
  <c r="AA1118" i="16"/>
  <c r="N1118" i="16"/>
  <c r="M1118" i="16"/>
  <c r="L1118" i="16"/>
  <c r="K1118" i="16"/>
  <c r="J1118" i="16"/>
  <c r="I1118" i="16"/>
  <c r="H1118" i="16"/>
  <c r="G1118" i="16"/>
  <c r="F1118" i="16"/>
  <c r="A1118" i="16"/>
  <c r="C1118" i="16" s="1"/>
  <c r="AB1117" i="16"/>
  <c r="AA1117" i="16"/>
  <c r="N1117" i="16"/>
  <c r="M1117" i="16"/>
  <c r="L1117" i="16"/>
  <c r="K1117" i="16"/>
  <c r="J1117" i="16"/>
  <c r="I1117" i="16"/>
  <c r="H1117" i="16"/>
  <c r="G1117" i="16"/>
  <c r="F1117" i="16"/>
  <c r="B1117" i="16"/>
  <c r="A1117" i="16"/>
  <c r="AB1116" i="16"/>
  <c r="AA1116" i="16"/>
  <c r="N1116" i="16"/>
  <c r="M1116" i="16"/>
  <c r="L1116" i="16"/>
  <c r="K1116" i="16"/>
  <c r="J1116" i="16"/>
  <c r="I1116" i="16"/>
  <c r="H1116" i="16"/>
  <c r="G1116" i="16"/>
  <c r="F1116" i="16" s="1"/>
  <c r="A1116" i="16"/>
  <c r="C1116" i="16" s="1"/>
  <c r="AB1115" i="16"/>
  <c r="AA1115" i="16"/>
  <c r="N1115" i="16"/>
  <c r="M1115" i="16"/>
  <c r="L1115" i="16"/>
  <c r="K1115" i="16"/>
  <c r="J1115" i="16"/>
  <c r="I1115" i="16"/>
  <c r="H1115" i="16"/>
  <c r="G1115" i="16"/>
  <c r="F1115" i="16" s="1"/>
  <c r="B1115" i="16"/>
  <c r="A1115" i="16"/>
  <c r="AB1114" i="16"/>
  <c r="AA1114" i="16"/>
  <c r="N1114" i="16"/>
  <c r="M1114" i="16"/>
  <c r="L1114" i="16"/>
  <c r="K1114" i="16"/>
  <c r="J1114" i="16"/>
  <c r="I1114" i="16"/>
  <c r="H1114" i="16"/>
  <c r="G1114" i="16"/>
  <c r="F1114" i="16" s="1"/>
  <c r="A1114" i="16"/>
  <c r="AB1113" i="16"/>
  <c r="AA1113" i="16"/>
  <c r="M1113" i="16"/>
  <c r="L1113" i="16"/>
  <c r="K1113" i="16"/>
  <c r="J1113" i="16"/>
  <c r="I1113" i="16"/>
  <c r="H1113" i="16"/>
  <c r="G1113" i="16"/>
  <c r="A1113" i="16"/>
  <c r="N1113" i="16" s="1"/>
  <c r="AB1112" i="16"/>
  <c r="AA1112" i="16"/>
  <c r="M1112" i="16"/>
  <c r="L1112" i="16"/>
  <c r="K1112" i="16"/>
  <c r="J1112" i="16"/>
  <c r="I1112" i="16"/>
  <c r="H1112" i="16"/>
  <c r="G1112" i="16"/>
  <c r="A1112" i="16"/>
  <c r="C1112" i="16" s="1"/>
  <c r="AB1111" i="16"/>
  <c r="AA1111" i="16"/>
  <c r="M1111" i="16"/>
  <c r="L1111" i="16"/>
  <c r="K1111" i="16"/>
  <c r="J1111" i="16"/>
  <c r="I1111" i="16"/>
  <c r="H1111" i="16"/>
  <c r="G1111" i="16"/>
  <c r="B1111" i="16"/>
  <c r="A1111" i="16"/>
  <c r="N1111" i="16" s="1"/>
  <c r="AB1110" i="16"/>
  <c r="AA1110" i="16"/>
  <c r="N1110" i="16"/>
  <c r="M1110" i="16"/>
  <c r="L1110" i="16"/>
  <c r="K1110" i="16"/>
  <c r="J1110" i="16"/>
  <c r="I1110" i="16"/>
  <c r="H1110" i="16"/>
  <c r="G1110" i="16"/>
  <c r="F1110" i="16"/>
  <c r="A1110" i="16"/>
  <c r="C1110" i="16" s="1"/>
  <c r="AB1109" i="16"/>
  <c r="AA1109" i="16"/>
  <c r="N1109" i="16"/>
  <c r="M1109" i="16"/>
  <c r="L1109" i="16"/>
  <c r="K1109" i="16"/>
  <c r="J1109" i="16"/>
  <c r="I1109" i="16"/>
  <c r="H1109" i="16"/>
  <c r="G1109" i="16"/>
  <c r="F1109" i="16"/>
  <c r="B1109" i="16"/>
  <c r="A1109" i="16"/>
  <c r="AB1108" i="16"/>
  <c r="AA1108" i="16"/>
  <c r="N1108" i="16"/>
  <c r="M1108" i="16"/>
  <c r="L1108" i="16"/>
  <c r="K1108" i="16"/>
  <c r="J1108" i="16"/>
  <c r="I1108" i="16"/>
  <c r="H1108" i="16"/>
  <c r="G1108" i="16"/>
  <c r="F1108" i="16" s="1"/>
  <c r="A1108" i="16"/>
  <c r="C1108" i="16" s="1"/>
  <c r="AB1107" i="16"/>
  <c r="AA1107" i="16"/>
  <c r="N1107" i="16"/>
  <c r="M1107" i="16"/>
  <c r="L1107" i="16"/>
  <c r="K1107" i="16"/>
  <c r="J1107" i="16"/>
  <c r="I1107" i="16"/>
  <c r="H1107" i="16"/>
  <c r="G1107" i="16"/>
  <c r="F1107" i="16" s="1"/>
  <c r="B1107" i="16"/>
  <c r="A1107" i="16"/>
  <c r="AB1106" i="16"/>
  <c r="AA1106" i="16"/>
  <c r="N1106" i="16"/>
  <c r="M1106" i="16"/>
  <c r="L1106" i="16"/>
  <c r="K1106" i="16"/>
  <c r="J1106" i="16"/>
  <c r="I1106" i="16"/>
  <c r="H1106" i="16"/>
  <c r="G1106" i="16"/>
  <c r="F1106" i="16" s="1"/>
  <c r="A1106" i="16"/>
  <c r="AB1105" i="16"/>
  <c r="AA1105" i="16"/>
  <c r="M1105" i="16"/>
  <c r="L1105" i="16"/>
  <c r="K1105" i="16"/>
  <c r="J1105" i="16"/>
  <c r="I1105" i="16"/>
  <c r="H1105" i="16"/>
  <c r="C1105" i="16" s="1"/>
  <c r="G1105" i="16"/>
  <c r="A1105" i="16"/>
  <c r="N1105" i="16" s="1"/>
  <c r="AB1104" i="16"/>
  <c r="AA1104" i="16"/>
  <c r="M1104" i="16"/>
  <c r="L1104" i="16"/>
  <c r="K1104" i="16"/>
  <c r="J1104" i="16"/>
  <c r="I1104" i="16"/>
  <c r="H1104" i="16"/>
  <c r="G1104" i="16"/>
  <c r="A1104" i="16"/>
  <c r="C1104" i="16" s="1"/>
  <c r="AB1103" i="16"/>
  <c r="AA1103" i="16"/>
  <c r="M1103" i="16"/>
  <c r="L1103" i="16"/>
  <c r="K1103" i="16"/>
  <c r="J1103" i="16"/>
  <c r="I1103" i="16"/>
  <c r="H1103" i="16"/>
  <c r="G1103" i="16"/>
  <c r="B1103" i="16"/>
  <c r="A1103" i="16"/>
  <c r="N1103" i="16" s="1"/>
  <c r="AB1102" i="16"/>
  <c r="AA1102" i="16"/>
  <c r="N1102" i="16"/>
  <c r="M1102" i="16"/>
  <c r="L1102" i="16"/>
  <c r="K1102" i="16"/>
  <c r="J1102" i="16"/>
  <c r="I1102" i="16"/>
  <c r="H1102" i="16"/>
  <c r="G1102" i="16"/>
  <c r="F1102" i="16"/>
  <c r="A1102" i="16"/>
  <c r="C1102" i="16" s="1"/>
  <c r="AB1101" i="16"/>
  <c r="AA1101" i="16"/>
  <c r="N1101" i="16"/>
  <c r="M1101" i="16"/>
  <c r="L1101" i="16"/>
  <c r="K1101" i="16"/>
  <c r="J1101" i="16"/>
  <c r="I1101" i="16"/>
  <c r="H1101" i="16"/>
  <c r="G1101" i="16"/>
  <c r="F1101" i="16"/>
  <c r="B1101" i="16"/>
  <c r="A1101" i="16"/>
  <c r="AB1100" i="16"/>
  <c r="AA1100" i="16"/>
  <c r="N1100" i="16"/>
  <c r="M1100" i="16"/>
  <c r="L1100" i="16"/>
  <c r="K1100" i="16"/>
  <c r="J1100" i="16"/>
  <c r="I1100" i="16"/>
  <c r="H1100" i="16"/>
  <c r="G1100" i="16"/>
  <c r="F1100" i="16" s="1"/>
  <c r="A1100" i="16"/>
  <c r="C1100" i="16" s="1"/>
  <c r="AB1099" i="16"/>
  <c r="AA1099" i="16"/>
  <c r="N1099" i="16"/>
  <c r="M1099" i="16"/>
  <c r="L1099" i="16"/>
  <c r="K1099" i="16"/>
  <c r="J1099" i="16"/>
  <c r="I1099" i="16"/>
  <c r="H1099" i="16"/>
  <c r="G1099" i="16"/>
  <c r="F1099" i="16" s="1"/>
  <c r="B1099" i="16"/>
  <c r="A1099" i="16"/>
  <c r="AB1098" i="16"/>
  <c r="AA1098" i="16"/>
  <c r="N1098" i="16"/>
  <c r="M1098" i="16"/>
  <c r="L1098" i="16"/>
  <c r="K1098" i="16"/>
  <c r="J1098" i="16"/>
  <c r="I1098" i="16"/>
  <c r="H1098" i="16"/>
  <c r="G1098" i="16"/>
  <c r="F1098" i="16" s="1"/>
  <c r="A1098" i="16"/>
  <c r="AB1097" i="16"/>
  <c r="AA1097" i="16"/>
  <c r="M1097" i="16"/>
  <c r="L1097" i="16"/>
  <c r="K1097" i="16"/>
  <c r="J1097" i="16"/>
  <c r="I1097" i="16"/>
  <c r="H1097" i="16"/>
  <c r="C1097" i="16" s="1"/>
  <c r="G1097" i="16"/>
  <c r="A1097" i="16"/>
  <c r="N1097" i="16" s="1"/>
  <c r="AB1096" i="16"/>
  <c r="AA1096" i="16"/>
  <c r="M1096" i="16"/>
  <c r="L1096" i="16"/>
  <c r="K1096" i="16"/>
  <c r="J1096" i="16"/>
  <c r="I1096" i="16"/>
  <c r="H1096" i="16"/>
  <c r="G1096" i="16"/>
  <c r="A1096" i="16"/>
  <c r="C1096" i="16" s="1"/>
  <c r="AB1095" i="16"/>
  <c r="AA1095" i="16"/>
  <c r="M1095" i="16"/>
  <c r="L1095" i="16"/>
  <c r="K1095" i="16"/>
  <c r="J1095" i="16"/>
  <c r="I1095" i="16"/>
  <c r="H1095" i="16"/>
  <c r="G1095" i="16"/>
  <c r="B1095" i="16"/>
  <c r="A1095" i="16"/>
  <c r="N1095" i="16" s="1"/>
  <c r="AB1094" i="16"/>
  <c r="AA1094" i="16"/>
  <c r="N1094" i="16"/>
  <c r="M1094" i="16"/>
  <c r="L1094" i="16"/>
  <c r="K1094" i="16"/>
  <c r="J1094" i="16"/>
  <c r="I1094" i="16"/>
  <c r="H1094" i="16"/>
  <c r="G1094" i="16"/>
  <c r="F1094" i="16"/>
  <c r="A1094" i="16"/>
  <c r="C1094" i="16" s="1"/>
  <c r="AB1093" i="16"/>
  <c r="AA1093" i="16"/>
  <c r="N1093" i="16"/>
  <c r="M1093" i="16"/>
  <c r="L1093" i="16"/>
  <c r="K1093" i="16"/>
  <c r="J1093" i="16"/>
  <c r="I1093" i="16"/>
  <c r="H1093" i="16"/>
  <c r="G1093" i="16"/>
  <c r="F1093" i="16"/>
  <c r="B1093" i="16"/>
  <c r="A1093" i="16"/>
  <c r="AB1092" i="16"/>
  <c r="AA1092" i="16"/>
  <c r="N1092" i="16"/>
  <c r="M1092" i="16"/>
  <c r="L1092" i="16"/>
  <c r="K1092" i="16"/>
  <c r="J1092" i="16"/>
  <c r="I1092" i="16"/>
  <c r="H1092" i="16"/>
  <c r="G1092" i="16"/>
  <c r="F1092" i="16" s="1"/>
  <c r="A1092" i="16"/>
  <c r="C1092" i="16" s="1"/>
  <c r="AB1091" i="16"/>
  <c r="AA1091" i="16"/>
  <c r="N1091" i="16"/>
  <c r="M1091" i="16"/>
  <c r="L1091" i="16"/>
  <c r="K1091" i="16"/>
  <c r="J1091" i="16"/>
  <c r="I1091" i="16"/>
  <c r="H1091" i="16"/>
  <c r="G1091" i="16"/>
  <c r="F1091" i="16" s="1"/>
  <c r="B1091" i="16"/>
  <c r="A1091" i="16"/>
  <c r="AB1090" i="16"/>
  <c r="AA1090" i="16"/>
  <c r="N1090" i="16"/>
  <c r="M1090" i="16"/>
  <c r="L1090" i="16"/>
  <c r="K1090" i="16"/>
  <c r="J1090" i="16"/>
  <c r="I1090" i="16"/>
  <c r="H1090" i="16"/>
  <c r="G1090" i="16"/>
  <c r="F1090" i="16" s="1"/>
  <c r="A1090" i="16"/>
  <c r="AB1089" i="16"/>
  <c r="AA1089" i="16"/>
  <c r="M1089" i="16"/>
  <c r="L1089" i="16"/>
  <c r="K1089" i="16"/>
  <c r="J1089" i="16"/>
  <c r="I1089" i="16"/>
  <c r="H1089" i="16"/>
  <c r="G1089" i="16"/>
  <c r="A1089" i="16"/>
  <c r="N1089" i="16" s="1"/>
  <c r="AB1088" i="16"/>
  <c r="AA1088" i="16"/>
  <c r="M1088" i="16"/>
  <c r="L1088" i="16"/>
  <c r="K1088" i="16"/>
  <c r="J1088" i="16"/>
  <c r="I1088" i="16"/>
  <c r="H1088" i="16"/>
  <c r="G1088" i="16"/>
  <c r="A1088" i="16"/>
  <c r="C1088" i="16" s="1"/>
  <c r="AB1087" i="16"/>
  <c r="AA1087" i="16"/>
  <c r="M1087" i="16"/>
  <c r="L1087" i="16"/>
  <c r="K1087" i="16"/>
  <c r="J1087" i="16"/>
  <c r="I1087" i="16"/>
  <c r="H1087" i="16"/>
  <c r="G1087" i="16"/>
  <c r="B1087" i="16"/>
  <c r="A1087" i="16"/>
  <c r="N1087" i="16" s="1"/>
  <c r="AB1086" i="16"/>
  <c r="AA1086" i="16"/>
  <c r="N1086" i="16"/>
  <c r="M1086" i="16"/>
  <c r="L1086" i="16"/>
  <c r="K1086" i="16"/>
  <c r="J1086" i="16"/>
  <c r="I1086" i="16"/>
  <c r="H1086" i="16"/>
  <c r="G1086" i="16"/>
  <c r="F1086" i="16"/>
  <c r="A1086" i="16"/>
  <c r="C1086" i="16" s="1"/>
  <c r="AB1085" i="16"/>
  <c r="AA1085" i="16"/>
  <c r="N1085" i="16"/>
  <c r="M1085" i="16"/>
  <c r="L1085" i="16"/>
  <c r="K1085" i="16"/>
  <c r="J1085" i="16"/>
  <c r="I1085" i="16"/>
  <c r="H1085" i="16"/>
  <c r="G1085" i="16"/>
  <c r="F1085" i="16"/>
  <c r="B1085" i="16"/>
  <c r="A1085" i="16"/>
  <c r="AB1084" i="16"/>
  <c r="AA1084" i="16"/>
  <c r="N1084" i="16"/>
  <c r="M1084" i="16"/>
  <c r="L1084" i="16"/>
  <c r="K1084" i="16"/>
  <c r="J1084" i="16"/>
  <c r="I1084" i="16"/>
  <c r="H1084" i="16"/>
  <c r="G1084" i="16"/>
  <c r="F1084" i="16" s="1"/>
  <c r="A1084" i="16"/>
  <c r="C1084" i="16" s="1"/>
  <c r="AB1083" i="16"/>
  <c r="AA1083" i="16"/>
  <c r="N1083" i="16"/>
  <c r="M1083" i="16"/>
  <c r="L1083" i="16"/>
  <c r="K1083" i="16"/>
  <c r="J1083" i="16"/>
  <c r="I1083" i="16"/>
  <c r="H1083" i="16"/>
  <c r="G1083" i="16"/>
  <c r="F1083" i="16" s="1"/>
  <c r="B1083" i="16"/>
  <c r="A1083" i="16"/>
  <c r="AB1082" i="16"/>
  <c r="AA1082" i="16"/>
  <c r="N1082" i="16"/>
  <c r="M1082" i="16"/>
  <c r="L1082" i="16"/>
  <c r="K1082" i="16"/>
  <c r="J1082" i="16"/>
  <c r="I1082" i="16"/>
  <c r="H1082" i="16"/>
  <c r="G1082" i="16"/>
  <c r="F1082" i="16" s="1"/>
  <c r="A1082" i="16"/>
  <c r="AB1081" i="16"/>
  <c r="AA1081" i="16"/>
  <c r="M1081" i="16"/>
  <c r="L1081" i="16"/>
  <c r="K1081" i="16"/>
  <c r="J1081" i="16"/>
  <c r="I1081" i="16"/>
  <c r="H1081" i="16"/>
  <c r="G1081" i="16"/>
  <c r="A1081" i="16"/>
  <c r="N1081" i="16" s="1"/>
  <c r="AB1080" i="16"/>
  <c r="AA1080" i="16"/>
  <c r="M1080" i="16"/>
  <c r="L1080" i="16"/>
  <c r="K1080" i="16"/>
  <c r="J1080" i="16"/>
  <c r="I1080" i="16"/>
  <c r="H1080" i="16"/>
  <c r="G1080" i="16"/>
  <c r="A1080" i="16"/>
  <c r="C1080" i="16" s="1"/>
  <c r="AB1079" i="16"/>
  <c r="AA1079" i="16"/>
  <c r="M1079" i="16"/>
  <c r="L1079" i="16"/>
  <c r="K1079" i="16"/>
  <c r="J1079" i="16"/>
  <c r="I1079" i="16"/>
  <c r="H1079" i="16"/>
  <c r="G1079" i="16"/>
  <c r="B1079" i="16"/>
  <c r="A1079" i="16"/>
  <c r="N1079" i="16" s="1"/>
  <c r="AB1078" i="16"/>
  <c r="AA1078" i="16"/>
  <c r="N1078" i="16"/>
  <c r="M1078" i="16"/>
  <c r="L1078" i="16"/>
  <c r="K1078" i="16"/>
  <c r="J1078" i="16"/>
  <c r="I1078" i="16"/>
  <c r="H1078" i="16"/>
  <c r="G1078" i="16"/>
  <c r="F1078" i="16"/>
  <c r="A1078" i="16"/>
  <c r="C1078" i="16" s="1"/>
  <c r="AB1077" i="16"/>
  <c r="AA1077" i="16"/>
  <c r="N1077" i="16"/>
  <c r="M1077" i="16"/>
  <c r="L1077" i="16"/>
  <c r="K1077" i="16"/>
  <c r="J1077" i="16"/>
  <c r="I1077" i="16"/>
  <c r="H1077" i="16"/>
  <c r="G1077" i="16"/>
  <c r="F1077" i="16"/>
  <c r="B1077" i="16"/>
  <c r="A1077" i="16"/>
  <c r="AB1076" i="16"/>
  <c r="AA1076" i="16"/>
  <c r="N1076" i="16"/>
  <c r="M1076" i="16"/>
  <c r="L1076" i="16"/>
  <c r="K1076" i="16"/>
  <c r="J1076" i="16"/>
  <c r="I1076" i="16"/>
  <c r="H1076" i="16"/>
  <c r="G1076" i="16"/>
  <c r="F1076" i="16" s="1"/>
  <c r="A1076" i="16"/>
  <c r="C1076" i="16" s="1"/>
  <c r="AB1075" i="16"/>
  <c r="AA1075" i="16"/>
  <c r="N1075" i="16"/>
  <c r="M1075" i="16"/>
  <c r="L1075" i="16"/>
  <c r="K1075" i="16"/>
  <c r="J1075" i="16"/>
  <c r="I1075" i="16"/>
  <c r="H1075" i="16"/>
  <c r="G1075" i="16"/>
  <c r="F1075" i="16" s="1"/>
  <c r="B1075" i="16"/>
  <c r="A1075" i="16"/>
  <c r="AB1074" i="16"/>
  <c r="AA1074" i="16"/>
  <c r="N1074" i="16"/>
  <c r="M1074" i="16"/>
  <c r="L1074" i="16"/>
  <c r="K1074" i="16"/>
  <c r="J1074" i="16"/>
  <c r="I1074" i="16"/>
  <c r="H1074" i="16"/>
  <c r="G1074" i="16"/>
  <c r="F1074" i="16" s="1"/>
  <c r="A1074" i="16"/>
  <c r="AB1073" i="16"/>
  <c r="AA1073" i="16"/>
  <c r="M1073" i="16"/>
  <c r="L1073" i="16"/>
  <c r="K1073" i="16"/>
  <c r="J1073" i="16"/>
  <c r="I1073" i="16"/>
  <c r="H1073" i="16"/>
  <c r="G1073" i="16"/>
  <c r="A1073" i="16"/>
  <c r="N1073" i="16" s="1"/>
  <c r="AB1072" i="16"/>
  <c r="AA1072" i="16"/>
  <c r="M1072" i="16"/>
  <c r="L1072" i="16"/>
  <c r="K1072" i="16"/>
  <c r="J1072" i="16"/>
  <c r="I1072" i="16"/>
  <c r="H1072" i="16"/>
  <c r="G1072" i="16"/>
  <c r="A1072" i="16"/>
  <c r="C1072" i="16" s="1"/>
  <c r="AB1071" i="16"/>
  <c r="AA1071" i="16"/>
  <c r="M1071" i="16"/>
  <c r="L1071" i="16"/>
  <c r="K1071" i="16"/>
  <c r="J1071" i="16"/>
  <c r="I1071" i="16"/>
  <c r="B1071" i="16" s="1"/>
  <c r="H1071" i="16"/>
  <c r="G1071" i="16"/>
  <c r="A1071" i="16"/>
  <c r="N1071" i="16" s="1"/>
  <c r="AB1070" i="16"/>
  <c r="AA1070" i="16"/>
  <c r="N1070" i="16"/>
  <c r="M1070" i="16"/>
  <c r="L1070" i="16"/>
  <c r="K1070" i="16"/>
  <c r="J1070" i="16"/>
  <c r="I1070" i="16"/>
  <c r="H1070" i="16"/>
  <c r="G1070" i="16"/>
  <c r="F1070" i="16"/>
  <c r="A1070" i="16"/>
  <c r="C1070" i="16" s="1"/>
  <c r="AB1069" i="16"/>
  <c r="AA1069" i="16"/>
  <c r="N1069" i="16"/>
  <c r="M1069" i="16"/>
  <c r="L1069" i="16"/>
  <c r="K1069" i="16"/>
  <c r="J1069" i="16"/>
  <c r="I1069" i="16"/>
  <c r="H1069" i="16"/>
  <c r="G1069" i="16"/>
  <c r="F1069" i="16"/>
  <c r="B1069" i="16"/>
  <c r="A1069" i="16"/>
  <c r="AB1068" i="16"/>
  <c r="AA1068" i="16"/>
  <c r="N1068" i="16"/>
  <c r="M1068" i="16"/>
  <c r="L1068" i="16"/>
  <c r="K1068" i="16"/>
  <c r="J1068" i="16"/>
  <c r="I1068" i="16"/>
  <c r="H1068" i="16"/>
  <c r="G1068" i="16"/>
  <c r="F1068" i="16" s="1"/>
  <c r="A1068" i="16"/>
  <c r="C1068" i="16" s="1"/>
  <c r="AB1067" i="16"/>
  <c r="AA1067" i="16"/>
  <c r="N1067" i="16"/>
  <c r="M1067" i="16"/>
  <c r="L1067" i="16"/>
  <c r="K1067" i="16"/>
  <c r="J1067" i="16"/>
  <c r="I1067" i="16"/>
  <c r="H1067" i="16"/>
  <c r="G1067" i="16"/>
  <c r="F1067" i="16" s="1"/>
  <c r="B1067" i="16"/>
  <c r="A1067" i="16"/>
  <c r="AB1066" i="16"/>
  <c r="AA1066" i="16"/>
  <c r="N1066" i="16"/>
  <c r="M1066" i="16"/>
  <c r="L1066" i="16"/>
  <c r="K1066" i="16"/>
  <c r="J1066" i="16"/>
  <c r="I1066" i="16"/>
  <c r="H1066" i="16"/>
  <c r="G1066" i="16"/>
  <c r="F1066" i="16" s="1"/>
  <c r="A1066" i="16"/>
  <c r="AB1065" i="16"/>
  <c r="AA1065" i="16"/>
  <c r="M1065" i="16"/>
  <c r="L1065" i="16"/>
  <c r="K1065" i="16"/>
  <c r="J1065" i="16"/>
  <c r="I1065" i="16"/>
  <c r="H1065" i="16"/>
  <c r="G1065" i="16"/>
  <c r="A1065" i="16"/>
  <c r="N1065" i="16" s="1"/>
  <c r="AB1064" i="16"/>
  <c r="AA1064" i="16"/>
  <c r="M1064" i="16"/>
  <c r="L1064" i="16"/>
  <c r="K1064" i="16"/>
  <c r="J1064" i="16"/>
  <c r="I1064" i="16"/>
  <c r="H1064" i="16"/>
  <c r="G1064" i="16"/>
  <c r="A1064" i="16"/>
  <c r="C1064" i="16" s="1"/>
  <c r="AB1063" i="16"/>
  <c r="AA1063" i="16"/>
  <c r="M1063" i="16"/>
  <c r="L1063" i="16"/>
  <c r="K1063" i="16"/>
  <c r="J1063" i="16"/>
  <c r="I1063" i="16"/>
  <c r="H1063" i="16"/>
  <c r="G1063" i="16"/>
  <c r="A1063" i="16"/>
  <c r="N1063" i="16" s="1"/>
  <c r="AB1062" i="16"/>
  <c r="AA1062" i="16"/>
  <c r="M1062" i="16"/>
  <c r="L1062" i="16"/>
  <c r="K1062" i="16"/>
  <c r="J1062" i="16"/>
  <c r="I1062" i="16"/>
  <c r="H1062" i="16"/>
  <c r="G1062" i="16"/>
  <c r="A1062" i="16"/>
  <c r="C1062" i="16" s="1"/>
  <c r="AB1061" i="16"/>
  <c r="AA1061" i="16"/>
  <c r="M1061" i="16"/>
  <c r="L1061" i="16"/>
  <c r="K1061" i="16"/>
  <c r="J1061" i="16"/>
  <c r="I1061" i="16"/>
  <c r="H1061" i="16"/>
  <c r="G1061" i="16"/>
  <c r="B1061" i="16"/>
  <c r="A1061" i="16"/>
  <c r="N1061" i="16" s="1"/>
  <c r="AB1060" i="16"/>
  <c r="AA1060" i="16"/>
  <c r="N1060" i="16"/>
  <c r="M1060" i="16"/>
  <c r="L1060" i="16"/>
  <c r="K1060" i="16"/>
  <c r="J1060" i="16"/>
  <c r="I1060" i="16"/>
  <c r="H1060" i="16"/>
  <c r="G1060" i="16"/>
  <c r="F1060" i="16"/>
  <c r="A1060" i="16"/>
  <c r="C1060" i="16" s="1"/>
  <c r="AB1059" i="16"/>
  <c r="AA1059" i="16"/>
  <c r="N1059" i="16"/>
  <c r="M1059" i="16"/>
  <c r="L1059" i="16"/>
  <c r="K1059" i="16"/>
  <c r="J1059" i="16"/>
  <c r="I1059" i="16"/>
  <c r="H1059" i="16"/>
  <c r="G1059" i="16"/>
  <c r="F1059" i="16"/>
  <c r="B1059" i="16"/>
  <c r="A1059" i="16"/>
  <c r="AB1058" i="16"/>
  <c r="AA1058" i="16"/>
  <c r="N1058" i="16"/>
  <c r="M1058" i="16"/>
  <c r="L1058" i="16"/>
  <c r="K1058" i="16"/>
  <c r="J1058" i="16"/>
  <c r="I1058" i="16"/>
  <c r="H1058" i="16"/>
  <c r="G1058" i="16"/>
  <c r="F1058" i="16" s="1"/>
  <c r="A1058" i="16"/>
  <c r="C1058" i="16" s="1"/>
  <c r="AB1057" i="16"/>
  <c r="AA1057" i="16"/>
  <c r="N1057" i="16"/>
  <c r="M1057" i="16"/>
  <c r="L1057" i="16"/>
  <c r="K1057" i="16"/>
  <c r="J1057" i="16"/>
  <c r="I1057" i="16"/>
  <c r="H1057" i="16"/>
  <c r="G1057" i="16"/>
  <c r="F1057" i="16" s="1"/>
  <c r="B1057" i="16"/>
  <c r="A1057" i="16"/>
  <c r="AB1056" i="16"/>
  <c r="AA1056" i="16"/>
  <c r="N1056" i="16"/>
  <c r="M1056" i="16"/>
  <c r="L1056" i="16"/>
  <c r="K1056" i="16"/>
  <c r="J1056" i="16"/>
  <c r="I1056" i="16"/>
  <c r="H1056" i="16"/>
  <c r="G1056" i="16"/>
  <c r="F1056" i="16" s="1"/>
  <c r="A1056" i="16"/>
  <c r="AB1055" i="16"/>
  <c r="AA1055" i="16"/>
  <c r="M1055" i="16"/>
  <c r="L1055" i="16"/>
  <c r="K1055" i="16"/>
  <c r="J1055" i="16"/>
  <c r="I1055" i="16"/>
  <c r="H1055" i="16"/>
  <c r="C1055" i="16" s="1"/>
  <c r="G1055" i="16"/>
  <c r="A1055" i="16"/>
  <c r="N1055" i="16" s="1"/>
  <c r="AB1054" i="16"/>
  <c r="AA1054" i="16"/>
  <c r="M1054" i="16"/>
  <c r="L1054" i="16"/>
  <c r="K1054" i="16"/>
  <c r="J1054" i="16"/>
  <c r="I1054" i="16"/>
  <c r="H1054" i="16"/>
  <c r="G1054" i="16"/>
  <c r="A1054" i="16"/>
  <c r="C1054" i="16" s="1"/>
  <c r="AB1053" i="16"/>
  <c r="AA1053" i="16"/>
  <c r="M1053" i="16"/>
  <c r="L1053" i="16"/>
  <c r="K1053" i="16"/>
  <c r="J1053" i="16"/>
  <c r="I1053" i="16"/>
  <c r="H1053" i="16"/>
  <c r="G1053" i="16"/>
  <c r="B1053" i="16"/>
  <c r="A1053" i="16"/>
  <c r="N1053" i="16" s="1"/>
  <c r="AB1052" i="16"/>
  <c r="AA1052" i="16"/>
  <c r="N1052" i="16"/>
  <c r="M1052" i="16"/>
  <c r="L1052" i="16"/>
  <c r="K1052" i="16"/>
  <c r="J1052" i="16"/>
  <c r="I1052" i="16"/>
  <c r="H1052" i="16"/>
  <c r="G1052" i="16"/>
  <c r="F1052" i="16"/>
  <c r="A1052" i="16"/>
  <c r="C1052" i="16" s="1"/>
  <c r="AB1051" i="16"/>
  <c r="AA1051" i="16"/>
  <c r="N1051" i="16"/>
  <c r="M1051" i="16"/>
  <c r="L1051" i="16"/>
  <c r="K1051" i="16"/>
  <c r="J1051" i="16"/>
  <c r="I1051" i="16"/>
  <c r="H1051" i="16"/>
  <c r="G1051" i="16"/>
  <c r="F1051" i="16"/>
  <c r="B1051" i="16"/>
  <c r="A1051" i="16"/>
  <c r="AB1050" i="16"/>
  <c r="AA1050" i="16"/>
  <c r="N1050" i="16"/>
  <c r="M1050" i="16"/>
  <c r="L1050" i="16"/>
  <c r="K1050" i="16"/>
  <c r="J1050" i="16"/>
  <c r="I1050" i="16"/>
  <c r="H1050" i="16"/>
  <c r="G1050" i="16"/>
  <c r="F1050" i="16" s="1"/>
  <c r="A1050" i="16"/>
  <c r="C1050" i="16" s="1"/>
  <c r="AB1049" i="16"/>
  <c r="AA1049" i="16"/>
  <c r="N1049" i="16"/>
  <c r="M1049" i="16"/>
  <c r="L1049" i="16"/>
  <c r="K1049" i="16"/>
  <c r="J1049" i="16"/>
  <c r="I1049" i="16"/>
  <c r="H1049" i="16"/>
  <c r="G1049" i="16"/>
  <c r="F1049" i="16" s="1"/>
  <c r="B1049" i="16"/>
  <c r="A1049" i="16"/>
  <c r="AB1048" i="16"/>
  <c r="AA1048" i="16"/>
  <c r="N1048" i="16"/>
  <c r="M1048" i="16"/>
  <c r="L1048" i="16"/>
  <c r="K1048" i="16"/>
  <c r="J1048" i="16"/>
  <c r="I1048" i="16"/>
  <c r="H1048" i="16"/>
  <c r="G1048" i="16"/>
  <c r="F1048" i="16" s="1"/>
  <c r="A1048" i="16"/>
  <c r="AB1047" i="16"/>
  <c r="AA1047" i="16"/>
  <c r="M1047" i="16"/>
  <c r="L1047" i="16"/>
  <c r="K1047" i="16"/>
  <c r="J1047" i="16"/>
  <c r="I1047" i="16"/>
  <c r="H1047" i="16"/>
  <c r="G1047" i="16"/>
  <c r="A1047" i="16"/>
  <c r="N1047" i="16" s="1"/>
  <c r="AB1046" i="16"/>
  <c r="AA1046" i="16"/>
  <c r="M1046" i="16"/>
  <c r="L1046" i="16"/>
  <c r="K1046" i="16"/>
  <c r="J1046" i="16"/>
  <c r="I1046" i="16"/>
  <c r="H1046" i="16"/>
  <c r="G1046" i="16"/>
  <c r="A1046" i="16"/>
  <c r="C1046" i="16" s="1"/>
  <c r="AB1045" i="16"/>
  <c r="AA1045" i="16"/>
  <c r="M1045" i="16"/>
  <c r="L1045" i="16"/>
  <c r="K1045" i="16"/>
  <c r="J1045" i="16"/>
  <c r="I1045" i="16"/>
  <c r="H1045" i="16"/>
  <c r="G1045" i="16"/>
  <c r="B1045" i="16"/>
  <c r="A1045" i="16"/>
  <c r="N1045" i="16" s="1"/>
  <c r="AB1044" i="16"/>
  <c r="AA1044" i="16"/>
  <c r="N1044" i="16"/>
  <c r="M1044" i="16"/>
  <c r="L1044" i="16"/>
  <c r="K1044" i="16"/>
  <c r="J1044" i="16"/>
  <c r="I1044" i="16"/>
  <c r="H1044" i="16"/>
  <c r="G1044" i="16"/>
  <c r="F1044" i="16"/>
  <c r="A1044" i="16"/>
  <c r="C1044" i="16" s="1"/>
  <c r="AB1043" i="16"/>
  <c r="AA1043" i="16"/>
  <c r="N1043" i="16"/>
  <c r="M1043" i="16"/>
  <c r="L1043" i="16"/>
  <c r="K1043" i="16"/>
  <c r="J1043" i="16"/>
  <c r="I1043" i="16"/>
  <c r="H1043" i="16"/>
  <c r="G1043" i="16"/>
  <c r="F1043" i="16"/>
  <c r="B1043" i="16"/>
  <c r="A1043" i="16"/>
  <c r="AB1042" i="16"/>
  <c r="AA1042" i="16"/>
  <c r="N1042" i="16"/>
  <c r="M1042" i="16"/>
  <c r="L1042" i="16"/>
  <c r="K1042" i="16"/>
  <c r="J1042" i="16"/>
  <c r="I1042" i="16"/>
  <c r="H1042" i="16"/>
  <c r="G1042" i="16"/>
  <c r="F1042" i="16" s="1"/>
  <c r="A1042" i="16"/>
  <c r="C1042" i="16" s="1"/>
  <c r="AB1041" i="16"/>
  <c r="AA1041" i="16"/>
  <c r="N1041" i="16"/>
  <c r="M1041" i="16"/>
  <c r="L1041" i="16"/>
  <c r="K1041" i="16"/>
  <c r="J1041" i="16"/>
  <c r="I1041" i="16"/>
  <c r="H1041" i="16"/>
  <c r="G1041" i="16"/>
  <c r="F1041" i="16" s="1"/>
  <c r="B1041" i="16"/>
  <c r="A1041" i="16"/>
  <c r="AB1040" i="16"/>
  <c r="AA1040" i="16"/>
  <c r="N1040" i="16"/>
  <c r="M1040" i="16"/>
  <c r="L1040" i="16"/>
  <c r="K1040" i="16"/>
  <c r="J1040" i="16"/>
  <c r="I1040" i="16"/>
  <c r="H1040" i="16"/>
  <c r="G1040" i="16"/>
  <c r="F1040" i="16" s="1"/>
  <c r="A1040" i="16"/>
  <c r="AB1039" i="16"/>
  <c r="AA1039" i="16"/>
  <c r="M1039" i="16"/>
  <c r="L1039" i="16"/>
  <c r="K1039" i="16"/>
  <c r="J1039" i="16"/>
  <c r="I1039" i="16"/>
  <c r="H1039" i="16"/>
  <c r="G1039" i="16"/>
  <c r="A1039" i="16"/>
  <c r="N1039" i="16" s="1"/>
  <c r="AB1038" i="16"/>
  <c r="AA1038" i="16"/>
  <c r="M1038" i="16"/>
  <c r="L1038" i="16"/>
  <c r="K1038" i="16"/>
  <c r="J1038" i="16"/>
  <c r="I1038" i="16"/>
  <c r="H1038" i="16"/>
  <c r="G1038" i="16"/>
  <c r="A1038" i="16"/>
  <c r="C1038" i="16" s="1"/>
  <c r="AB1037" i="16"/>
  <c r="AA1037" i="16"/>
  <c r="M1037" i="16"/>
  <c r="L1037" i="16"/>
  <c r="K1037" i="16"/>
  <c r="J1037" i="16"/>
  <c r="I1037" i="16"/>
  <c r="H1037" i="16"/>
  <c r="G1037" i="16"/>
  <c r="B1037" i="16"/>
  <c r="A1037" i="16"/>
  <c r="N1037" i="16" s="1"/>
  <c r="AB1036" i="16"/>
  <c r="AA1036" i="16"/>
  <c r="N1036" i="16"/>
  <c r="M1036" i="16"/>
  <c r="L1036" i="16"/>
  <c r="K1036" i="16"/>
  <c r="J1036" i="16"/>
  <c r="I1036" i="16"/>
  <c r="H1036" i="16"/>
  <c r="G1036" i="16"/>
  <c r="F1036" i="16"/>
  <c r="A1036" i="16"/>
  <c r="C1036" i="16" s="1"/>
  <c r="AB1035" i="16"/>
  <c r="AA1035" i="16"/>
  <c r="N1035" i="16"/>
  <c r="M1035" i="16"/>
  <c r="L1035" i="16"/>
  <c r="K1035" i="16"/>
  <c r="J1035" i="16"/>
  <c r="I1035" i="16"/>
  <c r="H1035" i="16"/>
  <c r="G1035" i="16"/>
  <c r="F1035" i="16"/>
  <c r="B1035" i="16"/>
  <c r="A1035" i="16"/>
  <c r="AB1034" i="16"/>
  <c r="AA1034" i="16"/>
  <c r="N1034" i="16"/>
  <c r="M1034" i="16"/>
  <c r="L1034" i="16"/>
  <c r="K1034" i="16"/>
  <c r="J1034" i="16"/>
  <c r="I1034" i="16"/>
  <c r="H1034" i="16"/>
  <c r="G1034" i="16"/>
  <c r="F1034" i="16" s="1"/>
  <c r="A1034" i="16"/>
  <c r="C1034" i="16" s="1"/>
  <c r="AB1033" i="16"/>
  <c r="AA1033" i="16"/>
  <c r="N1033" i="16"/>
  <c r="M1033" i="16"/>
  <c r="L1033" i="16"/>
  <c r="K1033" i="16"/>
  <c r="J1033" i="16"/>
  <c r="I1033" i="16"/>
  <c r="H1033" i="16"/>
  <c r="G1033" i="16"/>
  <c r="F1033" i="16" s="1"/>
  <c r="B1033" i="16"/>
  <c r="A1033" i="16"/>
  <c r="AB1032" i="16"/>
  <c r="AA1032" i="16"/>
  <c r="N1032" i="16"/>
  <c r="M1032" i="16"/>
  <c r="L1032" i="16"/>
  <c r="K1032" i="16"/>
  <c r="J1032" i="16"/>
  <c r="I1032" i="16"/>
  <c r="H1032" i="16"/>
  <c r="G1032" i="16"/>
  <c r="F1032" i="16" s="1"/>
  <c r="A1032" i="16"/>
  <c r="AB1031" i="16"/>
  <c r="AA1031" i="16"/>
  <c r="M1031" i="16"/>
  <c r="L1031" i="16"/>
  <c r="K1031" i="16"/>
  <c r="J1031" i="16"/>
  <c r="I1031" i="16"/>
  <c r="H1031" i="16"/>
  <c r="C1031" i="16" s="1"/>
  <c r="G1031" i="16"/>
  <c r="A1031" i="16"/>
  <c r="N1031" i="16" s="1"/>
  <c r="AB1030" i="16"/>
  <c r="AA1030" i="16"/>
  <c r="M1030" i="16"/>
  <c r="L1030" i="16"/>
  <c r="K1030" i="16"/>
  <c r="J1030" i="16"/>
  <c r="I1030" i="16"/>
  <c r="H1030" i="16"/>
  <c r="G1030" i="16"/>
  <c r="A1030" i="16"/>
  <c r="C1030" i="16" s="1"/>
  <c r="AB1029" i="16"/>
  <c r="AA1029" i="16"/>
  <c r="M1029" i="16"/>
  <c r="L1029" i="16"/>
  <c r="K1029" i="16"/>
  <c r="J1029" i="16"/>
  <c r="I1029" i="16"/>
  <c r="B1029" i="16" s="1"/>
  <c r="H1029" i="16"/>
  <c r="G1029" i="16"/>
  <c r="A1029" i="16"/>
  <c r="N1029" i="16" s="1"/>
  <c r="AB1028" i="16"/>
  <c r="AA1028" i="16"/>
  <c r="N1028" i="16"/>
  <c r="M1028" i="16"/>
  <c r="L1028" i="16"/>
  <c r="K1028" i="16"/>
  <c r="J1028" i="16"/>
  <c r="I1028" i="16"/>
  <c r="H1028" i="16"/>
  <c r="G1028" i="16"/>
  <c r="F1028" i="16"/>
  <c r="A1028" i="16"/>
  <c r="C1028" i="16" s="1"/>
  <c r="AB1027" i="16"/>
  <c r="AA1027" i="16"/>
  <c r="N1027" i="16"/>
  <c r="M1027" i="16"/>
  <c r="L1027" i="16"/>
  <c r="K1027" i="16"/>
  <c r="J1027" i="16"/>
  <c r="I1027" i="16"/>
  <c r="H1027" i="16"/>
  <c r="G1027" i="16"/>
  <c r="F1027" i="16"/>
  <c r="B1027" i="16"/>
  <c r="A1027" i="16"/>
  <c r="AB1026" i="16"/>
  <c r="AA1026" i="16"/>
  <c r="N1026" i="16"/>
  <c r="M1026" i="16"/>
  <c r="L1026" i="16"/>
  <c r="K1026" i="16"/>
  <c r="J1026" i="16"/>
  <c r="I1026" i="16"/>
  <c r="H1026" i="16"/>
  <c r="G1026" i="16"/>
  <c r="F1026" i="16" s="1"/>
  <c r="A1026" i="16"/>
  <c r="C1026" i="16" s="1"/>
  <c r="AB1025" i="16"/>
  <c r="AA1025" i="16"/>
  <c r="N1025" i="16"/>
  <c r="M1025" i="16"/>
  <c r="L1025" i="16"/>
  <c r="K1025" i="16"/>
  <c r="J1025" i="16"/>
  <c r="I1025" i="16"/>
  <c r="H1025" i="16"/>
  <c r="G1025" i="16"/>
  <c r="F1025" i="16" s="1"/>
  <c r="B1025" i="16"/>
  <c r="A1025" i="16"/>
  <c r="AB1024" i="16"/>
  <c r="AA1024" i="16"/>
  <c r="N1024" i="16"/>
  <c r="M1024" i="16"/>
  <c r="L1024" i="16"/>
  <c r="K1024" i="16"/>
  <c r="J1024" i="16"/>
  <c r="I1024" i="16"/>
  <c r="H1024" i="16"/>
  <c r="G1024" i="16"/>
  <c r="F1024" i="16" s="1"/>
  <c r="A1024" i="16"/>
  <c r="AB1023" i="16"/>
  <c r="AA1023" i="16"/>
  <c r="M1023" i="16"/>
  <c r="L1023" i="16"/>
  <c r="K1023" i="16"/>
  <c r="J1023" i="16"/>
  <c r="I1023" i="16"/>
  <c r="H1023" i="16"/>
  <c r="G1023" i="16"/>
  <c r="A1023" i="16"/>
  <c r="N1023" i="16" s="1"/>
  <c r="AB1022" i="16"/>
  <c r="AA1022" i="16"/>
  <c r="M1022" i="16"/>
  <c r="L1022" i="16"/>
  <c r="K1022" i="16"/>
  <c r="J1022" i="16"/>
  <c r="I1022" i="16"/>
  <c r="H1022" i="16"/>
  <c r="G1022" i="16"/>
  <c r="A1022" i="16"/>
  <c r="C1022" i="16" s="1"/>
  <c r="AB1021" i="16"/>
  <c r="AA1021" i="16"/>
  <c r="M1021" i="16"/>
  <c r="L1021" i="16"/>
  <c r="K1021" i="16"/>
  <c r="J1021" i="16"/>
  <c r="I1021" i="16"/>
  <c r="B1021" i="16" s="1"/>
  <c r="H1021" i="16"/>
  <c r="G1021" i="16"/>
  <c r="A1021" i="16"/>
  <c r="N1021" i="16" s="1"/>
  <c r="AB1020" i="16"/>
  <c r="AA1020" i="16"/>
  <c r="N1020" i="16"/>
  <c r="M1020" i="16"/>
  <c r="L1020" i="16"/>
  <c r="K1020" i="16"/>
  <c r="J1020" i="16"/>
  <c r="I1020" i="16"/>
  <c r="H1020" i="16"/>
  <c r="G1020" i="16"/>
  <c r="F1020" i="16"/>
  <c r="A1020" i="16"/>
  <c r="C1020" i="16" s="1"/>
  <c r="AB1019" i="16"/>
  <c r="AA1019" i="16"/>
  <c r="N1019" i="16"/>
  <c r="M1019" i="16"/>
  <c r="L1019" i="16"/>
  <c r="K1019" i="16"/>
  <c r="J1019" i="16"/>
  <c r="I1019" i="16"/>
  <c r="H1019" i="16"/>
  <c r="G1019" i="16"/>
  <c r="F1019" i="16"/>
  <c r="B1019" i="16"/>
  <c r="A1019" i="16"/>
  <c r="AB1018" i="16"/>
  <c r="AA1018" i="16"/>
  <c r="N1018" i="16"/>
  <c r="M1018" i="16"/>
  <c r="L1018" i="16"/>
  <c r="K1018" i="16"/>
  <c r="J1018" i="16"/>
  <c r="I1018" i="16"/>
  <c r="H1018" i="16"/>
  <c r="G1018" i="16"/>
  <c r="F1018" i="16" s="1"/>
  <c r="A1018" i="16"/>
  <c r="C1018" i="16" s="1"/>
  <c r="AB1017" i="16"/>
  <c r="AA1017" i="16"/>
  <c r="N1017" i="16"/>
  <c r="M1017" i="16"/>
  <c r="L1017" i="16"/>
  <c r="K1017" i="16"/>
  <c r="J1017" i="16"/>
  <c r="I1017" i="16"/>
  <c r="H1017" i="16"/>
  <c r="G1017" i="16"/>
  <c r="F1017" i="16" s="1"/>
  <c r="B1017" i="16"/>
  <c r="A1017" i="16"/>
  <c r="AB1016" i="16"/>
  <c r="AA1016" i="16"/>
  <c r="N1016" i="16"/>
  <c r="M1016" i="16"/>
  <c r="L1016" i="16"/>
  <c r="K1016" i="16"/>
  <c r="J1016" i="16"/>
  <c r="I1016" i="16"/>
  <c r="H1016" i="16"/>
  <c r="G1016" i="16"/>
  <c r="F1016" i="16" s="1"/>
  <c r="A1016" i="16"/>
  <c r="AB1015" i="16"/>
  <c r="AA1015" i="16"/>
  <c r="M1015" i="16"/>
  <c r="L1015" i="16"/>
  <c r="K1015" i="16"/>
  <c r="J1015" i="16"/>
  <c r="I1015" i="16"/>
  <c r="H1015" i="16"/>
  <c r="C1015" i="16" s="1"/>
  <c r="G1015" i="16"/>
  <c r="A1015" i="16"/>
  <c r="N1015" i="16" s="1"/>
  <c r="AB1014" i="16"/>
  <c r="AA1014" i="16"/>
  <c r="M1014" i="16"/>
  <c r="L1014" i="16"/>
  <c r="K1014" i="16"/>
  <c r="J1014" i="16"/>
  <c r="I1014" i="16"/>
  <c r="H1014" i="16"/>
  <c r="G1014" i="16"/>
  <c r="A1014" i="16"/>
  <c r="C1014" i="16" s="1"/>
  <c r="AB1013" i="16"/>
  <c r="AA1013" i="16"/>
  <c r="M1013" i="16"/>
  <c r="L1013" i="16"/>
  <c r="K1013" i="16"/>
  <c r="J1013" i="16"/>
  <c r="I1013" i="16"/>
  <c r="B1013" i="16" s="1"/>
  <c r="H1013" i="16"/>
  <c r="G1013" i="16"/>
  <c r="A1013" i="16"/>
  <c r="N1013" i="16" s="1"/>
  <c r="AB1012" i="16"/>
  <c r="AA1012" i="16"/>
  <c r="N1012" i="16"/>
  <c r="M1012" i="16"/>
  <c r="L1012" i="16"/>
  <c r="K1012" i="16"/>
  <c r="J1012" i="16"/>
  <c r="I1012" i="16"/>
  <c r="H1012" i="16"/>
  <c r="G1012" i="16"/>
  <c r="F1012" i="16"/>
  <c r="A1012" i="16"/>
  <c r="C1012" i="16" s="1"/>
  <c r="AB1011" i="16"/>
  <c r="AA1011" i="16"/>
  <c r="N1011" i="16"/>
  <c r="M1011" i="16"/>
  <c r="L1011" i="16"/>
  <c r="K1011" i="16"/>
  <c r="J1011" i="16"/>
  <c r="I1011" i="16"/>
  <c r="H1011" i="16"/>
  <c r="G1011" i="16"/>
  <c r="F1011" i="16"/>
  <c r="B1011" i="16"/>
  <c r="A1011" i="16"/>
  <c r="AB1010" i="16"/>
  <c r="AA1010" i="16"/>
  <c r="N1010" i="16"/>
  <c r="M1010" i="16"/>
  <c r="L1010" i="16"/>
  <c r="K1010" i="16"/>
  <c r="J1010" i="16"/>
  <c r="I1010" i="16"/>
  <c r="H1010" i="16"/>
  <c r="G1010" i="16"/>
  <c r="F1010" i="16" s="1"/>
  <c r="A1010" i="16"/>
  <c r="C1010" i="16" s="1"/>
  <c r="AB1009" i="16"/>
  <c r="AA1009" i="16"/>
  <c r="N1009" i="16"/>
  <c r="M1009" i="16"/>
  <c r="L1009" i="16"/>
  <c r="K1009" i="16"/>
  <c r="J1009" i="16"/>
  <c r="I1009" i="16"/>
  <c r="H1009" i="16"/>
  <c r="G1009" i="16"/>
  <c r="F1009" i="16" s="1"/>
  <c r="B1009" i="16"/>
  <c r="A1009" i="16"/>
  <c r="AB1008" i="16"/>
  <c r="AA1008" i="16"/>
  <c r="N1008" i="16"/>
  <c r="M1008" i="16"/>
  <c r="L1008" i="16"/>
  <c r="K1008" i="16"/>
  <c r="J1008" i="16"/>
  <c r="I1008" i="16"/>
  <c r="H1008" i="16"/>
  <c r="G1008" i="16"/>
  <c r="F1008" i="16" s="1"/>
  <c r="A1008" i="16"/>
  <c r="AB1007" i="16"/>
  <c r="AA1007" i="16"/>
  <c r="M1007" i="16"/>
  <c r="L1007" i="16"/>
  <c r="K1007" i="16"/>
  <c r="J1007" i="16"/>
  <c r="I1007" i="16"/>
  <c r="H1007" i="16"/>
  <c r="G1007" i="16"/>
  <c r="A1007" i="16"/>
  <c r="N1007" i="16" s="1"/>
  <c r="AB1006" i="16"/>
  <c r="AA1006" i="16"/>
  <c r="M1006" i="16"/>
  <c r="L1006" i="16"/>
  <c r="K1006" i="16"/>
  <c r="J1006" i="16"/>
  <c r="I1006" i="16"/>
  <c r="H1006" i="16"/>
  <c r="G1006" i="16"/>
  <c r="A1006" i="16"/>
  <c r="C1006" i="16" s="1"/>
  <c r="AB1005" i="16"/>
  <c r="AA1005" i="16"/>
  <c r="M1005" i="16"/>
  <c r="L1005" i="16"/>
  <c r="K1005" i="16"/>
  <c r="J1005" i="16"/>
  <c r="I1005" i="16"/>
  <c r="H1005" i="16"/>
  <c r="G1005" i="16"/>
  <c r="B1005" i="16"/>
  <c r="A1005" i="16"/>
  <c r="N1005" i="16" s="1"/>
  <c r="AB1004" i="16"/>
  <c r="AA1004" i="16"/>
  <c r="N1004" i="16"/>
  <c r="M1004" i="16"/>
  <c r="L1004" i="16"/>
  <c r="K1004" i="16"/>
  <c r="J1004" i="16"/>
  <c r="I1004" i="16"/>
  <c r="H1004" i="16"/>
  <c r="G1004" i="16"/>
  <c r="F1004" i="16"/>
  <c r="A1004" i="16"/>
  <c r="C1004" i="16" s="1"/>
  <c r="AB1003" i="16"/>
  <c r="AA1003" i="16"/>
  <c r="N1003" i="16"/>
  <c r="M1003" i="16"/>
  <c r="L1003" i="16"/>
  <c r="K1003" i="16"/>
  <c r="J1003" i="16"/>
  <c r="I1003" i="16"/>
  <c r="H1003" i="16"/>
  <c r="G1003" i="16"/>
  <c r="F1003" i="16"/>
  <c r="B1003" i="16"/>
  <c r="A1003" i="16"/>
  <c r="AB1002" i="16"/>
  <c r="AA1002" i="16"/>
  <c r="N1002" i="16"/>
  <c r="M1002" i="16"/>
  <c r="L1002" i="16"/>
  <c r="K1002" i="16"/>
  <c r="J1002" i="16"/>
  <c r="I1002" i="16"/>
  <c r="H1002" i="16"/>
  <c r="G1002" i="16"/>
  <c r="F1002" i="16" s="1"/>
  <c r="A1002" i="16"/>
  <c r="C1002" i="16" s="1"/>
  <c r="AB1001" i="16"/>
  <c r="AA1001" i="16"/>
  <c r="N1001" i="16"/>
  <c r="M1001" i="16"/>
  <c r="L1001" i="16"/>
  <c r="K1001" i="16"/>
  <c r="J1001" i="16"/>
  <c r="I1001" i="16"/>
  <c r="H1001" i="16"/>
  <c r="G1001" i="16"/>
  <c r="F1001" i="16" s="1"/>
  <c r="B1001" i="16"/>
  <c r="A1001" i="16"/>
  <c r="AB1000" i="16"/>
  <c r="AA1000" i="16"/>
  <c r="N1000" i="16"/>
  <c r="M1000" i="16"/>
  <c r="L1000" i="16"/>
  <c r="K1000" i="16"/>
  <c r="J1000" i="16"/>
  <c r="I1000" i="16"/>
  <c r="H1000" i="16"/>
  <c r="G1000" i="16"/>
  <c r="F1000" i="16" s="1"/>
  <c r="A1000" i="16"/>
  <c r="AB999" i="16"/>
  <c r="AA999" i="16"/>
  <c r="M999" i="16"/>
  <c r="L999" i="16"/>
  <c r="K999" i="16"/>
  <c r="J999" i="16"/>
  <c r="I999" i="16"/>
  <c r="H999" i="16"/>
  <c r="C999" i="16" s="1"/>
  <c r="G999" i="16"/>
  <c r="A999" i="16"/>
  <c r="N999" i="16" s="1"/>
  <c r="AB998" i="16"/>
  <c r="AA998" i="16"/>
  <c r="M998" i="16"/>
  <c r="L998" i="16"/>
  <c r="K998" i="16"/>
  <c r="J998" i="16"/>
  <c r="I998" i="16"/>
  <c r="H998" i="16"/>
  <c r="G998" i="16"/>
  <c r="A998" i="16"/>
  <c r="C998" i="16" s="1"/>
  <c r="AB997" i="16"/>
  <c r="AA997" i="16"/>
  <c r="M997" i="16"/>
  <c r="L997" i="16"/>
  <c r="K997" i="16"/>
  <c r="J997" i="16"/>
  <c r="I997" i="16"/>
  <c r="H997" i="16"/>
  <c r="G997" i="16"/>
  <c r="B997" i="16"/>
  <c r="A997" i="16"/>
  <c r="N997" i="16" s="1"/>
  <c r="AB996" i="16"/>
  <c r="AA996" i="16"/>
  <c r="N996" i="16"/>
  <c r="M996" i="16"/>
  <c r="L996" i="16"/>
  <c r="K996" i="16"/>
  <c r="J996" i="16"/>
  <c r="I996" i="16"/>
  <c r="H996" i="16"/>
  <c r="G996" i="16"/>
  <c r="F996" i="16"/>
  <c r="A996" i="16"/>
  <c r="C996" i="16" s="1"/>
  <c r="AB995" i="16"/>
  <c r="AA995" i="16"/>
  <c r="N995" i="16"/>
  <c r="M995" i="16"/>
  <c r="L995" i="16"/>
  <c r="K995" i="16"/>
  <c r="J995" i="16"/>
  <c r="I995" i="16"/>
  <c r="H995" i="16"/>
  <c r="G995" i="16"/>
  <c r="F995" i="16"/>
  <c r="B995" i="16"/>
  <c r="A995" i="16"/>
  <c r="AB994" i="16"/>
  <c r="AA994" i="16"/>
  <c r="N994" i="16"/>
  <c r="M994" i="16"/>
  <c r="L994" i="16"/>
  <c r="K994" i="16"/>
  <c r="J994" i="16"/>
  <c r="I994" i="16"/>
  <c r="H994" i="16"/>
  <c r="G994" i="16"/>
  <c r="F994" i="16" s="1"/>
  <c r="A994" i="16"/>
  <c r="C994" i="16" s="1"/>
  <c r="AB993" i="16"/>
  <c r="AA993" i="16"/>
  <c r="N993" i="16"/>
  <c r="M993" i="16"/>
  <c r="L993" i="16"/>
  <c r="K993" i="16"/>
  <c r="J993" i="16"/>
  <c r="I993" i="16"/>
  <c r="H993" i="16"/>
  <c r="G993" i="16"/>
  <c r="F993" i="16" s="1"/>
  <c r="B993" i="16"/>
  <c r="A993" i="16"/>
  <c r="AB992" i="16"/>
  <c r="AA992" i="16"/>
  <c r="N992" i="16"/>
  <c r="M992" i="16"/>
  <c r="L992" i="16"/>
  <c r="K992" i="16"/>
  <c r="J992" i="16"/>
  <c r="I992" i="16"/>
  <c r="H992" i="16"/>
  <c r="G992" i="16"/>
  <c r="F992" i="16" s="1"/>
  <c r="A992" i="16"/>
  <c r="AB991" i="16"/>
  <c r="AA991" i="16"/>
  <c r="M991" i="16"/>
  <c r="L991" i="16"/>
  <c r="K991" i="16"/>
  <c r="J991" i="16"/>
  <c r="I991" i="16"/>
  <c r="H991" i="16"/>
  <c r="G991" i="16"/>
  <c r="A991" i="16"/>
  <c r="N991" i="16" s="1"/>
  <c r="AB990" i="16"/>
  <c r="AA990" i="16"/>
  <c r="M990" i="16"/>
  <c r="L990" i="16"/>
  <c r="K990" i="16"/>
  <c r="J990" i="16"/>
  <c r="I990" i="16"/>
  <c r="H990" i="16"/>
  <c r="G990" i="16"/>
  <c r="A990" i="16"/>
  <c r="C990" i="16" s="1"/>
  <c r="AB989" i="16"/>
  <c r="AA989" i="16"/>
  <c r="M989" i="16"/>
  <c r="L989" i="16"/>
  <c r="K989" i="16"/>
  <c r="J989" i="16"/>
  <c r="I989" i="16"/>
  <c r="H989" i="16"/>
  <c r="G989" i="16"/>
  <c r="B989" i="16"/>
  <c r="A989" i="16"/>
  <c r="N989" i="16" s="1"/>
  <c r="AB988" i="16"/>
  <c r="AA988" i="16"/>
  <c r="N988" i="16"/>
  <c r="M988" i="16"/>
  <c r="L988" i="16"/>
  <c r="K988" i="16"/>
  <c r="J988" i="16"/>
  <c r="I988" i="16"/>
  <c r="H988" i="16"/>
  <c r="G988" i="16"/>
  <c r="F988" i="16"/>
  <c r="A988" i="16"/>
  <c r="C988" i="16" s="1"/>
  <c r="AB987" i="16"/>
  <c r="AA987" i="16"/>
  <c r="N987" i="16"/>
  <c r="M987" i="16"/>
  <c r="L987" i="16"/>
  <c r="K987" i="16"/>
  <c r="J987" i="16"/>
  <c r="I987" i="16"/>
  <c r="H987" i="16"/>
  <c r="G987" i="16"/>
  <c r="F987" i="16"/>
  <c r="B987" i="16"/>
  <c r="A987" i="16"/>
  <c r="AB986" i="16"/>
  <c r="AA986" i="16"/>
  <c r="N986" i="16"/>
  <c r="M986" i="16"/>
  <c r="L986" i="16"/>
  <c r="K986" i="16"/>
  <c r="J986" i="16"/>
  <c r="I986" i="16"/>
  <c r="H986" i="16"/>
  <c r="G986" i="16"/>
  <c r="F986" i="16" s="1"/>
  <c r="A986" i="16"/>
  <c r="C986" i="16" s="1"/>
  <c r="AB985" i="16"/>
  <c r="AA985" i="16"/>
  <c r="N985" i="16"/>
  <c r="M985" i="16"/>
  <c r="L985" i="16"/>
  <c r="K985" i="16"/>
  <c r="J985" i="16"/>
  <c r="I985" i="16"/>
  <c r="H985" i="16"/>
  <c r="G985" i="16"/>
  <c r="F985" i="16" s="1"/>
  <c r="B985" i="16"/>
  <c r="A985" i="16"/>
  <c r="AB984" i="16"/>
  <c r="AA984" i="16"/>
  <c r="N984" i="16"/>
  <c r="M984" i="16"/>
  <c r="L984" i="16"/>
  <c r="K984" i="16"/>
  <c r="J984" i="16"/>
  <c r="I984" i="16"/>
  <c r="H984" i="16"/>
  <c r="G984" i="16"/>
  <c r="F984" i="16" s="1"/>
  <c r="A984" i="16"/>
  <c r="AB983" i="16"/>
  <c r="AA983" i="16"/>
  <c r="M983" i="16"/>
  <c r="L983" i="16"/>
  <c r="K983" i="16"/>
  <c r="J983" i="16"/>
  <c r="I983" i="16"/>
  <c r="H983" i="16"/>
  <c r="G983" i="16"/>
  <c r="A983" i="16"/>
  <c r="N983" i="16" s="1"/>
  <c r="AB982" i="16"/>
  <c r="AA982" i="16"/>
  <c r="M982" i="16"/>
  <c r="L982" i="16"/>
  <c r="K982" i="16"/>
  <c r="J982" i="16"/>
  <c r="I982" i="16"/>
  <c r="H982" i="16"/>
  <c r="G982" i="16"/>
  <c r="A982" i="16"/>
  <c r="C982" i="16" s="1"/>
  <c r="AB981" i="16"/>
  <c r="AA981" i="16"/>
  <c r="M981" i="16"/>
  <c r="L981" i="16"/>
  <c r="K981" i="16"/>
  <c r="J981" i="16"/>
  <c r="I981" i="16"/>
  <c r="H981" i="16"/>
  <c r="G981" i="16"/>
  <c r="B981" i="16"/>
  <c r="A981" i="16"/>
  <c r="N981" i="16" s="1"/>
  <c r="AB980" i="16"/>
  <c r="AA980" i="16"/>
  <c r="N980" i="16"/>
  <c r="M980" i="16"/>
  <c r="L980" i="16"/>
  <c r="K980" i="16"/>
  <c r="J980" i="16"/>
  <c r="I980" i="16"/>
  <c r="H980" i="16"/>
  <c r="G980" i="16"/>
  <c r="F980" i="16"/>
  <c r="A980" i="16"/>
  <c r="C980" i="16" s="1"/>
  <c r="AB979" i="16"/>
  <c r="AA979" i="16"/>
  <c r="N979" i="16"/>
  <c r="M979" i="16"/>
  <c r="L979" i="16"/>
  <c r="K979" i="16"/>
  <c r="J979" i="16"/>
  <c r="I979" i="16"/>
  <c r="H979" i="16"/>
  <c r="G979" i="16"/>
  <c r="F979" i="16"/>
  <c r="B979" i="16"/>
  <c r="A979" i="16"/>
  <c r="AB978" i="16"/>
  <c r="AA978" i="16"/>
  <c r="N978" i="16"/>
  <c r="M978" i="16"/>
  <c r="L978" i="16"/>
  <c r="K978" i="16"/>
  <c r="J978" i="16"/>
  <c r="I978" i="16"/>
  <c r="H978" i="16"/>
  <c r="G978" i="16"/>
  <c r="F978" i="16" s="1"/>
  <c r="A978" i="16"/>
  <c r="C978" i="16" s="1"/>
  <c r="AB977" i="16"/>
  <c r="AA977" i="16"/>
  <c r="N977" i="16"/>
  <c r="M977" i="16"/>
  <c r="L977" i="16"/>
  <c r="K977" i="16"/>
  <c r="J977" i="16"/>
  <c r="I977" i="16"/>
  <c r="H977" i="16"/>
  <c r="G977" i="16"/>
  <c r="F977" i="16" s="1"/>
  <c r="B977" i="16"/>
  <c r="A977" i="16"/>
  <c r="AB976" i="16"/>
  <c r="AA976" i="16"/>
  <c r="N976" i="16"/>
  <c r="M976" i="16"/>
  <c r="L976" i="16"/>
  <c r="K976" i="16"/>
  <c r="J976" i="16"/>
  <c r="I976" i="16"/>
  <c r="H976" i="16"/>
  <c r="G976" i="16"/>
  <c r="F976" i="16" s="1"/>
  <c r="A976" i="16"/>
  <c r="AB975" i="16"/>
  <c r="AA975" i="16"/>
  <c r="M975" i="16"/>
  <c r="L975" i="16"/>
  <c r="K975" i="16"/>
  <c r="J975" i="16"/>
  <c r="I975" i="16"/>
  <c r="H975" i="16"/>
  <c r="G975" i="16"/>
  <c r="A975" i="16"/>
  <c r="N975" i="16" s="1"/>
  <c r="AB974" i="16"/>
  <c r="AA974" i="16"/>
  <c r="M974" i="16"/>
  <c r="L974" i="16"/>
  <c r="K974" i="16"/>
  <c r="J974" i="16"/>
  <c r="I974" i="16"/>
  <c r="H974" i="16"/>
  <c r="G974" i="16"/>
  <c r="A974" i="16"/>
  <c r="C974" i="16" s="1"/>
  <c r="AB973" i="16"/>
  <c r="AA973" i="16"/>
  <c r="M973" i="16"/>
  <c r="L973" i="16"/>
  <c r="K973" i="16"/>
  <c r="J973" i="16"/>
  <c r="I973" i="16"/>
  <c r="B973" i="16" s="1"/>
  <c r="H973" i="16"/>
  <c r="G973" i="16"/>
  <c r="A973" i="16"/>
  <c r="N973" i="16" s="1"/>
  <c r="AB972" i="16"/>
  <c r="AA972" i="16"/>
  <c r="N972" i="16"/>
  <c r="M972" i="16"/>
  <c r="L972" i="16"/>
  <c r="K972" i="16"/>
  <c r="J972" i="16"/>
  <c r="I972" i="16"/>
  <c r="H972" i="16"/>
  <c r="G972" i="16"/>
  <c r="F972" i="16"/>
  <c r="A972" i="16"/>
  <c r="C972" i="16" s="1"/>
  <c r="AB971" i="16"/>
  <c r="AA971" i="16"/>
  <c r="N971" i="16"/>
  <c r="M971" i="16"/>
  <c r="L971" i="16"/>
  <c r="K971" i="16"/>
  <c r="J971" i="16"/>
  <c r="I971" i="16"/>
  <c r="H971" i="16"/>
  <c r="G971" i="16"/>
  <c r="F971" i="16"/>
  <c r="B971" i="16"/>
  <c r="A971" i="16"/>
  <c r="AB970" i="16"/>
  <c r="AA970" i="16"/>
  <c r="N970" i="16"/>
  <c r="M970" i="16"/>
  <c r="L970" i="16"/>
  <c r="K970" i="16"/>
  <c r="J970" i="16"/>
  <c r="I970" i="16"/>
  <c r="H970" i="16"/>
  <c r="G970" i="16"/>
  <c r="F970" i="16" s="1"/>
  <c r="A970" i="16"/>
  <c r="C970" i="16" s="1"/>
  <c r="AB969" i="16"/>
  <c r="AA969" i="16"/>
  <c r="N969" i="16"/>
  <c r="M969" i="16"/>
  <c r="L969" i="16"/>
  <c r="K969" i="16"/>
  <c r="J969" i="16"/>
  <c r="I969" i="16"/>
  <c r="H969" i="16"/>
  <c r="G969" i="16"/>
  <c r="F969" i="16" s="1"/>
  <c r="B969" i="16"/>
  <c r="A969" i="16"/>
  <c r="AB968" i="16"/>
  <c r="AA968" i="16"/>
  <c r="N968" i="16"/>
  <c r="M968" i="16"/>
  <c r="L968" i="16"/>
  <c r="K968" i="16"/>
  <c r="J968" i="16"/>
  <c r="I968" i="16"/>
  <c r="H968" i="16"/>
  <c r="G968" i="16"/>
  <c r="F968" i="16" s="1"/>
  <c r="A968" i="16"/>
  <c r="AB967" i="16"/>
  <c r="AA967" i="16"/>
  <c r="M967" i="16"/>
  <c r="L967" i="16"/>
  <c r="K967" i="16"/>
  <c r="J967" i="16"/>
  <c r="I967" i="16"/>
  <c r="H967" i="16"/>
  <c r="G967" i="16"/>
  <c r="A967" i="16"/>
  <c r="N967" i="16" s="1"/>
  <c r="AB966" i="16"/>
  <c r="AA966" i="16"/>
  <c r="M966" i="16"/>
  <c r="L966" i="16"/>
  <c r="K966" i="16"/>
  <c r="J966" i="16"/>
  <c r="I966" i="16"/>
  <c r="H966" i="16"/>
  <c r="G966" i="16"/>
  <c r="A966" i="16"/>
  <c r="C966" i="16" s="1"/>
  <c r="AB965" i="16"/>
  <c r="AA965" i="16"/>
  <c r="M965" i="16"/>
  <c r="L965" i="16"/>
  <c r="K965" i="16"/>
  <c r="J965" i="16"/>
  <c r="I965" i="16"/>
  <c r="H965" i="16"/>
  <c r="G965" i="16"/>
  <c r="B965" i="16"/>
  <c r="A965" i="16"/>
  <c r="N965" i="16" s="1"/>
  <c r="AB964" i="16"/>
  <c r="AA964" i="16"/>
  <c r="N964" i="16"/>
  <c r="M964" i="16"/>
  <c r="L964" i="16"/>
  <c r="K964" i="16"/>
  <c r="J964" i="16"/>
  <c r="I964" i="16"/>
  <c r="H964" i="16"/>
  <c r="G964" i="16"/>
  <c r="F964" i="16"/>
  <c r="A964" i="16"/>
  <c r="C964" i="16" s="1"/>
  <c r="AB963" i="16"/>
  <c r="AA963" i="16"/>
  <c r="N963" i="16"/>
  <c r="M963" i="16"/>
  <c r="L963" i="16"/>
  <c r="K963" i="16"/>
  <c r="J963" i="16"/>
  <c r="I963" i="16"/>
  <c r="H963" i="16"/>
  <c r="G963" i="16"/>
  <c r="F963" i="16"/>
  <c r="B963" i="16"/>
  <c r="A963" i="16"/>
  <c r="AB962" i="16"/>
  <c r="AA962" i="16"/>
  <c r="N962" i="16"/>
  <c r="M962" i="16"/>
  <c r="L962" i="16"/>
  <c r="K962" i="16"/>
  <c r="J962" i="16"/>
  <c r="I962" i="16"/>
  <c r="H962" i="16"/>
  <c r="G962" i="16"/>
  <c r="F962" i="16" s="1"/>
  <c r="A962" i="16"/>
  <c r="C962" i="16" s="1"/>
  <c r="AB961" i="16"/>
  <c r="AA961" i="16"/>
  <c r="N961" i="16"/>
  <c r="M961" i="16"/>
  <c r="L961" i="16"/>
  <c r="K961" i="16"/>
  <c r="J961" i="16"/>
  <c r="I961" i="16"/>
  <c r="H961" i="16"/>
  <c r="G961" i="16"/>
  <c r="F961" i="16" s="1"/>
  <c r="B961" i="16"/>
  <c r="A961" i="16"/>
  <c r="AB960" i="16"/>
  <c r="AA960" i="16"/>
  <c r="N960" i="16"/>
  <c r="M960" i="16"/>
  <c r="L960" i="16"/>
  <c r="K960" i="16"/>
  <c r="J960" i="16"/>
  <c r="I960" i="16"/>
  <c r="H960" i="16"/>
  <c r="G960" i="16"/>
  <c r="F960" i="16" s="1"/>
  <c r="A960" i="16"/>
  <c r="AB959" i="16"/>
  <c r="AA959" i="16"/>
  <c r="M959" i="16"/>
  <c r="L959" i="16"/>
  <c r="K959" i="16"/>
  <c r="J959" i="16"/>
  <c r="I959" i="16"/>
  <c r="H959" i="16"/>
  <c r="G959" i="16"/>
  <c r="A959" i="16"/>
  <c r="N959" i="16" s="1"/>
  <c r="AB958" i="16"/>
  <c r="AA958" i="16"/>
  <c r="M958" i="16"/>
  <c r="L958" i="16"/>
  <c r="K958" i="16"/>
  <c r="J958" i="16"/>
  <c r="I958" i="16"/>
  <c r="H958" i="16"/>
  <c r="G958" i="16"/>
  <c r="A958" i="16"/>
  <c r="C958" i="16" s="1"/>
  <c r="AB957" i="16"/>
  <c r="AA957" i="16"/>
  <c r="M957" i="16"/>
  <c r="L957" i="16"/>
  <c r="K957" i="16"/>
  <c r="J957" i="16"/>
  <c r="I957" i="16"/>
  <c r="H957" i="16"/>
  <c r="G957" i="16"/>
  <c r="B957" i="16"/>
  <c r="A957" i="16"/>
  <c r="N957" i="16" s="1"/>
  <c r="AB956" i="16"/>
  <c r="AA956" i="16"/>
  <c r="N956" i="16"/>
  <c r="M956" i="16"/>
  <c r="L956" i="16"/>
  <c r="K956" i="16"/>
  <c r="J956" i="16"/>
  <c r="I956" i="16"/>
  <c r="H956" i="16"/>
  <c r="G956" i="16"/>
  <c r="F956" i="16"/>
  <c r="A956" i="16"/>
  <c r="C956" i="16" s="1"/>
  <c r="AB955" i="16"/>
  <c r="AA955" i="16"/>
  <c r="N955" i="16"/>
  <c r="M955" i="16"/>
  <c r="L955" i="16"/>
  <c r="K955" i="16"/>
  <c r="J955" i="16"/>
  <c r="I955" i="16"/>
  <c r="H955" i="16"/>
  <c r="G955" i="16"/>
  <c r="F955" i="16"/>
  <c r="B955" i="16"/>
  <c r="A955" i="16"/>
  <c r="AB954" i="16"/>
  <c r="AA954" i="16"/>
  <c r="N954" i="16"/>
  <c r="M954" i="16"/>
  <c r="L954" i="16"/>
  <c r="K954" i="16"/>
  <c r="J954" i="16"/>
  <c r="I954" i="16"/>
  <c r="H954" i="16"/>
  <c r="G954" i="16"/>
  <c r="F954" i="16" s="1"/>
  <c r="A954" i="16"/>
  <c r="C954" i="16" s="1"/>
  <c r="AB953" i="16"/>
  <c r="AA953" i="16"/>
  <c r="N953" i="16"/>
  <c r="M953" i="16"/>
  <c r="L953" i="16"/>
  <c r="K953" i="16"/>
  <c r="J953" i="16"/>
  <c r="I953" i="16"/>
  <c r="H953" i="16"/>
  <c r="G953" i="16"/>
  <c r="F953" i="16" s="1"/>
  <c r="B953" i="16"/>
  <c r="A953" i="16"/>
  <c r="AB952" i="16"/>
  <c r="AA952" i="16"/>
  <c r="N952" i="16"/>
  <c r="M952" i="16"/>
  <c r="L952" i="16"/>
  <c r="K952" i="16"/>
  <c r="J952" i="16"/>
  <c r="I952" i="16"/>
  <c r="H952" i="16"/>
  <c r="G952" i="16"/>
  <c r="F952" i="16" s="1"/>
  <c r="A952" i="16"/>
  <c r="AB951" i="16"/>
  <c r="AA951" i="16"/>
  <c r="M951" i="16"/>
  <c r="L951" i="16"/>
  <c r="K951" i="16"/>
  <c r="J951" i="16"/>
  <c r="I951" i="16"/>
  <c r="H951" i="16"/>
  <c r="G951" i="16"/>
  <c r="A951" i="16"/>
  <c r="N951" i="16" s="1"/>
  <c r="AB950" i="16"/>
  <c r="AA950" i="16"/>
  <c r="M950" i="16"/>
  <c r="L950" i="16"/>
  <c r="K950" i="16"/>
  <c r="J950" i="16"/>
  <c r="I950" i="16"/>
  <c r="H950" i="16"/>
  <c r="G950" i="16"/>
  <c r="A950" i="16"/>
  <c r="C950" i="16" s="1"/>
  <c r="AB949" i="16"/>
  <c r="AA949" i="16"/>
  <c r="M949" i="16"/>
  <c r="L949" i="16"/>
  <c r="K949" i="16"/>
  <c r="J949" i="16"/>
  <c r="I949" i="16"/>
  <c r="H949" i="16"/>
  <c r="G949" i="16"/>
  <c r="B949" i="16"/>
  <c r="A949" i="16"/>
  <c r="N949" i="16" s="1"/>
  <c r="AB948" i="16"/>
  <c r="AA948" i="16"/>
  <c r="N948" i="16"/>
  <c r="M948" i="16"/>
  <c r="L948" i="16"/>
  <c r="K948" i="16"/>
  <c r="J948" i="16"/>
  <c r="I948" i="16"/>
  <c r="H948" i="16"/>
  <c r="G948" i="16"/>
  <c r="F948" i="16"/>
  <c r="A948" i="16"/>
  <c r="C948" i="16" s="1"/>
  <c r="AB947" i="16"/>
  <c r="AA947" i="16"/>
  <c r="N947" i="16"/>
  <c r="M947" i="16"/>
  <c r="L947" i="16"/>
  <c r="K947" i="16"/>
  <c r="J947" i="16"/>
  <c r="I947" i="16"/>
  <c r="H947" i="16"/>
  <c r="G947" i="16"/>
  <c r="F947" i="16"/>
  <c r="B947" i="16"/>
  <c r="A947" i="16"/>
  <c r="AB946" i="16"/>
  <c r="AA946" i="16"/>
  <c r="N946" i="16"/>
  <c r="M946" i="16"/>
  <c r="L946" i="16"/>
  <c r="K946" i="16"/>
  <c r="J946" i="16"/>
  <c r="I946" i="16"/>
  <c r="H946" i="16"/>
  <c r="G946" i="16"/>
  <c r="F946" i="16" s="1"/>
  <c r="A946" i="16"/>
  <c r="C946" i="16" s="1"/>
  <c r="AB945" i="16"/>
  <c r="AA945" i="16"/>
  <c r="N945" i="16"/>
  <c r="M945" i="16"/>
  <c r="L945" i="16"/>
  <c r="K945" i="16"/>
  <c r="J945" i="16"/>
  <c r="I945" i="16"/>
  <c r="H945" i="16"/>
  <c r="G945" i="16"/>
  <c r="F945" i="16" s="1"/>
  <c r="B945" i="16"/>
  <c r="A945" i="16"/>
  <c r="AB944" i="16"/>
  <c r="AA944" i="16"/>
  <c r="N944" i="16"/>
  <c r="M944" i="16"/>
  <c r="L944" i="16"/>
  <c r="K944" i="16"/>
  <c r="J944" i="16"/>
  <c r="I944" i="16"/>
  <c r="H944" i="16"/>
  <c r="G944" i="16"/>
  <c r="F944" i="16" s="1"/>
  <c r="A944" i="16"/>
  <c r="AB943" i="16"/>
  <c r="AA943" i="16"/>
  <c r="M943" i="16"/>
  <c r="L943" i="16"/>
  <c r="K943" i="16"/>
  <c r="J943" i="16"/>
  <c r="I943" i="16"/>
  <c r="H943" i="16"/>
  <c r="C943" i="16" s="1"/>
  <c r="G943" i="16"/>
  <c r="A943" i="16"/>
  <c r="N943" i="16" s="1"/>
  <c r="AB942" i="16"/>
  <c r="AA942" i="16"/>
  <c r="M942" i="16"/>
  <c r="L942" i="16"/>
  <c r="K942" i="16"/>
  <c r="J942" i="16"/>
  <c r="I942" i="16"/>
  <c r="H942" i="16"/>
  <c r="G942" i="16"/>
  <c r="A942" i="16"/>
  <c r="C942" i="16" s="1"/>
  <c r="AB941" i="16"/>
  <c r="AA941" i="16"/>
  <c r="M941" i="16"/>
  <c r="L941" i="16"/>
  <c r="K941" i="16"/>
  <c r="J941" i="16"/>
  <c r="I941" i="16"/>
  <c r="H941" i="16"/>
  <c r="G941" i="16"/>
  <c r="B941" i="16"/>
  <c r="A941" i="16"/>
  <c r="N941" i="16" s="1"/>
  <c r="AB940" i="16"/>
  <c r="AA940" i="16"/>
  <c r="N940" i="16"/>
  <c r="M940" i="16"/>
  <c r="L940" i="16"/>
  <c r="K940" i="16"/>
  <c r="J940" i="16"/>
  <c r="I940" i="16"/>
  <c r="H940" i="16"/>
  <c r="G940" i="16"/>
  <c r="F940" i="16"/>
  <c r="A940" i="16"/>
  <c r="C940" i="16" s="1"/>
  <c r="AB939" i="16"/>
  <c r="AA939" i="16"/>
  <c r="N939" i="16"/>
  <c r="M939" i="16"/>
  <c r="L939" i="16"/>
  <c r="K939" i="16"/>
  <c r="J939" i="16"/>
  <c r="I939" i="16"/>
  <c r="H939" i="16"/>
  <c r="G939" i="16"/>
  <c r="F939" i="16"/>
  <c r="B939" i="16"/>
  <c r="A939" i="16"/>
  <c r="AB938" i="16"/>
  <c r="AA938" i="16"/>
  <c r="N938" i="16"/>
  <c r="M938" i="16"/>
  <c r="L938" i="16"/>
  <c r="K938" i="16"/>
  <c r="J938" i="16"/>
  <c r="I938" i="16"/>
  <c r="H938" i="16"/>
  <c r="G938" i="16"/>
  <c r="F938" i="16" s="1"/>
  <c r="A938" i="16"/>
  <c r="C938" i="16" s="1"/>
  <c r="AB937" i="16"/>
  <c r="AA937" i="16"/>
  <c r="N937" i="16"/>
  <c r="M937" i="16"/>
  <c r="L937" i="16"/>
  <c r="K937" i="16"/>
  <c r="J937" i="16"/>
  <c r="I937" i="16"/>
  <c r="H937" i="16"/>
  <c r="G937" i="16"/>
  <c r="F937" i="16" s="1"/>
  <c r="B937" i="16"/>
  <c r="A937" i="16"/>
  <c r="AB936" i="16"/>
  <c r="AA936" i="16"/>
  <c r="N936" i="16"/>
  <c r="M936" i="16"/>
  <c r="L936" i="16"/>
  <c r="K936" i="16"/>
  <c r="J936" i="16"/>
  <c r="I936" i="16"/>
  <c r="H936" i="16"/>
  <c r="G936" i="16"/>
  <c r="F936" i="16" s="1"/>
  <c r="A936" i="16"/>
  <c r="AB935" i="16"/>
  <c r="AA935" i="16"/>
  <c r="M935" i="16"/>
  <c r="L935" i="16"/>
  <c r="K935" i="16"/>
  <c r="J935" i="16"/>
  <c r="I935" i="16"/>
  <c r="H935" i="16"/>
  <c r="C935" i="16" s="1"/>
  <c r="G935" i="16"/>
  <c r="A935" i="16"/>
  <c r="N935" i="16" s="1"/>
  <c r="AB934" i="16"/>
  <c r="AA934" i="16"/>
  <c r="M934" i="16"/>
  <c r="L934" i="16"/>
  <c r="K934" i="16"/>
  <c r="J934" i="16"/>
  <c r="I934" i="16"/>
  <c r="H934" i="16"/>
  <c r="G934" i="16"/>
  <c r="A934" i="16"/>
  <c r="C934" i="16" s="1"/>
  <c r="AB933" i="16"/>
  <c r="AA933" i="16"/>
  <c r="M933" i="16"/>
  <c r="L933" i="16"/>
  <c r="K933" i="16"/>
  <c r="J933" i="16"/>
  <c r="I933" i="16"/>
  <c r="H933" i="16"/>
  <c r="G933" i="16"/>
  <c r="B933" i="16"/>
  <c r="A933" i="16"/>
  <c r="N933" i="16" s="1"/>
  <c r="AB932" i="16"/>
  <c r="AA932" i="16"/>
  <c r="N932" i="16"/>
  <c r="M932" i="16"/>
  <c r="L932" i="16"/>
  <c r="K932" i="16"/>
  <c r="J932" i="16"/>
  <c r="I932" i="16"/>
  <c r="H932" i="16"/>
  <c r="G932" i="16"/>
  <c r="F932" i="16"/>
  <c r="A932" i="16"/>
  <c r="C932" i="16" s="1"/>
  <c r="AB931" i="16"/>
  <c r="AA931" i="16"/>
  <c r="N931" i="16"/>
  <c r="M931" i="16"/>
  <c r="L931" i="16"/>
  <c r="K931" i="16"/>
  <c r="J931" i="16"/>
  <c r="I931" i="16"/>
  <c r="H931" i="16"/>
  <c r="G931" i="16"/>
  <c r="F931" i="16"/>
  <c r="B931" i="16"/>
  <c r="A931" i="16"/>
  <c r="AB930" i="16"/>
  <c r="AA930" i="16"/>
  <c r="N930" i="16"/>
  <c r="M930" i="16"/>
  <c r="L930" i="16"/>
  <c r="K930" i="16"/>
  <c r="J930" i="16"/>
  <c r="I930" i="16"/>
  <c r="H930" i="16"/>
  <c r="G930" i="16"/>
  <c r="F930" i="16" s="1"/>
  <c r="A930" i="16"/>
  <c r="C930" i="16" s="1"/>
  <c r="AB929" i="16"/>
  <c r="AA929" i="16"/>
  <c r="N929" i="16"/>
  <c r="M929" i="16"/>
  <c r="L929" i="16"/>
  <c r="K929" i="16"/>
  <c r="J929" i="16"/>
  <c r="I929" i="16"/>
  <c r="H929" i="16"/>
  <c r="G929" i="16"/>
  <c r="F929" i="16" s="1"/>
  <c r="B929" i="16"/>
  <c r="A929" i="16"/>
  <c r="AB928" i="16"/>
  <c r="AA928" i="16"/>
  <c r="N928" i="16"/>
  <c r="M928" i="16"/>
  <c r="L928" i="16"/>
  <c r="K928" i="16"/>
  <c r="J928" i="16"/>
  <c r="I928" i="16"/>
  <c r="H928" i="16"/>
  <c r="G928" i="16"/>
  <c r="F928" i="16" s="1"/>
  <c r="A928" i="16"/>
  <c r="AB927" i="16"/>
  <c r="AA927" i="16"/>
  <c r="M927" i="16"/>
  <c r="L927" i="16"/>
  <c r="K927" i="16"/>
  <c r="J927" i="16"/>
  <c r="I927" i="16"/>
  <c r="H927" i="16"/>
  <c r="G927" i="16"/>
  <c r="A927" i="16"/>
  <c r="N927" i="16" s="1"/>
  <c r="AB926" i="16"/>
  <c r="AA926" i="16"/>
  <c r="M926" i="16"/>
  <c r="L926" i="16"/>
  <c r="K926" i="16"/>
  <c r="J926" i="16"/>
  <c r="I926" i="16"/>
  <c r="H926" i="16"/>
  <c r="G926" i="16"/>
  <c r="A926" i="16"/>
  <c r="C926" i="16" s="1"/>
  <c r="AB925" i="16"/>
  <c r="AA925" i="16"/>
  <c r="M925" i="16"/>
  <c r="L925" i="16"/>
  <c r="K925" i="16"/>
  <c r="J925" i="16"/>
  <c r="I925" i="16"/>
  <c r="B925" i="16" s="1"/>
  <c r="H925" i="16"/>
  <c r="G925" i="16"/>
  <c r="A925" i="16"/>
  <c r="N925" i="16" s="1"/>
  <c r="AB924" i="16"/>
  <c r="AA924" i="16"/>
  <c r="N924" i="16"/>
  <c r="M924" i="16"/>
  <c r="L924" i="16"/>
  <c r="K924" i="16"/>
  <c r="J924" i="16"/>
  <c r="I924" i="16"/>
  <c r="H924" i="16"/>
  <c r="G924" i="16"/>
  <c r="F924" i="16"/>
  <c r="A924" i="16"/>
  <c r="C924" i="16" s="1"/>
  <c r="AB923" i="16"/>
  <c r="AA923" i="16"/>
  <c r="N923" i="16"/>
  <c r="M923" i="16"/>
  <c r="L923" i="16"/>
  <c r="K923" i="16"/>
  <c r="J923" i="16"/>
  <c r="I923" i="16"/>
  <c r="H923" i="16"/>
  <c r="G923" i="16"/>
  <c r="F923" i="16"/>
  <c r="B923" i="16"/>
  <c r="A923" i="16"/>
  <c r="AB922" i="16"/>
  <c r="AA922" i="16"/>
  <c r="N922" i="16"/>
  <c r="M922" i="16"/>
  <c r="L922" i="16"/>
  <c r="K922" i="16"/>
  <c r="J922" i="16"/>
  <c r="I922" i="16"/>
  <c r="H922" i="16"/>
  <c r="G922" i="16"/>
  <c r="F922" i="16" s="1"/>
  <c r="A922" i="16"/>
  <c r="C922" i="16" s="1"/>
  <c r="AB921" i="16"/>
  <c r="AA921" i="16"/>
  <c r="N921" i="16"/>
  <c r="M921" i="16"/>
  <c r="L921" i="16"/>
  <c r="K921" i="16"/>
  <c r="J921" i="16"/>
  <c r="I921" i="16"/>
  <c r="H921" i="16"/>
  <c r="G921" i="16"/>
  <c r="F921" i="16" s="1"/>
  <c r="B921" i="16"/>
  <c r="A921" i="16"/>
  <c r="AB920" i="16"/>
  <c r="AA920" i="16"/>
  <c r="N920" i="16"/>
  <c r="M920" i="16"/>
  <c r="L920" i="16"/>
  <c r="K920" i="16"/>
  <c r="J920" i="16"/>
  <c r="I920" i="16"/>
  <c r="H920" i="16"/>
  <c r="G920" i="16"/>
  <c r="F920" i="16" s="1"/>
  <c r="A920" i="16"/>
  <c r="AB919" i="16"/>
  <c r="AA919" i="16"/>
  <c r="M919" i="16"/>
  <c r="L919" i="16"/>
  <c r="K919" i="16"/>
  <c r="J919" i="16"/>
  <c r="I919" i="16"/>
  <c r="H919" i="16"/>
  <c r="G919" i="16"/>
  <c r="A919" i="16"/>
  <c r="N919" i="16" s="1"/>
  <c r="AB918" i="16"/>
  <c r="AA918" i="16"/>
  <c r="M918" i="16"/>
  <c r="L918" i="16"/>
  <c r="K918" i="16"/>
  <c r="J918" i="16"/>
  <c r="I918" i="16"/>
  <c r="H918" i="16"/>
  <c r="G918" i="16"/>
  <c r="A918" i="16"/>
  <c r="C918" i="16" s="1"/>
  <c r="AB917" i="16"/>
  <c r="AA917" i="16"/>
  <c r="M917" i="16"/>
  <c r="L917" i="16"/>
  <c r="K917" i="16"/>
  <c r="J917" i="16"/>
  <c r="I917" i="16"/>
  <c r="B917" i="16" s="1"/>
  <c r="H917" i="16"/>
  <c r="G917" i="16"/>
  <c r="A917" i="16"/>
  <c r="N917" i="16" s="1"/>
  <c r="AB916" i="16"/>
  <c r="AA916" i="16"/>
  <c r="N916" i="16"/>
  <c r="M916" i="16"/>
  <c r="L916" i="16"/>
  <c r="K916" i="16"/>
  <c r="J916" i="16"/>
  <c r="I916" i="16"/>
  <c r="H916" i="16"/>
  <c r="G916" i="16"/>
  <c r="F916" i="16"/>
  <c r="A916" i="16"/>
  <c r="C916" i="16" s="1"/>
  <c r="AB915" i="16"/>
  <c r="AA915" i="16"/>
  <c r="N915" i="16"/>
  <c r="M915" i="16"/>
  <c r="L915" i="16"/>
  <c r="K915" i="16"/>
  <c r="J915" i="16"/>
  <c r="I915" i="16"/>
  <c r="H915" i="16"/>
  <c r="G915" i="16"/>
  <c r="F915" i="16"/>
  <c r="B915" i="16"/>
  <c r="A915" i="16"/>
  <c r="AB914" i="16"/>
  <c r="AA914" i="16"/>
  <c r="N914" i="16"/>
  <c r="M914" i="16"/>
  <c r="L914" i="16"/>
  <c r="K914" i="16"/>
  <c r="J914" i="16"/>
  <c r="I914" i="16"/>
  <c r="H914" i="16"/>
  <c r="G914" i="16"/>
  <c r="F914" i="16" s="1"/>
  <c r="A914" i="16"/>
  <c r="C914" i="16" s="1"/>
  <c r="AB913" i="16"/>
  <c r="AA913" i="16"/>
  <c r="N913" i="16"/>
  <c r="M913" i="16"/>
  <c r="L913" i="16"/>
  <c r="K913" i="16"/>
  <c r="J913" i="16"/>
  <c r="I913" i="16"/>
  <c r="H913" i="16"/>
  <c r="G913" i="16"/>
  <c r="F913" i="16" s="1"/>
  <c r="B913" i="16"/>
  <c r="A913" i="16"/>
  <c r="AB912" i="16"/>
  <c r="AA912" i="16"/>
  <c r="N912" i="16"/>
  <c r="M912" i="16"/>
  <c r="L912" i="16"/>
  <c r="K912" i="16"/>
  <c r="J912" i="16"/>
  <c r="I912" i="16"/>
  <c r="H912" i="16"/>
  <c r="G912" i="16"/>
  <c r="F912" i="16" s="1"/>
  <c r="A912" i="16"/>
  <c r="AB911" i="16"/>
  <c r="AA911" i="16"/>
  <c r="M911" i="16"/>
  <c r="L911" i="16"/>
  <c r="K911" i="16"/>
  <c r="J911" i="16"/>
  <c r="I911" i="16"/>
  <c r="H911" i="16"/>
  <c r="C911" i="16" s="1"/>
  <c r="G911" i="16"/>
  <c r="A911" i="16"/>
  <c r="N911" i="16" s="1"/>
  <c r="AB910" i="16"/>
  <c r="AA910" i="16"/>
  <c r="M910" i="16"/>
  <c r="L910" i="16"/>
  <c r="K910" i="16"/>
  <c r="J910" i="16"/>
  <c r="I910" i="16"/>
  <c r="H910" i="16"/>
  <c r="G910" i="16"/>
  <c r="A910" i="16"/>
  <c r="C910" i="16" s="1"/>
  <c r="AB909" i="16"/>
  <c r="AA909" i="16"/>
  <c r="M909" i="16"/>
  <c r="L909" i="16"/>
  <c r="K909" i="16"/>
  <c r="J909" i="16"/>
  <c r="I909" i="16"/>
  <c r="H909" i="16"/>
  <c r="G909" i="16"/>
  <c r="B909" i="16"/>
  <c r="A909" i="16"/>
  <c r="N909" i="16" s="1"/>
  <c r="AB908" i="16"/>
  <c r="AA908" i="16"/>
  <c r="N908" i="16"/>
  <c r="M908" i="16"/>
  <c r="L908" i="16"/>
  <c r="K908" i="16"/>
  <c r="J908" i="16"/>
  <c r="I908" i="16"/>
  <c r="H908" i="16"/>
  <c r="G908" i="16"/>
  <c r="F908" i="16"/>
  <c r="A908" i="16"/>
  <c r="C908" i="16" s="1"/>
  <c r="AB907" i="16"/>
  <c r="AA907" i="16"/>
  <c r="N907" i="16"/>
  <c r="M907" i="16"/>
  <c r="L907" i="16"/>
  <c r="K907" i="16"/>
  <c r="J907" i="16"/>
  <c r="I907" i="16"/>
  <c r="H907" i="16"/>
  <c r="G907" i="16"/>
  <c r="F907" i="16"/>
  <c r="B907" i="16"/>
  <c r="A907" i="16"/>
  <c r="AB906" i="16"/>
  <c r="AA906" i="16"/>
  <c r="N906" i="16"/>
  <c r="M906" i="16"/>
  <c r="L906" i="16"/>
  <c r="K906" i="16"/>
  <c r="J906" i="16"/>
  <c r="I906" i="16"/>
  <c r="H906" i="16"/>
  <c r="G906" i="16"/>
  <c r="F906" i="16" s="1"/>
  <c r="A906" i="16"/>
  <c r="C906" i="16" s="1"/>
  <c r="AB905" i="16"/>
  <c r="AA905" i="16"/>
  <c r="N905" i="16"/>
  <c r="M905" i="16"/>
  <c r="L905" i="16"/>
  <c r="K905" i="16"/>
  <c r="J905" i="16"/>
  <c r="I905" i="16"/>
  <c r="H905" i="16"/>
  <c r="G905" i="16"/>
  <c r="F905" i="16" s="1"/>
  <c r="B905" i="16"/>
  <c r="A905" i="16"/>
  <c r="AB904" i="16"/>
  <c r="AA904" i="16"/>
  <c r="N904" i="16"/>
  <c r="M904" i="16"/>
  <c r="L904" i="16"/>
  <c r="K904" i="16"/>
  <c r="J904" i="16"/>
  <c r="I904" i="16"/>
  <c r="H904" i="16"/>
  <c r="G904" i="16"/>
  <c r="F904" i="16" s="1"/>
  <c r="A904" i="16"/>
  <c r="AB903" i="16"/>
  <c r="AA903" i="16"/>
  <c r="M903" i="16"/>
  <c r="L903" i="16"/>
  <c r="K903" i="16"/>
  <c r="J903" i="16"/>
  <c r="I903" i="16"/>
  <c r="H903" i="16"/>
  <c r="G903" i="16"/>
  <c r="A903" i="16"/>
  <c r="N903" i="16" s="1"/>
  <c r="AB902" i="16"/>
  <c r="AA902" i="16"/>
  <c r="M902" i="16"/>
  <c r="L902" i="16"/>
  <c r="K902" i="16"/>
  <c r="J902" i="16"/>
  <c r="I902" i="16"/>
  <c r="H902" i="16"/>
  <c r="G902" i="16"/>
  <c r="A902" i="16"/>
  <c r="C902" i="16" s="1"/>
  <c r="AB901" i="16"/>
  <c r="AA901" i="16"/>
  <c r="M901" i="16"/>
  <c r="L901" i="16"/>
  <c r="K901" i="16"/>
  <c r="J901" i="16"/>
  <c r="I901" i="16"/>
  <c r="B901" i="16" s="1"/>
  <c r="H901" i="16"/>
  <c r="G901" i="16"/>
  <c r="A901" i="16"/>
  <c r="N901" i="16" s="1"/>
  <c r="AB900" i="16"/>
  <c r="AA900" i="16"/>
  <c r="N900" i="16"/>
  <c r="M900" i="16"/>
  <c r="L900" i="16"/>
  <c r="K900" i="16"/>
  <c r="J900" i="16"/>
  <c r="I900" i="16"/>
  <c r="H900" i="16"/>
  <c r="G900" i="16"/>
  <c r="F900" i="16"/>
  <c r="A900" i="16"/>
  <c r="C900" i="16" s="1"/>
  <c r="AB899" i="16"/>
  <c r="AA899" i="16"/>
  <c r="N899" i="16"/>
  <c r="M899" i="16"/>
  <c r="L899" i="16"/>
  <c r="K899" i="16"/>
  <c r="J899" i="16"/>
  <c r="I899" i="16"/>
  <c r="H899" i="16"/>
  <c r="G899" i="16"/>
  <c r="F899" i="16"/>
  <c r="B899" i="16"/>
  <c r="A899" i="16"/>
  <c r="AB898" i="16"/>
  <c r="AA898" i="16"/>
  <c r="N898" i="16"/>
  <c r="M898" i="16"/>
  <c r="L898" i="16"/>
  <c r="K898" i="16"/>
  <c r="J898" i="16"/>
  <c r="I898" i="16"/>
  <c r="H898" i="16"/>
  <c r="G898" i="16"/>
  <c r="F898" i="16" s="1"/>
  <c r="A898" i="16"/>
  <c r="C898" i="16" s="1"/>
  <c r="AB897" i="16"/>
  <c r="AA897" i="16"/>
  <c r="N897" i="16"/>
  <c r="M897" i="16"/>
  <c r="L897" i="16"/>
  <c r="K897" i="16"/>
  <c r="J897" i="16"/>
  <c r="I897" i="16"/>
  <c r="H897" i="16"/>
  <c r="G897" i="16"/>
  <c r="F897" i="16" s="1"/>
  <c r="B897" i="16"/>
  <c r="A897" i="16"/>
  <c r="AB896" i="16"/>
  <c r="AA896" i="16"/>
  <c r="N896" i="16"/>
  <c r="M896" i="16"/>
  <c r="L896" i="16"/>
  <c r="K896" i="16"/>
  <c r="J896" i="16"/>
  <c r="I896" i="16"/>
  <c r="H896" i="16"/>
  <c r="G896" i="16"/>
  <c r="F896" i="16" s="1"/>
  <c r="A896" i="16"/>
  <c r="AB895" i="16"/>
  <c r="AA895" i="16"/>
  <c r="M895" i="16"/>
  <c r="L895" i="16"/>
  <c r="K895" i="16"/>
  <c r="J895" i="16"/>
  <c r="I895" i="16"/>
  <c r="H895" i="16"/>
  <c r="C895" i="16" s="1"/>
  <c r="G895" i="16"/>
  <c r="A895" i="16"/>
  <c r="N895" i="16" s="1"/>
  <c r="AB894" i="16"/>
  <c r="AA894" i="16"/>
  <c r="M894" i="16"/>
  <c r="L894" i="16"/>
  <c r="K894" i="16"/>
  <c r="J894" i="16"/>
  <c r="I894" i="16"/>
  <c r="H894" i="16"/>
  <c r="G894" i="16"/>
  <c r="A894" i="16"/>
  <c r="C894" i="16" s="1"/>
  <c r="AB893" i="16"/>
  <c r="AA893" i="16"/>
  <c r="M893" i="16"/>
  <c r="L893" i="16"/>
  <c r="K893" i="16"/>
  <c r="J893" i="16"/>
  <c r="I893" i="16"/>
  <c r="H893" i="16"/>
  <c r="G893" i="16"/>
  <c r="B893" i="16"/>
  <c r="A893" i="16"/>
  <c r="N893" i="16" s="1"/>
  <c r="AB892" i="16"/>
  <c r="AA892" i="16"/>
  <c r="N892" i="16"/>
  <c r="M892" i="16"/>
  <c r="L892" i="16"/>
  <c r="K892" i="16"/>
  <c r="J892" i="16"/>
  <c r="I892" i="16"/>
  <c r="H892" i="16"/>
  <c r="G892" i="16"/>
  <c r="F892" i="16"/>
  <c r="A892" i="16"/>
  <c r="C892" i="16" s="1"/>
  <c r="AB891" i="16"/>
  <c r="AA891" i="16"/>
  <c r="N891" i="16"/>
  <c r="M891" i="16"/>
  <c r="L891" i="16"/>
  <c r="K891" i="16"/>
  <c r="J891" i="16"/>
  <c r="I891" i="16"/>
  <c r="H891" i="16"/>
  <c r="G891" i="16"/>
  <c r="F891" i="16"/>
  <c r="B891" i="16"/>
  <c r="A891" i="16"/>
  <c r="AB890" i="16"/>
  <c r="AA890" i="16"/>
  <c r="N890" i="16"/>
  <c r="M890" i="16"/>
  <c r="L890" i="16"/>
  <c r="K890" i="16"/>
  <c r="J890" i="16"/>
  <c r="I890" i="16"/>
  <c r="H890" i="16"/>
  <c r="G890" i="16"/>
  <c r="F890" i="16" s="1"/>
  <c r="A890" i="16"/>
  <c r="C890" i="16" s="1"/>
  <c r="AB889" i="16"/>
  <c r="AA889" i="16"/>
  <c r="N889" i="16"/>
  <c r="M889" i="16"/>
  <c r="L889" i="16"/>
  <c r="K889" i="16"/>
  <c r="J889" i="16"/>
  <c r="I889" i="16"/>
  <c r="H889" i="16"/>
  <c r="G889" i="16"/>
  <c r="F889" i="16" s="1"/>
  <c r="B889" i="16"/>
  <c r="A889" i="16"/>
  <c r="AB888" i="16"/>
  <c r="AA888" i="16"/>
  <c r="N888" i="16"/>
  <c r="M888" i="16"/>
  <c r="L888" i="16"/>
  <c r="K888" i="16"/>
  <c r="J888" i="16"/>
  <c r="I888" i="16"/>
  <c r="H888" i="16"/>
  <c r="G888" i="16"/>
  <c r="F888" i="16" s="1"/>
  <c r="A888" i="16"/>
  <c r="AB887" i="16"/>
  <c r="AA887" i="16"/>
  <c r="M887" i="16"/>
  <c r="L887" i="16"/>
  <c r="K887" i="16"/>
  <c r="J887" i="16"/>
  <c r="I887" i="16"/>
  <c r="H887" i="16"/>
  <c r="C887" i="16" s="1"/>
  <c r="G887" i="16"/>
  <c r="A887" i="16"/>
  <c r="N887" i="16" s="1"/>
  <c r="AB886" i="16"/>
  <c r="AA886" i="16"/>
  <c r="M886" i="16"/>
  <c r="L886" i="16"/>
  <c r="K886" i="16"/>
  <c r="J886" i="16"/>
  <c r="I886" i="16"/>
  <c r="H886" i="16"/>
  <c r="G886" i="16"/>
  <c r="A886" i="16"/>
  <c r="C886" i="16" s="1"/>
  <c r="AB885" i="16"/>
  <c r="AA885" i="16"/>
  <c r="M885" i="16"/>
  <c r="L885" i="16"/>
  <c r="K885" i="16"/>
  <c r="J885" i="16"/>
  <c r="I885" i="16"/>
  <c r="H885" i="16"/>
  <c r="G885" i="16"/>
  <c r="B885" i="16"/>
  <c r="A885" i="16"/>
  <c r="N885" i="16" s="1"/>
  <c r="AB884" i="16"/>
  <c r="AA884" i="16"/>
  <c r="N884" i="16"/>
  <c r="M884" i="16"/>
  <c r="L884" i="16"/>
  <c r="K884" i="16"/>
  <c r="J884" i="16"/>
  <c r="I884" i="16"/>
  <c r="H884" i="16"/>
  <c r="G884" i="16"/>
  <c r="F884" i="16"/>
  <c r="A884" i="16"/>
  <c r="C884" i="16" s="1"/>
  <c r="AB883" i="16"/>
  <c r="AA883" i="16"/>
  <c r="N883" i="16"/>
  <c r="M883" i="16"/>
  <c r="L883" i="16"/>
  <c r="K883" i="16"/>
  <c r="J883" i="16"/>
  <c r="I883" i="16"/>
  <c r="H883" i="16"/>
  <c r="G883" i="16"/>
  <c r="F883" i="16"/>
  <c r="B883" i="16"/>
  <c r="A883" i="16"/>
  <c r="AB882" i="16"/>
  <c r="AA882" i="16"/>
  <c r="N882" i="16"/>
  <c r="M882" i="16"/>
  <c r="L882" i="16"/>
  <c r="K882" i="16"/>
  <c r="J882" i="16"/>
  <c r="I882" i="16"/>
  <c r="H882" i="16"/>
  <c r="G882" i="16"/>
  <c r="F882" i="16" s="1"/>
  <c r="A882" i="16"/>
  <c r="C882" i="16" s="1"/>
  <c r="AB881" i="16"/>
  <c r="AA881" i="16"/>
  <c r="N881" i="16"/>
  <c r="M881" i="16"/>
  <c r="L881" i="16"/>
  <c r="K881" i="16"/>
  <c r="J881" i="16"/>
  <c r="I881" i="16"/>
  <c r="H881" i="16"/>
  <c r="G881" i="16"/>
  <c r="F881" i="16" s="1"/>
  <c r="B881" i="16"/>
  <c r="A881" i="16"/>
  <c r="AB880" i="16"/>
  <c r="AA880" i="16"/>
  <c r="N880" i="16"/>
  <c r="M880" i="16"/>
  <c r="L880" i="16"/>
  <c r="K880" i="16"/>
  <c r="J880" i="16"/>
  <c r="I880" i="16"/>
  <c r="H880" i="16"/>
  <c r="G880" i="16"/>
  <c r="F880" i="16" s="1"/>
  <c r="A880" i="16"/>
  <c r="AB879" i="16"/>
  <c r="AA879" i="16"/>
  <c r="M879" i="16"/>
  <c r="L879" i="16"/>
  <c r="K879" i="16"/>
  <c r="J879" i="16"/>
  <c r="I879" i="16"/>
  <c r="H879" i="16"/>
  <c r="G879" i="16"/>
  <c r="A879" i="16"/>
  <c r="N879" i="16" s="1"/>
  <c r="AB878" i="16"/>
  <c r="AA878" i="16"/>
  <c r="M878" i="16"/>
  <c r="L878" i="16"/>
  <c r="K878" i="16"/>
  <c r="J878" i="16"/>
  <c r="I878" i="16"/>
  <c r="H878" i="16"/>
  <c r="G878" i="16"/>
  <c r="A878" i="16"/>
  <c r="C878" i="16" s="1"/>
  <c r="AB877" i="16"/>
  <c r="AA877" i="16"/>
  <c r="M877" i="16"/>
  <c r="L877" i="16"/>
  <c r="K877" i="16"/>
  <c r="J877" i="16"/>
  <c r="I877" i="16"/>
  <c r="B877" i="16" s="1"/>
  <c r="H877" i="16"/>
  <c r="G877" i="16"/>
  <c r="A877" i="16"/>
  <c r="N877" i="16" s="1"/>
  <c r="AB876" i="16"/>
  <c r="AA876" i="16"/>
  <c r="N876" i="16"/>
  <c r="M876" i="16"/>
  <c r="L876" i="16"/>
  <c r="K876" i="16"/>
  <c r="J876" i="16"/>
  <c r="I876" i="16"/>
  <c r="H876" i="16"/>
  <c r="G876" i="16"/>
  <c r="F876" i="16"/>
  <c r="A876" i="16"/>
  <c r="C876" i="16" s="1"/>
  <c r="AB875" i="16"/>
  <c r="AA875" i="16"/>
  <c r="N875" i="16"/>
  <c r="M875" i="16"/>
  <c r="L875" i="16"/>
  <c r="K875" i="16"/>
  <c r="F875" i="16"/>
  <c r="C875" i="16"/>
  <c r="B875" i="16"/>
  <c r="A875" i="16"/>
  <c r="AB874" i="16"/>
  <c r="AA874" i="16"/>
  <c r="N874" i="16"/>
  <c r="M874" i="16"/>
  <c r="L874" i="16"/>
  <c r="K874" i="16"/>
  <c r="F874" i="16"/>
  <c r="A874" i="16"/>
  <c r="C874" i="16" s="1"/>
  <c r="AA873" i="16"/>
  <c r="M873" i="16"/>
  <c r="L873" i="16"/>
  <c r="K873" i="16"/>
  <c r="A873" i="16"/>
  <c r="N873" i="16" s="1"/>
  <c r="AA872" i="16"/>
  <c r="M872" i="16"/>
  <c r="L872" i="16"/>
  <c r="K872" i="16"/>
  <c r="B872" i="16"/>
  <c r="A872" i="16"/>
  <c r="N872" i="16" s="1"/>
  <c r="AB871" i="16"/>
  <c r="AA871" i="16"/>
  <c r="N871" i="16"/>
  <c r="M871" i="16"/>
  <c r="L871" i="16"/>
  <c r="K871" i="16"/>
  <c r="J871" i="16"/>
  <c r="I871" i="16"/>
  <c r="H871" i="16"/>
  <c r="G871" i="16"/>
  <c r="F871" i="16"/>
  <c r="A871" i="16"/>
  <c r="C871" i="16" s="1"/>
  <c r="AB870" i="16"/>
  <c r="AA870" i="16"/>
  <c r="N870" i="16"/>
  <c r="M870" i="16"/>
  <c r="L870" i="16"/>
  <c r="K870" i="16"/>
  <c r="J870" i="16"/>
  <c r="I870" i="16"/>
  <c r="H870" i="16"/>
  <c r="G870" i="16"/>
  <c r="F870" i="16"/>
  <c r="B870" i="16"/>
  <c r="A870" i="16"/>
  <c r="AB869" i="16"/>
  <c r="AA869" i="16"/>
  <c r="N869" i="16"/>
  <c r="M869" i="16"/>
  <c r="L869" i="16"/>
  <c r="K869" i="16"/>
  <c r="J869" i="16"/>
  <c r="I869" i="16"/>
  <c r="H869" i="16"/>
  <c r="G869" i="16"/>
  <c r="F869" i="16" s="1"/>
  <c r="A869" i="16"/>
  <c r="C869" i="16" s="1"/>
  <c r="AB868" i="16"/>
  <c r="AA868" i="16"/>
  <c r="N868" i="16"/>
  <c r="M868" i="16"/>
  <c r="L868" i="16"/>
  <c r="K868" i="16"/>
  <c r="J868" i="16"/>
  <c r="I868" i="16"/>
  <c r="H868" i="16"/>
  <c r="G868" i="16"/>
  <c r="F868" i="16" s="1"/>
  <c r="B868" i="16"/>
  <c r="A868" i="16"/>
  <c r="AB867" i="16"/>
  <c r="AA867" i="16"/>
  <c r="N867" i="16"/>
  <c r="M867" i="16"/>
  <c r="L867" i="16"/>
  <c r="K867" i="16"/>
  <c r="J867" i="16"/>
  <c r="I867" i="16"/>
  <c r="H867" i="16"/>
  <c r="G867" i="16"/>
  <c r="F867" i="16" s="1"/>
  <c r="A867" i="16"/>
  <c r="AB866" i="16"/>
  <c r="AA866" i="16"/>
  <c r="M866" i="16"/>
  <c r="L866" i="16"/>
  <c r="K866" i="16"/>
  <c r="J866" i="16"/>
  <c r="I866" i="16"/>
  <c r="H866" i="16"/>
  <c r="G866" i="16"/>
  <c r="A866" i="16"/>
  <c r="N866" i="16" s="1"/>
  <c r="AB865" i="16"/>
  <c r="AA865" i="16"/>
  <c r="M865" i="16"/>
  <c r="L865" i="16"/>
  <c r="K865" i="16"/>
  <c r="J865" i="16"/>
  <c r="I865" i="16"/>
  <c r="H865" i="16"/>
  <c r="G865" i="16"/>
  <c r="A865" i="16"/>
  <c r="C865" i="16" s="1"/>
  <c r="AB864" i="16"/>
  <c r="AA864" i="16"/>
  <c r="M864" i="16"/>
  <c r="L864" i="16"/>
  <c r="K864" i="16"/>
  <c r="J864" i="16"/>
  <c r="I864" i="16"/>
  <c r="H864" i="16"/>
  <c r="G864" i="16"/>
  <c r="B864" i="16"/>
  <c r="A864" i="16"/>
  <c r="N864" i="16" s="1"/>
  <c r="AB863" i="16"/>
  <c r="AA863" i="16"/>
  <c r="N863" i="16"/>
  <c r="M863" i="16"/>
  <c r="L863" i="16"/>
  <c r="K863" i="16"/>
  <c r="J863" i="16"/>
  <c r="I863" i="16"/>
  <c r="H863" i="16"/>
  <c r="G863" i="16"/>
  <c r="F863" i="16"/>
  <c r="A863" i="16"/>
  <c r="C863" i="16" s="1"/>
  <c r="AB862" i="16"/>
  <c r="AA862" i="16"/>
  <c r="N862" i="16"/>
  <c r="M862" i="16"/>
  <c r="L862" i="16"/>
  <c r="K862" i="16"/>
  <c r="J862" i="16"/>
  <c r="I862" i="16"/>
  <c r="H862" i="16"/>
  <c r="G862" i="16"/>
  <c r="F862" i="16"/>
  <c r="B862" i="16"/>
  <c r="A862" i="16"/>
  <c r="AB861" i="16"/>
  <c r="AA861" i="16"/>
  <c r="N861" i="16"/>
  <c r="M861" i="16"/>
  <c r="L861" i="16"/>
  <c r="K861" i="16"/>
  <c r="J861" i="16"/>
  <c r="I861" i="16"/>
  <c r="H861" i="16"/>
  <c r="G861" i="16"/>
  <c r="F861" i="16" s="1"/>
  <c r="A861" i="16"/>
  <c r="C861" i="16" s="1"/>
  <c r="AB860" i="16"/>
  <c r="AA860" i="16"/>
  <c r="N860" i="16"/>
  <c r="M860" i="16"/>
  <c r="L860" i="16"/>
  <c r="K860" i="16"/>
  <c r="J860" i="16"/>
  <c r="I860" i="16"/>
  <c r="H860" i="16"/>
  <c r="G860" i="16"/>
  <c r="F860" i="16" s="1"/>
  <c r="B860" i="16"/>
  <c r="A860" i="16"/>
  <c r="AB859" i="16"/>
  <c r="AA859" i="16"/>
  <c r="N859" i="16"/>
  <c r="M859" i="16"/>
  <c r="L859" i="16"/>
  <c r="K859" i="16"/>
  <c r="J859" i="16"/>
  <c r="I859" i="16"/>
  <c r="H859" i="16"/>
  <c r="G859" i="16"/>
  <c r="F859" i="16" s="1"/>
  <c r="A859" i="16"/>
  <c r="AB858" i="16"/>
  <c r="AA858" i="16"/>
  <c r="M858" i="16"/>
  <c r="L858" i="16"/>
  <c r="K858" i="16"/>
  <c r="J858" i="16"/>
  <c r="I858" i="16"/>
  <c r="H858" i="16"/>
  <c r="G858" i="16"/>
  <c r="A858" i="16"/>
  <c r="N858" i="16" s="1"/>
  <c r="AB857" i="16"/>
  <c r="AA857" i="16"/>
  <c r="M857" i="16"/>
  <c r="L857" i="16"/>
  <c r="K857" i="16"/>
  <c r="J857" i="16"/>
  <c r="I857" i="16"/>
  <c r="H857" i="16"/>
  <c r="G857" i="16"/>
  <c r="A857" i="16"/>
  <c r="C857" i="16" s="1"/>
  <c r="AB856" i="16"/>
  <c r="AA856" i="16"/>
  <c r="M856" i="16"/>
  <c r="L856" i="16"/>
  <c r="K856" i="16"/>
  <c r="J856" i="16"/>
  <c r="I856" i="16"/>
  <c r="H856" i="16"/>
  <c r="G856" i="16"/>
  <c r="B856" i="16"/>
  <c r="A856" i="16"/>
  <c r="N856" i="16" s="1"/>
  <c r="AB855" i="16"/>
  <c r="AA855" i="16"/>
  <c r="N855" i="16"/>
  <c r="M855" i="16"/>
  <c r="L855" i="16"/>
  <c r="K855" i="16"/>
  <c r="J855" i="16"/>
  <c r="I855" i="16"/>
  <c r="H855" i="16"/>
  <c r="G855" i="16"/>
  <c r="F855" i="16"/>
  <c r="A855" i="16"/>
  <c r="C855" i="16" s="1"/>
  <c r="AB854" i="16"/>
  <c r="AA854" i="16"/>
  <c r="N854" i="16"/>
  <c r="M854" i="16"/>
  <c r="L854" i="16"/>
  <c r="K854" i="16"/>
  <c r="J854" i="16"/>
  <c r="I854" i="16"/>
  <c r="H854" i="16"/>
  <c r="G854" i="16"/>
  <c r="F854" i="16"/>
  <c r="B854" i="16"/>
  <c r="A854" i="16"/>
  <c r="AB853" i="16"/>
  <c r="AA853" i="16"/>
  <c r="N853" i="16"/>
  <c r="M853" i="16"/>
  <c r="L853" i="16"/>
  <c r="K853" i="16"/>
  <c r="J853" i="16"/>
  <c r="I853" i="16"/>
  <c r="H853" i="16"/>
  <c r="G853" i="16"/>
  <c r="F853" i="16" s="1"/>
  <c r="A853" i="16"/>
  <c r="C853" i="16" s="1"/>
  <c r="AB852" i="16"/>
  <c r="AA852" i="16"/>
  <c r="N852" i="16"/>
  <c r="M852" i="16"/>
  <c r="L852" i="16"/>
  <c r="K852" i="16"/>
  <c r="J852" i="16"/>
  <c r="I852" i="16"/>
  <c r="H852" i="16"/>
  <c r="G852" i="16"/>
  <c r="F852" i="16" s="1"/>
  <c r="B852" i="16"/>
  <c r="A852" i="16"/>
  <c r="AB851" i="16"/>
  <c r="AA851" i="16"/>
  <c r="N851" i="16"/>
  <c r="M851" i="16"/>
  <c r="L851" i="16"/>
  <c r="K851" i="16"/>
  <c r="J851" i="16"/>
  <c r="I851" i="16"/>
  <c r="H851" i="16"/>
  <c r="G851" i="16"/>
  <c r="F851" i="16" s="1"/>
  <c r="A851" i="16"/>
  <c r="AB850" i="16"/>
  <c r="AA850" i="16"/>
  <c r="M850" i="16"/>
  <c r="L850" i="16"/>
  <c r="K850" i="16"/>
  <c r="J850" i="16"/>
  <c r="I850" i="16"/>
  <c r="H850" i="16"/>
  <c r="G850" i="16"/>
  <c r="A850" i="16"/>
  <c r="N850" i="16" s="1"/>
  <c r="AB849" i="16"/>
  <c r="AA849" i="16"/>
  <c r="M849" i="16"/>
  <c r="L849" i="16"/>
  <c r="K849" i="16"/>
  <c r="J849" i="16"/>
  <c r="I849" i="16"/>
  <c r="H849" i="16"/>
  <c r="G849" i="16"/>
  <c r="A849" i="16"/>
  <c r="C849" i="16" s="1"/>
  <c r="AB848" i="16"/>
  <c r="AA848" i="16"/>
  <c r="M848" i="16"/>
  <c r="L848" i="16"/>
  <c r="K848" i="16"/>
  <c r="J848" i="16"/>
  <c r="I848" i="16"/>
  <c r="B848" i="16" s="1"/>
  <c r="H848" i="16"/>
  <c r="C848" i="16" s="1"/>
  <c r="G848" i="16"/>
  <c r="F848" i="16" s="1"/>
  <c r="A848" i="16"/>
  <c r="N848" i="16" s="1"/>
  <c r="AB847" i="16"/>
  <c r="AA847" i="16"/>
  <c r="N847" i="16"/>
  <c r="M847" i="16"/>
  <c r="L847" i="16"/>
  <c r="K847" i="16"/>
  <c r="J847" i="16"/>
  <c r="I847" i="16"/>
  <c r="H847" i="16"/>
  <c r="G847" i="16"/>
  <c r="F847" i="16" s="1"/>
  <c r="A847" i="16"/>
  <c r="AB846" i="16"/>
  <c r="AA846" i="16"/>
  <c r="M846" i="16"/>
  <c r="L846" i="16"/>
  <c r="K846" i="16"/>
  <c r="J846" i="16"/>
  <c r="I846" i="16"/>
  <c r="H846" i="16"/>
  <c r="C846" i="16" s="1"/>
  <c r="G846" i="16"/>
  <c r="A846" i="16"/>
  <c r="N846" i="16" s="1"/>
  <c r="AB845" i="16"/>
  <c r="AA845" i="16"/>
  <c r="M845" i="16"/>
  <c r="L845" i="16"/>
  <c r="K845" i="16"/>
  <c r="J845" i="16"/>
  <c r="I845" i="16"/>
  <c r="H845" i="16"/>
  <c r="G845" i="16"/>
  <c r="A845" i="16"/>
  <c r="C845" i="16" s="1"/>
  <c r="AB844" i="16"/>
  <c r="AA844" i="16"/>
  <c r="M844" i="16"/>
  <c r="L844" i="16"/>
  <c r="K844" i="16"/>
  <c r="J844" i="16"/>
  <c r="I844" i="16"/>
  <c r="H844" i="16"/>
  <c r="G844" i="16"/>
  <c r="B844" i="16"/>
  <c r="A844" i="16"/>
  <c r="N844" i="16" s="1"/>
  <c r="AB843" i="16"/>
  <c r="AA843" i="16"/>
  <c r="N843" i="16"/>
  <c r="M843" i="16"/>
  <c r="L843" i="16"/>
  <c r="K843" i="16"/>
  <c r="J843" i="16"/>
  <c r="I843" i="16"/>
  <c r="H843" i="16"/>
  <c r="G843" i="16"/>
  <c r="F843" i="16"/>
  <c r="A843" i="16"/>
  <c r="C843" i="16" s="1"/>
  <c r="AB842" i="16"/>
  <c r="AA842" i="16"/>
  <c r="N842" i="16"/>
  <c r="M842" i="16"/>
  <c r="L842" i="16"/>
  <c r="K842" i="16"/>
  <c r="J842" i="16"/>
  <c r="I842" i="16"/>
  <c r="H842" i="16"/>
  <c r="G842" i="16"/>
  <c r="F842" i="16"/>
  <c r="B842" i="16"/>
  <c r="A842" i="16"/>
  <c r="AB841" i="16"/>
  <c r="AA841" i="16"/>
  <c r="N841" i="16"/>
  <c r="M841" i="16"/>
  <c r="L841" i="16"/>
  <c r="K841" i="16"/>
  <c r="J841" i="16"/>
  <c r="I841" i="16"/>
  <c r="H841" i="16"/>
  <c r="G841" i="16"/>
  <c r="F841" i="16" s="1"/>
  <c r="A841" i="16"/>
  <c r="C841" i="16" s="1"/>
  <c r="AB840" i="16"/>
  <c r="AA840" i="16"/>
  <c r="N840" i="16"/>
  <c r="M840" i="16"/>
  <c r="L840" i="16"/>
  <c r="K840" i="16"/>
  <c r="J840" i="16"/>
  <c r="I840" i="16"/>
  <c r="H840" i="16"/>
  <c r="G840" i="16"/>
  <c r="F840" i="16" s="1"/>
  <c r="B840" i="16"/>
  <c r="A840" i="16"/>
  <c r="AB839" i="16"/>
  <c r="AA839" i="16"/>
  <c r="N839" i="16"/>
  <c r="M839" i="16"/>
  <c r="L839" i="16"/>
  <c r="K839" i="16"/>
  <c r="J839" i="16"/>
  <c r="I839" i="16"/>
  <c r="H839" i="16"/>
  <c r="G839" i="16"/>
  <c r="F839" i="16" s="1"/>
  <c r="A839" i="16"/>
  <c r="AB838" i="16"/>
  <c r="AA838" i="16"/>
  <c r="M838" i="16"/>
  <c r="L838" i="16"/>
  <c r="K838" i="16"/>
  <c r="J838" i="16"/>
  <c r="I838" i="16"/>
  <c r="H838" i="16"/>
  <c r="G838" i="16"/>
  <c r="A838" i="16"/>
  <c r="N838" i="16" s="1"/>
  <c r="AB837" i="16"/>
  <c r="AA837" i="16"/>
  <c r="M837" i="16"/>
  <c r="L837" i="16"/>
  <c r="K837" i="16"/>
  <c r="J837" i="16"/>
  <c r="I837" i="16"/>
  <c r="H837" i="16"/>
  <c r="G837" i="16"/>
  <c r="A837" i="16"/>
  <c r="C837" i="16" s="1"/>
  <c r="AB836" i="16"/>
  <c r="AA836" i="16"/>
  <c r="M836" i="16"/>
  <c r="L836" i="16"/>
  <c r="K836" i="16"/>
  <c r="J836" i="16"/>
  <c r="I836" i="16"/>
  <c r="B836" i="16" s="1"/>
  <c r="H836" i="16"/>
  <c r="G836" i="16"/>
  <c r="A836" i="16"/>
  <c r="N836" i="16" s="1"/>
  <c r="AB835" i="16"/>
  <c r="AA835" i="16"/>
  <c r="N835" i="16"/>
  <c r="M835" i="16"/>
  <c r="L835" i="16"/>
  <c r="K835" i="16"/>
  <c r="J835" i="16"/>
  <c r="I835" i="16"/>
  <c r="H835" i="16"/>
  <c r="G835" i="16"/>
  <c r="F835" i="16"/>
  <c r="A835" i="16"/>
  <c r="C835" i="16" s="1"/>
  <c r="AB834" i="16"/>
  <c r="AA834" i="16"/>
  <c r="N834" i="16"/>
  <c r="M834" i="16"/>
  <c r="L834" i="16"/>
  <c r="K834" i="16"/>
  <c r="J834" i="16"/>
  <c r="I834" i="16"/>
  <c r="H834" i="16"/>
  <c r="G834" i="16"/>
  <c r="F834" i="16"/>
  <c r="B834" i="16"/>
  <c r="A834" i="16"/>
  <c r="AB833" i="16"/>
  <c r="AA833" i="16"/>
  <c r="N833" i="16"/>
  <c r="M833" i="16"/>
  <c r="L833" i="16"/>
  <c r="K833" i="16"/>
  <c r="J833" i="16"/>
  <c r="I833" i="16"/>
  <c r="H833" i="16"/>
  <c r="G833" i="16"/>
  <c r="F833" i="16" s="1"/>
  <c r="A833" i="16"/>
  <c r="C833" i="16" s="1"/>
  <c r="AB832" i="16"/>
  <c r="AA832" i="16"/>
  <c r="N832" i="16"/>
  <c r="M832" i="16"/>
  <c r="L832" i="16"/>
  <c r="K832" i="16"/>
  <c r="J832" i="16"/>
  <c r="I832" i="16"/>
  <c r="H832" i="16"/>
  <c r="G832" i="16"/>
  <c r="F832" i="16" s="1"/>
  <c r="B832" i="16"/>
  <c r="A832" i="16"/>
  <c r="AB831" i="16"/>
  <c r="AA831" i="16"/>
  <c r="N831" i="16"/>
  <c r="M831" i="16"/>
  <c r="L831" i="16"/>
  <c r="K831" i="16"/>
  <c r="J831" i="16"/>
  <c r="I831" i="16"/>
  <c r="H831" i="16"/>
  <c r="G831" i="16"/>
  <c r="F831" i="16" s="1"/>
  <c r="A831" i="16"/>
  <c r="AB830" i="16"/>
  <c r="AA830" i="16"/>
  <c r="M830" i="16"/>
  <c r="L830" i="16"/>
  <c r="K830" i="16"/>
  <c r="J830" i="16"/>
  <c r="I830" i="16"/>
  <c r="H830" i="16"/>
  <c r="C830" i="16" s="1"/>
  <c r="G830" i="16"/>
  <c r="A830" i="16"/>
  <c r="N830" i="16" s="1"/>
  <c r="AB829" i="16"/>
  <c r="AA829" i="16"/>
  <c r="M829" i="16"/>
  <c r="L829" i="16"/>
  <c r="K829" i="16"/>
  <c r="J829" i="16"/>
  <c r="I829" i="16"/>
  <c r="H829" i="16"/>
  <c r="G829" i="16"/>
  <c r="A829" i="16"/>
  <c r="C829" i="16" s="1"/>
  <c r="AB828" i="16"/>
  <c r="AA828" i="16"/>
  <c r="M828" i="16"/>
  <c r="L828" i="16"/>
  <c r="K828" i="16"/>
  <c r="J828" i="16"/>
  <c r="I828" i="16"/>
  <c r="B828" i="16" s="1"/>
  <c r="H828" i="16"/>
  <c r="G828" i="16"/>
  <c r="A828" i="16"/>
  <c r="N828" i="16" s="1"/>
  <c r="AB827" i="16"/>
  <c r="AA827" i="16"/>
  <c r="N827" i="16"/>
  <c r="M827" i="16"/>
  <c r="L827" i="16"/>
  <c r="K827" i="16"/>
  <c r="J827" i="16"/>
  <c r="I827" i="16"/>
  <c r="H827" i="16"/>
  <c r="G827" i="16"/>
  <c r="F827" i="16"/>
  <c r="A827" i="16"/>
  <c r="C827" i="16" s="1"/>
  <c r="AB826" i="16"/>
  <c r="AA826" i="16"/>
  <c r="N826" i="16"/>
  <c r="M826" i="16"/>
  <c r="L826" i="16"/>
  <c r="K826" i="16"/>
  <c r="J826" i="16"/>
  <c r="I826" i="16"/>
  <c r="H826" i="16"/>
  <c r="G826" i="16"/>
  <c r="F826" i="16"/>
  <c r="B826" i="16"/>
  <c r="A826" i="16"/>
  <c r="AB825" i="16"/>
  <c r="AA825" i="16"/>
  <c r="N825" i="16"/>
  <c r="M825" i="16"/>
  <c r="L825" i="16"/>
  <c r="K825" i="16"/>
  <c r="J825" i="16"/>
  <c r="I825" i="16"/>
  <c r="H825" i="16"/>
  <c r="G825" i="16"/>
  <c r="F825" i="16" s="1"/>
  <c r="A825" i="16"/>
  <c r="C825" i="16" s="1"/>
  <c r="AB824" i="16"/>
  <c r="AA824" i="16"/>
  <c r="N824" i="16"/>
  <c r="M824" i="16"/>
  <c r="L824" i="16"/>
  <c r="K824" i="16"/>
  <c r="J824" i="16"/>
  <c r="I824" i="16"/>
  <c r="H824" i="16"/>
  <c r="G824" i="16"/>
  <c r="F824" i="16" s="1"/>
  <c r="B824" i="16"/>
  <c r="A824" i="16"/>
  <c r="AB823" i="16"/>
  <c r="AA823" i="16"/>
  <c r="N823" i="16"/>
  <c r="M823" i="16"/>
  <c r="L823" i="16"/>
  <c r="K823" i="16"/>
  <c r="J823" i="16"/>
  <c r="I823" i="16"/>
  <c r="H823" i="16"/>
  <c r="G823" i="16"/>
  <c r="F823" i="16" s="1"/>
  <c r="A823" i="16"/>
  <c r="AB822" i="16"/>
  <c r="AA822" i="16"/>
  <c r="M822" i="16"/>
  <c r="L822" i="16"/>
  <c r="K822" i="16"/>
  <c r="J822" i="16"/>
  <c r="I822" i="16"/>
  <c r="H822" i="16"/>
  <c r="G822" i="16"/>
  <c r="A822" i="16"/>
  <c r="N822" i="16" s="1"/>
  <c r="AB821" i="16"/>
  <c r="AA821" i="16"/>
  <c r="M821" i="16"/>
  <c r="L821" i="16"/>
  <c r="K821" i="16"/>
  <c r="J821" i="16"/>
  <c r="I821" i="16"/>
  <c r="H821" i="16"/>
  <c r="G821" i="16"/>
  <c r="A821" i="16"/>
  <c r="C821" i="16" s="1"/>
  <c r="AB820" i="16"/>
  <c r="AA820" i="16"/>
  <c r="M820" i="16"/>
  <c r="L820" i="16"/>
  <c r="K820" i="16"/>
  <c r="J820" i="16"/>
  <c r="I820" i="16"/>
  <c r="B820" i="16" s="1"/>
  <c r="H820" i="16"/>
  <c r="G820" i="16"/>
  <c r="A820" i="16"/>
  <c r="N820" i="16" s="1"/>
  <c r="AB819" i="16"/>
  <c r="AA819" i="16"/>
  <c r="N819" i="16"/>
  <c r="M819" i="16"/>
  <c r="L819" i="16"/>
  <c r="K819" i="16"/>
  <c r="J819" i="16"/>
  <c r="I819" i="16"/>
  <c r="H819" i="16"/>
  <c r="G819" i="16"/>
  <c r="F819" i="16"/>
  <c r="A819" i="16"/>
  <c r="C819" i="16" s="1"/>
  <c r="AB818" i="16"/>
  <c r="AA818" i="16"/>
  <c r="N818" i="16"/>
  <c r="M818" i="16"/>
  <c r="L818" i="16"/>
  <c r="K818" i="16"/>
  <c r="J818" i="16"/>
  <c r="I818" i="16"/>
  <c r="H818" i="16"/>
  <c r="G818" i="16"/>
  <c r="F818" i="16"/>
  <c r="B818" i="16"/>
  <c r="A818" i="16"/>
  <c r="AB817" i="16"/>
  <c r="AA817" i="16"/>
  <c r="N817" i="16"/>
  <c r="M817" i="16"/>
  <c r="L817" i="16"/>
  <c r="K817" i="16"/>
  <c r="J817" i="16"/>
  <c r="I817" i="16"/>
  <c r="H817" i="16"/>
  <c r="G817" i="16"/>
  <c r="F817" i="16" s="1"/>
  <c r="A817" i="16"/>
  <c r="C817" i="16" s="1"/>
  <c r="AB816" i="16"/>
  <c r="AA816" i="16"/>
  <c r="N816" i="16"/>
  <c r="M816" i="16"/>
  <c r="L816" i="16"/>
  <c r="K816" i="16"/>
  <c r="J816" i="16"/>
  <c r="I816" i="16"/>
  <c r="H816" i="16"/>
  <c r="G816" i="16"/>
  <c r="F816" i="16" s="1"/>
  <c r="B816" i="16"/>
  <c r="A816" i="16"/>
  <c r="AB815" i="16"/>
  <c r="AA815" i="16"/>
  <c r="N815" i="16"/>
  <c r="M815" i="16"/>
  <c r="L815" i="16"/>
  <c r="K815" i="16"/>
  <c r="J815" i="16"/>
  <c r="I815" i="16"/>
  <c r="H815" i="16"/>
  <c r="G815" i="16"/>
  <c r="F815" i="16" s="1"/>
  <c r="A815" i="16"/>
  <c r="AB814" i="16"/>
  <c r="AA814" i="16"/>
  <c r="M814" i="16"/>
  <c r="L814" i="16"/>
  <c r="K814" i="16"/>
  <c r="J814" i="16"/>
  <c r="I814" i="16"/>
  <c r="H814" i="16"/>
  <c r="G814" i="16"/>
  <c r="A814" i="16"/>
  <c r="N814" i="16" s="1"/>
  <c r="AB813" i="16"/>
  <c r="AA813" i="16"/>
  <c r="M813" i="16"/>
  <c r="L813" i="16"/>
  <c r="K813" i="16"/>
  <c r="J813" i="16"/>
  <c r="I813" i="16"/>
  <c r="H813" i="16"/>
  <c r="G813" i="16"/>
  <c r="A813" i="16"/>
  <c r="C813" i="16" s="1"/>
  <c r="AB812" i="16"/>
  <c r="AA812" i="16"/>
  <c r="M812" i="16"/>
  <c r="L812" i="16"/>
  <c r="K812" i="16"/>
  <c r="J812" i="16"/>
  <c r="I812" i="16"/>
  <c r="B812" i="16" s="1"/>
  <c r="H812" i="16"/>
  <c r="G812" i="16"/>
  <c r="A812" i="16"/>
  <c r="N812" i="16" s="1"/>
  <c r="AB811" i="16"/>
  <c r="AA811" i="16"/>
  <c r="N811" i="16"/>
  <c r="M811" i="16"/>
  <c r="L811" i="16"/>
  <c r="K811" i="16"/>
  <c r="J811" i="16"/>
  <c r="I811" i="16"/>
  <c r="H811" i="16"/>
  <c r="G811" i="16"/>
  <c r="F811" i="16"/>
  <c r="A811" i="16"/>
  <c r="C811" i="16" s="1"/>
  <c r="AB810" i="16"/>
  <c r="AA810" i="16"/>
  <c r="N810" i="16"/>
  <c r="M810" i="16"/>
  <c r="L810" i="16"/>
  <c r="K810" i="16"/>
  <c r="J810" i="16"/>
  <c r="I810" i="16"/>
  <c r="H810" i="16"/>
  <c r="G810" i="16"/>
  <c r="F810" i="16"/>
  <c r="B810" i="16"/>
  <c r="A810" i="16"/>
  <c r="AB809" i="16"/>
  <c r="AA809" i="16"/>
  <c r="N809" i="16"/>
  <c r="M809" i="16"/>
  <c r="L809" i="16"/>
  <c r="K809" i="16"/>
  <c r="J809" i="16"/>
  <c r="I809" i="16"/>
  <c r="H809" i="16"/>
  <c r="G809" i="16"/>
  <c r="F809" i="16" s="1"/>
  <c r="A809" i="16"/>
  <c r="C809" i="16" s="1"/>
  <c r="AB808" i="16"/>
  <c r="AA808" i="16"/>
  <c r="N808" i="16"/>
  <c r="M808" i="16"/>
  <c r="L808" i="16"/>
  <c r="K808" i="16"/>
  <c r="J808" i="16"/>
  <c r="I808" i="16"/>
  <c r="H808" i="16"/>
  <c r="G808" i="16"/>
  <c r="F808" i="16" s="1"/>
  <c r="B808" i="16"/>
  <c r="A808" i="16"/>
  <c r="AB807" i="16"/>
  <c r="AA807" i="16"/>
  <c r="N807" i="16"/>
  <c r="M807" i="16"/>
  <c r="L807" i="16"/>
  <c r="K807" i="16"/>
  <c r="J807" i="16"/>
  <c r="I807" i="16"/>
  <c r="H807" i="16"/>
  <c r="G807" i="16"/>
  <c r="F807" i="16" s="1"/>
  <c r="A807" i="16"/>
  <c r="AB806" i="16"/>
  <c r="AA806" i="16"/>
  <c r="M806" i="16"/>
  <c r="L806" i="16"/>
  <c r="K806" i="16"/>
  <c r="J806" i="16"/>
  <c r="I806" i="16"/>
  <c r="H806" i="16"/>
  <c r="C806" i="16" s="1"/>
  <c r="G806" i="16"/>
  <c r="A806" i="16"/>
  <c r="N806" i="16" s="1"/>
  <c r="AB805" i="16"/>
  <c r="AA805" i="16"/>
  <c r="M805" i="16"/>
  <c r="L805" i="16"/>
  <c r="K805" i="16"/>
  <c r="J805" i="16"/>
  <c r="I805" i="16"/>
  <c r="H805" i="16"/>
  <c r="G805" i="16"/>
  <c r="A805" i="16"/>
  <c r="C805" i="16" s="1"/>
  <c r="AB804" i="16"/>
  <c r="AA804" i="16"/>
  <c r="M804" i="16"/>
  <c r="L804" i="16"/>
  <c r="K804" i="16"/>
  <c r="J804" i="16"/>
  <c r="I804" i="16"/>
  <c r="H804" i="16"/>
  <c r="G804" i="16"/>
  <c r="B804" i="16"/>
  <c r="A804" i="16"/>
  <c r="N804" i="16" s="1"/>
  <c r="AB803" i="16"/>
  <c r="AA803" i="16"/>
  <c r="N803" i="16"/>
  <c r="M803" i="16"/>
  <c r="L803" i="16"/>
  <c r="K803" i="16"/>
  <c r="J803" i="16"/>
  <c r="I803" i="16"/>
  <c r="H803" i="16"/>
  <c r="G803" i="16"/>
  <c r="F803" i="16"/>
  <c r="A803" i="16"/>
  <c r="C803" i="16" s="1"/>
  <c r="AB802" i="16"/>
  <c r="AA802" i="16"/>
  <c r="N802" i="16"/>
  <c r="M802" i="16"/>
  <c r="L802" i="16"/>
  <c r="K802" i="16"/>
  <c r="J802" i="16"/>
  <c r="I802" i="16"/>
  <c r="H802" i="16"/>
  <c r="G802" i="16"/>
  <c r="F802" i="16"/>
  <c r="B802" i="16"/>
  <c r="A802" i="16"/>
  <c r="AB801" i="16"/>
  <c r="AA801" i="16"/>
  <c r="N801" i="16"/>
  <c r="M801" i="16"/>
  <c r="L801" i="16"/>
  <c r="K801" i="16"/>
  <c r="J801" i="16"/>
  <c r="I801" i="16"/>
  <c r="H801" i="16"/>
  <c r="G801" i="16"/>
  <c r="F801" i="16" s="1"/>
  <c r="A801" i="16"/>
  <c r="C801" i="16" s="1"/>
  <c r="AB800" i="16"/>
  <c r="AA800" i="16"/>
  <c r="N800" i="16"/>
  <c r="M800" i="16"/>
  <c r="L800" i="16"/>
  <c r="K800" i="16"/>
  <c r="J800" i="16"/>
  <c r="I800" i="16"/>
  <c r="H800" i="16"/>
  <c r="G800" i="16"/>
  <c r="F800" i="16" s="1"/>
  <c r="B800" i="16"/>
  <c r="A800" i="16"/>
  <c r="AB799" i="16"/>
  <c r="AA799" i="16"/>
  <c r="N799" i="16"/>
  <c r="M799" i="16"/>
  <c r="L799" i="16"/>
  <c r="K799" i="16"/>
  <c r="J799" i="16"/>
  <c r="I799" i="16"/>
  <c r="H799" i="16"/>
  <c r="G799" i="16"/>
  <c r="F799" i="16" s="1"/>
  <c r="A799" i="16"/>
  <c r="AB798" i="16"/>
  <c r="AA798" i="16"/>
  <c r="M798" i="16"/>
  <c r="L798" i="16"/>
  <c r="K798" i="16"/>
  <c r="J798" i="16"/>
  <c r="I798" i="16"/>
  <c r="H798" i="16"/>
  <c r="G798" i="16"/>
  <c r="A798" i="16"/>
  <c r="N798" i="16" s="1"/>
  <c r="AB797" i="16"/>
  <c r="AA797" i="16"/>
  <c r="M797" i="16"/>
  <c r="L797" i="16"/>
  <c r="K797" i="16"/>
  <c r="J797" i="16"/>
  <c r="I797" i="16"/>
  <c r="H797" i="16"/>
  <c r="G797" i="16"/>
  <c r="A797" i="16"/>
  <c r="C797" i="16" s="1"/>
  <c r="AB796" i="16"/>
  <c r="AA796" i="16"/>
  <c r="M796" i="16"/>
  <c r="L796" i="16"/>
  <c r="K796" i="16"/>
  <c r="J796" i="16"/>
  <c r="I796" i="16"/>
  <c r="H796" i="16"/>
  <c r="G796" i="16"/>
  <c r="B796" i="16"/>
  <c r="A796" i="16"/>
  <c r="N796" i="16" s="1"/>
  <c r="AB795" i="16"/>
  <c r="AA795" i="16"/>
  <c r="N795" i="16"/>
  <c r="M795" i="16"/>
  <c r="L795" i="16"/>
  <c r="K795" i="16"/>
  <c r="J795" i="16"/>
  <c r="I795" i="16"/>
  <c r="H795" i="16"/>
  <c r="G795" i="16"/>
  <c r="F795" i="16"/>
  <c r="A795" i="16"/>
  <c r="C795" i="16" s="1"/>
  <c r="AB794" i="16"/>
  <c r="AA794" i="16"/>
  <c r="N794" i="16"/>
  <c r="M794" i="16"/>
  <c r="L794" i="16"/>
  <c r="K794" i="16"/>
  <c r="J794" i="16"/>
  <c r="I794" i="16"/>
  <c r="H794" i="16"/>
  <c r="G794" i="16"/>
  <c r="F794" i="16"/>
  <c r="B794" i="16"/>
  <c r="A794" i="16"/>
  <c r="AB793" i="16"/>
  <c r="AA793" i="16"/>
  <c r="N793" i="16"/>
  <c r="M793" i="16"/>
  <c r="L793" i="16"/>
  <c r="K793" i="16"/>
  <c r="J793" i="16"/>
  <c r="I793" i="16"/>
  <c r="H793" i="16"/>
  <c r="G793" i="16"/>
  <c r="F793" i="16" s="1"/>
  <c r="A793" i="16"/>
  <c r="C793" i="16" s="1"/>
  <c r="AB792" i="16"/>
  <c r="AA792" i="16"/>
  <c r="N792" i="16"/>
  <c r="M792" i="16"/>
  <c r="L792" i="16"/>
  <c r="K792" i="16"/>
  <c r="J792" i="16"/>
  <c r="I792" i="16"/>
  <c r="H792" i="16"/>
  <c r="G792" i="16"/>
  <c r="F792" i="16" s="1"/>
  <c r="B792" i="16"/>
  <c r="A792" i="16"/>
  <c r="AB791" i="16"/>
  <c r="AA791" i="16"/>
  <c r="N791" i="16"/>
  <c r="M791" i="16"/>
  <c r="L791" i="16"/>
  <c r="K791" i="16"/>
  <c r="J791" i="16"/>
  <c r="I791" i="16"/>
  <c r="H791" i="16"/>
  <c r="G791" i="16"/>
  <c r="F791" i="16" s="1"/>
  <c r="A791" i="16"/>
  <c r="AB790" i="16"/>
  <c r="AA790" i="16"/>
  <c r="M790" i="16"/>
  <c r="L790" i="16"/>
  <c r="K790" i="16"/>
  <c r="J790" i="16"/>
  <c r="I790" i="16"/>
  <c r="H790" i="16"/>
  <c r="G790" i="16"/>
  <c r="A790" i="16"/>
  <c r="N790" i="16" s="1"/>
  <c r="AB789" i="16"/>
  <c r="AA789" i="16"/>
  <c r="M789" i="16"/>
  <c r="L789" i="16"/>
  <c r="K789" i="16"/>
  <c r="J789" i="16"/>
  <c r="I789" i="16"/>
  <c r="H789" i="16"/>
  <c r="G789" i="16"/>
  <c r="A789" i="16"/>
  <c r="C789" i="16" s="1"/>
  <c r="AB788" i="16"/>
  <c r="AA788" i="16"/>
  <c r="M788" i="16"/>
  <c r="L788" i="16"/>
  <c r="K788" i="16"/>
  <c r="J788" i="16"/>
  <c r="I788" i="16"/>
  <c r="B788" i="16" s="1"/>
  <c r="H788" i="16"/>
  <c r="G788" i="16"/>
  <c r="A788" i="16"/>
  <c r="N788" i="16" s="1"/>
  <c r="AB787" i="16"/>
  <c r="AA787" i="16"/>
  <c r="N787" i="16"/>
  <c r="M787" i="16"/>
  <c r="L787" i="16"/>
  <c r="K787" i="16"/>
  <c r="J787" i="16"/>
  <c r="I787" i="16"/>
  <c r="H787" i="16"/>
  <c r="G787" i="16"/>
  <c r="F787" i="16"/>
  <c r="A787" i="16"/>
  <c r="C787" i="16" s="1"/>
  <c r="AB786" i="16"/>
  <c r="AA786" i="16"/>
  <c r="N786" i="16"/>
  <c r="M786" i="16"/>
  <c r="L786" i="16"/>
  <c r="K786" i="16"/>
  <c r="J786" i="16"/>
  <c r="I786" i="16"/>
  <c r="H786" i="16"/>
  <c r="G786" i="16"/>
  <c r="F786" i="16"/>
  <c r="B786" i="16"/>
  <c r="A786" i="16"/>
  <c r="AB785" i="16"/>
  <c r="AA785" i="16"/>
  <c r="N785" i="16"/>
  <c r="M785" i="16"/>
  <c r="L785" i="16"/>
  <c r="K785" i="16"/>
  <c r="J785" i="16"/>
  <c r="I785" i="16"/>
  <c r="H785" i="16"/>
  <c r="G785" i="16"/>
  <c r="F785" i="16" s="1"/>
  <c r="A785" i="16"/>
  <c r="C785" i="16" s="1"/>
  <c r="AB784" i="16"/>
  <c r="AA784" i="16"/>
  <c r="N784" i="16"/>
  <c r="M784" i="16"/>
  <c r="L784" i="16"/>
  <c r="K784" i="16"/>
  <c r="J784" i="16"/>
  <c r="I784" i="16"/>
  <c r="H784" i="16"/>
  <c r="G784" i="16"/>
  <c r="F784" i="16" s="1"/>
  <c r="B784" i="16"/>
  <c r="A784" i="16"/>
  <c r="AB783" i="16"/>
  <c r="AA783" i="16"/>
  <c r="N783" i="16"/>
  <c r="M783" i="16"/>
  <c r="L783" i="16"/>
  <c r="K783" i="16"/>
  <c r="J783" i="16"/>
  <c r="I783" i="16"/>
  <c r="H783" i="16"/>
  <c r="G783" i="16"/>
  <c r="F783" i="16" s="1"/>
  <c r="A783" i="16"/>
  <c r="AB782" i="16"/>
  <c r="AA782" i="16"/>
  <c r="M782" i="16"/>
  <c r="L782" i="16"/>
  <c r="K782" i="16"/>
  <c r="J782" i="16"/>
  <c r="I782" i="16"/>
  <c r="H782" i="16"/>
  <c r="G782" i="16"/>
  <c r="A782" i="16"/>
  <c r="N782" i="16" s="1"/>
  <c r="AB781" i="16"/>
  <c r="AA781" i="16"/>
  <c r="M781" i="16"/>
  <c r="L781" i="16"/>
  <c r="K781" i="16"/>
  <c r="J781" i="16"/>
  <c r="I781" i="16"/>
  <c r="H781" i="16"/>
  <c r="G781" i="16"/>
  <c r="A781" i="16"/>
  <c r="C781" i="16" s="1"/>
  <c r="AB780" i="16"/>
  <c r="AA780" i="16"/>
  <c r="M780" i="16"/>
  <c r="L780" i="16"/>
  <c r="K780" i="16"/>
  <c r="J780" i="16"/>
  <c r="I780" i="16"/>
  <c r="B780" i="16" s="1"/>
  <c r="H780" i="16"/>
  <c r="G780" i="16"/>
  <c r="A780" i="16"/>
  <c r="N780" i="16" s="1"/>
  <c r="AB779" i="16"/>
  <c r="AA779" i="16"/>
  <c r="N779" i="16"/>
  <c r="M779" i="16"/>
  <c r="L779" i="16"/>
  <c r="K779" i="16"/>
  <c r="J779" i="16"/>
  <c r="I779" i="16"/>
  <c r="H779" i="16"/>
  <c r="G779" i="16"/>
  <c r="F779" i="16"/>
  <c r="A779" i="16"/>
  <c r="C779" i="16" s="1"/>
  <c r="AB778" i="16"/>
  <c r="AA778" i="16"/>
  <c r="N778" i="16"/>
  <c r="M778" i="16"/>
  <c r="L778" i="16"/>
  <c r="K778" i="16"/>
  <c r="J778" i="16"/>
  <c r="I778" i="16"/>
  <c r="H778" i="16"/>
  <c r="G778" i="16"/>
  <c r="F778" i="16"/>
  <c r="B778" i="16"/>
  <c r="A778" i="16"/>
  <c r="AB777" i="16"/>
  <c r="AA777" i="16"/>
  <c r="N777" i="16"/>
  <c r="M777" i="16"/>
  <c r="L777" i="16"/>
  <c r="K777" i="16"/>
  <c r="J777" i="16"/>
  <c r="I777" i="16"/>
  <c r="H777" i="16"/>
  <c r="G777" i="16"/>
  <c r="F777" i="16" s="1"/>
  <c r="A777" i="16"/>
  <c r="C777" i="16" s="1"/>
  <c r="AB776" i="16"/>
  <c r="AA776" i="16"/>
  <c r="N776" i="16"/>
  <c r="M776" i="16"/>
  <c r="L776" i="16"/>
  <c r="K776" i="16"/>
  <c r="J776" i="16"/>
  <c r="I776" i="16"/>
  <c r="H776" i="16"/>
  <c r="G776" i="16"/>
  <c r="F776" i="16" s="1"/>
  <c r="B776" i="16"/>
  <c r="A776" i="16"/>
  <c r="AB775" i="16"/>
  <c r="AA775" i="16"/>
  <c r="N775" i="16"/>
  <c r="M775" i="16"/>
  <c r="L775" i="16"/>
  <c r="K775" i="16"/>
  <c r="J775" i="16"/>
  <c r="I775" i="16"/>
  <c r="H775" i="16"/>
  <c r="G775" i="16"/>
  <c r="F775" i="16" s="1"/>
  <c r="A775" i="16"/>
  <c r="AB774" i="16"/>
  <c r="AA774" i="16"/>
  <c r="M774" i="16"/>
  <c r="L774" i="16"/>
  <c r="K774" i="16"/>
  <c r="J774" i="16"/>
  <c r="I774" i="16"/>
  <c r="H774" i="16"/>
  <c r="C774" i="16" s="1"/>
  <c r="G774" i="16"/>
  <c r="A774" i="16"/>
  <c r="N774" i="16" s="1"/>
  <c r="AB773" i="16"/>
  <c r="AA773" i="16"/>
  <c r="M773" i="16"/>
  <c r="L773" i="16"/>
  <c r="K773" i="16"/>
  <c r="J773" i="16"/>
  <c r="I773" i="16"/>
  <c r="H773" i="16"/>
  <c r="G773" i="16"/>
  <c r="A773" i="16"/>
  <c r="C773" i="16" s="1"/>
  <c r="AB772" i="16"/>
  <c r="AA772" i="16"/>
  <c r="M772" i="16"/>
  <c r="L772" i="16"/>
  <c r="K772" i="16"/>
  <c r="J772" i="16"/>
  <c r="I772" i="16"/>
  <c r="H772" i="16"/>
  <c r="G772" i="16"/>
  <c r="B772" i="16"/>
  <c r="A772" i="16"/>
  <c r="N772" i="16" s="1"/>
  <c r="AB771" i="16"/>
  <c r="AA771" i="16"/>
  <c r="N771" i="16"/>
  <c r="M771" i="16"/>
  <c r="L771" i="16"/>
  <c r="K771" i="16"/>
  <c r="J771" i="16"/>
  <c r="I771" i="16"/>
  <c r="H771" i="16"/>
  <c r="G771" i="16"/>
  <c r="F771" i="16"/>
  <c r="A771" i="16"/>
  <c r="C771" i="16" s="1"/>
  <c r="AB770" i="16"/>
  <c r="AA770" i="16"/>
  <c r="N770" i="16"/>
  <c r="M770" i="16"/>
  <c r="L770" i="16"/>
  <c r="K770" i="16"/>
  <c r="J770" i="16"/>
  <c r="I770" i="16"/>
  <c r="H770" i="16"/>
  <c r="G770" i="16"/>
  <c r="F770" i="16"/>
  <c r="B770" i="16"/>
  <c r="A770" i="16"/>
  <c r="AB769" i="16"/>
  <c r="AA769" i="16"/>
  <c r="N769" i="16"/>
  <c r="M769" i="16"/>
  <c r="L769" i="16"/>
  <c r="K769" i="16"/>
  <c r="J769" i="16"/>
  <c r="I769" i="16"/>
  <c r="H769" i="16"/>
  <c r="G769" i="16"/>
  <c r="F769" i="16" s="1"/>
  <c r="A769" i="16"/>
  <c r="C769" i="16" s="1"/>
  <c r="AB768" i="16"/>
  <c r="AA768" i="16"/>
  <c r="N768" i="16"/>
  <c r="M768" i="16"/>
  <c r="L768" i="16"/>
  <c r="K768" i="16"/>
  <c r="J768" i="16"/>
  <c r="I768" i="16"/>
  <c r="H768" i="16"/>
  <c r="G768" i="16"/>
  <c r="F768" i="16" s="1"/>
  <c r="B768" i="16"/>
  <c r="A768" i="16"/>
  <c r="AB767" i="16"/>
  <c r="AA767" i="16"/>
  <c r="N767" i="16"/>
  <c r="M767" i="16"/>
  <c r="L767" i="16"/>
  <c r="K767" i="16"/>
  <c r="J767" i="16"/>
  <c r="I767" i="16"/>
  <c r="H767" i="16"/>
  <c r="G767" i="16"/>
  <c r="F767" i="16" s="1"/>
  <c r="A767" i="16"/>
  <c r="AB766" i="16"/>
  <c r="AA766" i="16"/>
  <c r="M766" i="16"/>
  <c r="L766" i="16"/>
  <c r="K766" i="16"/>
  <c r="J766" i="16"/>
  <c r="I766" i="16"/>
  <c r="H766" i="16"/>
  <c r="G766" i="16"/>
  <c r="A766" i="16"/>
  <c r="N766" i="16" s="1"/>
  <c r="AB765" i="16"/>
  <c r="AA765" i="16"/>
  <c r="M765" i="16"/>
  <c r="L765" i="16"/>
  <c r="K765" i="16"/>
  <c r="J765" i="16"/>
  <c r="I765" i="16"/>
  <c r="H765" i="16"/>
  <c r="G765" i="16"/>
  <c r="A765" i="16"/>
  <c r="C765" i="16" s="1"/>
  <c r="AB764" i="16"/>
  <c r="AA764" i="16"/>
  <c r="M764" i="16"/>
  <c r="L764" i="16"/>
  <c r="K764" i="16"/>
  <c r="J764" i="16"/>
  <c r="I764" i="16"/>
  <c r="B764" i="16" s="1"/>
  <c r="H764" i="16"/>
  <c r="G764" i="16"/>
  <c r="A764" i="16"/>
  <c r="N764" i="16" s="1"/>
  <c r="AB763" i="16"/>
  <c r="AA763" i="16"/>
  <c r="N763" i="16"/>
  <c r="M763" i="16"/>
  <c r="L763" i="16"/>
  <c r="K763" i="16"/>
  <c r="J763" i="16"/>
  <c r="I763" i="16"/>
  <c r="H763" i="16"/>
  <c r="G763" i="16"/>
  <c r="F763" i="16"/>
  <c r="A763" i="16"/>
  <c r="C763" i="16" s="1"/>
  <c r="AB762" i="16"/>
  <c r="AA762" i="16"/>
  <c r="N762" i="16"/>
  <c r="M762" i="16"/>
  <c r="L762" i="16"/>
  <c r="K762" i="16"/>
  <c r="J762" i="16"/>
  <c r="I762" i="16"/>
  <c r="H762" i="16"/>
  <c r="G762" i="16"/>
  <c r="F762" i="16"/>
  <c r="B762" i="16"/>
  <c r="A762" i="16"/>
  <c r="AB761" i="16"/>
  <c r="AA761" i="16"/>
  <c r="N761" i="16"/>
  <c r="M761" i="16"/>
  <c r="L761" i="16"/>
  <c r="K761" i="16"/>
  <c r="J761" i="16"/>
  <c r="I761" i="16"/>
  <c r="H761" i="16"/>
  <c r="G761" i="16"/>
  <c r="F761" i="16" s="1"/>
  <c r="A761" i="16"/>
  <c r="C761" i="16" s="1"/>
  <c r="AB760" i="16"/>
  <c r="AA760" i="16"/>
  <c r="N760" i="16"/>
  <c r="M760" i="16"/>
  <c r="L760" i="16"/>
  <c r="K760" i="16"/>
  <c r="J760" i="16"/>
  <c r="I760" i="16"/>
  <c r="H760" i="16"/>
  <c r="G760" i="16"/>
  <c r="F760" i="16" s="1"/>
  <c r="B760" i="16"/>
  <c r="A760" i="16"/>
  <c r="AB759" i="16"/>
  <c r="AA759" i="16"/>
  <c r="N759" i="16"/>
  <c r="M759" i="16"/>
  <c r="L759" i="16"/>
  <c r="K759" i="16"/>
  <c r="J759" i="16"/>
  <c r="I759" i="16"/>
  <c r="H759" i="16"/>
  <c r="G759" i="16"/>
  <c r="F759" i="16" s="1"/>
  <c r="A759" i="16"/>
  <c r="AB758" i="16"/>
  <c r="AA758" i="16"/>
  <c r="M758" i="16"/>
  <c r="L758" i="16"/>
  <c r="K758" i="16"/>
  <c r="J758" i="16"/>
  <c r="I758" i="16"/>
  <c r="H758" i="16"/>
  <c r="G758" i="16"/>
  <c r="A758" i="16"/>
  <c r="N758" i="16" s="1"/>
  <c r="AB757" i="16"/>
  <c r="AA757" i="16"/>
  <c r="M757" i="16"/>
  <c r="L757" i="16"/>
  <c r="K757" i="16"/>
  <c r="J757" i="16"/>
  <c r="I757" i="16"/>
  <c r="H757" i="16"/>
  <c r="G757" i="16"/>
  <c r="A757" i="16"/>
  <c r="C757" i="16" s="1"/>
  <c r="AB756" i="16"/>
  <c r="AA756" i="16"/>
  <c r="M756" i="16"/>
  <c r="L756" i="16"/>
  <c r="K756" i="16"/>
  <c r="J756" i="16"/>
  <c r="I756" i="16"/>
  <c r="B756" i="16" s="1"/>
  <c r="H756" i="16"/>
  <c r="G756" i="16"/>
  <c r="A756" i="16"/>
  <c r="N756" i="16" s="1"/>
  <c r="AB755" i="16"/>
  <c r="AA755" i="16"/>
  <c r="N755" i="16"/>
  <c r="M755" i="16"/>
  <c r="L755" i="16"/>
  <c r="K755" i="16"/>
  <c r="J755" i="16"/>
  <c r="I755" i="16"/>
  <c r="H755" i="16"/>
  <c r="G755" i="16"/>
  <c r="F755" i="16"/>
  <c r="A755" i="16"/>
  <c r="C755" i="16" s="1"/>
  <c r="AB754" i="16"/>
  <c r="AA754" i="16"/>
  <c r="N754" i="16"/>
  <c r="M754" i="16"/>
  <c r="L754" i="16"/>
  <c r="K754" i="16"/>
  <c r="J754" i="16"/>
  <c r="I754" i="16"/>
  <c r="H754" i="16"/>
  <c r="G754" i="16"/>
  <c r="F754" i="16"/>
  <c r="B754" i="16"/>
  <c r="A754" i="16"/>
  <c r="AB753" i="16"/>
  <c r="AA753" i="16"/>
  <c r="N753" i="16"/>
  <c r="M753" i="16"/>
  <c r="L753" i="16"/>
  <c r="K753" i="16"/>
  <c r="J753" i="16"/>
  <c r="I753" i="16"/>
  <c r="H753" i="16"/>
  <c r="G753" i="16"/>
  <c r="F753" i="16" s="1"/>
  <c r="A753" i="16"/>
  <c r="C753" i="16" s="1"/>
  <c r="AB752" i="16"/>
  <c r="AA752" i="16"/>
  <c r="N752" i="16"/>
  <c r="M752" i="16"/>
  <c r="L752" i="16"/>
  <c r="K752" i="16"/>
  <c r="J752" i="16"/>
  <c r="I752" i="16"/>
  <c r="H752" i="16"/>
  <c r="G752" i="16"/>
  <c r="F752" i="16" s="1"/>
  <c r="B752" i="16"/>
  <c r="A752" i="16"/>
  <c r="AB751" i="16"/>
  <c r="AA751" i="16"/>
  <c r="N751" i="16"/>
  <c r="M751" i="16"/>
  <c r="L751" i="16"/>
  <c r="K751" i="16"/>
  <c r="J751" i="16"/>
  <c r="I751" i="16"/>
  <c r="H751" i="16"/>
  <c r="G751" i="16"/>
  <c r="F751" i="16" s="1"/>
  <c r="A751" i="16"/>
  <c r="AB750" i="16"/>
  <c r="AA750" i="16"/>
  <c r="M750" i="16"/>
  <c r="L750" i="16"/>
  <c r="K750" i="16"/>
  <c r="J750" i="16"/>
  <c r="I750" i="16"/>
  <c r="H750" i="16"/>
  <c r="C750" i="16" s="1"/>
  <c r="G750" i="16"/>
  <c r="A750" i="16"/>
  <c r="N750" i="16" s="1"/>
  <c r="AB749" i="16"/>
  <c r="AA749" i="16"/>
  <c r="M749" i="16"/>
  <c r="L749" i="16"/>
  <c r="K749" i="16"/>
  <c r="J749" i="16"/>
  <c r="I749" i="16"/>
  <c r="H749" i="16"/>
  <c r="G749" i="16"/>
  <c r="A749" i="16"/>
  <c r="C749" i="16" s="1"/>
  <c r="AB748" i="16"/>
  <c r="AA748" i="16"/>
  <c r="M748" i="16"/>
  <c r="L748" i="16"/>
  <c r="K748" i="16"/>
  <c r="J748" i="16"/>
  <c r="I748" i="16"/>
  <c r="B748" i="16" s="1"/>
  <c r="H748" i="16"/>
  <c r="G748" i="16"/>
  <c r="A748" i="16"/>
  <c r="N748" i="16" s="1"/>
  <c r="AB747" i="16"/>
  <c r="AA747" i="16"/>
  <c r="N747" i="16"/>
  <c r="M747" i="16"/>
  <c r="L747" i="16"/>
  <c r="K747" i="16"/>
  <c r="J747" i="16"/>
  <c r="I747" i="16"/>
  <c r="H747" i="16"/>
  <c r="G747" i="16"/>
  <c r="F747" i="16"/>
  <c r="A747" i="16"/>
  <c r="C747" i="16" s="1"/>
  <c r="AB746" i="16"/>
  <c r="AA746" i="16"/>
  <c r="N746" i="16"/>
  <c r="M746" i="16"/>
  <c r="L746" i="16"/>
  <c r="K746" i="16"/>
  <c r="J746" i="16"/>
  <c r="I746" i="16"/>
  <c r="H746" i="16"/>
  <c r="G746" i="16"/>
  <c r="F746" i="16"/>
  <c r="B746" i="16"/>
  <c r="A746" i="16"/>
  <c r="AB745" i="16"/>
  <c r="AA745" i="16"/>
  <c r="N745" i="16"/>
  <c r="M745" i="16"/>
  <c r="L745" i="16"/>
  <c r="K745" i="16"/>
  <c r="J745" i="16"/>
  <c r="I745" i="16"/>
  <c r="H745" i="16"/>
  <c r="G745" i="16"/>
  <c r="F745" i="16" s="1"/>
  <c r="A745" i="16"/>
  <c r="C745" i="16" s="1"/>
  <c r="AB744" i="16"/>
  <c r="AA744" i="16"/>
  <c r="N744" i="16"/>
  <c r="M744" i="16"/>
  <c r="L744" i="16"/>
  <c r="K744" i="16"/>
  <c r="J744" i="16"/>
  <c r="I744" i="16"/>
  <c r="H744" i="16"/>
  <c r="G744" i="16"/>
  <c r="F744" i="16" s="1"/>
  <c r="B744" i="16"/>
  <c r="A744" i="16"/>
  <c r="AB743" i="16"/>
  <c r="AA743" i="16"/>
  <c r="N743" i="16"/>
  <c r="M743" i="16"/>
  <c r="L743" i="16"/>
  <c r="K743" i="16"/>
  <c r="J743" i="16"/>
  <c r="I743" i="16"/>
  <c r="H743" i="16"/>
  <c r="G743" i="16"/>
  <c r="F743" i="16" s="1"/>
  <c r="A743" i="16"/>
  <c r="AB742" i="16"/>
  <c r="AA742" i="16"/>
  <c r="M742" i="16"/>
  <c r="L742" i="16"/>
  <c r="K742" i="16"/>
  <c r="J742" i="16"/>
  <c r="I742" i="16"/>
  <c r="H742" i="16"/>
  <c r="G742" i="16"/>
  <c r="A742" i="16"/>
  <c r="N742" i="16" s="1"/>
  <c r="AB741" i="16"/>
  <c r="AA741" i="16"/>
  <c r="M741" i="16"/>
  <c r="L741" i="16"/>
  <c r="K741" i="16"/>
  <c r="J741" i="16"/>
  <c r="I741" i="16"/>
  <c r="H741" i="16"/>
  <c r="G741" i="16"/>
  <c r="A741" i="16"/>
  <c r="C741" i="16" s="1"/>
  <c r="AB740" i="16"/>
  <c r="AA740" i="16"/>
  <c r="M740" i="16"/>
  <c r="L740" i="16"/>
  <c r="K740" i="16"/>
  <c r="J740" i="16"/>
  <c r="I740" i="16"/>
  <c r="B740" i="16" s="1"/>
  <c r="H740" i="16"/>
  <c r="G740" i="16"/>
  <c r="A740" i="16"/>
  <c r="N740" i="16" s="1"/>
  <c r="AB739" i="16"/>
  <c r="AA739" i="16"/>
  <c r="N739" i="16"/>
  <c r="M739" i="16"/>
  <c r="L739" i="16"/>
  <c r="K739" i="16"/>
  <c r="J739" i="16"/>
  <c r="I739" i="16"/>
  <c r="H739" i="16"/>
  <c r="G739" i="16"/>
  <c r="F739" i="16"/>
  <c r="A739" i="16"/>
  <c r="C739" i="16" s="1"/>
  <c r="AB738" i="16"/>
  <c r="AA738" i="16"/>
  <c r="N738" i="16"/>
  <c r="M738" i="16"/>
  <c r="L738" i="16"/>
  <c r="K738" i="16"/>
  <c r="J738" i="16"/>
  <c r="I738" i="16"/>
  <c r="H738" i="16"/>
  <c r="G738" i="16"/>
  <c r="F738" i="16"/>
  <c r="B738" i="16"/>
  <c r="A738" i="16"/>
  <c r="AB737" i="16"/>
  <c r="AA737" i="16"/>
  <c r="N737" i="16"/>
  <c r="M737" i="16"/>
  <c r="L737" i="16"/>
  <c r="K737" i="16"/>
  <c r="J737" i="16"/>
  <c r="I737" i="16"/>
  <c r="H737" i="16"/>
  <c r="G737" i="16"/>
  <c r="F737" i="16" s="1"/>
  <c r="A737" i="16"/>
  <c r="C737" i="16" s="1"/>
  <c r="AB736" i="16"/>
  <c r="AA736" i="16"/>
  <c r="N736" i="16"/>
  <c r="M736" i="16"/>
  <c r="L736" i="16"/>
  <c r="K736" i="16"/>
  <c r="J736" i="16"/>
  <c r="I736" i="16"/>
  <c r="H736" i="16"/>
  <c r="G736" i="16"/>
  <c r="F736" i="16" s="1"/>
  <c r="B736" i="16"/>
  <c r="A736" i="16"/>
  <c r="AB735" i="16"/>
  <c r="AA735" i="16"/>
  <c r="N735" i="16"/>
  <c r="M735" i="16"/>
  <c r="L735" i="16"/>
  <c r="K735" i="16"/>
  <c r="J735" i="16"/>
  <c r="I735" i="16"/>
  <c r="H735" i="16"/>
  <c r="G735" i="16"/>
  <c r="F735" i="16" s="1"/>
  <c r="A735" i="16"/>
  <c r="AB734" i="16"/>
  <c r="AA734" i="16"/>
  <c r="M734" i="16"/>
  <c r="L734" i="16"/>
  <c r="K734" i="16"/>
  <c r="J734" i="16"/>
  <c r="I734" i="16"/>
  <c r="H734" i="16"/>
  <c r="G734" i="16"/>
  <c r="A734" i="16"/>
  <c r="N734" i="16" s="1"/>
  <c r="AB733" i="16"/>
  <c r="AA733" i="16"/>
  <c r="M733" i="16"/>
  <c r="L733" i="16"/>
  <c r="K733" i="16"/>
  <c r="J733" i="16"/>
  <c r="I733" i="16"/>
  <c r="H733" i="16"/>
  <c r="G733" i="16"/>
  <c r="A733" i="16"/>
  <c r="C733" i="16" s="1"/>
  <c r="AB732" i="16"/>
  <c r="AA732" i="16"/>
  <c r="M732" i="16"/>
  <c r="L732" i="16"/>
  <c r="K732" i="16"/>
  <c r="J732" i="16"/>
  <c r="I732" i="16"/>
  <c r="B732" i="16" s="1"/>
  <c r="H732" i="16"/>
  <c r="G732" i="16"/>
  <c r="A732" i="16"/>
  <c r="N732" i="16" s="1"/>
  <c r="AB731" i="16"/>
  <c r="AA731" i="16"/>
  <c r="N731" i="16"/>
  <c r="M731" i="16"/>
  <c r="L731" i="16"/>
  <c r="K731" i="16"/>
  <c r="J731" i="16"/>
  <c r="I731" i="16"/>
  <c r="H731" i="16"/>
  <c r="G731" i="16"/>
  <c r="F731" i="16"/>
  <c r="A731" i="16"/>
  <c r="C731" i="16" s="1"/>
  <c r="AB730" i="16"/>
  <c r="AA730" i="16"/>
  <c r="N730" i="16"/>
  <c r="M730" i="16"/>
  <c r="L730" i="16"/>
  <c r="K730" i="16"/>
  <c r="J730" i="16"/>
  <c r="I730" i="16"/>
  <c r="H730" i="16"/>
  <c r="G730" i="16"/>
  <c r="F730" i="16"/>
  <c r="B730" i="16"/>
  <c r="A730" i="16"/>
  <c r="AB729" i="16"/>
  <c r="AA729" i="16"/>
  <c r="N729" i="16"/>
  <c r="M729" i="16"/>
  <c r="L729" i="16"/>
  <c r="K729" i="16"/>
  <c r="J729" i="16"/>
  <c r="I729" i="16"/>
  <c r="H729" i="16"/>
  <c r="G729" i="16"/>
  <c r="F729" i="16" s="1"/>
  <c r="A729" i="16"/>
  <c r="C729" i="16" s="1"/>
  <c r="AB728" i="16"/>
  <c r="AA728" i="16"/>
  <c r="N728" i="16"/>
  <c r="M728" i="16"/>
  <c r="L728" i="16"/>
  <c r="K728" i="16"/>
  <c r="J728" i="16"/>
  <c r="I728" i="16"/>
  <c r="H728" i="16"/>
  <c r="G728" i="16"/>
  <c r="F728" i="16" s="1"/>
  <c r="B728" i="16"/>
  <c r="A728" i="16"/>
  <c r="AB727" i="16"/>
  <c r="AA727" i="16"/>
  <c r="N727" i="16"/>
  <c r="M727" i="16"/>
  <c r="L727" i="16"/>
  <c r="K727" i="16"/>
  <c r="J727" i="16"/>
  <c r="I727" i="16"/>
  <c r="H727" i="16"/>
  <c r="G727" i="16"/>
  <c r="F727" i="16" s="1"/>
  <c r="A727" i="16"/>
  <c r="AB726" i="16"/>
  <c r="AA726" i="16"/>
  <c r="M726" i="16"/>
  <c r="L726" i="16"/>
  <c r="K726" i="16"/>
  <c r="J726" i="16"/>
  <c r="I726" i="16"/>
  <c r="H726" i="16"/>
  <c r="G726" i="16"/>
  <c r="A726" i="16"/>
  <c r="N726" i="16" s="1"/>
  <c r="AB725" i="16"/>
  <c r="AA725" i="16"/>
  <c r="M725" i="16"/>
  <c r="L725" i="16"/>
  <c r="K725" i="16"/>
  <c r="J725" i="16"/>
  <c r="I725" i="16"/>
  <c r="H725" i="16"/>
  <c r="G725" i="16"/>
  <c r="A725" i="16"/>
  <c r="C725" i="16" s="1"/>
  <c r="AB724" i="16"/>
  <c r="AA724" i="16"/>
  <c r="M724" i="16"/>
  <c r="L724" i="16"/>
  <c r="K724" i="16"/>
  <c r="J724" i="16"/>
  <c r="I724" i="16"/>
  <c r="B724" i="16" s="1"/>
  <c r="H724" i="16"/>
  <c r="G724" i="16"/>
  <c r="A724" i="16"/>
  <c r="N724" i="16" s="1"/>
  <c r="AB723" i="16"/>
  <c r="AA723" i="16"/>
  <c r="N723" i="16"/>
  <c r="M723" i="16"/>
  <c r="L723" i="16"/>
  <c r="K723" i="16"/>
  <c r="J723" i="16"/>
  <c r="I723" i="16"/>
  <c r="H723" i="16"/>
  <c r="G723" i="16"/>
  <c r="F723" i="16"/>
  <c r="A723" i="16"/>
  <c r="C723" i="16" s="1"/>
  <c r="AB722" i="16"/>
  <c r="AA722" i="16"/>
  <c r="N722" i="16"/>
  <c r="M722" i="16"/>
  <c r="L722" i="16"/>
  <c r="K722" i="16"/>
  <c r="J722" i="16"/>
  <c r="I722" i="16"/>
  <c r="H722" i="16"/>
  <c r="G722" i="16"/>
  <c r="F722" i="16"/>
  <c r="B722" i="16"/>
  <c r="A722" i="16"/>
  <c r="AB721" i="16"/>
  <c r="AA721" i="16"/>
  <c r="N721" i="16"/>
  <c r="M721" i="16"/>
  <c r="L721" i="16"/>
  <c r="K721" i="16"/>
  <c r="J721" i="16"/>
  <c r="I721" i="16"/>
  <c r="H721" i="16"/>
  <c r="G721" i="16"/>
  <c r="F721" i="16" s="1"/>
  <c r="A721" i="16"/>
  <c r="C721" i="16" s="1"/>
  <c r="AB720" i="16"/>
  <c r="AA720" i="16"/>
  <c r="N720" i="16"/>
  <c r="M720" i="16"/>
  <c r="L720" i="16"/>
  <c r="K720" i="16"/>
  <c r="J720" i="16"/>
  <c r="I720" i="16"/>
  <c r="H720" i="16"/>
  <c r="G720" i="16"/>
  <c r="F720" i="16" s="1"/>
  <c r="B720" i="16"/>
  <c r="A720" i="16"/>
  <c r="AB719" i="16"/>
  <c r="AA719" i="16"/>
  <c r="N719" i="16"/>
  <c r="M719" i="16"/>
  <c r="L719" i="16"/>
  <c r="K719" i="16"/>
  <c r="J719" i="16"/>
  <c r="I719" i="16"/>
  <c r="H719" i="16"/>
  <c r="G719" i="16"/>
  <c r="F719" i="16" s="1"/>
  <c r="A719" i="16"/>
  <c r="AB718" i="16"/>
  <c r="AA718" i="16"/>
  <c r="M718" i="16"/>
  <c r="L718" i="16"/>
  <c r="K718" i="16"/>
  <c r="J718" i="16"/>
  <c r="I718" i="16"/>
  <c r="H718" i="16"/>
  <c r="G718" i="16"/>
  <c r="A718" i="16"/>
  <c r="N718" i="16" s="1"/>
  <c r="AB717" i="16"/>
  <c r="AA717" i="16"/>
  <c r="M717" i="16"/>
  <c r="L717" i="16"/>
  <c r="K717" i="16"/>
  <c r="J717" i="16"/>
  <c r="I717" i="16"/>
  <c r="H717" i="16"/>
  <c r="G717" i="16"/>
  <c r="A717" i="16"/>
  <c r="C717" i="16" s="1"/>
  <c r="AB716" i="16"/>
  <c r="AA716" i="16"/>
  <c r="M716" i="16"/>
  <c r="L716" i="16"/>
  <c r="K716" i="16"/>
  <c r="J716" i="16"/>
  <c r="I716" i="16"/>
  <c r="B716" i="16" s="1"/>
  <c r="H716" i="16"/>
  <c r="G716" i="16"/>
  <c r="A716" i="16"/>
  <c r="N716" i="16" s="1"/>
  <c r="AB715" i="16"/>
  <c r="AA715" i="16"/>
  <c r="N715" i="16"/>
  <c r="M715" i="16"/>
  <c r="L715" i="16"/>
  <c r="K715" i="16"/>
  <c r="J715" i="16"/>
  <c r="I715" i="16"/>
  <c r="H715" i="16"/>
  <c r="G715" i="16"/>
  <c r="F715" i="16"/>
  <c r="A715" i="16"/>
  <c r="C715" i="16" s="1"/>
  <c r="AB714" i="16"/>
  <c r="AA714" i="16"/>
  <c r="N714" i="16"/>
  <c r="M714" i="16"/>
  <c r="L714" i="16"/>
  <c r="K714" i="16"/>
  <c r="J714" i="16"/>
  <c r="I714" i="16"/>
  <c r="H714" i="16"/>
  <c r="G714" i="16"/>
  <c r="F714" i="16"/>
  <c r="B714" i="16"/>
  <c r="A714" i="16"/>
  <c r="AB713" i="16"/>
  <c r="AA713" i="16"/>
  <c r="N713" i="16"/>
  <c r="M713" i="16"/>
  <c r="L713" i="16"/>
  <c r="K713" i="16"/>
  <c r="J713" i="16"/>
  <c r="I713" i="16"/>
  <c r="H713" i="16"/>
  <c r="G713" i="16"/>
  <c r="F713" i="16" s="1"/>
  <c r="A713" i="16"/>
  <c r="C713" i="16" s="1"/>
  <c r="AB712" i="16"/>
  <c r="AA712" i="16"/>
  <c r="N712" i="16"/>
  <c r="M712" i="16"/>
  <c r="L712" i="16"/>
  <c r="K712" i="16"/>
  <c r="J712" i="16"/>
  <c r="I712" i="16"/>
  <c r="H712" i="16"/>
  <c r="G712" i="16"/>
  <c r="F712" i="16" s="1"/>
  <c r="B712" i="16"/>
  <c r="A712" i="16"/>
  <c r="AB711" i="16"/>
  <c r="AA711" i="16"/>
  <c r="N711" i="16"/>
  <c r="M711" i="16"/>
  <c r="L711" i="16"/>
  <c r="K711" i="16"/>
  <c r="J711" i="16"/>
  <c r="I711" i="16"/>
  <c r="H711" i="16"/>
  <c r="G711" i="16"/>
  <c r="F711" i="16" s="1"/>
  <c r="A711" i="16"/>
  <c r="AB710" i="16"/>
  <c r="AA710" i="16"/>
  <c r="M710" i="16"/>
  <c r="L710" i="16"/>
  <c r="K710" i="16"/>
  <c r="J710" i="16"/>
  <c r="I710" i="16"/>
  <c r="H710" i="16"/>
  <c r="C710" i="16" s="1"/>
  <c r="G710" i="16"/>
  <c r="A710" i="16"/>
  <c r="N710" i="16" s="1"/>
  <c r="AB709" i="16"/>
  <c r="AA709" i="16"/>
  <c r="M709" i="16"/>
  <c r="L709" i="16"/>
  <c r="K709" i="16"/>
  <c r="J709" i="16"/>
  <c r="I709" i="16"/>
  <c r="H709" i="16"/>
  <c r="G709" i="16"/>
  <c r="A709" i="16"/>
  <c r="C709" i="16" s="1"/>
  <c r="AB708" i="16"/>
  <c r="AA708" i="16"/>
  <c r="M708" i="16"/>
  <c r="L708" i="16"/>
  <c r="K708" i="16"/>
  <c r="J708" i="16"/>
  <c r="I708" i="16"/>
  <c r="B708" i="16" s="1"/>
  <c r="H708" i="16"/>
  <c r="G708" i="16"/>
  <c r="A708" i="16"/>
  <c r="N708" i="16" s="1"/>
  <c r="AB707" i="16"/>
  <c r="AA707" i="16"/>
  <c r="N707" i="16"/>
  <c r="M707" i="16"/>
  <c r="L707" i="16"/>
  <c r="K707" i="16"/>
  <c r="J707" i="16"/>
  <c r="I707" i="16"/>
  <c r="H707" i="16"/>
  <c r="G707" i="16"/>
  <c r="F707" i="16"/>
  <c r="A707" i="16"/>
  <c r="C707" i="16" s="1"/>
  <c r="AB706" i="16"/>
  <c r="AA706" i="16"/>
  <c r="N706" i="16"/>
  <c r="M706" i="16"/>
  <c r="L706" i="16"/>
  <c r="K706" i="16"/>
  <c r="J706" i="16"/>
  <c r="I706" i="16"/>
  <c r="H706" i="16"/>
  <c r="G706" i="16"/>
  <c r="F706" i="16"/>
  <c r="B706" i="16"/>
  <c r="A706" i="16"/>
  <c r="AB705" i="16"/>
  <c r="AA705" i="16"/>
  <c r="N705" i="16"/>
  <c r="M705" i="16"/>
  <c r="L705" i="16"/>
  <c r="K705" i="16"/>
  <c r="J705" i="16"/>
  <c r="I705" i="16"/>
  <c r="H705" i="16"/>
  <c r="G705" i="16"/>
  <c r="F705" i="16" s="1"/>
  <c r="A705" i="16"/>
  <c r="C705" i="16" s="1"/>
  <c r="AB704" i="16"/>
  <c r="AA704" i="16"/>
  <c r="N704" i="16"/>
  <c r="M704" i="16"/>
  <c r="L704" i="16"/>
  <c r="K704" i="16"/>
  <c r="J704" i="16"/>
  <c r="I704" i="16"/>
  <c r="H704" i="16"/>
  <c r="G704" i="16"/>
  <c r="F704" i="16" s="1"/>
  <c r="B704" i="16"/>
  <c r="A704" i="16"/>
  <c r="AB703" i="16"/>
  <c r="AA703" i="16"/>
  <c r="N703" i="16"/>
  <c r="M703" i="16"/>
  <c r="L703" i="16"/>
  <c r="K703" i="16"/>
  <c r="J703" i="16"/>
  <c r="I703" i="16"/>
  <c r="H703" i="16"/>
  <c r="G703" i="16"/>
  <c r="F703" i="16" s="1"/>
  <c r="A703" i="16"/>
  <c r="AB702" i="16"/>
  <c r="AA702" i="16"/>
  <c r="M702" i="16"/>
  <c r="L702" i="16"/>
  <c r="K702" i="16"/>
  <c r="J702" i="16"/>
  <c r="I702" i="16"/>
  <c r="H702" i="16"/>
  <c r="G702" i="16"/>
  <c r="A702" i="16"/>
  <c r="N702" i="16" s="1"/>
  <c r="AB701" i="16"/>
  <c r="AA701" i="16"/>
  <c r="M701" i="16"/>
  <c r="L701" i="16"/>
  <c r="K701" i="16"/>
  <c r="J701" i="16"/>
  <c r="I701" i="16"/>
  <c r="H701" i="16"/>
  <c r="G701" i="16"/>
  <c r="A701" i="16"/>
  <c r="C701" i="16" s="1"/>
  <c r="AB700" i="16"/>
  <c r="AA700" i="16"/>
  <c r="M700" i="16"/>
  <c r="L700" i="16"/>
  <c r="K700" i="16"/>
  <c r="J700" i="16"/>
  <c r="I700" i="16"/>
  <c r="H700" i="16"/>
  <c r="G700" i="16"/>
  <c r="B700" i="16"/>
  <c r="A700" i="16"/>
  <c r="N700" i="16" s="1"/>
  <c r="AB699" i="16"/>
  <c r="AA699" i="16"/>
  <c r="N699" i="16"/>
  <c r="M699" i="16"/>
  <c r="L699" i="16"/>
  <c r="K699" i="16"/>
  <c r="J699" i="16"/>
  <c r="I699" i="16"/>
  <c r="H699" i="16"/>
  <c r="G699" i="16"/>
  <c r="F699" i="16"/>
  <c r="A699" i="16"/>
  <c r="C699" i="16" s="1"/>
  <c r="AB698" i="16"/>
  <c r="AA698" i="16"/>
  <c r="N698" i="16"/>
  <c r="M698" i="16"/>
  <c r="L698" i="16"/>
  <c r="K698" i="16"/>
  <c r="J698" i="16"/>
  <c r="I698" i="16"/>
  <c r="H698" i="16"/>
  <c r="G698" i="16"/>
  <c r="F698" i="16"/>
  <c r="B698" i="16"/>
  <c r="A698" i="16"/>
  <c r="AB697" i="16"/>
  <c r="AA697" i="16"/>
  <c r="N697" i="16"/>
  <c r="M697" i="16"/>
  <c r="L697" i="16"/>
  <c r="K697" i="16"/>
  <c r="J697" i="16"/>
  <c r="I697" i="16"/>
  <c r="H697" i="16"/>
  <c r="G697" i="16"/>
  <c r="F697" i="16" s="1"/>
  <c r="A697" i="16"/>
  <c r="C697" i="16" s="1"/>
  <c r="AB696" i="16"/>
  <c r="AA696" i="16"/>
  <c r="N696" i="16"/>
  <c r="M696" i="16"/>
  <c r="L696" i="16"/>
  <c r="K696" i="16"/>
  <c r="J696" i="16"/>
  <c r="I696" i="16"/>
  <c r="H696" i="16"/>
  <c r="G696" i="16"/>
  <c r="F696" i="16" s="1"/>
  <c r="B696" i="16"/>
  <c r="A696" i="16"/>
  <c r="AB695" i="16"/>
  <c r="AA695" i="16"/>
  <c r="N695" i="16"/>
  <c r="M695" i="16"/>
  <c r="L695" i="16"/>
  <c r="K695" i="16"/>
  <c r="J695" i="16"/>
  <c r="I695" i="16"/>
  <c r="H695" i="16"/>
  <c r="G695" i="16"/>
  <c r="F695" i="16" s="1"/>
  <c r="A695" i="16"/>
  <c r="AB694" i="16"/>
  <c r="AA694" i="16"/>
  <c r="M694" i="16"/>
  <c r="L694" i="16"/>
  <c r="K694" i="16"/>
  <c r="J694" i="16"/>
  <c r="I694" i="16"/>
  <c r="H694" i="16"/>
  <c r="G694" i="16"/>
  <c r="A694" i="16"/>
  <c r="N694" i="16" s="1"/>
  <c r="AB693" i="16"/>
  <c r="AA693" i="16"/>
  <c r="M693" i="16"/>
  <c r="L693" i="16"/>
  <c r="K693" i="16"/>
  <c r="J693" i="16"/>
  <c r="I693" i="16"/>
  <c r="H693" i="16"/>
  <c r="G693" i="16"/>
  <c r="A693" i="16"/>
  <c r="C693" i="16" s="1"/>
  <c r="AB692" i="16"/>
  <c r="AA692" i="16"/>
  <c r="M692" i="16"/>
  <c r="L692" i="16"/>
  <c r="K692" i="16"/>
  <c r="J692" i="16"/>
  <c r="I692" i="16"/>
  <c r="H692" i="16"/>
  <c r="G692" i="16"/>
  <c r="B692" i="16"/>
  <c r="A692" i="16"/>
  <c r="N692" i="16" s="1"/>
  <c r="AB691" i="16"/>
  <c r="AA691" i="16"/>
  <c r="N691" i="16"/>
  <c r="M691" i="16"/>
  <c r="L691" i="16"/>
  <c r="K691" i="16"/>
  <c r="J691" i="16"/>
  <c r="I691" i="16"/>
  <c r="H691" i="16"/>
  <c r="G691" i="16"/>
  <c r="F691" i="16"/>
  <c r="A691" i="16"/>
  <c r="C691" i="16" s="1"/>
  <c r="AB690" i="16"/>
  <c r="AA690" i="16"/>
  <c r="N690" i="16"/>
  <c r="M690" i="16"/>
  <c r="L690" i="16"/>
  <c r="K690" i="16"/>
  <c r="J690" i="16"/>
  <c r="I690" i="16"/>
  <c r="H690" i="16"/>
  <c r="G690" i="16"/>
  <c r="F690" i="16"/>
  <c r="B690" i="16"/>
  <c r="A690" i="16"/>
  <c r="AB689" i="16"/>
  <c r="AA689" i="16"/>
  <c r="N689" i="16"/>
  <c r="M689" i="16"/>
  <c r="L689" i="16"/>
  <c r="K689" i="16"/>
  <c r="J689" i="16"/>
  <c r="I689" i="16"/>
  <c r="H689" i="16"/>
  <c r="G689" i="16"/>
  <c r="F689" i="16" s="1"/>
  <c r="A689" i="16"/>
  <c r="C689" i="16" s="1"/>
  <c r="AB688" i="16"/>
  <c r="AA688" i="16"/>
  <c r="N688" i="16"/>
  <c r="M688" i="16"/>
  <c r="L688" i="16"/>
  <c r="K688" i="16"/>
  <c r="J688" i="16"/>
  <c r="I688" i="16"/>
  <c r="H688" i="16"/>
  <c r="G688" i="16"/>
  <c r="F688" i="16" s="1"/>
  <c r="B688" i="16"/>
  <c r="A688" i="16"/>
  <c r="AB687" i="16"/>
  <c r="AA687" i="16"/>
  <c r="N687" i="16"/>
  <c r="M687" i="16"/>
  <c r="L687" i="16"/>
  <c r="K687" i="16"/>
  <c r="J687" i="16"/>
  <c r="I687" i="16"/>
  <c r="H687" i="16"/>
  <c r="G687" i="16"/>
  <c r="F687" i="16" s="1"/>
  <c r="A687" i="16"/>
  <c r="AB686" i="16"/>
  <c r="AA686" i="16"/>
  <c r="M686" i="16"/>
  <c r="L686" i="16"/>
  <c r="K686" i="16"/>
  <c r="J686" i="16"/>
  <c r="I686" i="16"/>
  <c r="H686" i="16"/>
  <c r="C686" i="16" s="1"/>
  <c r="G686" i="16"/>
  <c r="A686" i="16"/>
  <c r="N686" i="16" s="1"/>
  <c r="AB685" i="16"/>
  <c r="AA685" i="16"/>
  <c r="M685" i="16"/>
  <c r="L685" i="16"/>
  <c r="K685" i="16"/>
  <c r="J685" i="16"/>
  <c r="I685" i="16"/>
  <c r="H685" i="16"/>
  <c r="G685" i="16"/>
  <c r="A685" i="16"/>
  <c r="C685" i="16" s="1"/>
  <c r="AB684" i="16"/>
  <c r="AA684" i="16"/>
  <c r="M684" i="16"/>
  <c r="L684" i="16"/>
  <c r="K684" i="16"/>
  <c r="J684" i="16"/>
  <c r="I684" i="16"/>
  <c r="H684" i="16"/>
  <c r="G684" i="16"/>
  <c r="B684" i="16"/>
  <c r="A684" i="16"/>
  <c r="N684" i="16" s="1"/>
  <c r="AB683" i="16"/>
  <c r="AA683" i="16"/>
  <c r="N683" i="16"/>
  <c r="M683" i="16"/>
  <c r="L683" i="16"/>
  <c r="K683" i="16"/>
  <c r="J683" i="16"/>
  <c r="I683" i="16"/>
  <c r="H683" i="16"/>
  <c r="G683" i="16"/>
  <c r="F683" i="16"/>
  <c r="A683" i="16"/>
  <c r="C683" i="16" s="1"/>
  <c r="AB682" i="16"/>
  <c r="AA682" i="16"/>
  <c r="N682" i="16"/>
  <c r="M682" i="16"/>
  <c r="L682" i="16"/>
  <c r="K682" i="16"/>
  <c r="J682" i="16"/>
  <c r="I682" i="16"/>
  <c r="H682" i="16"/>
  <c r="G682" i="16"/>
  <c r="F682" i="16"/>
  <c r="B682" i="16"/>
  <c r="A682" i="16"/>
  <c r="AB681" i="16"/>
  <c r="AA681" i="16"/>
  <c r="N681" i="16"/>
  <c r="M681" i="16"/>
  <c r="L681" i="16"/>
  <c r="K681" i="16"/>
  <c r="J681" i="16"/>
  <c r="I681" i="16"/>
  <c r="H681" i="16"/>
  <c r="G681" i="16"/>
  <c r="F681" i="16" s="1"/>
  <c r="A681" i="16"/>
  <c r="C681" i="16" s="1"/>
  <c r="AB680" i="16"/>
  <c r="AA680" i="16"/>
  <c r="N680" i="16"/>
  <c r="M680" i="16"/>
  <c r="L680" i="16"/>
  <c r="K680" i="16"/>
  <c r="J680" i="16"/>
  <c r="I680" i="16"/>
  <c r="H680" i="16"/>
  <c r="G680" i="16"/>
  <c r="F680" i="16" s="1"/>
  <c r="B680" i="16"/>
  <c r="A680" i="16"/>
  <c r="AB679" i="16"/>
  <c r="AA679" i="16"/>
  <c r="N679" i="16"/>
  <c r="M679" i="16"/>
  <c r="L679" i="16"/>
  <c r="K679" i="16"/>
  <c r="J679" i="16"/>
  <c r="I679" i="16"/>
  <c r="H679" i="16"/>
  <c r="G679" i="16"/>
  <c r="F679" i="16" s="1"/>
  <c r="A679" i="16"/>
  <c r="AB678" i="16"/>
  <c r="AA678" i="16"/>
  <c r="M678" i="16"/>
  <c r="L678" i="16"/>
  <c r="K678" i="16"/>
  <c r="J678" i="16"/>
  <c r="I678" i="16"/>
  <c r="H678" i="16"/>
  <c r="C678" i="16" s="1"/>
  <c r="G678" i="16"/>
  <c r="A678" i="16"/>
  <c r="N678" i="16" s="1"/>
  <c r="AB677" i="16"/>
  <c r="AA677" i="16"/>
  <c r="M677" i="16"/>
  <c r="L677" i="16"/>
  <c r="K677" i="16"/>
  <c r="J677" i="16"/>
  <c r="I677" i="16"/>
  <c r="H677" i="16"/>
  <c r="G677" i="16"/>
  <c r="A677" i="16"/>
  <c r="C677" i="16" s="1"/>
  <c r="AB676" i="16"/>
  <c r="AA676" i="16"/>
  <c r="M676" i="16"/>
  <c r="L676" i="16"/>
  <c r="K676" i="16"/>
  <c r="J676" i="16"/>
  <c r="I676" i="16"/>
  <c r="B676" i="16" s="1"/>
  <c r="H676" i="16"/>
  <c r="G676" i="16"/>
  <c r="A676" i="16"/>
  <c r="N676" i="16" s="1"/>
  <c r="AB675" i="16"/>
  <c r="AA675" i="16"/>
  <c r="N675" i="16"/>
  <c r="M675" i="16"/>
  <c r="L675" i="16"/>
  <c r="K675" i="16"/>
  <c r="J675" i="16"/>
  <c r="I675" i="16"/>
  <c r="H675" i="16"/>
  <c r="G675" i="16"/>
  <c r="F675" i="16"/>
  <c r="A675" i="16"/>
  <c r="C675" i="16" s="1"/>
  <c r="AB674" i="16"/>
  <c r="AA674" i="16"/>
  <c r="N674" i="16"/>
  <c r="M674" i="16"/>
  <c r="L674" i="16"/>
  <c r="K674" i="16"/>
  <c r="J674" i="16"/>
  <c r="I674" i="16"/>
  <c r="H674" i="16"/>
  <c r="G674" i="16"/>
  <c r="F674" i="16"/>
  <c r="B674" i="16"/>
  <c r="A674" i="16"/>
  <c r="AB673" i="16"/>
  <c r="AA673" i="16"/>
  <c r="N673" i="16"/>
  <c r="M673" i="16"/>
  <c r="L673" i="16"/>
  <c r="K673" i="16"/>
  <c r="J673" i="16"/>
  <c r="I673" i="16"/>
  <c r="H673" i="16"/>
  <c r="G673" i="16"/>
  <c r="F673" i="16" s="1"/>
  <c r="A673" i="16"/>
  <c r="C673" i="16" s="1"/>
  <c r="AB672" i="16"/>
  <c r="AA672" i="16"/>
  <c r="N672" i="16"/>
  <c r="M672" i="16"/>
  <c r="L672" i="16"/>
  <c r="K672" i="16"/>
  <c r="J672" i="16"/>
  <c r="I672" i="16"/>
  <c r="H672" i="16"/>
  <c r="G672" i="16"/>
  <c r="F672" i="16" s="1"/>
  <c r="B672" i="16"/>
  <c r="A672" i="16"/>
  <c r="AB671" i="16"/>
  <c r="AA671" i="16"/>
  <c r="N671" i="16"/>
  <c r="M671" i="16"/>
  <c r="L671" i="16"/>
  <c r="K671" i="16"/>
  <c r="J671" i="16"/>
  <c r="I671" i="16"/>
  <c r="H671" i="16"/>
  <c r="G671" i="16"/>
  <c r="F671" i="16" s="1"/>
  <c r="A671" i="16"/>
  <c r="AB670" i="16"/>
  <c r="AA670" i="16"/>
  <c r="M670" i="16"/>
  <c r="L670" i="16"/>
  <c r="K670" i="16"/>
  <c r="J670" i="16"/>
  <c r="I670" i="16"/>
  <c r="H670" i="16"/>
  <c r="G670" i="16"/>
  <c r="A670" i="16"/>
  <c r="N670" i="16" s="1"/>
  <c r="AB669" i="16"/>
  <c r="AA669" i="16"/>
  <c r="M669" i="16"/>
  <c r="L669" i="16"/>
  <c r="K669" i="16"/>
  <c r="J669" i="16"/>
  <c r="I669" i="16"/>
  <c r="H669" i="16"/>
  <c r="G669" i="16"/>
  <c r="A669" i="16"/>
  <c r="C669" i="16" s="1"/>
  <c r="AB668" i="16"/>
  <c r="AA668" i="16"/>
  <c r="M668" i="16"/>
  <c r="L668" i="16"/>
  <c r="K668" i="16"/>
  <c r="J668" i="16"/>
  <c r="I668" i="16"/>
  <c r="B668" i="16" s="1"/>
  <c r="H668" i="16"/>
  <c r="G668" i="16"/>
  <c r="A668" i="16"/>
  <c r="N668" i="16" s="1"/>
  <c r="AB667" i="16"/>
  <c r="AA667" i="16"/>
  <c r="N667" i="16"/>
  <c r="M667" i="16"/>
  <c r="L667" i="16"/>
  <c r="K667" i="16"/>
  <c r="J667" i="16"/>
  <c r="I667" i="16"/>
  <c r="H667" i="16"/>
  <c r="G667" i="16"/>
  <c r="F667" i="16"/>
  <c r="A667" i="16"/>
  <c r="C667" i="16" s="1"/>
  <c r="AB666" i="16"/>
  <c r="AA666" i="16"/>
  <c r="N666" i="16"/>
  <c r="M666" i="16"/>
  <c r="L666" i="16"/>
  <c r="K666" i="16"/>
  <c r="J666" i="16"/>
  <c r="I666" i="16"/>
  <c r="H666" i="16"/>
  <c r="G666" i="16"/>
  <c r="F666" i="16"/>
  <c r="B666" i="16"/>
  <c r="A666" i="16"/>
  <c r="AB665" i="16"/>
  <c r="AA665" i="16"/>
  <c r="N665" i="16"/>
  <c r="M665" i="16"/>
  <c r="L665" i="16"/>
  <c r="K665" i="16"/>
  <c r="J665" i="16"/>
  <c r="I665" i="16"/>
  <c r="H665" i="16"/>
  <c r="G665" i="16"/>
  <c r="F665" i="16" s="1"/>
  <c r="A665" i="16"/>
  <c r="C665" i="16" s="1"/>
  <c r="AB664" i="16"/>
  <c r="AA664" i="16"/>
  <c r="N664" i="16"/>
  <c r="M664" i="16"/>
  <c r="L664" i="16"/>
  <c r="K664" i="16"/>
  <c r="J664" i="16"/>
  <c r="I664" i="16"/>
  <c r="H664" i="16"/>
  <c r="G664" i="16"/>
  <c r="F664" i="16" s="1"/>
  <c r="B664" i="16"/>
  <c r="A664" i="16"/>
  <c r="AB663" i="16"/>
  <c r="AA663" i="16"/>
  <c r="N663" i="16"/>
  <c r="M663" i="16"/>
  <c r="L663" i="16"/>
  <c r="K663" i="16"/>
  <c r="J663" i="16"/>
  <c r="I663" i="16"/>
  <c r="H663" i="16"/>
  <c r="G663" i="16"/>
  <c r="F663" i="16" s="1"/>
  <c r="A663" i="16"/>
  <c r="AB662" i="16"/>
  <c r="AA662" i="16"/>
  <c r="M662" i="16"/>
  <c r="L662" i="16"/>
  <c r="K662" i="16"/>
  <c r="J662" i="16"/>
  <c r="I662" i="16"/>
  <c r="H662" i="16"/>
  <c r="G662" i="16"/>
  <c r="A662" i="16"/>
  <c r="N662" i="16" s="1"/>
  <c r="AB661" i="16"/>
  <c r="AA661" i="16"/>
  <c r="M661" i="16"/>
  <c r="L661" i="16"/>
  <c r="K661" i="16"/>
  <c r="J661" i="16"/>
  <c r="I661" i="16"/>
  <c r="H661" i="16"/>
  <c r="G661" i="16"/>
  <c r="A661" i="16"/>
  <c r="C661" i="16" s="1"/>
  <c r="AB660" i="16"/>
  <c r="AA660" i="16"/>
  <c r="M660" i="16"/>
  <c r="L660" i="16"/>
  <c r="K660" i="16"/>
  <c r="J660" i="16"/>
  <c r="I660" i="16"/>
  <c r="B660" i="16" s="1"/>
  <c r="H660" i="16"/>
  <c r="G660" i="16"/>
  <c r="A660" i="16"/>
  <c r="N660" i="16" s="1"/>
  <c r="AB659" i="16"/>
  <c r="AA659" i="16"/>
  <c r="N659" i="16"/>
  <c r="M659" i="16"/>
  <c r="L659" i="16"/>
  <c r="K659" i="16"/>
  <c r="J659" i="16"/>
  <c r="I659" i="16"/>
  <c r="H659" i="16"/>
  <c r="G659" i="16"/>
  <c r="F659" i="16"/>
  <c r="A659" i="16"/>
  <c r="C659" i="16" s="1"/>
  <c r="AB658" i="16"/>
  <c r="AA658" i="16"/>
  <c r="N658" i="16"/>
  <c r="M658" i="16"/>
  <c r="L658" i="16"/>
  <c r="K658" i="16"/>
  <c r="J658" i="16"/>
  <c r="I658" i="16"/>
  <c r="H658" i="16"/>
  <c r="G658" i="16"/>
  <c r="F658" i="16"/>
  <c r="B658" i="16"/>
  <c r="A658" i="16"/>
  <c r="AB657" i="16"/>
  <c r="AA657" i="16"/>
  <c r="N657" i="16"/>
  <c r="M657" i="16"/>
  <c r="L657" i="16"/>
  <c r="K657" i="16"/>
  <c r="J657" i="16"/>
  <c r="I657" i="16"/>
  <c r="H657" i="16"/>
  <c r="G657" i="16"/>
  <c r="F657" i="16" s="1"/>
  <c r="A657" i="16"/>
  <c r="C657" i="16" s="1"/>
  <c r="AB656" i="16"/>
  <c r="AA656" i="16"/>
  <c r="N656" i="16"/>
  <c r="M656" i="16"/>
  <c r="L656" i="16"/>
  <c r="K656" i="16"/>
  <c r="J656" i="16"/>
  <c r="I656" i="16"/>
  <c r="H656" i="16"/>
  <c r="G656" i="16"/>
  <c r="F656" i="16" s="1"/>
  <c r="B656" i="16"/>
  <c r="A656" i="16"/>
  <c r="AB655" i="16"/>
  <c r="AA655" i="16"/>
  <c r="N655" i="16"/>
  <c r="M655" i="16"/>
  <c r="L655" i="16"/>
  <c r="K655" i="16"/>
  <c r="J655" i="16"/>
  <c r="I655" i="16"/>
  <c r="H655" i="16"/>
  <c r="G655" i="16"/>
  <c r="F655" i="16" s="1"/>
  <c r="A655" i="16"/>
  <c r="AB654" i="16"/>
  <c r="AA654" i="16"/>
  <c r="M654" i="16"/>
  <c r="L654" i="16"/>
  <c r="K654" i="16"/>
  <c r="J654" i="16"/>
  <c r="I654" i="16"/>
  <c r="H654" i="16"/>
  <c r="G654" i="16"/>
  <c r="A654" i="16"/>
  <c r="N654" i="16" s="1"/>
  <c r="AB653" i="16"/>
  <c r="AA653" i="16"/>
  <c r="M653" i="16"/>
  <c r="L653" i="16"/>
  <c r="K653" i="16"/>
  <c r="J653" i="16"/>
  <c r="I653" i="16"/>
  <c r="H653" i="16"/>
  <c r="G653" i="16"/>
  <c r="A653" i="16"/>
  <c r="C653" i="16" s="1"/>
  <c r="AB652" i="16"/>
  <c r="AA652" i="16"/>
  <c r="M652" i="16"/>
  <c r="L652" i="16"/>
  <c r="K652" i="16"/>
  <c r="J652" i="16"/>
  <c r="I652" i="16"/>
  <c r="H652" i="16"/>
  <c r="G652" i="16"/>
  <c r="B652" i="16"/>
  <c r="A652" i="16"/>
  <c r="N652" i="16" s="1"/>
  <c r="AB651" i="16"/>
  <c r="AA651" i="16"/>
  <c r="N651" i="16"/>
  <c r="M651" i="16"/>
  <c r="L651" i="16"/>
  <c r="K651" i="16"/>
  <c r="J651" i="16"/>
  <c r="I651" i="16"/>
  <c r="H651" i="16"/>
  <c r="G651" i="16"/>
  <c r="F651" i="16"/>
  <c r="A651" i="16"/>
  <c r="C651" i="16" s="1"/>
  <c r="AB650" i="16"/>
  <c r="AA650" i="16"/>
  <c r="N650" i="16"/>
  <c r="M650" i="16"/>
  <c r="L650" i="16"/>
  <c r="K650" i="16"/>
  <c r="J650" i="16"/>
  <c r="I650" i="16"/>
  <c r="H650" i="16"/>
  <c r="G650" i="16"/>
  <c r="F650" i="16"/>
  <c r="B650" i="16"/>
  <c r="A650" i="16"/>
  <c r="AB649" i="16"/>
  <c r="AA649" i="16"/>
  <c r="N649" i="16"/>
  <c r="M649" i="16"/>
  <c r="L649" i="16"/>
  <c r="K649" i="16"/>
  <c r="J649" i="16"/>
  <c r="I649" i="16"/>
  <c r="H649" i="16"/>
  <c r="G649" i="16"/>
  <c r="F649" i="16" s="1"/>
  <c r="A649" i="16"/>
  <c r="C649" i="16" s="1"/>
  <c r="AB648" i="16"/>
  <c r="AA648" i="16"/>
  <c r="N648" i="16"/>
  <c r="M648" i="16"/>
  <c r="L648" i="16"/>
  <c r="K648" i="16"/>
  <c r="J648" i="16"/>
  <c r="I648" i="16"/>
  <c r="H648" i="16"/>
  <c r="G648" i="16"/>
  <c r="F648" i="16" s="1"/>
  <c r="B648" i="16"/>
  <c r="A648" i="16"/>
  <c r="AB647" i="16"/>
  <c r="AA647" i="16"/>
  <c r="N647" i="16"/>
  <c r="M647" i="16"/>
  <c r="L647" i="16"/>
  <c r="K647" i="16"/>
  <c r="J647" i="16"/>
  <c r="I647" i="16"/>
  <c r="H647" i="16"/>
  <c r="G647" i="16"/>
  <c r="F647" i="16" s="1"/>
  <c r="A647" i="16"/>
  <c r="AB646" i="16"/>
  <c r="AA646" i="16"/>
  <c r="M646" i="16"/>
  <c r="L646" i="16"/>
  <c r="K646" i="16"/>
  <c r="J646" i="16"/>
  <c r="I646" i="16"/>
  <c r="H646" i="16"/>
  <c r="G646" i="16"/>
  <c r="A646" i="16"/>
  <c r="N646" i="16" s="1"/>
  <c r="AB645" i="16"/>
  <c r="AA645" i="16"/>
  <c r="M645" i="16"/>
  <c r="L645" i="16"/>
  <c r="K645" i="16"/>
  <c r="J645" i="16"/>
  <c r="I645" i="16"/>
  <c r="H645" i="16"/>
  <c r="G645" i="16"/>
  <c r="A645" i="16"/>
  <c r="C645" i="16" s="1"/>
  <c r="AB644" i="16"/>
  <c r="AA644" i="16"/>
  <c r="M644" i="16"/>
  <c r="L644" i="16"/>
  <c r="K644" i="16"/>
  <c r="J644" i="16"/>
  <c r="I644" i="16"/>
  <c r="B644" i="16" s="1"/>
  <c r="H644" i="16"/>
  <c r="G644" i="16"/>
  <c r="A644" i="16"/>
  <c r="N644" i="16" s="1"/>
  <c r="AB643" i="16"/>
  <c r="AA643" i="16"/>
  <c r="N643" i="16"/>
  <c r="M643" i="16"/>
  <c r="L643" i="16"/>
  <c r="K643" i="16"/>
  <c r="J643" i="16"/>
  <c r="I643" i="16"/>
  <c r="H643" i="16"/>
  <c r="G643" i="16"/>
  <c r="F643" i="16"/>
  <c r="A643" i="16"/>
  <c r="C643" i="16" s="1"/>
  <c r="AB642" i="16"/>
  <c r="AA642" i="16"/>
  <c r="N642" i="16"/>
  <c r="M642" i="16"/>
  <c r="L642" i="16"/>
  <c r="K642" i="16"/>
  <c r="J642" i="16"/>
  <c r="I642" i="16"/>
  <c r="H642" i="16"/>
  <c r="G642" i="16"/>
  <c r="F642" i="16"/>
  <c r="B642" i="16"/>
  <c r="A642" i="16"/>
  <c r="AB641" i="16"/>
  <c r="AA641" i="16"/>
  <c r="N641" i="16"/>
  <c r="M641" i="16"/>
  <c r="L641" i="16"/>
  <c r="K641" i="16"/>
  <c r="J641" i="16"/>
  <c r="I641" i="16"/>
  <c r="H641" i="16"/>
  <c r="G641" i="16"/>
  <c r="F641" i="16" s="1"/>
  <c r="A641" i="16"/>
  <c r="C641" i="16" s="1"/>
  <c r="AB640" i="16"/>
  <c r="AA640" i="16"/>
  <c r="N640" i="16"/>
  <c r="M640" i="16"/>
  <c r="L640" i="16"/>
  <c r="K640" i="16"/>
  <c r="J640" i="16"/>
  <c r="I640" i="16"/>
  <c r="H640" i="16"/>
  <c r="G640" i="16"/>
  <c r="F640" i="16" s="1"/>
  <c r="B640" i="16"/>
  <c r="A640" i="16"/>
  <c r="AB639" i="16"/>
  <c r="AA639" i="16"/>
  <c r="N639" i="16"/>
  <c r="M639" i="16"/>
  <c r="L639" i="16"/>
  <c r="K639" i="16"/>
  <c r="J639" i="16"/>
  <c r="I639" i="16"/>
  <c r="H639" i="16"/>
  <c r="G639" i="16"/>
  <c r="F639" i="16" s="1"/>
  <c r="A639" i="16"/>
  <c r="AB638" i="16"/>
  <c r="AA638" i="16"/>
  <c r="M638" i="16"/>
  <c r="L638" i="16"/>
  <c r="K638" i="16"/>
  <c r="J638" i="16"/>
  <c r="I638" i="16"/>
  <c r="H638" i="16"/>
  <c r="G638" i="16"/>
  <c r="A638" i="16"/>
  <c r="N638" i="16" s="1"/>
  <c r="AB637" i="16"/>
  <c r="AA637" i="16"/>
  <c r="M637" i="16"/>
  <c r="L637" i="16"/>
  <c r="K637" i="16"/>
  <c r="J637" i="16"/>
  <c r="I637" i="16"/>
  <c r="H637" i="16"/>
  <c r="G637" i="16"/>
  <c r="A637" i="16"/>
  <c r="C637" i="16" s="1"/>
  <c r="AB636" i="16"/>
  <c r="AA636" i="16"/>
  <c r="M636" i="16"/>
  <c r="L636" i="16"/>
  <c r="K636" i="16"/>
  <c r="J636" i="16"/>
  <c r="I636" i="16"/>
  <c r="B636" i="16" s="1"/>
  <c r="H636" i="16"/>
  <c r="G636" i="16"/>
  <c r="A636" i="16"/>
  <c r="N636" i="16" s="1"/>
  <c r="AB635" i="16"/>
  <c r="AA635" i="16"/>
  <c r="N635" i="16"/>
  <c r="M635" i="16"/>
  <c r="L635" i="16"/>
  <c r="K635" i="16"/>
  <c r="J635" i="16"/>
  <c r="I635" i="16"/>
  <c r="H635" i="16"/>
  <c r="G635" i="16"/>
  <c r="F635" i="16"/>
  <c r="A635" i="16"/>
  <c r="C635" i="16" s="1"/>
  <c r="AB634" i="16"/>
  <c r="AA634" i="16"/>
  <c r="N634" i="16"/>
  <c r="M634" i="16"/>
  <c r="L634" i="16"/>
  <c r="K634" i="16"/>
  <c r="J634" i="16"/>
  <c r="I634" i="16"/>
  <c r="H634" i="16"/>
  <c r="G634" i="16"/>
  <c r="F634" i="16"/>
  <c r="B634" i="16"/>
  <c r="A634" i="16"/>
  <c r="AB633" i="16"/>
  <c r="AA633" i="16"/>
  <c r="N633" i="16"/>
  <c r="M633" i="16"/>
  <c r="L633" i="16"/>
  <c r="K633" i="16"/>
  <c r="J633" i="16"/>
  <c r="I633" i="16"/>
  <c r="H633" i="16"/>
  <c r="G633" i="16"/>
  <c r="F633" i="16" s="1"/>
  <c r="A633" i="16"/>
  <c r="C633" i="16" s="1"/>
  <c r="AB632" i="16"/>
  <c r="AA632" i="16"/>
  <c r="M632" i="16"/>
  <c r="L632" i="16"/>
  <c r="K632" i="16"/>
  <c r="J632" i="16"/>
  <c r="I632" i="16"/>
  <c r="H632" i="16"/>
  <c r="G632" i="16"/>
  <c r="F632" i="16" s="1"/>
  <c r="A632" i="16"/>
  <c r="N632" i="16" s="1"/>
  <c r="AB631" i="16"/>
  <c r="AA631" i="16"/>
  <c r="N631" i="16"/>
  <c r="M631" i="16"/>
  <c r="L631" i="16"/>
  <c r="K631" i="16"/>
  <c r="J631" i="16"/>
  <c r="I631" i="16"/>
  <c r="H631" i="16"/>
  <c r="G631" i="16"/>
  <c r="F631" i="16"/>
  <c r="A631" i="16"/>
  <c r="C631" i="16" s="1"/>
  <c r="AB630" i="16"/>
  <c r="AA630" i="16"/>
  <c r="N630" i="16"/>
  <c r="M630" i="16"/>
  <c r="L630" i="16"/>
  <c r="K630" i="16"/>
  <c r="J630" i="16"/>
  <c r="I630" i="16"/>
  <c r="H630" i="16"/>
  <c r="G630" i="16"/>
  <c r="F630" i="16"/>
  <c r="B630" i="16"/>
  <c r="A630" i="16"/>
  <c r="AB629" i="16"/>
  <c r="AA629" i="16"/>
  <c r="N629" i="16"/>
  <c r="M629" i="16"/>
  <c r="L629" i="16"/>
  <c r="K629" i="16"/>
  <c r="J629" i="16"/>
  <c r="I629" i="16"/>
  <c r="H629" i="16"/>
  <c r="G629" i="16"/>
  <c r="F629" i="16" s="1"/>
  <c r="A629" i="16"/>
  <c r="C629" i="16" s="1"/>
  <c r="AB628" i="16"/>
  <c r="AA628" i="16"/>
  <c r="N628" i="16"/>
  <c r="M628" i="16"/>
  <c r="L628" i="16"/>
  <c r="K628" i="16"/>
  <c r="J628" i="16"/>
  <c r="I628" i="16"/>
  <c r="H628" i="16"/>
  <c r="G628" i="16"/>
  <c r="F628" i="16" s="1"/>
  <c r="B628" i="16"/>
  <c r="A628" i="16"/>
  <c r="AB627" i="16"/>
  <c r="AA627" i="16"/>
  <c r="N627" i="16"/>
  <c r="M627" i="16"/>
  <c r="L627" i="16"/>
  <c r="K627" i="16"/>
  <c r="J627" i="16"/>
  <c r="I627" i="16"/>
  <c r="H627" i="16"/>
  <c r="G627" i="16"/>
  <c r="F627" i="16" s="1"/>
  <c r="A627" i="16"/>
  <c r="AB626" i="16"/>
  <c r="AA626" i="16"/>
  <c r="M626" i="16"/>
  <c r="L626" i="16"/>
  <c r="K626" i="16"/>
  <c r="J626" i="16"/>
  <c r="I626" i="16"/>
  <c r="H626" i="16"/>
  <c r="C626" i="16" s="1"/>
  <c r="G626" i="16"/>
  <c r="A626" i="16"/>
  <c r="N626" i="16" s="1"/>
  <c r="AB625" i="16"/>
  <c r="AA625" i="16"/>
  <c r="M625" i="16"/>
  <c r="L625" i="16"/>
  <c r="K625" i="16"/>
  <c r="J625" i="16"/>
  <c r="I625" i="16"/>
  <c r="H625" i="16"/>
  <c r="G625" i="16"/>
  <c r="A625" i="16"/>
  <c r="C625" i="16" s="1"/>
  <c r="AB624" i="16"/>
  <c r="AA624" i="16"/>
  <c r="M624" i="16"/>
  <c r="L624" i="16"/>
  <c r="K624" i="16"/>
  <c r="J624" i="16"/>
  <c r="I624" i="16"/>
  <c r="H624" i="16"/>
  <c r="G624" i="16"/>
  <c r="B624" i="16"/>
  <c r="A624" i="16"/>
  <c r="N624" i="16" s="1"/>
  <c r="AB623" i="16"/>
  <c r="AA623" i="16"/>
  <c r="N623" i="16"/>
  <c r="M623" i="16"/>
  <c r="L623" i="16"/>
  <c r="K623" i="16"/>
  <c r="J623" i="16"/>
  <c r="I623" i="16"/>
  <c r="H623" i="16"/>
  <c r="G623" i="16"/>
  <c r="F623" i="16"/>
  <c r="A623" i="16"/>
  <c r="C623" i="16" s="1"/>
  <c r="AB622" i="16"/>
  <c r="AA622" i="16"/>
  <c r="N622" i="16"/>
  <c r="M622" i="16"/>
  <c r="L622" i="16"/>
  <c r="K622" i="16"/>
  <c r="J622" i="16"/>
  <c r="I622" i="16"/>
  <c r="H622" i="16"/>
  <c r="G622" i="16"/>
  <c r="F622" i="16"/>
  <c r="B622" i="16"/>
  <c r="A622" i="16"/>
  <c r="AB621" i="16"/>
  <c r="AA621" i="16"/>
  <c r="N621" i="16"/>
  <c r="M621" i="16"/>
  <c r="L621" i="16"/>
  <c r="K621" i="16"/>
  <c r="J621" i="16"/>
  <c r="I621" i="16"/>
  <c r="H621" i="16"/>
  <c r="G621" i="16"/>
  <c r="F621" i="16" s="1"/>
  <c r="A621" i="16"/>
  <c r="C621" i="16" s="1"/>
  <c r="AB620" i="16"/>
  <c r="AA620" i="16"/>
  <c r="N620" i="16"/>
  <c r="M620" i="16"/>
  <c r="L620" i="16"/>
  <c r="K620" i="16"/>
  <c r="J620" i="16"/>
  <c r="I620" i="16"/>
  <c r="H620" i="16"/>
  <c r="G620" i="16"/>
  <c r="F620" i="16" s="1"/>
  <c r="B620" i="16"/>
  <c r="A620" i="16"/>
  <c r="AB619" i="16"/>
  <c r="AA619" i="16"/>
  <c r="N619" i="16"/>
  <c r="M619" i="16"/>
  <c r="L619" i="16"/>
  <c r="K619" i="16"/>
  <c r="J619" i="16"/>
  <c r="I619" i="16"/>
  <c r="H619" i="16"/>
  <c r="G619" i="16"/>
  <c r="F619" i="16" s="1"/>
  <c r="A619" i="16"/>
  <c r="AB618" i="16"/>
  <c r="AA618" i="16"/>
  <c r="M618" i="16"/>
  <c r="L618" i="16"/>
  <c r="K618" i="16"/>
  <c r="J618" i="16"/>
  <c r="I618" i="16"/>
  <c r="H618" i="16"/>
  <c r="G618" i="16"/>
  <c r="A618" i="16"/>
  <c r="N618" i="16" s="1"/>
  <c r="AB617" i="16"/>
  <c r="AA617" i="16"/>
  <c r="M617" i="16"/>
  <c r="L617" i="16"/>
  <c r="K617" i="16"/>
  <c r="J617" i="16"/>
  <c r="I617" i="16"/>
  <c r="H617" i="16"/>
  <c r="G617" i="16"/>
  <c r="A617" i="16"/>
  <c r="C617" i="16" s="1"/>
  <c r="AB616" i="16"/>
  <c r="AA616" i="16"/>
  <c r="M616" i="16"/>
  <c r="L616" i="16"/>
  <c r="K616" i="16"/>
  <c r="J616" i="16"/>
  <c r="I616" i="16"/>
  <c r="B616" i="16" s="1"/>
  <c r="H616" i="16"/>
  <c r="G616" i="16"/>
  <c r="A616" i="16"/>
  <c r="N616" i="16" s="1"/>
  <c r="AB615" i="16"/>
  <c r="AA615" i="16"/>
  <c r="N615" i="16"/>
  <c r="M615" i="16"/>
  <c r="L615" i="16"/>
  <c r="K615" i="16"/>
  <c r="J615" i="16"/>
  <c r="I615" i="16"/>
  <c r="H615" i="16"/>
  <c r="G615" i="16"/>
  <c r="F615" i="16"/>
  <c r="A615" i="16"/>
  <c r="C615" i="16" s="1"/>
  <c r="AB614" i="16"/>
  <c r="AA614" i="16"/>
  <c r="N614" i="16"/>
  <c r="M614" i="16"/>
  <c r="L614" i="16"/>
  <c r="K614" i="16"/>
  <c r="J614" i="16"/>
  <c r="I614" i="16"/>
  <c r="H614" i="16"/>
  <c r="G614" i="16"/>
  <c r="F614" i="16"/>
  <c r="B614" i="16"/>
  <c r="A614" i="16"/>
  <c r="AB613" i="16"/>
  <c r="AA613" i="16"/>
  <c r="N613" i="16"/>
  <c r="M613" i="16"/>
  <c r="L613" i="16"/>
  <c r="K613" i="16"/>
  <c r="J613" i="16"/>
  <c r="I613" i="16"/>
  <c r="H613" i="16"/>
  <c r="G613" i="16"/>
  <c r="F613" i="16" s="1"/>
  <c r="A613" i="16"/>
  <c r="C613" i="16" s="1"/>
  <c r="AB612" i="16"/>
  <c r="AA612" i="16"/>
  <c r="N612" i="16"/>
  <c r="M612" i="16"/>
  <c r="L612" i="16"/>
  <c r="K612" i="16"/>
  <c r="J612" i="16"/>
  <c r="I612" i="16"/>
  <c r="H612" i="16"/>
  <c r="G612" i="16"/>
  <c r="F612" i="16" s="1"/>
  <c r="B612" i="16"/>
  <c r="A612" i="16"/>
  <c r="AB611" i="16"/>
  <c r="AA611" i="16"/>
  <c r="N611" i="16"/>
  <c r="M611" i="16"/>
  <c r="L611" i="16"/>
  <c r="K611" i="16"/>
  <c r="J611" i="16"/>
  <c r="I611" i="16"/>
  <c r="H611" i="16"/>
  <c r="G611" i="16"/>
  <c r="F611" i="16" s="1"/>
  <c r="A611" i="16"/>
  <c r="AB610" i="16"/>
  <c r="AA610" i="16"/>
  <c r="M610" i="16"/>
  <c r="L610" i="16"/>
  <c r="K610" i="16"/>
  <c r="J610" i="16"/>
  <c r="I610" i="16"/>
  <c r="H610" i="16"/>
  <c r="C610" i="16" s="1"/>
  <c r="G610" i="16"/>
  <c r="A610" i="16"/>
  <c r="N610" i="16" s="1"/>
  <c r="AB609" i="16"/>
  <c r="AA609" i="16"/>
  <c r="M609" i="16"/>
  <c r="L609" i="16"/>
  <c r="K609" i="16"/>
  <c r="J609" i="16"/>
  <c r="I609" i="16"/>
  <c r="H609" i="16"/>
  <c r="G609" i="16"/>
  <c r="A609" i="16"/>
  <c r="C609" i="16" s="1"/>
  <c r="AB608" i="16"/>
  <c r="AA608" i="16"/>
  <c r="M608" i="16"/>
  <c r="L608" i="16"/>
  <c r="K608" i="16"/>
  <c r="J608" i="16"/>
  <c r="I608" i="16"/>
  <c r="B608" i="16" s="1"/>
  <c r="H608" i="16"/>
  <c r="G608" i="16"/>
  <c r="A608" i="16"/>
  <c r="N608" i="16" s="1"/>
  <c r="AB607" i="16"/>
  <c r="AA607" i="16"/>
  <c r="N607" i="16"/>
  <c r="M607" i="16"/>
  <c r="L607" i="16"/>
  <c r="K607" i="16"/>
  <c r="J607" i="16"/>
  <c r="I607" i="16"/>
  <c r="H607" i="16"/>
  <c r="G607" i="16"/>
  <c r="F607" i="16"/>
  <c r="A607" i="16"/>
  <c r="C607" i="16" s="1"/>
  <c r="AB606" i="16"/>
  <c r="AA606" i="16"/>
  <c r="N606" i="16"/>
  <c r="M606" i="16"/>
  <c r="L606" i="16"/>
  <c r="K606" i="16"/>
  <c r="J606" i="16"/>
  <c r="I606" i="16"/>
  <c r="H606" i="16"/>
  <c r="G606" i="16"/>
  <c r="F606" i="16"/>
  <c r="B606" i="16"/>
  <c r="A606" i="16"/>
  <c r="AB605" i="16"/>
  <c r="AA605" i="16"/>
  <c r="N605" i="16"/>
  <c r="M605" i="16"/>
  <c r="L605" i="16"/>
  <c r="K605" i="16"/>
  <c r="J605" i="16"/>
  <c r="I605" i="16"/>
  <c r="H605" i="16"/>
  <c r="G605" i="16"/>
  <c r="F605" i="16" s="1"/>
  <c r="A605" i="16"/>
  <c r="C605" i="16" s="1"/>
  <c r="AB604" i="16"/>
  <c r="AA604" i="16"/>
  <c r="N604" i="16"/>
  <c r="M604" i="16"/>
  <c r="L604" i="16"/>
  <c r="K604" i="16"/>
  <c r="J604" i="16"/>
  <c r="I604" i="16"/>
  <c r="H604" i="16"/>
  <c r="G604" i="16"/>
  <c r="F604" i="16" s="1"/>
  <c r="B604" i="16"/>
  <c r="A604" i="16"/>
  <c r="AB603" i="16"/>
  <c r="AA603" i="16"/>
  <c r="N603" i="16"/>
  <c r="M603" i="16"/>
  <c r="L603" i="16"/>
  <c r="K603" i="16"/>
  <c r="J603" i="16"/>
  <c r="I603" i="16"/>
  <c r="H603" i="16"/>
  <c r="G603" i="16"/>
  <c r="F603" i="16" s="1"/>
  <c r="A603" i="16"/>
  <c r="AB602" i="16"/>
  <c r="AA602" i="16"/>
  <c r="M602" i="16"/>
  <c r="L602" i="16"/>
  <c r="K602" i="16"/>
  <c r="J602" i="16"/>
  <c r="I602" i="16"/>
  <c r="H602" i="16"/>
  <c r="G602" i="16"/>
  <c r="A602" i="16"/>
  <c r="N602" i="16" s="1"/>
  <c r="AB601" i="16"/>
  <c r="AA601" i="16"/>
  <c r="M601" i="16"/>
  <c r="L601" i="16"/>
  <c r="K601" i="16"/>
  <c r="J601" i="16"/>
  <c r="I601" i="16"/>
  <c r="H601" i="16"/>
  <c r="G601" i="16"/>
  <c r="A601" i="16"/>
  <c r="C601" i="16" s="1"/>
  <c r="AB600" i="16"/>
  <c r="AA600" i="16"/>
  <c r="M600" i="16"/>
  <c r="L600" i="16"/>
  <c r="K600" i="16"/>
  <c r="J600" i="16"/>
  <c r="I600" i="16"/>
  <c r="B600" i="16" s="1"/>
  <c r="H600" i="16"/>
  <c r="G600" i="16"/>
  <c r="A600" i="16"/>
  <c r="N600" i="16" s="1"/>
  <c r="AB599" i="16"/>
  <c r="AA599" i="16"/>
  <c r="N599" i="16"/>
  <c r="M599" i="16"/>
  <c r="L599" i="16"/>
  <c r="K599" i="16"/>
  <c r="J599" i="16"/>
  <c r="I599" i="16"/>
  <c r="H599" i="16"/>
  <c r="G599" i="16"/>
  <c r="F599" i="16"/>
  <c r="A599" i="16"/>
  <c r="C599" i="16" s="1"/>
  <c r="AB598" i="16"/>
  <c r="AA598" i="16"/>
  <c r="N598" i="16"/>
  <c r="M598" i="16"/>
  <c r="L598" i="16"/>
  <c r="K598" i="16"/>
  <c r="J598" i="16"/>
  <c r="I598" i="16"/>
  <c r="H598" i="16"/>
  <c r="G598" i="16"/>
  <c r="F598" i="16"/>
  <c r="B598" i="16"/>
  <c r="A598" i="16"/>
  <c r="AB597" i="16"/>
  <c r="AA597" i="16"/>
  <c r="N597" i="16"/>
  <c r="M597" i="16"/>
  <c r="L597" i="16"/>
  <c r="K597" i="16"/>
  <c r="J597" i="16"/>
  <c r="I597" i="16"/>
  <c r="H597" i="16"/>
  <c r="G597" i="16"/>
  <c r="F597" i="16" s="1"/>
  <c r="A597" i="16"/>
  <c r="C597" i="16" s="1"/>
  <c r="AB596" i="16"/>
  <c r="AA596" i="16"/>
  <c r="N596" i="16"/>
  <c r="M596" i="16"/>
  <c r="L596" i="16"/>
  <c r="K596" i="16"/>
  <c r="J596" i="16"/>
  <c r="I596" i="16"/>
  <c r="H596" i="16"/>
  <c r="G596" i="16"/>
  <c r="F596" i="16" s="1"/>
  <c r="B596" i="16"/>
  <c r="A596" i="16"/>
  <c r="AB595" i="16"/>
  <c r="AA595" i="16"/>
  <c r="N595" i="16"/>
  <c r="M595" i="16"/>
  <c r="L595" i="16"/>
  <c r="K595" i="16"/>
  <c r="J595" i="16"/>
  <c r="I595" i="16"/>
  <c r="H595" i="16"/>
  <c r="G595" i="16"/>
  <c r="F595" i="16" s="1"/>
  <c r="A595" i="16"/>
  <c r="AB594" i="16"/>
  <c r="AA594" i="16"/>
  <c r="M594" i="16"/>
  <c r="L594" i="16"/>
  <c r="K594" i="16"/>
  <c r="J594" i="16"/>
  <c r="I594" i="16"/>
  <c r="H594" i="16"/>
  <c r="G594" i="16"/>
  <c r="A594" i="16"/>
  <c r="N594" i="16" s="1"/>
  <c r="AB593" i="16"/>
  <c r="AA593" i="16"/>
  <c r="M593" i="16"/>
  <c r="L593" i="16"/>
  <c r="K593" i="16"/>
  <c r="J593" i="16"/>
  <c r="I593" i="16"/>
  <c r="H593" i="16"/>
  <c r="G593" i="16"/>
  <c r="A593" i="16"/>
  <c r="C593" i="16" s="1"/>
  <c r="AB592" i="16"/>
  <c r="AA592" i="16"/>
  <c r="M592" i="16"/>
  <c r="L592" i="16"/>
  <c r="K592" i="16"/>
  <c r="J592" i="16"/>
  <c r="I592" i="16"/>
  <c r="H592" i="16"/>
  <c r="G592" i="16"/>
  <c r="B592" i="16"/>
  <c r="A592" i="16"/>
  <c r="N592" i="16" s="1"/>
  <c r="AB591" i="16"/>
  <c r="AA591" i="16"/>
  <c r="N591" i="16"/>
  <c r="M591" i="16"/>
  <c r="L591" i="16"/>
  <c r="K591" i="16"/>
  <c r="J591" i="16"/>
  <c r="I591" i="16"/>
  <c r="H591" i="16"/>
  <c r="G591" i="16"/>
  <c r="F591" i="16"/>
  <c r="A591" i="16"/>
  <c r="C591" i="16" s="1"/>
  <c r="AB590" i="16"/>
  <c r="AA590" i="16"/>
  <c r="N590" i="16"/>
  <c r="M590" i="16"/>
  <c r="L590" i="16"/>
  <c r="K590" i="16"/>
  <c r="J590" i="16"/>
  <c r="I590" i="16"/>
  <c r="H590" i="16"/>
  <c r="G590" i="16"/>
  <c r="F590" i="16"/>
  <c r="B590" i="16"/>
  <c r="A590" i="16"/>
  <c r="AB589" i="16"/>
  <c r="AA589" i="16"/>
  <c r="N589" i="16"/>
  <c r="M589" i="16"/>
  <c r="L589" i="16"/>
  <c r="K589" i="16"/>
  <c r="J589" i="16"/>
  <c r="I589" i="16"/>
  <c r="H589" i="16"/>
  <c r="G589" i="16"/>
  <c r="F589" i="16" s="1"/>
  <c r="A589" i="16"/>
  <c r="C589" i="16" s="1"/>
  <c r="AB588" i="16"/>
  <c r="AA588" i="16"/>
  <c r="N588" i="16"/>
  <c r="M588" i="16"/>
  <c r="L588" i="16"/>
  <c r="K588" i="16"/>
  <c r="J588" i="16"/>
  <c r="I588" i="16"/>
  <c r="H588" i="16"/>
  <c r="G588" i="16"/>
  <c r="F588" i="16" s="1"/>
  <c r="B588" i="16"/>
  <c r="A588" i="16"/>
  <c r="AB587" i="16"/>
  <c r="AA587" i="16"/>
  <c r="N587" i="16"/>
  <c r="M587" i="16"/>
  <c r="L587" i="16"/>
  <c r="K587" i="16"/>
  <c r="J587" i="16"/>
  <c r="I587" i="16"/>
  <c r="H587" i="16"/>
  <c r="G587" i="16"/>
  <c r="F587" i="16" s="1"/>
  <c r="A587" i="16"/>
  <c r="AB586" i="16"/>
  <c r="AA586" i="16"/>
  <c r="M586" i="16"/>
  <c r="L586" i="16"/>
  <c r="K586" i="16"/>
  <c r="J586" i="16"/>
  <c r="I586" i="16"/>
  <c r="H586" i="16"/>
  <c r="G586" i="16"/>
  <c r="A586" i="16"/>
  <c r="N586" i="16" s="1"/>
  <c r="AB585" i="16"/>
  <c r="AA585" i="16"/>
  <c r="M585" i="16"/>
  <c r="L585" i="16"/>
  <c r="K585" i="16"/>
  <c r="J585" i="16"/>
  <c r="I585" i="16"/>
  <c r="H585" i="16"/>
  <c r="G585" i="16"/>
  <c r="A585" i="16"/>
  <c r="C585" i="16" s="1"/>
  <c r="AB584" i="16"/>
  <c r="AA584" i="16"/>
  <c r="M584" i="16"/>
  <c r="L584" i="16"/>
  <c r="K584" i="16"/>
  <c r="J584" i="16"/>
  <c r="I584" i="16"/>
  <c r="H584" i="16"/>
  <c r="G584" i="16"/>
  <c r="B584" i="16"/>
  <c r="A584" i="16"/>
  <c r="N584" i="16" s="1"/>
  <c r="AB583" i="16"/>
  <c r="AA583" i="16"/>
  <c r="N583" i="16"/>
  <c r="M583" i="16"/>
  <c r="L583" i="16"/>
  <c r="K583" i="16"/>
  <c r="J583" i="16"/>
  <c r="I583" i="16"/>
  <c r="H583" i="16"/>
  <c r="G583" i="16"/>
  <c r="F583" i="16"/>
  <c r="A583" i="16"/>
  <c r="C583" i="16" s="1"/>
  <c r="AB582" i="16"/>
  <c r="AA582" i="16"/>
  <c r="N582" i="16"/>
  <c r="M582" i="16"/>
  <c r="L582" i="16"/>
  <c r="K582" i="16"/>
  <c r="J582" i="16"/>
  <c r="I582" i="16"/>
  <c r="H582" i="16"/>
  <c r="G582" i="16"/>
  <c r="F582" i="16"/>
  <c r="B582" i="16"/>
  <c r="A582" i="16"/>
  <c r="AB581" i="16"/>
  <c r="AA581" i="16"/>
  <c r="N581" i="16"/>
  <c r="M581" i="16"/>
  <c r="L581" i="16"/>
  <c r="K581" i="16"/>
  <c r="J581" i="16"/>
  <c r="I581" i="16"/>
  <c r="H581" i="16"/>
  <c r="G581" i="16"/>
  <c r="F581" i="16" s="1"/>
  <c r="A581" i="16"/>
  <c r="C581" i="16" s="1"/>
  <c r="AB580" i="16"/>
  <c r="AA580" i="16"/>
  <c r="N580" i="16"/>
  <c r="M580" i="16"/>
  <c r="L580" i="16"/>
  <c r="K580" i="16"/>
  <c r="J580" i="16"/>
  <c r="I580" i="16"/>
  <c r="H580" i="16"/>
  <c r="G580" i="16"/>
  <c r="F580" i="16" s="1"/>
  <c r="B580" i="16"/>
  <c r="A580" i="16"/>
  <c r="AB579" i="16"/>
  <c r="AA579" i="16"/>
  <c r="N579" i="16"/>
  <c r="M579" i="16"/>
  <c r="L579" i="16"/>
  <c r="K579" i="16"/>
  <c r="J579" i="16"/>
  <c r="I579" i="16"/>
  <c r="H579" i="16"/>
  <c r="G579" i="16"/>
  <c r="F579" i="16" s="1"/>
  <c r="A579" i="16"/>
  <c r="AB578" i="16"/>
  <c r="AA578" i="16"/>
  <c r="M578" i="16"/>
  <c r="L578" i="16"/>
  <c r="K578" i="16"/>
  <c r="J578" i="16"/>
  <c r="I578" i="16"/>
  <c r="H578" i="16"/>
  <c r="C578" i="16" s="1"/>
  <c r="G578" i="16"/>
  <c r="A578" i="16"/>
  <c r="N578" i="16" s="1"/>
  <c r="AB577" i="16"/>
  <c r="AA577" i="16"/>
  <c r="M577" i="16"/>
  <c r="L577" i="16"/>
  <c r="K577" i="16"/>
  <c r="J577" i="16"/>
  <c r="I577" i="16"/>
  <c r="H577" i="16"/>
  <c r="G577" i="16"/>
  <c r="A577" i="16"/>
  <c r="C577" i="16" s="1"/>
  <c r="AB576" i="16"/>
  <c r="AA576" i="16"/>
  <c r="M576" i="16"/>
  <c r="L576" i="16"/>
  <c r="K576" i="16"/>
  <c r="J576" i="16"/>
  <c r="I576" i="16"/>
  <c r="B576" i="16" s="1"/>
  <c r="H576" i="16"/>
  <c r="G576" i="16"/>
  <c r="A576" i="16"/>
  <c r="N576" i="16" s="1"/>
  <c r="AB575" i="16"/>
  <c r="AA575" i="16"/>
  <c r="N575" i="16"/>
  <c r="M575" i="16"/>
  <c r="L575" i="16"/>
  <c r="K575" i="16"/>
  <c r="J575" i="16"/>
  <c r="I575" i="16"/>
  <c r="H575" i="16"/>
  <c r="G575" i="16"/>
  <c r="F575" i="16"/>
  <c r="A575" i="16"/>
  <c r="C575" i="16" s="1"/>
  <c r="AB574" i="16"/>
  <c r="AA574" i="16"/>
  <c r="N574" i="16"/>
  <c r="M574" i="16"/>
  <c r="L574" i="16"/>
  <c r="K574" i="16"/>
  <c r="J574" i="16"/>
  <c r="I574" i="16"/>
  <c r="H574" i="16"/>
  <c r="G574" i="16"/>
  <c r="F574" i="16"/>
  <c r="B574" i="16"/>
  <c r="A574" i="16"/>
  <c r="AB573" i="16"/>
  <c r="AA573" i="16"/>
  <c r="N573" i="16"/>
  <c r="M573" i="16"/>
  <c r="L573" i="16"/>
  <c r="K573" i="16"/>
  <c r="J573" i="16"/>
  <c r="I573" i="16"/>
  <c r="H573" i="16"/>
  <c r="G573" i="16"/>
  <c r="F573" i="16" s="1"/>
  <c r="A573" i="16"/>
  <c r="C573" i="16" s="1"/>
  <c r="AB572" i="16"/>
  <c r="AA572" i="16"/>
  <c r="N572" i="16"/>
  <c r="M572" i="16"/>
  <c r="L572" i="16"/>
  <c r="K572" i="16"/>
  <c r="J572" i="16"/>
  <c r="I572" i="16"/>
  <c r="H572" i="16"/>
  <c r="G572" i="16"/>
  <c r="F572" i="16" s="1"/>
  <c r="B572" i="16"/>
  <c r="A572" i="16"/>
  <c r="AB571" i="16"/>
  <c r="AA571" i="16"/>
  <c r="N571" i="16"/>
  <c r="M571" i="16"/>
  <c r="L571" i="16"/>
  <c r="K571" i="16"/>
  <c r="J571" i="16"/>
  <c r="I571" i="16"/>
  <c r="H571" i="16"/>
  <c r="G571" i="16"/>
  <c r="F571" i="16" s="1"/>
  <c r="A571" i="16"/>
  <c r="AB570" i="16"/>
  <c r="AA570" i="16"/>
  <c r="M570" i="16"/>
  <c r="L570" i="16"/>
  <c r="K570" i="16"/>
  <c r="J570" i="16"/>
  <c r="I570" i="16"/>
  <c r="H570" i="16"/>
  <c r="G570" i="16"/>
  <c r="A570" i="16"/>
  <c r="N570" i="16" s="1"/>
  <c r="AB569" i="16"/>
  <c r="AA569" i="16"/>
  <c r="M569" i="16"/>
  <c r="L569" i="16"/>
  <c r="K569" i="16"/>
  <c r="J569" i="16"/>
  <c r="I569" i="16"/>
  <c r="H569" i="16"/>
  <c r="G569" i="16"/>
  <c r="A569" i="16"/>
  <c r="C569" i="16" s="1"/>
  <c r="AB568" i="16"/>
  <c r="AA568" i="16"/>
  <c r="M568" i="16"/>
  <c r="L568" i="16"/>
  <c r="K568" i="16"/>
  <c r="J568" i="16"/>
  <c r="I568" i="16"/>
  <c r="B568" i="16" s="1"/>
  <c r="H568" i="16"/>
  <c r="G568" i="16"/>
  <c r="A568" i="16"/>
  <c r="N568" i="16" s="1"/>
  <c r="AB567" i="16"/>
  <c r="AA567" i="16"/>
  <c r="N567" i="16"/>
  <c r="M567" i="16"/>
  <c r="L567" i="16"/>
  <c r="K567" i="16"/>
  <c r="J567" i="16"/>
  <c r="I567" i="16"/>
  <c r="H567" i="16"/>
  <c r="G567" i="16"/>
  <c r="F567" i="16"/>
  <c r="A567" i="16"/>
  <c r="C567" i="16" s="1"/>
  <c r="AB566" i="16"/>
  <c r="AA566" i="16"/>
  <c r="N566" i="16"/>
  <c r="M566" i="16"/>
  <c r="L566" i="16"/>
  <c r="K566" i="16"/>
  <c r="J566" i="16"/>
  <c r="I566" i="16"/>
  <c r="H566" i="16"/>
  <c r="G566" i="16"/>
  <c r="F566" i="16"/>
  <c r="B566" i="16"/>
  <c r="A566" i="16"/>
  <c r="AB565" i="16"/>
  <c r="AA565" i="16"/>
  <c r="N565" i="16"/>
  <c r="M565" i="16"/>
  <c r="L565" i="16"/>
  <c r="K565" i="16"/>
  <c r="J565" i="16"/>
  <c r="I565" i="16"/>
  <c r="H565" i="16"/>
  <c r="G565" i="16"/>
  <c r="F565" i="16" s="1"/>
  <c r="A565" i="16"/>
  <c r="C565" i="16" s="1"/>
  <c r="AB564" i="16"/>
  <c r="AA564" i="16"/>
  <c r="N564" i="16"/>
  <c r="M564" i="16"/>
  <c r="L564" i="16"/>
  <c r="K564" i="16"/>
  <c r="J564" i="16"/>
  <c r="I564" i="16"/>
  <c r="H564" i="16"/>
  <c r="G564" i="16"/>
  <c r="F564" i="16" s="1"/>
  <c r="B564" i="16"/>
  <c r="A564" i="16"/>
  <c r="AB563" i="16"/>
  <c r="AA563" i="16"/>
  <c r="N563" i="16"/>
  <c r="M563" i="16"/>
  <c r="L563" i="16"/>
  <c r="K563" i="16"/>
  <c r="J563" i="16"/>
  <c r="I563" i="16"/>
  <c r="H563" i="16"/>
  <c r="G563" i="16"/>
  <c r="F563" i="16" s="1"/>
  <c r="A563" i="16"/>
  <c r="AB562" i="16"/>
  <c r="AA562" i="16"/>
  <c r="M562" i="16"/>
  <c r="L562" i="16"/>
  <c r="K562" i="16"/>
  <c r="J562" i="16"/>
  <c r="I562" i="16"/>
  <c r="H562" i="16"/>
  <c r="G562" i="16"/>
  <c r="A562" i="16"/>
  <c r="N562" i="16" s="1"/>
  <c r="AB561" i="16"/>
  <c r="AA561" i="16"/>
  <c r="M561" i="16"/>
  <c r="L561" i="16"/>
  <c r="K561" i="16"/>
  <c r="J561" i="16"/>
  <c r="I561" i="16"/>
  <c r="H561" i="16"/>
  <c r="G561" i="16"/>
  <c r="A561" i="16"/>
  <c r="C561" i="16" s="1"/>
  <c r="AB560" i="16"/>
  <c r="AA560" i="16"/>
  <c r="M560" i="16"/>
  <c r="L560" i="16"/>
  <c r="K560" i="16"/>
  <c r="J560" i="16"/>
  <c r="I560" i="16"/>
  <c r="H560" i="16"/>
  <c r="G560" i="16"/>
  <c r="B560" i="16"/>
  <c r="A560" i="16"/>
  <c r="N560" i="16" s="1"/>
  <c r="AB559" i="16"/>
  <c r="AA559" i="16"/>
  <c r="N559" i="16"/>
  <c r="M559" i="16"/>
  <c r="L559" i="16"/>
  <c r="K559" i="16"/>
  <c r="J559" i="16"/>
  <c r="I559" i="16"/>
  <c r="H559" i="16"/>
  <c r="G559" i="16"/>
  <c r="F559" i="16"/>
  <c r="A559" i="16"/>
  <c r="C559" i="16" s="1"/>
  <c r="AB558" i="16"/>
  <c r="AA558" i="16"/>
  <c r="N558" i="16"/>
  <c r="M558" i="16"/>
  <c r="L558" i="16"/>
  <c r="K558" i="16"/>
  <c r="J558" i="16"/>
  <c r="I558" i="16"/>
  <c r="H558" i="16"/>
  <c r="G558" i="16"/>
  <c r="F558" i="16"/>
  <c r="B558" i="16"/>
  <c r="A558" i="16"/>
  <c r="AB557" i="16"/>
  <c r="AA557" i="16"/>
  <c r="N557" i="16"/>
  <c r="M557" i="16"/>
  <c r="L557" i="16"/>
  <c r="K557" i="16"/>
  <c r="J557" i="16"/>
  <c r="I557" i="16"/>
  <c r="H557" i="16"/>
  <c r="G557" i="16"/>
  <c r="F557" i="16" s="1"/>
  <c r="A557" i="16"/>
  <c r="C557" i="16" s="1"/>
  <c r="AB556" i="16"/>
  <c r="AA556" i="16"/>
  <c r="N556" i="16"/>
  <c r="M556" i="16"/>
  <c r="L556" i="16"/>
  <c r="K556" i="16"/>
  <c r="J556" i="16"/>
  <c r="I556" i="16"/>
  <c r="H556" i="16"/>
  <c r="G556" i="16"/>
  <c r="F556" i="16" s="1"/>
  <c r="B556" i="16"/>
  <c r="A556" i="16"/>
  <c r="AB555" i="16"/>
  <c r="AA555" i="16"/>
  <c r="N555" i="16"/>
  <c r="M555" i="16"/>
  <c r="L555" i="16"/>
  <c r="K555" i="16"/>
  <c r="J555" i="16"/>
  <c r="I555" i="16"/>
  <c r="H555" i="16"/>
  <c r="G555" i="16"/>
  <c r="F555" i="16" s="1"/>
  <c r="A555" i="16"/>
  <c r="AB554" i="16"/>
  <c r="AA554" i="16"/>
  <c r="M554" i="16"/>
  <c r="L554" i="16"/>
  <c r="K554" i="16"/>
  <c r="J554" i="16"/>
  <c r="I554" i="16"/>
  <c r="H554" i="16"/>
  <c r="G554" i="16"/>
  <c r="A554" i="16"/>
  <c r="N554" i="16" s="1"/>
  <c r="AB553" i="16"/>
  <c r="AA553" i="16"/>
  <c r="M553" i="16"/>
  <c r="L553" i="16"/>
  <c r="K553" i="16"/>
  <c r="J553" i="16"/>
  <c r="I553" i="16"/>
  <c r="H553" i="16"/>
  <c r="G553" i="16"/>
  <c r="A553" i="16"/>
  <c r="C553" i="16" s="1"/>
  <c r="AB552" i="16"/>
  <c r="AA552" i="16"/>
  <c r="M552" i="16"/>
  <c r="L552" i="16"/>
  <c r="K552" i="16"/>
  <c r="J552" i="16"/>
  <c r="I552" i="16"/>
  <c r="B552" i="16" s="1"/>
  <c r="H552" i="16"/>
  <c r="G552" i="16"/>
  <c r="A552" i="16"/>
  <c r="N552" i="16" s="1"/>
  <c r="AB551" i="16"/>
  <c r="AA551" i="16"/>
  <c r="N551" i="16"/>
  <c r="M551" i="16"/>
  <c r="L551" i="16"/>
  <c r="K551" i="16"/>
  <c r="J551" i="16"/>
  <c r="I551" i="16"/>
  <c r="H551" i="16"/>
  <c r="G551" i="16"/>
  <c r="F551" i="16"/>
  <c r="A551" i="16"/>
  <c r="C551" i="16" s="1"/>
  <c r="AB550" i="16"/>
  <c r="AA550" i="16"/>
  <c r="N550" i="16"/>
  <c r="M550" i="16"/>
  <c r="L550" i="16"/>
  <c r="K550" i="16"/>
  <c r="J550" i="16"/>
  <c r="I550" i="16"/>
  <c r="H550" i="16"/>
  <c r="G550" i="16"/>
  <c r="F550" i="16"/>
  <c r="B550" i="16"/>
  <c r="A550" i="16"/>
  <c r="AB549" i="16"/>
  <c r="AA549" i="16"/>
  <c r="N549" i="16"/>
  <c r="M549" i="16"/>
  <c r="L549" i="16"/>
  <c r="K549" i="16"/>
  <c r="J549" i="16"/>
  <c r="I549" i="16"/>
  <c r="H549" i="16"/>
  <c r="G549" i="16"/>
  <c r="F549" i="16" s="1"/>
  <c r="A549" i="16"/>
  <c r="C549" i="16" s="1"/>
  <c r="AB548" i="16"/>
  <c r="AA548" i="16"/>
  <c r="N548" i="16"/>
  <c r="M548" i="16"/>
  <c r="L548" i="16"/>
  <c r="K548" i="16"/>
  <c r="J548" i="16"/>
  <c r="I548" i="16"/>
  <c r="H548" i="16"/>
  <c r="G548" i="16"/>
  <c r="F548" i="16" s="1"/>
  <c r="B548" i="16"/>
  <c r="A548" i="16"/>
  <c r="AB547" i="16"/>
  <c r="AA547" i="16"/>
  <c r="N547" i="16"/>
  <c r="M547" i="16"/>
  <c r="L547" i="16"/>
  <c r="K547" i="16"/>
  <c r="J547" i="16"/>
  <c r="I547" i="16"/>
  <c r="H547" i="16"/>
  <c r="G547" i="16"/>
  <c r="F547" i="16" s="1"/>
  <c r="A547" i="16"/>
  <c r="AB546" i="16"/>
  <c r="AA546" i="16"/>
  <c r="M546" i="16"/>
  <c r="L546" i="16"/>
  <c r="K546" i="16"/>
  <c r="J546" i="16"/>
  <c r="I546" i="16"/>
  <c r="H546" i="16"/>
  <c r="G546" i="16"/>
  <c r="A546" i="16"/>
  <c r="N546" i="16" s="1"/>
  <c r="AB545" i="16"/>
  <c r="AA545" i="16"/>
  <c r="M545" i="16"/>
  <c r="L545" i="16"/>
  <c r="K545" i="16"/>
  <c r="J545" i="16"/>
  <c r="I545" i="16"/>
  <c r="H545" i="16"/>
  <c r="G545" i="16"/>
  <c r="A545" i="16"/>
  <c r="C545" i="16" s="1"/>
  <c r="AB544" i="16"/>
  <c r="AA544" i="16"/>
  <c r="M544" i="16"/>
  <c r="L544" i="16"/>
  <c r="K544" i="16"/>
  <c r="J544" i="16"/>
  <c r="I544" i="16"/>
  <c r="B544" i="16" s="1"/>
  <c r="H544" i="16"/>
  <c r="G544" i="16"/>
  <c r="A544" i="16"/>
  <c r="N544" i="16" s="1"/>
  <c r="AB543" i="16"/>
  <c r="AA543" i="16"/>
  <c r="N543" i="16"/>
  <c r="M543" i="16"/>
  <c r="L543" i="16"/>
  <c r="K543" i="16"/>
  <c r="J543" i="16"/>
  <c r="I543" i="16"/>
  <c r="H543" i="16"/>
  <c r="G543" i="16"/>
  <c r="F543" i="16"/>
  <c r="A543" i="16"/>
  <c r="C543" i="16" s="1"/>
  <c r="AB542" i="16"/>
  <c r="AA542" i="16"/>
  <c r="N542" i="16"/>
  <c r="M542" i="16"/>
  <c r="L542" i="16"/>
  <c r="K542" i="16"/>
  <c r="J542" i="16"/>
  <c r="I542" i="16"/>
  <c r="H542" i="16"/>
  <c r="G542" i="16"/>
  <c r="F542" i="16"/>
  <c r="B542" i="16"/>
  <c r="A542" i="16"/>
  <c r="AB541" i="16"/>
  <c r="AA541" i="16"/>
  <c r="N541" i="16"/>
  <c r="M541" i="16"/>
  <c r="L541" i="16"/>
  <c r="K541" i="16"/>
  <c r="J541" i="16"/>
  <c r="I541" i="16"/>
  <c r="H541" i="16"/>
  <c r="G541" i="16"/>
  <c r="F541" i="16" s="1"/>
  <c r="A541" i="16"/>
  <c r="C541" i="16" s="1"/>
  <c r="AB540" i="16"/>
  <c r="AA540" i="16"/>
  <c r="N540" i="16"/>
  <c r="M540" i="16"/>
  <c r="L540" i="16"/>
  <c r="K540" i="16"/>
  <c r="J540" i="16"/>
  <c r="I540" i="16"/>
  <c r="H540" i="16"/>
  <c r="G540" i="16"/>
  <c r="F540" i="16" s="1"/>
  <c r="B540" i="16"/>
  <c r="A540" i="16"/>
  <c r="AB539" i="16"/>
  <c r="AA539" i="16"/>
  <c r="N539" i="16"/>
  <c r="M539" i="16"/>
  <c r="L539" i="16"/>
  <c r="K539" i="16"/>
  <c r="J539" i="16"/>
  <c r="I539" i="16"/>
  <c r="H539" i="16"/>
  <c r="G539" i="16"/>
  <c r="F539" i="16" s="1"/>
  <c r="A539" i="16"/>
  <c r="AB538" i="16"/>
  <c r="AA538" i="16"/>
  <c r="M538" i="16"/>
  <c r="L538" i="16"/>
  <c r="K538" i="16"/>
  <c r="J538" i="16"/>
  <c r="I538" i="16"/>
  <c r="H538" i="16"/>
  <c r="C538" i="16" s="1"/>
  <c r="G538" i="16"/>
  <c r="A538" i="16"/>
  <c r="N538" i="16" s="1"/>
  <c r="AB537" i="16"/>
  <c r="AA537" i="16"/>
  <c r="M537" i="16"/>
  <c r="L537" i="16"/>
  <c r="K537" i="16"/>
  <c r="J537" i="16"/>
  <c r="I537" i="16"/>
  <c r="H537" i="16"/>
  <c r="G537" i="16"/>
  <c r="A537" i="16"/>
  <c r="C537" i="16" s="1"/>
  <c r="AB536" i="16"/>
  <c r="AA536" i="16"/>
  <c r="M536" i="16"/>
  <c r="L536" i="16"/>
  <c r="K536" i="16"/>
  <c r="J536" i="16"/>
  <c r="I536" i="16"/>
  <c r="B536" i="16" s="1"/>
  <c r="H536" i="16"/>
  <c r="G536" i="16"/>
  <c r="A536" i="16"/>
  <c r="N536" i="16" s="1"/>
  <c r="AB535" i="16"/>
  <c r="AA535" i="16"/>
  <c r="N535" i="16"/>
  <c r="M535" i="16"/>
  <c r="L535" i="16"/>
  <c r="K535" i="16"/>
  <c r="J535" i="16"/>
  <c r="I535" i="16"/>
  <c r="H535" i="16"/>
  <c r="G535" i="16"/>
  <c r="F535" i="16"/>
  <c r="A535" i="16"/>
  <c r="C535" i="16" s="1"/>
  <c r="AB534" i="16"/>
  <c r="AA534" i="16"/>
  <c r="N534" i="16"/>
  <c r="M534" i="16"/>
  <c r="L534" i="16"/>
  <c r="K534" i="16"/>
  <c r="J534" i="16"/>
  <c r="I534" i="16"/>
  <c r="H534" i="16"/>
  <c r="G534" i="16"/>
  <c r="F534" i="16"/>
  <c r="B534" i="16"/>
  <c r="A534" i="16"/>
  <c r="AB533" i="16"/>
  <c r="AA533" i="16"/>
  <c r="N533" i="16"/>
  <c r="M533" i="16"/>
  <c r="L533" i="16"/>
  <c r="K533" i="16"/>
  <c r="J533" i="16"/>
  <c r="I533" i="16"/>
  <c r="H533" i="16"/>
  <c r="G533" i="16"/>
  <c r="F533" i="16" s="1"/>
  <c r="A533" i="16"/>
  <c r="C533" i="16" s="1"/>
  <c r="AB532" i="16"/>
  <c r="AA532" i="16"/>
  <c r="N532" i="16"/>
  <c r="M532" i="16"/>
  <c r="L532" i="16"/>
  <c r="K532" i="16"/>
  <c r="J532" i="16"/>
  <c r="I532" i="16"/>
  <c r="H532" i="16"/>
  <c r="G532" i="16"/>
  <c r="F532" i="16" s="1"/>
  <c r="B532" i="16"/>
  <c r="A532" i="16"/>
  <c r="AB531" i="16"/>
  <c r="AA531" i="16"/>
  <c r="N531" i="16"/>
  <c r="M531" i="16"/>
  <c r="L531" i="16"/>
  <c r="K531" i="16"/>
  <c r="J531" i="16"/>
  <c r="I531" i="16"/>
  <c r="H531" i="16"/>
  <c r="G531" i="16"/>
  <c r="F531" i="16" s="1"/>
  <c r="A531" i="16"/>
  <c r="AB530" i="16"/>
  <c r="AA530" i="16"/>
  <c r="M530" i="16"/>
  <c r="L530" i="16"/>
  <c r="K530" i="16"/>
  <c r="J530" i="16"/>
  <c r="I530" i="16"/>
  <c r="H530" i="16"/>
  <c r="G530" i="16"/>
  <c r="A530" i="16"/>
  <c r="N530" i="16" s="1"/>
  <c r="AB529" i="16"/>
  <c r="AA529" i="16"/>
  <c r="M529" i="16"/>
  <c r="L529" i="16"/>
  <c r="K529" i="16"/>
  <c r="J529" i="16"/>
  <c r="I529" i="16"/>
  <c r="H529" i="16"/>
  <c r="G529" i="16"/>
  <c r="A529" i="16"/>
  <c r="C529" i="16" s="1"/>
  <c r="AB528" i="16"/>
  <c r="AA528" i="16"/>
  <c r="M528" i="16"/>
  <c r="L528" i="16"/>
  <c r="K528" i="16"/>
  <c r="J528" i="16"/>
  <c r="I528" i="16"/>
  <c r="B528" i="16" s="1"/>
  <c r="H528" i="16"/>
  <c r="G528" i="16"/>
  <c r="A528" i="16"/>
  <c r="N528" i="16" s="1"/>
  <c r="AB527" i="16"/>
  <c r="AA527" i="16"/>
  <c r="N527" i="16"/>
  <c r="M527" i="16"/>
  <c r="L527" i="16"/>
  <c r="K527" i="16"/>
  <c r="J527" i="16"/>
  <c r="I527" i="16"/>
  <c r="H527" i="16"/>
  <c r="G527" i="16"/>
  <c r="F527" i="16"/>
  <c r="A527" i="16"/>
  <c r="C527" i="16" s="1"/>
  <c r="AB526" i="16"/>
  <c r="AA526" i="16"/>
  <c r="N526" i="16"/>
  <c r="M526" i="16"/>
  <c r="L526" i="16"/>
  <c r="K526" i="16"/>
  <c r="J526" i="16"/>
  <c r="I526" i="16"/>
  <c r="H526" i="16"/>
  <c r="G526" i="16"/>
  <c r="F526" i="16"/>
  <c r="B526" i="16"/>
  <c r="A526" i="16"/>
  <c r="AB525" i="16"/>
  <c r="AA525" i="16"/>
  <c r="N525" i="16"/>
  <c r="M525" i="16"/>
  <c r="L525" i="16"/>
  <c r="K525" i="16"/>
  <c r="J525" i="16"/>
  <c r="I525" i="16"/>
  <c r="H525" i="16"/>
  <c r="G525" i="16"/>
  <c r="F525" i="16" s="1"/>
  <c r="A525" i="16"/>
  <c r="C525" i="16" s="1"/>
  <c r="AB524" i="16"/>
  <c r="AA524" i="16"/>
  <c r="N524" i="16"/>
  <c r="M524" i="16"/>
  <c r="L524" i="16"/>
  <c r="K524" i="16"/>
  <c r="J524" i="16"/>
  <c r="I524" i="16"/>
  <c r="H524" i="16"/>
  <c r="G524" i="16"/>
  <c r="F524" i="16" s="1"/>
  <c r="B524" i="16"/>
  <c r="A524" i="16"/>
  <c r="AB523" i="16"/>
  <c r="AA523" i="16"/>
  <c r="N523" i="16"/>
  <c r="M523" i="16"/>
  <c r="L523" i="16"/>
  <c r="K523" i="16"/>
  <c r="J523" i="16"/>
  <c r="I523" i="16"/>
  <c r="H523" i="16"/>
  <c r="G523" i="16"/>
  <c r="F523" i="16" s="1"/>
  <c r="A523" i="16"/>
  <c r="AB522" i="16"/>
  <c r="AA522" i="16"/>
  <c r="M522" i="16"/>
  <c r="L522" i="16"/>
  <c r="K522" i="16"/>
  <c r="J522" i="16"/>
  <c r="I522" i="16"/>
  <c r="H522" i="16"/>
  <c r="C522" i="16" s="1"/>
  <c r="G522" i="16"/>
  <c r="A522" i="16"/>
  <c r="N522" i="16" s="1"/>
  <c r="AB521" i="16"/>
  <c r="AA521" i="16"/>
  <c r="M521" i="16"/>
  <c r="L521" i="16"/>
  <c r="K521" i="16"/>
  <c r="J521" i="16"/>
  <c r="I521" i="16"/>
  <c r="H521" i="16"/>
  <c r="G521" i="16"/>
  <c r="A521" i="16"/>
  <c r="C521" i="16" s="1"/>
  <c r="AB520" i="16"/>
  <c r="AA520" i="16"/>
  <c r="M520" i="16"/>
  <c r="L520" i="16"/>
  <c r="K520" i="16"/>
  <c r="J520" i="16"/>
  <c r="I520" i="16"/>
  <c r="H520" i="16"/>
  <c r="G520" i="16"/>
  <c r="B520" i="16"/>
  <c r="A520" i="16"/>
  <c r="N520" i="16" s="1"/>
  <c r="AB519" i="16"/>
  <c r="AA519" i="16"/>
  <c r="N519" i="16"/>
  <c r="M519" i="16"/>
  <c r="L519" i="16"/>
  <c r="K519" i="16"/>
  <c r="J519" i="16"/>
  <c r="I519" i="16"/>
  <c r="H519" i="16"/>
  <c r="G519" i="16"/>
  <c r="F519" i="16"/>
  <c r="A519" i="16"/>
  <c r="C519" i="16" s="1"/>
  <c r="AB518" i="16"/>
  <c r="AA518" i="16"/>
  <c r="N518" i="16"/>
  <c r="M518" i="16"/>
  <c r="L518" i="16"/>
  <c r="K518" i="16"/>
  <c r="J518" i="16"/>
  <c r="I518" i="16"/>
  <c r="H518" i="16"/>
  <c r="G518" i="16"/>
  <c r="F518" i="16"/>
  <c r="B518" i="16"/>
  <c r="A518" i="16"/>
  <c r="AB517" i="16"/>
  <c r="AA517" i="16"/>
  <c r="N517" i="16"/>
  <c r="M517" i="16"/>
  <c r="L517" i="16"/>
  <c r="K517" i="16"/>
  <c r="J517" i="16"/>
  <c r="I517" i="16"/>
  <c r="H517" i="16"/>
  <c r="G517" i="16"/>
  <c r="F517" i="16" s="1"/>
  <c r="A517" i="16"/>
  <c r="C517" i="16" s="1"/>
  <c r="AB516" i="16"/>
  <c r="AA516" i="16"/>
  <c r="N516" i="16"/>
  <c r="M516" i="16"/>
  <c r="L516" i="16"/>
  <c r="K516" i="16"/>
  <c r="J516" i="16"/>
  <c r="I516" i="16"/>
  <c r="H516" i="16"/>
  <c r="G516" i="16"/>
  <c r="F516" i="16" s="1"/>
  <c r="B516" i="16"/>
  <c r="A516" i="16"/>
  <c r="AB515" i="16"/>
  <c r="AA515" i="16"/>
  <c r="N515" i="16"/>
  <c r="M515" i="16"/>
  <c r="L515" i="16"/>
  <c r="K515" i="16"/>
  <c r="J515" i="16"/>
  <c r="I515" i="16"/>
  <c r="H515" i="16"/>
  <c r="G515" i="16"/>
  <c r="F515" i="16" s="1"/>
  <c r="A515" i="16"/>
  <c r="AB514" i="16"/>
  <c r="AA514" i="16"/>
  <c r="M514" i="16"/>
  <c r="L514" i="16"/>
  <c r="K514" i="16"/>
  <c r="J514" i="16"/>
  <c r="I514" i="16"/>
  <c r="H514" i="16"/>
  <c r="C514" i="16" s="1"/>
  <c r="G514" i="16"/>
  <c r="A514" i="16"/>
  <c r="N514" i="16" s="1"/>
  <c r="AB513" i="16"/>
  <c r="AA513" i="16"/>
  <c r="M513" i="16"/>
  <c r="L513" i="16"/>
  <c r="K513" i="16"/>
  <c r="J513" i="16"/>
  <c r="I513" i="16"/>
  <c r="H513" i="16"/>
  <c r="G513" i="16"/>
  <c r="A513" i="16"/>
  <c r="C513" i="16" s="1"/>
  <c r="AB512" i="16"/>
  <c r="AA512" i="16"/>
  <c r="M512" i="16"/>
  <c r="L512" i="16"/>
  <c r="K512" i="16"/>
  <c r="J512" i="16"/>
  <c r="I512" i="16"/>
  <c r="B512" i="16" s="1"/>
  <c r="H512" i="16"/>
  <c r="G512" i="16"/>
  <c r="A512" i="16"/>
  <c r="N512" i="16" s="1"/>
  <c r="AB511" i="16"/>
  <c r="AA511" i="16"/>
  <c r="N511" i="16"/>
  <c r="M511" i="16"/>
  <c r="L511" i="16"/>
  <c r="K511" i="16"/>
  <c r="J511" i="16"/>
  <c r="I511" i="16"/>
  <c r="H511" i="16"/>
  <c r="G511" i="16"/>
  <c r="F511" i="16"/>
  <c r="A511" i="16"/>
  <c r="C511" i="16" s="1"/>
  <c r="AB510" i="16"/>
  <c r="AA510" i="16"/>
  <c r="N510" i="16"/>
  <c r="M510" i="16"/>
  <c r="L510" i="16"/>
  <c r="K510" i="16"/>
  <c r="J510" i="16"/>
  <c r="I510" i="16"/>
  <c r="H510" i="16"/>
  <c r="G510" i="16"/>
  <c r="F510" i="16"/>
  <c r="B510" i="16"/>
  <c r="A510" i="16"/>
  <c r="AB509" i="16"/>
  <c r="AA509" i="16"/>
  <c r="N509" i="16"/>
  <c r="M509" i="16"/>
  <c r="L509" i="16"/>
  <c r="K509" i="16"/>
  <c r="J509" i="16"/>
  <c r="I509" i="16"/>
  <c r="H509" i="16"/>
  <c r="G509" i="16"/>
  <c r="F509" i="16" s="1"/>
  <c r="A509" i="16"/>
  <c r="C509" i="16" s="1"/>
  <c r="AB508" i="16"/>
  <c r="AA508" i="16"/>
  <c r="N508" i="16"/>
  <c r="M508" i="16"/>
  <c r="L508" i="16"/>
  <c r="K508" i="16"/>
  <c r="J508" i="16"/>
  <c r="I508" i="16"/>
  <c r="H508" i="16"/>
  <c r="G508" i="16"/>
  <c r="F508" i="16" s="1"/>
  <c r="B508" i="16"/>
  <c r="A508" i="16"/>
  <c r="AB507" i="16"/>
  <c r="AA507" i="16"/>
  <c r="N507" i="16"/>
  <c r="M507" i="16"/>
  <c r="L507" i="16"/>
  <c r="K507" i="16"/>
  <c r="J507" i="16"/>
  <c r="I507" i="16"/>
  <c r="H507" i="16"/>
  <c r="G507" i="16"/>
  <c r="F507" i="16" s="1"/>
  <c r="A507" i="16"/>
  <c r="AB506" i="16"/>
  <c r="AA506" i="16"/>
  <c r="M506" i="16"/>
  <c r="L506" i="16"/>
  <c r="K506" i="16"/>
  <c r="J506" i="16"/>
  <c r="I506" i="16"/>
  <c r="H506" i="16"/>
  <c r="C506" i="16" s="1"/>
  <c r="G506" i="16"/>
  <c r="A506" i="16"/>
  <c r="N506" i="16" s="1"/>
  <c r="AB505" i="16"/>
  <c r="AA505" i="16"/>
  <c r="M505" i="16"/>
  <c r="L505" i="16"/>
  <c r="K505" i="16"/>
  <c r="J505" i="16"/>
  <c r="I505" i="16"/>
  <c r="H505" i="16"/>
  <c r="G505" i="16"/>
  <c r="A505" i="16"/>
  <c r="C505" i="16" s="1"/>
  <c r="AB504" i="16"/>
  <c r="AA504" i="16"/>
  <c r="M504" i="16"/>
  <c r="L504" i="16"/>
  <c r="K504" i="16"/>
  <c r="J504" i="16"/>
  <c r="I504" i="16"/>
  <c r="B504" i="16" s="1"/>
  <c r="H504" i="16"/>
  <c r="G504" i="16"/>
  <c r="A504" i="16"/>
  <c r="N504" i="16" s="1"/>
  <c r="AB503" i="16"/>
  <c r="AA503" i="16"/>
  <c r="N503" i="16"/>
  <c r="M503" i="16"/>
  <c r="L503" i="16"/>
  <c r="K503" i="16"/>
  <c r="J503" i="16"/>
  <c r="I503" i="16"/>
  <c r="H503" i="16"/>
  <c r="G503" i="16"/>
  <c r="F503" i="16"/>
  <c r="A503" i="16"/>
  <c r="C503" i="16" s="1"/>
  <c r="AB502" i="16"/>
  <c r="AA502" i="16"/>
  <c r="N502" i="16"/>
  <c r="M502" i="16"/>
  <c r="L502" i="16"/>
  <c r="K502" i="16"/>
  <c r="J502" i="16"/>
  <c r="I502" i="16"/>
  <c r="H502" i="16"/>
  <c r="G502" i="16"/>
  <c r="F502" i="16"/>
  <c r="B502" i="16"/>
  <c r="A502" i="16"/>
  <c r="AB501" i="16"/>
  <c r="AA501" i="16"/>
  <c r="N501" i="16"/>
  <c r="M501" i="16"/>
  <c r="L501" i="16"/>
  <c r="K501" i="16"/>
  <c r="J501" i="16"/>
  <c r="I501" i="16"/>
  <c r="H501" i="16"/>
  <c r="G501" i="16"/>
  <c r="F501" i="16" s="1"/>
  <c r="A501" i="16"/>
  <c r="C501" i="16" s="1"/>
  <c r="AB500" i="16"/>
  <c r="AA500" i="16"/>
  <c r="N500" i="16"/>
  <c r="M500" i="16"/>
  <c r="L500" i="16"/>
  <c r="K500" i="16"/>
  <c r="J500" i="16"/>
  <c r="I500" i="16"/>
  <c r="H500" i="16"/>
  <c r="G500" i="16"/>
  <c r="F500" i="16" s="1"/>
  <c r="B500" i="16"/>
  <c r="A500" i="16"/>
  <c r="AB499" i="16"/>
  <c r="AA499" i="16"/>
  <c r="N499" i="16"/>
  <c r="M499" i="16"/>
  <c r="L499" i="16"/>
  <c r="K499" i="16"/>
  <c r="J499" i="16"/>
  <c r="I499" i="16"/>
  <c r="H499" i="16"/>
  <c r="G499" i="16"/>
  <c r="F499" i="16" s="1"/>
  <c r="A499" i="16"/>
  <c r="AB498" i="16"/>
  <c r="AA498" i="16"/>
  <c r="M498" i="16"/>
  <c r="L498" i="16"/>
  <c r="K498" i="16"/>
  <c r="J498" i="16"/>
  <c r="I498" i="16"/>
  <c r="H498" i="16"/>
  <c r="G498" i="16"/>
  <c r="A498" i="16"/>
  <c r="N498" i="16" s="1"/>
  <c r="AB497" i="16"/>
  <c r="AA497" i="16"/>
  <c r="M497" i="16"/>
  <c r="L497" i="16"/>
  <c r="K497" i="16"/>
  <c r="J497" i="16"/>
  <c r="I497" i="16"/>
  <c r="H497" i="16"/>
  <c r="G497" i="16"/>
  <c r="A497" i="16"/>
  <c r="C497" i="16" s="1"/>
  <c r="AB496" i="16"/>
  <c r="AA496" i="16"/>
  <c r="M496" i="16"/>
  <c r="L496" i="16"/>
  <c r="K496" i="16"/>
  <c r="J496" i="16"/>
  <c r="I496" i="16"/>
  <c r="B496" i="16" s="1"/>
  <c r="H496" i="16"/>
  <c r="G496" i="16"/>
  <c r="A496" i="16"/>
  <c r="N496" i="16" s="1"/>
  <c r="AB495" i="16"/>
  <c r="AA495" i="16"/>
  <c r="N495" i="16"/>
  <c r="M495" i="16"/>
  <c r="L495" i="16"/>
  <c r="K495" i="16"/>
  <c r="J495" i="16"/>
  <c r="I495" i="16"/>
  <c r="H495" i="16"/>
  <c r="G495" i="16"/>
  <c r="F495" i="16"/>
  <c r="A495" i="16"/>
  <c r="C495" i="16" s="1"/>
  <c r="AB494" i="16"/>
  <c r="AA494" i="16"/>
  <c r="N494" i="16"/>
  <c r="M494" i="16"/>
  <c r="L494" i="16"/>
  <c r="K494" i="16"/>
  <c r="J494" i="16"/>
  <c r="I494" i="16"/>
  <c r="H494" i="16"/>
  <c r="G494" i="16"/>
  <c r="F494" i="16"/>
  <c r="B494" i="16"/>
  <c r="A494" i="16"/>
  <c r="AB493" i="16"/>
  <c r="AA493" i="16"/>
  <c r="N493" i="16"/>
  <c r="M493" i="16"/>
  <c r="L493" i="16"/>
  <c r="K493" i="16"/>
  <c r="J493" i="16"/>
  <c r="I493" i="16"/>
  <c r="H493" i="16"/>
  <c r="G493" i="16"/>
  <c r="F493" i="16" s="1"/>
  <c r="A493" i="16"/>
  <c r="C493" i="16" s="1"/>
  <c r="AB492" i="16"/>
  <c r="AA492" i="16"/>
  <c r="N492" i="16"/>
  <c r="M492" i="16"/>
  <c r="L492" i="16"/>
  <c r="K492" i="16"/>
  <c r="J492" i="16"/>
  <c r="I492" i="16"/>
  <c r="H492" i="16"/>
  <c r="G492" i="16"/>
  <c r="F492" i="16" s="1"/>
  <c r="B492" i="16"/>
  <c r="A492" i="16"/>
  <c r="AB491" i="16"/>
  <c r="AA491" i="16"/>
  <c r="N491" i="16"/>
  <c r="M491" i="16"/>
  <c r="L491" i="16"/>
  <c r="K491" i="16"/>
  <c r="J491" i="16"/>
  <c r="I491" i="16"/>
  <c r="H491" i="16"/>
  <c r="G491" i="16"/>
  <c r="F491" i="16" s="1"/>
  <c r="A491" i="16"/>
  <c r="AB490" i="16"/>
  <c r="AA490" i="16"/>
  <c r="M490" i="16"/>
  <c r="L490" i="16"/>
  <c r="K490" i="16"/>
  <c r="J490" i="16"/>
  <c r="I490" i="16"/>
  <c r="H490" i="16"/>
  <c r="C490" i="16" s="1"/>
  <c r="G490" i="16"/>
  <c r="A490" i="16"/>
  <c r="N490" i="16" s="1"/>
  <c r="AB489" i="16"/>
  <c r="AA489" i="16"/>
  <c r="M489" i="16"/>
  <c r="L489" i="16"/>
  <c r="K489" i="16"/>
  <c r="J489" i="16"/>
  <c r="I489" i="16"/>
  <c r="H489" i="16"/>
  <c r="G489" i="16"/>
  <c r="A489" i="16"/>
  <c r="C489" i="16" s="1"/>
  <c r="AB488" i="16"/>
  <c r="AA488" i="16"/>
  <c r="M488" i="16"/>
  <c r="L488" i="16"/>
  <c r="K488" i="16"/>
  <c r="J488" i="16"/>
  <c r="I488" i="16"/>
  <c r="H488" i="16"/>
  <c r="G488" i="16"/>
  <c r="B488" i="16"/>
  <c r="A488" i="16"/>
  <c r="N488" i="16" s="1"/>
  <c r="AB487" i="16"/>
  <c r="AA487" i="16"/>
  <c r="N487" i="16"/>
  <c r="M487" i="16"/>
  <c r="L487" i="16"/>
  <c r="K487" i="16"/>
  <c r="J487" i="16"/>
  <c r="I487" i="16"/>
  <c r="H487" i="16"/>
  <c r="G487" i="16"/>
  <c r="F487" i="16"/>
  <c r="A487" i="16"/>
  <c r="C487" i="16" s="1"/>
  <c r="AB486" i="16"/>
  <c r="AA486" i="16"/>
  <c r="N486" i="16"/>
  <c r="M486" i="16"/>
  <c r="L486" i="16"/>
  <c r="K486" i="16"/>
  <c r="J486" i="16"/>
  <c r="I486" i="16"/>
  <c r="H486" i="16"/>
  <c r="G486" i="16"/>
  <c r="F486" i="16"/>
  <c r="B486" i="16"/>
  <c r="A486" i="16"/>
  <c r="AB485" i="16"/>
  <c r="AA485" i="16"/>
  <c r="N485" i="16"/>
  <c r="M485" i="16"/>
  <c r="L485" i="16"/>
  <c r="K485" i="16"/>
  <c r="J485" i="16"/>
  <c r="I485" i="16"/>
  <c r="H485" i="16"/>
  <c r="G485" i="16"/>
  <c r="F485" i="16" s="1"/>
  <c r="A485" i="16"/>
  <c r="C485" i="16" s="1"/>
  <c r="AB484" i="16"/>
  <c r="AA484" i="16"/>
  <c r="N484" i="16"/>
  <c r="M484" i="16"/>
  <c r="L484" i="16"/>
  <c r="K484" i="16"/>
  <c r="J484" i="16"/>
  <c r="I484" i="16"/>
  <c r="H484" i="16"/>
  <c r="G484" i="16"/>
  <c r="F484" i="16" s="1"/>
  <c r="B484" i="16"/>
  <c r="A484" i="16"/>
  <c r="AB483" i="16"/>
  <c r="AA483" i="16"/>
  <c r="N483" i="16"/>
  <c r="M483" i="16"/>
  <c r="L483" i="16"/>
  <c r="K483" i="16"/>
  <c r="J483" i="16"/>
  <c r="I483" i="16"/>
  <c r="H483" i="16"/>
  <c r="G483" i="16"/>
  <c r="F483" i="16" s="1"/>
  <c r="A483" i="16"/>
  <c r="AB482" i="16"/>
  <c r="AA482" i="16"/>
  <c r="M482" i="16"/>
  <c r="L482" i="16"/>
  <c r="K482" i="16"/>
  <c r="J482" i="16"/>
  <c r="I482" i="16"/>
  <c r="H482" i="16"/>
  <c r="C482" i="16" s="1"/>
  <c r="G482" i="16"/>
  <c r="A482" i="16"/>
  <c r="N482" i="16" s="1"/>
  <c r="AB481" i="16"/>
  <c r="AA481" i="16"/>
  <c r="M481" i="16"/>
  <c r="L481" i="16"/>
  <c r="K481" i="16"/>
  <c r="J481" i="16"/>
  <c r="I481" i="16"/>
  <c r="H481" i="16"/>
  <c r="G481" i="16"/>
  <c r="A481" i="16"/>
  <c r="C481" i="16" s="1"/>
  <c r="AB480" i="16"/>
  <c r="AA480" i="16"/>
  <c r="M480" i="16"/>
  <c r="L480" i="16"/>
  <c r="K480" i="16"/>
  <c r="J480" i="16"/>
  <c r="I480" i="16"/>
  <c r="H480" i="16"/>
  <c r="G480" i="16"/>
  <c r="B480" i="16"/>
  <c r="A480" i="16"/>
  <c r="N480" i="16" s="1"/>
  <c r="AB479" i="16"/>
  <c r="AA479" i="16"/>
  <c r="N479" i="16"/>
  <c r="M479" i="16"/>
  <c r="L479" i="16"/>
  <c r="K479" i="16"/>
  <c r="J479" i="16"/>
  <c r="I479" i="16"/>
  <c r="H479" i="16"/>
  <c r="G479" i="16"/>
  <c r="F479" i="16"/>
  <c r="A479" i="16"/>
  <c r="C479" i="16" s="1"/>
  <c r="AB478" i="16"/>
  <c r="AA478" i="16"/>
  <c r="N478" i="16"/>
  <c r="M478" i="16"/>
  <c r="L478" i="16"/>
  <c r="K478" i="16"/>
  <c r="J478" i="16"/>
  <c r="I478" i="16"/>
  <c r="H478" i="16"/>
  <c r="G478" i="16"/>
  <c r="F478" i="16"/>
  <c r="B478" i="16"/>
  <c r="A478" i="16"/>
  <c r="AB477" i="16"/>
  <c r="AA477" i="16"/>
  <c r="N477" i="16"/>
  <c r="M477" i="16"/>
  <c r="L477" i="16"/>
  <c r="K477" i="16"/>
  <c r="J477" i="16"/>
  <c r="I477" i="16"/>
  <c r="H477" i="16"/>
  <c r="G477" i="16"/>
  <c r="F477" i="16" s="1"/>
  <c r="A477" i="16"/>
  <c r="C477" i="16" s="1"/>
  <c r="AB476" i="16"/>
  <c r="AA476" i="16"/>
  <c r="N476" i="16"/>
  <c r="M476" i="16"/>
  <c r="L476" i="16"/>
  <c r="K476" i="16"/>
  <c r="J476" i="16"/>
  <c r="I476" i="16"/>
  <c r="H476" i="16"/>
  <c r="G476" i="16"/>
  <c r="F476" i="16" s="1"/>
  <c r="B476" i="16"/>
  <c r="A476" i="16"/>
  <c r="AB475" i="16"/>
  <c r="AA475" i="16"/>
  <c r="N475" i="16"/>
  <c r="M475" i="16"/>
  <c r="L475" i="16"/>
  <c r="K475" i="16"/>
  <c r="J475" i="16"/>
  <c r="I475" i="16"/>
  <c r="H475" i="16"/>
  <c r="G475" i="16"/>
  <c r="F475" i="16" s="1"/>
  <c r="A475" i="16"/>
  <c r="AB474" i="16"/>
  <c r="AA474" i="16"/>
  <c r="M474" i="16"/>
  <c r="L474" i="16"/>
  <c r="K474" i="16"/>
  <c r="J474" i="16"/>
  <c r="I474" i="16"/>
  <c r="H474" i="16"/>
  <c r="G474" i="16"/>
  <c r="A474" i="16"/>
  <c r="N474" i="16" s="1"/>
  <c r="AB473" i="16"/>
  <c r="AA473" i="16"/>
  <c r="M473" i="16"/>
  <c r="L473" i="16"/>
  <c r="K473" i="16"/>
  <c r="J473" i="16"/>
  <c r="I473" i="16"/>
  <c r="H473" i="16"/>
  <c r="G473" i="16"/>
  <c r="A473" i="16"/>
  <c r="C473" i="16" s="1"/>
  <c r="AB472" i="16"/>
  <c r="AA472" i="16"/>
  <c r="M472" i="16"/>
  <c r="L472" i="16"/>
  <c r="K472" i="16"/>
  <c r="J472" i="16"/>
  <c r="I472" i="16"/>
  <c r="B472" i="16" s="1"/>
  <c r="H472" i="16"/>
  <c r="G472" i="16"/>
  <c r="A472" i="16"/>
  <c r="N472" i="16" s="1"/>
  <c r="AB471" i="16"/>
  <c r="AA471" i="16"/>
  <c r="N471" i="16"/>
  <c r="M471" i="16"/>
  <c r="L471" i="16"/>
  <c r="K471" i="16"/>
  <c r="J471" i="16"/>
  <c r="I471" i="16"/>
  <c r="H471" i="16"/>
  <c r="G471" i="16"/>
  <c r="F471" i="16"/>
  <c r="A471" i="16"/>
  <c r="C471" i="16" s="1"/>
  <c r="AB470" i="16"/>
  <c r="AA470" i="16"/>
  <c r="N470" i="16"/>
  <c r="M470" i="16"/>
  <c r="L470" i="16"/>
  <c r="K470" i="16"/>
  <c r="J470" i="16"/>
  <c r="I470" i="16"/>
  <c r="H470" i="16"/>
  <c r="G470" i="16"/>
  <c r="F470" i="16"/>
  <c r="B470" i="16"/>
  <c r="A470" i="16"/>
  <c r="AB469" i="16"/>
  <c r="AA469" i="16"/>
  <c r="N469" i="16"/>
  <c r="M469" i="16"/>
  <c r="L469" i="16"/>
  <c r="K469" i="16"/>
  <c r="J469" i="16"/>
  <c r="I469" i="16"/>
  <c r="H469" i="16"/>
  <c r="G469" i="16"/>
  <c r="F469" i="16" s="1"/>
  <c r="A469" i="16"/>
  <c r="C469" i="16" s="1"/>
  <c r="AB468" i="16"/>
  <c r="AA468" i="16"/>
  <c r="N468" i="16"/>
  <c r="M468" i="16"/>
  <c r="L468" i="16"/>
  <c r="K468" i="16"/>
  <c r="J468" i="16"/>
  <c r="I468" i="16"/>
  <c r="H468" i="16"/>
  <c r="G468" i="16"/>
  <c r="F468" i="16" s="1"/>
  <c r="B468" i="16"/>
  <c r="A468" i="16"/>
  <c r="AB467" i="16"/>
  <c r="AA467" i="16"/>
  <c r="N467" i="16"/>
  <c r="M467" i="16"/>
  <c r="L467" i="16"/>
  <c r="K467" i="16"/>
  <c r="J467" i="16"/>
  <c r="I467" i="16"/>
  <c r="H467" i="16"/>
  <c r="G467" i="16"/>
  <c r="F467" i="16" s="1"/>
  <c r="A467" i="16"/>
  <c r="AB466" i="16"/>
  <c r="AA466" i="16"/>
  <c r="M466" i="16"/>
  <c r="L466" i="16"/>
  <c r="K466" i="16"/>
  <c r="J466" i="16"/>
  <c r="I466" i="16"/>
  <c r="H466" i="16"/>
  <c r="C466" i="16" s="1"/>
  <c r="G466" i="16"/>
  <c r="A466" i="16"/>
  <c r="N466" i="16" s="1"/>
  <c r="AB465" i="16"/>
  <c r="AA465" i="16"/>
  <c r="M465" i="16"/>
  <c r="L465" i="16"/>
  <c r="K465" i="16"/>
  <c r="J465" i="16"/>
  <c r="I465" i="16"/>
  <c r="H465" i="16"/>
  <c r="G465" i="16"/>
  <c r="A465" i="16"/>
  <c r="C465" i="16" s="1"/>
  <c r="AB464" i="16"/>
  <c r="AA464" i="16"/>
  <c r="M464" i="16"/>
  <c r="L464" i="16"/>
  <c r="K464" i="16"/>
  <c r="J464" i="16"/>
  <c r="I464" i="16"/>
  <c r="B464" i="16" s="1"/>
  <c r="H464" i="16"/>
  <c r="G464" i="16"/>
  <c r="A464" i="16"/>
  <c r="N464" i="16" s="1"/>
  <c r="AB463" i="16"/>
  <c r="AA463" i="16"/>
  <c r="N463" i="16"/>
  <c r="M463" i="16"/>
  <c r="L463" i="16"/>
  <c r="K463" i="16"/>
  <c r="J463" i="16"/>
  <c r="I463" i="16"/>
  <c r="H463" i="16"/>
  <c r="G463" i="16"/>
  <c r="F463" i="16"/>
  <c r="A463" i="16"/>
  <c r="C463" i="16" s="1"/>
  <c r="AB462" i="16"/>
  <c r="AA462" i="16"/>
  <c r="N462" i="16"/>
  <c r="M462" i="16"/>
  <c r="L462" i="16"/>
  <c r="K462" i="16"/>
  <c r="J462" i="16"/>
  <c r="I462" i="16"/>
  <c r="H462" i="16"/>
  <c r="G462" i="16"/>
  <c r="F462" i="16"/>
  <c r="B462" i="16"/>
  <c r="A462" i="16"/>
  <c r="AB461" i="16"/>
  <c r="AA461" i="16"/>
  <c r="N461" i="16"/>
  <c r="M461" i="16"/>
  <c r="L461" i="16"/>
  <c r="K461" i="16"/>
  <c r="J461" i="16"/>
  <c r="I461" i="16"/>
  <c r="H461" i="16"/>
  <c r="G461" i="16"/>
  <c r="F461" i="16" s="1"/>
  <c r="A461" i="16"/>
  <c r="C461" i="16" s="1"/>
  <c r="AB460" i="16"/>
  <c r="AA460" i="16"/>
  <c r="N460" i="16"/>
  <c r="M460" i="16"/>
  <c r="L460" i="16"/>
  <c r="K460" i="16"/>
  <c r="J460" i="16"/>
  <c r="I460" i="16"/>
  <c r="H460" i="16"/>
  <c r="G460" i="16"/>
  <c r="F460" i="16" s="1"/>
  <c r="B460" i="16"/>
  <c r="A460" i="16"/>
  <c r="AB459" i="16"/>
  <c r="AA459" i="16"/>
  <c r="N459" i="16"/>
  <c r="M459" i="16"/>
  <c r="L459" i="16"/>
  <c r="K459" i="16"/>
  <c r="J459" i="16"/>
  <c r="I459" i="16"/>
  <c r="H459" i="16"/>
  <c r="G459" i="16"/>
  <c r="F459" i="16" s="1"/>
  <c r="A459" i="16"/>
  <c r="AB458" i="16"/>
  <c r="AA458" i="16"/>
  <c r="M458" i="16"/>
  <c r="L458" i="16"/>
  <c r="K458" i="16"/>
  <c r="J458" i="16"/>
  <c r="I458" i="16"/>
  <c r="H458" i="16"/>
  <c r="C458" i="16" s="1"/>
  <c r="G458" i="16"/>
  <c r="A458" i="16"/>
  <c r="N458" i="16" s="1"/>
  <c r="AB457" i="16"/>
  <c r="AA457" i="16"/>
  <c r="M457" i="16"/>
  <c r="L457" i="16"/>
  <c r="K457" i="16"/>
  <c r="J457" i="16"/>
  <c r="I457" i="16"/>
  <c r="H457" i="16"/>
  <c r="G457" i="16"/>
  <c r="A457" i="16"/>
  <c r="C457" i="16" s="1"/>
  <c r="AB456" i="16"/>
  <c r="AA456" i="16"/>
  <c r="M456" i="16"/>
  <c r="L456" i="16"/>
  <c r="K456" i="16"/>
  <c r="J456" i="16"/>
  <c r="I456" i="16"/>
  <c r="B456" i="16" s="1"/>
  <c r="H456" i="16"/>
  <c r="G456" i="16"/>
  <c r="A456" i="16"/>
  <c r="N456" i="16" s="1"/>
  <c r="AB455" i="16"/>
  <c r="AA455" i="16"/>
  <c r="N455" i="16"/>
  <c r="M455" i="16"/>
  <c r="L455" i="16"/>
  <c r="K455" i="16"/>
  <c r="J455" i="16"/>
  <c r="I455" i="16"/>
  <c r="H455" i="16"/>
  <c r="G455" i="16"/>
  <c r="F455" i="16"/>
  <c r="A455" i="16"/>
  <c r="C455" i="16" s="1"/>
  <c r="AB454" i="16"/>
  <c r="AA454" i="16"/>
  <c r="N454" i="16"/>
  <c r="M454" i="16"/>
  <c r="L454" i="16"/>
  <c r="K454" i="16"/>
  <c r="J454" i="16"/>
  <c r="I454" i="16"/>
  <c r="H454" i="16"/>
  <c r="G454" i="16"/>
  <c r="F454" i="16"/>
  <c r="B454" i="16"/>
  <c r="A454" i="16"/>
  <c r="AB453" i="16"/>
  <c r="AA453" i="16"/>
  <c r="N453" i="16"/>
  <c r="M453" i="16"/>
  <c r="L453" i="16"/>
  <c r="K453" i="16"/>
  <c r="J453" i="16"/>
  <c r="I453" i="16"/>
  <c r="H453" i="16"/>
  <c r="G453" i="16"/>
  <c r="F453" i="16" s="1"/>
  <c r="A453" i="16"/>
  <c r="C453" i="16" s="1"/>
  <c r="AB452" i="16"/>
  <c r="AA452" i="16"/>
  <c r="N452" i="16"/>
  <c r="M452" i="16"/>
  <c r="L452" i="16"/>
  <c r="K452" i="16"/>
  <c r="J452" i="16"/>
  <c r="I452" i="16"/>
  <c r="H452" i="16"/>
  <c r="G452" i="16"/>
  <c r="F452" i="16" s="1"/>
  <c r="B452" i="16"/>
  <c r="A452" i="16"/>
  <c r="AB451" i="16"/>
  <c r="AA451" i="16"/>
  <c r="N451" i="16"/>
  <c r="M451" i="16"/>
  <c r="L451" i="16"/>
  <c r="K451" i="16"/>
  <c r="J451" i="16"/>
  <c r="I451" i="16"/>
  <c r="H451" i="16"/>
  <c r="G451" i="16"/>
  <c r="F451" i="16" s="1"/>
  <c r="A451" i="16"/>
  <c r="AB450" i="16"/>
  <c r="AA450" i="16"/>
  <c r="M450" i="16"/>
  <c r="L450" i="16"/>
  <c r="K450" i="16"/>
  <c r="J450" i="16"/>
  <c r="I450" i="16"/>
  <c r="H450" i="16"/>
  <c r="G450" i="16"/>
  <c r="A450" i="16"/>
  <c r="N450" i="16" s="1"/>
  <c r="AB449" i="16"/>
  <c r="AA449" i="16"/>
  <c r="M449" i="16"/>
  <c r="L449" i="16"/>
  <c r="K449" i="16"/>
  <c r="J449" i="16"/>
  <c r="I449" i="16"/>
  <c r="H449" i="16"/>
  <c r="G449" i="16"/>
  <c r="A449" i="16"/>
  <c r="C449" i="16" s="1"/>
  <c r="AB448" i="16"/>
  <c r="AA448" i="16"/>
  <c r="M448" i="16"/>
  <c r="L448" i="16"/>
  <c r="K448" i="16"/>
  <c r="J448" i="16"/>
  <c r="I448" i="16"/>
  <c r="B448" i="16" s="1"/>
  <c r="H448" i="16"/>
  <c r="G448" i="16"/>
  <c r="A448" i="16"/>
  <c r="N448" i="16" s="1"/>
  <c r="AB447" i="16"/>
  <c r="AA447" i="16"/>
  <c r="N447" i="16"/>
  <c r="M447" i="16"/>
  <c r="L447" i="16"/>
  <c r="K447" i="16"/>
  <c r="J447" i="16"/>
  <c r="I447" i="16"/>
  <c r="H447" i="16"/>
  <c r="G447" i="16"/>
  <c r="F447" i="16"/>
  <c r="A447" i="16"/>
  <c r="C447" i="16" s="1"/>
  <c r="AB446" i="16"/>
  <c r="AA446" i="16"/>
  <c r="N446" i="16"/>
  <c r="M446" i="16"/>
  <c r="L446" i="16"/>
  <c r="K446" i="16"/>
  <c r="F446" i="16"/>
  <c r="C446" i="16"/>
  <c r="B446" i="16"/>
  <c r="A446" i="16"/>
  <c r="AB445" i="16"/>
  <c r="AA445" i="16"/>
  <c r="N445" i="16"/>
  <c r="M445" i="16"/>
  <c r="L445" i="16"/>
  <c r="K445" i="16"/>
  <c r="F445" i="16"/>
  <c r="A445" i="16"/>
  <c r="C445" i="16" s="1"/>
  <c r="AB444" i="16"/>
  <c r="AA444" i="16"/>
  <c r="M444" i="16"/>
  <c r="L444" i="16"/>
  <c r="K444" i="16"/>
  <c r="J444" i="16"/>
  <c r="I444" i="16"/>
  <c r="H444" i="16"/>
  <c r="C444" i="16" s="1"/>
  <c r="G444" i="16"/>
  <c r="A444" i="16"/>
  <c r="N444" i="16" s="1"/>
  <c r="AB443" i="16"/>
  <c r="AA443" i="16"/>
  <c r="M443" i="16"/>
  <c r="L443" i="16"/>
  <c r="K443" i="16"/>
  <c r="J443" i="16"/>
  <c r="I443" i="16"/>
  <c r="H443" i="16"/>
  <c r="G443" i="16"/>
  <c r="A443" i="16"/>
  <c r="C443" i="16" s="1"/>
  <c r="AA442" i="16"/>
  <c r="M442" i="16"/>
  <c r="L442" i="16"/>
  <c r="K442" i="16"/>
  <c r="A442" i="16"/>
  <c r="N442" i="16" s="1"/>
  <c r="AA441" i="16"/>
  <c r="M441" i="16"/>
  <c r="L441" i="16"/>
  <c r="K441" i="16"/>
  <c r="C441" i="16"/>
  <c r="B441" i="16"/>
  <c r="A441" i="16"/>
  <c r="N441" i="16" s="1"/>
  <c r="N440" i="16"/>
  <c r="N439" i="16"/>
  <c r="N438" i="16"/>
  <c r="N437" i="16"/>
  <c r="N436" i="16"/>
  <c r="N435" i="16"/>
  <c r="N434" i="16"/>
  <c r="N433" i="16"/>
  <c r="N432" i="16"/>
  <c r="N431" i="16"/>
  <c r="N430" i="16"/>
  <c r="N429" i="16"/>
  <c r="N428" i="16"/>
  <c r="N427" i="16"/>
  <c r="N426" i="16"/>
  <c r="N425" i="16"/>
  <c r="N424" i="16"/>
  <c r="N423" i="16"/>
  <c r="N422" i="16"/>
  <c r="N421" i="16"/>
  <c r="N420" i="16"/>
  <c r="N419" i="16"/>
  <c r="N418" i="16"/>
  <c r="N417" i="16"/>
  <c r="N416" i="16"/>
  <c r="N415" i="16"/>
  <c r="N414" i="16"/>
  <c r="N413" i="16"/>
  <c r="N412" i="16"/>
  <c r="N411" i="16"/>
  <c r="N410" i="16"/>
  <c r="N409" i="16"/>
  <c r="N408" i="16"/>
  <c r="N407" i="16"/>
  <c r="N406" i="16"/>
  <c r="N405" i="16"/>
  <c r="N404" i="16"/>
  <c r="N403" i="16"/>
  <c r="N402" i="16"/>
  <c r="N401" i="16"/>
  <c r="N400" i="16"/>
  <c r="N399" i="16"/>
  <c r="N398" i="16"/>
  <c r="N397" i="16"/>
  <c r="N396" i="16"/>
  <c r="N395" i="16"/>
  <c r="N394" i="16"/>
  <c r="N393" i="16"/>
  <c r="N392" i="16"/>
  <c r="N391" i="16"/>
  <c r="N390" i="16"/>
  <c r="N389" i="16"/>
  <c r="N388" i="16"/>
  <c r="N387" i="16"/>
  <c r="N386" i="16"/>
  <c r="N385" i="16"/>
  <c r="N384" i="16"/>
  <c r="N383" i="16"/>
  <c r="N382" i="16"/>
  <c r="N381" i="16"/>
  <c r="N380" i="16"/>
  <c r="N379" i="16"/>
  <c r="N378" i="16"/>
  <c r="N377" i="16"/>
  <c r="N376" i="16"/>
  <c r="N375" i="16"/>
  <c r="N374" i="16"/>
  <c r="N373" i="16"/>
  <c r="N372" i="16"/>
  <c r="N371" i="16"/>
  <c r="N370" i="16"/>
  <c r="N369" i="16"/>
  <c r="N368" i="16"/>
  <c r="N367" i="16"/>
  <c r="N366" i="16"/>
  <c r="N365" i="16"/>
  <c r="N364" i="16"/>
  <c r="N363" i="16"/>
  <c r="N362" i="16"/>
  <c r="N361" i="16"/>
  <c r="N360" i="16"/>
  <c r="N359" i="16"/>
  <c r="N358" i="16"/>
  <c r="N357" i="16"/>
  <c r="N356" i="16"/>
  <c r="N355" i="16"/>
  <c r="N354" i="16"/>
  <c r="N353" i="16"/>
  <c r="N352" i="16"/>
  <c r="N351" i="16"/>
  <c r="N350" i="16"/>
  <c r="N349" i="16"/>
  <c r="N348" i="16"/>
  <c r="N347" i="16"/>
  <c r="N346" i="16"/>
  <c r="N345" i="16"/>
  <c r="N344" i="16"/>
  <c r="N343" i="16"/>
  <c r="N342" i="16"/>
  <c r="N341" i="16"/>
  <c r="N340" i="16"/>
  <c r="N339" i="16"/>
  <c r="N338" i="16"/>
  <c r="N337" i="16"/>
  <c r="N336" i="16"/>
  <c r="N335" i="16"/>
  <c r="N334" i="16"/>
  <c r="N333" i="16"/>
  <c r="N332" i="16"/>
  <c r="N331" i="16"/>
  <c r="N330" i="16"/>
  <c r="N329" i="16"/>
  <c r="N328" i="16"/>
  <c r="N327" i="16"/>
  <c r="N326" i="16"/>
  <c r="N325" i="16"/>
  <c r="N324" i="16"/>
  <c r="N323" i="16"/>
  <c r="N322" i="16"/>
  <c r="N321" i="16"/>
  <c r="N320" i="16"/>
  <c r="N319" i="16"/>
  <c r="N318" i="16"/>
  <c r="N317" i="16"/>
  <c r="N316" i="16"/>
  <c r="N315" i="16"/>
  <c r="N314" i="16"/>
  <c r="N313" i="16"/>
  <c r="N312" i="16"/>
  <c r="N311" i="16"/>
  <c r="N310" i="16"/>
  <c r="N309" i="16"/>
  <c r="N308" i="16"/>
  <c r="N307" i="16"/>
  <c r="N306" i="16"/>
  <c r="N305" i="16"/>
  <c r="N304" i="16"/>
  <c r="N303" i="16"/>
  <c r="N302" i="16"/>
  <c r="N301" i="16"/>
  <c r="N300" i="16"/>
  <c r="N299" i="16"/>
  <c r="N298" i="16"/>
  <c r="N297" i="16"/>
  <c r="N296" i="16"/>
  <c r="N295" i="16"/>
  <c r="N294" i="16"/>
  <c r="N293" i="16"/>
  <c r="N292" i="16"/>
  <c r="N291" i="16"/>
  <c r="N290" i="16"/>
  <c r="N289" i="16"/>
  <c r="N288" i="16"/>
  <c r="N287" i="16"/>
  <c r="N286" i="16"/>
  <c r="N285" i="16"/>
  <c r="N284" i="16"/>
  <c r="N283" i="16"/>
  <c r="N282" i="16"/>
  <c r="N281" i="16"/>
  <c r="N280" i="16"/>
  <c r="N279" i="16"/>
  <c r="N278" i="16"/>
  <c r="N277" i="16"/>
  <c r="N276" i="16"/>
  <c r="N275" i="16"/>
  <c r="N274" i="16"/>
  <c r="N273" i="16"/>
  <c r="N272" i="16"/>
  <c r="N271" i="16"/>
  <c r="N270" i="16"/>
  <c r="N269" i="16"/>
  <c r="N268" i="16"/>
  <c r="N267" i="16"/>
  <c r="N266" i="16"/>
  <c r="N265" i="16"/>
  <c r="N264" i="16"/>
  <c r="N263" i="16"/>
  <c r="N262" i="16"/>
  <c r="N261" i="16"/>
  <c r="N260" i="16"/>
  <c r="N259" i="16"/>
  <c r="N258" i="16"/>
  <c r="N257" i="16"/>
  <c r="N256" i="16"/>
  <c r="N255" i="16"/>
  <c r="N254" i="16"/>
  <c r="N253" i="16"/>
  <c r="N252" i="16"/>
  <c r="N251" i="16"/>
  <c r="N250" i="16"/>
  <c r="N249" i="16"/>
  <c r="N248" i="16"/>
  <c r="N247" i="16"/>
  <c r="N246" i="16"/>
  <c r="N245" i="16"/>
  <c r="N244" i="16"/>
  <c r="N243" i="16"/>
  <c r="N242" i="16"/>
  <c r="N241" i="16"/>
  <c r="N240" i="16"/>
  <c r="N239" i="16"/>
  <c r="N238" i="16"/>
  <c r="N237" i="16"/>
  <c r="N236" i="16"/>
  <c r="N235" i="16"/>
  <c r="N234" i="16"/>
  <c r="N233" i="16"/>
  <c r="N232" i="16"/>
  <c r="N231" i="16"/>
  <c r="N230" i="16"/>
  <c r="N229" i="16"/>
  <c r="N228" i="16"/>
  <c r="N227" i="16"/>
  <c r="N226" i="16"/>
  <c r="N225" i="16"/>
  <c r="N224" i="16"/>
  <c r="N223" i="16"/>
  <c r="N222" i="16"/>
  <c r="N219" i="16"/>
  <c r="N218" i="16"/>
  <c r="N217" i="16"/>
  <c r="N216" i="16"/>
  <c r="N215" i="16"/>
  <c r="N214" i="16"/>
  <c r="N213" i="16"/>
  <c r="N212" i="16"/>
  <c r="N211" i="16"/>
  <c r="N210" i="16"/>
  <c r="N209" i="16"/>
  <c r="N208" i="16"/>
  <c r="N207" i="16"/>
  <c r="N206" i="16"/>
  <c r="N205" i="16"/>
  <c r="N204" i="16"/>
  <c r="N203" i="16"/>
  <c r="N202" i="16"/>
  <c r="N201" i="16"/>
  <c r="N200" i="16"/>
  <c r="N199" i="16"/>
  <c r="N197" i="16"/>
  <c r="N196" i="16"/>
  <c r="N195" i="16"/>
  <c r="N194" i="16"/>
  <c r="N193" i="16"/>
  <c r="N192" i="16"/>
  <c r="N191" i="16"/>
  <c r="N190" i="16"/>
  <c r="N189" i="16"/>
  <c r="N188" i="16"/>
  <c r="N187" i="16"/>
  <c r="N186" i="16"/>
  <c r="N185" i="16"/>
  <c r="N184" i="16"/>
  <c r="N183" i="16"/>
  <c r="N182" i="16"/>
  <c r="N181" i="16"/>
  <c r="N180" i="16"/>
  <c r="N179" i="16"/>
  <c r="N178" i="16"/>
  <c r="N177" i="16"/>
  <c r="N176" i="16"/>
  <c r="N175" i="16"/>
  <c r="N174" i="16"/>
  <c r="N173" i="16"/>
  <c r="N172" i="16"/>
  <c r="N171" i="16"/>
  <c r="N170" i="16"/>
  <c r="N169" i="16"/>
  <c r="N168" i="16"/>
  <c r="N167" i="16"/>
  <c r="N166" i="16"/>
  <c r="N165" i="16"/>
  <c r="N164" i="16"/>
  <c r="N163" i="16"/>
  <c r="N162" i="16"/>
  <c r="N161" i="16"/>
  <c r="N160" i="16"/>
  <c r="N159" i="16"/>
  <c r="N158" i="16"/>
  <c r="N157" i="16"/>
  <c r="N156" i="16"/>
  <c r="N155" i="16"/>
  <c r="N154" i="16"/>
  <c r="N153" i="16"/>
  <c r="N152" i="16"/>
  <c r="N151" i="16"/>
  <c r="N150" i="16"/>
  <c r="N149" i="16"/>
  <c r="N148" i="16"/>
  <c r="N147" i="16"/>
  <c r="N146" i="16"/>
  <c r="N145" i="16"/>
  <c r="N144" i="16"/>
  <c r="N143" i="16"/>
  <c r="N142" i="16"/>
  <c r="N141" i="16"/>
  <c r="N140" i="16"/>
  <c r="N139" i="16"/>
  <c r="N138" i="16"/>
  <c r="N137" i="16"/>
  <c r="N136" i="16"/>
  <c r="N135" i="16"/>
  <c r="N134" i="16"/>
  <c r="N133" i="16"/>
  <c r="N132" i="16"/>
  <c r="N131" i="16"/>
  <c r="N130" i="16"/>
  <c r="N129" i="16"/>
  <c r="N128" i="16"/>
  <c r="N127" i="16"/>
  <c r="N126" i="16"/>
  <c r="N125" i="16"/>
  <c r="N124" i="16"/>
  <c r="N123" i="16"/>
  <c r="N122" i="16"/>
  <c r="N121" i="16"/>
  <c r="N120" i="16"/>
  <c r="N119" i="16"/>
  <c r="N118" i="16"/>
  <c r="N117" i="16"/>
  <c r="N116" i="16"/>
  <c r="N115" i="16"/>
  <c r="N114" i="16"/>
  <c r="N113" i="16"/>
  <c r="N112" i="16"/>
  <c r="N111" i="16"/>
  <c r="N110" i="16"/>
  <c r="C332" i="8" s="1"/>
  <c r="N109" i="16"/>
  <c r="N108" i="16"/>
  <c r="N107" i="16"/>
  <c r="N106" i="16"/>
  <c r="N105" i="16"/>
  <c r="N104" i="16"/>
  <c r="N103" i="16"/>
  <c r="N102" i="16"/>
  <c r="N101" i="16"/>
  <c r="N100" i="16"/>
  <c r="N99" i="16"/>
  <c r="N98" i="16"/>
  <c r="N97" i="16"/>
  <c r="N96" i="16"/>
  <c r="N95" i="16"/>
  <c r="N94" i="16"/>
  <c r="N93" i="16"/>
  <c r="N92" i="16"/>
  <c r="N91" i="16"/>
  <c r="N90" i="16"/>
  <c r="N89" i="16"/>
  <c r="N88" i="16"/>
  <c r="N87" i="16"/>
  <c r="N86" i="16"/>
  <c r="N85" i="16"/>
  <c r="N84" i="16"/>
  <c r="N83" i="16"/>
  <c r="N82" i="16"/>
  <c r="N81" i="16"/>
  <c r="N80" i="16"/>
  <c r="N79" i="16"/>
  <c r="N78" i="16"/>
  <c r="N77" i="16"/>
  <c r="N76" i="16"/>
  <c r="N75" i="16"/>
  <c r="N74" i="16"/>
  <c r="N73" i="16"/>
  <c r="N72" i="16"/>
  <c r="N71" i="16"/>
  <c r="N70" i="16"/>
  <c r="N69" i="16"/>
  <c r="N68" i="16"/>
  <c r="N67" i="16"/>
  <c r="N66" i="16"/>
  <c r="N65" i="16"/>
  <c r="N64" i="16"/>
  <c r="N63" i="16"/>
  <c r="N62" i="16"/>
  <c r="N61" i="16"/>
  <c r="N60" i="16"/>
  <c r="N59" i="16"/>
  <c r="N58" i="16"/>
  <c r="N57" i="16"/>
  <c r="N56" i="16"/>
  <c r="N55" i="16"/>
  <c r="N54" i="16"/>
  <c r="N53" i="16"/>
  <c r="N52" i="16"/>
  <c r="N51" i="16"/>
  <c r="N50" i="16"/>
  <c r="N49" i="16"/>
  <c r="N48" i="16"/>
  <c r="N47" i="16"/>
  <c r="N46" i="16"/>
  <c r="N45" i="16"/>
  <c r="N44" i="16"/>
  <c r="N43" i="16"/>
  <c r="N42" i="16"/>
  <c r="N41" i="16"/>
  <c r="N40" i="16"/>
  <c r="N39" i="16"/>
  <c r="N38" i="16"/>
  <c r="N37" i="16"/>
  <c r="N36" i="16"/>
  <c r="N35" i="16"/>
  <c r="N34" i="16"/>
  <c r="N33" i="16"/>
  <c r="N32" i="16"/>
  <c r="N31" i="16"/>
  <c r="N30" i="16"/>
  <c r="N29" i="16"/>
  <c r="N28" i="16"/>
  <c r="N27" i="16"/>
  <c r="N26" i="16"/>
  <c r="N25" i="16"/>
  <c r="N24" i="16"/>
  <c r="N23" i="16"/>
  <c r="N22" i="16"/>
  <c r="N21" i="16"/>
  <c r="N20" i="16"/>
  <c r="N19" i="16"/>
  <c r="N18" i="16"/>
  <c r="N17" i="16"/>
  <c r="N16" i="16"/>
  <c r="N15" i="16"/>
  <c r="N14" i="16"/>
  <c r="N13" i="16"/>
  <c r="AA12" i="16"/>
  <c r="N12" i="16"/>
  <c r="N11" i="16"/>
  <c r="AA11" i="16" s="1"/>
  <c r="N10" i="16"/>
  <c r="AA10" i="16" s="1"/>
  <c r="N9" i="16"/>
  <c r="AA9" i="16" s="1"/>
  <c r="AA8" i="16"/>
  <c r="N8" i="16"/>
  <c r="N7" i="16"/>
  <c r="AA7" i="16" s="1"/>
  <c r="C498" i="16" l="1"/>
  <c r="C562" i="16"/>
  <c r="C586" i="16"/>
  <c r="C602" i="16"/>
  <c r="C618" i="16"/>
  <c r="C718" i="16"/>
  <c r="C726" i="16"/>
  <c r="C782" i="16"/>
  <c r="C858" i="16"/>
  <c r="C903" i="16"/>
  <c r="C1039" i="16"/>
  <c r="C1089" i="16"/>
  <c r="C1129" i="16"/>
  <c r="C1233" i="16"/>
  <c r="N1275" i="16"/>
  <c r="F1275" i="16"/>
  <c r="C1302" i="16"/>
  <c r="N1302" i="16"/>
  <c r="F1302" i="16"/>
  <c r="C1392" i="16"/>
  <c r="C1395" i="16"/>
  <c r="N1395" i="16"/>
  <c r="F1395" i="16"/>
  <c r="C474" i="16"/>
  <c r="C530" i="16"/>
  <c r="C554" i="16"/>
  <c r="C594" i="16"/>
  <c r="C694" i="16"/>
  <c r="C702" i="16"/>
  <c r="C766" i="16"/>
  <c r="C798" i="16"/>
  <c r="C838" i="16"/>
  <c r="C866" i="16"/>
  <c r="C919" i="16"/>
  <c r="C927" i="16"/>
  <c r="C959" i="16"/>
  <c r="C967" i="16"/>
  <c r="C983" i="16"/>
  <c r="C991" i="16"/>
  <c r="C1007" i="16"/>
  <c r="C1023" i="16"/>
  <c r="B1063" i="16"/>
  <c r="C1073" i="16"/>
  <c r="C1081" i="16"/>
  <c r="C1137" i="16"/>
  <c r="C1153" i="16"/>
  <c r="C1201" i="16"/>
  <c r="C1236" i="16"/>
  <c r="N1236" i="16"/>
  <c r="F1236" i="16"/>
  <c r="N1243" i="16"/>
  <c r="F1243" i="16"/>
  <c r="C1268" i="16"/>
  <c r="N1268" i="16"/>
  <c r="F1268" i="16"/>
  <c r="C1299" i="16"/>
  <c r="C1328" i="16"/>
  <c r="C1331" i="16"/>
  <c r="N1331" i="16"/>
  <c r="F1331" i="16"/>
  <c r="N1338" i="16"/>
  <c r="F1338" i="16"/>
  <c r="C1360" i="16"/>
  <c r="C1363" i="16"/>
  <c r="N1363" i="16"/>
  <c r="F1363" i="16"/>
  <c r="N1370" i="16"/>
  <c r="F1370" i="16"/>
  <c r="F441" i="16"/>
  <c r="F443" i="16"/>
  <c r="N443" i="16"/>
  <c r="B444" i="16"/>
  <c r="F448" i="16"/>
  <c r="F449" i="16"/>
  <c r="N449" i="16"/>
  <c r="B450" i="16"/>
  <c r="C451" i="16"/>
  <c r="C452" i="16"/>
  <c r="F456" i="16"/>
  <c r="F457" i="16"/>
  <c r="N457" i="16"/>
  <c r="B458" i="16"/>
  <c r="C459" i="16"/>
  <c r="C460" i="16"/>
  <c r="F464" i="16"/>
  <c r="F465" i="16"/>
  <c r="N465" i="16"/>
  <c r="B466" i="16"/>
  <c r="C467" i="16"/>
  <c r="C468" i="16"/>
  <c r="F472" i="16"/>
  <c r="F473" i="16"/>
  <c r="N473" i="16"/>
  <c r="B474" i="16"/>
  <c r="C475" i="16"/>
  <c r="C476" i="16"/>
  <c r="F480" i="16"/>
  <c r="F481" i="16"/>
  <c r="N481" i="16"/>
  <c r="B482" i="16"/>
  <c r="C483" i="16"/>
  <c r="C484" i="16"/>
  <c r="F488" i="16"/>
  <c r="F489" i="16"/>
  <c r="N489" i="16"/>
  <c r="B490" i="16"/>
  <c r="C491" i="16"/>
  <c r="C492" i="16"/>
  <c r="F496" i="16"/>
  <c r="F497" i="16"/>
  <c r="N497" i="16"/>
  <c r="B498" i="16"/>
  <c r="C499" i="16"/>
  <c r="C500" i="16"/>
  <c r="F504" i="16"/>
  <c r="F505" i="16"/>
  <c r="N505" i="16"/>
  <c r="B506" i="16"/>
  <c r="C507" i="16"/>
  <c r="C508" i="16"/>
  <c r="F512" i="16"/>
  <c r="F513" i="16"/>
  <c r="N513" i="16"/>
  <c r="B514" i="16"/>
  <c r="C515" i="16"/>
  <c r="C516" i="16"/>
  <c r="F520" i="16"/>
  <c r="F521" i="16"/>
  <c r="N521" i="16"/>
  <c r="B522" i="16"/>
  <c r="C523" i="16"/>
  <c r="C524" i="16"/>
  <c r="F528" i="16"/>
  <c r="F529" i="16"/>
  <c r="N529" i="16"/>
  <c r="B530" i="16"/>
  <c r="C531" i="16"/>
  <c r="C532" i="16"/>
  <c r="F536" i="16"/>
  <c r="F537" i="16"/>
  <c r="N537" i="16"/>
  <c r="B538" i="16"/>
  <c r="C539" i="16"/>
  <c r="C540" i="16"/>
  <c r="F544" i="16"/>
  <c r="F545" i="16"/>
  <c r="N545" i="16"/>
  <c r="B546" i="16"/>
  <c r="C547" i="16"/>
  <c r="C548" i="16"/>
  <c r="F552" i="16"/>
  <c r="F553" i="16"/>
  <c r="N553" i="16"/>
  <c r="B554" i="16"/>
  <c r="C555" i="16"/>
  <c r="C556" i="16"/>
  <c r="F560" i="16"/>
  <c r="F561" i="16"/>
  <c r="N561" i="16"/>
  <c r="B562" i="16"/>
  <c r="C563" i="16"/>
  <c r="C564" i="16"/>
  <c r="F568" i="16"/>
  <c r="F569" i="16"/>
  <c r="N569" i="16"/>
  <c r="B570" i="16"/>
  <c r="C571" i="16"/>
  <c r="C572" i="16"/>
  <c r="F576" i="16"/>
  <c r="F577" i="16"/>
  <c r="N577" i="16"/>
  <c r="B578" i="16"/>
  <c r="C579" i="16"/>
  <c r="C580" i="16"/>
  <c r="F584" i="16"/>
  <c r="F585" i="16"/>
  <c r="N585" i="16"/>
  <c r="B586" i="16"/>
  <c r="C587" i="16"/>
  <c r="C588" i="16"/>
  <c r="F592" i="16"/>
  <c r="F593" i="16"/>
  <c r="N593" i="16"/>
  <c r="B594" i="16"/>
  <c r="C595" i="16"/>
  <c r="C596" i="16"/>
  <c r="F600" i="16"/>
  <c r="F601" i="16"/>
  <c r="N601" i="16"/>
  <c r="B602" i="16"/>
  <c r="C603" i="16"/>
  <c r="C604" i="16"/>
  <c r="F608" i="16"/>
  <c r="F609" i="16"/>
  <c r="N609" i="16"/>
  <c r="B610" i="16"/>
  <c r="C611" i="16"/>
  <c r="C612" i="16"/>
  <c r="F616" i="16"/>
  <c r="F617" i="16"/>
  <c r="N617" i="16"/>
  <c r="B618" i="16"/>
  <c r="C619" i="16"/>
  <c r="C620" i="16"/>
  <c r="F624" i="16"/>
  <c r="F625" i="16"/>
  <c r="N625" i="16"/>
  <c r="B626" i="16"/>
  <c r="C627" i="16"/>
  <c r="C628" i="16"/>
  <c r="C632" i="16"/>
  <c r="F636" i="16"/>
  <c r="F637" i="16"/>
  <c r="N637" i="16"/>
  <c r="B638" i="16"/>
  <c r="C639" i="16"/>
  <c r="C640" i="16"/>
  <c r="F644" i="16"/>
  <c r="F645" i="16"/>
  <c r="N645" i="16"/>
  <c r="B646" i="16"/>
  <c r="C647" i="16"/>
  <c r="C648" i="16"/>
  <c r="F652" i="16"/>
  <c r="F653" i="16"/>
  <c r="N653" i="16"/>
  <c r="B654" i="16"/>
  <c r="C655" i="16"/>
  <c r="C656" i="16"/>
  <c r="F660" i="16"/>
  <c r="F661" i="16"/>
  <c r="N661" i="16"/>
  <c r="B662" i="16"/>
  <c r="C663" i="16"/>
  <c r="C664" i="16"/>
  <c r="F668" i="16"/>
  <c r="F669" i="16"/>
  <c r="N669" i="16"/>
  <c r="B670" i="16"/>
  <c r="C671" i="16"/>
  <c r="C672" i="16"/>
  <c r="F676" i="16"/>
  <c r="F677" i="16"/>
  <c r="N677" i="16"/>
  <c r="B678" i="16"/>
  <c r="C679" i="16"/>
  <c r="C680" i="16"/>
  <c r="F684" i="16"/>
  <c r="F685" i="16"/>
  <c r="N685" i="16"/>
  <c r="B686" i="16"/>
  <c r="C687" i="16"/>
  <c r="C688" i="16"/>
  <c r="F692" i="16"/>
  <c r="F693" i="16"/>
  <c r="N693" i="16"/>
  <c r="B694" i="16"/>
  <c r="C695" i="16"/>
  <c r="C696" i="16"/>
  <c r="F700" i="16"/>
  <c r="F701" i="16"/>
  <c r="N701" i="16"/>
  <c r="B702" i="16"/>
  <c r="C703" i="16"/>
  <c r="C704" i="16"/>
  <c r="F708" i="16"/>
  <c r="F709" i="16"/>
  <c r="N709" i="16"/>
  <c r="B710" i="16"/>
  <c r="C711" i="16"/>
  <c r="C712" i="16"/>
  <c r="F716" i="16"/>
  <c r="F717" i="16"/>
  <c r="N717" i="16"/>
  <c r="B718" i="16"/>
  <c r="C719" i="16"/>
  <c r="C720" i="16"/>
  <c r="F724" i="16"/>
  <c r="F725" i="16"/>
  <c r="N725" i="16"/>
  <c r="B726" i="16"/>
  <c r="C727" i="16"/>
  <c r="C728" i="16"/>
  <c r="F732" i="16"/>
  <c r="F733" i="16"/>
  <c r="N733" i="16"/>
  <c r="B734" i="16"/>
  <c r="C735" i="16"/>
  <c r="C736" i="16"/>
  <c r="F740" i="16"/>
  <c r="F741" i="16"/>
  <c r="N741" i="16"/>
  <c r="B742" i="16"/>
  <c r="C743" i="16"/>
  <c r="C744" i="16"/>
  <c r="F748" i="16"/>
  <c r="F749" i="16"/>
  <c r="N749" i="16"/>
  <c r="B750" i="16"/>
  <c r="C751" i="16"/>
  <c r="C752" i="16"/>
  <c r="F756" i="16"/>
  <c r="F757" i="16"/>
  <c r="N757" i="16"/>
  <c r="B758" i="16"/>
  <c r="C759" i="16"/>
  <c r="C760" i="16"/>
  <c r="F764" i="16"/>
  <c r="F765" i="16"/>
  <c r="N765" i="16"/>
  <c r="B766" i="16"/>
  <c r="C767" i="16"/>
  <c r="C768" i="16"/>
  <c r="F772" i="16"/>
  <c r="F773" i="16"/>
  <c r="N773" i="16"/>
  <c r="B774" i="16"/>
  <c r="C775" i="16"/>
  <c r="C776" i="16"/>
  <c r="F780" i="16"/>
  <c r="F781" i="16"/>
  <c r="N781" i="16"/>
  <c r="B782" i="16"/>
  <c r="C783" i="16"/>
  <c r="C784" i="16"/>
  <c r="F788" i="16"/>
  <c r="F789" i="16"/>
  <c r="N789" i="16"/>
  <c r="B790" i="16"/>
  <c r="C791" i="16"/>
  <c r="C792" i="16"/>
  <c r="F796" i="16"/>
  <c r="F797" i="16"/>
  <c r="N797" i="16"/>
  <c r="B798" i="16"/>
  <c r="C799" i="16"/>
  <c r="C800" i="16"/>
  <c r="F804" i="16"/>
  <c r="F805" i="16"/>
  <c r="N805" i="16"/>
  <c r="B806" i="16"/>
  <c r="C807" i="16"/>
  <c r="C808" i="16"/>
  <c r="F812" i="16"/>
  <c r="F813" i="16"/>
  <c r="N813" i="16"/>
  <c r="B814" i="16"/>
  <c r="C815" i="16"/>
  <c r="C816" i="16"/>
  <c r="F820" i="16"/>
  <c r="F821" i="16"/>
  <c r="N821" i="16"/>
  <c r="B822" i="16"/>
  <c r="C823" i="16"/>
  <c r="C824" i="16"/>
  <c r="F828" i="16"/>
  <c r="F829" i="16"/>
  <c r="N829" i="16"/>
  <c r="B830" i="16"/>
  <c r="C831" i="16"/>
  <c r="C832" i="16"/>
  <c r="F836" i="16"/>
  <c r="F837" i="16"/>
  <c r="N837" i="16"/>
  <c r="B838" i="16"/>
  <c r="C839" i="16"/>
  <c r="C840" i="16"/>
  <c r="F844" i="16"/>
  <c r="F845" i="16"/>
  <c r="N845" i="16"/>
  <c r="B846" i="16"/>
  <c r="C847" i="16"/>
  <c r="F849" i="16"/>
  <c r="N849" i="16"/>
  <c r="B850" i="16"/>
  <c r="C851" i="16"/>
  <c r="C852" i="16"/>
  <c r="F856" i="16"/>
  <c r="F857" i="16"/>
  <c r="N857" i="16"/>
  <c r="B858" i="16"/>
  <c r="C859" i="16"/>
  <c r="C860" i="16"/>
  <c r="F864" i="16"/>
  <c r="F865" i="16"/>
  <c r="N865" i="16"/>
  <c r="B866" i="16"/>
  <c r="C867" i="16"/>
  <c r="C868" i="16"/>
  <c r="C872" i="16"/>
  <c r="F877" i="16"/>
  <c r="F878" i="16"/>
  <c r="N878" i="16"/>
  <c r="B879" i="16"/>
  <c r="C880" i="16"/>
  <c r="C881" i="16"/>
  <c r="F885" i="16"/>
  <c r="F886" i="16"/>
  <c r="N886" i="16"/>
  <c r="B887" i="16"/>
  <c r="C888" i="16"/>
  <c r="C889" i="16"/>
  <c r="F893" i="16"/>
  <c r="F894" i="16"/>
  <c r="N894" i="16"/>
  <c r="B895" i="16"/>
  <c r="C896" i="16"/>
  <c r="C897" i="16"/>
  <c r="F901" i="16"/>
  <c r="F902" i="16"/>
  <c r="N902" i="16"/>
  <c r="B903" i="16"/>
  <c r="C904" i="16"/>
  <c r="C905" i="16"/>
  <c r="F909" i="16"/>
  <c r="F910" i="16"/>
  <c r="N910" i="16"/>
  <c r="B911" i="16"/>
  <c r="C912" i="16"/>
  <c r="C913" i="16"/>
  <c r="F917" i="16"/>
  <c r="F918" i="16"/>
  <c r="N918" i="16"/>
  <c r="B919" i="16"/>
  <c r="C920" i="16"/>
  <c r="C921" i="16"/>
  <c r="F925" i="16"/>
  <c r="F926" i="16"/>
  <c r="N926" i="16"/>
  <c r="B927" i="16"/>
  <c r="C928" i="16"/>
  <c r="C929" i="16"/>
  <c r="F933" i="16"/>
  <c r="F934" i="16"/>
  <c r="N934" i="16"/>
  <c r="B935" i="16"/>
  <c r="C936" i="16"/>
  <c r="C937" i="16"/>
  <c r="F941" i="16"/>
  <c r="F942" i="16"/>
  <c r="N942" i="16"/>
  <c r="B943" i="16"/>
  <c r="C944" i="16"/>
  <c r="C945" i="16"/>
  <c r="F949" i="16"/>
  <c r="F950" i="16"/>
  <c r="N950" i="16"/>
  <c r="B951" i="16"/>
  <c r="C952" i="16"/>
  <c r="C953" i="16"/>
  <c r="F957" i="16"/>
  <c r="F958" i="16"/>
  <c r="N958" i="16"/>
  <c r="B959" i="16"/>
  <c r="C960" i="16"/>
  <c r="C961" i="16"/>
  <c r="F965" i="16"/>
  <c r="F966" i="16"/>
  <c r="N966" i="16"/>
  <c r="B967" i="16"/>
  <c r="C968" i="16"/>
  <c r="C969" i="16"/>
  <c r="F973" i="16"/>
  <c r="F974" i="16"/>
  <c r="N974" i="16"/>
  <c r="B975" i="16"/>
  <c r="C976" i="16"/>
  <c r="C977" i="16"/>
  <c r="F981" i="16"/>
  <c r="F982" i="16"/>
  <c r="N982" i="16"/>
  <c r="B983" i="16"/>
  <c r="C984" i="16"/>
  <c r="C985" i="16"/>
  <c r="F989" i="16"/>
  <c r="F990" i="16"/>
  <c r="N990" i="16"/>
  <c r="B991" i="16"/>
  <c r="C992" i="16"/>
  <c r="C993" i="16"/>
  <c r="F997" i="16"/>
  <c r="F998" i="16"/>
  <c r="N998" i="16"/>
  <c r="B999" i="16"/>
  <c r="C1000" i="16"/>
  <c r="C1001" i="16"/>
  <c r="F1005" i="16"/>
  <c r="F1006" i="16"/>
  <c r="N1006" i="16"/>
  <c r="B1007" i="16"/>
  <c r="C1008" i="16"/>
  <c r="C1009" i="16"/>
  <c r="F1013" i="16"/>
  <c r="F1014" i="16"/>
  <c r="N1014" i="16"/>
  <c r="B1015" i="16"/>
  <c r="C1016" i="16"/>
  <c r="C1017" i="16"/>
  <c r="F1021" i="16"/>
  <c r="F1022" i="16"/>
  <c r="N1022" i="16"/>
  <c r="B1023" i="16"/>
  <c r="C1024" i="16"/>
  <c r="C1025" i="16"/>
  <c r="F1029" i="16"/>
  <c r="F1030" i="16"/>
  <c r="N1030" i="16"/>
  <c r="B1031" i="16"/>
  <c r="C1032" i="16"/>
  <c r="C1033" i="16"/>
  <c r="F1037" i="16"/>
  <c r="F1038" i="16"/>
  <c r="N1038" i="16"/>
  <c r="B1039" i="16"/>
  <c r="C1040" i="16"/>
  <c r="C1041" i="16"/>
  <c r="F1045" i="16"/>
  <c r="F1046" i="16"/>
  <c r="N1046" i="16"/>
  <c r="B1047" i="16"/>
  <c r="C1048" i="16"/>
  <c r="C1049" i="16"/>
  <c r="F1053" i="16"/>
  <c r="F1054" i="16"/>
  <c r="N1054" i="16"/>
  <c r="B1055" i="16"/>
  <c r="C1056" i="16"/>
  <c r="C1057" i="16"/>
  <c r="F1061" i="16"/>
  <c r="F1062" i="16"/>
  <c r="N1062" i="16"/>
  <c r="F1063" i="16"/>
  <c r="F1064" i="16"/>
  <c r="N1064" i="16"/>
  <c r="B1065" i="16"/>
  <c r="C1066" i="16"/>
  <c r="C1067" i="16"/>
  <c r="F1071" i="16"/>
  <c r="F1072" i="16"/>
  <c r="N1072" i="16"/>
  <c r="B1073" i="16"/>
  <c r="C1074" i="16"/>
  <c r="C1075" i="16"/>
  <c r="F1079" i="16"/>
  <c r="F1080" i="16"/>
  <c r="N1080" i="16"/>
  <c r="B1081" i="16"/>
  <c r="C1082" i="16"/>
  <c r="C1083" i="16"/>
  <c r="F1087" i="16"/>
  <c r="F1088" i="16"/>
  <c r="N1088" i="16"/>
  <c r="B1089" i="16"/>
  <c r="C1090" i="16"/>
  <c r="C1091" i="16"/>
  <c r="F1095" i="16"/>
  <c r="F1096" i="16"/>
  <c r="N1096" i="16"/>
  <c r="B1097" i="16"/>
  <c r="C1098" i="16"/>
  <c r="C1099" i="16"/>
  <c r="F1103" i="16"/>
  <c r="F1104" i="16"/>
  <c r="N1104" i="16"/>
  <c r="B1105" i="16"/>
  <c r="C1106" i="16"/>
  <c r="C1107" i="16"/>
  <c r="F1111" i="16"/>
  <c r="F1112" i="16"/>
  <c r="N1112" i="16"/>
  <c r="B1113" i="16"/>
  <c r="C1114" i="16"/>
  <c r="C1115" i="16"/>
  <c r="F1119" i="16"/>
  <c r="F1120" i="16"/>
  <c r="N1120" i="16"/>
  <c r="B1121" i="16"/>
  <c r="C1122" i="16"/>
  <c r="C1123" i="16"/>
  <c r="F1127" i="16"/>
  <c r="F1128" i="16"/>
  <c r="N1128" i="16"/>
  <c r="B1129" i="16"/>
  <c r="C1130" i="16"/>
  <c r="C1131" i="16"/>
  <c r="F1135" i="16"/>
  <c r="F1136" i="16"/>
  <c r="N1136" i="16"/>
  <c r="B1137" i="16"/>
  <c r="C1138" i="16"/>
  <c r="C1139" i="16"/>
  <c r="F1143" i="16"/>
  <c r="F1144" i="16"/>
  <c r="N1144" i="16"/>
  <c r="B1145" i="16"/>
  <c r="C1146" i="16"/>
  <c r="C1147" i="16"/>
  <c r="F1151" i="16"/>
  <c r="F1152" i="16"/>
  <c r="N1152" i="16"/>
  <c r="B1153" i="16"/>
  <c r="C1154" i="16"/>
  <c r="C1155" i="16"/>
  <c r="F1159" i="16"/>
  <c r="F1160" i="16"/>
  <c r="N1160" i="16"/>
  <c r="B1161" i="16"/>
  <c r="C1162" i="16"/>
  <c r="C1163" i="16"/>
  <c r="F1167" i="16"/>
  <c r="F1168" i="16"/>
  <c r="N1168" i="16"/>
  <c r="B1169" i="16"/>
  <c r="C1170" i="16"/>
  <c r="C1171" i="16"/>
  <c r="F1175" i="16"/>
  <c r="F1176" i="16"/>
  <c r="N1176" i="16"/>
  <c r="B1177" i="16"/>
  <c r="C1178" i="16"/>
  <c r="C1179" i="16"/>
  <c r="F1183" i="16"/>
  <c r="F1184" i="16"/>
  <c r="N1184" i="16"/>
  <c r="B1185" i="16"/>
  <c r="C1186" i="16"/>
  <c r="C1187" i="16"/>
  <c r="F1191" i="16"/>
  <c r="F1192" i="16"/>
  <c r="N1192" i="16"/>
  <c r="B1193" i="16"/>
  <c r="C1194" i="16"/>
  <c r="C1195" i="16"/>
  <c r="F1199" i="16"/>
  <c r="F1200" i="16"/>
  <c r="N1200" i="16"/>
  <c r="B1201" i="16"/>
  <c r="C1202" i="16"/>
  <c r="C1203" i="16"/>
  <c r="C1205" i="16"/>
  <c r="F1209" i="16"/>
  <c r="F1210" i="16"/>
  <c r="N1210" i="16"/>
  <c r="F1221" i="16"/>
  <c r="N1221" i="16"/>
  <c r="C1225" i="16"/>
  <c r="C1227" i="16"/>
  <c r="C1228" i="16"/>
  <c r="N1228" i="16"/>
  <c r="F1228" i="16"/>
  <c r="F1232" i="16"/>
  <c r="N1232" i="16"/>
  <c r="B1233" i="16"/>
  <c r="C1234" i="16"/>
  <c r="N1235" i="16"/>
  <c r="F1235" i="16"/>
  <c r="C1237" i="16"/>
  <c r="F1241" i="16"/>
  <c r="F1242" i="16"/>
  <c r="N1242" i="16"/>
  <c r="F1253" i="16"/>
  <c r="N1253" i="16"/>
  <c r="C1257" i="16"/>
  <c r="C1259" i="16"/>
  <c r="C1260" i="16"/>
  <c r="N1260" i="16"/>
  <c r="F1260" i="16"/>
  <c r="F1264" i="16"/>
  <c r="N1264" i="16"/>
  <c r="B1265" i="16"/>
  <c r="C1266" i="16"/>
  <c r="N1267" i="16"/>
  <c r="F1267" i="16"/>
  <c r="C1269" i="16"/>
  <c r="F1273" i="16"/>
  <c r="F1274" i="16"/>
  <c r="N1274" i="16"/>
  <c r="F1287" i="16"/>
  <c r="N1287" i="16"/>
  <c r="C1291" i="16"/>
  <c r="C1293" i="16"/>
  <c r="C1294" i="16"/>
  <c r="N1294" i="16"/>
  <c r="F1294" i="16"/>
  <c r="F1298" i="16"/>
  <c r="N1298" i="16"/>
  <c r="B1299" i="16"/>
  <c r="C1300" i="16"/>
  <c r="N1301" i="16"/>
  <c r="F1301" i="16"/>
  <c r="F1316" i="16"/>
  <c r="N1316" i="16"/>
  <c r="C1320" i="16"/>
  <c r="C1322" i="16"/>
  <c r="C1323" i="16"/>
  <c r="N1323" i="16"/>
  <c r="F1323" i="16"/>
  <c r="F1327" i="16"/>
  <c r="N1327" i="16"/>
  <c r="B1328" i="16"/>
  <c r="C1329" i="16"/>
  <c r="N1330" i="16"/>
  <c r="F1330" i="16"/>
  <c r="C1332" i="16"/>
  <c r="F1336" i="16"/>
  <c r="F1337" i="16"/>
  <c r="N1337" i="16"/>
  <c r="F1348" i="16"/>
  <c r="N1348" i="16"/>
  <c r="C1352" i="16"/>
  <c r="C1355" i="16"/>
  <c r="N1355" i="16"/>
  <c r="F1355" i="16"/>
  <c r="F1359" i="16"/>
  <c r="N1359" i="16"/>
  <c r="B1360" i="16"/>
  <c r="C1361" i="16"/>
  <c r="N1362" i="16"/>
  <c r="F1362" i="16"/>
  <c r="F1368" i="16"/>
  <c r="F1369" i="16"/>
  <c r="N1369" i="16"/>
  <c r="F1380" i="16"/>
  <c r="N1380" i="16"/>
  <c r="C1384" i="16"/>
  <c r="C1386" i="16"/>
  <c r="C1387" i="16"/>
  <c r="N1387" i="16"/>
  <c r="F1387" i="16"/>
  <c r="F1391" i="16"/>
  <c r="N1391" i="16"/>
  <c r="B1392" i="16"/>
  <c r="C1393" i="16"/>
  <c r="N1394" i="16"/>
  <c r="F1394" i="16"/>
  <c r="C1396" i="16"/>
  <c r="C1397" i="16"/>
  <c r="N1397" i="16"/>
  <c r="F1397" i="16"/>
  <c r="C1398" i="16"/>
  <c r="C1399" i="16"/>
  <c r="F1401" i="16"/>
  <c r="N1401" i="16"/>
  <c r="C1443" i="16"/>
  <c r="C638" i="16"/>
  <c r="C654" i="16"/>
  <c r="C670" i="16"/>
  <c r="C814" i="16"/>
  <c r="C822" i="16"/>
  <c r="C850" i="16"/>
  <c r="C879" i="16"/>
  <c r="C951" i="16"/>
  <c r="C975" i="16"/>
  <c r="C1047" i="16"/>
  <c r="C1065" i="16"/>
  <c r="C1113" i="16"/>
  <c r="C1145" i="16"/>
  <c r="C1185" i="16"/>
  <c r="N1211" i="16"/>
  <c r="F1211" i="16"/>
  <c r="F444" i="16"/>
  <c r="F450" i="16"/>
  <c r="C454" i="16"/>
  <c r="F458" i="16"/>
  <c r="C462" i="16"/>
  <c r="F466" i="16"/>
  <c r="C470" i="16"/>
  <c r="F474" i="16"/>
  <c r="C478" i="16"/>
  <c r="F482" i="16"/>
  <c r="C486" i="16"/>
  <c r="F490" i="16"/>
  <c r="C494" i="16"/>
  <c r="F498" i="16"/>
  <c r="C502" i="16"/>
  <c r="F506" i="16"/>
  <c r="C510" i="16"/>
  <c r="F514" i="16"/>
  <c r="C518" i="16"/>
  <c r="F522" i="16"/>
  <c r="C526" i="16"/>
  <c r="F530" i="16"/>
  <c r="C534" i="16"/>
  <c r="F538" i="16"/>
  <c r="C542" i="16"/>
  <c r="F546" i="16"/>
  <c r="C550" i="16"/>
  <c r="F554" i="16"/>
  <c r="C558" i="16"/>
  <c r="F562" i="16"/>
  <c r="C566" i="16"/>
  <c r="F570" i="16"/>
  <c r="C574" i="16"/>
  <c r="F578" i="16"/>
  <c r="C582" i="16"/>
  <c r="F586" i="16"/>
  <c r="C590" i="16"/>
  <c r="F594" i="16"/>
  <c r="C598" i="16"/>
  <c r="F602" i="16"/>
  <c r="C606" i="16"/>
  <c r="F610" i="16"/>
  <c r="C614" i="16"/>
  <c r="F618" i="16"/>
  <c r="C622" i="16"/>
  <c r="F626" i="16"/>
  <c r="C630" i="16"/>
  <c r="B632" i="16"/>
  <c r="C634" i="16"/>
  <c r="F638" i="16"/>
  <c r="C642" i="16"/>
  <c r="F646" i="16"/>
  <c r="C650" i="16"/>
  <c r="F654" i="16"/>
  <c r="C658" i="16"/>
  <c r="F662" i="16"/>
  <c r="C666" i="16"/>
  <c r="F670" i="16"/>
  <c r="C674" i="16"/>
  <c r="F678" i="16"/>
  <c r="C682" i="16"/>
  <c r="F686" i="16"/>
  <c r="C690" i="16"/>
  <c r="F694" i="16"/>
  <c r="C698" i="16"/>
  <c r="F702" i="16"/>
  <c r="C706" i="16"/>
  <c r="F710" i="16"/>
  <c r="C714" i="16"/>
  <c r="F718" i="16"/>
  <c r="C722" i="16"/>
  <c r="F726" i="16"/>
  <c r="C730" i="16"/>
  <c r="F734" i="16"/>
  <c r="C738" i="16"/>
  <c r="F742" i="16"/>
  <c r="C746" i="16"/>
  <c r="F750" i="16"/>
  <c r="C754" i="16"/>
  <c r="F758" i="16"/>
  <c r="C762" i="16"/>
  <c r="F766" i="16"/>
  <c r="C770" i="16"/>
  <c r="F774" i="16"/>
  <c r="C778" i="16"/>
  <c r="F782" i="16"/>
  <c r="C786" i="16"/>
  <c r="F790" i="16"/>
  <c r="C794" i="16"/>
  <c r="F798" i="16"/>
  <c r="C802" i="16"/>
  <c r="F806" i="16"/>
  <c r="C810" i="16"/>
  <c r="F814" i="16"/>
  <c r="C818" i="16"/>
  <c r="F822" i="16"/>
  <c r="C826" i="16"/>
  <c r="F830" i="16"/>
  <c r="C834" i="16"/>
  <c r="F838" i="16"/>
  <c r="C842" i="16"/>
  <c r="F846" i="16"/>
  <c r="F850" i="16"/>
  <c r="C854" i="16"/>
  <c r="F858" i="16"/>
  <c r="C862" i="16"/>
  <c r="F866" i="16"/>
  <c r="C870" i="16"/>
  <c r="F872" i="16"/>
  <c r="F879" i="16"/>
  <c r="C883" i="16"/>
  <c r="F887" i="16"/>
  <c r="C891" i="16"/>
  <c r="F895" i="16"/>
  <c r="C899" i="16"/>
  <c r="F903" i="16"/>
  <c r="C907" i="16"/>
  <c r="F911" i="16"/>
  <c r="C915" i="16"/>
  <c r="F919" i="16"/>
  <c r="C923" i="16"/>
  <c r="F927" i="16"/>
  <c r="C931" i="16"/>
  <c r="F935" i="16"/>
  <c r="C939" i="16"/>
  <c r="F943" i="16"/>
  <c r="C947" i="16"/>
  <c r="F951" i="16"/>
  <c r="C955" i="16"/>
  <c r="F959" i="16"/>
  <c r="C963" i="16"/>
  <c r="F967" i="16"/>
  <c r="C971" i="16"/>
  <c r="F975" i="16"/>
  <c r="C979" i="16"/>
  <c r="F983" i="16"/>
  <c r="C987" i="16"/>
  <c r="F991" i="16"/>
  <c r="C995" i="16"/>
  <c r="F999" i="16"/>
  <c r="C1003" i="16"/>
  <c r="F1007" i="16"/>
  <c r="C1011" i="16"/>
  <c r="F1015" i="16"/>
  <c r="C1019" i="16"/>
  <c r="F1023" i="16"/>
  <c r="C1027" i="16"/>
  <c r="F1031" i="16"/>
  <c r="C1035" i="16"/>
  <c r="F1039" i="16"/>
  <c r="C1043" i="16"/>
  <c r="F1047" i="16"/>
  <c r="C1051" i="16"/>
  <c r="F1055" i="16"/>
  <c r="C1059" i="16"/>
  <c r="F1065" i="16"/>
  <c r="C1069" i="16"/>
  <c r="F1073" i="16"/>
  <c r="C1077" i="16"/>
  <c r="F1081" i="16"/>
  <c r="C1085" i="16"/>
  <c r="F1089" i="16"/>
  <c r="C1093" i="16"/>
  <c r="F1097" i="16"/>
  <c r="C1101" i="16"/>
  <c r="F1105" i="16"/>
  <c r="C1109" i="16"/>
  <c r="F1113" i="16"/>
  <c r="C1117" i="16"/>
  <c r="F1121" i="16"/>
  <c r="C1125" i="16"/>
  <c r="F1129" i="16"/>
  <c r="C1133" i="16"/>
  <c r="F1137" i="16"/>
  <c r="C1141" i="16"/>
  <c r="F1145" i="16"/>
  <c r="C1149" i="16"/>
  <c r="F1153" i="16"/>
  <c r="C1157" i="16"/>
  <c r="F1161" i="16"/>
  <c r="C1165" i="16"/>
  <c r="F1169" i="16"/>
  <c r="C1173" i="16"/>
  <c r="F1177" i="16"/>
  <c r="C1181" i="16"/>
  <c r="F1185" i="16"/>
  <c r="C1189" i="16"/>
  <c r="F1193" i="16"/>
  <c r="C1197" i="16"/>
  <c r="F1201" i="16"/>
  <c r="C1217" i="16"/>
  <c r="C1219" i="16"/>
  <c r="C1220" i="16"/>
  <c r="N1220" i="16"/>
  <c r="F1220" i="16"/>
  <c r="N1227" i="16"/>
  <c r="F1227" i="16"/>
  <c r="C1229" i="16"/>
  <c r="F1233" i="16"/>
  <c r="C1249" i="16"/>
  <c r="C1251" i="16"/>
  <c r="C1252" i="16"/>
  <c r="N1252" i="16"/>
  <c r="F1252" i="16"/>
  <c r="N1259" i="16"/>
  <c r="F1259" i="16"/>
  <c r="C1261" i="16"/>
  <c r="F1265" i="16"/>
  <c r="C1283" i="16"/>
  <c r="C1285" i="16"/>
  <c r="C1286" i="16"/>
  <c r="N1286" i="16"/>
  <c r="F1286" i="16"/>
  <c r="N1293" i="16"/>
  <c r="F1293" i="16"/>
  <c r="C1295" i="16"/>
  <c r="F1299" i="16"/>
  <c r="C1312" i="16"/>
  <c r="C1314" i="16"/>
  <c r="C1315" i="16"/>
  <c r="N1315" i="16"/>
  <c r="F1315" i="16"/>
  <c r="N1322" i="16"/>
  <c r="F1322" i="16"/>
  <c r="C1324" i="16"/>
  <c r="F1328" i="16"/>
  <c r="N1329" i="16"/>
  <c r="C1344" i="16"/>
  <c r="C1346" i="16"/>
  <c r="C1347" i="16"/>
  <c r="N1347" i="16"/>
  <c r="F1347" i="16"/>
  <c r="F1351" i="16"/>
  <c r="N1351" i="16"/>
  <c r="C1353" i="16"/>
  <c r="N1354" i="16"/>
  <c r="F1354" i="16"/>
  <c r="C1356" i="16"/>
  <c r="F1360" i="16"/>
  <c r="F1361" i="16"/>
  <c r="N1361" i="16"/>
  <c r="C1376" i="16"/>
  <c r="C1378" i="16"/>
  <c r="C1379" i="16"/>
  <c r="N1379" i="16"/>
  <c r="F1379" i="16"/>
  <c r="N1386" i="16"/>
  <c r="F1386" i="16"/>
  <c r="C1388" i="16"/>
  <c r="F1392" i="16"/>
  <c r="N1396" i="16"/>
  <c r="B1396" i="16"/>
  <c r="B1398" i="16"/>
  <c r="N1399" i="16"/>
  <c r="C1405" i="16"/>
  <c r="N1405" i="16"/>
  <c r="F1405" i="16"/>
  <c r="C1406" i="16"/>
  <c r="C1427" i="16"/>
  <c r="C450" i="16"/>
  <c r="C546" i="16"/>
  <c r="C570" i="16"/>
  <c r="C646" i="16"/>
  <c r="C662" i="16"/>
  <c r="C734" i="16"/>
  <c r="C742" i="16"/>
  <c r="C758" i="16"/>
  <c r="C790" i="16"/>
  <c r="C448" i="16"/>
  <c r="C456" i="16"/>
  <c r="C464" i="16"/>
  <c r="C472" i="16"/>
  <c r="C480" i="16"/>
  <c r="C488" i="16"/>
  <c r="C496" i="16"/>
  <c r="C504" i="16"/>
  <c r="C512" i="16"/>
  <c r="C520" i="16"/>
  <c r="C528" i="16"/>
  <c r="C536" i="16"/>
  <c r="C544" i="16"/>
  <c r="C552" i="16"/>
  <c r="C560" i="16"/>
  <c r="C568" i="16"/>
  <c r="C576" i="16"/>
  <c r="C584" i="16"/>
  <c r="C592" i="16"/>
  <c r="C600" i="16"/>
  <c r="C608" i="16"/>
  <c r="C616" i="16"/>
  <c r="C624" i="16"/>
  <c r="C636" i="16"/>
  <c r="C644" i="16"/>
  <c r="C652" i="16"/>
  <c r="C660" i="16"/>
  <c r="C668" i="16"/>
  <c r="C676" i="16"/>
  <c r="C684" i="16"/>
  <c r="C692" i="16"/>
  <c r="C700" i="16"/>
  <c r="C708" i="16"/>
  <c r="C716" i="16"/>
  <c r="C724" i="16"/>
  <c r="C732" i="16"/>
  <c r="C740" i="16"/>
  <c r="C748" i="16"/>
  <c r="C756" i="16"/>
  <c r="C764" i="16"/>
  <c r="C772" i="16"/>
  <c r="C780" i="16"/>
  <c r="C788" i="16"/>
  <c r="C796" i="16"/>
  <c r="C804" i="16"/>
  <c r="C812" i="16"/>
  <c r="C820" i="16"/>
  <c r="C828" i="16"/>
  <c r="C836" i="16"/>
  <c r="C844" i="16"/>
  <c r="C856" i="16"/>
  <c r="C864" i="16"/>
  <c r="C877" i="16"/>
  <c r="C885" i="16"/>
  <c r="C893" i="16"/>
  <c r="C901" i="16"/>
  <c r="C909" i="16"/>
  <c r="C917" i="16"/>
  <c r="C925" i="16"/>
  <c r="C933" i="16"/>
  <c r="C941" i="16"/>
  <c r="C949" i="16"/>
  <c r="C957" i="16"/>
  <c r="C965" i="16"/>
  <c r="C973" i="16"/>
  <c r="C981" i="16"/>
  <c r="C989" i="16"/>
  <c r="C997" i="16"/>
  <c r="C1005" i="16"/>
  <c r="C1013" i="16"/>
  <c r="C1021" i="16"/>
  <c r="C1029" i="16"/>
  <c r="C1037" i="16"/>
  <c r="C1045" i="16"/>
  <c r="C1053" i="16"/>
  <c r="C1061" i="16"/>
  <c r="C1063" i="16"/>
  <c r="C1071" i="16"/>
  <c r="C1079" i="16"/>
  <c r="C1087" i="16"/>
  <c r="C1095" i="16"/>
  <c r="C1103" i="16"/>
  <c r="C1111" i="16"/>
  <c r="C1119" i="16"/>
  <c r="C1127" i="16"/>
  <c r="C1135" i="16"/>
  <c r="C1143" i="16"/>
  <c r="C1151" i="16"/>
  <c r="C1159" i="16"/>
  <c r="C1167" i="16"/>
  <c r="C1175" i="16"/>
  <c r="C1183" i="16"/>
  <c r="C1191" i="16"/>
  <c r="C1199" i="16"/>
  <c r="C1209" i="16"/>
  <c r="C1211" i="16"/>
  <c r="C1212" i="16"/>
  <c r="N1212" i="16"/>
  <c r="F1212" i="16"/>
  <c r="N1219" i="16"/>
  <c r="F1219" i="16"/>
  <c r="C1221" i="16"/>
  <c r="C1241" i="16"/>
  <c r="C1243" i="16"/>
  <c r="C1244" i="16"/>
  <c r="N1244" i="16"/>
  <c r="F1244" i="16"/>
  <c r="N1251" i="16"/>
  <c r="F1251" i="16"/>
  <c r="C1253" i="16"/>
  <c r="C1273" i="16"/>
  <c r="C1275" i="16"/>
  <c r="C1276" i="16"/>
  <c r="N1276" i="16"/>
  <c r="F1276" i="16"/>
  <c r="N1285" i="16"/>
  <c r="F1285" i="16"/>
  <c r="C1287" i="16"/>
  <c r="N1306" i="16"/>
  <c r="F1306" i="16"/>
  <c r="C1307" i="16"/>
  <c r="N1307" i="16"/>
  <c r="F1307" i="16"/>
  <c r="N1314" i="16"/>
  <c r="F1314" i="16"/>
  <c r="C1316" i="16"/>
  <c r="C1336" i="16"/>
  <c r="C1338" i="16"/>
  <c r="C1339" i="16"/>
  <c r="N1339" i="16"/>
  <c r="F1339" i="16"/>
  <c r="N1346" i="16"/>
  <c r="F1346" i="16"/>
  <c r="C1348" i="16"/>
  <c r="C1368" i="16"/>
  <c r="C1370" i="16"/>
  <c r="C1371" i="16"/>
  <c r="N1371" i="16"/>
  <c r="F1371" i="16"/>
  <c r="N1378" i="16"/>
  <c r="F1378" i="16"/>
  <c r="C1380" i="16"/>
  <c r="B1406" i="16"/>
  <c r="C3100" i="16"/>
  <c r="N3100" i="16"/>
  <c r="F3100" i="16"/>
  <c r="N3108" i="16"/>
  <c r="F3108" i="16"/>
  <c r="C3116" i="16"/>
  <c r="N3116" i="16"/>
  <c r="F3116" i="16"/>
  <c r="C3129" i="16"/>
  <c r="B3129" i="16"/>
  <c r="N3129" i="16"/>
  <c r="F3129" i="16"/>
  <c r="C3137" i="16"/>
  <c r="B3137" i="16"/>
  <c r="N3137" i="16"/>
  <c r="F3137" i="16"/>
  <c r="C3145" i="16"/>
  <c r="B3145" i="16"/>
  <c r="N3145" i="16"/>
  <c r="F3145" i="16"/>
  <c r="C3153" i="16"/>
  <c r="B3153" i="16"/>
  <c r="N3153" i="16"/>
  <c r="F3153" i="16"/>
  <c r="C3161" i="16"/>
  <c r="B3161" i="16"/>
  <c r="N3161" i="16"/>
  <c r="F3161" i="16"/>
  <c r="C3169" i="16"/>
  <c r="B3169" i="16"/>
  <c r="N3169" i="16"/>
  <c r="F3169" i="16"/>
  <c r="C3177" i="16"/>
  <c r="B3177" i="16"/>
  <c r="N3177" i="16"/>
  <c r="F3177" i="16"/>
  <c r="C3185" i="16"/>
  <c r="B3185" i="16"/>
  <c r="N3185" i="16"/>
  <c r="F3185" i="16"/>
  <c r="C1206" i="16"/>
  <c r="C1207" i="16"/>
  <c r="C1214" i="16"/>
  <c r="C1215" i="16"/>
  <c r="C1222" i="16"/>
  <c r="C1223" i="16"/>
  <c r="C1230" i="16"/>
  <c r="C1231" i="16"/>
  <c r="C1238" i="16"/>
  <c r="C1239" i="16"/>
  <c r="C1246" i="16"/>
  <c r="C1247" i="16"/>
  <c r="C1254" i="16"/>
  <c r="C1255" i="16"/>
  <c r="C1262" i="16"/>
  <c r="C1263" i="16"/>
  <c r="C1270" i="16"/>
  <c r="C1271" i="16"/>
  <c r="C1278" i="16"/>
  <c r="C1280" i="16"/>
  <c r="C1281" i="16"/>
  <c r="C1288" i="16"/>
  <c r="C1289" i="16"/>
  <c r="C1296" i="16"/>
  <c r="C1297" i="16"/>
  <c r="C1309" i="16"/>
  <c r="C1310" i="16"/>
  <c r="C1317" i="16"/>
  <c r="C1318" i="16"/>
  <c r="C1325" i="16"/>
  <c r="C1326" i="16"/>
  <c r="C1333" i="16"/>
  <c r="C1334" i="16"/>
  <c r="C1341" i="16"/>
  <c r="C1342" i="16"/>
  <c r="C1349" i="16"/>
  <c r="C1350" i="16"/>
  <c r="C1357" i="16"/>
  <c r="C1358" i="16"/>
  <c r="C1365" i="16"/>
  <c r="C1366" i="16"/>
  <c r="C1373" i="16"/>
  <c r="C1374" i="16"/>
  <c r="C1381" i="16"/>
  <c r="C1382" i="16"/>
  <c r="C1389" i="16"/>
  <c r="C1390" i="16"/>
  <c r="C1402" i="16"/>
  <c r="C1403" i="16"/>
  <c r="B1403" i="16"/>
  <c r="B1735" i="16"/>
  <c r="F2166" i="16"/>
  <c r="N2166" i="16"/>
  <c r="B2178" i="16"/>
  <c r="F2180" i="16"/>
  <c r="C2186" i="16"/>
  <c r="B2186" i="16"/>
  <c r="F2188" i="16"/>
  <c r="C2194" i="16"/>
  <c r="B2194" i="16"/>
  <c r="F2196" i="16"/>
  <c r="C2202" i="16"/>
  <c r="B2202" i="16"/>
  <c r="F2204" i="16"/>
  <c r="C2210" i="16"/>
  <c r="B2210" i="16"/>
  <c r="F2212" i="16"/>
  <c r="C2218" i="16"/>
  <c r="B2218" i="16"/>
  <c r="F2220" i="16"/>
  <c r="C2226" i="16"/>
  <c r="B2226" i="16"/>
  <c r="F2228" i="16"/>
  <c r="C2234" i="16"/>
  <c r="B2234" i="16"/>
  <c r="F2236" i="16"/>
  <c r="C2242" i="16"/>
  <c r="B2242" i="16"/>
  <c r="F2244" i="16"/>
  <c r="C2250" i="16"/>
  <c r="B2250" i="16"/>
  <c r="F2252" i="16"/>
  <c r="C2258" i="16"/>
  <c r="B2258" i="16"/>
  <c r="F2260" i="16"/>
  <c r="C2266" i="16"/>
  <c r="B2266" i="16"/>
  <c r="F2268" i="16"/>
  <c r="C2274" i="16"/>
  <c r="B2274" i="16"/>
  <c r="F2276" i="16"/>
  <c r="C2282" i="16"/>
  <c r="B2282" i="16"/>
  <c r="F2284" i="16"/>
  <c r="C2290" i="16"/>
  <c r="B2290" i="16"/>
  <c r="F2292" i="16"/>
  <c r="C2298" i="16"/>
  <c r="B2298" i="16"/>
  <c r="F2300" i="16"/>
  <c r="C2306" i="16"/>
  <c r="B2306" i="16"/>
  <c r="F2308" i="16"/>
  <c r="C2314" i="16"/>
  <c r="B2314" i="16"/>
  <c r="F2316" i="16"/>
  <c r="C2322" i="16"/>
  <c r="B2322" i="16"/>
  <c r="F2324" i="16"/>
  <c r="C2330" i="16"/>
  <c r="B2330" i="16"/>
  <c r="F2332" i="16"/>
  <c r="C2338" i="16"/>
  <c r="B2338" i="16"/>
  <c r="F2340" i="16"/>
  <c r="C2346" i="16"/>
  <c r="B2346" i="16"/>
  <c r="F2348" i="16"/>
  <c r="C2354" i="16"/>
  <c r="B2354" i="16"/>
  <c r="F2356" i="16"/>
  <c r="C2360" i="16"/>
  <c r="B2360" i="16"/>
  <c r="F2362" i="16"/>
  <c r="C2368" i="16"/>
  <c r="B2368" i="16"/>
  <c r="F2370" i="16"/>
  <c r="C2376" i="16"/>
  <c r="B2376" i="16"/>
  <c r="F2378" i="16"/>
  <c r="C2384" i="16"/>
  <c r="B2384" i="16"/>
  <c r="F2386" i="16"/>
  <c r="C2392" i="16"/>
  <c r="B2392" i="16"/>
  <c r="F2394" i="16"/>
  <c r="C2400" i="16"/>
  <c r="B2400" i="16"/>
  <c r="F2402" i="16"/>
  <c r="C2408" i="16"/>
  <c r="B2408" i="16"/>
  <c r="F2410" i="16"/>
  <c r="C2416" i="16"/>
  <c r="B2416" i="16"/>
  <c r="F2418" i="16"/>
  <c r="C2424" i="16"/>
  <c r="B2424" i="16"/>
  <c r="F2426" i="16"/>
  <c r="C2432" i="16"/>
  <c r="B2432" i="16"/>
  <c r="F2434" i="16"/>
  <c r="C2440" i="16"/>
  <c r="B2440" i="16"/>
  <c r="F2442" i="16"/>
  <c r="C2448" i="16"/>
  <c r="B2448" i="16"/>
  <c r="F2450" i="16"/>
  <c r="C2456" i="16"/>
  <c r="B2456" i="16"/>
  <c r="F2458" i="16"/>
  <c r="C2464" i="16"/>
  <c r="B2464" i="16"/>
  <c r="F2466" i="16"/>
  <c r="C2472" i="16"/>
  <c r="B2472" i="16"/>
  <c r="F2474" i="16"/>
  <c r="C2480" i="16"/>
  <c r="B2480" i="16"/>
  <c r="F2482" i="16"/>
  <c r="C2488" i="16"/>
  <c r="B2488" i="16"/>
  <c r="F2490" i="16"/>
  <c r="C2496" i="16"/>
  <c r="B2496" i="16"/>
  <c r="F2498" i="16"/>
  <c r="C2504" i="16"/>
  <c r="B2504" i="16"/>
  <c r="F2506" i="16"/>
  <c r="C2512" i="16"/>
  <c r="B2512" i="16"/>
  <c r="F2514" i="16"/>
  <c r="C2520" i="16"/>
  <c r="B2520" i="16"/>
  <c r="F2522" i="16"/>
  <c r="C2528" i="16"/>
  <c r="B2528" i="16"/>
  <c r="F2530" i="16"/>
  <c r="C2536" i="16"/>
  <c r="B2536" i="16"/>
  <c r="F2538" i="16"/>
  <c r="C2544" i="16"/>
  <c r="B2544" i="16"/>
  <c r="F2546" i="16"/>
  <c r="C2552" i="16"/>
  <c r="B2552" i="16"/>
  <c r="F2554" i="16"/>
  <c r="C2560" i="16"/>
  <c r="B2560" i="16"/>
  <c r="F2562" i="16"/>
  <c r="C2568" i="16"/>
  <c r="B2568" i="16"/>
  <c r="F2570" i="16"/>
  <c r="C2572" i="16"/>
  <c r="C2574" i="16"/>
  <c r="B2574" i="16"/>
  <c r="F2576" i="16"/>
  <c r="C2582" i="16"/>
  <c r="B2582" i="16"/>
  <c r="F2584" i="16"/>
  <c r="C2590" i="16"/>
  <c r="B2590" i="16"/>
  <c r="F2592" i="16"/>
  <c r="C2603" i="16"/>
  <c r="B2603" i="16"/>
  <c r="F2605" i="16"/>
  <c r="C2611" i="16"/>
  <c r="B2611" i="16"/>
  <c r="F2613" i="16"/>
  <c r="C2619" i="16"/>
  <c r="B2619" i="16"/>
  <c r="F2621" i="16"/>
  <c r="C2627" i="16"/>
  <c r="B2627" i="16"/>
  <c r="F2629" i="16"/>
  <c r="C2635" i="16"/>
  <c r="B2635" i="16"/>
  <c r="F2637" i="16"/>
  <c r="C2643" i="16"/>
  <c r="B2643" i="16"/>
  <c r="F2645" i="16"/>
  <c r="C2651" i="16"/>
  <c r="B2651" i="16"/>
  <c r="F2653" i="16"/>
  <c r="C2659" i="16"/>
  <c r="B2659" i="16"/>
  <c r="F2661" i="16"/>
  <c r="C2667" i="16"/>
  <c r="B2667" i="16"/>
  <c r="F2669" i="16"/>
  <c r="C2675" i="16"/>
  <c r="B2675" i="16"/>
  <c r="F2677" i="16"/>
  <c r="C2683" i="16"/>
  <c r="B2683" i="16"/>
  <c r="F2685" i="16"/>
  <c r="C2691" i="16"/>
  <c r="B2691" i="16"/>
  <c r="F2693" i="16"/>
  <c r="C2699" i="16"/>
  <c r="B2699" i="16"/>
  <c r="F2701" i="16"/>
  <c r="C2707" i="16"/>
  <c r="B2707" i="16"/>
  <c r="F2709" i="16"/>
  <c r="C2715" i="16"/>
  <c r="B2715" i="16"/>
  <c r="F2717" i="16"/>
  <c r="C2723" i="16"/>
  <c r="B2723" i="16"/>
  <c r="F2725" i="16"/>
  <c r="C2731" i="16"/>
  <c r="B2731" i="16"/>
  <c r="F2733" i="16"/>
  <c r="C2739" i="16"/>
  <c r="B2739" i="16"/>
  <c r="C2747" i="16"/>
  <c r="B2747" i="16"/>
  <c r="C2755" i="16"/>
  <c r="B2755" i="16"/>
  <c r="C2763" i="16"/>
  <c r="B2763" i="16"/>
  <c r="C2771" i="16"/>
  <c r="B2771" i="16"/>
  <c r="C2779" i="16"/>
  <c r="B2779" i="16"/>
  <c r="C2787" i="16"/>
  <c r="B2787" i="16"/>
  <c r="C2795" i="16"/>
  <c r="B2795" i="16"/>
  <c r="C2803" i="16"/>
  <c r="B2803" i="16"/>
  <c r="C2811" i="16"/>
  <c r="B2811" i="16"/>
  <c r="C2819" i="16"/>
  <c r="B2819" i="16"/>
  <c r="F2821" i="16"/>
  <c r="C2827" i="16"/>
  <c r="B2827" i="16"/>
  <c r="F2829" i="16"/>
  <c r="C2835" i="16"/>
  <c r="B2835" i="16"/>
  <c r="F2837" i="16"/>
  <c r="C2843" i="16"/>
  <c r="B2843" i="16"/>
  <c r="F2845" i="16"/>
  <c r="C2851" i="16"/>
  <c r="B2851" i="16"/>
  <c r="F2853" i="16"/>
  <c r="C2859" i="16"/>
  <c r="B2859" i="16"/>
  <c r="F2861" i="16"/>
  <c r="C2867" i="16"/>
  <c r="B2867" i="16"/>
  <c r="F2869" i="16"/>
  <c r="C2875" i="16"/>
  <c r="B2875" i="16"/>
  <c r="F2877" i="16"/>
  <c r="C2883" i="16"/>
  <c r="B2883" i="16"/>
  <c r="F2885" i="16"/>
  <c r="C2891" i="16"/>
  <c r="B2891" i="16"/>
  <c r="F2893" i="16"/>
  <c r="C2899" i="16"/>
  <c r="B2899" i="16"/>
  <c r="F2901" i="16"/>
  <c r="C2907" i="16"/>
  <c r="B2907" i="16"/>
  <c r="F2909" i="16"/>
  <c r="C2915" i="16"/>
  <c r="B2915" i="16"/>
  <c r="F2917" i="16"/>
  <c r="C2923" i="16"/>
  <c r="B2923" i="16"/>
  <c r="F2925" i="16"/>
  <c r="C2931" i="16"/>
  <c r="B2931" i="16"/>
  <c r="F2933" i="16"/>
  <c r="C2939" i="16"/>
  <c r="B2939" i="16"/>
  <c r="F2941" i="16"/>
  <c r="C2947" i="16"/>
  <c r="B2947" i="16"/>
  <c r="F2949" i="16"/>
  <c r="C2955" i="16"/>
  <c r="B2955" i="16"/>
  <c r="F2957" i="16"/>
  <c r="C2963" i="16"/>
  <c r="B2963" i="16"/>
  <c r="F2965" i="16"/>
  <c r="C2971" i="16"/>
  <c r="B2971" i="16"/>
  <c r="F2973" i="16"/>
  <c r="C2979" i="16"/>
  <c r="B2979" i="16"/>
  <c r="F2981" i="16"/>
  <c r="C2987" i="16"/>
  <c r="B2987" i="16"/>
  <c r="F2989" i="16"/>
  <c r="C2995" i="16"/>
  <c r="B2995" i="16"/>
  <c r="F2997" i="16"/>
  <c r="F3003" i="16"/>
  <c r="C3007" i="16"/>
  <c r="B3007" i="16"/>
  <c r="F3009" i="16"/>
  <c r="C3015" i="16"/>
  <c r="B3015" i="16"/>
  <c r="F3017" i="16"/>
  <c r="C3023" i="16"/>
  <c r="B3023" i="16"/>
  <c r="F3025" i="16"/>
  <c r="C3031" i="16"/>
  <c r="C3037" i="16"/>
  <c r="B3037" i="16"/>
  <c r="F3039" i="16"/>
  <c r="C3045" i="16"/>
  <c r="B3045" i="16"/>
  <c r="F3047" i="16"/>
  <c r="C3053" i="16"/>
  <c r="B3053" i="16"/>
  <c r="F3055" i="16"/>
  <c r="C3061" i="16"/>
  <c r="B3061" i="16"/>
  <c r="F3063" i="16"/>
  <c r="C3069" i="16"/>
  <c r="B3069" i="16"/>
  <c r="F3071" i="16"/>
  <c r="C3077" i="16"/>
  <c r="B3077" i="16"/>
  <c r="F3079" i="16"/>
  <c r="C3085" i="16"/>
  <c r="B3085" i="16"/>
  <c r="F3087" i="16"/>
  <c r="F3090" i="16"/>
  <c r="N3090" i="16"/>
  <c r="B3091" i="16"/>
  <c r="C3097" i="16"/>
  <c r="B3097" i="16"/>
  <c r="N3097" i="16"/>
  <c r="F3097" i="16"/>
  <c r="C3105" i="16"/>
  <c r="B3105" i="16"/>
  <c r="N3105" i="16"/>
  <c r="F3105" i="16"/>
  <c r="C3112" i="16"/>
  <c r="C3113" i="16"/>
  <c r="B3113" i="16"/>
  <c r="N3113" i="16"/>
  <c r="F3113" i="16"/>
  <c r="C3121" i="16"/>
  <c r="B3121" i="16"/>
  <c r="N3121" i="16"/>
  <c r="F3121" i="16"/>
  <c r="F2186" i="16"/>
  <c r="F2194" i="16"/>
  <c r="F2202" i="16"/>
  <c r="F2210" i="16"/>
  <c r="F2218" i="16"/>
  <c r="F2226" i="16"/>
  <c r="F2234" i="16"/>
  <c r="F2242" i="16"/>
  <c r="F2250" i="16"/>
  <c r="F2258" i="16"/>
  <c r="F2266" i="16"/>
  <c r="F2274" i="16"/>
  <c r="F2282" i="16"/>
  <c r="F2290" i="16"/>
  <c r="F2298" i="16"/>
  <c r="F2306" i="16"/>
  <c r="F2314" i="16"/>
  <c r="F2322" i="16"/>
  <c r="F2330" i="16"/>
  <c r="F2338" i="16"/>
  <c r="F2346" i="16"/>
  <c r="F2354" i="16"/>
  <c r="F2360" i="16"/>
  <c r="F2368" i="16"/>
  <c r="F2376" i="16"/>
  <c r="F2384" i="16"/>
  <c r="F2392" i="16"/>
  <c r="F2400" i="16"/>
  <c r="F2408" i="16"/>
  <c r="F2416" i="16"/>
  <c r="F2424" i="16"/>
  <c r="F2432" i="16"/>
  <c r="F2440" i="16"/>
  <c r="F2448" i="16"/>
  <c r="F2456" i="16"/>
  <c r="F2464" i="16"/>
  <c r="F2472" i="16"/>
  <c r="F2480" i="16"/>
  <c r="F2488" i="16"/>
  <c r="F2496" i="16"/>
  <c r="F2504" i="16"/>
  <c r="F2512" i="16"/>
  <c r="F2520" i="16"/>
  <c r="F2528" i="16"/>
  <c r="F2536" i="16"/>
  <c r="F2544" i="16"/>
  <c r="F2552" i="16"/>
  <c r="F2560" i="16"/>
  <c r="F2568" i="16"/>
  <c r="B2572" i="16"/>
  <c r="F2574" i="16"/>
  <c r="F2582" i="16"/>
  <c r="F2590" i="16"/>
  <c r="F2603" i="16"/>
  <c r="F2611" i="16"/>
  <c r="F2619" i="16"/>
  <c r="F2627" i="16"/>
  <c r="F2635" i="16"/>
  <c r="F2643" i="16"/>
  <c r="F2651" i="16"/>
  <c r="F2659" i="16"/>
  <c r="F2667" i="16"/>
  <c r="F2675" i="16"/>
  <c r="F2683" i="16"/>
  <c r="F2691" i="16"/>
  <c r="F2699" i="16"/>
  <c r="F2707" i="16"/>
  <c r="F2715" i="16"/>
  <c r="F2723" i="16"/>
  <c r="F2731" i="16"/>
  <c r="F2739" i="16"/>
  <c r="F2747" i="16"/>
  <c r="F2755" i="16"/>
  <c r="F2763" i="16"/>
  <c r="F2771" i="16"/>
  <c r="F2779" i="16"/>
  <c r="F2787" i="16"/>
  <c r="F2795" i="16"/>
  <c r="F2803" i="16"/>
  <c r="F2811" i="16"/>
  <c r="F2819" i="16"/>
  <c r="F2827" i="16"/>
  <c r="F2835" i="16"/>
  <c r="F2843" i="16"/>
  <c r="F2851" i="16"/>
  <c r="F2859" i="16"/>
  <c r="F2867" i="16"/>
  <c r="F2875" i="16"/>
  <c r="F2883" i="16"/>
  <c r="F2891" i="16"/>
  <c r="F2899" i="16"/>
  <c r="F2907" i="16"/>
  <c r="F2915" i="16"/>
  <c r="F2923" i="16"/>
  <c r="F2931" i="16"/>
  <c r="F2939" i="16"/>
  <c r="F2947" i="16"/>
  <c r="F2955" i="16"/>
  <c r="F2963" i="16"/>
  <c r="F2971" i="16"/>
  <c r="F2979" i="16"/>
  <c r="F2987" i="16"/>
  <c r="F2995" i="16"/>
  <c r="C3003" i="16"/>
  <c r="F3007" i="16"/>
  <c r="F3015" i="16"/>
  <c r="F3023" i="16"/>
  <c r="F3031" i="16"/>
  <c r="F3037" i="16"/>
  <c r="F3045" i="16"/>
  <c r="F3053" i="16"/>
  <c r="F3061" i="16"/>
  <c r="F3069" i="16"/>
  <c r="F3077" i="16"/>
  <c r="F3085" i="16"/>
  <c r="F3091" i="16"/>
  <c r="N3091" i="16"/>
  <c r="C3093" i="16"/>
  <c r="N3093" i="16"/>
  <c r="F3093" i="16"/>
  <c r="C3096" i="16"/>
  <c r="N3096" i="16"/>
  <c r="F3096" i="16"/>
  <c r="C3104" i="16"/>
  <c r="N3104" i="16"/>
  <c r="F3104" i="16"/>
  <c r="N3112" i="16"/>
  <c r="F3112" i="16"/>
  <c r="C3125" i="16"/>
  <c r="B3125" i="16"/>
  <c r="N3125" i="16"/>
  <c r="F3125" i="16"/>
  <c r="C3133" i="16"/>
  <c r="B3133" i="16"/>
  <c r="N3133" i="16"/>
  <c r="F3133" i="16"/>
  <c r="C3141" i="16"/>
  <c r="B3141" i="16"/>
  <c r="N3141" i="16"/>
  <c r="F3141" i="16"/>
  <c r="C3149" i="16"/>
  <c r="B3149" i="16"/>
  <c r="N3149" i="16"/>
  <c r="F3149" i="16"/>
  <c r="C3157" i="16"/>
  <c r="B3157" i="16"/>
  <c r="N3157" i="16"/>
  <c r="F3157" i="16"/>
  <c r="C3165" i="16"/>
  <c r="B3165" i="16"/>
  <c r="N3165" i="16"/>
  <c r="F3165" i="16"/>
  <c r="C3173" i="16"/>
  <c r="B3173" i="16"/>
  <c r="N3173" i="16"/>
  <c r="F3173" i="16"/>
  <c r="C3181" i="16"/>
  <c r="B3181" i="16"/>
  <c r="N3181" i="16"/>
  <c r="F3181" i="16"/>
  <c r="C3189" i="16"/>
  <c r="B3189" i="16"/>
  <c r="N3189" i="16"/>
  <c r="F3189" i="16"/>
  <c r="B2182" i="16"/>
  <c r="B2190" i="16"/>
  <c r="B2198" i="16"/>
  <c r="B2206" i="16"/>
  <c r="B2214" i="16"/>
  <c r="B2222" i="16"/>
  <c r="B2230" i="16"/>
  <c r="B2238" i="16"/>
  <c r="B2246" i="16"/>
  <c r="B2254" i="16"/>
  <c r="B2262" i="16"/>
  <c r="B2270" i="16"/>
  <c r="B2278" i="16"/>
  <c r="B2286" i="16"/>
  <c r="B2294" i="16"/>
  <c r="B2302" i="16"/>
  <c r="B2310" i="16"/>
  <c r="B2318" i="16"/>
  <c r="B2326" i="16"/>
  <c r="B2334" i="16"/>
  <c r="B2342" i="16"/>
  <c r="B2350" i="16"/>
  <c r="B2356" i="16"/>
  <c r="B2364" i="16"/>
  <c r="B2372" i="16"/>
  <c r="B2380" i="16"/>
  <c r="B2388" i="16"/>
  <c r="B2396" i="16"/>
  <c r="B2404" i="16"/>
  <c r="B2412" i="16"/>
  <c r="B2420" i="16"/>
  <c r="B2428" i="16"/>
  <c r="B2436" i="16"/>
  <c r="B2444" i="16"/>
  <c r="B2452" i="16"/>
  <c r="B2460" i="16"/>
  <c r="B2468" i="16"/>
  <c r="B2476" i="16"/>
  <c r="B2484" i="16"/>
  <c r="B2492" i="16"/>
  <c r="B2500" i="16"/>
  <c r="B2508" i="16"/>
  <c r="B2516" i="16"/>
  <c r="B2524" i="16"/>
  <c r="B2532" i="16"/>
  <c r="B2540" i="16"/>
  <c r="B2548" i="16"/>
  <c r="B2556" i="16"/>
  <c r="B2564" i="16"/>
  <c r="F2572" i="16"/>
  <c r="B2578" i="16"/>
  <c r="B2586" i="16"/>
  <c r="B2594" i="16"/>
  <c r="B2599" i="16"/>
  <c r="B2607" i="16"/>
  <c r="B2615" i="16"/>
  <c r="B2623" i="16"/>
  <c r="B2631" i="16"/>
  <c r="B2639" i="16"/>
  <c r="B2647" i="16"/>
  <c r="B2655" i="16"/>
  <c r="B2663" i="16"/>
  <c r="B2671" i="16"/>
  <c r="B2679" i="16"/>
  <c r="B2687" i="16"/>
  <c r="B2695" i="16"/>
  <c r="B2703" i="16"/>
  <c r="B2711" i="16"/>
  <c r="B2719" i="16"/>
  <c r="B2727" i="16"/>
  <c r="B2735" i="16"/>
  <c r="F2737" i="16"/>
  <c r="B2743" i="16"/>
  <c r="F2745" i="16"/>
  <c r="B2751" i="16"/>
  <c r="F2753" i="16"/>
  <c r="B2759" i="16"/>
  <c r="F2761" i="16"/>
  <c r="B2767" i="16"/>
  <c r="F2769" i="16"/>
  <c r="B2775" i="16"/>
  <c r="F2777" i="16"/>
  <c r="B2783" i="16"/>
  <c r="F2785" i="16"/>
  <c r="B2791" i="16"/>
  <c r="F2793" i="16"/>
  <c r="B2799" i="16"/>
  <c r="F2801" i="16"/>
  <c r="B2807" i="16"/>
  <c r="F2809" i="16"/>
  <c r="B2815" i="16"/>
  <c r="F2817" i="16"/>
  <c r="B2823" i="16"/>
  <c r="B2831" i="16"/>
  <c r="B2839" i="16"/>
  <c r="B2847" i="16"/>
  <c r="B2855" i="16"/>
  <c r="B2863" i="16"/>
  <c r="B2871" i="16"/>
  <c r="B2879" i="16"/>
  <c r="B2887" i="16"/>
  <c r="B2895" i="16"/>
  <c r="B2903" i="16"/>
  <c r="B2911" i="16"/>
  <c r="B2919" i="16"/>
  <c r="B2927" i="16"/>
  <c r="B2935" i="16"/>
  <c r="B2943" i="16"/>
  <c r="B2951" i="16"/>
  <c r="B2959" i="16"/>
  <c r="B2967" i="16"/>
  <c r="B2975" i="16"/>
  <c r="B2983" i="16"/>
  <c r="B2991" i="16"/>
  <c r="B2999" i="16"/>
  <c r="B3003" i="16"/>
  <c r="B3011" i="16"/>
  <c r="B3019" i="16"/>
  <c r="B3027" i="16"/>
  <c r="B3033" i="16"/>
  <c r="B3041" i="16"/>
  <c r="B3049" i="16"/>
  <c r="B3057" i="16"/>
  <c r="B3065" i="16"/>
  <c r="B3073" i="16"/>
  <c r="B3081" i="16"/>
  <c r="B3089" i="16"/>
  <c r="C3101" i="16"/>
  <c r="B3101" i="16"/>
  <c r="N3101" i="16"/>
  <c r="F3101" i="16"/>
  <c r="C3108" i="16"/>
  <c r="C3109" i="16"/>
  <c r="B3109" i="16"/>
  <c r="N3109" i="16"/>
  <c r="F3109" i="16"/>
  <c r="C3117" i="16"/>
  <c r="B3117" i="16"/>
  <c r="N3117" i="16"/>
  <c r="F3117" i="16"/>
  <c r="B3094" i="16"/>
  <c r="B3098" i="16"/>
  <c r="B3102" i="16"/>
  <c r="B3114" i="16"/>
  <c r="B3118" i="16"/>
  <c r="B3122" i="16"/>
  <c r="F3193" i="16"/>
  <c r="N3193" i="16"/>
  <c r="F3197" i="16"/>
  <c r="N3197" i="16"/>
  <c r="B3198" i="16"/>
  <c r="F3201" i="16"/>
  <c r="N3201" i="16"/>
  <c r="B3202" i="16"/>
  <c r="C3203" i="16"/>
  <c r="F3205" i="16"/>
  <c r="N3205" i="16"/>
  <c r="B3206" i="16"/>
  <c r="C3207" i="16"/>
  <c r="F3209" i="16"/>
  <c r="N3209" i="16"/>
  <c r="B3210" i="16"/>
  <c r="F3213" i="16"/>
  <c r="N3213" i="16"/>
  <c r="B3214" i="16"/>
  <c r="F3217" i="16"/>
  <c r="N3217" i="16"/>
  <c r="F3218" i="16"/>
  <c r="B3219" i="16"/>
  <c r="F3222" i="16"/>
  <c r="N3222" i="16"/>
  <c r="F3226" i="16"/>
  <c r="N3226" i="16"/>
  <c r="F3230" i="16"/>
  <c r="N3230" i="16"/>
  <c r="F3234" i="16"/>
  <c r="N3234" i="16"/>
  <c r="F3238" i="16"/>
  <c r="N3238" i="16"/>
  <c r="B3239" i="16"/>
  <c r="F3242" i="16"/>
  <c r="N3242" i="16"/>
  <c r="F3246" i="16"/>
  <c r="N3246" i="16"/>
  <c r="B3247" i="16"/>
  <c r="F3250" i="16"/>
  <c r="N3250" i="16"/>
  <c r="B3251" i="16"/>
  <c r="F3254" i="16"/>
  <c r="N3254" i="16"/>
  <c r="B3255" i="16"/>
  <c r="F3258" i="16"/>
  <c r="N3258" i="16"/>
  <c r="B3259" i="16"/>
  <c r="F3262" i="16"/>
  <c r="N3262" i="16"/>
  <c r="B3263" i="16"/>
  <c r="F3266" i="16"/>
  <c r="N3266" i="16"/>
  <c r="B3267" i="16"/>
  <c r="F3270" i="16"/>
  <c r="N3270" i="16"/>
  <c r="B3271" i="16"/>
  <c r="F3274" i="16"/>
  <c r="N3274" i="16"/>
  <c r="B3275" i="16"/>
  <c r="F3278" i="16"/>
  <c r="N3278" i="16"/>
  <c r="B3279" i="16"/>
  <c r="F3282" i="16"/>
  <c r="N3282" i="16"/>
  <c r="B3283" i="16"/>
  <c r="F3286" i="16"/>
  <c r="N3286" i="16"/>
  <c r="B3287" i="16"/>
  <c r="F3290" i="16"/>
  <c r="N3290" i="16"/>
  <c r="B3291" i="16"/>
  <c r="F3294" i="16"/>
  <c r="N3294" i="16"/>
  <c r="B3295" i="16"/>
  <c r="F3298" i="16"/>
  <c r="N3298" i="16"/>
  <c r="B3299" i="16"/>
  <c r="F3302" i="16"/>
  <c r="N3302" i="16"/>
  <c r="B3303" i="16"/>
  <c r="F3306" i="16"/>
  <c r="N3306" i="16"/>
  <c r="B3307" i="16"/>
  <c r="F3310" i="16"/>
  <c r="N3310" i="16"/>
  <c r="B3311" i="16"/>
  <c r="F3314" i="16"/>
  <c r="N3314" i="16"/>
  <c r="B3315" i="16"/>
  <c r="F3318" i="16"/>
  <c r="N3318" i="16"/>
  <c r="B3319" i="16"/>
  <c r="F3322" i="16"/>
  <c r="N3322" i="16"/>
  <c r="B3323" i="16"/>
  <c r="F3326" i="16"/>
  <c r="N3326" i="16"/>
  <c r="B3327" i="16"/>
  <c r="F3330" i="16"/>
  <c r="N3330" i="16"/>
  <c r="F3334" i="16"/>
  <c r="N3334" i="16"/>
  <c r="F3338" i="16"/>
  <c r="N3338" i="16"/>
  <c r="F3342" i="16"/>
  <c r="N3342" i="16"/>
  <c r="F3346" i="16"/>
  <c r="N3346" i="16"/>
  <c r="F3350" i="16"/>
  <c r="N3350" i="16"/>
  <c r="F3354" i="16"/>
  <c r="N3354" i="16"/>
  <c r="B3355" i="16"/>
  <c r="F3358" i="16"/>
  <c r="N3358" i="16"/>
  <c r="F3362" i="16"/>
  <c r="N3362" i="16"/>
  <c r="F3366" i="16"/>
  <c r="N3366" i="16"/>
  <c r="F3370" i="16"/>
  <c r="N3370" i="16"/>
  <c r="F3374" i="16"/>
  <c r="N3374" i="16"/>
  <c r="F3378" i="16"/>
  <c r="N3378" i="16"/>
  <c r="F3382" i="16"/>
  <c r="N3382" i="16"/>
  <c r="F3386" i="16"/>
  <c r="N3386" i="16"/>
  <c r="F3390" i="16"/>
  <c r="N3390" i="16"/>
  <c r="F3394" i="16"/>
  <c r="N3394" i="16"/>
  <c r="F3398" i="16"/>
  <c r="N3398" i="16"/>
  <c r="F3402" i="16"/>
  <c r="N3402" i="16"/>
  <c r="F3406" i="16"/>
  <c r="N3406" i="16"/>
  <c r="B3407" i="16"/>
  <c r="F3410" i="16"/>
  <c r="N3410" i="16"/>
  <c r="B3411" i="16"/>
  <c r="F3414" i="16"/>
  <c r="N3414" i="16"/>
  <c r="B3415" i="16"/>
  <c r="F3418" i="16"/>
  <c r="N3418" i="16"/>
  <c r="B3419" i="16"/>
  <c r="F3422" i="16"/>
  <c r="N3422" i="16"/>
  <c r="B3423" i="16"/>
  <c r="F3426" i="16"/>
  <c r="N3426" i="16"/>
  <c r="B3427" i="16"/>
  <c r="F3430" i="16"/>
  <c r="N3430" i="16"/>
  <c r="B3431" i="16"/>
  <c r="F3436" i="16"/>
  <c r="N3436" i="16"/>
  <c r="B3437" i="16"/>
  <c r="F3440" i="16"/>
  <c r="N3440" i="16"/>
  <c r="B3441" i="16"/>
  <c r="F3444" i="16"/>
  <c r="N3444" i="16"/>
  <c r="B3445" i="16"/>
  <c r="F3448" i="16"/>
  <c r="N3448" i="16"/>
  <c r="B3449" i="16"/>
  <c r="F3452" i="16"/>
  <c r="N3452" i="16"/>
  <c r="B3453" i="16"/>
  <c r="C3454" i="16"/>
  <c r="F3456" i="16"/>
  <c r="N3456" i="16"/>
  <c r="B3457" i="16"/>
  <c r="C3458" i="16"/>
  <c r="C3460" i="16"/>
  <c r="F3462" i="16"/>
  <c r="F3463" i="16"/>
  <c r="F3464" i="16"/>
  <c r="N3464" i="16"/>
  <c r="B3465" i="16"/>
  <c r="C3466" i="16"/>
  <c r="F3468" i="16"/>
  <c r="N3468" i="16"/>
  <c r="B3469" i="16"/>
  <c r="F3472" i="16"/>
  <c r="N3472" i="16"/>
  <c r="B3473" i="16"/>
  <c r="F3476" i="16"/>
  <c r="N3476" i="16"/>
  <c r="B3477" i="16"/>
  <c r="F3480" i="16"/>
  <c r="N3480" i="16"/>
  <c r="B3481" i="16"/>
  <c r="F3484" i="16"/>
  <c r="N3484" i="16"/>
  <c r="F3488" i="16"/>
  <c r="N3488" i="16"/>
  <c r="B3489" i="16"/>
  <c r="F3492" i="16"/>
  <c r="N3492" i="16"/>
  <c r="B3493" i="16"/>
  <c r="F3496" i="16"/>
  <c r="N3496" i="16"/>
  <c r="B3497" i="16"/>
  <c r="F3500" i="16"/>
  <c r="N3500" i="16"/>
  <c r="F3504" i="16"/>
  <c r="N3504" i="16"/>
  <c r="F3508" i="16"/>
  <c r="N3508" i="16"/>
  <c r="F3512" i="16"/>
  <c r="N3512" i="16"/>
  <c r="F3516" i="16"/>
  <c r="N3516" i="16"/>
  <c r="B3517" i="16"/>
  <c r="F3520" i="16"/>
  <c r="N3520" i="16"/>
  <c r="B3521" i="16"/>
  <c r="F3524" i="16"/>
  <c r="N3524" i="16"/>
  <c r="B3525" i="16"/>
  <c r="C3526" i="16"/>
  <c r="F3528" i="16"/>
  <c r="N3528" i="16"/>
  <c r="B3529" i="16"/>
  <c r="C3530" i="16"/>
  <c r="F3532" i="16"/>
  <c r="N3532" i="16"/>
  <c r="B3533" i="16"/>
  <c r="C3534" i="16"/>
  <c r="F3536" i="16"/>
  <c r="N3536" i="16"/>
  <c r="B3540" i="16"/>
  <c r="C3541" i="16"/>
  <c r="N3541" i="16"/>
  <c r="F3541" i="16"/>
  <c r="F3542" i="16"/>
  <c r="N3542" i="16"/>
  <c r="C3544" i="16"/>
  <c r="C3546" i="16"/>
  <c r="B3546" i="16"/>
  <c r="F3552" i="16"/>
  <c r="N3552" i="16"/>
  <c r="C3561" i="16"/>
  <c r="N3561" i="16"/>
  <c r="F3561" i="16"/>
  <c r="B3561" i="16"/>
  <c r="C3569" i="16"/>
  <c r="N3569" i="16"/>
  <c r="F3569" i="16"/>
  <c r="B3569" i="16"/>
  <c r="C3577" i="16"/>
  <c r="N3577" i="16"/>
  <c r="F3577" i="16"/>
  <c r="B3577" i="16"/>
  <c r="C3596" i="16"/>
  <c r="B3596" i="16"/>
  <c r="N3596" i="16"/>
  <c r="F3596" i="16"/>
  <c r="C3612" i="16"/>
  <c r="B3612" i="16"/>
  <c r="N3612" i="16"/>
  <c r="F3612" i="16"/>
  <c r="C3200" i="16"/>
  <c r="C3221" i="16"/>
  <c r="C3225" i="16"/>
  <c r="C3229" i="16"/>
  <c r="C3233" i="16"/>
  <c r="C3241" i="16"/>
  <c r="C3245" i="16"/>
  <c r="C3313" i="16"/>
  <c r="C3337" i="16"/>
  <c r="C3341" i="16"/>
  <c r="C3345" i="16"/>
  <c r="C3349" i="16"/>
  <c r="C3357" i="16"/>
  <c r="C3361" i="16"/>
  <c r="C3365" i="16"/>
  <c r="C3369" i="16"/>
  <c r="C3373" i="16"/>
  <c r="C3377" i="16"/>
  <c r="C3381" i="16"/>
  <c r="C3385" i="16"/>
  <c r="C3389" i="16"/>
  <c r="C3393" i="16"/>
  <c r="C3397" i="16"/>
  <c r="C3401" i="16"/>
  <c r="C3429" i="16"/>
  <c r="C3487" i="16"/>
  <c r="C3507" i="16"/>
  <c r="C3511" i="16"/>
  <c r="C3515" i="16"/>
  <c r="C3545" i="16"/>
  <c r="N3545" i="16"/>
  <c r="F3545" i="16"/>
  <c r="C3550" i="16"/>
  <c r="B3550" i="16"/>
  <c r="C3560" i="16"/>
  <c r="N3560" i="16"/>
  <c r="F3560" i="16"/>
  <c r="C3568" i="16"/>
  <c r="N3568" i="16"/>
  <c r="F3568" i="16"/>
  <c r="C3576" i="16"/>
  <c r="N3576" i="16"/>
  <c r="F3576" i="16"/>
  <c r="C3584" i="16"/>
  <c r="B3584" i="16"/>
  <c r="N3584" i="16"/>
  <c r="F3584" i="16"/>
  <c r="C3600" i="16"/>
  <c r="B3600" i="16"/>
  <c r="N3600" i="16"/>
  <c r="F3600" i="16"/>
  <c r="C3616" i="16"/>
  <c r="B3616" i="16"/>
  <c r="N3616" i="16"/>
  <c r="F3616" i="16"/>
  <c r="C3205" i="16"/>
  <c r="C3209" i="16"/>
  <c r="B3381" i="16"/>
  <c r="B3385" i="16"/>
  <c r="B3389" i="16"/>
  <c r="B3393" i="16"/>
  <c r="B3397" i="16"/>
  <c r="B3401" i="16"/>
  <c r="B3405" i="16"/>
  <c r="B3409" i="16"/>
  <c r="B3413" i="16"/>
  <c r="B3417" i="16"/>
  <c r="B3421" i="16"/>
  <c r="B3425" i="16"/>
  <c r="B3429" i="16"/>
  <c r="B3433" i="16"/>
  <c r="B3435" i="16"/>
  <c r="B3439" i="16"/>
  <c r="B3443" i="16"/>
  <c r="B3447" i="16"/>
  <c r="B3451" i="16"/>
  <c r="C3452" i="16"/>
  <c r="B3455" i="16"/>
  <c r="C3456" i="16"/>
  <c r="B3459" i="16"/>
  <c r="B3462" i="16"/>
  <c r="C3464" i="16"/>
  <c r="B3467" i="16"/>
  <c r="C3468" i="16"/>
  <c r="B3471" i="16"/>
  <c r="B3475" i="16"/>
  <c r="B3479" i="16"/>
  <c r="B3483" i="16"/>
  <c r="B3487" i="16"/>
  <c r="B3491" i="16"/>
  <c r="B3495" i="16"/>
  <c r="B3499" i="16"/>
  <c r="B3503" i="16"/>
  <c r="B3507" i="16"/>
  <c r="B3511" i="16"/>
  <c r="B3515" i="16"/>
  <c r="B3519" i="16"/>
  <c r="B3523" i="16"/>
  <c r="C3524" i="16"/>
  <c r="B3527" i="16"/>
  <c r="C3528" i="16"/>
  <c r="B3531" i="16"/>
  <c r="C3532" i="16"/>
  <c r="C3538" i="16"/>
  <c r="B3538" i="16"/>
  <c r="B3548" i="16"/>
  <c r="C3549" i="16"/>
  <c r="N3549" i="16"/>
  <c r="F3549" i="16"/>
  <c r="F3550" i="16"/>
  <c r="N3550" i="16"/>
  <c r="C3554" i="16"/>
  <c r="B3554" i="16"/>
  <c r="C3557" i="16"/>
  <c r="N3557" i="16"/>
  <c r="F3557" i="16"/>
  <c r="B3557" i="16"/>
  <c r="C3565" i="16"/>
  <c r="N3565" i="16"/>
  <c r="F3565" i="16"/>
  <c r="B3565" i="16"/>
  <c r="C3573" i="16"/>
  <c r="N3573" i="16"/>
  <c r="F3573" i="16"/>
  <c r="B3573" i="16"/>
  <c r="C3581" i="16"/>
  <c r="N3581" i="16"/>
  <c r="F3581" i="16"/>
  <c r="B3581" i="16"/>
  <c r="C3588" i="16"/>
  <c r="B3588" i="16"/>
  <c r="N3588" i="16"/>
  <c r="F3588" i="16"/>
  <c r="C3604" i="16"/>
  <c r="B3604" i="16"/>
  <c r="N3604" i="16"/>
  <c r="F3604" i="16"/>
  <c r="C3620" i="16"/>
  <c r="B3620" i="16"/>
  <c r="N3620" i="16"/>
  <c r="F3620" i="16"/>
  <c r="C3106" i="16"/>
  <c r="C3110" i="16"/>
  <c r="F3120" i="16"/>
  <c r="N3120" i="16"/>
  <c r="F3124" i="16"/>
  <c r="N3124" i="16"/>
  <c r="F3128" i="16"/>
  <c r="N3128" i="16"/>
  <c r="F3132" i="16"/>
  <c r="N3132" i="16"/>
  <c r="F3136" i="16"/>
  <c r="N3136" i="16"/>
  <c r="F3140" i="16"/>
  <c r="N3140" i="16"/>
  <c r="F3144" i="16"/>
  <c r="N3144" i="16"/>
  <c r="F3148" i="16"/>
  <c r="N3148" i="16"/>
  <c r="F3152" i="16"/>
  <c r="N3152" i="16"/>
  <c r="F3156" i="16"/>
  <c r="N3156" i="16"/>
  <c r="F3160" i="16"/>
  <c r="N3160" i="16"/>
  <c r="F3164" i="16"/>
  <c r="N3164" i="16"/>
  <c r="F3168" i="16"/>
  <c r="N3168" i="16"/>
  <c r="F3172" i="16"/>
  <c r="N3172" i="16"/>
  <c r="F3176" i="16"/>
  <c r="N3176" i="16"/>
  <c r="F3180" i="16"/>
  <c r="N3180" i="16"/>
  <c r="F3184" i="16"/>
  <c r="N3184" i="16"/>
  <c r="F3188" i="16"/>
  <c r="N3188" i="16"/>
  <c r="F3192" i="16"/>
  <c r="N3192" i="16"/>
  <c r="B3193" i="16"/>
  <c r="C3194" i="16"/>
  <c r="F3196" i="16"/>
  <c r="N3196" i="16"/>
  <c r="B3197" i="16"/>
  <c r="F3200" i="16"/>
  <c r="B3201" i="16"/>
  <c r="F3204" i="16"/>
  <c r="N3204" i="16"/>
  <c r="F3208" i="16"/>
  <c r="N3208" i="16"/>
  <c r="F3212" i="16"/>
  <c r="N3212" i="16"/>
  <c r="B3213" i="16"/>
  <c r="F3216" i="16"/>
  <c r="N3216" i="16"/>
  <c r="B3217" i="16"/>
  <c r="C3218" i="16"/>
  <c r="B3218" i="16"/>
  <c r="F3221" i="16"/>
  <c r="B3222" i="16"/>
  <c r="C3223" i="16"/>
  <c r="F3225" i="16"/>
  <c r="B3226" i="16"/>
  <c r="C3227" i="16"/>
  <c r="F3229" i="16"/>
  <c r="B3230" i="16"/>
  <c r="C3231" i="16"/>
  <c r="F3233" i="16"/>
  <c r="B3234" i="16"/>
  <c r="C3235" i="16"/>
  <c r="F3237" i="16"/>
  <c r="N3237" i="16"/>
  <c r="B3238" i="16"/>
  <c r="F3241" i="16"/>
  <c r="B3242" i="16"/>
  <c r="C3243" i="16"/>
  <c r="F3245" i="16"/>
  <c r="B3246" i="16"/>
  <c r="F3249" i="16"/>
  <c r="N3249" i="16"/>
  <c r="B3250" i="16"/>
  <c r="F3253" i="16"/>
  <c r="N3253" i="16"/>
  <c r="B3254" i="16"/>
  <c r="F3257" i="16"/>
  <c r="N3257" i="16"/>
  <c r="B3258" i="16"/>
  <c r="F3261" i="16"/>
  <c r="N3261" i="16"/>
  <c r="B3262" i="16"/>
  <c r="F3265" i="16"/>
  <c r="N3265" i="16"/>
  <c r="B3266" i="16"/>
  <c r="F3269" i="16"/>
  <c r="N3269" i="16"/>
  <c r="B3270" i="16"/>
  <c r="F3273" i="16"/>
  <c r="N3273" i="16"/>
  <c r="B3274" i="16"/>
  <c r="F3277" i="16"/>
  <c r="N3277" i="16"/>
  <c r="B3278" i="16"/>
  <c r="F3281" i="16"/>
  <c r="N3281" i="16"/>
  <c r="B3282" i="16"/>
  <c r="F3285" i="16"/>
  <c r="N3285" i="16"/>
  <c r="B3286" i="16"/>
  <c r="F3289" i="16"/>
  <c r="N3289" i="16"/>
  <c r="B3290" i="16"/>
  <c r="F3293" i="16"/>
  <c r="N3293" i="16"/>
  <c r="B3294" i="16"/>
  <c r="F3297" i="16"/>
  <c r="N3297" i="16"/>
  <c r="B3298" i="16"/>
  <c r="F3301" i="16"/>
  <c r="N3301" i="16"/>
  <c r="B3302" i="16"/>
  <c r="F3305" i="16"/>
  <c r="N3305" i="16"/>
  <c r="B3306" i="16"/>
  <c r="F3309" i="16"/>
  <c r="N3309" i="16"/>
  <c r="B3310" i="16"/>
  <c r="F3313" i="16"/>
  <c r="B3314" i="16"/>
  <c r="F3317" i="16"/>
  <c r="N3317" i="16"/>
  <c r="B3318" i="16"/>
  <c r="F3321" i="16"/>
  <c r="N3321" i="16"/>
  <c r="B3322" i="16"/>
  <c r="F3325" i="16"/>
  <c r="N3325" i="16"/>
  <c r="B3326" i="16"/>
  <c r="F3329" i="16"/>
  <c r="N3329" i="16"/>
  <c r="B3330" i="16"/>
  <c r="C3331" i="16"/>
  <c r="F3333" i="16"/>
  <c r="N3333" i="16"/>
  <c r="B3334" i="16"/>
  <c r="C3335" i="16"/>
  <c r="F3337" i="16"/>
  <c r="B3338" i="16"/>
  <c r="C3339" i="16"/>
  <c r="F3341" i="16"/>
  <c r="B3342" i="16"/>
  <c r="C3343" i="16"/>
  <c r="F3345" i="16"/>
  <c r="B3346" i="16"/>
  <c r="C3347" i="16"/>
  <c r="F3349" i="16"/>
  <c r="B3350" i="16"/>
  <c r="C3351" i="16"/>
  <c r="F3353" i="16"/>
  <c r="N3353" i="16"/>
  <c r="B3354" i="16"/>
  <c r="F3357" i="16"/>
  <c r="B3358" i="16"/>
  <c r="C3359" i="16"/>
  <c r="F3361" i="16"/>
  <c r="B3362" i="16"/>
  <c r="C3363" i="16"/>
  <c r="F3365" i="16"/>
  <c r="B3366" i="16"/>
  <c r="C3367" i="16"/>
  <c r="F3369" i="16"/>
  <c r="B3370" i="16"/>
  <c r="C3371" i="16"/>
  <c r="F3373" i="16"/>
  <c r="B3374" i="16"/>
  <c r="C3375" i="16"/>
  <c r="F3377" i="16"/>
  <c r="B3378" i="16"/>
  <c r="C3379" i="16"/>
  <c r="F3381" i="16"/>
  <c r="B3382" i="16"/>
  <c r="C3383" i="16"/>
  <c r="F3385" i="16"/>
  <c r="B3386" i="16"/>
  <c r="C3387" i="16"/>
  <c r="F3389" i="16"/>
  <c r="B3390" i="16"/>
  <c r="C3391" i="16"/>
  <c r="F3393" i="16"/>
  <c r="B3394" i="16"/>
  <c r="C3395" i="16"/>
  <c r="F3397" i="16"/>
  <c r="B3398" i="16"/>
  <c r="C3399" i="16"/>
  <c r="F3401" i="16"/>
  <c r="B3402" i="16"/>
  <c r="C3403" i="16"/>
  <c r="F3405" i="16"/>
  <c r="N3405" i="16"/>
  <c r="B3406" i="16"/>
  <c r="F3409" i="16"/>
  <c r="N3409" i="16"/>
  <c r="B3410" i="16"/>
  <c r="F3413" i="16"/>
  <c r="N3413" i="16"/>
  <c r="B3414" i="16"/>
  <c r="F3417" i="16"/>
  <c r="N3417" i="16"/>
  <c r="B3418" i="16"/>
  <c r="F3421" i="16"/>
  <c r="N3421" i="16"/>
  <c r="B3422" i="16"/>
  <c r="F3425" i="16"/>
  <c r="N3425" i="16"/>
  <c r="B3426" i="16"/>
  <c r="F3429" i="16"/>
  <c r="B3430" i="16"/>
  <c r="F3433" i="16"/>
  <c r="N3433" i="16"/>
  <c r="F3434" i="16"/>
  <c r="F3435" i="16"/>
  <c r="N3435" i="16"/>
  <c r="B3436" i="16"/>
  <c r="F3439" i="16"/>
  <c r="N3439" i="16"/>
  <c r="B3440" i="16"/>
  <c r="F3443" i="16"/>
  <c r="N3443" i="16"/>
  <c r="B3444" i="16"/>
  <c r="F3447" i="16"/>
  <c r="N3447" i="16"/>
  <c r="B3448" i="16"/>
  <c r="F3451" i="16"/>
  <c r="N3451" i="16"/>
  <c r="F3455" i="16"/>
  <c r="N3455" i="16"/>
  <c r="F3459" i="16"/>
  <c r="N3459" i="16"/>
  <c r="C3462" i="16"/>
  <c r="B3463" i="16"/>
  <c r="F3467" i="16"/>
  <c r="N3467" i="16"/>
  <c r="F3471" i="16"/>
  <c r="N3471" i="16"/>
  <c r="B3472" i="16"/>
  <c r="F3475" i="16"/>
  <c r="N3475" i="16"/>
  <c r="B3476" i="16"/>
  <c r="F3479" i="16"/>
  <c r="N3479" i="16"/>
  <c r="B3480" i="16"/>
  <c r="F3483" i="16"/>
  <c r="N3483" i="16"/>
  <c r="B3484" i="16"/>
  <c r="C3485" i="16"/>
  <c r="F3487" i="16"/>
  <c r="B3488" i="16"/>
  <c r="F3491" i="16"/>
  <c r="N3491" i="16"/>
  <c r="B3492" i="16"/>
  <c r="F3495" i="16"/>
  <c r="N3495" i="16"/>
  <c r="B3496" i="16"/>
  <c r="F3499" i="16"/>
  <c r="N3499" i="16"/>
  <c r="B3500" i="16"/>
  <c r="C3501" i="16"/>
  <c r="F3503" i="16"/>
  <c r="N3503" i="16"/>
  <c r="B3504" i="16"/>
  <c r="C3505" i="16"/>
  <c r="F3507" i="16"/>
  <c r="B3508" i="16"/>
  <c r="C3509" i="16"/>
  <c r="F3511" i="16"/>
  <c r="B3512" i="16"/>
  <c r="C3513" i="16"/>
  <c r="F3515" i="16"/>
  <c r="B3516" i="16"/>
  <c r="F3519" i="16"/>
  <c r="N3519" i="16"/>
  <c r="B3520" i="16"/>
  <c r="F3523" i="16"/>
  <c r="N3523" i="16"/>
  <c r="F3527" i="16"/>
  <c r="N3527" i="16"/>
  <c r="F3531" i="16"/>
  <c r="N3531" i="16"/>
  <c r="B3536" i="16"/>
  <c r="C3537" i="16"/>
  <c r="N3537" i="16"/>
  <c r="F3537" i="16"/>
  <c r="F3538" i="16"/>
  <c r="N3538" i="16"/>
  <c r="F3548" i="16"/>
  <c r="N3548" i="16"/>
  <c r="B3552" i="16"/>
  <c r="C3553" i="16"/>
  <c r="N3553" i="16"/>
  <c r="F3553" i="16"/>
  <c r="F3554" i="16"/>
  <c r="N3554" i="16"/>
  <c r="C3556" i="16"/>
  <c r="N3556" i="16"/>
  <c r="F3556" i="16"/>
  <c r="C3564" i="16"/>
  <c r="N3564" i="16"/>
  <c r="F3564" i="16"/>
  <c r="C3572" i="16"/>
  <c r="N3572" i="16"/>
  <c r="F3572" i="16"/>
  <c r="C3580" i="16"/>
  <c r="N3580" i="16"/>
  <c r="F3580" i="16"/>
  <c r="C3592" i="16"/>
  <c r="B3592" i="16"/>
  <c r="N3592" i="16"/>
  <c r="F3592" i="16"/>
  <c r="C3608" i="16"/>
  <c r="B3608" i="16"/>
  <c r="N3608" i="16"/>
  <c r="F3608" i="16"/>
  <c r="B3585" i="16"/>
  <c r="B3589" i="16"/>
  <c r="B3593" i="16"/>
  <c r="B3597" i="16"/>
  <c r="B3601" i="16"/>
  <c r="B3605" i="16"/>
  <c r="B3609" i="16"/>
  <c r="B3613" i="16"/>
  <c r="B3617" i="16"/>
  <c r="B3621" i="16"/>
  <c r="F3624" i="16"/>
  <c r="N3624" i="16"/>
  <c r="B3625" i="16"/>
  <c r="F3628" i="16"/>
  <c r="N3628" i="16"/>
  <c r="B3629" i="16"/>
  <c r="F3632" i="16"/>
  <c r="N3632" i="16"/>
  <c r="B3633" i="16"/>
  <c r="F3636" i="16"/>
  <c r="N3636" i="16"/>
  <c r="B3637" i="16"/>
  <c r="F3640" i="16"/>
  <c r="N3640" i="16"/>
  <c r="B3641" i="16"/>
  <c r="F3644" i="16"/>
  <c r="N3644" i="16"/>
  <c r="B3645" i="16"/>
  <c r="F3648" i="16"/>
  <c r="N3648" i="16"/>
  <c r="B3649" i="16"/>
  <c r="F3652" i="16"/>
  <c r="N3652" i="16"/>
  <c r="B3653" i="16"/>
  <c r="F3656" i="16"/>
  <c r="N3656" i="16"/>
  <c r="B3657" i="16"/>
  <c r="F3660" i="16"/>
  <c r="N3660" i="16"/>
  <c r="B3661" i="16"/>
  <c r="F3664" i="16"/>
  <c r="N3664" i="16"/>
  <c r="B3665" i="16"/>
  <c r="F3668" i="16"/>
  <c r="N3668" i="16"/>
  <c r="B3669" i="16"/>
  <c r="F3675" i="16"/>
  <c r="N3675" i="16"/>
  <c r="B3679" i="16"/>
  <c r="C3680" i="16"/>
  <c r="N3680" i="16"/>
  <c r="F3680" i="16"/>
  <c r="F3681" i="16"/>
  <c r="N3681" i="16"/>
  <c r="C3683" i="16"/>
  <c r="F3691" i="16"/>
  <c r="N3691" i="16"/>
  <c r="B3695" i="16"/>
  <c r="C3696" i="16"/>
  <c r="N3696" i="16"/>
  <c r="F3696" i="16"/>
  <c r="F3697" i="16"/>
  <c r="C3701" i="16"/>
  <c r="B3701" i="16"/>
  <c r="F3707" i="16"/>
  <c r="N3707" i="16"/>
  <c r="B3711" i="16"/>
  <c r="C3712" i="16"/>
  <c r="N3712" i="16"/>
  <c r="F3712" i="16"/>
  <c r="F3713" i="16"/>
  <c r="C3717" i="16"/>
  <c r="B3717" i="16"/>
  <c r="F3723" i="16"/>
  <c r="N3723" i="16"/>
  <c r="B3727" i="16"/>
  <c r="C3728" i="16"/>
  <c r="N3728" i="16"/>
  <c r="F3728" i="16"/>
  <c r="F3729" i="16"/>
  <c r="C3731" i="16"/>
  <c r="F3739" i="16"/>
  <c r="N3739" i="16"/>
  <c r="B3743" i="16"/>
  <c r="C3744" i="16"/>
  <c r="N3744" i="16"/>
  <c r="F3744" i="16"/>
  <c r="F3745" i="16"/>
  <c r="C3749" i="16"/>
  <c r="B3749" i="16"/>
  <c r="F3755" i="16"/>
  <c r="N3755" i="16"/>
  <c r="B3759" i="16"/>
  <c r="C3760" i="16"/>
  <c r="N3760" i="16"/>
  <c r="F3760" i="16"/>
  <c r="F3761" i="16"/>
  <c r="C3765" i="16"/>
  <c r="B3765" i="16"/>
  <c r="F3771" i="16"/>
  <c r="N3771" i="16"/>
  <c r="B3775" i="16"/>
  <c r="C3776" i="16"/>
  <c r="N3776" i="16"/>
  <c r="F3776" i="16"/>
  <c r="F3777" i="16"/>
  <c r="N3777" i="16"/>
  <c r="C3781" i="16"/>
  <c r="B3781" i="16"/>
  <c r="F3787" i="16"/>
  <c r="N3787" i="16"/>
  <c r="B3791" i="16"/>
  <c r="N3792" i="16"/>
  <c r="F3792" i="16"/>
  <c r="F3793" i="16"/>
  <c r="C3797" i="16"/>
  <c r="B3797" i="16"/>
  <c r="F3803" i="16"/>
  <c r="N3803" i="16"/>
  <c r="B3807" i="16"/>
  <c r="C3808" i="16"/>
  <c r="N3808" i="16"/>
  <c r="F3808" i="16"/>
  <c r="F3809" i="16"/>
  <c r="C3813" i="16"/>
  <c r="B3813" i="16"/>
  <c r="F3819" i="16"/>
  <c r="N3819" i="16"/>
  <c r="B3823" i="16"/>
  <c r="N3824" i="16"/>
  <c r="F3824" i="16"/>
  <c r="F3825" i="16"/>
  <c r="C3829" i="16"/>
  <c r="B3829" i="16"/>
  <c r="F3835" i="16"/>
  <c r="N3835" i="16"/>
  <c r="B3839" i="16"/>
  <c r="N3840" i="16"/>
  <c r="F3840" i="16"/>
  <c r="C3845" i="16"/>
  <c r="B3845" i="16"/>
  <c r="C3853" i="16"/>
  <c r="N3853" i="16"/>
  <c r="F3853" i="16"/>
  <c r="B3853" i="16"/>
  <c r="C3856" i="16"/>
  <c r="N3856" i="16"/>
  <c r="F3856" i="16"/>
  <c r="C3878" i="16"/>
  <c r="N3878" i="16"/>
  <c r="F3878" i="16"/>
  <c r="B3878" i="16"/>
  <c r="C3881" i="16"/>
  <c r="N3881" i="16"/>
  <c r="F3881" i="16"/>
  <c r="C3886" i="16"/>
  <c r="C3892" i="16"/>
  <c r="N3892" i="16"/>
  <c r="F3892" i="16"/>
  <c r="C3905" i="16"/>
  <c r="N3905" i="16"/>
  <c r="F3905" i="16"/>
  <c r="B3905" i="16"/>
  <c r="C3908" i="16"/>
  <c r="N3908" i="16"/>
  <c r="F3908" i="16"/>
  <c r="C3921" i="16"/>
  <c r="N3921" i="16"/>
  <c r="F3921" i="16"/>
  <c r="B3921" i="16"/>
  <c r="C3924" i="16"/>
  <c r="N3924" i="16"/>
  <c r="F3924" i="16"/>
  <c r="C3937" i="16"/>
  <c r="N3937" i="16"/>
  <c r="F3937" i="16"/>
  <c r="B3937" i="16"/>
  <c r="C3940" i="16"/>
  <c r="N3940" i="16"/>
  <c r="F3940" i="16"/>
  <c r="C3953" i="16"/>
  <c r="N3953" i="16"/>
  <c r="F3953" i="16"/>
  <c r="B3953" i="16"/>
  <c r="C3956" i="16"/>
  <c r="N3956" i="16"/>
  <c r="F3956" i="16"/>
  <c r="C3961" i="16"/>
  <c r="C3969" i="16"/>
  <c r="N3969" i="16"/>
  <c r="F3969" i="16"/>
  <c r="B3969" i="16"/>
  <c r="C3972" i="16"/>
  <c r="N3972" i="16"/>
  <c r="F3972" i="16"/>
  <c r="C3985" i="16"/>
  <c r="N3985" i="16"/>
  <c r="F3985" i="16"/>
  <c r="B3985" i="16"/>
  <c r="N3988" i="16"/>
  <c r="F3988" i="16"/>
  <c r="C4001" i="16"/>
  <c r="N4001" i="16"/>
  <c r="F4001" i="16"/>
  <c r="B4001" i="16"/>
  <c r="C4004" i="16"/>
  <c r="N4004" i="16"/>
  <c r="F4004" i="16"/>
  <c r="C4013" i="16"/>
  <c r="N4013" i="16"/>
  <c r="F4013" i="16"/>
  <c r="B4013" i="16"/>
  <c r="C4021" i="16"/>
  <c r="N4021" i="16"/>
  <c r="F4021" i="16"/>
  <c r="B4021" i="16"/>
  <c r="C3555" i="16"/>
  <c r="B3558" i="16"/>
  <c r="B3562" i="16"/>
  <c r="C3563" i="16"/>
  <c r="B3566" i="16"/>
  <c r="B3570" i="16"/>
  <c r="B3574" i="16"/>
  <c r="C3575" i="16"/>
  <c r="B3578" i="16"/>
  <c r="B3582" i="16"/>
  <c r="F3585" i="16"/>
  <c r="N3585" i="16"/>
  <c r="B3586" i="16"/>
  <c r="F3589" i="16"/>
  <c r="N3589" i="16"/>
  <c r="B3590" i="16"/>
  <c r="C3591" i="16"/>
  <c r="F3593" i="16"/>
  <c r="N3593" i="16"/>
  <c r="B3594" i="16"/>
  <c r="F3597" i="16"/>
  <c r="N3597" i="16"/>
  <c r="B3598" i="16"/>
  <c r="F3601" i="16"/>
  <c r="B3602" i="16"/>
  <c r="C3603" i="16"/>
  <c r="F3605" i="16"/>
  <c r="N3605" i="16"/>
  <c r="B3606" i="16"/>
  <c r="F3609" i="16"/>
  <c r="N3609" i="16"/>
  <c r="B3610" i="16"/>
  <c r="F3613" i="16"/>
  <c r="N3613" i="16"/>
  <c r="B3614" i="16"/>
  <c r="F3617" i="16"/>
  <c r="N3617" i="16"/>
  <c r="B3618" i="16"/>
  <c r="F3621" i="16"/>
  <c r="N3621" i="16"/>
  <c r="B3622" i="16"/>
  <c r="F3625" i="16"/>
  <c r="N3625" i="16"/>
  <c r="B3626" i="16"/>
  <c r="F3629" i="16"/>
  <c r="N3629" i="16"/>
  <c r="B3630" i="16"/>
  <c r="F3633" i="16"/>
  <c r="N3633" i="16"/>
  <c r="B3634" i="16"/>
  <c r="C3635" i="16"/>
  <c r="F3637" i="16"/>
  <c r="B3638" i="16"/>
  <c r="C3639" i="16"/>
  <c r="F3641" i="16"/>
  <c r="B3642" i="16"/>
  <c r="C3643" i="16"/>
  <c r="F3645" i="16"/>
  <c r="B3646" i="16"/>
  <c r="C3647" i="16"/>
  <c r="F3649" i="16"/>
  <c r="B3650" i="16"/>
  <c r="C3651" i="16"/>
  <c r="F3653" i="16"/>
  <c r="B3654" i="16"/>
  <c r="C3655" i="16"/>
  <c r="F3657" i="16"/>
  <c r="N3657" i="16"/>
  <c r="B3658" i="16"/>
  <c r="F3661" i="16"/>
  <c r="N3661" i="16"/>
  <c r="B3662" i="16"/>
  <c r="F3665" i="16"/>
  <c r="N3665" i="16"/>
  <c r="B3666" i="16"/>
  <c r="C3667" i="16"/>
  <c r="F3669" i="16"/>
  <c r="B3670" i="16"/>
  <c r="C3671" i="16"/>
  <c r="C3677" i="16"/>
  <c r="F3679" i="16"/>
  <c r="C3684" i="16"/>
  <c r="N3684" i="16"/>
  <c r="F3684" i="16"/>
  <c r="F3685" i="16"/>
  <c r="N3685" i="16"/>
  <c r="C3687" i="16"/>
  <c r="F3695" i="16"/>
  <c r="N3695" i="16"/>
  <c r="B3699" i="16"/>
  <c r="C3700" i="16"/>
  <c r="N3700" i="16"/>
  <c r="F3700" i="16"/>
  <c r="F3701" i="16"/>
  <c r="N3701" i="16"/>
  <c r="C3705" i="16"/>
  <c r="B3705" i="16"/>
  <c r="F3711" i="16"/>
  <c r="N3711" i="16"/>
  <c r="B3715" i="16"/>
  <c r="C3716" i="16"/>
  <c r="N3716" i="16"/>
  <c r="F3716" i="16"/>
  <c r="F3717" i="16"/>
  <c r="N3717" i="16"/>
  <c r="C3721" i="16"/>
  <c r="B3721" i="16"/>
  <c r="F3727" i="16"/>
  <c r="N3727" i="16"/>
  <c r="C3732" i="16"/>
  <c r="N3732" i="16"/>
  <c r="F3732" i="16"/>
  <c r="F3733" i="16"/>
  <c r="N3733" i="16"/>
  <c r="C3737" i="16"/>
  <c r="B3737" i="16"/>
  <c r="F3743" i="16"/>
  <c r="N3743" i="16"/>
  <c r="B3747" i="16"/>
  <c r="C3748" i="16"/>
  <c r="N3748" i="16"/>
  <c r="F3748" i="16"/>
  <c r="F3749" i="16"/>
  <c r="N3749" i="16"/>
  <c r="C3753" i="16"/>
  <c r="B3753" i="16"/>
  <c r="F3759" i="16"/>
  <c r="N3759" i="16"/>
  <c r="B3763" i="16"/>
  <c r="C3764" i="16"/>
  <c r="N3764" i="16"/>
  <c r="F3764" i="16"/>
  <c r="F3765" i="16"/>
  <c r="N3765" i="16"/>
  <c r="C3769" i="16"/>
  <c r="B3769" i="16"/>
  <c r="C3773" i="16"/>
  <c r="F3775" i="16"/>
  <c r="B3779" i="16"/>
  <c r="C3780" i="16"/>
  <c r="N3780" i="16"/>
  <c r="F3780" i="16"/>
  <c r="F3781" i="16"/>
  <c r="N3781" i="16"/>
  <c r="C3785" i="16"/>
  <c r="B3785" i="16"/>
  <c r="F3791" i="16"/>
  <c r="N3791" i="16"/>
  <c r="B3795" i="16"/>
  <c r="C3796" i="16"/>
  <c r="N3796" i="16"/>
  <c r="F3796" i="16"/>
  <c r="F3797" i="16"/>
  <c r="N3797" i="16"/>
  <c r="C3801" i="16"/>
  <c r="B3801" i="16"/>
  <c r="F3807" i="16"/>
  <c r="N3807" i="16"/>
  <c r="B3811" i="16"/>
  <c r="C3812" i="16"/>
  <c r="N3812" i="16"/>
  <c r="F3812" i="16"/>
  <c r="F3813" i="16"/>
  <c r="N3813" i="16"/>
  <c r="C3817" i="16"/>
  <c r="B3817" i="16"/>
  <c r="F3823" i="16"/>
  <c r="N3823" i="16"/>
  <c r="B3827" i="16"/>
  <c r="N3828" i="16"/>
  <c r="F3828" i="16"/>
  <c r="F3829" i="16"/>
  <c r="N3829" i="16"/>
  <c r="C3832" i="16"/>
  <c r="C3833" i="16"/>
  <c r="B3833" i="16"/>
  <c r="F3839" i="16"/>
  <c r="N3839" i="16"/>
  <c r="B3843" i="16"/>
  <c r="N3844" i="16"/>
  <c r="F3844" i="16"/>
  <c r="F3845" i="16"/>
  <c r="N3845" i="16"/>
  <c r="C3848" i="16"/>
  <c r="C3849" i="16"/>
  <c r="N3849" i="16"/>
  <c r="F3849" i="16"/>
  <c r="B3849" i="16"/>
  <c r="C3852" i="16"/>
  <c r="N3852" i="16"/>
  <c r="F3852" i="16"/>
  <c r="C3865" i="16"/>
  <c r="N3865" i="16"/>
  <c r="C3874" i="16"/>
  <c r="N3874" i="16"/>
  <c r="F3874" i="16"/>
  <c r="B3874" i="16"/>
  <c r="C3877" i="16"/>
  <c r="N3877" i="16"/>
  <c r="F3877" i="16"/>
  <c r="C3882" i="16"/>
  <c r="C3890" i="16"/>
  <c r="B3892" i="16"/>
  <c r="C3893" i="16"/>
  <c r="C3901" i="16"/>
  <c r="N3901" i="16"/>
  <c r="F3901" i="16"/>
  <c r="B3901" i="16"/>
  <c r="C3904" i="16"/>
  <c r="N3904" i="16"/>
  <c r="F3904" i="16"/>
  <c r="C3917" i="16"/>
  <c r="N3917" i="16"/>
  <c r="F3917" i="16"/>
  <c r="B3917" i="16"/>
  <c r="C3920" i="16"/>
  <c r="N3920" i="16"/>
  <c r="F3920" i="16"/>
  <c r="C3933" i="16"/>
  <c r="N3933" i="16"/>
  <c r="F3933" i="16"/>
  <c r="B3933" i="16"/>
  <c r="C3936" i="16"/>
  <c r="N3936" i="16"/>
  <c r="F3936" i="16"/>
  <c r="C3949" i="16"/>
  <c r="N3949" i="16"/>
  <c r="F3949" i="16"/>
  <c r="B3949" i="16"/>
  <c r="C3952" i="16"/>
  <c r="N3952" i="16"/>
  <c r="F3952" i="16"/>
  <c r="N3965" i="16"/>
  <c r="F3965" i="16"/>
  <c r="B3965" i="16"/>
  <c r="C3968" i="16"/>
  <c r="N3968" i="16"/>
  <c r="F3968" i="16"/>
  <c r="C3980" i="16"/>
  <c r="C3981" i="16"/>
  <c r="N3981" i="16"/>
  <c r="F3981" i="16"/>
  <c r="B3981" i="16"/>
  <c r="N3984" i="16"/>
  <c r="F3984" i="16"/>
  <c r="C3997" i="16"/>
  <c r="N3997" i="16"/>
  <c r="F3997" i="16"/>
  <c r="B3997" i="16"/>
  <c r="C4000" i="16"/>
  <c r="N4000" i="16"/>
  <c r="F4000" i="16"/>
  <c r="C3672" i="16"/>
  <c r="N3672" i="16"/>
  <c r="F3672" i="16"/>
  <c r="C3675" i="16"/>
  <c r="C3688" i="16"/>
  <c r="N3688" i="16"/>
  <c r="F3688" i="16"/>
  <c r="C3691" i="16"/>
  <c r="C3693" i="16"/>
  <c r="B3693" i="16"/>
  <c r="C3704" i="16"/>
  <c r="N3704" i="16"/>
  <c r="F3704" i="16"/>
  <c r="C3709" i="16"/>
  <c r="B3709" i="16"/>
  <c r="C3720" i="16"/>
  <c r="N3720" i="16"/>
  <c r="F3720" i="16"/>
  <c r="C3725" i="16"/>
  <c r="B3725" i="16"/>
  <c r="C3736" i="16"/>
  <c r="N3736" i="16"/>
  <c r="F3736" i="16"/>
  <c r="C3741" i="16"/>
  <c r="B3741" i="16"/>
  <c r="C3752" i="16"/>
  <c r="N3752" i="16"/>
  <c r="F3752" i="16"/>
  <c r="C3757" i="16"/>
  <c r="B3757" i="16"/>
  <c r="C3768" i="16"/>
  <c r="N3768" i="16"/>
  <c r="F3768" i="16"/>
  <c r="C3784" i="16"/>
  <c r="N3784" i="16"/>
  <c r="F3784" i="16"/>
  <c r="C3789" i="16"/>
  <c r="B3789" i="16"/>
  <c r="C3800" i="16"/>
  <c r="N3800" i="16"/>
  <c r="F3800" i="16"/>
  <c r="C3805" i="16"/>
  <c r="B3805" i="16"/>
  <c r="C3816" i="16"/>
  <c r="N3816" i="16"/>
  <c r="F3816" i="16"/>
  <c r="C3821" i="16"/>
  <c r="B3821" i="16"/>
  <c r="N3832" i="16"/>
  <c r="F3832" i="16"/>
  <c r="C3837" i="16"/>
  <c r="B3837" i="16"/>
  <c r="N3848" i="16"/>
  <c r="F3848" i="16"/>
  <c r="C3861" i="16"/>
  <c r="N3861" i="16"/>
  <c r="F3861" i="16"/>
  <c r="B3861" i="16"/>
  <c r="C3864" i="16"/>
  <c r="N3864" i="16"/>
  <c r="F3864" i="16"/>
  <c r="C3870" i="16"/>
  <c r="N3870" i="16"/>
  <c r="F3870" i="16"/>
  <c r="B3870" i="16"/>
  <c r="C3873" i="16"/>
  <c r="N3873" i="16"/>
  <c r="F3873" i="16"/>
  <c r="N3886" i="16"/>
  <c r="F3886" i="16"/>
  <c r="B3886" i="16"/>
  <c r="C3889" i="16"/>
  <c r="N3889" i="16"/>
  <c r="F3889" i="16"/>
  <c r="C3897" i="16"/>
  <c r="N3897" i="16"/>
  <c r="F3897" i="16"/>
  <c r="B3897" i="16"/>
  <c r="C3900" i="16"/>
  <c r="N3900" i="16"/>
  <c r="F3900" i="16"/>
  <c r="C3913" i="16"/>
  <c r="N3913" i="16"/>
  <c r="F3913" i="16"/>
  <c r="B3913" i="16"/>
  <c r="C3916" i="16"/>
  <c r="N3916" i="16"/>
  <c r="F3916" i="16"/>
  <c r="C3929" i="16"/>
  <c r="N3929" i="16"/>
  <c r="F3929" i="16"/>
  <c r="B3929" i="16"/>
  <c r="C3932" i="16"/>
  <c r="N3932" i="16"/>
  <c r="F3932" i="16"/>
  <c r="C3945" i="16"/>
  <c r="N3945" i="16"/>
  <c r="F3945" i="16"/>
  <c r="B3945" i="16"/>
  <c r="C3948" i="16"/>
  <c r="N3948" i="16"/>
  <c r="F3948" i="16"/>
  <c r="N3961" i="16"/>
  <c r="F3961" i="16"/>
  <c r="B3961" i="16"/>
  <c r="C3964" i="16"/>
  <c r="N3964" i="16"/>
  <c r="F3964" i="16"/>
  <c r="C3977" i="16"/>
  <c r="N3977" i="16"/>
  <c r="F3977" i="16"/>
  <c r="B3977" i="16"/>
  <c r="N3980" i="16"/>
  <c r="F3980" i="16"/>
  <c r="C3993" i="16"/>
  <c r="N3993" i="16"/>
  <c r="F3993" i="16"/>
  <c r="B3993" i="16"/>
  <c r="C3996" i="16"/>
  <c r="N3996" i="16"/>
  <c r="F3996" i="16"/>
  <c r="C4009" i="16"/>
  <c r="N4009" i="16"/>
  <c r="F4009" i="16"/>
  <c r="B4009" i="16"/>
  <c r="C4017" i="16"/>
  <c r="N4017" i="16"/>
  <c r="F4017" i="16"/>
  <c r="B4017" i="16"/>
  <c r="C3601" i="16"/>
  <c r="B3624" i="16"/>
  <c r="B3628" i="16"/>
  <c r="B3632" i="16"/>
  <c r="B3636" i="16"/>
  <c r="C3637" i="16"/>
  <c r="B3640" i="16"/>
  <c r="C3641" i="16"/>
  <c r="B3644" i="16"/>
  <c r="C3645" i="16"/>
  <c r="B3648" i="16"/>
  <c r="C3649" i="16"/>
  <c r="B3652" i="16"/>
  <c r="C3653" i="16"/>
  <c r="B3656" i="16"/>
  <c r="B3660" i="16"/>
  <c r="B3664" i="16"/>
  <c r="B3668" i="16"/>
  <c r="C3669" i="16"/>
  <c r="C3676" i="16"/>
  <c r="N3676" i="16"/>
  <c r="F3676" i="16"/>
  <c r="F3677" i="16"/>
  <c r="N3677" i="16"/>
  <c r="C3679" i="16"/>
  <c r="C3692" i="16"/>
  <c r="N3692" i="16"/>
  <c r="F3692" i="16"/>
  <c r="F3693" i="16"/>
  <c r="N3693" i="16"/>
  <c r="C3697" i="16"/>
  <c r="B3697" i="16"/>
  <c r="B3707" i="16"/>
  <c r="C3708" i="16"/>
  <c r="N3708" i="16"/>
  <c r="F3708" i="16"/>
  <c r="F3709" i="16"/>
  <c r="N3709" i="16"/>
  <c r="C3713" i="16"/>
  <c r="B3713" i="16"/>
  <c r="B3723" i="16"/>
  <c r="C3724" i="16"/>
  <c r="N3724" i="16"/>
  <c r="F3724" i="16"/>
  <c r="F3725" i="16"/>
  <c r="N3725" i="16"/>
  <c r="C3729" i="16"/>
  <c r="B3729" i="16"/>
  <c r="B3739" i="16"/>
  <c r="C3740" i="16"/>
  <c r="N3740" i="16"/>
  <c r="F3740" i="16"/>
  <c r="F3741" i="16"/>
  <c r="N3741" i="16"/>
  <c r="C3745" i="16"/>
  <c r="B3745" i="16"/>
  <c r="B3755" i="16"/>
  <c r="C3756" i="16"/>
  <c r="N3756" i="16"/>
  <c r="F3756" i="16"/>
  <c r="F3757" i="16"/>
  <c r="N3757" i="16"/>
  <c r="C3761" i="16"/>
  <c r="B3761" i="16"/>
  <c r="B3771" i="16"/>
  <c r="C3772" i="16"/>
  <c r="N3772" i="16"/>
  <c r="F3772" i="16"/>
  <c r="F3773" i="16"/>
  <c r="N3773" i="16"/>
  <c r="C3775" i="16"/>
  <c r="B3787" i="16"/>
  <c r="N3788" i="16"/>
  <c r="F3788" i="16"/>
  <c r="F3789" i="16"/>
  <c r="N3789" i="16"/>
  <c r="C3793" i="16"/>
  <c r="B3793" i="16"/>
  <c r="B3803" i="16"/>
  <c r="C3804" i="16"/>
  <c r="N3804" i="16"/>
  <c r="F3804" i="16"/>
  <c r="F3805" i="16"/>
  <c r="N3805" i="16"/>
  <c r="C3809" i="16"/>
  <c r="B3809" i="16"/>
  <c r="B3819" i="16"/>
  <c r="C3820" i="16"/>
  <c r="N3820" i="16"/>
  <c r="F3820" i="16"/>
  <c r="F3821" i="16"/>
  <c r="N3821" i="16"/>
  <c r="C3825" i="16"/>
  <c r="B3825" i="16"/>
  <c r="B3835" i="16"/>
  <c r="N3836" i="16"/>
  <c r="F3836" i="16"/>
  <c r="F3837" i="16"/>
  <c r="N3837" i="16"/>
  <c r="C3840" i="16"/>
  <c r="C3841" i="16"/>
  <c r="B3841" i="16"/>
  <c r="C3857" i="16"/>
  <c r="N3857" i="16"/>
  <c r="F3857" i="16"/>
  <c r="B3857" i="16"/>
  <c r="C3860" i="16"/>
  <c r="N3860" i="16"/>
  <c r="F3860" i="16"/>
  <c r="C3866" i="16"/>
  <c r="N3866" i="16"/>
  <c r="F3866" i="16"/>
  <c r="B3866" i="16"/>
  <c r="C3869" i="16"/>
  <c r="N3869" i="16"/>
  <c r="F3869" i="16"/>
  <c r="N3882" i="16"/>
  <c r="F3882" i="16"/>
  <c r="B3882" i="16"/>
  <c r="C3885" i="16"/>
  <c r="N3885" i="16"/>
  <c r="F3885" i="16"/>
  <c r="B3889" i="16"/>
  <c r="N3893" i="16"/>
  <c r="F3893" i="16"/>
  <c r="B3893" i="16"/>
  <c r="C3896" i="16"/>
  <c r="N3896" i="16"/>
  <c r="F3896" i="16"/>
  <c r="C3909" i="16"/>
  <c r="N3909" i="16"/>
  <c r="F3909" i="16"/>
  <c r="B3909" i="16"/>
  <c r="C3912" i="16"/>
  <c r="N3912" i="16"/>
  <c r="F3912" i="16"/>
  <c r="C3925" i="16"/>
  <c r="N3925" i="16"/>
  <c r="F3925" i="16"/>
  <c r="B3925" i="16"/>
  <c r="C3928" i="16"/>
  <c r="N3928" i="16"/>
  <c r="F3928" i="16"/>
  <c r="C3941" i="16"/>
  <c r="N3941" i="16"/>
  <c r="F3941" i="16"/>
  <c r="B3941" i="16"/>
  <c r="C3944" i="16"/>
  <c r="N3944" i="16"/>
  <c r="F3944" i="16"/>
  <c r="C3957" i="16"/>
  <c r="N3957" i="16"/>
  <c r="F3957" i="16"/>
  <c r="B3957" i="16"/>
  <c r="C3960" i="16"/>
  <c r="N3960" i="16"/>
  <c r="F3960" i="16"/>
  <c r="C3973" i="16"/>
  <c r="N3973" i="16"/>
  <c r="F3973" i="16"/>
  <c r="B3973" i="16"/>
  <c r="N3976" i="16"/>
  <c r="F3976" i="16"/>
  <c r="C3988" i="16"/>
  <c r="C3989" i="16"/>
  <c r="N3989" i="16"/>
  <c r="F3989" i="16"/>
  <c r="B3989" i="16"/>
  <c r="C3992" i="16"/>
  <c r="N3992" i="16"/>
  <c r="F3992" i="16"/>
  <c r="C4005" i="16"/>
  <c r="N4005" i="16"/>
  <c r="F4005" i="16"/>
  <c r="B4005" i="16"/>
  <c r="C4008" i="16"/>
  <c r="N4008" i="16"/>
  <c r="F4008" i="16"/>
  <c r="C4037" i="16"/>
  <c r="N4037" i="16"/>
  <c r="F4037" i="16"/>
  <c r="C4042" i="16"/>
  <c r="B4042" i="16"/>
  <c r="C4053" i="16"/>
  <c r="N4053" i="16"/>
  <c r="F4053" i="16"/>
  <c r="C4058" i="16"/>
  <c r="B4058" i="16"/>
  <c r="N4069" i="16"/>
  <c r="F4069" i="16"/>
  <c r="C4074" i="16"/>
  <c r="B4074" i="16"/>
  <c r="C4086" i="16"/>
  <c r="N4086" i="16"/>
  <c r="F4086" i="16"/>
  <c r="C4089" i="16"/>
  <c r="N4089" i="16"/>
  <c r="F4089" i="16"/>
  <c r="C4097" i="16"/>
  <c r="N4097" i="16"/>
  <c r="F4097" i="16"/>
  <c r="C4105" i="16"/>
  <c r="N4105" i="16"/>
  <c r="F4105" i="16"/>
  <c r="N4113" i="16"/>
  <c r="F4113" i="16"/>
  <c r="C4121" i="16"/>
  <c r="N4121" i="16"/>
  <c r="F4121" i="16"/>
  <c r="C4129" i="16"/>
  <c r="N4129" i="16"/>
  <c r="F4129" i="16"/>
  <c r="N4137" i="16"/>
  <c r="F4137" i="16"/>
  <c r="N4382" i="16"/>
  <c r="C4382" i="16"/>
  <c r="N4398" i="16"/>
  <c r="C4398" i="16"/>
  <c r="N4414" i="16"/>
  <c r="C4414" i="16"/>
  <c r="N4430" i="16"/>
  <c r="C4430" i="16"/>
  <c r="N4446" i="16"/>
  <c r="C4446" i="16"/>
  <c r="N4462" i="16"/>
  <c r="C4462" i="16"/>
  <c r="N4484" i="16"/>
  <c r="C4484" i="16"/>
  <c r="N4516" i="16"/>
  <c r="C4516" i="16"/>
  <c r="N4535" i="16"/>
  <c r="C4535" i="16"/>
  <c r="N4671" i="16"/>
  <c r="C4671" i="16"/>
  <c r="B4679" i="16"/>
  <c r="B4708" i="16"/>
  <c r="N4723" i="16"/>
  <c r="F4723" i="16"/>
  <c r="B4723" i="16"/>
  <c r="N4740" i="16"/>
  <c r="F4740" i="16"/>
  <c r="C4029" i="16"/>
  <c r="N4029" i="16"/>
  <c r="C4030" i="16"/>
  <c r="B4030" i="16"/>
  <c r="C4041" i="16"/>
  <c r="N4041" i="16"/>
  <c r="F4041" i="16"/>
  <c r="C4046" i="16"/>
  <c r="B4046" i="16"/>
  <c r="C4057" i="16"/>
  <c r="N4057" i="16"/>
  <c r="F4057" i="16"/>
  <c r="C4062" i="16"/>
  <c r="B4062" i="16"/>
  <c r="C4073" i="16"/>
  <c r="N4073" i="16"/>
  <c r="F4073" i="16"/>
  <c r="C4078" i="16"/>
  <c r="B4078" i="16"/>
  <c r="C4094" i="16"/>
  <c r="N4094" i="16"/>
  <c r="F4094" i="16"/>
  <c r="B4094" i="16"/>
  <c r="C4102" i="16"/>
  <c r="N4102" i="16"/>
  <c r="F4102" i="16"/>
  <c r="B4102" i="16"/>
  <c r="C4110" i="16"/>
  <c r="N4110" i="16"/>
  <c r="F4110" i="16"/>
  <c r="B4110" i="16"/>
  <c r="C4118" i="16"/>
  <c r="N4118" i="16"/>
  <c r="F4118" i="16"/>
  <c r="B4118" i="16"/>
  <c r="C4126" i="16"/>
  <c r="N4126" i="16"/>
  <c r="F4126" i="16"/>
  <c r="B4126" i="16"/>
  <c r="C4134" i="16"/>
  <c r="N4134" i="16"/>
  <c r="F4134" i="16"/>
  <c r="B4134" i="16"/>
  <c r="B4372" i="16"/>
  <c r="B4388" i="16"/>
  <c r="B4404" i="16"/>
  <c r="B4420" i="16"/>
  <c r="B4436" i="16"/>
  <c r="B4452" i="16"/>
  <c r="B4468" i="16"/>
  <c r="N4492" i="16"/>
  <c r="C4492" i="16"/>
  <c r="N4524" i="16"/>
  <c r="C4524" i="16"/>
  <c r="C4553" i="16"/>
  <c r="N4553" i="16"/>
  <c r="F4553" i="16"/>
  <c r="N4555" i="16"/>
  <c r="C4555" i="16"/>
  <c r="N4679" i="16"/>
  <c r="C4679" i="16"/>
  <c r="N4715" i="16"/>
  <c r="F4715" i="16"/>
  <c r="B4715" i="16"/>
  <c r="N4732" i="16"/>
  <c r="F4732" i="16"/>
  <c r="N4749" i="16"/>
  <c r="F4749" i="16"/>
  <c r="B4749" i="16"/>
  <c r="N4754" i="16"/>
  <c r="F4754" i="16"/>
  <c r="C4754" i="16"/>
  <c r="B4754" i="16"/>
  <c r="N4756" i="16"/>
  <c r="F4756" i="16"/>
  <c r="C4756" i="16"/>
  <c r="B4756" i="16"/>
  <c r="N4758" i="16"/>
  <c r="F4758" i="16"/>
  <c r="C4758" i="16"/>
  <c r="C3710" i="16"/>
  <c r="C3762" i="16"/>
  <c r="C3790" i="16"/>
  <c r="C3826" i="16"/>
  <c r="C3830" i="16"/>
  <c r="C3834" i="16"/>
  <c r="C3838" i="16"/>
  <c r="C3842" i="16"/>
  <c r="C3846" i="16"/>
  <c r="C3850" i="16"/>
  <c r="C3854" i="16"/>
  <c r="C3974" i="16"/>
  <c r="C3978" i="16"/>
  <c r="C3982" i="16"/>
  <c r="C3986" i="16"/>
  <c r="F4012" i="16"/>
  <c r="N4012" i="16"/>
  <c r="F4016" i="16"/>
  <c r="N4016" i="16"/>
  <c r="F4020" i="16"/>
  <c r="N4020" i="16"/>
  <c r="F4024" i="16"/>
  <c r="N4024" i="16"/>
  <c r="B4025" i="16"/>
  <c r="F4028" i="16"/>
  <c r="N4028" i="16"/>
  <c r="B4029" i="16"/>
  <c r="F4030" i="16"/>
  <c r="N4030" i="16"/>
  <c r="C4032" i="16"/>
  <c r="C4034" i="16"/>
  <c r="B4034" i="16"/>
  <c r="F4040" i="16"/>
  <c r="N4040" i="16"/>
  <c r="B4044" i="16"/>
  <c r="C4045" i="16"/>
  <c r="N4045" i="16"/>
  <c r="F4045" i="16"/>
  <c r="F4046" i="16"/>
  <c r="N4046" i="16"/>
  <c r="C4050" i="16"/>
  <c r="B4050" i="16"/>
  <c r="F4056" i="16"/>
  <c r="N4056" i="16"/>
  <c r="B4060" i="16"/>
  <c r="C4061" i="16"/>
  <c r="N4061" i="16"/>
  <c r="F4061" i="16"/>
  <c r="F4062" i="16"/>
  <c r="N4062" i="16"/>
  <c r="C4065" i="16"/>
  <c r="C4066" i="16"/>
  <c r="B4066" i="16"/>
  <c r="F4072" i="16"/>
  <c r="N4072" i="16"/>
  <c r="B4076" i="16"/>
  <c r="C4077" i="16"/>
  <c r="N4077" i="16"/>
  <c r="F4077" i="16"/>
  <c r="F4078" i="16"/>
  <c r="N4078" i="16"/>
  <c r="B4080" i="16"/>
  <c r="C4083" i="16"/>
  <c r="B4083" i="16"/>
  <c r="C4093" i="16"/>
  <c r="N4093" i="16"/>
  <c r="F4093" i="16"/>
  <c r="C4101" i="16"/>
  <c r="N4101" i="16"/>
  <c r="F4101" i="16"/>
  <c r="N4109" i="16"/>
  <c r="F4109" i="16"/>
  <c r="N4117" i="16"/>
  <c r="F4117" i="16"/>
  <c r="C4125" i="16"/>
  <c r="N4125" i="16"/>
  <c r="F4125" i="16"/>
  <c r="C4133" i="16"/>
  <c r="N4133" i="16"/>
  <c r="F4133" i="16"/>
  <c r="C4372" i="16"/>
  <c r="N4374" i="16"/>
  <c r="C4374" i="16"/>
  <c r="C4388" i="16"/>
  <c r="N4390" i="16"/>
  <c r="C4390" i="16"/>
  <c r="C4404" i="16"/>
  <c r="N4406" i="16"/>
  <c r="C4406" i="16"/>
  <c r="C4420" i="16"/>
  <c r="N4422" i="16"/>
  <c r="C4422" i="16"/>
  <c r="C4436" i="16"/>
  <c r="N4438" i="16"/>
  <c r="C4438" i="16"/>
  <c r="C4452" i="16"/>
  <c r="N4454" i="16"/>
  <c r="C4454" i="16"/>
  <c r="C4468" i="16"/>
  <c r="N4470" i="16"/>
  <c r="C4470" i="16"/>
  <c r="B4476" i="16"/>
  <c r="N4500" i="16"/>
  <c r="C4500" i="16"/>
  <c r="B4508" i="16"/>
  <c r="N4532" i="16"/>
  <c r="C4532" i="16"/>
  <c r="B4558" i="16"/>
  <c r="C4582" i="16"/>
  <c r="C4614" i="16"/>
  <c r="C4646" i="16"/>
  <c r="N4687" i="16"/>
  <c r="C4687" i="16"/>
  <c r="N4722" i="16"/>
  <c r="F4722" i="16"/>
  <c r="C4723" i="16"/>
  <c r="N4741" i="16"/>
  <c r="F4741" i="16"/>
  <c r="B4741" i="16"/>
  <c r="N4766" i="16"/>
  <c r="F4766" i="16"/>
  <c r="C4766" i="16"/>
  <c r="F3865" i="16"/>
  <c r="C3884" i="16"/>
  <c r="C3888" i="16"/>
  <c r="C3963" i="16"/>
  <c r="C3999" i="16"/>
  <c r="F4025" i="16"/>
  <c r="N4025" i="16"/>
  <c r="F4029" i="16"/>
  <c r="C4033" i="16"/>
  <c r="N4033" i="16"/>
  <c r="F4033" i="16"/>
  <c r="C4038" i="16"/>
  <c r="B4038" i="16"/>
  <c r="F4044" i="16"/>
  <c r="N4044" i="16"/>
  <c r="C4049" i="16"/>
  <c r="N4049" i="16"/>
  <c r="F4049" i="16"/>
  <c r="C4054" i="16"/>
  <c r="B4054" i="16"/>
  <c r="F4060" i="16"/>
  <c r="N4060" i="16"/>
  <c r="N4065" i="16"/>
  <c r="F4065" i="16"/>
  <c r="C4069" i="16"/>
  <c r="C4070" i="16"/>
  <c r="B4070" i="16"/>
  <c r="F4076" i="16"/>
  <c r="N4076" i="16"/>
  <c r="C4082" i="16"/>
  <c r="N4082" i="16"/>
  <c r="F4082" i="16"/>
  <c r="C4090" i="16"/>
  <c r="N4090" i="16"/>
  <c r="F4090" i="16"/>
  <c r="B4090" i="16"/>
  <c r="C4098" i="16"/>
  <c r="N4098" i="16"/>
  <c r="F4098" i="16"/>
  <c r="B4098" i="16"/>
  <c r="C4106" i="16"/>
  <c r="N4106" i="16"/>
  <c r="F4106" i="16"/>
  <c r="B4106" i="16"/>
  <c r="C4113" i="16"/>
  <c r="C4114" i="16"/>
  <c r="N4114" i="16"/>
  <c r="F4114" i="16"/>
  <c r="B4114" i="16"/>
  <c r="C4122" i="16"/>
  <c r="N4122" i="16"/>
  <c r="F4122" i="16"/>
  <c r="B4122" i="16"/>
  <c r="C4130" i="16"/>
  <c r="N4130" i="16"/>
  <c r="F4130" i="16"/>
  <c r="B4130" i="16"/>
  <c r="C4145" i="16"/>
  <c r="C4147" i="16"/>
  <c r="C4161" i="16"/>
  <c r="C4163" i="16"/>
  <c r="C4177" i="16"/>
  <c r="C4179" i="16"/>
  <c r="C4193" i="16"/>
  <c r="C4195" i="16"/>
  <c r="C4209" i="16"/>
  <c r="C4211" i="16"/>
  <c r="C4225" i="16"/>
  <c r="C4227" i="16"/>
  <c r="C4241" i="16"/>
  <c r="C4243" i="16"/>
  <c r="C4257" i="16"/>
  <c r="C4259" i="16"/>
  <c r="C4273" i="16"/>
  <c r="C4275" i="16"/>
  <c r="C4289" i="16"/>
  <c r="C4291" i="16"/>
  <c r="C4305" i="16"/>
  <c r="C4307" i="16"/>
  <c r="C4321" i="16"/>
  <c r="C4339" i="16"/>
  <c r="C4341" i="16"/>
  <c r="C4355" i="16"/>
  <c r="C4357" i="16"/>
  <c r="C4371" i="16"/>
  <c r="B4377" i="16"/>
  <c r="B4380" i="16"/>
  <c r="B4382" i="16"/>
  <c r="B4393" i="16"/>
  <c r="B4396" i="16"/>
  <c r="B4398" i="16"/>
  <c r="B4409" i="16"/>
  <c r="B4412" i="16"/>
  <c r="B4414" i="16"/>
  <c r="B4425" i="16"/>
  <c r="B4428" i="16"/>
  <c r="B4430" i="16"/>
  <c r="B4441" i="16"/>
  <c r="B4444" i="16"/>
  <c r="B4446" i="16"/>
  <c r="B4457" i="16"/>
  <c r="B4460" i="16"/>
  <c r="B4462" i="16"/>
  <c r="N4476" i="16"/>
  <c r="C4476" i="16"/>
  <c r="B4484" i="16"/>
  <c r="N4508" i="16"/>
  <c r="C4508" i="16"/>
  <c r="B4516" i="16"/>
  <c r="B4535" i="16"/>
  <c r="C4552" i="16"/>
  <c r="C4554" i="16"/>
  <c r="B4554" i="16"/>
  <c r="C4590" i="16"/>
  <c r="C4622" i="16"/>
  <c r="C4654" i="16"/>
  <c r="B4671" i="16"/>
  <c r="N4695" i="16"/>
  <c r="F4695" i="16"/>
  <c r="B4695" i="16"/>
  <c r="N4714" i="16"/>
  <c r="F4714" i="16"/>
  <c r="C4715" i="16"/>
  <c r="N4733" i="16"/>
  <c r="F4733" i="16"/>
  <c r="B4733" i="16"/>
  <c r="N4748" i="16"/>
  <c r="F4748" i="16"/>
  <c r="C4749" i="16"/>
  <c r="B4908" i="16"/>
  <c r="B4924" i="16"/>
  <c r="B4940" i="16"/>
  <c r="B4956" i="16"/>
  <c r="B4972" i="16"/>
  <c r="B4988" i="16"/>
  <c r="B5004" i="16"/>
  <c r="N5014" i="16"/>
  <c r="F5014" i="16"/>
  <c r="B5014" i="16"/>
  <c r="B5101" i="16"/>
  <c r="C5101" i="16"/>
  <c r="C5134" i="16"/>
  <c r="N5134" i="16"/>
  <c r="F5134" i="16"/>
  <c r="C5150" i="16"/>
  <c r="N5150" i="16"/>
  <c r="F5150" i="16"/>
  <c r="N5205" i="16"/>
  <c r="C5234" i="16"/>
  <c r="N5234" i="16"/>
  <c r="F5234" i="16"/>
  <c r="C5266" i="16"/>
  <c r="N5266" i="16"/>
  <c r="F5266" i="16"/>
  <c r="C5298" i="16"/>
  <c r="N5298" i="16"/>
  <c r="F5298" i="16"/>
  <c r="C5332" i="16"/>
  <c r="N5332" i="16"/>
  <c r="F5332" i="16"/>
  <c r="B4478" i="16"/>
  <c r="B4486" i="16"/>
  <c r="B4494" i="16"/>
  <c r="B4502" i="16"/>
  <c r="B4510" i="16"/>
  <c r="B4518" i="16"/>
  <c r="B4526" i="16"/>
  <c r="B4543" i="16"/>
  <c r="C4561" i="16"/>
  <c r="B4563" i="16"/>
  <c r="B4673" i="16"/>
  <c r="B4681" i="16"/>
  <c r="B4689" i="16"/>
  <c r="C4696" i="16"/>
  <c r="C4703" i="16"/>
  <c r="C4717" i="16"/>
  <c r="C4725" i="16"/>
  <c r="C4735" i="16"/>
  <c r="C4743" i="16"/>
  <c r="C4751" i="16"/>
  <c r="B4758" i="16"/>
  <c r="B4766" i="16"/>
  <c r="N4903" i="16"/>
  <c r="B4904" i="16"/>
  <c r="B4907" i="16"/>
  <c r="C4908" i="16"/>
  <c r="B4909" i="16"/>
  <c r="C4910" i="16"/>
  <c r="B4910" i="16"/>
  <c r="B4923" i="16"/>
  <c r="C4924" i="16"/>
  <c r="B4925" i="16"/>
  <c r="C4926" i="16"/>
  <c r="B4926" i="16"/>
  <c r="B4939" i="16"/>
  <c r="C4940" i="16"/>
  <c r="B4941" i="16"/>
  <c r="C4942" i="16"/>
  <c r="B4942" i="16"/>
  <c r="B4955" i="16"/>
  <c r="C4956" i="16"/>
  <c r="B4957" i="16"/>
  <c r="C4958" i="16"/>
  <c r="B4958" i="16"/>
  <c r="B4971" i="16"/>
  <c r="C4972" i="16"/>
  <c r="B4973" i="16"/>
  <c r="C4974" i="16"/>
  <c r="B4974" i="16"/>
  <c r="B4987" i="16"/>
  <c r="C4988" i="16"/>
  <c r="B4989" i="16"/>
  <c r="C4990" i="16"/>
  <c r="B4990" i="16"/>
  <c r="B5003" i="16"/>
  <c r="C5004" i="16"/>
  <c r="B5005" i="16"/>
  <c r="C5006" i="16"/>
  <c r="B5006" i="16"/>
  <c r="B5012" i="16"/>
  <c r="C5013" i="16"/>
  <c r="C5014" i="16"/>
  <c r="C5021" i="16"/>
  <c r="F5030" i="16"/>
  <c r="N5030" i="16"/>
  <c r="C5037" i="16"/>
  <c r="F5046" i="16"/>
  <c r="N5046" i="16"/>
  <c r="C5053" i="16"/>
  <c r="F5062" i="16"/>
  <c r="N5062" i="16"/>
  <c r="C5069" i="16"/>
  <c r="C5086" i="16"/>
  <c r="N5086" i="16"/>
  <c r="F5086" i="16"/>
  <c r="B5117" i="16"/>
  <c r="C5117" i="16"/>
  <c r="C4103" i="16"/>
  <c r="C4107" i="16"/>
  <c r="C4111" i="16"/>
  <c r="C4115" i="16"/>
  <c r="B4376" i="16"/>
  <c r="B4384" i="16"/>
  <c r="B4392" i="16"/>
  <c r="B4400" i="16"/>
  <c r="B4408" i="16"/>
  <c r="B4416" i="16"/>
  <c r="B4424" i="16"/>
  <c r="B4432" i="16"/>
  <c r="B4440" i="16"/>
  <c r="B4448" i="16"/>
  <c r="B4456" i="16"/>
  <c r="B4464" i="16"/>
  <c r="B4472" i="16"/>
  <c r="C4478" i="16"/>
  <c r="B4480" i="16"/>
  <c r="C4486" i="16"/>
  <c r="B4488" i="16"/>
  <c r="C4494" i="16"/>
  <c r="B4496" i="16"/>
  <c r="C4502" i="16"/>
  <c r="B4504" i="16"/>
  <c r="C4510" i="16"/>
  <c r="B4512" i="16"/>
  <c r="C4518" i="16"/>
  <c r="B4520" i="16"/>
  <c r="C4526" i="16"/>
  <c r="B4528" i="16"/>
  <c r="C4537" i="16"/>
  <c r="B4539" i="16"/>
  <c r="C4543" i="16"/>
  <c r="B4551" i="16"/>
  <c r="F4555" i="16"/>
  <c r="F4561" i="16"/>
  <c r="N4561" i="16"/>
  <c r="B4562" i="16"/>
  <c r="C4563" i="16"/>
  <c r="B4667" i="16"/>
  <c r="C4673" i="16"/>
  <c r="B4675" i="16"/>
  <c r="C4681" i="16"/>
  <c r="B4683" i="16"/>
  <c r="C4689" i="16"/>
  <c r="B4691" i="16"/>
  <c r="N4696" i="16"/>
  <c r="C4697" i="16"/>
  <c r="B4697" i="16"/>
  <c r="C4698" i="16"/>
  <c r="C4699" i="16"/>
  <c r="B4703" i="16"/>
  <c r="C4704" i="16"/>
  <c r="C4711" i="16"/>
  <c r="F4716" i="16"/>
  <c r="B4717" i="16"/>
  <c r="C4719" i="16"/>
  <c r="F4724" i="16"/>
  <c r="B4725" i="16"/>
  <c r="C4729" i="16"/>
  <c r="F4734" i="16"/>
  <c r="B4735" i="16"/>
  <c r="C4737" i="16"/>
  <c r="F4742" i="16"/>
  <c r="B4743" i="16"/>
  <c r="C4745" i="16"/>
  <c r="F4750" i="16"/>
  <c r="B4751" i="16"/>
  <c r="C4764" i="16"/>
  <c r="B4764" i="16"/>
  <c r="C4901" i="16"/>
  <c r="N4901" i="16"/>
  <c r="B4902" i="16"/>
  <c r="F4903" i="16"/>
  <c r="C4904" i="16"/>
  <c r="F4908" i="16"/>
  <c r="F4910" i="16"/>
  <c r="B4916" i="16"/>
  <c r="F4924" i="16"/>
  <c r="F4926" i="16"/>
  <c r="B4932" i="16"/>
  <c r="F4940" i="16"/>
  <c r="F4942" i="16"/>
  <c r="B4948" i="16"/>
  <c r="F4956" i="16"/>
  <c r="F4958" i="16"/>
  <c r="B4964" i="16"/>
  <c r="F4972" i="16"/>
  <c r="F4974" i="16"/>
  <c r="B4980" i="16"/>
  <c r="F4988" i="16"/>
  <c r="F4990" i="16"/>
  <c r="B4996" i="16"/>
  <c r="F5004" i="16"/>
  <c r="F5006" i="16"/>
  <c r="C5011" i="16"/>
  <c r="C5012" i="16"/>
  <c r="C5029" i="16"/>
  <c r="C5045" i="16"/>
  <c r="C5061" i="16"/>
  <c r="C5102" i="16"/>
  <c r="N5102" i="16"/>
  <c r="F5102" i="16"/>
  <c r="B5133" i="16"/>
  <c r="C5133" i="16"/>
  <c r="B5149" i="16"/>
  <c r="C5149" i="16"/>
  <c r="B5196" i="16"/>
  <c r="C5196" i="16"/>
  <c r="C5250" i="16"/>
  <c r="N5250" i="16"/>
  <c r="F5250" i="16"/>
  <c r="C5282" i="16"/>
  <c r="N5282" i="16"/>
  <c r="F5282" i="16"/>
  <c r="C5314" i="16"/>
  <c r="N5314" i="16"/>
  <c r="F5314" i="16"/>
  <c r="C4063" i="16"/>
  <c r="C4067" i="16"/>
  <c r="B4087" i="16"/>
  <c r="B4091" i="16"/>
  <c r="B4095" i="16"/>
  <c r="B4099" i="16"/>
  <c r="B4119" i="16"/>
  <c r="B4123" i="16"/>
  <c r="B4127" i="16"/>
  <c r="B4131" i="16"/>
  <c r="B4135" i="16"/>
  <c r="C4136" i="16"/>
  <c r="C4376" i="16"/>
  <c r="B4378" i="16"/>
  <c r="C4384" i="16"/>
  <c r="B4386" i="16"/>
  <c r="C4392" i="16"/>
  <c r="B4394" i="16"/>
  <c r="C4400" i="16"/>
  <c r="B4402" i="16"/>
  <c r="C4408" i="16"/>
  <c r="B4410" i="16"/>
  <c r="C4416" i="16"/>
  <c r="B4418" i="16"/>
  <c r="C4424" i="16"/>
  <c r="B4426" i="16"/>
  <c r="C4432" i="16"/>
  <c r="B4434" i="16"/>
  <c r="C4440" i="16"/>
  <c r="B4442" i="16"/>
  <c r="C4448" i="16"/>
  <c r="B4450" i="16"/>
  <c r="C4456" i="16"/>
  <c r="B4458" i="16"/>
  <c r="C4464" i="16"/>
  <c r="B4466" i="16"/>
  <c r="C4472" i="16"/>
  <c r="B4474" i="16"/>
  <c r="C4480" i="16"/>
  <c r="B4482" i="16"/>
  <c r="C4488" i="16"/>
  <c r="B4490" i="16"/>
  <c r="C4496" i="16"/>
  <c r="B4498" i="16"/>
  <c r="C4504" i="16"/>
  <c r="B4506" i="16"/>
  <c r="B4511" i="16"/>
  <c r="C4512" i="16"/>
  <c r="B4514" i="16"/>
  <c r="B4519" i="16"/>
  <c r="C4520" i="16"/>
  <c r="B4522" i="16"/>
  <c r="B4527" i="16"/>
  <c r="C4528" i="16"/>
  <c r="B4530" i="16"/>
  <c r="F4537" i="16"/>
  <c r="N4537" i="16"/>
  <c r="C4539" i="16"/>
  <c r="C4545" i="16"/>
  <c r="B4547" i="16"/>
  <c r="C4551" i="16"/>
  <c r="B4559" i="16"/>
  <c r="F4563" i="16"/>
  <c r="C4667" i="16"/>
  <c r="B4669" i="16"/>
  <c r="C4675" i="16"/>
  <c r="B4677" i="16"/>
  <c r="C4683" i="16"/>
  <c r="B4685" i="16"/>
  <c r="C4691" i="16"/>
  <c r="B4693" i="16"/>
  <c r="F4696" i="16"/>
  <c r="F4697" i="16"/>
  <c r="F4698" i="16"/>
  <c r="N4698" i="16"/>
  <c r="C4700" i="16"/>
  <c r="B4701" i="16"/>
  <c r="F4703" i="16"/>
  <c r="N4704" i="16"/>
  <c r="B4705" i="16"/>
  <c r="C4706" i="16"/>
  <c r="C4707" i="16"/>
  <c r="C4713" i="16"/>
  <c r="F4717" i="16"/>
  <c r="F4718" i="16"/>
  <c r="C4721" i="16"/>
  <c r="F4725" i="16"/>
  <c r="F4726" i="16"/>
  <c r="F4728" i="16"/>
  <c r="C4731" i="16"/>
  <c r="F4735" i="16"/>
  <c r="F4736" i="16"/>
  <c r="C4739" i="16"/>
  <c r="F4743" i="16"/>
  <c r="F4744" i="16"/>
  <c r="C4747" i="16"/>
  <c r="F4751" i="16"/>
  <c r="B4762" i="16"/>
  <c r="F4764" i="16"/>
  <c r="C4783" i="16"/>
  <c r="C4785" i="16"/>
  <c r="C4787" i="16"/>
  <c r="C4791" i="16"/>
  <c r="C4801" i="16"/>
  <c r="C4817" i="16"/>
  <c r="C4819" i="16"/>
  <c r="C4821" i="16"/>
  <c r="C4823" i="16"/>
  <c r="C4825" i="16"/>
  <c r="C4827" i="16"/>
  <c r="C4829" i="16"/>
  <c r="C4831" i="16"/>
  <c r="C4833" i="16"/>
  <c r="C4835" i="16"/>
  <c r="C4837" i="16"/>
  <c r="C4839" i="16"/>
  <c r="C4841" i="16"/>
  <c r="C4843" i="16"/>
  <c r="C4845" i="16"/>
  <c r="C4847" i="16"/>
  <c r="C4849" i="16"/>
  <c r="C4851" i="16"/>
  <c r="C4853" i="16"/>
  <c r="C4855" i="16"/>
  <c r="C4857" i="16"/>
  <c r="C4859" i="16"/>
  <c r="C4861" i="16"/>
  <c r="C4863" i="16"/>
  <c r="C4865" i="16"/>
  <c r="C4867" i="16"/>
  <c r="C4869" i="16"/>
  <c r="C4871" i="16"/>
  <c r="C4873" i="16"/>
  <c r="C4875" i="16"/>
  <c r="C4877" i="16"/>
  <c r="C4879" i="16"/>
  <c r="C4881" i="16"/>
  <c r="C4883" i="16"/>
  <c r="C4885" i="16"/>
  <c r="C4887" i="16"/>
  <c r="C4889" i="16"/>
  <c r="C4891" i="16"/>
  <c r="C4893" i="16"/>
  <c r="C4895" i="16"/>
  <c r="C4897" i="16"/>
  <c r="C4899" i="16"/>
  <c r="N4899" i="16"/>
  <c r="B4900" i="16"/>
  <c r="F4901" i="16"/>
  <c r="C4902" i="16"/>
  <c r="C4916" i="16"/>
  <c r="B4918" i="16"/>
  <c r="C4932" i="16"/>
  <c r="B4934" i="16"/>
  <c r="C4948" i="16"/>
  <c r="B4950" i="16"/>
  <c r="C4964" i="16"/>
  <c r="B4966" i="16"/>
  <c r="C4980" i="16"/>
  <c r="B4982" i="16"/>
  <c r="C4996" i="16"/>
  <c r="B4998" i="16"/>
  <c r="C5022" i="16"/>
  <c r="C5038" i="16"/>
  <c r="C5054" i="16"/>
  <c r="C5070" i="16"/>
  <c r="N5070" i="16"/>
  <c r="B5085" i="16"/>
  <c r="C5085" i="16"/>
  <c r="C5118" i="16"/>
  <c r="N5118" i="16"/>
  <c r="F5118" i="16"/>
  <c r="B5251" i="16"/>
  <c r="B5283" i="16"/>
  <c r="B5315" i="16"/>
  <c r="C5189" i="16"/>
  <c r="N5189" i="16"/>
  <c r="C5195" i="16"/>
  <c r="B5201" i="16"/>
  <c r="C5212" i="16"/>
  <c r="C5220" i="16"/>
  <c r="C5228" i="16"/>
  <c r="C5238" i="16"/>
  <c r="C5239" i="16"/>
  <c r="C5240" i="16"/>
  <c r="C5241" i="16"/>
  <c r="C5254" i="16"/>
  <c r="C5255" i="16"/>
  <c r="C5256" i="16"/>
  <c r="C5257" i="16"/>
  <c r="C5270" i="16"/>
  <c r="C5271" i="16"/>
  <c r="C5272" i="16"/>
  <c r="C5273" i="16"/>
  <c r="C5286" i="16"/>
  <c r="C5287" i="16"/>
  <c r="C5288" i="16"/>
  <c r="C5289" i="16"/>
  <c r="C5302" i="16"/>
  <c r="C5303" i="16"/>
  <c r="C5304" i="16"/>
  <c r="C5305" i="16"/>
  <c r="C5318" i="16"/>
  <c r="C5319" i="16"/>
  <c r="C5320" i="16"/>
  <c r="C5321" i="16"/>
  <c r="C5342" i="16"/>
  <c r="C5343" i="16"/>
  <c r="C5344" i="16"/>
  <c r="C5345" i="16"/>
  <c r="C5346" i="16"/>
  <c r="C5347" i="16"/>
  <c r="C5480" i="16"/>
  <c r="C5488" i="16"/>
  <c r="C5496" i="16"/>
  <c r="C5504" i="16"/>
  <c r="C5512" i="16"/>
  <c r="C5520" i="16"/>
  <c r="C5528" i="16"/>
  <c r="C5662" i="16"/>
  <c r="N5662" i="16"/>
  <c r="F5662" i="16"/>
  <c r="C5663" i="16"/>
  <c r="N5679" i="16"/>
  <c r="C5679" i="16"/>
  <c r="N5695" i="16"/>
  <c r="C5695" i="16"/>
  <c r="C5702" i="16"/>
  <c r="N5711" i="16"/>
  <c r="C5711" i="16"/>
  <c r="N5715" i="16"/>
  <c r="C5715" i="16"/>
  <c r="C5744" i="16"/>
  <c r="F5759" i="16"/>
  <c r="C5761" i="16"/>
  <c r="C5774" i="16"/>
  <c r="F5777" i="16"/>
  <c r="N5791" i="16"/>
  <c r="C5791" i="16"/>
  <c r="N5795" i="16"/>
  <c r="C5795" i="16"/>
  <c r="N5839" i="16"/>
  <c r="C5839" i="16"/>
  <c r="N5843" i="16"/>
  <c r="C5843" i="16"/>
  <c r="C6003" i="16"/>
  <c r="N6003" i="16"/>
  <c r="F6003" i="16"/>
  <c r="N6057" i="16"/>
  <c r="F6057" i="16"/>
  <c r="C6057" i="16"/>
  <c r="N6079" i="16"/>
  <c r="F5012" i="16"/>
  <c r="C5026" i="16"/>
  <c r="F5028" i="16"/>
  <c r="B5030" i="16"/>
  <c r="C5033" i="16"/>
  <c r="C5042" i="16"/>
  <c r="F5044" i="16"/>
  <c r="B5046" i="16"/>
  <c r="C5049" i="16"/>
  <c r="C5058" i="16"/>
  <c r="F5060" i="16"/>
  <c r="B5062" i="16"/>
  <c r="C5065" i="16"/>
  <c r="C5074" i="16"/>
  <c r="F5076" i="16"/>
  <c r="B5078" i="16"/>
  <c r="C5081" i="16"/>
  <c r="C5090" i="16"/>
  <c r="F5092" i="16"/>
  <c r="B5094" i="16"/>
  <c r="C5097" i="16"/>
  <c r="C5106" i="16"/>
  <c r="F5108" i="16"/>
  <c r="B5110" i="16"/>
  <c r="C5113" i="16"/>
  <c r="C5122" i="16"/>
  <c r="F5124" i="16"/>
  <c r="B5126" i="16"/>
  <c r="C5129" i="16"/>
  <c r="C5138" i="16"/>
  <c r="F5140" i="16"/>
  <c r="B5142" i="16"/>
  <c r="C5145" i="16"/>
  <c r="C5154" i="16"/>
  <c r="F5156" i="16"/>
  <c r="F5158" i="16"/>
  <c r="C5162" i="16"/>
  <c r="F5164" i="16"/>
  <c r="B5166" i="16"/>
  <c r="C5169" i="16"/>
  <c r="F5172" i="16"/>
  <c r="N5172" i="16"/>
  <c r="B5174" i="16"/>
  <c r="C5177" i="16"/>
  <c r="F5180" i="16"/>
  <c r="N5180" i="16"/>
  <c r="C5182" i="16"/>
  <c r="C5185" i="16"/>
  <c r="B5187" i="16"/>
  <c r="F5189" i="16"/>
  <c r="F5191" i="16"/>
  <c r="C5197" i="16"/>
  <c r="N5197" i="16"/>
  <c r="B5199" i="16"/>
  <c r="C5201" i="16"/>
  <c r="C5203" i="16"/>
  <c r="B5209" i="16"/>
  <c r="B5210" i="16"/>
  <c r="C5213" i="16"/>
  <c r="C5214" i="16"/>
  <c r="C5221" i="16"/>
  <c r="C5222" i="16"/>
  <c r="C5229" i="16"/>
  <c r="C5230" i="16"/>
  <c r="C5235" i="16"/>
  <c r="C5236" i="16"/>
  <c r="B5239" i="16"/>
  <c r="B5241" i="16"/>
  <c r="F5242" i="16"/>
  <c r="N5242" i="16"/>
  <c r="C5251" i="16"/>
  <c r="C5252" i="16"/>
  <c r="B5255" i="16"/>
  <c r="B5257" i="16"/>
  <c r="F5258" i="16"/>
  <c r="N5258" i="16"/>
  <c r="C5267" i="16"/>
  <c r="C5268" i="16"/>
  <c r="B5271" i="16"/>
  <c r="B5273" i="16"/>
  <c r="F5274" i="16"/>
  <c r="N5274" i="16"/>
  <c r="C5283" i="16"/>
  <c r="C5284" i="16"/>
  <c r="B5287" i="16"/>
  <c r="B5289" i="16"/>
  <c r="F5290" i="16"/>
  <c r="N5290" i="16"/>
  <c r="C5299" i="16"/>
  <c r="C5300" i="16"/>
  <c r="B5303" i="16"/>
  <c r="B5305" i="16"/>
  <c r="F5306" i="16"/>
  <c r="N5306" i="16"/>
  <c r="C5315" i="16"/>
  <c r="C5316" i="16"/>
  <c r="B5319" i="16"/>
  <c r="B5321" i="16"/>
  <c r="F5322" i="16"/>
  <c r="N5322" i="16"/>
  <c r="C5333" i="16"/>
  <c r="C5340" i="16"/>
  <c r="B5343" i="16"/>
  <c r="B5345" i="16"/>
  <c r="B5347" i="16"/>
  <c r="F5348" i="16"/>
  <c r="N5348" i="16"/>
  <c r="B5364" i="16"/>
  <c r="C5369" i="16"/>
  <c r="B5372" i="16"/>
  <c r="C5377" i="16"/>
  <c r="B5380" i="16"/>
  <c r="C5385" i="16"/>
  <c r="B5388" i="16"/>
  <c r="C5393" i="16"/>
  <c r="B5396" i="16"/>
  <c r="C5401" i="16"/>
  <c r="B5404" i="16"/>
  <c r="C5409" i="16"/>
  <c r="B5412" i="16"/>
  <c r="C5417" i="16"/>
  <c r="B5420" i="16"/>
  <c r="C5425" i="16"/>
  <c r="B5428" i="16"/>
  <c r="C5433" i="16"/>
  <c r="B5436" i="16"/>
  <c r="C5441" i="16"/>
  <c r="B5444" i="16"/>
  <c r="C5449" i="16"/>
  <c r="B5452" i="16"/>
  <c r="C5457" i="16"/>
  <c r="B5460" i="16"/>
  <c r="C5465" i="16"/>
  <c r="C5466" i="16"/>
  <c r="C5473" i="16"/>
  <c r="C5474" i="16"/>
  <c r="C5481" i="16"/>
  <c r="C5482" i="16"/>
  <c r="C5489" i="16"/>
  <c r="C5490" i="16"/>
  <c r="C5497" i="16"/>
  <c r="C5498" i="16"/>
  <c r="C5505" i="16"/>
  <c r="C5506" i="16"/>
  <c r="C5513" i="16"/>
  <c r="C5521" i="16"/>
  <c r="C5529" i="16"/>
  <c r="C5537" i="16"/>
  <c r="C5538" i="16"/>
  <c r="F5540" i="16"/>
  <c r="N5540" i="16"/>
  <c r="C5545" i="16"/>
  <c r="C5546" i="16"/>
  <c r="F5548" i="16"/>
  <c r="N5548" i="16"/>
  <c r="C5553" i="16"/>
  <c r="C5554" i="16"/>
  <c r="F5556" i="16"/>
  <c r="N5556" i="16"/>
  <c r="C5561" i="16"/>
  <c r="C5562" i="16"/>
  <c r="F5564" i="16"/>
  <c r="N5564" i="16"/>
  <c r="C5569" i="16"/>
  <c r="C5570" i="16"/>
  <c r="F5572" i="16"/>
  <c r="N5572" i="16"/>
  <c r="C5577" i="16"/>
  <c r="C5578" i="16"/>
  <c r="F5580" i="16"/>
  <c r="N5580" i="16"/>
  <c r="C5585" i="16"/>
  <c r="C5586" i="16"/>
  <c r="F5588" i="16"/>
  <c r="N5588" i="16"/>
  <c r="C5591" i="16"/>
  <c r="C5593" i="16"/>
  <c r="C5595" i="16"/>
  <c r="C5597" i="16"/>
  <c r="C5599" i="16"/>
  <c r="C5601" i="16"/>
  <c r="C5603" i="16"/>
  <c r="C5605" i="16"/>
  <c r="C5607" i="16"/>
  <c r="C5609" i="16"/>
  <c r="C5611" i="16"/>
  <c r="C5613" i="16"/>
  <c r="C5615" i="16"/>
  <c r="C5617" i="16"/>
  <c r="C5619" i="16"/>
  <c r="C5620" i="16"/>
  <c r="F5622" i="16"/>
  <c r="N5622" i="16"/>
  <c r="C5627" i="16"/>
  <c r="C5628" i="16"/>
  <c r="F5630" i="16"/>
  <c r="N5630" i="16"/>
  <c r="C5635" i="16"/>
  <c r="C5636" i="16"/>
  <c r="F5638" i="16"/>
  <c r="N5638" i="16"/>
  <c r="C5643" i="16"/>
  <c r="C5644" i="16"/>
  <c r="F5646" i="16"/>
  <c r="N5646" i="16"/>
  <c r="C5651" i="16"/>
  <c r="C5652" i="16"/>
  <c r="F5654" i="16"/>
  <c r="N5654" i="16"/>
  <c r="C5659" i="16"/>
  <c r="B5663" i="16"/>
  <c r="F5664" i="16"/>
  <c r="N5664" i="16"/>
  <c r="C5670" i="16"/>
  <c r="N5670" i="16"/>
  <c r="F5670" i="16"/>
  <c r="C5671" i="16"/>
  <c r="C5672" i="16"/>
  <c r="F5674" i="16"/>
  <c r="N5674" i="16"/>
  <c r="N5683" i="16"/>
  <c r="C5683" i="16"/>
  <c r="B5687" i="16"/>
  <c r="N5699" i="16"/>
  <c r="C5699" i="16"/>
  <c r="B5703" i="16"/>
  <c r="C5706" i="16"/>
  <c r="F5711" i="16"/>
  <c r="C5713" i="16"/>
  <c r="B5722" i="16"/>
  <c r="B5727" i="16"/>
  <c r="C5728" i="16"/>
  <c r="B5731" i="16"/>
  <c r="N5743" i="16"/>
  <c r="C5743" i="16"/>
  <c r="N5747" i="16"/>
  <c r="C5747" i="16"/>
  <c r="C5758" i="16"/>
  <c r="F5761" i="16"/>
  <c r="N5761" i="16"/>
  <c r="B5770" i="16"/>
  <c r="B5775" i="16"/>
  <c r="C5776" i="16"/>
  <c r="B5779" i="16"/>
  <c r="F5791" i="16"/>
  <c r="C5793" i="16"/>
  <c r="C5806" i="16"/>
  <c r="F5809" i="16"/>
  <c r="N5809" i="16"/>
  <c r="N5823" i="16"/>
  <c r="C5823" i="16"/>
  <c r="N5827" i="16"/>
  <c r="C5827" i="16"/>
  <c r="F5839" i="16"/>
  <c r="C5841" i="16"/>
  <c r="B5850" i="16"/>
  <c r="B5855" i="16"/>
  <c r="C5856" i="16"/>
  <c r="N5879" i="16"/>
  <c r="C5879" i="16"/>
  <c r="N5881" i="16"/>
  <c r="F5881" i="16"/>
  <c r="C5881" i="16"/>
  <c r="B5883" i="16"/>
  <c r="B5892" i="16"/>
  <c r="B5896" i="16"/>
  <c r="B5900" i="16"/>
  <c r="B5904" i="16"/>
  <c r="B5908" i="16"/>
  <c r="B5912" i="16"/>
  <c r="B5916" i="16"/>
  <c r="B5920" i="16"/>
  <c r="B5924" i="16"/>
  <c r="B5928" i="16"/>
  <c r="B5932" i="16"/>
  <c r="B5936" i="16"/>
  <c r="B5940" i="16"/>
  <c r="B5944" i="16"/>
  <c r="B5948" i="16"/>
  <c r="B5952" i="16"/>
  <c r="B5956" i="16"/>
  <c r="B5960" i="16"/>
  <c r="B5964" i="16"/>
  <c r="B5968" i="16"/>
  <c r="B5972" i="16"/>
  <c r="B5976" i="16"/>
  <c r="B5980" i="16"/>
  <c r="B5984" i="16"/>
  <c r="B5995" i="16"/>
  <c r="N6048" i="16"/>
  <c r="C6048" i="16"/>
  <c r="N6059" i="16"/>
  <c r="C6059" i="16"/>
  <c r="N6087" i="16"/>
  <c r="C5468" i="16"/>
  <c r="C5476" i="16"/>
  <c r="C5532" i="16"/>
  <c r="C5678" i="16"/>
  <c r="N5678" i="16"/>
  <c r="F5678" i="16"/>
  <c r="N5687" i="16"/>
  <c r="C5687" i="16"/>
  <c r="N5703" i="16"/>
  <c r="C5703" i="16"/>
  <c r="N5727" i="16"/>
  <c r="C5727" i="16"/>
  <c r="N5731" i="16"/>
  <c r="C5731" i="16"/>
  <c r="N5775" i="16"/>
  <c r="C5775" i="16"/>
  <c r="N5779" i="16"/>
  <c r="C5779" i="16"/>
  <c r="N5855" i="16"/>
  <c r="C5855" i="16"/>
  <c r="N5883" i="16"/>
  <c r="C5883" i="16"/>
  <c r="C5995" i="16"/>
  <c r="N5995" i="16"/>
  <c r="F5995" i="16"/>
  <c r="C6056" i="16"/>
  <c r="B6056" i="16"/>
  <c r="B5022" i="16"/>
  <c r="B5038" i="16"/>
  <c r="B5054" i="16"/>
  <c r="B5070" i="16"/>
  <c r="B5086" i="16"/>
  <c r="B5102" i="16"/>
  <c r="B5118" i="16"/>
  <c r="B5134" i="16"/>
  <c r="B5150" i="16"/>
  <c r="B5158" i="16"/>
  <c r="F5187" i="16"/>
  <c r="B5193" i="16"/>
  <c r="F5205" i="16"/>
  <c r="C5217" i="16"/>
  <c r="C5225" i="16"/>
  <c r="B5233" i="16"/>
  <c r="C5243" i="16"/>
  <c r="C5244" i="16"/>
  <c r="B5247" i="16"/>
  <c r="B5249" i="16"/>
  <c r="C5259" i="16"/>
  <c r="C5260" i="16"/>
  <c r="B5263" i="16"/>
  <c r="B5265" i="16"/>
  <c r="C5275" i="16"/>
  <c r="C5276" i="16"/>
  <c r="B5279" i="16"/>
  <c r="B5281" i="16"/>
  <c r="C5291" i="16"/>
  <c r="C5292" i="16"/>
  <c r="B5295" i="16"/>
  <c r="B5297" i="16"/>
  <c r="C5307" i="16"/>
  <c r="C5308" i="16"/>
  <c r="B5311" i="16"/>
  <c r="B5313" i="16"/>
  <c r="C5323" i="16"/>
  <c r="C5324" i="16"/>
  <c r="B5327" i="16"/>
  <c r="B5329" i="16"/>
  <c r="B5331" i="16"/>
  <c r="C5349" i="16"/>
  <c r="C5350" i="16"/>
  <c r="C5351" i="16"/>
  <c r="C5352" i="16"/>
  <c r="C5353" i="16"/>
  <c r="C5354" i="16"/>
  <c r="C5355" i="16"/>
  <c r="C5356" i="16"/>
  <c r="B5359" i="16"/>
  <c r="B5361" i="16"/>
  <c r="B5363" i="16"/>
  <c r="C5365" i="16"/>
  <c r="B5368" i="16"/>
  <c r="C5373" i="16"/>
  <c r="B5376" i="16"/>
  <c r="C5381" i="16"/>
  <c r="B5384" i="16"/>
  <c r="C5389" i="16"/>
  <c r="B5392" i="16"/>
  <c r="C5397" i="16"/>
  <c r="B5400" i="16"/>
  <c r="C5405" i="16"/>
  <c r="B5408" i="16"/>
  <c r="C5413" i="16"/>
  <c r="B5416" i="16"/>
  <c r="C5421" i="16"/>
  <c r="B5424" i="16"/>
  <c r="C5429" i="16"/>
  <c r="B5432" i="16"/>
  <c r="C5437" i="16"/>
  <c r="B5440" i="16"/>
  <c r="C5445" i="16"/>
  <c r="B5448" i="16"/>
  <c r="C5453" i="16"/>
  <c r="B5456" i="16"/>
  <c r="C5461" i="16"/>
  <c r="C5469" i="16"/>
  <c r="C5477" i="16"/>
  <c r="C5485" i="16"/>
  <c r="C5493" i="16"/>
  <c r="C5501" i="16"/>
  <c r="C5509" i="16"/>
  <c r="C5510" i="16"/>
  <c r="C5517" i="16"/>
  <c r="C5518" i="16"/>
  <c r="C5525" i="16"/>
  <c r="C5526" i="16"/>
  <c r="C5533" i="16"/>
  <c r="C5534" i="16"/>
  <c r="F5536" i="16"/>
  <c r="N5536" i="16"/>
  <c r="C5541" i="16"/>
  <c r="C5542" i="16"/>
  <c r="F5544" i="16"/>
  <c r="N5544" i="16"/>
  <c r="C5549" i="16"/>
  <c r="C5550" i="16"/>
  <c r="F5552" i="16"/>
  <c r="N5552" i="16"/>
  <c r="C5557" i="16"/>
  <c r="C5558" i="16"/>
  <c r="F5560" i="16"/>
  <c r="N5560" i="16"/>
  <c r="C5565" i="16"/>
  <c r="C5566" i="16"/>
  <c r="F5568" i="16"/>
  <c r="N5568" i="16"/>
  <c r="C5573" i="16"/>
  <c r="C5574" i="16"/>
  <c r="F5576" i="16"/>
  <c r="N5576" i="16"/>
  <c r="C5581" i="16"/>
  <c r="C5582" i="16"/>
  <c r="F5584" i="16"/>
  <c r="N5584" i="16"/>
  <c r="C5589" i="16"/>
  <c r="C5590" i="16"/>
  <c r="C5592" i="16"/>
  <c r="C5594" i="16"/>
  <c r="C5596" i="16"/>
  <c r="C5598" i="16"/>
  <c r="C5600" i="16"/>
  <c r="C5602" i="16"/>
  <c r="C5604" i="16"/>
  <c r="C5606" i="16"/>
  <c r="C5608" i="16"/>
  <c r="C5610" i="16"/>
  <c r="C5612" i="16"/>
  <c r="C5614" i="16"/>
  <c r="C5623" i="16"/>
  <c r="C5624" i="16"/>
  <c r="F5626" i="16"/>
  <c r="N5626" i="16"/>
  <c r="C5631" i="16"/>
  <c r="C5632" i="16"/>
  <c r="F5634" i="16"/>
  <c r="N5634" i="16"/>
  <c r="C5639" i="16"/>
  <c r="C5640" i="16"/>
  <c r="F5642" i="16"/>
  <c r="N5642" i="16"/>
  <c r="C5647" i="16"/>
  <c r="C5648" i="16"/>
  <c r="F5650" i="16"/>
  <c r="N5650" i="16"/>
  <c r="C5655" i="16"/>
  <c r="C5656" i="16"/>
  <c r="F5658" i="16"/>
  <c r="N5658" i="16"/>
  <c r="C5665" i="16"/>
  <c r="B5679" i="16"/>
  <c r="N5691" i="16"/>
  <c r="C5691" i="16"/>
  <c r="B5695" i="16"/>
  <c r="N5707" i="16"/>
  <c r="C5707" i="16"/>
  <c r="B5711" i="16"/>
  <c r="C5712" i="16"/>
  <c r="B5715" i="16"/>
  <c r="F5727" i="16"/>
  <c r="C5729" i="16"/>
  <c r="C5742" i="16"/>
  <c r="F5745" i="16"/>
  <c r="N5745" i="16"/>
  <c r="N5759" i="16"/>
  <c r="C5759" i="16"/>
  <c r="N5763" i="16"/>
  <c r="C5763" i="16"/>
  <c r="F5775" i="16"/>
  <c r="C5777" i="16"/>
  <c r="B5786" i="16"/>
  <c r="B5791" i="16"/>
  <c r="C5792" i="16"/>
  <c r="B5795" i="16"/>
  <c r="N5807" i="16"/>
  <c r="C5807" i="16"/>
  <c r="N5811" i="16"/>
  <c r="C5811" i="16"/>
  <c r="C5822" i="16"/>
  <c r="F5825" i="16"/>
  <c r="N5825" i="16"/>
  <c r="B5834" i="16"/>
  <c r="B5839" i="16"/>
  <c r="C5840" i="16"/>
  <c r="B5843" i="16"/>
  <c r="F5855" i="16"/>
  <c r="C5857" i="16"/>
  <c r="F5865" i="16"/>
  <c r="N5865" i="16"/>
  <c r="C5878" i="16"/>
  <c r="B5878" i="16"/>
  <c r="C5880" i="16"/>
  <c r="B5880" i="16"/>
  <c r="B5890" i="16"/>
  <c r="B5894" i="16"/>
  <c r="B5898" i="16"/>
  <c r="B5902" i="16"/>
  <c r="B5906" i="16"/>
  <c r="B5910" i="16"/>
  <c r="B5914" i="16"/>
  <c r="B5918" i="16"/>
  <c r="B5922" i="16"/>
  <c r="B5926" i="16"/>
  <c r="B5930" i="16"/>
  <c r="B5934" i="16"/>
  <c r="B5938" i="16"/>
  <c r="B5942" i="16"/>
  <c r="B5946" i="16"/>
  <c r="B5950" i="16"/>
  <c r="B5954" i="16"/>
  <c r="B5958" i="16"/>
  <c r="B5962" i="16"/>
  <c r="B5966" i="16"/>
  <c r="B5970" i="16"/>
  <c r="B5974" i="16"/>
  <c r="B5978" i="16"/>
  <c r="B5982" i="16"/>
  <c r="B6003" i="16"/>
  <c r="B6049" i="16"/>
  <c r="N6049" i="16"/>
  <c r="F6049" i="16"/>
  <c r="C6049" i="16"/>
  <c r="B6099" i="16"/>
  <c r="C6229" i="16"/>
  <c r="C6262" i="16"/>
  <c r="N6262" i="16"/>
  <c r="F6262" i="16"/>
  <c r="C6287" i="16"/>
  <c r="N6293" i="16"/>
  <c r="F6293" i="16"/>
  <c r="C6305" i="16"/>
  <c r="C6309" i="16"/>
  <c r="C6317" i="16"/>
  <c r="C6324" i="16"/>
  <c r="N6324" i="16"/>
  <c r="F6324" i="16"/>
  <c r="N6457" i="16"/>
  <c r="F6457" i="16"/>
  <c r="C6457" i="16"/>
  <c r="N6465" i="16"/>
  <c r="F6465" i="16"/>
  <c r="C6465" i="16"/>
  <c r="N6473" i="16"/>
  <c r="F6473" i="16"/>
  <c r="C6473" i="16"/>
  <c r="N6482" i="16"/>
  <c r="F6482" i="16"/>
  <c r="C6482" i="16"/>
  <c r="N6490" i="16"/>
  <c r="F6490" i="16"/>
  <c r="C6490" i="16"/>
  <c r="N6498" i="16"/>
  <c r="F6498" i="16"/>
  <c r="C6498" i="16"/>
  <c r="N6506" i="16"/>
  <c r="F6506" i="16"/>
  <c r="C6506" i="16"/>
  <c r="N6582" i="16"/>
  <c r="F6582" i="16"/>
  <c r="N6598" i="16"/>
  <c r="F6598" i="16"/>
  <c r="N6614" i="16"/>
  <c r="F6614" i="16"/>
  <c r="N6630" i="16"/>
  <c r="F6630" i="16"/>
  <c r="N6646" i="16"/>
  <c r="F6646" i="16"/>
  <c r="N6662" i="16"/>
  <c r="F6662" i="16"/>
  <c r="C6684" i="16"/>
  <c r="N6684" i="16"/>
  <c r="F6684" i="16"/>
  <c r="B6684" i="16"/>
  <c r="N6719" i="16"/>
  <c r="F6719" i="16"/>
  <c r="B6719" i="16"/>
  <c r="N6799" i="16"/>
  <c r="F6799" i="16"/>
  <c r="B6799" i="16"/>
  <c r="C6992" i="16"/>
  <c r="N6992" i="16"/>
  <c r="F6992" i="16"/>
  <c r="N7024" i="16"/>
  <c r="F7024" i="16"/>
  <c r="C7024" i="16"/>
  <c r="N7040" i="16"/>
  <c r="F7040" i="16"/>
  <c r="C7040" i="16"/>
  <c r="N7056" i="16"/>
  <c r="F7056" i="16"/>
  <c r="C7056" i="16"/>
  <c r="N7072" i="16"/>
  <c r="F7072" i="16"/>
  <c r="C7072" i="16"/>
  <c r="N7116" i="16"/>
  <c r="F7116" i="16"/>
  <c r="C7116" i="16"/>
  <c r="N7151" i="16"/>
  <c r="F7151" i="16"/>
  <c r="C7151" i="16"/>
  <c r="N7167" i="16"/>
  <c r="F7167" i="16"/>
  <c r="C7167" i="16"/>
  <c r="N7199" i="16"/>
  <c r="F7199" i="16"/>
  <c r="C7199" i="16"/>
  <c r="N7250" i="16"/>
  <c r="C7250" i="16"/>
  <c r="N7266" i="16"/>
  <c r="C7266" i="16"/>
  <c r="C5660" i="16"/>
  <c r="C5667" i="16"/>
  <c r="C5668" i="16"/>
  <c r="C5675" i="16"/>
  <c r="C5676" i="16"/>
  <c r="B5681" i="16"/>
  <c r="B5686" i="16"/>
  <c r="B5689" i="16"/>
  <c r="B5694" i="16"/>
  <c r="B5697" i="16"/>
  <c r="B5702" i="16"/>
  <c r="B5705" i="16"/>
  <c r="B5710" i="16"/>
  <c r="B5713" i="16"/>
  <c r="B5735" i="16"/>
  <c r="B5739" i="16"/>
  <c r="B5745" i="16"/>
  <c r="B5767" i="16"/>
  <c r="B5771" i="16"/>
  <c r="B5777" i="16"/>
  <c r="B5799" i="16"/>
  <c r="B5803" i="16"/>
  <c r="B5809" i="16"/>
  <c r="B5831" i="16"/>
  <c r="B5835" i="16"/>
  <c r="B5841" i="16"/>
  <c r="B5865" i="16"/>
  <c r="B5871" i="16"/>
  <c r="B5875" i="16"/>
  <c r="B5881" i="16"/>
  <c r="C5992" i="16"/>
  <c r="C5993" i="16"/>
  <c r="B5993" i="16"/>
  <c r="C6000" i="16"/>
  <c r="C6001" i="16"/>
  <c r="B6001" i="16"/>
  <c r="N6055" i="16"/>
  <c r="B6057" i="16"/>
  <c r="C6058" i="16"/>
  <c r="B6067" i="16"/>
  <c r="F6079" i="16"/>
  <c r="F6087" i="16"/>
  <c r="N6095" i="16"/>
  <c r="B6096" i="16"/>
  <c r="C6097" i="16"/>
  <c r="B6097" i="16"/>
  <c r="C6098" i="16"/>
  <c r="C6099" i="16"/>
  <c r="B6107" i="16"/>
  <c r="B6115" i="16"/>
  <c r="B6128" i="16"/>
  <c r="C6129" i="16"/>
  <c r="B6129" i="16"/>
  <c r="F6139" i="16"/>
  <c r="B6144" i="16"/>
  <c r="C6145" i="16"/>
  <c r="B6145" i="16"/>
  <c r="F6155" i="16"/>
  <c r="B6160" i="16"/>
  <c r="C6161" i="16"/>
  <c r="B6161" i="16"/>
  <c r="F6171" i="16"/>
  <c r="B6176" i="16"/>
  <c r="C6177" i="16"/>
  <c r="B6177" i="16"/>
  <c r="F6187" i="16"/>
  <c r="B6192" i="16"/>
  <c r="C6193" i="16"/>
  <c r="B6193" i="16"/>
  <c r="F6203" i="16"/>
  <c r="B6208" i="16"/>
  <c r="C6209" i="16"/>
  <c r="B6209" i="16"/>
  <c r="F6219" i="16"/>
  <c r="B6224" i="16"/>
  <c r="C6225" i="16"/>
  <c r="B6225" i="16"/>
  <c r="B6229" i="16"/>
  <c r="F6237" i="16"/>
  <c r="N6238" i="16"/>
  <c r="C6239" i="16"/>
  <c r="B6239" i="16"/>
  <c r="F6241" i="16"/>
  <c r="F6243" i="16"/>
  <c r="B6244" i="16"/>
  <c r="C6245" i="16"/>
  <c r="N6251" i="16"/>
  <c r="F6251" i="16"/>
  <c r="B6251" i="16"/>
  <c r="C6255" i="16"/>
  <c r="F6257" i="16"/>
  <c r="N6257" i="16"/>
  <c r="C6260" i="16"/>
  <c r="F6261" i="16"/>
  <c r="N6265" i="16"/>
  <c r="F6265" i="16"/>
  <c r="B6265" i="16"/>
  <c r="C6268" i="16"/>
  <c r="B6268" i="16"/>
  <c r="B6278" i="16"/>
  <c r="C6279" i="16"/>
  <c r="B6279" i="16"/>
  <c r="C6281" i="16"/>
  <c r="C6284" i="16"/>
  <c r="B6287" i="16"/>
  <c r="C6297" i="16"/>
  <c r="C6299" i="16"/>
  <c r="B6305" i="16"/>
  <c r="F6308" i="16"/>
  <c r="N6308" i="16"/>
  <c r="B6309" i="16"/>
  <c r="C6310" i="16"/>
  <c r="N6310" i="16"/>
  <c r="F6310" i="16"/>
  <c r="F6311" i="16"/>
  <c r="N6311" i="16"/>
  <c r="B6317" i="16"/>
  <c r="C6318" i="16"/>
  <c r="N6318" i="16"/>
  <c r="F6318" i="16"/>
  <c r="F6319" i="16"/>
  <c r="N6319" i="16"/>
  <c r="F6323" i="16"/>
  <c r="C6335" i="16"/>
  <c r="C6339" i="16"/>
  <c r="F6341" i="16"/>
  <c r="N6341" i="16"/>
  <c r="C6347" i="16"/>
  <c r="F6349" i="16"/>
  <c r="N6349" i="16"/>
  <c r="C6355" i="16"/>
  <c r="F6357" i="16"/>
  <c r="N6357" i="16"/>
  <c r="C6363" i="16"/>
  <c r="F6365" i="16"/>
  <c r="N6365" i="16"/>
  <c r="C6371" i="16"/>
  <c r="F6373" i="16"/>
  <c r="N6373" i="16"/>
  <c r="N6459" i="16"/>
  <c r="F6459" i="16"/>
  <c r="C6459" i="16"/>
  <c r="N6467" i="16"/>
  <c r="F6467" i="16"/>
  <c r="C6467" i="16"/>
  <c r="B6475" i="16"/>
  <c r="N6475" i="16"/>
  <c r="F6475" i="16"/>
  <c r="C6475" i="16"/>
  <c r="N6484" i="16"/>
  <c r="F6484" i="16"/>
  <c r="C6484" i="16"/>
  <c r="N6492" i="16"/>
  <c r="F6492" i="16"/>
  <c r="C6492" i="16"/>
  <c r="N6500" i="16"/>
  <c r="F6500" i="16"/>
  <c r="C6500" i="16"/>
  <c r="N6508" i="16"/>
  <c r="F6508" i="16"/>
  <c r="C6508" i="16"/>
  <c r="N6572" i="16"/>
  <c r="F6572" i="16"/>
  <c r="C6572" i="16"/>
  <c r="B6574" i="16"/>
  <c r="B6590" i="16"/>
  <c r="B6606" i="16"/>
  <c r="B6622" i="16"/>
  <c r="N6672" i="16"/>
  <c r="F6672" i="16"/>
  <c r="F5879" i="16"/>
  <c r="B5991" i="16"/>
  <c r="B5999" i="16"/>
  <c r="C6063" i="16"/>
  <c r="N6063" i="16"/>
  <c r="B6075" i="16"/>
  <c r="B6083" i="16"/>
  <c r="F6097" i="16"/>
  <c r="C6103" i="16"/>
  <c r="N6103" i="16"/>
  <c r="F6129" i="16"/>
  <c r="F6145" i="16"/>
  <c r="F6161" i="16"/>
  <c r="F6177" i="16"/>
  <c r="F6193" i="16"/>
  <c r="F6209" i="16"/>
  <c r="F6225" i="16"/>
  <c r="C6228" i="16"/>
  <c r="F6229" i="16"/>
  <c r="C6231" i="16"/>
  <c r="F6238" i="16"/>
  <c r="F6239" i="16"/>
  <c r="F6244" i="16"/>
  <c r="N6244" i="16"/>
  <c r="C6253" i="16"/>
  <c r="N6259" i="16"/>
  <c r="F6259" i="16"/>
  <c r="B6259" i="16"/>
  <c r="N6267" i="16"/>
  <c r="F6267" i="16"/>
  <c r="B6267" i="16"/>
  <c r="C6278" i="16"/>
  <c r="N6278" i="16"/>
  <c r="F6279" i="16"/>
  <c r="F6287" i="16"/>
  <c r="C6301" i="16"/>
  <c r="F6305" i="16"/>
  <c r="F6309" i="16"/>
  <c r="F6317" i="16"/>
  <c r="N6321" i="16"/>
  <c r="F6321" i="16"/>
  <c r="B6321" i="16"/>
  <c r="N6453" i="16"/>
  <c r="F6453" i="16"/>
  <c r="C6453" i="16"/>
  <c r="N6461" i="16"/>
  <c r="F6461" i="16"/>
  <c r="C6461" i="16"/>
  <c r="N6469" i="16"/>
  <c r="F6469" i="16"/>
  <c r="C6469" i="16"/>
  <c r="N6476" i="16"/>
  <c r="F6476" i="16"/>
  <c r="C6476" i="16"/>
  <c r="B6476" i="16"/>
  <c r="N6478" i="16"/>
  <c r="F6478" i="16"/>
  <c r="C6478" i="16"/>
  <c r="N6486" i="16"/>
  <c r="F6486" i="16"/>
  <c r="C6486" i="16"/>
  <c r="N6494" i="16"/>
  <c r="F6494" i="16"/>
  <c r="C6494" i="16"/>
  <c r="N6502" i="16"/>
  <c r="F6502" i="16"/>
  <c r="C6502" i="16"/>
  <c r="N6510" i="16"/>
  <c r="F6510" i="16"/>
  <c r="C6510" i="16"/>
  <c r="N6574" i="16"/>
  <c r="F6574" i="16"/>
  <c r="C6574" i="16"/>
  <c r="N6590" i="16"/>
  <c r="F6590" i="16"/>
  <c r="N6606" i="16"/>
  <c r="F6606" i="16"/>
  <c r="N6622" i="16"/>
  <c r="F6622" i="16"/>
  <c r="N6638" i="16"/>
  <c r="F6638" i="16"/>
  <c r="N6654" i="16"/>
  <c r="F6654" i="16"/>
  <c r="B5685" i="16"/>
  <c r="B5693" i="16"/>
  <c r="C5696" i="16"/>
  <c r="B5698" i="16"/>
  <c r="B5701" i="16"/>
  <c r="C5704" i="16"/>
  <c r="B5706" i="16"/>
  <c r="B5709" i="16"/>
  <c r="B5719" i="16"/>
  <c r="B5723" i="16"/>
  <c r="B5729" i="16"/>
  <c r="F5735" i="16"/>
  <c r="F5737" i="16"/>
  <c r="B5751" i="16"/>
  <c r="B5755" i="16"/>
  <c r="B5761" i="16"/>
  <c r="F5767" i="16"/>
  <c r="F5769" i="16"/>
  <c r="B5783" i="16"/>
  <c r="B5787" i="16"/>
  <c r="B5793" i="16"/>
  <c r="F5799" i="16"/>
  <c r="F5801" i="16"/>
  <c r="B5815" i="16"/>
  <c r="B5819" i="16"/>
  <c r="B5825" i="16"/>
  <c r="F5831" i="16"/>
  <c r="F5833" i="16"/>
  <c r="B5847" i="16"/>
  <c r="B5851" i="16"/>
  <c r="B5857" i="16"/>
  <c r="F5871" i="16"/>
  <c r="F5873" i="16"/>
  <c r="B5887" i="16"/>
  <c r="C5988" i="16"/>
  <c r="C5989" i="16"/>
  <c r="B5989" i="16"/>
  <c r="F5991" i="16"/>
  <c r="N5991" i="16"/>
  <c r="C5996" i="16"/>
  <c r="C5997" i="16"/>
  <c r="B5997" i="16"/>
  <c r="F5999" i="16"/>
  <c r="N5999" i="16"/>
  <c r="C6004" i="16"/>
  <c r="C6005" i="16"/>
  <c r="B6005" i="16"/>
  <c r="B6007" i="16"/>
  <c r="B6009" i="16"/>
  <c r="B6011" i="16"/>
  <c r="B6013" i="16"/>
  <c r="B6015" i="16"/>
  <c r="B6017" i="16"/>
  <c r="B6019" i="16"/>
  <c r="B6021" i="16"/>
  <c r="B6023" i="16"/>
  <c r="B6025" i="16"/>
  <c r="B6027" i="16"/>
  <c r="B6029" i="16"/>
  <c r="B6031" i="16"/>
  <c r="B6033" i="16"/>
  <c r="B6035" i="16"/>
  <c r="B6037" i="16"/>
  <c r="B6039" i="16"/>
  <c r="B6041" i="16"/>
  <c r="B6043" i="16"/>
  <c r="B6045" i="16"/>
  <c r="B6051" i="16"/>
  <c r="F6063" i="16"/>
  <c r="F6065" i="16"/>
  <c r="C6071" i="16"/>
  <c r="N6071" i="16"/>
  <c r="B6073" i="16"/>
  <c r="C6074" i="16"/>
  <c r="C6075" i="16"/>
  <c r="B6082" i="16"/>
  <c r="C6083" i="16"/>
  <c r="B6091" i="16"/>
  <c r="F6103" i="16"/>
  <c r="F6105" i="16"/>
  <c r="C6111" i="16"/>
  <c r="N6111" i="16"/>
  <c r="B6113" i="16"/>
  <c r="C6114" i="16"/>
  <c r="C6119" i="16"/>
  <c r="N6119" i="16"/>
  <c r="B6121" i="16"/>
  <c r="F6131" i="16"/>
  <c r="B6137" i="16"/>
  <c r="B6153" i="16"/>
  <c r="B6169" i="16"/>
  <c r="B6185" i="16"/>
  <c r="B6201" i="16"/>
  <c r="B6217" i="16"/>
  <c r="B6236" i="16"/>
  <c r="C6237" i="16"/>
  <c r="C6241" i="16"/>
  <c r="N6246" i="16"/>
  <c r="B6247" i="16"/>
  <c r="C6254" i="16"/>
  <c r="N6254" i="16"/>
  <c r="F6254" i="16"/>
  <c r="F6255" i="16"/>
  <c r="N6255" i="16"/>
  <c r="C6259" i="16"/>
  <c r="C6261" i="16"/>
  <c r="B6266" i="16"/>
  <c r="C6267" i="16"/>
  <c r="N6270" i="16"/>
  <c r="B6271" i="16"/>
  <c r="B6276" i="16"/>
  <c r="N6277" i="16"/>
  <c r="F6277" i="16"/>
  <c r="F6278" i="16"/>
  <c r="F6291" i="16"/>
  <c r="N6291" i="16"/>
  <c r="C6293" i="16"/>
  <c r="C6294" i="16"/>
  <c r="B6294" i="16"/>
  <c r="F6297" i="16"/>
  <c r="N6297" i="16"/>
  <c r="C6302" i="16"/>
  <c r="N6303" i="16"/>
  <c r="F6303" i="16"/>
  <c r="B6303" i="16"/>
  <c r="C6311" i="16"/>
  <c r="C6315" i="16"/>
  <c r="C6319" i="16"/>
  <c r="C6321" i="16"/>
  <c r="C6331" i="16"/>
  <c r="F6335" i="16"/>
  <c r="N6335" i="16"/>
  <c r="C6343" i="16"/>
  <c r="F6345" i="16"/>
  <c r="N6345" i="16"/>
  <c r="C6351" i="16"/>
  <c r="F6353" i="16"/>
  <c r="N6353" i="16"/>
  <c r="C6359" i="16"/>
  <c r="F6361" i="16"/>
  <c r="N6361" i="16"/>
  <c r="C6367" i="16"/>
  <c r="F6369" i="16"/>
  <c r="N6369" i="16"/>
  <c r="N6455" i="16"/>
  <c r="F6455" i="16"/>
  <c r="C6455" i="16"/>
  <c r="N6463" i="16"/>
  <c r="F6463" i="16"/>
  <c r="C6463" i="16"/>
  <c r="N6471" i="16"/>
  <c r="F6471" i="16"/>
  <c r="C6471" i="16"/>
  <c r="B6480" i="16"/>
  <c r="N6480" i="16"/>
  <c r="F6480" i="16"/>
  <c r="C6480" i="16"/>
  <c r="N6488" i="16"/>
  <c r="F6488" i="16"/>
  <c r="C6488" i="16"/>
  <c r="N6496" i="16"/>
  <c r="F6496" i="16"/>
  <c r="C6496" i="16"/>
  <c r="N6504" i="16"/>
  <c r="F6504" i="16"/>
  <c r="C6504" i="16"/>
  <c r="C6512" i="16"/>
  <c r="N6512" i="16"/>
  <c r="F6512" i="16"/>
  <c r="C6520" i="16"/>
  <c r="N6520" i="16"/>
  <c r="F6520" i="16"/>
  <c r="C6528" i="16"/>
  <c r="N6528" i="16"/>
  <c r="F6528" i="16"/>
  <c r="C6536" i="16"/>
  <c r="N6536" i="16"/>
  <c r="F6536" i="16"/>
  <c r="C6544" i="16"/>
  <c r="N6544" i="16"/>
  <c r="F6544" i="16"/>
  <c r="C6552" i="16"/>
  <c r="N6552" i="16"/>
  <c r="F6552" i="16"/>
  <c r="C6560" i="16"/>
  <c r="N6560" i="16"/>
  <c r="F6560" i="16"/>
  <c r="B6582" i="16"/>
  <c r="B6598" i="16"/>
  <c r="B6614" i="16"/>
  <c r="B6630" i="16"/>
  <c r="B6646" i="16"/>
  <c r="B6662" i="16"/>
  <c r="B6257" i="16"/>
  <c r="C6269" i="16"/>
  <c r="C6273" i="16"/>
  <c r="B6291" i="16"/>
  <c r="C6292" i="16"/>
  <c r="C6295" i="16"/>
  <c r="B6299" i="16"/>
  <c r="F6302" i="16"/>
  <c r="C6313" i="16"/>
  <c r="B6315" i="16"/>
  <c r="B6331" i="16"/>
  <c r="F6334" i="16"/>
  <c r="N6334" i="16"/>
  <c r="F6337" i="16"/>
  <c r="B6451" i="16"/>
  <c r="B6453" i="16"/>
  <c r="B6455" i="16"/>
  <c r="B6457" i="16"/>
  <c r="B6459" i="16"/>
  <c r="B6461" i="16"/>
  <c r="B6463" i="16"/>
  <c r="B6465" i="16"/>
  <c r="B6467" i="16"/>
  <c r="B6469" i="16"/>
  <c r="B6471" i="16"/>
  <c r="B6473" i="16"/>
  <c r="B6478" i="16"/>
  <c r="B6482" i="16"/>
  <c r="B6484" i="16"/>
  <c r="B6486" i="16"/>
  <c r="B6488" i="16"/>
  <c r="B6490" i="16"/>
  <c r="B6492" i="16"/>
  <c r="B6494" i="16"/>
  <c r="B6496" i="16"/>
  <c r="B6498" i="16"/>
  <c r="B6500" i="16"/>
  <c r="B6502" i="16"/>
  <c r="B6504" i="16"/>
  <c r="B6506" i="16"/>
  <c r="B6508" i="16"/>
  <c r="C6518" i="16"/>
  <c r="C6526" i="16"/>
  <c r="C6534" i="16"/>
  <c r="C6542" i="16"/>
  <c r="C6550" i="16"/>
  <c r="C6558" i="16"/>
  <c r="C6566" i="16"/>
  <c r="B6572" i="16"/>
  <c r="C6578" i="16"/>
  <c r="C6579" i="16"/>
  <c r="N6579" i="16"/>
  <c r="F6579" i="16"/>
  <c r="B6579" i="16"/>
  <c r="C6586" i="16"/>
  <c r="C6587" i="16"/>
  <c r="N6587" i="16"/>
  <c r="F6587" i="16"/>
  <c r="B6587" i="16"/>
  <c r="C6594" i="16"/>
  <c r="C6595" i="16"/>
  <c r="N6595" i="16"/>
  <c r="F6595" i="16"/>
  <c r="B6595" i="16"/>
  <c r="C6602" i="16"/>
  <c r="C6603" i="16"/>
  <c r="N6603" i="16"/>
  <c r="F6603" i="16"/>
  <c r="B6603" i="16"/>
  <c r="C6610" i="16"/>
  <c r="C6611" i="16"/>
  <c r="N6611" i="16"/>
  <c r="F6611" i="16"/>
  <c r="B6611" i="16"/>
  <c r="C6618" i="16"/>
  <c r="C6619" i="16"/>
  <c r="N6619" i="16"/>
  <c r="F6619" i="16"/>
  <c r="B6619" i="16"/>
  <c r="C6626" i="16"/>
  <c r="C6627" i="16"/>
  <c r="N6627" i="16"/>
  <c r="F6627" i="16"/>
  <c r="B6627" i="16"/>
  <c r="C6634" i="16"/>
  <c r="C6635" i="16"/>
  <c r="N6635" i="16"/>
  <c r="F6635" i="16"/>
  <c r="B6635" i="16"/>
  <c r="C6642" i="16"/>
  <c r="C6643" i="16"/>
  <c r="N6643" i="16"/>
  <c r="F6643" i="16"/>
  <c r="B6643" i="16"/>
  <c r="C6651" i="16"/>
  <c r="N6651" i="16"/>
  <c r="F6651" i="16"/>
  <c r="B6651" i="16"/>
  <c r="C6659" i="16"/>
  <c r="N6659" i="16"/>
  <c r="F6659" i="16"/>
  <c r="B6659" i="16"/>
  <c r="C6669" i="16"/>
  <c r="N6669" i="16"/>
  <c r="F6669" i="16"/>
  <c r="B6669" i="16"/>
  <c r="C6688" i="16"/>
  <c r="N6688" i="16"/>
  <c r="F6688" i="16"/>
  <c r="B6688" i="16"/>
  <c r="N6711" i="16"/>
  <c r="F6711" i="16"/>
  <c r="B6711" i="16"/>
  <c r="N6743" i="16"/>
  <c r="F6743" i="16"/>
  <c r="B6743" i="16"/>
  <c r="C6791" i="16"/>
  <c r="N6791" i="16"/>
  <c r="F6791" i="16"/>
  <c r="B6791" i="16"/>
  <c r="N6823" i="16"/>
  <c r="F6823" i="16"/>
  <c r="B6823" i="16"/>
  <c r="C6840" i="16"/>
  <c r="N6840" i="16"/>
  <c r="F6840" i="16"/>
  <c r="N6858" i="16"/>
  <c r="F6858" i="16"/>
  <c r="C6858" i="16"/>
  <c r="N6874" i="16"/>
  <c r="F6874" i="16"/>
  <c r="C6874" i="16"/>
  <c r="C6568" i="16"/>
  <c r="N6578" i="16"/>
  <c r="F6578" i="16"/>
  <c r="N6586" i="16"/>
  <c r="F6586" i="16"/>
  <c r="N6594" i="16"/>
  <c r="F6594" i="16"/>
  <c r="N6602" i="16"/>
  <c r="F6602" i="16"/>
  <c r="N6610" i="16"/>
  <c r="F6610" i="16"/>
  <c r="N6618" i="16"/>
  <c r="F6618" i="16"/>
  <c r="N6626" i="16"/>
  <c r="F6626" i="16"/>
  <c r="N6634" i="16"/>
  <c r="F6634" i="16"/>
  <c r="N6642" i="16"/>
  <c r="F6642" i="16"/>
  <c r="N6650" i="16"/>
  <c r="F6650" i="16"/>
  <c r="N6658" i="16"/>
  <c r="F6658" i="16"/>
  <c r="N6668" i="16"/>
  <c r="F6668" i="16"/>
  <c r="C6676" i="16"/>
  <c r="N6676" i="16"/>
  <c r="F6676" i="16"/>
  <c r="B6676" i="16"/>
  <c r="C6692" i="16"/>
  <c r="N6692" i="16"/>
  <c r="F6692" i="16"/>
  <c r="B6692" i="16"/>
  <c r="N6735" i="16"/>
  <c r="F6735" i="16"/>
  <c r="B6735" i="16"/>
  <c r="N6759" i="16"/>
  <c r="F6759" i="16"/>
  <c r="B6759" i="16"/>
  <c r="C6783" i="16"/>
  <c r="N6783" i="16"/>
  <c r="F6783" i="16"/>
  <c r="B6783" i="16"/>
  <c r="N6815" i="16"/>
  <c r="F6815" i="16"/>
  <c r="B6815" i="16"/>
  <c r="B6339" i="16"/>
  <c r="B6341" i="16"/>
  <c r="B6343" i="16"/>
  <c r="B6345" i="16"/>
  <c r="B6347" i="16"/>
  <c r="B6349" i="16"/>
  <c r="B6351" i="16"/>
  <c r="B6353" i="16"/>
  <c r="B6355" i="16"/>
  <c r="B6357" i="16"/>
  <c r="B6359" i="16"/>
  <c r="B6361" i="16"/>
  <c r="B6363" i="16"/>
  <c r="B6365" i="16"/>
  <c r="B6367" i="16"/>
  <c r="B6369" i="16"/>
  <c r="B6371" i="16"/>
  <c r="B6373" i="16"/>
  <c r="B6375" i="16"/>
  <c r="B6377" i="16"/>
  <c r="B6379" i="16"/>
  <c r="B6381" i="16"/>
  <c r="B6383" i="16"/>
  <c r="B6385" i="16"/>
  <c r="B6387" i="16"/>
  <c r="B6389" i="16"/>
  <c r="B6391" i="16"/>
  <c r="B6393" i="16"/>
  <c r="B6395" i="16"/>
  <c r="B6397" i="16"/>
  <c r="B6399" i="16"/>
  <c r="B6401" i="16"/>
  <c r="B6403" i="16"/>
  <c r="B6405" i="16"/>
  <c r="B6407" i="16"/>
  <c r="B6409" i="16"/>
  <c r="B6411" i="16"/>
  <c r="B6413" i="16"/>
  <c r="B6415" i="16"/>
  <c r="B6417" i="16"/>
  <c r="B6419" i="16"/>
  <c r="B6421" i="16"/>
  <c r="B6423" i="16"/>
  <c r="B6425" i="16"/>
  <c r="B6427" i="16"/>
  <c r="B6429" i="16"/>
  <c r="B6431" i="16"/>
  <c r="B6433" i="16"/>
  <c r="B6435" i="16"/>
  <c r="B6437" i="16"/>
  <c r="B6439" i="16"/>
  <c r="B6441" i="16"/>
  <c r="B6443" i="16"/>
  <c r="B6445" i="16"/>
  <c r="B6447" i="16"/>
  <c r="B6449" i="16"/>
  <c r="F6451" i="16"/>
  <c r="C6514" i="16"/>
  <c r="F6516" i="16"/>
  <c r="N6516" i="16"/>
  <c r="C6522" i="16"/>
  <c r="F6524" i="16"/>
  <c r="N6524" i="16"/>
  <c r="C6530" i="16"/>
  <c r="F6532" i="16"/>
  <c r="N6532" i="16"/>
  <c r="C6538" i="16"/>
  <c r="F6540" i="16"/>
  <c r="N6540" i="16"/>
  <c r="C6546" i="16"/>
  <c r="F6548" i="16"/>
  <c r="N6548" i="16"/>
  <c r="C6554" i="16"/>
  <c r="F6556" i="16"/>
  <c r="N6556" i="16"/>
  <c r="C6562" i="16"/>
  <c r="F6564" i="16"/>
  <c r="N6564" i="16"/>
  <c r="C6569" i="16"/>
  <c r="N6570" i="16"/>
  <c r="F6570" i="16"/>
  <c r="B6570" i="16"/>
  <c r="C6575" i="16"/>
  <c r="N6575" i="16"/>
  <c r="F6575" i="16"/>
  <c r="B6575" i="16"/>
  <c r="C6582" i="16"/>
  <c r="C6583" i="16"/>
  <c r="N6583" i="16"/>
  <c r="F6583" i="16"/>
  <c r="B6583" i="16"/>
  <c r="C6590" i="16"/>
  <c r="C6591" i="16"/>
  <c r="N6591" i="16"/>
  <c r="F6591" i="16"/>
  <c r="B6591" i="16"/>
  <c r="C6598" i="16"/>
  <c r="C6599" i="16"/>
  <c r="N6599" i="16"/>
  <c r="F6599" i="16"/>
  <c r="B6599" i="16"/>
  <c r="C6606" i="16"/>
  <c r="C6607" i="16"/>
  <c r="N6607" i="16"/>
  <c r="F6607" i="16"/>
  <c r="B6607" i="16"/>
  <c r="C6614" i="16"/>
  <c r="C6615" i="16"/>
  <c r="N6615" i="16"/>
  <c r="F6615" i="16"/>
  <c r="B6615" i="16"/>
  <c r="C6622" i="16"/>
  <c r="C6623" i="16"/>
  <c r="N6623" i="16"/>
  <c r="F6623" i="16"/>
  <c r="B6623" i="16"/>
  <c r="C6630" i="16"/>
  <c r="C6631" i="16"/>
  <c r="N6631" i="16"/>
  <c r="F6631" i="16"/>
  <c r="B6631" i="16"/>
  <c r="C6638" i="16"/>
  <c r="C6639" i="16"/>
  <c r="N6639" i="16"/>
  <c r="F6639" i="16"/>
  <c r="B6639" i="16"/>
  <c r="C6646" i="16"/>
  <c r="C6647" i="16"/>
  <c r="N6647" i="16"/>
  <c r="F6647" i="16"/>
  <c r="B6647" i="16"/>
  <c r="C6654" i="16"/>
  <c r="C6655" i="16"/>
  <c r="N6655" i="16"/>
  <c r="F6655" i="16"/>
  <c r="B6655" i="16"/>
  <c r="C6662" i="16"/>
  <c r="C6663" i="16"/>
  <c r="N6663" i="16"/>
  <c r="F6663" i="16"/>
  <c r="B6663" i="16"/>
  <c r="F6666" i="16"/>
  <c r="C6672" i="16"/>
  <c r="C6673" i="16"/>
  <c r="N6673" i="16"/>
  <c r="F6673" i="16"/>
  <c r="B6673" i="16"/>
  <c r="C6680" i="16"/>
  <c r="N6680" i="16"/>
  <c r="F6680" i="16"/>
  <c r="B6680" i="16"/>
  <c r="C6696" i="16"/>
  <c r="N6696" i="16"/>
  <c r="F6696" i="16"/>
  <c r="B6696" i="16"/>
  <c r="N6727" i="16"/>
  <c r="F6727" i="16"/>
  <c r="B6727" i="16"/>
  <c r="C6775" i="16"/>
  <c r="N6775" i="16"/>
  <c r="F6775" i="16"/>
  <c r="B6775" i="16"/>
  <c r="N6807" i="16"/>
  <c r="F6807" i="16"/>
  <c r="B6807" i="16"/>
  <c r="C6681" i="16"/>
  <c r="C6685" i="16"/>
  <c r="C6689" i="16"/>
  <c r="C6693" i="16"/>
  <c r="C6697" i="16"/>
  <c r="N6747" i="16"/>
  <c r="F6747" i="16"/>
  <c r="B6747" i="16"/>
  <c r="C6763" i="16"/>
  <c r="N6763" i="16"/>
  <c r="F6763" i="16"/>
  <c r="B6763" i="16"/>
  <c r="C6832" i="16"/>
  <c r="N6832" i="16"/>
  <c r="F6832" i="16"/>
  <c r="N6886" i="16"/>
  <c r="F6886" i="16"/>
  <c r="C6886" i="16"/>
  <c r="N6902" i="16"/>
  <c r="F6902" i="16"/>
  <c r="C6902" i="16"/>
  <c r="N6978" i="16"/>
  <c r="F6978" i="16"/>
  <c r="C6978" i="16"/>
  <c r="N7008" i="16"/>
  <c r="F7008" i="16"/>
  <c r="C7008" i="16"/>
  <c r="N7010" i="16"/>
  <c r="F7010" i="16"/>
  <c r="C7010" i="16"/>
  <c r="C6576" i="16"/>
  <c r="C6580" i="16"/>
  <c r="C6584" i="16"/>
  <c r="C6588" i="16"/>
  <c r="C6592" i="16"/>
  <c r="C6596" i="16"/>
  <c r="C6600" i="16"/>
  <c r="C6604" i="16"/>
  <c r="C6608" i="16"/>
  <c r="C6612" i="16"/>
  <c r="C6616" i="16"/>
  <c r="C6620" i="16"/>
  <c r="C6624" i="16"/>
  <c r="C6628" i="16"/>
  <c r="C6632" i="16"/>
  <c r="C6636" i="16"/>
  <c r="C6640" i="16"/>
  <c r="C6644" i="16"/>
  <c r="C6648" i="16"/>
  <c r="C6652" i="16"/>
  <c r="C6656" i="16"/>
  <c r="C6660" i="16"/>
  <c r="C6664" i="16"/>
  <c r="C6666" i="16"/>
  <c r="C6670" i="16"/>
  <c r="B6677" i="16"/>
  <c r="B6681" i="16"/>
  <c r="B6685" i="16"/>
  <c r="B6689" i="16"/>
  <c r="B6693" i="16"/>
  <c r="B6697" i="16"/>
  <c r="C6698" i="16"/>
  <c r="N6698" i="16"/>
  <c r="F6698" i="16"/>
  <c r="F6699" i="16"/>
  <c r="N6699" i="16"/>
  <c r="C6701" i="16"/>
  <c r="N6703" i="16"/>
  <c r="B6703" i="16"/>
  <c r="N6707" i="16"/>
  <c r="F6707" i="16"/>
  <c r="B6707" i="16"/>
  <c r="C6711" i="16"/>
  <c r="N6715" i="16"/>
  <c r="F6715" i="16"/>
  <c r="B6715" i="16"/>
  <c r="C6719" i="16"/>
  <c r="N6723" i="16"/>
  <c r="F6723" i="16"/>
  <c r="B6723" i="16"/>
  <c r="C6727" i="16"/>
  <c r="N6731" i="16"/>
  <c r="F6731" i="16"/>
  <c r="B6731" i="16"/>
  <c r="C6735" i="16"/>
  <c r="N6739" i="16"/>
  <c r="F6739" i="16"/>
  <c r="B6739" i="16"/>
  <c r="C6743" i="16"/>
  <c r="N6751" i="16"/>
  <c r="F6751" i="16"/>
  <c r="B6751" i="16"/>
  <c r="C6759" i="16"/>
  <c r="C6767" i="16"/>
  <c r="N6767" i="16"/>
  <c r="F6767" i="16"/>
  <c r="B6767" i="16"/>
  <c r="C6779" i="16"/>
  <c r="N6779" i="16"/>
  <c r="F6779" i="16"/>
  <c r="B6779" i="16"/>
  <c r="C6787" i="16"/>
  <c r="N6787" i="16"/>
  <c r="F6787" i="16"/>
  <c r="B6787" i="16"/>
  <c r="N6795" i="16"/>
  <c r="F6795" i="16"/>
  <c r="B6795" i="16"/>
  <c r="C6799" i="16"/>
  <c r="N6803" i="16"/>
  <c r="F6803" i="16"/>
  <c r="B6803" i="16"/>
  <c r="C6807" i="16"/>
  <c r="N6811" i="16"/>
  <c r="F6811" i="16"/>
  <c r="B6811" i="16"/>
  <c r="C6815" i="16"/>
  <c r="N6819" i="16"/>
  <c r="F6819" i="16"/>
  <c r="B6819" i="16"/>
  <c r="C6823" i="16"/>
  <c r="C6824" i="16"/>
  <c r="N6824" i="16"/>
  <c r="F6824" i="16"/>
  <c r="N6866" i="16"/>
  <c r="F6866" i="16"/>
  <c r="C6866" i="16"/>
  <c r="B6510" i="16"/>
  <c r="B6512" i="16"/>
  <c r="B6514" i="16"/>
  <c r="B6516" i="16"/>
  <c r="B6518" i="16"/>
  <c r="B6520" i="16"/>
  <c r="B6522" i="16"/>
  <c r="B6524" i="16"/>
  <c r="B6526" i="16"/>
  <c r="B6528" i="16"/>
  <c r="B6530" i="16"/>
  <c r="B6532" i="16"/>
  <c r="B6534" i="16"/>
  <c r="B6536" i="16"/>
  <c r="B6538" i="16"/>
  <c r="B6540" i="16"/>
  <c r="B6542" i="16"/>
  <c r="B6544" i="16"/>
  <c r="B6546" i="16"/>
  <c r="B6548" i="16"/>
  <c r="B6550" i="16"/>
  <c r="B6552" i="16"/>
  <c r="B6554" i="16"/>
  <c r="B6556" i="16"/>
  <c r="B6558" i="16"/>
  <c r="B6560" i="16"/>
  <c r="B6562" i="16"/>
  <c r="B6564" i="16"/>
  <c r="B6566" i="16"/>
  <c r="F6569" i="16"/>
  <c r="B6666" i="16"/>
  <c r="B6674" i="16"/>
  <c r="F6677" i="16"/>
  <c r="N6677" i="16"/>
  <c r="B6678" i="16"/>
  <c r="C6679" i="16"/>
  <c r="F6681" i="16"/>
  <c r="B6682" i="16"/>
  <c r="C6683" i="16"/>
  <c r="F6685" i="16"/>
  <c r="B6686" i="16"/>
  <c r="C6687" i="16"/>
  <c r="F6689" i="16"/>
  <c r="B6690" i="16"/>
  <c r="C6691" i="16"/>
  <c r="F6693" i="16"/>
  <c r="B6694" i="16"/>
  <c r="C6695" i="16"/>
  <c r="F6697" i="16"/>
  <c r="C6702" i="16"/>
  <c r="N6702" i="16"/>
  <c r="F6702" i="16"/>
  <c r="F6703" i="16"/>
  <c r="C6706" i="16"/>
  <c r="N6706" i="16"/>
  <c r="F6706" i="16"/>
  <c r="C6747" i="16"/>
  <c r="N6755" i="16"/>
  <c r="F6755" i="16"/>
  <c r="B6755" i="16"/>
  <c r="C6771" i="16"/>
  <c r="N6771" i="16"/>
  <c r="F6771" i="16"/>
  <c r="B6771" i="16"/>
  <c r="B6825" i="16"/>
  <c r="B6840" i="16"/>
  <c r="C6848" i="16"/>
  <c r="N6848" i="16"/>
  <c r="F6848" i="16"/>
  <c r="N6894" i="16"/>
  <c r="F6894" i="16"/>
  <c r="C6894" i="16"/>
  <c r="N6970" i="16"/>
  <c r="F6970" i="16"/>
  <c r="C6970" i="16"/>
  <c r="F6710" i="16"/>
  <c r="N6710" i="16"/>
  <c r="F6714" i="16"/>
  <c r="N6714" i="16"/>
  <c r="F6718" i="16"/>
  <c r="N6718" i="16"/>
  <c r="F6722" i="16"/>
  <c r="N6722" i="16"/>
  <c r="F6726" i="16"/>
  <c r="N6726" i="16"/>
  <c r="F6730" i="16"/>
  <c r="N6730" i="16"/>
  <c r="F6734" i="16"/>
  <c r="N6734" i="16"/>
  <c r="F6738" i="16"/>
  <c r="N6738" i="16"/>
  <c r="F6742" i="16"/>
  <c r="N6742" i="16"/>
  <c r="F6746" i="16"/>
  <c r="N6746" i="16"/>
  <c r="F6750" i="16"/>
  <c r="N6750" i="16"/>
  <c r="F6754" i="16"/>
  <c r="N6754" i="16"/>
  <c r="F6758" i="16"/>
  <c r="N6758" i="16"/>
  <c r="F6762" i="16"/>
  <c r="C6764" i="16"/>
  <c r="F6766" i="16"/>
  <c r="C6768" i="16"/>
  <c r="F6770" i="16"/>
  <c r="C6772" i="16"/>
  <c r="F6774" i="16"/>
  <c r="C6776" i="16"/>
  <c r="F6778" i="16"/>
  <c r="C6780" i="16"/>
  <c r="F6782" i="16"/>
  <c r="C6784" i="16"/>
  <c r="F6786" i="16"/>
  <c r="C6788" i="16"/>
  <c r="F6790" i="16"/>
  <c r="F6794" i="16"/>
  <c r="N6794" i="16"/>
  <c r="F6798" i="16"/>
  <c r="N6798" i="16"/>
  <c r="F6802" i="16"/>
  <c r="N6802" i="16"/>
  <c r="F6806" i="16"/>
  <c r="N6806" i="16"/>
  <c r="F6810" i="16"/>
  <c r="N6810" i="16"/>
  <c r="F6814" i="16"/>
  <c r="N6814" i="16"/>
  <c r="F6818" i="16"/>
  <c r="N6818" i="16"/>
  <c r="F6822" i="16"/>
  <c r="N6822" i="16"/>
  <c r="C6829" i="16"/>
  <c r="C6830" i="16"/>
  <c r="B6830" i="16"/>
  <c r="C6837" i="16"/>
  <c r="C6838" i="16"/>
  <c r="B6838" i="16"/>
  <c r="C6845" i="16"/>
  <c r="C6846" i="16"/>
  <c r="B6846" i="16"/>
  <c r="F6852" i="16"/>
  <c r="B6858" i="16"/>
  <c r="F6860" i="16"/>
  <c r="B6866" i="16"/>
  <c r="F6868" i="16"/>
  <c r="B6874" i="16"/>
  <c r="F6876" i="16"/>
  <c r="F6882" i="16"/>
  <c r="B6886" i="16"/>
  <c r="F6888" i="16"/>
  <c r="B6894" i="16"/>
  <c r="F6896" i="16"/>
  <c r="B6902" i="16"/>
  <c r="F6904" i="16"/>
  <c r="N6964" i="16"/>
  <c r="F6964" i="16"/>
  <c r="B6964" i="16"/>
  <c r="N6972" i="16"/>
  <c r="F6972" i="16"/>
  <c r="B6972" i="16"/>
  <c r="N6986" i="16"/>
  <c r="F6986" i="16"/>
  <c r="B6986" i="16"/>
  <c r="F6996" i="16"/>
  <c r="N7000" i="16"/>
  <c r="F7000" i="16"/>
  <c r="C7000" i="16"/>
  <c r="N7002" i="16"/>
  <c r="F7002" i="16"/>
  <c r="B7002" i="16"/>
  <c r="C6705" i="16"/>
  <c r="C6709" i="16"/>
  <c r="C6713" i="16"/>
  <c r="C6717" i="16"/>
  <c r="C6721" i="16"/>
  <c r="C6725" i="16"/>
  <c r="C6729" i="16"/>
  <c r="C6733" i="16"/>
  <c r="C6737" i="16"/>
  <c r="C6741" i="16"/>
  <c r="C6745" i="16"/>
  <c r="C6749" i="16"/>
  <c r="C6753" i="16"/>
  <c r="C6757" i="16"/>
  <c r="C6797" i="16"/>
  <c r="C6801" i="16"/>
  <c r="C6805" i="16"/>
  <c r="C6809" i="16"/>
  <c r="C6813" i="16"/>
  <c r="C6817" i="16"/>
  <c r="C6821" i="16"/>
  <c r="C6827" i="16"/>
  <c r="B6828" i="16"/>
  <c r="C6835" i="16"/>
  <c r="B6836" i="16"/>
  <c r="C6843" i="16"/>
  <c r="B6844" i="16"/>
  <c r="C6882" i="16"/>
  <c r="B6900" i="16"/>
  <c r="B6912" i="16"/>
  <c r="B6914" i="16"/>
  <c r="B6916" i="16"/>
  <c r="B6918" i="16"/>
  <c r="B6920" i="16"/>
  <c r="B6922" i="16"/>
  <c r="B6924" i="16"/>
  <c r="B6926" i="16"/>
  <c r="B6928" i="16"/>
  <c r="B6930" i="16"/>
  <c r="B6932" i="16"/>
  <c r="B6934" i="16"/>
  <c r="B6936" i="16"/>
  <c r="B6938" i="16"/>
  <c r="B6940" i="16"/>
  <c r="B6942" i="16"/>
  <c r="B6944" i="16"/>
  <c r="B6946" i="16"/>
  <c r="B6948" i="16"/>
  <c r="B6950" i="16"/>
  <c r="B6952" i="16"/>
  <c r="B6954" i="16"/>
  <c r="B6956" i="16"/>
  <c r="B6958" i="16"/>
  <c r="B6960" i="16"/>
  <c r="B6962" i="16"/>
  <c r="C6964" i="16"/>
  <c r="N6966" i="16"/>
  <c r="F6966" i="16"/>
  <c r="B6966" i="16"/>
  <c r="B6971" i="16"/>
  <c r="C6972" i="16"/>
  <c r="N6974" i="16"/>
  <c r="F6974" i="16"/>
  <c r="B6974" i="16"/>
  <c r="B6980" i="16"/>
  <c r="C6986" i="16"/>
  <c r="N6994" i="16"/>
  <c r="F6994" i="16"/>
  <c r="B6994" i="16"/>
  <c r="C7002" i="16"/>
  <c r="N7016" i="16"/>
  <c r="F7016" i="16"/>
  <c r="C7016" i="16"/>
  <c r="N7032" i="16"/>
  <c r="F7032" i="16"/>
  <c r="C7032" i="16"/>
  <c r="N7048" i="16"/>
  <c r="F7048" i="16"/>
  <c r="C7048" i="16"/>
  <c r="N7064" i="16"/>
  <c r="F7064" i="16"/>
  <c r="C7064" i="16"/>
  <c r="N7080" i="16"/>
  <c r="F7080" i="16"/>
  <c r="C7080" i="16"/>
  <c r="C7100" i="16"/>
  <c r="N7100" i="16"/>
  <c r="F7100" i="16"/>
  <c r="B6761" i="16"/>
  <c r="C6762" i="16"/>
  <c r="B6765" i="16"/>
  <c r="C6766" i="16"/>
  <c r="B6769" i="16"/>
  <c r="C6770" i="16"/>
  <c r="B6773" i="16"/>
  <c r="C6774" i="16"/>
  <c r="C6778" i="16"/>
  <c r="C6782" i="16"/>
  <c r="C6786" i="16"/>
  <c r="C6790" i="16"/>
  <c r="C6825" i="16"/>
  <c r="B6826" i="16"/>
  <c r="C6833" i="16"/>
  <c r="B6834" i="16"/>
  <c r="C6841" i="16"/>
  <c r="B6842" i="16"/>
  <c r="C6849" i="16"/>
  <c r="B6850" i="16"/>
  <c r="B6882" i="16"/>
  <c r="B6965" i="16"/>
  <c r="N6968" i="16"/>
  <c r="F6968" i="16"/>
  <c r="B6968" i="16"/>
  <c r="B6973" i="16"/>
  <c r="N6976" i="16"/>
  <c r="F6976" i="16"/>
  <c r="B6976" i="16"/>
  <c r="N7088" i="16"/>
  <c r="F7088" i="16"/>
  <c r="C7088" i="16"/>
  <c r="B6984" i="16"/>
  <c r="B6992" i="16"/>
  <c r="B7000" i="16"/>
  <c r="B7008" i="16"/>
  <c r="B7016" i="16"/>
  <c r="F7018" i="16"/>
  <c r="B7024" i="16"/>
  <c r="F7026" i="16"/>
  <c r="B7032" i="16"/>
  <c r="F7034" i="16"/>
  <c r="B7040" i="16"/>
  <c r="F7042" i="16"/>
  <c r="B7048" i="16"/>
  <c r="F7050" i="16"/>
  <c r="B7056" i="16"/>
  <c r="F7058" i="16"/>
  <c r="B7064" i="16"/>
  <c r="F7066" i="16"/>
  <c r="B7072" i="16"/>
  <c r="F7074" i="16"/>
  <c r="B7080" i="16"/>
  <c r="F7082" i="16"/>
  <c r="B7088" i="16"/>
  <c r="F7090" i="16"/>
  <c r="N7094" i="16"/>
  <c r="F7094" i="16"/>
  <c r="B7094" i="16"/>
  <c r="N7175" i="16"/>
  <c r="F7175" i="16"/>
  <c r="C7175" i="16"/>
  <c r="N7207" i="16"/>
  <c r="F7207" i="16"/>
  <c r="C7207" i="16"/>
  <c r="B7242" i="16"/>
  <c r="B7258" i="16"/>
  <c r="N7143" i="16"/>
  <c r="F7143" i="16"/>
  <c r="C7143" i="16"/>
  <c r="N7159" i="16"/>
  <c r="F7159" i="16"/>
  <c r="C7159" i="16"/>
  <c r="N7183" i="16"/>
  <c r="F7183" i="16"/>
  <c r="C7183" i="16"/>
  <c r="N7215" i="16"/>
  <c r="F7215" i="16"/>
  <c r="C7215" i="16"/>
  <c r="N7242" i="16"/>
  <c r="C7242" i="16"/>
  <c r="N7258" i="16"/>
  <c r="C7258" i="16"/>
  <c r="N7274" i="16"/>
  <c r="C7274" i="16"/>
  <c r="B7076" i="16"/>
  <c r="B7084" i="16"/>
  <c r="B7092" i="16"/>
  <c r="B7096" i="16"/>
  <c r="C7104" i="16"/>
  <c r="N7108" i="16"/>
  <c r="F7108" i="16"/>
  <c r="C7108" i="16"/>
  <c r="N7191" i="16"/>
  <c r="F7191" i="16"/>
  <c r="C7191" i="16"/>
  <c r="N7223" i="16"/>
  <c r="F7223" i="16"/>
  <c r="C7223" i="16"/>
  <c r="B7250" i="16"/>
  <c r="B7266" i="16"/>
  <c r="N7288" i="16"/>
  <c r="C7288" i="16"/>
  <c r="B7104" i="16"/>
  <c r="B7112" i="16"/>
  <c r="B7120" i="16"/>
  <c r="B7234" i="16"/>
  <c r="B7237" i="16"/>
  <c r="B7240" i="16"/>
  <c r="B7245" i="16"/>
  <c r="B7248" i="16"/>
  <c r="B7253" i="16"/>
  <c r="B7256" i="16"/>
  <c r="B7261" i="16"/>
  <c r="B7264" i="16"/>
  <c r="B7269" i="16"/>
  <c r="B7272" i="16"/>
  <c r="B7277" i="16"/>
  <c r="B7280" i="16"/>
  <c r="B7283" i="16"/>
  <c r="B7286" i="16"/>
  <c r="B7294" i="16"/>
  <c r="B7302" i="16"/>
  <c r="B7310" i="16"/>
  <c r="B7318" i="16"/>
  <c r="B7326" i="16"/>
  <c r="B7334" i="16"/>
  <c r="B7296" i="16"/>
  <c r="C7302" i="16"/>
  <c r="B7304" i="16"/>
  <c r="C7310" i="16"/>
  <c r="B7312" i="16"/>
  <c r="C7318" i="16"/>
  <c r="B7320" i="16"/>
  <c r="C7326" i="16"/>
  <c r="B7328" i="16"/>
  <c r="C7334" i="16"/>
  <c r="B7336" i="16"/>
  <c r="B7100" i="16"/>
  <c r="F7102" i="16"/>
  <c r="B7108" i="16"/>
  <c r="F7110" i="16"/>
  <c r="B7116" i="16"/>
  <c r="F7118" i="16"/>
  <c r="B7143" i="16"/>
  <c r="F7145" i="16"/>
  <c r="B7151" i="16"/>
  <c r="F7153" i="16"/>
  <c r="B7159" i="16"/>
  <c r="F7161" i="16"/>
  <c r="B7167" i="16"/>
  <c r="F7169" i="16"/>
  <c r="B7175" i="16"/>
  <c r="F7177" i="16"/>
  <c r="B7183" i="16"/>
  <c r="F7185" i="16"/>
  <c r="B7191" i="16"/>
  <c r="F7193" i="16"/>
  <c r="B7199" i="16"/>
  <c r="F7201" i="16"/>
  <c r="B7207" i="16"/>
  <c r="F7209" i="16"/>
  <c r="B7215" i="16"/>
  <c r="F7217" i="16"/>
  <c r="B7223" i="16"/>
  <c r="F7225" i="16"/>
  <c r="B7230" i="16"/>
  <c r="B7244" i="16"/>
  <c r="B7252" i="16"/>
  <c r="B7260" i="16"/>
  <c r="B7268" i="16"/>
  <c r="B7276" i="16"/>
  <c r="B7282" i="16"/>
  <c r="B7287" i="16"/>
  <c r="B7290" i="16"/>
  <c r="B7298" i="16"/>
  <c r="B7306" i="16"/>
  <c r="B7314" i="16"/>
  <c r="B7322" i="16"/>
  <c r="C7328" i="16"/>
  <c r="B7330" i="16"/>
  <c r="C7336" i="16"/>
  <c r="B7173" i="16"/>
  <c r="B7181" i="16"/>
  <c r="B7189" i="16"/>
  <c r="B7197" i="16"/>
  <c r="B7205" i="16"/>
  <c r="B7213" i="16"/>
  <c r="B7221" i="16"/>
  <c r="B7229" i="16"/>
  <c r="B7238" i="16"/>
  <c r="B7246" i="16"/>
  <c r="B7254" i="16"/>
  <c r="B7262" i="16"/>
  <c r="B7270" i="16"/>
  <c r="B7278" i="16"/>
  <c r="C7282" i="16"/>
  <c r="B7284" i="16"/>
  <c r="C7290" i="16"/>
  <c r="B7292" i="16"/>
  <c r="C7298" i="16"/>
  <c r="B7300" i="16"/>
  <c r="C7306" i="16"/>
  <c r="B7308" i="16"/>
  <c r="C7314" i="16"/>
  <c r="B7316" i="16"/>
  <c r="C7322" i="16"/>
  <c r="B7324" i="16"/>
  <c r="C7330" i="16"/>
  <c r="B7332" i="16"/>
  <c r="C3434" i="16"/>
  <c r="N1410" i="16"/>
  <c r="F1410" i="16"/>
  <c r="B1410" i="16"/>
  <c r="N1414" i="16"/>
  <c r="F1414" i="16"/>
  <c r="B1414" i="16"/>
  <c r="N1418" i="16"/>
  <c r="F1418" i="16"/>
  <c r="B1418" i="16"/>
  <c r="N1422" i="16"/>
  <c r="F1422" i="16"/>
  <c r="B1422" i="16"/>
  <c r="N1426" i="16"/>
  <c r="F1426" i="16"/>
  <c r="B1426" i="16"/>
  <c r="N1430" i="16"/>
  <c r="F1430" i="16"/>
  <c r="B1430" i="16"/>
  <c r="N1434" i="16"/>
  <c r="F1434" i="16"/>
  <c r="B1434" i="16"/>
  <c r="N1438" i="16"/>
  <c r="F1438" i="16"/>
  <c r="B1438" i="16"/>
  <c r="N1442" i="16"/>
  <c r="F1442" i="16"/>
  <c r="B1442" i="16"/>
  <c r="N1446" i="16"/>
  <c r="F1446" i="16"/>
  <c r="B1446" i="16"/>
  <c r="N1450" i="16"/>
  <c r="F1450" i="16"/>
  <c r="B1450" i="16"/>
  <c r="N1454" i="16"/>
  <c r="F1454" i="16"/>
  <c r="B1454" i="16"/>
  <c r="N1458" i="16"/>
  <c r="F1458" i="16"/>
  <c r="B1458" i="16"/>
  <c r="N1462" i="16"/>
  <c r="F1462" i="16"/>
  <c r="B1462" i="16"/>
  <c r="N1466" i="16"/>
  <c r="F1466" i="16"/>
  <c r="B1466" i="16"/>
  <c r="N1470" i="16"/>
  <c r="F1470" i="16"/>
  <c r="B1470" i="16"/>
  <c r="N1474" i="16"/>
  <c r="F1474" i="16"/>
  <c r="B1474" i="16"/>
  <c r="N1478" i="16"/>
  <c r="F1478" i="16"/>
  <c r="B1478" i="16"/>
  <c r="N1482" i="16"/>
  <c r="F1482" i="16"/>
  <c r="B1482" i="16"/>
  <c r="N1486" i="16"/>
  <c r="F1486" i="16"/>
  <c r="B1486" i="16"/>
  <c r="N1490" i="16"/>
  <c r="F1490" i="16"/>
  <c r="B1490" i="16"/>
  <c r="N1494" i="16"/>
  <c r="F1494" i="16"/>
  <c r="B1494" i="16"/>
  <c r="N1498" i="16"/>
  <c r="F1498" i="16"/>
  <c r="B1498" i="16"/>
  <c r="N1502" i="16"/>
  <c r="F1502" i="16"/>
  <c r="B1502" i="16"/>
  <c r="N1506" i="16"/>
  <c r="F1506" i="16"/>
  <c r="B1506" i="16"/>
  <c r="N1510" i="16"/>
  <c r="F1510" i="16"/>
  <c r="B1510" i="16"/>
  <c r="N1514" i="16"/>
  <c r="F1514" i="16"/>
  <c r="B1514" i="16"/>
  <c r="N1518" i="16"/>
  <c r="F1518" i="16"/>
  <c r="B1518" i="16"/>
  <c r="N1522" i="16"/>
  <c r="F1522" i="16"/>
  <c r="B1522" i="16"/>
  <c r="N1526" i="16"/>
  <c r="F1526" i="16"/>
  <c r="B1526" i="16"/>
  <c r="N1530" i="16"/>
  <c r="F1530" i="16"/>
  <c r="B1530" i="16"/>
  <c r="N1534" i="16"/>
  <c r="F1534" i="16"/>
  <c r="B1534" i="16"/>
  <c r="N1538" i="16"/>
  <c r="F1538" i="16"/>
  <c r="B1538" i="16"/>
  <c r="N1542" i="16"/>
  <c r="F1542" i="16"/>
  <c r="B1542" i="16"/>
  <c r="N1546" i="16"/>
  <c r="F1546" i="16"/>
  <c r="B1546" i="16"/>
  <c r="N1550" i="16"/>
  <c r="F1550" i="16"/>
  <c r="B1550" i="16"/>
  <c r="N1554" i="16"/>
  <c r="F1554" i="16"/>
  <c r="B1554" i="16"/>
  <c r="N1558" i="16"/>
  <c r="F1558" i="16"/>
  <c r="B1558" i="16"/>
  <c r="N1562" i="16"/>
  <c r="F1562" i="16"/>
  <c r="B1562" i="16"/>
  <c r="N1566" i="16"/>
  <c r="F1566" i="16"/>
  <c r="B1566" i="16"/>
  <c r="N1570" i="16"/>
  <c r="F1570" i="16"/>
  <c r="B1570" i="16"/>
  <c r="N1574" i="16"/>
  <c r="F1574" i="16"/>
  <c r="B1574" i="16"/>
  <c r="N1578" i="16"/>
  <c r="F1578" i="16"/>
  <c r="B1578" i="16"/>
  <c r="N1582" i="16"/>
  <c r="F1582" i="16"/>
  <c r="B1582" i="16"/>
  <c r="N1586" i="16"/>
  <c r="F1586" i="16"/>
  <c r="B1586" i="16"/>
  <c r="N1590" i="16"/>
  <c r="F1590" i="16"/>
  <c r="B1590" i="16"/>
  <c r="N1594" i="16"/>
  <c r="F1594" i="16"/>
  <c r="B1594" i="16"/>
  <c r="N1598" i="16"/>
  <c r="F1598" i="16"/>
  <c r="B1598" i="16"/>
  <c r="N1602" i="16"/>
  <c r="F1602" i="16"/>
  <c r="B1602" i="16"/>
  <c r="N1606" i="16"/>
  <c r="F1606" i="16"/>
  <c r="B1606" i="16"/>
  <c r="N1610" i="16"/>
  <c r="F1610" i="16"/>
  <c r="B1610" i="16"/>
  <c r="N1614" i="16"/>
  <c r="F1614" i="16"/>
  <c r="B1614" i="16"/>
  <c r="N1618" i="16"/>
  <c r="F1618" i="16"/>
  <c r="B1618" i="16"/>
  <c r="N1622" i="16"/>
  <c r="F1622" i="16"/>
  <c r="B1622" i="16"/>
  <c r="N1626" i="16"/>
  <c r="F1626" i="16"/>
  <c r="B1626" i="16"/>
  <c r="N1630" i="16"/>
  <c r="F1630" i="16"/>
  <c r="B1630" i="16"/>
  <c r="N1634" i="16"/>
  <c r="F1634" i="16"/>
  <c r="B1634" i="16"/>
  <c r="N1638" i="16"/>
  <c r="F1638" i="16"/>
  <c r="B1638" i="16"/>
  <c r="N1642" i="16"/>
  <c r="F1642" i="16"/>
  <c r="B1642" i="16"/>
  <c r="N1646" i="16"/>
  <c r="F1646" i="16"/>
  <c r="B1646" i="16"/>
  <c r="N1650" i="16"/>
  <c r="F1650" i="16"/>
  <c r="B1650" i="16"/>
  <c r="N1654" i="16"/>
  <c r="F1654" i="16"/>
  <c r="B1654" i="16"/>
  <c r="N1658" i="16"/>
  <c r="F1658" i="16"/>
  <c r="B1658" i="16"/>
  <c r="N1662" i="16"/>
  <c r="F1662" i="16"/>
  <c r="B1662" i="16"/>
  <c r="N1666" i="16"/>
  <c r="F1666" i="16"/>
  <c r="B1666" i="16"/>
  <c r="N1670" i="16"/>
  <c r="F1670" i="16"/>
  <c r="B1670" i="16"/>
  <c r="N1674" i="16"/>
  <c r="F1674" i="16"/>
  <c r="B1674" i="16"/>
  <c r="N1678" i="16"/>
  <c r="F1678" i="16"/>
  <c r="B1678" i="16"/>
  <c r="N1682" i="16"/>
  <c r="F1682" i="16"/>
  <c r="B1682" i="16"/>
  <c r="N1686" i="16"/>
  <c r="F1686" i="16"/>
  <c r="B1686" i="16"/>
  <c r="N1690" i="16"/>
  <c r="F1690" i="16"/>
  <c r="B1690" i="16"/>
  <c r="N1694" i="16"/>
  <c r="F1694" i="16"/>
  <c r="B1694" i="16"/>
  <c r="N1698" i="16"/>
  <c r="F1698" i="16"/>
  <c r="B1698" i="16"/>
  <c r="N1702" i="16"/>
  <c r="F1702" i="16"/>
  <c r="B1702" i="16"/>
  <c r="N1706" i="16"/>
  <c r="F1706" i="16"/>
  <c r="B1706" i="16"/>
  <c r="N1710" i="16"/>
  <c r="F1710" i="16"/>
  <c r="B1710" i="16"/>
  <c r="N1714" i="16"/>
  <c r="F1714" i="16"/>
  <c r="B1714" i="16"/>
  <c r="N1718" i="16"/>
  <c r="F1718" i="16"/>
  <c r="B1718" i="16"/>
  <c r="N1722" i="16"/>
  <c r="F1722" i="16"/>
  <c r="B1722" i="16"/>
  <c r="N1726" i="16"/>
  <c r="F1726" i="16"/>
  <c r="B1726" i="16"/>
  <c r="N1730" i="16"/>
  <c r="F1730" i="16"/>
  <c r="B1730" i="16"/>
  <c r="N1734" i="16"/>
  <c r="F1734" i="16"/>
  <c r="B1734" i="16"/>
  <c r="B1738" i="16"/>
  <c r="N1738" i="16"/>
  <c r="F1738" i="16"/>
  <c r="N1742" i="16"/>
  <c r="F1742" i="16"/>
  <c r="B1742" i="16"/>
  <c r="N1746" i="16"/>
  <c r="F1746" i="16"/>
  <c r="B1746" i="16"/>
  <c r="N1750" i="16"/>
  <c r="F1750" i="16"/>
  <c r="B1750" i="16"/>
  <c r="N1754" i="16"/>
  <c r="F1754" i="16"/>
  <c r="B1754" i="16"/>
  <c r="N1758" i="16"/>
  <c r="F1758" i="16"/>
  <c r="B1758" i="16"/>
  <c r="N1762" i="16"/>
  <c r="F1762" i="16"/>
  <c r="B1762" i="16"/>
  <c r="N1766" i="16"/>
  <c r="F1766" i="16"/>
  <c r="B1766" i="16"/>
  <c r="N1770" i="16"/>
  <c r="F1770" i="16"/>
  <c r="B1770" i="16"/>
  <c r="N1774" i="16"/>
  <c r="F1774" i="16"/>
  <c r="B1774" i="16"/>
  <c r="N1778" i="16"/>
  <c r="F1778" i="16"/>
  <c r="B1778" i="16"/>
  <c r="N1782" i="16"/>
  <c r="F1782" i="16"/>
  <c r="B1782" i="16"/>
  <c r="N1786" i="16"/>
  <c r="F1786" i="16"/>
  <c r="B1786" i="16"/>
  <c r="N1790" i="16"/>
  <c r="F1790" i="16"/>
  <c r="B1790" i="16"/>
  <c r="N1794" i="16"/>
  <c r="F1794" i="16"/>
  <c r="B1794" i="16"/>
  <c r="N1798" i="16"/>
  <c r="F1798" i="16"/>
  <c r="B1798" i="16"/>
  <c r="N1802" i="16"/>
  <c r="F1802" i="16"/>
  <c r="B1802" i="16"/>
  <c r="N1806" i="16"/>
  <c r="F1806" i="16"/>
  <c r="B1806" i="16"/>
  <c r="N1810" i="16"/>
  <c r="F1810" i="16"/>
  <c r="B1810" i="16"/>
  <c r="N1814" i="16"/>
  <c r="F1814" i="16"/>
  <c r="B1814" i="16"/>
  <c r="N1818" i="16"/>
  <c r="F1818" i="16"/>
  <c r="B1818" i="16"/>
  <c r="N1822" i="16"/>
  <c r="F1822" i="16"/>
  <c r="B1822" i="16"/>
  <c r="N1826" i="16"/>
  <c r="F1826" i="16"/>
  <c r="B1826" i="16"/>
  <c r="N1830" i="16"/>
  <c r="F1830" i="16"/>
  <c r="B1830" i="16"/>
  <c r="N1834" i="16"/>
  <c r="F1834" i="16"/>
  <c r="B1834" i="16"/>
  <c r="N1838" i="16"/>
  <c r="F1838" i="16"/>
  <c r="B1838" i="16"/>
  <c r="N1842" i="16"/>
  <c r="F1842" i="16"/>
  <c r="B1842" i="16"/>
  <c r="N1846" i="16"/>
  <c r="F1846" i="16"/>
  <c r="B1846" i="16"/>
  <c r="N1850" i="16"/>
  <c r="F1850" i="16"/>
  <c r="B1850" i="16"/>
  <c r="N1854" i="16"/>
  <c r="F1854" i="16"/>
  <c r="B1854" i="16"/>
  <c r="N1858" i="16"/>
  <c r="F1858" i="16"/>
  <c r="B1858" i="16"/>
  <c r="N1862" i="16"/>
  <c r="F1862" i="16"/>
  <c r="B1862" i="16"/>
  <c r="N1866" i="16"/>
  <c r="F1866" i="16"/>
  <c r="B1866" i="16"/>
  <c r="N1870" i="16"/>
  <c r="F1870" i="16"/>
  <c r="B1870" i="16"/>
  <c r="N1874" i="16"/>
  <c r="F1874" i="16"/>
  <c r="B1874" i="16"/>
  <c r="N1878" i="16"/>
  <c r="F1878" i="16"/>
  <c r="B1878" i="16"/>
  <c r="N1882" i="16"/>
  <c r="F1882" i="16"/>
  <c r="B1882" i="16"/>
  <c r="N1886" i="16"/>
  <c r="F1886" i="16"/>
  <c r="B1886" i="16"/>
  <c r="N1890" i="16"/>
  <c r="F1890" i="16"/>
  <c r="B1890" i="16"/>
  <c r="N1894" i="16"/>
  <c r="F1894" i="16"/>
  <c r="B1894" i="16"/>
  <c r="N1898" i="16"/>
  <c r="F1898" i="16"/>
  <c r="B1898" i="16"/>
  <c r="N1902" i="16"/>
  <c r="F1902" i="16"/>
  <c r="B1902" i="16"/>
  <c r="N1906" i="16"/>
  <c r="F1906" i="16"/>
  <c r="B1906" i="16"/>
  <c r="N1910" i="16"/>
  <c r="F1910" i="16"/>
  <c r="B1910" i="16"/>
  <c r="N1914" i="16"/>
  <c r="F1914" i="16"/>
  <c r="B1914" i="16"/>
  <c r="N1918" i="16"/>
  <c r="F1918" i="16"/>
  <c r="B1918" i="16"/>
  <c r="N1922" i="16"/>
  <c r="F1922" i="16"/>
  <c r="B1922" i="16"/>
  <c r="N1926" i="16"/>
  <c r="F1926" i="16"/>
  <c r="B1926" i="16"/>
  <c r="N1930" i="16"/>
  <c r="F1930" i="16"/>
  <c r="B1930" i="16"/>
  <c r="N1934" i="16"/>
  <c r="F1934" i="16"/>
  <c r="B1934" i="16"/>
  <c r="N1938" i="16"/>
  <c r="F1938" i="16"/>
  <c r="B1938" i="16"/>
  <c r="N1942" i="16"/>
  <c r="F1942" i="16"/>
  <c r="B1942" i="16"/>
  <c r="N1946" i="16"/>
  <c r="F1946" i="16"/>
  <c r="B1946" i="16"/>
  <c r="N1950" i="16"/>
  <c r="F1950" i="16"/>
  <c r="B1950" i="16"/>
  <c r="N1954" i="16"/>
  <c r="F1954" i="16"/>
  <c r="B1954" i="16"/>
  <c r="N1958" i="16"/>
  <c r="F1958" i="16"/>
  <c r="B1958" i="16"/>
  <c r="N1962" i="16"/>
  <c r="F1962" i="16"/>
  <c r="B1962" i="16"/>
  <c r="N1966" i="16"/>
  <c r="F1966" i="16"/>
  <c r="B1966" i="16"/>
  <c r="N1970" i="16"/>
  <c r="F1970" i="16"/>
  <c r="B1970" i="16"/>
  <c r="N1974" i="16"/>
  <c r="F1974" i="16"/>
  <c r="B1974" i="16"/>
  <c r="N1978" i="16"/>
  <c r="F1978" i="16"/>
  <c r="B1978" i="16"/>
  <c r="N1982" i="16"/>
  <c r="F1982" i="16"/>
  <c r="B1982" i="16"/>
  <c r="N1986" i="16"/>
  <c r="F1986" i="16"/>
  <c r="B1986" i="16"/>
  <c r="N1990" i="16"/>
  <c r="F1990" i="16"/>
  <c r="B1990" i="16"/>
  <c r="N1994" i="16"/>
  <c r="F1994" i="16"/>
  <c r="B1994" i="16"/>
  <c r="N1998" i="16"/>
  <c r="F1998" i="16"/>
  <c r="B1998" i="16"/>
  <c r="N2002" i="16"/>
  <c r="F2002" i="16"/>
  <c r="B2002" i="16"/>
  <c r="N2006" i="16"/>
  <c r="F2006" i="16"/>
  <c r="B2006" i="16"/>
  <c r="N2010" i="16"/>
  <c r="F2010" i="16"/>
  <c r="B2010" i="16"/>
  <c r="N2014" i="16"/>
  <c r="F2014" i="16"/>
  <c r="B2014" i="16"/>
  <c r="N2018" i="16"/>
  <c r="F2018" i="16"/>
  <c r="B2018" i="16"/>
  <c r="N2022" i="16"/>
  <c r="F2022" i="16"/>
  <c r="B2022" i="16"/>
  <c r="N2026" i="16"/>
  <c r="F2026" i="16"/>
  <c r="B2026" i="16"/>
  <c r="N2030" i="16"/>
  <c r="F2030" i="16"/>
  <c r="B2030" i="16"/>
  <c r="N2034" i="16"/>
  <c r="F2034" i="16"/>
  <c r="B2034" i="16"/>
  <c r="N2038" i="16"/>
  <c r="F2038" i="16"/>
  <c r="B2038" i="16"/>
  <c r="N2042" i="16"/>
  <c r="F2042" i="16"/>
  <c r="B2042" i="16"/>
  <c r="N2046" i="16"/>
  <c r="F2046" i="16"/>
  <c r="B2046" i="16"/>
  <c r="N2050" i="16"/>
  <c r="F2050" i="16"/>
  <c r="B2050" i="16"/>
  <c r="N2054" i="16"/>
  <c r="F2054" i="16"/>
  <c r="B2054" i="16"/>
  <c r="N2058" i="16"/>
  <c r="F2058" i="16"/>
  <c r="B2058" i="16"/>
  <c r="N2062" i="16"/>
  <c r="F2062" i="16"/>
  <c r="B2062" i="16"/>
  <c r="N2066" i="16"/>
  <c r="F2066" i="16"/>
  <c r="B2066" i="16"/>
  <c r="N2070" i="16"/>
  <c r="F2070" i="16"/>
  <c r="B2070" i="16"/>
  <c r="N2074" i="16"/>
  <c r="F2074" i="16"/>
  <c r="B2074" i="16"/>
  <c r="N2078" i="16"/>
  <c r="F2078" i="16"/>
  <c r="B2078" i="16"/>
  <c r="N2082" i="16"/>
  <c r="F2082" i="16"/>
  <c r="B2082" i="16"/>
  <c r="N2086" i="16"/>
  <c r="F2086" i="16"/>
  <c r="B2086" i="16"/>
  <c r="N2090" i="16"/>
  <c r="F2090" i="16"/>
  <c r="B2090" i="16"/>
  <c r="N2094" i="16"/>
  <c r="F2094" i="16"/>
  <c r="B2094" i="16"/>
  <c r="N2098" i="16"/>
  <c r="F2098" i="16"/>
  <c r="B2098" i="16"/>
  <c r="N2102" i="16"/>
  <c r="F2102" i="16"/>
  <c r="B2102" i="16"/>
  <c r="N2106" i="16"/>
  <c r="F2106" i="16"/>
  <c r="B2106" i="16"/>
  <c r="N2110" i="16"/>
  <c r="F2110" i="16"/>
  <c r="B2110" i="16"/>
  <c r="N2114" i="16"/>
  <c r="F2114" i="16"/>
  <c r="B2114" i="16"/>
  <c r="N2118" i="16"/>
  <c r="F2118" i="16"/>
  <c r="B2118" i="16"/>
  <c r="N2122" i="16"/>
  <c r="F2122" i="16"/>
  <c r="B2122" i="16"/>
  <c r="N2126" i="16"/>
  <c r="F2126" i="16"/>
  <c r="B2126" i="16"/>
  <c r="N2130" i="16"/>
  <c r="F2130" i="16"/>
  <c r="B2130" i="16"/>
  <c r="N2134" i="16"/>
  <c r="F2134" i="16"/>
  <c r="B2134" i="16"/>
  <c r="N2138" i="16"/>
  <c r="F2138" i="16"/>
  <c r="B2138" i="16"/>
  <c r="N2142" i="16"/>
  <c r="F2142" i="16"/>
  <c r="B2142" i="16"/>
  <c r="N2146" i="16"/>
  <c r="F2146" i="16"/>
  <c r="B2146" i="16"/>
  <c r="N2150" i="16"/>
  <c r="F2150" i="16"/>
  <c r="B2150" i="16"/>
  <c r="N2154" i="16"/>
  <c r="F2154" i="16"/>
  <c r="B2154" i="16"/>
  <c r="N2158" i="16"/>
  <c r="F2158" i="16"/>
  <c r="B2158" i="16"/>
  <c r="N2162" i="16"/>
  <c r="F2162" i="16"/>
  <c r="B2162" i="16"/>
  <c r="N2170" i="16"/>
  <c r="F2170" i="16"/>
  <c r="B2170" i="16"/>
  <c r="N2174" i="16"/>
  <c r="F2174" i="16"/>
  <c r="B2174" i="16"/>
  <c r="N2183" i="16"/>
  <c r="F2183" i="16"/>
  <c r="C2183" i="16"/>
  <c r="B2183" i="16"/>
  <c r="N2191" i="16"/>
  <c r="F2191" i="16"/>
  <c r="C2191" i="16"/>
  <c r="B2191" i="16"/>
  <c r="N2199" i="16"/>
  <c r="F2199" i="16"/>
  <c r="C2199" i="16"/>
  <c r="B2199" i="16"/>
  <c r="N2207" i="16"/>
  <c r="F2207" i="16"/>
  <c r="C2207" i="16"/>
  <c r="B2207" i="16"/>
  <c r="N2215" i="16"/>
  <c r="F2215" i="16"/>
  <c r="C2215" i="16"/>
  <c r="B2215" i="16"/>
  <c r="N2223" i="16"/>
  <c r="F2223" i="16"/>
  <c r="C2223" i="16"/>
  <c r="B2223" i="16"/>
  <c r="N2231" i="16"/>
  <c r="F2231" i="16"/>
  <c r="C2231" i="16"/>
  <c r="B2231" i="16"/>
  <c r="N2239" i="16"/>
  <c r="F2239" i="16"/>
  <c r="C2239" i="16"/>
  <c r="B2239" i="16"/>
  <c r="N2247" i="16"/>
  <c r="F2247" i="16"/>
  <c r="C2247" i="16"/>
  <c r="B2247" i="16"/>
  <c r="N2255" i="16"/>
  <c r="F2255" i="16"/>
  <c r="C2255" i="16"/>
  <c r="B2255" i="16"/>
  <c r="N2263" i="16"/>
  <c r="F2263" i="16"/>
  <c r="C2263" i="16"/>
  <c r="B2263" i="16"/>
  <c r="N2271" i="16"/>
  <c r="F2271" i="16"/>
  <c r="C2271" i="16"/>
  <c r="B2271" i="16"/>
  <c r="N2279" i="16"/>
  <c r="F2279" i="16"/>
  <c r="C2279" i="16"/>
  <c r="B2279" i="16"/>
  <c r="N2287" i="16"/>
  <c r="F2287" i="16"/>
  <c r="C2287" i="16"/>
  <c r="B2287" i="16"/>
  <c r="N2295" i="16"/>
  <c r="F2295" i="16"/>
  <c r="C2295" i="16"/>
  <c r="B2295" i="16"/>
  <c r="N2303" i="16"/>
  <c r="F2303" i="16"/>
  <c r="C2303" i="16"/>
  <c r="B2303" i="16"/>
  <c r="N2311" i="16"/>
  <c r="F2311" i="16"/>
  <c r="C2311" i="16"/>
  <c r="B2311" i="16"/>
  <c r="N2319" i="16"/>
  <c r="F2319" i="16"/>
  <c r="C2319" i="16"/>
  <c r="B2319" i="16"/>
  <c r="N2327" i="16"/>
  <c r="F2327" i="16"/>
  <c r="C2327" i="16"/>
  <c r="B2327" i="16"/>
  <c r="N2335" i="16"/>
  <c r="F2335" i="16"/>
  <c r="C2335" i="16"/>
  <c r="B2335" i="16"/>
  <c r="N2343" i="16"/>
  <c r="F2343" i="16"/>
  <c r="C2343" i="16"/>
  <c r="B2343" i="16"/>
  <c r="N2351" i="16"/>
  <c r="F2351" i="16"/>
  <c r="C2351" i="16"/>
  <c r="B2351" i="16"/>
  <c r="N2359" i="16"/>
  <c r="F2359" i="16"/>
  <c r="C2359" i="16"/>
  <c r="B2359" i="16"/>
  <c r="N2367" i="16"/>
  <c r="F2367" i="16"/>
  <c r="C2367" i="16"/>
  <c r="B2367" i="16"/>
  <c r="N2375" i="16"/>
  <c r="F2375" i="16"/>
  <c r="C2375" i="16"/>
  <c r="B2375" i="16"/>
  <c r="N2383" i="16"/>
  <c r="F2383" i="16"/>
  <c r="C2383" i="16"/>
  <c r="B2383" i="16"/>
  <c r="N2391" i="16"/>
  <c r="F2391" i="16"/>
  <c r="C2391" i="16"/>
  <c r="B2391" i="16"/>
  <c r="N2399" i="16"/>
  <c r="F2399" i="16"/>
  <c r="C2399" i="16"/>
  <c r="B2399" i="16"/>
  <c r="N2407" i="16"/>
  <c r="F2407" i="16"/>
  <c r="C2407" i="16"/>
  <c r="B2407" i="16"/>
  <c r="N2415" i="16"/>
  <c r="F2415" i="16"/>
  <c r="C2415" i="16"/>
  <c r="B2415" i="16"/>
  <c r="N2423" i="16"/>
  <c r="F2423" i="16"/>
  <c r="C2423" i="16"/>
  <c r="B2423" i="16"/>
  <c r="N2431" i="16"/>
  <c r="F2431" i="16"/>
  <c r="C2431" i="16"/>
  <c r="B2431" i="16"/>
  <c r="N2439" i="16"/>
  <c r="F2439" i="16"/>
  <c r="C2439" i="16"/>
  <c r="B2439" i="16"/>
  <c r="N2447" i="16"/>
  <c r="F2447" i="16"/>
  <c r="C2447" i="16"/>
  <c r="B2447" i="16"/>
  <c r="N2455" i="16"/>
  <c r="F2455" i="16"/>
  <c r="C2455" i="16"/>
  <c r="B2455" i="16"/>
  <c r="N2463" i="16"/>
  <c r="F2463" i="16"/>
  <c r="C2463" i="16"/>
  <c r="B2463" i="16"/>
  <c r="N2471" i="16"/>
  <c r="F2471" i="16"/>
  <c r="C2471" i="16"/>
  <c r="B2471" i="16"/>
  <c r="N2479" i="16"/>
  <c r="F2479" i="16"/>
  <c r="C2479" i="16"/>
  <c r="B2479" i="16"/>
  <c r="N2487" i="16"/>
  <c r="F2487" i="16"/>
  <c r="C2487" i="16"/>
  <c r="B2487" i="16"/>
  <c r="N2495" i="16"/>
  <c r="F2495" i="16"/>
  <c r="C2495" i="16"/>
  <c r="B2495" i="16"/>
  <c r="N2503" i="16"/>
  <c r="F2503" i="16"/>
  <c r="C2503" i="16"/>
  <c r="B2503" i="16"/>
  <c r="N2511" i="16"/>
  <c r="F2511" i="16"/>
  <c r="C2511" i="16"/>
  <c r="B2511" i="16"/>
  <c r="N2519" i="16"/>
  <c r="F2519" i="16"/>
  <c r="C2519" i="16"/>
  <c r="B2519" i="16"/>
  <c r="N2527" i="16"/>
  <c r="F2527" i="16"/>
  <c r="C2527" i="16"/>
  <c r="B2527" i="16"/>
  <c r="N2535" i="16"/>
  <c r="F2535" i="16"/>
  <c r="C2535" i="16"/>
  <c r="B2535" i="16"/>
  <c r="B873" i="16"/>
  <c r="B1304" i="16"/>
  <c r="N1409" i="16"/>
  <c r="F1409" i="16"/>
  <c r="B1409" i="16"/>
  <c r="C1410" i="16"/>
  <c r="N1413" i="16"/>
  <c r="F1413" i="16"/>
  <c r="B1413" i="16"/>
  <c r="C1414" i="16"/>
  <c r="N1417" i="16"/>
  <c r="F1417" i="16"/>
  <c r="B1417" i="16"/>
  <c r="C1418" i="16"/>
  <c r="N1421" i="16"/>
  <c r="F1421" i="16"/>
  <c r="B1421" i="16"/>
  <c r="C1422" i="16"/>
  <c r="N1425" i="16"/>
  <c r="F1425" i="16"/>
  <c r="B1425" i="16"/>
  <c r="C1426" i="16"/>
  <c r="N1429" i="16"/>
  <c r="F1429" i="16"/>
  <c r="B1429" i="16"/>
  <c r="C1430" i="16"/>
  <c r="N1433" i="16"/>
  <c r="F1433" i="16"/>
  <c r="B1433" i="16"/>
  <c r="C1434" i="16"/>
  <c r="N1437" i="16"/>
  <c r="F1437" i="16"/>
  <c r="B1437" i="16"/>
  <c r="C1438" i="16"/>
  <c r="N1441" i="16"/>
  <c r="F1441" i="16"/>
  <c r="B1441" i="16"/>
  <c r="C1442" i="16"/>
  <c r="N1445" i="16"/>
  <c r="F1445" i="16"/>
  <c r="B1445" i="16"/>
  <c r="C1446" i="16"/>
  <c r="N1449" i="16"/>
  <c r="F1449" i="16"/>
  <c r="B1449" i="16"/>
  <c r="C1450" i="16"/>
  <c r="N1453" i="16"/>
  <c r="F1453" i="16"/>
  <c r="B1453" i="16"/>
  <c r="C1454" i="16"/>
  <c r="N1457" i="16"/>
  <c r="F1457" i="16"/>
  <c r="B1457" i="16"/>
  <c r="C1458" i="16"/>
  <c r="N1461" i="16"/>
  <c r="F1461" i="16"/>
  <c r="B1461" i="16"/>
  <c r="C1462" i="16"/>
  <c r="N1465" i="16"/>
  <c r="F1465" i="16"/>
  <c r="B1465" i="16"/>
  <c r="C1466" i="16"/>
  <c r="N1469" i="16"/>
  <c r="F1469" i="16"/>
  <c r="B1469" i="16"/>
  <c r="C1470" i="16"/>
  <c r="N1473" i="16"/>
  <c r="F1473" i="16"/>
  <c r="B1473" i="16"/>
  <c r="C1474" i="16"/>
  <c r="N1477" i="16"/>
  <c r="F1477" i="16"/>
  <c r="B1477" i="16"/>
  <c r="C1478" i="16"/>
  <c r="N1481" i="16"/>
  <c r="F1481" i="16"/>
  <c r="B1481" i="16"/>
  <c r="C1482" i="16"/>
  <c r="N1485" i="16"/>
  <c r="F1485" i="16"/>
  <c r="B1485" i="16"/>
  <c r="C1486" i="16"/>
  <c r="N1489" i="16"/>
  <c r="F1489" i="16"/>
  <c r="B1489" i="16"/>
  <c r="C1490" i="16"/>
  <c r="N1493" i="16"/>
  <c r="F1493" i="16"/>
  <c r="B1493" i="16"/>
  <c r="C1494" i="16"/>
  <c r="N1497" i="16"/>
  <c r="F1497" i="16"/>
  <c r="B1497" i="16"/>
  <c r="C1498" i="16"/>
  <c r="N1501" i="16"/>
  <c r="F1501" i="16"/>
  <c r="B1501" i="16"/>
  <c r="C1502" i="16"/>
  <c r="N1505" i="16"/>
  <c r="F1505" i="16"/>
  <c r="B1505" i="16"/>
  <c r="C1506" i="16"/>
  <c r="N1509" i="16"/>
  <c r="F1509" i="16"/>
  <c r="B1509" i="16"/>
  <c r="C1510" i="16"/>
  <c r="N1513" i="16"/>
  <c r="F1513" i="16"/>
  <c r="B1513" i="16"/>
  <c r="C1514" i="16"/>
  <c r="N1517" i="16"/>
  <c r="F1517" i="16"/>
  <c r="B1517" i="16"/>
  <c r="C1518" i="16"/>
  <c r="N1521" i="16"/>
  <c r="F1521" i="16"/>
  <c r="B1521" i="16"/>
  <c r="C1522" i="16"/>
  <c r="N1525" i="16"/>
  <c r="F1525" i="16"/>
  <c r="B1525" i="16"/>
  <c r="C1526" i="16"/>
  <c r="N1529" i="16"/>
  <c r="F1529" i="16"/>
  <c r="B1529" i="16"/>
  <c r="C1530" i="16"/>
  <c r="N1533" i="16"/>
  <c r="F1533" i="16"/>
  <c r="B1533" i="16"/>
  <c r="C1534" i="16"/>
  <c r="N1537" i="16"/>
  <c r="F1537" i="16"/>
  <c r="B1537" i="16"/>
  <c r="C1538" i="16"/>
  <c r="N1541" i="16"/>
  <c r="F1541" i="16"/>
  <c r="B1541" i="16"/>
  <c r="C1542" i="16"/>
  <c r="N1545" i="16"/>
  <c r="F1545" i="16"/>
  <c r="B1545" i="16"/>
  <c r="C1546" i="16"/>
  <c r="N1549" i="16"/>
  <c r="F1549" i="16"/>
  <c r="B1549" i="16"/>
  <c r="C1550" i="16"/>
  <c r="N1553" i="16"/>
  <c r="F1553" i="16"/>
  <c r="B1553" i="16"/>
  <c r="C1554" i="16"/>
  <c r="N1557" i="16"/>
  <c r="F1557" i="16"/>
  <c r="B1557" i="16"/>
  <c r="C1558" i="16"/>
  <c r="N1561" i="16"/>
  <c r="F1561" i="16"/>
  <c r="B1561" i="16"/>
  <c r="C1562" i="16"/>
  <c r="N1565" i="16"/>
  <c r="F1565" i="16"/>
  <c r="B1565" i="16"/>
  <c r="C1566" i="16"/>
  <c r="N1569" i="16"/>
  <c r="F1569" i="16"/>
  <c r="B1569" i="16"/>
  <c r="C1570" i="16"/>
  <c r="N1573" i="16"/>
  <c r="F1573" i="16"/>
  <c r="B1573" i="16"/>
  <c r="C1574" i="16"/>
  <c r="N1577" i="16"/>
  <c r="F1577" i="16"/>
  <c r="B1577" i="16"/>
  <c r="C1578" i="16"/>
  <c r="N1581" i="16"/>
  <c r="F1581" i="16"/>
  <c r="B1581" i="16"/>
  <c r="C1582" i="16"/>
  <c r="N1585" i="16"/>
  <c r="F1585" i="16"/>
  <c r="B1585" i="16"/>
  <c r="C1586" i="16"/>
  <c r="N1589" i="16"/>
  <c r="F1589" i="16"/>
  <c r="B1589" i="16"/>
  <c r="C1590" i="16"/>
  <c r="N1593" i="16"/>
  <c r="F1593" i="16"/>
  <c r="B1593" i="16"/>
  <c r="C1594" i="16"/>
  <c r="N1597" i="16"/>
  <c r="F1597" i="16"/>
  <c r="B1597" i="16"/>
  <c r="C1598" i="16"/>
  <c r="N1601" i="16"/>
  <c r="F1601" i="16"/>
  <c r="B1601" i="16"/>
  <c r="C1602" i="16"/>
  <c r="N1605" i="16"/>
  <c r="F1605" i="16"/>
  <c r="B1605" i="16"/>
  <c r="C1606" i="16"/>
  <c r="N1609" i="16"/>
  <c r="F1609" i="16"/>
  <c r="B1609" i="16"/>
  <c r="C1610" i="16"/>
  <c r="N1613" i="16"/>
  <c r="F1613" i="16"/>
  <c r="B1613" i="16"/>
  <c r="C1614" i="16"/>
  <c r="N1617" i="16"/>
  <c r="F1617" i="16"/>
  <c r="B1617" i="16"/>
  <c r="C1618" i="16"/>
  <c r="N1621" i="16"/>
  <c r="F1621" i="16"/>
  <c r="B1621" i="16"/>
  <c r="C1622" i="16"/>
  <c r="N1625" i="16"/>
  <c r="F1625" i="16"/>
  <c r="B1625" i="16"/>
  <c r="C1626" i="16"/>
  <c r="N1629" i="16"/>
  <c r="F1629" i="16"/>
  <c r="B1629" i="16"/>
  <c r="C1630" i="16"/>
  <c r="N1633" i="16"/>
  <c r="F1633" i="16"/>
  <c r="B1633" i="16"/>
  <c r="C1634" i="16"/>
  <c r="N1637" i="16"/>
  <c r="F1637" i="16"/>
  <c r="B1637" i="16"/>
  <c r="C1638" i="16"/>
  <c r="N1641" i="16"/>
  <c r="F1641" i="16"/>
  <c r="B1641" i="16"/>
  <c r="C1642" i="16"/>
  <c r="N1645" i="16"/>
  <c r="F1645" i="16"/>
  <c r="B1645" i="16"/>
  <c r="C1646" i="16"/>
  <c r="N1649" i="16"/>
  <c r="F1649" i="16"/>
  <c r="B1649" i="16"/>
  <c r="C1650" i="16"/>
  <c r="N1653" i="16"/>
  <c r="F1653" i="16"/>
  <c r="B1653" i="16"/>
  <c r="C1654" i="16"/>
  <c r="N1657" i="16"/>
  <c r="F1657" i="16"/>
  <c r="B1657" i="16"/>
  <c r="C1658" i="16"/>
  <c r="N1661" i="16"/>
  <c r="F1661" i="16"/>
  <c r="B1661" i="16"/>
  <c r="C1662" i="16"/>
  <c r="N1665" i="16"/>
  <c r="F1665" i="16"/>
  <c r="B1665" i="16"/>
  <c r="C1666" i="16"/>
  <c r="N1669" i="16"/>
  <c r="F1669" i="16"/>
  <c r="B1669" i="16"/>
  <c r="C1670" i="16"/>
  <c r="N1673" i="16"/>
  <c r="F1673" i="16"/>
  <c r="B1673" i="16"/>
  <c r="C1674" i="16"/>
  <c r="N1677" i="16"/>
  <c r="F1677" i="16"/>
  <c r="B1677" i="16"/>
  <c r="C1678" i="16"/>
  <c r="N1681" i="16"/>
  <c r="F1681" i="16"/>
  <c r="B1681" i="16"/>
  <c r="C1682" i="16"/>
  <c r="N1685" i="16"/>
  <c r="F1685" i="16"/>
  <c r="B1685" i="16"/>
  <c r="C1686" i="16"/>
  <c r="N1689" i="16"/>
  <c r="F1689" i="16"/>
  <c r="B1689" i="16"/>
  <c r="C1690" i="16"/>
  <c r="N1693" i="16"/>
  <c r="F1693" i="16"/>
  <c r="B1693" i="16"/>
  <c r="C1694" i="16"/>
  <c r="N1697" i="16"/>
  <c r="F1697" i="16"/>
  <c r="B1697" i="16"/>
  <c r="C1698" i="16"/>
  <c r="N1701" i="16"/>
  <c r="F1701" i="16"/>
  <c r="B1701" i="16"/>
  <c r="C1702" i="16"/>
  <c r="N1705" i="16"/>
  <c r="F1705" i="16"/>
  <c r="B1705" i="16"/>
  <c r="C1706" i="16"/>
  <c r="N1709" i="16"/>
  <c r="F1709" i="16"/>
  <c r="B1709" i="16"/>
  <c r="C1710" i="16"/>
  <c r="N1713" i="16"/>
  <c r="F1713" i="16"/>
  <c r="B1713" i="16"/>
  <c r="C1714" i="16"/>
  <c r="N1717" i="16"/>
  <c r="F1717" i="16"/>
  <c r="B1717" i="16"/>
  <c r="C1718" i="16"/>
  <c r="N1721" i="16"/>
  <c r="F1721" i="16"/>
  <c r="B1721" i="16"/>
  <c r="C1722" i="16"/>
  <c r="N1725" i="16"/>
  <c r="F1725" i="16"/>
  <c r="B1725" i="16"/>
  <c r="C1726" i="16"/>
  <c r="N1729" i="16"/>
  <c r="F1729" i="16"/>
  <c r="B1729" i="16"/>
  <c r="C1730" i="16"/>
  <c r="N1733" i="16"/>
  <c r="F1733" i="16"/>
  <c r="B1733" i="16"/>
  <c r="C1734" i="16"/>
  <c r="N1737" i="16"/>
  <c r="F1737" i="16"/>
  <c r="B1737" i="16"/>
  <c r="C1738" i="16"/>
  <c r="N1741" i="16"/>
  <c r="F1741" i="16"/>
  <c r="B1741" i="16"/>
  <c r="C1742" i="16"/>
  <c r="N1745" i="16"/>
  <c r="F1745" i="16"/>
  <c r="B1745" i="16"/>
  <c r="C1746" i="16"/>
  <c r="N1749" i="16"/>
  <c r="F1749" i="16"/>
  <c r="B1749" i="16"/>
  <c r="C1750" i="16"/>
  <c r="N1753" i="16"/>
  <c r="F1753" i="16"/>
  <c r="B1753" i="16"/>
  <c r="C1754" i="16"/>
  <c r="N1757" i="16"/>
  <c r="F1757" i="16"/>
  <c r="B1757" i="16"/>
  <c r="C1758" i="16"/>
  <c r="N1761" i="16"/>
  <c r="F1761" i="16"/>
  <c r="B1761" i="16"/>
  <c r="C1762" i="16"/>
  <c r="N1765" i="16"/>
  <c r="F1765" i="16"/>
  <c r="B1765" i="16"/>
  <c r="C1766" i="16"/>
  <c r="N1769" i="16"/>
  <c r="F1769" i="16"/>
  <c r="B1769" i="16"/>
  <c r="C1770" i="16"/>
  <c r="N1773" i="16"/>
  <c r="F1773" i="16"/>
  <c r="B1773" i="16"/>
  <c r="C1774" i="16"/>
  <c r="N1777" i="16"/>
  <c r="F1777" i="16"/>
  <c r="B1777" i="16"/>
  <c r="C1778" i="16"/>
  <c r="N1781" i="16"/>
  <c r="F1781" i="16"/>
  <c r="B1781" i="16"/>
  <c r="C1782" i="16"/>
  <c r="N1785" i="16"/>
  <c r="F1785" i="16"/>
  <c r="B1785" i="16"/>
  <c r="C1786" i="16"/>
  <c r="N1789" i="16"/>
  <c r="F1789" i="16"/>
  <c r="B1789" i="16"/>
  <c r="C1790" i="16"/>
  <c r="N1793" i="16"/>
  <c r="F1793" i="16"/>
  <c r="B1793" i="16"/>
  <c r="C1794" i="16"/>
  <c r="N1797" i="16"/>
  <c r="F1797" i="16"/>
  <c r="B1797" i="16"/>
  <c r="C1798" i="16"/>
  <c r="N1801" i="16"/>
  <c r="F1801" i="16"/>
  <c r="B1801" i="16"/>
  <c r="C1802" i="16"/>
  <c r="N1805" i="16"/>
  <c r="F1805" i="16"/>
  <c r="B1805" i="16"/>
  <c r="C1806" i="16"/>
  <c r="N1809" i="16"/>
  <c r="F1809" i="16"/>
  <c r="B1809" i="16"/>
  <c r="C1810" i="16"/>
  <c r="N1813" i="16"/>
  <c r="F1813" i="16"/>
  <c r="B1813" i="16"/>
  <c r="C1814" i="16"/>
  <c r="N1817" i="16"/>
  <c r="F1817" i="16"/>
  <c r="B1817" i="16"/>
  <c r="C1818" i="16"/>
  <c r="N1821" i="16"/>
  <c r="F1821" i="16"/>
  <c r="B1821" i="16"/>
  <c r="C1822" i="16"/>
  <c r="N1825" i="16"/>
  <c r="F1825" i="16"/>
  <c r="B1825" i="16"/>
  <c r="C1826" i="16"/>
  <c r="N1829" i="16"/>
  <c r="F1829" i="16"/>
  <c r="B1829" i="16"/>
  <c r="C1830" i="16"/>
  <c r="N1833" i="16"/>
  <c r="F1833" i="16"/>
  <c r="B1833" i="16"/>
  <c r="C1834" i="16"/>
  <c r="N1837" i="16"/>
  <c r="F1837" i="16"/>
  <c r="B1837" i="16"/>
  <c r="C1838" i="16"/>
  <c r="N1841" i="16"/>
  <c r="F1841" i="16"/>
  <c r="B1841" i="16"/>
  <c r="C1842" i="16"/>
  <c r="N1845" i="16"/>
  <c r="F1845" i="16"/>
  <c r="B1845" i="16"/>
  <c r="C1846" i="16"/>
  <c r="N1849" i="16"/>
  <c r="F1849" i="16"/>
  <c r="B1849" i="16"/>
  <c r="C1850" i="16"/>
  <c r="N1853" i="16"/>
  <c r="F1853" i="16"/>
  <c r="B1853" i="16"/>
  <c r="C1854" i="16"/>
  <c r="N1857" i="16"/>
  <c r="F1857" i="16"/>
  <c r="B1857" i="16"/>
  <c r="C1858" i="16"/>
  <c r="N1861" i="16"/>
  <c r="F1861" i="16"/>
  <c r="B1861" i="16"/>
  <c r="C1862" i="16"/>
  <c r="N1865" i="16"/>
  <c r="F1865" i="16"/>
  <c r="B1865" i="16"/>
  <c r="C1866" i="16"/>
  <c r="N1869" i="16"/>
  <c r="F1869" i="16"/>
  <c r="B1869" i="16"/>
  <c r="C1870" i="16"/>
  <c r="N1873" i="16"/>
  <c r="F1873" i="16"/>
  <c r="B1873" i="16"/>
  <c r="C1874" i="16"/>
  <c r="N1877" i="16"/>
  <c r="F1877" i="16"/>
  <c r="B1877" i="16"/>
  <c r="C1878" i="16"/>
  <c r="N1881" i="16"/>
  <c r="F1881" i="16"/>
  <c r="B1881" i="16"/>
  <c r="C1882" i="16"/>
  <c r="N1885" i="16"/>
  <c r="F1885" i="16"/>
  <c r="B1885" i="16"/>
  <c r="C1886" i="16"/>
  <c r="N1889" i="16"/>
  <c r="F1889" i="16"/>
  <c r="B1889" i="16"/>
  <c r="C1890" i="16"/>
  <c r="N1893" i="16"/>
  <c r="F1893" i="16"/>
  <c r="B1893" i="16"/>
  <c r="C1894" i="16"/>
  <c r="N1897" i="16"/>
  <c r="F1897" i="16"/>
  <c r="B1897" i="16"/>
  <c r="C1898" i="16"/>
  <c r="N1901" i="16"/>
  <c r="F1901" i="16"/>
  <c r="B1901" i="16"/>
  <c r="C1902" i="16"/>
  <c r="N1905" i="16"/>
  <c r="F1905" i="16"/>
  <c r="B1905" i="16"/>
  <c r="C1906" i="16"/>
  <c r="N1909" i="16"/>
  <c r="F1909" i="16"/>
  <c r="B1909" i="16"/>
  <c r="C1910" i="16"/>
  <c r="N1913" i="16"/>
  <c r="F1913" i="16"/>
  <c r="B1913" i="16"/>
  <c r="C1914" i="16"/>
  <c r="N1917" i="16"/>
  <c r="F1917" i="16"/>
  <c r="B1917" i="16"/>
  <c r="C1918" i="16"/>
  <c r="N1921" i="16"/>
  <c r="F1921" i="16"/>
  <c r="B1921" i="16"/>
  <c r="C1922" i="16"/>
  <c r="N1925" i="16"/>
  <c r="F1925" i="16"/>
  <c r="B1925" i="16"/>
  <c r="C1926" i="16"/>
  <c r="N1929" i="16"/>
  <c r="F1929" i="16"/>
  <c r="B1929" i="16"/>
  <c r="C1930" i="16"/>
  <c r="N1933" i="16"/>
  <c r="F1933" i="16"/>
  <c r="B1933" i="16"/>
  <c r="C1934" i="16"/>
  <c r="N1937" i="16"/>
  <c r="F1937" i="16"/>
  <c r="B1937" i="16"/>
  <c r="C1938" i="16"/>
  <c r="N1941" i="16"/>
  <c r="F1941" i="16"/>
  <c r="B1941" i="16"/>
  <c r="C1942" i="16"/>
  <c r="N1945" i="16"/>
  <c r="F1945" i="16"/>
  <c r="B1945" i="16"/>
  <c r="C1946" i="16"/>
  <c r="N1949" i="16"/>
  <c r="F1949" i="16"/>
  <c r="B1949" i="16"/>
  <c r="C1950" i="16"/>
  <c r="N1953" i="16"/>
  <c r="F1953" i="16"/>
  <c r="B1953" i="16"/>
  <c r="C1954" i="16"/>
  <c r="N1957" i="16"/>
  <c r="F1957" i="16"/>
  <c r="B1957" i="16"/>
  <c r="C1958" i="16"/>
  <c r="N1961" i="16"/>
  <c r="F1961" i="16"/>
  <c r="B1961" i="16"/>
  <c r="C1962" i="16"/>
  <c r="N1965" i="16"/>
  <c r="F1965" i="16"/>
  <c r="B1965" i="16"/>
  <c r="C1966" i="16"/>
  <c r="N1969" i="16"/>
  <c r="F1969" i="16"/>
  <c r="B1969" i="16"/>
  <c r="C1970" i="16"/>
  <c r="N1973" i="16"/>
  <c r="F1973" i="16"/>
  <c r="B1973" i="16"/>
  <c r="C1974" i="16"/>
  <c r="N1977" i="16"/>
  <c r="F1977" i="16"/>
  <c r="B1977" i="16"/>
  <c r="C1978" i="16"/>
  <c r="N1981" i="16"/>
  <c r="F1981" i="16"/>
  <c r="B1981" i="16"/>
  <c r="C1982" i="16"/>
  <c r="N1985" i="16"/>
  <c r="F1985" i="16"/>
  <c r="B1985" i="16"/>
  <c r="C1986" i="16"/>
  <c r="N1989" i="16"/>
  <c r="F1989" i="16"/>
  <c r="B1989" i="16"/>
  <c r="C1990" i="16"/>
  <c r="N1993" i="16"/>
  <c r="F1993" i="16"/>
  <c r="B1993" i="16"/>
  <c r="C1994" i="16"/>
  <c r="N1997" i="16"/>
  <c r="F1997" i="16"/>
  <c r="B1997" i="16"/>
  <c r="C1998" i="16"/>
  <c r="N2001" i="16"/>
  <c r="F2001" i="16"/>
  <c r="B2001" i="16"/>
  <c r="C2002" i="16"/>
  <c r="N2005" i="16"/>
  <c r="F2005" i="16"/>
  <c r="B2005" i="16"/>
  <c r="C2006" i="16"/>
  <c r="N2009" i="16"/>
  <c r="F2009" i="16"/>
  <c r="B2009" i="16"/>
  <c r="C2010" i="16"/>
  <c r="N2013" i="16"/>
  <c r="F2013" i="16"/>
  <c r="B2013" i="16"/>
  <c r="C2014" i="16"/>
  <c r="N2017" i="16"/>
  <c r="F2017" i="16"/>
  <c r="B2017" i="16"/>
  <c r="C2018" i="16"/>
  <c r="N2021" i="16"/>
  <c r="F2021" i="16"/>
  <c r="B2021" i="16"/>
  <c r="C2022" i="16"/>
  <c r="N2025" i="16"/>
  <c r="F2025" i="16"/>
  <c r="B2025" i="16"/>
  <c r="C2026" i="16"/>
  <c r="N2029" i="16"/>
  <c r="F2029" i="16"/>
  <c r="B2029" i="16"/>
  <c r="C2030" i="16"/>
  <c r="N2033" i="16"/>
  <c r="F2033" i="16"/>
  <c r="B2033" i="16"/>
  <c r="C2034" i="16"/>
  <c r="N2037" i="16"/>
  <c r="F2037" i="16"/>
  <c r="B2037" i="16"/>
  <c r="C2038" i="16"/>
  <c r="N2041" i="16"/>
  <c r="F2041" i="16"/>
  <c r="B2041" i="16"/>
  <c r="C2042" i="16"/>
  <c r="N2045" i="16"/>
  <c r="F2045" i="16"/>
  <c r="B2045" i="16"/>
  <c r="C2046" i="16"/>
  <c r="N2049" i="16"/>
  <c r="F2049" i="16"/>
  <c r="B2049" i="16"/>
  <c r="C2050" i="16"/>
  <c r="N2053" i="16"/>
  <c r="F2053" i="16"/>
  <c r="B2053" i="16"/>
  <c r="C2054" i="16"/>
  <c r="N2057" i="16"/>
  <c r="F2057" i="16"/>
  <c r="B2057" i="16"/>
  <c r="C2058" i="16"/>
  <c r="N2061" i="16"/>
  <c r="F2061" i="16"/>
  <c r="B2061" i="16"/>
  <c r="C2062" i="16"/>
  <c r="N2065" i="16"/>
  <c r="F2065" i="16"/>
  <c r="B2065" i="16"/>
  <c r="C2066" i="16"/>
  <c r="N2069" i="16"/>
  <c r="F2069" i="16"/>
  <c r="B2069" i="16"/>
  <c r="C2070" i="16"/>
  <c r="N2073" i="16"/>
  <c r="F2073" i="16"/>
  <c r="B2073" i="16"/>
  <c r="C2074" i="16"/>
  <c r="N2077" i="16"/>
  <c r="F2077" i="16"/>
  <c r="B2077" i="16"/>
  <c r="C2078" i="16"/>
  <c r="N2081" i="16"/>
  <c r="F2081" i="16"/>
  <c r="B2081" i="16"/>
  <c r="C2082" i="16"/>
  <c r="N2085" i="16"/>
  <c r="F2085" i="16"/>
  <c r="B2085" i="16"/>
  <c r="C2086" i="16"/>
  <c r="N2089" i="16"/>
  <c r="F2089" i="16"/>
  <c r="B2089" i="16"/>
  <c r="C2090" i="16"/>
  <c r="N2093" i="16"/>
  <c r="F2093" i="16"/>
  <c r="B2093" i="16"/>
  <c r="C2094" i="16"/>
  <c r="N2097" i="16"/>
  <c r="F2097" i="16"/>
  <c r="B2097" i="16"/>
  <c r="C2098" i="16"/>
  <c r="N2101" i="16"/>
  <c r="F2101" i="16"/>
  <c r="B2101" i="16"/>
  <c r="C2102" i="16"/>
  <c r="N2105" i="16"/>
  <c r="F2105" i="16"/>
  <c r="B2105" i="16"/>
  <c r="C2106" i="16"/>
  <c r="N2109" i="16"/>
  <c r="F2109" i="16"/>
  <c r="B2109" i="16"/>
  <c r="C2110" i="16"/>
  <c r="N2113" i="16"/>
  <c r="F2113" i="16"/>
  <c r="B2113" i="16"/>
  <c r="C2114" i="16"/>
  <c r="N2117" i="16"/>
  <c r="F2117" i="16"/>
  <c r="B2117" i="16"/>
  <c r="C2118" i="16"/>
  <c r="N2121" i="16"/>
  <c r="F2121" i="16"/>
  <c r="B2121" i="16"/>
  <c r="C2122" i="16"/>
  <c r="N2125" i="16"/>
  <c r="F2125" i="16"/>
  <c r="B2125" i="16"/>
  <c r="C2126" i="16"/>
  <c r="N2129" i="16"/>
  <c r="F2129" i="16"/>
  <c r="B2129" i="16"/>
  <c r="C2130" i="16"/>
  <c r="N2133" i="16"/>
  <c r="F2133" i="16"/>
  <c r="B2133" i="16"/>
  <c r="C2134" i="16"/>
  <c r="N2137" i="16"/>
  <c r="F2137" i="16"/>
  <c r="B2137" i="16"/>
  <c r="C2138" i="16"/>
  <c r="N2141" i="16"/>
  <c r="F2141" i="16"/>
  <c r="B2141" i="16"/>
  <c r="C2142" i="16"/>
  <c r="N2145" i="16"/>
  <c r="F2145" i="16"/>
  <c r="B2145" i="16"/>
  <c r="C2146" i="16"/>
  <c r="N2149" i="16"/>
  <c r="F2149" i="16"/>
  <c r="B2149" i="16"/>
  <c r="C2150" i="16"/>
  <c r="N2153" i="16"/>
  <c r="F2153" i="16"/>
  <c r="B2153" i="16"/>
  <c r="C2154" i="16"/>
  <c r="N2157" i="16"/>
  <c r="F2157" i="16"/>
  <c r="B2157" i="16"/>
  <c r="C2158" i="16"/>
  <c r="N2161" i="16"/>
  <c r="F2161" i="16"/>
  <c r="B2161" i="16"/>
  <c r="C2162" i="16"/>
  <c r="N2165" i="16"/>
  <c r="F2165" i="16"/>
  <c r="B2165" i="16"/>
  <c r="B2169" i="16"/>
  <c r="N2169" i="16"/>
  <c r="F2169" i="16"/>
  <c r="C2170" i="16"/>
  <c r="N2173" i="16"/>
  <c r="F2173" i="16"/>
  <c r="B2173" i="16"/>
  <c r="C2174" i="16"/>
  <c r="C2177" i="16"/>
  <c r="B2177" i="16"/>
  <c r="N2181" i="16"/>
  <c r="F2181" i="16"/>
  <c r="C2181" i="16"/>
  <c r="B2181" i="16"/>
  <c r="N2189" i="16"/>
  <c r="F2189" i="16"/>
  <c r="C2189" i="16"/>
  <c r="B2189" i="16"/>
  <c r="N2197" i="16"/>
  <c r="F2197" i="16"/>
  <c r="C2197" i="16"/>
  <c r="B2197" i="16"/>
  <c r="N2205" i="16"/>
  <c r="F2205" i="16"/>
  <c r="C2205" i="16"/>
  <c r="B2205" i="16"/>
  <c r="N2213" i="16"/>
  <c r="F2213" i="16"/>
  <c r="C2213" i="16"/>
  <c r="B2213" i="16"/>
  <c r="N2221" i="16"/>
  <c r="F2221" i="16"/>
  <c r="C2221" i="16"/>
  <c r="B2221" i="16"/>
  <c r="N2229" i="16"/>
  <c r="F2229" i="16"/>
  <c r="C2229" i="16"/>
  <c r="B2229" i="16"/>
  <c r="N2237" i="16"/>
  <c r="F2237" i="16"/>
  <c r="C2237" i="16"/>
  <c r="B2237" i="16"/>
  <c r="N2245" i="16"/>
  <c r="F2245" i="16"/>
  <c r="C2245" i="16"/>
  <c r="B2245" i="16"/>
  <c r="N2253" i="16"/>
  <c r="F2253" i="16"/>
  <c r="C2253" i="16"/>
  <c r="B2253" i="16"/>
  <c r="N2261" i="16"/>
  <c r="F2261" i="16"/>
  <c r="C2261" i="16"/>
  <c r="B2261" i="16"/>
  <c r="N2269" i="16"/>
  <c r="F2269" i="16"/>
  <c r="C2269" i="16"/>
  <c r="B2269" i="16"/>
  <c r="N2277" i="16"/>
  <c r="F2277" i="16"/>
  <c r="C2277" i="16"/>
  <c r="B2277" i="16"/>
  <c r="N2285" i="16"/>
  <c r="F2285" i="16"/>
  <c r="C2285" i="16"/>
  <c r="B2285" i="16"/>
  <c r="N2293" i="16"/>
  <c r="F2293" i="16"/>
  <c r="C2293" i="16"/>
  <c r="B2293" i="16"/>
  <c r="N2301" i="16"/>
  <c r="F2301" i="16"/>
  <c r="C2301" i="16"/>
  <c r="B2301" i="16"/>
  <c r="N2309" i="16"/>
  <c r="F2309" i="16"/>
  <c r="C2309" i="16"/>
  <c r="B2309" i="16"/>
  <c r="N2317" i="16"/>
  <c r="F2317" i="16"/>
  <c r="C2317" i="16"/>
  <c r="B2317" i="16"/>
  <c r="N2325" i="16"/>
  <c r="F2325" i="16"/>
  <c r="C2325" i="16"/>
  <c r="B2325" i="16"/>
  <c r="N2333" i="16"/>
  <c r="F2333" i="16"/>
  <c r="C2333" i="16"/>
  <c r="B2333" i="16"/>
  <c r="N2341" i="16"/>
  <c r="F2341" i="16"/>
  <c r="C2341" i="16"/>
  <c r="B2341" i="16"/>
  <c r="N2349" i="16"/>
  <c r="F2349" i="16"/>
  <c r="C2349" i="16"/>
  <c r="B2349" i="16"/>
  <c r="N2357" i="16"/>
  <c r="F2357" i="16"/>
  <c r="C2357" i="16"/>
  <c r="B2357" i="16"/>
  <c r="N2365" i="16"/>
  <c r="F2365" i="16"/>
  <c r="C2365" i="16"/>
  <c r="B2365" i="16"/>
  <c r="N2373" i="16"/>
  <c r="F2373" i="16"/>
  <c r="C2373" i="16"/>
  <c r="B2373" i="16"/>
  <c r="N2381" i="16"/>
  <c r="F2381" i="16"/>
  <c r="C2381" i="16"/>
  <c r="B2381" i="16"/>
  <c r="N2389" i="16"/>
  <c r="F2389" i="16"/>
  <c r="C2389" i="16"/>
  <c r="B2389" i="16"/>
  <c r="N2397" i="16"/>
  <c r="F2397" i="16"/>
  <c r="C2397" i="16"/>
  <c r="B2397" i="16"/>
  <c r="N2405" i="16"/>
  <c r="F2405" i="16"/>
  <c r="C2405" i="16"/>
  <c r="B2405" i="16"/>
  <c r="N2413" i="16"/>
  <c r="F2413" i="16"/>
  <c r="C2413" i="16"/>
  <c r="B2413" i="16"/>
  <c r="N2421" i="16"/>
  <c r="F2421" i="16"/>
  <c r="C2421" i="16"/>
  <c r="B2421" i="16"/>
  <c r="N2429" i="16"/>
  <c r="F2429" i="16"/>
  <c r="C2429" i="16"/>
  <c r="B2429" i="16"/>
  <c r="N2437" i="16"/>
  <c r="F2437" i="16"/>
  <c r="C2437" i="16"/>
  <c r="B2437" i="16"/>
  <c r="N2445" i="16"/>
  <c r="F2445" i="16"/>
  <c r="C2445" i="16"/>
  <c r="B2445" i="16"/>
  <c r="N2453" i="16"/>
  <c r="F2453" i="16"/>
  <c r="C2453" i="16"/>
  <c r="B2453" i="16"/>
  <c r="N2461" i="16"/>
  <c r="F2461" i="16"/>
  <c r="C2461" i="16"/>
  <c r="B2461" i="16"/>
  <c r="N2469" i="16"/>
  <c r="F2469" i="16"/>
  <c r="C2469" i="16"/>
  <c r="B2469" i="16"/>
  <c r="N2477" i="16"/>
  <c r="F2477" i="16"/>
  <c r="C2477" i="16"/>
  <c r="B2477" i="16"/>
  <c r="N2485" i="16"/>
  <c r="F2485" i="16"/>
  <c r="C2485" i="16"/>
  <c r="B2485" i="16"/>
  <c r="N2493" i="16"/>
  <c r="F2493" i="16"/>
  <c r="C2493" i="16"/>
  <c r="B2493" i="16"/>
  <c r="N2501" i="16"/>
  <c r="F2501" i="16"/>
  <c r="C2501" i="16"/>
  <c r="B2501" i="16"/>
  <c r="N2509" i="16"/>
  <c r="F2509" i="16"/>
  <c r="C2509" i="16"/>
  <c r="B2509" i="16"/>
  <c r="N2517" i="16"/>
  <c r="F2517" i="16"/>
  <c r="C2517" i="16"/>
  <c r="B2517" i="16"/>
  <c r="N2525" i="16"/>
  <c r="F2525" i="16"/>
  <c r="C2525" i="16"/>
  <c r="B2525" i="16"/>
  <c r="N2533" i="16"/>
  <c r="F2533" i="16"/>
  <c r="C2533" i="16"/>
  <c r="B2533" i="16"/>
  <c r="N2541" i="16"/>
  <c r="F2541" i="16"/>
  <c r="C2541" i="16"/>
  <c r="B2541" i="16"/>
  <c r="B442" i="16"/>
  <c r="C442" i="16"/>
  <c r="B451" i="16"/>
  <c r="B453" i="16"/>
  <c r="B455" i="16"/>
  <c r="B459" i="16"/>
  <c r="B463" i="16"/>
  <c r="B471" i="16"/>
  <c r="B489" i="16"/>
  <c r="B491" i="16"/>
  <c r="B495" i="16"/>
  <c r="B497" i="16"/>
  <c r="B499" i="16"/>
  <c r="B503" i="16"/>
  <c r="B505" i="16"/>
  <c r="B523" i="16"/>
  <c r="B527" i="16"/>
  <c r="B531" i="16"/>
  <c r="B549" i="16"/>
  <c r="B553" i="16"/>
  <c r="B561" i="16"/>
  <c r="B565" i="16"/>
  <c r="B567" i="16"/>
  <c r="B569" i="16"/>
  <c r="B571" i="16"/>
  <c r="B573" i="16"/>
  <c r="B579" i="16"/>
  <c r="B581" i="16"/>
  <c r="B583" i="16"/>
  <c r="B585" i="16"/>
  <c r="B587" i="16"/>
  <c r="B589" i="16"/>
  <c r="B591" i="16"/>
  <c r="B593" i="16"/>
  <c r="B595" i="16"/>
  <c r="B597" i="16"/>
  <c r="B599" i="16"/>
  <c r="B601" i="16"/>
  <c r="B603" i="16"/>
  <c r="B605" i="16"/>
  <c r="B607" i="16"/>
  <c r="B609" i="16"/>
  <c r="B611" i="16"/>
  <c r="B613" i="16"/>
  <c r="B615" i="16"/>
  <c r="B617" i="16"/>
  <c r="B619" i="16"/>
  <c r="B621" i="16"/>
  <c r="B623" i="16"/>
  <c r="B625" i="16"/>
  <c r="B627" i="16"/>
  <c r="B629" i="16"/>
  <c r="B631" i="16"/>
  <c r="B633" i="16"/>
  <c r="B635" i="16"/>
  <c r="B637" i="16"/>
  <c r="B639" i="16"/>
  <c r="B641" i="16"/>
  <c r="B643" i="16"/>
  <c r="B645" i="16"/>
  <c r="B647" i="16"/>
  <c r="B649" i="16"/>
  <c r="B651" i="16"/>
  <c r="B653" i="16"/>
  <c r="B655" i="16"/>
  <c r="B657" i="16"/>
  <c r="B659" i="16"/>
  <c r="B661" i="16"/>
  <c r="B663" i="16"/>
  <c r="B665" i="16"/>
  <c r="B667" i="16"/>
  <c r="B669" i="16"/>
  <c r="B671" i="16"/>
  <c r="B673" i="16"/>
  <c r="B675" i="16"/>
  <c r="B677" i="16"/>
  <c r="B679" i="16"/>
  <c r="B681" i="16"/>
  <c r="B683" i="16"/>
  <c r="B685" i="16"/>
  <c r="B687" i="16"/>
  <c r="B689" i="16"/>
  <c r="B691" i="16"/>
  <c r="B693" i="16"/>
  <c r="B695" i="16"/>
  <c r="B697" i="16"/>
  <c r="B699" i="16"/>
  <c r="B701" i="16"/>
  <c r="B703" i="16"/>
  <c r="B705" i="16"/>
  <c r="B707" i="16"/>
  <c r="B709" i="16"/>
  <c r="B711" i="16"/>
  <c r="B713" i="16"/>
  <c r="B715" i="16"/>
  <c r="B717" i="16"/>
  <c r="B719" i="16"/>
  <c r="B721" i="16"/>
  <c r="B723" i="16"/>
  <c r="B725" i="16"/>
  <c r="B727" i="16"/>
  <c r="B729" i="16"/>
  <c r="B731" i="16"/>
  <c r="B733" i="16"/>
  <c r="B735" i="16"/>
  <c r="B737" i="16"/>
  <c r="B739" i="16"/>
  <c r="B741" i="16"/>
  <c r="B743" i="16"/>
  <c r="B745" i="16"/>
  <c r="B747" i="16"/>
  <c r="B749" i="16"/>
  <c r="B751" i="16"/>
  <c r="B753" i="16"/>
  <c r="B755" i="16"/>
  <c r="B757" i="16"/>
  <c r="B759" i="16"/>
  <c r="B761" i="16"/>
  <c r="B763" i="16"/>
  <c r="B765" i="16"/>
  <c r="B767" i="16"/>
  <c r="B769" i="16"/>
  <c r="B771" i="16"/>
  <c r="B773" i="16"/>
  <c r="B775" i="16"/>
  <c r="B777" i="16"/>
  <c r="B779" i="16"/>
  <c r="B781" i="16"/>
  <c r="B783" i="16"/>
  <c r="B785" i="16"/>
  <c r="B787" i="16"/>
  <c r="B789" i="16"/>
  <c r="B791" i="16"/>
  <c r="B793" i="16"/>
  <c r="B795" i="16"/>
  <c r="B797" i="16"/>
  <c r="B799" i="16"/>
  <c r="B801" i="16"/>
  <c r="B803" i="16"/>
  <c r="B805" i="16"/>
  <c r="B807" i="16"/>
  <c r="B809" i="16"/>
  <c r="B811" i="16"/>
  <c r="B813" i="16"/>
  <c r="B815" i="16"/>
  <c r="B817" i="16"/>
  <c r="B819" i="16"/>
  <c r="B821" i="16"/>
  <c r="B823" i="16"/>
  <c r="B825" i="16"/>
  <c r="B827" i="16"/>
  <c r="B829" i="16"/>
  <c r="B831" i="16"/>
  <c r="B833" i="16"/>
  <c r="B835" i="16"/>
  <c r="B837" i="16"/>
  <c r="B839" i="16"/>
  <c r="B841" i="16"/>
  <c r="B843" i="16"/>
  <c r="B845" i="16"/>
  <c r="B847" i="16"/>
  <c r="B849" i="16"/>
  <c r="B851" i="16"/>
  <c r="B853" i="16"/>
  <c r="B855" i="16"/>
  <c r="B857" i="16"/>
  <c r="B859" i="16"/>
  <c r="B861" i="16"/>
  <c r="B863" i="16"/>
  <c r="B865" i="16"/>
  <c r="B867" i="16"/>
  <c r="B869" i="16"/>
  <c r="B871" i="16"/>
  <c r="C873" i="16"/>
  <c r="B874" i="16"/>
  <c r="B876" i="16"/>
  <c r="B878" i="16"/>
  <c r="B880" i="16"/>
  <c r="B882" i="16"/>
  <c r="B884" i="16"/>
  <c r="B886" i="16"/>
  <c r="B888" i="16"/>
  <c r="B890" i="16"/>
  <c r="B892" i="16"/>
  <c r="B894" i="16"/>
  <c r="B896" i="16"/>
  <c r="B898" i="16"/>
  <c r="B900" i="16"/>
  <c r="B902" i="16"/>
  <c r="B904" i="16"/>
  <c r="B906" i="16"/>
  <c r="B908" i="16"/>
  <c r="B910" i="16"/>
  <c r="B912" i="16"/>
  <c r="B914" i="16"/>
  <c r="B916" i="16"/>
  <c r="B918" i="16"/>
  <c r="B920" i="16"/>
  <c r="B922" i="16"/>
  <c r="B924" i="16"/>
  <c r="B926" i="16"/>
  <c r="B928" i="16"/>
  <c r="B930" i="16"/>
  <c r="B932" i="16"/>
  <c r="B934" i="16"/>
  <c r="B936" i="16"/>
  <c r="B938" i="16"/>
  <c r="B940" i="16"/>
  <c r="B942" i="16"/>
  <c r="B944" i="16"/>
  <c r="B946" i="16"/>
  <c r="B948" i="16"/>
  <c r="B950" i="16"/>
  <c r="B952" i="16"/>
  <c r="B954" i="16"/>
  <c r="B956" i="16"/>
  <c r="B958" i="16"/>
  <c r="B960" i="16"/>
  <c r="B962" i="16"/>
  <c r="B964" i="16"/>
  <c r="B966" i="16"/>
  <c r="B968" i="16"/>
  <c r="B970" i="16"/>
  <c r="B972" i="16"/>
  <c r="B974" i="16"/>
  <c r="B976" i="16"/>
  <c r="B978" i="16"/>
  <c r="B980" i="16"/>
  <c r="B982" i="16"/>
  <c r="B984" i="16"/>
  <c r="B986" i="16"/>
  <c r="B988" i="16"/>
  <c r="B990" i="16"/>
  <c r="B992" i="16"/>
  <c r="B994" i="16"/>
  <c r="B996" i="16"/>
  <c r="B998" i="16"/>
  <c r="B1000" i="16"/>
  <c r="B1002" i="16"/>
  <c r="B1004" i="16"/>
  <c r="B1006" i="16"/>
  <c r="B1008" i="16"/>
  <c r="B1010" i="16"/>
  <c r="B1012" i="16"/>
  <c r="B1014" i="16"/>
  <c r="B1016" i="16"/>
  <c r="B1018" i="16"/>
  <c r="B1020" i="16"/>
  <c r="B1022" i="16"/>
  <c r="B1024" i="16"/>
  <c r="B1026" i="16"/>
  <c r="B1028" i="16"/>
  <c r="B1030" i="16"/>
  <c r="B1032" i="16"/>
  <c r="B1034" i="16"/>
  <c r="B1036" i="16"/>
  <c r="B1038" i="16"/>
  <c r="B1040" i="16"/>
  <c r="B1042" i="16"/>
  <c r="B1044" i="16"/>
  <c r="B1046" i="16"/>
  <c r="B1048" i="16"/>
  <c r="B1050" i="16"/>
  <c r="B1052" i="16"/>
  <c r="B1054" i="16"/>
  <c r="B1056" i="16"/>
  <c r="B1058" i="16"/>
  <c r="B1060" i="16"/>
  <c r="B1062" i="16"/>
  <c r="B1064" i="16"/>
  <c r="B1066" i="16"/>
  <c r="B1068" i="16"/>
  <c r="B1070" i="16"/>
  <c r="B1072" i="16"/>
  <c r="B1074" i="16"/>
  <c r="B1076" i="16"/>
  <c r="B1078" i="16"/>
  <c r="B1080" i="16"/>
  <c r="B1082" i="16"/>
  <c r="B1084" i="16"/>
  <c r="B1086" i="16"/>
  <c r="B1088" i="16"/>
  <c r="B1090" i="16"/>
  <c r="B1092" i="16"/>
  <c r="B1094" i="16"/>
  <c r="B1096" i="16"/>
  <c r="B1098" i="16"/>
  <c r="B1100" i="16"/>
  <c r="B1102" i="16"/>
  <c r="B1104" i="16"/>
  <c r="B1106" i="16"/>
  <c r="B1108" i="16"/>
  <c r="B1110" i="16"/>
  <c r="B1112" i="16"/>
  <c r="B1114" i="16"/>
  <c r="B1116" i="16"/>
  <c r="B1118" i="16"/>
  <c r="B1120" i="16"/>
  <c r="B1122" i="16"/>
  <c r="B1124" i="16"/>
  <c r="B1126" i="16"/>
  <c r="B1128" i="16"/>
  <c r="B1130" i="16"/>
  <c r="B1132" i="16"/>
  <c r="B1134" i="16"/>
  <c r="B1136" i="16"/>
  <c r="B1138" i="16"/>
  <c r="B1140" i="16"/>
  <c r="B1142" i="16"/>
  <c r="B1144" i="16"/>
  <c r="B1146" i="16"/>
  <c r="B1148" i="16"/>
  <c r="B1150" i="16"/>
  <c r="B1152" i="16"/>
  <c r="B1154" i="16"/>
  <c r="B1156" i="16"/>
  <c r="B1158" i="16"/>
  <c r="B1160" i="16"/>
  <c r="B1162" i="16"/>
  <c r="B1164" i="16"/>
  <c r="B1166" i="16"/>
  <c r="B1168" i="16"/>
  <c r="B1170" i="16"/>
  <c r="B1172" i="16"/>
  <c r="B1174" i="16"/>
  <c r="B1176" i="16"/>
  <c r="B1178" i="16"/>
  <c r="B1180" i="16"/>
  <c r="B1182" i="16"/>
  <c r="B1184" i="16"/>
  <c r="B1186" i="16"/>
  <c r="B1188" i="16"/>
  <c r="B1190" i="16"/>
  <c r="B1192" i="16"/>
  <c r="B1194" i="16"/>
  <c r="B1196" i="16"/>
  <c r="B1198" i="16"/>
  <c r="B1200" i="16"/>
  <c r="B1202" i="16"/>
  <c r="B1204" i="16"/>
  <c r="B1206" i="16"/>
  <c r="B1208" i="16"/>
  <c r="B1210" i="16"/>
  <c r="B1212" i="16"/>
  <c r="B1214" i="16"/>
  <c r="B1216" i="16"/>
  <c r="B1218" i="16"/>
  <c r="B1220" i="16"/>
  <c r="B1222" i="16"/>
  <c r="B1224" i="16"/>
  <c r="B1226" i="16"/>
  <c r="B1228" i="16"/>
  <c r="B1230" i="16"/>
  <c r="B1232" i="16"/>
  <c r="B1234" i="16"/>
  <c r="B1236" i="16"/>
  <c r="B1238" i="16"/>
  <c r="B1240" i="16"/>
  <c r="B1242" i="16"/>
  <c r="B1244" i="16"/>
  <c r="B1246" i="16"/>
  <c r="B1248" i="16"/>
  <c r="B1250" i="16"/>
  <c r="B1252" i="16"/>
  <c r="B1254" i="16"/>
  <c r="B1256" i="16"/>
  <c r="B1258" i="16"/>
  <c r="B1260" i="16"/>
  <c r="B1262" i="16"/>
  <c r="B1264" i="16"/>
  <c r="B1266" i="16"/>
  <c r="B1268" i="16"/>
  <c r="B1270" i="16"/>
  <c r="B1272" i="16"/>
  <c r="B1274" i="16"/>
  <c r="B1276" i="16"/>
  <c r="B1278" i="16"/>
  <c r="B1280" i="16"/>
  <c r="B1282" i="16"/>
  <c r="B1284" i="16"/>
  <c r="B1286" i="16"/>
  <c r="B1288" i="16"/>
  <c r="B1290" i="16"/>
  <c r="B1292" i="16"/>
  <c r="B1294" i="16"/>
  <c r="B1296" i="16"/>
  <c r="B1298" i="16"/>
  <c r="B1300" i="16"/>
  <c r="B1302" i="16"/>
  <c r="C1304" i="16"/>
  <c r="B1305" i="16"/>
  <c r="B1307" i="16"/>
  <c r="B1309" i="16"/>
  <c r="B1311" i="16"/>
  <c r="B1313" i="16"/>
  <c r="B1315" i="16"/>
  <c r="B1317" i="16"/>
  <c r="B1319" i="16"/>
  <c r="B1321" i="16"/>
  <c r="B1323" i="16"/>
  <c r="B1325" i="16"/>
  <c r="B1327" i="16"/>
  <c r="B1329" i="16"/>
  <c r="B1331" i="16"/>
  <c r="B1333" i="16"/>
  <c r="B1335" i="16"/>
  <c r="B1337" i="16"/>
  <c r="B1339" i="16"/>
  <c r="B1341" i="16"/>
  <c r="B1343" i="16"/>
  <c r="B1345" i="16"/>
  <c r="B1347" i="16"/>
  <c r="B1349" i="16"/>
  <c r="B1351" i="16"/>
  <c r="B1353" i="16"/>
  <c r="B1355" i="16"/>
  <c r="B1357" i="16"/>
  <c r="B1359" i="16"/>
  <c r="B1361" i="16"/>
  <c r="B1363" i="16"/>
  <c r="B1365" i="16"/>
  <c r="B1367" i="16"/>
  <c r="B1369" i="16"/>
  <c r="B1371" i="16"/>
  <c r="B1373" i="16"/>
  <c r="B1375" i="16"/>
  <c r="B1377" i="16"/>
  <c r="B1379" i="16"/>
  <c r="B1381" i="16"/>
  <c r="B1383" i="16"/>
  <c r="B1385" i="16"/>
  <c r="B1387" i="16"/>
  <c r="B1389" i="16"/>
  <c r="B1391" i="16"/>
  <c r="B1393" i="16"/>
  <c r="B1395" i="16"/>
  <c r="B1397" i="16"/>
  <c r="F1398" i="16"/>
  <c r="B1399" i="16"/>
  <c r="F1400" i="16"/>
  <c r="B1401" i="16"/>
  <c r="F1402" i="16"/>
  <c r="F1404" i="16"/>
  <c r="B1405" i="16"/>
  <c r="F1406" i="16"/>
  <c r="B1407" i="16"/>
  <c r="N1408" i="16"/>
  <c r="F1408" i="16"/>
  <c r="B1408" i="16"/>
  <c r="C1409" i="16"/>
  <c r="N1412" i="16"/>
  <c r="F1412" i="16"/>
  <c r="B1412" i="16"/>
  <c r="C1413" i="16"/>
  <c r="N1416" i="16"/>
  <c r="F1416" i="16"/>
  <c r="B1416" i="16"/>
  <c r="C1417" i="16"/>
  <c r="N1420" i="16"/>
  <c r="F1420" i="16"/>
  <c r="B1420" i="16"/>
  <c r="C1421" i="16"/>
  <c r="N1424" i="16"/>
  <c r="F1424" i="16"/>
  <c r="B1424" i="16"/>
  <c r="C1425" i="16"/>
  <c r="N1428" i="16"/>
  <c r="F1428" i="16"/>
  <c r="B1428" i="16"/>
  <c r="C1429" i="16"/>
  <c r="N1432" i="16"/>
  <c r="F1432" i="16"/>
  <c r="B1432" i="16"/>
  <c r="C1433" i="16"/>
  <c r="N1436" i="16"/>
  <c r="F1436" i="16"/>
  <c r="B1436" i="16"/>
  <c r="C1437" i="16"/>
  <c r="N1440" i="16"/>
  <c r="F1440" i="16"/>
  <c r="B1440" i="16"/>
  <c r="C1441" i="16"/>
  <c r="N1444" i="16"/>
  <c r="F1444" i="16"/>
  <c r="B1444" i="16"/>
  <c r="C1445" i="16"/>
  <c r="N1448" i="16"/>
  <c r="F1448" i="16"/>
  <c r="B1448" i="16"/>
  <c r="C1449" i="16"/>
  <c r="N1452" i="16"/>
  <c r="F1452" i="16"/>
  <c r="B1452" i="16"/>
  <c r="C1453" i="16"/>
  <c r="N1456" i="16"/>
  <c r="F1456" i="16"/>
  <c r="B1456" i="16"/>
  <c r="C1457" i="16"/>
  <c r="N1460" i="16"/>
  <c r="F1460" i="16"/>
  <c r="B1460" i="16"/>
  <c r="C1461" i="16"/>
  <c r="N1464" i="16"/>
  <c r="F1464" i="16"/>
  <c r="B1464" i="16"/>
  <c r="C1465" i="16"/>
  <c r="N1468" i="16"/>
  <c r="F1468" i="16"/>
  <c r="B1468" i="16"/>
  <c r="C1469" i="16"/>
  <c r="N1472" i="16"/>
  <c r="F1472" i="16"/>
  <c r="B1472" i="16"/>
  <c r="C1473" i="16"/>
  <c r="N1476" i="16"/>
  <c r="F1476" i="16"/>
  <c r="B1476" i="16"/>
  <c r="C1477" i="16"/>
  <c r="N1480" i="16"/>
  <c r="F1480" i="16"/>
  <c r="B1480" i="16"/>
  <c r="C1481" i="16"/>
  <c r="N1484" i="16"/>
  <c r="F1484" i="16"/>
  <c r="B1484" i="16"/>
  <c r="C1485" i="16"/>
  <c r="N1488" i="16"/>
  <c r="F1488" i="16"/>
  <c r="B1488" i="16"/>
  <c r="C1489" i="16"/>
  <c r="N1492" i="16"/>
  <c r="F1492" i="16"/>
  <c r="B1492" i="16"/>
  <c r="C1493" i="16"/>
  <c r="N1496" i="16"/>
  <c r="F1496" i="16"/>
  <c r="B1496" i="16"/>
  <c r="C1497" i="16"/>
  <c r="N1500" i="16"/>
  <c r="F1500" i="16"/>
  <c r="B1500" i="16"/>
  <c r="C1501" i="16"/>
  <c r="N1504" i="16"/>
  <c r="F1504" i="16"/>
  <c r="B1504" i="16"/>
  <c r="C1505" i="16"/>
  <c r="N1508" i="16"/>
  <c r="F1508" i="16"/>
  <c r="B1508" i="16"/>
  <c r="C1509" i="16"/>
  <c r="N1512" i="16"/>
  <c r="F1512" i="16"/>
  <c r="B1512" i="16"/>
  <c r="C1513" i="16"/>
  <c r="N1516" i="16"/>
  <c r="F1516" i="16"/>
  <c r="B1516" i="16"/>
  <c r="C1517" i="16"/>
  <c r="N1520" i="16"/>
  <c r="F1520" i="16"/>
  <c r="B1520" i="16"/>
  <c r="C1521" i="16"/>
  <c r="N1524" i="16"/>
  <c r="F1524" i="16"/>
  <c r="B1524" i="16"/>
  <c r="C1525" i="16"/>
  <c r="N1528" i="16"/>
  <c r="F1528" i="16"/>
  <c r="B1528" i="16"/>
  <c r="C1529" i="16"/>
  <c r="N1532" i="16"/>
  <c r="F1532" i="16"/>
  <c r="B1532" i="16"/>
  <c r="C1533" i="16"/>
  <c r="N1536" i="16"/>
  <c r="F1536" i="16"/>
  <c r="B1536" i="16"/>
  <c r="C1537" i="16"/>
  <c r="N1540" i="16"/>
  <c r="F1540" i="16"/>
  <c r="B1540" i="16"/>
  <c r="C1541" i="16"/>
  <c r="N1544" i="16"/>
  <c r="F1544" i="16"/>
  <c r="B1544" i="16"/>
  <c r="C1545" i="16"/>
  <c r="N1548" i="16"/>
  <c r="F1548" i="16"/>
  <c r="B1548" i="16"/>
  <c r="C1549" i="16"/>
  <c r="N1552" i="16"/>
  <c r="F1552" i="16"/>
  <c r="B1552" i="16"/>
  <c r="C1553" i="16"/>
  <c r="N1556" i="16"/>
  <c r="F1556" i="16"/>
  <c r="B1556" i="16"/>
  <c r="C1557" i="16"/>
  <c r="N1560" i="16"/>
  <c r="F1560" i="16"/>
  <c r="B1560" i="16"/>
  <c r="C1561" i="16"/>
  <c r="N1564" i="16"/>
  <c r="F1564" i="16"/>
  <c r="B1564" i="16"/>
  <c r="C1565" i="16"/>
  <c r="N1568" i="16"/>
  <c r="F1568" i="16"/>
  <c r="B1568" i="16"/>
  <c r="C1569" i="16"/>
  <c r="N1572" i="16"/>
  <c r="F1572" i="16"/>
  <c r="B1572" i="16"/>
  <c r="C1573" i="16"/>
  <c r="N1576" i="16"/>
  <c r="F1576" i="16"/>
  <c r="B1576" i="16"/>
  <c r="C1577" i="16"/>
  <c r="N1580" i="16"/>
  <c r="F1580" i="16"/>
  <c r="B1580" i="16"/>
  <c r="C1581" i="16"/>
  <c r="N1584" i="16"/>
  <c r="F1584" i="16"/>
  <c r="B1584" i="16"/>
  <c r="C1585" i="16"/>
  <c r="N1588" i="16"/>
  <c r="F1588" i="16"/>
  <c r="B1588" i="16"/>
  <c r="C1589" i="16"/>
  <c r="N1592" i="16"/>
  <c r="F1592" i="16"/>
  <c r="B1592" i="16"/>
  <c r="C1593" i="16"/>
  <c r="N1596" i="16"/>
  <c r="F1596" i="16"/>
  <c r="B1596" i="16"/>
  <c r="C1597" i="16"/>
  <c r="N1600" i="16"/>
  <c r="F1600" i="16"/>
  <c r="B1600" i="16"/>
  <c r="C1601" i="16"/>
  <c r="N1604" i="16"/>
  <c r="F1604" i="16"/>
  <c r="B1604" i="16"/>
  <c r="C1605" i="16"/>
  <c r="N1608" i="16"/>
  <c r="F1608" i="16"/>
  <c r="B1608" i="16"/>
  <c r="C1609" i="16"/>
  <c r="N1612" i="16"/>
  <c r="F1612" i="16"/>
  <c r="B1612" i="16"/>
  <c r="C1613" i="16"/>
  <c r="N1616" i="16"/>
  <c r="F1616" i="16"/>
  <c r="B1616" i="16"/>
  <c r="C1617" i="16"/>
  <c r="N1620" i="16"/>
  <c r="F1620" i="16"/>
  <c r="B1620" i="16"/>
  <c r="C1621" i="16"/>
  <c r="N1624" i="16"/>
  <c r="F1624" i="16"/>
  <c r="B1624" i="16"/>
  <c r="C1625" i="16"/>
  <c r="N1628" i="16"/>
  <c r="F1628" i="16"/>
  <c r="B1628" i="16"/>
  <c r="C1629" i="16"/>
  <c r="N1632" i="16"/>
  <c r="F1632" i="16"/>
  <c r="B1632" i="16"/>
  <c r="C1633" i="16"/>
  <c r="N1636" i="16"/>
  <c r="F1636" i="16"/>
  <c r="B1636" i="16"/>
  <c r="C1637" i="16"/>
  <c r="N1640" i="16"/>
  <c r="F1640" i="16"/>
  <c r="B1640" i="16"/>
  <c r="C1641" i="16"/>
  <c r="N1644" i="16"/>
  <c r="F1644" i="16"/>
  <c r="B1644" i="16"/>
  <c r="C1645" i="16"/>
  <c r="N1648" i="16"/>
  <c r="F1648" i="16"/>
  <c r="B1648" i="16"/>
  <c r="C1649" i="16"/>
  <c r="N1652" i="16"/>
  <c r="F1652" i="16"/>
  <c r="B1652" i="16"/>
  <c r="C1653" i="16"/>
  <c r="N1656" i="16"/>
  <c r="F1656" i="16"/>
  <c r="B1656" i="16"/>
  <c r="C1657" i="16"/>
  <c r="N1660" i="16"/>
  <c r="F1660" i="16"/>
  <c r="B1660" i="16"/>
  <c r="C1661" i="16"/>
  <c r="N1664" i="16"/>
  <c r="F1664" i="16"/>
  <c r="B1664" i="16"/>
  <c r="C1665" i="16"/>
  <c r="N1668" i="16"/>
  <c r="F1668" i="16"/>
  <c r="B1668" i="16"/>
  <c r="C1669" i="16"/>
  <c r="N1672" i="16"/>
  <c r="F1672" i="16"/>
  <c r="B1672" i="16"/>
  <c r="C1673" i="16"/>
  <c r="N1676" i="16"/>
  <c r="F1676" i="16"/>
  <c r="B1676" i="16"/>
  <c r="C1677" i="16"/>
  <c r="N1680" i="16"/>
  <c r="F1680" i="16"/>
  <c r="B1680" i="16"/>
  <c r="C1681" i="16"/>
  <c r="N1684" i="16"/>
  <c r="F1684" i="16"/>
  <c r="B1684" i="16"/>
  <c r="C1685" i="16"/>
  <c r="N1688" i="16"/>
  <c r="F1688" i="16"/>
  <c r="B1688" i="16"/>
  <c r="C1689" i="16"/>
  <c r="N1692" i="16"/>
  <c r="F1692" i="16"/>
  <c r="B1692" i="16"/>
  <c r="C1693" i="16"/>
  <c r="N1696" i="16"/>
  <c r="F1696" i="16"/>
  <c r="B1696" i="16"/>
  <c r="C1697" i="16"/>
  <c r="N1700" i="16"/>
  <c r="F1700" i="16"/>
  <c r="B1700" i="16"/>
  <c r="C1701" i="16"/>
  <c r="N1704" i="16"/>
  <c r="F1704" i="16"/>
  <c r="B1704" i="16"/>
  <c r="C1705" i="16"/>
  <c r="N1708" i="16"/>
  <c r="F1708" i="16"/>
  <c r="B1708" i="16"/>
  <c r="C1709" i="16"/>
  <c r="N1712" i="16"/>
  <c r="F1712" i="16"/>
  <c r="B1712" i="16"/>
  <c r="C1713" i="16"/>
  <c r="N1716" i="16"/>
  <c r="F1716" i="16"/>
  <c r="B1716" i="16"/>
  <c r="C1717" i="16"/>
  <c r="N1720" i="16"/>
  <c r="F1720" i="16"/>
  <c r="B1720" i="16"/>
  <c r="C1721" i="16"/>
  <c r="N1724" i="16"/>
  <c r="F1724" i="16"/>
  <c r="B1724" i="16"/>
  <c r="C1725" i="16"/>
  <c r="N1728" i="16"/>
  <c r="F1728" i="16"/>
  <c r="B1728" i="16"/>
  <c r="C1729" i="16"/>
  <c r="N1732" i="16"/>
  <c r="F1732" i="16"/>
  <c r="B1732" i="16"/>
  <c r="C1733" i="16"/>
  <c r="N1736" i="16"/>
  <c r="F1736" i="16"/>
  <c r="B1736" i="16"/>
  <c r="C1737" i="16"/>
  <c r="N1740" i="16"/>
  <c r="F1740" i="16"/>
  <c r="B1740" i="16"/>
  <c r="C1741" i="16"/>
  <c r="N1744" i="16"/>
  <c r="F1744" i="16"/>
  <c r="B1744" i="16"/>
  <c r="C1745" i="16"/>
  <c r="N1748" i="16"/>
  <c r="F1748" i="16"/>
  <c r="B1748" i="16"/>
  <c r="C1749" i="16"/>
  <c r="N1752" i="16"/>
  <c r="F1752" i="16"/>
  <c r="B1752" i="16"/>
  <c r="C1753" i="16"/>
  <c r="N1756" i="16"/>
  <c r="F1756" i="16"/>
  <c r="B1756" i="16"/>
  <c r="C1757" i="16"/>
  <c r="N1760" i="16"/>
  <c r="F1760" i="16"/>
  <c r="B1760" i="16"/>
  <c r="C1761" i="16"/>
  <c r="N1764" i="16"/>
  <c r="F1764" i="16"/>
  <c r="B1764" i="16"/>
  <c r="C1765" i="16"/>
  <c r="N1768" i="16"/>
  <c r="F1768" i="16"/>
  <c r="B1768" i="16"/>
  <c r="C1769" i="16"/>
  <c r="N1772" i="16"/>
  <c r="F1772" i="16"/>
  <c r="B1772" i="16"/>
  <c r="C1773" i="16"/>
  <c r="N1776" i="16"/>
  <c r="F1776" i="16"/>
  <c r="B1776" i="16"/>
  <c r="C1777" i="16"/>
  <c r="N1780" i="16"/>
  <c r="F1780" i="16"/>
  <c r="B1780" i="16"/>
  <c r="C1781" i="16"/>
  <c r="N1784" i="16"/>
  <c r="F1784" i="16"/>
  <c r="B1784" i="16"/>
  <c r="C1785" i="16"/>
  <c r="N1788" i="16"/>
  <c r="F1788" i="16"/>
  <c r="B1788" i="16"/>
  <c r="C1789" i="16"/>
  <c r="N1792" i="16"/>
  <c r="F1792" i="16"/>
  <c r="B1792" i="16"/>
  <c r="C1793" i="16"/>
  <c r="N1796" i="16"/>
  <c r="F1796" i="16"/>
  <c r="B1796" i="16"/>
  <c r="C1797" i="16"/>
  <c r="N1800" i="16"/>
  <c r="F1800" i="16"/>
  <c r="B1800" i="16"/>
  <c r="C1801" i="16"/>
  <c r="N1804" i="16"/>
  <c r="F1804" i="16"/>
  <c r="B1804" i="16"/>
  <c r="C1805" i="16"/>
  <c r="N1808" i="16"/>
  <c r="F1808" i="16"/>
  <c r="B1808" i="16"/>
  <c r="C1809" i="16"/>
  <c r="N1812" i="16"/>
  <c r="F1812" i="16"/>
  <c r="B1812" i="16"/>
  <c r="C1813" i="16"/>
  <c r="N1816" i="16"/>
  <c r="F1816" i="16"/>
  <c r="B1816" i="16"/>
  <c r="C1817" i="16"/>
  <c r="N1820" i="16"/>
  <c r="F1820" i="16"/>
  <c r="B1820" i="16"/>
  <c r="C1821" i="16"/>
  <c r="N1824" i="16"/>
  <c r="F1824" i="16"/>
  <c r="B1824" i="16"/>
  <c r="C1825" i="16"/>
  <c r="N1828" i="16"/>
  <c r="F1828" i="16"/>
  <c r="B1828" i="16"/>
  <c r="C1829" i="16"/>
  <c r="N1832" i="16"/>
  <c r="F1832" i="16"/>
  <c r="B1832" i="16"/>
  <c r="C1833" i="16"/>
  <c r="N1836" i="16"/>
  <c r="F1836" i="16"/>
  <c r="B1836" i="16"/>
  <c r="C1837" i="16"/>
  <c r="N1840" i="16"/>
  <c r="F1840" i="16"/>
  <c r="B1840" i="16"/>
  <c r="C1841" i="16"/>
  <c r="N1844" i="16"/>
  <c r="F1844" i="16"/>
  <c r="B1844" i="16"/>
  <c r="C1845" i="16"/>
  <c r="N1848" i="16"/>
  <c r="F1848" i="16"/>
  <c r="B1848" i="16"/>
  <c r="C1849" i="16"/>
  <c r="N1852" i="16"/>
  <c r="F1852" i="16"/>
  <c r="B1852" i="16"/>
  <c r="C1853" i="16"/>
  <c r="N1856" i="16"/>
  <c r="F1856" i="16"/>
  <c r="B1856" i="16"/>
  <c r="C1857" i="16"/>
  <c r="N1860" i="16"/>
  <c r="F1860" i="16"/>
  <c r="B1860" i="16"/>
  <c r="C1861" i="16"/>
  <c r="N1864" i="16"/>
  <c r="F1864" i="16"/>
  <c r="B1864" i="16"/>
  <c r="C1865" i="16"/>
  <c r="N1868" i="16"/>
  <c r="F1868" i="16"/>
  <c r="B1868" i="16"/>
  <c r="C1869" i="16"/>
  <c r="N1872" i="16"/>
  <c r="F1872" i="16"/>
  <c r="B1872" i="16"/>
  <c r="C1873" i="16"/>
  <c r="N1876" i="16"/>
  <c r="F1876" i="16"/>
  <c r="B1876" i="16"/>
  <c r="C1877" i="16"/>
  <c r="N1880" i="16"/>
  <c r="F1880" i="16"/>
  <c r="B1880" i="16"/>
  <c r="C1881" i="16"/>
  <c r="N1884" i="16"/>
  <c r="F1884" i="16"/>
  <c r="B1884" i="16"/>
  <c r="C1885" i="16"/>
  <c r="N1888" i="16"/>
  <c r="F1888" i="16"/>
  <c r="B1888" i="16"/>
  <c r="C1889" i="16"/>
  <c r="N1892" i="16"/>
  <c r="F1892" i="16"/>
  <c r="B1892" i="16"/>
  <c r="C1893" i="16"/>
  <c r="N1896" i="16"/>
  <c r="F1896" i="16"/>
  <c r="B1896" i="16"/>
  <c r="C1897" i="16"/>
  <c r="N1900" i="16"/>
  <c r="F1900" i="16"/>
  <c r="B1900" i="16"/>
  <c r="C1901" i="16"/>
  <c r="N1904" i="16"/>
  <c r="F1904" i="16"/>
  <c r="B1904" i="16"/>
  <c r="C1905" i="16"/>
  <c r="N1908" i="16"/>
  <c r="F1908" i="16"/>
  <c r="B1908" i="16"/>
  <c r="C1909" i="16"/>
  <c r="N1912" i="16"/>
  <c r="F1912" i="16"/>
  <c r="B1912" i="16"/>
  <c r="C1913" i="16"/>
  <c r="N1916" i="16"/>
  <c r="F1916" i="16"/>
  <c r="B1916" i="16"/>
  <c r="C1917" i="16"/>
  <c r="N1920" i="16"/>
  <c r="F1920" i="16"/>
  <c r="B1920" i="16"/>
  <c r="C1921" i="16"/>
  <c r="N1924" i="16"/>
  <c r="F1924" i="16"/>
  <c r="B1924" i="16"/>
  <c r="C1925" i="16"/>
  <c r="N1928" i="16"/>
  <c r="F1928" i="16"/>
  <c r="B1928" i="16"/>
  <c r="C1929" i="16"/>
  <c r="N1932" i="16"/>
  <c r="F1932" i="16"/>
  <c r="B1932" i="16"/>
  <c r="C1933" i="16"/>
  <c r="N1936" i="16"/>
  <c r="F1936" i="16"/>
  <c r="B1936" i="16"/>
  <c r="C1937" i="16"/>
  <c r="N1940" i="16"/>
  <c r="F1940" i="16"/>
  <c r="B1940" i="16"/>
  <c r="C1941" i="16"/>
  <c r="N1944" i="16"/>
  <c r="F1944" i="16"/>
  <c r="B1944" i="16"/>
  <c r="C1945" i="16"/>
  <c r="N1948" i="16"/>
  <c r="F1948" i="16"/>
  <c r="B1948" i="16"/>
  <c r="C1949" i="16"/>
  <c r="N1952" i="16"/>
  <c r="F1952" i="16"/>
  <c r="B1952" i="16"/>
  <c r="C1953" i="16"/>
  <c r="N1956" i="16"/>
  <c r="F1956" i="16"/>
  <c r="B1956" i="16"/>
  <c r="C1957" i="16"/>
  <c r="N1960" i="16"/>
  <c r="F1960" i="16"/>
  <c r="B1960" i="16"/>
  <c r="C1961" i="16"/>
  <c r="N1964" i="16"/>
  <c r="F1964" i="16"/>
  <c r="B1964" i="16"/>
  <c r="C1965" i="16"/>
  <c r="N1968" i="16"/>
  <c r="F1968" i="16"/>
  <c r="B1968" i="16"/>
  <c r="C1969" i="16"/>
  <c r="N1972" i="16"/>
  <c r="F1972" i="16"/>
  <c r="B1972" i="16"/>
  <c r="C1973" i="16"/>
  <c r="N1976" i="16"/>
  <c r="F1976" i="16"/>
  <c r="B1976" i="16"/>
  <c r="C1977" i="16"/>
  <c r="N1980" i="16"/>
  <c r="F1980" i="16"/>
  <c r="B1980" i="16"/>
  <c r="C1981" i="16"/>
  <c r="N1984" i="16"/>
  <c r="F1984" i="16"/>
  <c r="B1984" i="16"/>
  <c r="C1985" i="16"/>
  <c r="N1988" i="16"/>
  <c r="F1988" i="16"/>
  <c r="B1988" i="16"/>
  <c r="C1989" i="16"/>
  <c r="N1992" i="16"/>
  <c r="F1992" i="16"/>
  <c r="B1992" i="16"/>
  <c r="C1993" i="16"/>
  <c r="N1996" i="16"/>
  <c r="F1996" i="16"/>
  <c r="B1996" i="16"/>
  <c r="C1997" i="16"/>
  <c r="N2000" i="16"/>
  <c r="F2000" i="16"/>
  <c r="B2000" i="16"/>
  <c r="C2001" i="16"/>
  <c r="N2004" i="16"/>
  <c r="F2004" i="16"/>
  <c r="B2004" i="16"/>
  <c r="C2005" i="16"/>
  <c r="N2008" i="16"/>
  <c r="F2008" i="16"/>
  <c r="B2008" i="16"/>
  <c r="C2009" i="16"/>
  <c r="N2012" i="16"/>
  <c r="F2012" i="16"/>
  <c r="B2012" i="16"/>
  <c r="C2013" i="16"/>
  <c r="N2016" i="16"/>
  <c r="F2016" i="16"/>
  <c r="B2016" i="16"/>
  <c r="C2017" i="16"/>
  <c r="N2020" i="16"/>
  <c r="F2020" i="16"/>
  <c r="B2020" i="16"/>
  <c r="C2021" i="16"/>
  <c r="N2024" i="16"/>
  <c r="F2024" i="16"/>
  <c r="B2024" i="16"/>
  <c r="C2025" i="16"/>
  <c r="N2028" i="16"/>
  <c r="F2028" i="16"/>
  <c r="B2028" i="16"/>
  <c r="C2029" i="16"/>
  <c r="N2032" i="16"/>
  <c r="F2032" i="16"/>
  <c r="B2032" i="16"/>
  <c r="C2033" i="16"/>
  <c r="N2036" i="16"/>
  <c r="F2036" i="16"/>
  <c r="B2036" i="16"/>
  <c r="C2037" i="16"/>
  <c r="N2040" i="16"/>
  <c r="F2040" i="16"/>
  <c r="B2040" i="16"/>
  <c r="C2041" i="16"/>
  <c r="N2044" i="16"/>
  <c r="F2044" i="16"/>
  <c r="B2044" i="16"/>
  <c r="C2045" i="16"/>
  <c r="N2048" i="16"/>
  <c r="F2048" i="16"/>
  <c r="B2048" i="16"/>
  <c r="C2049" i="16"/>
  <c r="N2052" i="16"/>
  <c r="F2052" i="16"/>
  <c r="B2052" i="16"/>
  <c r="C2053" i="16"/>
  <c r="N2056" i="16"/>
  <c r="F2056" i="16"/>
  <c r="B2056" i="16"/>
  <c r="C2057" i="16"/>
  <c r="N2060" i="16"/>
  <c r="F2060" i="16"/>
  <c r="B2060" i="16"/>
  <c r="C2061" i="16"/>
  <c r="N2064" i="16"/>
  <c r="F2064" i="16"/>
  <c r="B2064" i="16"/>
  <c r="C2065" i="16"/>
  <c r="N2068" i="16"/>
  <c r="F2068" i="16"/>
  <c r="B2068" i="16"/>
  <c r="C2069" i="16"/>
  <c r="N2072" i="16"/>
  <c r="F2072" i="16"/>
  <c r="B2072" i="16"/>
  <c r="C2073" i="16"/>
  <c r="N2076" i="16"/>
  <c r="F2076" i="16"/>
  <c r="B2076" i="16"/>
  <c r="C2077" i="16"/>
  <c r="N2080" i="16"/>
  <c r="F2080" i="16"/>
  <c r="B2080" i="16"/>
  <c r="C2081" i="16"/>
  <c r="N2084" i="16"/>
  <c r="F2084" i="16"/>
  <c r="B2084" i="16"/>
  <c r="C2085" i="16"/>
  <c r="N2088" i="16"/>
  <c r="F2088" i="16"/>
  <c r="B2088" i="16"/>
  <c r="C2089" i="16"/>
  <c r="N2092" i="16"/>
  <c r="F2092" i="16"/>
  <c r="B2092" i="16"/>
  <c r="C2093" i="16"/>
  <c r="N2096" i="16"/>
  <c r="F2096" i="16"/>
  <c r="B2096" i="16"/>
  <c r="C2097" i="16"/>
  <c r="N2100" i="16"/>
  <c r="F2100" i="16"/>
  <c r="B2100" i="16"/>
  <c r="C2101" i="16"/>
  <c r="N2104" i="16"/>
  <c r="F2104" i="16"/>
  <c r="B2104" i="16"/>
  <c r="C2105" i="16"/>
  <c r="N2108" i="16"/>
  <c r="F2108" i="16"/>
  <c r="B2108" i="16"/>
  <c r="C2109" i="16"/>
  <c r="N2112" i="16"/>
  <c r="F2112" i="16"/>
  <c r="B2112" i="16"/>
  <c r="C2113" i="16"/>
  <c r="N2116" i="16"/>
  <c r="F2116" i="16"/>
  <c r="B2116" i="16"/>
  <c r="C2117" i="16"/>
  <c r="N2120" i="16"/>
  <c r="F2120" i="16"/>
  <c r="B2120" i="16"/>
  <c r="C2121" i="16"/>
  <c r="N2124" i="16"/>
  <c r="F2124" i="16"/>
  <c r="B2124" i="16"/>
  <c r="C2125" i="16"/>
  <c r="N2128" i="16"/>
  <c r="F2128" i="16"/>
  <c r="B2128" i="16"/>
  <c r="C2129" i="16"/>
  <c r="N2132" i="16"/>
  <c r="F2132" i="16"/>
  <c r="B2132" i="16"/>
  <c r="C2133" i="16"/>
  <c r="N2136" i="16"/>
  <c r="F2136" i="16"/>
  <c r="B2136" i="16"/>
  <c r="C2137" i="16"/>
  <c r="N2140" i="16"/>
  <c r="F2140" i="16"/>
  <c r="B2140" i="16"/>
  <c r="C2141" i="16"/>
  <c r="N2144" i="16"/>
  <c r="F2144" i="16"/>
  <c r="B2144" i="16"/>
  <c r="C2145" i="16"/>
  <c r="N2148" i="16"/>
  <c r="F2148" i="16"/>
  <c r="B2148" i="16"/>
  <c r="C2149" i="16"/>
  <c r="N2152" i="16"/>
  <c r="F2152" i="16"/>
  <c r="B2152" i="16"/>
  <c r="C2153" i="16"/>
  <c r="N2156" i="16"/>
  <c r="F2156" i="16"/>
  <c r="B2156" i="16"/>
  <c r="C2157" i="16"/>
  <c r="N2160" i="16"/>
  <c r="F2160" i="16"/>
  <c r="B2160" i="16"/>
  <c r="C2161" i="16"/>
  <c r="N2164" i="16"/>
  <c r="F2164" i="16"/>
  <c r="B2164" i="16"/>
  <c r="C2165" i="16"/>
  <c r="N2168" i="16"/>
  <c r="F2168" i="16"/>
  <c r="B2168" i="16"/>
  <c r="C2169" i="16"/>
  <c r="N2172" i="16"/>
  <c r="F2172" i="16"/>
  <c r="B2172" i="16"/>
  <c r="C2173" i="16"/>
  <c r="N2176" i="16"/>
  <c r="F2176" i="16"/>
  <c r="B2176" i="16"/>
  <c r="F2177" i="16"/>
  <c r="N2177" i="16"/>
  <c r="N2179" i="16"/>
  <c r="F2179" i="16"/>
  <c r="C2179" i="16"/>
  <c r="B2179" i="16"/>
  <c r="N2187" i="16"/>
  <c r="F2187" i="16"/>
  <c r="C2187" i="16"/>
  <c r="B2187" i="16"/>
  <c r="N2195" i="16"/>
  <c r="F2195" i="16"/>
  <c r="C2195" i="16"/>
  <c r="B2195" i="16"/>
  <c r="N2203" i="16"/>
  <c r="F2203" i="16"/>
  <c r="C2203" i="16"/>
  <c r="B2203" i="16"/>
  <c r="N2211" i="16"/>
  <c r="F2211" i="16"/>
  <c r="C2211" i="16"/>
  <c r="B2211" i="16"/>
  <c r="N2219" i="16"/>
  <c r="F2219" i="16"/>
  <c r="C2219" i="16"/>
  <c r="B2219" i="16"/>
  <c r="N2227" i="16"/>
  <c r="F2227" i="16"/>
  <c r="C2227" i="16"/>
  <c r="B2227" i="16"/>
  <c r="N2235" i="16"/>
  <c r="F2235" i="16"/>
  <c r="C2235" i="16"/>
  <c r="B2235" i="16"/>
  <c r="N2243" i="16"/>
  <c r="F2243" i="16"/>
  <c r="C2243" i="16"/>
  <c r="B2243" i="16"/>
  <c r="N2251" i="16"/>
  <c r="F2251" i="16"/>
  <c r="C2251" i="16"/>
  <c r="B2251" i="16"/>
  <c r="N2259" i="16"/>
  <c r="F2259" i="16"/>
  <c r="C2259" i="16"/>
  <c r="B2259" i="16"/>
  <c r="N2267" i="16"/>
  <c r="F2267" i="16"/>
  <c r="C2267" i="16"/>
  <c r="B2267" i="16"/>
  <c r="N2275" i="16"/>
  <c r="F2275" i="16"/>
  <c r="C2275" i="16"/>
  <c r="B2275" i="16"/>
  <c r="N2283" i="16"/>
  <c r="F2283" i="16"/>
  <c r="C2283" i="16"/>
  <c r="B2283" i="16"/>
  <c r="N2291" i="16"/>
  <c r="F2291" i="16"/>
  <c r="C2291" i="16"/>
  <c r="B2291" i="16"/>
  <c r="N2299" i="16"/>
  <c r="F2299" i="16"/>
  <c r="C2299" i="16"/>
  <c r="B2299" i="16"/>
  <c r="N2307" i="16"/>
  <c r="F2307" i="16"/>
  <c r="C2307" i="16"/>
  <c r="B2307" i="16"/>
  <c r="N2315" i="16"/>
  <c r="F2315" i="16"/>
  <c r="C2315" i="16"/>
  <c r="B2315" i="16"/>
  <c r="N2323" i="16"/>
  <c r="F2323" i="16"/>
  <c r="C2323" i="16"/>
  <c r="B2323" i="16"/>
  <c r="N2331" i="16"/>
  <c r="F2331" i="16"/>
  <c r="C2331" i="16"/>
  <c r="B2331" i="16"/>
  <c r="N2339" i="16"/>
  <c r="F2339" i="16"/>
  <c r="C2339" i="16"/>
  <c r="B2339" i="16"/>
  <c r="N2347" i="16"/>
  <c r="F2347" i="16"/>
  <c r="C2347" i="16"/>
  <c r="B2347" i="16"/>
  <c r="N2355" i="16"/>
  <c r="F2355" i="16"/>
  <c r="C2355" i="16"/>
  <c r="B2355" i="16"/>
  <c r="N2363" i="16"/>
  <c r="F2363" i="16"/>
  <c r="C2363" i="16"/>
  <c r="B2363" i="16"/>
  <c r="N2371" i="16"/>
  <c r="F2371" i="16"/>
  <c r="C2371" i="16"/>
  <c r="B2371" i="16"/>
  <c r="N2379" i="16"/>
  <c r="F2379" i="16"/>
  <c r="C2379" i="16"/>
  <c r="B2379" i="16"/>
  <c r="N2387" i="16"/>
  <c r="F2387" i="16"/>
  <c r="C2387" i="16"/>
  <c r="B2387" i="16"/>
  <c r="N2395" i="16"/>
  <c r="F2395" i="16"/>
  <c r="C2395" i="16"/>
  <c r="B2395" i="16"/>
  <c r="N2403" i="16"/>
  <c r="F2403" i="16"/>
  <c r="C2403" i="16"/>
  <c r="B2403" i="16"/>
  <c r="N2411" i="16"/>
  <c r="F2411" i="16"/>
  <c r="C2411" i="16"/>
  <c r="B2411" i="16"/>
  <c r="N2419" i="16"/>
  <c r="F2419" i="16"/>
  <c r="C2419" i="16"/>
  <c r="B2419" i="16"/>
  <c r="N2427" i="16"/>
  <c r="F2427" i="16"/>
  <c r="C2427" i="16"/>
  <c r="B2427" i="16"/>
  <c r="N2435" i="16"/>
  <c r="F2435" i="16"/>
  <c r="C2435" i="16"/>
  <c r="B2435" i="16"/>
  <c r="N2443" i="16"/>
  <c r="F2443" i="16"/>
  <c r="C2443" i="16"/>
  <c r="B2443" i="16"/>
  <c r="N2451" i="16"/>
  <c r="F2451" i="16"/>
  <c r="C2451" i="16"/>
  <c r="B2451" i="16"/>
  <c r="N2459" i="16"/>
  <c r="F2459" i="16"/>
  <c r="C2459" i="16"/>
  <c r="B2459" i="16"/>
  <c r="N2467" i="16"/>
  <c r="F2467" i="16"/>
  <c r="C2467" i="16"/>
  <c r="B2467" i="16"/>
  <c r="N2475" i="16"/>
  <c r="F2475" i="16"/>
  <c r="C2475" i="16"/>
  <c r="B2475" i="16"/>
  <c r="N2483" i="16"/>
  <c r="F2483" i="16"/>
  <c r="C2483" i="16"/>
  <c r="B2483" i="16"/>
  <c r="N2491" i="16"/>
  <c r="F2491" i="16"/>
  <c r="C2491" i="16"/>
  <c r="B2491" i="16"/>
  <c r="N2499" i="16"/>
  <c r="F2499" i="16"/>
  <c r="C2499" i="16"/>
  <c r="B2499" i="16"/>
  <c r="N2507" i="16"/>
  <c r="F2507" i="16"/>
  <c r="C2507" i="16"/>
  <c r="B2507" i="16"/>
  <c r="N2515" i="16"/>
  <c r="F2515" i="16"/>
  <c r="C2515" i="16"/>
  <c r="B2515" i="16"/>
  <c r="N2523" i="16"/>
  <c r="F2523" i="16"/>
  <c r="C2523" i="16"/>
  <c r="B2523" i="16"/>
  <c r="N2531" i="16"/>
  <c r="F2531" i="16"/>
  <c r="C2531" i="16"/>
  <c r="B2531" i="16"/>
  <c r="N2539" i="16"/>
  <c r="F2539" i="16"/>
  <c r="C2539" i="16"/>
  <c r="B2539" i="16"/>
  <c r="B443" i="16"/>
  <c r="B445" i="16"/>
  <c r="B447" i="16"/>
  <c r="B449" i="16"/>
  <c r="B457" i="16"/>
  <c r="B461" i="16"/>
  <c r="B465" i="16"/>
  <c r="B467" i="16"/>
  <c r="B469" i="16"/>
  <c r="B473" i="16"/>
  <c r="B475" i="16"/>
  <c r="B477" i="16"/>
  <c r="B479" i="16"/>
  <c r="B481" i="16"/>
  <c r="B483" i="16"/>
  <c r="B485" i="16"/>
  <c r="B487" i="16"/>
  <c r="B493" i="16"/>
  <c r="B501" i="16"/>
  <c r="B507" i="16"/>
  <c r="B509" i="16"/>
  <c r="B511" i="16"/>
  <c r="B513" i="16"/>
  <c r="B515" i="16"/>
  <c r="B517" i="16"/>
  <c r="B519" i="16"/>
  <c r="B521" i="16"/>
  <c r="B525" i="16"/>
  <c r="B529" i="16"/>
  <c r="B533" i="16"/>
  <c r="B535" i="16"/>
  <c r="B537" i="16"/>
  <c r="B539" i="16"/>
  <c r="B541" i="16"/>
  <c r="B543" i="16"/>
  <c r="B545" i="16"/>
  <c r="B547" i="16"/>
  <c r="B551" i="16"/>
  <c r="B555" i="16"/>
  <c r="B557" i="16"/>
  <c r="B559" i="16"/>
  <c r="B563" i="16"/>
  <c r="B575" i="16"/>
  <c r="B577" i="16"/>
  <c r="F442" i="16"/>
  <c r="F873" i="16"/>
  <c r="F1304" i="16"/>
  <c r="C1407" i="16"/>
  <c r="C1408" i="16"/>
  <c r="N1411" i="16"/>
  <c r="F1411" i="16"/>
  <c r="B1411" i="16"/>
  <c r="C1412" i="16"/>
  <c r="N1415" i="16"/>
  <c r="F1415" i="16"/>
  <c r="B1415" i="16"/>
  <c r="C1416" i="16"/>
  <c r="N1419" i="16"/>
  <c r="F1419" i="16"/>
  <c r="B1419" i="16"/>
  <c r="C1420" i="16"/>
  <c r="N1423" i="16"/>
  <c r="F1423" i="16"/>
  <c r="B1423" i="16"/>
  <c r="C1424" i="16"/>
  <c r="N1427" i="16"/>
  <c r="F1427" i="16"/>
  <c r="B1427" i="16"/>
  <c r="C1428" i="16"/>
  <c r="N1431" i="16"/>
  <c r="F1431" i="16"/>
  <c r="B1431" i="16"/>
  <c r="C1432" i="16"/>
  <c r="N1435" i="16"/>
  <c r="F1435" i="16"/>
  <c r="B1435" i="16"/>
  <c r="C1436" i="16"/>
  <c r="N1439" i="16"/>
  <c r="F1439" i="16"/>
  <c r="B1439" i="16"/>
  <c r="C1440" i="16"/>
  <c r="N1443" i="16"/>
  <c r="F1443" i="16"/>
  <c r="B1443" i="16"/>
  <c r="C1444" i="16"/>
  <c r="N1447" i="16"/>
  <c r="F1447" i="16"/>
  <c r="B1447" i="16"/>
  <c r="C1448" i="16"/>
  <c r="N1451" i="16"/>
  <c r="F1451" i="16"/>
  <c r="B1451" i="16"/>
  <c r="C1452" i="16"/>
  <c r="N1455" i="16"/>
  <c r="F1455" i="16"/>
  <c r="B1455" i="16"/>
  <c r="C1456" i="16"/>
  <c r="N1459" i="16"/>
  <c r="F1459" i="16"/>
  <c r="B1459" i="16"/>
  <c r="C1460" i="16"/>
  <c r="N1463" i="16"/>
  <c r="F1463" i="16"/>
  <c r="B1463" i="16"/>
  <c r="C1464" i="16"/>
  <c r="N1467" i="16"/>
  <c r="F1467" i="16"/>
  <c r="B1467" i="16"/>
  <c r="C1468" i="16"/>
  <c r="N1471" i="16"/>
  <c r="F1471" i="16"/>
  <c r="B1471" i="16"/>
  <c r="C1472" i="16"/>
  <c r="N1475" i="16"/>
  <c r="F1475" i="16"/>
  <c r="B1475" i="16"/>
  <c r="C1476" i="16"/>
  <c r="N1479" i="16"/>
  <c r="F1479" i="16"/>
  <c r="B1479" i="16"/>
  <c r="C1480" i="16"/>
  <c r="N1483" i="16"/>
  <c r="F1483" i="16"/>
  <c r="B1483" i="16"/>
  <c r="C1484" i="16"/>
  <c r="N1487" i="16"/>
  <c r="F1487" i="16"/>
  <c r="B1487" i="16"/>
  <c r="C1488" i="16"/>
  <c r="N1491" i="16"/>
  <c r="F1491" i="16"/>
  <c r="B1491" i="16"/>
  <c r="C1492" i="16"/>
  <c r="N1495" i="16"/>
  <c r="F1495" i="16"/>
  <c r="B1495" i="16"/>
  <c r="C1496" i="16"/>
  <c r="N1499" i="16"/>
  <c r="F1499" i="16"/>
  <c r="B1499" i="16"/>
  <c r="C1500" i="16"/>
  <c r="N1503" i="16"/>
  <c r="F1503" i="16"/>
  <c r="B1503" i="16"/>
  <c r="C1504" i="16"/>
  <c r="N1507" i="16"/>
  <c r="F1507" i="16"/>
  <c r="B1507" i="16"/>
  <c r="C1508" i="16"/>
  <c r="N1511" i="16"/>
  <c r="F1511" i="16"/>
  <c r="B1511" i="16"/>
  <c r="C1512" i="16"/>
  <c r="N1515" i="16"/>
  <c r="F1515" i="16"/>
  <c r="B1515" i="16"/>
  <c r="C1516" i="16"/>
  <c r="N1519" i="16"/>
  <c r="F1519" i="16"/>
  <c r="B1519" i="16"/>
  <c r="C1520" i="16"/>
  <c r="N1523" i="16"/>
  <c r="F1523" i="16"/>
  <c r="B1523" i="16"/>
  <c r="C1524" i="16"/>
  <c r="N1527" i="16"/>
  <c r="F1527" i="16"/>
  <c r="B1527" i="16"/>
  <c r="C1528" i="16"/>
  <c r="N1531" i="16"/>
  <c r="F1531" i="16"/>
  <c r="B1531" i="16"/>
  <c r="C1532" i="16"/>
  <c r="N1535" i="16"/>
  <c r="F1535" i="16"/>
  <c r="B1535" i="16"/>
  <c r="C1536" i="16"/>
  <c r="N1539" i="16"/>
  <c r="F1539" i="16"/>
  <c r="B1539" i="16"/>
  <c r="C1540" i="16"/>
  <c r="N1543" i="16"/>
  <c r="F1543" i="16"/>
  <c r="B1543" i="16"/>
  <c r="C1544" i="16"/>
  <c r="N1547" i="16"/>
  <c r="F1547" i="16"/>
  <c r="B1547" i="16"/>
  <c r="C1548" i="16"/>
  <c r="N1551" i="16"/>
  <c r="F1551" i="16"/>
  <c r="B1551" i="16"/>
  <c r="C1552" i="16"/>
  <c r="N1555" i="16"/>
  <c r="F1555" i="16"/>
  <c r="B1555" i="16"/>
  <c r="C1556" i="16"/>
  <c r="N1559" i="16"/>
  <c r="F1559" i="16"/>
  <c r="B1559" i="16"/>
  <c r="C1560" i="16"/>
  <c r="N1563" i="16"/>
  <c r="F1563" i="16"/>
  <c r="B1563" i="16"/>
  <c r="C1564" i="16"/>
  <c r="N1567" i="16"/>
  <c r="F1567" i="16"/>
  <c r="B1567" i="16"/>
  <c r="C1568" i="16"/>
  <c r="N1571" i="16"/>
  <c r="F1571" i="16"/>
  <c r="B1571" i="16"/>
  <c r="C1572" i="16"/>
  <c r="N1575" i="16"/>
  <c r="F1575" i="16"/>
  <c r="B1575" i="16"/>
  <c r="C1576" i="16"/>
  <c r="N1579" i="16"/>
  <c r="F1579" i="16"/>
  <c r="B1579" i="16"/>
  <c r="C1580" i="16"/>
  <c r="N1583" i="16"/>
  <c r="F1583" i="16"/>
  <c r="B1583" i="16"/>
  <c r="C1584" i="16"/>
  <c r="N1587" i="16"/>
  <c r="F1587" i="16"/>
  <c r="B1587" i="16"/>
  <c r="C1588" i="16"/>
  <c r="N1591" i="16"/>
  <c r="F1591" i="16"/>
  <c r="B1591" i="16"/>
  <c r="C1592" i="16"/>
  <c r="N1595" i="16"/>
  <c r="F1595" i="16"/>
  <c r="B1595" i="16"/>
  <c r="C1596" i="16"/>
  <c r="N1599" i="16"/>
  <c r="F1599" i="16"/>
  <c r="B1599" i="16"/>
  <c r="C1600" i="16"/>
  <c r="N1603" i="16"/>
  <c r="F1603" i="16"/>
  <c r="B1603" i="16"/>
  <c r="C1604" i="16"/>
  <c r="N1607" i="16"/>
  <c r="F1607" i="16"/>
  <c r="B1607" i="16"/>
  <c r="C1608" i="16"/>
  <c r="N1611" i="16"/>
  <c r="F1611" i="16"/>
  <c r="B1611" i="16"/>
  <c r="C1612" i="16"/>
  <c r="N1615" i="16"/>
  <c r="F1615" i="16"/>
  <c r="B1615" i="16"/>
  <c r="C1616" i="16"/>
  <c r="N1619" i="16"/>
  <c r="F1619" i="16"/>
  <c r="B1619" i="16"/>
  <c r="C1620" i="16"/>
  <c r="N1623" i="16"/>
  <c r="F1623" i="16"/>
  <c r="B1623" i="16"/>
  <c r="C1624" i="16"/>
  <c r="N1627" i="16"/>
  <c r="F1627" i="16"/>
  <c r="B1627" i="16"/>
  <c r="C1628" i="16"/>
  <c r="N1631" i="16"/>
  <c r="F1631" i="16"/>
  <c r="B1631" i="16"/>
  <c r="C1632" i="16"/>
  <c r="N1635" i="16"/>
  <c r="F1635" i="16"/>
  <c r="B1635" i="16"/>
  <c r="C1636" i="16"/>
  <c r="N1639" i="16"/>
  <c r="F1639" i="16"/>
  <c r="B1639" i="16"/>
  <c r="C1640" i="16"/>
  <c r="N1643" i="16"/>
  <c r="F1643" i="16"/>
  <c r="B1643" i="16"/>
  <c r="C1644" i="16"/>
  <c r="N1647" i="16"/>
  <c r="F1647" i="16"/>
  <c r="B1647" i="16"/>
  <c r="C1648" i="16"/>
  <c r="N1651" i="16"/>
  <c r="F1651" i="16"/>
  <c r="B1651" i="16"/>
  <c r="C1652" i="16"/>
  <c r="N1655" i="16"/>
  <c r="F1655" i="16"/>
  <c r="B1655" i="16"/>
  <c r="C1656" i="16"/>
  <c r="N1659" i="16"/>
  <c r="F1659" i="16"/>
  <c r="B1659" i="16"/>
  <c r="C1660" i="16"/>
  <c r="N1663" i="16"/>
  <c r="F1663" i="16"/>
  <c r="B1663" i="16"/>
  <c r="C1664" i="16"/>
  <c r="N1667" i="16"/>
  <c r="F1667" i="16"/>
  <c r="B1667" i="16"/>
  <c r="C1668" i="16"/>
  <c r="N1671" i="16"/>
  <c r="F1671" i="16"/>
  <c r="B1671" i="16"/>
  <c r="C1672" i="16"/>
  <c r="N1675" i="16"/>
  <c r="F1675" i="16"/>
  <c r="B1675" i="16"/>
  <c r="C1676" i="16"/>
  <c r="N1679" i="16"/>
  <c r="F1679" i="16"/>
  <c r="B1679" i="16"/>
  <c r="C1680" i="16"/>
  <c r="N1683" i="16"/>
  <c r="F1683" i="16"/>
  <c r="B1683" i="16"/>
  <c r="C1684" i="16"/>
  <c r="N1687" i="16"/>
  <c r="F1687" i="16"/>
  <c r="B1687" i="16"/>
  <c r="C1688" i="16"/>
  <c r="N1691" i="16"/>
  <c r="F1691" i="16"/>
  <c r="B1691" i="16"/>
  <c r="C1692" i="16"/>
  <c r="N1695" i="16"/>
  <c r="F1695" i="16"/>
  <c r="B1695" i="16"/>
  <c r="C1696" i="16"/>
  <c r="N1699" i="16"/>
  <c r="F1699" i="16"/>
  <c r="B1699" i="16"/>
  <c r="C1700" i="16"/>
  <c r="N1703" i="16"/>
  <c r="F1703" i="16"/>
  <c r="B1703" i="16"/>
  <c r="C1704" i="16"/>
  <c r="N1707" i="16"/>
  <c r="F1707" i="16"/>
  <c r="B1707" i="16"/>
  <c r="C1708" i="16"/>
  <c r="N1711" i="16"/>
  <c r="F1711" i="16"/>
  <c r="B1711" i="16"/>
  <c r="C1712" i="16"/>
  <c r="N1715" i="16"/>
  <c r="F1715" i="16"/>
  <c r="B1715" i="16"/>
  <c r="C1716" i="16"/>
  <c r="N1719" i="16"/>
  <c r="F1719" i="16"/>
  <c r="B1719" i="16"/>
  <c r="C1720" i="16"/>
  <c r="N1723" i="16"/>
  <c r="F1723" i="16"/>
  <c r="B1723" i="16"/>
  <c r="C1724" i="16"/>
  <c r="N1727" i="16"/>
  <c r="F1727" i="16"/>
  <c r="B1727" i="16"/>
  <c r="C1728" i="16"/>
  <c r="N1731" i="16"/>
  <c r="F1731" i="16"/>
  <c r="B1731" i="16"/>
  <c r="C1732" i="16"/>
  <c r="N1739" i="16"/>
  <c r="F1739" i="16"/>
  <c r="B1739" i="16"/>
  <c r="C1740" i="16"/>
  <c r="N1743" i="16"/>
  <c r="F1743" i="16"/>
  <c r="B1743" i="16"/>
  <c r="C1744" i="16"/>
  <c r="N1747" i="16"/>
  <c r="F1747" i="16"/>
  <c r="B1747" i="16"/>
  <c r="C1748" i="16"/>
  <c r="N1751" i="16"/>
  <c r="F1751" i="16"/>
  <c r="B1751" i="16"/>
  <c r="C1752" i="16"/>
  <c r="N1755" i="16"/>
  <c r="F1755" i="16"/>
  <c r="B1755" i="16"/>
  <c r="C1756" i="16"/>
  <c r="N1759" i="16"/>
  <c r="F1759" i="16"/>
  <c r="B1759" i="16"/>
  <c r="C1760" i="16"/>
  <c r="N1763" i="16"/>
  <c r="F1763" i="16"/>
  <c r="B1763" i="16"/>
  <c r="C1764" i="16"/>
  <c r="N1767" i="16"/>
  <c r="F1767" i="16"/>
  <c r="B1767" i="16"/>
  <c r="C1768" i="16"/>
  <c r="N1771" i="16"/>
  <c r="F1771" i="16"/>
  <c r="B1771" i="16"/>
  <c r="C1772" i="16"/>
  <c r="N1775" i="16"/>
  <c r="F1775" i="16"/>
  <c r="B1775" i="16"/>
  <c r="C1776" i="16"/>
  <c r="N1779" i="16"/>
  <c r="F1779" i="16"/>
  <c r="B1779" i="16"/>
  <c r="C1780" i="16"/>
  <c r="N1783" i="16"/>
  <c r="F1783" i="16"/>
  <c r="B1783" i="16"/>
  <c r="C1784" i="16"/>
  <c r="N1787" i="16"/>
  <c r="F1787" i="16"/>
  <c r="B1787" i="16"/>
  <c r="C1788" i="16"/>
  <c r="N1791" i="16"/>
  <c r="F1791" i="16"/>
  <c r="B1791" i="16"/>
  <c r="C1792" i="16"/>
  <c r="N1795" i="16"/>
  <c r="F1795" i="16"/>
  <c r="B1795" i="16"/>
  <c r="C1796" i="16"/>
  <c r="N1799" i="16"/>
  <c r="F1799" i="16"/>
  <c r="B1799" i="16"/>
  <c r="C1800" i="16"/>
  <c r="N1803" i="16"/>
  <c r="F1803" i="16"/>
  <c r="B1803" i="16"/>
  <c r="C1804" i="16"/>
  <c r="N1807" i="16"/>
  <c r="F1807" i="16"/>
  <c r="B1807" i="16"/>
  <c r="C1808" i="16"/>
  <c r="N1811" i="16"/>
  <c r="F1811" i="16"/>
  <c r="B1811" i="16"/>
  <c r="C1812" i="16"/>
  <c r="N1815" i="16"/>
  <c r="F1815" i="16"/>
  <c r="B1815" i="16"/>
  <c r="C1816" i="16"/>
  <c r="N1819" i="16"/>
  <c r="F1819" i="16"/>
  <c r="B1819" i="16"/>
  <c r="C1820" i="16"/>
  <c r="N1823" i="16"/>
  <c r="F1823" i="16"/>
  <c r="B1823" i="16"/>
  <c r="C1824" i="16"/>
  <c r="N1827" i="16"/>
  <c r="F1827" i="16"/>
  <c r="B1827" i="16"/>
  <c r="C1828" i="16"/>
  <c r="N1831" i="16"/>
  <c r="F1831" i="16"/>
  <c r="B1831" i="16"/>
  <c r="C1832" i="16"/>
  <c r="N1835" i="16"/>
  <c r="F1835" i="16"/>
  <c r="B1835" i="16"/>
  <c r="C1836" i="16"/>
  <c r="N1839" i="16"/>
  <c r="F1839" i="16"/>
  <c r="B1839" i="16"/>
  <c r="C1840" i="16"/>
  <c r="N1843" i="16"/>
  <c r="F1843" i="16"/>
  <c r="B1843" i="16"/>
  <c r="C1844" i="16"/>
  <c r="N1847" i="16"/>
  <c r="F1847" i="16"/>
  <c r="B1847" i="16"/>
  <c r="C1848" i="16"/>
  <c r="N1851" i="16"/>
  <c r="F1851" i="16"/>
  <c r="B1851" i="16"/>
  <c r="C1852" i="16"/>
  <c r="N1855" i="16"/>
  <c r="F1855" i="16"/>
  <c r="B1855" i="16"/>
  <c r="C1856" i="16"/>
  <c r="N1859" i="16"/>
  <c r="F1859" i="16"/>
  <c r="B1859" i="16"/>
  <c r="C1860" i="16"/>
  <c r="N1863" i="16"/>
  <c r="F1863" i="16"/>
  <c r="B1863" i="16"/>
  <c r="C1864" i="16"/>
  <c r="N1867" i="16"/>
  <c r="F1867" i="16"/>
  <c r="B1867" i="16"/>
  <c r="C1868" i="16"/>
  <c r="N1871" i="16"/>
  <c r="F1871" i="16"/>
  <c r="B1871" i="16"/>
  <c r="C1872" i="16"/>
  <c r="N1875" i="16"/>
  <c r="F1875" i="16"/>
  <c r="B1875" i="16"/>
  <c r="C1876" i="16"/>
  <c r="N1879" i="16"/>
  <c r="F1879" i="16"/>
  <c r="B1879" i="16"/>
  <c r="C1880" i="16"/>
  <c r="N1883" i="16"/>
  <c r="F1883" i="16"/>
  <c r="B1883" i="16"/>
  <c r="C1884" i="16"/>
  <c r="N1887" i="16"/>
  <c r="F1887" i="16"/>
  <c r="B1887" i="16"/>
  <c r="C1888" i="16"/>
  <c r="N1891" i="16"/>
  <c r="F1891" i="16"/>
  <c r="B1891" i="16"/>
  <c r="C1892" i="16"/>
  <c r="N1895" i="16"/>
  <c r="F1895" i="16"/>
  <c r="B1895" i="16"/>
  <c r="C1896" i="16"/>
  <c r="N1899" i="16"/>
  <c r="F1899" i="16"/>
  <c r="B1899" i="16"/>
  <c r="C1900" i="16"/>
  <c r="N1903" i="16"/>
  <c r="F1903" i="16"/>
  <c r="B1903" i="16"/>
  <c r="C1904" i="16"/>
  <c r="N1907" i="16"/>
  <c r="F1907" i="16"/>
  <c r="B1907" i="16"/>
  <c r="C1908" i="16"/>
  <c r="N1911" i="16"/>
  <c r="F1911" i="16"/>
  <c r="B1911" i="16"/>
  <c r="C1912" i="16"/>
  <c r="N1915" i="16"/>
  <c r="F1915" i="16"/>
  <c r="B1915" i="16"/>
  <c r="C1916" i="16"/>
  <c r="N1919" i="16"/>
  <c r="F1919" i="16"/>
  <c r="B1919" i="16"/>
  <c r="C1920" i="16"/>
  <c r="N1923" i="16"/>
  <c r="F1923" i="16"/>
  <c r="B1923" i="16"/>
  <c r="C1924" i="16"/>
  <c r="N1927" i="16"/>
  <c r="F1927" i="16"/>
  <c r="B1927" i="16"/>
  <c r="C1928" i="16"/>
  <c r="N1931" i="16"/>
  <c r="F1931" i="16"/>
  <c r="B1931" i="16"/>
  <c r="C1932" i="16"/>
  <c r="N1935" i="16"/>
  <c r="F1935" i="16"/>
  <c r="B1935" i="16"/>
  <c r="C1936" i="16"/>
  <c r="N1939" i="16"/>
  <c r="F1939" i="16"/>
  <c r="B1939" i="16"/>
  <c r="C1940" i="16"/>
  <c r="N1943" i="16"/>
  <c r="F1943" i="16"/>
  <c r="B1943" i="16"/>
  <c r="C1944" i="16"/>
  <c r="N1947" i="16"/>
  <c r="F1947" i="16"/>
  <c r="B1947" i="16"/>
  <c r="C1948" i="16"/>
  <c r="N1951" i="16"/>
  <c r="F1951" i="16"/>
  <c r="B1951" i="16"/>
  <c r="C1952" i="16"/>
  <c r="N1955" i="16"/>
  <c r="F1955" i="16"/>
  <c r="B1955" i="16"/>
  <c r="C1956" i="16"/>
  <c r="N1959" i="16"/>
  <c r="F1959" i="16"/>
  <c r="B1959" i="16"/>
  <c r="C1960" i="16"/>
  <c r="N1963" i="16"/>
  <c r="F1963" i="16"/>
  <c r="B1963" i="16"/>
  <c r="C1964" i="16"/>
  <c r="N1967" i="16"/>
  <c r="F1967" i="16"/>
  <c r="B1967" i="16"/>
  <c r="C1968" i="16"/>
  <c r="N1971" i="16"/>
  <c r="F1971" i="16"/>
  <c r="B1971" i="16"/>
  <c r="C1972" i="16"/>
  <c r="N1975" i="16"/>
  <c r="F1975" i="16"/>
  <c r="B1975" i="16"/>
  <c r="C1976" i="16"/>
  <c r="N1979" i="16"/>
  <c r="F1979" i="16"/>
  <c r="B1979" i="16"/>
  <c r="C1980" i="16"/>
  <c r="N1983" i="16"/>
  <c r="F1983" i="16"/>
  <c r="B1983" i="16"/>
  <c r="C1984" i="16"/>
  <c r="N1987" i="16"/>
  <c r="F1987" i="16"/>
  <c r="B1987" i="16"/>
  <c r="C1988" i="16"/>
  <c r="N1991" i="16"/>
  <c r="F1991" i="16"/>
  <c r="B1991" i="16"/>
  <c r="C1992" i="16"/>
  <c r="N1995" i="16"/>
  <c r="F1995" i="16"/>
  <c r="B1995" i="16"/>
  <c r="C1996" i="16"/>
  <c r="N1999" i="16"/>
  <c r="F1999" i="16"/>
  <c r="B1999" i="16"/>
  <c r="C2000" i="16"/>
  <c r="N2003" i="16"/>
  <c r="F2003" i="16"/>
  <c r="B2003" i="16"/>
  <c r="C2004" i="16"/>
  <c r="N2007" i="16"/>
  <c r="F2007" i="16"/>
  <c r="B2007" i="16"/>
  <c r="C2008" i="16"/>
  <c r="N2011" i="16"/>
  <c r="F2011" i="16"/>
  <c r="B2011" i="16"/>
  <c r="C2012" i="16"/>
  <c r="N2015" i="16"/>
  <c r="F2015" i="16"/>
  <c r="B2015" i="16"/>
  <c r="C2016" i="16"/>
  <c r="N2019" i="16"/>
  <c r="F2019" i="16"/>
  <c r="B2019" i="16"/>
  <c r="C2020" i="16"/>
  <c r="N2023" i="16"/>
  <c r="F2023" i="16"/>
  <c r="B2023" i="16"/>
  <c r="C2024" i="16"/>
  <c r="N2027" i="16"/>
  <c r="F2027" i="16"/>
  <c r="B2027" i="16"/>
  <c r="C2028" i="16"/>
  <c r="N2031" i="16"/>
  <c r="F2031" i="16"/>
  <c r="B2031" i="16"/>
  <c r="C2032" i="16"/>
  <c r="N2035" i="16"/>
  <c r="F2035" i="16"/>
  <c r="B2035" i="16"/>
  <c r="C2036" i="16"/>
  <c r="N2039" i="16"/>
  <c r="F2039" i="16"/>
  <c r="B2039" i="16"/>
  <c r="C2040" i="16"/>
  <c r="N2043" i="16"/>
  <c r="F2043" i="16"/>
  <c r="B2043" i="16"/>
  <c r="C2044" i="16"/>
  <c r="N2047" i="16"/>
  <c r="F2047" i="16"/>
  <c r="B2047" i="16"/>
  <c r="C2048" i="16"/>
  <c r="N2051" i="16"/>
  <c r="F2051" i="16"/>
  <c r="B2051" i="16"/>
  <c r="C2052" i="16"/>
  <c r="N2055" i="16"/>
  <c r="F2055" i="16"/>
  <c r="B2055" i="16"/>
  <c r="C2056" i="16"/>
  <c r="N2059" i="16"/>
  <c r="F2059" i="16"/>
  <c r="B2059" i="16"/>
  <c r="C2060" i="16"/>
  <c r="N2063" i="16"/>
  <c r="F2063" i="16"/>
  <c r="B2063" i="16"/>
  <c r="C2064" i="16"/>
  <c r="N2067" i="16"/>
  <c r="F2067" i="16"/>
  <c r="B2067" i="16"/>
  <c r="C2068" i="16"/>
  <c r="N2071" i="16"/>
  <c r="F2071" i="16"/>
  <c r="B2071" i="16"/>
  <c r="C2072" i="16"/>
  <c r="N2075" i="16"/>
  <c r="F2075" i="16"/>
  <c r="B2075" i="16"/>
  <c r="C2076" i="16"/>
  <c r="N2079" i="16"/>
  <c r="F2079" i="16"/>
  <c r="B2079" i="16"/>
  <c r="C2080" i="16"/>
  <c r="N2083" i="16"/>
  <c r="F2083" i="16"/>
  <c r="B2083" i="16"/>
  <c r="C2084" i="16"/>
  <c r="N2087" i="16"/>
  <c r="F2087" i="16"/>
  <c r="B2087" i="16"/>
  <c r="C2088" i="16"/>
  <c r="N2091" i="16"/>
  <c r="F2091" i="16"/>
  <c r="B2091" i="16"/>
  <c r="C2092" i="16"/>
  <c r="N2095" i="16"/>
  <c r="F2095" i="16"/>
  <c r="B2095" i="16"/>
  <c r="C2096" i="16"/>
  <c r="N2099" i="16"/>
  <c r="F2099" i="16"/>
  <c r="B2099" i="16"/>
  <c r="C2100" i="16"/>
  <c r="N2103" i="16"/>
  <c r="F2103" i="16"/>
  <c r="B2103" i="16"/>
  <c r="C2104" i="16"/>
  <c r="N2107" i="16"/>
  <c r="F2107" i="16"/>
  <c r="B2107" i="16"/>
  <c r="C2108" i="16"/>
  <c r="N2111" i="16"/>
  <c r="F2111" i="16"/>
  <c r="B2111" i="16"/>
  <c r="C2112" i="16"/>
  <c r="N2115" i="16"/>
  <c r="F2115" i="16"/>
  <c r="B2115" i="16"/>
  <c r="C2116" i="16"/>
  <c r="N2119" i="16"/>
  <c r="F2119" i="16"/>
  <c r="B2119" i="16"/>
  <c r="C2120" i="16"/>
  <c r="N2123" i="16"/>
  <c r="F2123" i="16"/>
  <c r="B2123" i="16"/>
  <c r="C2124" i="16"/>
  <c r="N2127" i="16"/>
  <c r="F2127" i="16"/>
  <c r="B2127" i="16"/>
  <c r="C2128" i="16"/>
  <c r="N2131" i="16"/>
  <c r="F2131" i="16"/>
  <c r="B2131" i="16"/>
  <c r="C2132" i="16"/>
  <c r="N2135" i="16"/>
  <c r="F2135" i="16"/>
  <c r="B2135" i="16"/>
  <c r="C2136" i="16"/>
  <c r="N2139" i="16"/>
  <c r="F2139" i="16"/>
  <c r="B2139" i="16"/>
  <c r="C2140" i="16"/>
  <c r="N2143" i="16"/>
  <c r="F2143" i="16"/>
  <c r="B2143" i="16"/>
  <c r="C2144" i="16"/>
  <c r="N2147" i="16"/>
  <c r="F2147" i="16"/>
  <c r="B2147" i="16"/>
  <c r="C2148" i="16"/>
  <c r="N2151" i="16"/>
  <c r="F2151" i="16"/>
  <c r="B2151" i="16"/>
  <c r="C2152" i="16"/>
  <c r="N2155" i="16"/>
  <c r="F2155" i="16"/>
  <c r="B2155" i="16"/>
  <c r="C2156" i="16"/>
  <c r="N2159" i="16"/>
  <c r="F2159" i="16"/>
  <c r="B2159" i="16"/>
  <c r="C2160" i="16"/>
  <c r="N2163" i="16"/>
  <c r="F2163" i="16"/>
  <c r="B2163" i="16"/>
  <c r="C2164" i="16"/>
  <c r="N2167" i="16"/>
  <c r="F2167" i="16"/>
  <c r="B2167" i="16"/>
  <c r="C2168" i="16"/>
  <c r="N2171" i="16"/>
  <c r="F2171" i="16"/>
  <c r="B2171" i="16"/>
  <c r="C2172" i="16"/>
  <c r="N2175" i="16"/>
  <c r="F2175" i="16"/>
  <c r="B2175" i="16"/>
  <c r="C2176" i="16"/>
  <c r="N2185" i="16"/>
  <c r="F2185" i="16"/>
  <c r="C2185" i="16"/>
  <c r="B2185" i="16"/>
  <c r="N2193" i="16"/>
  <c r="F2193" i="16"/>
  <c r="C2193" i="16"/>
  <c r="B2193" i="16"/>
  <c r="N2201" i="16"/>
  <c r="F2201" i="16"/>
  <c r="C2201" i="16"/>
  <c r="B2201" i="16"/>
  <c r="N2209" i="16"/>
  <c r="F2209" i="16"/>
  <c r="C2209" i="16"/>
  <c r="B2209" i="16"/>
  <c r="N2217" i="16"/>
  <c r="F2217" i="16"/>
  <c r="C2217" i="16"/>
  <c r="B2217" i="16"/>
  <c r="N2225" i="16"/>
  <c r="F2225" i="16"/>
  <c r="C2225" i="16"/>
  <c r="B2225" i="16"/>
  <c r="N2233" i="16"/>
  <c r="F2233" i="16"/>
  <c r="C2233" i="16"/>
  <c r="B2233" i="16"/>
  <c r="N2241" i="16"/>
  <c r="F2241" i="16"/>
  <c r="C2241" i="16"/>
  <c r="B2241" i="16"/>
  <c r="N2249" i="16"/>
  <c r="F2249" i="16"/>
  <c r="C2249" i="16"/>
  <c r="B2249" i="16"/>
  <c r="N2257" i="16"/>
  <c r="F2257" i="16"/>
  <c r="C2257" i="16"/>
  <c r="B2257" i="16"/>
  <c r="N2265" i="16"/>
  <c r="F2265" i="16"/>
  <c r="C2265" i="16"/>
  <c r="B2265" i="16"/>
  <c r="N2273" i="16"/>
  <c r="F2273" i="16"/>
  <c r="C2273" i="16"/>
  <c r="B2273" i="16"/>
  <c r="N2281" i="16"/>
  <c r="F2281" i="16"/>
  <c r="C2281" i="16"/>
  <c r="B2281" i="16"/>
  <c r="N2289" i="16"/>
  <c r="F2289" i="16"/>
  <c r="C2289" i="16"/>
  <c r="B2289" i="16"/>
  <c r="N2297" i="16"/>
  <c r="F2297" i="16"/>
  <c r="C2297" i="16"/>
  <c r="B2297" i="16"/>
  <c r="N2305" i="16"/>
  <c r="F2305" i="16"/>
  <c r="C2305" i="16"/>
  <c r="B2305" i="16"/>
  <c r="N2313" i="16"/>
  <c r="F2313" i="16"/>
  <c r="C2313" i="16"/>
  <c r="B2313" i="16"/>
  <c r="N2321" i="16"/>
  <c r="F2321" i="16"/>
  <c r="C2321" i="16"/>
  <c r="B2321" i="16"/>
  <c r="N2329" i="16"/>
  <c r="F2329" i="16"/>
  <c r="C2329" i="16"/>
  <c r="B2329" i="16"/>
  <c r="N2337" i="16"/>
  <c r="F2337" i="16"/>
  <c r="C2337" i="16"/>
  <c r="B2337" i="16"/>
  <c r="N2345" i="16"/>
  <c r="F2345" i="16"/>
  <c r="C2345" i="16"/>
  <c r="B2345" i="16"/>
  <c r="N2353" i="16"/>
  <c r="F2353" i="16"/>
  <c r="C2353" i="16"/>
  <c r="B2353" i="16"/>
  <c r="N2361" i="16"/>
  <c r="F2361" i="16"/>
  <c r="C2361" i="16"/>
  <c r="B2361" i="16"/>
  <c r="N2369" i="16"/>
  <c r="F2369" i="16"/>
  <c r="C2369" i="16"/>
  <c r="B2369" i="16"/>
  <c r="N2377" i="16"/>
  <c r="F2377" i="16"/>
  <c r="C2377" i="16"/>
  <c r="B2377" i="16"/>
  <c r="N2385" i="16"/>
  <c r="F2385" i="16"/>
  <c r="C2385" i="16"/>
  <c r="B2385" i="16"/>
  <c r="N2393" i="16"/>
  <c r="F2393" i="16"/>
  <c r="C2393" i="16"/>
  <c r="B2393" i="16"/>
  <c r="N2401" i="16"/>
  <c r="F2401" i="16"/>
  <c r="C2401" i="16"/>
  <c r="B2401" i="16"/>
  <c r="N2409" i="16"/>
  <c r="F2409" i="16"/>
  <c r="C2409" i="16"/>
  <c r="B2409" i="16"/>
  <c r="N2417" i="16"/>
  <c r="F2417" i="16"/>
  <c r="C2417" i="16"/>
  <c r="B2417" i="16"/>
  <c r="N2425" i="16"/>
  <c r="F2425" i="16"/>
  <c r="C2425" i="16"/>
  <c r="B2425" i="16"/>
  <c r="N2433" i="16"/>
  <c r="F2433" i="16"/>
  <c r="C2433" i="16"/>
  <c r="B2433" i="16"/>
  <c r="N2441" i="16"/>
  <c r="F2441" i="16"/>
  <c r="C2441" i="16"/>
  <c r="B2441" i="16"/>
  <c r="N2449" i="16"/>
  <c r="F2449" i="16"/>
  <c r="C2449" i="16"/>
  <c r="B2449" i="16"/>
  <c r="N2457" i="16"/>
  <c r="F2457" i="16"/>
  <c r="C2457" i="16"/>
  <c r="B2457" i="16"/>
  <c r="N2465" i="16"/>
  <c r="F2465" i="16"/>
  <c r="C2465" i="16"/>
  <c r="B2465" i="16"/>
  <c r="N2473" i="16"/>
  <c r="F2473" i="16"/>
  <c r="C2473" i="16"/>
  <c r="B2473" i="16"/>
  <c r="N2481" i="16"/>
  <c r="F2481" i="16"/>
  <c r="C2481" i="16"/>
  <c r="B2481" i="16"/>
  <c r="N2489" i="16"/>
  <c r="F2489" i="16"/>
  <c r="C2489" i="16"/>
  <c r="B2489" i="16"/>
  <c r="N2497" i="16"/>
  <c r="F2497" i="16"/>
  <c r="C2497" i="16"/>
  <c r="B2497" i="16"/>
  <c r="N2505" i="16"/>
  <c r="F2505" i="16"/>
  <c r="C2505" i="16"/>
  <c r="B2505" i="16"/>
  <c r="N2513" i="16"/>
  <c r="F2513" i="16"/>
  <c r="C2513" i="16"/>
  <c r="B2513" i="16"/>
  <c r="N2521" i="16"/>
  <c r="F2521" i="16"/>
  <c r="C2521" i="16"/>
  <c r="B2521" i="16"/>
  <c r="N2529" i="16"/>
  <c r="F2529" i="16"/>
  <c r="C2529" i="16"/>
  <c r="B2529" i="16"/>
  <c r="N2537" i="16"/>
  <c r="F2537" i="16"/>
  <c r="C2537" i="16"/>
  <c r="B2537" i="16"/>
  <c r="N2543" i="16"/>
  <c r="F2543" i="16"/>
  <c r="C2543" i="16"/>
  <c r="N2545" i="16"/>
  <c r="F2545" i="16"/>
  <c r="C2545" i="16"/>
  <c r="N2547" i="16"/>
  <c r="F2547" i="16"/>
  <c r="C2547" i="16"/>
  <c r="N2549" i="16"/>
  <c r="F2549" i="16"/>
  <c r="C2549" i="16"/>
  <c r="N2551" i="16"/>
  <c r="F2551" i="16"/>
  <c r="C2551" i="16"/>
  <c r="N2553" i="16"/>
  <c r="F2553" i="16"/>
  <c r="C2553" i="16"/>
  <c r="N2555" i="16"/>
  <c r="F2555" i="16"/>
  <c r="C2555" i="16"/>
  <c r="N2557" i="16"/>
  <c r="F2557" i="16"/>
  <c r="C2557" i="16"/>
  <c r="N2559" i="16"/>
  <c r="F2559" i="16"/>
  <c r="C2559" i="16"/>
  <c r="N2561" i="16"/>
  <c r="F2561" i="16"/>
  <c r="C2561" i="16"/>
  <c r="N2563" i="16"/>
  <c r="F2563" i="16"/>
  <c r="C2563" i="16"/>
  <c r="N2565" i="16"/>
  <c r="F2565" i="16"/>
  <c r="C2565" i="16"/>
  <c r="N2567" i="16"/>
  <c r="F2567" i="16"/>
  <c r="C2567" i="16"/>
  <c r="N2569" i="16"/>
  <c r="F2569" i="16"/>
  <c r="C2569" i="16"/>
  <c r="N2571" i="16"/>
  <c r="F2571" i="16"/>
  <c r="C2571" i="16"/>
  <c r="N2573" i="16"/>
  <c r="F2573" i="16"/>
  <c r="C2573" i="16"/>
  <c r="N2575" i="16"/>
  <c r="F2575" i="16"/>
  <c r="C2575" i="16"/>
  <c r="N2577" i="16"/>
  <c r="F2577" i="16"/>
  <c r="C2577" i="16"/>
  <c r="N2579" i="16"/>
  <c r="F2579" i="16"/>
  <c r="C2579" i="16"/>
  <c r="N2581" i="16"/>
  <c r="F2581" i="16"/>
  <c r="C2581" i="16"/>
  <c r="N2583" i="16"/>
  <c r="F2583" i="16"/>
  <c r="C2583" i="16"/>
  <c r="N2585" i="16"/>
  <c r="F2585" i="16"/>
  <c r="C2585" i="16"/>
  <c r="N2587" i="16"/>
  <c r="F2587" i="16"/>
  <c r="C2587" i="16"/>
  <c r="N2589" i="16"/>
  <c r="F2589" i="16"/>
  <c r="C2589" i="16"/>
  <c r="N2591" i="16"/>
  <c r="F2591" i="16"/>
  <c r="C2591" i="16"/>
  <c r="N2593" i="16"/>
  <c r="F2593" i="16"/>
  <c r="C2593" i="16"/>
  <c r="N2595" i="16"/>
  <c r="F2595" i="16"/>
  <c r="C2595" i="16"/>
  <c r="N2986" i="16"/>
  <c r="F2986" i="16"/>
  <c r="C2986" i="16"/>
  <c r="B2986" i="16"/>
  <c r="N2994" i="16"/>
  <c r="F2994" i="16"/>
  <c r="C2994" i="16"/>
  <c r="B2994" i="16"/>
  <c r="N3002" i="16"/>
  <c r="F3002" i="16"/>
  <c r="C3002" i="16"/>
  <c r="B3002" i="16"/>
  <c r="N3010" i="16"/>
  <c r="F3010" i="16"/>
  <c r="C3010" i="16"/>
  <c r="B3010" i="16"/>
  <c r="N3018" i="16"/>
  <c r="F3018" i="16"/>
  <c r="C3018" i="16"/>
  <c r="B3018" i="16"/>
  <c r="N3026" i="16"/>
  <c r="F3026" i="16"/>
  <c r="C3026" i="16"/>
  <c r="B3026" i="16"/>
  <c r="F3032" i="16"/>
  <c r="C3032" i="16"/>
  <c r="B3032" i="16"/>
  <c r="N3034" i="16"/>
  <c r="F3034" i="16"/>
  <c r="C3034" i="16"/>
  <c r="B3034" i="16"/>
  <c r="N3042" i="16"/>
  <c r="F3042" i="16"/>
  <c r="C3042" i="16"/>
  <c r="B3042" i="16"/>
  <c r="N3050" i="16"/>
  <c r="F3050" i="16"/>
  <c r="C3050" i="16"/>
  <c r="B3050" i="16"/>
  <c r="N3058" i="16"/>
  <c r="F3058" i="16"/>
  <c r="C3058" i="16"/>
  <c r="B3058" i="16"/>
  <c r="N3066" i="16"/>
  <c r="F3066" i="16"/>
  <c r="C3066" i="16"/>
  <c r="B3066" i="16"/>
  <c r="N3074" i="16"/>
  <c r="F3074" i="16"/>
  <c r="C3074" i="16"/>
  <c r="B3074" i="16"/>
  <c r="N3082" i="16"/>
  <c r="F3082" i="16"/>
  <c r="C3082" i="16"/>
  <c r="B3082" i="16"/>
  <c r="B2543" i="16"/>
  <c r="B2545" i="16"/>
  <c r="B2547" i="16"/>
  <c r="B2549" i="16"/>
  <c r="B2551" i="16"/>
  <c r="B2553" i="16"/>
  <c r="B2555" i="16"/>
  <c r="B2557" i="16"/>
  <c r="B2559" i="16"/>
  <c r="B2561" i="16"/>
  <c r="B2563" i="16"/>
  <c r="B2565" i="16"/>
  <c r="B2567" i="16"/>
  <c r="B2569" i="16"/>
  <c r="B2571" i="16"/>
  <c r="B2573" i="16"/>
  <c r="B2575" i="16"/>
  <c r="B2577" i="16"/>
  <c r="B2579" i="16"/>
  <c r="B2581" i="16"/>
  <c r="B2583" i="16"/>
  <c r="B2585" i="16"/>
  <c r="B2587" i="16"/>
  <c r="B2589" i="16"/>
  <c r="B2591" i="16"/>
  <c r="B2593" i="16"/>
  <c r="B2595" i="16"/>
  <c r="N2984" i="16"/>
  <c r="F2984" i="16"/>
  <c r="C2984" i="16"/>
  <c r="B2984" i="16"/>
  <c r="N2992" i="16"/>
  <c r="F2992" i="16"/>
  <c r="C2992" i="16"/>
  <c r="B2992" i="16"/>
  <c r="N3000" i="16"/>
  <c r="F3000" i="16"/>
  <c r="C3000" i="16"/>
  <c r="B3000" i="16"/>
  <c r="N3008" i="16"/>
  <c r="F3008" i="16"/>
  <c r="C3008" i="16"/>
  <c r="B3008" i="16"/>
  <c r="N3016" i="16"/>
  <c r="F3016" i="16"/>
  <c r="C3016" i="16"/>
  <c r="B3016" i="16"/>
  <c r="N3024" i="16"/>
  <c r="F3024" i="16"/>
  <c r="C3024" i="16"/>
  <c r="B3024" i="16"/>
  <c r="N3032" i="16"/>
  <c r="N3040" i="16"/>
  <c r="F3040" i="16"/>
  <c r="C3040" i="16"/>
  <c r="B3040" i="16"/>
  <c r="N3048" i="16"/>
  <c r="F3048" i="16"/>
  <c r="C3048" i="16"/>
  <c r="B3048" i="16"/>
  <c r="N3056" i="16"/>
  <c r="F3056" i="16"/>
  <c r="C3056" i="16"/>
  <c r="B3056" i="16"/>
  <c r="N3064" i="16"/>
  <c r="F3064" i="16"/>
  <c r="C3064" i="16"/>
  <c r="B3064" i="16"/>
  <c r="N3072" i="16"/>
  <c r="F3072" i="16"/>
  <c r="C3072" i="16"/>
  <c r="B3072" i="16"/>
  <c r="N3080" i="16"/>
  <c r="F3080" i="16"/>
  <c r="C3080" i="16"/>
  <c r="B3080" i="16"/>
  <c r="N3088" i="16"/>
  <c r="F3088" i="16"/>
  <c r="C3088" i="16"/>
  <c r="B3088" i="16"/>
  <c r="N2598" i="16"/>
  <c r="F2598" i="16"/>
  <c r="C2598" i="16"/>
  <c r="N2600" i="16"/>
  <c r="F2600" i="16"/>
  <c r="C2600" i="16"/>
  <c r="N2602" i="16"/>
  <c r="F2602" i="16"/>
  <c r="C2602" i="16"/>
  <c r="N2604" i="16"/>
  <c r="F2604" i="16"/>
  <c r="C2604" i="16"/>
  <c r="N2606" i="16"/>
  <c r="F2606" i="16"/>
  <c r="C2606" i="16"/>
  <c r="N2608" i="16"/>
  <c r="F2608" i="16"/>
  <c r="C2608" i="16"/>
  <c r="N2610" i="16"/>
  <c r="F2610" i="16"/>
  <c r="C2610" i="16"/>
  <c r="N2612" i="16"/>
  <c r="F2612" i="16"/>
  <c r="C2612" i="16"/>
  <c r="N2614" i="16"/>
  <c r="F2614" i="16"/>
  <c r="C2614" i="16"/>
  <c r="N2616" i="16"/>
  <c r="F2616" i="16"/>
  <c r="C2616" i="16"/>
  <c r="N2618" i="16"/>
  <c r="F2618" i="16"/>
  <c r="C2618" i="16"/>
  <c r="N2620" i="16"/>
  <c r="F2620" i="16"/>
  <c r="C2620" i="16"/>
  <c r="N2622" i="16"/>
  <c r="F2622" i="16"/>
  <c r="C2622" i="16"/>
  <c r="N2624" i="16"/>
  <c r="F2624" i="16"/>
  <c r="C2624" i="16"/>
  <c r="N2626" i="16"/>
  <c r="F2626" i="16"/>
  <c r="C2626" i="16"/>
  <c r="N2628" i="16"/>
  <c r="F2628" i="16"/>
  <c r="C2628" i="16"/>
  <c r="N2630" i="16"/>
  <c r="F2630" i="16"/>
  <c r="C2630" i="16"/>
  <c r="N2632" i="16"/>
  <c r="F2632" i="16"/>
  <c r="C2632" i="16"/>
  <c r="N2634" i="16"/>
  <c r="F2634" i="16"/>
  <c r="C2634" i="16"/>
  <c r="N2636" i="16"/>
  <c r="F2636" i="16"/>
  <c r="C2636" i="16"/>
  <c r="N2638" i="16"/>
  <c r="F2638" i="16"/>
  <c r="C2638" i="16"/>
  <c r="N2640" i="16"/>
  <c r="F2640" i="16"/>
  <c r="C2640" i="16"/>
  <c r="N2642" i="16"/>
  <c r="F2642" i="16"/>
  <c r="C2642" i="16"/>
  <c r="N2644" i="16"/>
  <c r="F2644" i="16"/>
  <c r="C2644" i="16"/>
  <c r="N2646" i="16"/>
  <c r="F2646" i="16"/>
  <c r="C2646" i="16"/>
  <c r="N2648" i="16"/>
  <c r="F2648" i="16"/>
  <c r="C2648" i="16"/>
  <c r="N2650" i="16"/>
  <c r="F2650" i="16"/>
  <c r="C2650" i="16"/>
  <c r="N2652" i="16"/>
  <c r="F2652" i="16"/>
  <c r="C2652" i="16"/>
  <c r="N2654" i="16"/>
  <c r="F2654" i="16"/>
  <c r="C2654" i="16"/>
  <c r="N2656" i="16"/>
  <c r="F2656" i="16"/>
  <c r="C2656" i="16"/>
  <c r="N2658" i="16"/>
  <c r="F2658" i="16"/>
  <c r="C2658" i="16"/>
  <c r="N2660" i="16"/>
  <c r="F2660" i="16"/>
  <c r="C2660" i="16"/>
  <c r="N2662" i="16"/>
  <c r="F2662" i="16"/>
  <c r="C2662" i="16"/>
  <c r="N2664" i="16"/>
  <c r="F2664" i="16"/>
  <c r="C2664" i="16"/>
  <c r="N2666" i="16"/>
  <c r="F2666" i="16"/>
  <c r="C2666" i="16"/>
  <c r="N2668" i="16"/>
  <c r="F2668" i="16"/>
  <c r="C2668" i="16"/>
  <c r="N2670" i="16"/>
  <c r="F2670" i="16"/>
  <c r="C2670" i="16"/>
  <c r="N2672" i="16"/>
  <c r="F2672" i="16"/>
  <c r="C2672" i="16"/>
  <c r="N2674" i="16"/>
  <c r="F2674" i="16"/>
  <c r="C2674" i="16"/>
  <c r="N2676" i="16"/>
  <c r="F2676" i="16"/>
  <c r="C2676" i="16"/>
  <c r="N2678" i="16"/>
  <c r="F2678" i="16"/>
  <c r="C2678" i="16"/>
  <c r="N2680" i="16"/>
  <c r="F2680" i="16"/>
  <c r="C2680" i="16"/>
  <c r="N2682" i="16"/>
  <c r="F2682" i="16"/>
  <c r="C2682" i="16"/>
  <c r="N2684" i="16"/>
  <c r="F2684" i="16"/>
  <c r="C2684" i="16"/>
  <c r="N2686" i="16"/>
  <c r="F2686" i="16"/>
  <c r="C2686" i="16"/>
  <c r="N2688" i="16"/>
  <c r="F2688" i="16"/>
  <c r="C2688" i="16"/>
  <c r="N2690" i="16"/>
  <c r="F2690" i="16"/>
  <c r="C2690" i="16"/>
  <c r="N2692" i="16"/>
  <c r="F2692" i="16"/>
  <c r="C2692" i="16"/>
  <c r="N2694" i="16"/>
  <c r="F2694" i="16"/>
  <c r="C2694" i="16"/>
  <c r="N2696" i="16"/>
  <c r="F2696" i="16"/>
  <c r="C2696" i="16"/>
  <c r="N2698" i="16"/>
  <c r="F2698" i="16"/>
  <c r="C2698" i="16"/>
  <c r="N2700" i="16"/>
  <c r="F2700" i="16"/>
  <c r="C2700" i="16"/>
  <c r="N2702" i="16"/>
  <c r="F2702" i="16"/>
  <c r="C2702" i="16"/>
  <c r="N2704" i="16"/>
  <c r="F2704" i="16"/>
  <c r="C2704" i="16"/>
  <c r="N2706" i="16"/>
  <c r="F2706" i="16"/>
  <c r="C2706" i="16"/>
  <c r="N2708" i="16"/>
  <c r="F2708" i="16"/>
  <c r="C2708" i="16"/>
  <c r="N2710" i="16"/>
  <c r="F2710" i="16"/>
  <c r="C2710" i="16"/>
  <c r="N2712" i="16"/>
  <c r="F2712" i="16"/>
  <c r="C2712" i="16"/>
  <c r="N2714" i="16"/>
  <c r="F2714" i="16"/>
  <c r="C2714" i="16"/>
  <c r="N2716" i="16"/>
  <c r="F2716" i="16"/>
  <c r="C2716" i="16"/>
  <c r="N2718" i="16"/>
  <c r="F2718" i="16"/>
  <c r="C2718" i="16"/>
  <c r="N2720" i="16"/>
  <c r="F2720" i="16"/>
  <c r="C2720" i="16"/>
  <c r="N2722" i="16"/>
  <c r="F2722" i="16"/>
  <c r="C2722" i="16"/>
  <c r="N2724" i="16"/>
  <c r="F2724" i="16"/>
  <c r="C2724" i="16"/>
  <c r="N2726" i="16"/>
  <c r="F2726" i="16"/>
  <c r="C2726" i="16"/>
  <c r="N2728" i="16"/>
  <c r="F2728" i="16"/>
  <c r="C2728" i="16"/>
  <c r="N2730" i="16"/>
  <c r="F2730" i="16"/>
  <c r="C2730" i="16"/>
  <c r="N2732" i="16"/>
  <c r="F2732" i="16"/>
  <c r="C2732" i="16"/>
  <c r="N2734" i="16"/>
  <c r="F2734" i="16"/>
  <c r="C2734" i="16"/>
  <c r="N2736" i="16"/>
  <c r="F2736" i="16"/>
  <c r="C2736" i="16"/>
  <c r="N2738" i="16"/>
  <c r="F2738" i="16"/>
  <c r="C2738" i="16"/>
  <c r="N2740" i="16"/>
  <c r="F2740" i="16"/>
  <c r="C2740" i="16"/>
  <c r="N2742" i="16"/>
  <c r="F2742" i="16"/>
  <c r="C2742" i="16"/>
  <c r="N2744" i="16"/>
  <c r="F2744" i="16"/>
  <c r="C2744" i="16"/>
  <c r="N2746" i="16"/>
  <c r="F2746" i="16"/>
  <c r="C2746" i="16"/>
  <c r="N2748" i="16"/>
  <c r="F2748" i="16"/>
  <c r="C2748" i="16"/>
  <c r="N2750" i="16"/>
  <c r="F2750" i="16"/>
  <c r="C2750" i="16"/>
  <c r="N2752" i="16"/>
  <c r="F2752" i="16"/>
  <c r="C2752" i="16"/>
  <c r="N2754" i="16"/>
  <c r="F2754" i="16"/>
  <c r="C2754" i="16"/>
  <c r="N2756" i="16"/>
  <c r="F2756" i="16"/>
  <c r="C2756" i="16"/>
  <c r="N2758" i="16"/>
  <c r="F2758" i="16"/>
  <c r="C2758" i="16"/>
  <c r="N2760" i="16"/>
  <c r="F2760" i="16"/>
  <c r="C2760" i="16"/>
  <c r="N2762" i="16"/>
  <c r="F2762" i="16"/>
  <c r="C2762" i="16"/>
  <c r="N2764" i="16"/>
  <c r="F2764" i="16"/>
  <c r="C2764" i="16"/>
  <c r="N2766" i="16"/>
  <c r="F2766" i="16"/>
  <c r="C2766" i="16"/>
  <c r="N2768" i="16"/>
  <c r="F2768" i="16"/>
  <c r="C2768" i="16"/>
  <c r="N2770" i="16"/>
  <c r="F2770" i="16"/>
  <c r="C2770" i="16"/>
  <c r="N2772" i="16"/>
  <c r="F2772" i="16"/>
  <c r="C2772" i="16"/>
  <c r="N2774" i="16"/>
  <c r="F2774" i="16"/>
  <c r="C2774" i="16"/>
  <c r="N2776" i="16"/>
  <c r="F2776" i="16"/>
  <c r="C2776" i="16"/>
  <c r="N2778" i="16"/>
  <c r="F2778" i="16"/>
  <c r="C2778" i="16"/>
  <c r="N2780" i="16"/>
  <c r="F2780" i="16"/>
  <c r="C2780" i="16"/>
  <c r="N2782" i="16"/>
  <c r="F2782" i="16"/>
  <c r="C2782" i="16"/>
  <c r="N2784" i="16"/>
  <c r="F2784" i="16"/>
  <c r="C2784" i="16"/>
  <c r="N2786" i="16"/>
  <c r="F2786" i="16"/>
  <c r="C2786" i="16"/>
  <c r="N2788" i="16"/>
  <c r="F2788" i="16"/>
  <c r="C2788" i="16"/>
  <c r="N2790" i="16"/>
  <c r="F2790" i="16"/>
  <c r="C2790" i="16"/>
  <c r="N2792" i="16"/>
  <c r="F2792" i="16"/>
  <c r="C2792" i="16"/>
  <c r="N2794" i="16"/>
  <c r="F2794" i="16"/>
  <c r="C2794" i="16"/>
  <c r="N2796" i="16"/>
  <c r="F2796" i="16"/>
  <c r="C2796" i="16"/>
  <c r="N2798" i="16"/>
  <c r="F2798" i="16"/>
  <c r="C2798" i="16"/>
  <c r="N2800" i="16"/>
  <c r="F2800" i="16"/>
  <c r="C2800" i="16"/>
  <c r="N2802" i="16"/>
  <c r="F2802" i="16"/>
  <c r="C2802" i="16"/>
  <c r="N2804" i="16"/>
  <c r="F2804" i="16"/>
  <c r="C2804" i="16"/>
  <c r="N2806" i="16"/>
  <c r="F2806" i="16"/>
  <c r="C2806" i="16"/>
  <c r="N2808" i="16"/>
  <c r="F2808" i="16"/>
  <c r="C2808" i="16"/>
  <c r="N2810" i="16"/>
  <c r="F2810" i="16"/>
  <c r="C2810" i="16"/>
  <c r="N2812" i="16"/>
  <c r="F2812" i="16"/>
  <c r="C2812" i="16"/>
  <c r="N2814" i="16"/>
  <c r="F2814" i="16"/>
  <c r="C2814" i="16"/>
  <c r="N2816" i="16"/>
  <c r="F2816" i="16"/>
  <c r="C2816" i="16"/>
  <c r="N2818" i="16"/>
  <c r="F2818" i="16"/>
  <c r="C2818" i="16"/>
  <c r="N2820" i="16"/>
  <c r="F2820" i="16"/>
  <c r="C2820" i="16"/>
  <c r="N2822" i="16"/>
  <c r="F2822" i="16"/>
  <c r="C2822" i="16"/>
  <c r="N2824" i="16"/>
  <c r="F2824" i="16"/>
  <c r="C2824" i="16"/>
  <c r="N2826" i="16"/>
  <c r="F2826" i="16"/>
  <c r="C2826" i="16"/>
  <c r="N2828" i="16"/>
  <c r="F2828" i="16"/>
  <c r="C2828" i="16"/>
  <c r="N2830" i="16"/>
  <c r="F2830" i="16"/>
  <c r="C2830" i="16"/>
  <c r="N2832" i="16"/>
  <c r="F2832" i="16"/>
  <c r="C2832" i="16"/>
  <c r="N2834" i="16"/>
  <c r="F2834" i="16"/>
  <c r="C2834" i="16"/>
  <c r="N2836" i="16"/>
  <c r="F2836" i="16"/>
  <c r="C2836" i="16"/>
  <c r="N2838" i="16"/>
  <c r="F2838" i="16"/>
  <c r="C2838" i="16"/>
  <c r="N2840" i="16"/>
  <c r="F2840" i="16"/>
  <c r="C2840" i="16"/>
  <c r="N2842" i="16"/>
  <c r="F2842" i="16"/>
  <c r="C2842" i="16"/>
  <c r="N2844" i="16"/>
  <c r="F2844" i="16"/>
  <c r="C2844" i="16"/>
  <c r="N2846" i="16"/>
  <c r="F2846" i="16"/>
  <c r="C2846" i="16"/>
  <c r="N2848" i="16"/>
  <c r="F2848" i="16"/>
  <c r="C2848" i="16"/>
  <c r="N2850" i="16"/>
  <c r="F2850" i="16"/>
  <c r="C2850" i="16"/>
  <c r="N2852" i="16"/>
  <c r="F2852" i="16"/>
  <c r="C2852" i="16"/>
  <c r="N2854" i="16"/>
  <c r="F2854" i="16"/>
  <c r="C2854" i="16"/>
  <c r="N2856" i="16"/>
  <c r="F2856" i="16"/>
  <c r="C2856" i="16"/>
  <c r="N2858" i="16"/>
  <c r="F2858" i="16"/>
  <c r="C2858" i="16"/>
  <c r="N2860" i="16"/>
  <c r="F2860" i="16"/>
  <c r="C2860" i="16"/>
  <c r="N2862" i="16"/>
  <c r="F2862" i="16"/>
  <c r="C2862" i="16"/>
  <c r="N2864" i="16"/>
  <c r="F2864" i="16"/>
  <c r="C2864" i="16"/>
  <c r="N2866" i="16"/>
  <c r="F2866" i="16"/>
  <c r="C2866" i="16"/>
  <c r="N2868" i="16"/>
  <c r="F2868" i="16"/>
  <c r="C2868" i="16"/>
  <c r="N2870" i="16"/>
  <c r="F2870" i="16"/>
  <c r="C2870" i="16"/>
  <c r="N2872" i="16"/>
  <c r="F2872" i="16"/>
  <c r="C2872" i="16"/>
  <c r="N2874" i="16"/>
  <c r="F2874" i="16"/>
  <c r="C2874" i="16"/>
  <c r="N2876" i="16"/>
  <c r="F2876" i="16"/>
  <c r="C2876" i="16"/>
  <c r="N2878" i="16"/>
  <c r="F2878" i="16"/>
  <c r="C2878" i="16"/>
  <c r="N2880" i="16"/>
  <c r="F2880" i="16"/>
  <c r="C2880" i="16"/>
  <c r="N2882" i="16"/>
  <c r="F2882" i="16"/>
  <c r="C2882" i="16"/>
  <c r="N2884" i="16"/>
  <c r="F2884" i="16"/>
  <c r="C2884" i="16"/>
  <c r="N2886" i="16"/>
  <c r="F2886" i="16"/>
  <c r="C2886" i="16"/>
  <c r="N2888" i="16"/>
  <c r="F2888" i="16"/>
  <c r="C2888" i="16"/>
  <c r="N2890" i="16"/>
  <c r="F2890" i="16"/>
  <c r="C2890" i="16"/>
  <c r="N2892" i="16"/>
  <c r="F2892" i="16"/>
  <c r="C2892" i="16"/>
  <c r="N2894" i="16"/>
  <c r="F2894" i="16"/>
  <c r="C2894" i="16"/>
  <c r="N2896" i="16"/>
  <c r="F2896" i="16"/>
  <c r="C2896" i="16"/>
  <c r="N2898" i="16"/>
  <c r="F2898" i="16"/>
  <c r="C2898" i="16"/>
  <c r="N2900" i="16"/>
  <c r="F2900" i="16"/>
  <c r="C2900" i="16"/>
  <c r="N2902" i="16"/>
  <c r="F2902" i="16"/>
  <c r="C2902" i="16"/>
  <c r="N2904" i="16"/>
  <c r="F2904" i="16"/>
  <c r="C2904" i="16"/>
  <c r="N2906" i="16"/>
  <c r="F2906" i="16"/>
  <c r="C2906" i="16"/>
  <c r="N2908" i="16"/>
  <c r="F2908" i="16"/>
  <c r="C2908" i="16"/>
  <c r="N2910" i="16"/>
  <c r="F2910" i="16"/>
  <c r="C2910" i="16"/>
  <c r="N2912" i="16"/>
  <c r="F2912" i="16"/>
  <c r="C2912" i="16"/>
  <c r="N2914" i="16"/>
  <c r="F2914" i="16"/>
  <c r="C2914" i="16"/>
  <c r="N2916" i="16"/>
  <c r="F2916" i="16"/>
  <c r="C2916" i="16"/>
  <c r="N2918" i="16"/>
  <c r="F2918" i="16"/>
  <c r="C2918" i="16"/>
  <c r="N2920" i="16"/>
  <c r="F2920" i="16"/>
  <c r="C2920" i="16"/>
  <c r="N2922" i="16"/>
  <c r="F2922" i="16"/>
  <c r="C2922" i="16"/>
  <c r="N2924" i="16"/>
  <c r="F2924" i="16"/>
  <c r="C2924" i="16"/>
  <c r="N2926" i="16"/>
  <c r="F2926" i="16"/>
  <c r="C2926" i="16"/>
  <c r="N2928" i="16"/>
  <c r="F2928" i="16"/>
  <c r="C2928" i="16"/>
  <c r="N2930" i="16"/>
  <c r="F2930" i="16"/>
  <c r="C2930" i="16"/>
  <c r="N2932" i="16"/>
  <c r="F2932" i="16"/>
  <c r="C2932" i="16"/>
  <c r="N2934" i="16"/>
  <c r="F2934" i="16"/>
  <c r="C2934" i="16"/>
  <c r="N2936" i="16"/>
  <c r="F2936" i="16"/>
  <c r="C2936" i="16"/>
  <c r="N2938" i="16"/>
  <c r="F2938" i="16"/>
  <c r="C2938" i="16"/>
  <c r="N2940" i="16"/>
  <c r="F2940" i="16"/>
  <c r="C2940" i="16"/>
  <c r="N2942" i="16"/>
  <c r="F2942" i="16"/>
  <c r="C2942" i="16"/>
  <c r="N2944" i="16"/>
  <c r="F2944" i="16"/>
  <c r="C2944" i="16"/>
  <c r="N2946" i="16"/>
  <c r="F2946" i="16"/>
  <c r="C2946" i="16"/>
  <c r="N2948" i="16"/>
  <c r="F2948" i="16"/>
  <c r="C2948" i="16"/>
  <c r="N2950" i="16"/>
  <c r="F2950" i="16"/>
  <c r="C2950" i="16"/>
  <c r="N2952" i="16"/>
  <c r="F2952" i="16"/>
  <c r="C2952" i="16"/>
  <c r="N2954" i="16"/>
  <c r="F2954" i="16"/>
  <c r="C2954" i="16"/>
  <c r="N2956" i="16"/>
  <c r="F2956" i="16"/>
  <c r="C2956" i="16"/>
  <c r="N2958" i="16"/>
  <c r="F2958" i="16"/>
  <c r="C2958" i="16"/>
  <c r="N2960" i="16"/>
  <c r="F2960" i="16"/>
  <c r="C2960" i="16"/>
  <c r="N2962" i="16"/>
  <c r="F2962" i="16"/>
  <c r="C2962" i="16"/>
  <c r="N2964" i="16"/>
  <c r="F2964" i="16"/>
  <c r="C2964" i="16"/>
  <c r="N2966" i="16"/>
  <c r="F2966" i="16"/>
  <c r="C2966" i="16"/>
  <c r="N2968" i="16"/>
  <c r="F2968" i="16"/>
  <c r="C2968" i="16"/>
  <c r="N2970" i="16"/>
  <c r="F2970" i="16"/>
  <c r="C2970" i="16"/>
  <c r="N2972" i="16"/>
  <c r="F2972" i="16"/>
  <c r="C2972" i="16"/>
  <c r="N2974" i="16"/>
  <c r="F2974" i="16"/>
  <c r="C2974" i="16"/>
  <c r="N2976" i="16"/>
  <c r="F2976" i="16"/>
  <c r="C2976" i="16"/>
  <c r="N2978" i="16"/>
  <c r="F2978" i="16"/>
  <c r="C2978" i="16"/>
  <c r="N2980" i="16"/>
  <c r="F2980" i="16"/>
  <c r="C2980" i="16"/>
  <c r="N2982" i="16"/>
  <c r="F2982" i="16"/>
  <c r="C2982" i="16"/>
  <c r="B2982" i="16"/>
  <c r="N2990" i="16"/>
  <c r="F2990" i="16"/>
  <c r="C2990" i="16"/>
  <c r="B2990" i="16"/>
  <c r="N2998" i="16"/>
  <c r="F2998" i="16"/>
  <c r="C2998" i="16"/>
  <c r="B2998" i="16"/>
  <c r="N3006" i="16"/>
  <c r="F3006" i="16"/>
  <c r="C3006" i="16"/>
  <c r="B3006" i="16"/>
  <c r="N3014" i="16"/>
  <c r="F3014" i="16"/>
  <c r="C3014" i="16"/>
  <c r="B3014" i="16"/>
  <c r="N3022" i="16"/>
  <c r="F3022" i="16"/>
  <c r="C3022" i="16"/>
  <c r="B3022" i="16"/>
  <c r="N3030" i="16"/>
  <c r="F3030" i="16"/>
  <c r="C3030" i="16"/>
  <c r="B3030" i="16"/>
  <c r="N3038" i="16"/>
  <c r="F3038" i="16"/>
  <c r="C3038" i="16"/>
  <c r="B3038" i="16"/>
  <c r="N3046" i="16"/>
  <c r="F3046" i="16"/>
  <c r="C3046" i="16"/>
  <c r="B3046" i="16"/>
  <c r="N3054" i="16"/>
  <c r="F3054" i="16"/>
  <c r="C3054" i="16"/>
  <c r="B3054" i="16"/>
  <c r="N3062" i="16"/>
  <c r="F3062" i="16"/>
  <c r="C3062" i="16"/>
  <c r="B3062" i="16"/>
  <c r="N3070" i="16"/>
  <c r="F3070" i="16"/>
  <c r="C3070" i="16"/>
  <c r="B3070" i="16"/>
  <c r="N3078" i="16"/>
  <c r="F3078" i="16"/>
  <c r="C3078" i="16"/>
  <c r="B3078" i="16"/>
  <c r="N3086" i="16"/>
  <c r="F3086" i="16"/>
  <c r="C3086" i="16"/>
  <c r="B3086" i="16"/>
  <c r="B2598" i="16"/>
  <c r="B2600" i="16"/>
  <c r="B2602" i="16"/>
  <c r="B2604" i="16"/>
  <c r="B2606" i="16"/>
  <c r="B2608" i="16"/>
  <c r="B2610" i="16"/>
  <c r="B2612" i="16"/>
  <c r="B2614" i="16"/>
  <c r="B2616" i="16"/>
  <c r="B2618" i="16"/>
  <c r="B2620" i="16"/>
  <c r="B2622" i="16"/>
  <c r="B2624" i="16"/>
  <c r="B2626" i="16"/>
  <c r="B2628" i="16"/>
  <c r="B2630" i="16"/>
  <c r="B2632" i="16"/>
  <c r="B2634" i="16"/>
  <c r="B2636" i="16"/>
  <c r="B2638" i="16"/>
  <c r="B2640" i="16"/>
  <c r="B2642" i="16"/>
  <c r="B2644" i="16"/>
  <c r="B2646" i="16"/>
  <c r="B2648" i="16"/>
  <c r="B2650" i="16"/>
  <c r="B2652" i="16"/>
  <c r="B2654" i="16"/>
  <c r="B2656" i="16"/>
  <c r="B2658" i="16"/>
  <c r="B2660" i="16"/>
  <c r="B2662" i="16"/>
  <c r="B2664" i="16"/>
  <c r="B2666" i="16"/>
  <c r="B2668" i="16"/>
  <c r="B2670" i="16"/>
  <c r="B2672" i="16"/>
  <c r="B2674" i="16"/>
  <c r="B2676" i="16"/>
  <c r="B2678" i="16"/>
  <c r="B2680" i="16"/>
  <c r="B2682" i="16"/>
  <c r="B2684" i="16"/>
  <c r="B2686" i="16"/>
  <c r="B2688" i="16"/>
  <c r="B2690" i="16"/>
  <c r="B2692" i="16"/>
  <c r="B2694" i="16"/>
  <c r="B2696" i="16"/>
  <c r="B2698" i="16"/>
  <c r="B2700" i="16"/>
  <c r="B2702" i="16"/>
  <c r="B2704" i="16"/>
  <c r="B2706" i="16"/>
  <c r="B2708" i="16"/>
  <c r="B2710" i="16"/>
  <c r="B2712" i="16"/>
  <c r="B2714" i="16"/>
  <c r="B2716" i="16"/>
  <c r="B2718" i="16"/>
  <c r="B2720" i="16"/>
  <c r="B2722" i="16"/>
  <c r="B2724" i="16"/>
  <c r="B2726" i="16"/>
  <c r="B2728" i="16"/>
  <c r="B2730" i="16"/>
  <c r="B2732" i="16"/>
  <c r="B2734" i="16"/>
  <c r="B2736" i="16"/>
  <c r="B2738" i="16"/>
  <c r="B2740" i="16"/>
  <c r="B2742" i="16"/>
  <c r="B2744" i="16"/>
  <c r="B2746" i="16"/>
  <c r="B2748" i="16"/>
  <c r="B2750" i="16"/>
  <c r="B2752" i="16"/>
  <c r="B2754" i="16"/>
  <c r="B2756" i="16"/>
  <c r="B2758" i="16"/>
  <c r="B2760" i="16"/>
  <c r="B2762" i="16"/>
  <c r="B2764" i="16"/>
  <c r="B2766" i="16"/>
  <c r="B2768" i="16"/>
  <c r="B2770" i="16"/>
  <c r="B2772" i="16"/>
  <c r="B2774" i="16"/>
  <c r="B2776" i="16"/>
  <c r="B2778" i="16"/>
  <c r="B2780" i="16"/>
  <c r="B2782" i="16"/>
  <c r="B2784" i="16"/>
  <c r="B2786" i="16"/>
  <c r="B2788" i="16"/>
  <c r="B2790" i="16"/>
  <c r="B2792" i="16"/>
  <c r="B2794" i="16"/>
  <c r="B2796" i="16"/>
  <c r="B2798" i="16"/>
  <c r="B2800" i="16"/>
  <c r="B2802" i="16"/>
  <c r="B2804" i="16"/>
  <c r="B2806" i="16"/>
  <c r="B2808" i="16"/>
  <c r="B2810" i="16"/>
  <c r="B2812" i="16"/>
  <c r="B2814" i="16"/>
  <c r="B2816" i="16"/>
  <c r="B2818" i="16"/>
  <c r="B2820" i="16"/>
  <c r="B2822" i="16"/>
  <c r="B2824" i="16"/>
  <c r="B2826" i="16"/>
  <c r="B2828" i="16"/>
  <c r="B2830" i="16"/>
  <c r="B2832" i="16"/>
  <c r="B2834" i="16"/>
  <c r="B2836" i="16"/>
  <c r="B2838" i="16"/>
  <c r="B2840" i="16"/>
  <c r="B2842" i="16"/>
  <c r="B2844" i="16"/>
  <c r="B2846" i="16"/>
  <c r="B2848" i="16"/>
  <c r="B2850" i="16"/>
  <c r="B2852" i="16"/>
  <c r="B2854" i="16"/>
  <c r="B2856" i="16"/>
  <c r="B2858" i="16"/>
  <c r="B2860" i="16"/>
  <c r="B2862" i="16"/>
  <c r="B2864" i="16"/>
  <c r="B2866" i="16"/>
  <c r="B2868" i="16"/>
  <c r="B2870" i="16"/>
  <c r="B2872" i="16"/>
  <c r="B2874" i="16"/>
  <c r="B2876" i="16"/>
  <c r="B2878" i="16"/>
  <c r="B2880" i="16"/>
  <c r="B2882" i="16"/>
  <c r="B2884" i="16"/>
  <c r="B2886" i="16"/>
  <c r="B2888" i="16"/>
  <c r="B2890" i="16"/>
  <c r="B2892" i="16"/>
  <c r="B2894" i="16"/>
  <c r="B2896" i="16"/>
  <c r="B2898" i="16"/>
  <c r="B2900" i="16"/>
  <c r="B2902" i="16"/>
  <c r="B2904" i="16"/>
  <c r="B2906" i="16"/>
  <c r="B2908" i="16"/>
  <c r="B2910" i="16"/>
  <c r="B2912" i="16"/>
  <c r="B2914" i="16"/>
  <c r="B2916" i="16"/>
  <c r="B2918" i="16"/>
  <c r="B2920" i="16"/>
  <c r="B2922" i="16"/>
  <c r="B2924" i="16"/>
  <c r="B2926" i="16"/>
  <c r="B2928" i="16"/>
  <c r="B2930" i="16"/>
  <c r="B2932" i="16"/>
  <c r="B2934" i="16"/>
  <c r="B2936" i="16"/>
  <c r="B2938" i="16"/>
  <c r="B2940" i="16"/>
  <c r="B2942" i="16"/>
  <c r="B2944" i="16"/>
  <c r="B2946" i="16"/>
  <c r="B2948" i="16"/>
  <c r="B2950" i="16"/>
  <c r="B2952" i="16"/>
  <c r="B2954" i="16"/>
  <c r="B2956" i="16"/>
  <c r="B2958" i="16"/>
  <c r="B2960" i="16"/>
  <c r="B2962" i="16"/>
  <c r="B2964" i="16"/>
  <c r="B2966" i="16"/>
  <c r="B2968" i="16"/>
  <c r="B2970" i="16"/>
  <c r="B2972" i="16"/>
  <c r="B2974" i="16"/>
  <c r="B2976" i="16"/>
  <c r="B2978" i="16"/>
  <c r="B2980" i="16"/>
  <c r="N2988" i="16"/>
  <c r="F2988" i="16"/>
  <c r="C2988" i="16"/>
  <c r="B2988" i="16"/>
  <c r="N2996" i="16"/>
  <c r="F2996" i="16"/>
  <c r="C2996" i="16"/>
  <c r="B2996" i="16"/>
  <c r="N3004" i="16"/>
  <c r="F3004" i="16"/>
  <c r="C3004" i="16"/>
  <c r="B3004" i="16"/>
  <c r="N3012" i="16"/>
  <c r="F3012" i="16"/>
  <c r="C3012" i="16"/>
  <c r="B3012" i="16"/>
  <c r="N3020" i="16"/>
  <c r="F3020" i="16"/>
  <c r="C3020" i="16"/>
  <c r="B3020" i="16"/>
  <c r="N3028" i="16"/>
  <c r="F3028" i="16"/>
  <c r="C3028" i="16"/>
  <c r="B3028" i="16"/>
  <c r="N3036" i="16"/>
  <c r="F3036" i="16"/>
  <c r="C3036" i="16"/>
  <c r="B3036" i="16"/>
  <c r="N3044" i="16"/>
  <c r="F3044" i="16"/>
  <c r="C3044" i="16"/>
  <c r="B3044" i="16"/>
  <c r="N3052" i="16"/>
  <c r="F3052" i="16"/>
  <c r="C3052" i="16"/>
  <c r="B3052" i="16"/>
  <c r="N3060" i="16"/>
  <c r="F3060" i="16"/>
  <c r="C3060" i="16"/>
  <c r="B3060" i="16"/>
  <c r="N3068" i="16"/>
  <c r="F3068" i="16"/>
  <c r="C3068" i="16"/>
  <c r="B3068" i="16"/>
  <c r="N3076" i="16"/>
  <c r="F3076" i="16"/>
  <c r="C3076" i="16"/>
  <c r="B3076" i="16"/>
  <c r="N3084" i="16"/>
  <c r="F3084" i="16"/>
  <c r="C3084" i="16"/>
  <c r="B3084" i="16"/>
  <c r="F2597" i="16"/>
  <c r="N3031" i="16"/>
  <c r="N4138" i="16"/>
  <c r="F4138" i="16"/>
  <c r="B4138" i="16"/>
  <c r="N4142" i="16"/>
  <c r="F4142" i="16"/>
  <c r="B4142" i="16"/>
  <c r="N4146" i="16"/>
  <c r="F4146" i="16"/>
  <c r="B4146" i="16"/>
  <c r="N4150" i="16"/>
  <c r="F4150" i="16"/>
  <c r="B4150" i="16"/>
  <c r="N4154" i="16"/>
  <c r="F4154" i="16"/>
  <c r="B4154" i="16"/>
  <c r="N4158" i="16"/>
  <c r="F4158" i="16"/>
  <c r="B4158" i="16"/>
  <c r="N4162" i="16"/>
  <c r="F4162" i="16"/>
  <c r="B4162" i="16"/>
  <c r="N4166" i="16"/>
  <c r="F4166" i="16"/>
  <c r="B4166" i="16"/>
  <c r="N4170" i="16"/>
  <c r="F4170" i="16"/>
  <c r="B4170" i="16"/>
  <c r="N4174" i="16"/>
  <c r="F4174" i="16"/>
  <c r="B4174" i="16"/>
  <c r="N4178" i="16"/>
  <c r="F4178" i="16"/>
  <c r="B4178" i="16"/>
  <c r="N4182" i="16"/>
  <c r="F4182" i="16"/>
  <c r="B4182" i="16"/>
  <c r="N4186" i="16"/>
  <c r="F4186" i="16"/>
  <c r="B4186" i="16"/>
  <c r="N4190" i="16"/>
  <c r="F4190" i="16"/>
  <c r="B4190" i="16"/>
  <c r="N4194" i="16"/>
  <c r="F4194" i="16"/>
  <c r="B4194" i="16"/>
  <c r="N4198" i="16"/>
  <c r="F4198" i="16"/>
  <c r="B4198" i="16"/>
  <c r="N4202" i="16"/>
  <c r="F4202" i="16"/>
  <c r="B4202" i="16"/>
  <c r="N4206" i="16"/>
  <c r="F4206" i="16"/>
  <c r="B4206" i="16"/>
  <c r="N4210" i="16"/>
  <c r="F4210" i="16"/>
  <c r="B4210" i="16"/>
  <c r="N4214" i="16"/>
  <c r="F4214" i="16"/>
  <c r="B4214" i="16"/>
  <c r="N4218" i="16"/>
  <c r="F4218" i="16"/>
  <c r="B4218" i="16"/>
  <c r="N4222" i="16"/>
  <c r="F4222" i="16"/>
  <c r="B4222" i="16"/>
  <c r="N4226" i="16"/>
  <c r="F4226" i="16"/>
  <c r="B4226" i="16"/>
  <c r="N4230" i="16"/>
  <c r="F4230" i="16"/>
  <c r="B4230" i="16"/>
  <c r="N4234" i="16"/>
  <c r="F4234" i="16"/>
  <c r="B4234" i="16"/>
  <c r="N4238" i="16"/>
  <c r="F4238" i="16"/>
  <c r="B4238" i="16"/>
  <c r="N4242" i="16"/>
  <c r="F4242" i="16"/>
  <c r="B4242" i="16"/>
  <c r="N4246" i="16"/>
  <c r="F4246" i="16"/>
  <c r="B4246" i="16"/>
  <c r="N4250" i="16"/>
  <c r="F4250" i="16"/>
  <c r="B4250" i="16"/>
  <c r="N4254" i="16"/>
  <c r="F4254" i="16"/>
  <c r="B4254" i="16"/>
  <c r="N4258" i="16"/>
  <c r="F4258" i="16"/>
  <c r="B4258" i="16"/>
  <c r="N4262" i="16"/>
  <c r="F4262" i="16"/>
  <c r="B4262" i="16"/>
  <c r="N4266" i="16"/>
  <c r="F4266" i="16"/>
  <c r="B4266" i="16"/>
  <c r="N4270" i="16"/>
  <c r="F4270" i="16"/>
  <c r="B4270" i="16"/>
  <c r="N4274" i="16"/>
  <c r="F4274" i="16"/>
  <c r="B4274" i="16"/>
  <c r="N4278" i="16"/>
  <c r="F4278" i="16"/>
  <c r="B4278" i="16"/>
  <c r="N4282" i="16"/>
  <c r="F4282" i="16"/>
  <c r="B4282" i="16"/>
  <c r="N4286" i="16"/>
  <c r="F4286" i="16"/>
  <c r="B4286" i="16"/>
  <c r="N4290" i="16"/>
  <c r="F4290" i="16"/>
  <c r="B4290" i="16"/>
  <c r="N4294" i="16"/>
  <c r="F4294" i="16"/>
  <c r="B4294" i="16"/>
  <c r="N4298" i="16"/>
  <c r="F4298" i="16"/>
  <c r="B4298" i="16"/>
  <c r="N4302" i="16"/>
  <c r="F4302" i="16"/>
  <c r="B4302" i="16"/>
  <c r="N4306" i="16"/>
  <c r="F4306" i="16"/>
  <c r="B4306" i="16"/>
  <c r="N4310" i="16"/>
  <c r="F4310" i="16"/>
  <c r="B4310" i="16"/>
  <c r="N4314" i="16"/>
  <c r="F4314" i="16"/>
  <c r="B4314" i="16"/>
  <c r="N4318" i="16"/>
  <c r="F4318" i="16"/>
  <c r="B4318" i="16"/>
  <c r="B4322" i="16"/>
  <c r="N4322" i="16"/>
  <c r="F4322" i="16"/>
  <c r="N4328" i="16"/>
  <c r="F4328" i="16"/>
  <c r="B4328" i="16"/>
  <c r="N4332" i="16"/>
  <c r="F4332" i="16"/>
  <c r="B4332" i="16"/>
  <c r="N4336" i="16"/>
  <c r="F4336" i="16"/>
  <c r="B4336" i="16"/>
  <c r="N4340" i="16"/>
  <c r="F4340" i="16"/>
  <c r="B4340" i="16"/>
  <c r="N4344" i="16"/>
  <c r="F4344" i="16"/>
  <c r="B4344" i="16"/>
  <c r="N4348" i="16"/>
  <c r="F4348" i="16"/>
  <c r="B4348" i="16"/>
  <c r="N4352" i="16"/>
  <c r="F4352" i="16"/>
  <c r="B4352" i="16"/>
  <c r="N4356" i="16"/>
  <c r="F4356" i="16"/>
  <c r="B4356" i="16"/>
  <c r="N4360" i="16"/>
  <c r="F4360" i="16"/>
  <c r="B4360" i="16"/>
  <c r="N4364" i="16"/>
  <c r="F4364" i="16"/>
  <c r="B4364" i="16"/>
  <c r="N4368" i="16"/>
  <c r="F4368" i="16"/>
  <c r="B4368" i="16"/>
  <c r="N4375" i="16"/>
  <c r="F4375" i="16"/>
  <c r="C4375" i="16"/>
  <c r="N4383" i="16"/>
  <c r="F4383" i="16"/>
  <c r="C4383" i="16"/>
  <c r="N4391" i="16"/>
  <c r="F4391" i="16"/>
  <c r="C4391" i="16"/>
  <c r="N4399" i="16"/>
  <c r="F4399" i="16"/>
  <c r="C4399" i="16"/>
  <c r="N4407" i="16"/>
  <c r="F4407" i="16"/>
  <c r="C4407" i="16"/>
  <c r="N4415" i="16"/>
  <c r="F4415" i="16"/>
  <c r="C4415" i="16"/>
  <c r="N4423" i="16"/>
  <c r="F4423" i="16"/>
  <c r="C4423" i="16"/>
  <c r="N4431" i="16"/>
  <c r="F4431" i="16"/>
  <c r="C4431" i="16"/>
  <c r="N4439" i="16"/>
  <c r="F4439" i="16"/>
  <c r="C4439" i="16"/>
  <c r="N4447" i="16"/>
  <c r="F4447" i="16"/>
  <c r="C4447" i="16"/>
  <c r="N4455" i="16"/>
  <c r="F4455" i="16"/>
  <c r="C4455" i="16"/>
  <c r="N4463" i="16"/>
  <c r="F4463" i="16"/>
  <c r="C4463" i="16"/>
  <c r="N4471" i="16"/>
  <c r="F4471" i="16"/>
  <c r="C4471" i="16"/>
  <c r="N4479" i="16"/>
  <c r="F4479" i="16"/>
  <c r="C4479" i="16"/>
  <c r="N4487" i="16"/>
  <c r="F4487" i="16"/>
  <c r="C4487" i="16"/>
  <c r="N4495" i="16"/>
  <c r="F4495" i="16"/>
  <c r="C4495" i="16"/>
  <c r="N4503" i="16"/>
  <c r="F4503" i="16"/>
  <c r="C4503" i="16"/>
  <c r="N3463" i="16"/>
  <c r="F3890" i="16"/>
  <c r="N3890" i="16"/>
  <c r="C4137" i="16"/>
  <c r="C4138" i="16"/>
  <c r="N4141" i="16"/>
  <c r="F4141" i="16"/>
  <c r="B4141" i="16"/>
  <c r="C4142" i="16"/>
  <c r="N4145" i="16"/>
  <c r="F4145" i="16"/>
  <c r="B4145" i="16"/>
  <c r="C4146" i="16"/>
  <c r="N4149" i="16"/>
  <c r="F4149" i="16"/>
  <c r="B4149" i="16"/>
  <c r="C4150" i="16"/>
  <c r="N4153" i="16"/>
  <c r="F4153" i="16"/>
  <c r="B4153" i="16"/>
  <c r="C4154" i="16"/>
  <c r="N4157" i="16"/>
  <c r="F4157" i="16"/>
  <c r="B4157" i="16"/>
  <c r="C4158" i="16"/>
  <c r="N4161" i="16"/>
  <c r="F4161" i="16"/>
  <c r="B4161" i="16"/>
  <c r="C4162" i="16"/>
  <c r="N4165" i="16"/>
  <c r="F4165" i="16"/>
  <c r="B4165" i="16"/>
  <c r="C4166" i="16"/>
  <c r="N4169" i="16"/>
  <c r="F4169" i="16"/>
  <c r="B4169" i="16"/>
  <c r="C4170" i="16"/>
  <c r="N4173" i="16"/>
  <c r="F4173" i="16"/>
  <c r="B4173" i="16"/>
  <c r="C4174" i="16"/>
  <c r="N4177" i="16"/>
  <c r="F4177" i="16"/>
  <c r="B4177" i="16"/>
  <c r="C4178" i="16"/>
  <c r="N4181" i="16"/>
  <c r="F4181" i="16"/>
  <c r="B4181" i="16"/>
  <c r="C4182" i="16"/>
  <c r="N4185" i="16"/>
  <c r="F4185" i="16"/>
  <c r="B4185" i="16"/>
  <c r="C4186" i="16"/>
  <c r="N4189" i="16"/>
  <c r="F4189" i="16"/>
  <c r="B4189" i="16"/>
  <c r="C4190" i="16"/>
  <c r="N4193" i="16"/>
  <c r="F4193" i="16"/>
  <c r="B4193" i="16"/>
  <c r="C4194" i="16"/>
  <c r="N4197" i="16"/>
  <c r="F4197" i="16"/>
  <c r="B4197" i="16"/>
  <c r="C4198" i="16"/>
  <c r="N4201" i="16"/>
  <c r="F4201" i="16"/>
  <c r="B4201" i="16"/>
  <c r="C4202" i="16"/>
  <c r="N4205" i="16"/>
  <c r="F4205" i="16"/>
  <c r="B4205" i="16"/>
  <c r="C4206" i="16"/>
  <c r="N4209" i="16"/>
  <c r="F4209" i="16"/>
  <c r="B4209" i="16"/>
  <c r="C4210" i="16"/>
  <c r="N4213" i="16"/>
  <c r="F4213" i="16"/>
  <c r="B4213" i="16"/>
  <c r="C4214" i="16"/>
  <c r="N4217" i="16"/>
  <c r="F4217" i="16"/>
  <c r="B4217" i="16"/>
  <c r="C4218" i="16"/>
  <c r="N4221" i="16"/>
  <c r="F4221" i="16"/>
  <c r="B4221" i="16"/>
  <c r="C4222" i="16"/>
  <c r="N4225" i="16"/>
  <c r="F4225" i="16"/>
  <c r="B4225" i="16"/>
  <c r="C4226" i="16"/>
  <c r="N4229" i="16"/>
  <c r="F4229" i="16"/>
  <c r="B4229" i="16"/>
  <c r="C4230" i="16"/>
  <c r="N4233" i="16"/>
  <c r="F4233" i="16"/>
  <c r="B4233" i="16"/>
  <c r="C4234" i="16"/>
  <c r="N4237" i="16"/>
  <c r="F4237" i="16"/>
  <c r="B4237" i="16"/>
  <c r="C4238" i="16"/>
  <c r="N4241" i="16"/>
  <c r="F4241" i="16"/>
  <c r="B4241" i="16"/>
  <c r="C4242" i="16"/>
  <c r="N4245" i="16"/>
  <c r="F4245" i="16"/>
  <c r="B4245" i="16"/>
  <c r="C4246" i="16"/>
  <c r="N4249" i="16"/>
  <c r="F4249" i="16"/>
  <c r="B4249" i="16"/>
  <c r="C4250" i="16"/>
  <c r="N4253" i="16"/>
  <c r="F4253" i="16"/>
  <c r="B4253" i="16"/>
  <c r="C4254" i="16"/>
  <c r="N4257" i="16"/>
  <c r="F4257" i="16"/>
  <c r="B4257" i="16"/>
  <c r="C4258" i="16"/>
  <c r="N4261" i="16"/>
  <c r="F4261" i="16"/>
  <c r="B4261" i="16"/>
  <c r="C4262" i="16"/>
  <c r="N4265" i="16"/>
  <c r="F4265" i="16"/>
  <c r="B4265" i="16"/>
  <c r="C4266" i="16"/>
  <c r="N4269" i="16"/>
  <c r="F4269" i="16"/>
  <c r="B4269" i="16"/>
  <c r="C4270" i="16"/>
  <c r="N4273" i="16"/>
  <c r="F4273" i="16"/>
  <c r="B4273" i="16"/>
  <c r="C4274" i="16"/>
  <c r="N4277" i="16"/>
  <c r="F4277" i="16"/>
  <c r="B4277" i="16"/>
  <c r="C4278" i="16"/>
  <c r="N4281" i="16"/>
  <c r="F4281" i="16"/>
  <c r="B4281" i="16"/>
  <c r="C4282" i="16"/>
  <c r="N4285" i="16"/>
  <c r="F4285" i="16"/>
  <c r="B4285" i="16"/>
  <c r="C4286" i="16"/>
  <c r="N4289" i="16"/>
  <c r="F4289" i="16"/>
  <c r="B4289" i="16"/>
  <c r="C4290" i="16"/>
  <c r="N4293" i="16"/>
  <c r="F4293" i="16"/>
  <c r="B4293" i="16"/>
  <c r="C4294" i="16"/>
  <c r="N4297" i="16"/>
  <c r="F4297" i="16"/>
  <c r="B4297" i="16"/>
  <c r="C4298" i="16"/>
  <c r="N4301" i="16"/>
  <c r="F4301" i="16"/>
  <c r="B4301" i="16"/>
  <c r="C4302" i="16"/>
  <c r="N4305" i="16"/>
  <c r="F4305" i="16"/>
  <c r="B4305" i="16"/>
  <c r="C4306" i="16"/>
  <c r="N4309" i="16"/>
  <c r="F4309" i="16"/>
  <c r="B4309" i="16"/>
  <c r="C4310" i="16"/>
  <c r="N4313" i="16"/>
  <c r="F4313" i="16"/>
  <c r="B4313" i="16"/>
  <c r="C4314" i="16"/>
  <c r="N4317" i="16"/>
  <c r="F4317" i="16"/>
  <c r="B4317" i="16"/>
  <c r="C4318" i="16"/>
  <c r="N4321" i="16"/>
  <c r="F4321" i="16"/>
  <c r="B4321" i="16"/>
  <c r="C4322" i="16"/>
  <c r="N4327" i="16"/>
  <c r="F4327" i="16"/>
  <c r="B4327" i="16"/>
  <c r="C4328" i="16"/>
  <c r="N4331" i="16"/>
  <c r="F4331" i="16"/>
  <c r="B4331" i="16"/>
  <c r="C4332" i="16"/>
  <c r="N4335" i="16"/>
  <c r="F4335" i="16"/>
  <c r="B4335" i="16"/>
  <c r="C4336" i="16"/>
  <c r="N4339" i="16"/>
  <c r="F4339" i="16"/>
  <c r="B4339" i="16"/>
  <c r="C4340" i="16"/>
  <c r="N4343" i="16"/>
  <c r="F4343" i="16"/>
  <c r="B4343" i="16"/>
  <c r="C4344" i="16"/>
  <c r="N4347" i="16"/>
  <c r="F4347" i="16"/>
  <c r="B4347" i="16"/>
  <c r="C4348" i="16"/>
  <c r="N4351" i="16"/>
  <c r="F4351" i="16"/>
  <c r="B4351" i="16"/>
  <c r="C4352" i="16"/>
  <c r="N4355" i="16"/>
  <c r="F4355" i="16"/>
  <c r="B4355" i="16"/>
  <c r="C4356" i="16"/>
  <c r="N4359" i="16"/>
  <c r="F4359" i="16"/>
  <c r="B4359" i="16"/>
  <c r="C4360" i="16"/>
  <c r="N4363" i="16"/>
  <c r="F4363" i="16"/>
  <c r="B4363" i="16"/>
  <c r="C4364" i="16"/>
  <c r="N4367" i="16"/>
  <c r="F4367" i="16"/>
  <c r="B4367" i="16"/>
  <c r="C4368" i="16"/>
  <c r="N4371" i="16"/>
  <c r="F4371" i="16"/>
  <c r="B4371" i="16"/>
  <c r="N4377" i="16"/>
  <c r="F4377" i="16"/>
  <c r="C4377" i="16"/>
  <c r="B4379" i="16"/>
  <c r="N4385" i="16"/>
  <c r="F4385" i="16"/>
  <c r="C4385" i="16"/>
  <c r="B4387" i="16"/>
  <c r="N4393" i="16"/>
  <c r="F4393" i="16"/>
  <c r="C4393" i="16"/>
  <c r="B4395" i="16"/>
  <c r="N4401" i="16"/>
  <c r="F4401" i="16"/>
  <c r="C4401" i="16"/>
  <c r="B4403" i="16"/>
  <c r="N4409" i="16"/>
  <c r="F4409" i="16"/>
  <c r="C4409" i="16"/>
  <c r="B4411" i="16"/>
  <c r="N4417" i="16"/>
  <c r="F4417" i="16"/>
  <c r="C4417" i="16"/>
  <c r="B4419" i="16"/>
  <c r="N4425" i="16"/>
  <c r="F4425" i="16"/>
  <c r="C4425" i="16"/>
  <c r="B4427" i="16"/>
  <c r="N4433" i="16"/>
  <c r="F4433" i="16"/>
  <c r="C4433" i="16"/>
  <c r="B4435" i="16"/>
  <c r="N4441" i="16"/>
  <c r="F4441" i="16"/>
  <c r="C4441" i="16"/>
  <c r="B4443" i="16"/>
  <c r="N4449" i="16"/>
  <c r="F4449" i="16"/>
  <c r="C4449" i="16"/>
  <c r="B4451" i="16"/>
  <c r="N4457" i="16"/>
  <c r="F4457" i="16"/>
  <c r="C4457" i="16"/>
  <c r="B4459" i="16"/>
  <c r="N4465" i="16"/>
  <c r="F4465" i="16"/>
  <c r="C4465" i="16"/>
  <c r="B4467" i="16"/>
  <c r="N4473" i="16"/>
  <c r="F4473" i="16"/>
  <c r="C4473" i="16"/>
  <c r="B4475" i="16"/>
  <c r="N4481" i="16"/>
  <c r="F4481" i="16"/>
  <c r="C4481" i="16"/>
  <c r="B4483" i="16"/>
  <c r="N4489" i="16"/>
  <c r="F4489" i="16"/>
  <c r="C4489" i="16"/>
  <c r="B4491" i="16"/>
  <c r="N4497" i="16"/>
  <c r="F4497" i="16"/>
  <c r="C4497" i="16"/>
  <c r="B4499" i="16"/>
  <c r="N4505" i="16"/>
  <c r="F4505" i="16"/>
  <c r="C4505" i="16"/>
  <c r="B4507" i="16"/>
  <c r="N4140" i="16"/>
  <c r="F4140" i="16"/>
  <c r="B4140" i="16"/>
  <c r="N4144" i="16"/>
  <c r="F4144" i="16"/>
  <c r="B4144" i="16"/>
  <c r="N4148" i="16"/>
  <c r="F4148" i="16"/>
  <c r="B4148" i="16"/>
  <c r="N4152" i="16"/>
  <c r="F4152" i="16"/>
  <c r="B4152" i="16"/>
  <c r="N4156" i="16"/>
  <c r="F4156" i="16"/>
  <c r="B4156" i="16"/>
  <c r="N4160" i="16"/>
  <c r="F4160" i="16"/>
  <c r="B4160" i="16"/>
  <c r="N4164" i="16"/>
  <c r="F4164" i="16"/>
  <c r="B4164" i="16"/>
  <c r="N4168" i="16"/>
  <c r="F4168" i="16"/>
  <c r="B4168" i="16"/>
  <c r="N4172" i="16"/>
  <c r="F4172" i="16"/>
  <c r="B4172" i="16"/>
  <c r="N4176" i="16"/>
  <c r="F4176" i="16"/>
  <c r="B4176" i="16"/>
  <c r="N4180" i="16"/>
  <c r="F4180" i="16"/>
  <c r="B4180" i="16"/>
  <c r="N4184" i="16"/>
  <c r="F4184" i="16"/>
  <c r="B4184" i="16"/>
  <c r="N4188" i="16"/>
  <c r="F4188" i="16"/>
  <c r="B4188" i="16"/>
  <c r="N4192" i="16"/>
  <c r="F4192" i="16"/>
  <c r="B4192" i="16"/>
  <c r="N4196" i="16"/>
  <c r="F4196" i="16"/>
  <c r="B4196" i="16"/>
  <c r="N4200" i="16"/>
  <c r="F4200" i="16"/>
  <c r="B4200" i="16"/>
  <c r="N4204" i="16"/>
  <c r="F4204" i="16"/>
  <c r="B4204" i="16"/>
  <c r="N4208" i="16"/>
  <c r="F4208" i="16"/>
  <c r="B4208" i="16"/>
  <c r="N4212" i="16"/>
  <c r="F4212" i="16"/>
  <c r="B4212" i="16"/>
  <c r="N4216" i="16"/>
  <c r="F4216" i="16"/>
  <c r="B4216" i="16"/>
  <c r="N4220" i="16"/>
  <c r="F4220" i="16"/>
  <c r="B4220" i="16"/>
  <c r="N4224" i="16"/>
  <c r="F4224" i="16"/>
  <c r="B4224" i="16"/>
  <c r="N4228" i="16"/>
  <c r="F4228" i="16"/>
  <c r="B4228" i="16"/>
  <c r="N4232" i="16"/>
  <c r="F4232" i="16"/>
  <c r="B4232" i="16"/>
  <c r="N4236" i="16"/>
  <c r="F4236" i="16"/>
  <c r="B4236" i="16"/>
  <c r="N4240" i="16"/>
  <c r="F4240" i="16"/>
  <c r="B4240" i="16"/>
  <c r="N4244" i="16"/>
  <c r="F4244" i="16"/>
  <c r="B4244" i="16"/>
  <c r="N4248" i="16"/>
  <c r="F4248" i="16"/>
  <c r="B4248" i="16"/>
  <c r="N4252" i="16"/>
  <c r="F4252" i="16"/>
  <c r="B4252" i="16"/>
  <c r="N4256" i="16"/>
  <c r="F4256" i="16"/>
  <c r="B4256" i="16"/>
  <c r="N4260" i="16"/>
  <c r="F4260" i="16"/>
  <c r="B4260" i="16"/>
  <c r="N4264" i="16"/>
  <c r="F4264" i="16"/>
  <c r="B4264" i="16"/>
  <c r="N4268" i="16"/>
  <c r="F4268" i="16"/>
  <c r="B4268" i="16"/>
  <c r="N4272" i="16"/>
  <c r="F4272" i="16"/>
  <c r="B4272" i="16"/>
  <c r="N4276" i="16"/>
  <c r="F4276" i="16"/>
  <c r="B4276" i="16"/>
  <c r="N4280" i="16"/>
  <c r="F4280" i="16"/>
  <c r="B4280" i="16"/>
  <c r="N4284" i="16"/>
  <c r="F4284" i="16"/>
  <c r="B4284" i="16"/>
  <c r="N4288" i="16"/>
  <c r="F4288" i="16"/>
  <c r="B4288" i="16"/>
  <c r="N4292" i="16"/>
  <c r="F4292" i="16"/>
  <c r="B4292" i="16"/>
  <c r="N4296" i="16"/>
  <c r="F4296" i="16"/>
  <c r="B4296" i="16"/>
  <c r="N4300" i="16"/>
  <c r="F4300" i="16"/>
  <c r="B4300" i="16"/>
  <c r="N4304" i="16"/>
  <c r="F4304" i="16"/>
  <c r="B4304" i="16"/>
  <c r="N4308" i="16"/>
  <c r="F4308" i="16"/>
  <c r="B4308" i="16"/>
  <c r="N4312" i="16"/>
  <c r="F4312" i="16"/>
  <c r="B4312" i="16"/>
  <c r="N4316" i="16"/>
  <c r="F4316" i="16"/>
  <c r="B4316" i="16"/>
  <c r="N4320" i="16"/>
  <c r="F4320" i="16"/>
  <c r="B4320" i="16"/>
  <c r="B4324" i="16"/>
  <c r="F4324" i="16"/>
  <c r="F4325" i="16"/>
  <c r="B4325" i="16"/>
  <c r="N4326" i="16"/>
  <c r="F4326" i="16"/>
  <c r="B4326" i="16"/>
  <c r="N4330" i="16"/>
  <c r="F4330" i="16"/>
  <c r="B4330" i="16"/>
  <c r="N4334" i="16"/>
  <c r="F4334" i="16"/>
  <c r="B4334" i="16"/>
  <c r="N4338" i="16"/>
  <c r="F4338" i="16"/>
  <c r="B4338" i="16"/>
  <c r="N4342" i="16"/>
  <c r="F4342" i="16"/>
  <c r="B4342" i="16"/>
  <c r="N4346" i="16"/>
  <c r="F4346" i="16"/>
  <c r="B4346" i="16"/>
  <c r="N4350" i="16"/>
  <c r="F4350" i="16"/>
  <c r="B4350" i="16"/>
  <c r="N4354" i="16"/>
  <c r="F4354" i="16"/>
  <c r="B4354" i="16"/>
  <c r="N4358" i="16"/>
  <c r="F4358" i="16"/>
  <c r="B4358" i="16"/>
  <c r="N4362" i="16"/>
  <c r="F4362" i="16"/>
  <c r="B4362" i="16"/>
  <c r="N4366" i="16"/>
  <c r="F4366" i="16"/>
  <c r="B4366" i="16"/>
  <c r="N4370" i="16"/>
  <c r="F4370" i="16"/>
  <c r="B4370" i="16"/>
  <c r="N4379" i="16"/>
  <c r="F4379" i="16"/>
  <c r="C4379" i="16"/>
  <c r="N4387" i="16"/>
  <c r="F4387" i="16"/>
  <c r="C4387" i="16"/>
  <c r="N4395" i="16"/>
  <c r="F4395" i="16"/>
  <c r="C4395" i="16"/>
  <c r="N4403" i="16"/>
  <c r="F4403" i="16"/>
  <c r="C4403" i="16"/>
  <c r="N4411" i="16"/>
  <c r="F4411" i="16"/>
  <c r="C4411" i="16"/>
  <c r="N4419" i="16"/>
  <c r="F4419" i="16"/>
  <c r="C4419" i="16"/>
  <c r="N4427" i="16"/>
  <c r="F4427" i="16"/>
  <c r="C4427" i="16"/>
  <c r="N4435" i="16"/>
  <c r="F4435" i="16"/>
  <c r="C4435" i="16"/>
  <c r="N4443" i="16"/>
  <c r="F4443" i="16"/>
  <c r="C4443" i="16"/>
  <c r="N4451" i="16"/>
  <c r="F4451" i="16"/>
  <c r="C4451" i="16"/>
  <c r="N4459" i="16"/>
  <c r="F4459" i="16"/>
  <c r="C4459" i="16"/>
  <c r="N4467" i="16"/>
  <c r="F4467" i="16"/>
  <c r="C4467" i="16"/>
  <c r="N4475" i="16"/>
  <c r="F4475" i="16"/>
  <c r="C4475" i="16"/>
  <c r="N4483" i="16"/>
  <c r="F4483" i="16"/>
  <c r="C4483" i="16"/>
  <c r="N4491" i="16"/>
  <c r="F4491" i="16"/>
  <c r="C4491" i="16"/>
  <c r="N4499" i="16"/>
  <c r="F4499" i="16"/>
  <c r="C4499" i="16"/>
  <c r="N4507" i="16"/>
  <c r="F4507" i="16"/>
  <c r="C4507" i="16"/>
  <c r="N4139" i="16"/>
  <c r="F4139" i="16"/>
  <c r="B4139" i="16"/>
  <c r="C4140" i="16"/>
  <c r="N4143" i="16"/>
  <c r="F4143" i="16"/>
  <c r="B4143" i="16"/>
  <c r="C4144" i="16"/>
  <c r="N4147" i="16"/>
  <c r="F4147" i="16"/>
  <c r="B4147" i="16"/>
  <c r="C4148" i="16"/>
  <c r="N4151" i="16"/>
  <c r="F4151" i="16"/>
  <c r="B4151" i="16"/>
  <c r="C4152" i="16"/>
  <c r="N4155" i="16"/>
  <c r="F4155" i="16"/>
  <c r="B4155" i="16"/>
  <c r="C4156" i="16"/>
  <c r="N4159" i="16"/>
  <c r="F4159" i="16"/>
  <c r="B4159" i="16"/>
  <c r="C4160" i="16"/>
  <c r="N4163" i="16"/>
  <c r="F4163" i="16"/>
  <c r="B4163" i="16"/>
  <c r="C4164" i="16"/>
  <c r="N4167" i="16"/>
  <c r="F4167" i="16"/>
  <c r="B4167" i="16"/>
  <c r="C4168" i="16"/>
  <c r="N4171" i="16"/>
  <c r="F4171" i="16"/>
  <c r="B4171" i="16"/>
  <c r="C4172" i="16"/>
  <c r="N4175" i="16"/>
  <c r="F4175" i="16"/>
  <c r="B4175" i="16"/>
  <c r="C4176" i="16"/>
  <c r="N4179" i="16"/>
  <c r="F4179" i="16"/>
  <c r="B4179" i="16"/>
  <c r="C4180" i="16"/>
  <c r="N4183" i="16"/>
  <c r="F4183" i="16"/>
  <c r="B4183" i="16"/>
  <c r="C4184" i="16"/>
  <c r="N4187" i="16"/>
  <c r="F4187" i="16"/>
  <c r="B4187" i="16"/>
  <c r="C4188" i="16"/>
  <c r="N4191" i="16"/>
  <c r="F4191" i="16"/>
  <c r="B4191" i="16"/>
  <c r="C4192" i="16"/>
  <c r="N4195" i="16"/>
  <c r="F4195" i="16"/>
  <c r="B4195" i="16"/>
  <c r="C4196" i="16"/>
  <c r="N4199" i="16"/>
  <c r="F4199" i="16"/>
  <c r="B4199" i="16"/>
  <c r="C4200" i="16"/>
  <c r="N4203" i="16"/>
  <c r="F4203" i="16"/>
  <c r="B4203" i="16"/>
  <c r="C4204" i="16"/>
  <c r="N4207" i="16"/>
  <c r="F4207" i="16"/>
  <c r="B4207" i="16"/>
  <c r="C4208" i="16"/>
  <c r="N4211" i="16"/>
  <c r="F4211" i="16"/>
  <c r="B4211" i="16"/>
  <c r="C4212" i="16"/>
  <c r="N4215" i="16"/>
  <c r="F4215" i="16"/>
  <c r="B4215" i="16"/>
  <c r="C4216" i="16"/>
  <c r="N4219" i="16"/>
  <c r="F4219" i="16"/>
  <c r="B4219" i="16"/>
  <c r="C4220" i="16"/>
  <c r="N4223" i="16"/>
  <c r="F4223" i="16"/>
  <c r="B4223" i="16"/>
  <c r="C4224" i="16"/>
  <c r="N4227" i="16"/>
  <c r="F4227" i="16"/>
  <c r="B4227" i="16"/>
  <c r="C4228" i="16"/>
  <c r="N4231" i="16"/>
  <c r="F4231" i="16"/>
  <c r="B4231" i="16"/>
  <c r="C4232" i="16"/>
  <c r="N4235" i="16"/>
  <c r="F4235" i="16"/>
  <c r="B4235" i="16"/>
  <c r="C4236" i="16"/>
  <c r="N4239" i="16"/>
  <c r="F4239" i="16"/>
  <c r="B4239" i="16"/>
  <c r="C4240" i="16"/>
  <c r="N4243" i="16"/>
  <c r="F4243" i="16"/>
  <c r="B4243" i="16"/>
  <c r="C4244" i="16"/>
  <c r="N4247" i="16"/>
  <c r="F4247" i="16"/>
  <c r="B4247" i="16"/>
  <c r="C4248" i="16"/>
  <c r="N4251" i="16"/>
  <c r="F4251" i="16"/>
  <c r="B4251" i="16"/>
  <c r="C4252" i="16"/>
  <c r="N4255" i="16"/>
  <c r="F4255" i="16"/>
  <c r="B4255" i="16"/>
  <c r="C4256" i="16"/>
  <c r="N4259" i="16"/>
  <c r="F4259" i="16"/>
  <c r="B4259" i="16"/>
  <c r="C4260" i="16"/>
  <c r="N4263" i="16"/>
  <c r="F4263" i="16"/>
  <c r="B4263" i="16"/>
  <c r="C4264" i="16"/>
  <c r="N4267" i="16"/>
  <c r="F4267" i="16"/>
  <c r="B4267" i="16"/>
  <c r="C4268" i="16"/>
  <c r="N4271" i="16"/>
  <c r="F4271" i="16"/>
  <c r="B4271" i="16"/>
  <c r="C4272" i="16"/>
  <c r="N4275" i="16"/>
  <c r="F4275" i="16"/>
  <c r="B4275" i="16"/>
  <c r="C4276" i="16"/>
  <c r="N4279" i="16"/>
  <c r="F4279" i="16"/>
  <c r="B4279" i="16"/>
  <c r="C4280" i="16"/>
  <c r="N4283" i="16"/>
  <c r="F4283" i="16"/>
  <c r="B4283" i="16"/>
  <c r="C4284" i="16"/>
  <c r="N4287" i="16"/>
  <c r="F4287" i="16"/>
  <c r="B4287" i="16"/>
  <c r="C4288" i="16"/>
  <c r="N4291" i="16"/>
  <c r="F4291" i="16"/>
  <c r="B4291" i="16"/>
  <c r="C4292" i="16"/>
  <c r="N4295" i="16"/>
  <c r="F4295" i="16"/>
  <c r="B4295" i="16"/>
  <c r="C4296" i="16"/>
  <c r="N4299" i="16"/>
  <c r="F4299" i="16"/>
  <c r="B4299" i="16"/>
  <c r="C4300" i="16"/>
  <c r="N4303" i="16"/>
  <c r="F4303" i="16"/>
  <c r="B4303" i="16"/>
  <c r="C4304" i="16"/>
  <c r="N4307" i="16"/>
  <c r="F4307" i="16"/>
  <c r="B4307" i="16"/>
  <c r="C4308" i="16"/>
  <c r="N4311" i="16"/>
  <c r="F4311" i="16"/>
  <c r="B4311" i="16"/>
  <c r="C4312" i="16"/>
  <c r="N4315" i="16"/>
  <c r="F4315" i="16"/>
  <c r="B4315" i="16"/>
  <c r="C4316" i="16"/>
  <c r="N4319" i="16"/>
  <c r="F4319" i="16"/>
  <c r="B4319" i="16"/>
  <c r="C4320" i="16"/>
  <c r="N4323" i="16"/>
  <c r="F4323" i="16"/>
  <c r="B4323" i="16"/>
  <c r="C4324" i="16"/>
  <c r="C4325" i="16"/>
  <c r="C4326" i="16"/>
  <c r="N4329" i="16"/>
  <c r="F4329" i="16"/>
  <c r="B4329" i="16"/>
  <c r="C4330" i="16"/>
  <c r="N4333" i="16"/>
  <c r="F4333" i="16"/>
  <c r="B4333" i="16"/>
  <c r="C4334" i="16"/>
  <c r="N4337" i="16"/>
  <c r="F4337" i="16"/>
  <c r="B4337" i="16"/>
  <c r="C4338" i="16"/>
  <c r="N4341" i="16"/>
  <c r="F4341" i="16"/>
  <c r="B4341" i="16"/>
  <c r="C4342" i="16"/>
  <c r="N4345" i="16"/>
  <c r="F4345" i="16"/>
  <c r="B4345" i="16"/>
  <c r="C4346" i="16"/>
  <c r="N4349" i="16"/>
  <c r="F4349" i="16"/>
  <c r="B4349" i="16"/>
  <c r="C4350" i="16"/>
  <c r="N4353" i="16"/>
  <c r="F4353" i="16"/>
  <c r="B4353" i="16"/>
  <c r="C4354" i="16"/>
  <c r="N4357" i="16"/>
  <c r="F4357" i="16"/>
  <c r="B4357" i="16"/>
  <c r="C4358" i="16"/>
  <c r="N4361" i="16"/>
  <c r="F4361" i="16"/>
  <c r="B4361" i="16"/>
  <c r="C4362" i="16"/>
  <c r="N4365" i="16"/>
  <c r="F4365" i="16"/>
  <c r="B4365" i="16"/>
  <c r="C4366" i="16"/>
  <c r="N4369" i="16"/>
  <c r="F4369" i="16"/>
  <c r="B4369" i="16"/>
  <c r="C4370" i="16"/>
  <c r="N4373" i="16"/>
  <c r="F4373" i="16"/>
  <c r="C4373" i="16"/>
  <c r="B4375" i="16"/>
  <c r="N4381" i="16"/>
  <c r="F4381" i="16"/>
  <c r="C4381" i="16"/>
  <c r="B4383" i="16"/>
  <c r="N4389" i="16"/>
  <c r="F4389" i="16"/>
  <c r="C4389" i="16"/>
  <c r="B4391" i="16"/>
  <c r="N4397" i="16"/>
  <c r="F4397" i="16"/>
  <c r="C4397" i="16"/>
  <c r="B4399" i="16"/>
  <c r="N4405" i="16"/>
  <c r="F4405" i="16"/>
  <c r="C4405" i="16"/>
  <c r="B4407" i="16"/>
  <c r="N4413" i="16"/>
  <c r="F4413" i="16"/>
  <c r="C4413" i="16"/>
  <c r="B4415" i="16"/>
  <c r="N4421" i="16"/>
  <c r="F4421" i="16"/>
  <c r="C4421" i="16"/>
  <c r="B4423" i="16"/>
  <c r="N4429" i="16"/>
  <c r="F4429" i="16"/>
  <c r="C4429" i="16"/>
  <c r="B4431" i="16"/>
  <c r="N4437" i="16"/>
  <c r="F4437" i="16"/>
  <c r="C4437" i="16"/>
  <c r="B4439" i="16"/>
  <c r="N4445" i="16"/>
  <c r="F4445" i="16"/>
  <c r="C4445" i="16"/>
  <c r="B4447" i="16"/>
  <c r="N4453" i="16"/>
  <c r="F4453" i="16"/>
  <c r="C4453" i="16"/>
  <c r="B4455" i="16"/>
  <c r="N4461" i="16"/>
  <c r="F4461" i="16"/>
  <c r="C4461" i="16"/>
  <c r="B4463" i="16"/>
  <c r="N4469" i="16"/>
  <c r="F4469" i="16"/>
  <c r="C4469" i="16"/>
  <c r="B4471" i="16"/>
  <c r="N4477" i="16"/>
  <c r="F4477" i="16"/>
  <c r="C4477" i="16"/>
  <c r="B4479" i="16"/>
  <c r="N4485" i="16"/>
  <c r="F4485" i="16"/>
  <c r="C4485" i="16"/>
  <c r="B4487" i="16"/>
  <c r="N4493" i="16"/>
  <c r="F4493" i="16"/>
  <c r="C4493" i="16"/>
  <c r="B4495" i="16"/>
  <c r="N4501" i="16"/>
  <c r="F4501" i="16"/>
  <c r="C4501" i="16"/>
  <c r="B4503" i="16"/>
  <c r="N4509" i="16"/>
  <c r="F4509" i="16"/>
  <c r="C4509" i="16"/>
  <c r="N4540" i="16"/>
  <c r="F4540" i="16"/>
  <c r="N4548" i="16"/>
  <c r="F4548" i="16"/>
  <c r="N4556" i="16"/>
  <c r="F4556" i="16"/>
  <c r="N4564" i="16"/>
  <c r="F4564" i="16"/>
  <c r="N4565" i="16"/>
  <c r="F4565" i="16"/>
  <c r="B4565" i="16"/>
  <c r="N4569" i="16"/>
  <c r="F4569" i="16"/>
  <c r="B4569" i="16"/>
  <c r="N4573" i="16"/>
  <c r="F4573" i="16"/>
  <c r="B4573" i="16"/>
  <c r="N4577" i="16"/>
  <c r="F4577" i="16"/>
  <c r="B4577" i="16"/>
  <c r="N4581" i="16"/>
  <c r="F4581" i="16"/>
  <c r="B4581" i="16"/>
  <c r="N4585" i="16"/>
  <c r="F4585" i="16"/>
  <c r="B4585" i="16"/>
  <c r="N4589" i="16"/>
  <c r="F4589" i="16"/>
  <c r="B4589" i="16"/>
  <c r="N4593" i="16"/>
  <c r="F4593" i="16"/>
  <c r="B4593" i="16"/>
  <c r="N4597" i="16"/>
  <c r="F4597" i="16"/>
  <c r="B4597" i="16"/>
  <c r="N4601" i="16"/>
  <c r="F4601" i="16"/>
  <c r="B4601" i="16"/>
  <c r="N4605" i="16"/>
  <c r="F4605" i="16"/>
  <c r="B4605" i="16"/>
  <c r="N4609" i="16"/>
  <c r="F4609" i="16"/>
  <c r="B4609" i="16"/>
  <c r="N4613" i="16"/>
  <c r="F4613" i="16"/>
  <c r="B4613" i="16"/>
  <c r="N4617" i="16"/>
  <c r="F4617" i="16"/>
  <c r="B4617" i="16"/>
  <c r="N4621" i="16"/>
  <c r="F4621" i="16"/>
  <c r="B4621" i="16"/>
  <c r="N4625" i="16"/>
  <c r="F4625" i="16"/>
  <c r="B4625" i="16"/>
  <c r="N4629" i="16"/>
  <c r="F4629" i="16"/>
  <c r="B4629" i="16"/>
  <c r="N4633" i="16"/>
  <c r="F4633" i="16"/>
  <c r="B4633" i="16"/>
  <c r="N4637" i="16"/>
  <c r="F4637" i="16"/>
  <c r="B4637" i="16"/>
  <c r="N4641" i="16"/>
  <c r="F4641" i="16"/>
  <c r="B4641" i="16"/>
  <c r="N4645" i="16"/>
  <c r="F4645" i="16"/>
  <c r="B4645" i="16"/>
  <c r="N4649" i="16"/>
  <c r="F4649" i="16"/>
  <c r="B4649" i="16"/>
  <c r="N4653" i="16"/>
  <c r="F4653" i="16"/>
  <c r="B4653" i="16"/>
  <c r="N4657" i="16"/>
  <c r="F4657" i="16"/>
  <c r="B4657" i="16"/>
  <c r="N4661" i="16"/>
  <c r="F4661" i="16"/>
  <c r="B4661" i="16"/>
  <c r="N4665" i="16"/>
  <c r="F4665" i="16"/>
  <c r="B4665" i="16"/>
  <c r="N4674" i="16"/>
  <c r="F4674" i="16"/>
  <c r="C4674" i="16"/>
  <c r="N4682" i="16"/>
  <c r="F4682" i="16"/>
  <c r="C4682" i="16"/>
  <c r="N4690" i="16"/>
  <c r="F4690" i="16"/>
  <c r="C4690" i="16"/>
  <c r="C4710" i="16"/>
  <c r="B4710" i="16"/>
  <c r="N4710" i="16"/>
  <c r="F4710" i="16"/>
  <c r="F4372" i="16"/>
  <c r="F4374" i="16"/>
  <c r="F4376" i="16"/>
  <c r="F4378" i="16"/>
  <c r="F4380" i="16"/>
  <c r="F4382" i="16"/>
  <c r="F4384" i="16"/>
  <c r="F4386" i="16"/>
  <c r="F4388" i="16"/>
  <c r="F4390" i="16"/>
  <c r="F4392" i="16"/>
  <c r="F4394" i="16"/>
  <c r="F4396" i="16"/>
  <c r="F4398" i="16"/>
  <c r="F4400" i="16"/>
  <c r="F4402" i="16"/>
  <c r="F4404" i="16"/>
  <c r="F4406" i="16"/>
  <c r="F4408" i="16"/>
  <c r="F4410" i="16"/>
  <c r="F4412" i="16"/>
  <c r="F4414" i="16"/>
  <c r="F4416" i="16"/>
  <c r="F4418" i="16"/>
  <c r="F4420" i="16"/>
  <c r="F4422" i="16"/>
  <c r="F4424" i="16"/>
  <c r="F4426" i="16"/>
  <c r="F4428" i="16"/>
  <c r="F4430" i="16"/>
  <c r="F4432" i="16"/>
  <c r="F4434" i="16"/>
  <c r="F4436" i="16"/>
  <c r="F4438" i="16"/>
  <c r="F4440" i="16"/>
  <c r="F4442" i="16"/>
  <c r="F4444" i="16"/>
  <c r="F4446" i="16"/>
  <c r="F4448" i="16"/>
  <c r="F4450" i="16"/>
  <c r="F4452" i="16"/>
  <c r="F4454" i="16"/>
  <c r="F4456" i="16"/>
  <c r="F4458" i="16"/>
  <c r="F4460" i="16"/>
  <c r="F4462" i="16"/>
  <c r="F4464" i="16"/>
  <c r="F4466" i="16"/>
  <c r="F4468" i="16"/>
  <c r="F4470" i="16"/>
  <c r="F4472" i="16"/>
  <c r="F4474" i="16"/>
  <c r="F4476" i="16"/>
  <c r="F4478" i="16"/>
  <c r="F4480" i="16"/>
  <c r="F4482" i="16"/>
  <c r="F4484" i="16"/>
  <c r="F4486" i="16"/>
  <c r="F4488" i="16"/>
  <c r="F4490" i="16"/>
  <c r="F4492" i="16"/>
  <c r="F4494" i="16"/>
  <c r="F4496" i="16"/>
  <c r="F4498" i="16"/>
  <c r="F4500" i="16"/>
  <c r="F4502" i="16"/>
  <c r="F4504" i="16"/>
  <c r="F4506" i="16"/>
  <c r="F4508" i="16"/>
  <c r="F4510" i="16"/>
  <c r="F4512" i="16"/>
  <c r="F4514" i="16"/>
  <c r="F4516" i="16"/>
  <c r="F4518" i="16"/>
  <c r="F4520" i="16"/>
  <c r="F4522" i="16"/>
  <c r="F4524" i="16"/>
  <c r="F4526" i="16"/>
  <c r="F4528" i="16"/>
  <c r="F4530" i="16"/>
  <c r="F4532" i="16"/>
  <c r="C4533" i="16"/>
  <c r="B4533" i="16"/>
  <c r="N4534" i="16"/>
  <c r="F4534" i="16"/>
  <c r="B4540" i="16"/>
  <c r="C4541" i="16"/>
  <c r="B4541" i="16"/>
  <c r="N4542" i="16"/>
  <c r="F4542" i="16"/>
  <c r="B4548" i="16"/>
  <c r="C4549" i="16"/>
  <c r="B4549" i="16"/>
  <c r="N4550" i="16"/>
  <c r="F4550" i="16"/>
  <c r="B4556" i="16"/>
  <c r="C4557" i="16"/>
  <c r="B4557" i="16"/>
  <c r="N4558" i="16"/>
  <c r="F4558" i="16"/>
  <c r="B4564" i="16"/>
  <c r="C4565" i="16"/>
  <c r="N4568" i="16"/>
  <c r="F4568" i="16"/>
  <c r="B4568" i="16"/>
  <c r="C4569" i="16"/>
  <c r="N4572" i="16"/>
  <c r="F4572" i="16"/>
  <c r="B4572" i="16"/>
  <c r="C4573" i="16"/>
  <c r="N4576" i="16"/>
  <c r="F4576" i="16"/>
  <c r="B4576" i="16"/>
  <c r="C4577" i="16"/>
  <c r="N4580" i="16"/>
  <c r="F4580" i="16"/>
  <c r="B4580" i="16"/>
  <c r="C4581" i="16"/>
  <c r="N4584" i="16"/>
  <c r="F4584" i="16"/>
  <c r="B4584" i="16"/>
  <c r="C4585" i="16"/>
  <c r="N4588" i="16"/>
  <c r="F4588" i="16"/>
  <c r="B4588" i="16"/>
  <c r="C4589" i="16"/>
  <c r="N4592" i="16"/>
  <c r="F4592" i="16"/>
  <c r="B4592" i="16"/>
  <c r="C4593" i="16"/>
  <c r="N4596" i="16"/>
  <c r="F4596" i="16"/>
  <c r="B4596" i="16"/>
  <c r="C4597" i="16"/>
  <c r="N4600" i="16"/>
  <c r="F4600" i="16"/>
  <c r="B4600" i="16"/>
  <c r="C4601" i="16"/>
  <c r="N4604" i="16"/>
  <c r="F4604" i="16"/>
  <c r="B4604" i="16"/>
  <c r="C4605" i="16"/>
  <c r="N4608" i="16"/>
  <c r="F4608" i="16"/>
  <c r="B4608" i="16"/>
  <c r="C4609" i="16"/>
  <c r="N4612" i="16"/>
  <c r="F4612" i="16"/>
  <c r="B4612" i="16"/>
  <c r="C4613" i="16"/>
  <c r="N4616" i="16"/>
  <c r="F4616" i="16"/>
  <c r="B4616" i="16"/>
  <c r="C4617" i="16"/>
  <c r="N4620" i="16"/>
  <c r="F4620" i="16"/>
  <c r="B4620" i="16"/>
  <c r="C4621" i="16"/>
  <c r="N4624" i="16"/>
  <c r="F4624" i="16"/>
  <c r="B4624" i="16"/>
  <c r="C4625" i="16"/>
  <c r="N4628" i="16"/>
  <c r="F4628" i="16"/>
  <c r="B4628" i="16"/>
  <c r="C4629" i="16"/>
  <c r="N4632" i="16"/>
  <c r="F4632" i="16"/>
  <c r="B4632" i="16"/>
  <c r="C4633" i="16"/>
  <c r="N4636" i="16"/>
  <c r="F4636" i="16"/>
  <c r="B4636" i="16"/>
  <c r="C4637" i="16"/>
  <c r="N4640" i="16"/>
  <c r="F4640" i="16"/>
  <c r="B4640" i="16"/>
  <c r="C4641" i="16"/>
  <c r="N4644" i="16"/>
  <c r="F4644" i="16"/>
  <c r="B4644" i="16"/>
  <c r="C4645" i="16"/>
  <c r="N4648" i="16"/>
  <c r="F4648" i="16"/>
  <c r="B4648" i="16"/>
  <c r="C4649" i="16"/>
  <c r="N4652" i="16"/>
  <c r="F4652" i="16"/>
  <c r="B4652" i="16"/>
  <c r="C4653" i="16"/>
  <c r="N4656" i="16"/>
  <c r="F4656" i="16"/>
  <c r="B4656" i="16"/>
  <c r="C4657" i="16"/>
  <c r="N4660" i="16"/>
  <c r="F4660" i="16"/>
  <c r="B4660" i="16"/>
  <c r="C4661" i="16"/>
  <c r="N4664" i="16"/>
  <c r="F4664" i="16"/>
  <c r="B4664" i="16"/>
  <c r="C4665" i="16"/>
  <c r="N4668" i="16"/>
  <c r="F4668" i="16"/>
  <c r="C4668" i="16"/>
  <c r="B4670" i="16"/>
  <c r="N4676" i="16"/>
  <c r="F4676" i="16"/>
  <c r="C4676" i="16"/>
  <c r="B4678" i="16"/>
  <c r="N4684" i="16"/>
  <c r="F4684" i="16"/>
  <c r="C4684" i="16"/>
  <c r="B4686" i="16"/>
  <c r="N4692" i="16"/>
  <c r="F4692" i="16"/>
  <c r="C4692" i="16"/>
  <c r="B4761" i="16"/>
  <c r="C4761" i="16"/>
  <c r="N4761" i="16"/>
  <c r="F4761" i="16"/>
  <c r="C4511" i="16"/>
  <c r="C4513" i="16"/>
  <c r="C4515" i="16"/>
  <c r="C4517" i="16"/>
  <c r="C4519" i="16"/>
  <c r="C4521" i="16"/>
  <c r="C4523" i="16"/>
  <c r="C4525" i="16"/>
  <c r="C4527" i="16"/>
  <c r="C4529" i="16"/>
  <c r="C4531" i="16"/>
  <c r="F4533" i="16"/>
  <c r="N4536" i="16"/>
  <c r="F4536" i="16"/>
  <c r="C4540" i="16"/>
  <c r="F4541" i="16"/>
  <c r="N4544" i="16"/>
  <c r="F4544" i="16"/>
  <c r="C4548" i="16"/>
  <c r="F4549" i="16"/>
  <c r="N4552" i="16"/>
  <c r="F4552" i="16"/>
  <c r="C4556" i="16"/>
  <c r="F4557" i="16"/>
  <c r="N4560" i="16"/>
  <c r="F4560" i="16"/>
  <c r="C4564" i="16"/>
  <c r="N4567" i="16"/>
  <c r="F4567" i="16"/>
  <c r="B4567" i="16"/>
  <c r="N4571" i="16"/>
  <c r="F4571" i="16"/>
  <c r="B4571" i="16"/>
  <c r="N4575" i="16"/>
  <c r="F4575" i="16"/>
  <c r="B4575" i="16"/>
  <c r="N4579" i="16"/>
  <c r="F4579" i="16"/>
  <c r="B4579" i="16"/>
  <c r="N4583" i="16"/>
  <c r="F4583" i="16"/>
  <c r="B4583" i="16"/>
  <c r="N4587" i="16"/>
  <c r="F4587" i="16"/>
  <c r="B4587" i="16"/>
  <c r="N4591" i="16"/>
  <c r="F4591" i="16"/>
  <c r="B4591" i="16"/>
  <c r="N4595" i="16"/>
  <c r="F4595" i="16"/>
  <c r="B4595" i="16"/>
  <c r="N4599" i="16"/>
  <c r="F4599" i="16"/>
  <c r="B4599" i="16"/>
  <c r="N4603" i="16"/>
  <c r="F4603" i="16"/>
  <c r="B4603" i="16"/>
  <c r="N4607" i="16"/>
  <c r="F4607" i="16"/>
  <c r="B4607" i="16"/>
  <c r="N4611" i="16"/>
  <c r="F4611" i="16"/>
  <c r="B4611" i="16"/>
  <c r="N4615" i="16"/>
  <c r="F4615" i="16"/>
  <c r="B4615" i="16"/>
  <c r="N4619" i="16"/>
  <c r="F4619" i="16"/>
  <c r="B4619" i="16"/>
  <c r="N4623" i="16"/>
  <c r="F4623" i="16"/>
  <c r="B4623" i="16"/>
  <c r="N4627" i="16"/>
  <c r="F4627" i="16"/>
  <c r="B4627" i="16"/>
  <c r="N4631" i="16"/>
  <c r="F4631" i="16"/>
  <c r="B4631" i="16"/>
  <c r="N4635" i="16"/>
  <c r="F4635" i="16"/>
  <c r="B4635" i="16"/>
  <c r="N4639" i="16"/>
  <c r="F4639" i="16"/>
  <c r="B4639" i="16"/>
  <c r="N4643" i="16"/>
  <c r="F4643" i="16"/>
  <c r="B4643" i="16"/>
  <c r="N4647" i="16"/>
  <c r="F4647" i="16"/>
  <c r="B4647" i="16"/>
  <c r="N4651" i="16"/>
  <c r="F4651" i="16"/>
  <c r="B4651" i="16"/>
  <c r="N4655" i="16"/>
  <c r="F4655" i="16"/>
  <c r="B4655" i="16"/>
  <c r="N4659" i="16"/>
  <c r="F4659" i="16"/>
  <c r="B4659" i="16"/>
  <c r="N4663" i="16"/>
  <c r="F4663" i="16"/>
  <c r="B4663" i="16"/>
  <c r="N4670" i="16"/>
  <c r="F4670" i="16"/>
  <c r="C4670" i="16"/>
  <c r="N4678" i="16"/>
  <c r="F4678" i="16"/>
  <c r="C4678" i="16"/>
  <c r="N4686" i="16"/>
  <c r="F4686" i="16"/>
  <c r="C4686" i="16"/>
  <c r="C4694" i="16"/>
  <c r="B4694" i="16"/>
  <c r="N4694" i="16"/>
  <c r="F4694" i="16"/>
  <c r="F4511" i="16"/>
  <c r="F4513" i="16"/>
  <c r="F4515" i="16"/>
  <c r="F4517" i="16"/>
  <c r="F4519" i="16"/>
  <c r="F4521" i="16"/>
  <c r="F4523" i="16"/>
  <c r="F4525" i="16"/>
  <c r="F4527" i="16"/>
  <c r="F4529" i="16"/>
  <c r="F4531" i="16"/>
  <c r="C4534" i="16"/>
  <c r="F4535" i="16"/>
  <c r="B4536" i="16"/>
  <c r="B4537" i="16"/>
  <c r="N4538" i="16"/>
  <c r="F4538" i="16"/>
  <c r="C4542" i="16"/>
  <c r="F4543" i="16"/>
  <c r="B4544" i="16"/>
  <c r="B4545" i="16"/>
  <c r="N4546" i="16"/>
  <c r="F4546" i="16"/>
  <c r="C4550" i="16"/>
  <c r="F4551" i="16"/>
  <c r="B4552" i="16"/>
  <c r="B4553" i="16"/>
  <c r="N4554" i="16"/>
  <c r="F4554" i="16"/>
  <c r="C4558" i="16"/>
  <c r="F4559" i="16"/>
  <c r="B4560" i="16"/>
  <c r="B4561" i="16"/>
  <c r="N4562" i="16"/>
  <c r="F4562" i="16"/>
  <c r="N4566" i="16"/>
  <c r="F4566" i="16"/>
  <c r="B4566" i="16"/>
  <c r="C4567" i="16"/>
  <c r="N4570" i="16"/>
  <c r="F4570" i="16"/>
  <c r="B4570" i="16"/>
  <c r="C4571" i="16"/>
  <c r="N4574" i="16"/>
  <c r="F4574" i="16"/>
  <c r="B4574" i="16"/>
  <c r="C4575" i="16"/>
  <c r="N4578" i="16"/>
  <c r="F4578" i="16"/>
  <c r="B4578" i="16"/>
  <c r="C4579" i="16"/>
  <c r="N4582" i="16"/>
  <c r="F4582" i="16"/>
  <c r="B4582" i="16"/>
  <c r="C4583" i="16"/>
  <c r="N4586" i="16"/>
  <c r="F4586" i="16"/>
  <c r="B4586" i="16"/>
  <c r="C4587" i="16"/>
  <c r="N4590" i="16"/>
  <c r="F4590" i="16"/>
  <c r="B4590" i="16"/>
  <c r="C4591" i="16"/>
  <c r="N4594" i="16"/>
  <c r="F4594" i="16"/>
  <c r="B4594" i="16"/>
  <c r="C4595" i="16"/>
  <c r="N4598" i="16"/>
  <c r="F4598" i="16"/>
  <c r="B4598" i="16"/>
  <c r="C4599" i="16"/>
  <c r="N4602" i="16"/>
  <c r="F4602" i="16"/>
  <c r="B4602" i="16"/>
  <c r="C4603" i="16"/>
  <c r="N4606" i="16"/>
  <c r="F4606" i="16"/>
  <c r="B4606" i="16"/>
  <c r="C4607" i="16"/>
  <c r="N4610" i="16"/>
  <c r="F4610" i="16"/>
  <c r="B4610" i="16"/>
  <c r="C4611" i="16"/>
  <c r="N4614" i="16"/>
  <c r="F4614" i="16"/>
  <c r="B4614" i="16"/>
  <c r="C4615" i="16"/>
  <c r="N4618" i="16"/>
  <c r="F4618" i="16"/>
  <c r="B4618" i="16"/>
  <c r="C4619" i="16"/>
  <c r="N4622" i="16"/>
  <c r="F4622" i="16"/>
  <c r="B4622" i="16"/>
  <c r="C4623" i="16"/>
  <c r="N4626" i="16"/>
  <c r="F4626" i="16"/>
  <c r="B4626" i="16"/>
  <c r="C4627" i="16"/>
  <c r="N4630" i="16"/>
  <c r="F4630" i="16"/>
  <c r="B4630" i="16"/>
  <c r="C4631" i="16"/>
  <c r="N4634" i="16"/>
  <c r="F4634" i="16"/>
  <c r="B4634" i="16"/>
  <c r="C4635" i="16"/>
  <c r="N4638" i="16"/>
  <c r="F4638" i="16"/>
  <c r="B4638" i="16"/>
  <c r="C4639" i="16"/>
  <c r="N4642" i="16"/>
  <c r="F4642" i="16"/>
  <c r="B4642" i="16"/>
  <c r="C4643" i="16"/>
  <c r="N4646" i="16"/>
  <c r="F4646" i="16"/>
  <c r="B4646" i="16"/>
  <c r="C4647" i="16"/>
  <c r="N4650" i="16"/>
  <c r="F4650" i="16"/>
  <c r="B4650" i="16"/>
  <c r="C4651" i="16"/>
  <c r="N4654" i="16"/>
  <c r="F4654" i="16"/>
  <c r="B4654" i="16"/>
  <c r="C4655" i="16"/>
  <c r="N4658" i="16"/>
  <c r="F4658" i="16"/>
  <c r="B4658" i="16"/>
  <c r="C4659" i="16"/>
  <c r="N4662" i="16"/>
  <c r="F4662" i="16"/>
  <c r="B4662" i="16"/>
  <c r="C4663" i="16"/>
  <c r="N4666" i="16"/>
  <c r="F4666" i="16"/>
  <c r="B4666" i="16"/>
  <c r="N4672" i="16"/>
  <c r="F4672" i="16"/>
  <c r="C4672" i="16"/>
  <c r="B4674" i="16"/>
  <c r="N4680" i="16"/>
  <c r="F4680" i="16"/>
  <c r="C4680" i="16"/>
  <c r="B4682" i="16"/>
  <c r="N4688" i="16"/>
  <c r="F4688" i="16"/>
  <c r="C4688" i="16"/>
  <c r="B4690" i="16"/>
  <c r="C4702" i="16"/>
  <c r="B4702" i="16"/>
  <c r="N4702" i="16"/>
  <c r="F4702" i="16"/>
  <c r="B4753" i="16"/>
  <c r="C4753" i="16"/>
  <c r="N4753" i="16"/>
  <c r="F4753" i="16"/>
  <c r="B4757" i="16"/>
  <c r="C4757" i="16"/>
  <c r="N4757" i="16"/>
  <c r="F4757" i="16"/>
  <c r="B4765" i="16"/>
  <c r="C4765" i="16"/>
  <c r="N4765" i="16"/>
  <c r="F4765" i="16"/>
  <c r="C4752" i="16"/>
  <c r="N4752" i="16"/>
  <c r="F4752" i="16"/>
  <c r="B4755" i="16"/>
  <c r="C4755" i="16"/>
  <c r="B4759" i="16"/>
  <c r="C4759" i="16"/>
  <c r="B4763" i="16"/>
  <c r="C4763" i="16"/>
  <c r="B4767" i="16"/>
  <c r="C4767" i="16"/>
  <c r="B4698" i="16"/>
  <c r="F4700" i="16"/>
  <c r="N4700" i="16"/>
  <c r="B4706" i="16"/>
  <c r="F4708" i="16"/>
  <c r="N4708" i="16"/>
  <c r="B4712" i="16"/>
  <c r="C4712" i="16"/>
  <c r="B4716" i="16"/>
  <c r="C4716" i="16"/>
  <c r="B4720" i="16"/>
  <c r="C4720" i="16"/>
  <c r="B4724" i="16"/>
  <c r="C4724" i="16"/>
  <c r="B4728" i="16"/>
  <c r="C4728" i="16"/>
  <c r="B4732" i="16"/>
  <c r="C4732" i="16"/>
  <c r="B4736" i="16"/>
  <c r="C4736" i="16"/>
  <c r="B4740" i="16"/>
  <c r="C4740" i="16"/>
  <c r="B4744" i="16"/>
  <c r="C4744" i="16"/>
  <c r="B4748" i="16"/>
  <c r="C4748" i="16"/>
  <c r="B4752" i="16"/>
  <c r="F4755" i="16"/>
  <c r="N4755" i="16"/>
  <c r="F4759" i="16"/>
  <c r="N4759" i="16"/>
  <c r="F4763" i="16"/>
  <c r="N4763" i="16"/>
  <c r="F4767" i="16"/>
  <c r="N4767" i="16"/>
  <c r="B4769" i="16"/>
  <c r="C4769" i="16"/>
  <c r="B4771" i="16"/>
  <c r="C4771" i="16"/>
  <c r="B4773" i="16"/>
  <c r="C4773" i="16"/>
  <c r="B4775" i="16"/>
  <c r="C4775" i="16"/>
  <c r="B4777" i="16"/>
  <c r="C4777" i="16"/>
  <c r="B4779" i="16"/>
  <c r="C4779" i="16"/>
  <c r="B4781" i="16"/>
  <c r="C4781" i="16"/>
  <c r="B4783" i="16"/>
  <c r="B4785" i="16"/>
  <c r="B4787" i="16"/>
  <c r="B4789" i="16"/>
  <c r="C4789" i="16"/>
  <c r="B4791" i="16"/>
  <c r="B4793" i="16"/>
  <c r="C4793" i="16"/>
  <c r="B4795" i="16"/>
  <c r="C4795" i="16"/>
  <c r="B4797" i="16"/>
  <c r="C4797" i="16"/>
  <c r="B4799" i="16"/>
  <c r="C4799" i="16"/>
  <c r="B4801" i="16"/>
  <c r="B4803" i="16"/>
  <c r="C4803" i="16"/>
  <c r="B4805" i="16"/>
  <c r="C4805" i="16"/>
  <c r="B4807" i="16"/>
  <c r="C4807" i="16"/>
  <c r="B4809" i="16"/>
  <c r="C4809" i="16"/>
  <c r="B4811" i="16"/>
  <c r="C4811" i="16"/>
  <c r="B4813" i="16"/>
  <c r="C4813" i="16"/>
  <c r="B4815" i="16"/>
  <c r="C4815" i="16"/>
  <c r="B4817" i="16"/>
  <c r="B4819" i="16"/>
  <c r="B4821" i="16"/>
  <c r="B4823" i="16"/>
  <c r="B4825" i="16"/>
  <c r="B4827" i="16"/>
  <c r="B4829" i="16"/>
  <c r="B4831" i="16"/>
  <c r="B4833" i="16"/>
  <c r="B4835" i="16"/>
  <c r="B4837" i="16"/>
  <c r="B4839" i="16"/>
  <c r="B4841" i="16"/>
  <c r="B4843" i="16"/>
  <c r="B4845" i="16"/>
  <c r="B4847" i="16"/>
  <c r="B4849" i="16"/>
  <c r="B4851" i="16"/>
  <c r="B4853" i="16"/>
  <c r="B4855" i="16"/>
  <c r="B4857" i="16"/>
  <c r="B4859" i="16"/>
  <c r="B4861" i="16"/>
  <c r="B4863" i="16"/>
  <c r="B4865" i="16"/>
  <c r="B4867" i="16"/>
  <c r="B4869" i="16"/>
  <c r="B4871" i="16"/>
  <c r="B4873" i="16"/>
  <c r="B4875" i="16"/>
  <c r="B4877" i="16"/>
  <c r="B4879" i="16"/>
  <c r="B4881" i="16"/>
  <c r="B4883" i="16"/>
  <c r="B4885" i="16"/>
  <c r="B4887" i="16"/>
  <c r="B4889" i="16"/>
  <c r="B4891" i="16"/>
  <c r="B4893" i="16"/>
  <c r="B4895" i="16"/>
  <c r="B4897" i="16"/>
  <c r="B4899" i="16"/>
  <c r="B4901" i="16"/>
  <c r="B4903" i="16"/>
  <c r="N4905" i="16"/>
  <c r="F4905" i="16"/>
  <c r="B4905" i="16"/>
  <c r="C4905" i="16"/>
  <c r="N4913" i="16"/>
  <c r="F4913" i="16"/>
  <c r="B4913" i="16"/>
  <c r="C4913" i="16"/>
  <c r="N4921" i="16"/>
  <c r="F4921" i="16"/>
  <c r="B4921" i="16"/>
  <c r="C4921" i="16"/>
  <c r="N4929" i="16"/>
  <c r="F4929" i="16"/>
  <c r="B4929" i="16"/>
  <c r="C4929" i="16"/>
  <c r="N4937" i="16"/>
  <c r="F4937" i="16"/>
  <c r="B4937" i="16"/>
  <c r="C4937" i="16"/>
  <c r="N4945" i="16"/>
  <c r="F4945" i="16"/>
  <c r="B4945" i="16"/>
  <c r="C4945" i="16"/>
  <c r="N4953" i="16"/>
  <c r="F4953" i="16"/>
  <c r="B4953" i="16"/>
  <c r="C4953" i="16"/>
  <c r="N4961" i="16"/>
  <c r="F4961" i="16"/>
  <c r="B4961" i="16"/>
  <c r="C4961" i="16"/>
  <c r="N4969" i="16"/>
  <c r="F4969" i="16"/>
  <c r="B4969" i="16"/>
  <c r="C4969" i="16"/>
  <c r="N4977" i="16"/>
  <c r="F4977" i="16"/>
  <c r="B4977" i="16"/>
  <c r="C4977" i="16"/>
  <c r="N4985" i="16"/>
  <c r="F4985" i="16"/>
  <c r="B4985" i="16"/>
  <c r="C4985" i="16"/>
  <c r="N4993" i="16"/>
  <c r="F4993" i="16"/>
  <c r="B4993" i="16"/>
  <c r="C4993" i="16"/>
  <c r="N5001" i="16"/>
  <c r="F5001" i="16"/>
  <c r="B5001" i="16"/>
  <c r="C5001" i="16"/>
  <c r="N5009" i="16"/>
  <c r="F5009" i="16"/>
  <c r="B5009" i="16"/>
  <c r="C5009" i="16"/>
  <c r="N5017" i="16"/>
  <c r="F5017" i="16"/>
  <c r="B5017" i="16"/>
  <c r="C5017" i="16"/>
  <c r="N5024" i="16"/>
  <c r="F5024" i="16"/>
  <c r="C5024" i="16"/>
  <c r="N5031" i="16"/>
  <c r="F5031" i="16"/>
  <c r="C5031" i="16"/>
  <c r="B5031" i="16"/>
  <c r="N5040" i="16"/>
  <c r="F5040" i="16"/>
  <c r="C5040" i="16"/>
  <c r="N5047" i="16"/>
  <c r="F5047" i="16"/>
  <c r="C5047" i="16"/>
  <c r="B5047" i="16"/>
  <c r="N5056" i="16"/>
  <c r="F5056" i="16"/>
  <c r="C5056" i="16"/>
  <c r="N5063" i="16"/>
  <c r="F5063" i="16"/>
  <c r="C5063" i="16"/>
  <c r="B5063" i="16"/>
  <c r="N5072" i="16"/>
  <c r="F5072" i="16"/>
  <c r="C5072" i="16"/>
  <c r="N5079" i="16"/>
  <c r="F5079" i="16"/>
  <c r="C5079" i="16"/>
  <c r="B5079" i="16"/>
  <c r="N5088" i="16"/>
  <c r="F5088" i="16"/>
  <c r="C5088" i="16"/>
  <c r="N5095" i="16"/>
  <c r="F5095" i="16"/>
  <c r="C5095" i="16"/>
  <c r="B5095" i="16"/>
  <c r="N4912" i="16"/>
  <c r="F4912" i="16"/>
  <c r="B4912" i="16"/>
  <c r="N4920" i="16"/>
  <c r="F4920" i="16"/>
  <c r="B4920" i="16"/>
  <c r="N4928" i="16"/>
  <c r="F4928" i="16"/>
  <c r="B4928" i="16"/>
  <c r="N4936" i="16"/>
  <c r="F4936" i="16"/>
  <c r="B4936" i="16"/>
  <c r="N4944" i="16"/>
  <c r="F4944" i="16"/>
  <c r="B4944" i="16"/>
  <c r="N4952" i="16"/>
  <c r="F4952" i="16"/>
  <c r="B4952" i="16"/>
  <c r="N4960" i="16"/>
  <c r="F4960" i="16"/>
  <c r="B4960" i="16"/>
  <c r="N4968" i="16"/>
  <c r="F4968" i="16"/>
  <c r="B4968" i="16"/>
  <c r="N4976" i="16"/>
  <c r="F4976" i="16"/>
  <c r="B4976" i="16"/>
  <c r="N4984" i="16"/>
  <c r="F4984" i="16"/>
  <c r="B4984" i="16"/>
  <c r="N4992" i="16"/>
  <c r="F4992" i="16"/>
  <c r="B4992" i="16"/>
  <c r="N5000" i="16"/>
  <c r="F5000" i="16"/>
  <c r="B5000" i="16"/>
  <c r="N5008" i="16"/>
  <c r="F5008" i="16"/>
  <c r="B5008" i="16"/>
  <c r="N5016" i="16"/>
  <c r="F5016" i="16"/>
  <c r="B5016" i="16"/>
  <c r="F4667" i="16"/>
  <c r="F4669" i="16"/>
  <c r="F4671" i="16"/>
  <c r="F4673" i="16"/>
  <c r="F4675" i="16"/>
  <c r="F4677" i="16"/>
  <c r="F4679" i="16"/>
  <c r="F4681" i="16"/>
  <c r="F4683" i="16"/>
  <c r="F4685" i="16"/>
  <c r="F4687" i="16"/>
  <c r="F4689" i="16"/>
  <c r="F4691" i="16"/>
  <c r="F4693" i="16"/>
  <c r="B4714" i="16"/>
  <c r="C4714" i="16"/>
  <c r="B4718" i="16"/>
  <c r="C4718" i="16"/>
  <c r="B4722" i="16"/>
  <c r="C4722" i="16"/>
  <c r="B4726" i="16"/>
  <c r="C4726" i="16"/>
  <c r="B4730" i="16"/>
  <c r="C4730" i="16"/>
  <c r="B4734" i="16"/>
  <c r="C4734" i="16"/>
  <c r="B4738" i="16"/>
  <c r="C4738" i="16"/>
  <c r="B4742" i="16"/>
  <c r="C4742" i="16"/>
  <c r="B4746" i="16"/>
  <c r="C4746" i="16"/>
  <c r="B4750" i="16"/>
  <c r="C4750" i="16"/>
  <c r="C4906" i="16"/>
  <c r="N4906" i="16"/>
  <c r="F4906" i="16"/>
  <c r="N4911" i="16"/>
  <c r="F4911" i="16"/>
  <c r="C4911" i="16"/>
  <c r="C4912" i="16"/>
  <c r="C4914" i="16"/>
  <c r="N4914" i="16"/>
  <c r="F4914" i="16"/>
  <c r="N4919" i="16"/>
  <c r="F4919" i="16"/>
  <c r="C4919" i="16"/>
  <c r="C4920" i="16"/>
  <c r="C4922" i="16"/>
  <c r="N4922" i="16"/>
  <c r="F4922" i="16"/>
  <c r="N4927" i="16"/>
  <c r="F4927" i="16"/>
  <c r="C4927" i="16"/>
  <c r="C4928" i="16"/>
  <c r="C4930" i="16"/>
  <c r="N4930" i="16"/>
  <c r="F4930" i="16"/>
  <c r="N4935" i="16"/>
  <c r="F4935" i="16"/>
  <c r="C4935" i="16"/>
  <c r="C4936" i="16"/>
  <c r="C4938" i="16"/>
  <c r="N4938" i="16"/>
  <c r="F4938" i="16"/>
  <c r="N4943" i="16"/>
  <c r="F4943" i="16"/>
  <c r="C4943" i="16"/>
  <c r="C4944" i="16"/>
  <c r="C4946" i="16"/>
  <c r="N4946" i="16"/>
  <c r="F4946" i="16"/>
  <c r="N4951" i="16"/>
  <c r="F4951" i="16"/>
  <c r="C4951" i="16"/>
  <c r="C4952" i="16"/>
  <c r="C4954" i="16"/>
  <c r="N4954" i="16"/>
  <c r="F4954" i="16"/>
  <c r="N4959" i="16"/>
  <c r="F4959" i="16"/>
  <c r="C4959" i="16"/>
  <c r="C4960" i="16"/>
  <c r="C4962" i="16"/>
  <c r="N4962" i="16"/>
  <c r="F4962" i="16"/>
  <c r="N4967" i="16"/>
  <c r="F4967" i="16"/>
  <c r="C4967" i="16"/>
  <c r="C4968" i="16"/>
  <c r="C4970" i="16"/>
  <c r="N4970" i="16"/>
  <c r="F4970" i="16"/>
  <c r="N4975" i="16"/>
  <c r="F4975" i="16"/>
  <c r="C4975" i="16"/>
  <c r="C4976" i="16"/>
  <c r="C4978" i="16"/>
  <c r="N4978" i="16"/>
  <c r="F4978" i="16"/>
  <c r="N4983" i="16"/>
  <c r="F4983" i="16"/>
  <c r="C4983" i="16"/>
  <c r="C4984" i="16"/>
  <c r="C4986" i="16"/>
  <c r="N4986" i="16"/>
  <c r="F4986" i="16"/>
  <c r="N4991" i="16"/>
  <c r="F4991" i="16"/>
  <c r="C4991" i="16"/>
  <c r="C4992" i="16"/>
  <c r="C4994" i="16"/>
  <c r="N4994" i="16"/>
  <c r="F4994" i="16"/>
  <c r="N4999" i="16"/>
  <c r="F4999" i="16"/>
  <c r="C4999" i="16"/>
  <c r="C5000" i="16"/>
  <c r="C5002" i="16"/>
  <c r="N5002" i="16"/>
  <c r="F5002" i="16"/>
  <c r="N5007" i="16"/>
  <c r="F5007" i="16"/>
  <c r="C5007" i="16"/>
  <c r="C5008" i="16"/>
  <c r="C5010" i="16"/>
  <c r="N5010" i="16"/>
  <c r="F5010" i="16"/>
  <c r="N5015" i="16"/>
  <c r="F5015" i="16"/>
  <c r="C5015" i="16"/>
  <c r="C5016" i="16"/>
  <c r="C5018" i="16"/>
  <c r="N5018" i="16"/>
  <c r="F5018" i="16"/>
  <c r="N5023" i="16"/>
  <c r="F5023" i="16"/>
  <c r="C5023" i="16"/>
  <c r="B5023" i="16"/>
  <c r="N5032" i="16"/>
  <c r="F5032" i="16"/>
  <c r="C5032" i="16"/>
  <c r="N5039" i="16"/>
  <c r="F5039" i="16"/>
  <c r="C5039" i="16"/>
  <c r="B5039" i="16"/>
  <c r="N5048" i="16"/>
  <c r="F5048" i="16"/>
  <c r="C5048" i="16"/>
  <c r="N5055" i="16"/>
  <c r="F5055" i="16"/>
  <c r="C5055" i="16"/>
  <c r="B5055" i="16"/>
  <c r="N5064" i="16"/>
  <c r="F5064" i="16"/>
  <c r="C5064" i="16"/>
  <c r="N5071" i="16"/>
  <c r="F5071" i="16"/>
  <c r="C5071" i="16"/>
  <c r="B5071" i="16"/>
  <c r="N5080" i="16"/>
  <c r="F5080" i="16"/>
  <c r="C5080" i="16"/>
  <c r="N5087" i="16"/>
  <c r="F5087" i="16"/>
  <c r="C5087" i="16"/>
  <c r="B5087" i="16"/>
  <c r="N5096" i="16"/>
  <c r="F5096" i="16"/>
  <c r="C5096" i="16"/>
  <c r="N4909" i="16"/>
  <c r="F4909" i="16"/>
  <c r="N4917" i="16"/>
  <c r="F4917" i="16"/>
  <c r="N4925" i="16"/>
  <c r="F4925" i="16"/>
  <c r="N4933" i="16"/>
  <c r="F4933" i="16"/>
  <c r="N4941" i="16"/>
  <c r="F4941" i="16"/>
  <c r="N4949" i="16"/>
  <c r="F4949" i="16"/>
  <c r="N4957" i="16"/>
  <c r="F4957" i="16"/>
  <c r="N4965" i="16"/>
  <c r="F4965" i="16"/>
  <c r="N4973" i="16"/>
  <c r="F4973" i="16"/>
  <c r="N4981" i="16"/>
  <c r="F4981" i="16"/>
  <c r="N4989" i="16"/>
  <c r="F4989" i="16"/>
  <c r="N4997" i="16"/>
  <c r="F4997" i="16"/>
  <c r="N5005" i="16"/>
  <c r="F5005" i="16"/>
  <c r="N5013" i="16"/>
  <c r="F5013" i="16"/>
  <c r="N5021" i="16"/>
  <c r="F5021" i="16"/>
  <c r="F5026" i="16"/>
  <c r="N5026" i="16"/>
  <c r="N5029" i="16"/>
  <c r="F5029" i="16"/>
  <c r="F5034" i="16"/>
  <c r="N5034" i="16"/>
  <c r="N5037" i="16"/>
  <c r="F5037" i="16"/>
  <c r="F5042" i="16"/>
  <c r="N5042" i="16"/>
  <c r="N5045" i="16"/>
  <c r="F5045" i="16"/>
  <c r="F5050" i="16"/>
  <c r="N5050" i="16"/>
  <c r="N5053" i="16"/>
  <c r="F5053" i="16"/>
  <c r="F5058" i="16"/>
  <c r="N5058" i="16"/>
  <c r="N5061" i="16"/>
  <c r="F5061" i="16"/>
  <c r="F5066" i="16"/>
  <c r="N5066" i="16"/>
  <c r="N5069" i="16"/>
  <c r="F5069" i="16"/>
  <c r="F5074" i="16"/>
  <c r="N5074" i="16"/>
  <c r="N5077" i="16"/>
  <c r="F5077" i="16"/>
  <c r="F5082" i="16"/>
  <c r="N5082" i="16"/>
  <c r="N5085" i="16"/>
  <c r="F5085" i="16"/>
  <c r="F5090" i="16"/>
  <c r="N5090" i="16"/>
  <c r="N5093" i="16"/>
  <c r="F5093" i="16"/>
  <c r="F5098" i="16"/>
  <c r="N5098" i="16"/>
  <c r="N5101" i="16"/>
  <c r="F5101" i="16"/>
  <c r="F5106" i="16"/>
  <c r="N5106" i="16"/>
  <c r="N5109" i="16"/>
  <c r="F5109" i="16"/>
  <c r="F5114" i="16"/>
  <c r="N5114" i="16"/>
  <c r="N5117" i="16"/>
  <c r="F5117" i="16"/>
  <c r="F5122" i="16"/>
  <c r="N5122" i="16"/>
  <c r="N5125" i="16"/>
  <c r="F5125" i="16"/>
  <c r="F5130" i="16"/>
  <c r="N5130" i="16"/>
  <c r="N5133" i="16"/>
  <c r="F5133" i="16"/>
  <c r="F5138" i="16"/>
  <c r="N5138" i="16"/>
  <c r="N5141" i="16"/>
  <c r="F5141" i="16"/>
  <c r="F5146" i="16"/>
  <c r="N5146" i="16"/>
  <c r="N5149" i="16"/>
  <c r="F5149" i="16"/>
  <c r="F5154" i="16"/>
  <c r="N5154" i="16"/>
  <c r="N5157" i="16"/>
  <c r="F5157" i="16"/>
  <c r="F5162" i="16"/>
  <c r="N5162" i="16"/>
  <c r="N5165" i="16"/>
  <c r="F5165" i="16"/>
  <c r="F5170" i="16"/>
  <c r="N5170" i="16"/>
  <c r="B5172" i="16"/>
  <c r="N5173" i="16"/>
  <c r="F5173" i="16"/>
  <c r="F5178" i="16"/>
  <c r="N5178" i="16"/>
  <c r="B5180" i="16"/>
  <c r="N5181" i="16"/>
  <c r="F5181" i="16"/>
  <c r="F5186" i="16"/>
  <c r="N5186" i="16"/>
  <c r="B5189" i="16"/>
  <c r="N5190" i="16"/>
  <c r="F5190" i="16"/>
  <c r="F5195" i="16"/>
  <c r="N5195" i="16"/>
  <c r="B5197" i="16"/>
  <c r="N5198" i="16"/>
  <c r="F5198" i="16"/>
  <c r="F5203" i="16"/>
  <c r="N5203" i="16"/>
  <c r="B5205" i="16"/>
  <c r="N5206" i="16"/>
  <c r="F5206" i="16"/>
  <c r="B5236" i="16"/>
  <c r="F5238" i="16"/>
  <c r="N5238" i="16"/>
  <c r="B5244" i="16"/>
  <c r="F5246" i="16"/>
  <c r="N5246" i="16"/>
  <c r="B5252" i="16"/>
  <c r="F5254" i="16"/>
  <c r="N5254" i="16"/>
  <c r="B5260" i="16"/>
  <c r="F5262" i="16"/>
  <c r="N5262" i="16"/>
  <c r="B5268" i="16"/>
  <c r="F5270" i="16"/>
  <c r="N5270" i="16"/>
  <c r="B5276" i="16"/>
  <c r="F5278" i="16"/>
  <c r="N5278" i="16"/>
  <c r="B5284" i="16"/>
  <c r="F5286" i="16"/>
  <c r="N5286" i="16"/>
  <c r="B5292" i="16"/>
  <c r="F5294" i="16"/>
  <c r="N5294" i="16"/>
  <c r="B5300" i="16"/>
  <c r="F5302" i="16"/>
  <c r="N5302" i="16"/>
  <c r="B5308" i="16"/>
  <c r="F5310" i="16"/>
  <c r="N5310" i="16"/>
  <c r="B5316" i="16"/>
  <c r="F5318" i="16"/>
  <c r="N5318" i="16"/>
  <c r="B5324" i="16"/>
  <c r="F5326" i="16"/>
  <c r="N5326" i="16"/>
  <c r="B5332" i="16"/>
  <c r="F5334" i="16"/>
  <c r="N5334" i="16"/>
  <c r="B5340" i="16"/>
  <c r="F5342" i="16"/>
  <c r="N5342" i="16"/>
  <c r="B5348" i="16"/>
  <c r="F5350" i="16"/>
  <c r="N5350" i="16"/>
  <c r="B5356" i="16"/>
  <c r="F5358" i="16"/>
  <c r="N5358" i="16"/>
  <c r="C5364" i="16"/>
  <c r="N5364" i="16"/>
  <c r="F5364" i="16"/>
  <c r="B5366" i="16"/>
  <c r="C5372" i="16"/>
  <c r="N5372" i="16"/>
  <c r="F5372" i="16"/>
  <c r="B5374" i="16"/>
  <c r="C5380" i="16"/>
  <c r="N5380" i="16"/>
  <c r="F5380" i="16"/>
  <c r="B5382" i="16"/>
  <c r="C5388" i="16"/>
  <c r="N5388" i="16"/>
  <c r="F5388" i="16"/>
  <c r="B5390" i="16"/>
  <c r="C5396" i="16"/>
  <c r="N5396" i="16"/>
  <c r="F5396" i="16"/>
  <c r="B5398" i="16"/>
  <c r="C5404" i="16"/>
  <c r="N5404" i="16"/>
  <c r="F5404" i="16"/>
  <c r="B5406" i="16"/>
  <c r="C5412" i="16"/>
  <c r="N5412" i="16"/>
  <c r="F5412" i="16"/>
  <c r="B5414" i="16"/>
  <c r="C5420" i="16"/>
  <c r="N5420" i="16"/>
  <c r="F5420" i="16"/>
  <c r="B5422" i="16"/>
  <c r="C5428" i="16"/>
  <c r="N5428" i="16"/>
  <c r="F5428" i="16"/>
  <c r="B5430" i="16"/>
  <c r="C5436" i="16"/>
  <c r="N5436" i="16"/>
  <c r="F5436" i="16"/>
  <c r="B5438" i="16"/>
  <c r="C5444" i="16"/>
  <c r="N5444" i="16"/>
  <c r="F5444" i="16"/>
  <c r="B5446" i="16"/>
  <c r="C5452" i="16"/>
  <c r="N5452" i="16"/>
  <c r="F5452" i="16"/>
  <c r="B5454" i="16"/>
  <c r="C5460" i="16"/>
  <c r="N5460" i="16"/>
  <c r="F5460" i="16"/>
  <c r="B5462" i="16"/>
  <c r="N5103" i="16"/>
  <c r="F5103" i="16"/>
  <c r="N5111" i="16"/>
  <c r="F5111" i="16"/>
  <c r="N5119" i="16"/>
  <c r="F5119" i="16"/>
  <c r="N5127" i="16"/>
  <c r="F5127" i="16"/>
  <c r="N5135" i="16"/>
  <c r="F5135" i="16"/>
  <c r="N5143" i="16"/>
  <c r="F5143" i="16"/>
  <c r="N5151" i="16"/>
  <c r="F5151" i="16"/>
  <c r="N5159" i="16"/>
  <c r="F5159" i="16"/>
  <c r="N5167" i="16"/>
  <c r="F5167" i="16"/>
  <c r="N5175" i="16"/>
  <c r="F5175" i="16"/>
  <c r="N5183" i="16"/>
  <c r="F5183" i="16"/>
  <c r="N5192" i="16"/>
  <c r="F5192" i="16"/>
  <c r="N5200" i="16"/>
  <c r="F5200" i="16"/>
  <c r="N5208" i="16"/>
  <c r="F5208" i="16"/>
  <c r="B5234" i="16"/>
  <c r="B5242" i="16"/>
  <c r="B5250" i="16"/>
  <c r="B5258" i="16"/>
  <c r="B5266" i="16"/>
  <c r="B5274" i="16"/>
  <c r="B5282" i="16"/>
  <c r="B5290" i="16"/>
  <c r="B5298" i="16"/>
  <c r="B5306" i="16"/>
  <c r="B5314" i="16"/>
  <c r="B5322" i="16"/>
  <c r="B5330" i="16"/>
  <c r="B5338" i="16"/>
  <c r="B5346" i="16"/>
  <c r="B5354" i="16"/>
  <c r="B5362" i="16"/>
  <c r="C5366" i="16"/>
  <c r="N5366" i="16"/>
  <c r="F5366" i="16"/>
  <c r="C5374" i="16"/>
  <c r="N5374" i="16"/>
  <c r="F5374" i="16"/>
  <c r="C5382" i="16"/>
  <c r="N5382" i="16"/>
  <c r="F5382" i="16"/>
  <c r="C5390" i="16"/>
  <c r="N5390" i="16"/>
  <c r="F5390" i="16"/>
  <c r="C5398" i="16"/>
  <c r="N5398" i="16"/>
  <c r="F5398" i="16"/>
  <c r="C5406" i="16"/>
  <c r="N5406" i="16"/>
  <c r="F5406" i="16"/>
  <c r="C5414" i="16"/>
  <c r="N5414" i="16"/>
  <c r="F5414" i="16"/>
  <c r="C5422" i="16"/>
  <c r="N5422" i="16"/>
  <c r="F5422" i="16"/>
  <c r="C5430" i="16"/>
  <c r="N5430" i="16"/>
  <c r="F5430" i="16"/>
  <c r="C5438" i="16"/>
  <c r="N5438" i="16"/>
  <c r="F5438" i="16"/>
  <c r="C5446" i="16"/>
  <c r="N5446" i="16"/>
  <c r="F5446" i="16"/>
  <c r="C5454" i="16"/>
  <c r="N5454" i="16"/>
  <c r="F5454" i="16"/>
  <c r="C5462" i="16"/>
  <c r="N5462" i="16"/>
  <c r="F5462" i="16"/>
  <c r="B5024" i="16"/>
  <c r="N5025" i="16"/>
  <c r="F5025" i="16"/>
  <c r="B5032" i="16"/>
  <c r="N5033" i="16"/>
  <c r="F5033" i="16"/>
  <c r="B5040" i="16"/>
  <c r="N5041" i="16"/>
  <c r="F5041" i="16"/>
  <c r="B5048" i="16"/>
  <c r="N5049" i="16"/>
  <c r="F5049" i="16"/>
  <c r="B5056" i="16"/>
  <c r="N5057" i="16"/>
  <c r="F5057" i="16"/>
  <c r="B5064" i="16"/>
  <c r="N5065" i="16"/>
  <c r="F5065" i="16"/>
  <c r="B5072" i="16"/>
  <c r="N5073" i="16"/>
  <c r="F5073" i="16"/>
  <c r="B5080" i="16"/>
  <c r="N5081" i="16"/>
  <c r="F5081" i="16"/>
  <c r="B5088" i="16"/>
  <c r="N5089" i="16"/>
  <c r="F5089" i="16"/>
  <c r="B5096" i="16"/>
  <c r="N5097" i="16"/>
  <c r="F5097" i="16"/>
  <c r="B5103" i="16"/>
  <c r="C5104" i="16"/>
  <c r="B5104" i="16"/>
  <c r="N5105" i="16"/>
  <c r="F5105" i="16"/>
  <c r="B5111" i="16"/>
  <c r="C5112" i="16"/>
  <c r="B5112" i="16"/>
  <c r="N5113" i="16"/>
  <c r="F5113" i="16"/>
  <c r="B5119" i="16"/>
  <c r="C5120" i="16"/>
  <c r="B5120" i="16"/>
  <c r="N5121" i="16"/>
  <c r="F5121" i="16"/>
  <c r="B5127" i="16"/>
  <c r="C5128" i="16"/>
  <c r="B5128" i="16"/>
  <c r="N5129" i="16"/>
  <c r="F5129" i="16"/>
  <c r="B5135" i="16"/>
  <c r="C5136" i="16"/>
  <c r="B5136" i="16"/>
  <c r="N5137" i="16"/>
  <c r="F5137" i="16"/>
  <c r="B5143" i="16"/>
  <c r="C5144" i="16"/>
  <c r="B5144" i="16"/>
  <c r="N5145" i="16"/>
  <c r="F5145" i="16"/>
  <c r="B5151" i="16"/>
  <c r="C5152" i="16"/>
  <c r="B5152" i="16"/>
  <c r="N5153" i="16"/>
  <c r="F5153" i="16"/>
  <c r="B5159" i="16"/>
  <c r="C5160" i="16"/>
  <c r="B5160" i="16"/>
  <c r="N5161" i="16"/>
  <c r="F5161" i="16"/>
  <c r="B5167" i="16"/>
  <c r="C5168" i="16"/>
  <c r="B5168" i="16"/>
  <c r="N5169" i="16"/>
  <c r="F5169" i="16"/>
  <c r="B5175" i="16"/>
  <c r="C5176" i="16"/>
  <c r="B5176" i="16"/>
  <c r="N5177" i="16"/>
  <c r="F5177" i="16"/>
  <c r="B5183" i="16"/>
  <c r="C5184" i="16"/>
  <c r="B5184" i="16"/>
  <c r="N5185" i="16"/>
  <c r="F5185" i="16"/>
  <c r="N5194" i="16"/>
  <c r="F5194" i="16"/>
  <c r="N5202" i="16"/>
  <c r="F5202" i="16"/>
  <c r="B5212" i="16"/>
  <c r="B5214" i="16"/>
  <c r="B5216" i="16"/>
  <c r="B5218" i="16"/>
  <c r="B5220" i="16"/>
  <c r="B5222" i="16"/>
  <c r="B5224" i="16"/>
  <c r="B5226" i="16"/>
  <c r="B5228" i="16"/>
  <c r="B5230" i="16"/>
  <c r="B5232" i="16"/>
  <c r="B5240" i="16"/>
  <c r="B5248" i="16"/>
  <c r="B5256" i="16"/>
  <c r="B5264" i="16"/>
  <c r="B5272" i="16"/>
  <c r="B5280" i="16"/>
  <c r="B5288" i="16"/>
  <c r="B5296" i="16"/>
  <c r="B5304" i="16"/>
  <c r="B5312" i="16"/>
  <c r="B5320" i="16"/>
  <c r="B5328" i="16"/>
  <c r="F5330" i="16"/>
  <c r="N5330" i="16"/>
  <c r="B5336" i="16"/>
  <c r="F5338" i="16"/>
  <c r="N5338" i="16"/>
  <c r="B5344" i="16"/>
  <c r="F5346" i="16"/>
  <c r="N5346" i="16"/>
  <c r="B5352" i="16"/>
  <c r="F5354" i="16"/>
  <c r="N5354" i="16"/>
  <c r="B5360" i="16"/>
  <c r="F5362" i="16"/>
  <c r="N5362" i="16"/>
  <c r="C5368" i="16"/>
  <c r="N5368" i="16"/>
  <c r="F5368" i="16"/>
  <c r="C5376" i="16"/>
  <c r="N5376" i="16"/>
  <c r="F5376" i="16"/>
  <c r="C5384" i="16"/>
  <c r="N5384" i="16"/>
  <c r="F5384" i="16"/>
  <c r="C5392" i="16"/>
  <c r="N5392" i="16"/>
  <c r="F5392" i="16"/>
  <c r="C5400" i="16"/>
  <c r="N5400" i="16"/>
  <c r="F5400" i="16"/>
  <c r="C5408" i="16"/>
  <c r="N5408" i="16"/>
  <c r="F5408" i="16"/>
  <c r="C5416" i="16"/>
  <c r="N5416" i="16"/>
  <c r="F5416" i="16"/>
  <c r="C5424" i="16"/>
  <c r="N5424" i="16"/>
  <c r="F5424" i="16"/>
  <c r="C5432" i="16"/>
  <c r="N5432" i="16"/>
  <c r="F5432" i="16"/>
  <c r="C5440" i="16"/>
  <c r="N5440" i="16"/>
  <c r="F5440" i="16"/>
  <c r="C5448" i="16"/>
  <c r="N5448" i="16"/>
  <c r="F5448" i="16"/>
  <c r="C5456" i="16"/>
  <c r="N5456" i="16"/>
  <c r="F5456" i="16"/>
  <c r="F4770" i="16"/>
  <c r="F4772" i="16"/>
  <c r="F4774" i="16"/>
  <c r="F4776" i="16"/>
  <c r="F4778" i="16"/>
  <c r="F4780" i="16"/>
  <c r="F4782" i="16"/>
  <c r="F4784" i="16"/>
  <c r="F4786" i="16"/>
  <c r="F4788" i="16"/>
  <c r="F4790" i="16"/>
  <c r="F4792" i="16"/>
  <c r="F4794" i="16"/>
  <c r="F4796" i="16"/>
  <c r="F4798" i="16"/>
  <c r="F4800" i="16"/>
  <c r="F4802" i="16"/>
  <c r="F4804" i="16"/>
  <c r="F4806" i="16"/>
  <c r="F4808" i="16"/>
  <c r="F4810" i="16"/>
  <c r="F4812" i="16"/>
  <c r="F4814" i="16"/>
  <c r="F4816" i="16"/>
  <c r="F4818" i="16"/>
  <c r="F4820" i="16"/>
  <c r="F4822" i="16"/>
  <c r="F4824" i="16"/>
  <c r="F4826" i="16"/>
  <c r="F4828" i="16"/>
  <c r="F4830" i="16"/>
  <c r="F4832" i="16"/>
  <c r="F4834" i="16"/>
  <c r="F4836" i="16"/>
  <c r="F4838" i="16"/>
  <c r="F4840" i="16"/>
  <c r="F4842" i="16"/>
  <c r="F4844" i="16"/>
  <c r="F4846" i="16"/>
  <c r="F4848" i="16"/>
  <c r="F4850" i="16"/>
  <c r="F4852" i="16"/>
  <c r="F4854" i="16"/>
  <c r="F4856" i="16"/>
  <c r="F4858" i="16"/>
  <c r="F4860" i="16"/>
  <c r="F4862" i="16"/>
  <c r="F4864" i="16"/>
  <c r="F4866" i="16"/>
  <c r="F4868" i="16"/>
  <c r="F4870" i="16"/>
  <c r="F4872" i="16"/>
  <c r="F4874" i="16"/>
  <c r="F4876" i="16"/>
  <c r="F4878" i="16"/>
  <c r="F4880" i="16"/>
  <c r="F4882" i="16"/>
  <c r="F4884" i="16"/>
  <c r="F4886" i="16"/>
  <c r="F4888" i="16"/>
  <c r="F4890" i="16"/>
  <c r="F4892" i="16"/>
  <c r="F4894" i="16"/>
  <c r="F4896" i="16"/>
  <c r="F4898" i="16"/>
  <c r="F4900" i="16"/>
  <c r="F4902" i="16"/>
  <c r="F4904" i="16"/>
  <c r="B4906" i="16"/>
  <c r="N4907" i="16"/>
  <c r="F4907" i="16"/>
  <c r="B4914" i="16"/>
  <c r="N4915" i="16"/>
  <c r="F4915" i="16"/>
  <c r="B4922" i="16"/>
  <c r="N4923" i="16"/>
  <c r="F4923" i="16"/>
  <c r="B4930" i="16"/>
  <c r="N4931" i="16"/>
  <c r="F4931" i="16"/>
  <c r="B4938" i="16"/>
  <c r="N4939" i="16"/>
  <c r="F4939" i="16"/>
  <c r="B4946" i="16"/>
  <c r="N4947" i="16"/>
  <c r="F4947" i="16"/>
  <c r="B4954" i="16"/>
  <c r="N4955" i="16"/>
  <c r="F4955" i="16"/>
  <c r="B4962" i="16"/>
  <c r="N4963" i="16"/>
  <c r="F4963" i="16"/>
  <c r="B4970" i="16"/>
  <c r="N4971" i="16"/>
  <c r="F4971" i="16"/>
  <c r="B4978" i="16"/>
  <c r="N4979" i="16"/>
  <c r="F4979" i="16"/>
  <c r="B4986" i="16"/>
  <c r="N4987" i="16"/>
  <c r="F4987" i="16"/>
  <c r="B4994" i="16"/>
  <c r="N4995" i="16"/>
  <c r="F4995" i="16"/>
  <c r="B5002" i="16"/>
  <c r="N5003" i="16"/>
  <c r="F5003" i="16"/>
  <c r="B5010" i="16"/>
  <c r="N5011" i="16"/>
  <c r="F5011" i="16"/>
  <c r="B5018" i="16"/>
  <c r="N5019" i="16"/>
  <c r="F5019" i="16"/>
  <c r="B5025" i="16"/>
  <c r="B5026" i="16"/>
  <c r="N5027" i="16"/>
  <c r="F5027" i="16"/>
  <c r="B5033" i="16"/>
  <c r="B5034" i="16"/>
  <c r="N5035" i="16"/>
  <c r="F5035" i="16"/>
  <c r="B5041" i="16"/>
  <c r="B5042" i="16"/>
  <c r="N5043" i="16"/>
  <c r="F5043" i="16"/>
  <c r="B5049" i="16"/>
  <c r="B5050" i="16"/>
  <c r="N5051" i="16"/>
  <c r="F5051" i="16"/>
  <c r="B5057" i="16"/>
  <c r="B5058" i="16"/>
  <c r="N5059" i="16"/>
  <c r="F5059" i="16"/>
  <c r="B5065" i="16"/>
  <c r="B5066" i="16"/>
  <c r="N5067" i="16"/>
  <c r="F5067" i="16"/>
  <c r="B5073" i="16"/>
  <c r="B5074" i="16"/>
  <c r="N5075" i="16"/>
  <c r="F5075" i="16"/>
  <c r="B5081" i="16"/>
  <c r="B5082" i="16"/>
  <c r="N5083" i="16"/>
  <c r="F5083" i="16"/>
  <c r="B5089" i="16"/>
  <c r="B5090" i="16"/>
  <c r="N5091" i="16"/>
  <c r="F5091" i="16"/>
  <c r="B5097" i="16"/>
  <c r="B5098" i="16"/>
  <c r="N5099" i="16"/>
  <c r="F5099" i="16"/>
  <c r="C5103" i="16"/>
  <c r="F5104" i="16"/>
  <c r="B5105" i="16"/>
  <c r="B5106" i="16"/>
  <c r="N5107" i="16"/>
  <c r="F5107" i="16"/>
  <c r="C5111" i="16"/>
  <c r="F5112" i="16"/>
  <c r="B5113" i="16"/>
  <c r="B5114" i="16"/>
  <c r="N5115" i="16"/>
  <c r="F5115" i="16"/>
  <c r="C5119" i="16"/>
  <c r="F5120" i="16"/>
  <c r="B5121" i="16"/>
  <c r="B5122" i="16"/>
  <c r="N5123" i="16"/>
  <c r="F5123" i="16"/>
  <c r="C5127" i="16"/>
  <c r="F5128" i="16"/>
  <c r="B5129" i="16"/>
  <c r="B5130" i="16"/>
  <c r="N5131" i="16"/>
  <c r="F5131" i="16"/>
  <c r="C5135" i="16"/>
  <c r="F5136" i="16"/>
  <c r="B5137" i="16"/>
  <c r="B5138" i="16"/>
  <c r="N5139" i="16"/>
  <c r="F5139" i="16"/>
  <c r="C5143" i="16"/>
  <c r="F5144" i="16"/>
  <c r="B5145" i="16"/>
  <c r="B5146" i="16"/>
  <c r="N5147" i="16"/>
  <c r="F5147" i="16"/>
  <c r="C5151" i="16"/>
  <c r="F5152" i="16"/>
  <c r="B5153" i="16"/>
  <c r="B5154" i="16"/>
  <c r="N5155" i="16"/>
  <c r="F5155" i="16"/>
  <c r="C5159" i="16"/>
  <c r="F5160" i="16"/>
  <c r="B5161" i="16"/>
  <c r="B5162" i="16"/>
  <c r="N5163" i="16"/>
  <c r="F5163" i="16"/>
  <c r="C5167" i="16"/>
  <c r="F5168" i="16"/>
  <c r="B5169" i="16"/>
  <c r="B5170" i="16"/>
  <c r="N5171" i="16"/>
  <c r="F5171" i="16"/>
  <c r="C5175" i="16"/>
  <c r="F5176" i="16"/>
  <c r="B5177" i="16"/>
  <c r="B5178" i="16"/>
  <c r="N5179" i="16"/>
  <c r="F5179" i="16"/>
  <c r="C5183" i="16"/>
  <c r="F5184" i="16"/>
  <c r="B5185" i="16"/>
  <c r="C5186" i="16"/>
  <c r="N5188" i="16"/>
  <c r="F5188" i="16"/>
  <c r="C5192" i="16"/>
  <c r="F5193" i="16"/>
  <c r="B5194" i="16"/>
  <c r="B5195" i="16"/>
  <c r="N5196" i="16"/>
  <c r="F5196" i="16"/>
  <c r="C5200" i="16"/>
  <c r="F5201" i="16"/>
  <c r="B5202" i="16"/>
  <c r="B5203" i="16"/>
  <c r="N5204" i="16"/>
  <c r="F5204" i="16"/>
  <c r="C5208" i="16"/>
  <c r="F5209" i="16"/>
  <c r="F5212" i="16"/>
  <c r="N5212" i="16"/>
  <c r="F5214" i="16"/>
  <c r="N5214" i="16"/>
  <c r="F5216" i="16"/>
  <c r="N5216" i="16"/>
  <c r="F5218" i="16"/>
  <c r="N5218" i="16"/>
  <c r="F5220" i="16"/>
  <c r="N5220" i="16"/>
  <c r="F5222" i="16"/>
  <c r="N5222" i="16"/>
  <c r="F5224" i="16"/>
  <c r="N5224" i="16"/>
  <c r="F5226" i="16"/>
  <c r="N5226" i="16"/>
  <c r="F5228" i="16"/>
  <c r="N5228" i="16"/>
  <c r="F5230" i="16"/>
  <c r="N5230" i="16"/>
  <c r="F5232" i="16"/>
  <c r="N5232" i="16"/>
  <c r="B5238" i="16"/>
  <c r="F5240" i="16"/>
  <c r="N5240" i="16"/>
  <c r="B5246" i="16"/>
  <c r="F5248" i="16"/>
  <c r="N5248" i="16"/>
  <c r="B5254" i="16"/>
  <c r="F5256" i="16"/>
  <c r="N5256" i="16"/>
  <c r="B5262" i="16"/>
  <c r="F5264" i="16"/>
  <c r="N5264" i="16"/>
  <c r="B5270" i="16"/>
  <c r="F5272" i="16"/>
  <c r="N5272" i="16"/>
  <c r="B5278" i="16"/>
  <c r="F5280" i="16"/>
  <c r="N5280" i="16"/>
  <c r="B5286" i="16"/>
  <c r="F5288" i="16"/>
  <c r="N5288" i="16"/>
  <c r="B5294" i="16"/>
  <c r="F5296" i="16"/>
  <c r="N5296" i="16"/>
  <c r="B5302" i="16"/>
  <c r="F5304" i="16"/>
  <c r="N5304" i="16"/>
  <c r="B5310" i="16"/>
  <c r="F5312" i="16"/>
  <c r="N5312" i="16"/>
  <c r="B5318" i="16"/>
  <c r="F5320" i="16"/>
  <c r="N5320" i="16"/>
  <c r="B5326" i="16"/>
  <c r="F5328" i="16"/>
  <c r="N5328" i="16"/>
  <c r="B5334" i="16"/>
  <c r="F5336" i="16"/>
  <c r="N5336" i="16"/>
  <c r="B5342" i="16"/>
  <c r="F5344" i="16"/>
  <c r="N5344" i="16"/>
  <c r="B5350" i="16"/>
  <c r="F5352" i="16"/>
  <c r="N5352" i="16"/>
  <c r="B5358" i="16"/>
  <c r="F5360" i="16"/>
  <c r="N5360" i="16"/>
  <c r="C5370" i="16"/>
  <c r="N5370" i="16"/>
  <c r="F5370" i="16"/>
  <c r="C5378" i="16"/>
  <c r="N5378" i="16"/>
  <c r="F5378" i="16"/>
  <c r="C5386" i="16"/>
  <c r="N5386" i="16"/>
  <c r="F5386" i="16"/>
  <c r="C5394" i="16"/>
  <c r="N5394" i="16"/>
  <c r="F5394" i="16"/>
  <c r="C5402" i="16"/>
  <c r="N5402" i="16"/>
  <c r="F5402" i="16"/>
  <c r="C5410" i="16"/>
  <c r="N5410" i="16"/>
  <c r="F5410" i="16"/>
  <c r="C5418" i="16"/>
  <c r="N5418" i="16"/>
  <c r="F5418" i="16"/>
  <c r="C5426" i="16"/>
  <c r="N5426" i="16"/>
  <c r="F5426" i="16"/>
  <c r="C5434" i="16"/>
  <c r="N5434" i="16"/>
  <c r="F5434" i="16"/>
  <c r="C5442" i="16"/>
  <c r="N5442" i="16"/>
  <c r="F5442" i="16"/>
  <c r="C5450" i="16"/>
  <c r="N5450" i="16"/>
  <c r="F5450" i="16"/>
  <c r="C5458" i="16"/>
  <c r="N5458" i="16"/>
  <c r="F5458" i="16"/>
  <c r="F5464" i="16"/>
  <c r="N5464" i="16"/>
  <c r="F5466" i="16"/>
  <c r="N5466" i="16"/>
  <c r="F5468" i="16"/>
  <c r="N5468" i="16"/>
  <c r="F5470" i="16"/>
  <c r="N5470" i="16"/>
  <c r="F5472" i="16"/>
  <c r="N5472" i="16"/>
  <c r="F5474" i="16"/>
  <c r="N5474" i="16"/>
  <c r="F5476" i="16"/>
  <c r="N5476" i="16"/>
  <c r="F5478" i="16"/>
  <c r="N5478" i="16"/>
  <c r="F5480" i="16"/>
  <c r="N5480" i="16"/>
  <c r="F5482" i="16"/>
  <c r="N5482" i="16"/>
  <c r="F5484" i="16"/>
  <c r="N5484" i="16"/>
  <c r="F5486" i="16"/>
  <c r="N5486" i="16"/>
  <c r="F5488" i="16"/>
  <c r="N5488" i="16"/>
  <c r="F5490" i="16"/>
  <c r="N5490" i="16"/>
  <c r="F5492" i="16"/>
  <c r="N5492" i="16"/>
  <c r="F5494" i="16"/>
  <c r="N5494" i="16"/>
  <c r="F5496" i="16"/>
  <c r="N5496" i="16"/>
  <c r="F5498" i="16"/>
  <c r="N5498" i="16"/>
  <c r="F5500" i="16"/>
  <c r="N5500" i="16"/>
  <c r="F5502" i="16"/>
  <c r="N5502" i="16"/>
  <c r="F5504" i="16"/>
  <c r="N5504" i="16"/>
  <c r="F5506" i="16"/>
  <c r="N5506" i="16"/>
  <c r="F5508" i="16"/>
  <c r="N5508" i="16"/>
  <c r="F5510" i="16"/>
  <c r="N5510" i="16"/>
  <c r="F5512" i="16"/>
  <c r="N5512" i="16"/>
  <c r="F5514" i="16"/>
  <c r="N5514" i="16"/>
  <c r="F5516" i="16"/>
  <c r="N5516" i="16"/>
  <c r="F5518" i="16"/>
  <c r="N5518" i="16"/>
  <c r="F5520" i="16"/>
  <c r="N5520" i="16"/>
  <c r="F5522" i="16"/>
  <c r="N5522" i="16"/>
  <c r="F5524" i="16"/>
  <c r="N5524" i="16"/>
  <c r="F5526" i="16"/>
  <c r="N5526" i="16"/>
  <c r="F5528" i="16"/>
  <c r="N5528" i="16"/>
  <c r="F5530" i="16"/>
  <c r="N5530" i="16"/>
  <c r="F5532" i="16"/>
  <c r="N5532" i="16"/>
  <c r="C5684" i="16"/>
  <c r="N5684" i="16"/>
  <c r="F5684" i="16"/>
  <c r="C5692" i="16"/>
  <c r="N5692" i="16"/>
  <c r="F5692" i="16"/>
  <c r="B5680" i="16"/>
  <c r="C5686" i="16"/>
  <c r="N5686" i="16"/>
  <c r="F5686" i="16"/>
  <c r="B5688" i="16"/>
  <c r="C5680" i="16"/>
  <c r="N5680" i="16"/>
  <c r="F5680" i="16"/>
  <c r="B5682" i="16"/>
  <c r="C5688" i="16"/>
  <c r="N5688" i="16"/>
  <c r="F5688" i="16"/>
  <c r="B5690" i="16"/>
  <c r="B5464" i="16"/>
  <c r="B5466" i="16"/>
  <c r="B5468" i="16"/>
  <c r="B5470" i="16"/>
  <c r="B5472" i="16"/>
  <c r="B5474" i="16"/>
  <c r="B5476" i="16"/>
  <c r="B5478" i="16"/>
  <c r="B5480" i="16"/>
  <c r="B5482" i="16"/>
  <c r="B5484" i="16"/>
  <c r="B5486" i="16"/>
  <c r="B5488" i="16"/>
  <c r="B5490" i="16"/>
  <c r="B5492" i="16"/>
  <c r="B5494" i="16"/>
  <c r="B5496" i="16"/>
  <c r="B5498" i="16"/>
  <c r="B5500" i="16"/>
  <c r="B5502" i="16"/>
  <c r="B5504" i="16"/>
  <c r="B5506" i="16"/>
  <c r="B5508" i="16"/>
  <c r="B5510" i="16"/>
  <c r="B5512" i="16"/>
  <c r="B5514" i="16"/>
  <c r="B5516" i="16"/>
  <c r="B5518" i="16"/>
  <c r="B5520" i="16"/>
  <c r="B5522" i="16"/>
  <c r="B5524" i="16"/>
  <c r="B5526" i="16"/>
  <c r="B5528" i="16"/>
  <c r="B5530" i="16"/>
  <c r="B5532" i="16"/>
  <c r="B5534" i="16"/>
  <c r="B5536" i="16"/>
  <c r="B5538" i="16"/>
  <c r="B5540" i="16"/>
  <c r="B5542" i="16"/>
  <c r="B5544" i="16"/>
  <c r="B5546" i="16"/>
  <c r="B5548" i="16"/>
  <c r="B5550" i="16"/>
  <c r="B5552" i="16"/>
  <c r="B5554" i="16"/>
  <c r="B5556" i="16"/>
  <c r="B5558" i="16"/>
  <c r="B5560" i="16"/>
  <c r="B5562" i="16"/>
  <c r="B5564" i="16"/>
  <c r="B5566" i="16"/>
  <c r="B5568" i="16"/>
  <c r="B5570" i="16"/>
  <c r="B5572" i="16"/>
  <c r="B5574" i="16"/>
  <c r="B5576" i="16"/>
  <c r="B5578" i="16"/>
  <c r="B5580" i="16"/>
  <c r="B5582" i="16"/>
  <c r="B5584" i="16"/>
  <c r="B5586" i="16"/>
  <c r="B5588" i="16"/>
  <c r="B5590" i="16"/>
  <c r="B5592" i="16"/>
  <c r="B5594" i="16"/>
  <c r="B5596" i="16"/>
  <c r="B5598" i="16"/>
  <c r="B5600" i="16"/>
  <c r="B5602" i="16"/>
  <c r="B5604" i="16"/>
  <c r="B5606" i="16"/>
  <c r="B5608" i="16"/>
  <c r="B5610" i="16"/>
  <c r="B5612" i="16"/>
  <c r="B5614" i="16"/>
  <c r="C5616" i="16"/>
  <c r="B5616" i="16"/>
  <c r="C5618" i="16"/>
  <c r="B5618" i="16"/>
  <c r="B5620" i="16"/>
  <c r="B5622" i="16"/>
  <c r="B5624" i="16"/>
  <c r="B5626" i="16"/>
  <c r="B5628" i="16"/>
  <c r="B5630" i="16"/>
  <c r="B5632" i="16"/>
  <c r="B5634" i="16"/>
  <c r="B5636" i="16"/>
  <c r="B5638" i="16"/>
  <c r="B5640" i="16"/>
  <c r="B5642" i="16"/>
  <c r="B5644" i="16"/>
  <c r="B5646" i="16"/>
  <c r="B5648" i="16"/>
  <c r="B5650" i="16"/>
  <c r="B5652" i="16"/>
  <c r="B5654" i="16"/>
  <c r="B5656" i="16"/>
  <c r="B5658" i="16"/>
  <c r="B5660" i="16"/>
  <c r="B5662" i="16"/>
  <c r="B5664" i="16"/>
  <c r="B5666" i="16"/>
  <c r="B5668" i="16"/>
  <c r="B5670" i="16"/>
  <c r="B5672" i="16"/>
  <c r="B5674" i="16"/>
  <c r="B5676" i="16"/>
  <c r="B5678" i="16"/>
  <c r="C5682" i="16"/>
  <c r="N5682" i="16"/>
  <c r="F5682" i="16"/>
  <c r="B5684" i="16"/>
  <c r="C5690" i="16"/>
  <c r="N5690" i="16"/>
  <c r="F5690" i="16"/>
  <c r="B5692" i="16"/>
  <c r="F5694" i="16"/>
  <c r="N5694" i="16"/>
  <c r="F5696" i="16"/>
  <c r="N5696" i="16"/>
  <c r="F5698" i="16"/>
  <c r="N5698" i="16"/>
  <c r="F5700" i="16"/>
  <c r="N5700" i="16"/>
  <c r="F5702" i="16"/>
  <c r="N5702" i="16"/>
  <c r="F5704" i="16"/>
  <c r="N5704" i="16"/>
  <c r="F5706" i="16"/>
  <c r="N5706" i="16"/>
  <c r="F5708" i="16"/>
  <c r="N5708" i="16"/>
  <c r="F5710" i="16"/>
  <c r="N5714" i="16"/>
  <c r="F5714" i="16"/>
  <c r="N5722" i="16"/>
  <c r="F5722" i="16"/>
  <c r="N5730" i="16"/>
  <c r="F5730" i="16"/>
  <c r="N5738" i="16"/>
  <c r="F5738" i="16"/>
  <c r="N5746" i="16"/>
  <c r="F5746" i="16"/>
  <c r="N5754" i="16"/>
  <c r="F5754" i="16"/>
  <c r="N5762" i="16"/>
  <c r="F5762" i="16"/>
  <c r="N5770" i="16"/>
  <c r="F5770" i="16"/>
  <c r="N5778" i="16"/>
  <c r="F5778" i="16"/>
  <c r="N5786" i="16"/>
  <c r="F5786" i="16"/>
  <c r="N5794" i="16"/>
  <c r="F5794" i="16"/>
  <c r="N5802" i="16"/>
  <c r="F5802" i="16"/>
  <c r="N5810" i="16"/>
  <c r="F5810" i="16"/>
  <c r="N5818" i="16"/>
  <c r="F5818" i="16"/>
  <c r="N5826" i="16"/>
  <c r="F5826" i="16"/>
  <c r="N5834" i="16"/>
  <c r="F5834" i="16"/>
  <c r="N5842" i="16"/>
  <c r="F5842" i="16"/>
  <c r="N5850" i="16"/>
  <c r="F5850" i="16"/>
  <c r="N5858" i="16"/>
  <c r="F5858" i="16"/>
  <c r="N5866" i="16"/>
  <c r="F5866" i="16"/>
  <c r="N5874" i="16"/>
  <c r="F5874" i="16"/>
  <c r="N5882" i="16"/>
  <c r="F5882" i="16"/>
  <c r="N5890" i="16"/>
  <c r="F5890" i="16"/>
  <c r="C5890" i="16"/>
  <c r="N5892" i="16"/>
  <c r="F5892" i="16"/>
  <c r="C5892" i="16"/>
  <c r="N5894" i="16"/>
  <c r="F5894" i="16"/>
  <c r="C5894" i="16"/>
  <c r="N5896" i="16"/>
  <c r="F5896" i="16"/>
  <c r="C5896" i="16"/>
  <c r="N5898" i="16"/>
  <c r="F5898" i="16"/>
  <c r="C5898" i="16"/>
  <c r="N5900" i="16"/>
  <c r="F5900" i="16"/>
  <c r="C5900" i="16"/>
  <c r="N5902" i="16"/>
  <c r="F5902" i="16"/>
  <c r="C5902" i="16"/>
  <c r="N5904" i="16"/>
  <c r="F5904" i="16"/>
  <c r="C5904" i="16"/>
  <c r="N5906" i="16"/>
  <c r="F5906" i="16"/>
  <c r="C5906" i="16"/>
  <c r="N5908" i="16"/>
  <c r="F5908" i="16"/>
  <c r="C5908" i="16"/>
  <c r="N5910" i="16"/>
  <c r="F5910" i="16"/>
  <c r="C5910" i="16"/>
  <c r="N5912" i="16"/>
  <c r="F5912" i="16"/>
  <c r="C5912" i="16"/>
  <c r="N5914" i="16"/>
  <c r="F5914" i="16"/>
  <c r="C5914" i="16"/>
  <c r="N5916" i="16"/>
  <c r="F5916" i="16"/>
  <c r="C5916" i="16"/>
  <c r="N5918" i="16"/>
  <c r="F5918" i="16"/>
  <c r="C5918" i="16"/>
  <c r="N5920" i="16"/>
  <c r="F5920" i="16"/>
  <c r="C5920" i="16"/>
  <c r="N5922" i="16"/>
  <c r="F5922" i="16"/>
  <c r="C5922" i="16"/>
  <c r="N5924" i="16"/>
  <c r="F5924" i="16"/>
  <c r="C5924" i="16"/>
  <c r="N5926" i="16"/>
  <c r="F5926" i="16"/>
  <c r="C5926" i="16"/>
  <c r="N5928" i="16"/>
  <c r="F5928" i="16"/>
  <c r="C5928" i="16"/>
  <c r="N5930" i="16"/>
  <c r="F5930" i="16"/>
  <c r="C5930" i="16"/>
  <c r="N6060" i="16"/>
  <c r="F6060" i="16"/>
  <c r="C6060" i="16"/>
  <c r="B6060" i="16"/>
  <c r="N6077" i="16"/>
  <c r="F6077" i="16"/>
  <c r="C6077" i="16"/>
  <c r="N6092" i="16"/>
  <c r="F6092" i="16"/>
  <c r="C6092" i="16"/>
  <c r="B6092" i="16"/>
  <c r="N6109" i="16"/>
  <c r="F6109" i="16"/>
  <c r="C6109" i="16"/>
  <c r="N5716" i="16"/>
  <c r="F5716" i="16"/>
  <c r="N5724" i="16"/>
  <c r="F5724" i="16"/>
  <c r="N5732" i="16"/>
  <c r="F5732" i="16"/>
  <c r="N5740" i="16"/>
  <c r="F5740" i="16"/>
  <c r="N5748" i="16"/>
  <c r="F5748" i="16"/>
  <c r="N5756" i="16"/>
  <c r="F5756" i="16"/>
  <c r="N5764" i="16"/>
  <c r="F5764" i="16"/>
  <c r="N5772" i="16"/>
  <c r="F5772" i="16"/>
  <c r="N5780" i="16"/>
  <c r="F5780" i="16"/>
  <c r="N5788" i="16"/>
  <c r="F5788" i="16"/>
  <c r="N5796" i="16"/>
  <c r="F5796" i="16"/>
  <c r="N5804" i="16"/>
  <c r="F5804" i="16"/>
  <c r="N5812" i="16"/>
  <c r="F5812" i="16"/>
  <c r="N5820" i="16"/>
  <c r="F5820" i="16"/>
  <c r="N5828" i="16"/>
  <c r="F5828" i="16"/>
  <c r="N5836" i="16"/>
  <c r="F5836" i="16"/>
  <c r="N5844" i="16"/>
  <c r="F5844" i="16"/>
  <c r="N5852" i="16"/>
  <c r="F5852" i="16"/>
  <c r="B5858" i="16"/>
  <c r="C5859" i="16"/>
  <c r="B5859" i="16"/>
  <c r="N5860" i="16"/>
  <c r="F5860" i="16"/>
  <c r="B5866" i="16"/>
  <c r="C5867" i="16"/>
  <c r="B5867" i="16"/>
  <c r="N5868" i="16"/>
  <c r="F5868" i="16"/>
  <c r="N5876" i="16"/>
  <c r="F5876" i="16"/>
  <c r="N5884" i="16"/>
  <c r="F5884" i="16"/>
  <c r="N6053" i="16"/>
  <c r="F6053" i="16"/>
  <c r="C6053" i="16"/>
  <c r="N6068" i="16"/>
  <c r="F6068" i="16"/>
  <c r="C6068" i="16"/>
  <c r="B6068" i="16"/>
  <c r="N6085" i="16"/>
  <c r="F6085" i="16"/>
  <c r="C6085" i="16"/>
  <c r="N6100" i="16"/>
  <c r="F6100" i="16"/>
  <c r="C6100" i="16"/>
  <c r="B6100" i="16"/>
  <c r="N6117" i="16"/>
  <c r="F6117" i="16"/>
  <c r="C6117" i="16"/>
  <c r="N6125" i="16"/>
  <c r="F6125" i="16"/>
  <c r="C6125" i="16"/>
  <c r="N6132" i="16"/>
  <c r="F6132" i="16"/>
  <c r="C6132" i="16"/>
  <c r="B6132" i="16"/>
  <c r="N6141" i="16"/>
  <c r="F6141" i="16"/>
  <c r="C6141" i="16"/>
  <c r="N6148" i="16"/>
  <c r="F6148" i="16"/>
  <c r="C6148" i="16"/>
  <c r="B6148" i="16"/>
  <c r="N6157" i="16"/>
  <c r="F6157" i="16"/>
  <c r="C6157" i="16"/>
  <c r="N6164" i="16"/>
  <c r="F6164" i="16"/>
  <c r="C6164" i="16"/>
  <c r="B6164" i="16"/>
  <c r="N6173" i="16"/>
  <c r="F6173" i="16"/>
  <c r="C6173" i="16"/>
  <c r="F5211" i="16"/>
  <c r="F5213" i="16"/>
  <c r="F5215" i="16"/>
  <c r="F5217" i="16"/>
  <c r="F5219" i="16"/>
  <c r="F5221" i="16"/>
  <c r="F5223" i="16"/>
  <c r="F5225" i="16"/>
  <c r="F5227" i="16"/>
  <c r="F5229" i="16"/>
  <c r="F5231" i="16"/>
  <c r="F5233" i="16"/>
  <c r="F5235" i="16"/>
  <c r="F5237" i="16"/>
  <c r="F5239" i="16"/>
  <c r="F5241" i="16"/>
  <c r="F5243" i="16"/>
  <c r="F5245" i="16"/>
  <c r="F5247" i="16"/>
  <c r="F5249" i="16"/>
  <c r="F5251" i="16"/>
  <c r="F5253" i="16"/>
  <c r="F5255" i="16"/>
  <c r="F5257" i="16"/>
  <c r="F5259" i="16"/>
  <c r="F5261" i="16"/>
  <c r="F5263" i="16"/>
  <c r="F5265" i="16"/>
  <c r="F5267" i="16"/>
  <c r="F5269" i="16"/>
  <c r="F5271" i="16"/>
  <c r="F5273" i="16"/>
  <c r="F5275" i="16"/>
  <c r="F5277" i="16"/>
  <c r="F5279" i="16"/>
  <c r="F5281" i="16"/>
  <c r="F5283" i="16"/>
  <c r="F5285" i="16"/>
  <c r="F5287" i="16"/>
  <c r="F5289" i="16"/>
  <c r="F5291" i="16"/>
  <c r="F5293" i="16"/>
  <c r="F5295" i="16"/>
  <c r="F5297" i="16"/>
  <c r="F5299" i="16"/>
  <c r="F5301" i="16"/>
  <c r="F5303" i="16"/>
  <c r="F5305" i="16"/>
  <c r="F5307" i="16"/>
  <c r="F5309" i="16"/>
  <c r="F5311" i="16"/>
  <c r="F5313" i="16"/>
  <c r="F5315" i="16"/>
  <c r="F5317" i="16"/>
  <c r="F5319" i="16"/>
  <c r="F5321" i="16"/>
  <c r="F5323" i="16"/>
  <c r="F5325" i="16"/>
  <c r="F5327" i="16"/>
  <c r="F5329" i="16"/>
  <c r="F5331" i="16"/>
  <c r="F5333" i="16"/>
  <c r="F5335" i="16"/>
  <c r="F5337" i="16"/>
  <c r="F5339" i="16"/>
  <c r="F5341" i="16"/>
  <c r="F5343" i="16"/>
  <c r="F5345" i="16"/>
  <c r="F5347" i="16"/>
  <c r="F5349" i="16"/>
  <c r="F5351" i="16"/>
  <c r="F5353" i="16"/>
  <c r="F5355" i="16"/>
  <c r="F5357" i="16"/>
  <c r="F5359" i="16"/>
  <c r="F5361" i="16"/>
  <c r="F5363" i="16"/>
  <c r="F5365" i="16"/>
  <c r="F5367" i="16"/>
  <c r="F5369" i="16"/>
  <c r="F5371" i="16"/>
  <c r="F5373" i="16"/>
  <c r="F5375" i="16"/>
  <c r="F5377" i="16"/>
  <c r="F5379" i="16"/>
  <c r="F5381" i="16"/>
  <c r="F5383" i="16"/>
  <c r="F5385" i="16"/>
  <c r="F5387" i="16"/>
  <c r="F5389" i="16"/>
  <c r="F5391" i="16"/>
  <c r="F5393" i="16"/>
  <c r="F5395" i="16"/>
  <c r="F5397" i="16"/>
  <c r="F5399" i="16"/>
  <c r="F5401" i="16"/>
  <c r="F5403" i="16"/>
  <c r="F5405" i="16"/>
  <c r="F5407" i="16"/>
  <c r="F5409" i="16"/>
  <c r="F5411" i="16"/>
  <c r="F5413" i="16"/>
  <c r="F5415" i="16"/>
  <c r="F5417" i="16"/>
  <c r="F5419" i="16"/>
  <c r="F5421" i="16"/>
  <c r="F5423" i="16"/>
  <c r="F5425" i="16"/>
  <c r="F5427" i="16"/>
  <c r="F5429" i="16"/>
  <c r="F5431" i="16"/>
  <c r="F5433" i="16"/>
  <c r="F5435" i="16"/>
  <c r="F5437" i="16"/>
  <c r="F5439" i="16"/>
  <c r="F5441" i="16"/>
  <c r="F5443" i="16"/>
  <c r="F5445" i="16"/>
  <c r="F5447" i="16"/>
  <c r="F5449" i="16"/>
  <c r="F5451" i="16"/>
  <c r="F5453" i="16"/>
  <c r="F5455" i="16"/>
  <c r="F5457" i="16"/>
  <c r="F5459" i="16"/>
  <c r="F5461" i="16"/>
  <c r="F5463" i="16"/>
  <c r="F5465" i="16"/>
  <c r="F5467" i="16"/>
  <c r="F5469" i="16"/>
  <c r="F5471" i="16"/>
  <c r="F5473" i="16"/>
  <c r="F5475" i="16"/>
  <c r="F5477" i="16"/>
  <c r="F5479" i="16"/>
  <c r="F5481" i="16"/>
  <c r="F5483" i="16"/>
  <c r="F5485" i="16"/>
  <c r="F5487" i="16"/>
  <c r="F5489" i="16"/>
  <c r="F5491" i="16"/>
  <c r="F5493" i="16"/>
  <c r="F5495" i="16"/>
  <c r="F5497" i="16"/>
  <c r="F5499" i="16"/>
  <c r="F5501" i="16"/>
  <c r="F5503" i="16"/>
  <c r="F5505" i="16"/>
  <c r="F5507" i="16"/>
  <c r="F5509" i="16"/>
  <c r="F5511" i="16"/>
  <c r="F5513" i="16"/>
  <c r="F5515" i="16"/>
  <c r="F5517" i="16"/>
  <c r="F5519" i="16"/>
  <c r="F5521" i="16"/>
  <c r="F5523" i="16"/>
  <c r="F5525" i="16"/>
  <c r="F5527" i="16"/>
  <c r="F5529" i="16"/>
  <c r="F5531" i="16"/>
  <c r="F5533" i="16"/>
  <c r="F5535" i="16"/>
  <c r="F5537" i="16"/>
  <c r="F5539" i="16"/>
  <c r="F5541" i="16"/>
  <c r="F5543" i="16"/>
  <c r="F5545" i="16"/>
  <c r="F5547" i="16"/>
  <c r="F5549" i="16"/>
  <c r="F5551" i="16"/>
  <c r="F5553" i="16"/>
  <c r="F5555" i="16"/>
  <c r="F5557" i="16"/>
  <c r="F5559" i="16"/>
  <c r="F5561" i="16"/>
  <c r="F5563" i="16"/>
  <c r="F5565" i="16"/>
  <c r="F5567" i="16"/>
  <c r="F5569" i="16"/>
  <c r="F5571" i="16"/>
  <c r="F5573" i="16"/>
  <c r="F5575" i="16"/>
  <c r="F5577" i="16"/>
  <c r="F5579" i="16"/>
  <c r="F5581" i="16"/>
  <c r="F5583" i="16"/>
  <c r="F5585" i="16"/>
  <c r="F5587" i="16"/>
  <c r="F5589" i="16"/>
  <c r="F5591" i="16"/>
  <c r="F5593" i="16"/>
  <c r="F5595" i="16"/>
  <c r="F5597" i="16"/>
  <c r="F5599" i="16"/>
  <c r="F5601" i="16"/>
  <c r="F5603" i="16"/>
  <c r="F5605" i="16"/>
  <c r="F5607" i="16"/>
  <c r="F5609" i="16"/>
  <c r="F5611" i="16"/>
  <c r="F5613" i="16"/>
  <c r="F5615" i="16"/>
  <c r="F5617" i="16"/>
  <c r="F5619" i="16"/>
  <c r="F5621" i="16"/>
  <c r="F5623" i="16"/>
  <c r="F5625" i="16"/>
  <c r="F5627" i="16"/>
  <c r="F5629" i="16"/>
  <c r="F5631" i="16"/>
  <c r="F5633" i="16"/>
  <c r="F5635" i="16"/>
  <c r="F5637" i="16"/>
  <c r="F5639" i="16"/>
  <c r="F5641" i="16"/>
  <c r="F5643" i="16"/>
  <c r="F5645" i="16"/>
  <c r="F5647" i="16"/>
  <c r="F5649" i="16"/>
  <c r="F5651" i="16"/>
  <c r="F5653" i="16"/>
  <c r="F5655" i="16"/>
  <c r="F5657" i="16"/>
  <c r="F5659" i="16"/>
  <c r="F5661" i="16"/>
  <c r="F5663" i="16"/>
  <c r="F5665" i="16"/>
  <c r="F5667" i="16"/>
  <c r="F5669" i="16"/>
  <c r="F5671" i="16"/>
  <c r="F5673" i="16"/>
  <c r="F5675" i="16"/>
  <c r="F5677" i="16"/>
  <c r="F5679" i="16"/>
  <c r="F5681" i="16"/>
  <c r="F5683" i="16"/>
  <c r="F5685" i="16"/>
  <c r="F5687" i="16"/>
  <c r="F5689" i="16"/>
  <c r="F5691" i="16"/>
  <c r="F5693" i="16"/>
  <c r="F5695" i="16"/>
  <c r="F5697" i="16"/>
  <c r="F5699" i="16"/>
  <c r="F5701" i="16"/>
  <c r="F5703" i="16"/>
  <c r="F5705" i="16"/>
  <c r="F5707" i="16"/>
  <c r="F5709" i="16"/>
  <c r="C5714" i="16"/>
  <c r="F5715" i="16"/>
  <c r="B5716" i="16"/>
  <c r="C5717" i="16"/>
  <c r="B5717" i="16"/>
  <c r="N5718" i="16"/>
  <c r="F5718" i="16"/>
  <c r="C5722" i="16"/>
  <c r="F5723" i="16"/>
  <c r="B5724" i="16"/>
  <c r="C5725" i="16"/>
  <c r="B5725" i="16"/>
  <c r="N5726" i="16"/>
  <c r="F5726" i="16"/>
  <c r="C5730" i="16"/>
  <c r="F5731" i="16"/>
  <c r="B5732" i="16"/>
  <c r="C5733" i="16"/>
  <c r="B5733" i="16"/>
  <c r="N5734" i="16"/>
  <c r="F5734" i="16"/>
  <c r="C5738" i="16"/>
  <c r="F5739" i="16"/>
  <c r="B5740" i="16"/>
  <c r="C5741" i="16"/>
  <c r="B5741" i="16"/>
  <c r="N5742" i="16"/>
  <c r="F5742" i="16"/>
  <c r="C5746" i="16"/>
  <c r="F5747" i="16"/>
  <c r="B5748" i="16"/>
  <c r="C5749" i="16"/>
  <c r="B5749" i="16"/>
  <c r="N5750" i="16"/>
  <c r="F5750" i="16"/>
  <c r="C5754" i="16"/>
  <c r="F5755" i="16"/>
  <c r="B5756" i="16"/>
  <c r="C5757" i="16"/>
  <c r="B5757" i="16"/>
  <c r="N5758" i="16"/>
  <c r="F5758" i="16"/>
  <c r="C5762" i="16"/>
  <c r="F5763" i="16"/>
  <c r="B5764" i="16"/>
  <c r="C5765" i="16"/>
  <c r="B5765" i="16"/>
  <c r="N5766" i="16"/>
  <c r="F5766" i="16"/>
  <c r="C5770" i="16"/>
  <c r="F5771" i="16"/>
  <c r="B5772" i="16"/>
  <c r="C5773" i="16"/>
  <c r="B5773" i="16"/>
  <c r="N5774" i="16"/>
  <c r="F5774" i="16"/>
  <c r="C5778" i="16"/>
  <c r="F5779" i="16"/>
  <c r="B5780" i="16"/>
  <c r="C5781" i="16"/>
  <c r="B5781" i="16"/>
  <c r="N5782" i="16"/>
  <c r="F5782" i="16"/>
  <c r="C5786" i="16"/>
  <c r="F5787" i="16"/>
  <c r="B5788" i="16"/>
  <c r="C5789" i="16"/>
  <c r="B5789" i="16"/>
  <c r="N5790" i="16"/>
  <c r="F5790" i="16"/>
  <c r="C5794" i="16"/>
  <c r="F5795" i="16"/>
  <c r="B5796" i="16"/>
  <c r="C5797" i="16"/>
  <c r="B5797" i="16"/>
  <c r="N5798" i="16"/>
  <c r="F5798" i="16"/>
  <c r="C5802" i="16"/>
  <c r="F5803" i="16"/>
  <c r="B5804" i="16"/>
  <c r="C5805" i="16"/>
  <c r="B5805" i="16"/>
  <c r="N5806" i="16"/>
  <c r="F5806" i="16"/>
  <c r="C5810" i="16"/>
  <c r="F5811" i="16"/>
  <c r="B5812" i="16"/>
  <c r="C5813" i="16"/>
  <c r="B5813" i="16"/>
  <c r="N5814" i="16"/>
  <c r="F5814" i="16"/>
  <c r="C5818" i="16"/>
  <c r="F5819" i="16"/>
  <c r="B5820" i="16"/>
  <c r="C5821" i="16"/>
  <c r="B5821" i="16"/>
  <c r="N5822" i="16"/>
  <c r="F5822" i="16"/>
  <c r="C5826" i="16"/>
  <c r="F5827" i="16"/>
  <c r="B5828" i="16"/>
  <c r="C5829" i="16"/>
  <c r="B5829" i="16"/>
  <c r="N5830" i="16"/>
  <c r="F5830" i="16"/>
  <c r="C5834" i="16"/>
  <c r="F5835" i="16"/>
  <c r="B5836" i="16"/>
  <c r="C5837" i="16"/>
  <c r="B5837" i="16"/>
  <c r="N5838" i="16"/>
  <c r="F5838" i="16"/>
  <c r="C5842" i="16"/>
  <c r="F5843" i="16"/>
  <c r="B5844" i="16"/>
  <c r="C5845" i="16"/>
  <c r="B5845" i="16"/>
  <c r="N5846" i="16"/>
  <c r="F5846" i="16"/>
  <c r="C5850" i="16"/>
  <c r="F5851" i="16"/>
  <c r="B5852" i="16"/>
  <c r="C5853" i="16"/>
  <c r="B5853" i="16"/>
  <c r="N5854" i="16"/>
  <c r="F5854" i="16"/>
  <c r="C5858" i="16"/>
  <c r="F5859" i="16"/>
  <c r="B5860" i="16"/>
  <c r="C5861" i="16"/>
  <c r="B5861" i="16"/>
  <c r="N5862" i="16"/>
  <c r="F5862" i="16"/>
  <c r="C5866" i="16"/>
  <c r="F5867" i="16"/>
  <c r="B5868" i="16"/>
  <c r="C5869" i="16"/>
  <c r="B5869" i="16"/>
  <c r="N5870" i="16"/>
  <c r="F5870" i="16"/>
  <c r="C5874" i="16"/>
  <c r="F5875" i="16"/>
  <c r="B5876" i="16"/>
  <c r="C5877" i="16"/>
  <c r="B5877" i="16"/>
  <c r="N5878" i="16"/>
  <c r="F5878" i="16"/>
  <c r="C5882" i="16"/>
  <c r="F5883" i="16"/>
  <c r="B5884" i="16"/>
  <c r="C5885" i="16"/>
  <c r="B5885" i="16"/>
  <c r="N5886" i="16"/>
  <c r="F5886" i="16"/>
  <c r="B6047" i="16"/>
  <c r="N6047" i="16"/>
  <c r="F6047" i="16"/>
  <c r="C6047" i="16"/>
  <c r="N6061" i="16"/>
  <c r="F6061" i="16"/>
  <c r="C6061" i="16"/>
  <c r="N6076" i="16"/>
  <c r="F6076" i="16"/>
  <c r="C6076" i="16"/>
  <c r="B6076" i="16"/>
  <c r="N6093" i="16"/>
  <c r="F6093" i="16"/>
  <c r="C6093" i="16"/>
  <c r="N6108" i="16"/>
  <c r="F6108" i="16"/>
  <c r="C6108" i="16"/>
  <c r="B6108" i="16"/>
  <c r="C5710" i="16"/>
  <c r="N5712" i="16"/>
  <c r="F5712" i="16"/>
  <c r="C5716" i="16"/>
  <c r="F5717" i="16"/>
  <c r="N5720" i="16"/>
  <c r="F5720" i="16"/>
  <c r="C5724" i="16"/>
  <c r="F5725" i="16"/>
  <c r="N5728" i="16"/>
  <c r="F5728" i="16"/>
  <c r="C5732" i="16"/>
  <c r="F5733" i="16"/>
  <c r="N5736" i="16"/>
  <c r="F5736" i="16"/>
  <c r="C5740" i="16"/>
  <c r="F5741" i="16"/>
  <c r="N5744" i="16"/>
  <c r="F5744" i="16"/>
  <c r="C5748" i="16"/>
  <c r="F5749" i="16"/>
  <c r="N5752" i="16"/>
  <c r="F5752" i="16"/>
  <c r="C5756" i="16"/>
  <c r="F5757" i="16"/>
  <c r="N5760" i="16"/>
  <c r="F5760" i="16"/>
  <c r="C5764" i="16"/>
  <c r="F5765" i="16"/>
  <c r="N5768" i="16"/>
  <c r="F5768" i="16"/>
  <c r="C5772" i="16"/>
  <c r="F5773" i="16"/>
  <c r="N5776" i="16"/>
  <c r="F5776" i="16"/>
  <c r="C5780" i="16"/>
  <c r="F5781" i="16"/>
  <c r="N5784" i="16"/>
  <c r="F5784" i="16"/>
  <c r="C5788" i="16"/>
  <c r="F5789" i="16"/>
  <c r="N5792" i="16"/>
  <c r="F5792" i="16"/>
  <c r="C5796" i="16"/>
  <c r="F5797" i="16"/>
  <c r="N5800" i="16"/>
  <c r="F5800" i="16"/>
  <c r="C5804" i="16"/>
  <c r="F5805" i="16"/>
  <c r="N5808" i="16"/>
  <c r="F5808" i="16"/>
  <c r="C5812" i="16"/>
  <c r="F5813" i="16"/>
  <c r="N5816" i="16"/>
  <c r="F5816" i="16"/>
  <c r="C5820" i="16"/>
  <c r="F5821" i="16"/>
  <c r="N5824" i="16"/>
  <c r="F5824" i="16"/>
  <c r="C5828" i="16"/>
  <c r="F5829" i="16"/>
  <c r="N5832" i="16"/>
  <c r="F5832" i="16"/>
  <c r="C5836" i="16"/>
  <c r="F5837" i="16"/>
  <c r="N5840" i="16"/>
  <c r="F5840" i="16"/>
  <c r="C5844" i="16"/>
  <c r="F5845" i="16"/>
  <c r="N5848" i="16"/>
  <c r="F5848" i="16"/>
  <c r="C5852" i="16"/>
  <c r="F5853" i="16"/>
  <c r="N5856" i="16"/>
  <c r="F5856" i="16"/>
  <c r="C5860" i="16"/>
  <c r="F5861" i="16"/>
  <c r="N5864" i="16"/>
  <c r="F5864" i="16"/>
  <c r="C5868" i="16"/>
  <c r="F5869" i="16"/>
  <c r="N5872" i="16"/>
  <c r="F5872" i="16"/>
  <c r="C5876" i="16"/>
  <c r="F5877" i="16"/>
  <c r="N5880" i="16"/>
  <c r="F5880" i="16"/>
  <c r="C5884" i="16"/>
  <c r="F5885" i="16"/>
  <c r="N5888" i="16"/>
  <c r="F5888" i="16"/>
  <c r="N6052" i="16"/>
  <c r="F6052" i="16"/>
  <c r="C6052" i="16"/>
  <c r="B6052" i="16"/>
  <c r="N6069" i="16"/>
  <c r="F6069" i="16"/>
  <c r="C6069" i="16"/>
  <c r="N6084" i="16"/>
  <c r="F6084" i="16"/>
  <c r="C6084" i="16"/>
  <c r="B6084" i="16"/>
  <c r="N6101" i="16"/>
  <c r="F6101" i="16"/>
  <c r="C6101" i="16"/>
  <c r="N6116" i="16"/>
  <c r="F6116" i="16"/>
  <c r="C6116" i="16"/>
  <c r="B6116" i="16"/>
  <c r="N6124" i="16"/>
  <c r="F6124" i="16"/>
  <c r="C6124" i="16"/>
  <c r="B6124" i="16"/>
  <c r="N6133" i="16"/>
  <c r="F6133" i="16"/>
  <c r="C6133" i="16"/>
  <c r="N6140" i="16"/>
  <c r="F6140" i="16"/>
  <c r="C6140" i="16"/>
  <c r="B6140" i="16"/>
  <c r="N6149" i="16"/>
  <c r="F6149" i="16"/>
  <c r="C6149" i="16"/>
  <c r="N6156" i="16"/>
  <c r="F6156" i="16"/>
  <c r="C6156" i="16"/>
  <c r="B6156" i="16"/>
  <c r="N6165" i="16"/>
  <c r="F6165" i="16"/>
  <c r="C6165" i="16"/>
  <c r="N6172" i="16"/>
  <c r="F6172" i="16"/>
  <c r="C6172" i="16"/>
  <c r="B6172" i="16"/>
  <c r="N6180" i="16"/>
  <c r="F6180" i="16"/>
  <c r="N6188" i="16"/>
  <c r="F6188" i="16"/>
  <c r="N6196" i="16"/>
  <c r="F6196" i="16"/>
  <c r="N6204" i="16"/>
  <c r="F6204" i="16"/>
  <c r="N6212" i="16"/>
  <c r="F6212" i="16"/>
  <c r="N6220" i="16"/>
  <c r="F6220" i="16"/>
  <c r="C6240" i="16"/>
  <c r="B6240" i="16"/>
  <c r="C6258" i="16"/>
  <c r="N6258" i="16"/>
  <c r="F6258" i="16"/>
  <c r="C6272" i="16"/>
  <c r="B6272" i="16"/>
  <c r="C6290" i="16"/>
  <c r="N6290" i="16"/>
  <c r="F6290" i="16"/>
  <c r="C6304" i="16"/>
  <c r="B6304" i="16"/>
  <c r="C6571" i="16"/>
  <c r="N6571" i="16"/>
  <c r="F6571" i="16"/>
  <c r="B6571" i="16"/>
  <c r="N6859" i="16"/>
  <c r="F6859" i="16"/>
  <c r="C6859" i="16"/>
  <c r="B6859" i="16"/>
  <c r="N6867" i="16"/>
  <c r="F6867" i="16"/>
  <c r="C6867" i="16"/>
  <c r="B6867" i="16"/>
  <c r="N6875" i="16"/>
  <c r="F6875" i="16"/>
  <c r="C6875" i="16"/>
  <c r="B6875" i="16"/>
  <c r="N6883" i="16"/>
  <c r="F6883" i="16"/>
  <c r="C6883" i="16"/>
  <c r="B6883" i="16"/>
  <c r="N6891" i="16"/>
  <c r="F6891" i="16"/>
  <c r="C6891" i="16"/>
  <c r="B6891" i="16"/>
  <c r="N6899" i="16"/>
  <c r="F6899" i="16"/>
  <c r="C6899" i="16"/>
  <c r="B6899" i="16"/>
  <c r="N6985" i="16"/>
  <c r="F6985" i="16"/>
  <c r="C6985" i="16"/>
  <c r="B6985" i="16"/>
  <c r="N6993" i="16"/>
  <c r="F6993" i="16"/>
  <c r="C6993" i="16"/>
  <c r="B6993" i="16"/>
  <c r="N7001" i="16"/>
  <c r="F7001" i="16"/>
  <c r="C7001" i="16"/>
  <c r="B7001" i="16"/>
  <c r="N7009" i="16"/>
  <c r="F7009" i="16"/>
  <c r="C7009" i="16"/>
  <c r="B7009" i="16"/>
  <c r="N7017" i="16"/>
  <c r="F7017" i="16"/>
  <c r="C7017" i="16"/>
  <c r="B7017" i="16"/>
  <c r="N7025" i="16"/>
  <c r="F7025" i="16"/>
  <c r="C7025" i="16"/>
  <c r="B7025" i="16"/>
  <c r="N7033" i="16"/>
  <c r="F7033" i="16"/>
  <c r="C7033" i="16"/>
  <c r="B7033" i="16"/>
  <c r="N7041" i="16"/>
  <c r="F7041" i="16"/>
  <c r="C7041" i="16"/>
  <c r="B7041" i="16"/>
  <c r="N7049" i="16"/>
  <c r="F7049" i="16"/>
  <c r="C7049" i="16"/>
  <c r="B7049" i="16"/>
  <c r="N7057" i="16"/>
  <c r="F7057" i="16"/>
  <c r="C7057" i="16"/>
  <c r="B7057" i="16"/>
  <c r="N7065" i="16"/>
  <c r="F7065" i="16"/>
  <c r="C7065" i="16"/>
  <c r="B7065" i="16"/>
  <c r="N7073" i="16"/>
  <c r="F7073" i="16"/>
  <c r="C7073" i="16"/>
  <c r="B7073" i="16"/>
  <c r="N7081" i="16"/>
  <c r="F7081" i="16"/>
  <c r="C7081" i="16"/>
  <c r="B7081" i="16"/>
  <c r="N7089" i="16"/>
  <c r="F7089" i="16"/>
  <c r="C7089" i="16"/>
  <c r="B7089" i="16"/>
  <c r="N7097" i="16"/>
  <c r="F7097" i="16"/>
  <c r="C7097" i="16"/>
  <c r="B7097" i="16"/>
  <c r="N7105" i="16"/>
  <c r="F7105" i="16"/>
  <c r="C7105" i="16"/>
  <c r="B7105" i="16"/>
  <c r="N7113" i="16"/>
  <c r="F7113" i="16"/>
  <c r="C7113" i="16"/>
  <c r="B7113" i="16"/>
  <c r="N7121" i="16"/>
  <c r="F7121" i="16"/>
  <c r="C7121" i="16"/>
  <c r="B7121" i="16"/>
  <c r="N7148" i="16"/>
  <c r="F7148" i="16"/>
  <c r="C7148" i="16"/>
  <c r="B7148" i="16"/>
  <c r="N7156" i="16"/>
  <c r="F7156" i="16"/>
  <c r="C7156" i="16"/>
  <c r="B7156" i="16"/>
  <c r="N7164" i="16"/>
  <c r="F7164" i="16"/>
  <c r="C7164" i="16"/>
  <c r="B7164" i="16"/>
  <c r="N7172" i="16"/>
  <c r="F7172" i="16"/>
  <c r="C7172" i="16"/>
  <c r="B7172" i="16"/>
  <c r="N7180" i="16"/>
  <c r="F7180" i="16"/>
  <c r="C7180" i="16"/>
  <c r="B7180" i="16"/>
  <c r="N7188" i="16"/>
  <c r="F7188" i="16"/>
  <c r="C7188" i="16"/>
  <c r="B7188" i="16"/>
  <c r="N7196" i="16"/>
  <c r="F7196" i="16"/>
  <c r="C7196" i="16"/>
  <c r="B7196" i="16"/>
  <c r="N7204" i="16"/>
  <c r="F7204" i="16"/>
  <c r="C7204" i="16"/>
  <c r="B7204" i="16"/>
  <c r="N7212" i="16"/>
  <c r="F7212" i="16"/>
  <c r="C7212" i="16"/>
  <c r="B7212" i="16"/>
  <c r="N7220" i="16"/>
  <c r="F7220" i="16"/>
  <c r="C7220" i="16"/>
  <c r="B7220" i="16"/>
  <c r="N7228" i="16"/>
  <c r="F7228" i="16"/>
  <c r="C7228" i="16"/>
  <c r="B7228" i="16"/>
  <c r="N7243" i="16"/>
  <c r="F7243" i="16"/>
  <c r="C7243" i="16"/>
  <c r="N7251" i="16"/>
  <c r="F7251" i="16"/>
  <c r="C7251" i="16"/>
  <c r="N7259" i="16"/>
  <c r="F7259" i="16"/>
  <c r="C7259" i="16"/>
  <c r="N7267" i="16"/>
  <c r="F7267" i="16"/>
  <c r="C7267" i="16"/>
  <c r="N7275" i="16"/>
  <c r="F7275" i="16"/>
  <c r="C7275" i="16"/>
  <c r="C5932" i="16"/>
  <c r="C5934" i="16"/>
  <c r="C5936" i="16"/>
  <c r="C5938" i="16"/>
  <c r="C5940" i="16"/>
  <c r="C5942" i="16"/>
  <c r="C5944" i="16"/>
  <c r="C5946" i="16"/>
  <c r="C5948" i="16"/>
  <c r="C5950" i="16"/>
  <c r="C5952" i="16"/>
  <c r="C5954" i="16"/>
  <c r="C5956" i="16"/>
  <c r="C5958" i="16"/>
  <c r="C5960" i="16"/>
  <c r="C5962" i="16"/>
  <c r="C5964" i="16"/>
  <c r="C5966" i="16"/>
  <c r="C5968" i="16"/>
  <c r="C5970" i="16"/>
  <c r="C5972" i="16"/>
  <c r="C5974" i="16"/>
  <c r="C5976" i="16"/>
  <c r="C5978" i="16"/>
  <c r="C5980" i="16"/>
  <c r="C5982" i="16"/>
  <c r="C5984" i="16"/>
  <c r="C5986" i="16"/>
  <c r="C6006" i="16"/>
  <c r="C6008" i="16"/>
  <c r="C6010" i="16"/>
  <c r="C6012" i="16"/>
  <c r="C6014" i="16"/>
  <c r="C6016" i="16"/>
  <c r="C6018" i="16"/>
  <c r="C6020" i="16"/>
  <c r="C6022" i="16"/>
  <c r="C6024" i="16"/>
  <c r="C6026" i="16"/>
  <c r="C6028" i="16"/>
  <c r="C6030" i="16"/>
  <c r="C6032" i="16"/>
  <c r="C6034" i="16"/>
  <c r="C6036" i="16"/>
  <c r="C6038" i="16"/>
  <c r="C6040" i="16"/>
  <c r="C6042" i="16"/>
  <c r="C6044" i="16"/>
  <c r="C6046" i="16"/>
  <c r="F6048" i="16"/>
  <c r="F6051" i="16"/>
  <c r="B6053" i="16"/>
  <c r="N6054" i="16"/>
  <c r="F6054" i="16"/>
  <c r="F6059" i="16"/>
  <c r="B6061" i="16"/>
  <c r="N6062" i="16"/>
  <c r="F6062" i="16"/>
  <c r="F6067" i="16"/>
  <c r="B6069" i="16"/>
  <c r="N6070" i="16"/>
  <c r="F6070" i="16"/>
  <c r="F6075" i="16"/>
  <c r="B6077" i="16"/>
  <c r="N6078" i="16"/>
  <c r="F6078" i="16"/>
  <c r="F6083" i="16"/>
  <c r="B6085" i="16"/>
  <c r="N6086" i="16"/>
  <c r="F6086" i="16"/>
  <c r="F6091" i="16"/>
  <c r="B6093" i="16"/>
  <c r="N6094" i="16"/>
  <c r="F6094" i="16"/>
  <c r="F6099" i="16"/>
  <c r="B6101" i="16"/>
  <c r="N6102" i="16"/>
  <c r="F6102" i="16"/>
  <c r="F6107" i="16"/>
  <c r="B6109" i="16"/>
  <c r="N6110" i="16"/>
  <c r="F6110" i="16"/>
  <c r="F6115" i="16"/>
  <c r="B6117" i="16"/>
  <c r="N6118" i="16"/>
  <c r="F6118" i="16"/>
  <c r="B6125" i="16"/>
  <c r="N6126" i="16"/>
  <c r="F6126" i="16"/>
  <c r="B6133" i="16"/>
  <c r="N6134" i="16"/>
  <c r="F6134" i="16"/>
  <c r="B6141" i="16"/>
  <c r="N6142" i="16"/>
  <c r="F6142" i="16"/>
  <c r="B6149" i="16"/>
  <c r="N6150" i="16"/>
  <c r="F6150" i="16"/>
  <c r="B6157" i="16"/>
  <c r="N6158" i="16"/>
  <c r="F6158" i="16"/>
  <c r="B6165" i="16"/>
  <c r="N6166" i="16"/>
  <c r="F6166" i="16"/>
  <c r="B6173" i="16"/>
  <c r="N6174" i="16"/>
  <c r="F6174" i="16"/>
  <c r="B6180" i="16"/>
  <c r="C6181" i="16"/>
  <c r="B6181" i="16"/>
  <c r="N6182" i="16"/>
  <c r="F6182" i="16"/>
  <c r="B6188" i="16"/>
  <c r="C6189" i="16"/>
  <c r="B6189" i="16"/>
  <c r="N6190" i="16"/>
  <c r="F6190" i="16"/>
  <c r="B6196" i="16"/>
  <c r="C6197" i="16"/>
  <c r="B6197" i="16"/>
  <c r="N6198" i="16"/>
  <c r="F6198" i="16"/>
  <c r="B6204" i="16"/>
  <c r="C6205" i="16"/>
  <c r="B6205" i="16"/>
  <c r="N6206" i="16"/>
  <c r="F6206" i="16"/>
  <c r="B6212" i="16"/>
  <c r="C6213" i="16"/>
  <c r="B6213" i="16"/>
  <c r="N6214" i="16"/>
  <c r="F6214" i="16"/>
  <c r="B6220" i="16"/>
  <c r="C6221" i="16"/>
  <c r="B6221" i="16"/>
  <c r="N6222" i="16"/>
  <c r="F6222" i="16"/>
  <c r="B6228" i="16"/>
  <c r="C6232" i="16"/>
  <c r="B6232" i="16"/>
  <c r="F6240" i="16"/>
  <c r="N6240" i="16"/>
  <c r="C6250" i="16"/>
  <c r="N6250" i="16"/>
  <c r="F6250" i="16"/>
  <c r="B6258" i="16"/>
  <c r="B6260" i="16"/>
  <c r="C6264" i="16"/>
  <c r="B6264" i="16"/>
  <c r="F6272" i="16"/>
  <c r="N6272" i="16"/>
  <c r="C6282" i="16"/>
  <c r="N6282" i="16"/>
  <c r="F6282" i="16"/>
  <c r="B6290" i="16"/>
  <c r="B6292" i="16"/>
  <c r="C6296" i="16"/>
  <c r="B6296" i="16"/>
  <c r="F6304" i="16"/>
  <c r="N6304" i="16"/>
  <c r="C6314" i="16"/>
  <c r="N6314" i="16"/>
  <c r="F6314" i="16"/>
  <c r="C6322" i="16"/>
  <c r="N6322" i="16"/>
  <c r="F6322" i="16"/>
  <c r="C6330" i="16"/>
  <c r="N6330" i="16"/>
  <c r="F6330" i="16"/>
  <c r="C6338" i="16"/>
  <c r="N6338" i="16"/>
  <c r="F6338" i="16"/>
  <c r="F5932" i="16"/>
  <c r="F5934" i="16"/>
  <c r="F5936" i="16"/>
  <c r="F5938" i="16"/>
  <c r="F5940" i="16"/>
  <c r="F5942" i="16"/>
  <c r="F5944" i="16"/>
  <c r="F5946" i="16"/>
  <c r="F5948" i="16"/>
  <c r="F5950" i="16"/>
  <c r="F5952" i="16"/>
  <c r="F5954" i="16"/>
  <c r="F5956" i="16"/>
  <c r="F5958" i="16"/>
  <c r="F5960" i="16"/>
  <c r="F5962" i="16"/>
  <c r="F5964" i="16"/>
  <c r="F5966" i="16"/>
  <c r="F5968" i="16"/>
  <c r="F5970" i="16"/>
  <c r="F5972" i="16"/>
  <c r="F5974" i="16"/>
  <c r="F5976" i="16"/>
  <c r="F5978" i="16"/>
  <c r="F5980" i="16"/>
  <c r="F5982" i="16"/>
  <c r="F5984" i="16"/>
  <c r="F5986" i="16"/>
  <c r="F5988" i="16"/>
  <c r="F5990" i="16"/>
  <c r="F5992" i="16"/>
  <c r="F5994" i="16"/>
  <c r="F5996" i="16"/>
  <c r="F5998" i="16"/>
  <c r="F6000" i="16"/>
  <c r="F6002" i="16"/>
  <c r="F6004" i="16"/>
  <c r="F6006" i="16"/>
  <c r="F6008" i="16"/>
  <c r="F6010" i="16"/>
  <c r="F6012" i="16"/>
  <c r="F6014" i="16"/>
  <c r="F6016" i="16"/>
  <c r="F6018" i="16"/>
  <c r="F6020" i="16"/>
  <c r="F6022" i="16"/>
  <c r="F6024" i="16"/>
  <c r="F6026" i="16"/>
  <c r="F6028" i="16"/>
  <c r="F6030" i="16"/>
  <c r="F6032" i="16"/>
  <c r="F6034" i="16"/>
  <c r="F6036" i="16"/>
  <c r="F6038" i="16"/>
  <c r="F6040" i="16"/>
  <c r="F6042" i="16"/>
  <c r="F6044" i="16"/>
  <c r="F6046" i="16"/>
  <c r="B6048" i="16"/>
  <c r="B6054" i="16"/>
  <c r="B6055" i="16"/>
  <c r="N6056" i="16"/>
  <c r="F6056" i="16"/>
  <c r="B6062" i="16"/>
  <c r="B6063" i="16"/>
  <c r="N6064" i="16"/>
  <c r="F6064" i="16"/>
  <c r="B6070" i="16"/>
  <c r="B6071" i="16"/>
  <c r="N6072" i="16"/>
  <c r="F6072" i="16"/>
  <c r="B6078" i="16"/>
  <c r="B6079" i="16"/>
  <c r="N6080" i="16"/>
  <c r="F6080" i="16"/>
  <c r="B6086" i="16"/>
  <c r="B6087" i="16"/>
  <c r="N6088" i="16"/>
  <c r="F6088" i="16"/>
  <c r="B6094" i="16"/>
  <c r="B6095" i="16"/>
  <c r="N6096" i="16"/>
  <c r="F6096" i="16"/>
  <c r="B6102" i="16"/>
  <c r="B6103" i="16"/>
  <c r="N6104" i="16"/>
  <c r="F6104" i="16"/>
  <c r="B6110" i="16"/>
  <c r="B6111" i="16"/>
  <c r="N6112" i="16"/>
  <c r="F6112" i="16"/>
  <c r="B6118" i="16"/>
  <c r="B6119" i="16"/>
  <c r="N6120" i="16"/>
  <c r="F6120" i="16"/>
  <c r="B6126" i="16"/>
  <c r="C6127" i="16"/>
  <c r="B6127" i="16"/>
  <c r="N6128" i="16"/>
  <c r="F6128" i="16"/>
  <c r="B6134" i="16"/>
  <c r="C6135" i="16"/>
  <c r="B6135" i="16"/>
  <c r="N6136" i="16"/>
  <c r="F6136" i="16"/>
  <c r="B6142" i="16"/>
  <c r="C6143" i="16"/>
  <c r="B6143" i="16"/>
  <c r="N6144" i="16"/>
  <c r="F6144" i="16"/>
  <c r="B6150" i="16"/>
  <c r="C6151" i="16"/>
  <c r="B6151" i="16"/>
  <c r="N6152" i="16"/>
  <c r="F6152" i="16"/>
  <c r="B6158" i="16"/>
  <c r="C6159" i="16"/>
  <c r="B6159" i="16"/>
  <c r="N6160" i="16"/>
  <c r="F6160" i="16"/>
  <c r="B6166" i="16"/>
  <c r="C6167" i="16"/>
  <c r="B6167" i="16"/>
  <c r="N6168" i="16"/>
  <c r="F6168" i="16"/>
  <c r="B6174" i="16"/>
  <c r="C6175" i="16"/>
  <c r="B6175" i="16"/>
  <c r="N6176" i="16"/>
  <c r="F6176" i="16"/>
  <c r="C6180" i="16"/>
  <c r="F6181" i="16"/>
  <c r="B6182" i="16"/>
  <c r="C6183" i="16"/>
  <c r="B6183" i="16"/>
  <c r="N6184" i="16"/>
  <c r="F6184" i="16"/>
  <c r="C6188" i="16"/>
  <c r="F6189" i="16"/>
  <c r="B6190" i="16"/>
  <c r="C6191" i="16"/>
  <c r="B6191" i="16"/>
  <c r="N6192" i="16"/>
  <c r="F6192" i="16"/>
  <c r="C6196" i="16"/>
  <c r="F6197" i="16"/>
  <c r="B6198" i="16"/>
  <c r="C6199" i="16"/>
  <c r="B6199" i="16"/>
  <c r="N6200" i="16"/>
  <c r="F6200" i="16"/>
  <c r="C6204" i="16"/>
  <c r="F6205" i="16"/>
  <c r="B6206" i="16"/>
  <c r="C6207" i="16"/>
  <c r="B6207" i="16"/>
  <c r="N6208" i="16"/>
  <c r="F6208" i="16"/>
  <c r="C6212" i="16"/>
  <c r="F6213" i="16"/>
  <c r="B6214" i="16"/>
  <c r="C6215" i="16"/>
  <c r="B6215" i="16"/>
  <c r="N6216" i="16"/>
  <c r="F6216" i="16"/>
  <c r="C6220" i="16"/>
  <c r="F6221" i="16"/>
  <c r="B6222" i="16"/>
  <c r="C6223" i="16"/>
  <c r="B6223" i="16"/>
  <c r="N6224" i="16"/>
  <c r="F6224" i="16"/>
  <c r="F6228" i="16"/>
  <c r="N6228" i="16"/>
  <c r="F6232" i="16"/>
  <c r="N6232" i="16"/>
  <c r="C6242" i="16"/>
  <c r="N6242" i="16"/>
  <c r="F6242" i="16"/>
  <c r="B6250" i="16"/>
  <c r="B6252" i="16"/>
  <c r="C6256" i="16"/>
  <c r="B6256" i="16"/>
  <c r="F6260" i="16"/>
  <c r="N6260" i="16"/>
  <c r="F6264" i="16"/>
  <c r="N6264" i="16"/>
  <c r="C6274" i="16"/>
  <c r="N6274" i="16"/>
  <c r="F6274" i="16"/>
  <c r="B6282" i="16"/>
  <c r="B6284" i="16"/>
  <c r="C6288" i="16"/>
  <c r="B6288" i="16"/>
  <c r="F6292" i="16"/>
  <c r="N6292" i="16"/>
  <c r="F6296" i="16"/>
  <c r="N6296" i="16"/>
  <c r="C6306" i="16"/>
  <c r="N6306" i="16"/>
  <c r="F6306" i="16"/>
  <c r="B6314" i="16"/>
  <c r="C6320" i="16"/>
  <c r="N6320" i="16"/>
  <c r="F6320" i="16"/>
  <c r="B6320" i="16"/>
  <c r="B6322" i="16"/>
  <c r="C6328" i="16"/>
  <c r="N6328" i="16"/>
  <c r="F6328" i="16"/>
  <c r="B6328" i="16"/>
  <c r="B6330" i="16"/>
  <c r="C6336" i="16"/>
  <c r="N6336" i="16"/>
  <c r="F6336" i="16"/>
  <c r="B6336" i="16"/>
  <c r="B6338" i="16"/>
  <c r="N6050" i="16"/>
  <c r="F6050" i="16"/>
  <c r="N6058" i="16"/>
  <c r="F6058" i="16"/>
  <c r="N6066" i="16"/>
  <c r="F6066" i="16"/>
  <c r="N6074" i="16"/>
  <c r="F6074" i="16"/>
  <c r="N6082" i="16"/>
  <c r="F6082" i="16"/>
  <c r="N6090" i="16"/>
  <c r="F6090" i="16"/>
  <c r="N6098" i="16"/>
  <c r="F6098" i="16"/>
  <c r="N6106" i="16"/>
  <c r="F6106" i="16"/>
  <c r="N6114" i="16"/>
  <c r="F6114" i="16"/>
  <c r="N6122" i="16"/>
  <c r="F6122" i="16"/>
  <c r="C6126" i="16"/>
  <c r="F6127" i="16"/>
  <c r="N6130" i="16"/>
  <c r="F6130" i="16"/>
  <c r="C6134" i="16"/>
  <c r="F6135" i="16"/>
  <c r="N6138" i="16"/>
  <c r="F6138" i="16"/>
  <c r="C6142" i="16"/>
  <c r="F6143" i="16"/>
  <c r="N6146" i="16"/>
  <c r="F6146" i="16"/>
  <c r="C6150" i="16"/>
  <c r="F6151" i="16"/>
  <c r="N6154" i="16"/>
  <c r="F6154" i="16"/>
  <c r="C6158" i="16"/>
  <c r="F6159" i="16"/>
  <c r="N6162" i="16"/>
  <c r="F6162" i="16"/>
  <c r="C6166" i="16"/>
  <c r="F6167" i="16"/>
  <c r="N6170" i="16"/>
  <c r="F6170" i="16"/>
  <c r="C6174" i="16"/>
  <c r="F6175" i="16"/>
  <c r="N6178" i="16"/>
  <c r="F6178" i="16"/>
  <c r="C6182" i="16"/>
  <c r="F6183" i="16"/>
  <c r="N6186" i="16"/>
  <c r="F6186" i="16"/>
  <c r="C6190" i="16"/>
  <c r="F6191" i="16"/>
  <c r="N6194" i="16"/>
  <c r="F6194" i="16"/>
  <c r="C6198" i="16"/>
  <c r="F6199" i="16"/>
  <c r="N6202" i="16"/>
  <c r="F6202" i="16"/>
  <c r="C6206" i="16"/>
  <c r="F6207" i="16"/>
  <c r="N6210" i="16"/>
  <c r="F6210" i="16"/>
  <c r="C6214" i="16"/>
  <c r="F6215" i="16"/>
  <c r="N6218" i="16"/>
  <c r="F6218" i="16"/>
  <c r="C6222" i="16"/>
  <c r="F6223" i="16"/>
  <c r="N6226" i="16"/>
  <c r="F6226" i="16"/>
  <c r="C6234" i="16"/>
  <c r="N6234" i="16"/>
  <c r="F6234" i="16"/>
  <c r="C6248" i="16"/>
  <c r="B6248" i="16"/>
  <c r="F6252" i="16"/>
  <c r="N6252" i="16"/>
  <c r="C6266" i="16"/>
  <c r="N6266" i="16"/>
  <c r="F6266" i="16"/>
  <c r="C6280" i="16"/>
  <c r="B6280" i="16"/>
  <c r="F6284" i="16"/>
  <c r="N6284" i="16"/>
  <c r="F6288" i="16"/>
  <c r="N6288" i="16"/>
  <c r="C6298" i="16"/>
  <c r="N6298" i="16"/>
  <c r="F6298" i="16"/>
  <c r="B6306" i="16"/>
  <c r="B6308" i="16"/>
  <c r="C6312" i="16"/>
  <c r="B6312" i="16"/>
  <c r="N7289" i="16"/>
  <c r="F7289" i="16"/>
  <c r="C7289" i="16"/>
  <c r="N7297" i="16"/>
  <c r="F7297" i="16"/>
  <c r="C7297" i="16"/>
  <c r="B7297" i="16"/>
  <c r="N7305" i="16"/>
  <c r="F7305" i="16"/>
  <c r="C7305" i="16"/>
  <c r="N7313" i="16"/>
  <c r="F7313" i="16"/>
  <c r="C7313" i="16"/>
  <c r="N7321" i="16"/>
  <c r="F7321" i="16"/>
  <c r="C7321" i="16"/>
  <c r="N7329" i="16"/>
  <c r="F7329" i="16"/>
  <c r="C7329" i="16"/>
  <c r="N6857" i="16"/>
  <c r="F6857" i="16"/>
  <c r="C6857" i="16"/>
  <c r="B6857" i="16"/>
  <c r="N6865" i="16"/>
  <c r="F6865" i="16"/>
  <c r="C6865" i="16"/>
  <c r="B6865" i="16"/>
  <c r="N6873" i="16"/>
  <c r="F6873" i="16"/>
  <c r="C6873" i="16"/>
  <c r="B6873" i="16"/>
  <c r="N6881" i="16"/>
  <c r="F6881" i="16"/>
  <c r="C6881" i="16"/>
  <c r="B6881" i="16"/>
  <c r="N6889" i="16"/>
  <c r="F6889" i="16"/>
  <c r="C6889" i="16"/>
  <c r="B6889" i="16"/>
  <c r="N6897" i="16"/>
  <c r="F6897" i="16"/>
  <c r="C6897" i="16"/>
  <c r="B6897" i="16"/>
  <c r="N6905" i="16"/>
  <c r="F6905" i="16"/>
  <c r="C6905" i="16"/>
  <c r="B6905" i="16"/>
  <c r="N6340" i="16"/>
  <c r="F6340" i="16"/>
  <c r="C6340" i="16"/>
  <c r="N6342" i="16"/>
  <c r="F6342" i="16"/>
  <c r="C6342" i="16"/>
  <c r="N6344" i="16"/>
  <c r="F6344" i="16"/>
  <c r="C6344" i="16"/>
  <c r="N6346" i="16"/>
  <c r="F6346" i="16"/>
  <c r="C6346" i="16"/>
  <c r="N6348" i="16"/>
  <c r="F6348" i="16"/>
  <c r="C6348" i="16"/>
  <c r="N6350" i="16"/>
  <c r="F6350" i="16"/>
  <c r="C6350" i="16"/>
  <c r="N6352" i="16"/>
  <c r="F6352" i="16"/>
  <c r="C6352" i="16"/>
  <c r="N6354" i="16"/>
  <c r="F6354" i="16"/>
  <c r="C6354" i="16"/>
  <c r="N6356" i="16"/>
  <c r="F6356" i="16"/>
  <c r="C6356" i="16"/>
  <c r="N6358" i="16"/>
  <c r="F6358" i="16"/>
  <c r="C6358" i="16"/>
  <c r="N6360" i="16"/>
  <c r="F6360" i="16"/>
  <c r="C6360" i="16"/>
  <c r="N6362" i="16"/>
  <c r="F6362" i="16"/>
  <c r="C6362" i="16"/>
  <c r="N6364" i="16"/>
  <c r="F6364" i="16"/>
  <c r="C6364" i="16"/>
  <c r="N6366" i="16"/>
  <c r="F6366" i="16"/>
  <c r="C6366" i="16"/>
  <c r="N6368" i="16"/>
  <c r="F6368" i="16"/>
  <c r="C6368" i="16"/>
  <c r="N6370" i="16"/>
  <c r="F6370" i="16"/>
  <c r="C6370" i="16"/>
  <c r="N6372" i="16"/>
  <c r="F6372" i="16"/>
  <c r="C6372" i="16"/>
  <c r="N6374" i="16"/>
  <c r="F6374" i="16"/>
  <c r="C6374" i="16"/>
  <c r="N6376" i="16"/>
  <c r="F6376" i="16"/>
  <c r="C6376" i="16"/>
  <c r="N6378" i="16"/>
  <c r="F6378" i="16"/>
  <c r="C6378" i="16"/>
  <c r="N6380" i="16"/>
  <c r="F6380" i="16"/>
  <c r="C6380" i="16"/>
  <c r="N6382" i="16"/>
  <c r="F6382" i="16"/>
  <c r="C6382" i="16"/>
  <c r="N6384" i="16"/>
  <c r="F6384" i="16"/>
  <c r="C6384" i="16"/>
  <c r="N6386" i="16"/>
  <c r="F6386" i="16"/>
  <c r="C6386" i="16"/>
  <c r="N6388" i="16"/>
  <c r="F6388" i="16"/>
  <c r="C6388" i="16"/>
  <c r="N6390" i="16"/>
  <c r="F6390" i="16"/>
  <c r="C6390" i="16"/>
  <c r="N6392" i="16"/>
  <c r="F6392" i="16"/>
  <c r="C6392" i="16"/>
  <c r="N6394" i="16"/>
  <c r="F6394" i="16"/>
  <c r="C6394" i="16"/>
  <c r="N6396" i="16"/>
  <c r="F6396" i="16"/>
  <c r="C6396" i="16"/>
  <c r="N6398" i="16"/>
  <c r="F6398" i="16"/>
  <c r="C6398" i="16"/>
  <c r="N6400" i="16"/>
  <c r="F6400" i="16"/>
  <c r="C6400" i="16"/>
  <c r="N6402" i="16"/>
  <c r="F6402" i="16"/>
  <c r="C6402" i="16"/>
  <c r="N6404" i="16"/>
  <c r="F6404" i="16"/>
  <c r="C6404" i="16"/>
  <c r="N6406" i="16"/>
  <c r="F6406" i="16"/>
  <c r="C6406" i="16"/>
  <c r="N6408" i="16"/>
  <c r="F6408" i="16"/>
  <c r="C6408" i="16"/>
  <c r="N6410" i="16"/>
  <c r="F6410" i="16"/>
  <c r="C6410" i="16"/>
  <c r="N6412" i="16"/>
  <c r="F6412" i="16"/>
  <c r="C6412" i="16"/>
  <c r="N6414" i="16"/>
  <c r="F6414" i="16"/>
  <c r="C6414" i="16"/>
  <c r="N6416" i="16"/>
  <c r="F6416" i="16"/>
  <c r="C6416" i="16"/>
  <c r="N6418" i="16"/>
  <c r="F6418" i="16"/>
  <c r="C6418" i="16"/>
  <c r="N6420" i="16"/>
  <c r="F6420" i="16"/>
  <c r="C6420" i="16"/>
  <c r="N6422" i="16"/>
  <c r="F6422" i="16"/>
  <c r="C6422" i="16"/>
  <c r="N6424" i="16"/>
  <c r="F6424" i="16"/>
  <c r="C6424" i="16"/>
  <c r="N6426" i="16"/>
  <c r="F6426" i="16"/>
  <c r="C6426" i="16"/>
  <c r="N6428" i="16"/>
  <c r="F6428" i="16"/>
  <c r="C6428" i="16"/>
  <c r="N6430" i="16"/>
  <c r="F6430" i="16"/>
  <c r="C6430" i="16"/>
  <c r="N6432" i="16"/>
  <c r="F6432" i="16"/>
  <c r="C6432" i="16"/>
  <c r="N6434" i="16"/>
  <c r="F6434" i="16"/>
  <c r="C6434" i="16"/>
  <c r="N6436" i="16"/>
  <c r="F6436" i="16"/>
  <c r="C6436" i="16"/>
  <c r="N6438" i="16"/>
  <c r="F6438" i="16"/>
  <c r="C6438" i="16"/>
  <c r="N6440" i="16"/>
  <c r="F6440" i="16"/>
  <c r="C6440" i="16"/>
  <c r="N6442" i="16"/>
  <c r="F6442" i="16"/>
  <c r="C6442" i="16"/>
  <c r="N6444" i="16"/>
  <c r="F6444" i="16"/>
  <c r="C6444" i="16"/>
  <c r="N6446" i="16"/>
  <c r="F6446" i="16"/>
  <c r="C6446" i="16"/>
  <c r="N6448" i="16"/>
  <c r="F6448" i="16"/>
  <c r="C6448" i="16"/>
  <c r="N6450" i="16"/>
  <c r="F6450" i="16"/>
  <c r="C6450" i="16"/>
  <c r="N6452" i="16"/>
  <c r="F6452" i="16"/>
  <c r="C6452" i="16"/>
  <c r="N6454" i="16"/>
  <c r="F6454" i="16"/>
  <c r="C6454" i="16"/>
  <c r="N6456" i="16"/>
  <c r="F6456" i="16"/>
  <c r="C6456" i="16"/>
  <c r="N6458" i="16"/>
  <c r="F6458" i="16"/>
  <c r="C6458" i="16"/>
  <c r="N6460" i="16"/>
  <c r="F6460" i="16"/>
  <c r="C6460" i="16"/>
  <c r="N6462" i="16"/>
  <c r="F6462" i="16"/>
  <c r="C6462" i="16"/>
  <c r="N6464" i="16"/>
  <c r="F6464" i="16"/>
  <c r="C6464" i="16"/>
  <c r="N6466" i="16"/>
  <c r="F6466" i="16"/>
  <c r="C6466" i="16"/>
  <c r="N6468" i="16"/>
  <c r="F6468" i="16"/>
  <c r="C6468" i="16"/>
  <c r="N6470" i="16"/>
  <c r="F6470" i="16"/>
  <c r="C6470" i="16"/>
  <c r="N6472" i="16"/>
  <c r="F6472" i="16"/>
  <c r="C6472" i="16"/>
  <c r="N6474" i="16"/>
  <c r="F6474" i="16"/>
  <c r="C6474" i="16"/>
  <c r="N6477" i="16"/>
  <c r="F6477" i="16"/>
  <c r="C6477" i="16"/>
  <c r="N6479" i="16"/>
  <c r="F6479" i="16"/>
  <c r="C6479" i="16"/>
  <c r="N6481" i="16"/>
  <c r="F6481" i="16"/>
  <c r="C6481" i="16"/>
  <c r="N6483" i="16"/>
  <c r="F6483" i="16"/>
  <c r="C6483" i="16"/>
  <c r="N6485" i="16"/>
  <c r="F6485" i="16"/>
  <c r="C6485" i="16"/>
  <c r="N6487" i="16"/>
  <c r="F6487" i="16"/>
  <c r="C6487" i="16"/>
  <c r="N6489" i="16"/>
  <c r="F6489" i="16"/>
  <c r="C6489" i="16"/>
  <c r="N6491" i="16"/>
  <c r="F6491" i="16"/>
  <c r="C6491" i="16"/>
  <c r="N6493" i="16"/>
  <c r="F6493" i="16"/>
  <c r="C6493" i="16"/>
  <c r="N6495" i="16"/>
  <c r="F6495" i="16"/>
  <c r="C6495" i="16"/>
  <c r="N6497" i="16"/>
  <c r="F6497" i="16"/>
  <c r="C6497" i="16"/>
  <c r="N6499" i="16"/>
  <c r="F6499" i="16"/>
  <c r="C6499" i="16"/>
  <c r="N6501" i="16"/>
  <c r="F6501" i="16"/>
  <c r="C6501" i="16"/>
  <c r="N6503" i="16"/>
  <c r="F6503" i="16"/>
  <c r="C6503" i="16"/>
  <c r="N6505" i="16"/>
  <c r="F6505" i="16"/>
  <c r="C6505" i="16"/>
  <c r="N6507" i="16"/>
  <c r="F6507" i="16"/>
  <c r="C6507" i="16"/>
  <c r="N6509" i="16"/>
  <c r="F6509" i="16"/>
  <c r="C6509" i="16"/>
  <c r="N6511" i="16"/>
  <c r="F6511" i="16"/>
  <c r="C6511" i="16"/>
  <c r="N6513" i="16"/>
  <c r="F6513" i="16"/>
  <c r="C6513" i="16"/>
  <c r="N6515" i="16"/>
  <c r="F6515" i="16"/>
  <c r="C6515" i="16"/>
  <c r="N6517" i="16"/>
  <c r="F6517" i="16"/>
  <c r="C6517" i="16"/>
  <c r="N6519" i="16"/>
  <c r="F6519" i="16"/>
  <c r="C6519" i="16"/>
  <c r="N6521" i="16"/>
  <c r="F6521" i="16"/>
  <c r="C6521" i="16"/>
  <c r="N6523" i="16"/>
  <c r="F6523" i="16"/>
  <c r="C6523" i="16"/>
  <c r="N6525" i="16"/>
  <c r="F6525" i="16"/>
  <c r="C6525" i="16"/>
  <c r="N6527" i="16"/>
  <c r="F6527" i="16"/>
  <c r="C6527" i="16"/>
  <c r="N6529" i="16"/>
  <c r="F6529" i="16"/>
  <c r="C6529" i="16"/>
  <c r="N6531" i="16"/>
  <c r="F6531" i="16"/>
  <c r="C6531" i="16"/>
  <c r="N6533" i="16"/>
  <c r="F6533" i="16"/>
  <c r="C6533" i="16"/>
  <c r="N6535" i="16"/>
  <c r="F6535" i="16"/>
  <c r="C6535" i="16"/>
  <c r="N6537" i="16"/>
  <c r="F6537" i="16"/>
  <c r="C6537" i="16"/>
  <c r="N6539" i="16"/>
  <c r="F6539" i="16"/>
  <c r="C6539" i="16"/>
  <c r="N6541" i="16"/>
  <c r="F6541" i="16"/>
  <c r="C6541" i="16"/>
  <c r="N6543" i="16"/>
  <c r="F6543" i="16"/>
  <c r="C6543" i="16"/>
  <c r="N6545" i="16"/>
  <c r="F6545" i="16"/>
  <c r="C6545" i="16"/>
  <c r="N6547" i="16"/>
  <c r="F6547" i="16"/>
  <c r="C6547" i="16"/>
  <c r="N6549" i="16"/>
  <c r="F6549" i="16"/>
  <c r="C6549" i="16"/>
  <c r="N6551" i="16"/>
  <c r="F6551" i="16"/>
  <c r="C6551" i="16"/>
  <c r="N6553" i="16"/>
  <c r="F6553" i="16"/>
  <c r="C6553" i="16"/>
  <c r="N6555" i="16"/>
  <c r="F6555" i="16"/>
  <c r="C6555" i="16"/>
  <c r="N6557" i="16"/>
  <c r="F6557" i="16"/>
  <c r="C6557" i="16"/>
  <c r="N6559" i="16"/>
  <c r="F6559" i="16"/>
  <c r="C6559" i="16"/>
  <c r="N6561" i="16"/>
  <c r="F6561" i="16"/>
  <c r="C6561" i="16"/>
  <c r="N6563" i="16"/>
  <c r="F6563" i="16"/>
  <c r="C6563" i="16"/>
  <c r="C6565" i="16"/>
  <c r="N6565" i="16"/>
  <c r="F6565" i="16"/>
  <c r="C6573" i="16"/>
  <c r="N6573" i="16"/>
  <c r="F6573" i="16"/>
  <c r="N6855" i="16"/>
  <c r="F6855" i="16"/>
  <c r="C6855" i="16"/>
  <c r="B6855" i="16"/>
  <c r="N6863" i="16"/>
  <c r="F6863" i="16"/>
  <c r="C6863" i="16"/>
  <c r="B6863" i="16"/>
  <c r="N6871" i="16"/>
  <c r="F6871" i="16"/>
  <c r="C6871" i="16"/>
  <c r="B6871" i="16"/>
  <c r="N6879" i="16"/>
  <c r="F6879" i="16"/>
  <c r="C6879" i="16"/>
  <c r="B6879" i="16"/>
  <c r="N6887" i="16"/>
  <c r="F6887" i="16"/>
  <c r="C6887" i="16"/>
  <c r="B6887" i="16"/>
  <c r="N6895" i="16"/>
  <c r="F6895" i="16"/>
  <c r="C6895" i="16"/>
  <c r="B6895" i="16"/>
  <c r="N6903" i="16"/>
  <c r="F6903" i="16"/>
  <c r="C6903" i="16"/>
  <c r="B6903" i="16"/>
  <c r="N6853" i="16"/>
  <c r="F6853" i="16"/>
  <c r="C6853" i="16"/>
  <c r="B6853" i="16"/>
  <c r="N6861" i="16"/>
  <c r="F6861" i="16"/>
  <c r="C6861" i="16"/>
  <c r="B6861" i="16"/>
  <c r="N6869" i="16"/>
  <c r="F6869" i="16"/>
  <c r="C6869" i="16"/>
  <c r="B6869" i="16"/>
  <c r="N6877" i="16"/>
  <c r="F6877" i="16"/>
  <c r="C6877" i="16"/>
  <c r="B6877" i="16"/>
  <c r="N6885" i="16"/>
  <c r="F6885" i="16"/>
  <c r="C6885" i="16"/>
  <c r="B6885" i="16"/>
  <c r="N6893" i="16"/>
  <c r="F6893" i="16"/>
  <c r="C6893" i="16"/>
  <c r="B6893" i="16"/>
  <c r="N6901" i="16"/>
  <c r="F6901" i="16"/>
  <c r="C6901" i="16"/>
  <c r="B6901" i="16"/>
  <c r="F6825" i="16"/>
  <c r="F6827" i="16"/>
  <c r="F6829" i="16"/>
  <c r="F6831" i="16"/>
  <c r="F6833" i="16"/>
  <c r="F6835" i="16"/>
  <c r="F6837" i="16"/>
  <c r="F6839" i="16"/>
  <c r="F6841" i="16"/>
  <c r="F6843" i="16"/>
  <c r="F6845" i="16"/>
  <c r="F6847" i="16"/>
  <c r="F6849" i="16"/>
  <c r="N6851" i="16"/>
  <c r="F6851" i="16"/>
  <c r="C6907" i="16"/>
  <c r="C6909" i="16"/>
  <c r="N6910" i="16"/>
  <c r="C6911" i="16"/>
  <c r="C6913" i="16"/>
  <c r="C6915" i="16"/>
  <c r="C6917" i="16"/>
  <c r="C6919" i="16"/>
  <c r="C6921" i="16"/>
  <c r="C6923" i="16"/>
  <c r="C6925" i="16"/>
  <c r="C6927" i="16"/>
  <c r="C6929" i="16"/>
  <c r="C6931" i="16"/>
  <c r="C6933" i="16"/>
  <c r="C6935" i="16"/>
  <c r="C6937" i="16"/>
  <c r="C6939" i="16"/>
  <c r="C6941" i="16"/>
  <c r="C6943" i="16"/>
  <c r="C6945" i="16"/>
  <c r="C6947" i="16"/>
  <c r="C6949" i="16"/>
  <c r="C6951" i="16"/>
  <c r="C6953" i="16"/>
  <c r="C6955" i="16"/>
  <c r="C6957" i="16"/>
  <c r="C6959" i="16"/>
  <c r="N6983" i="16"/>
  <c r="F6983" i="16"/>
  <c r="C6983" i="16"/>
  <c r="B6983" i="16"/>
  <c r="N6991" i="16"/>
  <c r="F6991" i="16"/>
  <c r="C6991" i="16"/>
  <c r="B6991" i="16"/>
  <c r="N6999" i="16"/>
  <c r="F6999" i="16"/>
  <c r="C6999" i="16"/>
  <c r="B6999" i="16"/>
  <c r="N7007" i="16"/>
  <c r="F7007" i="16"/>
  <c r="C7007" i="16"/>
  <c r="B7007" i="16"/>
  <c r="N7015" i="16"/>
  <c r="F7015" i="16"/>
  <c r="C7015" i="16"/>
  <c r="B7015" i="16"/>
  <c r="N7023" i="16"/>
  <c r="F7023" i="16"/>
  <c r="C7023" i="16"/>
  <c r="B7023" i="16"/>
  <c r="N7031" i="16"/>
  <c r="F7031" i="16"/>
  <c r="C7031" i="16"/>
  <c r="B7031" i="16"/>
  <c r="N7039" i="16"/>
  <c r="F7039" i="16"/>
  <c r="C7039" i="16"/>
  <c r="B7039" i="16"/>
  <c r="N7047" i="16"/>
  <c r="F7047" i="16"/>
  <c r="C7047" i="16"/>
  <c r="B7047" i="16"/>
  <c r="N7055" i="16"/>
  <c r="F7055" i="16"/>
  <c r="C7055" i="16"/>
  <c r="B7055" i="16"/>
  <c r="N7063" i="16"/>
  <c r="F7063" i="16"/>
  <c r="C7063" i="16"/>
  <c r="B7063" i="16"/>
  <c r="N7071" i="16"/>
  <c r="F7071" i="16"/>
  <c r="C7071" i="16"/>
  <c r="B7071" i="16"/>
  <c r="N7079" i="16"/>
  <c r="F7079" i="16"/>
  <c r="C7079" i="16"/>
  <c r="B7079" i="16"/>
  <c r="N7087" i="16"/>
  <c r="F7087" i="16"/>
  <c r="C7087" i="16"/>
  <c r="B7087" i="16"/>
  <c r="N7095" i="16"/>
  <c r="F7095" i="16"/>
  <c r="C7095" i="16"/>
  <c r="B7095" i="16"/>
  <c r="N7103" i="16"/>
  <c r="F7103" i="16"/>
  <c r="C7103" i="16"/>
  <c r="B7103" i="16"/>
  <c r="N7111" i="16"/>
  <c r="F7111" i="16"/>
  <c r="C7111" i="16"/>
  <c r="B7111" i="16"/>
  <c r="N7119" i="16"/>
  <c r="F7119" i="16"/>
  <c r="C7119" i="16"/>
  <c r="B7119" i="16"/>
  <c r="F6907" i="16"/>
  <c r="F6909" i="16"/>
  <c r="F6911" i="16"/>
  <c r="F6913" i="16"/>
  <c r="F6915" i="16"/>
  <c r="F6917" i="16"/>
  <c r="F6919" i="16"/>
  <c r="F6921" i="16"/>
  <c r="F6923" i="16"/>
  <c r="F6925" i="16"/>
  <c r="F6927" i="16"/>
  <c r="F6929" i="16"/>
  <c r="F6931" i="16"/>
  <c r="F6933" i="16"/>
  <c r="F6935" i="16"/>
  <c r="F6937" i="16"/>
  <c r="F6939" i="16"/>
  <c r="F6941" i="16"/>
  <c r="F6943" i="16"/>
  <c r="F6945" i="16"/>
  <c r="F6947" i="16"/>
  <c r="F6949" i="16"/>
  <c r="F6951" i="16"/>
  <c r="F6953" i="16"/>
  <c r="F6955" i="16"/>
  <c r="F6957" i="16"/>
  <c r="F6959" i="16"/>
  <c r="N6981" i="16"/>
  <c r="F6981" i="16"/>
  <c r="C6981" i="16"/>
  <c r="B6981" i="16"/>
  <c r="N6989" i="16"/>
  <c r="F6989" i="16"/>
  <c r="C6989" i="16"/>
  <c r="B6989" i="16"/>
  <c r="N6997" i="16"/>
  <c r="F6997" i="16"/>
  <c r="C6997" i="16"/>
  <c r="B6997" i="16"/>
  <c r="N7005" i="16"/>
  <c r="F7005" i="16"/>
  <c r="C7005" i="16"/>
  <c r="B7005" i="16"/>
  <c r="N7013" i="16"/>
  <c r="F7013" i="16"/>
  <c r="C7013" i="16"/>
  <c r="B7013" i="16"/>
  <c r="N7021" i="16"/>
  <c r="F7021" i="16"/>
  <c r="C7021" i="16"/>
  <c r="B7021" i="16"/>
  <c r="N7029" i="16"/>
  <c r="F7029" i="16"/>
  <c r="C7029" i="16"/>
  <c r="B7029" i="16"/>
  <c r="N7037" i="16"/>
  <c r="F7037" i="16"/>
  <c r="C7037" i="16"/>
  <c r="B7037" i="16"/>
  <c r="N7045" i="16"/>
  <c r="F7045" i="16"/>
  <c r="C7045" i="16"/>
  <c r="B7045" i="16"/>
  <c r="N7053" i="16"/>
  <c r="F7053" i="16"/>
  <c r="C7053" i="16"/>
  <c r="B7053" i="16"/>
  <c r="N7061" i="16"/>
  <c r="F7061" i="16"/>
  <c r="C7061" i="16"/>
  <c r="B7061" i="16"/>
  <c r="N7069" i="16"/>
  <c r="F7069" i="16"/>
  <c r="C7069" i="16"/>
  <c r="B7069" i="16"/>
  <c r="N7077" i="16"/>
  <c r="F7077" i="16"/>
  <c r="C7077" i="16"/>
  <c r="B7077" i="16"/>
  <c r="N7085" i="16"/>
  <c r="F7085" i="16"/>
  <c r="C7085" i="16"/>
  <c r="B7085" i="16"/>
  <c r="N7093" i="16"/>
  <c r="F7093" i="16"/>
  <c r="C7093" i="16"/>
  <c r="B7093" i="16"/>
  <c r="N7101" i="16"/>
  <c r="F7101" i="16"/>
  <c r="C7101" i="16"/>
  <c r="B7101" i="16"/>
  <c r="N7109" i="16"/>
  <c r="F7109" i="16"/>
  <c r="C7109" i="16"/>
  <c r="B7109" i="16"/>
  <c r="N7117" i="16"/>
  <c r="F7117" i="16"/>
  <c r="C7117" i="16"/>
  <c r="B7117" i="16"/>
  <c r="N6961" i="16"/>
  <c r="F6961" i="16"/>
  <c r="C6961" i="16"/>
  <c r="N6963" i="16"/>
  <c r="F6963" i="16"/>
  <c r="C6963" i="16"/>
  <c r="N6965" i="16"/>
  <c r="F6965" i="16"/>
  <c r="C6965" i="16"/>
  <c r="N6967" i="16"/>
  <c r="F6967" i="16"/>
  <c r="C6967" i="16"/>
  <c r="N6969" i="16"/>
  <c r="F6969" i="16"/>
  <c r="C6969" i="16"/>
  <c r="N6971" i="16"/>
  <c r="F6971" i="16"/>
  <c r="C6971" i="16"/>
  <c r="N6973" i="16"/>
  <c r="F6973" i="16"/>
  <c r="C6973" i="16"/>
  <c r="N6975" i="16"/>
  <c r="F6975" i="16"/>
  <c r="C6975" i="16"/>
  <c r="N6977" i="16"/>
  <c r="F6977" i="16"/>
  <c r="C6977" i="16"/>
  <c r="N6979" i="16"/>
  <c r="F6979" i="16"/>
  <c r="C6979" i="16"/>
  <c r="B6979" i="16"/>
  <c r="N6987" i="16"/>
  <c r="F6987" i="16"/>
  <c r="C6987" i="16"/>
  <c r="B6987" i="16"/>
  <c r="N6995" i="16"/>
  <c r="F6995" i="16"/>
  <c r="C6995" i="16"/>
  <c r="B6995" i="16"/>
  <c r="N7003" i="16"/>
  <c r="F7003" i="16"/>
  <c r="C7003" i="16"/>
  <c r="B7003" i="16"/>
  <c r="N7011" i="16"/>
  <c r="F7011" i="16"/>
  <c r="C7011" i="16"/>
  <c r="B7011" i="16"/>
  <c r="N7019" i="16"/>
  <c r="F7019" i="16"/>
  <c r="C7019" i="16"/>
  <c r="B7019" i="16"/>
  <c r="N7027" i="16"/>
  <c r="F7027" i="16"/>
  <c r="C7027" i="16"/>
  <c r="B7027" i="16"/>
  <c r="N7035" i="16"/>
  <c r="F7035" i="16"/>
  <c r="C7035" i="16"/>
  <c r="B7035" i="16"/>
  <c r="N7043" i="16"/>
  <c r="F7043" i="16"/>
  <c r="C7043" i="16"/>
  <c r="B7043" i="16"/>
  <c r="N7051" i="16"/>
  <c r="F7051" i="16"/>
  <c r="C7051" i="16"/>
  <c r="B7051" i="16"/>
  <c r="N7059" i="16"/>
  <c r="F7059" i="16"/>
  <c r="C7059" i="16"/>
  <c r="B7059" i="16"/>
  <c r="N7067" i="16"/>
  <c r="F7067" i="16"/>
  <c r="C7067" i="16"/>
  <c r="B7067" i="16"/>
  <c r="N7075" i="16"/>
  <c r="F7075" i="16"/>
  <c r="C7075" i="16"/>
  <c r="B7075" i="16"/>
  <c r="N7083" i="16"/>
  <c r="F7083" i="16"/>
  <c r="C7083" i="16"/>
  <c r="B7083" i="16"/>
  <c r="N7091" i="16"/>
  <c r="F7091" i="16"/>
  <c r="C7091" i="16"/>
  <c r="B7091" i="16"/>
  <c r="N7099" i="16"/>
  <c r="F7099" i="16"/>
  <c r="C7099" i="16"/>
  <c r="B7099" i="16"/>
  <c r="N7107" i="16"/>
  <c r="F7107" i="16"/>
  <c r="C7107" i="16"/>
  <c r="B7107" i="16"/>
  <c r="N7115" i="16"/>
  <c r="F7115" i="16"/>
  <c r="C7115" i="16"/>
  <c r="B7115" i="16"/>
  <c r="N7146" i="16"/>
  <c r="F7146" i="16"/>
  <c r="C7146" i="16"/>
  <c r="B7146" i="16"/>
  <c r="N7154" i="16"/>
  <c r="F7154" i="16"/>
  <c r="C7154" i="16"/>
  <c r="B7154" i="16"/>
  <c r="N7162" i="16"/>
  <c r="F7162" i="16"/>
  <c r="C7162" i="16"/>
  <c r="B7162" i="16"/>
  <c r="N7170" i="16"/>
  <c r="F7170" i="16"/>
  <c r="C7170" i="16"/>
  <c r="B7170" i="16"/>
  <c r="N7178" i="16"/>
  <c r="F7178" i="16"/>
  <c r="C7178" i="16"/>
  <c r="B7178" i="16"/>
  <c r="N7186" i="16"/>
  <c r="F7186" i="16"/>
  <c r="C7186" i="16"/>
  <c r="B7186" i="16"/>
  <c r="N7194" i="16"/>
  <c r="F7194" i="16"/>
  <c r="C7194" i="16"/>
  <c r="B7194" i="16"/>
  <c r="N7202" i="16"/>
  <c r="F7202" i="16"/>
  <c r="C7202" i="16"/>
  <c r="B7202" i="16"/>
  <c r="N7210" i="16"/>
  <c r="F7210" i="16"/>
  <c r="C7210" i="16"/>
  <c r="B7210" i="16"/>
  <c r="N7218" i="16"/>
  <c r="F7218" i="16"/>
  <c r="C7218" i="16"/>
  <c r="B7218" i="16"/>
  <c r="N7226" i="16"/>
  <c r="F7226" i="16"/>
  <c r="C7226" i="16"/>
  <c r="B7226" i="16"/>
  <c r="N7234" i="16"/>
  <c r="F7234" i="16"/>
  <c r="C7234" i="16"/>
  <c r="N7122" i="16"/>
  <c r="C7122" i="16"/>
  <c r="N7144" i="16"/>
  <c r="F7144" i="16"/>
  <c r="C7144" i="16"/>
  <c r="B7144" i="16"/>
  <c r="N7152" i="16"/>
  <c r="F7152" i="16"/>
  <c r="C7152" i="16"/>
  <c r="B7152" i="16"/>
  <c r="N7160" i="16"/>
  <c r="F7160" i="16"/>
  <c r="C7160" i="16"/>
  <c r="B7160" i="16"/>
  <c r="N7168" i="16"/>
  <c r="F7168" i="16"/>
  <c r="C7168" i="16"/>
  <c r="B7168" i="16"/>
  <c r="N7176" i="16"/>
  <c r="F7176" i="16"/>
  <c r="C7176" i="16"/>
  <c r="B7176" i="16"/>
  <c r="N7184" i="16"/>
  <c r="F7184" i="16"/>
  <c r="C7184" i="16"/>
  <c r="B7184" i="16"/>
  <c r="N7192" i="16"/>
  <c r="F7192" i="16"/>
  <c r="C7192" i="16"/>
  <c r="B7192" i="16"/>
  <c r="N7200" i="16"/>
  <c r="F7200" i="16"/>
  <c r="C7200" i="16"/>
  <c r="B7200" i="16"/>
  <c r="N7208" i="16"/>
  <c r="F7208" i="16"/>
  <c r="C7208" i="16"/>
  <c r="B7208" i="16"/>
  <c r="N7216" i="16"/>
  <c r="F7216" i="16"/>
  <c r="C7216" i="16"/>
  <c r="B7216" i="16"/>
  <c r="N7224" i="16"/>
  <c r="F7224" i="16"/>
  <c r="C7224" i="16"/>
  <c r="B7224" i="16"/>
  <c r="N7124" i="16"/>
  <c r="F7124" i="16"/>
  <c r="C7124" i="16"/>
  <c r="N7126" i="16"/>
  <c r="F7126" i="16"/>
  <c r="C7126" i="16"/>
  <c r="N7128" i="16"/>
  <c r="F7128" i="16"/>
  <c r="C7128" i="16"/>
  <c r="N7130" i="16"/>
  <c r="F7130" i="16"/>
  <c r="C7130" i="16"/>
  <c r="N7132" i="16"/>
  <c r="F7132" i="16"/>
  <c r="C7132" i="16"/>
  <c r="N7134" i="16"/>
  <c r="F7134" i="16"/>
  <c r="C7134" i="16"/>
  <c r="N7136" i="16"/>
  <c r="F7136" i="16"/>
  <c r="C7136" i="16"/>
  <c r="N7138" i="16"/>
  <c r="F7138" i="16"/>
  <c r="C7138" i="16"/>
  <c r="N7140" i="16"/>
  <c r="F7140" i="16"/>
  <c r="C7140" i="16"/>
  <c r="N7142" i="16"/>
  <c r="F7142" i="16"/>
  <c r="C7142" i="16"/>
  <c r="B7142" i="16"/>
  <c r="N7150" i="16"/>
  <c r="F7150" i="16"/>
  <c r="C7150" i="16"/>
  <c r="B7150" i="16"/>
  <c r="N7158" i="16"/>
  <c r="F7158" i="16"/>
  <c r="C7158" i="16"/>
  <c r="B7158" i="16"/>
  <c r="N7166" i="16"/>
  <c r="F7166" i="16"/>
  <c r="C7166" i="16"/>
  <c r="B7166" i="16"/>
  <c r="N7174" i="16"/>
  <c r="F7174" i="16"/>
  <c r="C7174" i="16"/>
  <c r="B7174" i="16"/>
  <c r="N7182" i="16"/>
  <c r="F7182" i="16"/>
  <c r="C7182" i="16"/>
  <c r="B7182" i="16"/>
  <c r="N7190" i="16"/>
  <c r="F7190" i="16"/>
  <c r="C7190" i="16"/>
  <c r="B7190" i="16"/>
  <c r="N7198" i="16"/>
  <c r="F7198" i="16"/>
  <c r="C7198" i="16"/>
  <c r="B7198" i="16"/>
  <c r="N7206" i="16"/>
  <c r="F7206" i="16"/>
  <c r="C7206" i="16"/>
  <c r="B7206" i="16"/>
  <c r="N7214" i="16"/>
  <c r="F7214" i="16"/>
  <c r="C7214" i="16"/>
  <c r="B7214" i="16"/>
  <c r="N7222" i="16"/>
  <c r="F7222" i="16"/>
  <c r="C7222" i="16"/>
  <c r="B7222" i="16"/>
  <c r="N7230" i="16"/>
  <c r="F7230" i="16"/>
  <c r="C7230" i="16"/>
  <c r="N7233" i="16"/>
  <c r="F7233" i="16"/>
  <c r="B7233" i="16"/>
  <c r="N7237" i="16"/>
  <c r="F7237" i="16"/>
  <c r="C7237" i="16"/>
  <c r="N7245" i="16"/>
  <c r="F7245" i="16"/>
  <c r="C7245" i="16"/>
  <c r="N7253" i="16"/>
  <c r="F7253" i="16"/>
  <c r="C7253" i="16"/>
  <c r="N7261" i="16"/>
  <c r="F7261" i="16"/>
  <c r="C7261" i="16"/>
  <c r="N7269" i="16"/>
  <c r="F7269" i="16"/>
  <c r="C7269" i="16"/>
  <c r="N7277" i="16"/>
  <c r="F7277" i="16"/>
  <c r="C7277" i="16"/>
  <c r="N7232" i="16"/>
  <c r="F7232" i="16"/>
  <c r="B7232" i="16"/>
  <c r="C7233" i="16"/>
  <c r="N7236" i="16"/>
  <c r="F7236" i="16"/>
  <c r="B7236" i="16"/>
  <c r="N7239" i="16"/>
  <c r="F7239" i="16"/>
  <c r="C7239" i="16"/>
  <c r="B7241" i="16"/>
  <c r="N7247" i="16"/>
  <c r="F7247" i="16"/>
  <c r="C7247" i="16"/>
  <c r="B7249" i="16"/>
  <c r="N7255" i="16"/>
  <c r="F7255" i="16"/>
  <c r="C7255" i="16"/>
  <c r="B7257" i="16"/>
  <c r="N7263" i="16"/>
  <c r="F7263" i="16"/>
  <c r="C7263" i="16"/>
  <c r="B7265" i="16"/>
  <c r="N7271" i="16"/>
  <c r="F7271" i="16"/>
  <c r="C7271" i="16"/>
  <c r="B7273" i="16"/>
  <c r="N7279" i="16"/>
  <c r="F7279" i="16"/>
  <c r="C7279" i="16"/>
  <c r="N7231" i="16"/>
  <c r="F7231" i="16"/>
  <c r="B7231" i="16"/>
  <c r="N7235" i="16"/>
  <c r="F7235" i="16"/>
  <c r="B7235" i="16"/>
  <c r="N7241" i="16"/>
  <c r="F7241" i="16"/>
  <c r="C7241" i="16"/>
  <c r="B7243" i="16"/>
  <c r="N7249" i="16"/>
  <c r="F7249" i="16"/>
  <c r="C7249" i="16"/>
  <c r="B7251" i="16"/>
  <c r="N7257" i="16"/>
  <c r="F7257" i="16"/>
  <c r="C7257" i="16"/>
  <c r="B7259" i="16"/>
  <c r="N7265" i="16"/>
  <c r="F7265" i="16"/>
  <c r="C7265" i="16"/>
  <c r="B7267" i="16"/>
  <c r="N7273" i="16"/>
  <c r="F7273" i="16"/>
  <c r="C7273" i="16"/>
  <c r="B7275" i="16"/>
  <c r="F7238" i="16"/>
  <c r="F7240" i="16"/>
  <c r="F7242" i="16"/>
  <c r="F7244" i="16"/>
  <c r="F7246" i="16"/>
  <c r="F7248" i="16"/>
  <c r="F7250" i="16"/>
  <c r="F7252" i="16"/>
  <c r="F7254" i="16"/>
  <c r="F7256" i="16"/>
  <c r="F7258" i="16"/>
  <c r="F7260" i="16"/>
  <c r="F7262" i="16"/>
  <c r="F7264" i="16"/>
  <c r="F7266" i="16"/>
  <c r="F7268" i="16"/>
  <c r="F7270" i="16"/>
  <c r="F7272" i="16"/>
  <c r="F7274" i="16"/>
  <c r="F7276" i="16"/>
  <c r="F7278" i="16"/>
  <c r="F7280" i="16"/>
  <c r="N7283" i="16"/>
  <c r="F7283" i="16"/>
  <c r="C7283" i="16"/>
  <c r="B7285" i="16"/>
  <c r="N7291" i="16"/>
  <c r="F7291" i="16"/>
  <c r="C7291" i="16"/>
  <c r="B7291" i="16"/>
  <c r="N7299" i="16"/>
  <c r="F7299" i="16"/>
  <c r="C7299" i="16"/>
  <c r="B7299" i="16"/>
  <c r="B7301" i="16"/>
  <c r="N7307" i="16"/>
  <c r="F7307" i="16"/>
  <c r="C7307" i="16"/>
  <c r="B7309" i="16"/>
  <c r="N7315" i="16"/>
  <c r="F7315" i="16"/>
  <c r="C7315" i="16"/>
  <c r="B7317" i="16"/>
  <c r="N7323" i="16"/>
  <c r="F7323" i="16"/>
  <c r="C7323" i="16"/>
  <c r="B7325" i="16"/>
  <c r="N7331" i="16"/>
  <c r="F7331" i="16"/>
  <c r="C7331" i="16"/>
  <c r="B7333" i="16"/>
  <c r="N7285" i="16"/>
  <c r="F7285" i="16"/>
  <c r="C7285" i="16"/>
  <c r="N7293" i="16"/>
  <c r="F7293" i="16"/>
  <c r="C7293" i="16"/>
  <c r="B7293" i="16"/>
  <c r="N7301" i="16"/>
  <c r="F7301" i="16"/>
  <c r="C7301" i="16"/>
  <c r="N7309" i="16"/>
  <c r="F7309" i="16"/>
  <c r="C7309" i="16"/>
  <c r="N7317" i="16"/>
  <c r="F7317" i="16"/>
  <c r="C7317" i="16"/>
  <c r="N7325" i="16"/>
  <c r="F7325" i="16"/>
  <c r="C7325" i="16"/>
  <c r="N7333" i="16"/>
  <c r="F7333" i="16"/>
  <c r="C7333" i="16"/>
  <c r="N7281" i="16"/>
  <c r="F7281" i="16"/>
  <c r="B7281" i="16"/>
  <c r="N7287" i="16"/>
  <c r="F7287" i="16"/>
  <c r="C7287" i="16"/>
  <c r="B7289" i="16"/>
  <c r="N7295" i="16"/>
  <c r="F7295" i="16"/>
  <c r="C7295" i="16"/>
  <c r="B7295" i="16"/>
  <c r="N7303" i="16"/>
  <c r="F7303" i="16"/>
  <c r="C7303" i="16"/>
  <c r="B7305" i="16"/>
  <c r="N7311" i="16"/>
  <c r="F7311" i="16"/>
  <c r="C7311" i="16"/>
  <c r="B7313" i="16"/>
  <c r="N7319" i="16"/>
  <c r="F7319" i="16"/>
  <c r="C7319" i="16"/>
  <c r="B7321" i="16"/>
  <c r="N7327" i="16"/>
  <c r="F7327" i="16"/>
  <c r="C7327" i="16"/>
  <c r="B7329" i="16"/>
  <c r="N7335" i="16"/>
  <c r="F7335" i="16"/>
  <c r="C7335" i="16"/>
  <c r="F7282" i="16"/>
  <c r="F7284" i="16"/>
  <c r="F7286" i="16"/>
  <c r="F7288" i="16"/>
  <c r="F7290" i="16"/>
  <c r="F7292" i="16"/>
  <c r="F7294" i="16"/>
  <c r="F7296" i="16"/>
  <c r="F7298" i="16"/>
  <c r="F7300" i="16"/>
  <c r="F7302" i="16"/>
  <c r="F7304" i="16"/>
  <c r="F7306" i="16"/>
  <c r="F7308" i="16"/>
  <c r="F7310" i="16"/>
  <c r="F7312" i="16"/>
  <c r="F7314" i="16"/>
  <c r="F7316" i="16"/>
  <c r="F7318" i="16"/>
  <c r="F7320" i="16"/>
  <c r="F7322" i="16"/>
  <c r="F7324" i="16"/>
  <c r="F7326" i="16"/>
  <c r="F7328" i="16"/>
  <c r="F7330" i="16"/>
  <c r="F7332" i="16"/>
  <c r="F7334" i="16"/>
  <c r="F7336" i="16"/>
  <c r="H31" i="15"/>
  <c r="E31" i="15"/>
  <c r="Q44" i="1" s="1"/>
  <c r="BK26" i="15" l="1"/>
  <c r="BK7" i="15"/>
  <c r="BK8" i="15"/>
  <c r="BK9" i="15"/>
  <c r="BK10" i="15"/>
  <c r="BK11" i="15"/>
  <c r="BK12" i="15"/>
  <c r="BK13" i="15"/>
  <c r="BK14" i="15"/>
  <c r="BK15" i="15"/>
  <c r="BK16" i="15"/>
  <c r="BK17" i="15"/>
  <c r="BK18" i="15"/>
  <c r="BK19" i="15"/>
  <c r="BK20" i="15"/>
  <c r="BK21" i="15"/>
  <c r="BK22" i="15"/>
  <c r="BK23" i="15"/>
  <c r="BK24" i="15"/>
  <c r="BK25" i="15"/>
  <c r="BK27" i="15"/>
  <c r="BK6" i="15"/>
  <c r="M38" i="12" l="1"/>
  <c r="M70" i="12" s="1"/>
  <c r="M101" i="12" l="1"/>
  <c r="AH104" i="12"/>
  <c r="AI104" i="12"/>
  <c r="AH106" i="12"/>
  <c r="AI106" i="12"/>
  <c r="AH107" i="12"/>
  <c r="AI107" i="12"/>
  <c r="AH108" i="12"/>
  <c r="AI108" i="12"/>
  <c r="AH109" i="12"/>
  <c r="AI109" i="12"/>
  <c r="AH111" i="12"/>
  <c r="AI111" i="12"/>
  <c r="AH112" i="12"/>
  <c r="AI112" i="12"/>
  <c r="AH113" i="12"/>
  <c r="AI113" i="12"/>
  <c r="AH114" i="12"/>
  <c r="AI114" i="12"/>
  <c r="AH116" i="12"/>
  <c r="AI116" i="12"/>
  <c r="AH117" i="12"/>
  <c r="AI117" i="12"/>
  <c r="AH118" i="12"/>
  <c r="AI118" i="12"/>
  <c r="AH119" i="12"/>
  <c r="AI119" i="12"/>
  <c r="AH121" i="12"/>
  <c r="AI121" i="12"/>
  <c r="AH122" i="12"/>
  <c r="AI122" i="12"/>
  <c r="AH123" i="12"/>
  <c r="AI123" i="12"/>
  <c r="AI103" i="12"/>
  <c r="AH103" i="12"/>
  <c r="AK88" i="15" l="1"/>
  <c r="AJ88" i="15"/>
  <c r="AI88" i="15"/>
  <c r="AF499" i="13" l="1"/>
  <c r="AE499" i="13"/>
  <c r="AD499" i="13"/>
  <c r="AC499" i="13"/>
  <c r="AG499" i="13"/>
  <c r="AF498" i="13"/>
  <c r="AE498" i="13"/>
  <c r="AD498" i="13"/>
  <c r="AC498" i="13"/>
  <c r="AG498" i="13"/>
  <c r="AF497" i="13"/>
  <c r="AE497" i="13"/>
  <c r="AD497" i="13"/>
  <c r="AC497" i="13"/>
  <c r="AG497" i="13"/>
  <c r="AF496" i="13"/>
  <c r="AE496" i="13"/>
  <c r="AD496" i="13"/>
  <c r="AC496" i="13"/>
  <c r="AA496" i="13"/>
  <c r="U496" i="13"/>
  <c r="AF495" i="13"/>
  <c r="AE495" i="13"/>
  <c r="AD495" i="13"/>
  <c r="AC495" i="13"/>
  <c r="AA495" i="13"/>
  <c r="U495" i="13"/>
  <c r="AF494" i="13"/>
  <c r="AE494" i="13"/>
  <c r="AD494" i="13"/>
  <c r="AC494" i="13"/>
  <c r="AA494" i="13"/>
  <c r="U494" i="13"/>
  <c r="AF493" i="13"/>
  <c r="AE493" i="13"/>
  <c r="AD493" i="13"/>
  <c r="AC493" i="13"/>
  <c r="AA493" i="13"/>
  <c r="U493" i="13"/>
  <c r="AF492" i="13"/>
  <c r="AE492" i="13"/>
  <c r="AD492" i="13"/>
  <c r="AC492" i="13"/>
  <c r="AA492" i="13"/>
  <c r="U492" i="13"/>
  <c r="AF491" i="13"/>
  <c r="AE491" i="13"/>
  <c r="AD491" i="13"/>
  <c r="AC491" i="13"/>
  <c r="AA491" i="13"/>
  <c r="U491" i="13"/>
  <c r="AF490" i="13"/>
  <c r="AE490" i="13"/>
  <c r="AD490" i="13"/>
  <c r="AC490" i="13"/>
  <c r="AA490" i="13"/>
  <c r="U490" i="13"/>
  <c r="AF489" i="13"/>
  <c r="AE489" i="13"/>
  <c r="AD489" i="13"/>
  <c r="AC489" i="13"/>
  <c r="AA489" i="13"/>
  <c r="U489" i="13"/>
  <c r="AF488" i="13"/>
  <c r="AE488" i="13"/>
  <c r="AD488" i="13"/>
  <c r="AC488" i="13"/>
  <c r="AA488" i="13"/>
  <c r="U488" i="13"/>
  <c r="AF487" i="13"/>
  <c r="AE487" i="13"/>
  <c r="AD487" i="13"/>
  <c r="AC487" i="13"/>
  <c r="AA487" i="13"/>
  <c r="U487" i="13"/>
  <c r="AF486" i="13"/>
  <c r="AE486" i="13"/>
  <c r="AD486" i="13"/>
  <c r="AC486" i="13"/>
  <c r="AA486" i="13"/>
  <c r="U486" i="13"/>
  <c r="AF485" i="13"/>
  <c r="AE485" i="13"/>
  <c r="AD485" i="13"/>
  <c r="AC485" i="13"/>
  <c r="AA485" i="13"/>
  <c r="U485" i="13"/>
  <c r="AF484" i="13"/>
  <c r="AE484" i="13"/>
  <c r="AD484" i="13"/>
  <c r="AC484" i="13"/>
  <c r="AA484" i="13"/>
  <c r="U484" i="13"/>
  <c r="AF483" i="13"/>
  <c r="AE483" i="13"/>
  <c r="AD483" i="13"/>
  <c r="AC483" i="13"/>
  <c r="AA483" i="13"/>
  <c r="U483" i="13"/>
  <c r="AF482" i="13"/>
  <c r="AE482" i="13"/>
  <c r="AD482" i="13"/>
  <c r="AC482" i="13"/>
  <c r="AA482" i="13"/>
  <c r="U482" i="13"/>
  <c r="AF481" i="13"/>
  <c r="AE481" i="13"/>
  <c r="AD481" i="13"/>
  <c r="AC481" i="13"/>
  <c r="AA481" i="13"/>
  <c r="U481" i="13"/>
  <c r="AF480" i="13"/>
  <c r="AE480" i="13"/>
  <c r="AD480" i="13"/>
  <c r="AC480" i="13"/>
  <c r="AA480" i="13"/>
  <c r="U480" i="13"/>
  <c r="AF479" i="13"/>
  <c r="AE479" i="13"/>
  <c r="AD479" i="13"/>
  <c r="AC479" i="13"/>
  <c r="AA479" i="13"/>
  <c r="U479" i="13"/>
  <c r="AF478" i="13"/>
  <c r="AE478" i="13"/>
  <c r="AD478" i="13"/>
  <c r="AC478" i="13"/>
  <c r="AA478" i="13"/>
  <c r="U478" i="13"/>
  <c r="AF477" i="13"/>
  <c r="AE477" i="13"/>
  <c r="AD477" i="13"/>
  <c r="AC477" i="13"/>
  <c r="AA477" i="13"/>
  <c r="U477" i="13"/>
  <c r="AF476" i="13"/>
  <c r="AE476" i="13"/>
  <c r="AD476" i="13"/>
  <c r="AC476" i="13"/>
  <c r="AA476" i="13"/>
  <c r="U476" i="13"/>
  <c r="AF475" i="13"/>
  <c r="AE475" i="13"/>
  <c r="AD475" i="13"/>
  <c r="AC475" i="13"/>
  <c r="AA475" i="13"/>
  <c r="U475" i="13"/>
  <c r="AF474" i="13"/>
  <c r="AE474" i="13"/>
  <c r="AD474" i="13"/>
  <c r="AC474" i="13"/>
  <c r="AA474" i="13"/>
  <c r="U474" i="13"/>
  <c r="AF473" i="13"/>
  <c r="AE473" i="13"/>
  <c r="AD473" i="13"/>
  <c r="AC473" i="13"/>
  <c r="AA473" i="13"/>
  <c r="U473" i="13"/>
  <c r="AF472" i="13"/>
  <c r="AE472" i="13"/>
  <c r="AD472" i="13"/>
  <c r="AC472" i="13"/>
  <c r="AA472" i="13"/>
  <c r="U472" i="13"/>
  <c r="AF471" i="13"/>
  <c r="AE471" i="13"/>
  <c r="AD471" i="13"/>
  <c r="AC471" i="13"/>
  <c r="AA471" i="13"/>
  <c r="U471" i="13"/>
  <c r="AF470" i="13"/>
  <c r="AE470" i="13"/>
  <c r="AD470" i="13"/>
  <c r="AC470" i="13"/>
  <c r="AA470" i="13"/>
  <c r="U470" i="13"/>
  <c r="AF469" i="13"/>
  <c r="AE469" i="13"/>
  <c r="AD469" i="13"/>
  <c r="AC469" i="13"/>
  <c r="AA469" i="13"/>
  <c r="U469" i="13"/>
  <c r="AF468" i="13"/>
  <c r="AE468" i="13"/>
  <c r="AD468" i="13"/>
  <c r="AC468" i="13"/>
  <c r="AA468" i="13"/>
  <c r="U468" i="13"/>
  <c r="AF467" i="13"/>
  <c r="AE467" i="13"/>
  <c r="AD467" i="13"/>
  <c r="AC467" i="13"/>
  <c r="AA467" i="13"/>
  <c r="U467" i="13"/>
  <c r="AF466" i="13"/>
  <c r="AE466" i="13"/>
  <c r="AD466" i="13"/>
  <c r="AC466" i="13"/>
  <c r="AA466" i="13"/>
  <c r="U466" i="13"/>
  <c r="AF465" i="13"/>
  <c r="AE465" i="13"/>
  <c r="AD465" i="13"/>
  <c r="AC465" i="13"/>
  <c r="AA465" i="13"/>
  <c r="U465" i="13"/>
  <c r="AF464" i="13"/>
  <c r="AE464" i="13"/>
  <c r="AD464" i="13"/>
  <c r="AC464" i="13"/>
  <c r="AA464" i="13"/>
  <c r="U464" i="13"/>
  <c r="AF463" i="13"/>
  <c r="AE463" i="13"/>
  <c r="AD463" i="13"/>
  <c r="AC463" i="13"/>
  <c r="AA463" i="13"/>
  <c r="U463" i="13"/>
  <c r="AF462" i="13"/>
  <c r="AE462" i="13"/>
  <c r="AD462" i="13"/>
  <c r="AC462" i="13"/>
  <c r="AA462" i="13"/>
  <c r="U462" i="13"/>
  <c r="AF461" i="13"/>
  <c r="AE461" i="13"/>
  <c r="AD461" i="13"/>
  <c r="AC461" i="13"/>
  <c r="AA461" i="13"/>
  <c r="U461" i="13"/>
  <c r="AF460" i="13"/>
  <c r="AE460" i="13"/>
  <c r="AD460" i="13"/>
  <c r="AC460" i="13"/>
  <c r="AA460" i="13"/>
  <c r="U460" i="13"/>
  <c r="AF459" i="13"/>
  <c r="AE459" i="13"/>
  <c r="AD459" i="13"/>
  <c r="AC459" i="13"/>
  <c r="AA459" i="13"/>
  <c r="U459" i="13"/>
  <c r="AF458" i="13"/>
  <c r="AE458" i="13"/>
  <c r="AD458" i="13"/>
  <c r="AC458" i="13"/>
  <c r="AA458" i="13"/>
  <c r="U458" i="13"/>
  <c r="AF457" i="13"/>
  <c r="AE457" i="13"/>
  <c r="AD457" i="13"/>
  <c r="AC457" i="13"/>
  <c r="AA457" i="13"/>
  <c r="U457" i="13"/>
  <c r="AF456" i="13"/>
  <c r="AE456" i="13"/>
  <c r="AD456" i="13"/>
  <c r="AC456" i="13"/>
  <c r="AA456" i="13"/>
  <c r="U456" i="13"/>
  <c r="AF455" i="13"/>
  <c r="AE455" i="13"/>
  <c r="AD455" i="13"/>
  <c r="AC455" i="13"/>
  <c r="AA455" i="13"/>
  <c r="U455" i="13"/>
  <c r="AF454" i="13"/>
  <c r="AE454" i="13"/>
  <c r="AD454" i="13"/>
  <c r="AC454" i="13"/>
  <c r="AA454" i="13"/>
  <c r="U454" i="13"/>
  <c r="AF453" i="13"/>
  <c r="AE453" i="13"/>
  <c r="AD453" i="13"/>
  <c r="AC453" i="13"/>
  <c r="AA453" i="13"/>
  <c r="U453" i="13"/>
  <c r="AF452" i="13"/>
  <c r="AE452" i="13"/>
  <c r="AD452" i="13"/>
  <c r="AC452" i="13"/>
  <c r="AA452" i="13"/>
  <c r="U452" i="13"/>
  <c r="AF451" i="13"/>
  <c r="AE451" i="13"/>
  <c r="AD451" i="13"/>
  <c r="AC451" i="13"/>
  <c r="AA451" i="13"/>
  <c r="U451" i="13"/>
  <c r="AF450" i="13"/>
  <c r="AE450" i="13"/>
  <c r="AD450" i="13"/>
  <c r="AC450" i="13"/>
  <c r="AA450" i="13"/>
  <c r="U450" i="13"/>
  <c r="AF449" i="13"/>
  <c r="AE449" i="13"/>
  <c r="AD449" i="13"/>
  <c r="AC449" i="13"/>
  <c r="AA449" i="13"/>
  <c r="U449" i="13"/>
  <c r="AF448" i="13"/>
  <c r="AE448" i="13"/>
  <c r="AD448" i="13"/>
  <c r="AC448" i="13"/>
  <c r="AA448" i="13"/>
  <c r="U448" i="13"/>
  <c r="AF447" i="13"/>
  <c r="AE447" i="13"/>
  <c r="AD447" i="13"/>
  <c r="AC447" i="13"/>
  <c r="AA447" i="13"/>
  <c r="U447" i="13"/>
  <c r="AF446" i="13"/>
  <c r="AE446" i="13"/>
  <c r="AD446" i="13"/>
  <c r="AC446" i="13"/>
  <c r="AA446" i="13"/>
  <c r="U446" i="13"/>
  <c r="AF445" i="13"/>
  <c r="AE445" i="13"/>
  <c r="AD445" i="13"/>
  <c r="AC445" i="13"/>
  <c r="AA445" i="13"/>
  <c r="U445" i="13"/>
  <c r="AF444" i="13"/>
  <c r="AE444" i="13"/>
  <c r="AD444" i="13"/>
  <c r="AC444" i="13"/>
  <c r="AA444" i="13"/>
  <c r="U444" i="13"/>
  <c r="AF443" i="13"/>
  <c r="AE443" i="13"/>
  <c r="AD443" i="13"/>
  <c r="AC443" i="13"/>
  <c r="AA443" i="13"/>
  <c r="U443" i="13"/>
  <c r="AF442" i="13"/>
  <c r="AE442" i="13"/>
  <c r="AD442" i="13"/>
  <c r="AC442" i="13"/>
  <c r="AA442" i="13"/>
  <c r="U442" i="13"/>
  <c r="AF441" i="13"/>
  <c r="AE441" i="13"/>
  <c r="AD441" i="13"/>
  <c r="AC441" i="13"/>
  <c r="AA441" i="13"/>
  <c r="U441" i="13"/>
  <c r="AF440" i="13"/>
  <c r="AE440" i="13"/>
  <c r="AD440" i="13"/>
  <c r="AC440" i="13"/>
  <c r="AA440" i="13"/>
  <c r="U440" i="13"/>
  <c r="AF439" i="13"/>
  <c r="AE439" i="13"/>
  <c r="AD439" i="13"/>
  <c r="AC439" i="13"/>
  <c r="AA439" i="13"/>
  <c r="U439" i="13"/>
  <c r="AF438" i="13"/>
  <c r="AE438" i="13"/>
  <c r="AD438" i="13"/>
  <c r="AC438" i="13"/>
  <c r="AA438" i="13"/>
  <c r="U438" i="13"/>
  <c r="AF437" i="13"/>
  <c r="AE437" i="13"/>
  <c r="AD437" i="13"/>
  <c r="AC437" i="13"/>
  <c r="AA437" i="13"/>
  <c r="U437" i="13"/>
  <c r="AF436" i="13"/>
  <c r="AE436" i="13"/>
  <c r="AD436" i="13"/>
  <c r="AC436" i="13"/>
  <c r="AA436" i="13"/>
  <c r="U436" i="13"/>
  <c r="AF435" i="13"/>
  <c r="AE435" i="13"/>
  <c r="AD435" i="13"/>
  <c r="AC435" i="13"/>
  <c r="AA435" i="13"/>
  <c r="U435" i="13"/>
  <c r="AF434" i="13"/>
  <c r="AE434" i="13"/>
  <c r="AD434" i="13"/>
  <c r="AC434" i="13"/>
  <c r="AA434" i="13"/>
  <c r="U434" i="13"/>
  <c r="AF433" i="13"/>
  <c r="AE433" i="13"/>
  <c r="AD433" i="13"/>
  <c r="AC433" i="13"/>
  <c r="AA433" i="13"/>
  <c r="U433" i="13"/>
  <c r="AF432" i="13"/>
  <c r="AE432" i="13"/>
  <c r="AD432" i="13"/>
  <c r="AC432" i="13"/>
  <c r="AA432" i="13"/>
  <c r="U432" i="13"/>
  <c r="AF431" i="13"/>
  <c r="AE431" i="13"/>
  <c r="AD431" i="13"/>
  <c r="AC431" i="13"/>
  <c r="AA431" i="13"/>
  <c r="U431" i="13"/>
  <c r="AF430" i="13"/>
  <c r="AE430" i="13"/>
  <c r="AD430" i="13"/>
  <c r="AC430" i="13"/>
  <c r="AA430" i="13"/>
  <c r="U430" i="13"/>
  <c r="AF429" i="13"/>
  <c r="AE429" i="13"/>
  <c r="AD429" i="13"/>
  <c r="AC429" i="13"/>
  <c r="AA429" i="13"/>
  <c r="U429" i="13"/>
  <c r="AF428" i="13"/>
  <c r="AE428" i="13"/>
  <c r="AD428" i="13"/>
  <c r="AC428" i="13"/>
  <c r="AA428" i="13"/>
  <c r="U428" i="13"/>
  <c r="AF427" i="13"/>
  <c r="AE427" i="13"/>
  <c r="AD427" i="13"/>
  <c r="AC427" i="13"/>
  <c r="AA427" i="13"/>
  <c r="U427" i="13"/>
  <c r="AF426" i="13"/>
  <c r="AE426" i="13"/>
  <c r="AD426" i="13"/>
  <c r="AC426" i="13"/>
  <c r="AA426" i="13"/>
  <c r="U426" i="13"/>
  <c r="AF425" i="13"/>
  <c r="AE425" i="13"/>
  <c r="AD425" i="13"/>
  <c r="AC425" i="13"/>
  <c r="AA425" i="13"/>
  <c r="U425" i="13"/>
  <c r="AF424" i="13"/>
  <c r="AE424" i="13"/>
  <c r="AD424" i="13"/>
  <c r="AC424" i="13"/>
  <c r="AA424" i="13"/>
  <c r="U424" i="13"/>
  <c r="AF423" i="13"/>
  <c r="AE423" i="13"/>
  <c r="AD423" i="13"/>
  <c r="AC423" i="13"/>
  <c r="AA423" i="13"/>
  <c r="U423" i="13"/>
  <c r="AF422" i="13"/>
  <c r="AE422" i="13"/>
  <c r="AD422" i="13"/>
  <c r="AC422" i="13"/>
  <c r="AA422" i="13"/>
  <c r="U422" i="13"/>
  <c r="AF421" i="13"/>
  <c r="AE421" i="13"/>
  <c r="AD421" i="13"/>
  <c r="AC421" i="13"/>
  <c r="AA421" i="13"/>
  <c r="U421" i="13"/>
  <c r="AF420" i="13"/>
  <c r="AE420" i="13"/>
  <c r="AD420" i="13"/>
  <c r="AC420" i="13"/>
  <c r="AA420" i="13"/>
  <c r="U420" i="13"/>
  <c r="AF419" i="13"/>
  <c r="AE419" i="13"/>
  <c r="AD419" i="13"/>
  <c r="AC419" i="13"/>
  <c r="AA419" i="13"/>
  <c r="U419" i="13"/>
  <c r="AF418" i="13"/>
  <c r="AE418" i="13"/>
  <c r="AD418" i="13"/>
  <c r="AC418" i="13"/>
  <c r="AA418" i="13"/>
  <c r="U418" i="13"/>
  <c r="AF417" i="13"/>
  <c r="AE417" i="13"/>
  <c r="AD417" i="13"/>
  <c r="AC417" i="13"/>
  <c r="AA417" i="13"/>
  <c r="U417" i="13"/>
  <c r="AF416" i="13"/>
  <c r="AE416" i="13"/>
  <c r="AD416" i="13"/>
  <c r="AC416" i="13"/>
  <c r="AA416" i="13"/>
  <c r="U416" i="13"/>
  <c r="AF415" i="13"/>
  <c r="AE415" i="13"/>
  <c r="AD415" i="13"/>
  <c r="AC415" i="13"/>
  <c r="AA415" i="13"/>
  <c r="U415" i="13"/>
  <c r="AF414" i="13"/>
  <c r="AE414" i="13"/>
  <c r="AD414" i="13"/>
  <c r="AC414" i="13"/>
  <c r="AA414" i="13"/>
  <c r="U414" i="13"/>
  <c r="AF413" i="13"/>
  <c r="AE413" i="13"/>
  <c r="AD413" i="13"/>
  <c r="AC413" i="13"/>
  <c r="AA413" i="13"/>
  <c r="U413" i="13"/>
  <c r="AF412" i="13"/>
  <c r="AE412" i="13"/>
  <c r="AD412" i="13"/>
  <c r="AC412" i="13"/>
  <c r="AA412" i="13"/>
  <c r="U412" i="13"/>
  <c r="AF411" i="13"/>
  <c r="AE411" i="13"/>
  <c r="AD411" i="13"/>
  <c r="AC411" i="13"/>
  <c r="AA411" i="13"/>
  <c r="U411" i="13"/>
  <c r="AF410" i="13"/>
  <c r="AE410" i="13"/>
  <c r="AD410" i="13"/>
  <c r="AC410" i="13"/>
  <c r="AA410" i="13"/>
  <c r="U410" i="13"/>
  <c r="AF409" i="13"/>
  <c r="AE409" i="13"/>
  <c r="AD409" i="13"/>
  <c r="AC409" i="13"/>
  <c r="AA409" i="13"/>
  <c r="U409" i="13"/>
  <c r="AF408" i="13"/>
  <c r="AE408" i="13"/>
  <c r="AD408" i="13"/>
  <c r="AC408" i="13"/>
  <c r="AA408" i="13"/>
  <c r="U408" i="13"/>
  <c r="AF407" i="13"/>
  <c r="AE407" i="13"/>
  <c r="AD407" i="13"/>
  <c r="AC407" i="13"/>
  <c r="AA407" i="13"/>
  <c r="U407" i="13"/>
  <c r="AF406" i="13"/>
  <c r="AE406" i="13"/>
  <c r="AD406" i="13"/>
  <c r="AC406" i="13"/>
  <c r="AA406" i="13"/>
  <c r="U406" i="13"/>
  <c r="AF405" i="13"/>
  <c r="AE405" i="13"/>
  <c r="AD405" i="13"/>
  <c r="AC405" i="13"/>
  <c r="AA405" i="13"/>
  <c r="U405" i="13"/>
  <c r="AF404" i="13"/>
  <c r="AE404" i="13"/>
  <c r="AD404" i="13"/>
  <c r="AC404" i="13"/>
  <c r="AA404" i="13"/>
  <c r="U404" i="13"/>
  <c r="AO403" i="13"/>
  <c r="AF403" i="13"/>
  <c r="AE403" i="13"/>
  <c r="AD403" i="13"/>
  <c r="AC403" i="13"/>
  <c r="AA403" i="13"/>
  <c r="U403" i="13"/>
  <c r="AO402" i="13"/>
  <c r="AF402" i="13"/>
  <c r="AE402" i="13"/>
  <c r="AD402" i="13"/>
  <c r="AC402" i="13"/>
  <c r="AA402" i="13"/>
  <c r="U402" i="13"/>
  <c r="AO401" i="13"/>
  <c r="AF401" i="13"/>
  <c r="AE401" i="13"/>
  <c r="AD401" i="13"/>
  <c r="AC401" i="13"/>
  <c r="AA401" i="13"/>
  <c r="U401" i="13"/>
  <c r="AO400" i="13"/>
  <c r="AF400" i="13"/>
  <c r="AE400" i="13"/>
  <c r="AD400" i="13"/>
  <c r="AC400" i="13"/>
  <c r="AA400" i="13"/>
  <c r="U400" i="13"/>
  <c r="AO399" i="13"/>
  <c r="AF399" i="13"/>
  <c r="AE399" i="13"/>
  <c r="AD399" i="13"/>
  <c r="AC399" i="13"/>
  <c r="AA399" i="13"/>
  <c r="U399" i="13"/>
  <c r="AO398" i="13"/>
  <c r="AF398" i="13"/>
  <c r="AE398" i="13"/>
  <c r="AD398" i="13"/>
  <c r="AC398" i="13"/>
  <c r="AA398" i="13"/>
  <c r="U398" i="13"/>
  <c r="AO397" i="13"/>
  <c r="AF397" i="13"/>
  <c r="AE397" i="13"/>
  <c r="AD397" i="13"/>
  <c r="AC397" i="13"/>
  <c r="AA397" i="13"/>
  <c r="U397" i="13"/>
  <c r="AO396" i="13"/>
  <c r="AF396" i="13"/>
  <c r="AE396" i="13"/>
  <c r="AD396" i="13"/>
  <c r="AC396" i="13"/>
  <c r="AA396" i="13"/>
  <c r="U396" i="13"/>
  <c r="AO395" i="13"/>
  <c r="AF395" i="13"/>
  <c r="AE395" i="13"/>
  <c r="AD395" i="13"/>
  <c r="AC395" i="13"/>
  <c r="AA395" i="13"/>
  <c r="U395" i="13"/>
  <c r="AO394" i="13"/>
  <c r="AE394" i="13"/>
  <c r="AD394" i="13"/>
  <c r="AC394" i="13"/>
  <c r="Z394" i="13"/>
  <c r="AA394" i="13" s="1"/>
  <c r="T394" i="13"/>
  <c r="AO393" i="13"/>
  <c r="AE393" i="13"/>
  <c r="AD393" i="13"/>
  <c r="AC393" i="13"/>
  <c r="AA393" i="13"/>
  <c r="U393" i="13"/>
  <c r="AO392" i="13"/>
  <c r="AF392" i="13"/>
  <c r="AE392" i="13"/>
  <c r="AD392" i="13"/>
  <c r="AC392" i="13"/>
  <c r="AA392" i="13"/>
  <c r="U392" i="13"/>
  <c r="AO391" i="13"/>
  <c r="AF391" i="13"/>
  <c r="AE391" i="13"/>
  <c r="AD391" i="13"/>
  <c r="AC391" i="13"/>
  <c r="AA391" i="13"/>
  <c r="U391" i="13"/>
  <c r="AO390" i="13"/>
  <c r="AF390" i="13"/>
  <c r="AE390" i="13"/>
  <c r="AD390" i="13"/>
  <c r="AC390" i="13"/>
  <c r="AA390" i="13"/>
  <c r="U390" i="13"/>
  <c r="AO389" i="13"/>
  <c r="AF389" i="13"/>
  <c r="AE389" i="13"/>
  <c r="AD389" i="13"/>
  <c r="AC389" i="13"/>
  <c r="AA389" i="13"/>
  <c r="U389" i="13"/>
  <c r="AO388" i="13"/>
  <c r="AF388" i="13"/>
  <c r="AE388" i="13"/>
  <c r="AD388" i="13"/>
  <c r="AC388" i="13"/>
  <c r="AA388" i="13"/>
  <c r="U388" i="13"/>
  <c r="AO387" i="13"/>
  <c r="AF387" i="13"/>
  <c r="AE387" i="13"/>
  <c r="AD387" i="13"/>
  <c r="AC387" i="13"/>
  <c r="AA387" i="13"/>
  <c r="U387" i="13"/>
  <c r="AO386" i="13"/>
  <c r="AF386" i="13"/>
  <c r="AE386" i="13"/>
  <c r="AD386" i="13"/>
  <c r="AC386" i="13"/>
  <c r="AA386" i="13"/>
  <c r="U386" i="13"/>
  <c r="AO385" i="13"/>
  <c r="AF385" i="13"/>
  <c r="AE385" i="13"/>
  <c r="AD385" i="13"/>
  <c r="AC385" i="13"/>
  <c r="AA385" i="13"/>
  <c r="U385" i="13"/>
  <c r="AO384" i="13"/>
  <c r="AF384" i="13"/>
  <c r="AE384" i="13"/>
  <c r="AD384" i="13"/>
  <c r="AC384" i="13"/>
  <c r="AA384" i="13"/>
  <c r="U384" i="13"/>
  <c r="AO383" i="13"/>
  <c r="AF383" i="13"/>
  <c r="AE383" i="13"/>
  <c r="AD383" i="13"/>
  <c r="AC383" i="13"/>
  <c r="AA383" i="13"/>
  <c r="U383" i="13"/>
  <c r="AO382" i="13"/>
  <c r="AF382" i="13"/>
  <c r="AE382" i="13"/>
  <c r="AD382" i="13"/>
  <c r="AC382" i="13"/>
  <c r="AA382" i="13"/>
  <c r="U382" i="13"/>
  <c r="AO381" i="13"/>
  <c r="AF381" i="13"/>
  <c r="AE381" i="13"/>
  <c r="AD381" i="13"/>
  <c r="AC381" i="13"/>
  <c r="AA381" i="13"/>
  <c r="U381" i="13"/>
  <c r="AO380" i="13"/>
  <c r="AF380" i="13"/>
  <c r="AE380" i="13"/>
  <c r="AD380" i="13"/>
  <c r="AC380" i="13"/>
  <c r="AA380" i="13"/>
  <c r="U380" i="13"/>
  <c r="AO379" i="13"/>
  <c r="AF379" i="13"/>
  <c r="AE379" i="13"/>
  <c r="AD379" i="13"/>
  <c r="AC379" i="13"/>
  <c r="AA379" i="13"/>
  <c r="U379" i="13"/>
  <c r="AO378" i="13"/>
  <c r="AF378" i="13"/>
  <c r="AE378" i="13"/>
  <c r="AD378" i="13"/>
  <c r="AC378" i="13"/>
  <c r="AA378" i="13"/>
  <c r="U378" i="13"/>
  <c r="AO377" i="13"/>
  <c r="AF377" i="13"/>
  <c r="AE377" i="13"/>
  <c r="AD377" i="13"/>
  <c r="AC377" i="13"/>
  <c r="AA377" i="13"/>
  <c r="U377" i="13"/>
  <c r="AO376" i="13"/>
  <c r="AF376" i="13"/>
  <c r="AE376" i="13"/>
  <c r="AD376" i="13"/>
  <c r="AC376" i="13"/>
  <c r="AA376" i="13"/>
  <c r="U376" i="13"/>
  <c r="AO375" i="13"/>
  <c r="AF375" i="13"/>
  <c r="AE375" i="13"/>
  <c r="AD375" i="13"/>
  <c r="AC375" i="13"/>
  <c r="AA375" i="13"/>
  <c r="U375" i="13"/>
  <c r="AO374" i="13"/>
  <c r="AF374" i="13"/>
  <c r="AE374" i="13"/>
  <c r="AD374" i="13"/>
  <c r="AC374" i="13"/>
  <c r="AA374" i="13"/>
  <c r="U374" i="13"/>
  <c r="AO373" i="13"/>
  <c r="AF373" i="13"/>
  <c r="AE373" i="13"/>
  <c r="AD373" i="13"/>
  <c r="AC373" i="13"/>
  <c r="AA373" i="13"/>
  <c r="U373" i="13"/>
  <c r="AO372" i="13"/>
  <c r="AF372" i="13"/>
  <c r="AE372" i="13"/>
  <c r="AD372" i="13"/>
  <c r="AC372" i="13"/>
  <c r="AA372" i="13"/>
  <c r="U372" i="13"/>
  <c r="AO371" i="13"/>
  <c r="AF371" i="13"/>
  <c r="AE371" i="13"/>
  <c r="AD371" i="13"/>
  <c r="AC371" i="13"/>
  <c r="AA371" i="13"/>
  <c r="U371" i="13"/>
  <c r="AO370" i="13"/>
  <c r="AF370" i="13"/>
  <c r="AE370" i="13"/>
  <c r="AD370" i="13"/>
  <c r="AC370" i="13"/>
  <c r="AA370" i="13"/>
  <c r="U370" i="13"/>
  <c r="AO369" i="13"/>
  <c r="AF369" i="13"/>
  <c r="AE369" i="13"/>
  <c r="AD369" i="13"/>
  <c r="AC369" i="13"/>
  <c r="AA369" i="13"/>
  <c r="U369" i="13"/>
  <c r="AO368" i="13"/>
  <c r="AF368" i="13"/>
  <c r="AE368" i="13"/>
  <c r="AD368" i="13"/>
  <c r="AC368" i="13"/>
  <c r="AA368" i="13"/>
  <c r="U368" i="13"/>
  <c r="AO367" i="13"/>
  <c r="AF367" i="13"/>
  <c r="AE367" i="13"/>
  <c r="AD367" i="13"/>
  <c r="AC367" i="13"/>
  <c r="AA367" i="13"/>
  <c r="U367" i="13"/>
  <c r="AO366" i="13"/>
  <c r="AF366" i="13"/>
  <c r="AE366" i="13"/>
  <c r="AD366" i="13"/>
  <c r="AC366" i="13"/>
  <c r="AA366" i="13"/>
  <c r="U366" i="13"/>
  <c r="AO365" i="13"/>
  <c r="AF365" i="13"/>
  <c r="AE365" i="13"/>
  <c r="AD365" i="13"/>
  <c r="AC365" i="13"/>
  <c r="AA365" i="13"/>
  <c r="U365" i="13"/>
  <c r="AO364" i="13"/>
  <c r="AF364" i="13"/>
  <c r="AE364" i="13"/>
  <c r="AD364" i="13"/>
  <c r="AC364" i="13"/>
  <c r="AA364" i="13"/>
  <c r="U364" i="13"/>
  <c r="AO363" i="13"/>
  <c r="AF363" i="13"/>
  <c r="AE363" i="13"/>
  <c r="AD363" i="13"/>
  <c r="AC363" i="13"/>
  <c r="AA363" i="13"/>
  <c r="U363" i="13"/>
  <c r="AO362" i="13"/>
  <c r="AF362" i="13"/>
  <c r="AE362" i="13"/>
  <c r="AD362" i="13"/>
  <c r="AC362" i="13"/>
  <c r="AA362" i="13"/>
  <c r="U362" i="13"/>
  <c r="AO361" i="13"/>
  <c r="AF361" i="13"/>
  <c r="AE361" i="13"/>
  <c r="AD361" i="13"/>
  <c r="AC361" i="13"/>
  <c r="AA361" i="13"/>
  <c r="U361" i="13"/>
  <c r="AO360" i="13"/>
  <c r="AF360" i="13"/>
  <c r="AE360" i="13"/>
  <c r="AD360" i="13"/>
  <c r="AC360" i="13"/>
  <c r="AA360" i="13"/>
  <c r="U360" i="13"/>
  <c r="AO359" i="13"/>
  <c r="AF359" i="13"/>
  <c r="AE359" i="13"/>
  <c r="AD359" i="13"/>
  <c r="AC359" i="13"/>
  <c r="AA359" i="13"/>
  <c r="U359" i="13"/>
  <c r="AO358" i="13"/>
  <c r="AF358" i="13"/>
  <c r="AE358" i="13"/>
  <c r="AD358" i="13"/>
  <c r="AC358" i="13"/>
  <c r="AA358" i="13"/>
  <c r="U358" i="13"/>
  <c r="AO357" i="13"/>
  <c r="AF357" i="13"/>
  <c r="AE357" i="13"/>
  <c r="AD357" i="13"/>
  <c r="AC357" i="13"/>
  <c r="AA357" i="13"/>
  <c r="U357" i="13"/>
  <c r="AO356" i="13"/>
  <c r="AF356" i="13"/>
  <c r="AE356" i="13"/>
  <c r="AD356" i="13"/>
  <c r="AC356" i="13"/>
  <c r="AA356" i="13"/>
  <c r="U356" i="13"/>
  <c r="AO355" i="13"/>
  <c r="AF355" i="13"/>
  <c r="AE355" i="13"/>
  <c r="AD355" i="13"/>
  <c r="AC355" i="13"/>
  <c r="AA355" i="13"/>
  <c r="U355" i="13"/>
  <c r="AO354" i="13"/>
  <c r="AO353" i="13"/>
  <c r="AF353" i="13"/>
  <c r="AE353" i="13"/>
  <c r="AD353" i="13"/>
  <c r="AC353" i="13"/>
  <c r="AA353" i="13"/>
  <c r="U353" i="13"/>
  <c r="AO352" i="13"/>
  <c r="AF352" i="13"/>
  <c r="AE352" i="13"/>
  <c r="AD352" i="13"/>
  <c r="AC352" i="13"/>
  <c r="AA352" i="13"/>
  <c r="U352" i="13"/>
  <c r="AO351" i="13"/>
  <c r="AF351" i="13"/>
  <c r="AE351" i="13"/>
  <c r="AD351" i="13"/>
  <c r="AC351" i="13"/>
  <c r="AA351" i="13"/>
  <c r="U351" i="13"/>
  <c r="AO350" i="13"/>
  <c r="AF350" i="13"/>
  <c r="AE350" i="13"/>
  <c r="AD350" i="13"/>
  <c r="AC350" i="13"/>
  <c r="AA350" i="13"/>
  <c r="U350" i="13"/>
  <c r="AO349" i="13"/>
  <c r="AF349" i="13"/>
  <c r="AE349" i="13"/>
  <c r="AD349" i="13"/>
  <c r="AC349" i="13"/>
  <c r="AA349" i="13"/>
  <c r="U349" i="13"/>
  <c r="AO348" i="13"/>
  <c r="AF348" i="13"/>
  <c r="AE348" i="13"/>
  <c r="AD348" i="13"/>
  <c r="AC348" i="13"/>
  <c r="AA348" i="13"/>
  <c r="U348" i="13"/>
  <c r="AO347" i="13"/>
  <c r="AF347" i="13"/>
  <c r="AE347" i="13"/>
  <c r="AD347" i="13"/>
  <c r="AC347" i="13"/>
  <c r="AA347" i="13"/>
  <c r="U347" i="13"/>
  <c r="AO346" i="13"/>
  <c r="AF346" i="13"/>
  <c r="AE346" i="13"/>
  <c r="AD346" i="13"/>
  <c r="AC346" i="13"/>
  <c r="AA346" i="13"/>
  <c r="U346" i="13"/>
  <c r="AO345" i="13"/>
  <c r="AF345" i="13"/>
  <c r="AE345" i="13"/>
  <c r="AD345" i="13"/>
  <c r="AC345" i="13"/>
  <c r="AA345" i="13"/>
  <c r="U345" i="13"/>
  <c r="AO344" i="13"/>
  <c r="AF344" i="13"/>
  <c r="AE344" i="13"/>
  <c r="AD344" i="13"/>
  <c r="AC344" i="13"/>
  <c r="AA344" i="13"/>
  <c r="U344" i="13"/>
  <c r="AO343" i="13"/>
  <c r="AF343" i="13"/>
  <c r="AE343" i="13"/>
  <c r="AD343" i="13"/>
  <c r="AC343" i="13"/>
  <c r="AA343" i="13"/>
  <c r="U343" i="13"/>
  <c r="AO342" i="13"/>
  <c r="AF342" i="13"/>
  <c r="AE342" i="13"/>
  <c r="AD342" i="13"/>
  <c r="AC342" i="13"/>
  <c r="AA342" i="13"/>
  <c r="U342" i="13"/>
  <c r="AO341" i="13"/>
  <c r="AF341" i="13"/>
  <c r="AE341" i="13"/>
  <c r="AD341" i="13"/>
  <c r="AC341" i="13"/>
  <c r="AA341" i="13"/>
  <c r="U341" i="13"/>
  <c r="AO340" i="13"/>
  <c r="AF340" i="13"/>
  <c r="AE340" i="13"/>
  <c r="AD340" i="13"/>
  <c r="AC340" i="13"/>
  <c r="AA340" i="13"/>
  <c r="U340" i="13"/>
  <c r="AO339" i="13"/>
  <c r="AF339" i="13"/>
  <c r="AE339" i="13"/>
  <c r="AD339" i="13"/>
  <c r="AC339" i="13"/>
  <c r="AA339" i="13"/>
  <c r="U339" i="13"/>
  <c r="AO338" i="13"/>
  <c r="AF338" i="13"/>
  <c r="AE338" i="13"/>
  <c r="AD338" i="13"/>
  <c r="AC338" i="13"/>
  <c r="AA338" i="13"/>
  <c r="U338" i="13"/>
  <c r="AO337" i="13"/>
  <c r="AF337" i="13"/>
  <c r="AE337" i="13"/>
  <c r="AD337" i="13"/>
  <c r="AC337" i="13"/>
  <c r="AA337" i="13"/>
  <c r="U337" i="13"/>
  <c r="AO336" i="13"/>
  <c r="AF336" i="13"/>
  <c r="AE336" i="13"/>
  <c r="AD336" i="13"/>
  <c r="AC336" i="13"/>
  <c r="AA336" i="13"/>
  <c r="U336" i="13"/>
  <c r="AO335" i="13"/>
  <c r="AF335" i="13"/>
  <c r="AE335" i="13"/>
  <c r="AD335" i="13"/>
  <c r="AC335" i="13"/>
  <c r="AA335" i="13"/>
  <c r="U335" i="13"/>
  <c r="AO334" i="13"/>
  <c r="AF334" i="13"/>
  <c r="AE334" i="13"/>
  <c r="AD334" i="13"/>
  <c r="AC334" i="13"/>
  <c r="AA334" i="13"/>
  <c r="U334" i="13"/>
  <c r="AO333" i="13"/>
  <c r="AF333" i="13"/>
  <c r="AE333" i="13"/>
  <c r="AD333" i="13"/>
  <c r="AC333" i="13"/>
  <c r="AA333" i="13"/>
  <c r="U333" i="13"/>
  <c r="AO332" i="13"/>
  <c r="AF332" i="13"/>
  <c r="AE332" i="13"/>
  <c r="AD332" i="13"/>
  <c r="AC332" i="13"/>
  <c r="AA332" i="13"/>
  <c r="U332" i="13"/>
  <c r="AO331" i="13"/>
  <c r="AF331" i="13"/>
  <c r="AE331" i="13"/>
  <c r="AD331" i="13"/>
  <c r="AC331" i="13"/>
  <c r="AA331" i="13"/>
  <c r="U331" i="13"/>
  <c r="AO330" i="13"/>
  <c r="AF330" i="13"/>
  <c r="AE330" i="13"/>
  <c r="AD330" i="13"/>
  <c r="AC330" i="13"/>
  <c r="AA330" i="13"/>
  <c r="U330" i="13"/>
  <c r="AO329" i="13"/>
  <c r="AF329" i="13"/>
  <c r="AE329" i="13"/>
  <c r="AD329" i="13"/>
  <c r="AC329" i="13"/>
  <c r="AA329" i="13"/>
  <c r="U329" i="13"/>
  <c r="AO328" i="13"/>
  <c r="AF328" i="13"/>
  <c r="AE328" i="13"/>
  <c r="AD328" i="13"/>
  <c r="AC328" i="13"/>
  <c r="AA328" i="13"/>
  <c r="U328" i="13"/>
  <c r="AO327" i="13"/>
  <c r="AF327" i="13"/>
  <c r="AE327" i="13"/>
  <c r="AD327" i="13"/>
  <c r="AC327" i="13"/>
  <c r="AA327" i="13"/>
  <c r="U327" i="13"/>
  <c r="AO326" i="13"/>
  <c r="AF326" i="13"/>
  <c r="AE326" i="13"/>
  <c r="AD326" i="13"/>
  <c r="AC326" i="13"/>
  <c r="AA326" i="13"/>
  <c r="U326" i="13"/>
  <c r="AO325" i="13"/>
  <c r="AF325" i="13"/>
  <c r="AE325" i="13"/>
  <c r="AD325" i="13"/>
  <c r="AC325" i="13"/>
  <c r="AA325" i="13"/>
  <c r="U325" i="13"/>
  <c r="AO324" i="13"/>
  <c r="AF324" i="13"/>
  <c r="AE324" i="13"/>
  <c r="AD324" i="13"/>
  <c r="AC324" i="13"/>
  <c r="AA324" i="13"/>
  <c r="U324" i="13"/>
  <c r="AO323" i="13"/>
  <c r="AO322" i="13"/>
  <c r="AO321" i="13"/>
  <c r="AF321" i="13"/>
  <c r="AE321" i="13"/>
  <c r="AD321" i="13"/>
  <c r="AC321" i="13"/>
  <c r="AA321" i="13"/>
  <c r="U321" i="13"/>
  <c r="AO320" i="13"/>
  <c r="AF320" i="13"/>
  <c r="AE320" i="13"/>
  <c r="AD320" i="13"/>
  <c r="AC320" i="13"/>
  <c r="AA320" i="13"/>
  <c r="U320" i="13"/>
  <c r="AO319" i="13"/>
  <c r="AF319" i="13"/>
  <c r="AE319" i="13"/>
  <c r="AD319" i="13"/>
  <c r="AC319" i="13"/>
  <c r="AA319" i="13"/>
  <c r="U319" i="13"/>
  <c r="AO318" i="13"/>
  <c r="AF318" i="13"/>
  <c r="AE318" i="13"/>
  <c r="AD318" i="13"/>
  <c r="AC318" i="13"/>
  <c r="AA318" i="13"/>
  <c r="U318" i="13"/>
  <c r="AO317" i="13"/>
  <c r="AF317" i="13"/>
  <c r="AE317" i="13"/>
  <c r="AD317" i="13"/>
  <c r="AC317" i="13"/>
  <c r="AA317" i="13"/>
  <c r="U317" i="13"/>
  <c r="AO316" i="13"/>
  <c r="AF316" i="13"/>
  <c r="AE316" i="13"/>
  <c r="AD316" i="13"/>
  <c r="AC316" i="13"/>
  <c r="AA316" i="13"/>
  <c r="U316" i="13"/>
  <c r="AO315" i="13"/>
  <c r="AO314" i="13"/>
  <c r="AO313" i="13"/>
  <c r="AF313" i="13"/>
  <c r="AE313" i="13"/>
  <c r="AD313" i="13"/>
  <c r="AC313" i="13"/>
  <c r="AA313" i="13"/>
  <c r="U313" i="13"/>
  <c r="AO312" i="13"/>
  <c r="AF312" i="13"/>
  <c r="AE312" i="13"/>
  <c r="AD312" i="13"/>
  <c r="AC312" i="13"/>
  <c r="AA312" i="13"/>
  <c r="U312" i="13"/>
  <c r="AO311" i="13"/>
  <c r="AF311" i="13"/>
  <c r="AE311" i="13"/>
  <c r="AD311" i="13"/>
  <c r="AC311" i="13"/>
  <c r="AA311" i="13"/>
  <c r="U311" i="13"/>
  <c r="AO310" i="13"/>
  <c r="AF310" i="13"/>
  <c r="AE310" i="13"/>
  <c r="AD310" i="13"/>
  <c r="AC310" i="13"/>
  <c r="AA310" i="13"/>
  <c r="U310" i="13"/>
  <c r="AO309" i="13"/>
  <c r="AF309" i="13"/>
  <c r="AE309" i="13"/>
  <c r="AD309" i="13"/>
  <c r="AC309" i="13"/>
  <c r="AA309" i="13"/>
  <c r="U309" i="13"/>
  <c r="AO308" i="13"/>
  <c r="AF308" i="13"/>
  <c r="AE308" i="13"/>
  <c r="AD308" i="13"/>
  <c r="AC308" i="13"/>
  <c r="AA308" i="13"/>
  <c r="U308" i="13"/>
  <c r="AO307" i="13"/>
  <c r="AF307" i="13"/>
  <c r="AE307" i="13"/>
  <c r="AD307" i="13"/>
  <c r="AC307" i="13"/>
  <c r="AA307" i="13"/>
  <c r="U307" i="13"/>
  <c r="AO306" i="13"/>
  <c r="AF306" i="13"/>
  <c r="AE306" i="13"/>
  <c r="AD306" i="13"/>
  <c r="AC306" i="13"/>
  <c r="AA306" i="13"/>
  <c r="U306" i="13"/>
  <c r="AO305" i="13"/>
  <c r="AF305" i="13"/>
  <c r="AE305" i="13"/>
  <c r="AD305" i="13"/>
  <c r="AC305" i="13"/>
  <c r="AA305" i="13"/>
  <c r="U305" i="13"/>
  <c r="AO304" i="13"/>
  <c r="AF304" i="13"/>
  <c r="AE304" i="13"/>
  <c r="AD304" i="13"/>
  <c r="AC304" i="13"/>
  <c r="AA304" i="13"/>
  <c r="U304" i="13"/>
  <c r="AO303" i="13"/>
  <c r="AF303" i="13"/>
  <c r="AE303" i="13"/>
  <c r="AD303" i="13"/>
  <c r="AC303" i="13"/>
  <c r="AA303" i="13"/>
  <c r="U303" i="13"/>
  <c r="AO302" i="13"/>
  <c r="AF302" i="13"/>
  <c r="AE302" i="13"/>
  <c r="AD302" i="13"/>
  <c r="AC302" i="13"/>
  <c r="AA302" i="13"/>
  <c r="U302" i="13"/>
  <c r="AO301" i="13"/>
  <c r="AF301" i="13"/>
  <c r="AE301" i="13"/>
  <c r="AD301" i="13"/>
  <c r="AC301" i="13"/>
  <c r="AA301" i="13"/>
  <c r="U301" i="13"/>
  <c r="AO300" i="13"/>
  <c r="AF300" i="13"/>
  <c r="AE300" i="13"/>
  <c r="AD300" i="13"/>
  <c r="AC300" i="13"/>
  <c r="AA300" i="13"/>
  <c r="U300" i="13"/>
  <c r="AO299" i="13"/>
  <c r="AF299" i="13"/>
  <c r="AE299" i="13"/>
  <c r="AD299" i="13"/>
  <c r="AC299" i="13"/>
  <c r="AA299" i="13"/>
  <c r="U299" i="13"/>
  <c r="AO298" i="13"/>
  <c r="AF298" i="13"/>
  <c r="AE298" i="13"/>
  <c r="AD298" i="13"/>
  <c r="AC298" i="13"/>
  <c r="AA298" i="13"/>
  <c r="U298" i="13"/>
  <c r="AO297" i="13"/>
  <c r="AF297" i="13"/>
  <c r="AE297" i="13"/>
  <c r="AD297" i="13"/>
  <c r="AC297" i="13"/>
  <c r="AA297" i="13"/>
  <c r="U297" i="13"/>
  <c r="AO296" i="13"/>
  <c r="AF296" i="13"/>
  <c r="AE296" i="13"/>
  <c r="AD296" i="13"/>
  <c r="AC296" i="13"/>
  <c r="AA296" i="13"/>
  <c r="U296" i="13"/>
  <c r="AO295" i="13"/>
  <c r="AF295" i="13"/>
  <c r="AE295" i="13"/>
  <c r="AD295" i="13"/>
  <c r="AC295" i="13"/>
  <c r="AA295" i="13"/>
  <c r="U295" i="13"/>
  <c r="AO294" i="13"/>
  <c r="AF294" i="13"/>
  <c r="AE294" i="13"/>
  <c r="AD294" i="13"/>
  <c r="AC294" i="13"/>
  <c r="AA294" i="13"/>
  <c r="U294" i="13"/>
  <c r="AO293" i="13"/>
  <c r="AE293" i="13"/>
  <c r="AD293" i="13"/>
  <c r="AC293" i="13"/>
  <c r="Z293" i="13"/>
  <c r="AA293" i="13" s="1"/>
  <c r="T293" i="13"/>
  <c r="U293" i="13" s="1"/>
  <c r="AO292" i="13"/>
  <c r="AF292" i="13"/>
  <c r="AE292" i="13"/>
  <c r="AD292" i="13"/>
  <c r="AC292" i="13"/>
  <c r="AA292" i="13"/>
  <c r="U292" i="13"/>
  <c r="AO291" i="13"/>
  <c r="AF291" i="13"/>
  <c r="AE291" i="13"/>
  <c r="AD291" i="13"/>
  <c r="AC291" i="13"/>
  <c r="AA291" i="13"/>
  <c r="U291" i="13"/>
  <c r="AO290" i="13"/>
  <c r="AF290" i="13"/>
  <c r="AE290" i="13"/>
  <c r="AD290" i="13"/>
  <c r="AC290" i="13"/>
  <c r="AA290" i="13"/>
  <c r="U290" i="13"/>
  <c r="AO289" i="13"/>
  <c r="AF289" i="13"/>
  <c r="AE289" i="13"/>
  <c r="AD289" i="13"/>
  <c r="AC289" i="13"/>
  <c r="AA289" i="13"/>
  <c r="U289" i="13"/>
  <c r="AO288" i="13"/>
  <c r="AF288" i="13"/>
  <c r="AE288" i="13"/>
  <c r="AD288" i="13"/>
  <c r="AC288" i="13"/>
  <c r="AA288" i="13"/>
  <c r="U288" i="13"/>
  <c r="AO287" i="13"/>
  <c r="AF287" i="13"/>
  <c r="AE287" i="13"/>
  <c r="AD287" i="13"/>
  <c r="AC287" i="13"/>
  <c r="AA287" i="13"/>
  <c r="U287" i="13"/>
  <c r="AO286" i="13"/>
  <c r="AF286" i="13"/>
  <c r="AE286" i="13"/>
  <c r="AD286" i="13"/>
  <c r="AC286" i="13"/>
  <c r="AA286" i="13"/>
  <c r="U286" i="13"/>
  <c r="AO285" i="13"/>
  <c r="AF285" i="13"/>
  <c r="AE285" i="13"/>
  <c r="AD285" i="13"/>
  <c r="AC285" i="13"/>
  <c r="AA285" i="13"/>
  <c r="U285" i="13"/>
  <c r="AO284" i="13"/>
  <c r="AF284" i="13"/>
  <c r="AE284" i="13"/>
  <c r="AD284" i="13"/>
  <c r="AC284" i="13"/>
  <c r="AA284" i="13"/>
  <c r="U284" i="13"/>
  <c r="AO283" i="13"/>
  <c r="AF283" i="13"/>
  <c r="AE283" i="13"/>
  <c r="AD283" i="13"/>
  <c r="AC283" i="13"/>
  <c r="AA283" i="13"/>
  <c r="U283" i="13"/>
  <c r="AO282" i="13"/>
  <c r="AF282" i="13"/>
  <c r="AE282" i="13"/>
  <c r="AD282" i="13"/>
  <c r="AC282" i="13"/>
  <c r="AA282" i="13"/>
  <c r="U282" i="13"/>
  <c r="AO281" i="13"/>
  <c r="AF281" i="13"/>
  <c r="AE281" i="13"/>
  <c r="AD281" i="13"/>
  <c r="AC281" i="13"/>
  <c r="AA281" i="13"/>
  <c r="U281" i="13"/>
  <c r="AO280" i="13"/>
  <c r="AA280" i="13"/>
  <c r="U280" i="13"/>
  <c r="AO279" i="13"/>
  <c r="AF279" i="13"/>
  <c r="AE279" i="13"/>
  <c r="AD279" i="13"/>
  <c r="AC279" i="13"/>
  <c r="AA279" i="13"/>
  <c r="U279" i="13"/>
  <c r="AO278" i="13"/>
  <c r="AA278" i="13"/>
  <c r="U278" i="13"/>
  <c r="AO277" i="13"/>
  <c r="AF277" i="13"/>
  <c r="AE277" i="13"/>
  <c r="AD277" i="13"/>
  <c r="AC277" i="13"/>
  <c r="AA277" i="13"/>
  <c r="U277" i="13"/>
  <c r="AO276" i="13"/>
  <c r="AF276" i="13"/>
  <c r="AE276" i="13"/>
  <c r="AD276" i="13"/>
  <c r="AC276" i="13"/>
  <c r="AA276" i="13"/>
  <c r="U276" i="13"/>
  <c r="AO275" i="13"/>
  <c r="AF275" i="13"/>
  <c r="AE275" i="13"/>
  <c r="AD275" i="13"/>
  <c r="AC275" i="13"/>
  <c r="AA275" i="13"/>
  <c r="U275" i="13"/>
  <c r="AO274" i="13"/>
  <c r="AF274" i="13"/>
  <c r="AE274" i="13"/>
  <c r="AD274" i="13"/>
  <c r="AC274" i="13"/>
  <c r="AA274" i="13"/>
  <c r="U274" i="13"/>
  <c r="AO273" i="13"/>
  <c r="AF273" i="13"/>
  <c r="AE273" i="13"/>
  <c r="AD273" i="13"/>
  <c r="AC273" i="13"/>
  <c r="AA273" i="13"/>
  <c r="U273" i="13"/>
  <c r="AO272" i="13"/>
  <c r="AF272" i="13"/>
  <c r="AE272" i="13"/>
  <c r="AD272" i="13"/>
  <c r="AC272" i="13"/>
  <c r="AA272" i="13"/>
  <c r="U272" i="13"/>
  <c r="AO271" i="13"/>
  <c r="AF271" i="13"/>
  <c r="AE271" i="13"/>
  <c r="AD271" i="13"/>
  <c r="AC271" i="13"/>
  <c r="AA271" i="13"/>
  <c r="U271" i="13"/>
  <c r="AO270" i="13"/>
  <c r="AF270" i="13"/>
  <c r="AE270" i="13"/>
  <c r="AD270" i="13"/>
  <c r="AC270" i="13"/>
  <c r="AA270" i="13"/>
  <c r="U270" i="13"/>
  <c r="AO269" i="13"/>
  <c r="AF269" i="13"/>
  <c r="AE269" i="13"/>
  <c r="AC269" i="13"/>
  <c r="AA269" i="13"/>
  <c r="U269" i="13"/>
  <c r="AO268" i="13"/>
  <c r="AF268" i="13"/>
  <c r="AE268" i="13"/>
  <c r="AC268" i="13"/>
  <c r="AA268" i="13"/>
  <c r="U268" i="13"/>
  <c r="AD268" i="13"/>
  <c r="AO267" i="13"/>
  <c r="AF267" i="13"/>
  <c r="AE267" i="13"/>
  <c r="AC267" i="13"/>
  <c r="AA267" i="13"/>
  <c r="U267" i="13"/>
  <c r="AO266" i="13"/>
  <c r="AF266" i="13"/>
  <c r="AE266" i="13"/>
  <c r="AD266" i="13"/>
  <c r="AC266" i="13"/>
  <c r="AA266" i="13"/>
  <c r="U266" i="13"/>
  <c r="AO265" i="13"/>
  <c r="AF265" i="13"/>
  <c r="AE265" i="13"/>
  <c r="AD265" i="13"/>
  <c r="AC265" i="13"/>
  <c r="AA265" i="13"/>
  <c r="U265" i="13"/>
  <c r="AO264" i="13"/>
  <c r="AF264" i="13"/>
  <c r="AE264" i="13"/>
  <c r="AC264" i="13"/>
  <c r="AA264" i="13"/>
  <c r="U264" i="13"/>
  <c r="AO263" i="13"/>
  <c r="AF263" i="13"/>
  <c r="AE263" i="13"/>
  <c r="AD263" i="13"/>
  <c r="AC263" i="13"/>
  <c r="AA263" i="13"/>
  <c r="U263" i="13"/>
  <c r="AO262" i="13"/>
  <c r="AF262" i="13"/>
  <c r="AE262" i="13"/>
  <c r="AC262" i="13"/>
  <c r="AA262" i="13"/>
  <c r="U262" i="13"/>
  <c r="AO261" i="13"/>
  <c r="AF261" i="13"/>
  <c r="AE261" i="13"/>
  <c r="AD261" i="13"/>
  <c r="AC261" i="13"/>
  <c r="AA261" i="13"/>
  <c r="U261" i="13"/>
  <c r="AO260" i="13"/>
  <c r="AF260" i="13"/>
  <c r="AE260" i="13"/>
  <c r="AC260" i="13"/>
  <c r="AA260" i="13"/>
  <c r="U260" i="13"/>
  <c r="AO259" i="13"/>
  <c r="AF259" i="13"/>
  <c r="AE259" i="13"/>
  <c r="AD259" i="13"/>
  <c r="AC259" i="13"/>
  <c r="AA259" i="13"/>
  <c r="U259" i="13"/>
  <c r="AO258" i="13"/>
  <c r="AF258" i="13"/>
  <c r="AE258" i="13"/>
  <c r="AC258" i="13"/>
  <c r="AA258" i="13"/>
  <c r="U258" i="13"/>
  <c r="AO257" i="13"/>
  <c r="AF257" i="13"/>
  <c r="AE257" i="13"/>
  <c r="AD257" i="13"/>
  <c r="AC257" i="13"/>
  <c r="AA257" i="13"/>
  <c r="U257" i="13"/>
  <c r="AO256" i="13"/>
  <c r="AF256" i="13"/>
  <c r="AE256" i="13"/>
  <c r="AD256" i="13"/>
  <c r="AC256" i="13"/>
  <c r="AA256" i="13"/>
  <c r="U256" i="13"/>
  <c r="AO255" i="13"/>
  <c r="AF255" i="13"/>
  <c r="AE255" i="13"/>
  <c r="AD255" i="13"/>
  <c r="AC255" i="13"/>
  <c r="AA255" i="13"/>
  <c r="U255" i="13"/>
  <c r="AO254" i="13"/>
  <c r="AF254" i="13"/>
  <c r="AE254" i="13"/>
  <c r="AD254" i="13"/>
  <c r="AC254" i="13"/>
  <c r="AA254" i="13"/>
  <c r="U254" i="13"/>
  <c r="AO253" i="13"/>
  <c r="AF253" i="13"/>
  <c r="AE253" i="13"/>
  <c r="AD253" i="13"/>
  <c r="AC253" i="13"/>
  <c r="AA253" i="13"/>
  <c r="U253" i="13"/>
  <c r="AO252" i="13"/>
  <c r="AF252" i="13"/>
  <c r="AE252" i="13"/>
  <c r="AD252" i="13"/>
  <c r="AC252" i="13"/>
  <c r="AA252" i="13"/>
  <c r="U252" i="13"/>
  <c r="AO251" i="13"/>
  <c r="AF251" i="13"/>
  <c r="AE251" i="13"/>
  <c r="AD251" i="13"/>
  <c r="AC251" i="13"/>
  <c r="AA251" i="13"/>
  <c r="U251" i="13"/>
  <c r="AO250" i="13"/>
  <c r="AF250" i="13"/>
  <c r="AE250" i="13"/>
  <c r="AD250" i="13"/>
  <c r="AC250" i="13"/>
  <c r="AA250" i="13"/>
  <c r="U250" i="13"/>
  <c r="AO249" i="13"/>
  <c r="AF249" i="13"/>
  <c r="AE249" i="13"/>
  <c r="AD249" i="13"/>
  <c r="AC249" i="13"/>
  <c r="AA249" i="13"/>
  <c r="U249" i="13"/>
  <c r="AO248" i="13"/>
  <c r="AF248" i="13"/>
  <c r="AE248" i="13"/>
  <c r="AD248" i="13"/>
  <c r="AC248" i="13"/>
  <c r="AA248" i="13"/>
  <c r="U248" i="13"/>
  <c r="AO247" i="13"/>
  <c r="AF247" i="13"/>
  <c r="AE247" i="13"/>
  <c r="AD247" i="13"/>
  <c r="AC247" i="13"/>
  <c r="AA247" i="13"/>
  <c r="U247" i="13"/>
  <c r="AO246" i="13"/>
  <c r="AF246" i="13"/>
  <c r="AE246" i="13"/>
  <c r="AD246" i="13"/>
  <c r="AC246" i="13"/>
  <c r="AA246" i="13"/>
  <c r="U246" i="13"/>
  <c r="AO245" i="13"/>
  <c r="AF245" i="13"/>
  <c r="AE245" i="13"/>
  <c r="AD245" i="13"/>
  <c r="AC245" i="13"/>
  <c r="AA245" i="13"/>
  <c r="U245" i="13"/>
  <c r="AO244" i="13"/>
  <c r="AF244" i="13"/>
  <c r="AE244" i="13"/>
  <c r="AD244" i="13"/>
  <c r="AC244" i="13"/>
  <c r="AA244" i="13"/>
  <c r="U244" i="13"/>
  <c r="AO243" i="13"/>
  <c r="AF243" i="13"/>
  <c r="AE243" i="13"/>
  <c r="AD243" i="13"/>
  <c r="AC243" i="13"/>
  <c r="AA243" i="13"/>
  <c r="U243" i="13"/>
  <c r="AO242" i="13"/>
  <c r="AF242" i="13"/>
  <c r="AE242" i="13"/>
  <c r="AD242" i="13"/>
  <c r="AC242" i="13"/>
  <c r="AA242" i="13"/>
  <c r="U242" i="13"/>
  <c r="AO241" i="13"/>
  <c r="AF241" i="13"/>
  <c r="AE241" i="13"/>
  <c r="AD241" i="13"/>
  <c r="AC241" i="13"/>
  <c r="AA241" i="13"/>
  <c r="U241" i="13"/>
  <c r="AO240" i="13"/>
  <c r="AF240" i="13"/>
  <c r="AE240" i="13"/>
  <c r="AD240" i="13"/>
  <c r="AC240" i="13"/>
  <c r="AA240" i="13"/>
  <c r="U240" i="13"/>
  <c r="AO239" i="13"/>
  <c r="AF239" i="13"/>
  <c r="AE239" i="13"/>
  <c r="AD239" i="13"/>
  <c r="AC239" i="13"/>
  <c r="AA239" i="13"/>
  <c r="U239" i="13"/>
  <c r="AO238" i="13"/>
  <c r="AF238" i="13"/>
  <c r="AE238" i="13"/>
  <c r="AD238" i="13"/>
  <c r="AC238" i="13"/>
  <c r="AA238" i="13"/>
  <c r="U238" i="13"/>
  <c r="AO237" i="13"/>
  <c r="AF237" i="13"/>
  <c r="AE237" i="13"/>
  <c r="AD237" i="13"/>
  <c r="AC237" i="13"/>
  <c r="AA237" i="13"/>
  <c r="U237" i="13"/>
  <c r="AO236" i="13"/>
  <c r="AF236" i="13"/>
  <c r="AE236" i="13"/>
  <c r="AD236" i="13"/>
  <c r="AC236" i="13"/>
  <c r="AA236" i="13"/>
  <c r="U236" i="13"/>
  <c r="AO235" i="13"/>
  <c r="AF235" i="13"/>
  <c r="AE235" i="13"/>
  <c r="AD235" i="13"/>
  <c r="AC235" i="13"/>
  <c r="AA235" i="13"/>
  <c r="U235" i="13"/>
  <c r="AO234" i="13"/>
  <c r="AF234" i="13"/>
  <c r="AE234" i="13"/>
  <c r="AD234" i="13"/>
  <c r="AC234" i="13"/>
  <c r="AA234" i="13"/>
  <c r="U234" i="13"/>
  <c r="AO233" i="13"/>
  <c r="AF233" i="13"/>
  <c r="AE233" i="13"/>
  <c r="AD233" i="13"/>
  <c r="AC233" i="13"/>
  <c r="AA233" i="13"/>
  <c r="U233" i="13"/>
  <c r="AO232" i="13"/>
  <c r="AF232" i="13"/>
  <c r="AE232" i="13"/>
  <c r="AD232" i="13"/>
  <c r="AC232" i="13"/>
  <c r="AA232" i="13"/>
  <c r="U232" i="13"/>
  <c r="AO231" i="13"/>
  <c r="AF231" i="13"/>
  <c r="AE231" i="13"/>
  <c r="AD231" i="13"/>
  <c r="AC231" i="13"/>
  <c r="AA231" i="13"/>
  <c r="U231" i="13"/>
  <c r="AO230" i="13"/>
  <c r="AF230" i="13"/>
  <c r="AE230" i="13"/>
  <c r="AD230" i="13"/>
  <c r="AC230" i="13"/>
  <c r="AA230" i="13"/>
  <c r="U230" i="13"/>
  <c r="AO229" i="13"/>
  <c r="AF229" i="13"/>
  <c r="AE229" i="13"/>
  <c r="AD229" i="13"/>
  <c r="AC229" i="13"/>
  <c r="AA229" i="13"/>
  <c r="U229" i="13"/>
  <c r="AO228" i="13"/>
  <c r="AF228" i="13"/>
  <c r="AE228" i="13"/>
  <c r="AD228" i="13"/>
  <c r="AC228" i="13"/>
  <c r="AA228" i="13"/>
  <c r="U228" i="13"/>
  <c r="AO227" i="13"/>
  <c r="AF227" i="13"/>
  <c r="AE227" i="13"/>
  <c r="AD227" i="13"/>
  <c r="AC227" i="13"/>
  <c r="AA227" i="13"/>
  <c r="U227" i="13"/>
  <c r="AO226" i="13"/>
  <c r="AF226" i="13"/>
  <c r="AE226" i="13"/>
  <c r="AD226" i="13"/>
  <c r="AC226" i="13"/>
  <c r="AA226" i="13"/>
  <c r="U226" i="13"/>
  <c r="AO225" i="13"/>
  <c r="AF225" i="13"/>
  <c r="AE225" i="13"/>
  <c r="AD225" i="13"/>
  <c r="AC225" i="13"/>
  <c r="AA225" i="13"/>
  <c r="U225" i="13"/>
  <c r="AO224" i="13"/>
  <c r="AF224" i="13"/>
  <c r="AE224" i="13"/>
  <c r="AD224" i="13"/>
  <c r="AC224" i="13"/>
  <c r="AA224" i="13"/>
  <c r="U224" i="13"/>
  <c r="AO223" i="13"/>
  <c r="AO222" i="13"/>
  <c r="AF222" i="13"/>
  <c r="AE222" i="13"/>
  <c r="AD222" i="13"/>
  <c r="AC222" i="13"/>
  <c r="AA222" i="13"/>
  <c r="U222" i="13"/>
  <c r="AO221" i="13"/>
  <c r="AF221" i="13"/>
  <c r="AE221" i="13"/>
  <c r="AD221" i="13"/>
  <c r="AC221" i="13"/>
  <c r="AA221" i="13"/>
  <c r="U221" i="13"/>
  <c r="AO220" i="13"/>
  <c r="AF220" i="13"/>
  <c r="AE220" i="13"/>
  <c r="AD220" i="13"/>
  <c r="AC220" i="13"/>
  <c r="AA220" i="13"/>
  <c r="U220" i="13"/>
  <c r="AO219" i="13"/>
  <c r="AF219" i="13"/>
  <c r="AE219" i="13"/>
  <c r="AD219" i="13"/>
  <c r="AC219" i="13"/>
  <c r="AA219" i="13"/>
  <c r="U219" i="13"/>
  <c r="AO218" i="13"/>
  <c r="AF218" i="13"/>
  <c r="AE218" i="13"/>
  <c r="AD218" i="13"/>
  <c r="AC218" i="13"/>
  <c r="AA218" i="13"/>
  <c r="U218" i="13"/>
  <c r="AO217" i="13"/>
  <c r="AF217" i="13"/>
  <c r="AE217" i="13"/>
  <c r="AD217" i="13"/>
  <c r="AC217" i="13"/>
  <c r="AA217" i="13"/>
  <c r="U217" i="13"/>
  <c r="AO216" i="13"/>
  <c r="AF216" i="13"/>
  <c r="AE216" i="13"/>
  <c r="AD216" i="13"/>
  <c r="AC216" i="13"/>
  <c r="AA216" i="13"/>
  <c r="U216" i="13"/>
  <c r="AO215" i="13"/>
  <c r="AF215" i="13"/>
  <c r="AE215" i="13"/>
  <c r="AD215" i="13"/>
  <c r="AC215" i="13"/>
  <c r="AA215" i="13"/>
  <c r="U215" i="13"/>
  <c r="AO214" i="13"/>
  <c r="AF214" i="13"/>
  <c r="AE214" i="13"/>
  <c r="AD214" i="13"/>
  <c r="AC214" i="13"/>
  <c r="AA214" i="13"/>
  <c r="U214" i="13"/>
  <c r="AO213" i="13"/>
  <c r="AF213" i="13"/>
  <c r="AE213" i="13"/>
  <c r="AD213" i="13"/>
  <c r="AC213" i="13"/>
  <c r="AA213" i="13"/>
  <c r="U213" i="13"/>
  <c r="AO212" i="13"/>
  <c r="AF212" i="13"/>
  <c r="AE212" i="13"/>
  <c r="AD212" i="13"/>
  <c r="AC212" i="13"/>
  <c r="AA212" i="13"/>
  <c r="U212" i="13"/>
  <c r="AO211" i="13"/>
  <c r="AF211" i="13"/>
  <c r="AE211" i="13"/>
  <c r="AD211" i="13"/>
  <c r="AC211" i="13"/>
  <c r="AA211" i="13"/>
  <c r="U211" i="13"/>
  <c r="AO210" i="13"/>
  <c r="AF210" i="13"/>
  <c r="AE210" i="13"/>
  <c r="AD210" i="13"/>
  <c r="AC210" i="13"/>
  <c r="AA210" i="13"/>
  <c r="U210" i="13"/>
  <c r="AO209" i="13"/>
  <c r="AF209" i="13"/>
  <c r="AE209" i="13"/>
  <c r="AD209" i="13"/>
  <c r="AC209" i="13"/>
  <c r="AA209" i="13"/>
  <c r="U209" i="13"/>
  <c r="AO208" i="13"/>
  <c r="AF208" i="13"/>
  <c r="AE208" i="13"/>
  <c r="AD208" i="13"/>
  <c r="AC208" i="13"/>
  <c r="AA208" i="13"/>
  <c r="U208" i="13"/>
  <c r="AO207" i="13"/>
  <c r="AF207" i="13"/>
  <c r="AE207" i="13"/>
  <c r="AD207" i="13"/>
  <c r="AC207" i="13"/>
  <c r="AA207" i="13"/>
  <c r="U207" i="13"/>
  <c r="AO206" i="13"/>
  <c r="AF206" i="13"/>
  <c r="AE206" i="13"/>
  <c r="AD206" i="13"/>
  <c r="AC206" i="13"/>
  <c r="AA206" i="13"/>
  <c r="U206" i="13"/>
  <c r="AO205" i="13"/>
  <c r="AF205" i="13"/>
  <c r="AE205" i="13"/>
  <c r="AD205" i="13"/>
  <c r="AC205" i="13"/>
  <c r="AA205" i="13"/>
  <c r="U205" i="13"/>
  <c r="AO204" i="13"/>
  <c r="AF204" i="13"/>
  <c r="AE204" i="13"/>
  <c r="AD204" i="13"/>
  <c r="AC204" i="13"/>
  <c r="AA204" i="13"/>
  <c r="U204" i="13"/>
  <c r="AO203" i="13"/>
  <c r="AF203" i="13"/>
  <c r="AE203" i="13"/>
  <c r="AD203" i="13"/>
  <c r="AC203" i="13"/>
  <c r="AA203" i="13"/>
  <c r="U203" i="13"/>
  <c r="AO202" i="13"/>
  <c r="AF202" i="13"/>
  <c r="AE202" i="13"/>
  <c r="AD202" i="13"/>
  <c r="AC202" i="13"/>
  <c r="AA202" i="13"/>
  <c r="U202" i="13"/>
  <c r="AO201" i="13"/>
  <c r="AF201" i="13"/>
  <c r="AE201" i="13"/>
  <c r="AD201" i="13"/>
  <c r="AC201" i="13"/>
  <c r="AA201" i="13"/>
  <c r="U201" i="13"/>
  <c r="AO200" i="13"/>
  <c r="AF200" i="13"/>
  <c r="AE200" i="13"/>
  <c r="AD200" i="13"/>
  <c r="AC200" i="13"/>
  <c r="AA200" i="13"/>
  <c r="U200" i="13"/>
  <c r="AO199" i="13"/>
  <c r="AF199" i="13"/>
  <c r="AE199" i="13"/>
  <c r="AD199" i="13"/>
  <c r="AC199" i="13"/>
  <c r="AA199" i="13"/>
  <c r="U199" i="13"/>
  <c r="AO198" i="13"/>
  <c r="AF198" i="13"/>
  <c r="AE198" i="13"/>
  <c r="AD198" i="13"/>
  <c r="AC198" i="13"/>
  <c r="AA198" i="13"/>
  <c r="U198" i="13"/>
  <c r="AO197" i="13"/>
  <c r="AF197" i="13"/>
  <c r="AE197" i="13"/>
  <c r="AD197" i="13"/>
  <c r="AC197" i="13"/>
  <c r="AA197" i="13"/>
  <c r="U197" i="13"/>
  <c r="AO196" i="13"/>
  <c r="AF196" i="13"/>
  <c r="AE196" i="13"/>
  <c r="AD196" i="13"/>
  <c r="AC196" i="13"/>
  <c r="AA196" i="13"/>
  <c r="U196" i="13"/>
  <c r="AO195" i="13"/>
  <c r="AF195" i="13"/>
  <c r="AE195" i="13"/>
  <c r="AD195" i="13"/>
  <c r="AC195" i="13"/>
  <c r="AA195" i="13"/>
  <c r="U195" i="13"/>
  <c r="AO194" i="13"/>
  <c r="AF194" i="13"/>
  <c r="AE194" i="13"/>
  <c r="AD194" i="13"/>
  <c r="AC194" i="13"/>
  <c r="AA194" i="13"/>
  <c r="U194" i="13"/>
  <c r="AO193" i="13"/>
  <c r="AF193" i="13"/>
  <c r="AE193" i="13"/>
  <c r="AD193" i="13"/>
  <c r="AC193" i="13"/>
  <c r="AA193" i="13"/>
  <c r="U193" i="13"/>
  <c r="AO192" i="13"/>
  <c r="AF192" i="13"/>
  <c r="AE192" i="13"/>
  <c r="AD192" i="13"/>
  <c r="AC192" i="13"/>
  <c r="AA192" i="13"/>
  <c r="U192" i="13"/>
  <c r="AO191" i="13"/>
  <c r="AF191" i="13"/>
  <c r="AE191" i="13"/>
  <c r="AD191" i="13"/>
  <c r="AC191" i="13"/>
  <c r="AA191" i="13"/>
  <c r="U191" i="13"/>
  <c r="AO190" i="13"/>
  <c r="AC190" i="13"/>
  <c r="AA190" i="13"/>
  <c r="U190" i="13"/>
  <c r="AO189" i="13"/>
  <c r="AF189" i="13"/>
  <c r="AE189" i="13"/>
  <c r="AD189" i="13"/>
  <c r="AC189" i="13"/>
  <c r="AA189" i="13"/>
  <c r="U189" i="13"/>
  <c r="AO188" i="13"/>
  <c r="AF188" i="13"/>
  <c r="AE188" i="13"/>
  <c r="AD188" i="13"/>
  <c r="AC188" i="13"/>
  <c r="AA188" i="13"/>
  <c r="U188" i="13"/>
  <c r="AO187" i="13"/>
  <c r="AE187" i="13"/>
  <c r="AD187" i="13"/>
  <c r="AC187" i="13"/>
  <c r="AA187" i="13"/>
  <c r="U187" i="13"/>
  <c r="AF187" i="13"/>
  <c r="AO186" i="13"/>
  <c r="AE186" i="13"/>
  <c r="AD186" i="13"/>
  <c r="AC186" i="13"/>
  <c r="AA186" i="13"/>
  <c r="U186" i="13"/>
  <c r="AF186" i="13"/>
  <c r="AO185" i="13"/>
  <c r="AO184" i="13"/>
  <c r="AF184" i="13"/>
  <c r="AE184" i="13"/>
  <c r="AD184" i="13"/>
  <c r="AC184" i="13"/>
  <c r="AA184" i="13"/>
  <c r="U184" i="13"/>
  <c r="AO183" i="13"/>
  <c r="AF183" i="13"/>
  <c r="AE183" i="13"/>
  <c r="AD183" i="13"/>
  <c r="AC183" i="13"/>
  <c r="AA183" i="13"/>
  <c r="U183" i="13"/>
  <c r="AO182" i="13"/>
  <c r="AF182" i="13"/>
  <c r="AE182" i="13"/>
  <c r="AD182" i="13"/>
  <c r="AC182" i="13"/>
  <c r="AA182" i="13"/>
  <c r="U182" i="13"/>
  <c r="AO181" i="13"/>
  <c r="AF181" i="13"/>
  <c r="AE181" i="13"/>
  <c r="AD181" i="13"/>
  <c r="AC181" i="13"/>
  <c r="AA181" i="13"/>
  <c r="U181" i="13"/>
  <c r="AO180" i="13"/>
  <c r="AF180" i="13"/>
  <c r="AE180" i="13"/>
  <c r="AD180" i="13"/>
  <c r="AC180" i="13"/>
  <c r="AA180" i="13"/>
  <c r="U180" i="13"/>
  <c r="AO179" i="13"/>
  <c r="AF179" i="13"/>
  <c r="AE179" i="13"/>
  <c r="AD179" i="13"/>
  <c r="AC179" i="13"/>
  <c r="AA179" i="13"/>
  <c r="U179" i="13"/>
  <c r="AO178" i="13"/>
  <c r="AF178" i="13"/>
  <c r="AE178" i="13"/>
  <c r="AD178" i="13"/>
  <c r="AC178" i="13"/>
  <c r="AA178" i="13"/>
  <c r="U178" i="13"/>
  <c r="AO177" i="13"/>
  <c r="AF177" i="13"/>
  <c r="AE177" i="13"/>
  <c r="AD177" i="13"/>
  <c r="AC177" i="13"/>
  <c r="AA177" i="13"/>
  <c r="U177" i="13"/>
  <c r="AO176" i="13"/>
  <c r="AF176" i="13"/>
  <c r="AE176" i="13"/>
  <c r="AD176" i="13"/>
  <c r="AC176" i="13"/>
  <c r="AA176" i="13"/>
  <c r="U176" i="13"/>
  <c r="AO175" i="13"/>
  <c r="AF175" i="13"/>
  <c r="AE175" i="13"/>
  <c r="AD175" i="13"/>
  <c r="AC175" i="13"/>
  <c r="AA175" i="13"/>
  <c r="U175" i="13"/>
  <c r="AO174" i="13"/>
  <c r="AF174" i="13"/>
  <c r="AE174" i="13"/>
  <c r="AD174" i="13"/>
  <c r="AC174" i="13"/>
  <c r="AA174" i="13"/>
  <c r="U174" i="13"/>
  <c r="AO173" i="13"/>
  <c r="AF173" i="13"/>
  <c r="AE173" i="13"/>
  <c r="AD173" i="13"/>
  <c r="AC173" i="13"/>
  <c r="AA173" i="13"/>
  <c r="U173" i="13"/>
  <c r="AO172" i="13"/>
  <c r="AF172" i="13"/>
  <c r="AE172" i="13"/>
  <c r="AD172" i="13"/>
  <c r="AC172" i="13"/>
  <c r="AA172" i="13"/>
  <c r="U172" i="13"/>
  <c r="AO171" i="13"/>
  <c r="AF171" i="13"/>
  <c r="AE171" i="13"/>
  <c r="AD171" i="13"/>
  <c r="AC171" i="13"/>
  <c r="AA171" i="13"/>
  <c r="U171" i="13"/>
  <c r="AO170" i="13"/>
  <c r="AF170" i="13"/>
  <c r="AE170" i="13"/>
  <c r="AD170" i="13"/>
  <c r="AC170" i="13"/>
  <c r="AA170" i="13"/>
  <c r="U170" i="13"/>
  <c r="AO169" i="13"/>
  <c r="AF169" i="13"/>
  <c r="AE169" i="13"/>
  <c r="AD169" i="13"/>
  <c r="AC169" i="13"/>
  <c r="AA169" i="13"/>
  <c r="U169" i="13"/>
  <c r="AO168" i="13"/>
  <c r="AF168" i="13"/>
  <c r="AE168" i="13"/>
  <c r="AD168" i="13"/>
  <c r="AC168" i="13"/>
  <c r="AA168" i="13"/>
  <c r="U168" i="13"/>
  <c r="AO167" i="13"/>
  <c r="AF167" i="13"/>
  <c r="AE167" i="13"/>
  <c r="AD167" i="13"/>
  <c r="AC167" i="13"/>
  <c r="AA167" i="13"/>
  <c r="U167" i="13"/>
  <c r="AO166" i="13"/>
  <c r="AF166" i="13"/>
  <c r="AE166" i="13"/>
  <c r="AD166" i="13"/>
  <c r="AC166" i="13"/>
  <c r="AA166" i="13"/>
  <c r="U166" i="13"/>
  <c r="AO165" i="13"/>
  <c r="AF165" i="13"/>
  <c r="AE165" i="13"/>
  <c r="AD165" i="13"/>
  <c r="AC165" i="13"/>
  <c r="AA165" i="13"/>
  <c r="U165" i="13"/>
  <c r="AO164" i="13"/>
  <c r="AF164" i="13"/>
  <c r="AE164" i="13"/>
  <c r="AD164" i="13"/>
  <c r="AC164" i="13"/>
  <c r="AA164" i="13"/>
  <c r="U164" i="13"/>
  <c r="AO163" i="13"/>
  <c r="AF163" i="13"/>
  <c r="AE163" i="13"/>
  <c r="AD163" i="13"/>
  <c r="AC163" i="13"/>
  <c r="AA163" i="13"/>
  <c r="U163" i="13"/>
  <c r="AO162" i="13"/>
  <c r="AF162" i="13"/>
  <c r="AE162" i="13"/>
  <c r="AD162" i="13"/>
  <c r="AC162" i="13"/>
  <c r="AA162" i="13"/>
  <c r="U162" i="13"/>
  <c r="AO161" i="13"/>
  <c r="AF161" i="13"/>
  <c r="AE161" i="13"/>
  <c r="AD161" i="13"/>
  <c r="AC161" i="13"/>
  <c r="AA161" i="13"/>
  <c r="U161" i="13"/>
  <c r="AO160" i="13"/>
  <c r="AF160" i="13"/>
  <c r="AE160" i="13"/>
  <c r="AD160" i="13"/>
  <c r="AC160" i="13"/>
  <c r="AA160" i="13"/>
  <c r="U160" i="13"/>
  <c r="AO159" i="13"/>
  <c r="AF159" i="13"/>
  <c r="AE159" i="13"/>
  <c r="AD159" i="13"/>
  <c r="AC159" i="13"/>
  <c r="AA159" i="13"/>
  <c r="U159" i="13"/>
  <c r="AO158" i="13"/>
  <c r="AF158" i="13"/>
  <c r="AE158" i="13"/>
  <c r="AD158" i="13"/>
  <c r="AC158" i="13"/>
  <c r="AA158" i="13"/>
  <c r="U158" i="13"/>
  <c r="AO157" i="13"/>
  <c r="AF157" i="13"/>
  <c r="AE157" i="13"/>
  <c r="AD157" i="13"/>
  <c r="AC157" i="13"/>
  <c r="AA157" i="13"/>
  <c r="U157" i="13"/>
  <c r="AO156" i="13"/>
  <c r="AF156" i="13"/>
  <c r="AE156" i="13"/>
  <c r="AD156" i="13"/>
  <c r="AC156" i="13"/>
  <c r="AA156" i="13"/>
  <c r="U156" i="13"/>
  <c r="AO155" i="13"/>
  <c r="AF155" i="13"/>
  <c r="AE155" i="13"/>
  <c r="AD155" i="13"/>
  <c r="AC155" i="13"/>
  <c r="AA155" i="13"/>
  <c r="U155" i="13"/>
  <c r="AO154" i="13"/>
  <c r="AF154" i="13"/>
  <c r="AE154" i="13"/>
  <c r="AD154" i="13"/>
  <c r="AC154" i="13"/>
  <c r="AA154" i="13"/>
  <c r="U154" i="13"/>
  <c r="AO153" i="13"/>
  <c r="AF153" i="13"/>
  <c r="AE153" i="13"/>
  <c r="AD153" i="13"/>
  <c r="AC153" i="13"/>
  <c r="AA153" i="13"/>
  <c r="U153" i="13"/>
  <c r="AO152" i="13"/>
  <c r="AF152" i="13"/>
  <c r="AE152" i="13"/>
  <c r="AD152" i="13"/>
  <c r="AC152" i="13"/>
  <c r="AA152" i="13"/>
  <c r="U152" i="13"/>
  <c r="AO151" i="13"/>
  <c r="AF151" i="13"/>
  <c r="AE151" i="13"/>
  <c r="AD151" i="13"/>
  <c r="AC151" i="13"/>
  <c r="AA151" i="13"/>
  <c r="U151" i="13"/>
  <c r="AO150" i="13"/>
  <c r="AF150" i="13"/>
  <c r="AE150" i="13"/>
  <c r="AD150" i="13"/>
  <c r="AC150" i="13"/>
  <c r="AA150" i="13"/>
  <c r="U150" i="13"/>
  <c r="AO149" i="13"/>
  <c r="AF149" i="13"/>
  <c r="AE149" i="13"/>
  <c r="AD149" i="13"/>
  <c r="AC149" i="13"/>
  <c r="AA149" i="13"/>
  <c r="U149" i="13"/>
  <c r="AO148" i="13"/>
  <c r="AF148" i="13"/>
  <c r="AE148" i="13"/>
  <c r="AD148" i="13"/>
  <c r="AC148" i="13"/>
  <c r="AA148" i="13"/>
  <c r="U148" i="13"/>
  <c r="AO147" i="13"/>
  <c r="AF147" i="13"/>
  <c r="AE147" i="13"/>
  <c r="AD147" i="13"/>
  <c r="AC147" i="13"/>
  <c r="AA147" i="13"/>
  <c r="U147" i="13"/>
  <c r="AO146" i="13"/>
  <c r="AF146" i="13"/>
  <c r="AE146" i="13"/>
  <c r="AD146" i="13"/>
  <c r="AC146" i="13"/>
  <c r="AA146" i="13"/>
  <c r="U146" i="13"/>
  <c r="AO145" i="13"/>
  <c r="AF145" i="13"/>
  <c r="AE145" i="13"/>
  <c r="AD145" i="13"/>
  <c r="AC145" i="13"/>
  <c r="AA145" i="13"/>
  <c r="U145" i="13"/>
  <c r="AO144" i="13"/>
  <c r="AF144" i="13"/>
  <c r="AE144" i="13"/>
  <c r="AD144" i="13"/>
  <c r="AC144" i="13"/>
  <c r="AA144" i="13"/>
  <c r="U144" i="13"/>
  <c r="AO143" i="13"/>
  <c r="AF143" i="13"/>
  <c r="AE143" i="13"/>
  <c r="AD143" i="13"/>
  <c r="AC143" i="13"/>
  <c r="AA143" i="13"/>
  <c r="U143" i="13"/>
  <c r="AO142" i="13"/>
  <c r="AF142" i="13"/>
  <c r="AE142" i="13"/>
  <c r="AD142" i="13"/>
  <c r="AC142" i="13"/>
  <c r="AA142" i="13"/>
  <c r="U142" i="13"/>
  <c r="AO141" i="13"/>
  <c r="AF141" i="13"/>
  <c r="AE141" i="13"/>
  <c r="AD141" i="13"/>
  <c r="AC141" i="13"/>
  <c r="AA141" i="13"/>
  <c r="U141" i="13"/>
  <c r="AO140" i="13"/>
  <c r="AF140" i="13"/>
  <c r="AE140" i="13"/>
  <c r="AD140" i="13"/>
  <c r="AC140" i="13"/>
  <c r="AA140" i="13"/>
  <c r="U140" i="13"/>
  <c r="AO139" i="13"/>
  <c r="AF139" i="13"/>
  <c r="AE139" i="13"/>
  <c r="AD139" i="13"/>
  <c r="AC139" i="13"/>
  <c r="AA139" i="13"/>
  <c r="U139" i="13"/>
  <c r="AO138" i="13"/>
  <c r="AF138" i="13"/>
  <c r="AE138" i="13"/>
  <c r="AD138" i="13"/>
  <c r="AC138" i="13"/>
  <c r="AA138" i="13"/>
  <c r="U138" i="13"/>
  <c r="AO137" i="13"/>
  <c r="AF137" i="13"/>
  <c r="AE137" i="13"/>
  <c r="AD137" i="13"/>
  <c r="AC137" i="13"/>
  <c r="AA137" i="13"/>
  <c r="U137" i="13"/>
  <c r="AO136" i="13"/>
  <c r="AF136" i="13"/>
  <c r="AE136" i="13"/>
  <c r="AD136" i="13"/>
  <c r="AC136" i="13"/>
  <c r="AA136" i="13"/>
  <c r="U136" i="13"/>
  <c r="AO135" i="13"/>
  <c r="AF135" i="13"/>
  <c r="AE135" i="13"/>
  <c r="AD135" i="13"/>
  <c r="AC135" i="13"/>
  <c r="AA135" i="13"/>
  <c r="U135" i="13"/>
  <c r="AO134" i="13"/>
  <c r="AF134" i="13"/>
  <c r="AE134" i="13"/>
  <c r="AD134" i="13"/>
  <c r="AC134" i="13"/>
  <c r="AA134" i="13"/>
  <c r="U134" i="13"/>
  <c r="AO133" i="13"/>
  <c r="AF133" i="13"/>
  <c r="AE133" i="13"/>
  <c r="AD133" i="13"/>
  <c r="AC133" i="13"/>
  <c r="AA133" i="13"/>
  <c r="U133" i="13"/>
  <c r="AO132" i="13"/>
  <c r="AF132" i="13"/>
  <c r="AE132" i="13"/>
  <c r="AD132" i="13"/>
  <c r="AC132" i="13"/>
  <c r="AA132" i="13"/>
  <c r="U132" i="13"/>
  <c r="AO131" i="13"/>
  <c r="AF131" i="13"/>
  <c r="AE131" i="13"/>
  <c r="AD131" i="13"/>
  <c r="AC131" i="13"/>
  <c r="AA131" i="13"/>
  <c r="U131" i="13"/>
  <c r="AO130" i="13"/>
  <c r="AE130" i="13"/>
  <c r="AD130" i="13"/>
  <c r="AC130" i="13"/>
  <c r="Z130" i="13"/>
  <c r="AA130" i="13" s="1"/>
  <c r="T130" i="13"/>
  <c r="U130" i="13" s="1"/>
  <c r="AO129" i="13"/>
  <c r="AF129" i="13"/>
  <c r="AE129" i="13"/>
  <c r="AD129" i="13"/>
  <c r="AC129" i="13"/>
  <c r="AA129" i="13"/>
  <c r="U129" i="13"/>
  <c r="AO128" i="13"/>
  <c r="AF128" i="13"/>
  <c r="AE128" i="13"/>
  <c r="AD128" i="13"/>
  <c r="AC128" i="13"/>
  <c r="AA128" i="13"/>
  <c r="U128" i="13"/>
  <c r="AO127" i="13"/>
  <c r="AF127" i="13"/>
  <c r="AE127" i="13"/>
  <c r="AD127" i="13"/>
  <c r="AC127" i="13"/>
  <c r="AA127" i="13"/>
  <c r="U127" i="13"/>
  <c r="AO126" i="13"/>
  <c r="AF126" i="13"/>
  <c r="AE126" i="13"/>
  <c r="AD126" i="13"/>
  <c r="AC126" i="13"/>
  <c r="AA126" i="13"/>
  <c r="U126" i="13"/>
  <c r="AO125" i="13"/>
  <c r="AF125" i="13"/>
  <c r="AE125" i="13"/>
  <c r="AD125" i="13"/>
  <c r="AC125" i="13"/>
  <c r="AA125" i="13"/>
  <c r="U125" i="13"/>
  <c r="AO124" i="13"/>
  <c r="AF124" i="13"/>
  <c r="AE124" i="13"/>
  <c r="AD124" i="13"/>
  <c r="AC124" i="13"/>
  <c r="AA124" i="13"/>
  <c r="U124" i="13"/>
  <c r="AO123" i="13"/>
  <c r="AF123" i="13"/>
  <c r="AE123" i="13"/>
  <c r="AD123" i="13"/>
  <c r="AC123" i="13"/>
  <c r="AA123" i="13"/>
  <c r="U123" i="13"/>
  <c r="AO122" i="13"/>
  <c r="AF122" i="13"/>
  <c r="AE122" i="13"/>
  <c r="AD122" i="13"/>
  <c r="AC122" i="13"/>
  <c r="AA122" i="13"/>
  <c r="U122" i="13"/>
  <c r="AO121" i="13"/>
  <c r="AF121" i="13"/>
  <c r="AE121" i="13"/>
  <c r="AD121" i="13"/>
  <c r="AC121" i="13"/>
  <c r="AA121" i="13"/>
  <c r="U121" i="13"/>
  <c r="AO120" i="13"/>
  <c r="AF120" i="13"/>
  <c r="AE120" i="13"/>
  <c r="AD120" i="13"/>
  <c r="AC120" i="13"/>
  <c r="AA120" i="13"/>
  <c r="U120" i="13"/>
  <c r="AO119" i="13"/>
  <c r="AF119" i="13"/>
  <c r="AE119" i="13"/>
  <c r="AD119" i="13"/>
  <c r="AC119" i="13"/>
  <c r="AA119" i="13"/>
  <c r="U119" i="13"/>
  <c r="AO118" i="13"/>
  <c r="AF118" i="13"/>
  <c r="AE118" i="13"/>
  <c r="AD118" i="13"/>
  <c r="AC118" i="13"/>
  <c r="AA118" i="13"/>
  <c r="U118" i="13"/>
  <c r="AO117" i="13"/>
  <c r="AF117" i="13"/>
  <c r="AE117" i="13"/>
  <c r="AD117" i="13"/>
  <c r="AC117" i="13"/>
  <c r="AA117" i="13"/>
  <c r="U117" i="13"/>
  <c r="AO116" i="13"/>
  <c r="AF116" i="13"/>
  <c r="AE116" i="13"/>
  <c r="AD116" i="13"/>
  <c r="AC116" i="13"/>
  <c r="AA116" i="13"/>
  <c r="U116" i="13"/>
  <c r="AO115" i="13"/>
  <c r="AF115" i="13"/>
  <c r="AE115" i="13"/>
  <c r="AD115" i="13"/>
  <c r="AC115" i="13"/>
  <c r="AA115" i="13"/>
  <c r="U115" i="13"/>
  <c r="AO114" i="13"/>
  <c r="AF114" i="13"/>
  <c r="AE114" i="13"/>
  <c r="AD114" i="13"/>
  <c r="AC114" i="13"/>
  <c r="AA114" i="13"/>
  <c r="U114" i="13"/>
  <c r="AO113" i="13"/>
  <c r="AF113" i="13"/>
  <c r="AE113" i="13"/>
  <c r="AD113" i="13"/>
  <c r="AC113" i="13"/>
  <c r="AA113" i="13"/>
  <c r="U113" i="13"/>
  <c r="AO112" i="13"/>
  <c r="AF112" i="13"/>
  <c r="AE112" i="13"/>
  <c r="AD112" i="13"/>
  <c r="AC112" i="13"/>
  <c r="AA112" i="13"/>
  <c r="U112" i="13"/>
  <c r="AO111" i="13"/>
  <c r="AF111" i="13"/>
  <c r="AE111" i="13"/>
  <c r="AD111" i="13"/>
  <c r="AC111" i="13"/>
  <c r="AA111" i="13"/>
  <c r="U111" i="13"/>
  <c r="AO110" i="13"/>
  <c r="AF110" i="13"/>
  <c r="AE110" i="13"/>
  <c r="AD110" i="13"/>
  <c r="AC110" i="13"/>
  <c r="AA110" i="13"/>
  <c r="U110" i="13"/>
  <c r="AO109" i="13"/>
  <c r="AF109" i="13"/>
  <c r="AE109" i="13"/>
  <c r="AD109" i="13"/>
  <c r="AC109" i="13"/>
  <c r="AA109" i="13"/>
  <c r="U109" i="13"/>
  <c r="AO108" i="13"/>
  <c r="AF108" i="13"/>
  <c r="AE108" i="13"/>
  <c r="AD108" i="13"/>
  <c r="AC108" i="13"/>
  <c r="AA108" i="13"/>
  <c r="U108" i="13"/>
  <c r="AO107" i="13"/>
  <c r="AF107" i="13"/>
  <c r="AE107" i="13"/>
  <c r="AD107" i="13"/>
  <c r="AC107" i="13"/>
  <c r="AA107" i="13"/>
  <c r="U107" i="13"/>
  <c r="AO106" i="13"/>
  <c r="AF106" i="13"/>
  <c r="AE106" i="13"/>
  <c r="AD106" i="13"/>
  <c r="AC106" i="13"/>
  <c r="AA106" i="13"/>
  <c r="U106" i="13"/>
  <c r="AO105" i="13"/>
  <c r="AF105" i="13"/>
  <c r="AE105" i="13"/>
  <c r="AD105" i="13"/>
  <c r="AC105" i="13"/>
  <c r="AA105" i="13"/>
  <c r="U105" i="13"/>
  <c r="AO104" i="13"/>
  <c r="AF104" i="13"/>
  <c r="AE104" i="13"/>
  <c r="AD104" i="13"/>
  <c r="AC104" i="13"/>
  <c r="AA104" i="13"/>
  <c r="U104" i="13"/>
  <c r="AO103" i="13"/>
  <c r="AF103" i="13"/>
  <c r="AE103" i="13"/>
  <c r="AD103" i="13"/>
  <c r="AC103" i="13"/>
  <c r="AA103" i="13"/>
  <c r="U103" i="13"/>
  <c r="AO102" i="13"/>
  <c r="AF102" i="13"/>
  <c r="AE102" i="13"/>
  <c r="AD102" i="13"/>
  <c r="AC102" i="13"/>
  <c r="AA102" i="13"/>
  <c r="U102" i="13"/>
  <c r="AO101" i="13"/>
  <c r="AF101" i="13"/>
  <c r="AE101" i="13"/>
  <c r="AD101" i="13"/>
  <c r="AC101" i="13"/>
  <c r="AA101" i="13"/>
  <c r="U101" i="13"/>
  <c r="AO100" i="13"/>
  <c r="AF100" i="13"/>
  <c r="AE100" i="13"/>
  <c r="AD100" i="13"/>
  <c r="AC100" i="13"/>
  <c r="AA100" i="13"/>
  <c r="U100" i="13"/>
  <c r="AO99" i="13"/>
  <c r="AF99" i="13"/>
  <c r="AE99" i="13"/>
  <c r="AD99" i="13"/>
  <c r="AC99" i="13"/>
  <c r="AA99" i="13"/>
  <c r="U99" i="13"/>
  <c r="AO98" i="13"/>
  <c r="AF98" i="13"/>
  <c r="AE98" i="13"/>
  <c r="AD98" i="13"/>
  <c r="AC98" i="13"/>
  <c r="AA98" i="13"/>
  <c r="U98" i="13"/>
  <c r="AO97" i="13"/>
  <c r="AF97" i="13"/>
  <c r="AE97" i="13"/>
  <c r="AD97" i="13"/>
  <c r="AC97" i="13"/>
  <c r="AA97" i="13"/>
  <c r="U97" i="13"/>
  <c r="AO96" i="13"/>
  <c r="AF96" i="13"/>
  <c r="AE96" i="13"/>
  <c r="AD96" i="13"/>
  <c r="AC96" i="13"/>
  <c r="AA96" i="13"/>
  <c r="U96" i="13"/>
  <c r="AO95" i="13"/>
  <c r="AF95" i="13"/>
  <c r="AE95" i="13"/>
  <c r="AD95" i="13"/>
  <c r="AC95" i="13"/>
  <c r="AA95" i="13"/>
  <c r="U95" i="13"/>
  <c r="AO94" i="13"/>
  <c r="AF94" i="13"/>
  <c r="AE94" i="13"/>
  <c r="AD94" i="13"/>
  <c r="AC94" i="13"/>
  <c r="AA94" i="13"/>
  <c r="U94" i="13"/>
  <c r="AO93" i="13"/>
  <c r="AF93" i="13"/>
  <c r="AE93" i="13"/>
  <c r="AD93" i="13"/>
  <c r="AC93" i="13"/>
  <c r="AA93" i="13"/>
  <c r="U93" i="13"/>
  <c r="AO92" i="13"/>
  <c r="AE92" i="13"/>
  <c r="AD92" i="13"/>
  <c r="AC92" i="13"/>
  <c r="Z92" i="13"/>
  <c r="T92" i="13"/>
  <c r="U92" i="13" s="1"/>
  <c r="AO91" i="13"/>
  <c r="AF91" i="13"/>
  <c r="AE91" i="13"/>
  <c r="AD91" i="13"/>
  <c r="AC91" i="13"/>
  <c r="AA91" i="13"/>
  <c r="U91" i="13"/>
  <c r="AO90" i="13"/>
  <c r="AF90" i="13"/>
  <c r="AE90" i="13"/>
  <c r="AD90" i="13"/>
  <c r="AC90" i="13"/>
  <c r="AA90" i="13"/>
  <c r="U90" i="13"/>
  <c r="AO89" i="13"/>
  <c r="AF89" i="13"/>
  <c r="AE89" i="13"/>
  <c r="AD89" i="13"/>
  <c r="AC89" i="13"/>
  <c r="AA89" i="13"/>
  <c r="U89" i="13"/>
  <c r="AO88" i="13"/>
  <c r="AF88" i="13"/>
  <c r="AE88" i="13"/>
  <c r="AD88" i="13"/>
  <c r="AC88" i="13"/>
  <c r="AA88" i="13"/>
  <c r="U88" i="13"/>
  <c r="AO87" i="13"/>
  <c r="AF87" i="13"/>
  <c r="AE87" i="13"/>
  <c r="AD87" i="13"/>
  <c r="AC87" i="13"/>
  <c r="AA87" i="13"/>
  <c r="U87" i="13"/>
  <c r="AO86" i="13"/>
  <c r="AF86" i="13"/>
  <c r="AE86" i="13"/>
  <c r="AD86" i="13"/>
  <c r="AC86" i="13"/>
  <c r="AA86" i="13"/>
  <c r="U86" i="13"/>
  <c r="AO85" i="13"/>
  <c r="AF85" i="13"/>
  <c r="AE85" i="13"/>
  <c r="AD85" i="13"/>
  <c r="AC85" i="13"/>
  <c r="AA85" i="13"/>
  <c r="U85" i="13"/>
  <c r="AO84" i="13"/>
  <c r="AF84" i="13"/>
  <c r="AE84" i="13"/>
  <c r="AD84" i="13"/>
  <c r="AC84" i="13"/>
  <c r="AA84" i="13"/>
  <c r="U84" i="13"/>
  <c r="AO83" i="13"/>
  <c r="AF83" i="13"/>
  <c r="AE83" i="13"/>
  <c r="AD83" i="13"/>
  <c r="AC83" i="13"/>
  <c r="AA83" i="13"/>
  <c r="U83" i="13"/>
  <c r="AO82" i="13"/>
  <c r="AF82" i="13"/>
  <c r="AE82" i="13"/>
  <c r="AD82" i="13"/>
  <c r="AC82" i="13"/>
  <c r="AA82" i="13"/>
  <c r="U82" i="13"/>
  <c r="AO81" i="13"/>
  <c r="AF81" i="13"/>
  <c r="AE81" i="13"/>
  <c r="AD81" i="13"/>
  <c r="AC81" i="13"/>
  <c r="AA81" i="13"/>
  <c r="U81" i="13"/>
  <c r="AO80" i="13"/>
  <c r="AF80" i="13"/>
  <c r="AE80" i="13"/>
  <c r="AD80" i="13"/>
  <c r="AC80" i="13"/>
  <c r="AA80" i="13"/>
  <c r="U80" i="13"/>
  <c r="AO79" i="13"/>
  <c r="AF79" i="13"/>
  <c r="AE79" i="13"/>
  <c r="AD79" i="13"/>
  <c r="AC79" i="13"/>
  <c r="AA79" i="13"/>
  <c r="U79" i="13"/>
  <c r="AO78" i="13"/>
  <c r="AF78" i="13"/>
  <c r="AE78" i="13"/>
  <c r="AD78" i="13"/>
  <c r="AC78" i="13"/>
  <c r="AA78" i="13"/>
  <c r="U78" i="13"/>
  <c r="AO77" i="13"/>
  <c r="AF77" i="13"/>
  <c r="AE77" i="13"/>
  <c r="AD77" i="13"/>
  <c r="AC77" i="13"/>
  <c r="AA77" i="13"/>
  <c r="U77" i="13"/>
  <c r="AO76" i="13"/>
  <c r="AF76" i="13"/>
  <c r="AE76" i="13"/>
  <c r="AD76" i="13"/>
  <c r="AC76" i="13"/>
  <c r="AA76" i="13"/>
  <c r="U76" i="13"/>
  <c r="AO75" i="13"/>
  <c r="AF75" i="13"/>
  <c r="AE75" i="13"/>
  <c r="AD75" i="13"/>
  <c r="AC75" i="13"/>
  <c r="AA75" i="13"/>
  <c r="U75" i="13"/>
  <c r="AO74" i="13"/>
  <c r="AF74" i="13"/>
  <c r="AE74" i="13"/>
  <c r="AD74" i="13"/>
  <c r="AC74" i="13"/>
  <c r="AA74" i="13"/>
  <c r="U74" i="13"/>
  <c r="AO73" i="13"/>
  <c r="AF73" i="13"/>
  <c r="AE73" i="13"/>
  <c r="AD73" i="13"/>
  <c r="AC73" i="13"/>
  <c r="AA73" i="13"/>
  <c r="U73" i="13"/>
  <c r="AO72" i="13"/>
  <c r="AF72" i="13"/>
  <c r="AE72" i="13"/>
  <c r="AD72" i="13"/>
  <c r="AC72" i="13"/>
  <c r="AA72" i="13"/>
  <c r="U72" i="13"/>
  <c r="AO71" i="13"/>
  <c r="AF71" i="13"/>
  <c r="AE71" i="13"/>
  <c r="AD71" i="13"/>
  <c r="AC71" i="13"/>
  <c r="AA71" i="13"/>
  <c r="U71" i="13"/>
  <c r="AO70" i="13"/>
  <c r="AF70" i="13"/>
  <c r="AE70" i="13"/>
  <c r="AD70" i="13"/>
  <c r="AC70" i="13"/>
  <c r="AA70" i="13"/>
  <c r="U70" i="13"/>
  <c r="AO69" i="13"/>
  <c r="AF69" i="13"/>
  <c r="AE69" i="13"/>
  <c r="AD69" i="13"/>
  <c r="AC69" i="13"/>
  <c r="AA69" i="13"/>
  <c r="U69" i="13"/>
  <c r="AO68" i="13"/>
  <c r="AF68" i="13"/>
  <c r="AE68" i="13"/>
  <c r="AD68" i="13"/>
  <c r="AC68" i="13"/>
  <c r="AA68" i="13"/>
  <c r="U68" i="13"/>
  <c r="AO67" i="13"/>
  <c r="AF67" i="13"/>
  <c r="AE67" i="13"/>
  <c r="AD67" i="13"/>
  <c r="AC67" i="13"/>
  <c r="AA67" i="13"/>
  <c r="U67" i="13"/>
  <c r="AO66" i="13"/>
  <c r="AF66" i="13"/>
  <c r="AE66" i="13"/>
  <c r="AD66" i="13"/>
  <c r="AC66" i="13"/>
  <c r="AA66" i="13"/>
  <c r="U66" i="13"/>
  <c r="AO65" i="13"/>
  <c r="AF65" i="13"/>
  <c r="AE65" i="13"/>
  <c r="AD65" i="13"/>
  <c r="AC65" i="13"/>
  <c r="AA65" i="13"/>
  <c r="U65" i="13"/>
  <c r="AO64" i="13"/>
  <c r="AF64" i="13"/>
  <c r="AE64" i="13"/>
  <c r="AD64" i="13"/>
  <c r="AC64" i="13"/>
  <c r="AA64" i="13"/>
  <c r="U64" i="13"/>
  <c r="AO63" i="13"/>
  <c r="AF63" i="13"/>
  <c r="AE63" i="13"/>
  <c r="AC63" i="13"/>
  <c r="AA63" i="13"/>
  <c r="U63" i="13"/>
  <c r="AD63" i="13"/>
  <c r="AO62" i="13"/>
  <c r="AF62" i="13"/>
  <c r="AE62" i="13"/>
  <c r="AC62" i="13"/>
  <c r="AA62" i="13"/>
  <c r="U62" i="13"/>
  <c r="AD62" i="13"/>
  <c r="AO61" i="13"/>
  <c r="AF61" i="13"/>
  <c r="AE61" i="13"/>
  <c r="AD61" i="13"/>
  <c r="AC61" i="13"/>
  <c r="AA61" i="13"/>
  <c r="U61" i="13"/>
  <c r="AO60" i="13"/>
  <c r="AF60" i="13"/>
  <c r="AE60" i="13"/>
  <c r="AC60" i="13"/>
  <c r="AA60" i="13"/>
  <c r="U60" i="13"/>
  <c r="AO59" i="13"/>
  <c r="AF59" i="13"/>
  <c r="AE59" i="13"/>
  <c r="AC59" i="13"/>
  <c r="AA59" i="13"/>
  <c r="U59" i="13"/>
  <c r="AO58" i="13"/>
  <c r="AF58" i="13"/>
  <c r="AE58" i="13"/>
  <c r="AC58" i="13"/>
  <c r="AA58" i="13"/>
  <c r="U58" i="13"/>
  <c r="AO57" i="13"/>
  <c r="AF57" i="13"/>
  <c r="AE57" i="13"/>
  <c r="AC57" i="13"/>
  <c r="AA57" i="13"/>
  <c r="U57" i="13"/>
  <c r="AO56" i="13"/>
  <c r="AF56" i="13"/>
  <c r="AE56" i="13"/>
  <c r="AC56" i="13"/>
  <c r="AA56" i="13"/>
  <c r="U56" i="13"/>
  <c r="AO55" i="13"/>
  <c r="AF55" i="13"/>
  <c r="AE55" i="13"/>
  <c r="AC55" i="13"/>
  <c r="AA55" i="13"/>
  <c r="U55" i="13"/>
  <c r="AO54" i="13"/>
  <c r="AF54" i="13"/>
  <c r="AE54" i="13"/>
  <c r="AC54" i="13"/>
  <c r="AA54" i="13"/>
  <c r="U54" i="13"/>
  <c r="AO53" i="13"/>
  <c r="AF53" i="13"/>
  <c r="AE53" i="13"/>
  <c r="AC53" i="13"/>
  <c r="AA53" i="13"/>
  <c r="U53" i="13"/>
  <c r="AO52" i="13"/>
  <c r="AF52" i="13"/>
  <c r="AE52" i="13"/>
  <c r="AC52" i="13"/>
  <c r="AA52" i="13"/>
  <c r="U52" i="13"/>
  <c r="AO51" i="13"/>
  <c r="AF51" i="13"/>
  <c r="AE51" i="13"/>
  <c r="AC51" i="13"/>
  <c r="AA51" i="13"/>
  <c r="U51" i="13"/>
  <c r="AO50" i="13"/>
  <c r="AF50" i="13"/>
  <c r="AE50" i="13"/>
  <c r="AC50" i="13"/>
  <c r="AA50" i="13"/>
  <c r="U50" i="13"/>
  <c r="AO49" i="13"/>
  <c r="AF49" i="13"/>
  <c r="AE49" i="13"/>
  <c r="AC49" i="13"/>
  <c r="AA49" i="13"/>
  <c r="U49" i="13"/>
  <c r="AO48" i="13"/>
  <c r="AF48" i="13"/>
  <c r="AE48" i="13"/>
  <c r="AC48" i="13"/>
  <c r="AA48" i="13"/>
  <c r="U48" i="13"/>
  <c r="AO47" i="13"/>
  <c r="AF47" i="13"/>
  <c r="AE47" i="13"/>
  <c r="AC47" i="13"/>
  <c r="AA47" i="13"/>
  <c r="U47" i="13"/>
  <c r="AO46" i="13"/>
  <c r="AF46" i="13"/>
  <c r="AE46" i="13"/>
  <c r="AC46" i="13"/>
  <c r="AA46" i="13"/>
  <c r="U46" i="13"/>
  <c r="AO45" i="13"/>
  <c r="AF45" i="13"/>
  <c r="AE45" i="13"/>
  <c r="AC45" i="13"/>
  <c r="AA45" i="13"/>
  <c r="U45" i="13"/>
  <c r="AO44" i="13"/>
  <c r="AF44" i="13"/>
  <c r="AE44" i="13"/>
  <c r="AD44" i="13"/>
  <c r="AC44" i="13"/>
  <c r="AA44" i="13"/>
  <c r="U44" i="13"/>
  <c r="AO43" i="13"/>
  <c r="AF43" i="13"/>
  <c r="AE43" i="13"/>
  <c r="AD43" i="13"/>
  <c r="AC43" i="13"/>
  <c r="AA43" i="13"/>
  <c r="U43" i="13"/>
  <c r="AO42" i="13"/>
  <c r="AF42" i="13"/>
  <c r="AE42" i="13"/>
  <c r="AD42" i="13"/>
  <c r="AC42" i="13"/>
  <c r="AA42" i="13"/>
  <c r="U42" i="13"/>
  <c r="AO41" i="13"/>
  <c r="AF41" i="13"/>
  <c r="AE41" i="13"/>
  <c r="AD41" i="13"/>
  <c r="AC41" i="13"/>
  <c r="AA41" i="13"/>
  <c r="U41" i="13"/>
  <c r="AO40" i="13"/>
  <c r="AF40" i="13"/>
  <c r="AE40" i="13"/>
  <c r="AD40" i="13"/>
  <c r="AC40" i="13"/>
  <c r="AA40" i="13"/>
  <c r="U40" i="13"/>
  <c r="AO39" i="13"/>
  <c r="AF39" i="13"/>
  <c r="AE39" i="13"/>
  <c r="AD39" i="13"/>
  <c r="AC39" i="13"/>
  <c r="AA39" i="13"/>
  <c r="U39" i="13"/>
  <c r="AO38" i="13"/>
  <c r="AF38" i="13"/>
  <c r="AE38" i="13"/>
  <c r="AD38" i="13"/>
  <c r="AC38" i="13"/>
  <c r="AA38" i="13"/>
  <c r="U38" i="13"/>
  <c r="AO37" i="13"/>
  <c r="AF37" i="13"/>
  <c r="AE37" i="13"/>
  <c r="AD37" i="13"/>
  <c r="AC37" i="13"/>
  <c r="AA37" i="13"/>
  <c r="U37" i="13"/>
  <c r="AO36" i="13"/>
  <c r="AF36" i="13"/>
  <c r="AE36" i="13"/>
  <c r="AD36" i="13"/>
  <c r="AC36" i="13"/>
  <c r="AA36" i="13"/>
  <c r="U36" i="13"/>
  <c r="AO35" i="13"/>
  <c r="AF35" i="13"/>
  <c r="AE35" i="13"/>
  <c r="AD35" i="13"/>
  <c r="AC35" i="13"/>
  <c r="AA35" i="13"/>
  <c r="U35" i="13"/>
  <c r="AO34" i="13"/>
  <c r="AF34" i="13"/>
  <c r="AE34" i="13"/>
  <c r="AD34" i="13"/>
  <c r="AC34" i="13"/>
  <c r="AA34" i="13"/>
  <c r="U34" i="13"/>
  <c r="AO33" i="13"/>
  <c r="AF33" i="13"/>
  <c r="AE33" i="13"/>
  <c r="AD33" i="13"/>
  <c r="AC33" i="13"/>
  <c r="AA33" i="13"/>
  <c r="U33" i="13"/>
  <c r="AO32" i="13"/>
  <c r="AF32" i="13"/>
  <c r="AE32" i="13"/>
  <c r="AD32" i="13"/>
  <c r="AC32" i="13"/>
  <c r="AA32" i="13"/>
  <c r="U32" i="13"/>
  <c r="AO31" i="13"/>
  <c r="AF31" i="13"/>
  <c r="AE31" i="13"/>
  <c r="AD31" i="13"/>
  <c r="AC31" i="13"/>
  <c r="AA31" i="13"/>
  <c r="U31" i="13"/>
  <c r="AO30" i="13"/>
  <c r="AE30" i="13"/>
  <c r="AD30" i="13"/>
  <c r="AC30" i="13"/>
  <c r="AA30" i="13"/>
  <c r="U30" i="13"/>
  <c r="AF30" i="13"/>
  <c r="AO29" i="13"/>
  <c r="AE29" i="13"/>
  <c r="AD29" i="13"/>
  <c r="AC29" i="13"/>
  <c r="AA29" i="13"/>
  <c r="U29" i="13"/>
  <c r="AF29" i="13"/>
  <c r="AO28" i="13"/>
  <c r="AE28" i="13"/>
  <c r="AD28" i="13"/>
  <c r="AC28" i="13"/>
  <c r="AA28" i="13"/>
  <c r="U28" i="13"/>
  <c r="AF28" i="13"/>
  <c r="AO27" i="13"/>
  <c r="AE27" i="13"/>
  <c r="AD27" i="13"/>
  <c r="AC27" i="13"/>
  <c r="AA27" i="13"/>
  <c r="U27" i="13"/>
  <c r="AF27" i="13"/>
  <c r="AO26" i="13"/>
  <c r="AE26" i="13"/>
  <c r="AD26" i="13"/>
  <c r="AC26" i="13"/>
  <c r="AA26" i="13"/>
  <c r="U26" i="13"/>
  <c r="AF26" i="13"/>
  <c r="AO25" i="13"/>
  <c r="AE25" i="13"/>
  <c r="AD25" i="13"/>
  <c r="AC25" i="13"/>
  <c r="AA25" i="13"/>
  <c r="U25" i="13"/>
  <c r="AF25" i="13"/>
  <c r="AO24" i="13"/>
  <c r="AE24" i="13"/>
  <c r="AD24" i="13"/>
  <c r="AC24" i="13"/>
  <c r="AA24" i="13"/>
  <c r="U24" i="13"/>
  <c r="AF24" i="13"/>
  <c r="AO23" i="13"/>
  <c r="AE23" i="13"/>
  <c r="AD23" i="13"/>
  <c r="AC23" i="13"/>
  <c r="AA23" i="13"/>
  <c r="U23" i="13"/>
  <c r="AF23" i="13"/>
  <c r="AO22" i="13"/>
  <c r="AE22" i="13"/>
  <c r="AD22" i="13"/>
  <c r="AC22" i="13"/>
  <c r="AA22" i="13"/>
  <c r="U22" i="13"/>
  <c r="AF22" i="13"/>
  <c r="AO21" i="13"/>
  <c r="AE21" i="13"/>
  <c r="AD21" i="13"/>
  <c r="AC21" i="13"/>
  <c r="AA21" i="13"/>
  <c r="U21" i="13"/>
  <c r="AF21" i="13"/>
  <c r="AO20" i="13"/>
  <c r="AE20" i="13"/>
  <c r="AD20" i="13"/>
  <c r="AC20" i="13"/>
  <c r="AA20" i="13"/>
  <c r="U20" i="13"/>
  <c r="AF20" i="13"/>
  <c r="AO19" i="13"/>
  <c r="AE19" i="13"/>
  <c r="AD19" i="13"/>
  <c r="AC19" i="13"/>
  <c r="AA19" i="13"/>
  <c r="U19" i="13"/>
  <c r="AF19" i="13"/>
  <c r="AO18" i="13"/>
  <c r="AE18" i="13"/>
  <c r="AD18" i="13"/>
  <c r="AC18" i="13"/>
  <c r="AA18" i="13"/>
  <c r="U18" i="13"/>
  <c r="AF18" i="13"/>
  <c r="AO17" i="13"/>
  <c r="AE17" i="13"/>
  <c r="AD17" i="13"/>
  <c r="AC17" i="13"/>
  <c r="AA17" i="13"/>
  <c r="U17" i="13"/>
  <c r="AF17" i="13"/>
  <c r="AO16" i="13"/>
  <c r="AE16" i="13"/>
  <c r="AD16" i="13"/>
  <c r="AC16" i="13"/>
  <c r="AA16" i="13"/>
  <c r="U16" i="13"/>
  <c r="AF16" i="13"/>
  <c r="AO15" i="13"/>
  <c r="AE15" i="13"/>
  <c r="AD15" i="13"/>
  <c r="AC15" i="13"/>
  <c r="AA15" i="13"/>
  <c r="U15" i="13"/>
  <c r="AF15" i="13"/>
  <c r="AO14" i="13"/>
  <c r="AE14" i="13"/>
  <c r="AD14" i="13"/>
  <c r="AC14" i="13"/>
  <c r="AA14" i="13"/>
  <c r="U14" i="13"/>
  <c r="AF14" i="13"/>
  <c r="AO13" i="13"/>
  <c r="AE13" i="13"/>
  <c r="AD13" i="13"/>
  <c r="AC13" i="13"/>
  <c r="AA13" i="13"/>
  <c r="U13" i="13"/>
  <c r="AF13" i="13"/>
  <c r="AO12" i="13"/>
  <c r="AE12" i="13"/>
  <c r="AD12" i="13"/>
  <c r="AC12" i="13"/>
  <c r="AA12" i="13"/>
  <c r="U12" i="13"/>
  <c r="AF12" i="13"/>
  <c r="AO11" i="13"/>
  <c r="AF11" i="13"/>
  <c r="AE11" i="13"/>
  <c r="AD11" i="13"/>
  <c r="AC11" i="13"/>
  <c r="AA11" i="13"/>
  <c r="U11" i="13"/>
  <c r="AO10" i="13"/>
  <c r="AF10" i="13"/>
  <c r="AE10" i="13"/>
  <c r="AD10" i="13"/>
  <c r="AC10" i="13"/>
  <c r="AA10" i="13"/>
  <c r="U10" i="13"/>
  <c r="AO9" i="13"/>
  <c r="AF9" i="13"/>
  <c r="AE9" i="13"/>
  <c r="AD9" i="13"/>
  <c r="AC9" i="13"/>
  <c r="AA9" i="13"/>
  <c r="U9" i="13"/>
  <c r="AO8" i="13"/>
  <c r="AF8" i="13"/>
  <c r="AE8" i="13"/>
  <c r="AD8" i="13"/>
  <c r="AC8" i="13"/>
  <c r="AA8" i="13"/>
  <c r="U8" i="13"/>
  <c r="AQ5" i="13"/>
  <c r="AP5" i="13"/>
  <c r="AN5" i="13"/>
  <c r="AM5" i="13"/>
  <c r="AL5" i="13"/>
  <c r="AK5" i="13"/>
  <c r="AJ5" i="13"/>
  <c r="AI5" i="13"/>
  <c r="Y5" i="13"/>
  <c r="X5" i="13"/>
  <c r="W5" i="13"/>
  <c r="S5" i="13"/>
  <c r="R5" i="13"/>
  <c r="Q5" i="13"/>
  <c r="N5" i="13"/>
  <c r="M5" i="13"/>
  <c r="K5" i="13"/>
  <c r="AF394" i="13" l="1"/>
  <c r="AG326" i="13"/>
  <c r="AG359" i="13"/>
  <c r="AG461" i="13"/>
  <c r="T5" i="13"/>
  <c r="AG493" i="13"/>
  <c r="AG270" i="13"/>
  <c r="AG272" i="13"/>
  <c r="AG274" i="13"/>
  <c r="AG275" i="13"/>
  <c r="AG277" i="13"/>
  <c r="AG282" i="13"/>
  <c r="AG127" i="13"/>
  <c r="AG229" i="13"/>
  <c r="AG231" i="13"/>
  <c r="AG239" i="13"/>
  <c r="AG396" i="13"/>
  <c r="AG400" i="13"/>
  <c r="AG401" i="13"/>
  <c r="AG402" i="13"/>
  <c r="AG403" i="13"/>
  <c r="AG420" i="13"/>
  <c r="AG428" i="13"/>
  <c r="AF92" i="13"/>
  <c r="AG130" i="13"/>
  <c r="AG352" i="13"/>
  <c r="AG477" i="13"/>
  <c r="AG11" i="13"/>
  <c r="AG36" i="13"/>
  <c r="AG61" i="13"/>
  <c r="AG68" i="13"/>
  <c r="AG72" i="13"/>
  <c r="AG76" i="13"/>
  <c r="AG80" i="13"/>
  <c r="AG84" i="13"/>
  <c r="AG88" i="13"/>
  <c r="AG94" i="13"/>
  <c r="AG98" i="13"/>
  <c r="AG119" i="13"/>
  <c r="AG350" i="13"/>
  <c r="AG356" i="13"/>
  <c r="AG357" i="13"/>
  <c r="AG484" i="13"/>
  <c r="AG488" i="13"/>
  <c r="AG496" i="13"/>
  <c r="AG10" i="13"/>
  <c r="AG40" i="13"/>
  <c r="AG166" i="13"/>
  <c r="AG168" i="13"/>
  <c r="AG176" i="13"/>
  <c r="AG178" i="13"/>
  <c r="AG179" i="13"/>
  <c r="AG180" i="13"/>
  <c r="AG183" i="13"/>
  <c r="AG184" i="13"/>
  <c r="AG192" i="13"/>
  <c r="AG240" i="13"/>
  <c r="AG296" i="13"/>
  <c r="AG298" i="13"/>
  <c r="AG299" i="13"/>
  <c r="AG304" i="13"/>
  <c r="AG305" i="13"/>
  <c r="AG308" i="13"/>
  <c r="AG434" i="13"/>
  <c r="AG442" i="13"/>
  <c r="AG458" i="13"/>
  <c r="AG463" i="13"/>
  <c r="AG467" i="13"/>
  <c r="AG475" i="13"/>
  <c r="AG479" i="13"/>
  <c r="AG483" i="13"/>
  <c r="AG491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157" i="13"/>
  <c r="AG160" i="13"/>
  <c r="AG172" i="13"/>
  <c r="AG421" i="13"/>
  <c r="AC5" i="13"/>
  <c r="AG100" i="13"/>
  <c r="AG111" i="13"/>
  <c r="AG112" i="13"/>
  <c r="AG113" i="13"/>
  <c r="AG115" i="13"/>
  <c r="AG116" i="13"/>
  <c r="AG244" i="13"/>
  <c r="AG252" i="13"/>
  <c r="AG253" i="13"/>
  <c r="AG342" i="13"/>
  <c r="AG343" i="13"/>
  <c r="AG344" i="13"/>
  <c r="AG391" i="13"/>
  <c r="AG392" i="13"/>
  <c r="U394" i="13"/>
  <c r="AG394" i="13" s="1"/>
  <c r="AG416" i="13"/>
  <c r="AG437" i="13"/>
  <c r="AG452" i="13"/>
  <c r="AG453" i="13"/>
  <c r="AG469" i="13"/>
  <c r="AG473" i="13"/>
  <c r="AG482" i="13"/>
  <c r="AG495" i="13"/>
  <c r="AG102" i="13"/>
  <c r="AG133" i="13"/>
  <c r="AG146" i="13"/>
  <c r="AG150" i="13"/>
  <c r="AG151" i="13"/>
  <c r="AG153" i="13"/>
  <c r="AG154" i="13"/>
  <c r="AG200" i="13"/>
  <c r="AG203" i="13"/>
  <c r="AG204" i="13"/>
  <c r="AG205" i="13"/>
  <c r="AG206" i="13"/>
  <c r="AG207" i="13"/>
  <c r="AG208" i="13"/>
  <c r="AG216" i="13"/>
  <c r="AG219" i="13"/>
  <c r="AG220" i="13"/>
  <c r="AG221" i="13"/>
  <c r="AG222" i="13"/>
  <c r="AG232" i="13"/>
  <c r="AG291" i="13"/>
  <c r="AG320" i="13"/>
  <c r="AG336" i="13"/>
  <c r="AG367" i="13"/>
  <c r="AG406" i="13"/>
  <c r="AG414" i="13"/>
  <c r="AG426" i="13"/>
  <c r="AG444" i="13"/>
  <c r="AG459" i="13"/>
  <c r="AG472" i="13"/>
  <c r="AG485" i="13"/>
  <c r="AG489" i="13"/>
  <c r="AG494" i="13"/>
  <c r="AG12" i="13"/>
  <c r="AG13" i="13"/>
  <c r="AG14" i="13"/>
  <c r="AG28" i="13"/>
  <c r="AG29" i="13"/>
  <c r="AG30" i="13"/>
  <c r="AG103" i="13"/>
  <c r="AG121" i="13"/>
  <c r="AG122" i="13"/>
  <c r="AG123" i="13"/>
  <c r="AG124" i="13"/>
  <c r="AG148" i="13"/>
  <c r="AG158" i="13"/>
  <c r="AG159" i="13"/>
  <c r="AG161" i="13"/>
  <c r="AG162" i="13"/>
  <c r="AG165" i="13"/>
  <c r="AG169" i="13"/>
  <c r="AG202" i="13"/>
  <c r="AG233" i="13"/>
  <c r="AG234" i="13"/>
  <c r="AG236" i="13"/>
  <c r="AG237" i="13"/>
  <c r="AG255" i="13"/>
  <c r="AG257" i="13"/>
  <c r="AG261" i="13"/>
  <c r="AG266" i="13"/>
  <c r="AG281" i="13"/>
  <c r="AG292" i="13"/>
  <c r="AG311" i="13"/>
  <c r="AG312" i="13"/>
  <c r="AG313" i="13"/>
  <c r="AG318" i="13"/>
  <c r="AG319" i="13"/>
  <c r="AG321" i="13"/>
  <c r="AG325" i="13"/>
  <c r="AG347" i="13"/>
  <c r="AG349" i="13"/>
  <c r="AG395" i="13"/>
  <c r="AG415" i="13"/>
  <c r="AG466" i="13"/>
  <c r="AG478" i="13"/>
  <c r="AG64" i="13"/>
  <c r="AG65" i="13"/>
  <c r="AG66" i="13"/>
  <c r="AG69" i="13"/>
  <c r="AG70" i="13"/>
  <c r="AG73" i="13"/>
  <c r="AG74" i="13"/>
  <c r="AG77" i="13"/>
  <c r="AG78" i="13"/>
  <c r="AG81" i="13"/>
  <c r="AG82" i="13"/>
  <c r="AG85" i="13"/>
  <c r="AG86" i="13"/>
  <c r="AG89" i="13"/>
  <c r="AG90" i="13"/>
  <c r="AG95" i="13"/>
  <c r="AG99" i="13"/>
  <c r="AG114" i="13"/>
  <c r="AG118" i="13"/>
  <c r="AG128" i="13"/>
  <c r="AG129" i="13"/>
  <c r="AG149" i="13"/>
  <c r="AG152" i="13"/>
  <c r="AG156" i="13"/>
  <c r="AG177" i="13"/>
  <c r="AG190" i="13"/>
  <c r="AG195" i="13"/>
  <c r="AG198" i="13"/>
  <c r="AG235" i="13"/>
  <c r="AG241" i="13"/>
  <c r="AG242" i="13"/>
  <c r="AG283" i="13"/>
  <c r="AG288" i="13"/>
  <c r="AG289" i="13"/>
  <c r="AG316" i="13"/>
  <c r="AG327" i="13"/>
  <c r="AG328" i="13"/>
  <c r="AG331" i="13"/>
  <c r="AG333" i="13"/>
  <c r="AG334" i="13"/>
  <c r="AG335" i="13"/>
  <c r="AG351" i="13"/>
  <c r="AG360" i="13"/>
  <c r="AG361" i="13"/>
  <c r="AG364" i="13"/>
  <c r="AG365" i="13"/>
  <c r="AG398" i="13"/>
  <c r="AG412" i="13"/>
  <c r="AG418" i="13"/>
  <c r="AG436" i="13"/>
  <c r="AG450" i="13"/>
  <c r="AG465" i="13"/>
  <c r="AG471" i="13"/>
  <c r="AG476" i="13"/>
  <c r="AG481" i="13"/>
  <c r="AG487" i="13"/>
  <c r="AG492" i="13"/>
  <c r="AG105" i="13"/>
  <c r="AG106" i="13"/>
  <c r="AG107" i="13"/>
  <c r="AG108" i="13"/>
  <c r="AG132" i="13"/>
  <c r="AG134" i="13"/>
  <c r="AG135" i="13"/>
  <c r="AG136" i="13"/>
  <c r="AG137" i="13"/>
  <c r="AG138" i="13"/>
  <c r="AG143" i="13"/>
  <c r="AG145" i="13"/>
  <c r="AG170" i="13"/>
  <c r="AG171" i="13"/>
  <c r="AG173" i="13"/>
  <c r="AG174" i="13"/>
  <c r="AG186" i="13"/>
  <c r="AG187" i="13"/>
  <c r="AG191" i="13"/>
  <c r="AG225" i="13"/>
  <c r="AG226" i="13"/>
  <c r="AG228" i="13"/>
  <c r="AG243" i="13"/>
  <c r="AG245" i="13"/>
  <c r="AG247" i="13"/>
  <c r="AG249" i="13"/>
  <c r="AG250" i="13"/>
  <c r="AG259" i="13"/>
  <c r="AG263" i="13"/>
  <c r="AG297" i="13"/>
  <c r="AG339" i="13"/>
  <c r="AG368" i="13"/>
  <c r="AG369" i="13"/>
  <c r="AG372" i="13"/>
  <c r="AG373" i="13"/>
  <c r="AG375" i="13"/>
  <c r="AG377" i="13"/>
  <c r="AG380" i="13"/>
  <c r="AG381" i="13"/>
  <c r="AG383" i="13"/>
  <c r="AG385" i="13"/>
  <c r="AG388" i="13"/>
  <c r="AG389" i="13"/>
  <c r="AG404" i="13"/>
  <c r="AG408" i="13"/>
  <c r="AG464" i="13"/>
  <c r="AG470" i="13"/>
  <c r="AG474" i="13"/>
  <c r="AG480" i="13"/>
  <c r="AG486" i="13"/>
  <c r="AG490" i="13"/>
  <c r="AG164" i="13"/>
  <c r="AG227" i="13"/>
  <c r="AG300" i="13"/>
  <c r="AG302" i="13"/>
  <c r="AG346" i="13"/>
  <c r="AG407" i="13"/>
  <c r="AG411" i="13"/>
  <c r="AG419" i="13"/>
  <c r="AG424" i="13"/>
  <c r="AG430" i="13"/>
  <c r="AG435" i="13"/>
  <c r="AG440" i="13"/>
  <c r="AG446" i="13"/>
  <c r="AG451" i="13"/>
  <c r="AG456" i="13"/>
  <c r="AG284" i="13"/>
  <c r="AG286" i="13"/>
  <c r="AG44" i="13"/>
  <c r="AG110" i="13"/>
  <c r="AG126" i="13"/>
  <c r="AG140" i="13"/>
  <c r="AG218" i="13"/>
  <c r="AG224" i="13"/>
  <c r="AG251" i="13"/>
  <c r="AG256" i="13"/>
  <c r="AG276" i="13"/>
  <c r="AG287" i="13"/>
  <c r="AG294" i="13"/>
  <c r="AG303" i="13"/>
  <c r="AG355" i="13"/>
  <c r="AG387" i="13"/>
  <c r="AG410" i="13"/>
  <c r="AG429" i="13"/>
  <c r="AG445" i="13"/>
  <c r="AG141" i="13"/>
  <c r="AG144" i="13"/>
  <c r="AG189" i="13"/>
  <c r="AG211" i="13"/>
  <c r="AG214" i="13"/>
  <c r="AG248" i="13"/>
  <c r="AG273" i="13"/>
  <c r="AG295" i="13"/>
  <c r="AG306" i="13"/>
  <c r="AG422" i="13"/>
  <c r="AG427" i="13"/>
  <c r="AG432" i="13"/>
  <c r="AG438" i="13"/>
  <c r="AG443" i="13"/>
  <c r="AG448" i="13"/>
  <c r="AG454" i="13"/>
  <c r="AD51" i="13"/>
  <c r="AG51" i="13"/>
  <c r="AD52" i="13"/>
  <c r="AG52" i="13"/>
  <c r="AD57" i="13"/>
  <c r="AG57" i="13"/>
  <c r="AD58" i="13"/>
  <c r="AG58" i="13"/>
  <c r="AD258" i="13"/>
  <c r="AG258" i="13"/>
  <c r="AD262" i="13"/>
  <c r="AG262" i="13"/>
  <c r="AG9" i="13"/>
  <c r="L5" i="13"/>
  <c r="AG37" i="13"/>
  <c r="AG62" i="13"/>
  <c r="AD269" i="13"/>
  <c r="AG269" i="13"/>
  <c r="AD45" i="13"/>
  <c r="AD47" i="13"/>
  <c r="AG47" i="13"/>
  <c r="AD48" i="13"/>
  <c r="AG48" i="13"/>
  <c r="AD50" i="13"/>
  <c r="AG50" i="13"/>
  <c r="AD56" i="13"/>
  <c r="AG56" i="13"/>
  <c r="AD60" i="13"/>
  <c r="AG60" i="13"/>
  <c r="AO5" i="13"/>
  <c r="AG33" i="13"/>
  <c r="AG41" i="13"/>
  <c r="AG8" i="13"/>
  <c r="AG31" i="13"/>
  <c r="AG32" i="13"/>
  <c r="AG34" i="13"/>
  <c r="AG38" i="13"/>
  <c r="AG42" i="13"/>
  <c r="AG63" i="13"/>
  <c r="AA92" i="13"/>
  <c r="AG92" i="13" s="1"/>
  <c r="Z5" i="13"/>
  <c r="AG93" i="13"/>
  <c r="AG97" i="13"/>
  <c r="AG142" i="13"/>
  <c r="AD260" i="13"/>
  <c r="AG260" i="13"/>
  <c r="AD264" i="13"/>
  <c r="AG264" i="13"/>
  <c r="AF293" i="13"/>
  <c r="AG293" i="13"/>
  <c r="AD46" i="13"/>
  <c r="AG46" i="13"/>
  <c r="AD49" i="13"/>
  <c r="AG49" i="13"/>
  <c r="AD53" i="13"/>
  <c r="AG53" i="13"/>
  <c r="AD54" i="13"/>
  <c r="AG54" i="13"/>
  <c r="AD55" i="13"/>
  <c r="AG55" i="13"/>
  <c r="AD59" i="13"/>
  <c r="AG59" i="13"/>
  <c r="AE5" i="13"/>
  <c r="AG35" i="13"/>
  <c r="AG39" i="13"/>
  <c r="AG43" i="13"/>
  <c r="AG67" i="13"/>
  <c r="AG71" i="13"/>
  <c r="AG75" i="13"/>
  <c r="AG79" i="13"/>
  <c r="AG83" i="13"/>
  <c r="AG87" i="13"/>
  <c r="AG91" i="13"/>
  <c r="AG96" i="13"/>
  <c r="AG104" i="13"/>
  <c r="AG120" i="13"/>
  <c r="AG167" i="13"/>
  <c r="AG175" i="13"/>
  <c r="AG181" i="13"/>
  <c r="AG188" i="13"/>
  <c r="AG197" i="13"/>
  <c r="AG213" i="13"/>
  <c r="AG230" i="13"/>
  <c r="AG238" i="13"/>
  <c r="AG246" i="13"/>
  <c r="AG254" i="13"/>
  <c r="AG101" i="13"/>
  <c r="AG109" i="13"/>
  <c r="AG117" i="13"/>
  <c r="AG125" i="13"/>
  <c r="AF130" i="13"/>
  <c r="AG131" i="13"/>
  <c r="AG139" i="13"/>
  <c r="AG147" i="13"/>
  <c r="AG155" i="13"/>
  <c r="AG163" i="13"/>
  <c r="AG182" i="13"/>
  <c r="AG194" i="13"/>
  <c r="AG196" i="13"/>
  <c r="AG199" i="13"/>
  <c r="AG210" i="13"/>
  <c r="AG212" i="13"/>
  <c r="AG215" i="13"/>
  <c r="AG265" i="13"/>
  <c r="AD267" i="13"/>
  <c r="AG267" i="13"/>
  <c r="AG271" i="13"/>
  <c r="AG290" i="13"/>
  <c r="AG193" i="13"/>
  <c r="AG201" i="13"/>
  <c r="AG209" i="13"/>
  <c r="AG217" i="13"/>
  <c r="AG268" i="13"/>
  <c r="AG279" i="13"/>
  <c r="AG285" i="13"/>
  <c r="AG301" i="13"/>
  <c r="AG310" i="13"/>
  <c r="AG317" i="13"/>
  <c r="AG340" i="13"/>
  <c r="AG379" i="13"/>
  <c r="AG384" i="13"/>
  <c r="AG307" i="13"/>
  <c r="AG332" i="13"/>
  <c r="AG338" i="13"/>
  <c r="AG371" i="13"/>
  <c r="AG376" i="13"/>
  <c r="AF393" i="13"/>
  <c r="AG393" i="13"/>
  <c r="AG324" i="13"/>
  <c r="AG330" i="13"/>
  <c r="AG341" i="13"/>
  <c r="AG348" i="13"/>
  <c r="AG363" i="13"/>
  <c r="AG362" i="13"/>
  <c r="AG370" i="13"/>
  <c r="AG378" i="13"/>
  <c r="AG386" i="13"/>
  <c r="AG309" i="13"/>
  <c r="AG329" i="13"/>
  <c r="AG337" i="13"/>
  <c r="AG345" i="13"/>
  <c r="AG353" i="13"/>
  <c r="AG358" i="13"/>
  <c r="AG366" i="13"/>
  <c r="AG374" i="13"/>
  <c r="AG382" i="13"/>
  <c r="AG390" i="13"/>
  <c r="AG397" i="13"/>
  <c r="AG405" i="13"/>
  <c r="AG413" i="13"/>
  <c r="AG460" i="13"/>
  <c r="AG462" i="13"/>
  <c r="AG423" i="13"/>
  <c r="AG431" i="13"/>
  <c r="AG439" i="13"/>
  <c r="AG447" i="13"/>
  <c r="AG455" i="13"/>
  <c r="AG399" i="13"/>
  <c r="AG409" i="13"/>
  <c r="AG417" i="13"/>
  <c r="AG425" i="13"/>
  <c r="AG433" i="13"/>
  <c r="AG441" i="13"/>
  <c r="AG449" i="13"/>
  <c r="AG457" i="13"/>
  <c r="AG468" i="13"/>
  <c r="U5" i="13" l="1"/>
  <c r="U4" i="13" s="1"/>
  <c r="AA5" i="13"/>
  <c r="AA4" i="13" s="1"/>
  <c r="AF5" i="13"/>
  <c r="AD5" i="13"/>
  <c r="O5" i="13"/>
  <c r="O4" i="13" s="1"/>
  <c r="AG45" i="13"/>
  <c r="AG5" i="13" s="1"/>
  <c r="AG4" i="13" s="1"/>
  <c r="R42" i="12" l="1"/>
  <c r="Q42" i="12"/>
  <c r="Y94" i="12" l="1"/>
  <c r="Y93" i="12"/>
  <c r="Y90" i="12"/>
  <c r="Y88" i="12"/>
  <c r="Y87" i="12"/>
  <c r="Y85" i="12"/>
  <c r="Y83" i="12"/>
  <c r="Y82" i="12"/>
  <c r="Y80" i="12"/>
  <c r="Y79" i="12"/>
  <c r="Y78" i="12"/>
  <c r="Y77" i="12"/>
  <c r="Y75" i="12"/>
  <c r="Y74" i="12"/>
  <c r="Y89" i="12"/>
  <c r="Y92" i="12"/>
  <c r="K62" i="12"/>
  <c r="K61" i="12"/>
  <c r="K60" i="12"/>
  <c r="K58" i="12"/>
  <c r="K57" i="12"/>
  <c r="K56" i="12"/>
  <c r="K55" i="12"/>
  <c r="K53" i="12"/>
  <c r="K51" i="12"/>
  <c r="K50" i="12"/>
  <c r="K48" i="12"/>
  <c r="K47" i="12"/>
  <c r="K46" i="12"/>
  <c r="K45" i="12"/>
  <c r="K43" i="12"/>
  <c r="K42" i="12"/>
  <c r="S42" i="12" s="1"/>
  <c r="F37" i="15" l="1"/>
  <c r="AJ15" i="15" l="1"/>
  <c r="Y95" i="12" l="1"/>
  <c r="Y91" i="12"/>
  <c r="Y84" i="12"/>
  <c r="Y81" i="12"/>
  <c r="Y76" i="12"/>
  <c r="Y96" i="12" l="1"/>
  <c r="Y86" i="12"/>
  <c r="Y97" i="12" l="1"/>
  <c r="Q67" i="12"/>
  <c r="Q66" i="12"/>
  <c r="R64" i="12"/>
  <c r="R63" i="12"/>
  <c r="R62" i="12"/>
  <c r="Q62" i="12"/>
  <c r="R61" i="12"/>
  <c r="Q61" i="12"/>
  <c r="R60" i="12"/>
  <c r="Q60" i="12"/>
  <c r="R59" i="12"/>
  <c r="R58" i="12"/>
  <c r="Q58" i="12"/>
  <c r="R57" i="12"/>
  <c r="Q57" i="12"/>
  <c r="R56" i="12"/>
  <c r="Q56" i="12"/>
  <c r="R55" i="12"/>
  <c r="Q55" i="12"/>
  <c r="R53" i="12"/>
  <c r="Q53" i="12"/>
  <c r="R52" i="12"/>
  <c r="R51" i="12"/>
  <c r="Q51" i="12"/>
  <c r="R50" i="12"/>
  <c r="Q50" i="12"/>
  <c r="R49" i="12"/>
  <c r="R48" i="12"/>
  <c r="Q48" i="12"/>
  <c r="R47" i="12"/>
  <c r="Q47" i="12"/>
  <c r="R46" i="12"/>
  <c r="Q46" i="12"/>
  <c r="R45" i="12"/>
  <c r="Q45" i="12"/>
  <c r="R43" i="12"/>
  <c r="Q43" i="12"/>
  <c r="X94" i="12" l="1"/>
  <c r="X93" i="12"/>
  <c r="X92" i="12"/>
  <c r="X90" i="12"/>
  <c r="X89" i="12"/>
  <c r="X88" i="12"/>
  <c r="X87" i="12"/>
  <c r="X85" i="12"/>
  <c r="X83" i="12"/>
  <c r="X82" i="12"/>
  <c r="X80" i="12"/>
  <c r="X79" i="12"/>
  <c r="X78" i="12"/>
  <c r="X77" i="12"/>
  <c r="X75" i="12"/>
  <c r="X74" i="12"/>
  <c r="R60" i="15"/>
  <c r="R59" i="15"/>
  <c r="R56" i="15"/>
  <c r="R55" i="15"/>
  <c r="R54" i="15"/>
  <c r="R53" i="15"/>
  <c r="CL33" i="15" l="1"/>
  <c r="CL32" i="15"/>
  <c r="CL29" i="15"/>
  <c r="CL28" i="15"/>
  <c r="CL27" i="15"/>
  <c r="CL26" i="15"/>
  <c r="CL23" i="15"/>
  <c r="CL22" i="15"/>
  <c r="CL21" i="15"/>
  <c r="CL20" i="15"/>
  <c r="CN33" i="15"/>
  <c r="CK33" i="15"/>
  <c r="CN32" i="15"/>
  <c r="CK32" i="15"/>
  <c r="CN29" i="15"/>
  <c r="CK29" i="15"/>
  <c r="CN28" i="15"/>
  <c r="CK28" i="15"/>
  <c r="CN27" i="15"/>
  <c r="CK27" i="15"/>
  <c r="CN26" i="15"/>
  <c r="CK26" i="15"/>
  <c r="CN23" i="15"/>
  <c r="CK23" i="15"/>
  <c r="CN22" i="15"/>
  <c r="CK22" i="15"/>
  <c r="CN21" i="15"/>
  <c r="CK21" i="15"/>
  <c r="CN20" i="15"/>
  <c r="CK20" i="15"/>
  <c r="CD21" i="8"/>
  <c r="AQ59" i="15" l="1"/>
  <c r="AQ60" i="15"/>
  <c r="AQ61" i="15"/>
  <c r="AQ58" i="15"/>
  <c r="AQ62" i="15" l="1"/>
  <c r="E111" i="12"/>
  <c r="N111" i="12" s="1"/>
  <c r="E110" i="12"/>
  <c r="N110" i="12" s="1"/>
  <c r="R57" i="15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T63" i="15"/>
  <c r="AH90" i="15" s="1"/>
  <c r="S63" i="15"/>
  <c r="R63" i="15"/>
  <c r="AP27" i="15"/>
  <c r="AH43" i="15"/>
  <c r="AI30" i="15"/>
  <c r="AI25" i="15"/>
  <c r="AI24" i="15"/>
  <c r="AX22" i="15"/>
  <c r="AX13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4" i="15"/>
  <c r="F53" i="15"/>
  <c r="H70" i="15"/>
  <c r="AH71" i="15" s="1"/>
  <c r="H69" i="15"/>
  <c r="AH70" i="15" s="1"/>
  <c r="H68" i="15"/>
  <c r="H67" i="15"/>
  <c r="K67" i="15" s="1"/>
  <c r="AK68" i="15" s="1"/>
  <c r="H66" i="15"/>
  <c r="AH67" i="15" s="1"/>
  <c r="H65" i="15"/>
  <c r="AH66" i="15" s="1"/>
  <c r="H64" i="15"/>
  <c r="K64" i="15" s="1"/>
  <c r="AK65" i="15" s="1"/>
  <c r="H63" i="15"/>
  <c r="AH64" i="15" s="1"/>
  <c r="H62" i="15"/>
  <c r="H61" i="15"/>
  <c r="AH62" i="15" s="1"/>
  <c r="H60" i="15"/>
  <c r="K60" i="15" s="1"/>
  <c r="AK61" i="15" s="1"/>
  <c r="H59" i="15"/>
  <c r="K59" i="15" s="1"/>
  <c r="AK60" i="15" s="1"/>
  <c r="H58" i="15"/>
  <c r="H57" i="15"/>
  <c r="AH58" i="15" s="1"/>
  <c r="H54" i="15"/>
  <c r="AH55" i="15" s="1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4" i="15"/>
  <c r="H53" i="15"/>
  <c r="E53" i="15"/>
  <c r="S44" i="15"/>
  <c r="S40" i="15"/>
  <c r="G125" i="12" s="1"/>
  <c r="P125" i="12" s="1"/>
  <c r="S39" i="15"/>
  <c r="G124" i="12" s="1"/>
  <c r="P124" i="12" s="1"/>
  <c r="S38" i="15"/>
  <c r="G123" i="12" s="1"/>
  <c r="P123" i="12" s="1"/>
  <c r="S36" i="15"/>
  <c r="G121" i="12" s="1"/>
  <c r="P121" i="12" s="1"/>
  <c r="S35" i="15"/>
  <c r="G120" i="12" s="1"/>
  <c r="P120" i="12" s="1"/>
  <c r="S34" i="15"/>
  <c r="G119" i="12" s="1"/>
  <c r="P119" i="12" s="1"/>
  <c r="S33" i="15"/>
  <c r="G118" i="12" s="1"/>
  <c r="P118" i="12" s="1"/>
  <c r="S31" i="15"/>
  <c r="G116" i="12" s="1"/>
  <c r="P116" i="12" s="1"/>
  <c r="S29" i="15"/>
  <c r="G114" i="12" s="1"/>
  <c r="P114" i="12" s="1"/>
  <c r="S28" i="15"/>
  <c r="G113" i="12" s="1"/>
  <c r="P113" i="12" s="1"/>
  <c r="S26" i="15"/>
  <c r="G111" i="12" s="1"/>
  <c r="P111" i="12" s="1"/>
  <c r="S25" i="15"/>
  <c r="G110" i="12" s="1"/>
  <c r="P110" i="12" s="1"/>
  <c r="S24" i="15"/>
  <c r="G109" i="12" s="1"/>
  <c r="P109" i="12" s="1"/>
  <c r="S23" i="15"/>
  <c r="G108" i="12" s="1"/>
  <c r="P108" i="12" s="1"/>
  <c r="S21" i="15"/>
  <c r="G106" i="12" s="1"/>
  <c r="P106" i="12" s="1"/>
  <c r="S20" i="15"/>
  <c r="G105" i="12" s="1"/>
  <c r="P105" i="12" s="1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22" i="8"/>
  <c r="J68" i="15" l="1"/>
  <c r="AJ69" i="15" s="1"/>
  <c r="J69" i="15"/>
  <c r="AJ70" i="15" s="1"/>
  <c r="I57" i="15"/>
  <c r="AI58" i="15" s="1"/>
  <c r="I61" i="15"/>
  <c r="AI62" i="15" s="1"/>
  <c r="J62" i="15"/>
  <c r="AJ63" i="15" s="1"/>
  <c r="J53" i="15"/>
  <c r="AJ54" i="15" s="1"/>
  <c r="J58" i="15"/>
  <c r="AJ59" i="15" s="1"/>
  <c r="I60" i="15"/>
  <c r="AI61" i="15" s="1"/>
  <c r="W63" i="15"/>
  <c r="AK90" i="15" s="1"/>
  <c r="V63" i="15"/>
  <c r="AJ90" i="15" s="1"/>
  <c r="S57" i="15"/>
  <c r="I66" i="15"/>
  <c r="AI67" i="15" s="1"/>
  <c r="K65" i="15"/>
  <c r="AK66" i="15" s="1"/>
  <c r="I69" i="15"/>
  <c r="AI70" i="15" s="1"/>
  <c r="J66" i="15"/>
  <c r="AJ67" i="15" s="1"/>
  <c r="I70" i="15"/>
  <c r="AI71" i="15" s="1"/>
  <c r="S22" i="15"/>
  <c r="G107" i="12" s="1"/>
  <c r="P107" i="12" s="1"/>
  <c r="I62" i="15"/>
  <c r="AI63" i="15" s="1"/>
  <c r="K66" i="15"/>
  <c r="AK67" i="15" s="1"/>
  <c r="J70" i="15"/>
  <c r="AJ71" i="15" s="1"/>
  <c r="K62" i="15"/>
  <c r="AK63" i="15" s="1"/>
  <c r="K70" i="15"/>
  <c r="AK71" i="15" s="1"/>
  <c r="S27" i="15"/>
  <c r="G112" i="12" s="1"/>
  <c r="P112" i="12" s="1"/>
  <c r="S30" i="15"/>
  <c r="S41" i="15"/>
  <c r="G126" i="12" s="1"/>
  <c r="P126" i="12" s="1"/>
  <c r="J57" i="15"/>
  <c r="AJ58" i="15" s="1"/>
  <c r="J61" i="15"/>
  <c r="AJ62" i="15" s="1"/>
  <c r="I65" i="15"/>
  <c r="AI66" i="15" s="1"/>
  <c r="K69" i="15"/>
  <c r="AK70" i="15" s="1"/>
  <c r="K57" i="15"/>
  <c r="AK58" i="15" s="1"/>
  <c r="K61" i="15"/>
  <c r="AK62" i="15" s="1"/>
  <c r="J65" i="15"/>
  <c r="AJ66" i="15" s="1"/>
  <c r="K68" i="15"/>
  <c r="AK69" i="15" s="1"/>
  <c r="K54" i="15"/>
  <c r="AK55" i="15" s="1"/>
  <c r="J54" i="15"/>
  <c r="AJ55" i="15" s="1"/>
  <c r="S37" i="15"/>
  <c r="G122" i="12" s="1"/>
  <c r="P122" i="12" s="1"/>
  <c r="K63" i="15"/>
  <c r="AK64" i="15" s="1"/>
  <c r="AH54" i="15"/>
  <c r="AH59" i="15"/>
  <c r="AH60" i="15"/>
  <c r="AH61" i="15"/>
  <c r="AH63" i="15"/>
  <c r="AH65" i="15"/>
  <c r="AH68" i="15"/>
  <c r="AH69" i="15"/>
  <c r="J60" i="15"/>
  <c r="AJ61" i="15" s="1"/>
  <c r="I64" i="15"/>
  <c r="AI65" i="15" s="1"/>
  <c r="J64" i="15"/>
  <c r="AJ65" i="15" s="1"/>
  <c r="I68" i="15"/>
  <c r="AI69" i="15" s="1"/>
  <c r="K58" i="15"/>
  <c r="AK59" i="15" s="1"/>
  <c r="I54" i="15"/>
  <c r="AI55" i="15" s="1"/>
  <c r="J59" i="15"/>
  <c r="AJ60" i="15" s="1"/>
  <c r="J63" i="15"/>
  <c r="AJ64" i="15" s="1"/>
  <c r="I58" i="15"/>
  <c r="AI59" i="15" s="1"/>
  <c r="J67" i="15"/>
  <c r="AJ68" i="15" s="1"/>
  <c r="I59" i="15"/>
  <c r="AI60" i="15" s="1"/>
  <c r="I63" i="15"/>
  <c r="AI64" i="15" s="1"/>
  <c r="I67" i="15"/>
  <c r="AI68" i="15" s="1"/>
  <c r="K53" i="15"/>
  <c r="AK54" i="15" s="1"/>
  <c r="I53" i="15"/>
  <c r="AI54" i="15" s="1"/>
  <c r="CL24" i="15"/>
  <c r="F52" i="15" s="1"/>
  <c r="CM24" i="15"/>
  <c r="G52" i="15" s="1"/>
  <c r="CN24" i="15"/>
  <c r="H52" i="15" s="1"/>
  <c r="CL30" i="15"/>
  <c r="F56" i="15" s="1"/>
  <c r="CM30" i="15"/>
  <c r="G56" i="15" s="1"/>
  <c r="CN30" i="15"/>
  <c r="H56" i="15" s="1"/>
  <c r="CL34" i="15"/>
  <c r="F55" i="15" s="1"/>
  <c r="CM34" i="15"/>
  <c r="G55" i="15" s="1"/>
  <c r="CN34" i="15"/>
  <c r="H55" i="15" s="1"/>
  <c r="CK34" i="15"/>
  <c r="E55" i="15" s="1"/>
  <c r="CK30" i="15"/>
  <c r="E56" i="15" s="1"/>
  <c r="CK24" i="15"/>
  <c r="E52" i="15" s="1"/>
  <c r="BZ45" i="15"/>
  <c r="BQ45" i="15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22" i="8"/>
  <c r="AO105" i="12" l="1"/>
  <c r="AO110" i="12"/>
  <c r="AO115" i="12"/>
  <c r="AO120" i="12"/>
  <c r="AL110" i="12"/>
  <c r="AL115" i="12"/>
  <c r="AL105" i="12"/>
  <c r="AM105" i="12"/>
  <c r="AM110" i="12"/>
  <c r="AM115" i="12"/>
  <c r="AM120" i="12"/>
  <c r="AN110" i="12"/>
  <c r="AN115" i="12"/>
  <c r="AN120" i="12"/>
  <c r="AL120" i="12"/>
  <c r="AN105" i="12"/>
  <c r="AL122" i="12"/>
  <c r="AL121" i="12"/>
  <c r="AL111" i="12"/>
  <c r="AN122" i="12"/>
  <c r="AN112" i="12"/>
  <c r="AO103" i="12"/>
  <c r="AL107" i="12"/>
  <c r="AN118" i="12"/>
  <c r="AO108" i="12"/>
  <c r="AO114" i="12"/>
  <c r="AM123" i="12"/>
  <c r="AO122" i="12"/>
  <c r="AO116" i="12"/>
  <c r="AN123" i="12"/>
  <c r="AN108" i="12"/>
  <c r="AM118" i="12"/>
  <c r="AM113" i="12"/>
  <c r="AM108" i="12"/>
  <c r="AN104" i="12"/>
  <c r="AO111" i="12"/>
  <c r="AO118" i="12"/>
  <c r="AM114" i="12"/>
  <c r="AM104" i="12"/>
  <c r="AL117" i="12"/>
  <c r="AL118" i="12"/>
  <c r="AL108" i="12"/>
  <c r="AN119" i="12"/>
  <c r="AN109" i="12"/>
  <c r="AL119" i="12"/>
  <c r="AL104" i="12"/>
  <c r="AN116" i="12"/>
  <c r="AO106" i="12"/>
  <c r="AL103" i="12"/>
  <c r="AO119" i="12"/>
  <c r="AO117" i="12"/>
  <c r="AO104" i="12"/>
  <c r="AN121" i="12"/>
  <c r="AN106" i="12"/>
  <c r="AM117" i="12"/>
  <c r="AM112" i="12"/>
  <c r="AM107" i="12"/>
  <c r="AN114" i="12"/>
  <c r="AO121" i="12"/>
  <c r="AM121" i="12"/>
  <c r="AM119" i="12"/>
  <c r="AL112" i="12"/>
  <c r="AL116" i="12"/>
  <c r="AL106" i="12"/>
  <c r="AN117" i="12"/>
  <c r="AN107" i="12"/>
  <c r="AL114" i="12"/>
  <c r="AO123" i="12"/>
  <c r="AO113" i="12"/>
  <c r="AN103" i="12"/>
  <c r="AO112" i="12"/>
  <c r="AO109" i="12"/>
  <c r="AO107" i="12"/>
  <c r="AN113" i="12"/>
  <c r="AM116" i="12"/>
  <c r="AM111" i="12"/>
  <c r="AM106" i="12"/>
  <c r="AL123" i="12"/>
  <c r="AL113" i="12"/>
  <c r="AM103" i="12"/>
  <c r="AL109" i="12"/>
  <c r="AM122" i="12"/>
  <c r="AN111" i="12"/>
  <c r="AM109" i="12"/>
  <c r="S32" i="15"/>
  <c r="G117" i="12" s="1"/>
  <c r="P117" i="12" s="1"/>
  <c r="I55" i="15"/>
  <c r="AI56" i="15" s="1"/>
  <c r="AH56" i="15"/>
  <c r="K55" i="15"/>
  <c r="AK56" i="15" s="1"/>
  <c r="J52" i="15"/>
  <c r="AJ53" i="15" s="1"/>
  <c r="J56" i="15"/>
  <c r="AJ57" i="15" s="1"/>
  <c r="J55" i="15"/>
  <c r="AJ56" i="15" s="1"/>
  <c r="K52" i="15"/>
  <c r="AK53" i="15" s="1"/>
  <c r="AH53" i="15"/>
  <c r="I52" i="15"/>
  <c r="AI53" i="15" s="1"/>
  <c r="AH57" i="15"/>
  <c r="I56" i="15"/>
  <c r="AI57" i="15" s="1"/>
  <c r="K56" i="15"/>
  <c r="AK57" i="15" s="1"/>
  <c r="S42" i="15"/>
  <c r="G127" i="12" s="1"/>
  <c r="P127" i="12" s="1"/>
  <c r="T60" i="15"/>
  <c r="Q59" i="15"/>
  <c r="Q60" i="15"/>
  <c r="T59" i="15"/>
  <c r="AH86" i="15" s="1"/>
  <c r="Q55" i="15"/>
  <c r="T56" i="15"/>
  <c r="AH84" i="15" s="1"/>
  <c r="Q56" i="15"/>
  <c r="T55" i="15"/>
  <c r="AH83" i="15" s="1"/>
  <c r="Q53" i="15"/>
  <c r="T54" i="15"/>
  <c r="AH82" i="15" s="1"/>
  <c r="Q54" i="15"/>
  <c r="T53" i="15"/>
  <c r="AH81" i="15" s="1"/>
  <c r="AQ111" i="12" l="1"/>
  <c r="AP109" i="12"/>
  <c r="AP117" i="12"/>
  <c r="AP119" i="12"/>
  <c r="AQ119" i="12"/>
  <c r="AP122" i="12"/>
  <c r="AQ116" i="12"/>
  <c r="AP112" i="12"/>
  <c r="AP114" i="12"/>
  <c r="AP104" i="12"/>
  <c r="AQ123" i="12"/>
  <c r="AP107" i="12"/>
  <c r="AQ107" i="12"/>
  <c r="AQ114" i="12"/>
  <c r="AQ118" i="12"/>
  <c r="AQ108" i="12"/>
  <c r="AO124" i="12"/>
  <c r="AQ104" i="12"/>
  <c r="AN124" i="12"/>
  <c r="AP106" i="12"/>
  <c r="AP116" i="12"/>
  <c r="AQ117" i="12"/>
  <c r="AQ106" i="12"/>
  <c r="AP108" i="12"/>
  <c r="AP118" i="12"/>
  <c r="AQ103" i="12"/>
  <c r="AM124" i="12"/>
  <c r="AQ109" i="12"/>
  <c r="AQ113" i="12"/>
  <c r="AP111" i="12"/>
  <c r="AP121" i="12"/>
  <c r="AQ112" i="12"/>
  <c r="AQ122" i="12"/>
  <c r="AQ121" i="12"/>
  <c r="AP103" i="12"/>
  <c r="AL124" i="12"/>
  <c r="AP113" i="12"/>
  <c r="AP123" i="12"/>
  <c r="W60" i="15"/>
  <c r="AK87" i="15" s="1"/>
  <c r="AH87" i="15"/>
  <c r="S43" i="15"/>
  <c r="S45" i="15" s="1"/>
  <c r="G51" i="15" s="1"/>
  <c r="U60" i="15"/>
  <c r="AI87" i="15" s="1"/>
  <c r="V60" i="15"/>
  <c r="AJ87" i="15" s="1"/>
  <c r="Q57" i="15"/>
  <c r="U55" i="15"/>
  <c r="AI83" i="15" s="1"/>
  <c r="V53" i="15"/>
  <c r="AJ81" i="15" s="1"/>
  <c r="T57" i="15"/>
  <c r="AH85" i="15" s="1"/>
  <c r="W53" i="15"/>
  <c r="AK81" i="15" s="1"/>
  <c r="U53" i="15"/>
  <c r="AI81" i="15" s="1"/>
  <c r="W55" i="15"/>
  <c r="AK83" i="15" s="1"/>
  <c r="V55" i="15"/>
  <c r="AJ83" i="15" s="1"/>
  <c r="V59" i="15"/>
  <c r="AJ86" i="15" s="1"/>
  <c r="W59" i="15"/>
  <c r="AK86" i="15" s="1"/>
  <c r="U59" i="15"/>
  <c r="AI86" i="15" s="1"/>
  <c r="U54" i="15"/>
  <c r="AI82" i="15" s="1"/>
  <c r="W54" i="15"/>
  <c r="AK82" i="15" s="1"/>
  <c r="V54" i="15"/>
  <c r="AJ82" i="15" s="1"/>
  <c r="V56" i="15"/>
  <c r="U56" i="15"/>
  <c r="AI84" i="15" s="1"/>
  <c r="W56" i="15"/>
  <c r="AK84" i="15" s="1"/>
  <c r="Y126" i="12"/>
  <c r="X126" i="12"/>
  <c r="Q63" i="12"/>
  <c r="Z125" i="12"/>
  <c r="Z124" i="12"/>
  <c r="Z123" i="12"/>
  <c r="Y122" i="12"/>
  <c r="X122" i="12"/>
  <c r="Q59" i="12"/>
  <c r="Z121" i="12"/>
  <c r="Z120" i="12"/>
  <c r="Z119" i="12"/>
  <c r="Z118" i="12"/>
  <c r="Z116" i="12"/>
  <c r="Y115" i="12"/>
  <c r="X115" i="12"/>
  <c r="Q52" i="12"/>
  <c r="Z114" i="12"/>
  <c r="Z113" i="12"/>
  <c r="Y112" i="12"/>
  <c r="X112" i="12"/>
  <c r="Q49" i="12"/>
  <c r="Z111" i="12"/>
  <c r="Z110" i="12"/>
  <c r="Z109" i="12"/>
  <c r="Z108" i="12"/>
  <c r="Y107" i="12"/>
  <c r="X107" i="12"/>
  <c r="Q44" i="12"/>
  <c r="K44" i="12"/>
  <c r="Z106" i="12"/>
  <c r="Z105" i="12"/>
  <c r="Z94" i="12"/>
  <c r="Z93" i="12"/>
  <c r="Z92" i="12"/>
  <c r="Z90" i="12"/>
  <c r="Z89" i="12"/>
  <c r="Z88" i="12"/>
  <c r="Z87" i="12"/>
  <c r="Z85" i="12"/>
  <c r="Z83" i="12"/>
  <c r="Z82" i="12"/>
  <c r="Z80" i="12"/>
  <c r="Z79" i="12"/>
  <c r="Z78" i="12"/>
  <c r="Z77" i="12"/>
  <c r="R44" i="12"/>
  <c r="Z75" i="12"/>
  <c r="Z74" i="12"/>
  <c r="S66" i="12"/>
  <c r="S62" i="12"/>
  <c r="S61" i="12"/>
  <c r="S60" i="12"/>
  <c r="S58" i="12"/>
  <c r="S57" i="12"/>
  <c r="S56" i="12"/>
  <c r="S55" i="12"/>
  <c r="S53" i="12"/>
  <c r="S51" i="12"/>
  <c r="S50" i="12"/>
  <c r="S48" i="12"/>
  <c r="S47" i="12"/>
  <c r="S46" i="12"/>
  <c r="S45" i="12"/>
  <c r="S43" i="12"/>
  <c r="I51" i="12"/>
  <c r="Y59" i="12"/>
  <c r="Y63" i="12"/>
  <c r="X63" i="12"/>
  <c r="X59" i="12"/>
  <c r="Z66" i="12"/>
  <c r="Z62" i="12"/>
  <c r="Z61" i="12"/>
  <c r="Z60" i="12"/>
  <c r="Z58" i="12"/>
  <c r="Z57" i="12"/>
  <c r="Z56" i="12"/>
  <c r="Z55" i="12"/>
  <c r="Z53" i="12"/>
  <c r="Z51" i="12"/>
  <c r="Z50" i="12"/>
  <c r="Z48" i="12"/>
  <c r="H66" i="12"/>
  <c r="J66" i="12" s="1"/>
  <c r="G66" i="12"/>
  <c r="P66" i="12" s="1"/>
  <c r="F66" i="12"/>
  <c r="L66" i="12" s="1"/>
  <c r="G62" i="12"/>
  <c r="F62" i="12"/>
  <c r="L62" i="12" s="1"/>
  <c r="G61" i="12"/>
  <c r="F61" i="12"/>
  <c r="L61" i="12" s="1"/>
  <c r="G60" i="12"/>
  <c r="F60" i="12"/>
  <c r="O60" i="12" s="1"/>
  <c r="G58" i="12"/>
  <c r="F58" i="12"/>
  <c r="L58" i="12" s="1"/>
  <c r="G57" i="12"/>
  <c r="F57" i="12"/>
  <c r="L57" i="12" s="1"/>
  <c r="G56" i="12"/>
  <c r="F56" i="12"/>
  <c r="O56" i="12" s="1"/>
  <c r="G55" i="12"/>
  <c r="F55" i="12"/>
  <c r="O55" i="12" s="1"/>
  <c r="G53" i="12"/>
  <c r="F53" i="12"/>
  <c r="L53" i="12" s="1"/>
  <c r="G51" i="12"/>
  <c r="G83" i="12" s="1"/>
  <c r="P83" i="12" s="1"/>
  <c r="F51" i="12"/>
  <c r="L51" i="12" s="1"/>
  <c r="G50" i="12"/>
  <c r="G82" i="12" s="1"/>
  <c r="P82" i="12" s="1"/>
  <c r="F50" i="12"/>
  <c r="L50" i="12" s="1"/>
  <c r="G48" i="12"/>
  <c r="G80" i="12" s="1"/>
  <c r="P80" i="12" s="1"/>
  <c r="F48" i="12"/>
  <c r="L48" i="12" s="1"/>
  <c r="E48" i="12"/>
  <c r="E80" i="12" s="1"/>
  <c r="N80" i="12" s="1"/>
  <c r="G47" i="12"/>
  <c r="G79" i="12" s="1"/>
  <c r="P79" i="12" s="1"/>
  <c r="F47" i="12"/>
  <c r="L47" i="12" s="1"/>
  <c r="E47" i="12"/>
  <c r="E79" i="12" s="1"/>
  <c r="N79" i="12" s="1"/>
  <c r="G46" i="12"/>
  <c r="G78" i="12" s="1"/>
  <c r="P78" i="12" s="1"/>
  <c r="F46" i="12"/>
  <c r="L46" i="12" s="1"/>
  <c r="G45" i="12"/>
  <c r="G77" i="12" s="1"/>
  <c r="P77" i="12" s="1"/>
  <c r="F45" i="12"/>
  <c r="L45" i="12" s="1"/>
  <c r="G43" i="12"/>
  <c r="G75" i="12" s="1"/>
  <c r="P75" i="12" s="1"/>
  <c r="F43" i="12"/>
  <c r="L43" i="12" s="1"/>
  <c r="G42" i="12"/>
  <c r="G74" i="12" s="1"/>
  <c r="P74" i="12" s="1"/>
  <c r="F42" i="12"/>
  <c r="F39" i="12"/>
  <c r="F102" i="12" s="1"/>
  <c r="Y102" i="12" s="1"/>
  <c r="D1" i="12"/>
  <c r="AR118" i="12" l="1"/>
  <c r="I120" i="12" s="1"/>
  <c r="AR116" i="12"/>
  <c r="I118" i="12" s="1"/>
  <c r="AR111" i="12"/>
  <c r="I113" i="12" s="1"/>
  <c r="AR119" i="12"/>
  <c r="I121" i="12" s="1"/>
  <c r="AR122" i="12"/>
  <c r="I124" i="12" s="1"/>
  <c r="AR123" i="12"/>
  <c r="I125" i="12" s="1"/>
  <c r="AR117" i="12"/>
  <c r="I119" i="12" s="1"/>
  <c r="AR109" i="12"/>
  <c r="I111" i="12" s="1"/>
  <c r="AR114" i="12"/>
  <c r="I116" i="12" s="1"/>
  <c r="AR112" i="12"/>
  <c r="I114" i="12" s="1"/>
  <c r="AR107" i="12"/>
  <c r="I109" i="12" s="1"/>
  <c r="AR104" i="12"/>
  <c r="I106" i="12" s="1"/>
  <c r="AR108" i="12"/>
  <c r="I110" i="12" s="1"/>
  <c r="AR121" i="12"/>
  <c r="I123" i="12" s="1"/>
  <c r="AR113" i="12"/>
  <c r="AQ124" i="12"/>
  <c r="AR103" i="12"/>
  <c r="I105" i="12" s="1"/>
  <c r="AP124" i="12"/>
  <c r="AR106" i="12"/>
  <c r="I108" i="12" s="1"/>
  <c r="AX7" i="15"/>
  <c r="AJ84" i="15"/>
  <c r="G128" i="12"/>
  <c r="P128" i="12" s="1"/>
  <c r="S51" i="15"/>
  <c r="S62" i="15" s="1"/>
  <c r="K63" i="12"/>
  <c r="S63" i="12" s="1"/>
  <c r="K59" i="12"/>
  <c r="S59" i="12" s="1"/>
  <c r="K52" i="12"/>
  <c r="K49" i="12"/>
  <c r="P55" i="12"/>
  <c r="G87" i="12"/>
  <c r="P87" i="12" s="1"/>
  <c r="P57" i="12"/>
  <c r="G89" i="12"/>
  <c r="P89" i="12" s="1"/>
  <c r="P60" i="12"/>
  <c r="G92" i="12"/>
  <c r="P92" i="12" s="1"/>
  <c r="P62" i="12"/>
  <c r="G94" i="12"/>
  <c r="P94" i="12" s="1"/>
  <c r="P53" i="12"/>
  <c r="G85" i="12"/>
  <c r="P85" i="12" s="1"/>
  <c r="P56" i="12"/>
  <c r="G88" i="12"/>
  <c r="P88" i="12" s="1"/>
  <c r="P58" i="12"/>
  <c r="G90" i="12"/>
  <c r="P90" i="12" s="1"/>
  <c r="P61" i="12"/>
  <c r="G93" i="12"/>
  <c r="P93" i="12" s="1"/>
  <c r="Y127" i="12"/>
  <c r="X95" i="12"/>
  <c r="Z95" i="12" s="1"/>
  <c r="X91" i="12"/>
  <c r="Z91" i="12" s="1"/>
  <c r="W57" i="15"/>
  <c r="AK85" i="15" s="1"/>
  <c r="V57" i="15"/>
  <c r="AJ85" i="15" s="1"/>
  <c r="U57" i="15"/>
  <c r="AI85" i="15" s="1"/>
  <c r="F71" i="12"/>
  <c r="Y71" i="12" s="1"/>
  <c r="Z115" i="12"/>
  <c r="R54" i="12"/>
  <c r="Z59" i="12"/>
  <c r="X117" i="12"/>
  <c r="O57" i="12"/>
  <c r="L55" i="12"/>
  <c r="Z122" i="12"/>
  <c r="O53" i="12"/>
  <c r="O61" i="12"/>
  <c r="M66" i="12"/>
  <c r="O66" i="12"/>
  <c r="L56" i="12"/>
  <c r="L60" i="12"/>
  <c r="Q54" i="12"/>
  <c r="Y117" i="12"/>
  <c r="Z112" i="12"/>
  <c r="K54" i="12"/>
  <c r="X127" i="12"/>
  <c r="Z126" i="12"/>
  <c r="O58" i="12"/>
  <c r="O62" i="12"/>
  <c r="K64" i="12"/>
  <c r="S64" i="12" s="1"/>
  <c r="X64" i="12"/>
  <c r="Y64" i="12"/>
  <c r="Z107" i="12"/>
  <c r="X96" i="12" l="1"/>
  <c r="Z96" i="12" s="1"/>
  <c r="Q65" i="12"/>
  <c r="Q64" i="12"/>
  <c r="AR124" i="12"/>
  <c r="R65" i="12"/>
  <c r="R67" i="12" s="1"/>
  <c r="Z117" i="12"/>
  <c r="Y128" i="12"/>
  <c r="X128" i="12"/>
  <c r="Z127" i="12"/>
  <c r="AX5" i="15"/>
  <c r="AX6" i="15"/>
  <c r="AX8" i="15"/>
  <c r="AX9" i="15"/>
  <c r="AX10" i="15"/>
  <c r="R17" i="15"/>
  <c r="BW44" i="15"/>
  <c r="BW40" i="15"/>
  <c r="BW39" i="15"/>
  <c r="BW38" i="15"/>
  <c r="BW36" i="15"/>
  <c r="BW35" i="15"/>
  <c r="BW34" i="15"/>
  <c r="BW33" i="15"/>
  <c r="BW31" i="15"/>
  <c r="BW29" i="15"/>
  <c r="BW28" i="15"/>
  <c r="BW26" i="15"/>
  <c r="BW25" i="15"/>
  <c r="BW24" i="15"/>
  <c r="BW23" i="15"/>
  <c r="BW21" i="15"/>
  <c r="BW20" i="15"/>
  <c r="BN44" i="15"/>
  <c r="BN40" i="15"/>
  <c r="BN39" i="15"/>
  <c r="BN38" i="15"/>
  <c r="BN36" i="15"/>
  <c r="BN35" i="15"/>
  <c r="BN34" i="15"/>
  <c r="BN33" i="15"/>
  <c r="BN31" i="15"/>
  <c r="BN29" i="15"/>
  <c r="BN28" i="15"/>
  <c r="BN26" i="15"/>
  <c r="BN25" i="15"/>
  <c r="BN24" i="15"/>
  <c r="BN23" i="15"/>
  <c r="BN21" i="15"/>
  <c r="BN20" i="15"/>
  <c r="K44" i="15"/>
  <c r="AK43" i="15" s="1"/>
  <c r="J44" i="15"/>
  <c r="AJ43" i="15" s="1"/>
  <c r="G41" i="15"/>
  <c r="G63" i="12" s="1"/>
  <c r="G95" i="12" s="1"/>
  <c r="P95" i="12" s="1"/>
  <c r="F41" i="15"/>
  <c r="F63" i="12" s="1"/>
  <c r="L63" i="12" s="1"/>
  <c r="G37" i="15"/>
  <c r="G59" i="12" s="1"/>
  <c r="F59" i="12"/>
  <c r="K65" i="12" l="1"/>
  <c r="K67" i="12" s="1"/>
  <c r="BP20" i="15"/>
  <c r="BU20" i="15"/>
  <c r="BT20" i="15"/>
  <c r="BP25" i="15"/>
  <c r="BU25" i="15"/>
  <c r="BT25" i="15"/>
  <c r="BP31" i="15"/>
  <c r="BT31" i="15"/>
  <c r="BU31" i="15"/>
  <c r="BP36" i="15"/>
  <c r="BT36" i="15"/>
  <c r="BU36" i="15"/>
  <c r="BP44" i="15"/>
  <c r="BT44" i="15"/>
  <c r="BU44" i="15"/>
  <c r="CD24" i="15"/>
  <c r="CC24" i="15"/>
  <c r="CD29" i="15"/>
  <c r="CC29" i="15"/>
  <c r="CD35" i="15"/>
  <c r="CC35" i="15"/>
  <c r="CD40" i="15"/>
  <c r="CC40" i="15"/>
  <c r="BP21" i="15"/>
  <c r="BT21" i="15"/>
  <c r="BU21" i="15"/>
  <c r="BT26" i="15"/>
  <c r="BU26" i="15"/>
  <c r="BP33" i="15"/>
  <c r="BT33" i="15"/>
  <c r="BU33" i="15"/>
  <c r="BP38" i="15"/>
  <c r="BT38" i="15"/>
  <c r="BU38" i="15"/>
  <c r="CD20" i="15"/>
  <c r="CC20" i="15"/>
  <c r="CC25" i="15"/>
  <c r="CD25" i="15"/>
  <c r="CC31" i="15"/>
  <c r="CD31" i="15"/>
  <c r="CC36" i="15"/>
  <c r="CD36" i="15"/>
  <c r="CC44" i="15"/>
  <c r="CD44" i="15"/>
  <c r="BP23" i="15"/>
  <c r="BU23" i="15"/>
  <c r="BT23" i="15"/>
  <c r="BP28" i="15"/>
  <c r="BT28" i="15"/>
  <c r="BU28" i="15"/>
  <c r="BP34" i="15"/>
  <c r="BT34" i="15"/>
  <c r="BU34" i="15"/>
  <c r="BP39" i="15"/>
  <c r="BT39" i="15"/>
  <c r="BU39" i="15"/>
  <c r="CD21" i="15"/>
  <c r="CC21" i="15"/>
  <c r="CD26" i="15"/>
  <c r="CC26" i="15"/>
  <c r="CC33" i="15"/>
  <c r="CD33" i="15"/>
  <c r="CD38" i="15"/>
  <c r="CC38" i="15"/>
  <c r="BP24" i="15"/>
  <c r="BU24" i="15"/>
  <c r="BT24" i="15"/>
  <c r="BP29" i="15"/>
  <c r="BU29" i="15"/>
  <c r="BT29" i="15"/>
  <c r="BP35" i="15"/>
  <c r="BT35" i="15"/>
  <c r="BU35" i="15"/>
  <c r="BP40" i="15"/>
  <c r="BU40" i="15"/>
  <c r="BT40" i="15"/>
  <c r="CC23" i="15"/>
  <c r="CD23" i="15"/>
  <c r="CC28" i="15"/>
  <c r="CD28" i="15"/>
  <c r="CC34" i="15"/>
  <c r="CD34" i="15"/>
  <c r="CD39" i="15"/>
  <c r="CC39" i="15"/>
  <c r="P59" i="12"/>
  <c r="G91" i="12"/>
  <c r="P91" i="12" s="1"/>
  <c r="Z128" i="12"/>
  <c r="CA24" i="15"/>
  <c r="BY24" i="15"/>
  <c r="BX24" i="15"/>
  <c r="CA29" i="15"/>
  <c r="BY29" i="15"/>
  <c r="BX29" i="15"/>
  <c r="CA35" i="15"/>
  <c r="BY35" i="15"/>
  <c r="BX35" i="15"/>
  <c r="CA40" i="15"/>
  <c r="BY40" i="15"/>
  <c r="R40" i="15" s="1"/>
  <c r="F125" i="12" s="1"/>
  <c r="BX40" i="15"/>
  <c r="CA20" i="15"/>
  <c r="BY20" i="15"/>
  <c r="BX20" i="15"/>
  <c r="CA25" i="15"/>
  <c r="BY25" i="15"/>
  <c r="R25" i="15" s="1"/>
  <c r="F110" i="12" s="1"/>
  <c r="BX25" i="15"/>
  <c r="BX31" i="15"/>
  <c r="CA31" i="15"/>
  <c r="BY31" i="15"/>
  <c r="CA36" i="15"/>
  <c r="BY36" i="15"/>
  <c r="R36" i="15" s="1"/>
  <c r="F121" i="12" s="1"/>
  <c r="BX36" i="15"/>
  <c r="CA44" i="15"/>
  <c r="BX44" i="15"/>
  <c r="BY44" i="15"/>
  <c r="BX21" i="15"/>
  <c r="BY21" i="15"/>
  <c r="R21" i="15" s="1"/>
  <c r="F106" i="12" s="1"/>
  <c r="CA21" i="15"/>
  <c r="BX26" i="15"/>
  <c r="BY26" i="15"/>
  <c r="CA26" i="15"/>
  <c r="BX33" i="15"/>
  <c r="CA33" i="15"/>
  <c r="BY33" i="15"/>
  <c r="BX38" i="15"/>
  <c r="BY38" i="15"/>
  <c r="CA38" i="15"/>
  <c r="O59" i="12"/>
  <c r="AZ21" i="12" s="1"/>
  <c r="L59" i="12"/>
  <c r="BY23" i="15"/>
  <c r="R23" i="15" s="1"/>
  <c r="F108" i="12" s="1"/>
  <c r="BX23" i="15"/>
  <c r="CA23" i="15"/>
  <c r="BY28" i="15"/>
  <c r="R28" i="15" s="1"/>
  <c r="BX28" i="15"/>
  <c r="CA28" i="15"/>
  <c r="BY34" i="15"/>
  <c r="R34" i="15" s="1"/>
  <c r="F119" i="12" s="1"/>
  <c r="CA34" i="15"/>
  <c r="BX34" i="15"/>
  <c r="BY39" i="15"/>
  <c r="R39" i="15" s="1"/>
  <c r="F124" i="12" s="1"/>
  <c r="BX39" i="15"/>
  <c r="CA39" i="15"/>
  <c r="BO23" i="15"/>
  <c r="BR23" i="15"/>
  <c r="BO28" i="15"/>
  <c r="BR28" i="15"/>
  <c r="BO34" i="15"/>
  <c r="BR34" i="15"/>
  <c r="BO39" i="15"/>
  <c r="BR39" i="15"/>
  <c r="BO24" i="15"/>
  <c r="BR24" i="15"/>
  <c r="BO29" i="15"/>
  <c r="BR29" i="15"/>
  <c r="BO35" i="15"/>
  <c r="BR35" i="15"/>
  <c r="T35" i="15" s="1"/>
  <c r="H120" i="12" s="1"/>
  <c r="M120" i="12" s="1"/>
  <c r="BO40" i="15"/>
  <c r="BR40" i="15"/>
  <c r="BR20" i="15"/>
  <c r="BO20" i="15"/>
  <c r="Q20" i="15" s="1"/>
  <c r="E105" i="12" s="1"/>
  <c r="N105" i="12" s="1"/>
  <c r="BR25" i="15"/>
  <c r="T25" i="15" s="1"/>
  <c r="H110" i="12" s="1"/>
  <c r="M110" i="12" s="1"/>
  <c r="BO25" i="15"/>
  <c r="BR31" i="15"/>
  <c r="BO31" i="15"/>
  <c r="Q31" i="15" s="1"/>
  <c r="E116" i="12" s="1"/>
  <c r="BR36" i="15"/>
  <c r="BO36" i="15"/>
  <c r="BR44" i="15"/>
  <c r="BO44" i="15"/>
  <c r="BR21" i="15"/>
  <c r="BO21" i="15"/>
  <c r="BR26" i="15"/>
  <c r="BO26" i="15"/>
  <c r="BR33" i="15"/>
  <c r="BO33" i="15"/>
  <c r="BR38" i="15"/>
  <c r="BO38" i="15"/>
  <c r="F42" i="15"/>
  <c r="F64" i="12" s="1"/>
  <c r="L64" i="12" s="1"/>
  <c r="G42" i="15"/>
  <c r="G64" i="12" s="1"/>
  <c r="G96" i="12" s="1"/>
  <c r="P96" i="12" s="1"/>
  <c r="G71" i="15"/>
  <c r="R48" i="15"/>
  <c r="F48" i="15"/>
  <c r="E44" i="15"/>
  <c r="S44" i="1" s="1"/>
  <c r="H40" i="15"/>
  <c r="E40" i="15"/>
  <c r="H39" i="15"/>
  <c r="E39" i="15"/>
  <c r="H38" i="15"/>
  <c r="E38" i="15"/>
  <c r="H36" i="15"/>
  <c r="E36" i="15"/>
  <c r="H35" i="15"/>
  <c r="E35" i="15"/>
  <c r="H34" i="15"/>
  <c r="AH33" i="15" s="1"/>
  <c r="E34" i="15"/>
  <c r="H33" i="15"/>
  <c r="E33" i="15"/>
  <c r="E53" i="12"/>
  <c r="G30" i="15"/>
  <c r="G52" i="12" s="1"/>
  <c r="G84" i="12" s="1"/>
  <c r="P84" i="12" s="1"/>
  <c r="F30" i="15"/>
  <c r="F52" i="12" s="1"/>
  <c r="H29" i="15"/>
  <c r="E29" i="15"/>
  <c r="H28" i="15"/>
  <c r="E28" i="15"/>
  <c r="G27" i="15"/>
  <c r="G49" i="12" s="1"/>
  <c r="G81" i="12" s="1"/>
  <c r="P81" i="12" s="1"/>
  <c r="F27" i="15"/>
  <c r="F49" i="12" s="1"/>
  <c r="H26" i="15"/>
  <c r="H25" i="15"/>
  <c r="H24" i="15"/>
  <c r="E24" i="15"/>
  <c r="H23" i="15"/>
  <c r="AH22" i="15" s="1"/>
  <c r="E23" i="15"/>
  <c r="G22" i="15"/>
  <c r="G44" i="12" s="1"/>
  <c r="G76" i="12" s="1"/>
  <c r="P76" i="12" s="1"/>
  <c r="F22" i="15"/>
  <c r="F44" i="12" s="1"/>
  <c r="H21" i="15"/>
  <c r="AH20" i="15" s="1"/>
  <c r="E21" i="15"/>
  <c r="H20" i="15"/>
  <c r="E20" i="15"/>
  <c r="O119" i="12" l="1"/>
  <c r="L119" i="12"/>
  <c r="O124" i="12"/>
  <c r="L124" i="12"/>
  <c r="L121" i="12"/>
  <c r="O121" i="12"/>
  <c r="L125" i="12"/>
  <c r="O125" i="12"/>
  <c r="O108" i="12"/>
  <c r="L108" i="12"/>
  <c r="L106" i="12"/>
  <c r="O106" i="12"/>
  <c r="L110" i="12"/>
  <c r="O110" i="12"/>
  <c r="T39" i="15"/>
  <c r="H124" i="12" s="1"/>
  <c r="M124" i="12" s="1"/>
  <c r="R38" i="15"/>
  <c r="F123" i="12" s="1"/>
  <c r="R20" i="15"/>
  <c r="F105" i="12" s="1"/>
  <c r="R44" i="15"/>
  <c r="F93" i="12"/>
  <c r="F90" i="12"/>
  <c r="F94" i="12"/>
  <c r="F88" i="12"/>
  <c r="F77" i="12"/>
  <c r="F92" i="12"/>
  <c r="F74" i="12"/>
  <c r="F75" i="12"/>
  <c r="F79" i="12"/>
  <c r="Q34" i="15"/>
  <c r="E119" i="12" s="1"/>
  <c r="N119" i="12" s="1"/>
  <c r="S63" i="1"/>
  <c r="S64" i="1"/>
  <c r="R33" i="15"/>
  <c r="F118" i="12" s="1"/>
  <c r="R29" i="15"/>
  <c r="F114" i="12" s="1"/>
  <c r="E43" i="12"/>
  <c r="C44" i="1"/>
  <c r="E58" i="12"/>
  <c r="N44" i="1"/>
  <c r="E42" i="12"/>
  <c r="E74" i="12" s="1"/>
  <c r="N74" i="12" s="1"/>
  <c r="B44" i="1"/>
  <c r="E55" i="12"/>
  <c r="J44" i="1"/>
  <c r="E57" i="12"/>
  <c r="M44" i="1"/>
  <c r="E60" i="12"/>
  <c r="P44" i="1"/>
  <c r="E62" i="12"/>
  <c r="O44" i="1"/>
  <c r="E45" i="12"/>
  <c r="D44" i="1"/>
  <c r="E50" i="12"/>
  <c r="H44" i="1"/>
  <c r="E56" i="12"/>
  <c r="L44" i="1"/>
  <c r="E61" i="12"/>
  <c r="K44" i="1"/>
  <c r="E46" i="12"/>
  <c r="E44" i="1"/>
  <c r="E51" i="12"/>
  <c r="I44" i="1"/>
  <c r="T24" i="15"/>
  <c r="H109" i="12" s="1"/>
  <c r="M109" i="12" s="1"/>
  <c r="BS25" i="15"/>
  <c r="Q40" i="15"/>
  <c r="E125" i="12" s="1"/>
  <c r="N125" i="12" s="1"/>
  <c r="Q44" i="15"/>
  <c r="Q39" i="15"/>
  <c r="E124" i="12" s="1"/>
  <c r="N124" i="12" s="1"/>
  <c r="R24" i="15"/>
  <c r="F109" i="12" s="1"/>
  <c r="Q33" i="15"/>
  <c r="E118" i="12" s="1"/>
  <c r="N118" i="12" s="1"/>
  <c r="T40" i="15"/>
  <c r="H125" i="12" s="1"/>
  <c r="M125" i="12" s="1"/>
  <c r="Q29" i="15"/>
  <c r="E114" i="12" s="1"/>
  <c r="N114" i="12" s="1"/>
  <c r="Q24" i="15"/>
  <c r="E109" i="12" s="1"/>
  <c r="N109" i="12" s="1"/>
  <c r="T38" i="15"/>
  <c r="H123" i="12" s="1"/>
  <c r="M123" i="12" s="1"/>
  <c r="T33" i="15"/>
  <c r="H118" i="12" s="1"/>
  <c r="M118" i="12" s="1"/>
  <c r="Q38" i="15"/>
  <c r="E123" i="12" s="1"/>
  <c r="N123" i="12" s="1"/>
  <c r="T26" i="15"/>
  <c r="H111" i="12" s="1"/>
  <c r="M111" i="12" s="1"/>
  <c r="T44" i="15"/>
  <c r="T20" i="15"/>
  <c r="H105" i="12" s="1"/>
  <c r="M105" i="12" s="1"/>
  <c r="Q35" i="15"/>
  <c r="E120" i="12" s="1"/>
  <c r="N120" i="12" s="1"/>
  <c r="BS33" i="15"/>
  <c r="R35" i="15"/>
  <c r="F120" i="12" s="1"/>
  <c r="R31" i="15"/>
  <c r="F116" i="12" s="1"/>
  <c r="T21" i="15"/>
  <c r="H106" i="12" s="1"/>
  <c r="M106" i="12" s="1"/>
  <c r="T36" i="15"/>
  <c r="H121" i="12" s="1"/>
  <c r="M121" i="12" s="1"/>
  <c r="T34" i="15"/>
  <c r="H119" i="12" s="1"/>
  <c r="M119" i="12" s="1"/>
  <c r="BS29" i="15"/>
  <c r="CB21" i="15"/>
  <c r="CB29" i="15"/>
  <c r="CB28" i="15"/>
  <c r="BS39" i="15"/>
  <c r="BS23" i="15"/>
  <c r="CB44" i="15"/>
  <c r="CB31" i="15"/>
  <c r="BS26" i="15"/>
  <c r="CB40" i="15"/>
  <c r="BS36" i="15"/>
  <c r="BS44" i="15"/>
  <c r="BS35" i="15"/>
  <c r="CB35" i="15"/>
  <c r="CB24" i="15"/>
  <c r="CB39" i="15"/>
  <c r="BS40" i="15"/>
  <c r="CB38" i="15"/>
  <c r="CB26" i="15"/>
  <c r="BS34" i="15"/>
  <c r="CC45" i="15"/>
  <c r="CB20" i="15"/>
  <c r="BS31" i="15"/>
  <c r="BS24" i="15"/>
  <c r="CD45" i="15"/>
  <c r="BT45" i="15"/>
  <c r="BS20" i="15"/>
  <c r="BU45" i="15"/>
  <c r="CB34" i="15"/>
  <c r="CB23" i="15"/>
  <c r="CB33" i="15"/>
  <c r="BS28" i="15"/>
  <c r="CF28" i="15" s="1"/>
  <c r="CB36" i="15"/>
  <c r="CB25" i="15"/>
  <c r="BS38" i="15"/>
  <c r="BS21" i="15"/>
  <c r="E85" i="12"/>
  <c r="F113" i="12"/>
  <c r="Q28" i="15"/>
  <c r="E66" i="12"/>
  <c r="Q63" i="15"/>
  <c r="U63" i="15" s="1"/>
  <c r="AI90" i="15" s="1"/>
  <c r="V25" i="15"/>
  <c r="W25" i="15"/>
  <c r="W35" i="15"/>
  <c r="H42" i="12"/>
  <c r="M42" i="12" s="1"/>
  <c r="AH19" i="15"/>
  <c r="H51" i="12"/>
  <c r="AH28" i="15"/>
  <c r="H53" i="12"/>
  <c r="AH30" i="15"/>
  <c r="H58" i="12"/>
  <c r="AH35" i="15"/>
  <c r="H47" i="12"/>
  <c r="AH24" i="15"/>
  <c r="T23" i="15"/>
  <c r="T31" i="15"/>
  <c r="H116" i="12" s="1"/>
  <c r="M116" i="12" s="1"/>
  <c r="Q23" i="15"/>
  <c r="H46" i="12"/>
  <c r="AH23" i="15"/>
  <c r="H61" i="12"/>
  <c r="AH38" i="15"/>
  <c r="H48" i="12"/>
  <c r="AH25" i="15"/>
  <c r="H50" i="12"/>
  <c r="AH27" i="15"/>
  <c r="H55" i="12"/>
  <c r="AH32" i="15"/>
  <c r="H57" i="12"/>
  <c r="AH34" i="15"/>
  <c r="H60" i="12"/>
  <c r="AH37" i="15"/>
  <c r="H62" i="12"/>
  <c r="AH39" i="15"/>
  <c r="Q21" i="15"/>
  <c r="Q36" i="15"/>
  <c r="T29" i="15"/>
  <c r="H114" i="12" s="1"/>
  <c r="M114" i="12" s="1"/>
  <c r="T28" i="15"/>
  <c r="H113" i="12" s="1"/>
  <c r="M113" i="12" s="1"/>
  <c r="R41" i="15"/>
  <c r="F126" i="12" s="1"/>
  <c r="R22" i="15"/>
  <c r="F107" i="12" s="1"/>
  <c r="CA45" i="15"/>
  <c r="H45" i="12"/>
  <c r="H43" i="12"/>
  <c r="BX45" i="15"/>
  <c r="BO45" i="15"/>
  <c r="H56" i="12"/>
  <c r="BR45" i="15"/>
  <c r="BY45" i="15"/>
  <c r="F32" i="15"/>
  <c r="G32" i="15"/>
  <c r="E41" i="15"/>
  <c r="E63" i="12" s="1"/>
  <c r="E37" i="15"/>
  <c r="E59" i="12" s="1"/>
  <c r="N59" i="12" s="1"/>
  <c r="AZ5" i="12" s="1"/>
  <c r="E30" i="15"/>
  <c r="E52" i="12" s="1"/>
  <c r="K31" i="15"/>
  <c r="AK30" i="15" s="1"/>
  <c r="H41" i="15"/>
  <c r="I44" i="15"/>
  <c r="AI43" i="15" s="1"/>
  <c r="K26" i="15"/>
  <c r="AK25" i="15" s="1"/>
  <c r="H37" i="15"/>
  <c r="J36" i="15"/>
  <c r="AJ35" i="15" s="1"/>
  <c r="J35" i="15"/>
  <c r="AJ34" i="15" s="1"/>
  <c r="K33" i="15"/>
  <c r="AK32" i="15" s="1"/>
  <c r="J33" i="15"/>
  <c r="AJ32" i="15" s="1"/>
  <c r="I35" i="15"/>
  <c r="AI34" i="15" s="1"/>
  <c r="K20" i="15"/>
  <c r="AK19" i="15" s="1"/>
  <c r="J24" i="15"/>
  <c r="AJ23" i="15" s="1"/>
  <c r="K28" i="15"/>
  <c r="AK27" i="15" s="1"/>
  <c r="K29" i="15"/>
  <c r="AK28" i="15" s="1"/>
  <c r="J29" i="15"/>
  <c r="AJ28" i="15" s="1"/>
  <c r="E22" i="15"/>
  <c r="E44" i="12" s="1"/>
  <c r="K24" i="15"/>
  <c r="AK23" i="15" s="1"/>
  <c r="J23" i="15"/>
  <c r="AJ22" i="15" s="1"/>
  <c r="J25" i="15"/>
  <c r="AJ24" i="15" s="1"/>
  <c r="I39" i="15"/>
  <c r="AI38" i="15" s="1"/>
  <c r="J20" i="15"/>
  <c r="AJ19" i="15" s="1"/>
  <c r="K23" i="15"/>
  <c r="AK22" i="15" s="1"/>
  <c r="I24" i="15"/>
  <c r="AI23" i="15" s="1"/>
  <c r="K25" i="15"/>
  <c r="AK24" i="15" s="1"/>
  <c r="I29" i="15"/>
  <c r="AI28" i="15" s="1"/>
  <c r="K35" i="15"/>
  <c r="AK34" i="15" s="1"/>
  <c r="I38" i="15"/>
  <c r="AI37" i="15" s="1"/>
  <c r="J39" i="15"/>
  <c r="AJ38" i="15" s="1"/>
  <c r="J40" i="15"/>
  <c r="AJ39" i="15" s="1"/>
  <c r="E27" i="15"/>
  <c r="E49" i="12" s="1"/>
  <c r="J38" i="15"/>
  <c r="AJ37" i="15" s="1"/>
  <c r="K39" i="15"/>
  <c r="AK38" i="15" s="1"/>
  <c r="K40" i="15"/>
  <c r="AK39" i="15" s="1"/>
  <c r="K34" i="15"/>
  <c r="AK33" i="15" s="1"/>
  <c r="I21" i="15"/>
  <c r="AI20" i="15" s="1"/>
  <c r="H27" i="15"/>
  <c r="H30" i="15"/>
  <c r="AH29" i="15" s="1"/>
  <c r="J34" i="15"/>
  <c r="AJ33" i="15" s="1"/>
  <c r="K36" i="15"/>
  <c r="AK35" i="15" s="1"/>
  <c r="I40" i="15"/>
  <c r="AI39" i="15" s="1"/>
  <c r="J21" i="15"/>
  <c r="AJ20" i="15" s="1"/>
  <c r="J26" i="15"/>
  <c r="AJ25" i="15" s="1"/>
  <c r="I28" i="15"/>
  <c r="AI27" i="15" s="1"/>
  <c r="J31" i="15"/>
  <c r="AJ30" i="15" s="1"/>
  <c r="I20" i="15"/>
  <c r="AI19" i="15" s="1"/>
  <c r="K21" i="15"/>
  <c r="AK20" i="15" s="1"/>
  <c r="H22" i="15"/>
  <c r="I23" i="15"/>
  <c r="AI22" i="15" s="1"/>
  <c r="J28" i="15"/>
  <c r="AJ27" i="15" s="1"/>
  <c r="I33" i="15"/>
  <c r="AI32" i="15" s="1"/>
  <c r="I36" i="15"/>
  <c r="AI35" i="15" s="1"/>
  <c r="K38" i="15"/>
  <c r="AK37" i="15" s="1"/>
  <c r="I34" i="15"/>
  <c r="AI33" i="15" s="1"/>
  <c r="L109" i="12" l="1"/>
  <c r="O109" i="12"/>
  <c r="L114" i="12"/>
  <c r="O114" i="12"/>
  <c r="L92" i="12"/>
  <c r="O92" i="12"/>
  <c r="O90" i="12"/>
  <c r="L90" i="12"/>
  <c r="O123" i="12"/>
  <c r="L123" i="12"/>
  <c r="L107" i="12"/>
  <c r="O107" i="12"/>
  <c r="O126" i="12"/>
  <c r="L126" i="12"/>
  <c r="O113" i="12"/>
  <c r="L113" i="12"/>
  <c r="O118" i="12"/>
  <c r="L118" i="12"/>
  <c r="O79" i="12"/>
  <c r="L79" i="12"/>
  <c r="L77" i="12"/>
  <c r="O77" i="12"/>
  <c r="O93" i="12"/>
  <c r="L93" i="12"/>
  <c r="L116" i="12"/>
  <c r="O116" i="12"/>
  <c r="O75" i="12"/>
  <c r="L75" i="12"/>
  <c r="O88" i="12"/>
  <c r="L88" i="12"/>
  <c r="O120" i="12"/>
  <c r="L120" i="12"/>
  <c r="O74" i="12"/>
  <c r="L74" i="12"/>
  <c r="L94" i="12"/>
  <c r="O94" i="12"/>
  <c r="O105" i="12"/>
  <c r="L105" i="12"/>
  <c r="W39" i="15"/>
  <c r="V39" i="15"/>
  <c r="P63" i="1"/>
  <c r="P64" i="1"/>
  <c r="E88" i="12"/>
  <c r="N88" i="12" s="1"/>
  <c r="H78" i="12"/>
  <c r="M78" i="12" s="1"/>
  <c r="F83" i="12"/>
  <c r="F76" i="12"/>
  <c r="BC24" i="12"/>
  <c r="R30" i="15"/>
  <c r="F115" i="12" s="1"/>
  <c r="F87" i="12"/>
  <c r="F78" i="12"/>
  <c r="F95" i="12"/>
  <c r="BC20" i="12"/>
  <c r="F85" i="12"/>
  <c r="F82" i="12"/>
  <c r="F89" i="12"/>
  <c r="I63" i="1"/>
  <c r="I64" i="1"/>
  <c r="O63" i="1"/>
  <c r="O64" i="1"/>
  <c r="M63" i="1"/>
  <c r="M64" i="1"/>
  <c r="B63" i="1"/>
  <c r="B64" i="1"/>
  <c r="C63" i="1"/>
  <c r="C64" i="1"/>
  <c r="H63" i="1"/>
  <c r="H64" i="1"/>
  <c r="E63" i="1"/>
  <c r="E64" i="1"/>
  <c r="L63" i="1"/>
  <c r="L64" i="1"/>
  <c r="D63" i="1"/>
  <c r="D64" i="1"/>
  <c r="J63" i="1"/>
  <c r="J64" i="1"/>
  <c r="N63" i="1"/>
  <c r="N64" i="1"/>
  <c r="K63" i="1"/>
  <c r="K64" i="1"/>
  <c r="E87" i="12"/>
  <c r="N87" i="12" s="1"/>
  <c r="Z44" i="1"/>
  <c r="R44" i="1"/>
  <c r="CF25" i="15"/>
  <c r="W40" i="15"/>
  <c r="E94" i="12"/>
  <c r="N94" i="12" s="1"/>
  <c r="W24" i="15"/>
  <c r="E93" i="12"/>
  <c r="N93" i="12" s="1"/>
  <c r="U39" i="15"/>
  <c r="V40" i="15"/>
  <c r="U44" i="15"/>
  <c r="W20" i="15"/>
  <c r="W33" i="15"/>
  <c r="V38" i="15"/>
  <c r="W38" i="15"/>
  <c r="V44" i="15"/>
  <c r="T41" i="15"/>
  <c r="V41" i="15" s="1"/>
  <c r="E83" i="12"/>
  <c r="N83" i="12" s="1"/>
  <c r="U40" i="15"/>
  <c r="W44" i="15"/>
  <c r="V24" i="15"/>
  <c r="R37" i="15"/>
  <c r="F122" i="12" s="1"/>
  <c r="U24" i="15"/>
  <c r="W26" i="15"/>
  <c r="W36" i="15"/>
  <c r="W34" i="15"/>
  <c r="E89" i="12"/>
  <c r="N89" i="12" s="1"/>
  <c r="T37" i="15"/>
  <c r="H122" i="12" s="1"/>
  <c r="M122" i="12" s="1"/>
  <c r="H88" i="12"/>
  <c r="M88" i="12" s="1"/>
  <c r="E78" i="12"/>
  <c r="N78" i="12" s="1"/>
  <c r="H74" i="12"/>
  <c r="M74" i="12" s="1"/>
  <c r="U33" i="15"/>
  <c r="V33" i="15"/>
  <c r="CF35" i="15"/>
  <c r="W21" i="15"/>
  <c r="H75" i="12"/>
  <c r="M75" i="12" s="1"/>
  <c r="Q41" i="15"/>
  <c r="E126" i="12" s="1"/>
  <c r="N126" i="12" s="1"/>
  <c r="E92" i="12"/>
  <c r="N92" i="12" s="1"/>
  <c r="CF36" i="15"/>
  <c r="U38" i="15"/>
  <c r="U35" i="15"/>
  <c r="V21" i="15"/>
  <c r="T22" i="15"/>
  <c r="H107" i="12" s="1"/>
  <c r="M107" i="12" s="1"/>
  <c r="U20" i="15"/>
  <c r="V20" i="15"/>
  <c r="CF29" i="15"/>
  <c r="I83" i="12" s="1"/>
  <c r="U34" i="15"/>
  <c r="V36" i="15"/>
  <c r="CF33" i="15"/>
  <c r="CF31" i="15"/>
  <c r="V34" i="15"/>
  <c r="CF34" i="15"/>
  <c r="V35" i="15"/>
  <c r="CF40" i="15"/>
  <c r="CF21" i="15"/>
  <c r="CF23" i="15"/>
  <c r="CF26" i="15"/>
  <c r="CF44" i="15"/>
  <c r="CF38" i="15"/>
  <c r="CF24" i="15"/>
  <c r="CF39" i="15"/>
  <c r="BS45" i="15"/>
  <c r="CF20" i="15"/>
  <c r="CB45" i="15"/>
  <c r="M46" i="12"/>
  <c r="M62" i="12"/>
  <c r="H94" i="12"/>
  <c r="M94" i="12" s="1"/>
  <c r="M50" i="12"/>
  <c r="H82" i="12"/>
  <c r="M82" i="12" s="1"/>
  <c r="M47" i="12"/>
  <c r="H79" i="12"/>
  <c r="M79" i="12" s="1"/>
  <c r="M57" i="12"/>
  <c r="H89" i="12"/>
  <c r="M89" i="12" s="1"/>
  <c r="M61" i="12"/>
  <c r="H93" i="12"/>
  <c r="M93" i="12" s="1"/>
  <c r="M60" i="12"/>
  <c r="H92" i="12"/>
  <c r="M92" i="12" s="1"/>
  <c r="M55" i="12"/>
  <c r="H87" i="12"/>
  <c r="M87" i="12" s="1"/>
  <c r="M48" i="12"/>
  <c r="H80" i="12"/>
  <c r="M80" i="12" s="1"/>
  <c r="M58" i="12"/>
  <c r="H90" i="12"/>
  <c r="M90" i="12" s="1"/>
  <c r="J51" i="12"/>
  <c r="H83" i="12"/>
  <c r="M83" i="12" s="1"/>
  <c r="M53" i="12"/>
  <c r="H85" i="12"/>
  <c r="M85" i="12" s="1"/>
  <c r="Q22" i="15"/>
  <c r="E107" i="12" s="1"/>
  <c r="N107" i="12" s="1"/>
  <c r="E106" i="12"/>
  <c r="N106" i="12" s="1"/>
  <c r="T27" i="15"/>
  <c r="H112" i="12" s="1"/>
  <c r="M112" i="12" s="1"/>
  <c r="H108" i="12"/>
  <c r="M108" i="12" s="1"/>
  <c r="Q27" i="15"/>
  <c r="E112" i="12" s="1"/>
  <c r="N112" i="12" s="1"/>
  <c r="E108" i="12"/>
  <c r="N108" i="12" s="1"/>
  <c r="Q30" i="15"/>
  <c r="E115" i="12" s="1"/>
  <c r="N115" i="12" s="1"/>
  <c r="E113" i="12"/>
  <c r="N113" i="12" s="1"/>
  <c r="Q37" i="15"/>
  <c r="E122" i="12" s="1"/>
  <c r="N122" i="12" s="1"/>
  <c r="E121" i="12"/>
  <c r="N121" i="12" s="1"/>
  <c r="U36" i="15"/>
  <c r="U21" i="15"/>
  <c r="T30" i="15"/>
  <c r="V28" i="15"/>
  <c r="U28" i="15"/>
  <c r="W28" i="15"/>
  <c r="W23" i="15"/>
  <c r="V23" i="15"/>
  <c r="U23" i="15"/>
  <c r="W29" i="15"/>
  <c r="V29" i="15"/>
  <c r="U29" i="15"/>
  <c r="V31" i="15"/>
  <c r="W31" i="15"/>
  <c r="M51" i="12"/>
  <c r="H49" i="12"/>
  <c r="AH26" i="15"/>
  <c r="H63" i="12"/>
  <c r="AH40" i="15"/>
  <c r="H44" i="12"/>
  <c r="AH21" i="15"/>
  <c r="H59" i="12"/>
  <c r="AH36" i="15"/>
  <c r="AX18" i="15"/>
  <c r="G43" i="15"/>
  <c r="G54" i="12"/>
  <c r="G86" i="12" s="1"/>
  <c r="P86" i="12" s="1"/>
  <c r="M56" i="12"/>
  <c r="M43" i="12"/>
  <c r="H52" i="12"/>
  <c r="F43" i="15"/>
  <c r="F54" i="12"/>
  <c r="M45" i="12"/>
  <c r="E42" i="15"/>
  <c r="E64" i="12" s="1"/>
  <c r="K41" i="15"/>
  <c r="AK40" i="15" s="1"/>
  <c r="I41" i="15"/>
  <c r="AI40" i="15" s="1"/>
  <c r="J41" i="15"/>
  <c r="H42" i="15"/>
  <c r="H32" i="15"/>
  <c r="K37" i="15"/>
  <c r="AK36" i="15" s="1"/>
  <c r="J37" i="15"/>
  <c r="I37" i="15"/>
  <c r="AI36" i="15" s="1"/>
  <c r="E32" i="15"/>
  <c r="J27" i="15"/>
  <c r="AJ26" i="15" s="1"/>
  <c r="I27" i="15"/>
  <c r="AI26" i="15" s="1"/>
  <c r="K27" i="15"/>
  <c r="AK26" i="15" s="1"/>
  <c r="J22" i="15"/>
  <c r="AJ21" i="15" s="1"/>
  <c r="K22" i="15"/>
  <c r="AK21" i="15" s="1"/>
  <c r="I22" i="15"/>
  <c r="AI21" i="15" s="1"/>
  <c r="J30" i="15"/>
  <c r="AJ29" i="15" s="1"/>
  <c r="I30" i="15"/>
  <c r="AI29" i="15" s="1"/>
  <c r="K30" i="15"/>
  <c r="AK29" i="15" s="1"/>
  <c r="O115" i="12" l="1"/>
  <c r="L115" i="12"/>
  <c r="O89" i="12"/>
  <c r="L89" i="12"/>
  <c r="L95" i="12"/>
  <c r="O95" i="12"/>
  <c r="O82" i="12"/>
  <c r="L82" i="12"/>
  <c r="O78" i="12"/>
  <c r="L78" i="12"/>
  <c r="L76" i="12"/>
  <c r="O76" i="12"/>
  <c r="L122" i="12"/>
  <c r="O122" i="12"/>
  <c r="O85" i="12"/>
  <c r="L85" i="12"/>
  <c r="L87" i="12"/>
  <c r="O87" i="12"/>
  <c r="L83" i="12"/>
  <c r="O83" i="12"/>
  <c r="T44" i="1"/>
  <c r="R63" i="1"/>
  <c r="R64" i="1"/>
  <c r="F91" i="12"/>
  <c r="BF20" i="12"/>
  <c r="BF24" i="12"/>
  <c r="F84" i="12"/>
  <c r="BC22" i="12"/>
  <c r="BC6" i="12"/>
  <c r="BC4" i="12"/>
  <c r="BC7" i="12"/>
  <c r="BC8" i="12"/>
  <c r="T63" i="1"/>
  <c r="T64" i="1"/>
  <c r="Z64" i="1"/>
  <c r="Z63" i="1"/>
  <c r="AB44" i="1"/>
  <c r="R42" i="15"/>
  <c r="F127" i="12" s="1"/>
  <c r="H76" i="12"/>
  <c r="M76" i="12" s="1"/>
  <c r="V22" i="15"/>
  <c r="W37" i="15"/>
  <c r="W41" i="15"/>
  <c r="H126" i="12"/>
  <c r="M126" i="12" s="1"/>
  <c r="T42" i="15"/>
  <c r="H127" i="12" s="1"/>
  <c r="M127" i="12" s="1"/>
  <c r="U41" i="15"/>
  <c r="BC21" i="12"/>
  <c r="V37" i="15"/>
  <c r="W22" i="15"/>
  <c r="E91" i="12"/>
  <c r="N91" i="12" s="1"/>
  <c r="BC5" i="12"/>
  <c r="E95" i="12"/>
  <c r="N95" i="12" s="1"/>
  <c r="U22" i="15"/>
  <c r="J114" i="12"/>
  <c r="Q32" i="15"/>
  <c r="E117" i="12" s="1"/>
  <c r="N117" i="12" s="1"/>
  <c r="CF45" i="15"/>
  <c r="E76" i="12"/>
  <c r="N76" i="12" s="1"/>
  <c r="E84" i="12"/>
  <c r="N84" i="12" s="1"/>
  <c r="M63" i="12"/>
  <c r="M59" i="12"/>
  <c r="H91" i="12"/>
  <c r="M91" i="12" s="1"/>
  <c r="W27" i="15"/>
  <c r="E82" i="12"/>
  <c r="N82" i="12" s="1"/>
  <c r="E75" i="12"/>
  <c r="N75" i="12" s="1"/>
  <c r="H81" i="12"/>
  <c r="M81" i="12" s="1"/>
  <c r="U27" i="15"/>
  <c r="J83" i="12"/>
  <c r="Q42" i="15"/>
  <c r="E127" i="12" s="1"/>
  <c r="N127" i="12" s="1"/>
  <c r="E90" i="12"/>
  <c r="N90" i="12" s="1"/>
  <c r="E77" i="12"/>
  <c r="N77" i="12" s="1"/>
  <c r="E81" i="12"/>
  <c r="N81" i="12" s="1"/>
  <c r="H77" i="12"/>
  <c r="M77" i="12" s="1"/>
  <c r="T32" i="15"/>
  <c r="H117" i="12" s="1"/>
  <c r="M117" i="12" s="1"/>
  <c r="H115" i="12"/>
  <c r="M115" i="12" s="1"/>
  <c r="U37" i="15"/>
  <c r="W30" i="15"/>
  <c r="V30" i="15"/>
  <c r="U30" i="15"/>
  <c r="AX17" i="15"/>
  <c r="AJ36" i="15"/>
  <c r="H54" i="12"/>
  <c r="AH31" i="15"/>
  <c r="H64" i="12"/>
  <c r="AH41" i="15"/>
  <c r="AX16" i="15"/>
  <c r="AJ40" i="15"/>
  <c r="AX19" i="15"/>
  <c r="AX20" i="15"/>
  <c r="E43" i="15"/>
  <c r="E54" i="12"/>
  <c r="F65" i="12"/>
  <c r="F45" i="15"/>
  <c r="BI26" i="15" s="1"/>
  <c r="G45" i="15"/>
  <c r="G65" i="12"/>
  <c r="G97" i="12" s="1"/>
  <c r="P97" i="12" s="1"/>
  <c r="H43" i="15"/>
  <c r="I42" i="15"/>
  <c r="AI41" i="15" s="1"/>
  <c r="J42" i="15"/>
  <c r="AJ41" i="15" s="1"/>
  <c r="K42" i="15"/>
  <c r="AK41" i="15" s="1"/>
  <c r="J32" i="15"/>
  <c r="AJ31" i="15" s="1"/>
  <c r="I32" i="15"/>
  <c r="AI31" i="15" s="1"/>
  <c r="K32" i="15"/>
  <c r="AK31" i="15" s="1"/>
  <c r="O91" i="12" l="1"/>
  <c r="L91" i="12"/>
  <c r="L84" i="12"/>
  <c r="O84" i="12"/>
  <c r="O127" i="12"/>
  <c r="L127" i="12"/>
  <c r="F96" i="12"/>
  <c r="BF22" i="12"/>
  <c r="BF21" i="12"/>
  <c r="BF6" i="12"/>
  <c r="BF5" i="12"/>
  <c r="BF8" i="12"/>
  <c r="BF4" i="12"/>
  <c r="BF7" i="12"/>
  <c r="V42" i="15"/>
  <c r="W42" i="15"/>
  <c r="H95" i="12"/>
  <c r="M95" i="12" s="1"/>
  <c r="E86" i="12"/>
  <c r="N86" i="12" s="1"/>
  <c r="Q43" i="15"/>
  <c r="E128" i="12" s="1"/>
  <c r="N128" i="12" s="1"/>
  <c r="U32" i="15"/>
  <c r="H86" i="12"/>
  <c r="M86" i="12" s="1"/>
  <c r="T43" i="15"/>
  <c r="H128" i="12" s="1"/>
  <c r="M128" i="12" s="1"/>
  <c r="W32" i="15"/>
  <c r="H84" i="12"/>
  <c r="M84" i="12" s="1"/>
  <c r="U42" i="15"/>
  <c r="M64" i="12"/>
  <c r="H96" i="12"/>
  <c r="M96" i="12" s="1"/>
  <c r="E96" i="12"/>
  <c r="N96" i="12" s="1"/>
  <c r="H65" i="12"/>
  <c r="AH42" i="15"/>
  <c r="E45" i="15"/>
  <c r="BH26" i="15" s="1"/>
  <c r="E65" i="12"/>
  <c r="F67" i="12"/>
  <c r="BI10" i="15"/>
  <c r="BI14" i="15"/>
  <c r="BI18" i="15"/>
  <c r="BI22" i="15"/>
  <c r="BI27" i="15"/>
  <c r="BI6" i="15"/>
  <c r="BI7" i="15"/>
  <c r="BI23" i="15"/>
  <c r="BI20" i="15"/>
  <c r="BI17" i="15"/>
  <c r="BI11" i="15"/>
  <c r="BI8" i="15"/>
  <c r="BI24" i="15"/>
  <c r="BI21" i="15"/>
  <c r="BI15" i="15"/>
  <c r="BI12" i="15"/>
  <c r="BI9" i="15"/>
  <c r="BI25" i="15"/>
  <c r="BI19" i="15"/>
  <c r="BI16" i="15"/>
  <c r="BI13" i="15"/>
  <c r="F73" i="15"/>
  <c r="R64" i="15"/>
  <c r="G67" i="12"/>
  <c r="S64" i="15"/>
  <c r="G73" i="15"/>
  <c r="J43" i="15"/>
  <c r="AJ42" i="15" s="1"/>
  <c r="I43" i="15"/>
  <c r="AI42" i="15" s="1"/>
  <c r="K43" i="15"/>
  <c r="AK42" i="15" s="1"/>
  <c r="H45" i="15"/>
  <c r="L96" i="12" l="1"/>
  <c r="O96" i="12"/>
  <c r="BC9" i="12"/>
  <c r="Q45" i="15"/>
  <c r="E51" i="15" s="1"/>
  <c r="E71" i="15" s="1"/>
  <c r="AH44" i="15"/>
  <c r="BM6" i="15"/>
  <c r="H97" i="12"/>
  <c r="M97" i="12" s="1"/>
  <c r="U43" i="15"/>
  <c r="T45" i="15"/>
  <c r="W43" i="15"/>
  <c r="E97" i="12"/>
  <c r="N97" i="12" s="1"/>
  <c r="Q51" i="15"/>
  <c r="T64" i="15"/>
  <c r="AH91" i="15" s="1"/>
  <c r="H67" i="12"/>
  <c r="G72" i="15"/>
  <c r="E67" i="12"/>
  <c r="BH20" i="15"/>
  <c r="BH22" i="15"/>
  <c r="BH15" i="15"/>
  <c r="BH8" i="15"/>
  <c r="BH24" i="15"/>
  <c r="BH21" i="15"/>
  <c r="BH27" i="15"/>
  <c r="BH19" i="15"/>
  <c r="BH12" i="15"/>
  <c r="BH25" i="15"/>
  <c r="E73" i="15"/>
  <c r="BH10" i="15"/>
  <c r="BH9" i="15"/>
  <c r="BH14" i="15"/>
  <c r="BH7" i="15"/>
  <c r="BH23" i="15"/>
  <c r="BH16" i="15"/>
  <c r="BH13" i="15"/>
  <c r="Q64" i="15"/>
  <c r="BH18" i="15"/>
  <c r="BH11" i="15"/>
  <c r="BH6" i="15"/>
  <c r="BH17" i="15"/>
  <c r="AP26" i="15"/>
  <c r="AP33" i="15" s="1"/>
  <c r="AP40" i="15" s="1"/>
  <c r="H73" i="15"/>
  <c r="AH74" i="15" s="1"/>
  <c r="K45" i="15"/>
  <c r="AK44" i="15" s="1"/>
  <c r="I45" i="15"/>
  <c r="I5" i="15" s="1"/>
  <c r="J45" i="15"/>
  <c r="I9" i="15" s="1"/>
  <c r="BF9" i="12" l="1"/>
  <c r="T51" i="15"/>
  <c r="U51" i="15" s="1"/>
  <c r="AI80" i="15" s="1"/>
  <c r="W45" i="15"/>
  <c r="U45" i="15"/>
  <c r="H51" i="15"/>
  <c r="K51" i="15" s="1"/>
  <c r="AK52" i="15" s="1"/>
  <c r="AJ44" i="15"/>
  <c r="Q61" i="15"/>
  <c r="Q62" i="15" s="1"/>
  <c r="AI44" i="15"/>
  <c r="W64" i="15"/>
  <c r="AK91" i="15" s="1"/>
  <c r="V64" i="15"/>
  <c r="AJ91" i="15" s="1"/>
  <c r="U64" i="15"/>
  <c r="AI91" i="15" s="1"/>
  <c r="AP43" i="15"/>
  <c r="AP42" i="15"/>
  <c r="AX12" i="15"/>
  <c r="AX21" i="15"/>
  <c r="I73" i="15"/>
  <c r="AI74" i="15" s="1"/>
  <c r="K73" i="15"/>
  <c r="AK74" i="15" s="1"/>
  <c r="J73" i="15"/>
  <c r="AJ74" i="15" s="1"/>
  <c r="E72" i="15"/>
  <c r="AP41" i="15"/>
  <c r="T61" i="15" l="1"/>
  <c r="T62" i="15" s="1"/>
  <c r="AH89" i="15" s="1"/>
  <c r="W51" i="15"/>
  <c r="AK80" i="15" s="1"/>
  <c r="AH52" i="15"/>
  <c r="AH80" i="15"/>
  <c r="H71" i="15"/>
  <c r="H72" i="15" s="1"/>
  <c r="AH73" i="15" s="1"/>
  <c r="I51" i="15"/>
  <c r="AI52" i="15" s="1"/>
  <c r="BP26" i="15"/>
  <c r="U62" i="15" l="1"/>
  <c r="AI89" i="15" s="1"/>
  <c r="W62" i="15"/>
  <c r="AK89" i="15" s="1"/>
  <c r="AH88" i="15"/>
  <c r="K72" i="15"/>
  <c r="AK73" i="15" s="1"/>
  <c r="K71" i="15"/>
  <c r="AK72" i="15" s="1"/>
  <c r="I71" i="15"/>
  <c r="AI72" i="15" s="1"/>
  <c r="I72" i="15"/>
  <c r="AI73" i="15" s="1"/>
  <c r="AH72" i="15"/>
  <c r="R26" i="15"/>
  <c r="BP45" i="15"/>
  <c r="V26" i="15" l="1"/>
  <c r="F111" i="12"/>
  <c r="R27" i="15"/>
  <c r="L111" i="12" l="1"/>
  <c r="O111" i="12"/>
  <c r="F80" i="12"/>
  <c r="V27" i="15"/>
  <c r="F112" i="12"/>
  <c r="R32" i="15"/>
  <c r="O80" i="12" l="1"/>
  <c r="L80" i="12"/>
  <c r="L112" i="12"/>
  <c r="O112" i="12"/>
  <c r="BC23" i="12" s="1"/>
  <c r="F81" i="12"/>
  <c r="V32" i="15"/>
  <c r="F117" i="12"/>
  <c r="R43" i="15"/>
  <c r="S49" i="12"/>
  <c r="L49" i="12"/>
  <c r="M49" i="12"/>
  <c r="S52" i="12"/>
  <c r="L52" i="12"/>
  <c r="M52" i="12"/>
  <c r="S44" i="12"/>
  <c r="L44" i="12"/>
  <c r="M44" i="12"/>
  <c r="O63" i="12"/>
  <c r="AZ20" i="12" s="1"/>
  <c r="P63" i="12"/>
  <c r="L117" i="12" l="1"/>
  <c r="O117" i="12"/>
  <c r="L81" i="12"/>
  <c r="O81" i="12"/>
  <c r="BF23" i="12" s="1"/>
  <c r="F86" i="12"/>
  <c r="V43" i="15"/>
  <c r="F128" i="12"/>
  <c r="R45" i="15"/>
  <c r="S54" i="12"/>
  <c r="L54" i="12"/>
  <c r="P54" i="12"/>
  <c r="O54" i="12"/>
  <c r="M54" i="12"/>
  <c r="P51" i="12"/>
  <c r="P50" i="12"/>
  <c r="P48" i="12"/>
  <c r="P47" i="12"/>
  <c r="P46" i="12"/>
  <c r="P45" i="12"/>
  <c r="P43" i="12"/>
  <c r="P42" i="12"/>
  <c r="L128" i="12" l="1"/>
  <c r="O128" i="12"/>
  <c r="L86" i="12"/>
  <c r="O86" i="12"/>
  <c r="F97" i="12"/>
  <c r="BC25" i="12"/>
  <c r="R51" i="15"/>
  <c r="V51" i="15" s="1"/>
  <c r="V45" i="15"/>
  <c r="F51" i="15"/>
  <c r="S65" i="12"/>
  <c r="L65" i="12"/>
  <c r="M65" i="12"/>
  <c r="O46" i="12"/>
  <c r="O43" i="12"/>
  <c r="O45" i="12"/>
  <c r="O48" i="12"/>
  <c r="O50" i="12"/>
  <c r="O51" i="12"/>
  <c r="O47" i="12"/>
  <c r="L97" i="12" l="1"/>
  <c r="O97" i="12"/>
  <c r="BF25" i="12"/>
  <c r="R61" i="15"/>
  <c r="R62" i="15" s="1"/>
  <c r="V62" i="15" s="1"/>
  <c r="AJ89" i="15" s="1"/>
  <c r="AX11" i="15"/>
  <c r="AJ80" i="15"/>
  <c r="F71" i="15"/>
  <c r="J51" i="15"/>
  <c r="AJ52" i="15" s="1"/>
  <c r="L67" i="12"/>
  <c r="S67" i="12"/>
  <c r="M67" i="12"/>
  <c r="L42" i="12"/>
  <c r="O42" i="12"/>
  <c r="Y52" i="12"/>
  <c r="X52" i="12"/>
  <c r="X84" i="12" s="1"/>
  <c r="Y49" i="12"/>
  <c r="X49" i="12"/>
  <c r="X81" i="12" s="1"/>
  <c r="Z47" i="12"/>
  <c r="Z46" i="12"/>
  <c r="Z45" i="12"/>
  <c r="Y44" i="12"/>
  <c r="X44" i="12"/>
  <c r="X76" i="12" s="1"/>
  <c r="Z43" i="12"/>
  <c r="Z42" i="12"/>
  <c r="Y39" i="12"/>
  <c r="Z84" i="12" l="1"/>
  <c r="Z81" i="12"/>
  <c r="Z76" i="12"/>
  <c r="J71" i="15"/>
  <c r="AJ72" i="15" s="1"/>
  <c r="F72" i="15"/>
  <c r="X54" i="12"/>
  <c r="Z52" i="12"/>
  <c r="Z49" i="12"/>
  <c r="Y54" i="12"/>
  <c r="P64" i="12"/>
  <c r="O64" i="12"/>
  <c r="Z64" i="12"/>
  <c r="Z63" i="12"/>
  <c r="Z44" i="12"/>
  <c r="X65" i="12" l="1"/>
  <c r="X86" i="12"/>
  <c r="Z86" i="12" s="1"/>
  <c r="J72" i="15"/>
  <c r="AJ73" i="15" s="1"/>
  <c r="Z54" i="12"/>
  <c r="Y65" i="12"/>
  <c r="O65" i="12"/>
  <c r="P65" i="12"/>
  <c r="N65" i="12"/>
  <c r="Y67" i="12" l="1"/>
  <c r="X67" i="12"/>
  <c r="X97" i="12"/>
  <c r="Z65" i="12"/>
  <c r="P67" i="12"/>
  <c r="O67" i="12"/>
  <c r="D21" i="12" l="1"/>
  <c r="AZ25" i="12"/>
  <c r="Z97" i="12"/>
  <c r="Z67" i="12"/>
  <c r="Z68" i="14"/>
  <c r="Z67" i="14"/>
  <c r="Z66" i="14"/>
  <c r="Z65" i="14"/>
  <c r="Z64" i="14"/>
  <c r="Z63" i="14"/>
  <c r="Z62" i="14"/>
  <c r="Z61" i="14"/>
  <c r="Z60" i="14"/>
  <c r="Z59" i="14"/>
  <c r="Z58" i="14"/>
  <c r="Z57" i="14"/>
  <c r="Z56" i="14"/>
  <c r="Z55" i="14"/>
  <c r="Z54" i="14"/>
  <c r="Z53" i="14"/>
  <c r="Z52" i="14"/>
  <c r="Z51" i="14"/>
  <c r="Z50" i="14"/>
  <c r="Z49" i="14"/>
  <c r="Z48" i="14"/>
  <c r="Z47" i="14"/>
  <c r="Z46" i="14"/>
  <c r="Z45" i="14"/>
  <c r="Z44" i="14"/>
  <c r="Z43" i="14"/>
  <c r="Z42" i="14"/>
  <c r="Z41" i="14"/>
  <c r="Z40" i="14"/>
  <c r="Z39" i="14"/>
  <c r="Z38" i="14"/>
  <c r="Z37" i="14"/>
  <c r="Z36" i="14"/>
  <c r="Z35" i="14"/>
  <c r="Z34" i="14"/>
  <c r="Z33" i="14"/>
  <c r="Z32" i="14"/>
  <c r="Z31" i="14"/>
  <c r="Z30" i="14"/>
  <c r="Z29" i="14"/>
  <c r="Z28" i="14"/>
  <c r="Z27" i="14"/>
  <c r="Z26" i="14"/>
  <c r="Z25" i="14"/>
  <c r="Z24" i="14"/>
  <c r="Z23" i="14"/>
  <c r="Z22" i="14"/>
  <c r="Z21" i="14"/>
  <c r="N66" i="12" l="1"/>
  <c r="N60" i="12"/>
  <c r="N62" i="12"/>
  <c r="N58" i="12"/>
  <c r="N57" i="12"/>
  <c r="N56" i="12"/>
  <c r="N61" i="12"/>
  <c r="N51" i="12"/>
  <c r="N50" i="12"/>
  <c r="N46" i="12"/>
  <c r="N45" i="12"/>
  <c r="N43" i="12"/>
  <c r="N42" i="12"/>
  <c r="N55" i="12" l="1"/>
  <c r="N63" i="12" l="1"/>
  <c r="AZ4" i="12" s="1"/>
  <c r="O49" i="12" l="1"/>
  <c r="AZ23" i="12" s="1"/>
  <c r="O52" i="12"/>
  <c r="AZ22" i="12" s="1"/>
  <c r="O44" i="12"/>
  <c r="AZ24" i="12" s="1"/>
  <c r="P49" i="12" l="1"/>
  <c r="P44" i="12"/>
  <c r="N52" i="12" l="1"/>
  <c r="AZ6" i="12" s="1"/>
  <c r="N49" i="12"/>
  <c r="AZ7" i="12" s="1"/>
  <c r="N44" i="12"/>
  <c r="AZ8" i="12" s="1"/>
  <c r="P52" i="12"/>
  <c r="I42" i="12" l="1"/>
  <c r="I45" i="12"/>
  <c r="I77" i="12" s="1"/>
  <c r="I55" i="12"/>
  <c r="I87" i="12" s="1"/>
  <c r="J119" i="12"/>
  <c r="I56" i="12"/>
  <c r="J116" i="12"/>
  <c r="I53" i="12"/>
  <c r="J109" i="12"/>
  <c r="I46" i="12"/>
  <c r="J124" i="12"/>
  <c r="I61" i="12"/>
  <c r="J120" i="12"/>
  <c r="I57" i="12"/>
  <c r="I50" i="12"/>
  <c r="I82" i="12" s="1"/>
  <c r="I62" i="12"/>
  <c r="J125" i="12"/>
  <c r="J121" i="12"/>
  <c r="I58" i="12"/>
  <c r="J111" i="12"/>
  <c r="I48" i="12"/>
  <c r="I43" i="12"/>
  <c r="J106" i="12"/>
  <c r="I47" i="12"/>
  <c r="J110" i="12"/>
  <c r="I60" i="12"/>
  <c r="I92" i="12" s="1"/>
  <c r="N64" i="12"/>
  <c r="N54" i="12"/>
  <c r="I74" i="12" l="1"/>
  <c r="J74" i="12" s="1"/>
  <c r="J42" i="12"/>
  <c r="J53" i="12"/>
  <c r="I85" i="12"/>
  <c r="J85" i="12" s="1"/>
  <c r="J58" i="12"/>
  <c r="I90" i="12"/>
  <c r="J90" i="12" s="1"/>
  <c r="J46" i="12"/>
  <c r="I78" i="12"/>
  <c r="J78" i="12" s="1"/>
  <c r="J48" i="12"/>
  <c r="I80" i="12"/>
  <c r="J80" i="12" s="1"/>
  <c r="J61" i="12"/>
  <c r="I93" i="12"/>
  <c r="J93" i="12" s="1"/>
  <c r="J57" i="12"/>
  <c r="I89" i="12"/>
  <c r="J89" i="12" s="1"/>
  <c r="J56" i="12"/>
  <c r="I88" i="12"/>
  <c r="J88" i="12" s="1"/>
  <c r="J47" i="12"/>
  <c r="I79" i="12"/>
  <c r="J79" i="12" s="1"/>
  <c r="J43" i="12"/>
  <c r="I75" i="12"/>
  <c r="J75" i="12" s="1"/>
  <c r="J62" i="12"/>
  <c r="I94" i="12"/>
  <c r="J94" i="12" s="1"/>
  <c r="J92" i="12"/>
  <c r="I126" i="12"/>
  <c r="J126" i="12" s="1"/>
  <c r="J123" i="12"/>
  <c r="I122" i="12"/>
  <c r="J118" i="12"/>
  <c r="J108" i="12"/>
  <c r="I112" i="12"/>
  <c r="J112" i="12" s="1"/>
  <c r="I63" i="12"/>
  <c r="J60" i="12"/>
  <c r="I52" i="12"/>
  <c r="J50" i="12"/>
  <c r="I59" i="12"/>
  <c r="J55" i="12"/>
  <c r="I44" i="12"/>
  <c r="J82" i="12"/>
  <c r="I49" i="12"/>
  <c r="J45" i="12"/>
  <c r="I115" i="12"/>
  <c r="J115" i="12" s="1"/>
  <c r="J113" i="12"/>
  <c r="J87" i="12"/>
  <c r="J77" i="12"/>
  <c r="J105" i="12"/>
  <c r="I107" i="12"/>
  <c r="N67" i="12"/>
  <c r="D5" i="12" l="1"/>
  <c r="AZ9" i="12"/>
  <c r="I91" i="12"/>
  <c r="J91" i="12" s="1"/>
  <c r="I76" i="12"/>
  <c r="J76" i="12" s="1"/>
  <c r="J49" i="12"/>
  <c r="I81" i="12"/>
  <c r="J81" i="12" s="1"/>
  <c r="J52" i="12"/>
  <c r="I84" i="12"/>
  <c r="J84" i="12" s="1"/>
  <c r="J63" i="12"/>
  <c r="I95" i="12"/>
  <c r="J95" i="12" s="1"/>
  <c r="I54" i="12"/>
  <c r="J44" i="12"/>
  <c r="J107" i="12"/>
  <c r="I117" i="12"/>
  <c r="J117" i="12" s="1"/>
  <c r="I64" i="12"/>
  <c r="J59" i="12"/>
  <c r="I127" i="12"/>
  <c r="J122" i="12"/>
  <c r="I96" i="12" l="1"/>
  <c r="J96" i="12" s="1"/>
  <c r="J54" i="12"/>
  <c r="I86" i="12"/>
  <c r="J86" i="12" s="1"/>
  <c r="J127" i="12"/>
  <c r="I128" i="12"/>
  <c r="J128" i="12" s="1"/>
  <c r="I65" i="12"/>
  <c r="J64" i="12"/>
  <c r="I97" i="12" l="1"/>
  <c r="J97" i="12" s="1"/>
  <c r="I67" i="12"/>
  <c r="J67" i="12" s="1"/>
  <c r="J65" i="12"/>
</calcChain>
</file>

<file path=xl/comments1.xml><?xml version="1.0" encoding="utf-8"?>
<comments xmlns="http://schemas.openxmlformats.org/spreadsheetml/2006/main">
  <authors>
    <author>Marc Allcorn</author>
  </authors>
  <commentList>
    <comment ref="N382" authorId="0" shapeId="0">
      <text>
        <r>
          <rPr>
            <b/>
            <sz val="9"/>
            <color indexed="81"/>
            <rFont val="Tahoma"/>
            <charset val="1"/>
          </rPr>
          <t>Marc Allcorn:</t>
        </r>
        <r>
          <rPr>
            <sz val="9"/>
            <color indexed="81"/>
            <rFont val="Tahoma"/>
            <charset val="1"/>
          </rPr>
          <t xml:space="preserve">
this shoud be associaed with Guitar Center
</t>
        </r>
      </text>
    </comment>
  </commentList>
</comments>
</file>

<file path=xl/sharedStrings.xml><?xml version="1.0" encoding="utf-8"?>
<sst xmlns="http://schemas.openxmlformats.org/spreadsheetml/2006/main" count="21783" uniqueCount="2538">
  <si>
    <t>SAPBEXq0001</t>
  </si>
  <si>
    <t>X</t>
  </si>
  <si>
    <t>1</t>
  </si>
  <si>
    <t/>
  </si>
  <si>
    <t>0</t>
  </si>
  <si>
    <t>20</t>
  </si>
  <si>
    <t>S</t>
  </si>
  <si>
    <t>0SOLD_TO</t>
  </si>
  <si>
    <t>ZCOSLSMGR</t>
  </si>
  <si>
    <t>ZCOSLSREP</t>
  </si>
  <si>
    <t>Material group</t>
  </si>
  <si>
    <t>0MATL_GROUP</t>
  </si>
  <si>
    <t>0MATERIAL</t>
  </si>
  <si>
    <t>0SALES_OFF</t>
  </si>
  <si>
    <t>0001</t>
  </si>
  <si>
    <t>00000000</t>
  </si>
  <si>
    <t>A</t>
  </si>
  <si>
    <t>0000</t>
  </si>
  <si>
    <t>0SALES_GRP</t>
  </si>
  <si>
    <t>0002</t>
  </si>
  <si>
    <t>0003</t>
  </si>
  <si>
    <t>K</t>
  </si>
  <si>
    <t>Sales Manager</t>
  </si>
  <si>
    <t>0004</t>
  </si>
  <si>
    <t>3</t>
  </si>
  <si>
    <t>0POSTCD_GIS</t>
  </si>
  <si>
    <t>Sales Rep</t>
  </si>
  <si>
    <t>0005</t>
  </si>
  <si>
    <t>0006</t>
  </si>
  <si>
    <t>U</t>
  </si>
  <si>
    <t>0007</t>
  </si>
  <si>
    <t>4</t>
  </si>
  <si>
    <t>Y</t>
  </si>
  <si>
    <t>Material</t>
  </si>
  <si>
    <t>2</t>
  </si>
  <si>
    <t>00</t>
  </si>
  <si>
    <t>0SALESORG</t>
  </si>
  <si>
    <t>0ACCNT_GRP</t>
  </si>
  <si>
    <t>Account group</t>
  </si>
  <si>
    <t>0BPARTNER</t>
  </si>
  <si>
    <t>Business Partner</t>
  </si>
  <si>
    <t>0CITY</t>
  </si>
  <si>
    <t>Location</t>
  </si>
  <si>
    <t>0COUNTRY</t>
  </si>
  <si>
    <t>Country</t>
  </si>
  <si>
    <t>0COUNTY_CDE</t>
  </si>
  <si>
    <t>County Code</t>
  </si>
  <si>
    <t>0CREATEDON</t>
  </si>
  <si>
    <t>Created on</t>
  </si>
  <si>
    <t>0CUST_CLASS</t>
  </si>
  <si>
    <t>Customer Classific.</t>
  </si>
  <si>
    <t>0CUST_MKT</t>
  </si>
  <si>
    <t>Customer Market</t>
  </si>
  <si>
    <t>0CUS_F_CONS</t>
  </si>
  <si>
    <t>Customer is consumer</t>
  </si>
  <si>
    <t>0DBDUNS_NUM</t>
  </si>
  <si>
    <t>0FISCVARNT</t>
  </si>
  <si>
    <t>0INDUSTRY</t>
  </si>
  <si>
    <t>Industry</t>
  </si>
  <si>
    <t>0IND_CODE_1</t>
  </si>
  <si>
    <t>Industry code 1</t>
  </si>
  <si>
    <t>0KEYACCOUNT</t>
  </si>
  <si>
    <t>Key Account</t>
  </si>
  <si>
    <t>0LATITUDE</t>
  </si>
  <si>
    <t>Latitude</t>
  </si>
  <si>
    <t>0LONGITUDE</t>
  </si>
  <si>
    <t>Longitude</t>
  </si>
  <si>
    <t>0NAME</t>
  </si>
  <si>
    <t>Name</t>
  </si>
  <si>
    <t>0NIELSEN_ID</t>
  </si>
  <si>
    <t>Nielsen Indicator</t>
  </si>
  <si>
    <t>0OUTL_TYPE</t>
  </si>
  <si>
    <t>Branch Category</t>
  </si>
  <si>
    <t>0PCOMPANY</t>
  </si>
  <si>
    <t>Trading partner</t>
  </si>
  <si>
    <t>0PHONE</t>
  </si>
  <si>
    <t>Telephone 1</t>
  </si>
  <si>
    <t>0PLANT</t>
  </si>
  <si>
    <t>Plant</t>
  </si>
  <si>
    <t>0POBOX</t>
  </si>
  <si>
    <t>0POSTAL_CD</t>
  </si>
  <si>
    <t>Postal Code</t>
  </si>
  <si>
    <t>0PRECISID</t>
  </si>
  <si>
    <t>Geo-precision</t>
  </si>
  <si>
    <t>0REGION</t>
  </si>
  <si>
    <t>Region</t>
  </si>
  <si>
    <t>0SRCID</t>
  </si>
  <si>
    <t>DatSrc.ID of GeoLoct</t>
  </si>
  <si>
    <t>0STREET</t>
  </si>
  <si>
    <t>Street Name</t>
  </si>
  <si>
    <t>0TAX_NUMB</t>
  </si>
  <si>
    <t>Tax code 1</t>
  </si>
  <si>
    <t>0VISIT_RYT</t>
  </si>
  <si>
    <t>Call frequency</t>
  </si>
  <si>
    <t>ZCOBUSREL</t>
  </si>
  <si>
    <t>Business Relationshi</t>
  </si>
  <si>
    <t>ZCOCSFREQ</t>
  </si>
  <si>
    <t>Consol Ship Freq</t>
  </si>
  <si>
    <t>ZCOKATR7</t>
  </si>
  <si>
    <t>Ext Mkt Code</t>
  </si>
  <si>
    <t>ZCOLIFSD</t>
  </si>
  <si>
    <t>Cust Delivery Block</t>
  </si>
  <si>
    <t>ZCOMCOD1</t>
  </si>
  <si>
    <t>Store No</t>
  </si>
  <si>
    <t>ZCOMPC</t>
  </si>
  <si>
    <t>MPC</t>
  </si>
  <si>
    <t>ZCONAME2</t>
  </si>
  <si>
    <t>Name2</t>
  </si>
  <si>
    <t>ZCOQUACOP</t>
  </si>
  <si>
    <t>Qualify COOP</t>
  </si>
  <si>
    <t>ZCOQUAREB</t>
  </si>
  <si>
    <t>Qualify Rebate</t>
  </si>
  <si>
    <t>ZCOSDBRKT</t>
  </si>
  <si>
    <t>Stan.Disc. Brkt</t>
  </si>
  <si>
    <t>ZCOSELGRP</t>
  </si>
  <si>
    <t>Selling Group</t>
  </si>
  <si>
    <t>0BASE_UOM</t>
  </si>
  <si>
    <t>Base Unit</t>
  </si>
  <si>
    <t>0BASIC_MATL</t>
  </si>
  <si>
    <t>Basic material</t>
  </si>
  <si>
    <t>0COMPETITOR</t>
  </si>
  <si>
    <t>Competitors</t>
  </si>
  <si>
    <t>0CONT_UNIT</t>
  </si>
  <si>
    <t>Content unit</t>
  </si>
  <si>
    <t>0DIVISION</t>
  </si>
  <si>
    <t>Division</t>
  </si>
  <si>
    <t>0EANUPC</t>
  </si>
  <si>
    <t>EAN/UPC</t>
  </si>
  <si>
    <t>0EXTMATLGRP</t>
  </si>
  <si>
    <t>Ext. matl group</t>
  </si>
  <si>
    <t>0GROSS_CONT</t>
  </si>
  <si>
    <t>Gross contents</t>
  </si>
  <si>
    <t>0GROSS_WT</t>
  </si>
  <si>
    <t>Gross weight</t>
  </si>
  <si>
    <t>0IND_SECTOR</t>
  </si>
  <si>
    <t>Industry sector</t>
  </si>
  <si>
    <t>0MANUFACTOR</t>
  </si>
  <si>
    <t>Manufacturer</t>
  </si>
  <si>
    <t>0MANU_MATNR</t>
  </si>
  <si>
    <t>Manufacturer Part Number</t>
  </si>
  <si>
    <t>0MATL_CAT</t>
  </si>
  <si>
    <t>Material category</t>
  </si>
  <si>
    <t>0MATL_TYPE</t>
  </si>
  <si>
    <t>Material type</t>
  </si>
  <si>
    <t>0NET_CONT</t>
  </si>
  <si>
    <t>Net contents</t>
  </si>
  <si>
    <t>0NET_WEIGHT</t>
  </si>
  <si>
    <t>Net weight</t>
  </si>
  <si>
    <t>0PO_UNIT</t>
  </si>
  <si>
    <t>Order unit</t>
  </si>
  <si>
    <t>0PROD_HIER</t>
  </si>
  <si>
    <t>0SIZE_DIM</t>
  </si>
  <si>
    <t>Size/dimension</t>
  </si>
  <si>
    <t>0STD_DESCR</t>
  </si>
  <si>
    <t>Ind. Std Desc.</t>
  </si>
  <si>
    <t>0UNIT_DIM</t>
  </si>
  <si>
    <t>Unit</t>
  </si>
  <si>
    <t>0UNIT_OF_WT</t>
  </si>
  <si>
    <t>Weight unit</t>
  </si>
  <si>
    <t>0VOLUME</t>
  </si>
  <si>
    <t>Volume</t>
  </si>
  <si>
    <t>0VOLUMEUNIT</t>
  </si>
  <si>
    <t>Volume unit</t>
  </si>
  <si>
    <t>ZCOPRODH1</t>
  </si>
  <si>
    <t>ZCOPRODH2</t>
  </si>
  <si>
    <t>0000000101</t>
  </si>
  <si>
    <t>0000000100</t>
  </si>
  <si>
    <t>0000000103</t>
  </si>
  <si>
    <t>0000000108</t>
  </si>
  <si>
    <t>0000000104</t>
  </si>
  <si>
    <t>0000000102</t>
  </si>
  <si>
    <t>0000009000</t>
  </si>
  <si>
    <t>0000000107</t>
  </si>
  <si>
    <t>0000009001</t>
  </si>
  <si>
    <t>0000010001</t>
  </si>
  <si>
    <t>0000000105</t>
  </si>
  <si>
    <t>0000000106</t>
  </si>
  <si>
    <t>0000000112</t>
  </si>
  <si>
    <t>0000004000</t>
  </si>
  <si>
    <t>0000010002</t>
  </si>
  <si>
    <t>0000000200</t>
  </si>
  <si>
    <t>0000000000000000000000000</t>
  </si>
  <si>
    <t>48S7VBG413AINZZ8DP6YY4JVY</t>
  </si>
  <si>
    <t>ZCORPCGR1</t>
  </si>
  <si>
    <t>ZCOMATDIV</t>
  </si>
  <si>
    <t>0CUST_GRP5</t>
  </si>
  <si>
    <t>0CUST_GRP3</t>
  </si>
  <si>
    <t>0SALES_DIST</t>
  </si>
  <si>
    <t>ZCORPCGR2</t>
  </si>
  <si>
    <t>ZCOMECANO</t>
  </si>
  <si>
    <t>0SHIP_TO</t>
  </si>
  <si>
    <t>0PAYER</t>
  </si>
  <si>
    <t>ZCOBUYGRP</t>
  </si>
  <si>
    <t>ZCOVPCGR1</t>
  </si>
  <si>
    <t>0CUST_GRP4</t>
  </si>
  <si>
    <t>ZCODSIND</t>
  </si>
  <si>
    <t>Sales District</t>
  </si>
  <si>
    <t>H</t>
  </si>
  <si>
    <t>48S7V4EMNDE4LC5F151PQBQ9A</t>
  </si>
  <si>
    <t>Sales Region Code</t>
  </si>
  <si>
    <t>48S7V6YSYWMMSUMSZ5TT2ZAUM</t>
  </si>
  <si>
    <t>48S7V46Y4ESF2PLYVAZDG9RJI</t>
  </si>
  <si>
    <t>Sales Management Grp</t>
  </si>
  <si>
    <t>48TMMF138GQO0LL59OYLKI2ZY</t>
  </si>
  <si>
    <t>48S7V3RL2HL01GJ2JMUOW5U3Y</t>
  </si>
  <si>
    <t>48S7V5OPT50DP3E405FRENIJY</t>
  </si>
  <si>
    <t>48S7V34JHLRVHKWQ24NO1ZXYM</t>
  </si>
  <si>
    <t>0008</t>
  </si>
  <si>
    <t>48S7V76HHV8CBH694ZW5D19KE</t>
  </si>
  <si>
    <t>0009</t>
  </si>
  <si>
    <t>48S7V3JWJIZAITZMDSSCM3VE6</t>
  </si>
  <si>
    <t>0010</t>
  </si>
  <si>
    <t>48S7V642V27SQCH0BTKFYRFZI</t>
  </si>
  <si>
    <t>Payer</t>
  </si>
  <si>
    <t>0011</t>
  </si>
  <si>
    <t>48S7V6BRE0TI8Z0GHNMS8TEPA</t>
  </si>
  <si>
    <t>0012</t>
  </si>
  <si>
    <t>0013</t>
  </si>
  <si>
    <t>0014</t>
  </si>
  <si>
    <t>48S7V59CR7SYNUB7OHB2UJL4E</t>
  </si>
  <si>
    <t>Material Division</t>
  </si>
  <si>
    <t>0015</t>
  </si>
  <si>
    <t>48TMMFVTCB5I33QXX17YOPXV2</t>
  </si>
  <si>
    <t>0016</t>
  </si>
  <si>
    <t>48S7V4MB6BZU3YOV6Z420DOZ2</t>
  </si>
  <si>
    <t>0017</t>
  </si>
  <si>
    <t>48S7V3C80KDL07G67YQ0C1WOE</t>
  </si>
  <si>
    <t>Direct Ship Ind.</t>
  </si>
  <si>
    <t>0018</t>
  </si>
  <si>
    <t>48S7V5H1A6EO6GUNUBDF4LJU6</t>
  </si>
  <si>
    <t>0019</t>
  </si>
  <si>
    <t>48S7V2WUYN65YYD9WALBRXZ8U</t>
  </si>
  <si>
    <t>0020</t>
  </si>
  <si>
    <t>48S7V5WEC3M37PXK5ZI3OPH9Q</t>
  </si>
  <si>
    <t>0021</t>
  </si>
  <si>
    <t>48S7V6R4FY0XA83CTBRGSXC4U</t>
  </si>
  <si>
    <t>Sales Office</t>
  </si>
  <si>
    <t>48S7V7LUJSFRCQ95GO0TX56ZY</t>
  </si>
  <si>
    <t>48S7V7TJ2R1GVCSLMI36775PQ</t>
  </si>
  <si>
    <t>L</t>
  </si>
  <si>
    <t>Shipped Not Billed FI Net</t>
  </si>
  <si>
    <t>F</t>
  </si>
  <si>
    <t>0ALTITUDE</t>
  </si>
  <si>
    <t>Geographical Height</t>
  </si>
  <si>
    <t>0COMP_CODE</t>
  </si>
  <si>
    <t>Company code</t>
  </si>
  <si>
    <t>0DISTR_CHAN</t>
  </si>
  <si>
    <t>Distribution Channel</t>
  </si>
  <si>
    <t>0FACTCAL_ID</t>
  </si>
  <si>
    <t>Factory Calendar ID</t>
  </si>
  <si>
    <t>0GN_PAR_SSY</t>
  </si>
  <si>
    <t>Partner Srce System</t>
  </si>
  <si>
    <t>0LOC_CURRCY</t>
  </si>
  <si>
    <t>Local currency</t>
  </si>
  <si>
    <t>0LOGSYS</t>
  </si>
  <si>
    <t>Source System</t>
  </si>
  <si>
    <t>0PLANTCAT</t>
  </si>
  <si>
    <t>Plant category</t>
  </si>
  <si>
    <t>CAM:PstCde(Geo-Rel.)</t>
  </si>
  <si>
    <t>0PURCH_ORG</t>
  </si>
  <si>
    <t>Purchasing org.</t>
  </si>
  <si>
    <t>0RF_DEPSTOR</t>
  </si>
  <si>
    <t>Superor. Dept. Store</t>
  </si>
  <si>
    <t>0RF_STORETY</t>
  </si>
  <si>
    <t>Store Category</t>
  </si>
  <si>
    <t>0RMA_FLAG</t>
  </si>
  <si>
    <t>RMA Flag</t>
  </si>
  <si>
    <t>0RMA_REFPLT</t>
  </si>
  <si>
    <t>Template Store</t>
  </si>
  <si>
    <t>Sales Organization</t>
  </si>
  <si>
    <t>ZCOPLNIDC</t>
  </si>
  <si>
    <t>1st/2nd Indicator</t>
  </si>
  <si>
    <t>0AF_CUSTDC</t>
  </si>
  <si>
    <t>No. Customer-DC</t>
  </si>
  <si>
    <t>0AF_CUSTID</t>
  </si>
  <si>
    <t>Cust.ID Partnersyst.</t>
  </si>
  <si>
    <t>0APO_LOCNO</t>
  </si>
  <si>
    <t>APO Location</t>
  </si>
  <si>
    <t>0CITY_2</t>
  </si>
  <si>
    <t>CAM: City District</t>
  </si>
  <si>
    <t>D-U-N-S Number</t>
  </si>
  <si>
    <t>0FAX_NUM</t>
  </si>
  <si>
    <t>Fax Number</t>
  </si>
  <si>
    <t>0FAX_NUMBER</t>
  </si>
  <si>
    <t>CAM:First Fax Number</t>
  </si>
  <si>
    <t>Fiscal Year Variant</t>
  </si>
  <si>
    <t>0ID_TXNUMB3</t>
  </si>
  <si>
    <t>Tax Number 3</t>
  </si>
  <si>
    <t>0ID_XCPD</t>
  </si>
  <si>
    <t>One-Time Account</t>
  </si>
  <si>
    <t>0IND_CODE_2</t>
  </si>
  <si>
    <t>Industry Code 2</t>
  </si>
  <si>
    <t>0IND_CODE_3</t>
  </si>
  <si>
    <t>Industry Code 3</t>
  </si>
  <si>
    <t>0IND_CODE_4</t>
  </si>
  <si>
    <t>Industry Code 4</t>
  </si>
  <si>
    <t>0IND_CODE_5</t>
  </si>
  <si>
    <t>Industry Code 5</t>
  </si>
  <si>
    <t>0LANGU</t>
  </si>
  <si>
    <t>Language key</t>
  </si>
  <si>
    <t>0NAME2</t>
  </si>
  <si>
    <t>Name 2</t>
  </si>
  <si>
    <t>0NAME3</t>
  </si>
  <si>
    <t>Name 3</t>
  </si>
  <si>
    <t>P.O. Box</t>
  </si>
  <si>
    <t>0POBOX_LOC</t>
  </si>
  <si>
    <t>CAM: PO Box Location</t>
  </si>
  <si>
    <t>0POSTCD_BOX</t>
  </si>
  <si>
    <t>CAM:POBox PostalCode</t>
  </si>
  <si>
    <t>0SORTL</t>
  </si>
  <si>
    <t>Sort Field</t>
  </si>
  <si>
    <t>0TAX_NUMB2</t>
  </si>
  <si>
    <t>Tax Number 2</t>
  </si>
  <si>
    <t>0USAGE_IND</t>
  </si>
  <si>
    <t>Usage indicator</t>
  </si>
  <si>
    <t>0VENDOR</t>
  </si>
  <si>
    <t>Vendor</t>
  </si>
  <si>
    <t>0PROD_CATEG</t>
  </si>
  <si>
    <t>Product Category</t>
  </si>
  <si>
    <t>0RPA_VMA</t>
  </si>
  <si>
    <t>Reference Margin</t>
  </si>
  <si>
    <t>0BBP_PROD</t>
  </si>
  <si>
    <t>Product</t>
  </si>
  <si>
    <t>5</t>
  </si>
  <si>
    <t>0HEIGHT</t>
  </si>
  <si>
    <t>Height</t>
  </si>
  <si>
    <t>0LENGHT</t>
  </si>
  <si>
    <t>Length</t>
  </si>
  <si>
    <t>0MSA_USAGE</t>
  </si>
  <si>
    <t>Usage</t>
  </si>
  <si>
    <t>Prod.hierarchy</t>
  </si>
  <si>
    <t>0RTPLCST</t>
  </si>
  <si>
    <t>Planned Purch. Price</t>
  </si>
  <si>
    <t>0WIDTH</t>
  </si>
  <si>
    <t>Width</t>
  </si>
  <si>
    <t>ZCOPRODH3</t>
  </si>
  <si>
    <t>Hierarchy Lvl 3</t>
  </si>
  <si>
    <t>48S7V29TDRD1F2QXESEAXS33I</t>
  </si>
  <si>
    <t>ZCMSLSPOT</t>
  </si>
  <si>
    <t>0000000010</t>
  </si>
  <si>
    <t>0000000109</t>
  </si>
  <si>
    <t>0000000113</t>
  </si>
  <si>
    <t>0000000030</t>
  </si>
  <si>
    <t>0000000040</t>
  </si>
  <si>
    <t>0000000041</t>
  </si>
  <si>
    <t>0000000042</t>
  </si>
  <si>
    <t>0000000043</t>
  </si>
  <si>
    <t>Monthly Sales Activity - Dollars</t>
  </si>
  <si>
    <t>0000000021</t>
  </si>
  <si>
    <t>0000000022</t>
  </si>
  <si>
    <t>0000000023</t>
  </si>
  <si>
    <t>0000000114</t>
  </si>
  <si>
    <t>*</t>
  </si>
  <si>
    <t>]Expended Sales[</t>
  </si>
  <si>
    <t>Empty Demarcation</t>
  </si>
  <si>
    <t>Current Calendar Year Month</t>
  </si>
  <si>
    <t>InfoProvider</t>
  </si>
  <si>
    <t>Query Technical Name</t>
  </si>
  <si>
    <t>ZCQ_SD_S2</t>
  </si>
  <si>
    <t>Last Refreshed</t>
  </si>
  <si>
    <t>Status of Data</t>
  </si>
  <si>
    <t>Back Order _x000D_
FI Net Open</t>
  </si>
  <si>
    <t>In Warehouse _x000D_
  FI Net</t>
  </si>
  <si>
    <t>MTD Sales _x000D_
 FI Net</t>
  </si>
  <si>
    <t>% Achievement _x000D_
Sales Projected _x000D_
vs. Budget</t>
  </si>
  <si>
    <t>Current Month _x000D_
Sales Potential_x000D_
 FI Net</t>
  </si>
  <si>
    <t>% Achievement _x000D_
Sales Potential _x000D_
vs. Budget</t>
  </si>
  <si>
    <t>Future In Whse _x000D_
    FI Net</t>
  </si>
  <si>
    <t>Item Group (PH2)</t>
  </si>
  <si>
    <t>Sales Group</t>
  </si>
  <si>
    <t>Buying Group</t>
  </si>
  <si>
    <t>Business Group (CG1)</t>
  </si>
  <si>
    <t>Product Group (PH1)</t>
  </si>
  <si>
    <t>Direct Ship Indicator</t>
  </si>
  <si>
    <t>Rep Cust Grp (CG2)</t>
  </si>
  <si>
    <t>MECA ID</t>
  </si>
  <si>
    <t>Floor Plan Hold_x000D_
 FI Net Open</t>
  </si>
  <si>
    <t>Customer Sub-Group (CG4)</t>
  </si>
  <si>
    <t>CIA Hold_x000D_
FI Net Open</t>
  </si>
  <si>
    <t>Rep Customer Group (CG2)</t>
  </si>
  <si>
    <t>Sold to Party</t>
  </si>
  <si>
    <t>Ship to Party</t>
  </si>
  <si>
    <t>49V9S95CPC096IWDZ6ZJOQSOE</t>
  </si>
  <si>
    <t>49V9S9D18ALYP5FU511VYSRE6</t>
  </si>
  <si>
    <t>49V9S9KPR97O7RZAAV488UQ3Y</t>
  </si>
  <si>
    <t>49V9S9SEA7TDQEIQGP6KIWOTQ</t>
  </si>
  <si>
    <t>49V9SA02T6F39126MJ8WSYNJI</t>
  </si>
  <si>
    <t>49V9SA7RC50SRNLMSDB930M9A</t>
  </si>
  <si>
    <t>49V9SAN4E287SWOJ41FXN4JOU</t>
  </si>
  <si>
    <t>49V9SBA5YY1CCSAVLJMYHAFU6</t>
  </si>
  <si>
    <t>49V9SBHUHWN1VEUBRDPARCEJY</t>
  </si>
  <si>
    <t>49V9SBPJ0V8RE1DRX7RN1ED9Q</t>
  </si>
  <si>
    <t>49V9SBX7JTUGWNX831TZBGBZI</t>
  </si>
  <si>
    <t>49V9SC4W2SG6FAGO8VWBLIAPA</t>
  </si>
  <si>
    <t>49V9SCCKLR1VXX04EPYNVK9F2</t>
  </si>
  <si>
    <t>49V9SCK94PNLGJJKKK105M84U</t>
  </si>
  <si>
    <t>49V9SCRXNO9AZ630QE3CFO6UM</t>
  </si>
  <si>
    <t>49V9SCZM6MV0HSMGW85OPQ5KE</t>
  </si>
  <si>
    <t>49V9SD7APLGQ0F5X2280ZS4A6</t>
  </si>
  <si>
    <t>49V9SDEZ8K2FJ1PD7WAD9U2ZY</t>
  </si>
  <si>
    <t>49V9SDMNRIO51O8TDQCPJW1PQ</t>
  </si>
  <si>
    <t>Cust Group 3 (CG3)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</si>
  <si>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</si>
  <si>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</si>
  <si>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</si>
  <si>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</si>
  <si>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</si>
  <si>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</si>
  <si>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</si>
  <si>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</si>
  <si>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</si>
  <si>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</si>
  <si>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</si>
  <si>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</si>
  <si>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</si>
  <si>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</si>
  <si>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</si>
  <si>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</si>
  <si>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</si>
  <si>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</si>
  <si>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Confirmed _x000D_
FI Net Open</t>
  </si>
  <si>
    <t>Credit Hold _x000D_
FI Net Open</t>
  </si>
  <si>
    <t>4A9QT3ERYDZPM7ZG60MIOXR5A</t>
  </si>
  <si>
    <t>4A9QT83RJJ9AZZVBQE20U4YWE</t>
  </si>
  <si>
    <t>Budget _x000D_
FI Net Sales</t>
  </si>
  <si>
    <t>% Achievement _x000D_
MTD Actual Sales_x000D_
 vs. Budget</t>
  </si>
  <si>
    <t>Current Month _x000D_
Proj Sales FI Net</t>
  </si>
  <si>
    <t>Future Backorders _x000D_
    FI Net</t>
  </si>
  <si>
    <t>Future _x000D_
Confirmed _x000D_
FI Net  Open</t>
  </si>
  <si>
    <t>Future _x000D_
Credit Hold FI Net Open</t>
  </si>
  <si>
    <t>Future _x000D_
Floor Plan Hold _x000D_
FI Net</t>
  </si>
  <si>
    <t>4A9QTRIRH04T2Z16HDZ293Q26</t>
  </si>
  <si>
    <t>Future_x000D_
CIA Hold_x000D_
FI Net Open</t>
  </si>
  <si>
    <t>4AB89V06VFSKCJVMNGHY7M65Q</t>
  </si>
  <si>
    <t>0022</t>
  </si>
  <si>
    <t>0023</t>
  </si>
  <si>
    <t>4A9QTRQFZYQILLKMN81EJ5ORY</t>
  </si>
  <si>
    <t>Future _x000D_
Shipped Not Billed_x000D_
FI Net</t>
  </si>
  <si>
    <t>Credit Review Total _x000D_
     FI Net Open</t>
  </si>
  <si>
    <t>Future Credit Review _x000D_
Total FI Net</t>
  </si>
  <si>
    <t>25</t>
  </si>
  <si>
    <t>26</t>
  </si>
  <si>
    <t>ZCCSR67</t>
  </si>
  <si>
    <t>ZCCSR008</t>
  </si>
  <si>
    <t>ZCCSRDIV</t>
  </si>
  <si>
    <t>ZCCSRCG5</t>
  </si>
  <si>
    <t>ZCCSRCG3</t>
  </si>
  <si>
    <t>ZCCSRPLN</t>
  </si>
  <si>
    <t>ZCCSRSOF</t>
  </si>
  <si>
    <t>ZCCPRCU1</t>
  </si>
  <si>
    <t>P</t>
  </si>
  <si>
    <t>I</t>
  </si>
  <si>
    <t>EQ</t>
  </si>
  <si>
    <t>0CALMONTH</t>
  </si>
  <si>
    <t>ZCCSR07</t>
  </si>
  <si>
    <t>ZCCSRSDI</t>
  </si>
  <si>
    <t>ZCCSRCG2</t>
  </si>
  <si>
    <t>ZCCSR01</t>
  </si>
  <si>
    <t>ZCCSRSMG</t>
  </si>
  <si>
    <t>ZCCSRPAY</t>
  </si>
  <si>
    <t>ZCCSRSTP</t>
  </si>
  <si>
    <t>ZCCSRBGP</t>
  </si>
  <si>
    <t>ZCCSR2</t>
  </si>
  <si>
    <t>ZCCSSGP</t>
  </si>
  <si>
    <t>ZCCSRCUS</t>
  </si>
  <si>
    <t>ZCCSRDIR</t>
  </si>
  <si>
    <t>ZCCSRMSE</t>
  </si>
  <si>
    <t>0000009002</t>
  </si>
  <si>
    <t>0000000120</t>
  </si>
  <si>
    <t>0MATERIAL__0MATL_GROUP</t>
  </si>
  <si>
    <t>MD: Material Group</t>
  </si>
  <si>
    <t>4BI3HI9THDQ32YQ02OW4RAILQ</t>
  </si>
  <si>
    <t>0I_PRDH2</t>
  </si>
  <si>
    <t>0MATERIAL__0PROD_HIER</t>
  </si>
  <si>
    <t>ZCCSRPH5</t>
  </si>
  <si>
    <t>0MATERIAL__ZCOPRODH1</t>
  </si>
  <si>
    <t>0S_MATG2</t>
  </si>
  <si>
    <t>4D1M5VXR8U3GIJYOURNHHK14E</t>
  </si>
  <si>
    <t>0MATERIAL__ZCOPRODH2</t>
  </si>
  <si>
    <t>MD: Item Group (PH2)</t>
  </si>
  <si>
    <t>4CXDBOFRUJVASVRM25M4CTWVI</t>
  </si>
  <si>
    <t>MD: ProdHier</t>
  </si>
  <si>
    <t>4CXDBONGDIH0BIB27ZOGMVVLA</t>
  </si>
  <si>
    <t>MD: Product Group (PH1)</t>
  </si>
  <si>
    <t>4CXDBO83BL9LA985WBJS2RY5Q</t>
  </si>
  <si>
    <t>4D1M5W5FRSP616I50LPTRLZU6</t>
  </si>
  <si>
    <t>ZCOPLNITM</t>
  </si>
  <si>
    <t>Planning Item</t>
  </si>
  <si>
    <t>ZCOPROH12</t>
  </si>
  <si>
    <t>Product Hierarchy L1</t>
  </si>
  <si>
    <t>ZCOTYPE</t>
  </si>
  <si>
    <t>Material Classificat</t>
  </si>
  <si>
    <t>ZGBLCODE</t>
  </si>
  <si>
    <t>Global Code</t>
  </si>
  <si>
    <t>MD: Product Hierarchy</t>
  </si>
  <si>
    <t>0024</t>
  </si>
  <si>
    <t>ZCASR002</t>
  </si>
  <si>
    <t>0SOLD_TO__ZSLSSUBGR</t>
  </si>
  <si>
    <t>Sales Channel Sub gr</t>
  </si>
  <si>
    <t>0025</t>
  </si>
  <si>
    <t>4K4DUKS0QEJQG9LI6KKJV4DDA</t>
  </si>
  <si>
    <t>0SOLD_TO__ZSLSCHNL</t>
  </si>
  <si>
    <t>Sales Channel</t>
  </si>
  <si>
    <t>0026</t>
  </si>
  <si>
    <t>4K4DUKZP9D5FYW4YCEMW56C32</t>
  </si>
  <si>
    <t>ZPSTCPLNT</t>
  </si>
  <si>
    <t>PSTC Plant Ind</t>
  </si>
  <si>
    <t>ZSLSCHNL</t>
  </si>
  <si>
    <t>ZSLSSUBGR</t>
  </si>
  <si>
    <t>ZCMSTDV</t>
  </si>
  <si>
    <t>x.dist.chain status</t>
  </si>
  <si>
    <t>ZCOCDPLT</t>
  </si>
  <si>
    <t>X Plnt Distr Status</t>
  </si>
  <si>
    <t>ZCOCRPLT</t>
  </si>
  <si>
    <t>X -Plant Matl Status</t>
  </si>
  <si>
    <t>ZCPSTCCTL</t>
  </si>
  <si>
    <t>PSTC Parts &amp; Acc Ind</t>
  </si>
  <si>
    <t>ZMSTDE</t>
  </si>
  <si>
    <t>x.plant material sta</t>
  </si>
  <si>
    <t>ZMVGR1</t>
  </si>
  <si>
    <t>Material Group1</t>
  </si>
  <si>
    <t>Sales Chnl Sub group</t>
  </si>
  <si>
    <t>ZENT_SALE</t>
  </si>
  <si>
    <t>Enterprise Sales Ind</t>
  </si>
  <si>
    <t>0027</t>
  </si>
  <si>
    <t>4LLYSNJLXULJDVZE886477ZQM</t>
  </si>
  <si>
    <t>03</t>
  </si>
  <si>
    <t>200804</t>
  </si>
  <si>
    <t>04/2008</t>
  </si>
  <si>
    <t>ZEN_SALE</t>
  </si>
  <si>
    <t>NE</t>
  </si>
  <si>
    <t>Include</t>
  </si>
  <si>
    <t>Comm Devices</t>
  </si>
  <si>
    <t>,Back Order _x000D_
FI Net Open,Confirmed _x000D_
FI Net Open,Credit Review Total _x000D_
     FI Net Open,In Warehouse _x000D_
  FI Net...</t>
  </si>
  <si>
    <t>Microwaves</t>
  </si>
  <si>
    <t>Digital Camcorder</t>
  </si>
  <si>
    <t>DSC</t>
  </si>
  <si>
    <t>DVD</t>
  </si>
  <si>
    <t>Audio Accessories</t>
  </si>
  <si>
    <t>LCD Display</t>
  </si>
  <si>
    <t>Audio</t>
  </si>
  <si>
    <t>Technics Home Audio</t>
  </si>
  <si>
    <t>Small Appliance</t>
  </si>
  <si>
    <t>Health Care</t>
  </si>
  <si>
    <t>Personal Care</t>
  </si>
  <si>
    <t>Vacuums</t>
  </si>
  <si>
    <t>Food Services</t>
  </si>
  <si>
    <t>D</t>
  </si>
  <si>
    <t>HQ</t>
  </si>
  <si>
    <t>AB045</t>
  </si>
  <si>
    <t>AD230</t>
  </si>
  <si>
    <t>AM760</t>
  </si>
  <si>
    <t>BE121</t>
  </si>
  <si>
    <t>BEST BUY</t>
  </si>
  <si>
    <t>BE125</t>
  </si>
  <si>
    <t>BED, BATH &amp; BEYOND</t>
  </si>
  <si>
    <t>BH085</t>
  </si>
  <si>
    <t>BJ005</t>
  </si>
  <si>
    <t>CA023</t>
  </si>
  <si>
    <t>D0577</t>
  </si>
  <si>
    <t>DH030</t>
  </si>
  <si>
    <t>DWARE</t>
  </si>
  <si>
    <t>EL967</t>
  </si>
  <si>
    <t>E&amp;L CORP</t>
  </si>
  <si>
    <t>FO080</t>
  </si>
  <si>
    <t>FESCO</t>
  </si>
  <si>
    <t>FR195</t>
  </si>
  <si>
    <t>GO642</t>
  </si>
  <si>
    <t>GOGOTECH INC</t>
  </si>
  <si>
    <t>HO840</t>
  </si>
  <si>
    <t>KO165</t>
  </si>
  <si>
    <t>OF020</t>
  </si>
  <si>
    <t>PC001</t>
  </si>
  <si>
    <t>PR140</t>
  </si>
  <si>
    <t>QV001</t>
  </si>
  <si>
    <t>SA055</t>
  </si>
  <si>
    <t>SAM'S CLUB</t>
  </si>
  <si>
    <t>SA065</t>
  </si>
  <si>
    <t>SC078</t>
  </si>
  <si>
    <t>ST455</t>
  </si>
  <si>
    <t>TA001</t>
  </si>
  <si>
    <t>TE165</t>
  </si>
  <si>
    <t>UL220</t>
  </si>
  <si>
    <t>ULTA SALON</t>
  </si>
  <si>
    <t>WA010</t>
  </si>
  <si>
    <t>WAL-MART</t>
  </si>
  <si>
    <t>J0250</t>
  </si>
  <si>
    <t>NORDSTROM</t>
  </si>
  <si>
    <t>CATEGORY</t>
  </si>
  <si>
    <t>DVC</t>
  </si>
  <si>
    <t>IMAGING</t>
  </si>
  <si>
    <t>Headphones</t>
  </si>
  <si>
    <t>Technics</t>
  </si>
  <si>
    <t>Video</t>
  </si>
  <si>
    <t>ENTERTAINMENT</t>
  </si>
  <si>
    <t>MWO</t>
  </si>
  <si>
    <t>Small Appliances</t>
  </si>
  <si>
    <t>Food Service</t>
  </si>
  <si>
    <t>Phones</t>
  </si>
  <si>
    <t>COMMUNICATIONS</t>
  </si>
  <si>
    <t>Service</t>
  </si>
  <si>
    <t>TOTAL PCEC</t>
  </si>
  <si>
    <t>BP</t>
  </si>
  <si>
    <t>FINAL</t>
  </si>
  <si>
    <t>PSI</t>
  </si>
  <si>
    <t>LY</t>
  </si>
  <si>
    <t>MTD</t>
  </si>
  <si>
    <t>Sales</t>
  </si>
  <si>
    <t>Proj.</t>
  </si>
  <si>
    <t>% vs.</t>
  </si>
  <si>
    <t>TOP 20</t>
  </si>
  <si>
    <t>all others</t>
  </si>
  <si>
    <t>TTL APPL / BEAUTY</t>
  </si>
  <si>
    <t>(000's)</t>
  </si>
  <si>
    <t>BEAUTY</t>
  </si>
  <si>
    <t>Home Monitoring</t>
  </si>
  <si>
    <t>pana.com</t>
  </si>
  <si>
    <t>TOP 20 - Channel Partners</t>
  </si>
  <si>
    <t>ZA116</t>
  </si>
  <si>
    <t>ZALMEN REISS AND ASSOCIATES INC</t>
  </si>
  <si>
    <t>WO426</t>
  </si>
  <si>
    <t>WOODWARD CAMERA INC</t>
  </si>
  <si>
    <t>WI160</t>
  </si>
  <si>
    <t>R.C. WILLEY</t>
  </si>
  <si>
    <t>WB001</t>
  </si>
  <si>
    <t>WB HUNT</t>
  </si>
  <si>
    <t>WA737</t>
  </si>
  <si>
    <t>WALGREEN CO</t>
  </si>
  <si>
    <t>US310</t>
  </si>
  <si>
    <t>US ASIA</t>
  </si>
  <si>
    <t>UN696</t>
  </si>
  <si>
    <t>UNI-KING OF HAWAII, INC</t>
  </si>
  <si>
    <t>UN635</t>
  </si>
  <si>
    <t>UNIQUE PHOTO</t>
  </si>
  <si>
    <t>TU161</t>
  </si>
  <si>
    <t>TR839</t>
  </si>
  <si>
    <t>TRI STATE DISTRIBUTORS INC</t>
  </si>
  <si>
    <t>TI160</t>
  </si>
  <si>
    <t>TIP TOP PARTS, USA</t>
  </si>
  <si>
    <t>TH361</t>
  </si>
  <si>
    <t>THE CAMERA SHOP OF MUSKEGON INC,</t>
  </si>
  <si>
    <t>TELEDYNAMICS CORP.</t>
  </si>
  <si>
    <t>TARGET CORPORATION</t>
  </si>
  <si>
    <t>QUILL CORPORATION/ST</t>
  </si>
  <si>
    <t>SPSTR</t>
  </si>
  <si>
    <t>E-Commerce (Specialty Store</t>
  </si>
  <si>
    <t>SP080</t>
  </si>
  <si>
    <t>S. P. RICHARDS COMPA</t>
  </si>
  <si>
    <t>SN287</t>
  </si>
  <si>
    <t>SAN JOSE CAMERA &amp; VI</t>
  </si>
  <si>
    <t>SE831</t>
  </si>
  <si>
    <t>SEVENTH AVENUE INC</t>
  </si>
  <si>
    <t>SE040</t>
  </si>
  <si>
    <t>SEARS ROEBUCK AND CO</t>
  </si>
  <si>
    <t>SC275</t>
  </si>
  <si>
    <t>STEEL CITY</t>
  </si>
  <si>
    <t>COSTCO WHOLESALE</t>
  </si>
  <si>
    <t>SA830</t>
  </si>
  <si>
    <t>SAMSONIC TRADING CO</t>
  </si>
  <si>
    <t>SA152</t>
  </si>
  <si>
    <t>SAVE LOT INTERNATIONAL CORP</t>
  </si>
  <si>
    <t>SAMY'S CAMERA #CCL17</t>
  </si>
  <si>
    <t>RO125</t>
  </si>
  <si>
    <t>ROBERTS DIST CO</t>
  </si>
  <si>
    <t>RE802</t>
  </si>
  <si>
    <t>REEF PHOTO AND VIDEO INC</t>
  </si>
  <si>
    <t>RE147</t>
  </si>
  <si>
    <t>REDS, INC</t>
  </si>
  <si>
    <t>RB005</t>
  </si>
  <si>
    <t>R &amp; B WHOLESALE DISTRIBUTORS INC</t>
  </si>
  <si>
    <t>QVC NETWORK INC.</t>
  </si>
  <si>
    <t>PR976</t>
  </si>
  <si>
    <t>PROGRESSIVE GROUP OF INSURANCE CO</t>
  </si>
  <si>
    <t>PR971</t>
  </si>
  <si>
    <t>PRECISION CAMERA LP</t>
  </si>
  <si>
    <t>PROFESSIONAL MANUFACTURERS REPRESEN</t>
  </si>
  <si>
    <t>PR015</t>
  </si>
  <si>
    <t>PRO PHOTO SUPPLY INC</t>
  </si>
  <si>
    <t>PI458</t>
  </si>
  <si>
    <t>PICTURELINE INC</t>
  </si>
  <si>
    <t>PH522</t>
  </si>
  <si>
    <t>PHOTO TECHNOLOGIES</t>
  </si>
  <si>
    <t>PE265</t>
  </si>
  <si>
    <t>PETRA INDUSTRIES INC</t>
  </si>
  <si>
    <t>P.C.RICHARD &amp; SON IN</t>
  </si>
  <si>
    <t>PA446</t>
  </si>
  <si>
    <t>PAUL'S PHOTO INC</t>
  </si>
  <si>
    <t>OV030</t>
  </si>
  <si>
    <t>OVERSEAS CONNECTION</t>
  </si>
  <si>
    <t>OF105</t>
  </si>
  <si>
    <t>OFFICE MAX</t>
  </si>
  <si>
    <t>OFFICE DEPOT INC.</t>
  </si>
  <si>
    <t>NO665</t>
  </si>
  <si>
    <t>NORMAN CAMERA COMPANY LLC</t>
  </si>
  <si>
    <t>NO255</t>
  </si>
  <si>
    <t>NOZAWA DISTRIBUING I</t>
  </si>
  <si>
    <t>NI030</t>
  </si>
  <si>
    <t>NISHIMOTO TRADING CO</t>
  </si>
  <si>
    <t>NE605</t>
  </si>
  <si>
    <t>NEIMAN MARCUS GROUP, THE</t>
  </si>
  <si>
    <t>NE040</t>
  </si>
  <si>
    <t>NEBRASKA FURNITURE M</t>
  </si>
  <si>
    <t>NA708</t>
  </si>
  <si>
    <t>NATIONAL CAMERA EXCHANGE</t>
  </si>
  <si>
    <t>NA450</t>
  </si>
  <si>
    <t>NAVY EXCHANGE</t>
  </si>
  <si>
    <t>MI976</t>
  </si>
  <si>
    <t>MIKE'S CAMERA INC</t>
  </si>
  <si>
    <t>MI975</t>
  </si>
  <si>
    <t>MIKE'S CAMERA OF CALIFORNIA</t>
  </si>
  <si>
    <t>MI690</t>
  </si>
  <si>
    <t>MIRA ENTERPRISE</t>
  </si>
  <si>
    <t>MI680</t>
  </si>
  <si>
    <t>MICRO ELECTRONICS IN</t>
  </si>
  <si>
    <t>ME170</t>
  </si>
  <si>
    <t>MEIJERS</t>
  </si>
  <si>
    <t>MA422</t>
  </si>
  <si>
    <t>MASON COMPANIES INC</t>
  </si>
  <si>
    <t>MA009</t>
  </si>
  <si>
    <t>MACOMBER HADDAD LLC</t>
  </si>
  <si>
    <t>LT031</t>
  </si>
  <si>
    <t>LTF CLUB OPERATIONS COMPANY INC</t>
  </si>
  <si>
    <t>LA020</t>
  </si>
  <si>
    <t>LAPINE ASSOCIATES IN</t>
  </si>
  <si>
    <t>KE811</t>
  </si>
  <si>
    <t>KENMORE CAMERA INC</t>
  </si>
  <si>
    <t>KE160</t>
  </si>
  <si>
    <t>KEI TRADING CO. INC.</t>
  </si>
  <si>
    <t>JO461</t>
  </si>
  <si>
    <t>JOE CAMERA INC</t>
  </si>
  <si>
    <t>JH020</t>
  </si>
  <si>
    <t>JHAM INTERNATIONAL C</t>
  </si>
  <si>
    <t>JE341</t>
  </si>
  <si>
    <t>JENSEN DISTRIBUTION SERVICES</t>
  </si>
  <si>
    <t>JE050</t>
  </si>
  <si>
    <t>JENNE DISTRIBUTORS I</t>
  </si>
  <si>
    <t>JA100</t>
  </si>
  <si>
    <t>JFC INTERNATIONAL</t>
  </si>
  <si>
    <t>JA081</t>
  </si>
  <si>
    <t>JAS GROUP, INC.</t>
  </si>
  <si>
    <t>IN035</t>
  </si>
  <si>
    <t>INTERBOND CORP OF AM</t>
  </si>
  <si>
    <t>IM267</t>
  </si>
  <si>
    <t>IMAGE ONE ENTERPRISES LLC</t>
  </si>
  <si>
    <t>IM266</t>
  </si>
  <si>
    <t>IMAGE LOGISTICS</t>
  </si>
  <si>
    <t>HS070</t>
  </si>
  <si>
    <t>HSN INC.</t>
  </si>
  <si>
    <t>HOME DEPOT, THE</t>
  </si>
  <si>
    <t>HO351</t>
  </si>
  <si>
    <t>HOSODA BROS. INC.(D3</t>
  </si>
  <si>
    <t>HO122</t>
  </si>
  <si>
    <t>HOT ROD CAMERAS LLC</t>
  </si>
  <si>
    <t>HI001</t>
  </si>
  <si>
    <t>HINDA INC.</t>
  </si>
  <si>
    <t>HE085</t>
  </si>
  <si>
    <t>HESCO</t>
  </si>
  <si>
    <t>HA430</t>
  </si>
  <si>
    <t>HARMON OF YONKERS, INC. DBA HARMON</t>
  </si>
  <si>
    <t>HA215</t>
  </si>
  <si>
    <t>HARCO INDUSTRIES INC</t>
  </si>
  <si>
    <t>HA110</t>
  </si>
  <si>
    <t>HAMMACHER SCHLEMMER</t>
  </si>
  <si>
    <t>GR843</t>
  </si>
  <si>
    <t>GREEN MOUNTAIN CAMERA LLC</t>
  </si>
  <si>
    <t>GR025</t>
  </si>
  <si>
    <t>GRAYBAR ELECTRIC CO.</t>
  </si>
  <si>
    <t>GL321</t>
  </si>
  <si>
    <t>GLAZER'S CAMERA SUPPLY INC</t>
  </si>
  <si>
    <t>FU243</t>
  </si>
  <si>
    <t>FULL COMPASS SYSTEMS, LTD</t>
  </si>
  <si>
    <t>FRY'S ELECTRONICS</t>
  </si>
  <si>
    <t>FO513</t>
  </si>
  <si>
    <t>FOCUS CAMERA</t>
  </si>
  <si>
    <t>FI427</t>
  </si>
  <si>
    <t>FIRESIDE CAMERA INC</t>
  </si>
  <si>
    <t>FE020</t>
  </si>
  <si>
    <t>FERGUSON ENTER</t>
  </si>
  <si>
    <t>FC065</t>
  </si>
  <si>
    <t>FRANKLIN CASH REGIST</t>
  </si>
  <si>
    <t>EN171</t>
  </si>
  <si>
    <t>ENCOMPASS SUPPLY CHAIN SOLUT. INC</t>
  </si>
  <si>
    <t>EM095</t>
  </si>
  <si>
    <t>EDEN MARKETING CORP.</t>
  </si>
  <si>
    <t>EL725</t>
  </si>
  <si>
    <t>ELEC SWEEPER</t>
  </si>
  <si>
    <t>EL225</t>
  </si>
  <si>
    <t>ELECTRONIC EXPRESS I</t>
  </si>
  <si>
    <t>DEMAND WARE ( B2C )</t>
  </si>
  <si>
    <t>DO421</t>
  </si>
  <si>
    <t>DODD CAMERA HOLDINGS</t>
  </si>
  <si>
    <t>DO380</t>
  </si>
  <si>
    <t>DON STEVENS</t>
  </si>
  <si>
    <t>DI583</t>
  </si>
  <si>
    <t>DIGITAL DARKROOM AND PHOTOGRAPHY</t>
  </si>
  <si>
    <t>D &amp; H DIST. CO</t>
  </si>
  <si>
    <t>DE895</t>
  </si>
  <si>
    <t>DESCO VACUUM CLEANER SUPPLY CO</t>
  </si>
  <si>
    <t>DE635</t>
  </si>
  <si>
    <t>B &amp; B ELECTRONICS</t>
  </si>
  <si>
    <t>DB075</t>
  </si>
  <si>
    <t>DBL DISTRIBUTING  IN</t>
  </si>
  <si>
    <t>ADORAMA( PY#1073502)</t>
  </si>
  <si>
    <t>CR785</t>
  </si>
  <si>
    <t>CREVE COUER</t>
  </si>
  <si>
    <t>CE946</t>
  </si>
  <si>
    <t>CED PCEC</t>
  </si>
  <si>
    <t>CA978</t>
  </si>
  <si>
    <t>CAMERA EXCHANGE INC, THE</t>
  </si>
  <si>
    <t>CA977</t>
  </si>
  <si>
    <t>CAMERA RENTAL CO</t>
  </si>
  <si>
    <t>CA956</t>
  </si>
  <si>
    <t>CARDINAL CAMERA &amp; VIDEO CENTER</t>
  </si>
  <si>
    <t>CA342</t>
  </si>
  <si>
    <t>CAPTURE AND CONNECT CORP</t>
  </si>
  <si>
    <t>CA271</t>
  </si>
  <si>
    <t>CARMEN'S DIST.</t>
  </si>
  <si>
    <t>CA080</t>
  </si>
  <si>
    <t>CAPITOL SALES COMP.</t>
  </si>
  <si>
    <t>C&amp;A MARKETING INC</t>
  </si>
  <si>
    <t>CA020</t>
  </si>
  <si>
    <t>CAPITAL AUDIO ELECTR</t>
  </si>
  <si>
    <t>BU952</t>
  </si>
  <si>
    <t>BURKE CAMERA INC</t>
  </si>
  <si>
    <t>BR951</t>
  </si>
  <si>
    <t>BREWER QUILTING AND SEWING</t>
  </si>
  <si>
    <t>BO900</t>
  </si>
  <si>
    <t>BOZEMAN CAMERA &amp; REPAIR INC</t>
  </si>
  <si>
    <t>BJ'S WHOLESALE</t>
  </si>
  <si>
    <t>BI472</t>
  </si>
  <si>
    <t>BILL AND MIKE'S PHOTO INC</t>
  </si>
  <si>
    <t>BI413</t>
  </si>
  <si>
    <t>BIRCHBOX INC</t>
  </si>
  <si>
    <t>BI001</t>
  </si>
  <si>
    <t>BI-MART</t>
  </si>
  <si>
    <t>B &amp; H PHOTO &amp; ELEC CO</t>
  </si>
  <si>
    <t>BE313</t>
  </si>
  <si>
    <t>BEACH TRADING CO INC DBA BEACH CAME</t>
  </si>
  <si>
    <t>BE206</t>
  </si>
  <si>
    <t>BERGEN COUNTY CAMERA INC</t>
  </si>
  <si>
    <t>BD141</t>
  </si>
  <si>
    <t>BERGER BROS. CAMERA EXCHANGE</t>
  </si>
  <si>
    <t>BA020</t>
  </si>
  <si>
    <t>BACKSCATTER</t>
  </si>
  <si>
    <t>B0815</t>
  </si>
  <si>
    <t>TEXAS MEDIA SYSTEMS, INC( PY#106335</t>
  </si>
  <si>
    <t>AT551</t>
  </si>
  <si>
    <t>ATLAS SUPPLY CHAIN SERVICES, LLC</t>
  </si>
  <si>
    <t>AR602</t>
  </si>
  <si>
    <t>ARLINGTON CAMERA INC</t>
  </si>
  <si>
    <t>AMAZON.COM</t>
  </si>
  <si>
    <t>AK050</t>
  </si>
  <si>
    <t>AK DISTRIBUTORS</t>
  </si>
  <si>
    <t>AD275</t>
  </si>
  <si>
    <t>LA CURACAO</t>
  </si>
  <si>
    <t>ALMO DISTRIBUTING</t>
  </si>
  <si>
    <t>AC201</t>
  </si>
  <si>
    <t>ACE PHOTO INC</t>
  </si>
  <si>
    <t>AB240</t>
  </si>
  <si>
    <t>ABC APPLIANCE INC</t>
  </si>
  <si>
    <t>AB235</t>
  </si>
  <si>
    <t>ABC APPLIANCE</t>
  </si>
  <si>
    <t>ABT ELECTRONICS</t>
  </si>
  <si>
    <t>AAFES</t>
  </si>
  <si>
    <t>EXCHANGE CATALOG SAL</t>
  </si>
  <si>
    <t>E-Commerce (Employee Sales)</t>
  </si>
  <si>
    <t>BE500</t>
  </si>
  <si>
    <t>BEST BUY PUR. LLC (VDF)</t>
  </si>
  <si>
    <t>WA130</t>
  </si>
  <si>
    <t>WALKENHORST OF NAPA</t>
  </si>
  <si>
    <t>WA011</t>
  </si>
  <si>
    <t>BE305</t>
  </si>
  <si>
    <t>BEAUTY COLLECTION.COM INC</t>
  </si>
  <si>
    <t>BH080</t>
  </si>
  <si>
    <t>BHRS GRP/UTD EDUCATION PURCHASING</t>
  </si>
  <si>
    <t>AA427</t>
  </si>
  <si>
    <t>AUDIO DEN LTD</t>
  </si>
  <si>
    <t>SU260</t>
  </si>
  <si>
    <t>SUMMIT IMPORT CORP.</t>
  </si>
  <si>
    <t>KI090</t>
  </si>
  <si>
    <t>KIMS HOME APPLIANCE</t>
  </si>
  <si>
    <t>BE126</t>
  </si>
  <si>
    <t>TA003</t>
  </si>
  <si>
    <t>TA002</t>
  </si>
  <si>
    <t>TA004</t>
  </si>
  <si>
    <t>TARGET NORTHERN OPERATIONS (VDF)</t>
  </si>
  <si>
    <t>VA671</t>
  </si>
  <si>
    <t>VALUEELECTRONICS.COM INC</t>
  </si>
  <si>
    <t>SU132</t>
  </si>
  <si>
    <t>SUNNY COMPONENTS</t>
  </si>
  <si>
    <t>NO471</t>
  </si>
  <si>
    <t>NORTHCOAST AUDIO</t>
  </si>
  <si>
    <t>IN048</t>
  </si>
  <si>
    <t>INTERSECKT CORPORATION</t>
  </si>
  <si>
    <t>HO005</t>
  </si>
  <si>
    <t>HOME APPLIANCE MART</t>
  </si>
  <si>
    <t>HI126</t>
  </si>
  <si>
    <t>HI-FI HEAVEN, INC</t>
  </si>
  <si>
    <t>HD010</t>
  </si>
  <si>
    <t>HD SYSTEMZ, INC</t>
  </si>
  <si>
    <t>GL323</t>
  </si>
  <si>
    <t>GLENN POORS AUDIO VIDEO</t>
  </si>
  <si>
    <t>GA551</t>
  </si>
  <si>
    <t>GALEN CAROL AUDIO</t>
  </si>
  <si>
    <t>FA575</t>
  </si>
  <si>
    <t>FIDELIS AV LLC</t>
  </si>
  <si>
    <t>EN172</t>
  </si>
  <si>
    <t>ENCORE HES, INC</t>
  </si>
  <si>
    <t>CR853</t>
  </si>
  <si>
    <t>CRESCENDO LLC</t>
  </si>
  <si>
    <t>AV677</t>
  </si>
  <si>
    <t>AVSF, INC</t>
  </si>
  <si>
    <t>AJ012</t>
  </si>
  <si>
    <t>A-JAX GROUP, INC</t>
  </si>
  <si>
    <t>AD281</t>
  </si>
  <si>
    <t>ADK AV, LLC</t>
  </si>
  <si>
    <t>MA040</t>
  </si>
  <si>
    <t>MAGNOLIA HOME THEATER</t>
  </si>
  <si>
    <t>ST095</t>
  </si>
  <si>
    <t>STEWARTS PHOTO, INC</t>
  </si>
  <si>
    <t>NL001</t>
  </si>
  <si>
    <t>NL2K ENTERPRISES INC</t>
  </si>
  <si>
    <t>HE087</t>
  </si>
  <si>
    <t>HELIX LIMITED</t>
  </si>
  <si>
    <t>CO153</t>
  </si>
  <si>
    <t>COLONIAL PHOTO &amp; HOBBY, INC</t>
  </si>
  <si>
    <t>CA024</t>
  </si>
  <si>
    <t>CAMCOR INC</t>
  </si>
  <si>
    <t>BL356</t>
  </si>
  <si>
    <t>BLUEWATER PHOTO</t>
  </si>
  <si>
    <t>MA043</t>
  </si>
  <si>
    <t>PCEC</t>
  </si>
  <si>
    <t>ACSLS E-Commerce (Accomodation Sales), CHNADV MARKET PLACE  - CHANNEL ADVISOR...</t>
  </si>
  <si>
    <t>Pace</t>
  </si>
  <si>
    <t>Orders</t>
  </si>
  <si>
    <t>Fcst</t>
  </si>
  <si>
    <t>vs. TTL</t>
  </si>
  <si>
    <t>On-Hand</t>
  </si>
  <si>
    <t>Still</t>
  </si>
  <si>
    <t>vs.</t>
  </si>
  <si>
    <t>Upside/</t>
  </si>
  <si>
    <t>Current</t>
  </si>
  <si>
    <t>Expected</t>
  </si>
  <si>
    <t>Final PSI</t>
  </si>
  <si>
    <t>Risk</t>
  </si>
  <si>
    <t>LW</t>
  </si>
  <si>
    <t>vs. LW</t>
  </si>
  <si>
    <t>COMMENTS</t>
  </si>
  <si>
    <t>EOM</t>
  </si>
  <si>
    <t>Fri</t>
  </si>
  <si>
    <t>Sat</t>
  </si>
  <si>
    <t>Sun</t>
  </si>
  <si>
    <t>Mon</t>
  </si>
  <si>
    <t>Tue</t>
  </si>
  <si>
    <t>Wed</t>
  </si>
  <si>
    <t>Thu</t>
  </si>
  <si>
    <t>Commit</t>
  </si>
  <si>
    <t>SALES</t>
  </si>
  <si>
    <t>COMMIT</t>
  </si>
  <si>
    <t>Sls Commit</t>
  </si>
  <si>
    <t>Home Network Systems</t>
  </si>
  <si>
    <t>SP581</t>
  </si>
  <si>
    <t>Speaker Shop Inc</t>
  </si>
  <si>
    <t>SP579</t>
  </si>
  <si>
    <t>Speciality Equipment Sales (SESCO)</t>
  </si>
  <si>
    <t>ECOM Sales</t>
  </si>
  <si>
    <t>TTL</t>
  </si>
  <si>
    <t>SP593</t>
  </si>
  <si>
    <t>SPECIALTY RETAIL SHOPS HOLDING CORP</t>
  </si>
  <si>
    <t>FOOD SERVICE</t>
  </si>
  <si>
    <t>KA388</t>
  </si>
  <si>
    <t>KANAR, Inc</t>
  </si>
  <si>
    <t>AU960</t>
  </si>
  <si>
    <t>Audio Video Calibration Concepts</t>
  </si>
  <si>
    <t>Category</t>
  </si>
  <si>
    <t>Returns</t>
  </si>
  <si>
    <t>2nd Inv</t>
  </si>
  <si>
    <t>Adj</t>
  </si>
  <si>
    <t>HQ SALES PLANNING</t>
  </si>
  <si>
    <t>MAGNOLIA AUDIO VIDEO</t>
  </si>
  <si>
    <t>BED, BATH &amp; BEYOND INC</t>
  </si>
  <si>
    <t>Back Order 
FI Net Open</t>
  </si>
  <si>
    <t>Confirmed 
FI Net Open</t>
  </si>
  <si>
    <t>Credit Review Total 
     FI Net Open</t>
  </si>
  <si>
    <t>In Warehouse 
  FI Net</t>
  </si>
  <si>
    <t>MTD Sales 
 FI Net</t>
  </si>
  <si>
    <t>Budget 
FI Net Sales</t>
  </si>
  <si>
    <t>% Achievement 
MTD Actual Sales
 vs. Budget</t>
  </si>
  <si>
    <t>Current Month 
Proj Sales FI Net</t>
  </si>
  <si>
    <t>% Achievement 
Sales Projected 
vs. Budget</t>
  </si>
  <si>
    <t>Current Month 
Sales Potential
 FI Net</t>
  </si>
  <si>
    <t>% Achievement 
Sales Potential 
vs. Budget</t>
  </si>
  <si>
    <t>Future Backorders 
    FI Net</t>
  </si>
  <si>
    <t>Future 
Confirmed 
FI Net  Open</t>
  </si>
  <si>
    <t>Future Credit Review 
Total FI Net</t>
  </si>
  <si>
    <t>Future In Whse 
    FI Net</t>
  </si>
  <si>
    <t>Future 
Shipped Not Billed
FI Net</t>
  </si>
  <si>
    <t>$</t>
  </si>
  <si>
    <t>UR001</t>
  </si>
  <si>
    <t>URBAN OUTFITTERS INC</t>
  </si>
  <si>
    <t>TUESDAY MORNING PARTNERS LTD</t>
  </si>
  <si>
    <t>TE485</t>
  </si>
  <si>
    <t>TAIKO ENTERPRISES CO</t>
  </si>
  <si>
    <t>TD115</t>
  </si>
  <si>
    <t>TD Marketing</t>
  </si>
  <si>
    <t>SP578</t>
  </si>
  <si>
    <t>Stiefel Distributing LLC</t>
  </si>
  <si>
    <t>SH810</t>
  </si>
  <si>
    <t>SHAFFER DIST.</t>
  </si>
  <si>
    <t>SE735</t>
  </si>
  <si>
    <t>SENNARI USA</t>
  </si>
  <si>
    <t>SC585</t>
  </si>
  <si>
    <t>Schmid Eleven Corporation</t>
  </si>
  <si>
    <t>SC015</t>
  </si>
  <si>
    <t>SUPERSONIC ELECTRONI</t>
  </si>
  <si>
    <t>SA900</t>
  </si>
  <si>
    <t>SALEM SUP</t>
  </si>
  <si>
    <t>PT046</t>
  </si>
  <si>
    <t>PRO PACIFIC AGENTS INC</t>
  </si>
  <si>
    <t>PR060</t>
  </si>
  <si>
    <t>PRECISION TRADING</t>
  </si>
  <si>
    <t>PI360</t>
  </si>
  <si>
    <t>PEIONEER SQUARE</t>
  </si>
  <si>
    <t>PA946</t>
  </si>
  <si>
    <t>PACIFIC MARKETING ALLIANCE</t>
  </si>
  <si>
    <t>MS170</t>
  </si>
  <si>
    <t>MICROWAVE SPECIALTIES INC.</t>
  </si>
  <si>
    <t>MP085</t>
  </si>
  <si>
    <t>MPH GROUP</t>
  </si>
  <si>
    <t>MI978</t>
  </si>
  <si>
    <t>MID-STATE DISTRIBUTING COMPANY</t>
  </si>
  <si>
    <t>MI021</t>
  </si>
  <si>
    <t>MIKE SWENSON</t>
  </si>
  <si>
    <t>KL105</t>
  </si>
  <si>
    <t>KLH</t>
  </si>
  <si>
    <t>KE685</t>
  </si>
  <si>
    <t>KEN LEVEY</t>
  </si>
  <si>
    <t>KA365</t>
  </si>
  <si>
    <t>Kain-McArthur, Inc.</t>
  </si>
  <si>
    <t>JO405</t>
  </si>
  <si>
    <t>JOHNSON PIKE</t>
  </si>
  <si>
    <t>HI560</t>
  </si>
  <si>
    <t>HIGH SABATINO</t>
  </si>
  <si>
    <t>FO512</t>
  </si>
  <si>
    <t>FOTO-CARE LTD</t>
  </si>
  <si>
    <t>FI415</t>
  </si>
  <si>
    <t>FINN COMERCIAL</t>
  </si>
  <si>
    <t>ET255</t>
  </si>
  <si>
    <t>ETTINGER-ROSINI</t>
  </si>
  <si>
    <t>EM245</t>
  </si>
  <si>
    <t>EMPIRE EQUIPMENT COMPANY</t>
  </si>
  <si>
    <t>EA402</t>
  </si>
  <si>
    <t>E&amp;S INTERNATIONAL ENTERPRISES INC</t>
  </si>
  <si>
    <t>DW001</t>
  </si>
  <si>
    <t>BRAZO'S DIST.</t>
  </si>
  <si>
    <t>DO355</t>
  </si>
  <si>
    <t>DORIAN DRAKE</t>
  </si>
  <si>
    <t>CR850</t>
  </si>
  <si>
    <t>CRYSTAL PROMOTIONS INC</t>
  </si>
  <si>
    <t>B0806</t>
  </si>
  <si>
    <t>EXPRESS VIDEO SUPPLY, INC( PY#10631</t>
  </si>
  <si>
    <t>B0792</t>
  </si>
  <si>
    <t>ENGINEERING AND RECORDING, INC( PY#</t>
  </si>
  <si>
    <t>B0782</t>
  </si>
  <si>
    <t>18 CONSUMER ELECTRONICS &amp; PHOTO( PY</t>
  </si>
  <si>
    <t>B0667</t>
  </si>
  <si>
    <t>OMEGA BROADCAST GROUP( PY#69636)</t>
  </si>
  <si>
    <t>B0659</t>
  </si>
  <si>
    <t>MEDIARIGHT, LLC.( PY#69167)</t>
  </si>
  <si>
    <t>B0614</t>
  </si>
  <si>
    <t>022 SOUTH / ABEL CINETECH, INC( PY#</t>
  </si>
  <si>
    <t>B0466</t>
  </si>
  <si>
    <t>VIDEOTEX SYSTEMS INC.( PY#55224)</t>
  </si>
  <si>
    <t>AU161</t>
  </si>
  <si>
    <t>AVS/AMERICAN VENDING</t>
  </si>
  <si>
    <t>#</t>
  </si>
  <si>
    <t>JE316</t>
  </si>
  <si>
    <t>JET.COM, INC</t>
  </si>
  <si>
    <t>EMSLS</t>
  </si>
  <si>
    <t>CHNADV</t>
  </si>
  <si>
    <t>MARKET PLACE  - CHANNEL ADVISOR</t>
  </si>
  <si>
    <t>WAL-MART STORES, INC (VDF)</t>
  </si>
  <si>
    <t>SH880</t>
  </si>
  <si>
    <t>SHAVER.COM</t>
  </si>
  <si>
    <t>UM001</t>
  </si>
  <si>
    <t>Uwajimaya, Inc.</t>
  </si>
  <si>
    <t>TA292</t>
  </si>
  <si>
    <t>TAK SHING HONG INC</t>
  </si>
  <si>
    <t>BED, BATH &amp; BEYOND INC (VDF)</t>
  </si>
  <si>
    <t>VA256</t>
  </si>
  <si>
    <t>VIVA HIFI LIMITED</t>
  </si>
  <si>
    <t>HI598</t>
  </si>
  <si>
    <t>Hi-Fi Sales Co</t>
  </si>
  <si>
    <t>PR960</t>
  </si>
  <si>
    <t>Princess Cruise Lines</t>
  </si>
  <si>
    <t>AR605</t>
  </si>
  <si>
    <t>ART SUTCH PHOTOGRAPHY &amp; DIGITAL</t>
  </si>
  <si>
    <t>HA052</t>
  </si>
  <si>
    <t>Harris Communications</t>
  </si>
  <si>
    <t>AM761</t>
  </si>
  <si>
    <t>AMAZON DI</t>
  </si>
  <si>
    <t>HA896</t>
  </si>
  <si>
    <t>Henry Lamond Company, Ltd</t>
  </si>
  <si>
    <t>GO651</t>
  </si>
  <si>
    <t>GOOD FORTUNE SUPERMARKET</t>
  </si>
  <si>
    <t>AM762</t>
  </si>
  <si>
    <t>AMAZON, INC</t>
  </si>
  <si>
    <t>TE779</t>
  </si>
  <si>
    <t>TELTEX INC</t>
  </si>
  <si>
    <t>HA431</t>
  </si>
  <si>
    <t>Harwil Resources Developments Corp</t>
  </si>
  <si>
    <t>SP594</t>
  </si>
  <si>
    <t>S&amp;J Hans Distributors</t>
  </si>
  <si>
    <t>Baseline</t>
  </si>
  <si>
    <t>FINAL PSI</t>
  </si>
  <si>
    <t>Genpact Demand</t>
  </si>
  <si>
    <t>WI195</t>
  </si>
  <si>
    <t>WILLIAMS-SONOMA</t>
  </si>
  <si>
    <t>TH362</t>
  </si>
  <si>
    <t>THE ART OF SHAVING - FL, LLC</t>
  </si>
  <si>
    <t>WA596</t>
  </si>
  <si>
    <t>Walgreens.com</t>
  </si>
  <si>
    <t>CE043</t>
  </si>
  <si>
    <t>CENTRAL HOME SYSTEMS</t>
  </si>
  <si>
    <t>B0716</t>
  </si>
  <si>
    <t>RULE BROADCAST SYSTEMS, INC.( PY#10</t>
  </si>
  <si>
    <t>FI432</t>
  </si>
  <si>
    <t>FIUS DISTRUBTORS LLC</t>
  </si>
  <si>
    <t>TA293</t>
  </si>
  <si>
    <t>Tastas Inc.</t>
  </si>
  <si>
    <t>ME821</t>
  </si>
  <si>
    <t>MERIT BEAUTY SUPPLY</t>
  </si>
  <si>
    <t>PA999</t>
  </si>
  <si>
    <t>PANASONIC OUTLET STORES</t>
  </si>
  <si>
    <t>FO396</t>
  </si>
  <si>
    <t>FOUR STAR BEAUTY SUPPLY CORP</t>
  </si>
  <si>
    <t>CIO / Rice Cookers</t>
  </si>
  <si>
    <t>Home Network</t>
  </si>
  <si>
    <t>JL011</t>
  </si>
  <si>
    <t>JLMOON INC.</t>
  </si>
  <si>
    <t>EV146</t>
  </si>
  <si>
    <t>EVERGREEN TEAM USA</t>
  </si>
  <si>
    <t>DM026</t>
  </si>
  <si>
    <t>DISCOVER SALON SERVICES</t>
  </si>
  <si>
    <t>AD783</t>
  </si>
  <si>
    <t>ADVANCE SALON &amp; BARBER SUPPLY</t>
  </si>
  <si>
    <t>AU114</t>
  </si>
  <si>
    <t>AUDIO VISUAL SOLUTIONS GROUP LLC</t>
  </si>
  <si>
    <t>B0648</t>
  </si>
  <si>
    <t>PROFESSIONAL AUDIO &amp; VIDEO SYSTEMS(</t>
  </si>
  <si>
    <t>Kitchen Appl</t>
  </si>
  <si>
    <t>Comm Devices, Technics Home Audio, DVD, Audio, Audio Accessories, Microwaves, Small Appliance...</t>
  </si>
  <si>
    <t>SAMY'S CAMERA</t>
  </si>
  <si>
    <t>ADORAMA</t>
  </si>
  <si>
    <t>B &amp; H PHOTO</t>
  </si>
  <si>
    <t>%</t>
  </si>
  <si>
    <t>IN021</t>
  </si>
  <si>
    <t>JR091</t>
  </si>
  <si>
    <t>J &amp; R BEAUTY SUPPLY</t>
  </si>
  <si>
    <t>LA971</t>
  </si>
  <si>
    <t>LA SHEAR</t>
  </si>
  <si>
    <t>SH971</t>
  </si>
  <si>
    <t>SHOPPERS EXPO INTERNATIONAL INC</t>
  </si>
  <si>
    <t>HI406</t>
  </si>
  <si>
    <t>HI-END THEATER &amp; AUDIO</t>
  </si>
  <si>
    <t>SW422</t>
  </si>
  <si>
    <t>SWEET SPOT AUDIO &amp; RECORDS</t>
  </si>
  <si>
    <t>GR900</t>
  </si>
  <si>
    <t>GROOM IT INDUSTRIES</t>
  </si>
  <si>
    <t>PE101</t>
  </si>
  <si>
    <t>Penta Electronics</t>
  </si>
  <si>
    <t>J0028</t>
  </si>
  <si>
    <t>ACCESS A/V LLC</t>
  </si>
  <si>
    <t>ACSLS</t>
  </si>
  <si>
    <t>E-Commerce (Accomodation Sales)</t>
  </si>
  <si>
    <t>AL057</t>
  </si>
  <si>
    <t>ALMA AUDIO, LLC</t>
  </si>
  <si>
    <t>RI453</t>
  </si>
  <si>
    <t>RICKY'S NYC</t>
  </si>
  <si>
    <t>AU961</t>
  </si>
  <si>
    <t>AUDIO CENTER, INC.</t>
  </si>
  <si>
    <t>CI776</t>
  </si>
  <si>
    <t>CIRCUIT CITY CORPORATION INC</t>
  </si>
  <si>
    <t>AL921</t>
  </si>
  <si>
    <t>ALL ESSENTIALS INC</t>
  </si>
  <si>
    <t>S2347</t>
  </si>
  <si>
    <t>MC DONALDS</t>
  </si>
  <si>
    <t>BI476</t>
  </si>
  <si>
    <t>BIO RAD LABORATORIES</t>
  </si>
  <si>
    <t>TV</t>
  </si>
  <si>
    <t>AP490</t>
  </si>
  <si>
    <t>APPLE INC</t>
  </si>
  <si>
    <t>QV002</t>
  </si>
  <si>
    <t>QVC</t>
  </si>
  <si>
    <t>OC050</t>
  </si>
  <si>
    <t>OCI</t>
  </si>
  <si>
    <t>IN883</t>
  </si>
  <si>
    <t>INNOVATIVE SALON SOLUTIONS</t>
  </si>
  <si>
    <t>CR854</t>
  </si>
  <si>
    <t>CREATIVE BEAUTY CONCEPTS, INC</t>
  </si>
  <si>
    <t>CH901</t>
  </si>
  <si>
    <t>CHENICE PRO SALON</t>
  </si>
  <si>
    <t>AB577</t>
  </si>
  <si>
    <t>Absolute Audio, Inc</t>
  </si>
  <si>
    <t>B2307</t>
  </si>
  <si>
    <t>VIDEOTAPE PRODUCTS INC</t>
  </si>
  <si>
    <t>B1575</t>
  </si>
  <si>
    <t>DELUXE DIGITAL STUDIOS</t>
  </si>
  <si>
    <t>AM036</t>
  </si>
  <si>
    <t>AMERICAN BROADCASTING COMPANIES, IN</t>
  </si>
  <si>
    <t>S1276</t>
  </si>
  <si>
    <t>ACCOMMODATION( PY#45173)</t>
  </si>
  <si>
    <t>EC238</t>
  </si>
  <si>
    <t>ECONOMY BEAUTY SUPPLY</t>
  </si>
  <si>
    <t>TE107</t>
  </si>
  <si>
    <t>TEL-EQUIPMENT</t>
  </si>
  <si>
    <t>LE620</t>
  </si>
  <si>
    <t>LEZLY'S BEAUTY</t>
  </si>
  <si>
    <t>GU075</t>
  </si>
  <si>
    <t>GUITAR CENTER INC</t>
  </si>
  <si>
    <t>ST155</t>
  </si>
  <si>
    <t>STEREO ADVANTAGE</t>
  </si>
  <si>
    <t>LI722</t>
  </si>
  <si>
    <t>LIFETOUCH NATIONAL SCHOOL STUDIOS I</t>
  </si>
  <si>
    <t>MICROWAVE</t>
  </si>
  <si>
    <t>MC546</t>
  </si>
  <si>
    <t>MC BARBER &amp; BEAUTY SUPPLY</t>
  </si>
  <si>
    <t>EC301</t>
  </si>
  <si>
    <t>FINELINE DISTRIBUTOR INC</t>
  </si>
  <si>
    <t>SW081</t>
  </si>
  <si>
    <t>SWEIS INC</t>
  </si>
  <si>
    <t>Sum of $ Apr18</t>
  </si>
  <si>
    <t>BI356</t>
  </si>
  <si>
    <t>BIONEXIA USA INC</t>
  </si>
  <si>
    <t>C021</t>
  </si>
  <si>
    <t>C031</t>
  </si>
  <si>
    <t>C271</t>
  </si>
  <si>
    <t>C311</t>
  </si>
  <si>
    <t>C321</t>
  </si>
  <si>
    <t>C362</t>
  </si>
  <si>
    <t>C501</t>
  </si>
  <si>
    <t>C704</t>
  </si>
  <si>
    <t>C801</t>
  </si>
  <si>
    <t>C881</t>
  </si>
  <si>
    <t>C906</t>
  </si>
  <si>
    <t>C921</t>
  </si>
  <si>
    <t>C021 PNA CMD AURORA 1ST INV</t>
  </si>
  <si>
    <t>C031 PNA CMD ANAHEIM 1ST INV</t>
  </si>
  <si>
    <t>C271 PNA Amazon 1st INV (ANE)</t>
  </si>
  <si>
    <t>C311 PNA 1st Inv Wkly (ANE)</t>
  </si>
  <si>
    <t>C321 PNA 1st Inv. Mtly (ANE)</t>
  </si>
  <si>
    <t>C362 PNA 2nd Inv Sell(McALLAN)</t>
  </si>
  <si>
    <t>C501 PNA 1st Inv Mtly (AUR)</t>
  </si>
  <si>
    <t>C704 PNA 1st Staging Plant</t>
  </si>
  <si>
    <t>C801 PNA 1st INV (SAVANNAH)</t>
  </si>
  <si>
    <t>C881 PNA 1stINV AMAZON SAVANNH</t>
  </si>
  <si>
    <t>C906 PNA 1st MERIDIAN VIRTUAL</t>
  </si>
  <si>
    <t>C921 RR DONNELLEY 1st INV</t>
  </si>
  <si>
    <t>BL206</t>
  </si>
  <si>
    <t>Blink High END</t>
  </si>
  <si>
    <t>This morning's MTD Sales Proj:</t>
  </si>
  <si>
    <t>Includes In-Whse Sales Orders of:</t>
  </si>
  <si>
    <t xml:space="preserve"> -pana.com - will invoice</t>
  </si>
  <si>
    <t xml:space="preserve"> -2nd Inv - will invoice</t>
  </si>
  <si>
    <t xml:space="preserve"> -balance of I/W - will NOT Invoice</t>
  </si>
  <si>
    <t>Adjusted MTD Sales Projection:</t>
  </si>
  <si>
    <t xml:space="preserve"> - expected activity for remainder of month:</t>
  </si>
  <si>
    <t xml:space="preserve"> - Service</t>
  </si>
  <si>
    <t xml:space="preserve"> - pana.com</t>
  </si>
  <si>
    <t xml:space="preserve"> - 2nd Inv.</t>
  </si>
  <si>
    <t xml:space="preserve"> - (Returns)</t>
  </si>
  <si>
    <t>Estimated Landing Point</t>
  </si>
  <si>
    <t>% vs. PSI</t>
  </si>
  <si>
    <t>% vs. LY</t>
  </si>
  <si>
    <t>SC616</t>
  </si>
  <si>
    <t>S-MARK ENTERPRISE</t>
  </si>
  <si>
    <t>BE986</t>
  </si>
  <si>
    <t>BEAUTY BROS INC</t>
  </si>
  <si>
    <t>Sum of $ May18</t>
  </si>
  <si>
    <t>BE989</t>
  </si>
  <si>
    <t>BEAST NEW YORK</t>
  </si>
  <si>
    <t>Sum of $ Jun18</t>
  </si>
  <si>
    <t>JO471</t>
  </si>
  <si>
    <t>JSKY SOLUTION INC</t>
  </si>
  <si>
    <t>SY375</t>
  </si>
  <si>
    <t>SYNNEX CORPORATION</t>
  </si>
  <si>
    <t>C805</t>
  </si>
  <si>
    <t>C805 PNA 2nd RETURNS(SAVANNAH)</t>
  </si>
  <si>
    <t>TE778</t>
  </si>
  <si>
    <t>TESLA MOTORS INC</t>
  </si>
  <si>
    <t>K101</t>
  </si>
  <si>
    <t>K101 PNA AURORA PARTS</t>
  </si>
  <si>
    <t>SAMPL</t>
  </si>
  <si>
    <t>SAMPLE ACCOUNTS</t>
  </si>
  <si>
    <t>HO050</t>
  </si>
  <si>
    <t>HORN PHOTO INC</t>
  </si>
  <si>
    <t>VI277</t>
  </si>
  <si>
    <t>VINTAGE DISTRIBUTION &amp; SALON SERVIC</t>
  </si>
  <si>
    <t>PE599</t>
  </si>
  <si>
    <t>PENNSYLVANIA BEAUTY &amp; BARBER SU</t>
  </si>
  <si>
    <t>MI979</t>
  </si>
  <si>
    <t>MINTEX RX, INC.</t>
  </si>
  <si>
    <t>AU110</t>
  </si>
  <si>
    <t>AUDIO AUTOMATION &amp; THEATER INC</t>
  </si>
  <si>
    <t>C365</t>
  </si>
  <si>
    <t>C365 PNA Returns (McALLAN)</t>
  </si>
  <si>
    <t>PE371</t>
  </si>
  <si>
    <t>PETRUCCELLI INT'L DISTRIBUTORS</t>
  </si>
  <si>
    <t>Sum of $ Jul18</t>
  </si>
  <si>
    <t>ZHQSALES</t>
  </si>
  <si>
    <t>Piotrowski, Brad</t>
  </si>
  <si>
    <t>Chandler, Matt</t>
  </si>
  <si>
    <t>Gaither, Kelli</t>
  </si>
  <si>
    <t>Nocho, Charles</t>
  </si>
  <si>
    <t>Fatianow, Christina</t>
  </si>
  <si>
    <t>Mertes, Mark</t>
  </si>
  <si>
    <t>Lyons, Brad</t>
  </si>
  <si>
    <t>James, Greg</t>
  </si>
  <si>
    <t>Fleming, Bern</t>
  </si>
  <si>
    <t>Strickland, Amy</t>
  </si>
  <si>
    <t>Preston, Peter</t>
  </si>
  <si>
    <t>Jacobson, Rick</t>
  </si>
  <si>
    <t>Cohn, Brad</t>
  </si>
  <si>
    <t>Altman, Andrea</t>
  </si>
  <si>
    <t>Rooney, Rick</t>
  </si>
  <si>
    <t>Plys, Jeff</t>
  </si>
  <si>
    <t>Rigney, Matthew</t>
  </si>
  <si>
    <t>Makhoul, Jennifer</t>
  </si>
  <si>
    <t>Fujikura, Keizo</t>
  </si>
  <si>
    <t>Nagira, Rina</t>
  </si>
  <si>
    <t>Sweeney, Danielle</t>
  </si>
  <si>
    <t>Chao, Kai</t>
  </si>
  <si>
    <t>Richardson, Vicki</t>
  </si>
  <si>
    <t>Ryder, Scott</t>
  </si>
  <si>
    <t>Herold, Sarah</t>
  </si>
  <si>
    <t>Voss, Bill</t>
  </si>
  <si>
    <t>AMAZON</t>
  </si>
  <si>
    <t>Photo Specialty</t>
  </si>
  <si>
    <t>Regional</t>
  </si>
  <si>
    <t>Inside Sales</t>
  </si>
  <si>
    <t>TTL PCEC</t>
  </si>
  <si>
    <t>TTL TV / IMG / ENT / COMM</t>
  </si>
  <si>
    <t>TTL BLBD</t>
  </si>
  <si>
    <t>TTL KABD</t>
  </si>
  <si>
    <t>sub-ttl - Sales Groups</t>
  </si>
  <si>
    <t>sub-TTL PCEC</t>
  </si>
  <si>
    <t>other</t>
  </si>
  <si>
    <t>NATIONAL</t>
  </si>
  <si>
    <t>BLBD</t>
  </si>
  <si>
    <t>KABD</t>
  </si>
  <si>
    <t>REGIONAL</t>
  </si>
  <si>
    <t>INSIDE SALES</t>
  </si>
  <si>
    <t>LCD DISPLAY</t>
  </si>
  <si>
    <t>PROF. MFG. REP. (PMR)</t>
  </si>
  <si>
    <t xml:space="preserve">D &amp; H DIST. </t>
  </si>
  <si>
    <t>COSTCO</t>
  </si>
  <si>
    <t xml:space="preserve">TARGET </t>
  </si>
  <si>
    <t>FURNITURE FOR LIFE (FIUS)</t>
  </si>
  <si>
    <t>TELEDYNAMICS</t>
  </si>
  <si>
    <t>C&amp;A MARKETING</t>
  </si>
  <si>
    <t>GOGOTECH</t>
  </si>
  <si>
    <t>SALES TERRITORY</t>
  </si>
  <si>
    <t>DAILY TARGET</t>
  </si>
  <si>
    <t>PHOTO SPEC.</t>
  </si>
  <si>
    <t>COMM</t>
  </si>
  <si>
    <t>IMG</t>
  </si>
  <si>
    <t>ENT</t>
  </si>
  <si>
    <t>LO296</t>
  </si>
  <si>
    <t>LOWE's</t>
  </si>
  <si>
    <t>P1670</t>
  </si>
  <si>
    <t>PROJECT HORIZON INC &amp; GATE PETROLEU</t>
  </si>
  <si>
    <t>C091</t>
  </si>
  <si>
    <t>C091 PNA 1st Inventory(SUMNER)</t>
  </si>
  <si>
    <t>C502</t>
  </si>
  <si>
    <t>Beauty</t>
  </si>
  <si>
    <t>MAY</t>
  </si>
  <si>
    <t>Conf/Credit</t>
  </si>
  <si>
    <t>PCEC excl. Amazon</t>
  </si>
  <si>
    <t>sub-TTL PCEC excl Amazon</t>
  </si>
  <si>
    <t>sub-TTL - AMAZON</t>
  </si>
  <si>
    <t>PCEC - Channel Partner / Account Manager Matrix - FY18 v.1</t>
  </si>
  <si>
    <t>REVISED: 03/12/18</t>
  </si>
  <si>
    <t>(Role)</t>
  </si>
  <si>
    <t>Mfg</t>
  </si>
  <si>
    <t>Mfg Rep</t>
  </si>
  <si>
    <t>Territory</t>
  </si>
  <si>
    <t>Account</t>
  </si>
  <si>
    <t>Channel</t>
  </si>
  <si>
    <t>Rep</t>
  </si>
  <si>
    <t>Firm</t>
  </si>
  <si>
    <t>TEAM</t>
  </si>
  <si>
    <t>Leader</t>
  </si>
  <si>
    <t>Manager</t>
  </si>
  <si>
    <t>MECA #</t>
  </si>
  <si>
    <t>Partner</t>
  </si>
  <si>
    <t>Assignments</t>
  </si>
  <si>
    <t>Cats</t>
  </si>
  <si>
    <t>Amazon</t>
  </si>
  <si>
    <t>Mark, Andrew</t>
  </si>
  <si>
    <t>Busse, John</t>
  </si>
  <si>
    <t>Appliances, Beauty</t>
  </si>
  <si>
    <t>AMAZON.COM(DI)</t>
  </si>
  <si>
    <t>Mertes, Mark (A)</t>
  </si>
  <si>
    <t>National</t>
  </si>
  <si>
    <t>Allcorn, Marc</t>
  </si>
  <si>
    <t>Monaco, Nick</t>
  </si>
  <si>
    <t>Hardwick, Tonya</t>
  </si>
  <si>
    <t>all</t>
  </si>
  <si>
    <t>HARRIS COMMUNICATIONS</t>
  </si>
  <si>
    <t>MENARDS</t>
  </si>
  <si>
    <t>Janice Staib</t>
  </si>
  <si>
    <t>Appl, Beauty, H/P</t>
  </si>
  <si>
    <t>Channel Management</t>
  </si>
  <si>
    <t>Beauty, Appl</t>
  </si>
  <si>
    <t>Dynamic Marketing</t>
  </si>
  <si>
    <t>Beauty, Headphones</t>
  </si>
  <si>
    <t>QVC (VDF)</t>
  </si>
  <si>
    <t>BUY-BUY BABY</t>
  </si>
  <si>
    <t>Signature Sales</t>
  </si>
  <si>
    <t>Long, Kristin</t>
  </si>
  <si>
    <t>BEDFORD</t>
  </si>
  <si>
    <t>CAMERALAND</t>
  </si>
  <si>
    <t>HORN PHOTO</t>
  </si>
  <si>
    <t>ABC APPLIANCE  (arc)</t>
  </si>
  <si>
    <t>KIM'S HOME</t>
  </si>
  <si>
    <t>SAVE LOT INT'L CORP</t>
  </si>
  <si>
    <t>GA548</t>
  </si>
  <si>
    <t>IN-MOTION / GATE PETR / PROJECT HORI</t>
  </si>
  <si>
    <t>KOHL'S</t>
  </si>
  <si>
    <t>Jay Halaby &amp; Assoc</t>
  </si>
  <si>
    <t>BE337</t>
  </si>
  <si>
    <t>BELLA'S BEAUTY SUPPLY LLC</t>
  </si>
  <si>
    <t>BE587</t>
  </si>
  <si>
    <t>BEAUTY.COM</t>
  </si>
  <si>
    <t>BL345</t>
  </si>
  <si>
    <t>BLOOMINGDALE'S</t>
  </si>
  <si>
    <t>CE281</t>
  </si>
  <si>
    <t>CONTEC INTERNATIONAL</t>
  </si>
  <si>
    <t>CREATIVE BEAUTY CONCEPTS</t>
  </si>
  <si>
    <t>CY001</t>
  </si>
  <si>
    <t>CYNTHIA SALON SERVICES</t>
  </si>
  <si>
    <t>INTERNATIONAL SALON/UNITED BEAUTY</t>
  </si>
  <si>
    <t>JLMOON INC / PINK BEAUTY</t>
  </si>
  <si>
    <t>PENTA ELECTRONICS</t>
  </si>
  <si>
    <t>SE636</t>
  </si>
  <si>
    <t>SELBA BEAUTY SYSTEMS</t>
  </si>
  <si>
    <t>SH875</t>
  </si>
  <si>
    <t>THE SHAVER SHOP</t>
  </si>
  <si>
    <t>S&amp;J HANS DISTRIBUTORS</t>
  </si>
  <si>
    <t>TASTAS, INC.</t>
  </si>
  <si>
    <t>WALGREENS.COM</t>
  </si>
  <si>
    <t>WI196</t>
  </si>
  <si>
    <t>WILLIAM MARVY COMPANY</t>
  </si>
  <si>
    <t>ME035</t>
  </si>
  <si>
    <t>FRED MEYER</t>
  </si>
  <si>
    <t>DBL DISTRIBUTING  (INGRAM)</t>
  </si>
  <si>
    <t>HENRY LAMOND COMPANY, LTD.</t>
  </si>
  <si>
    <t xml:space="preserve">NISHIMOTO TRADING CO. </t>
  </si>
  <si>
    <t>NOZAWA DISTRIBUTING</t>
  </si>
  <si>
    <t>UWAJIMAYA, INC.</t>
  </si>
  <si>
    <t>ABSOLUTE AUDIO INC.</t>
  </si>
  <si>
    <t>AUDIO VIDEO CALIBRATION CONCEPTS</t>
  </si>
  <si>
    <t>BLINK HIGH END</t>
  </si>
  <si>
    <t>HARWILL RESOURCES DEVELOPMENTS CORP.</t>
  </si>
  <si>
    <t>HI-FI SALES CO.</t>
  </si>
  <si>
    <t>MU491</t>
  </si>
  <si>
    <t>MUSEUM OF MODERN ART</t>
  </si>
  <si>
    <t>SPEAKER SHOP INC.</t>
  </si>
  <si>
    <t>VALUE ELECTRONICS.COM INC</t>
  </si>
  <si>
    <t>e-Commerce (Accomodation Sales)</t>
  </si>
  <si>
    <t>AMAZON MARKETPLACE</t>
  </si>
  <si>
    <t>MKT PLACE CHANNEL ADVISOR</t>
  </si>
  <si>
    <t>DEMANDWARE</t>
  </si>
  <si>
    <t>EBAY1</t>
  </si>
  <si>
    <t>EBAY</t>
  </si>
  <si>
    <t>EMPLO</t>
  </si>
  <si>
    <t>e-Commerce (Employee Sales)</t>
  </si>
  <si>
    <t>HB041</t>
  </si>
  <si>
    <t>HBO COMM. CENTER</t>
  </si>
  <si>
    <t>SAMPLE ACCT</t>
  </si>
  <si>
    <t>SP491</t>
  </si>
  <si>
    <t>SPARTAN RACE</t>
  </si>
  <si>
    <t>e-Commerce</t>
  </si>
  <si>
    <t>TESLA MOTORS INC.</t>
  </si>
  <si>
    <t>WA012</t>
  </si>
  <si>
    <t>WALMART MARKETPLACE</t>
  </si>
  <si>
    <t>YA051</t>
  </si>
  <si>
    <t>YAMAHA MOTOR CORP USA</t>
  </si>
  <si>
    <t>Ueda, Akira</t>
  </si>
  <si>
    <t>Williams, David</t>
  </si>
  <si>
    <t>KAIN-McARTHUR INC.</t>
  </si>
  <si>
    <t>STIEFEL DISTRIBUTING LLC</t>
  </si>
  <si>
    <t>SPECIALITY EQUIPMENT SALES (SESCO)</t>
  </si>
  <si>
    <t>FINN COMMERCIAL</t>
  </si>
  <si>
    <t>SCHMID ELEVEN CORPORATION</t>
  </si>
  <si>
    <t>TD MARKETING</t>
  </si>
  <si>
    <t>Hoffman, Brian</t>
  </si>
  <si>
    <t>FI376</t>
  </si>
  <si>
    <t>5-BELOW</t>
  </si>
  <si>
    <t>OL136</t>
  </si>
  <si>
    <t>OLYMPIA TRADING.COM INC.</t>
  </si>
  <si>
    <t>PE370</t>
  </si>
  <si>
    <t>PETRO-GEN</t>
  </si>
  <si>
    <t>CHECKER DISTRIBUTORS</t>
  </si>
  <si>
    <t>H2H Performance Video</t>
  </si>
  <si>
    <t>TV, Technics</t>
  </si>
  <si>
    <t>JA581</t>
  </si>
  <si>
    <t>JALUX AMERICA'S INC</t>
  </si>
  <si>
    <t>PRINCESS CRUISE LINES</t>
  </si>
  <si>
    <t>TECHNICOLOR / TEL-EQUIPMENT</t>
  </si>
  <si>
    <t>COMCAST</t>
  </si>
  <si>
    <t xml:space="preserve"> </t>
  </si>
  <si>
    <t>FirM</t>
  </si>
  <si>
    <t>CAT</t>
  </si>
  <si>
    <t>MECA/CAT</t>
  </si>
  <si>
    <t>CAT / AM</t>
  </si>
  <si>
    <t>CAT/TERR</t>
  </si>
  <si>
    <t>TERRITORY</t>
  </si>
  <si>
    <t>AM</t>
  </si>
  <si>
    <t>AssignMents</t>
  </si>
  <si>
    <t>Best Buy</t>
  </si>
  <si>
    <t>Target</t>
  </si>
  <si>
    <t>Wal*Mart</t>
  </si>
  <si>
    <t xml:space="preserve"> - other</t>
  </si>
  <si>
    <t>% vs. BP</t>
  </si>
  <si>
    <t>Daily</t>
  </si>
  <si>
    <t>PHOTO SPECIALTY</t>
  </si>
  <si>
    <t>PANA.COM</t>
  </si>
  <si>
    <t>SERVICE / PARTS</t>
  </si>
  <si>
    <t>SALES vs. BP</t>
  </si>
  <si>
    <t>SALES vs. PSI</t>
  </si>
  <si>
    <t>Conf</t>
  </si>
  <si>
    <t>Credit</t>
  </si>
  <si>
    <t>C802</t>
  </si>
  <si>
    <t>C852</t>
  </si>
  <si>
    <t>REVISED: 03/21/18</t>
  </si>
  <si>
    <t>JUNE</t>
  </si>
  <si>
    <t>Q1</t>
  </si>
  <si>
    <t>MECA/ CAT</t>
  </si>
  <si>
    <t>TEAM/ CAT</t>
  </si>
  <si>
    <t>MECA/ AM</t>
  </si>
  <si>
    <t>CAT/ AM</t>
  </si>
  <si>
    <t>CP</t>
  </si>
  <si>
    <t>Sum of $ Q1 18</t>
  </si>
  <si>
    <t>Sum of $ Aug18</t>
  </si>
  <si>
    <t>Sum of $ Sep18</t>
  </si>
  <si>
    <t>DWAREPiotrowski, Brad</t>
  </si>
  <si>
    <t>Inside SalesAudio</t>
  </si>
  <si>
    <t>CA080Fatianow, Christina</t>
  </si>
  <si>
    <t>DH030Audio</t>
  </si>
  <si>
    <t>DH030Gaither, Kelli</t>
  </si>
  <si>
    <t>AudioGaither, Kelli</t>
  </si>
  <si>
    <t>LA020Gaither, Kelli</t>
  </si>
  <si>
    <t>AM760Audio Accessories</t>
  </si>
  <si>
    <t>AmazonAudio Accessories</t>
  </si>
  <si>
    <t>AM760Mertes, Mark (A)</t>
  </si>
  <si>
    <t>Audio AccessoriesMertes, Mark (A)</t>
  </si>
  <si>
    <t>FO080Audio Accessories</t>
  </si>
  <si>
    <t>RegionalAudio Accessories</t>
  </si>
  <si>
    <t>FO080Fleming, Bern</t>
  </si>
  <si>
    <t>Audio AccessoriesFleming, Bern</t>
  </si>
  <si>
    <t>FR195Audio Accessories</t>
  </si>
  <si>
    <t>FR195James, Greg</t>
  </si>
  <si>
    <t>Audio AccessoriesJames, Greg</t>
  </si>
  <si>
    <t>GO642Audio Accessories</t>
  </si>
  <si>
    <t>NationalAudio Accessories</t>
  </si>
  <si>
    <t>GO642Makhoul, Jennifer</t>
  </si>
  <si>
    <t>Audio AccessoriesMakhoul, Jennifer</t>
  </si>
  <si>
    <t>US310Audio Accessories</t>
  </si>
  <si>
    <t>Inside SalesAudio Accessories</t>
  </si>
  <si>
    <t>US310Gaither, Kelli</t>
  </si>
  <si>
    <t>Audio AccessoriesGaither, Kelli</t>
  </si>
  <si>
    <t>LT031Audio Accessories</t>
  </si>
  <si>
    <t>LT031Fatianow, Christina</t>
  </si>
  <si>
    <t>Audio AccessoriesFatianow, Christina</t>
  </si>
  <si>
    <t>PE265Audio Accessories</t>
  </si>
  <si>
    <t>PE265Fatianow, Christina</t>
  </si>
  <si>
    <t>DH030Audio Accessories</t>
  </si>
  <si>
    <t>TE165Audio Accessories</t>
  </si>
  <si>
    <t>TE165Makhoul, Jennifer</t>
  </si>
  <si>
    <t>SA830Audio Accessories</t>
  </si>
  <si>
    <t>SA830Fatianow, Christina</t>
  </si>
  <si>
    <t>SPSTRAudio Accessories</t>
  </si>
  <si>
    <t>pana.comAudio Accessories</t>
  </si>
  <si>
    <t>SPSTRPiotrowski, Brad</t>
  </si>
  <si>
    <t>Audio AccessoriesPiotrowski, Brad</t>
  </si>
  <si>
    <t>BH085Audio Accessories</t>
  </si>
  <si>
    <t>Photo SpecialtyAudio Accessories</t>
  </si>
  <si>
    <t>BH085Nocho, Charles</t>
  </si>
  <si>
    <t>Audio AccessoriesNocho, Charles</t>
  </si>
  <si>
    <t>DWAREAudio Accessories</t>
  </si>
  <si>
    <t>DB075Audio Accessories</t>
  </si>
  <si>
    <t>DB075Nagira, Rina</t>
  </si>
  <si>
    <t>Audio AccessoriesNagira, Rina</t>
  </si>
  <si>
    <t>JE050Audio Accessories</t>
  </si>
  <si>
    <t>JE050Fatianow, Christina</t>
  </si>
  <si>
    <t>SE735Gaither, Kelli</t>
  </si>
  <si>
    <t>CA080Audio Accessories</t>
  </si>
  <si>
    <t>AB045Audio Accessories</t>
  </si>
  <si>
    <t>AB045James, Greg</t>
  </si>
  <si>
    <t>EN171Audio Accessories</t>
  </si>
  <si>
    <t>EN171Fatianow, Christina</t>
  </si>
  <si>
    <t>AK050Fleming, Bern</t>
  </si>
  <si>
    <t>FC065Audio Accessories</t>
  </si>
  <si>
    <t>FC065Gaither, Kelli</t>
  </si>
  <si>
    <t>BE121Comm Devices</t>
  </si>
  <si>
    <t>NationalComm Devices</t>
  </si>
  <si>
    <t>BE121Hardwick, Tonya</t>
  </si>
  <si>
    <t>Comm DevicesHardwick, Tonya</t>
  </si>
  <si>
    <t>AM760Comm Devices</t>
  </si>
  <si>
    <t>AmazonComm Devices</t>
  </si>
  <si>
    <t>AM760Busse, John</t>
  </si>
  <si>
    <t>WA010Comm Devices</t>
  </si>
  <si>
    <t>WA010Strickland, Amy</t>
  </si>
  <si>
    <t>Comm DevicesStrickland, Amy</t>
  </si>
  <si>
    <t>SA055Comm Devices</t>
  </si>
  <si>
    <t>SA055Ryder, Scott</t>
  </si>
  <si>
    <t>Comm DevicesRyder, Scott</t>
  </si>
  <si>
    <t>BJ005Comm Devices</t>
  </si>
  <si>
    <t>BJ005Lyons, Brad</t>
  </si>
  <si>
    <t>Comm DevicesLyons, Brad</t>
  </si>
  <si>
    <t>TA001Comm Devices</t>
  </si>
  <si>
    <t>TA001Sweeney, Danielle</t>
  </si>
  <si>
    <t>Comm DevicesSweeney, Danielle</t>
  </si>
  <si>
    <t>TE165Comm Devices</t>
  </si>
  <si>
    <t>Comm DevicesMakhoul, Jennifer</t>
  </si>
  <si>
    <t>OF020Comm Devices</t>
  </si>
  <si>
    <t>OF020Lyons, Brad</t>
  </si>
  <si>
    <t>ST455Comm Devices</t>
  </si>
  <si>
    <t>ST455Lyons, Brad</t>
  </si>
  <si>
    <t>DH030Comm Devices</t>
  </si>
  <si>
    <t>Inside SalesComm Devices</t>
  </si>
  <si>
    <t>Comm DevicesGaither, Kelli</t>
  </si>
  <si>
    <t>PC001Comm Devices</t>
  </si>
  <si>
    <t>RegionalComm Devices</t>
  </si>
  <si>
    <t>PC001Fleming, Bern</t>
  </si>
  <si>
    <t>Comm DevicesFleming, Bern</t>
  </si>
  <si>
    <t>GO642Comm Devices</t>
  </si>
  <si>
    <t>PE265Comm Devices</t>
  </si>
  <si>
    <t>Comm DevicesFatianow, Christina</t>
  </si>
  <si>
    <t>HA052Comm Devices</t>
  </si>
  <si>
    <t>HA052Lyons, Brad</t>
  </si>
  <si>
    <t>FO513Comm Devices</t>
  </si>
  <si>
    <t>Photo SpecialtyComm Devices</t>
  </si>
  <si>
    <t>FO513Chandler, Matt</t>
  </si>
  <si>
    <t>Comm DevicesChandler, Matt</t>
  </si>
  <si>
    <t>JE050Comm Devices</t>
  </si>
  <si>
    <t>FR195Comm Devices</t>
  </si>
  <si>
    <t>Comm DevicesJames, Greg</t>
  </si>
  <si>
    <t>TE779Comm Devices</t>
  </si>
  <si>
    <t>TE779Lyons, Brad</t>
  </si>
  <si>
    <t>DWAREComm Devices</t>
  </si>
  <si>
    <t>pana.comComm Devices</t>
  </si>
  <si>
    <t>Comm DevicesPiotrowski, Brad</t>
  </si>
  <si>
    <t>DB075Comm Devices</t>
  </si>
  <si>
    <t>Comm DevicesNagira, Rina</t>
  </si>
  <si>
    <t>FO080Comm Devices</t>
  </si>
  <si>
    <t>ME170Comm Devices</t>
  </si>
  <si>
    <t>ME170James, Greg</t>
  </si>
  <si>
    <t>SE735Comm Devices</t>
  </si>
  <si>
    <t>AB045Comm Devices</t>
  </si>
  <si>
    <t>AD230Comm Devices</t>
  </si>
  <si>
    <t>AD230Herold, Sarah</t>
  </si>
  <si>
    <t>Comm DevicesHerold, Sarah</t>
  </si>
  <si>
    <t>MA422Comm Devices</t>
  </si>
  <si>
    <t>MA422Fatianow, Christina</t>
  </si>
  <si>
    <t>BI001Comm Devices</t>
  </si>
  <si>
    <t>BI001James, Greg</t>
  </si>
  <si>
    <t>SPSTRComm Devices</t>
  </si>
  <si>
    <t>AB235Comm Devices</t>
  </si>
  <si>
    <t>AB235James, Greg</t>
  </si>
  <si>
    <t>MI680Comm Devices</t>
  </si>
  <si>
    <t>MI680Fatianow, Christina</t>
  </si>
  <si>
    <t>ZA116Comm Devices</t>
  </si>
  <si>
    <t>ZA116Gaither, Kelli</t>
  </si>
  <si>
    <t>IN035Comm Devices</t>
  </si>
  <si>
    <t>IN035Fleming, Bern</t>
  </si>
  <si>
    <t>JH020Comm Devices</t>
  </si>
  <si>
    <t>JH020Gaither, Kelli</t>
  </si>
  <si>
    <t>NE040Comm Devices</t>
  </si>
  <si>
    <t>NE040Ryder, Scott</t>
  </si>
  <si>
    <t>CA020Comm Devices</t>
  </si>
  <si>
    <t>CA020Fatianow, Christina</t>
  </si>
  <si>
    <t>EL225Comm Devices</t>
  </si>
  <si>
    <t>EL225Fatianow, Christina</t>
  </si>
  <si>
    <t>SP080Comm Devices</t>
  </si>
  <si>
    <t>SP080Gaither, Kelli</t>
  </si>
  <si>
    <t>CA080Comm Devices</t>
  </si>
  <si>
    <t>EN171Comm Devices</t>
  </si>
  <si>
    <t>FC065Comm Devices</t>
  </si>
  <si>
    <t>CE946Fatianow, Christina</t>
  </si>
  <si>
    <t>SC015Comm Devices</t>
  </si>
  <si>
    <t>SC015Gaither, Kelli</t>
  </si>
  <si>
    <t>SC078Comm Devices</t>
  </si>
  <si>
    <t>SC078Mertes, Mark</t>
  </si>
  <si>
    <t>Comm DevicesMertes, Mark</t>
  </si>
  <si>
    <t>HA110Fatianow, Christina</t>
  </si>
  <si>
    <t>TA001Digital Camcorder</t>
  </si>
  <si>
    <t>NationalDigital Camcorder</t>
  </si>
  <si>
    <t>Digital CamcorderSweeney, Danielle</t>
  </si>
  <si>
    <t>AM760Digital Camcorder</t>
  </si>
  <si>
    <t>AmazonDigital Camcorder</t>
  </si>
  <si>
    <t>BE121Digital Camcorder</t>
  </si>
  <si>
    <t>Digital CamcorderHardwick, Tonya</t>
  </si>
  <si>
    <t>BH085Digital Camcorder</t>
  </si>
  <si>
    <t>Photo SpecialtyDigital Camcorder</t>
  </si>
  <si>
    <t>Digital CamcorderNocho, Charles</t>
  </si>
  <si>
    <t>EL967Digital Camcorder</t>
  </si>
  <si>
    <t>EL967Chandler, Matt</t>
  </si>
  <si>
    <t>Digital CamcorderChandler, Matt</t>
  </si>
  <si>
    <t>D0577Digital Camcorder</t>
  </si>
  <si>
    <t>D0577Chandler, Matt</t>
  </si>
  <si>
    <t>FO513Digital Camcorder</t>
  </si>
  <si>
    <t>CA342Digital Camcorder</t>
  </si>
  <si>
    <t>CA342Cohn, Brad</t>
  </si>
  <si>
    <t>Digital CamcorderCohn, Brad</t>
  </si>
  <si>
    <t>DWAREDigital Camcorder</t>
  </si>
  <si>
    <t>pana.comDigital Camcorder</t>
  </si>
  <si>
    <t>Digital CamcorderPiotrowski, Brad</t>
  </si>
  <si>
    <t>BE313Digital Camcorder</t>
  </si>
  <si>
    <t>BE313Chandler, Matt</t>
  </si>
  <si>
    <t>ZHQSALESDigital Camcorder</t>
  </si>
  <si>
    <t>WB001Digital Camcorder</t>
  </si>
  <si>
    <t>WB001Chandler, Matt</t>
  </si>
  <si>
    <t>AC201Digital Camcorder</t>
  </si>
  <si>
    <t>AC201Chandler, Matt</t>
  </si>
  <si>
    <t>DI583Digital Camcorder</t>
  </si>
  <si>
    <t>DI583Chandler, Matt</t>
  </si>
  <si>
    <t>BE500Digital Camcorder</t>
  </si>
  <si>
    <t>BE500Hardwick, Tonya</t>
  </si>
  <si>
    <t>CA024Digital Camcorder</t>
  </si>
  <si>
    <t>CA024Altman, Andrea</t>
  </si>
  <si>
    <t>Digital CamcorderAltman, Andrea</t>
  </si>
  <si>
    <t>NE040Digital Camcorder</t>
  </si>
  <si>
    <t>Digital CamcorderRyder, Scott</t>
  </si>
  <si>
    <t>ME170Digital Camcorder</t>
  </si>
  <si>
    <t>RegionalDigital Camcorder</t>
  </si>
  <si>
    <t>Digital CamcorderJames, Greg</t>
  </si>
  <si>
    <t>KE811Digital Camcorder</t>
  </si>
  <si>
    <t>KE811Jacobson, Rick</t>
  </si>
  <si>
    <t>Digital CamcorderJacobson, Rick</t>
  </si>
  <si>
    <t>UN635Digital Camcorder</t>
  </si>
  <si>
    <t>UN635Chandler, Matt</t>
  </si>
  <si>
    <t>WO426Cohn, Brad</t>
  </si>
  <si>
    <t>FU243Digital Camcorder</t>
  </si>
  <si>
    <t>FU243Cohn, Brad</t>
  </si>
  <si>
    <t>FR195Digital Camcorder</t>
  </si>
  <si>
    <t>CA023Digital Camcorder</t>
  </si>
  <si>
    <t>CA023Nocho, Charles</t>
  </si>
  <si>
    <t>CR785Digital Camcorder</t>
  </si>
  <si>
    <t>CR785Altman, Andrea</t>
  </si>
  <si>
    <t>JO461Digital Camcorder</t>
  </si>
  <si>
    <t>JO461Preston, Peter</t>
  </si>
  <si>
    <t>Digital CamcorderPreston, Peter</t>
  </si>
  <si>
    <t>MI975Digital Camcorder</t>
  </si>
  <si>
    <t>MI975Jacobson, Rick</t>
  </si>
  <si>
    <t>MI976Digital Camcorder</t>
  </si>
  <si>
    <t>MI976Jacobson, Rick</t>
  </si>
  <si>
    <t>PR971Digital Camcorder</t>
  </si>
  <si>
    <t>PR971Altman, Andrea</t>
  </si>
  <si>
    <t>SA065Digital Camcorder</t>
  </si>
  <si>
    <t>SA065Preston, Peter</t>
  </si>
  <si>
    <t>SN287Digital Camcorder</t>
  </si>
  <si>
    <t>SN287Jacobson, Rick</t>
  </si>
  <si>
    <t>BH085DSC</t>
  </si>
  <si>
    <t>Photo SpecialtyDSC</t>
  </si>
  <si>
    <t>DSCNocho, Charles</t>
  </si>
  <si>
    <t>AM760DSC</t>
  </si>
  <si>
    <t>AmazonDSC</t>
  </si>
  <si>
    <t>BE121DSC</t>
  </si>
  <si>
    <t>NationalDSC</t>
  </si>
  <si>
    <t>DSCHardwick, Tonya</t>
  </si>
  <si>
    <t>D0577DSC</t>
  </si>
  <si>
    <t>DSCChandler, Matt</t>
  </si>
  <si>
    <t>FO513DSC</t>
  </si>
  <si>
    <t>EL967DSC</t>
  </si>
  <si>
    <t>SC078DSC</t>
  </si>
  <si>
    <t>DSCMertes, Mark</t>
  </si>
  <si>
    <t>LI722DSC</t>
  </si>
  <si>
    <t>Inside SalesDSC</t>
  </si>
  <si>
    <t>LI722Gaither, Kelli</t>
  </si>
  <si>
    <t>DSCGaither, Kelli</t>
  </si>
  <si>
    <t>MI976DSC</t>
  </si>
  <si>
    <t>DSCJacobson, Rick</t>
  </si>
  <si>
    <t>SA065DSC</t>
  </si>
  <si>
    <t>DSCPreston, Peter</t>
  </si>
  <si>
    <t>ZHQSALESDSC</t>
  </si>
  <si>
    <t>DI583DSC</t>
  </si>
  <si>
    <t>BE313DSC</t>
  </si>
  <si>
    <t>WB001DSC</t>
  </si>
  <si>
    <t>CA342DSC</t>
  </si>
  <si>
    <t>DSCCohn, Brad</t>
  </si>
  <si>
    <t>MI975DSC</t>
  </si>
  <si>
    <t>DWAREDSC</t>
  </si>
  <si>
    <t>pana.comDSC</t>
  </si>
  <si>
    <t>DSCPiotrowski, Brad</t>
  </si>
  <si>
    <t>KE811DSC</t>
  </si>
  <si>
    <t>CA956DSC</t>
  </si>
  <si>
    <t>CA956Nocho, Charles</t>
  </si>
  <si>
    <t>GL321DSC</t>
  </si>
  <si>
    <t>GL321Jacobson, Rick</t>
  </si>
  <si>
    <t>CA023DSC</t>
  </si>
  <si>
    <t>RO125DSC</t>
  </si>
  <si>
    <t>RO125Cohn, Brad</t>
  </si>
  <si>
    <t>CR785DSC</t>
  </si>
  <si>
    <t>DSCAltman, Andrea</t>
  </si>
  <si>
    <t>DO421DSC</t>
  </si>
  <si>
    <t>DO421Cohn, Brad</t>
  </si>
  <si>
    <t>BE206DSC</t>
  </si>
  <si>
    <t>BE206Chandler, Matt</t>
  </si>
  <si>
    <t>MA009DSC</t>
  </si>
  <si>
    <t>MA009Cohn, Brad</t>
  </si>
  <si>
    <t>UN635DSC</t>
  </si>
  <si>
    <t>AC201DSC</t>
  </si>
  <si>
    <t>PR971DSC</t>
  </si>
  <si>
    <t>BO900DSC</t>
  </si>
  <si>
    <t>BO900Jacobson, Rick</t>
  </si>
  <si>
    <t>NA708DSC</t>
  </si>
  <si>
    <t>NA708Cohn, Brad</t>
  </si>
  <si>
    <t>PR015DSC</t>
  </si>
  <si>
    <t>PR015Jacobson, Rick</t>
  </si>
  <si>
    <t>HO122DSC</t>
  </si>
  <si>
    <t>HO122Preston, Peter</t>
  </si>
  <si>
    <t>WO426DSC</t>
  </si>
  <si>
    <t>NL001DSC</t>
  </si>
  <si>
    <t>NL001Preston, Peter</t>
  </si>
  <si>
    <t>FU243DSC</t>
  </si>
  <si>
    <t>BI472DSC</t>
  </si>
  <si>
    <t>BI472Cohn, Brad</t>
  </si>
  <si>
    <t>IM267DSC</t>
  </si>
  <si>
    <t>IM267Preston, Peter</t>
  </si>
  <si>
    <t>TH361DSC</t>
  </si>
  <si>
    <t>TH361Cohn, Brad</t>
  </si>
  <si>
    <t>HO050DSC</t>
  </si>
  <si>
    <t>HO050Preston, Peter</t>
  </si>
  <si>
    <t>PH522DSC</t>
  </si>
  <si>
    <t>PH522Altman, Andrea</t>
  </si>
  <si>
    <t>BD141DSC</t>
  </si>
  <si>
    <t>BD141Gaither, Kelli</t>
  </si>
  <si>
    <t>CA977DSC</t>
  </si>
  <si>
    <t>CA977Altman, Andrea</t>
  </si>
  <si>
    <t>JO461DSC</t>
  </si>
  <si>
    <t>ST095DSC</t>
  </si>
  <si>
    <t>ST095Jacobson, Rick</t>
  </si>
  <si>
    <t>BA020DSC</t>
  </si>
  <si>
    <t>BA020Jacobson, Rick</t>
  </si>
  <si>
    <t>PA446DSC</t>
  </si>
  <si>
    <t>PA446Preston, Peter</t>
  </si>
  <si>
    <t>SN287DSC</t>
  </si>
  <si>
    <t>SP080DSC</t>
  </si>
  <si>
    <t>PI458DSC</t>
  </si>
  <si>
    <t>PI458Preston, Peter</t>
  </si>
  <si>
    <t>FR195DSC</t>
  </si>
  <si>
    <t>RegionalDSC</t>
  </si>
  <si>
    <t>DSCJames, Greg</t>
  </si>
  <si>
    <t>GR843DSC</t>
  </si>
  <si>
    <t>GR843Gaither, Kelli</t>
  </si>
  <si>
    <t>CO153DSC</t>
  </si>
  <si>
    <t>CO153Altman, Andrea</t>
  </si>
  <si>
    <t>FI427DSC</t>
  </si>
  <si>
    <t>FI427Jacobson, Rick</t>
  </si>
  <si>
    <t>CA978DSC</t>
  </si>
  <si>
    <t>CA978Altman, Andrea</t>
  </si>
  <si>
    <t>AR602DSC</t>
  </si>
  <si>
    <t>AR602Altman, Andrea</t>
  </si>
  <si>
    <t>ME170DSC</t>
  </si>
  <si>
    <t>NE040DSC</t>
  </si>
  <si>
    <t>DSCRyder, Scott</t>
  </si>
  <si>
    <t>TA001DSC</t>
  </si>
  <si>
    <t>DSCSweeney, Danielle</t>
  </si>
  <si>
    <t>B0815DSC</t>
  </si>
  <si>
    <t>B0815Altman, Andrea</t>
  </si>
  <si>
    <t>HE087DSC</t>
  </si>
  <si>
    <t>HE087Cohn, Brad</t>
  </si>
  <si>
    <t>B0716DSC</t>
  </si>
  <si>
    <t>B0716Gaither, Kelli</t>
  </si>
  <si>
    <t>SC015DSC</t>
  </si>
  <si>
    <t>Inside SalesDVD</t>
  </si>
  <si>
    <t>DVDFatianow, Christina</t>
  </si>
  <si>
    <t>DH030DVD</t>
  </si>
  <si>
    <t>DVDGaither, Kelli</t>
  </si>
  <si>
    <t>MA040DVD</t>
  </si>
  <si>
    <t>NationalDVD</t>
  </si>
  <si>
    <t>MA040Hardwick, Tonya</t>
  </si>
  <si>
    <t>DVDHardwick, Tonya</t>
  </si>
  <si>
    <t>FO080DVD</t>
  </si>
  <si>
    <t>RegionalDVD</t>
  </si>
  <si>
    <t>DVDFleming, Bern</t>
  </si>
  <si>
    <t>Photo SpecialtyDVD</t>
  </si>
  <si>
    <t>AM760DVD</t>
  </si>
  <si>
    <t>AmazonDVD</t>
  </si>
  <si>
    <t>DVDBusse, John</t>
  </si>
  <si>
    <t>AB045DVD</t>
  </si>
  <si>
    <t>DVDJames, Greg</t>
  </si>
  <si>
    <t>BH085DVD</t>
  </si>
  <si>
    <t>DVDNocho, Charles</t>
  </si>
  <si>
    <t>DWAREDVD</t>
  </si>
  <si>
    <t>pana.comDVD</t>
  </si>
  <si>
    <t>DVDPiotrowski, Brad</t>
  </si>
  <si>
    <t>CA080DVD</t>
  </si>
  <si>
    <t>MA043DVD</t>
  </si>
  <si>
    <t>MA043Hardwick, Tonya</t>
  </si>
  <si>
    <t>SP579Food Services</t>
  </si>
  <si>
    <t>Food ServiceFood Services</t>
  </si>
  <si>
    <t>SP579Plys, Jeff</t>
  </si>
  <si>
    <t>Food ServicesPlys, Jeff</t>
  </si>
  <si>
    <t>ET255Food Services</t>
  </si>
  <si>
    <t>ET255Plys, Jeff</t>
  </si>
  <si>
    <t>PR140Food Services</t>
  </si>
  <si>
    <t>PR140Plys, Jeff</t>
  </si>
  <si>
    <t>KA365Food Services</t>
  </si>
  <si>
    <t>KA365Plys, Jeff</t>
  </si>
  <si>
    <t>FI415Food Services</t>
  </si>
  <si>
    <t>FI415Rigney, Matthew</t>
  </si>
  <si>
    <t>Food ServicesRigney, Matthew</t>
  </si>
  <si>
    <t>MP085Food Services</t>
  </si>
  <si>
    <t>MP085Rigney, Matthew</t>
  </si>
  <si>
    <t>TD115Food Services</t>
  </si>
  <si>
    <t>TD115Rigney, Matthew</t>
  </si>
  <si>
    <t>DO380Food Services</t>
  </si>
  <si>
    <t>DO380Plys, Jeff</t>
  </si>
  <si>
    <t>AM760Food Services</t>
  </si>
  <si>
    <t>AmazonFood Services</t>
  </si>
  <si>
    <t>AM760Rooney, Rick</t>
  </si>
  <si>
    <t>Food ServicesRooney, Rick</t>
  </si>
  <si>
    <t>SC585Food Services</t>
  </si>
  <si>
    <t>SC585Rigney, Matthew</t>
  </si>
  <si>
    <t>KL105Food Services</t>
  </si>
  <si>
    <t>KL105Plys, Jeff</t>
  </si>
  <si>
    <t>NI030Food Services</t>
  </si>
  <si>
    <t>NI030Fujikura, Keizo</t>
  </si>
  <si>
    <t>Food ServicesFujikura, Keizo</t>
  </si>
  <si>
    <t>DH030Food Services</t>
  </si>
  <si>
    <t>Inside SalesFood Services</t>
  </si>
  <si>
    <t>Food ServicesGaither, Kelli</t>
  </si>
  <si>
    <t>HI560Food Services</t>
  </si>
  <si>
    <t>HI560Rigney, Matthew</t>
  </si>
  <si>
    <t>MS170Food Services</t>
  </si>
  <si>
    <t>MS170Rigney, Matthew</t>
  </si>
  <si>
    <t>AK050Food Services</t>
  </si>
  <si>
    <t>RegionalFood Services</t>
  </si>
  <si>
    <t>Food ServicesFleming, Bern</t>
  </si>
  <si>
    <t>JO405Food Services</t>
  </si>
  <si>
    <t>JO405Plys, Jeff</t>
  </si>
  <si>
    <t>SC078Food Services</t>
  </si>
  <si>
    <t>NationalFood Services</t>
  </si>
  <si>
    <t>Food ServicesMertes, Mark</t>
  </si>
  <si>
    <t>SP578Food Services</t>
  </si>
  <si>
    <t>SP578Plys, Jeff</t>
  </si>
  <si>
    <t>KE685Food Services</t>
  </si>
  <si>
    <t>KE685Rigney, Matthew</t>
  </si>
  <si>
    <t>DO355Food Services</t>
  </si>
  <si>
    <t>DO355Plys, Jeff</t>
  </si>
  <si>
    <t>PT046Food Services</t>
  </si>
  <si>
    <t>PT046Plys, Jeff</t>
  </si>
  <si>
    <t>SH810Food Services</t>
  </si>
  <si>
    <t>SH810Plys, Jeff</t>
  </si>
  <si>
    <t>AB045Food Services</t>
  </si>
  <si>
    <t>Food ServicesJames, Greg</t>
  </si>
  <si>
    <t>SA900Food Services</t>
  </si>
  <si>
    <t>SA900Plys, Jeff</t>
  </si>
  <si>
    <t>DWAREFood Services</t>
  </si>
  <si>
    <t>pana.comFood Services</t>
  </si>
  <si>
    <t>Food ServicesPiotrowski, Brad</t>
  </si>
  <si>
    <t>JA100Food Services</t>
  </si>
  <si>
    <t>JA100Chao, Kai</t>
  </si>
  <si>
    <t>Food ServicesChao, Kai</t>
  </si>
  <si>
    <t>MI021Food Services</t>
  </si>
  <si>
    <t>MI021Plys, Jeff</t>
  </si>
  <si>
    <t>AU161Food Services</t>
  </si>
  <si>
    <t>AU161Plys, Jeff</t>
  </si>
  <si>
    <t>BE121Food Services</t>
  </si>
  <si>
    <t>Food ServicesHardwick, Tonya</t>
  </si>
  <si>
    <t>FI432Health Care</t>
  </si>
  <si>
    <t>RegionalHealth Care</t>
  </si>
  <si>
    <t>FI432Fleming, Bern</t>
  </si>
  <si>
    <t>Health CareFleming, Bern</t>
  </si>
  <si>
    <t>DH030Health Care</t>
  </si>
  <si>
    <t>Inside SalesHealth Care</t>
  </si>
  <si>
    <t>Health CareGaither, Kelli</t>
  </si>
  <si>
    <t>AM760Health Care</t>
  </si>
  <si>
    <t>AmazonHealth Care</t>
  </si>
  <si>
    <t>Health CareRooney, Rick</t>
  </si>
  <si>
    <t>DWAREHealth Care</t>
  </si>
  <si>
    <t>pana.comHealth Care</t>
  </si>
  <si>
    <t>Health CarePiotrowski, Brad</t>
  </si>
  <si>
    <t>WA010Health Care</t>
  </si>
  <si>
    <t>NationalHealth Care</t>
  </si>
  <si>
    <t>Health CareStrickland, Amy</t>
  </si>
  <si>
    <t>TE165Health Care</t>
  </si>
  <si>
    <t>Health CareMakhoul, Jennifer</t>
  </si>
  <si>
    <t>SC078Home Network Systems</t>
  </si>
  <si>
    <t>NationalHome Network Systems</t>
  </si>
  <si>
    <t>Home Network SystemsMertes, Mark</t>
  </si>
  <si>
    <t>TA001Home Network Systems</t>
  </si>
  <si>
    <t>Home Network SystemsSweeney, Danielle</t>
  </si>
  <si>
    <t>RegionalHome Network Systems</t>
  </si>
  <si>
    <t>GO642Home Network Systems</t>
  </si>
  <si>
    <t>Home Network SystemsMakhoul, Jennifer</t>
  </si>
  <si>
    <t>FR195Home Network Systems</t>
  </si>
  <si>
    <t>Home Network SystemsJames, Greg</t>
  </si>
  <si>
    <t>DWAREHome Network Systems</t>
  </si>
  <si>
    <t>pana.comHome Network Systems</t>
  </si>
  <si>
    <t>Home Network SystemsPiotrowski, Brad</t>
  </si>
  <si>
    <t>AM760Home Network Systems</t>
  </si>
  <si>
    <t>AmazonHome Network Systems</t>
  </si>
  <si>
    <t>WA010Kitchen Appl</t>
  </si>
  <si>
    <t>NationalKitchen Appl</t>
  </si>
  <si>
    <t>Kitchen ApplStrickland, Amy</t>
  </si>
  <si>
    <t>AM760Kitchen Appl</t>
  </si>
  <si>
    <t>AmazonKitchen Appl</t>
  </si>
  <si>
    <t>Kitchen ApplRooney, Rick</t>
  </si>
  <si>
    <t>DWAREKitchen Appl</t>
  </si>
  <si>
    <t>pana.comKitchen Appl</t>
  </si>
  <si>
    <t>Kitchen ApplPiotrowski, Brad</t>
  </si>
  <si>
    <t>DH030Kitchen Appl</t>
  </si>
  <si>
    <t>Inside SalesKitchen Appl</t>
  </si>
  <si>
    <t>Kitchen ApplGaither, Kelli</t>
  </si>
  <si>
    <t>JA100Kitchen Appl</t>
  </si>
  <si>
    <t>RegionalKitchen Appl</t>
  </si>
  <si>
    <t>Kitchen ApplChao, Kai</t>
  </si>
  <si>
    <t>HA896Kitchen Appl</t>
  </si>
  <si>
    <t>HA896Nagira, Rina</t>
  </si>
  <si>
    <t>Kitchen ApplNagira, Rina</t>
  </si>
  <si>
    <t>PA946Kitchen Appl</t>
  </si>
  <si>
    <t>PA946Nagira, Rina</t>
  </si>
  <si>
    <t>BE126Kitchen Appl</t>
  </si>
  <si>
    <t>BE126Makhoul, Jennifer</t>
  </si>
  <si>
    <t>Kitchen ApplMakhoul, Jennifer</t>
  </si>
  <si>
    <t>BE500Kitchen Appl</t>
  </si>
  <si>
    <t>Kitchen ApplHardwick, Tonya</t>
  </si>
  <si>
    <t>PE265Kitchen Appl</t>
  </si>
  <si>
    <t>Kitchen ApplFatianow, Christina</t>
  </si>
  <si>
    <t>FR195Kitchen Appl</t>
  </si>
  <si>
    <t>Kitchen ApplJames, Greg</t>
  </si>
  <si>
    <t>FO080Kitchen Appl</t>
  </si>
  <si>
    <t>Kitchen ApplFleming, Bern</t>
  </si>
  <si>
    <t>OV030Fatianow, Christina</t>
  </si>
  <si>
    <t>AD230Kitchen Appl</t>
  </si>
  <si>
    <t>Kitchen ApplHerold, Sarah</t>
  </si>
  <si>
    <t>HI001Kitchen Appl</t>
  </si>
  <si>
    <t>HI001Gaither, Kelli</t>
  </si>
  <si>
    <t>SPSTRKitchen Appl</t>
  </si>
  <si>
    <t>WI195Kitchen Appl</t>
  </si>
  <si>
    <t>WI195Fatianow, Christina</t>
  </si>
  <si>
    <t>KE160Fatianow, Christina</t>
  </si>
  <si>
    <t>AB240Kitchen Appl</t>
  </si>
  <si>
    <t>AB240Chao, Kai</t>
  </si>
  <si>
    <t>AK050Kitchen Appl</t>
  </si>
  <si>
    <t>TA292Kitchen Appl</t>
  </si>
  <si>
    <t>TA292Chao, Kai</t>
  </si>
  <si>
    <t>WA010Microwaves</t>
  </si>
  <si>
    <t>NationalMicrowaves</t>
  </si>
  <si>
    <t>MicrowavesStrickland, Amy</t>
  </si>
  <si>
    <t>SC078Microwaves</t>
  </si>
  <si>
    <t>MicrowavesMertes, Mark</t>
  </si>
  <si>
    <t>SA055Microwaves</t>
  </si>
  <si>
    <t>MicrowavesRyder, Scott</t>
  </si>
  <si>
    <t>AM760Microwaves</t>
  </si>
  <si>
    <t>AmazonMicrowaves</t>
  </si>
  <si>
    <t>MicrowavesRooney, Rick</t>
  </si>
  <si>
    <t>BE121Microwaves</t>
  </si>
  <si>
    <t>MicrowavesHardwick, Tonya</t>
  </si>
  <si>
    <t>HO840Microwaves</t>
  </si>
  <si>
    <t>HO840Ryder, Scott</t>
  </si>
  <si>
    <t>TA001Microwaves</t>
  </si>
  <si>
    <t>MicrowavesSweeney, Danielle</t>
  </si>
  <si>
    <t>DH030Microwaves</t>
  </si>
  <si>
    <t>Inside SalesMicrowaves</t>
  </si>
  <si>
    <t>MicrowavesGaither, Kelli</t>
  </si>
  <si>
    <t>AD230Microwaves</t>
  </si>
  <si>
    <t>RegionalMicrowaves</t>
  </si>
  <si>
    <t>MicrowavesHerold, Sarah</t>
  </si>
  <si>
    <t>PC001Microwaves</t>
  </si>
  <si>
    <t>MicrowavesFleming, Bern</t>
  </si>
  <si>
    <t>AB045Microwaves</t>
  </si>
  <si>
    <t>MicrowavesJames, Greg</t>
  </si>
  <si>
    <t>WI160Microwaves</t>
  </si>
  <si>
    <t>WI160Ryder, Scott</t>
  </si>
  <si>
    <t>TR839Microwaves</t>
  </si>
  <si>
    <t>TR839Fatianow, Christina</t>
  </si>
  <si>
    <t>MicrowavesFatianow, Christina</t>
  </si>
  <si>
    <t>DWAREMicrowaves</t>
  </si>
  <si>
    <t>pana.comMicrowaves</t>
  </si>
  <si>
    <t>MicrowavesPiotrowski, Brad</t>
  </si>
  <si>
    <t>FR195Microwaves</t>
  </si>
  <si>
    <t>MI978Microwaves</t>
  </si>
  <si>
    <t>MI978Fatianow, Christina</t>
  </si>
  <si>
    <t>RB005Microwaves</t>
  </si>
  <si>
    <t>RB005Fatianow, Christina</t>
  </si>
  <si>
    <t>NA450Microwaves</t>
  </si>
  <si>
    <t>NA450Fleming, Bern</t>
  </si>
  <si>
    <t>PE265Microwaves</t>
  </si>
  <si>
    <t>CA020Microwaves</t>
  </si>
  <si>
    <t>CE946Microwaves</t>
  </si>
  <si>
    <t>CA080Microwaves</t>
  </si>
  <si>
    <t>OV030Microwaves</t>
  </si>
  <si>
    <t>FO513Microwaves</t>
  </si>
  <si>
    <t>Photo SpecialtyMicrowaves</t>
  </si>
  <si>
    <t>MicrowavesChandler, Matt</t>
  </si>
  <si>
    <t>HI001Microwaves</t>
  </si>
  <si>
    <t>MicrowavesNagira, Rina</t>
  </si>
  <si>
    <t>BI001Microwaves</t>
  </si>
  <si>
    <t>BJ005Microwaves</t>
  </si>
  <si>
    <t>MicrowavesLyons, Brad</t>
  </si>
  <si>
    <t>AAFESMicrowaves</t>
  </si>
  <si>
    <t>AAFESFleming, Bern</t>
  </si>
  <si>
    <t>UN696Microwaves</t>
  </si>
  <si>
    <t>UN696Nagira, Rina</t>
  </si>
  <si>
    <t>PA946Microwaves</t>
  </si>
  <si>
    <t>DW001Microwaves</t>
  </si>
  <si>
    <t>DW001Gaither, Kelli</t>
  </si>
  <si>
    <t>AM760Personal Care</t>
  </si>
  <si>
    <t>AmazonPersonal Care</t>
  </si>
  <si>
    <t>Personal CareRooney, Rick</t>
  </si>
  <si>
    <t>TA001Personal Care</t>
  </si>
  <si>
    <t>NationalPersonal Care</t>
  </si>
  <si>
    <t>Personal CareSweeney, Danielle</t>
  </si>
  <si>
    <t>ZHQSALESPersonal Care</t>
  </si>
  <si>
    <t>BE121Personal Care</t>
  </si>
  <si>
    <t>Personal CareHardwick, Tonya</t>
  </si>
  <si>
    <t>DH030Personal Care</t>
  </si>
  <si>
    <t>Inside SalesPersonal Care</t>
  </si>
  <si>
    <t>Personal CareGaither, Kelli</t>
  </si>
  <si>
    <t>WA010Personal Care</t>
  </si>
  <si>
    <t>Personal CareStrickland, Amy</t>
  </si>
  <si>
    <t>DWAREPersonal Care</t>
  </si>
  <si>
    <t>pana.comPersonal Care</t>
  </si>
  <si>
    <t>Personal CarePiotrowski, Brad</t>
  </si>
  <si>
    <t>GO642Personal Care</t>
  </si>
  <si>
    <t>Personal CareMakhoul, Jennifer</t>
  </si>
  <si>
    <t>FO080Personal Care</t>
  </si>
  <si>
    <t>RegionalPersonal Care</t>
  </si>
  <si>
    <t>Personal CareFleming, Bern</t>
  </si>
  <si>
    <t>AD783Personal Care</t>
  </si>
  <si>
    <t>AD783Herold, Sarah</t>
  </si>
  <si>
    <t>Personal CareHerold, Sarah</t>
  </si>
  <si>
    <t>BE125Personal Care</t>
  </si>
  <si>
    <t>BE125Makhoul, Jennifer</t>
  </si>
  <si>
    <t>BE500Personal Care</t>
  </si>
  <si>
    <t>TE165Personal Care</t>
  </si>
  <si>
    <t>MA422Personal Care</t>
  </si>
  <si>
    <t>Personal CareFatianow, Christina</t>
  </si>
  <si>
    <t>PE265Personal Care</t>
  </si>
  <si>
    <t>TA004Personal Care</t>
  </si>
  <si>
    <t>TA004Sweeney, Danielle</t>
  </si>
  <si>
    <t>ME170Personal Care</t>
  </si>
  <si>
    <t>Personal CareJames, Greg</t>
  </si>
  <si>
    <t>US310Personal Care</t>
  </si>
  <si>
    <t>OV030Personal Care</t>
  </si>
  <si>
    <t>FR195Personal Care</t>
  </si>
  <si>
    <t>FO396Personal Care</t>
  </si>
  <si>
    <t>FO396Herold, Sarah</t>
  </si>
  <si>
    <t>ZA116Personal Care</t>
  </si>
  <si>
    <t>PA946Personal Care</t>
  </si>
  <si>
    <t>Personal CareNagira, Rina</t>
  </si>
  <si>
    <t>BE305Personal Care</t>
  </si>
  <si>
    <t>BE305Herold, Sarah</t>
  </si>
  <si>
    <t>HA110Personal Care</t>
  </si>
  <si>
    <t>SW081Personal Care</t>
  </si>
  <si>
    <t>SW081Herold, Sarah</t>
  </si>
  <si>
    <t>KE160Personal Care</t>
  </si>
  <si>
    <t>BI001Personal Care</t>
  </si>
  <si>
    <t>EV146Personal Care</t>
  </si>
  <si>
    <t>EV146Herold, Sarah</t>
  </si>
  <si>
    <t>WA596Personal Care</t>
  </si>
  <si>
    <t>WA596Herold, Sarah</t>
  </si>
  <si>
    <t>NE605Personal Care</t>
  </si>
  <si>
    <t>NE605Herold, Sarah</t>
  </si>
  <si>
    <t>DB075Personal Care</t>
  </si>
  <si>
    <t>CA080Personal Care</t>
  </si>
  <si>
    <t>DM026Personal Care</t>
  </si>
  <si>
    <t>DM026Herold, Sarah</t>
  </si>
  <si>
    <t>UL220Personal Care</t>
  </si>
  <si>
    <t>UL220Herold, Sarah</t>
  </si>
  <si>
    <t>RI453Personal Care</t>
  </si>
  <si>
    <t>RI453Herold, Sarah</t>
  </si>
  <si>
    <t>UR001Personal Care</t>
  </si>
  <si>
    <t>UR001Gaither, Kelli</t>
  </si>
  <si>
    <t>LA971Personal Care</t>
  </si>
  <si>
    <t>LA971Herold, Sarah</t>
  </si>
  <si>
    <t>WA130Personal Care</t>
  </si>
  <si>
    <t>WA130Fatianow, Christina</t>
  </si>
  <si>
    <t>SPSTRPersonal Care</t>
  </si>
  <si>
    <t>CA020Personal Care</t>
  </si>
  <si>
    <t>SH971Personal Care</t>
  </si>
  <si>
    <t>SH971Herold, Sarah</t>
  </si>
  <si>
    <t>HA896Personal Care</t>
  </si>
  <si>
    <t>DE635Personal Care</t>
  </si>
  <si>
    <t>DE635Fatianow, Christina</t>
  </si>
  <si>
    <t>HA430Personal Care</t>
  </si>
  <si>
    <t>HA430Makhoul, Jennifer</t>
  </si>
  <si>
    <t>TH362Personal Care</t>
  </si>
  <si>
    <t>TH362Herold, Sarah</t>
  </si>
  <si>
    <t>KA388Personal Care</t>
  </si>
  <si>
    <t>KA388Herold, Sarah</t>
  </si>
  <si>
    <t>SP594Personal Care</t>
  </si>
  <si>
    <t>SP594Herold, Sarah</t>
  </si>
  <si>
    <t>AL921Personal Care</t>
  </si>
  <si>
    <t>AL921Herold, Sarah</t>
  </si>
  <si>
    <t>BI413Personal Care</t>
  </si>
  <si>
    <t>BI413Fatianow, Christina</t>
  </si>
  <si>
    <t>EN171Personal Care</t>
  </si>
  <si>
    <t>LA020Personal Care</t>
  </si>
  <si>
    <t>AM760Small Appliance</t>
  </si>
  <si>
    <t>AmazonSmall Appliance</t>
  </si>
  <si>
    <t>Small ApplianceRooney, Rick</t>
  </si>
  <si>
    <t>HS070Small Appliance</t>
  </si>
  <si>
    <t>NationalSmall Appliance</t>
  </si>
  <si>
    <t>HS070Makhoul, Jennifer</t>
  </si>
  <si>
    <t>Small ApplianceMakhoul, Jennifer</t>
  </si>
  <si>
    <t>BR951Small Appliance</t>
  </si>
  <si>
    <t>Inside SalesSmall Appliance</t>
  </si>
  <si>
    <t>BR951Fatianow, Christina</t>
  </si>
  <si>
    <t>Small ApplianceFatianow, Christina</t>
  </si>
  <si>
    <t>BE125Small Appliance</t>
  </si>
  <si>
    <t>AD230Small Appliance</t>
  </si>
  <si>
    <t>RegionalSmall Appliance</t>
  </si>
  <si>
    <t>Small ApplianceHerold, Sarah</t>
  </si>
  <si>
    <t>DH030Small Appliance</t>
  </si>
  <si>
    <t>Small ApplianceGaither, Kelli</t>
  </si>
  <si>
    <t>AM762Small Appliance</t>
  </si>
  <si>
    <t>pana.comSmall Appliance</t>
  </si>
  <si>
    <t>AM762Piotrowski, Brad</t>
  </si>
  <si>
    <t>Small AppliancePiotrowski, Brad</t>
  </si>
  <si>
    <t>DWARESmall Appliance</t>
  </si>
  <si>
    <t>SPSTRSmall Appliance</t>
  </si>
  <si>
    <t>TA001Small Appliance</t>
  </si>
  <si>
    <t>Small ApplianceSweeney, Danielle</t>
  </si>
  <si>
    <t>OV030Small Appliance</t>
  </si>
  <si>
    <t>PE265Small Appliance</t>
  </si>
  <si>
    <t>TE165Small Appliance</t>
  </si>
  <si>
    <t>BE500Small Appliance</t>
  </si>
  <si>
    <t>Small ApplianceHardwick, Tonya</t>
  </si>
  <si>
    <t>AB045Small Appliance</t>
  </si>
  <si>
    <t>Small ApplianceJames, Greg</t>
  </si>
  <si>
    <t>BE126Small Appliance</t>
  </si>
  <si>
    <t>FR195Small Appliance</t>
  </si>
  <si>
    <t>FO080Small Appliance</t>
  </si>
  <si>
    <t>Small ApplianceFleming, Bern</t>
  </si>
  <si>
    <t>CA020Small Appliance</t>
  </si>
  <si>
    <t>ZA116Small Appliance</t>
  </si>
  <si>
    <t>AK050Small Appliance</t>
  </si>
  <si>
    <t>CA080Small Appliance</t>
  </si>
  <si>
    <t>HI001Small Appliance</t>
  </si>
  <si>
    <t>KE160Small Appliance</t>
  </si>
  <si>
    <t>Small ApplianceNagira, Rina</t>
  </si>
  <si>
    <t>TA292Small Appliance</t>
  </si>
  <si>
    <t>Small ApplianceChao, Kai</t>
  </si>
  <si>
    <t>PA946Small Appliance</t>
  </si>
  <si>
    <t>HA896Small Appliance</t>
  </si>
  <si>
    <t>HI126Technics Home Audio</t>
  </si>
  <si>
    <t>RegionalTechnics Home Audio</t>
  </si>
  <si>
    <t>HI126Voss, Bill</t>
  </si>
  <si>
    <t>Technics Home AudioVoss, Bill</t>
  </si>
  <si>
    <t>SP581Technics Home Audio</t>
  </si>
  <si>
    <t>SP581Voss, Bill</t>
  </si>
  <si>
    <t>VA671Technics Home Audio</t>
  </si>
  <si>
    <t>VA671Voss, Bill</t>
  </si>
  <si>
    <t>GL323Technics Home Audio</t>
  </si>
  <si>
    <t>GL323Voss, Bill</t>
  </si>
  <si>
    <t>AA427Technics Home Audio</t>
  </si>
  <si>
    <t>AA427Voss, Bill</t>
  </si>
  <si>
    <t>GA551Technics Home Audio</t>
  </si>
  <si>
    <t>GA551Voss, Bill</t>
  </si>
  <si>
    <t>NO471Technics Home Audio</t>
  </si>
  <si>
    <t>NO471Voss, Bill</t>
  </si>
  <si>
    <t>SU132Technics Home Audio</t>
  </si>
  <si>
    <t>SU132Voss, Bill</t>
  </si>
  <si>
    <t>AU961Technics Home Audio</t>
  </si>
  <si>
    <t>AU961Voss, Bill</t>
  </si>
  <si>
    <t>AJ012Technics Home Audio</t>
  </si>
  <si>
    <t>AJ012Voss, Bill</t>
  </si>
  <si>
    <t>CE043Technics Home Audio</t>
  </si>
  <si>
    <t>CE043Voss, Bill</t>
  </si>
  <si>
    <t>SC275Vacuums</t>
  </si>
  <si>
    <t>Food ServiceVacuums</t>
  </si>
  <si>
    <t>SC275Plys, Jeff</t>
  </si>
  <si>
    <t>VacuumsPlys, Jeff</t>
  </si>
  <si>
    <t>AM760Vacuums</t>
  </si>
  <si>
    <t>AmazonVacuums</t>
  </si>
  <si>
    <t>VacuumsRooney, Rick</t>
  </si>
  <si>
    <t>ZHQSALESVacuums</t>
  </si>
  <si>
    <t>DH030Vacuums</t>
  </si>
  <si>
    <t>Inside SalesVacuums</t>
  </si>
  <si>
    <t>VacuumsGaither, Kelli</t>
  </si>
  <si>
    <t>PE265Vacuums</t>
  </si>
  <si>
    <t>VacuumsFatianow, Christina</t>
  </si>
  <si>
    <t>RegionalVacuums</t>
  </si>
  <si>
    <t>VacuumsNagira, Rina</t>
  </si>
  <si>
    <t>WA010Vacuums</t>
  </si>
  <si>
    <t>NationalVacuums</t>
  </si>
  <si>
    <t>VacuumsStrickland, Amy</t>
  </si>
  <si>
    <t>EL725Vacuums</t>
  </si>
  <si>
    <t>EL725Plys, Jeff</t>
  </si>
  <si>
    <t>HE085Vacuums</t>
  </si>
  <si>
    <t>HE085Fatianow, Christina</t>
  </si>
  <si>
    <t>DWAREVacuums</t>
  </si>
  <si>
    <t>pana.comVacuums</t>
  </si>
  <si>
    <t>VacuumsPiotrowski, Brad</t>
  </si>
  <si>
    <t>PA946Vacuums</t>
  </si>
  <si>
    <t>DW001Vacuums</t>
  </si>
  <si>
    <t>TTL TV/ IMG/ ENT/ COMM</t>
  </si>
  <si>
    <t>GR686</t>
  </si>
  <si>
    <t>GRIFFIN MARKETING GROUP INC</t>
  </si>
  <si>
    <t>CO902</t>
  </si>
  <si>
    <t>MTD Sls Proj</t>
  </si>
  <si>
    <t>EOM SLS COMMIT vs.</t>
  </si>
  <si>
    <t>IF025</t>
  </si>
  <si>
    <t>IFED</t>
  </si>
  <si>
    <t>CR366</t>
  </si>
  <si>
    <t>CREDIBLE CULTURE LLC</t>
  </si>
  <si>
    <t>Daily Target</t>
  </si>
  <si>
    <t>Today's MTD Sls Prj.</t>
  </si>
  <si>
    <t>FR195Audio</t>
  </si>
  <si>
    <t>RegionalAudio</t>
  </si>
  <si>
    <t>AudioJames, Greg</t>
  </si>
  <si>
    <t>UR001Audio Accessories</t>
  </si>
  <si>
    <t>DE635Comm Devices</t>
  </si>
  <si>
    <t>MA009Digital Camcorder</t>
  </si>
  <si>
    <t>IM267Digital Camcorder</t>
  </si>
  <si>
    <t>CA977Digital Camcorder</t>
  </si>
  <si>
    <t>RE802DSC</t>
  </si>
  <si>
    <t>RE802Gaither, Kelli</t>
  </si>
  <si>
    <t>FR195DVD</t>
  </si>
  <si>
    <t>PE265DVD</t>
  </si>
  <si>
    <t>TE778Food Services</t>
  </si>
  <si>
    <t>TE778Piotrowski, Brad</t>
  </si>
  <si>
    <t>CA020Kitchen Appl</t>
  </si>
  <si>
    <t>SA152Kitchen Appl</t>
  </si>
  <si>
    <t>SA152Chao, Kai</t>
  </si>
  <si>
    <t>PR060Microwaves</t>
  </si>
  <si>
    <t>PR060Gaither, Kelli</t>
  </si>
  <si>
    <t>PE371Personal Care</t>
  </si>
  <si>
    <t>PE371Herold, Sarah</t>
  </si>
  <si>
    <t>JR091Personal Care</t>
  </si>
  <si>
    <t>JR091Herold, Sarah</t>
  </si>
  <si>
    <t>SH875Personal Care</t>
  </si>
  <si>
    <t>SH875Herold, Sarah</t>
  </si>
  <si>
    <t>WA010Small Appliance</t>
  </si>
  <si>
    <t>Small ApplianceStrickland, Amy</t>
  </si>
  <si>
    <t>DB075Small Appliance</t>
  </si>
  <si>
    <t>CR853Technics Home Audio</t>
  </si>
  <si>
    <t>CR853Voss, Bill</t>
  </si>
  <si>
    <t>vs. BP</t>
  </si>
  <si>
    <t>vs. PSI</t>
  </si>
  <si>
    <t>TTL Amazon</t>
  </si>
  <si>
    <t>TTL All Others</t>
  </si>
  <si>
    <t>MTD Target Pace:</t>
  </si>
  <si>
    <t>Sales Commit vs. BP</t>
  </si>
  <si>
    <t>Sales Commit vs. PSI</t>
  </si>
  <si>
    <t>SALES COMMIT vs. BP</t>
  </si>
  <si>
    <t>SALES COMMIT vs. PSI</t>
  </si>
  <si>
    <t>WO427</t>
  </si>
  <si>
    <t>WOLFE'S CAMERA SHOPS INC.</t>
  </si>
  <si>
    <t>OM118</t>
  </si>
  <si>
    <t>OMA / OSWALD MILLS AUDIO</t>
  </si>
  <si>
    <t>PCEC MTD Sales Summary - May 2018</t>
  </si>
  <si>
    <t>05/2018</t>
  </si>
  <si>
    <t>CI225</t>
  </si>
  <si>
    <t>CINMAR LP</t>
  </si>
  <si>
    <t>SA911</t>
  </si>
  <si>
    <t>SALU BEAUTY INC</t>
  </si>
  <si>
    <t>C325</t>
  </si>
  <si>
    <t>C325 PNA Returns (ANE)</t>
  </si>
  <si>
    <t>05/04/2018 08:21:35</t>
  </si>
  <si>
    <t>05/04/2018 05:09:29</t>
  </si>
  <si>
    <t>05/04/2018 08:21:34</t>
  </si>
  <si>
    <t>C505</t>
  </si>
  <si>
    <t>C505 PNA Returns (AURORA)</t>
  </si>
  <si>
    <t>IMG, DVD, AUD, Tech, TV</t>
  </si>
  <si>
    <t>Comm, HNS and Headphones</t>
  </si>
  <si>
    <t>CREDIBLE CULTURE</t>
  </si>
  <si>
    <t>Overall - Summary</t>
  </si>
  <si>
    <t>C092</t>
  </si>
  <si>
    <t>C092 PNA 2nd Inventory(SUMNER)</t>
  </si>
  <si>
    <t>C102</t>
  </si>
  <si>
    <t>C102 PNA 2nd Engineering (SEC)</t>
  </si>
  <si>
    <t>C201</t>
  </si>
  <si>
    <t>C201 PNA Amazon 1st INV (AUR)</t>
  </si>
  <si>
    <t>C231</t>
  </si>
  <si>
    <t>C231 PNA 1st Inv Wkly (AURORA)</t>
  </si>
  <si>
    <t>C345</t>
  </si>
  <si>
    <t>C345 1st INV McALLEN PNA STORE</t>
  </si>
  <si>
    <t>C363</t>
  </si>
  <si>
    <t>C363 PNA 3rd Inv (McALLAN)</t>
  </si>
  <si>
    <t>C366</t>
  </si>
  <si>
    <t>C366 PNA FREEFLOW (McALLAN)</t>
  </si>
  <si>
    <t>C502 PNA 2nd Sellable (AURORA)</t>
  </si>
  <si>
    <t>C680</t>
  </si>
  <si>
    <t>C680 PNASho/Samp In-Tran (SEC)</t>
  </si>
  <si>
    <t>C802 PNA 2nd SELLABLE SAVANNAH</t>
  </si>
  <si>
    <t>C807</t>
  </si>
  <si>
    <t>C807 PNA 1st INV VDF SAVANNAH</t>
  </si>
  <si>
    <t>C925</t>
  </si>
  <si>
    <t>C925 RR DONNELLEY 2ND INV RETU</t>
  </si>
  <si>
    <t>C996</t>
  </si>
  <si>
    <t>C996 PNA 1st MERIDIAN VIRTUAL</t>
  </si>
  <si>
    <t>C999</t>
  </si>
  <si>
    <t>C999 PNA Cust. Mast. Plant</t>
  </si>
  <si>
    <t>unassigned</t>
  </si>
  <si>
    <t>VI128</t>
  </si>
  <si>
    <t>Graybar Electronics - Video Insight</t>
  </si>
  <si>
    <t>VE242</t>
  </si>
  <si>
    <t>VECINA BEAUTY SUPPLY INC</t>
  </si>
  <si>
    <t>May</t>
  </si>
  <si>
    <t>REVISED: 05/09/18</t>
  </si>
  <si>
    <t>PCEC - Channel Partner / Account Manager Matrix - FY18 v.9</t>
  </si>
  <si>
    <t>Busines Plan</t>
  </si>
  <si>
    <t>Last Year</t>
  </si>
  <si>
    <t>Head Phones</t>
  </si>
  <si>
    <t>Home Monitor</t>
  </si>
  <si>
    <t>Small Appl</t>
  </si>
  <si>
    <t>Rice Cooker/CIO</t>
  </si>
  <si>
    <t>LCD</t>
  </si>
  <si>
    <t>Total</t>
  </si>
  <si>
    <t>Projected Sales</t>
  </si>
  <si>
    <t>Confirmed</t>
  </si>
  <si>
    <t>Back Order</t>
  </si>
  <si>
    <t>Potential Sales</t>
  </si>
  <si>
    <t>MTD Sales</t>
  </si>
  <si>
    <t>Shipped Not Billed</t>
  </si>
  <si>
    <t>Future Back Order</t>
  </si>
  <si>
    <t>Future Confirmed</t>
  </si>
  <si>
    <t>Future Credit</t>
  </si>
  <si>
    <t>Future In Warehouse</t>
  </si>
  <si>
    <t>Future Shipped Not Billed</t>
  </si>
  <si>
    <t>Projected to BP %</t>
  </si>
  <si>
    <t>Potential to BP %</t>
  </si>
  <si>
    <t xml:space="preserve">Projected to PSI % </t>
  </si>
  <si>
    <t xml:space="preserve">Potential to PSI % </t>
  </si>
  <si>
    <t>Project to Last Year %</t>
  </si>
  <si>
    <t>Comments</t>
  </si>
  <si>
    <t>AUDIO ACCESSORIES</t>
  </si>
  <si>
    <t>TECHNICS HOME AUDIO</t>
  </si>
  <si>
    <t>AUDIO</t>
  </si>
  <si>
    <t>COMM DEVICES</t>
  </si>
  <si>
    <t>HOME NETWORK SYSTEMS</t>
  </si>
  <si>
    <t>MICROWAVES</t>
  </si>
  <si>
    <t>SMALL APPLIANCE</t>
  </si>
  <si>
    <t>KITCHEN APPL</t>
  </si>
  <si>
    <t>VACUUMS</t>
  </si>
  <si>
    <t>HEALTH CARE</t>
  </si>
  <si>
    <t>PERSONAL CARE</t>
  </si>
  <si>
    <t>DIGITAL CAMCORDER</t>
  </si>
  <si>
    <t>FOOD SERVICES</t>
  </si>
  <si>
    <t>In Warehouse</t>
  </si>
  <si>
    <t>Estimated Landing</t>
  </si>
  <si>
    <t>ZAUDMER</t>
  </si>
  <si>
    <t>Merch Audio Access Bucket</t>
  </si>
  <si>
    <t>COMCAST CABLE COMMUNICATIONS (PCEC)</t>
  </si>
  <si>
    <t>UN696Audio</t>
  </si>
  <si>
    <t>AudioNagira, Rina</t>
  </si>
  <si>
    <t>BE500Audio</t>
  </si>
  <si>
    <t>NationalAudio</t>
  </si>
  <si>
    <t>AudioHardwick, Tonya</t>
  </si>
  <si>
    <t>PC001Audio</t>
  </si>
  <si>
    <t>AudioFleming, Bern</t>
  </si>
  <si>
    <t>MI690Audio Accessories</t>
  </si>
  <si>
    <t>MI690Gaither, Kelli</t>
  </si>
  <si>
    <t>ZAUDMERAudio Accessories</t>
  </si>
  <si>
    <t>AK050Audio Accessories</t>
  </si>
  <si>
    <t>Comm DevicesMertes, Mark (A)</t>
  </si>
  <si>
    <t>ZHQSALESComm Devices</t>
  </si>
  <si>
    <t>CO902Comm Devices</t>
  </si>
  <si>
    <t>CO902Gaither, Kelli</t>
  </si>
  <si>
    <t>Digital CamcorderBusse, John</t>
  </si>
  <si>
    <t>B0815Digital Camcorder</t>
  </si>
  <si>
    <t>B0659Digital Camcorder</t>
  </si>
  <si>
    <t>Inside SalesDigital Camcorder</t>
  </si>
  <si>
    <t>B0659Gaither, Kelli</t>
  </si>
  <si>
    <t>Digital CamcorderGaither, Kelli</t>
  </si>
  <si>
    <t>WO426Digital Camcorder</t>
  </si>
  <si>
    <t>NL001Digital Camcorder</t>
  </si>
  <si>
    <t>DSCBusse, John</t>
  </si>
  <si>
    <t>WO427DSC</t>
  </si>
  <si>
    <t>WO427Altman, Andrea</t>
  </si>
  <si>
    <t>GR686Food Services</t>
  </si>
  <si>
    <t>GR686Rigney, Matthew</t>
  </si>
  <si>
    <t>Home Network SystemsMertes, Mark (A)</t>
  </si>
  <si>
    <t>CA080Kitchen Appl</t>
  </si>
  <si>
    <t>AP490LCD Display</t>
  </si>
  <si>
    <t>Inside SalesLCD Display</t>
  </si>
  <si>
    <t>AP490Gaither, Kelli</t>
  </si>
  <si>
    <t>LCD DisplayGaither, Kelli</t>
  </si>
  <si>
    <t>DB075Microwaves</t>
  </si>
  <si>
    <t>FE020Microwaves</t>
  </si>
  <si>
    <t>FE020Fatianow, Christina</t>
  </si>
  <si>
    <t>PE599Personal Care</t>
  </si>
  <si>
    <t>PE599Herold, Sarah</t>
  </si>
  <si>
    <t>JE341Personal Care</t>
  </si>
  <si>
    <t>JE341Fatianow, Christina</t>
  </si>
  <si>
    <t>DE635Small Appliance</t>
  </si>
  <si>
    <t>AV677Technics Home Audio</t>
  </si>
  <si>
    <t>AV677Voss, Bill</t>
  </si>
  <si>
    <t>HI598Technics Home Audio</t>
  </si>
  <si>
    <t>HI598Voss, Bill</t>
  </si>
  <si>
    <t>FA575Technics Home Audio</t>
  </si>
  <si>
    <t>FA575Voss, Bill</t>
  </si>
  <si>
    <t>DE895Vacuums</t>
  </si>
  <si>
    <t>DE895Fatianow, Christina</t>
  </si>
  <si>
    <t>UN696Vacuums</t>
  </si>
  <si>
    <t>BE500Vacuums</t>
  </si>
  <si>
    <t>VacuumsHardwick, Tonya</t>
  </si>
  <si>
    <t>TI160Vacuums</t>
  </si>
  <si>
    <t>TI160Fatianow, Christina</t>
  </si>
  <si>
    <t>C510</t>
  </si>
  <si>
    <t>C510 PNA 1st MIN ADV PRICE EXC</t>
  </si>
  <si>
    <t>EN171Vacuums</t>
  </si>
  <si>
    <t>MTD Target:</t>
  </si>
  <si>
    <t>S1410</t>
  </si>
  <si>
    <t>ANIXTER( PY#53624)</t>
  </si>
  <si>
    <t>See Comments below</t>
  </si>
  <si>
    <t>WOW:  TITU not meeting Expectations ($-297K)
Upside:  ZS60 2nd Inv. ($200k)
Risk:  Credit and Flooring Approval ($-140K), ROG Risk $(-70K)</t>
  </si>
  <si>
    <t>Upside:  BBY move from 6/1-&gt;5/31 ($40k), B&amp;H ROG Rosl ($35K)
Risk:  Credit Risk Beach ($-5)</t>
  </si>
  <si>
    <t>Risk:  AK Credit Hold (-$4k), ROG Risk (-$4K)</t>
  </si>
  <si>
    <t>Risk:  ROG Risk (-$14K)</t>
  </si>
  <si>
    <t>WOW:  RF2400 delay to June</t>
  </si>
  <si>
    <t>Risk:  ROG Risk (-$6)</t>
  </si>
  <si>
    <t>Upside:  BBY move-up from 6/1-&gt;5/31 ($350)
Risk:  Additional Returns ($150K)</t>
  </si>
  <si>
    <t xml:space="preserve"> HomeHawk $269k</t>
  </si>
  <si>
    <t>Upside:  BBY SN77HS ($20K), Walmart, Sams,Target</t>
  </si>
  <si>
    <t>WOW:  Wrong pricing in system generated lower Sales ($-3K)</t>
  </si>
  <si>
    <t>Countermeasure: Accessory Sales ($8k)</t>
  </si>
  <si>
    <t>WOW:  ROG Risk (-37K),  Credit Risk (-$30)
Risk:  300 units of 1054 (-$60K)</t>
  </si>
  <si>
    <t>WOW:  BBY LV65 DOTD did not work (-375K), Acc over forecast (-$30k)</t>
  </si>
  <si>
    <t>Risk:  Pana.com ($10K)</t>
  </si>
  <si>
    <t xml:space="preserve">Holding PSI for now, 5/21 PO fill rate will need to be at least 58% of expected POs. </t>
  </si>
  <si>
    <t>Holding PSI for now, 5/21 PO s will determine what upside might be available. Estimating upside at $20k.</t>
  </si>
  <si>
    <t>Holding PSI for now, RISK is PO processing issue where orders have been cancelled the last 2 wks. Fix is being pushed by both PCEC and Amazon.</t>
  </si>
  <si>
    <t>Upside PO is expected as a result of good POS.</t>
  </si>
  <si>
    <t>Holding PSI for now, 5/21 PO fill rate on NE-1054F needs to be 100%.</t>
  </si>
  <si>
    <t>Above PSI for Amazon based on reallocation of goods for Best Buy.</t>
  </si>
  <si>
    <t>Holding PSI for now, 5/21 PO s for NB-G110P / PW need to be strong.</t>
  </si>
  <si>
    <t>Holding PSI.</t>
  </si>
  <si>
    <t>5/21 PO s and fill rate will determine what upside might be available.</t>
  </si>
  <si>
    <t>CA979</t>
  </si>
  <si>
    <t>COMPETITIVE CAMERAS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</si>
</sst>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#,##0.0"/>
    <numFmt numFmtId="166" formatCode="0.0%"/>
    <numFmt numFmtId="167" formatCode="&quot;$&quot;#,##0.0_);[Red]\(&quot;$&quot;#,##0.0\)"/>
    <numFmt numFmtId="168" formatCode="mmm\ d\,\ yyyy\ h:mm:ss\ AM/PM"/>
    <numFmt numFmtId="169" formatCode="&quot;$&quot;#,##0"/>
    <numFmt numFmtId="170" formatCode="_(&quot;$&quot;* #,##0.0_);_(&quot;$&quot;* \(#,##0.0\);_(&quot;$&quot;* &quot;-&quot;??_);_(@_)"/>
  </numFmts>
  <fonts count="68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sz val="10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b/>
      <sz val="10"/>
      <color indexed="8"/>
      <name val="Arial"/>
      <family val="2"/>
    </font>
    <font>
      <b/>
      <i/>
      <sz val="19"/>
      <color indexed="48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color indexed="14"/>
      <name val="Arial"/>
      <family val="2"/>
    </font>
    <font>
      <sz val="10"/>
      <name val="Arial"/>
      <family val="2"/>
    </font>
    <font>
      <sz val="14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sz val="8"/>
      <color indexed="62"/>
      <name val="Arial"/>
      <family val="2"/>
    </font>
    <font>
      <sz val="16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Arial"/>
      <family val="2"/>
    </font>
    <font>
      <sz val="16"/>
      <color rgb="FFFF0000"/>
      <name val="Calibri"/>
      <family val="2"/>
      <scheme val="minor"/>
    </font>
    <font>
      <sz val="16"/>
      <name val="Arial"/>
      <family val="2"/>
    </font>
    <font>
      <b/>
      <i/>
      <sz val="44"/>
      <color theme="1"/>
      <name val="Times New Roman"/>
      <family val="1"/>
    </font>
    <font>
      <b/>
      <sz val="36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48"/>
      <name val="Times New Roman"/>
      <family val="1"/>
    </font>
    <font>
      <sz val="10"/>
      <name val="Arial"/>
      <family val="2"/>
    </font>
    <font>
      <b/>
      <sz val="36"/>
      <name val="Times New Roman"/>
      <family val="1"/>
    </font>
    <font>
      <b/>
      <sz val="22"/>
      <name val="Times New Roman"/>
      <family val="1"/>
    </font>
    <font>
      <sz val="12"/>
      <name val="Arial"/>
      <family val="2"/>
    </font>
    <font>
      <sz val="14"/>
      <name val="Arial"/>
      <family val="2"/>
    </font>
    <font>
      <b/>
      <sz val="18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name val="Calibri"/>
      <family val="2"/>
      <scheme val="minor"/>
    </font>
    <font>
      <b/>
      <sz val="20"/>
      <name val="Arial"/>
      <family val="2"/>
    </font>
    <font>
      <b/>
      <sz val="16"/>
      <color rgb="FF222222"/>
      <name val="Andale WT"/>
      <family val="2"/>
    </font>
    <font>
      <b/>
      <sz val="11"/>
      <color rgb="FF222222"/>
      <name val="Andale WT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14"/>
      <color rgb="FF222222"/>
      <name val="Andale WT"/>
      <family val="2"/>
    </font>
  </fonts>
  <fills count="8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lightUp">
        <b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indexed="60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5"/>
      </patternFill>
    </fill>
    <fill>
      <patternFill patternType="solid">
        <fgColor indexed="12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2"/>
      </patternFill>
    </fill>
    <fill>
      <patternFill patternType="solid">
        <fgColor indexed="23"/>
      </patternFill>
    </fill>
    <fill>
      <patternFill patternType="solid">
        <fgColor indexed="4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84">
    <border>
      <left/>
      <right/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242">
    <xf numFmtId="0" fontId="0" fillId="0" borderId="0"/>
    <xf numFmtId="9" fontId="2" fillId="0" borderId="0" applyFont="0" applyFill="0" applyBorder="0" applyAlignment="0" applyProtection="0"/>
    <xf numFmtId="4" fontId="12" fillId="2" borderId="1" applyNumberFormat="0" applyProtection="0">
      <alignment vertical="center"/>
    </xf>
    <xf numFmtId="4" fontId="4" fillId="2" borderId="1" applyNumberFormat="0" applyProtection="0">
      <alignment vertical="center"/>
    </xf>
    <xf numFmtId="4" fontId="5" fillId="2" borderId="1" applyNumberFormat="0" applyProtection="0">
      <alignment horizontal="left" vertical="center" indent="1"/>
    </xf>
    <xf numFmtId="0" fontId="14" fillId="0" borderId="0"/>
    <xf numFmtId="4" fontId="11" fillId="3" borderId="2" applyNumberFormat="0" applyProtection="0">
      <alignment vertical="center" wrapText="1"/>
    </xf>
    <xf numFmtId="4" fontId="5" fillId="4" borderId="1" applyNumberFormat="0" applyProtection="0">
      <alignment horizontal="right" vertical="center"/>
    </xf>
    <xf numFmtId="4" fontId="5" fillId="5" borderId="1" applyNumberFormat="0" applyProtection="0">
      <alignment horizontal="right" vertical="center"/>
    </xf>
    <xf numFmtId="4" fontId="5" fillId="6" borderId="1" applyNumberFormat="0" applyProtection="0">
      <alignment horizontal="right" vertical="center"/>
    </xf>
    <xf numFmtId="4" fontId="5" fillId="7" borderId="1" applyNumberFormat="0" applyProtection="0">
      <alignment horizontal="right" vertical="center"/>
    </xf>
    <xf numFmtId="4" fontId="5" fillId="8" borderId="1" applyNumberFormat="0" applyProtection="0">
      <alignment horizontal="right" vertical="center"/>
    </xf>
    <xf numFmtId="4" fontId="5" fillId="9" borderId="1" applyNumberFormat="0" applyProtection="0">
      <alignment horizontal="right" vertical="center"/>
    </xf>
    <xf numFmtId="4" fontId="5" fillId="10" borderId="1" applyNumberFormat="0" applyProtection="0">
      <alignment horizontal="right" vertical="center"/>
    </xf>
    <xf numFmtId="4" fontId="5" fillId="11" borderId="1" applyNumberFormat="0" applyProtection="0">
      <alignment horizontal="right" vertical="center"/>
    </xf>
    <xf numFmtId="4" fontId="5" fillId="12" borderId="1" applyNumberFormat="0" applyProtection="0">
      <alignment horizontal="right" vertical="center"/>
    </xf>
    <xf numFmtId="4" fontId="3" fillId="13" borderId="2" applyNumberFormat="0" applyProtection="0">
      <alignment horizontal="left" vertical="center" indent="1"/>
    </xf>
    <xf numFmtId="4" fontId="3" fillId="14" borderId="2" applyNumberFormat="0" applyProtection="0">
      <alignment horizontal="left" vertical="center" indent="1"/>
    </xf>
    <xf numFmtId="4" fontId="3" fillId="3" borderId="0" applyNumberFormat="0" applyProtection="0">
      <alignment horizontal="left" vertical="center" indent="1"/>
    </xf>
    <xf numFmtId="4" fontId="5" fillId="15" borderId="1" applyNumberFormat="0" applyProtection="0">
      <alignment horizontal="right" vertical="center"/>
    </xf>
    <xf numFmtId="4" fontId="9" fillId="16" borderId="2" applyNumberFormat="0" applyProtection="0">
      <alignment horizontal="left" vertical="center" indent="1"/>
    </xf>
    <xf numFmtId="4" fontId="6" fillId="17" borderId="2" applyNumberFormat="0" applyProtection="0">
      <alignment horizontal="left" vertical="center" indent="1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" fontId="5" fillId="18" borderId="1" applyNumberFormat="0" applyProtection="0">
      <alignment vertical="center"/>
    </xf>
    <xf numFmtId="4" fontId="7" fillId="18" borderId="1" applyNumberFormat="0" applyProtection="0">
      <alignment vertical="center"/>
    </xf>
    <xf numFmtId="4" fontId="3" fillId="15" borderId="3" applyNumberFormat="0" applyProtection="0">
      <alignment horizontal="left" vertical="center" indent="1"/>
    </xf>
    <xf numFmtId="0" fontId="14" fillId="0" borderId="0"/>
    <xf numFmtId="4" fontId="11" fillId="0" borderId="1" applyNumberFormat="0" applyProtection="0">
      <alignment horizontal="right" vertical="center"/>
    </xf>
    <xf numFmtId="4" fontId="7" fillId="18" borderId="1" applyNumberFormat="0" applyProtection="0">
      <alignment horizontal="right" vertical="center"/>
    </xf>
    <xf numFmtId="4" fontId="9" fillId="0" borderId="1" applyNumberFormat="0" applyProtection="0">
      <alignment vertical="center" wrapText="1"/>
    </xf>
    <xf numFmtId="0" fontId="14" fillId="0" borderId="0"/>
    <xf numFmtId="4" fontId="8" fillId="0" borderId="0" applyNumberFormat="0" applyProtection="0">
      <alignment horizontal="left" vertical="center" indent="1"/>
    </xf>
    <xf numFmtId="4" fontId="13" fillId="0" borderId="1" applyNumberFormat="0" applyProtection="0">
      <alignment vertical="center"/>
    </xf>
    <xf numFmtId="0" fontId="2" fillId="0" borderId="0"/>
    <xf numFmtId="4" fontId="6" fillId="3" borderId="2" applyNumberFormat="0" applyProtection="0">
      <alignment vertical="center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6" fillId="0" borderId="1" applyNumberFormat="0" applyProtection="0">
      <alignment horizontal="right" vertical="center"/>
    </xf>
    <xf numFmtId="0" fontId="2" fillId="0" borderId="0"/>
    <xf numFmtId="44" fontId="2" fillId="0" borderId="0" applyFont="0" applyFill="0" applyBorder="0" applyAlignment="0" applyProtection="0"/>
    <xf numFmtId="0" fontId="23" fillId="28" borderId="0"/>
    <xf numFmtId="0" fontId="30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3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1" borderId="0" applyNumberFormat="0" applyBorder="0" applyAlignment="0" applyProtection="0"/>
    <xf numFmtId="0" fontId="31" fillId="34" borderId="0" applyNumberFormat="0" applyBorder="0" applyAlignment="0" applyProtection="0"/>
    <xf numFmtId="0" fontId="31" fillId="42" borderId="0" applyNumberFormat="0" applyBorder="0" applyAlignment="0" applyProtection="0"/>
    <xf numFmtId="0" fontId="30" fillId="35" borderId="0" applyNumberFormat="0" applyBorder="0" applyAlignment="0" applyProtection="0"/>
    <xf numFmtId="0" fontId="30" fillId="32" borderId="0" applyNumberFormat="0" applyBorder="0" applyAlignment="0" applyProtection="0"/>
    <xf numFmtId="0" fontId="31" fillId="43" borderId="0" applyNumberFormat="0" applyBorder="0" applyAlignment="0" applyProtection="0"/>
    <xf numFmtId="0" fontId="31" fillId="17" borderId="0" applyNumberFormat="0" applyBorder="0" applyAlignment="0" applyProtection="0"/>
    <xf numFmtId="0" fontId="30" fillId="32" borderId="0" applyNumberFormat="0" applyBorder="0" applyAlignment="0" applyProtection="0"/>
    <xf numFmtId="0" fontId="30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0" fillId="47" borderId="0" applyNumberFormat="0" applyBorder="0" applyAlignment="0" applyProtection="0"/>
    <xf numFmtId="0" fontId="32" fillId="45" borderId="0" applyNumberFormat="0" applyBorder="0" applyAlignment="0" applyProtection="0"/>
    <xf numFmtId="0" fontId="33" fillId="48" borderId="63" applyNumberFormat="0" applyAlignment="0" applyProtection="0"/>
    <xf numFmtId="0" fontId="34" fillId="41" borderId="64" applyNumberFormat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1" fillId="39" borderId="0" applyNumberFormat="0" applyBorder="0" applyAlignment="0" applyProtection="0"/>
    <xf numFmtId="0" fontId="36" fillId="0" borderId="65" applyNumberFormat="0" applyFill="0" applyAlignment="0" applyProtection="0"/>
    <xf numFmtId="0" fontId="37" fillId="0" borderId="66" applyNumberFormat="0" applyFill="0" applyAlignment="0" applyProtection="0"/>
    <xf numFmtId="0" fontId="38" fillId="0" borderId="67" applyNumberFormat="0" applyFill="0" applyAlignment="0" applyProtection="0"/>
    <xf numFmtId="0" fontId="38" fillId="0" borderId="0" applyNumberFormat="0" applyFill="0" applyBorder="0" applyAlignment="0" applyProtection="0"/>
    <xf numFmtId="0" fontId="39" fillId="46" borderId="63" applyNumberFormat="0" applyAlignment="0" applyProtection="0"/>
    <xf numFmtId="0" fontId="40" fillId="0" borderId="68" applyNumberFormat="0" applyFill="0" applyAlignment="0" applyProtection="0"/>
    <xf numFmtId="0" fontId="40" fillId="46" borderId="0" applyNumberFormat="0" applyBorder="0" applyAlignment="0" applyProtection="0"/>
    <xf numFmtId="0" fontId="24" fillId="45" borderId="63" applyNumberFormat="0" applyFont="0" applyAlignment="0" applyProtection="0"/>
    <xf numFmtId="0" fontId="41" fillId="48" borderId="69" applyNumberFormat="0" applyAlignment="0" applyProtection="0"/>
    <xf numFmtId="4" fontId="24" fillId="52" borderId="63" applyNumberFormat="0" applyProtection="0">
      <alignment vertical="center"/>
    </xf>
    <xf numFmtId="4" fontId="44" fillId="2" borderId="63" applyNumberFormat="0" applyProtection="0">
      <alignment vertical="center"/>
    </xf>
    <xf numFmtId="4" fontId="24" fillId="2" borderId="63" applyNumberFormat="0" applyProtection="0">
      <alignment horizontal="left" vertical="center" indent="1"/>
    </xf>
    <xf numFmtId="0" fontId="27" fillId="52" borderId="1" applyNumberFormat="0" applyProtection="0">
      <alignment horizontal="left" vertical="top" indent="1"/>
    </xf>
    <xf numFmtId="4" fontId="24" fillId="53" borderId="63" applyNumberFormat="0" applyProtection="0">
      <alignment horizontal="left" vertical="center" indent="1"/>
    </xf>
    <xf numFmtId="4" fontId="24" fillId="54" borderId="63" applyNumberFormat="0" applyProtection="0">
      <alignment horizontal="right" vertical="center"/>
    </xf>
    <xf numFmtId="4" fontId="24" fillId="55" borderId="63" applyNumberFormat="0" applyProtection="0">
      <alignment horizontal="right" vertical="center"/>
    </xf>
    <xf numFmtId="4" fontId="24" fillId="56" borderId="70" applyNumberFormat="0" applyProtection="0">
      <alignment horizontal="right" vertical="center"/>
    </xf>
    <xf numFmtId="4" fontId="24" fillId="57" borderId="63" applyNumberFormat="0" applyProtection="0">
      <alignment horizontal="right" vertical="center"/>
    </xf>
    <xf numFmtId="4" fontId="24" fillId="58" borderId="63" applyNumberFormat="0" applyProtection="0">
      <alignment horizontal="right" vertical="center"/>
    </xf>
    <xf numFmtId="4" fontId="24" fillId="59" borderId="63" applyNumberFormat="0" applyProtection="0">
      <alignment horizontal="right" vertical="center"/>
    </xf>
    <xf numFmtId="4" fontId="24" fillId="60" borderId="63" applyNumberFormat="0" applyProtection="0">
      <alignment horizontal="right" vertical="center"/>
    </xf>
    <xf numFmtId="4" fontId="24" fillId="61" borderId="63" applyNumberFormat="0" applyProtection="0">
      <alignment horizontal="right" vertical="center"/>
    </xf>
    <xf numFmtId="4" fontId="24" fillId="62" borderId="63" applyNumberFormat="0" applyProtection="0">
      <alignment horizontal="right" vertical="center"/>
    </xf>
    <xf numFmtId="4" fontId="24" fillId="63" borderId="70" applyNumberFormat="0" applyProtection="0">
      <alignment horizontal="left" vertical="center" indent="1"/>
    </xf>
    <xf numFmtId="4" fontId="2" fillId="64" borderId="70" applyNumberFormat="0" applyProtection="0">
      <alignment horizontal="left" vertical="center" indent="1"/>
    </xf>
    <xf numFmtId="4" fontId="2" fillId="64" borderId="70" applyNumberFormat="0" applyProtection="0">
      <alignment horizontal="left" vertical="center" indent="1"/>
    </xf>
    <xf numFmtId="4" fontId="24" fillId="65" borderId="63" applyNumberFormat="0" applyProtection="0">
      <alignment horizontal="right" vertical="center"/>
    </xf>
    <xf numFmtId="4" fontId="24" fillId="66" borderId="70" applyNumberFormat="0" applyProtection="0">
      <alignment horizontal="left" vertical="center" indent="1"/>
    </xf>
    <xf numFmtId="4" fontId="24" fillId="65" borderId="70" applyNumberFormat="0" applyProtection="0">
      <alignment horizontal="left" vertical="center" indent="1"/>
    </xf>
    <xf numFmtId="0" fontId="24" fillId="67" borderId="63" applyNumberFormat="0" applyProtection="0">
      <alignment horizontal="left" vertical="center" indent="1"/>
    </xf>
    <xf numFmtId="0" fontId="24" fillId="64" borderId="1" applyNumberFormat="0" applyProtection="0">
      <alignment horizontal="left" vertical="top" indent="1"/>
    </xf>
    <xf numFmtId="0" fontId="24" fillId="68" borderId="63" applyNumberFormat="0" applyProtection="0">
      <alignment horizontal="left" vertical="center" indent="1"/>
    </xf>
    <xf numFmtId="0" fontId="24" fillId="65" borderId="1" applyNumberFormat="0" applyProtection="0">
      <alignment horizontal="left" vertical="top" indent="1"/>
    </xf>
    <xf numFmtId="0" fontId="24" fillId="69" borderId="63" applyNumberFormat="0" applyProtection="0">
      <alignment horizontal="left" vertical="center" indent="1"/>
    </xf>
    <xf numFmtId="0" fontId="24" fillId="69" borderId="1" applyNumberFormat="0" applyProtection="0">
      <alignment horizontal="left" vertical="top" indent="1"/>
    </xf>
    <xf numFmtId="0" fontId="24" fillId="66" borderId="63" applyNumberFormat="0" applyProtection="0">
      <alignment horizontal="left" vertical="center" indent="1"/>
    </xf>
    <xf numFmtId="0" fontId="24" fillId="66" borderId="1" applyNumberFormat="0" applyProtection="0">
      <alignment horizontal="left" vertical="top" indent="1"/>
    </xf>
    <xf numFmtId="0" fontId="24" fillId="70" borderId="71" applyNumberFormat="0">
      <protection locked="0"/>
    </xf>
    <xf numFmtId="0" fontId="25" fillId="64" borderId="72" applyBorder="0"/>
    <xf numFmtId="4" fontId="26" fillId="71" borderId="1" applyNumberFormat="0" applyProtection="0">
      <alignment vertical="center"/>
    </xf>
    <xf numFmtId="4" fontId="44" fillId="72" borderId="2" applyNumberFormat="0" applyProtection="0">
      <alignment vertical="center"/>
    </xf>
    <xf numFmtId="4" fontId="26" fillId="67" borderId="1" applyNumberFormat="0" applyProtection="0">
      <alignment horizontal="left" vertical="center" indent="1"/>
    </xf>
    <xf numFmtId="0" fontId="26" fillId="71" borderId="1" applyNumberFormat="0" applyProtection="0">
      <alignment horizontal="left" vertical="top" indent="1"/>
    </xf>
    <xf numFmtId="4" fontId="24" fillId="0" borderId="63" applyNumberFormat="0" applyProtection="0">
      <alignment horizontal="right" vertical="center"/>
    </xf>
    <xf numFmtId="4" fontId="44" fillId="73" borderId="63" applyNumberFormat="0" applyProtection="0">
      <alignment horizontal="right" vertical="center"/>
    </xf>
    <xf numFmtId="4" fontId="24" fillId="53" borderId="63" applyNumberFormat="0" applyProtection="0">
      <alignment horizontal="left" vertical="center" indent="1"/>
    </xf>
    <xf numFmtId="0" fontId="26" fillId="65" borderId="1" applyNumberFormat="0" applyProtection="0">
      <alignment horizontal="left" vertical="top" indent="1"/>
    </xf>
    <xf numFmtId="4" fontId="28" fillId="74" borderId="70" applyNumberFormat="0" applyProtection="0">
      <alignment horizontal="left" vertical="center" indent="1"/>
    </xf>
    <xf numFmtId="0" fontId="24" fillId="75" borderId="2"/>
    <xf numFmtId="4" fontId="29" fillId="70" borderId="63" applyNumberFormat="0" applyProtection="0">
      <alignment horizontal="right" vertical="center"/>
    </xf>
    <xf numFmtId="0" fontId="42" fillId="0" borderId="0" applyNumberFormat="0" applyFill="0" applyBorder="0" applyAlignment="0" applyProtection="0"/>
    <xf numFmtId="0" fontId="35" fillId="0" borderId="73" applyNumberFormat="0" applyFill="0" applyAlignment="0" applyProtection="0"/>
    <xf numFmtId="0" fontId="43" fillId="0" borderId="0" applyNumberFormat="0" applyFill="0" applyBorder="0" applyAlignment="0" applyProtection="0"/>
    <xf numFmtId="0" fontId="30" fillId="29" borderId="0" applyNumberFormat="0" applyBorder="0" applyAlignment="0" applyProtection="0"/>
    <xf numFmtId="0" fontId="30" fillId="33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3" borderId="0" applyNumberFormat="0" applyBorder="0" applyAlignment="0" applyProtection="0"/>
    <xf numFmtId="0" fontId="30" fillId="29" borderId="0" applyNumberFormat="0" applyBorder="0" applyAlignment="0" applyProtection="0"/>
    <xf numFmtId="0" fontId="30" fillId="33" borderId="0" applyNumberFormat="0" applyBorder="0" applyAlignment="0" applyProtection="0"/>
    <xf numFmtId="0" fontId="30" fillId="29" borderId="0" applyNumberFormat="0" applyBorder="0" applyAlignment="0" applyProtection="0"/>
    <xf numFmtId="0" fontId="30" fillId="33" borderId="0" applyNumberFormat="0" applyBorder="0" applyAlignment="0" applyProtection="0"/>
    <xf numFmtId="0" fontId="30" fillId="29" borderId="0" applyNumberFormat="0" applyBorder="0" applyAlignment="0" applyProtection="0"/>
    <xf numFmtId="44" fontId="54" fillId="0" borderId="0" applyFon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3" fillId="28" borderId="0"/>
    <xf numFmtId="0" fontId="23" fillId="45" borderId="63" applyNumberFormat="0" applyFont="0" applyAlignment="0" applyProtection="0"/>
    <xf numFmtId="4" fontId="23" fillId="52" borderId="63" applyNumberFormat="0" applyProtection="0">
      <alignment vertical="center"/>
    </xf>
    <xf numFmtId="4" fontId="44" fillId="2" borderId="63" applyNumberFormat="0" applyProtection="0">
      <alignment vertical="center"/>
    </xf>
    <xf numFmtId="4" fontId="23" fillId="2" borderId="63" applyNumberFormat="0" applyProtection="0">
      <alignment horizontal="left" vertical="center" indent="1"/>
    </xf>
    <xf numFmtId="4" fontId="23" fillId="53" borderId="63" applyNumberFormat="0" applyProtection="0">
      <alignment horizontal="left" vertical="center" indent="1"/>
    </xf>
    <xf numFmtId="4" fontId="23" fillId="54" borderId="63" applyNumberFormat="0" applyProtection="0">
      <alignment horizontal="right" vertical="center"/>
    </xf>
    <xf numFmtId="4" fontId="23" fillId="55" borderId="63" applyNumberFormat="0" applyProtection="0">
      <alignment horizontal="right" vertical="center"/>
    </xf>
    <xf numFmtId="4" fontId="23" fillId="56" borderId="70" applyNumberFormat="0" applyProtection="0">
      <alignment horizontal="right" vertical="center"/>
    </xf>
    <xf numFmtId="4" fontId="23" fillId="57" borderId="63" applyNumberFormat="0" applyProtection="0">
      <alignment horizontal="right" vertical="center"/>
    </xf>
    <xf numFmtId="4" fontId="23" fillId="58" borderId="63" applyNumberFormat="0" applyProtection="0">
      <alignment horizontal="right" vertical="center"/>
    </xf>
    <xf numFmtId="4" fontId="23" fillId="59" borderId="63" applyNumberFormat="0" applyProtection="0">
      <alignment horizontal="right" vertical="center"/>
    </xf>
    <xf numFmtId="4" fontId="23" fillId="60" borderId="63" applyNumberFormat="0" applyProtection="0">
      <alignment horizontal="right" vertical="center"/>
    </xf>
    <xf numFmtId="4" fontId="23" fillId="61" borderId="63" applyNumberFormat="0" applyProtection="0">
      <alignment horizontal="right" vertical="center"/>
    </xf>
    <xf numFmtId="4" fontId="23" fillId="62" borderId="63" applyNumberFormat="0" applyProtection="0">
      <alignment horizontal="right" vertical="center"/>
    </xf>
    <xf numFmtId="4" fontId="23" fillId="63" borderId="70" applyNumberFormat="0" applyProtection="0">
      <alignment horizontal="left" vertical="center" indent="1"/>
    </xf>
    <xf numFmtId="4" fontId="2" fillId="64" borderId="70" applyNumberFormat="0" applyProtection="0">
      <alignment horizontal="left" vertical="center" indent="1"/>
    </xf>
    <xf numFmtId="4" fontId="2" fillId="64" borderId="70" applyNumberFormat="0" applyProtection="0">
      <alignment horizontal="left" vertical="center" indent="1"/>
    </xf>
    <xf numFmtId="4" fontId="23" fillId="65" borderId="63" applyNumberFormat="0" applyProtection="0">
      <alignment horizontal="right" vertical="center"/>
    </xf>
    <xf numFmtId="4" fontId="23" fillId="66" borderId="70" applyNumberFormat="0" applyProtection="0">
      <alignment horizontal="left" vertical="center" indent="1"/>
    </xf>
    <xf numFmtId="4" fontId="23" fillId="65" borderId="70" applyNumberFormat="0" applyProtection="0">
      <alignment horizontal="left" vertical="center" indent="1"/>
    </xf>
    <xf numFmtId="0" fontId="23" fillId="67" borderId="63" applyNumberFormat="0" applyProtection="0">
      <alignment horizontal="left" vertical="center" indent="1"/>
    </xf>
    <xf numFmtId="0" fontId="23" fillId="64" borderId="1" applyNumberFormat="0" applyProtection="0">
      <alignment horizontal="left" vertical="top" indent="1"/>
    </xf>
    <xf numFmtId="0" fontId="23" fillId="68" borderId="63" applyNumberFormat="0" applyProtection="0">
      <alignment horizontal="left" vertical="center" indent="1"/>
    </xf>
    <xf numFmtId="0" fontId="23" fillId="65" borderId="1" applyNumberFormat="0" applyProtection="0">
      <alignment horizontal="left" vertical="top" indent="1"/>
    </xf>
    <xf numFmtId="0" fontId="23" fillId="69" borderId="63" applyNumberFormat="0" applyProtection="0">
      <alignment horizontal="left" vertical="center" indent="1"/>
    </xf>
    <xf numFmtId="0" fontId="23" fillId="69" borderId="1" applyNumberFormat="0" applyProtection="0">
      <alignment horizontal="left" vertical="top" indent="1"/>
    </xf>
    <xf numFmtId="0" fontId="23" fillId="66" borderId="63" applyNumberFormat="0" applyProtection="0">
      <alignment horizontal="left" vertical="center" indent="1"/>
    </xf>
    <xf numFmtId="0" fontId="23" fillId="66" borderId="1" applyNumberFormat="0" applyProtection="0">
      <alignment horizontal="left" vertical="top" indent="1"/>
    </xf>
    <xf numFmtId="0" fontId="23" fillId="70" borderId="71" applyNumberFormat="0">
      <protection locked="0"/>
    </xf>
    <xf numFmtId="4" fontId="26" fillId="71" borderId="1" applyNumberFormat="0" applyProtection="0">
      <alignment vertical="center"/>
    </xf>
    <xf numFmtId="4" fontId="44" fillId="72" borderId="2" applyNumberFormat="0" applyProtection="0">
      <alignment vertical="center"/>
    </xf>
    <xf numFmtId="4" fontId="26" fillId="67" borderId="1" applyNumberFormat="0" applyProtection="0">
      <alignment horizontal="left" vertical="center" indent="1"/>
    </xf>
    <xf numFmtId="4" fontId="23" fillId="0" borderId="63" applyNumberFormat="0" applyProtection="0">
      <alignment horizontal="right" vertical="center"/>
    </xf>
    <xf numFmtId="4" fontId="44" fillId="73" borderId="63" applyNumberFormat="0" applyProtection="0">
      <alignment horizontal="right" vertical="center"/>
    </xf>
    <xf numFmtId="4" fontId="23" fillId="53" borderId="63" applyNumberFormat="0" applyProtection="0">
      <alignment horizontal="left" vertical="center" indent="1"/>
    </xf>
    <xf numFmtId="4" fontId="28" fillId="74" borderId="70" applyNumberFormat="0" applyProtection="0">
      <alignment horizontal="left" vertical="center" indent="1"/>
    </xf>
    <xf numFmtId="0" fontId="23" fillId="75" borderId="2"/>
    <xf numFmtId="4" fontId="29" fillId="70" borderId="63" applyNumberFormat="0" applyProtection="0">
      <alignment horizontal="right" vertical="center"/>
    </xf>
    <xf numFmtId="0" fontId="2" fillId="0" borderId="0"/>
    <xf numFmtId="0" fontId="1" fillId="0" borderId="0"/>
    <xf numFmtId="9" fontId="2" fillId="0" borderId="0" applyFont="0" applyFill="0" applyBorder="0" applyAlignment="0" applyProtection="0"/>
    <xf numFmtId="4" fontId="12" fillId="2" borderId="1" applyNumberFormat="0" applyProtection="0">
      <alignment vertical="center"/>
    </xf>
    <xf numFmtId="4" fontId="4" fillId="2" borderId="1" applyNumberFormat="0" applyProtection="0">
      <alignment vertical="center"/>
    </xf>
    <xf numFmtId="4" fontId="5" fillId="2" borderId="1" applyNumberFormat="0" applyProtection="0">
      <alignment horizontal="left" vertical="center" indent="1"/>
    </xf>
    <xf numFmtId="4" fontId="5" fillId="4" borderId="1" applyNumberFormat="0" applyProtection="0">
      <alignment horizontal="right" vertical="center"/>
    </xf>
    <xf numFmtId="4" fontId="5" fillId="5" borderId="1" applyNumberFormat="0" applyProtection="0">
      <alignment horizontal="right" vertical="center"/>
    </xf>
    <xf numFmtId="4" fontId="5" fillId="6" borderId="1" applyNumberFormat="0" applyProtection="0">
      <alignment horizontal="right" vertical="center"/>
    </xf>
    <xf numFmtId="4" fontId="5" fillId="7" borderId="1" applyNumberFormat="0" applyProtection="0">
      <alignment horizontal="right" vertical="center"/>
    </xf>
    <xf numFmtId="4" fontId="5" fillId="8" borderId="1" applyNumberFormat="0" applyProtection="0">
      <alignment horizontal="right" vertical="center"/>
    </xf>
    <xf numFmtId="4" fontId="5" fillId="9" borderId="1" applyNumberFormat="0" applyProtection="0">
      <alignment horizontal="right" vertical="center"/>
    </xf>
    <xf numFmtId="4" fontId="5" fillId="10" borderId="1" applyNumberFormat="0" applyProtection="0">
      <alignment horizontal="right" vertical="center"/>
    </xf>
    <xf numFmtId="4" fontId="5" fillId="11" borderId="1" applyNumberFormat="0" applyProtection="0">
      <alignment horizontal="right" vertical="center"/>
    </xf>
    <xf numFmtId="4" fontId="5" fillId="12" borderId="1" applyNumberFormat="0" applyProtection="0">
      <alignment horizontal="right" vertical="center"/>
    </xf>
    <xf numFmtId="4" fontId="3" fillId="13" borderId="2" applyNumberFormat="0" applyProtection="0">
      <alignment horizontal="left" vertical="center" indent="1"/>
    </xf>
    <xf numFmtId="4" fontId="3" fillId="14" borderId="2" applyNumberFormat="0" applyProtection="0">
      <alignment horizontal="left" vertical="center" indent="1"/>
    </xf>
    <xf numFmtId="4" fontId="3" fillId="3" borderId="0" applyNumberFormat="0" applyProtection="0">
      <alignment horizontal="left" vertical="center" indent="1"/>
    </xf>
    <xf numFmtId="4" fontId="5" fillId="15" borderId="1" applyNumberFormat="0" applyProtection="0">
      <alignment horizontal="right" vertical="center"/>
    </xf>
    <xf numFmtId="4" fontId="9" fillId="16" borderId="2" applyNumberFormat="0" applyProtection="0">
      <alignment horizontal="left" vertical="center" indent="1"/>
    </xf>
    <xf numFmtId="4" fontId="6" fillId="17" borderId="2" applyNumberFormat="0" applyProtection="0">
      <alignment horizontal="left" vertical="center" indent="1"/>
    </xf>
    <xf numFmtId="4" fontId="5" fillId="18" borderId="1" applyNumberFormat="0" applyProtection="0">
      <alignment vertical="center"/>
    </xf>
    <xf numFmtId="4" fontId="7" fillId="18" borderId="1" applyNumberFormat="0" applyProtection="0">
      <alignment vertical="center"/>
    </xf>
    <xf numFmtId="4" fontId="3" fillId="15" borderId="3" applyNumberFormat="0" applyProtection="0">
      <alignment horizontal="left" vertical="center" indent="1"/>
    </xf>
    <xf numFmtId="4" fontId="7" fillId="18" borderId="1" applyNumberFormat="0" applyProtection="0">
      <alignment horizontal="right" vertical="center"/>
    </xf>
    <xf numFmtId="4" fontId="9" fillId="0" borderId="1" applyNumberFormat="0" applyProtection="0">
      <alignment vertical="center" wrapText="1"/>
    </xf>
    <xf numFmtId="4" fontId="8" fillId="0" borderId="0" applyNumberFormat="0" applyProtection="0">
      <alignment horizontal="left" vertical="center" indent="1"/>
    </xf>
    <xf numFmtId="4" fontId="13" fillId="0" borderId="1" applyNumberFormat="0" applyProtection="0">
      <alignment vertical="center"/>
    </xf>
    <xf numFmtId="0" fontId="1" fillId="0" borderId="0"/>
    <xf numFmtId="0" fontId="1" fillId="0" borderId="0"/>
    <xf numFmtId="0" fontId="2" fillId="82" borderId="69" applyNumberFormat="0" applyProtection="0">
      <alignment horizontal="left" vertical="center" indent="1"/>
    </xf>
    <xf numFmtId="0" fontId="2" fillId="82" borderId="69" applyNumberFormat="0" applyProtection="0">
      <alignment horizontal="left" vertical="center" indent="1"/>
    </xf>
    <xf numFmtId="44" fontId="1" fillId="0" borderId="0" applyFont="0" applyFill="0" applyBorder="0" applyAlignment="0" applyProtection="0"/>
  </cellStyleXfs>
  <cellXfs count="501">
    <xf numFmtId="0" fontId="0" fillId="0" borderId="0" xfId="0"/>
    <xf numFmtId="0" fontId="0" fillId="0" borderId="0" xfId="0" quotePrefix="1"/>
    <xf numFmtId="0" fontId="0" fillId="0" borderId="0" xfId="0" applyFill="1"/>
    <xf numFmtId="0" fontId="0" fillId="0" borderId="0" xfId="0" applyProtection="1">
      <protection locked="0"/>
    </xf>
    <xf numFmtId="0" fontId="10" fillId="0" borderId="0" xfId="39" applyNumberFormat="1" applyFont="1">
      <alignment horizontal="left" vertical="center" indent="1"/>
    </xf>
    <xf numFmtId="0" fontId="11" fillId="3" borderId="2" xfId="6" applyNumberFormat="1" applyProtection="1">
      <alignment vertical="center" wrapText="1"/>
      <protection locked="0"/>
    </xf>
    <xf numFmtId="0" fontId="8" fillId="0" borderId="0" xfId="39" quotePrefix="1" applyNumberFormat="1" applyProtection="1">
      <alignment horizontal="left" vertical="center" indent="1"/>
      <protection locked="0"/>
    </xf>
    <xf numFmtId="0" fontId="6" fillId="17" borderId="2" xfId="21" applyNumberFormat="1" applyProtection="1">
      <alignment horizontal="left" vertical="center" indent="1"/>
      <protection locked="0"/>
    </xf>
    <xf numFmtId="0" fontId="9" fillId="16" borderId="2" xfId="20" quotePrefix="1" applyNumberFormat="1" applyProtection="1">
      <alignment horizontal="left" vertical="center" indent="1"/>
      <protection locked="0"/>
    </xf>
    <xf numFmtId="0" fontId="0" fillId="0" borderId="0" xfId="0" quotePrefix="1" applyAlignment="1">
      <alignment wrapText="1"/>
    </xf>
    <xf numFmtId="0" fontId="0" fillId="0" borderId="0" xfId="0" quotePrefix="1" applyProtection="1">
      <protection locked="0"/>
    </xf>
    <xf numFmtId="0" fontId="9" fillId="0" borderId="1" xfId="37" quotePrefix="1" applyNumberFormat="1">
      <alignment vertical="center" wrapText="1"/>
    </xf>
    <xf numFmtId="49" fontId="3" fillId="14" borderId="2" xfId="17" quotePrefix="1" applyNumberFormat="1" applyProtection="1">
      <alignment horizontal="left" vertical="center" indent="1"/>
      <protection locked="0"/>
    </xf>
    <xf numFmtId="49" fontId="3" fillId="13" borderId="2" xfId="16" quotePrefix="1" applyNumberFormat="1" applyProtection="1">
      <alignment horizontal="left" vertical="center" indent="1"/>
      <protection locked="0"/>
    </xf>
    <xf numFmtId="49" fontId="3" fillId="13" borderId="2" xfId="16" quotePrefix="1" applyNumberFormat="1" applyAlignment="1" applyProtection="1">
      <alignment horizontal="left" vertical="center" indent="1"/>
      <protection locked="0"/>
    </xf>
    <xf numFmtId="0" fontId="0" fillId="0" borderId="0" xfId="0" applyAlignment="1">
      <alignment horizontal="center"/>
    </xf>
    <xf numFmtId="0" fontId="15" fillId="0" borderId="0" xfId="0" applyFont="1"/>
    <xf numFmtId="0" fontId="17" fillId="0" borderId="0" xfId="0" applyFont="1"/>
    <xf numFmtId="49" fontId="3" fillId="14" borderId="2" xfId="17" quotePrefix="1" applyNumberFormat="1" applyAlignment="1" applyProtection="1">
      <alignment horizontal="left" vertical="center" indent="1"/>
      <protection locked="0"/>
    </xf>
    <xf numFmtId="0" fontId="15" fillId="0" borderId="0" xfId="0" applyFont="1" applyBorder="1"/>
    <xf numFmtId="3" fontId="0" fillId="0" borderId="0" xfId="0" applyNumberFormat="1"/>
    <xf numFmtId="0" fontId="15" fillId="0" borderId="0" xfId="0" applyFont="1" applyAlignment="1">
      <alignment wrapText="1"/>
    </xf>
    <xf numFmtId="0" fontId="20" fillId="0" borderId="0" xfId="0" applyFont="1"/>
    <xf numFmtId="0" fontId="16" fillId="0" borderId="0" xfId="0" applyFont="1"/>
    <xf numFmtId="0" fontId="2" fillId="0" borderId="0" xfId="0" applyFont="1"/>
    <xf numFmtId="0" fontId="11" fillId="3" borderId="2" xfId="6" quotePrefix="1" applyNumberFormat="1">
      <alignment vertical="center" wrapText="1"/>
    </xf>
    <xf numFmtId="0" fontId="5" fillId="15" borderId="1" xfId="19" quotePrefix="1" applyNumberFormat="1">
      <alignment horizontal="right" vertical="center"/>
    </xf>
    <xf numFmtId="0" fontId="7" fillId="18" borderId="1" xfId="36" applyNumberFormat="1">
      <alignment horizontal="right" vertical="center"/>
    </xf>
    <xf numFmtId="3" fontId="11" fillId="0" borderId="1" xfId="35" applyNumberFormat="1">
      <alignment horizontal="right" vertical="center"/>
    </xf>
    <xf numFmtId="3" fontId="7" fillId="18" borderId="1" xfId="36" applyNumberFormat="1">
      <alignment horizontal="right" vertical="center"/>
    </xf>
    <xf numFmtId="0" fontId="5" fillId="2" borderId="1" xfId="4" quotePrefix="1" applyNumberFormat="1">
      <alignment horizontal="left" vertical="center" indent="1"/>
    </xf>
    <xf numFmtId="3" fontId="12" fillId="2" borderId="1" xfId="2" applyNumberFormat="1">
      <alignment vertical="center"/>
    </xf>
    <xf numFmtId="3" fontId="4" fillId="2" borderId="1" xfId="3" applyNumberFormat="1">
      <alignment vertical="center"/>
    </xf>
    <xf numFmtId="0" fontId="11" fillId="3" borderId="2" xfId="6" quotePrefix="1" applyNumberFormat="1" applyAlignment="1">
      <alignment horizontal="left" vertical="center" wrapText="1" indent="1"/>
    </xf>
    <xf numFmtId="0" fontId="9" fillId="0" borderId="1" xfId="37" quotePrefix="1" applyNumberFormat="1" applyAlignment="1">
      <alignment horizontal="left" vertical="center" wrapText="1" indent="1"/>
    </xf>
    <xf numFmtId="164" fontId="2" fillId="21" borderId="47" xfId="55" applyNumberFormat="1" applyFont="1" applyFill="1" applyBorder="1"/>
    <xf numFmtId="164" fontId="0" fillId="0" borderId="0" xfId="55" applyNumberFormat="1" applyFont="1"/>
    <xf numFmtId="164" fontId="2" fillId="21" borderId="45" xfId="55" applyNumberFormat="1" applyFont="1" applyFill="1" applyBorder="1"/>
    <xf numFmtId="164" fontId="2" fillId="22" borderId="0" xfId="55" applyNumberFormat="1" applyFont="1" applyFill="1"/>
    <xf numFmtId="164" fontId="0" fillId="0" borderId="0" xfId="55" applyNumberFormat="1" applyFont="1" applyFill="1"/>
    <xf numFmtId="164" fontId="2" fillId="0" borderId="0" xfId="55" applyNumberFormat="1" applyFont="1" applyFill="1"/>
    <xf numFmtId="0" fontId="9" fillId="22" borderId="1" xfId="37" quotePrefix="1" applyNumberFormat="1" applyFill="1">
      <alignment vertical="center" wrapText="1"/>
    </xf>
    <xf numFmtId="165" fontId="11" fillId="0" borderId="1" xfId="35" applyNumberFormat="1">
      <alignment horizontal="right" vertical="center"/>
    </xf>
    <xf numFmtId="165" fontId="12" fillId="2" borderId="1" xfId="2" applyNumberFormat="1">
      <alignment vertical="center"/>
    </xf>
    <xf numFmtId="164" fontId="2" fillId="21" borderId="0" xfId="55" applyNumberFormat="1" applyFont="1" applyFill="1" applyBorder="1"/>
    <xf numFmtId="164" fontId="22" fillId="26" borderId="49" xfId="55" applyNumberFormat="1" applyFont="1" applyFill="1" applyBorder="1"/>
    <xf numFmtId="6" fontId="2" fillId="0" borderId="0" xfId="0" applyNumberFormat="1" applyFont="1" applyFill="1"/>
    <xf numFmtId="164" fontId="0" fillId="21" borderId="45" xfId="55" applyNumberFormat="1" applyFont="1" applyFill="1" applyBorder="1"/>
    <xf numFmtId="164" fontId="0" fillId="21" borderId="0" xfId="55" applyNumberFormat="1" applyFont="1" applyFill="1" applyBorder="1"/>
    <xf numFmtId="164" fontId="2" fillId="0" borderId="0" xfId="55" applyNumberFormat="1" applyFont="1"/>
    <xf numFmtId="164" fontId="2" fillId="0" borderId="0" xfId="0" applyNumberFormat="1" applyFont="1" applyFill="1"/>
    <xf numFmtId="0" fontId="0" fillId="0" borderId="0" xfId="0" applyNumberFormat="1"/>
    <xf numFmtId="0" fontId="0" fillId="22" borderId="0" xfId="0" applyFill="1"/>
    <xf numFmtId="0" fontId="19" fillId="0" borderId="0" xfId="0" applyFont="1" applyFill="1" applyAlignment="1">
      <alignment horizontal="center" vertical="center"/>
    </xf>
    <xf numFmtId="0" fontId="45" fillId="0" borderId="0" xfId="0" applyFont="1"/>
    <xf numFmtId="0" fontId="46" fillId="19" borderId="17" xfId="0" applyFont="1" applyFill="1" applyBorder="1" applyAlignment="1">
      <alignment horizontal="center"/>
    </xf>
    <xf numFmtId="0" fontId="45" fillId="19" borderId="6" xfId="0" applyFont="1" applyFill="1" applyBorder="1" applyAlignment="1">
      <alignment horizontal="center"/>
    </xf>
    <xf numFmtId="0" fontId="46" fillId="19" borderId="14" xfId="0" applyFont="1" applyFill="1" applyBorder="1" applyAlignment="1">
      <alignment horizontal="center"/>
    </xf>
    <xf numFmtId="0" fontId="46" fillId="19" borderId="20" xfId="0" applyFont="1" applyFill="1" applyBorder="1" applyAlignment="1">
      <alignment horizontal="center"/>
    </xf>
    <xf numFmtId="0" fontId="46" fillId="19" borderId="6" xfId="0" applyFont="1" applyFill="1" applyBorder="1" applyAlignment="1">
      <alignment horizontal="center"/>
    </xf>
    <xf numFmtId="0" fontId="46" fillId="19" borderId="7" xfId="0" applyFont="1" applyFill="1" applyBorder="1" applyAlignment="1">
      <alignment horizontal="center"/>
    </xf>
    <xf numFmtId="0" fontId="46" fillId="19" borderId="18" xfId="0" applyFont="1" applyFill="1" applyBorder="1" applyAlignment="1">
      <alignment horizontal="center"/>
    </xf>
    <xf numFmtId="0" fontId="46" fillId="19" borderId="4" xfId="0" applyFont="1" applyFill="1" applyBorder="1" applyAlignment="1">
      <alignment horizontal="center"/>
    </xf>
    <xf numFmtId="0" fontId="46" fillId="19" borderId="15" xfId="0" applyFont="1" applyFill="1" applyBorder="1" applyAlignment="1">
      <alignment horizontal="center"/>
    </xf>
    <xf numFmtId="0" fontId="46" fillId="19" borderId="21" xfId="0" applyFont="1" applyFill="1" applyBorder="1" applyAlignment="1">
      <alignment horizontal="center"/>
    </xf>
    <xf numFmtId="0" fontId="46" fillId="19" borderId="8" xfId="0" applyFont="1" applyFill="1" applyBorder="1" applyAlignment="1">
      <alignment horizontal="center"/>
    </xf>
    <xf numFmtId="0" fontId="46" fillId="19" borderId="46" xfId="0" applyFont="1" applyFill="1" applyBorder="1" applyAlignment="1">
      <alignment horizontal="center"/>
    </xf>
    <xf numFmtId="0" fontId="46" fillId="19" borderId="10" xfId="0" applyFont="1" applyFill="1" applyBorder="1" applyAlignment="1">
      <alignment horizontal="center"/>
    </xf>
    <xf numFmtId="0" fontId="46" fillId="19" borderId="16" xfId="0" applyFont="1" applyFill="1" applyBorder="1" applyAlignment="1">
      <alignment horizontal="center"/>
    </xf>
    <xf numFmtId="0" fontId="46" fillId="19" borderId="22" xfId="0" applyFont="1" applyFill="1" applyBorder="1" applyAlignment="1">
      <alignment horizontal="center"/>
    </xf>
    <xf numFmtId="0" fontId="46" fillId="19" borderId="19" xfId="0" applyFont="1" applyFill="1" applyBorder="1" applyAlignment="1">
      <alignment horizontal="center"/>
    </xf>
    <xf numFmtId="0" fontId="46" fillId="19" borderId="11" xfId="0" applyFont="1" applyFill="1" applyBorder="1" applyAlignment="1">
      <alignment horizontal="center"/>
    </xf>
    <xf numFmtId="0" fontId="45" fillId="26" borderId="52" xfId="0" applyFont="1" applyFill="1" applyBorder="1"/>
    <xf numFmtId="0" fontId="46" fillId="26" borderId="58" xfId="0" applyFont="1" applyFill="1" applyBorder="1" applyAlignment="1">
      <alignment horizontal="center"/>
    </xf>
    <xf numFmtId="0" fontId="45" fillId="26" borderId="58" xfId="0" applyFont="1" applyFill="1" applyBorder="1"/>
    <xf numFmtId="0" fontId="45" fillId="0" borderId="5" xfId="0" applyFont="1" applyBorder="1"/>
    <xf numFmtId="6" fontId="45" fillId="0" borderId="23" xfId="0" applyNumberFormat="1" applyFont="1" applyBorder="1"/>
    <xf numFmtId="6" fontId="45" fillId="0" borderId="6" xfId="0" applyNumberFormat="1" applyFont="1" applyBorder="1"/>
    <xf numFmtId="6" fontId="45" fillId="0" borderId="54" xfId="0" applyNumberFormat="1" applyFont="1" applyBorder="1"/>
    <xf numFmtId="6" fontId="45" fillId="0" borderId="24" xfId="0" applyNumberFormat="1" applyFont="1" applyBorder="1"/>
    <xf numFmtId="9" fontId="45" fillId="0" borderId="30" xfId="1" applyFont="1" applyBorder="1"/>
    <xf numFmtId="9" fontId="45" fillId="0" borderId="5" xfId="1" applyFont="1" applyBorder="1"/>
    <xf numFmtId="6" fontId="45" fillId="19" borderId="29" xfId="0" applyNumberFormat="1" applyFont="1" applyFill="1" applyBorder="1"/>
    <xf numFmtId="9" fontId="45" fillId="19" borderId="32" xfId="1" applyFont="1" applyFill="1" applyBorder="1"/>
    <xf numFmtId="9" fontId="45" fillId="19" borderId="27" xfId="1" applyFont="1" applyFill="1" applyBorder="1"/>
    <xf numFmtId="9" fontId="45" fillId="19" borderId="33" xfId="1" applyFont="1" applyFill="1" applyBorder="1"/>
    <xf numFmtId="0" fontId="45" fillId="26" borderId="60" xfId="0" applyFont="1" applyFill="1" applyBorder="1"/>
    <xf numFmtId="0" fontId="45" fillId="0" borderId="4" xfId="0" applyFont="1" applyBorder="1"/>
    <xf numFmtId="6" fontId="45" fillId="0" borderId="15" xfId="0" applyNumberFormat="1" applyFont="1" applyBorder="1"/>
    <xf numFmtId="6" fontId="45" fillId="0" borderId="4" xfId="0" applyNumberFormat="1" applyFont="1" applyBorder="1"/>
    <xf numFmtId="6" fontId="45" fillId="0" borderId="53" xfId="0" applyNumberFormat="1" applyFont="1" applyBorder="1"/>
    <xf numFmtId="6" fontId="45" fillId="0" borderId="21" xfId="0" applyNumberFormat="1" applyFont="1" applyBorder="1"/>
    <xf numFmtId="9" fontId="45" fillId="0" borderId="18" xfId="1" applyFont="1" applyBorder="1"/>
    <xf numFmtId="9" fontId="45" fillId="0" borderId="4" xfId="1" applyFont="1" applyBorder="1"/>
    <xf numFmtId="0" fontId="45" fillId="20" borderId="4" xfId="0" applyFont="1" applyFill="1" applyBorder="1" applyAlignment="1">
      <alignment horizontal="left" indent="2"/>
    </xf>
    <xf numFmtId="6" fontId="45" fillId="20" borderId="15" xfId="0" applyNumberFormat="1" applyFont="1" applyFill="1" applyBorder="1"/>
    <xf numFmtId="6" fontId="45" fillId="20" borderId="4" xfId="0" applyNumberFormat="1" applyFont="1" applyFill="1" applyBorder="1"/>
    <xf numFmtId="6" fontId="45" fillId="20" borderId="53" xfId="0" applyNumberFormat="1" applyFont="1" applyFill="1" applyBorder="1"/>
    <xf numFmtId="6" fontId="45" fillId="20" borderId="21" xfId="0" applyNumberFormat="1" applyFont="1" applyFill="1" applyBorder="1"/>
    <xf numFmtId="9" fontId="45" fillId="20" borderId="18" xfId="1" applyFont="1" applyFill="1" applyBorder="1"/>
    <xf numFmtId="9" fontId="45" fillId="20" borderId="4" xfId="1" applyFont="1" applyFill="1" applyBorder="1"/>
    <xf numFmtId="0" fontId="46" fillId="19" borderId="9" xfId="0" applyFont="1" applyFill="1" applyBorder="1" applyAlignment="1">
      <alignment horizontal="center"/>
    </xf>
    <xf numFmtId="0" fontId="46" fillId="19" borderId="4" xfId="0" applyFont="1" applyFill="1" applyBorder="1"/>
    <xf numFmtId="6" fontId="46" fillId="19" borderId="4" xfId="0" applyNumberFormat="1" applyFont="1" applyFill="1" applyBorder="1"/>
    <xf numFmtId="0" fontId="45" fillId="0" borderId="4" xfId="0" applyFont="1" applyBorder="1" applyAlignment="1">
      <alignment horizontal="left" indent="2"/>
    </xf>
    <xf numFmtId="0" fontId="45" fillId="20" borderId="12" xfId="0" applyFont="1" applyFill="1" applyBorder="1" applyAlignment="1">
      <alignment horizontal="left" indent="2"/>
    </xf>
    <xf numFmtId="6" fontId="45" fillId="20" borderId="25" xfId="0" applyNumberFormat="1" applyFont="1" applyFill="1" applyBorder="1"/>
    <xf numFmtId="6" fontId="45" fillId="20" borderId="12" xfId="0" applyNumberFormat="1" applyFont="1" applyFill="1" applyBorder="1"/>
    <xf numFmtId="6" fontId="45" fillId="20" borderId="57" xfId="0" applyNumberFormat="1" applyFont="1" applyFill="1" applyBorder="1"/>
    <xf numFmtId="6" fontId="45" fillId="20" borderId="26" xfId="0" applyNumberFormat="1" applyFont="1" applyFill="1" applyBorder="1"/>
    <xf numFmtId="9" fontId="45" fillId="20" borderId="31" xfId="1" applyFont="1" applyFill="1" applyBorder="1"/>
    <xf numFmtId="9" fontId="45" fillId="20" borderId="12" xfId="1" applyFont="1" applyFill="1" applyBorder="1"/>
    <xf numFmtId="6" fontId="45" fillId="20" borderId="28" xfId="0" applyNumberFormat="1" applyFont="1" applyFill="1" applyBorder="1"/>
    <xf numFmtId="6" fontId="45" fillId="20" borderId="27" xfId="0" applyNumberFormat="1" applyFont="1" applyFill="1" applyBorder="1"/>
    <xf numFmtId="6" fontId="45" fillId="20" borderId="50" xfId="0" applyNumberFormat="1" applyFont="1" applyFill="1" applyBorder="1"/>
    <xf numFmtId="6" fontId="45" fillId="20" borderId="29" xfId="0" applyNumberFormat="1" applyFont="1" applyFill="1" applyBorder="1"/>
    <xf numFmtId="9" fontId="45" fillId="20" borderId="32" xfId="1" applyFont="1" applyFill="1" applyBorder="1"/>
    <xf numFmtId="9" fontId="45" fillId="20" borderId="27" xfId="1" applyFont="1" applyFill="1" applyBorder="1"/>
    <xf numFmtId="9" fontId="45" fillId="20" borderId="33" xfId="1" applyFont="1" applyFill="1" applyBorder="1"/>
    <xf numFmtId="0" fontId="48" fillId="0" borderId="4" xfId="0" applyFont="1" applyBorder="1" applyAlignment="1">
      <alignment horizontal="left" indent="2"/>
    </xf>
    <xf numFmtId="6" fontId="48" fillId="0" borderId="4" xfId="0" applyNumberFormat="1" applyFont="1" applyBorder="1"/>
    <xf numFmtId="6" fontId="45" fillId="0" borderId="4" xfId="0" applyNumberFormat="1" applyFont="1" applyFill="1" applyBorder="1"/>
    <xf numFmtId="0" fontId="46" fillId="26" borderId="4" xfId="0" applyFont="1" applyFill="1" applyBorder="1"/>
    <xf numFmtId="6" fontId="46" fillId="26" borderId="4" xfId="0" applyNumberFormat="1" applyFont="1" applyFill="1" applyBorder="1"/>
    <xf numFmtId="0" fontId="46" fillId="20" borderId="13" xfId="0" applyFont="1" applyFill="1" applyBorder="1"/>
    <xf numFmtId="6" fontId="45" fillId="0" borderId="4" xfId="0" applyNumberFormat="1" applyFont="1" applyBorder="1" applyAlignment="1">
      <alignment horizontal="right"/>
    </xf>
    <xf numFmtId="0" fontId="46" fillId="0" borderId="4" xfId="0" applyFont="1" applyBorder="1" applyAlignment="1">
      <alignment horizontal="right" indent="2"/>
    </xf>
    <xf numFmtId="166" fontId="45" fillId="0" borderId="4" xfId="1" applyNumberFormat="1" applyFont="1" applyBorder="1" applyAlignment="1">
      <alignment horizontal="right"/>
    </xf>
    <xf numFmtId="0" fontId="46" fillId="19" borderId="13" xfId="0" applyFont="1" applyFill="1" applyBorder="1"/>
    <xf numFmtId="6" fontId="45" fillId="19" borderId="28" xfId="0" applyNumberFormat="1" applyFont="1" applyFill="1" applyBorder="1"/>
    <xf numFmtId="6" fontId="45" fillId="19" borderId="27" xfId="0" applyNumberFormat="1" applyFont="1" applyFill="1" applyBorder="1"/>
    <xf numFmtId="6" fontId="45" fillId="19" borderId="50" xfId="0" applyNumberFormat="1" applyFont="1" applyFill="1" applyBorder="1"/>
    <xf numFmtId="0" fontId="45" fillId="0" borderId="12" xfId="0" applyFont="1" applyBorder="1"/>
    <xf numFmtId="6" fontId="45" fillId="0" borderId="25" xfId="0" applyNumberFormat="1" applyFont="1" applyBorder="1"/>
    <xf numFmtId="6" fontId="45" fillId="0" borderId="12" xfId="0" applyNumberFormat="1" applyFont="1" applyBorder="1"/>
    <xf numFmtId="6" fontId="45" fillId="0" borderId="57" xfId="0" applyNumberFormat="1" applyFont="1" applyBorder="1"/>
    <xf numFmtId="6" fontId="45" fillId="0" borderId="26" xfId="0" applyNumberFormat="1" applyFont="1" applyBorder="1"/>
    <xf numFmtId="9" fontId="45" fillId="0" borderId="31" xfId="1" applyFont="1" applyBorder="1"/>
    <xf numFmtId="9" fontId="45" fillId="0" borderId="12" xfId="1" applyFont="1" applyBorder="1"/>
    <xf numFmtId="9" fontId="45" fillId="19" borderId="27" xfId="1" applyNumberFormat="1" applyFont="1" applyFill="1" applyBorder="1"/>
    <xf numFmtId="0" fontId="46" fillId="26" borderId="20" xfId="0" applyFont="1" applyFill="1" applyBorder="1" applyAlignment="1">
      <alignment horizontal="center"/>
    </xf>
    <xf numFmtId="0" fontId="46" fillId="26" borderId="10" xfId="0" applyFont="1" applyFill="1" applyBorder="1" applyAlignment="1">
      <alignment horizontal="center"/>
    </xf>
    <xf numFmtId="0" fontId="46" fillId="26" borderId="22" xfId="0" applyFont="1" applyFill="1" applyBorder="1" applyAlignment="1">
      <alignment horizontal="center"/>
    </xf>
    <xf numFmtId="0" fontId="46" fillId="26" borderId="11" xfId="0" applyFont="1" applyFill="1" applyBorder="1" applyAlignment="1">
      <alignment horizontal="center"/>
    </xf>
    <xf numFmtId="6" fontId="45" fillId="0" borderId="5" xfId="0" applyNumberFormat="1" applyFont="1" applyBorder="1"/>
    <xf numFmtId="0" fontId="45" fillId="0" borderId="5" xfId="0" applyFont="1" applyBorder="1" applyAlignment="1">
      <alignment horizontal="left" indent="2"/>
    </xf>
    <xf numFmtId="6" fontId="45" fillId="19" borderId="5" xfId="0" applyNumberFormat="1" applyFont="1" applyFill="1" applyBorder="1"/>
    <xf numFmtId="6" fontId="45" fillId="19" borderId="23" xfId="0" applyNumberFormat="1" applyFont="1" applyFill="1" applyBorder="1"/>
    <xf numFmtId="6" fontId="45" fillId="19" borderId="24" xfId="0" applyNumberFormat="1" applyFont="1" applyFill="1" applyBorder="1"/>
    <xf numFmtId="9" fontId="45" fillId="19" borderId="30" xfId="1" applyFont="1" applyFill="1" applyBorder="1"/>
    <xf numFmtId="9" fontId="45" fillId="19" borderId="5" xfId="1" applyFont="1" applyFill="1" applyBorder="1"/>
    <xf numFmtId="6" fontId="45" fillId="0" borderId="76" xfId="0" applyNumberFormat="1" applyFont="1" applyBorder="1"/>
    <xf numFmtId="6" fontId="45" fillId="0" borderId="75" xfId="0" applyNumberFormat="1" applyFont="1" applyBorder="1"/>
    <xf numFmtId="6" fontId="45" fillId="0" borderId="45" xfId="0" applyNumberFormat="1" applyFont="1" applyBorder="1"/>
    <xf numFmtId="9" fontId="45" fillId="0" borderId="74" xfId="1" applyFont="1" applyBorder="1"/>
    <xf numFmtId="9" fontId="45" fillId="0" borderId="76" xfId="1" applyFont="1" applyBorder="1"/>
    <xf numFmtId="9" fontId="45" fillId="0" borderId="75" xfId="1" applyFont="1" applyBorder="1"/>
    <xf numFmtId="0" fontId="49" fillId="0" borderId="0" xfId="0" applyFont="1"/>
    <xf numFmtId="0" fontId="46" fillId="19" borderId="5" xfId="0" applyFont="1" applyFill="1" applyBorder="1"/>
    <xf numFmtId="0" fontId="47" fillId="0" borderId="0" xfId="0" applyFont="1"/>
    <xf numFmtId="9" fontId="47" fillId="0" borderId="0" xfId="1" applyFont="1"/>
    <xf numFmtId="9" fontId="45" fillId="0" borderId="0" xfId="1" applyFont="1" applyFill="1"/>
    <xf numFmtId="9" fontId="45" fillId="26" borderId="0" xfId="1" applyFont="1" applyFill="1"/>
    <xf numFmtId="0" fontId="45" fillId="0" borderId="0" xfId="0" applyFont="1" applyFill="1" applyAlignment="1">
      <alignment horizontal="left"/>
    </xf>
    <xf numFmtId="0" fontId="45" fillId="26" borderId="0" xfId="0" applyFont="1" applyFill="1" applyAlignment="1">
      <alignment horizontal="left"/>
    </xf>
    <xf numFmtId="16" fontId="45" fillId="0" borderId="0" xfId="0" applyNumberFormat="1" applyFont="1" applyFill="1" applyAlignment="1">
      <alignment horizontal="left"/>
    </xf>
    <xf numFmtId="16" fontId="45" fillId="26" borderId="0" xfId="0" applyNumberFormat="1" applyFont="1" applyFill="1" applyAlignment="1">
      <alignment horizontal="left"/>
    </xf>
    <xf numFmtId="0" fontId="55" fillId="0" borderId="0" xfId="166" applyFont="1" applyAlignment="1"/>
    <xf numFmtId="0" fontId="56" fillId="0" borderId="0" xfId="166" applyFont="1" applyAlignment="1"/>
    <xf numFmtId="0" fontId="47" fillId="22" borderId="0" xfId="166" applyFont="1" applyFill="1" applyAlignment="1">
      <alignment horizontal="left"/>
    </xf>
    <xf numFmtId="0" fontId="21" fillId="22" borderId="0" xfId="166" applyFont="1" applyFill="1" applyAlignment="1">
      <alignment horizontal="left"/>
    </xf>
    <xf numFmtId="0" fontId="21" fillId="0" borderId="0" xfId="166" applyFont="1" applyAlignment="1">
      <alignment horizontal="left"/>
    </xf>
    <xf numFmtId="0" fontId="2" fillId="0" borderId="0" xfId="166"/>
    <xf numFmtId="0" fontId="57" fillId="0" borderId="0" xfId="166" applyFont="1"/>
    <xf numFmtId="0" fontId="47" fillId="78" borderId="44" xfId="166" applyFont="1" applyFill="1" applyBorder="1" applyAlignment="1">
      <alignment horizontal="center"/>
    </xf>
    <xf numFmtId="0" fontId="47" fillId="78" borderId="17" xfId="166" applyFont="1" applyFill="1" applyBorder="1" applyAlignment="1">
      <alignment horizontal="center"/>
    </xf>
    <xf numFmtId="0" fontId="47" fillId="78" borderId="6" xfId="166" applyFont="1" applyFill="1" applyBorder="1" applyAlignment="1">
      <alignment horizontal="center"/>
    </xf>
    <xf numFmtId="0" fontId="47" fillId="78" borderId="7" xfId="166" applyFont="1" applyFill="1" applyBorder="1" applyAlignment="1">
      <alignment horizontal="center"/>
    </xf>
    <xf numFmtId="0" fontId="47" fillId="78" borderId="41" xfId="166" applyFont="1" applyFill="1" applyBorder="1" applyAlignment="1">
      <alignment horizontal="center"/>
    </xf>
    <xf numFmtId="0" fontId="47" fillId="78" borderId="18" xfId="166" applyFont="1" applyFill="1" applyBorder="1" applyAlignment="1">
      <alignment horizontal="center"/>
    </xf>
    <xf numFmtId="0" fontId="47" fillId="78" borderId="4" xfId="166" applyFont="1" applyFill="1" applyBorder="1" applyAlignment="1">
      <alignment horizontal="center"/>
    </xf>
    <xf numFmtId="0" fontId="47" fillId="78" borderId="8" xfId="166" applyFont="1" applyFill="1" applyBorder="1" applyAlignment="1">
      <alignment horizontal="center"/>
    </xf>
    <xf numFmtId="0" fontId="47" fillId="78" borderId="9" xfId="166" applyFont="1" applyFill="1" applyBorder="1" applyAlignment="1">
      <alignment horizontal="center"/>
    </xf>
    <xf numFmtId="0" fontId="47" fillId="78" borderId="19" xfId="166" applyFont="1" applyFill="1" applyBorder="1" applyAlignment="1">
      <alignment horizontal="center"/>
    </xf>
    <xf numFmtId="0" fontId="47" fillId="78" borderId="10" xfId="166" applyFont="1" applyFill="1" applyBorder="1" applyAlignment="1">
      <alignment horizontal="center"/>
    </xf>
    <xf numFmtId="0" fontId="47" fillId="78" borderId="11" xfId="166" applyFont="1" applyFill="1" applyBorder="1" applyAlignment="1">
      <alignment horizontal="center"/>
    </xf>
    <xf numFmtId="0" fontId="58" fillId="23" borderId="5" xfId="166" applyFont="1" applyFill="1" applyBorder="1" applyAlignment="1">
      <alignment horizontal="center"/>
    </xf>
    <xf numFmtId="0" fontId="58" fillId="23" borderId="5" xfId="166" applyFont="1" applyFill="1" applyBorder="1" applyAlignment="1">
      <alignment horizontal="left"/>
    </xf>
    <xf numFmtId="0" fontId="58" fillId="0" borderId="0" xfId="0" applyFont="1" applyFill="1"/>
    <xf numFmtId="0" fontId="58" fillId="0" borderId="0" xfId="0" applyFont="1" applyFill="1" applyAlignment="1">
      <alignment horizontal="center"/>
    </xf>
    <xf numFmtId="0" fontId="58" fillId="79" borderId="5" xfId="166" applyFont="1" applyFill="1" applyBorder="1" applyAlignment="1">
      <alignment horizontal="center"/>
    </xf>
    <xf numFmtId="0" fontId="58" fillId="79" borderId="5" xfId="166" applyFont="1" applyFill="1" applyBorder="1" applyAlignment="1">
      <alignment horizontal="left"/>
    </xf>
    <xf numFmtId="0" fontId="58" fillId="79" borderId="4" xfId="166" applyFont="1" applyFill="1" applyBorder="1" applyAlignment="1">
      <alignment horizontal="left"/>
    </xf>
    <xf numFmtId="0" fontId="58" fillId="0" borderId="5" xfId="166" applyFont="1" applyFill="1" applyBorder="1" applyAlignment="1">
      <alignment horizontal="left"/>
    </xf>
    <xf numFmtId="164" fontId="45" fillId="0" borderId="4" xfId="165" applyNumberFormat="1" applyFont="1" applyBorder="1"/>
    <xf numFmtId="164" fontId="45" fillId="0" borderId="0" xfId="165" applyNumberFormat="1" applyFont="1"/>
    <xf numFmtId="0" fontId="46" fillId="0" borderId="15" xfId="0" applyFont="1" applyBorder="1" applyAlignment="1">
      <alignment horizontal="center"/>
    </xf>
    <xf numFmtId="0" fontId="45" fillId="26" borderId="59" xfId="0" applyFont="1" applyFill="1" applyBorder="1"/>
    <xf numFmtId="6" fontId="46" fillId="0" borderId="23" xfId="0" applyNumberFormat="1" applyFont="1" applyBorder="1"/>
    <xf numFmtId="0" fontId="45" fillId="0" borderId="15" xfId="0" applyFont="1" applyBorder="1"/>
    <xf numFmtId="164" fontId="45" fillId="0" borderId="5" xfId="165" applyNumberFormat="1" applyFont="1" applyBorder="1"/>
    <xf numFmtId="0" fontId="46" fillId="79" borderId="9" xfId="0" applyFont="1" applyFill="1" applyBorder="1" applyAlignment="1">
      <alignment horizontal="center"/>
    </xf>
    <xf numFmtId="0" fontId="46" fillId="79" borderId="10" xfId="0" applyFont="1" applyFill="1" applyBorder="1" applyAlignment="1">
      <alignment horizontal="center"/>
    </xf>
    <xf numFmtId="0" fontId="46" fillId="79" borderId="11" xfId="0" applyFont="1" applyFill="1" applyBorder="1" applyAlignment="1">
      <alignment horizontal="center"/>
    </xf>
    <xf numFmtId="6" fontId="46" fillId="19" borderId="29" xfId="0" applyNumberFormat="1" applyFont="1" applyFill="1" applyBorder="1"/>
    <xf numFmtId="9" fontId="46" fillId="19" borderId="32" xfId="1" applyFont="1" applyFill="1" applyBorder="1"/>
    <xf numFmtId="9" fontId="46" fillId="19" borderId="27" xfId="1" applyNumberFormat="1" applyFont="1" applyFill="1" applyBorder="1"/>
    <xf numFmtId="9" fontId="46" fillId="19" borderId="33" xfId="1" applyFont="1" applyFill="1" applyBorder="1"/>
    <xf numFmtId="167" fontId="15" fillId="0" borderId="4" xfId="0" applyNumberFormat="1" applyFont="1" applyBorder="1"/>
    <xf numFmtId="167" fontId="15" fillId="0" borderId="5" xfId="0" applyNumberFormat="1" applyFont="1" applyBorder="1"/>
    <xf numFmtId="9" fontId="45" fillId="0" borderId="5" xfId="1" applyFont="1" applyFill="1" applyBorder="1"/>
    <xf numFmtId="0" fontId="46" fillId="0" borderId="5" xfId="0" applyFont="1" applyBorder="1" applyAlignment="1">
      <alignment horizontal="left" indent="2"/>
    </xf>
    <xf numFmtId="9" fontId="51" fillId="0" borderId="0" xfId="0" applyNumberFormat="1" applyFont="1" applyFill="1" applyBorder="1" applyAlignment="1">
      <alignment horizontal="center" vertical="center"/>
    </xf>
    <xf numFmtId="0" fontId="45" fillId="0" borderId="53" xfId="0" applyFont="1" applyBorder="1"/>
    <xf numFmtId="0" fontId="46" fillId="0" borderId="53" xfId="0" applyFont="1" applyBorder="1" applyAlignment="1">
      <alignment horizontal="center"/>
    </xf>
    <xf numFmtId="0" fontId="46" fillId="26" borderId="54" xfId="0" applyFont="1" applyFill="1" applyBorder="1" applyAlignment="1">
      <alignment horizontal="center"/>
    </xf>
    <xf numFmtId="0" fontId="46" fillId="26" borderId="57" xfId="0" applyFont="1" applyFill="1" applyBorder="1" applyAlignment="1">
      <alignment horizontal="center"/>
    </xf>
    <xf numFmtId="0" fontId="46" fillId="19" borderId="13" xfId="0" applyFont="1" applyFill="1" applyBorder="1" applyAlignment="1">
      <alignment horizontal="left" indent="2"/>
    </xf>
    <xf numFmtId="0" fontId="46" fillId="80" borderId="17" xfId="0" applyFont="1" applyFill="1" applyBorder="1" applyAlignment="1">
      <alignment horizontal="center"/>
    </xf>
    <xf numFmtId="0" fontId="45" fillId="80" borderId="6" xfId="0" applyFont="1" applyFill="1" applyBorder="1" applyAlignment="1">
      <alignment horizontal="center"/>
    </xf>
    <xf numFmtId="0" fontId="46" fillId="80" borderId="14" xfId="0" applyFont="1" applyFill="1" applyBorder="1" applyAlignment="1">
      <alignment horizontal="center"/>
    </xf>
    <xf numFmtId="0" fontId="46" fillId="80" borderId="20" xfId="0" applyFont="1" applyFill="1" applyBorder="1" applyAlignment="1">
      <alignment horizontal="center"/>
    </xf>
    <xf numFmtId="0" fontId="46" fillId="80" borderId="6" xfId="0" applyFont="1" applyFill="1" applyBorder="1" applyAlignment="1">
      <alignment horizontal="center"/>
    </xf>
    <xf numFmtId="0" fontId="46" fillId="80" borderId="7" xfId="0" applyFont="1" applyFill="1" applyBorder="1" applyAlignment="1">
      <alignment horizontal="center"/>
    </xf>
    <xf numFmtId="0" fontId="46" fillId="80" borderId="18" xfId="0" applyFont="1" applyFill="1" applyBorder="1" applyAlignment="1">
      <alignment horizontal="center"/>
    </xf>
    <xf numFmtId="0" fontId="46" fillId="80" borderId="4" xfId="0" applyFont="1" applyFill="1" applyBorder="1" applyAlignment="1">
      <alignment horizontal="center"/>
    </xf>
    <xf numFmtId="0" fontId="46" fillId="80" borderId="15" xfId="0" applyFont="1" applyFill="1" applyBorder="1" applyAlignment="1">
      <alignment horizontal="center"/>
    </xf>
    <xf numFmtId="0" fontId="46" fillId="80" borderId="21" xfId="0" applyFont="1" applyFill="1" applyBorder="1" applyAlignment="1">
      <alignment horizontal="center"/>
    </xf>
    <xf numFmtId="0" fontId="46" fillId="80" borderId="8" xfId="0" applyFont="1" applyFill="1" applyBorder="1" applyAlignment="1">
      <alignment horizontal="center"/>
    </xf>
    <xf numFmtId="0" fontId="46" fillId="80" borderId="10" xfId="0" applyFont="1" applyFill="1" applyBorder="1" applyAlignment="1">
      <alignment horizontal="center"/>
    </xf>
    <xf numFmtId="0" fontId="46" fillId="80" borderId="16" xfId="0" applyFont="1" applyFill="1" applyBorder="1" applyAlignment="1">
      <alignment horizontal="center"/>
    </xf>
    <xf numFmtId="0" fontId="46" fillId="80" borderId="22" xfId="0" applyFont="1" applyFill="1" applyBorder="1" applyAlignment="1">
      <alignment horizontal="center"/>
    </xf>
    <xf numFmtId="0" fontId="46" fillId="80" borderId="19" xfId="0" applyFont="1" applyFill="1" applyBorder="1" applyAlignment="1">
      <alignment horizontal="center"/>
    </xf>
    <xf numFmtId="0" fontId="46" fillId="80" borderId="11" xfId="0" applyFont="1" applyFill="1" applyBorder="1" applyAlignment="1">
      <alignment horizontal="center"/>
    </xf>
    <xf numFmtId="0" fontId="46" fillId="80" borderId="46" xfId="0" applyFont="1" applyFill="1" applyBorder="1" applyAlignment="1">
      <alignment horizontal="center"/>
    </xf>
    <xf numFmtId="0" fontId="46" fillId="79" borderId="6" xfId="0" applyFont="1" applyFill="1" applyBorder="1" applyAlignment="1">
      <alignment horizontal="center"/>
    </xf>
    <xf numFmtId="0" fontId="12" fillId="26" borderId="49" xfId="0" applyFont="1" applyFill="1" applyBorder="1" applyAlignment="1">
      <alignment horizontal="center" wrapText="1"/>
    </xf>
    <xf numFmtId="0" fontId="12" fillId="26" borderId="50" xfId="0" applyFont="1" applyFill="1" applyBorder="1" applyAlignment="1">
      <alignment horizontal="center" wrapText="1"/>
    </xf>
    <xf numFmtId="0" fontId="12" fillId="26" borderId="51" xfId="0" applyFont="1" applyFill="1" applyBorder="1" applyAlignment="1">
      <alignment horizontal="center" wrapText="1"/>
    </xf>
    <xf numFmtId="0" fontId="16" fillId="79" borderId="10" xfId="0" applyFont="1" applyFill="1" applyBorder="1" applyAlignment="1">
      <alignment horizontal="center"/>
    </xf>
    <xf numFmtId="0" fontId="16" fillId="79" borderId="6" xfId="0" applyFont="1" applyFill="1" applyBorder="1" applyAlignment="1">
      <alignment horizontal="center"/>
    </xf>
    <xf numFmtId="0" fontId="16" fillId="79" borderId="4" xfId="0" applyFont="1" applyFill="1" applyBorder="1" applyAlignment="1">
      <alignment horizontal="center"/>
    </xf>
    <xf numFmtId="0" fontId="15" fillId="22" borderId="44" xfId="0" applyFont="1" applyFill="1" applyBorder="1"/>
    <xf numFmtId="0" fontId="15" fillId="22" borderId="6" xfId="0" applyFont="1" applyFill="1" applyBorder="1"/>
    <xf numFmtId="0" fontId="16" fillId="22" borderId="7" xfId="0" applyFont="1" applyFill="1" applyBorder="1" applyAlignment="1">
      <alignment horizontal="center"/>
    </xf>
    <xf numFmtId="0" fontId="15" fillId="22" borderId="9" xfId="0" applyFont="1" applyFill="1" applyBorder="1"/>
    <xf numFmtId="0" fontId="16" fillId="22" borderId="10" xfId="0" applyFont="1" applyFill="1" applyBorder="1" applyAlignment="1">
      <alignment horizontal="center"/>
    </xf>
    <xf numFmtId="0" fontId="16" fillId="22" borderId="11" xfId="0" applyFont="1" applyFill="1" applyBorder="1" applyAlignment="1">
      <alignment horizontal="center"/>
    </xf>
    <xf numFmtId="0" fontId="46" fillId="79" borderId="14" xfId="0" applyFont="1" applyFill="1" applyBorder="1" applyAlignment="1">
      <alignment horizontal="center"/>
    </xf>
    <xf numFmtId="0" fontId="46" fillId="79" borderId="20" xfId="0" applyFont="1" applyFill="1" applyBorder="1" applyAlignment="1">
      <alignment horizontal="center"/>
    </xf>
    <xf numFmtId="0" fontId="46" fillId="24" borderId="20" xfId="0" applyFont="1" applyFill="1" applyBorder="1" applyAlignment="1">
      <alignment horizontal="center"/>
    </xf>
    <xf numFmtId="0" fontId="46" fillId="79" borderId="17" xfId="0" applyFont="1" applyFill="1" applyBorder="1" applyAlignment="1">
      <alignment horizontal="center"/>
    </xf>
    <xf numFmtId="0" fontId="46" fillId="24" borderId="44" xfId="0" applyFont="1" applyFill="1" applyBorder="1" applyAlignment="1">
      <alignment horizontal="center"/>
    </xf>
    <xf numFmtId="0" fontId="46" fillId="25" borderId="44" xfId="0" applyFont="1" applyFill="1" applyBorder="1" applyAlignment="1">
      <alignment horizontal="center"/>
    </xf>
    <xf numFmtId="0" fontId="45" fillId="25" borderId="6" xfId="0" quotePrefix="1" applyFont="1" applyFill="1" applyBorder="1" applyAlignment="1">
      <alignment horizontal="center"/>
    </xf>
    <xf numFmtId="0" fontId="45" fillId="25" borderId="7" xfId="0" applyFont="1" applyFill="1" applyBorder="1" applyAlignment="1">
      <alignment horizontal="center"/>
    </xf>
    <xf numFmtId="0" fontId="46" fillId="79" borderId="4" xfId="0" applyFont="1" applyFill="1" applyBorder="1" applyAlignment="1">
      <alignment horizontal="center"/>
    </xf>
    <xf numFmtId="0" fontId="46" fillId="79" borderId="15" xfId="0" applyFont="1" applyFill="1" applyBorder="1" applyAlignment="1">
      <alignment horizontal="center"/>
    </xf>
    <xf numFmtId="0" fontId="46" fillId="79" borderId="24" xfId="0" applyFont="1" applyFill="1" applyBorder="1" applyAlignment="1">
      <alignment horizontal="center"/>
    </xf>
    <xf numFmtId="0" fontId="46" fillId="24" borderId="21" xfId="0" applyFont="1" applyFill="1" applyBorder="1" applyAlignment="1">
      <alignment horizontal="center"/>
    </xf>
    <xf numFmtId="0" fontId="46" fillId="79" borderId="18" xfId="0" applyFont="1" applyFill="1" applyBorder="1" applyAlignment="1">
      <alignment horizontal="center"/>
    </xf>
    <xf numFmtId="0" fontId="46" fillId="79" borderId="8" xfId="0" applyFont="1" applyFill="1" applyBorder="1" applyAlignment="1">
      <alignment horizontal="center"/>
    </xf>
    <xf numFmtId="0" fontId="46" fillId="79" borderId="35" xfId="0" applyFont="1" applyFill="1" applyBorder="1" applyAlignment="1">
      <alignment horizontal="center"/>
    </xf>
    <xf numFmtId="0" fontId="46" fillId="79" borderId="5" xfId="0" applyFont="1" applyFill="1" applyBorder="1" applyAlignment="1">
      <alignment horizontal="center"/>
    </xf>
    <xf numFmtId="0" fontId="46" fillId="79" borderId="39" xfId="0" applyFont="1" applyFill="1" applyBorder="1" applyAlignment="1">
      <alignment horizontal="center"/>
    </xf>
    <xf numFmtId="0" fontId="46" fillId="24" borderId="41" xfId="0" applyFont="1" applyFill="1" applyBorder="1" applyAlignment="1">
      <alignment horizontal="center"/>
    </xf>
    <xf numFmtId="0" fontId="46" fillId="25" borderId="41" xfId="0" applyFont="1" applyFill="1" applyBorder="1" applyAlignment="1">
      <alignment horizontal="center"/>
    </xf>
    <xf numFmtId="0" fontId="46" fillId="25" borderId="4" xfId="0" applyFont="1" applyFill="1" applyBorder="1" applyAlignment="1">
      <alignment horizontal="center"/>
    </xf>
    <xf numFmtId="0" fontId="46" fillId="25" borderId="8" xfId="0" applyFont="1" applyFill="1" applyBorder="1" applyAlignment="1">
      <alignment horizontal="center"/>
    </xf>
    <xf numFmtId="0" fontId="46" fillId="79" borderId="16" xfId="0" applyFont="1" applyFill="1" applyBorder="1" applyAlignment="1">
      <alignment horizontal="center"/>
    </xf>
    <xf numFmtId="0" fontId="46" fillId="79" borderId="22" xfId="0" applyFont="1" applyFill="1" applyBorder="1" applyAlignment="1">
      <alignment horizontal="center"/>
    </xf>
    <xf numFmtId="0" fontId="46" fillId="24" borderId="22" xfId="0" applyFont="1" applyFill="1" applyBorder="1" applyAlignment="1">
      <alignment horizontal="center"/>
    </xf>
    <xf numFmtId="0" fontId="46" fillId="79" borderId="19" xfId="0" applyFont="1" applyFill="1" applyBorder="1" applyAlignment="1">
      <alignment horizontal="center"/>
    </xf>
    <xf numFmtId="0" fontId="46" fillId="24" borderId="9" xfId="0" applyFont="1" applyFill="1" applyBorder="1" applyAlignment="1">
      <alignment horizontal="center"/>
    </xf>
    <xf numFmtId="0" fontId="46" fillId="25" borderId="9" xfId="0" applyFont="1" applyFill="1" applyBorder="1" applyAlignment="1">
      <alignment horizontal="center"/>
    </xf>
    <xf numFmtId="0" fontId="46" fillId="25" borderId="10" xfId="0" applyFont="1" applyFill="1" applyBorder="1" applyAlignment="1">
      <alignment horizontal="center"/>
    </xf>
    <xf numFmtId="0" fontId="46" fillId="25" borderId="11" xfId="0" applyFont="1" applyFill="1" applyBorder="1" applyAlignment="1">
      <alignment horizontal="center"/>
    </xf>
    <xf numFmtId="6" fontId="45" fillId="0" borderId="35" xfId="0" applyNumberFormat="1" applyFont="1" applyBorder="1"/>
    <xf numFmtId="6" fontId="45" fillId="0" borderId="30" xfId="0" applyNumberFormat="1" applyFont="1" applyBorder="1"/>
    <xf numFmtId="9" fontId="45" fillId="0" borderId="39" xfId="1" applyNumberFormat="1" applyFont="1" applyBorder="1"/>
    <xf numFmtId="9" fontId="45" fillId="0" borderId="5" xfId="1" applyNumberFormat="1" applyFont="1" applyBorder="1"/>
    <xf numFmtId="6" fontId="45" fillId="0" borderId="20" xfId="0" applyNumberFormat="1" applyFont="1" applyBorder="1"/>
    <xf numFmtId="6" fontId="45" fillId="0" borderId="41" xfId="0" applyNumberFormat="1" applyFont="1" applyBorder="1"/>
    <xf numFmtId="9" fontId="45" fillId="0" borderId="8" xfId="1" applyFont="1" applyBorder="1"/>
    <xf numFmtId="6" fontId="45" fillId="0" borderId="54" xfId="0" applyNumberFormat="1" applyFont="1" applyFill="1" applyBorder="1"/>
    <xf numFmtId="6" fontId="45" fillId="20" borderId="41" xfId="0" applyNumberFormat="1" applyFont="1" applyFill="1" applyBorder="1"/>
    <xf numFmtId="6" fontId="45" fillId="23" borderId="30" xfId="0" applyNumberFormat="1" applyFont="1" applyFill="1" applyBorder="1"/>
    <xf numFmtId="9" fontId="45" fillId="23" borderId="39" xfId="1" applyNumberFormat="1" applyFont="1" applyFill="1" applyBorder="1"/>
    <xf numFmtId="9" fontId="45" fillId="20" borderId="8" xfId="1" applyFont="1" applyFill="1" applyBorder="1"/>
    <xf numFmtId="6" fontId="45" fillId="20" borderId="77" xfId="0" applyNumberFormat="1" applyFont="1" applyFill="1" applyBorder="1"/>
    <xf numFmtId="6" fontId="45" fillId="20" borderId="42" xfId="0" applyNumberFormat="1" applyFont="1" applyFill="1" applyBorder="1"/>
    <xf numFmtId="9" fontId="45" fillId="20" borderId="40" xfId="1" applyFont="1" applyFill="1" applyBorder="1"/>
    <xf numFmtId="6" fontId="45" fillId="20" borderId="78" xfId="0" applyNumberFormat="1" applyFont="1" applyFill="1" applyBorder="1"/>
    <xf numFmtId="6" fontId="46" fillId="20" borderId="27" xfId="0" applyNumberFormat="1" applyFont="1" applyFill="1" applyBorder="1"/>
    <xf numFmtId="6" fontId="46" fillId="20" borderId="28" xfId="0" applyNumberFormat="1" applyFont="1" applyFill="1" applyBorder="1"/>
    <xf numFmtId="6" fontId="46" fillId="20" borderId="29" xfId="0" applyNumberFormat="1" applyFont="1" applyFill="1" applyBorder="1"/>
    <xf numFmtId="6" fontId="46" fillId="20" borderId="13" xfId="0" applyNumberFormat="1" applyFont="1" applyFill="1" applyBorder="1"/>
    <xf numFmtId="9" fontId="46" fillId="23" borderId="33" xfId="1" applyNumberFormat="1" applyFont="1" applyFill="1" applyBorder="1"/>
    <xf numFmtId="9" fontId="46" fillId="20" borderId="27" xfId="1" applyFont="1" applyFill="1" applyBorder="1"/>
    <xf numFmtId="9" fontId="46" fillId="20" borderId="33" xfId="1" applyFont="1" applyFill="1" applyBorder="1"/>
    <xf numFmtId="6" fontId="46" fillId="20" borderId="49" xfId="0" applyNumberFormat="1" applyFont="1" applyFill="1" applyBorder="1"/>
    <xf numFmtId="6" fontId="46" fillId="20" borderId="50" xfId="0" applyNumberFormat="1" applyFont="1" applyFill="1" applyBorder="1"/>
    <xf numFmtId="0" fontId="46" fillId="0" borderId="0" xfId="0" applyFont="1"/>
    <xf numFmtId="9" fontId="45" fillId="0" borderId="39" xfId="1" applyFont="1" applyBorder="1"/>
    <xf numFmtId="6" fontId="45" fillId="0" borderId="18" xfId="0" applyNumberFormat="1" applyFont="1" applyBorder="1"/>
    <xf numFmtId="6" fontId="45" fillId="0" borderId="12" xfId="0" applyNumberFormat="1" applyFont="1" applyFill="1" applyBorder="1"/>
    <xf numFmtId="6" fontId="45" fillId="0" borderId="25" xfId="0" applyNumberFormat="1" applyFont="1" applyFill="1" applyBorder="1"/>
    <xf numFmtId="6" fontId="45" fillId="0" borderId="26" xfId="0" applyNumberFormat="1" applyFont="1" applyFill="1" applyBorder="1"/>
    <xf numFmtId="6" fontId="45" fillId="0" borderId="42" xfId="0" applyNumberFormat="1" applyFont="1" applyFill="1" applyBorder="1"/>
    <xf numFmtId="6" fontId="45" fillId="0" borderId="31" xfId="0" applyNumberFormat="1" applyFont="1" applyFill="1" applyBorder="1"/>
    <xf numFmtId="9" fontId="45" fillId="0" borderId="43" xfId="1" applyNumberFormat="1" applyFont="1" applyFill="1" applyBorder="1"/>
    <xf numFmtId="9" fontId="45" fillId="0" borderId="12" xfId="1" applyFont="1" applyFill="1" applyBorder="1"/>
    <xf numFmtId="9" fontId="45" fillId="0" borderId="40" xfId="1" applyFont="1" applyFill="1" applyBorder="1"/>
    <xf numFmtId="6" fontId="45" fillId="0" borderId="57" xfId="0" applyNumberFormat="1" applyFont="1" applyFill="1" applyBorder="1"/>
    <xf numFmtId="6" fontId="46" fillId="20" borderId="32" xfId="0" applyNumberFormat="1" applyFont="1" applyFill="1" applyBorder="1"/>
    <xf numFmtId="9" fontId="46" fillId="20" borderId="33" xfId="1" applyNumberFormat="1" applyFont="1" applyFill="1" applyBorder="1"/>
    <xf numFmtId="6" fontId="46" fillId="23" borderId="27" xfId="0" applyNumberFormat="1" applyFont="1" applyFill="1" applyBorder="1"/>
    <xf numFmtId="9" fontId="46" fillId="23" borderId="27" xfId="1" applyFont="1" applyFill="1" applyBorder="1"/>
    <xf numFmtId="6" fontId="46" fillId="19" borderId="27" xfId="0" applyNumberFormat="1" applyFont="1" applyFill="1" applyBorder="1"/>
    <xf numFmtId="6" fontId="46" fillId="19" borderId="28" xfId="0" applyNumberFormat="1" applyFont="1" applyFill="1" applyBorder="1"/>
    <xf numFmtId="6" fontId="46" fillId="19" borderId="13" xfId="0" applyNumberFormat="1" applyFont="1" applyFill="1" applyBorder="1"/>
    <xf numFmtId="6" fontId="46" fillId="19" borderId="32" xfId="0" applyNumberFormat="1" applyFont="1" applyFill="1" applyBorder="1"/>
    <xf numFmtId="9" fontId="46" fillId="19" borderId="33" xfId="1" applyNumberFormat="1" applyFont="1" applyFill="1" applyBorder="1"/>
    <xf numFmtId="9" fontId="46" fillId="19" borderId="27" xfId="1" applyFont="1" applyFill="1" applyBorder="1"/>
    <xf numFmtId="6" fontId="46" fillId="19" borderId="49" xfId="0" applyNumberFormat="1" applyFont="1" applyFill="1" applyBorder="1"/>
    <xf numFmtId="6" fontId="46" fillId="19" borderId="50" xfId="0" applyNumberFormat="1" applyFont="1" applyFill="1" applyBorder="1"/>
    <xf numFmtId="6" fontId="46" fillId="25" borderId="27" xfId="0" applyNumberFormat="1" applyFont="1" applyFill="1" applyBorder="1"/>
    <xf numFmtId="9" fontId="46" fillId="25" borderId="27" xfId="1" applyFont="1" applyFill="1" applyBorder="1"/>
    <xf numFmtId="6" fontId="45" fillId="0" borderId="42" xfId="0" applyNumberFormat="1" applyFont="1" applyBorder="1"/>
    <xf numFmtId="6" fontId="45" fillId="0" borderId="31" xfId="0" applyNumberFormat="1" applyFont="1" applyBorder="1"/>
    <xf numFmtId="9" fontId="45" fillId="0" borderId="43" xfId="1" applyNumberFormat="1" applyFont="1" applyBorder="1"/>
    <xf numFmtId="9" fontId="45" fillId="0" borderId="40" xfId="1" applyFont="1" applyBorder="1"/>
    <xf numFmtId="0" fontId="45" fillId="20" borderId="4" xfId="0" applyFont="1" applyFill="1" applyBorder="1" applyAlignment="1">
      <alignment horizontal="left" indent="1"/>
    </xf>
    <xf numFmtId="0" fontId="45" fillId="20" borderId="12" xfId="0" applyFont="1" applyFill="1" applyBorder="1" applyAlignment="1">
      <alignment horizontal="left" indent="1"/>
    </xf>
    <xf numFmtId="9" fontId="52" fillId="26" borderId="29" xfId="0" applyNumberFormat="1" applyFont="1" applyFill="1" applyBorder="1" applyAlignment="1">
      <alignment horizontal="center"/>
    </xf>
    <xf numFmtId="6" fontId="15" fillId="0" borderId="0" xfId="0" applyNumberFormat="1" applyFont="1"/>
    <xf numFmtId="0" fontId="15" fillId="0" borderId="0" xfId="0" applyFont="1" applyAlignment="1">
      <alignment horizontal="center"/>
    </xf>
    <xf numFmtId="164" fontId="22" fillId="22" borderId="0" xfId="55" applyNumberFormat="1" applyFont="1" applyFill="1" applyAlignment="1">
      <alignment horizontal="center"/>
    </xf>
    <xf numFmtId="164" fontId="22" fillId="22" borderId="49" xfId="55" applyNumberFormat="1" applyFont="1" applyFill="1" applyBorder="1" applyAlignment="1">
      <alignment horizontal="center"/>
    </xf>
    <xf numFmtId="164" fontId="22" fillId="22" borderId="0" xfId="55" quotePrefix="1" applyNumberFormat="1" applyFont="1" applyFill="1" applyAlignment="1">
      <alignment horizontal="center"/>
    </xf>
    <xf numFmtId="164" fontId="22" fillId="22" borderId="0" xfId="55" applyNumberFormat="1" applyFont="1" applyFill="1"/>
    <xf numFmtId="164" fontId="2" fillId="27" borderId="0" xfId="55" applyNumberFormat="1" applyFont="1" applyFill="1"/>
    <xf numFmtId="164" fontId="2" fillId="0" borderId="0" xfId="0" applyNumberFormat="1" applyFont="1"/>
    <xf numFmtId="164" fontId="0" fillId="0" borderId="0" xfId="0" applyNumberFormat="1"/>
    <xf numFmtId="44" fontId="0" fillId="0" borderId="0" xfId="0" applyNumberFormat="1"/>
    <xf numFmtId="164" fontId="0" fillId="22" borderId="0" xfId="55" applyNumberFormat="1" applyFont="1" applyFill="1"/>
    <xf numFmtId="164" fontId="0" fillId="22" borderId="0" xfId="0" applyNumberFormat="1" applyFill="1"/>
    <xf numFmtId="0" fontId="46" fillId="79" borderId="7" xfId="0" applyFont="1" applyFill="1" applyBorder="1" applyAlignment="1">
      <alignment horizontal="center"/>
    </xf>
    <xf numFmtId="6" fontId="45" fillId="0" borderId="55" xfId="0" applyNumberFormat="1" applyFont="1" applyBorder="1"/>
    <xf numFmtId="0" fontId="59" fillId="21" borderId="29" xfId="0" applyFont="1" applyFill="1" applyBorder="1" applyAlignment="1">
      <alignment horizontal="center" vertical="center"/>
    </xf>
    <xf numFmtId="0" fontId="15" fillId="0" borderId="0" xfId="0" applyFont="1" applyFill="1"/>
    <xf numFmtId="0" fontId="59" fillId="81" borderId="29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6" fillId="0" borderId="0" xfId="0" applyFont="1" applyBorder="1"/>
    <xf numFmtId="0" fontId="16" fillId="0" borderId="0" xfId="0" applyFont="1" applyFill="1"/>
    <xf numFmtId="9" fontId="45" fillId="0" borderId="0" xfId="0" applyNumberFormat="1" applyFont="1"/>
    <xf numFmtId="0" fontId="61" fillId="0" borderId="0" xfId="0" applyFont="1"/>
    <xf numFmtId="0" fontId="61" fillId="0" borderId="0" xfId="0" applyFont="1" applyBorder="1"/>
    <xf numFmtId="9" fontId="62" fillId="22" borderId="29" xfId="0" applyNumberFormat="1" applyFont="1" applyFill="1" applyBorder="1" applyAlignment="1">
      <alignment horizontal="center"/>
    </xf>
    <xf numFmtId="0" fontId="15" fillId="26" borderId="0" xfId="0" applyFont="1" applyFill="1"/>
    <xf numFmtId="0" fontId="16" fillId="22" borderId="6" xfId="0" applyFont="1" applyFill="1" applyBorder="1" applyAlignment="1">
      <alignment wrapText="1"/>
    </xf>
    <xf numFmtId="0" fontId="16" fillId="22" borderId="10" xfId="0" applyFont="1" applyFill="1" applyBorder="1" applyAlignment="1">
      <alignment wrapText="1"/>
    </xf>
    <xf numFmtId="6" fontId="46" fillId="22" borderId="23" xfId="0" applyNumberFormat="1" applyFont="1" applyFill="1" applyBorder="1"/>
    <xf numFmtId="164" fontId="45" fillId="22" borderId="5" xfId="165" applyNumberFormat="1" applyFont="1" applyFill="1" applyBorder="1"/>
    <xf numFmtId="164" fontId="2" fillId="0" borderId="0" xfId="55" applyNumberFormat="1" applyFont="1"/>
    <xf numFmtId="164" fontId="2" fillId="0" borderId="0" xfId="55" applyNumberFormat="1" applyFont="1" applyFill="1"/>
    <xf numFmtId="0" fontId="58" fillId="83" borderId="5" xfId="166" applyFont="1" applyFill="1" applyBorder="1" applyAlignment="1">
      <alignment horizontal="center"/>
    </xf>
    <xf numFmtId="0" fontId="58" fillId="83" borderId="5" xfId="166" applyFont="1" applyFill="1" applyBorder="1" applyAlignment="1">
      <alignment horizontal="left"/>
    </xf>
    <xf numFmtId="9" fontId="0" fillId="0" borderId="0" xfId="1" applyFont="1" applyFill="1"/>
    <xf numFmtId="9" fontId="3" fillId="13" borderId="2" xfId="1" quotePrefix="1" applyFont="1" applyFill="1" applyBorder="1" applyAlignment="1" applyProtection="1">
      <alignment horizontal="left" vertical="center" indent="1"/>
      <protection locked="0"/>
    </xf>
    <xf numFmtId="9" fontId="3" fillId="14" borderId="2" xfId="1" quotePrefix="1" applyFont="1" applyFill="1" applyBorder="1" applyAlignment="1" applyProtection="1">
      <alignment horizontal="left" vertical="center" indent="1"/>
      <protection locked="0"/>
    </xf>
    <xf numFmtId="9" fontId="0" fillId="0" borderId="0" xfId="1" applyFont="1"/>
    <xf numFmtId="9" fontId="0" fillId="0" borderId="0" xfId="1" quotePrefix="1" applyFont="1" applyProtection="1">
      <protection locked="0"/>
    </xf>
    <xf numFmtId="9" fontId="0" fillId="0" borderId="0" xfId="1" applyFont="1" applyProtection="1">
      <protection locked="0"/>
    </xf>
    <xf numFmtId="9" fontId="9" fillId="0" borderId="1" xfId="1" quotePrefix="1" applyFont="1" applyBorder="1" applyAlignment="1">
      <alignment horizontal="left" vertical="center" wrapText="1" indent="1"/>
    </xf>
    <xf numFmtId="9" fontId="5" fillId="15" borderId="1" xfId="1" quotePrefix="1" applyFont="1" applyFill="1" applyBorder="1" applyAlignment="1">
      <alignment horizontal="right" vertical="center"/>
    </xf>
    <xf numFmtId="9" fontId="11" fillId="0" borderId="1" xfId="1" applyFont="1" applyBorder="1" applyAlignment="1">
      <alignment horizontal="right" vertical="center"/>
    </xf>
    <xf numFmtId="9" fontId="11" fillId="3" borderId="2" xfId="1" applyFont="1" applyFill="1" applyBorder="1" applyAlignment="1" applyProtection="1">
      <alignment vertical="center" wrapText="1"/>
      <protection locked="0"/>
    </xf>
    <xf numFmtId="168" fontId="63" fillId="26" borderId="50" xfId="0" applyNumberFormat="1" applyFont="1" applyFill="1" applyBorder="1" applyAlignment="1">
      <alignment vertical="center"/>
    </xf>
    <xf numFmtId="0" fontId="47" fillId="26" borderId="51" xfId="0" applyFont="1" applyFill="1" applyBorder="1" applyAlignment="1"/>
    <xf numFmtId="168" fontId="64" fillId="26" borderId="50" xfId="0" applyNumberFormat="1" applyFont="1" applyFill="1" applyBorder="1" applyAlignment="1">
      <alignment vertical="center"/>
    </xf>
    <xf numFmtId="0" fontId="12" fillId="24" borderId="80" xfId="0" applyFont="1" applyFill="1" applyBorder="1" applyAlignment="1">
      <alignment horizontal="center"/>
    </xf>
    <xf numFmtId="0" fontId="12" fillId="24" borderId="80" xfId="0" applyFont="1" applyFill="1" applyBorder="1" applyAlignment="1">
      <alignment horizontal="center" vertical="center"/>
    </xf>
    <xf numFmtId="0" fontId="57" fillId="0" borderId="0" xfId="0" applyFont="1" applyAlignment="1">
      <alignment horizontal="center"/>
    </xf>
    <xf numFmtId="3" fontId="57" fillId="0" borderId="0" xfId="0" applyNumberFormat="1" applyFont="1" applyAlignment="1">
      <alignment horizontal="center"/>
    </xf>
    <xf numFmtId="0" fontId="57" fillId="0" borderId="80" xfId="0" applyFont="1" applyBorder="1" applyAlignment="1">
      <alignment horizontal="center"/>
    </xf>
    <xf numFmtId="0" fontId="57" fillId="0" borderId="0" xfId="0" applyFont="1"/>
    <xf numFmtId="3" fontId="57" fillId="0" borderId="0" xfId="0" applyNumberFormat="1" applyFont="1"/>
    <xf numFmtId="0" fontId="57" fillId="0" borderId="80" xfId="0" applyFont="1" applyBorder="1"/>
    <xf numFmtId="169" fontId="57" fillId="77" borderId="80" xfId="0" applyNumberFormat="1" applyFont="1" applyFill="1" applyBorder="1" applyAlignment="1">
      <alignment horizontal="right"/>
    </xf>
    <xf numFmtId="169" fontId="57" fillId="0" borderId="80" xfId="0" applyNumberFormat="1" applyFont="1" applyBorder="1"/>
    <xf numFmtId="0" fontId="12" fillId="84" borderId="80" xfId="0" applyFont="1" applyFill="1" applyBorder="1"/>
    <xf numFmtId="169" fontId="12" fillId="84" borderId="80" xfId="0" applyNumberFormat="1" applyFont="1" applyFill="1" applyBorder="1" applyAlignment="1">
      <alignment horizontal="right"/>
    </xf>
    <xf numFmtId="3" fontId="57" fillId="84" borderId="0" xfId="0" applyNumberFormat="1" applyFont="1" applyFill="1"/>
    <xf numFmtId="169" fontId="57" fillId="84" borderId="80" xfId="0" applyNumberFormat="1" applyFont="1" applyFill="1" applyBorder="1"/>
    <xf numFmtId="0" fontId="57" fillId="0" borderId="81" xfId="0" applyFont="1" applyBorder="1"/>
    <xf numFmtId="169" fontId="57" fillId="77" borderId="81" xfId="0" applyNumberFormat="1" applyFont="1" applyFill="1" applyBorder="1" applyAlignment="1">
      <alignment horizontal="right"/>
    </xf>
    <xf numFmtId="0" fontId="57" fillId="24" borderId="80" xfId="0" applyFont="1" applyFill="1" applyBorder="1"/>
    <xf numFmtId="169" fontId="57" fillId="24" borderId="80" xfId="0" applyNumberFormat="1" applyFont="1" applyFill="1" applyBorder="1" applyAlignment="1">
      <alignment horizontal="right"/>
    </xf>
    <xf numFmtId="0" fontId="57" fillId="84" borderId="80" xfId="0" applyFont="1" applyFill="1" applyBorder="1"/>
    <xf numFmtId="0" fontId="57" fillId="0" borderId="80" xfId="0" applyFont="1" applyFill="1" applyBorder="1"/>
    <xf numFmtId="166" fontId="57" fillId="0" borderId="80" xfId="0" applyNumberFormat="1" applyFont="1" applyFill="1" applyBorder="1" applyAlignment="1">
      <alignment horizontal="right"/>
    </xf>
    <xf numFmtId="0" fontId="57" fillId="0" borderId="82" xfId="0" applyFont="1" applyFill="1" applyBorder="1"/>
    <xf numFmtId="166" fontId="57" fillId="0" borderId="82" xfId="0" applyNumberFormat="1" applyFont="1" applyFill="1" applyBorder="1" applyAlignment="1">
      <alignment horizontal="right"/>
    </xf>
    <xf numFmtId="0" fontId="57" fillId="0" borderId="82" xfId="0" applyFont="1" applyBorder="1"/>
    <xf numFmtId="166" fontId="57" fillId="77" borderId="80" xfId="0" applyNumberFormat="1" applyFont="1" applyFill="1" applyBorder="1" applyAlignment="1">
      <alignment horizontal="right"/>
    </xf>
    <xf numFmtId="3" fontId="57" fillId="0" borderId="81" xfId="0" applyNumberFormat="1" applyFont="1" applyBorder="1"/>
    <xf numFmtId="0" fontId="57" fillId="77" borderId="83" xfId="0" applyFont="1" applyFill="1" applyBorder="1"/>
    <xf numFmtId="169" fontId="57" fillId="77" borderId="83" xfId="0" applyNumberFormat="1" applyFont="1" applyFill="1" applyBorder="1" applyAlignment="1">
      <alignment horizontal="left"/>
    </xf>
    <xf numFmtId="169" fontId="57" fillId="77" borderId="83" xfId="0" applyNumberFormat="1" applyFont="1" applyFill="1" applyBorder="1"/>
    <xf numFmtId="0" fontId="3" fillId="0" borderId="80" xfId="37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horizontal="center"/>
    </xf>
    <xf numFmtId="0" fontId="57" fillId="0" borderId="0" xfId="0" applyFont="1" applyFill="1"/>
    <xf numFmtId="0" fontId="57" fillId="0" borderId="81" xfId="0" applyFont="1" applyFill="1" applyBorder="1"/>
    <xf numFmtId="169" fontId="57" fillId="0" borderId="83" xfId="0" applyNumberFormat="1" applyFont="1" applyFill="1" applyBorder="1"/>
    <xf numFmtId="170" fontId="22" fillId="22" borderId="0" xfId="55" applyNumberFormat="1" applyFont="1" applyFill="1" applyAlignment="1">
      <alignment horizontal="left"/>
    </xf>
    <xf numFmtId="164" fontId="22" fillId="22" borderId="0" xfId="55" applyNumberFormat="1" applyFont="1" applyFill="1" applyAlignment="1">
      <alignment horizontal="left" indent="1"/>
    </xf>
    <xf numFmtId="170" fontId="22" fillId="22" borderId="0" xfId="55" applyNumberFormat="1" applyFont="1" applyFill="1"/>
    <xf numFmtId="168" fontId="67" fillId="26" borderId="50" xfId="0" applyNumberFormat="1" applyFont="1" applyFill="1" applyBorder="1" applyAlignment="1">
      <alignment vertical="center"/>
    </xf>
    <xf numFmtId="0" fontId="12" fillId="22" borderId="29" xfId="0" applyFont="1" applyFill="1" applyBorder="1" applyAlignment="1">
      <alignment horizontal="center"/>
    </xf>
    <xf numFmtId="9" fontId="12" fillId="22" borderId="29" xfId="1" applyFont="1" applyFill="1" applyBorder="1" applyAlignment="1">
      <alignment horizontal="center"/>
    </xf>
    <xf numFmtId="9" fontId="57" fillId="0" borderId="0" xfId="1" applyFont="1" applyAlignment="1"/>
    <xf numFmtId="0" fontId="12" fillId="0" borderId="81" xfId="0" applyFont="1" applyFill="1" applyBorder="1"/>
    <xf numFmtId="169" fontId="12" fillId="0" borderId="81" xfId="0" applyNumberFormat="1" applyFont="1" applyFill="1" applyBorder="1" applyAlignment="1">
      <alignment horizontal="right"/>
    </xf>
    <xf numFmtId="0" fontId="57" fillId="0" borderId="0" xfId="0" applyFont="1" applyFill="1" applyBorder="1"/>
    <xf numFmtId="3" fontId="57" fillId="0" borderId="0" xfId="0" applyNumberFormat="1" applyFont="1" applyFill="1" applyBorder="1"/>
    <xf numFmtId="169" fontId="57" fillId="0" borderId="81" xfId="0" applyNumberFormat="1" applyFont="1" applyFill="1" applyBorder="1"/>
    <xf numFmtId="6" fontId="45" fillId="0" borderId="21" xfId="0" applyNumberFormat="1" applyFont="1" applyFill="1" applyBorder="1"/>
    <xf numFmtId="6" fontId="45" fillId="0" borderId="30" xfId="0" applyNumberFormat="1" applyFont="1" applyFill="1" applyBorder="1"/>
    <xf numFmtId="0" fontId="60" fillId="21" borderId="34" xfId="0" applyFont="1" applyFill="1" applyBorder="1" applyAlignment="1">
      <alignment horizontal="center" vertical="center" wrapText="1"/>
    </xf>
    <xf numFmtId="0" fontId="60" fillId="21" borderId="35" xfId="0" applyFont="1" applyFill="1" applyBorder="1" applyAlignment="1">
      <alignment horizontal="center" vertical="center" wrapText="1"/>
    </xf>
    <xf numFmtId="0" fontId="52" fillId="26" borderId="49" xfId="0" applyFont="1" applyFill="1" applyBorder="1" applyAlignment="1">
      <alignment horizontal="center"/>
    </xf>
    <xf numFmtId="0" fontId="52" fillId="26" borderId="50" xfId="0" applyFont="1" applyFill="1" applyBorder="1" applyAlignment="1">
      <alignment horizontal="center"/>
    </xf>
    <xf numFmtId="0" fontId="52" fillId="26" borderId="51" xfId="0" applyFont="1" applyFill="1" applyBorder="1" applyAlignment="1">
      <alignment horizontal="center"/>
    </xf>
    <xf numFmtId="0" fontId="50" fillId="0" borderId="0" xfId="0" applyFont="1" applyFill="1" applyAlignment="1">
      <alignment horizontal="center" vertical="center"/>
    </xf>
    <xf numFmtId="0" fontId="18" fillId="21" borderId="47" xfId="0" applyFont="1" applyFill="1" applyBorder="1" applyAlignment="1">
      <alignment horizontal="center" vertical="center" wrapText="1"/>
    </xf>
    <xf numFmtId="0" fontId="18" fillId="21" borderId="48" xfId="0" applyFont="1" applyFill="1" applyBorder="1" applyAlignment="1">
      <alignment horizontal="center" vertical="center" wrapText="1"/>
    </xf>
    <xf numFmtId="0" fontId="19" fillId="76" borderId="49" xfId="0" applyFont="1" applyFill="1" applyBorder="1" applyAlignment="1">
      <alignment horizontal="center" vertical="center"/>
    </xf>
    <xf numFmtId="0" fontId="19" fillId="76" borderId="51" xfId="0" applyFont="1" applyFill="1" applyBorder="1" applyAlignment="1">
      <alignment horizontal="center" vertical="center"/>
    </xf>
    <xf numFmtId="9" fontId="51" fillId="0" borderId="52" xfId="0" applyNumberFormat="1" applyFont="1" applyFill="1" applyBorder="1" applyAlignment="1">
      <alignment horizontal="center" vertical="center"/>
    </xf>
    <xf numFmtId="9" fontId="51" fillId="0" borderId="59" xfId="0" applyNumberFormat="1" applyFont="1" applyFill="1" applyBorder="1" applyAlignment="1">
      <alignment horizontal="center" vertical="center"/>
    </xf>
    <xf numFmtId="9" fontId="51" fillId="0" borderId="60" xfId="0" applyNumberFormat="1" applyFont="1" applyFill="1" applyBorder="1" applyAlignment="1">
      <alignment horizontal="center" vertical="center"/>
    </xf>
    <xf numFmtId="9" fontId="51" fillId="0" borderId="62" xfId="0" applyNumberFormat="1" applyFont="1" applyFill="1" applyBorder="1" applyAlignment="1">
      <alignment horizontal="center" vertical="center"/>
    </xf>
    <xf numFmtId="0" fontId="59" fillId="21" borderId="49" xfId="0" applyFont="1" applyFill="1" applyBorder="1" applyAlignment="1">
      <alignment horizontal="center" vertical="center"/>
    </xf>
    <xf numFmtId="0" fontId="59" fillId="21" borderId="51" xfId="0" applyFont="1" applyFill="1" applyBorder="1" applyAlignment="1">
      <alignment horizontal="center" vertical="center"/>
    </xf>
    <xf numFmtId="0" fontId="46" fillId="79" borderId="44" xfId="0" applyFont="1" applyFill="1" applyBorder="1" applyAlignment="1">
      <alignment horizontal="center"/>
    </xf>
    <xf numFmtId="0" fontId="46" fillId="79" borderId="6" xfId="0" applyFont="1" applyFill="1" applyBorder="1" applyAlignment="1">
      <alignment horizontal="center"/>
    </xf>
    <xf numFmtId="0" fontId="46" fillId="79" borderId="7" xfId="0" applyFont="1" applyFill="1" applyBorder="1" applyAlignment="1">
      <alignment horizontal="center"/>
    </xf>
    <xf numFmtId="164" fontId="21" fillId="26" borderId="49" xfId="55" applyNumberFormat="1" applyFont="1" applyFill="1" applyBorder="1" applyAlignment="1">
      <alignment horizontal="center"/>
    </xf>
    <xf numFmtId="164" fontId="21" fillId="26" borderId="50" xfId="55" applyNumberFormat="1" applyFont="1" applyFill="1" applyBorder="1" applyAlignment="1">
      <alignment horizontal="center"/>
    </xf>
    <xf numFmtId="0" fontId="2" fillId="77" borderId="61" xfId="166" applyFont="1" applyFill="1" applyBorder="1" applyAlignment="1">
      <alignment horizontal="center"/>
    </xf>
    <xf numFmtId="6" fontId="45" fillId="0" borderId="15" xfId="0" applyNumberFormat="1" applyFont="1" applyBorder="1" applyAlignment="1">
      <alignment horizontal="left" vertical="top" wrapText="1"/>
    </xf>
    <xf numFmtId="6" fontId="45" fillId="0" borderId="53" xfId="0" applyNumberFormat="1" applyFont="1" applyBorder="1" applyAlignment="1">
      <alignment horizontal="left" vertical="top" wrapText="1"/>
    </xf>
    <xf numFmtId="6" fontId="45" fillId="0" borderId="18" xfId="0" applyNumberFormat="1" applyFont="1" applyBorder="1" applyAlignment="1">
      <alignment horizontal="left" vertical="top" wrapText="1"/>
    </xf>
    <xf numFmtId="6" fontId="45" fillId="20" borderId="15" xfId="0" applyNumberFormat="1" applyFont="1" applyFill="1" applyBorder="1" applyAlignment="1">
      <alignment horizontal="left" wrapText="1"/>
    </xf>
    <xf numFmtId="6" fontId="45" fillId="20" borderId="53" xfId="0" applyNumberFormat="1" applyFont="1" applyFill="1" applyBorder="1" applyAlignment="1">
      <alignment horizontal="left" wrapText="1"/>
    </xf>
    <xf numFmtId="6" fontId="45" fillId="20" borderId="18" xfId="0" applyNumberFormat="1" applyFont="1" applyFill="1" applyBorder="1" applyAlignment="1">
      <alignment horizontal="left" wrapText="1"/>
    </xf>
    <xf numFmtId="0" fontId="46" fillId="79" borderId="49" xfId="0" applyFont="1" applyFill="1" applyBorder="1" applyAlignment="1">
      <alignment horizontal="center"/>
    </xf>
    <xf numFmtId="0" fontId="46" fillId="79" borderId="50" xfId="0" applyFont="1" applyFill="1" applyBorder="1" applyAlignment="1">
      <alignment horizontal="center"/>
    </xf>
    <xf numFmtId="0" fontId="46" fillId="79" borderId="51" xfId="0" applyFont="1" applyFill="1" applyBorder="1" applyAlignment="1">
      <alignment horizontal="center"/>
    </xf>
    <xf numFmtId="0" fontId="46" fillId="24" borderId="15" xfId="0" applyFont="1" applyFill="1" applyBorder="1" applyAlignment="1">
      <alignment horizontal="center"/>
    </xf>
    <xf numFmtId="0" fontId="46" fillId="24" borderId="53" xfId="0" applyFont="1" applyFill="1" applyBorder="1" applyAlignment="1">
      <alignment horizontal="center"/>
    </xf>
    <xf numFmtId="0" fontId="46" fillId="24" borderId="37" xfId="0" applyFont="1" applyFill="1" applyBorder="1" applyAlignment="1">
      <alignment horizontal="center"/>
    </xf>
    <xf numFmtId="0" fontId="46" fillId="24" borderId="14" xfId="0" applyFont="1" applyFill="1" applyBorder="1" applyAlignment="1">
      <alignment horizontal="center"/>
    </xf>
    <xf numFmtId="0" fontId="46" fillId="24" borderId="55" xfId="0" applyFont="1" applyFill="1" applyBorder="1" applyAlignment="1">
      <alignment horizontal="center"/>
    </xf>
    <xf numFmtId="0" fontId="46" fillId="24" borderId="36" xfId="0" applyFont="1" applyFill="1" applyBorder="1" applyAlignment="1">
      <alignment horizontal="center"/>
    </xf>
    <xf numFmtId="0" fontId="46" fillId="24" borderId="16" xfId="0" applyFont="1" applyFill="1" applyBorder="1" applyAlignment="1">
      <alignment horizontal="center"/>
    </xf>
    <xf numFmtId="0" fontId="46" fillId="24" borderId="56" xfId="0" applyFont="1" applyFill="1" applyBorder="1" applyAlignment="1">
      <alignment horizontal="center"/>
    </xf>
    <xf numFmtId="0" fontId="46" fillId="24" borderId="38" xfId="0" applyFont="1" applyFill="1" applyBorder="1" applyAlignment="1">
      <alignment horizontal="center"/>
    </xf>
    <xf numFmtId="6" fontId="46" fillId="19" borderId="28" xfId="0" applyNumberFormat="1" applyFont="1" applyFill="1" applyBorder="1" applyAlignment="1">
      <alignment horizontal="left" vertical="top" wrapText="1"/>
    </xf>
    <xf numFmtId="6" fontId="46" fillId="19" borderId="50" xfId="0" applyNumberFormat="1" applyFont="1" applyFill="1" applyBorder="1" applyAlignment="1">
      <alignment horizontal="left" vertical="top" wrapText="1"/>
    </xf>
    <xf numFmtId="6" fontId="46" fillId="19" borderId="51" xfId="0" applyNumberFormat="1" applyFont="1" applyFill="1" applyBorder="1" applyAlignment="1">
      <alignment horizontal="left" vertical="top" wrapText="1"/>
    </xf>
    <xf numFmtId="6" fontId="45" fillId="0" borderId="25" xfId="0" applyNumberFormat="1" applyFont="1" applyBorder="1" applyAlignment="1">
      <alignment horizontal="left" vertical="top" wrapText="1"/>
    </xf>
    <xf numFmtId="6" fontId="45" fillId="0" borderId="57" xfId="0" applyNumberFormat="1" applyFont="1" applyBorder="1" applyAlignment="1">
      <alignment horizontal="left" vertical="top" wrapText="1"/>
    </xf>
    <xf numFmtId="6" fontId="45" fillId="0" borderId="31" xfId="0" applyNumberFormat="1" applyFont="1" applyBorder="1" applyAlignment="1">
      <alignment horizontal="left" vertical="top" wrapText="1"/>
    </xf>
    <xf numFmtId="6" fontId="46" fillId="20" borderId="28" xfId="0" applyNumberFormat="1" applyFont="1" applyFill="1" applyBorder="1" applyAlignment="1">
      <alignment horizontal="left" vertical="top" wrapText="1"/>
    </xf>
    <xf numFmtId="6" fontId="46" fillId="20" borderId="50" xfId="0" applyNumberFormat="1" applyFont="1" applyFill="1" applyBorder="1" applyAlignment="1">
      <alignment horizontal="left" vertical="top" wrapText="1"/>
    </xf>
    <xf numFmtId="6" fontId="46" fillId="20" borderId="51" xfId="0" applyNumberFormat="1" applyFont="1" applyFill="1" applyBorder="1" applyAlignment="1">
      <alignment horizontal="left" vertical="top" wrapText="1"/>
    </xf>
    <xf numFmtId="6" fontId="15" fillId="0" borderId="15" xfId="0" applyNumberFormat="1" applyFont="1" applyBorder="1" applyAlignment="1">
      <alignment horizontal="left" vertical="top" wrapText="1"/>
    </xf>
    <xf numFmtId="6" fontId="15" fillId="0" borderId="53" xfId="0" applyNumberFormat="1" applyFont="1" applyBorder="1" applyAlignment="1">
      <alignment horizontal="left" vertical="top" wrapText="1"/>
    </xf>
    <xf numFmtId="6" fontId="15" fillId="0" borderId="18" xfId="0" applyNumberFormat="1" applyFont="1" applyBorder="1" applyAlignment="1">
      <alignment horizontal="left" vertical="top" wrapText="1"/>
    </xf>
    <xf numFmtId="6" fontId="45" fillId="20" borderId="28" xfId="0" applyNumberFormat="1" applyFont="1" applyFill="1" applyBorder="1" applyAlignment="1">
      <alignment horizontal="left" wrapText="1"/>
    </xf>
    <xf numFmtId="6" fontId="45" fillId="20" borderId="50" xfId="0" applyNumberFormat="1" applyFont="1" applyFill="1" applyBorder="1" applyAlignment="1">
      <alignment horizontal="left" wrapText="1"/>
    </xf>
    <xf numFmtId="6" fontId="45" fillId="20" borderId="51" xfId="0" applyNumberFormat="1" applyFont="1" applyFill="1" applyBorder="1" applyAlignment="1">
      <alignment horizontal="left" wrapText="1"/>
    </xf>
    <xf numFmtId="6" fontId="45" fillId="0" borderId="15" xfId="0" applyNumberFormat="1" applyFont="1" applyBorder="1" applyAlignment="1">
      <alignment horizontal="left" wrapText="1"/>
    </xf>
    <xf numFmtId="6" fontId="45" fillId="0" borderId="53" xfId="0" applyNumberFormat="1" applyFont="1" applyBorder="1" applyAlignment="1">
      <alignment horizontal="left" wrapText="1"/>
    </xf>
    <xf numFmtId="6" fontId="45" fillId="0" borderId="18" xfId="0" applyNumberFormat="1" applyFont="1" applyBorder="1" applyAlignment="1">
      <alignment horizontal="left" wrapText="1"/>
    </xf>
    <xf numFmtId="0" fontId="18" fillId="21" borderId="34" xfId="0" applyFont="1" applyFill="1" applyBorder="1" applyAlignment="1">
      <alignment horizontal="center" vertical="center" wrapText="1"/>
    </xf>
    <xf numFmtId="0" fontId="18" fillId="21" borderId="35" xfId="0" applyFont="1" applyFill="1" applyBorder="1" applyAlignment="1">
      <alignment horizontal="center" vertical="center" wrapText="1"/>
    </xf>
    <xf numFmtId="0" fontId="52" fillId="25" borderId="49" xfId="0" applyFont="1" applyFill="1" applyBorder="1" applyAlignment="1">
      <alignment horizontal="center"/>
    </xf>
    <xf numFmtId="0" fontId="52" fillId="25" borderId="50" xfId="0" applyFont="1" applyFill="1" applyBorder="1" applyAlignment="1">
      <alignment horizontal="center"/>
    </xf>
    <xf numFmtId="0" fontId="52" fillId="25" borderId="51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52" fillId="22" borderId="49" xfId="0" applyFont="1" applyFill="1" applyBorder="1" applyAlignment="1">
      <alignment horizontal="center"/>
    </xf>
    <xf numFmtId="0" fontId="52" fillId="22" borderId="51" xfId="0" applyFont="1" applyFill="1" applyBorder="1" applyAlignment="1">
      <alignment horizontal="center"/>
    </xf>
    <xf numFmtId="166" fontId="51" fillId="0" borderId="47" xfId="1" applyNumberFormat="1" applyFont="1" applyFill="1" applyBorder="1" applyAlignment="1">
      <alignment horizontal="center" vertical="center"/>
    </xf>
    <xf numFmtId="166" fontId="51" fillId="0" borderId="48" xfId="1" applyNumberFormat="1" applyFont="1" applyFill="1" applyBorder="1" applyAlignment="1">
      <alignment horizontal="center" vertical="center"/>
    </xf>
    <xf numFmtId="0" fontId="18" fillId="81" borderId="79" xfId="0" applyFont="1" applyFill="1" applyBorder="1" applyAlignment="1">
      <alignment horizontal="center" vertical="center"/>
    </xf>
    <xf numFmtId="0" fontId="18" fillId="81" borderId="0" xfId="0" applyFont="1" applyFill="1" applyBorder="1" applyAlignment="1">
      <alignment horizontal="center" vertical="center"/>
    </xf>
    <xf numFmtId="0" fontId="18" fillId="21" borderId="79" xfId="0" applyFont="1" applyFill="1" applyBorder="1" applyAlignment="1">
      <alignment horizontal="center" vertical="center"/>
    </xf>
    <xf numFmtId="0" fontId="18" fillId="21" borderId="0" xfId="0" applyFont="1" applyFill="1" applyBorder="1" applyAlignment="1">
      <alignment horizontal="center" vertical="center"/>
    </xf>
  </cellXfs>
  <cellStyles count="242">
    <cellStyle name="Accent1 - 20%" xfId="58"/>
    <cellStyle name="Accent1 - 40%" xfId="59"/>
    <cellStyle name="Accent1 - 60%" xfId="60"/>
    <cellStyle name="Accent1 2" xfId="57"/>
    <cellStyle name="Accent1 3" xfId="141"/>
    <cellStyle name="Accent1 4" xfId="160"/>
    <cellStyle name="Accent1 5" xfId="162"/>
    <cellStyle name="Accent1 6" xfId="164"/>
    <cellStyle name="Accent2 - 20%" xfId="62"/>
    <cellStyle name="Accent2 - 40%" xfId="63"/>
    <cellStyle name="Accent2 - 60%" xfId="64"/>
    <cellStyle name="Accent2 2" xfId="61"/>
    <cellStyle name="Accent2 3" xfId="142"/>
    <cellStyle name="Accent2 4" xfId="159"/>
    <cellStyle name="Accent2 5" xfId="161"/>
    <cellStyle name="Accent2 6" xfId="163"/>
    <cellStyle name="Accent3 - 20%" xfId="66"/>
    <cellStyle name="Accent3 - 40%" xfId="67"/>
    <cellStyle name="Accent3 - 60%" xfId="68"/>
    <cellStyle name="Accent3 2" xfId="65"/>
    <cellStyle name="Accent3 3" xfId="144"/>
    <cellStyle name="Accent3 4" xfId="157"/>
    <cellStyle name="Accent3 5" xfId="143"/>
    <cellStyle name="Accent3 6" xfId="158"/>
    <cellStyle name="Accent4 - 20%" xfId="70"/>
    <cellStyle name="Accent4 - 40%" xfId="71"/>
    <cellStyle name="Accent4 - 60%" xfId="72"/>
    <cellStyle name="Accent4 2" xfId="69"/>
    <cellStyle name="Accent4 3" xfId="146"/>
    <cellStyle name="Accent4 4" xfId="155"/>
    <cellStyle name="Accent4 5" xfId="145"/>
    <cellStyle name="Accent4 6" xfId="156"/>
    <cellStyle name="Accent5 - 20%" xfId="74"/>
    <cellStyle name="Accent5 - 40%" xfId="75"/>
    <cellStyle name="Accent5 - 60%" xfId="76"/>
    <cellStyle name="Accent5 2" xfId="73"/>
    <cellStyle name="Accent5 3" xfId="148"/>
    <cellStyle name="Accent5 4" xfId="153"/>
    <cellStyle name="Accent5 5" xfId="147"/>
    <cellStyle name="Accent5 6" xfId="154"/>
    <cellStyle name="Accent6 - 20%" xfId="78"/>
    <cellStyle name="Accent6 - 40%" xfId="79"/>
    <cellStyle name="Accent6 - 60%" xfId="80"/>
    <cellStyle name="Accent6 2" xfId="77"/>
    <cellStyle name="Accent6 3" xfId="149"/>
    <cellStyle name="Accent6 4" xfId="152"/>
    <cellStyle name="Accent6 5" xfId="150"/>
    <cellStyle name="Accent6 6" xfId="151"/>
    <cellStyle name="Bad 2" xfId="81"/>
    <cellStyle name="Calculation 2" xfId="82"/>
    <cellStyle name="Check Cell 2" xfId="83"/>
    <cellStyle name="Currency" xfId="165" builtinId="4"/>
    <cellStyle name="Currency 2" xfId="55"/>
    <cellStyle name="Currency 3" xfId="241"/>
    <cellStyle name="Emphasis 1" xfId="84"/>
    <cellStyle name="Emphasis 2" xfId="85"/>
    <cellStyle name="Emphasis 3" xfId="86"/>
    <cellStyle name="Good 2" xfId="87"/>
    <cellStyle name="Heading 1 2" xfId="88"/>
    <cellStyle name="Heading 2 2" xfId="89"/>
    <cellStyle name="Heading 3 2" xfId="90"/>
    <cellStyle name="Heading 4 2" xfId="91"/>
    <cellStyle name="Input 2" xfId="92"/>
    <cellStyle name="Linked Cell 2" xfId="93"/>
    <cellStyle name="Neutral 2" xfId="94"/>
    <cellStyle name="Normal" xfId="0" builtinId="0"/>
    <cellStyle name="Normal 2" xfId="56"/>
    <cellStyle name="Normal 2 2" xfId="169"/>
    <cellStyle name="Normal 3" xfId="209"/>
    <cellStyle name="Normal 4" xfId="170"/>
    <cellStyle name="Normal 5" xfId="167"/>
    <cellStyle name="Normal 5 2" xfId="210"/>
    <cellStyle name="Normal 5 3" xfId="237"/>
    <cellStyle name="Normal 6" xfId="238"/>
    <cellStyle name="Normal 7 2" xfId="168"/>
    <cellStyle name="Normal 7 2 2" xfId="166"/>
    <cellStyle name="Note 2" xfId="95"/>
    <cellStyle name="Note 2 2" xfId="171"/>
    <cellStyle name="Output 2" xfId="96"/>
    <cellStyle name="Percent" xfId="1" builtinId="5"/>
    <cellStyle name="Percent 2" xfId="211"/>
    <cellStyle name="SAPBEXaggData" xfId="2"/>
    <cellStyle name="SAPBEXaggData 2" xfId="97"/>
    <cellStyle name="SAPBEXaggData 2 2" xfId="212"/>
    <cellStyle name="SAPBEXaggData 3" xfId="172"/>
    <cellStyle name="SAPBEXaggDataEmph" xfId="3"/>
    <cellStyle name="SAPBEXaggDataEmph 2" xfId="98"/>
    <cellStyle name="SAPBEXaggDataEmph 2 2" xfId="213"/>
    <cellStyle name="SAPBEXaggDataEmph 3" xfId="173"/>
    <cellStyle name="SAPBEXaggItem" xfId="4"/>
    <cellStyle name="SAPBEXaggItem 2" xfId="99"/>
    <cellStyle name="SAPBEXaggItem 2 2" xfId="214"/>
    <cellStyle name="SAPBEXaggItem 3" xfId="174"/>
    <cellStyle name="SAPBEXaggItemX" xfId="5"/>
    <cellStyle name="SAPBEXaggItemX 2" xfId="41"/>
    <cellStyle name="SAPBEXaggItemX 3" xfId="100"/>
    <cellStyle name="SAPBEXchaText" xfId="6"/>
    <cellStyle name="SAPBEXchaText 2" xfId="42"/>
    <cellStyle name="SAPBEXchaText 3" xfId="101"/>
    <cellStyle name="SAPBEXchaText 3 2" xfId="175"/>
    <cellStyle name="SAPBEXchaText 4" xfId="240"/>
    <cellStyle name="SAPBEXexcBad7" xfId="7"/>
    <cellStyle name="SAPBEXexcBad7 2" xfId="102"/>
    <cellStyle name="SAPBEXexcBad7 2 2" xfId="215"/>
    <cellStyle name="SAPBEXexcBad7 3" xfId="176"/>
    <cellStyle name="SAPBEXexcBad8" xfId="8"/>
    <cellStyle name="SAPBEXexcBad8 2" xfId="103"/>
    <cellStyle name="SAPBEXexcBad8 2 2" xfId="216"/>
    <cellStyle name="SAPBEXexcBad8 3" xfId="177"/>
    <cellStyle name="SAPBEXexcBad9" xfId="9"/>
    <cellStyle name="SAPBEXexcBad9 2" xfId="104"/>
    <cellStyle name="SAPBEXexcBad9 2 2" xfId="217"/>
    <cellStyle name="SAPBEXexcBad9 3" xfId="178"/>
    <cellStyle name="SAPBEXexcCritical4" xfId="10"/>
    <cellStyle name="SAPBEXexcCritical4 2" xfId="105"/>
    <cellStyle name="SAPBEXexcCritical4 2 2" xfId="218"/>
    <cellStyle name="SAPBEXexcCritical4 3" xfId="179"/>
    <cellStyle name="SAPBEXexcCritical5" xfId="11"/>
    <cellStyle name="SAPBEXexcCritical5 2" xfId="106"/>
    <cellStyle name="SAPBEXexcCritical5 2 2" xfId="219"/>
    <cellStyle name="SAPBEXexcCritical5 3" xfId="180"/>
    <cellStyle name="SAPBEXexcCritical6" xfId="12"/>
    <cellStyle name="SAPBEXexcCritical6 2" xfId="107"/>
    <cellStyle name="SAPBEXexcCritical6 2 2" xfId="220"/>
    <cellStyle name="SAPBEXexcCritical6 3" xfId="181"/>
    <cellStyle name="SAPBEXexcGood1" xfId="13"/>
    <cellStyle name="SAPBEXexcGood1 2" xfId="108"/>
    <cellStyle name="SAPBEXexcGood1 2 2" xfId="221"/>
    <cellStyle name="SAPBEXexcGood1 3" xfId="182"/>
    <cellStyle name="SAPBEXexcGood2" xfId="14"/>
    <cellStyle name="SAPBEXexcGood2 2" xfId="109"/>
    <cellStyle name="SAPBEXexcGood2 2 2" xfId="222"/>
    <cellStyle name="SAPBEXexcGood2 3" xfId="183"/>
    <cellStyle name="SAPBEXexcGood3" xfId="15"/>
    <cellStyle name="SAPBEXexcGood3 2" xfId="110"/>
    <cellStyle name="SAPBEXexcGood3 2 2" xfId="223"/>
    <cellStyle name="SAPBEXexcGood3 3" xfId="184"/>
    <cellStyle name="SAPBEXfilterDrill" xfId="16"/>
    <cellStyle name="SAPBEXfilterDrill 2" xfId="111"/>
    <cellStyle name="SAPBEXfilterDrill 2 2" xfId="224"/>
    <cellStyle name="SAPBEXfilterDrill 3" xfId="185"/>
    <cellStyle name="SAPBEXfilterItem" xfId="17"/>
    <cellStyle name="SAPBEXfilterItem 2" xfId="112"/>
    <cellStyle name="SAPBEXfilterItem 2 2" xfId="225"/>
    <cellStyle name="SAPBEXfilterItem 3" xfId="186"/>
    <cellStyle name="SAPBEXfilterText" xfId="18"/>
    <cellStyle name="SAPBEXfilterText 2" xfId="113"/>
    <cellStyle name="SAPBEXfilterText 2 2" xfId="226"/>
    <cellStyle name="SAPBEXfilterText 3" xfId="187"/>
    <cellStyle name="SAPBEXformats" xfId="19"/>
    <cellStyle name="SAPBEXformats 2" xfId="114"/>
    <cellStyle name="SAPBEXformats 2 2" xfId="227"/>
    <cellStyle name="SAPBEXformats 3" xfId="188"/>
    <cellStyle name="SAPBEXheaderItem" xfId="20"/>
    <cellStyle name="SAPBEXheaderItem 2" xfId="115"/>
    <cellStyle name="SAPBEXheaderItem 2 2" xfId="228"/>
    <cellStyle name="SAPBEXheaderItem 3" xfId="189"/>
    <cellStyle name="SAPBEXheaderText" xfId="21"/>
    <cellStyle name="SAPBEXheaderText 2" xfId="116"/>
    <cellStyle name="SAPBEXheaderText 2 2" xfId="229"/>
    <cellStyle name="SAPBEXheaderText 3" xfId="190"/>
    <cellStyle name="SAPBEXHLevel0" xfId="22"/>
    <cellStyle name="SAPBEXHLevel0 2" xfId="43"/>
    <cellStyle name="SAPBEXHLevel0 3" xfId="117"/>
    <cellStyle name="SAPBEXHLevel0 3 2" xfId="191"/>
    <cellStyle name="SAPBEXHLevel0X" xfId="23"/>
    <cellStyle name="SAPBEXHLevel0X 2" xfId="44"/>
    <cellStyle name="SAPBEXHLevel0X 3" xfId="118"/>
    <cellStyle name="SAPBEXHLevel0X 3 2" xfId="192"/>
    <cellStyle name="SAPBEXHLevel1" xfId="24"/>
    <cellStyle name="SAPBEXHLevel1 2" xfId="45"/>
    <cellStyle name="SAPBEXHLevel1 3" xfId="119"/>
    <cellStyle name="SAPBEXHLevel1 3 2" xfId="193"/>
    <cellStyle name="SAPBEXHLevel1X" xfId="25"/>
    <cellStyle name="SAPBEXHLevel1X 2" xfId="46"/>
    <cellStyle name="SAPBEXHLevel1X 3" xfId="120"/>
    <cellStyle name="SAPBEXHLevel1X 3 2" xfId="194"/>
    <cellStyle name="SAPBEXHLevel2" xfId="26"/>
    <cellStyle name="SAPBEXHLevel2 2" xfId="47"/>
    <cellStyle name="SAPBEXHLevel2 3" xfId="121"/>
    <cellStyle name="SAPBEXHLevel2 3 2" xfId="195"/>
    <cellStyle name="SAPBEXHLevel2X" xfId="27"/>
    <cellStyle name="SAPBEXHLevel2X 2" xfId="48"/>
    <cellStyle name="SAPBEXHLevel2X 3" xfId="122"/>
    <cellStyle name="SAPBEXHLevel2X 3 2" xfId="196"/>
    <cellStyle name="SAPBEXHLevel3" xfId="28"/>
    <cellStyle name="SAPBEXHLevel3 2" xfId="49"/>
    <cellStyle name="SAPBEXHLevel3 3" xfId="123"/>
    <cellStyle name="SAPBEXHLevel3 3 2" xfId="197"/>
    <cellStyle name="SAPBEXHLevel3X" xfId="29"/>
    <cellStyle name="SAPBEXHLevel3X 2" xfId="50"/>
    <cellStyle name="SAPBEXHLevel3X 3" xfId="124"/>
    <cellStyle name="SAPBEXHLevel3X 3 2" xfId="198"/>
    <cellStyle name="SAPBEXinputData" xfId="30"/>
    <cellStyle name="SAPBEXinputData 2" xfId="51"/>
    <cellStyle name="SAPBEXinputData 3" xfId="125"/>
    <cellStyle name="SAPBEXinputData 3 2" xfId="199"/>
    <cellStyle name="SAPBEXItemHeader" xfId="126"/>
    <cellStyle name="SAPBEXresData" xfId="31"/>
    <cellStyle name="SAPBEXresData 2" xfId="127"/>
    <cellStyle name="SAPBEXresData 2 2" xfId="230"/>
    <cellStyle name="SAPBEXresData 3" xfId="200"/>
    <cellStyle name="SAPBEXresDataEmph" xfId="32"/>
    <cellStyle name="SAPBEXresDataEmph 2" xfId="128"/>
    <cellStyle name="SAPBEXresDataEmph 2 2" xfId="231"/>
    <cellStyle name="SAPBEXresDataEmph 3" xfId="201"/>
    <cellStyle name="SAPBEXresItem" xfId="33"/>
    <cellStyle name="SAPBEXresItem 2" xfId="129"/>
    <cellStyle name="SAPBEXresItem 2 2" xfId="232"/>
    <cellStyle name="SAPBEXresItem 3" xfId="202"/>
    <cellStyle name="SAPBEXresItemX" xfId="34"/>
    <cellStyle name="SAPBEXresItemX 2" xfId="52"/>
    <cellStyle name="SAPBEXresItemX 3" xfId="130"/>
    <cellStyle name="SAPBEXstdData" xfId="35"/>
    <cellStyle name="SAPBEXstdData 2" xfId="53"/>
    <cellStyle name="SAPBEXstdData 3" xfId="131"/>
    <cellStyle name="SAPBEXstdData 3 2" xfId="203"/>
    <cellStyle name="SAPBEXstdDataEmph" xfId="36"/>
    <cellStyle name="SAPBEXstdDataEmph 2" xfId="132"/>
    <cellStyle name="SAPBEXstdDataEmph 2 2" xfId="233"/>
    <cellStyle name="SAPBEXstdDataEmph 3" xfId="204"/>
    <cellStyle name="SAPBEXstdItem" xfId="37"/>
    <cellStyle name="SAPBEXstdItem 2" xfId="133"/>
    <cellStyle name="SAPBEXstdItem 2 2" xfId="234"/>
    <cellStyle name="SAPBEXstdItem 3" xfId="205"/>
    <cellStyle name="SAPBEXstdItem 4" xfId="239"/>
    <cellStyle name="SAPBEXstdItemX" xfId="38"/>
    <cellStyle name="SAPBEXstdItemX 2" xfId="54"/>
    <cellStyle name="SAPBEXstdItemX 3" xfId="134"/>
    <cellStyle name="SAPBEXtitle" xfId="39"/>
    <cellStyle name="SAPBEXtitle 2" xfId="135"/>
    <cellStyle name="SAPBEXtitle 2 2" xfId="235"/>
    <cellStyle name="SAPBEXtitle 3" xfId="206"/>
    <cellStyle name="SAPBEXunassignedItem" xfId="136"/>
    <cellStyle name="SAPBEXunassignedItem 2" xfId="207"/>
    <cellStyle name="SAPBEXundefined" xfId="40"/>
    <cellStyle name="SAPBEXundefined 2" xfId="137"/>
    <cellStyle name="SAPBEXundefined 2 2" xfId="236"/>
    <cellStyle name="SAPBEXundefined 3" xfId="208"/>
    <cellStyle name="Sheet Title" xfId="138"/>
    <cellStyle name="Total 2" xfId="139"/>
    <cellStyle name="Warning Text 2" xfId="140"/>
  </cellStyles>
  <dxfs count="25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CC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CC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CC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FFCC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FFCC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rgb="FFFFFFCC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rgb="FFFFFFCC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rgb="FFFFFFCC"/>
        </patternFill>
      </fill>
    </dxf>
    <dxf>
      <font>
        <b/>
        <i val="0"/>
      </font>
      <fill>
        <patternFill>
          <bgColor rgb="FFFF505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DBCBC"/>
      <rgbColor rgb="0095B2C3"/>
      <rgbColor rgb="000000FF"/>
      <rgbColor rgb="00FFF09E"/>
      <rgbColor rgb="00CA0101"/>
      <rgbColor rgb="005A9CCE"/>
      <rgbColor rgb="00990000"/>
      <rgbColor rgb="00326C11"/>
      <rgbColor rgb="00000090"/>
      <rgbColor rgb="00A67E4E"/>
      <rgbColor rgb="0053005D"/>
      <rgbColor rgb="00B9F69A"/>
      <rgbColor rgb="00BFBFBF"/>
      <rgbColor rgb="00808080"/>
      <rgbColor rgb="008D96BA"/>
      <rgbColor rgb="00800000"/>
      <rgbColor rgb="00FFFFD6"/>
      <rgbColor rgb="00C2F7FF"/>
      <rgbColor rgb="0053005D"/>
      <rgbColor rgb="00FF6A6A"/>
      <rgbColor rgb="000063A4"/>
      <rgbColor rgb="00CCCCFF"/>
      <rgbColor rgb="00172972"/>
      <rgbColor rgb="00FF00FF"/>
      <rgbColor rgb="00FFFF00"/>
      <rgbColor rgb="00AECEDC"/>
      <rgbColor rgb="00800080"/>
      <rgbColor rgb="00800000"/>
      <rgbColor rgb="00008080"/>
      <rgbColor rgb="000000FF"/>
      <rgbColor rgb="009DBCC9"/>
      <rgbColor rgb="00EEF9FF"/>
      <rgbColor rgb="00DAF270"/>
      <rgbColor rgb="00FEFEB8"/>
      <rgbColor rgb="00D7ECF4"/>
      <rgbColor rgb="00FF9999"/>
      <rgbColor rgb="00A586B3"/>
      <rgbColor rgb="00FCD2A0"/>
      <rgbColor rgb="004D6776"/>
      <rgbColor rgb="00008080"/>
      <rgbColor rgb="0058E87E"/>
      <rgbColor rgb="00F3F178"/>
      <rgbColor rgb="00FF9900"/>
      <rgbColor rgb="00FF6600"/>
      <rgbColor rgb="00B8D7E4"/>
      <rgbColor rgb="00999999"/>
      <rgbColor rgb="00003366"/>
      <rgbColor rgb="0080F293"/>
      <rgbColor rgb="00244D0C"/>
      <rgbColor rgb="0050501E"/>
      <rgbColor rgb="00800000"/>
      <rgbColor rgb="00800000"/>
      <rgbColor rgb="00172972"/>
      <rgbColor rgb="00404040"/>
    </indexedColors>
    <mruColors>
      <color rgb="FFFFFFCC"/>
      <color rgb="FFFFFF99"/>
      <color rgb="FFCCFFCC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56313749483909"/>
          <c:y val="7.1272542579811402E-2"/>
          <c:w val="0.85922414066099007"/>
          <c:h val="0.68894102382951872"/>
        </c:manualLayout>
      </c:layout>
      <c:barChart>
        <c:barDir val="col"/>
        <c:grouping val="clustered"/>
        <c:varyColors val="0"/>
        <c:ser>
          <c:idx val="1"/>
          <c:order val="2"/>
          <c:tx>
            <c:strRef>
              <c:f>'FY18 Sales Summary'!$BJ$4</c:f>
              <c:strCache>
                <c:ptCount val="1"/>
                <c:pt idx="0">
                  <c:v>MTD Sls Proj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'FY18 Sales Summary'!$BG$6:$BG$27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</c:numCache>
            </c:numRef>
          </c:cat>
          <c:val>
            <c:numRef>
              <c:f>'FY18 Sales Summary'!$BJ$6:$BJ$27</c:f>
              <c:numCache>
                <c:formatCode>"$"#,##0.0_);[Red]\("$"#,##0.0\)</c:formatCode>
                <c:ptCount val="22"/>
                <c:pt idx="0">
                  <c:v>12.372999999999999</c:v>
                </c:pt>
                <c:pt idx="1">
                  <c:v>15.1</c:v>
                </c:pt>
                <c:pt idx="2">
                  <c:v>16.768000000000001</c:v>
                </c:pt>
                <c:pt idx="3">
                  <c:v>17.334</c:v>
                </c:pt>
                <c:pt idx="4">
                  <c:v>18.484000000000002</c:v>
                </c:pt>
                <c:pt idx="5">
                  <c:v>22.983000000000001</c:v>
                </c:pt>
                <c:pt idx="6">
                  <c:v>25.053999999999998</c:v>
                </c:pt>
                <c:pt idx="7">
                  <c:v>25.629000000000001</c:v>
                </c:pt>
                <c:pt idx="8">
                  <c:v>26.335000000000001</c:v>
                </c:pt>
                <c:pt idx="9">
                  <c:v>28.294</c:v>
                </c:pt>
                <c:pt idx="10">
                  <c:v>32.027000000000001</c:v>
                </c:pt>
                <c:pt idx="11">
                  <c:v>33.241999999999997</c:v>
                </c:pt>
                <c:pt idx="12">
                  <c:v>34.6</c:v>
                </c:pt>
                <c:pt idx="13">
                  <c:v>37.558</c:v>
                </c:pt>
                <c:pt idx="14">
                  <c:v>39.844000000000001</c:v>
                </c:pt>
                <c:pt idx="15">
                  <c:v>44.881999999999998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9-44C3-85E1-EC281FCD3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4"/>
        <c:axId val="464755440"/>
        <c:axId val="464754656"/>
      </c:barChart>
      <c:lineChart>
        <c:grouping val="standard"/>
        <c:varyColors val="0"/>
        <c:ser>
          <c:idx val="0"/>
          <c:order val="0"/>
          <c:tx>
            <c:strRef>
              <c:f>'FY18 Sales Summary'!$BH$5</c:f>
              <c:strCache>
                <c:ptCount val="1"/>
                <c:pt idx="0">
                  <c:v>BP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'FY18 Sales Summary'!$BG$6:$BG$27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</c:numCache>
            </c:numRef>
          </c:cat>
          <c:val>
            <c:numRef>
              <c:f>'FY18 Sales Summary'!$BH$6:$BH$27</c:f>
              <c:numCache>
                <c:formatCode>"$"#,##0.0_);[Red]\("$"#,##0.0\)</c:formatCode>
                <c:ptCount val="22"/>
                <c:pt idx="0">
                  <c:v>4.6994999999999996</c:v>
                </c:pt>
                <c:pt idx="1">
                  <c:v>7.0492499999999998</c:v>
                </c:pt>
                <c:pt idx="2">
                  <c:v>9.3989999999999991</c:v>
                </c:pt>
                <c:pt idx="3">
                  <c:v>11.748749999999999</c:v>
                </c:pt>
                <c:pt idx="4">
                  <c:v>14.0985</c:v>
                </c:pt>
                <c:pt idx="5">
                  <c:v>16.448250000000002</c:v>
                </c:pt>
                <c:pt idx="6">
                  <c:v>18.797999999999998</c:v>
                </c:pt>
                <c:pt idx="7">
                  <c:v>21.147749999999998</c:v>
                </c:pt>
                <c:pt idx="8">
                  <c:v>23.497499999999999</c:v>
                </c:pt>
                <c:pt idx="9">
                  <c:v>25.847250000000003</c:v>
                </c:pt>
                <c:pt idx="10">
                  <c:v>30.546749999999999</c:v>
                </c:pt>
                <c:pt idx="11">
                  <c:v>32.896500000000003</c:v>
                </c:pt>
                <c:pt idx="12">
                  <c:v>35.246250000000003</c:v>
                </c:pt>
                <c:pt idx="13">
                  <c:v>37.595999999999997</c:v>
                </c:pt>
                <c:pt idx="14">
                  <c:v>39.945749999999997</c:v>
                </c:pt>
                <c:pt idx="15">
                  <c:v>42.295499999999997</c:v>
                </c:pt>
                <c:pt idx="16">
                  <c:v>44.645249999999997</c:v>
                </c:pt>
                <c:pt idx="17">
                  <c:v>46.994999999999997</c:v>
                </c:pt>
                <c:pt idx="18">
                  <c:v>46.994999999999997</c:v>
                </c:pt>
                <c:pt idx="19">
                  <c:v>46.994999999999997</c:v>
                </c:pt>
                <c:pt idx="20">
                  <c:v>46.994999999999997</c:v>
                </c:pt>
                <c:pt idx="21">
                  <c:v>46.994999999999997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B9-44C3-85E1-EC281FCD3FD4}"/>
            </c:ext>
          </c:extLst>
        </c:ser>
        <c:ser>
          <c:idx val="2"/>
          <c:order val="1"/>
          <c:tx>
            <c:strRef>
              <c:f>'FY18 Sales Summary'!$BI$5</c:f>
              <c:strCache>
                <c:ptCount val="1"/>
                <c:pt idx="0">
                  <c:v>PSI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'FY18 Sales Summary'!$BG$6:$BG$27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</c:numCache>
            </c:numRef>
          </c:cat>
          <c:val>
            <c:numRef>
              <c:f>'FY18 Sales Summary'!$BI$6:$BI$27</c:f>
              <c:numCache>
                <c:formatCode>"$"#,##0.0_);[Red]\("$"#,##0.0\)</c:formatCode>
                <c:ptCount val="22"/>
                <c:pt idx="0">
                  <c:v>4.2583000000000002</c:v>
                </c:pt>
                <c:pt idx="1">
                  <c:v>6.3874499999999994</c:v>
                </c:pt>
                <c:pt idx="2">
                  <c:v>8.5166000000000004</c:v>
                </c:pt>
                <c:pt idx="3">
                  <c:v>10.64575</c:v>
                </c:pt>
                <c:pt idx="4">
                  <c:v>12.774899999999999</c:v>
                </c:pt>
                <c:pt idx="5">
                  <c:v>14.90405</c:v>
                </c:pt>
                <c:pt idx="6">
                  <c:v>17.033200000000001</c:v>
                </c:pt>
                <c:pt idx="7">
                  <c:v>19.162350000000004</c:v>
                </c:pt>
                <c:pt idx="8">
                  <c:v>21.291499999999999</c:v>
                </c:pt>
                <c:pt idx="9">
                  <c:v>23.420650000000002</c:v>
                </c:pt>
                <c:pt idx="10">
                  <c:v>27.67895</c:v>
                </c:pt>
                <c:pt idx="11">
                  <c:v>29.8081</c:v>
                </c:pt>
                <c:pt idx="12">
                  <c:v>31.937249999999999</c:v>
                </c:pt>
                <c:pt idx="13">
                  <c:v>34.066400000000002</c:v>
                </c:pt>
                <c:pt idx="14">
                  <c:v>36.195549999999997</c:v>
                </c:pt>
                <c:pt idx="15">
                  <c:v>38.324700000000007</c:v>
                </c:pt>
                <c:pt idx="16">
                  <c:v>40.453849999999996</c:v>
                </c:pt>
                <c:pt idx="17">
                  <c:v>42.582999999999998</c:v>
                </c:pt>
                <c:pt idx="18">
                  <c:v>42.582999999999998</c:v>
                </c:pt>
                <c:pt idx="19">
                  <c:v>42.582999999999998</c:v>
                </c:pt>
                <c:pt idx="20">
                  <c:v>42.582999999999998</c:v>
                </c:pt>
                <c:pt idx="21">
                  <c:v>42.582999999999998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B9-44C3-85E1-EC281FCD3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755440"/>
        <c:axId val="464754656"/>
      </c:lineChart>
      <c:catAx>
        <c:axId val="46475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54656"/>
        <c:crosses val="autoZero"/>
        <c:auto val="1"/>
        <c:lblAlgn val="ctr"/>
        <c:lblOffset val="100"/>
        <c:noMultiLvlLbl val="0"/>
      </c:catAx>
      <c:valAx>
        <c:axId val="464754656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55440"/>
        <c:crosses val="autoZero"/>
        <c:crossBetween val="between"/>
        <c:majorUnit val="10"/>
        <c:minorUnit val="10"/>
      </c:valAx>
      <c:spPr>
        <a:solidFill>
          <a:schemeClr val="bg1"/>
        </a:solidFill>
        <a:ln w="158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</a:ln>
        <a:effectLst/>
      </c:spPr>
    </c:plotArea>
    <c:legend>
      <c:legendPos val="b"/>
      <c:layout>
        <c:manualLayout>
          <c:xMode val="edge"/>
          <c:yMode val="edge"/>
          <c:x val="0.27253544816361452"/>
          <c:y val="0.87883787389246004"/>
          <c:w val="0.48920676536963426"/>
          <c:h val="0.121162126107539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317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932768927132985"/>
          <c:y val="2.8472571874761321E-2"/>
          <c:w val="0.67563835590400279"/>
          <c:h val="0.833961770679725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66-4D75-80E7-A977433CB3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'FY18 Sales Summary'!$AW$16:$AW$22</c:f>
              <c:strCache>
                <c:ptCount val="7"/>
                <c:pt idx="0">
                  <c:v>BLBD</c:v>
                </c:pt>
                <c:pt idx="1">
                  <c:v>KABD</c:v>
                </c:pt>
                <c:pt idx="2">
                  <c:v>COMM</c:v>
                </c:pt>
                <c:pt idx="3">
                  <c:v>ENT</c:v>
                </c:pt>
                <c:pt idx="4">
                  <c:v>IMG</c:v>
                </c:pt>
                <c:pt idx="5">
                  <c:v>PCEC</c:v>
                </c:pt>
                <c:pt idx="6">
                  <c:v>DAILY TARGET</c:v>
                </c:pt>
              </c:strCache>
            </c:strRef>
          </c:cat>
          <c:val>
            <c:numRef>
              <c:f>'FY18 Sales Summary'!$AX$16:$AX$22</c:f>
              <c:numCache>
                <c:formatCode>0%</c:formatCode>
                <c:ptCount val="7"/>
                <c:pt idx="0">
                  <c:v>1.0013643553867679</c:v>
                </c:pt>
                <c:pt idx="1">
                  <c:v>1.0596668050651408</c:v>
                </c:pt>
                <c:pt idx="2">
                  <c:v>1.0956862697342324</c:v>
                </c:pt>
                <c:pt idx="3">
                  <c:v>1.3447720972644377</c:v>
                </c:pt>
                <c:pt idx="4">
                  <c:v>1.0136871013071895</c:v>
                </c:pt>
                <c:pt idx="5">
                  <c:v>1.0539870218162177</c:v>
                </c:pt>
                <c:pt idx="6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66-4D75-80E7-A977433CB38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'FY18 Sales Summary'!$AW$16:$AW$22</c:f>
              <c:strCache>
                <c:ptCount val="7"/>
                <c:pt idx="0">
                  <c:v>BLBD</c:v>
                </c:pt>
                <c:pt idx="1">
                  <c:v>KABD</c:v>
                </c:pt>
                <c:pt idx="2">
                  <c:v>COMM</c:v>
                </c:pt>
                <c:pt idx="3">
                  <c:v>ENT</c:v>
                </c:pt>
                <c:pt idx="4">
                  <c:v>IMG</c:v>
                </c:pt>
                <c:pt idx="5">
                  <c:v>PCEC</c:v>
                </c:pt>
                <c:pt idx="6">
                  <c:v>DAILY TARGET</c:v>
                </c:pt>
              </c:strCache>
            </c:strRef>
          </c:cat>
          <c:val>
            <c:numRef>
              <c:f>'FY18 Sales Summary'!$AQ$5:$AQ$11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8966-4D75-80E7-A977433CB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"/>
        <c:overlap val="68"/>
        <c:axId val="464757792"/>
        <c:axId val="464751128"/>
      </c:barChart>
      <c:catAx>
        <c:axId val="464757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51128"/>
        <c:crosses val="autoZero"/>
        <c:auto val="1"/>
        <c:lblAlgn val="ctr"/>
        <c:lblOffset val="100"/>
        <c:noMultiLvlLbl val="0"/>
      </c:catAx>
      <c:valAx>
        <c:axId val="464751128"/>
        <c:scaling>
          <c:orientation val="minMax"/>
          <c:max val="1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57792"/>
        <c:crosses val="autoZero"/>
        <c:crossBetween val="between"/>
        <c:minorUnit val="0.5"/>
      </c:valAx>
      <c:spPr>
        <a:solidFill>
          <a:schemeClr val="bg1"/>
        </a:solidFill>
        <a:ln w="19050"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rgbClr val="FFFFCC"/>
    </a:solidFill>
    <a:ln w="381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009459247235242"/>
          <c:y val="3.5801632843480286E-2"/>
          <c:w val="0.66241904190926837"/>
          <c:h val="0.833961770679725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AA-4C90-AC1B-E54B5CBD240E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EAA-4C90-AC1B-E54B5CBD24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'FY18 Sales Summary'!$AW$5:$AW$13</c:f>
              <c:strCache>
                <c:ptCount val="9"/>
                <c:pt idx="0">
                  <c:v>INSIDE SALES</c:v>
                </c:pt>
                <c:pt idx="1">
                  <c:v>FOOD SERVICE</c:v>
                </c:pt>
                <c:pt idx="2">
                  <c:v>pana.com</c:v>
                </c:pt>
                <c:pt idx="3">
                  <c:v>REGIONAL</c:v>
                </c:pt>
                <c:pt idx="4">
                  <c:v>PHOTO SPEC.</c:v>
                </c:pt>
                <c:pt idx="5">
                  <c:v>NATIONAL</c:v>
                </c:pt>
                <c:pt idx="6">
                  <c:v>AMAZON</c:v>
                </c:pt>
                <c:pt idx="7">
                  <c:v>PCEC</c:v>
                </c:pt>
                <c:pt idx="8">
                  <c:v>DAILY TARGET</c:v>
                </c:pt>
              </c:strCache>
            </c:strRef>
          </c:cat>
          <c:val>
            <c:numRef>
              <c:f>'FY18 Sales Summary'!$AX$5:$AX$13</c:f>
              <c:numCache>
                <c:formatCode>0%</c:formatCode>
                <c:ptCount val="9"/>
                <c:pt idx="0">
                  <c:v>0.84358148921487686</c:v>
                </c:pt>
                <c:pt idx="1">
                  <c:v>0.87563205056410132</c:v>
                </c:pt>
                <c:pt idx="2">
                  <c:v>0.4848177957906955</c:v>
                </c:pt>
                <c:pt idx="3">
                  <c:v>1.258823446501141</c:v>
                </c:pt>
                <c:pt idx="4">
                  <c:v>1.0658590789307709</c:v>
                </c:pt>
                <c:pt idx="5">
                  <c:v>1.1214598760161021</c:v>
                </c:pt>
                <c:pt idx="6">
                  <c:v>0.99639051782804244</c:v>
                </c:pt>
                <c:pt idx="7">
                  <c:v>1.0539870218162177</c:v>
                </c:pt>
                <c:pt idx="8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AA-4C90-AC1B-E54B5CBD2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464751912"/>
        <c:axId val="464753088"/>
      </c:barChart>
      <c:catAx>
        <c:axId val="464751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53088"/>
        <c:crosses val="autoZero"/>
        <c:auto val="1"/>
        <c:lblAlgn val="ctr"/>
        <c:lblOffset val="100"/>
        <c:noMultiLvlLbl val="0"/>
      </c:catAx>
      <c:valAx>
        <c:axId val="464753088"/>
        <c:scaling>
          <c:orientation val="minMax"/>
          <c:max val="1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51912"/>
        <c:crosses val="autoZero"/>
        <c:crossBetween val="between"/>
        <c:minorUnit val="0.5"/>
      </c:valAx>
      <c:spPr>
        <a:solidFill>
          <a:schemeClr val="bg1"/>
        </a:solidFill>
        <a:ln w="19050"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rgbClr val="FFFFCC"/>
    </a:solidFill>
    <a:ln w="381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2185362474427"/>
          <c:y val="0.16777010455452745"/>
          <c:w val="0.71906118651843343"/>
          <c:h val="0.700327392374250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59-45D2-AF61-2C6ADFCC649B}"/>
              </c:ext>
            </c:extLst>
          </c:dPt>
          <c:dPt>
            <c:idx val="6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59-45D2-AF61-2C6ADFCC64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'Sls Commmit'!$AY$4:$AY$9</c:f>
              <c:strCache>
                <c:ptCount val="6"/>
                <c:pt idx="0">
                  <c:v>BLBD</c:v>
                </c:pt>
                <c:pt idx="1">
                  <c:v>KABD</c:v>
                </c:pt>
                <c:pt idx="2">
                  <c:v>COMM</c:v>
                </c:pt>
                <c:pt idx="3">
                  <c:v>ENT</c:v>
                </c:pt>
                <c:pt idx="4">
                  <c:v>IMG</c:v>
                </c:pt>
                <c:pt idx="5">
                  <c:v>TTL PCEC</c:v>
                </c:pt>
              </c:strCache>
            </c:strRef>
          </c:cat>
          <c:val>
            <c:numRef>
              <c:f>'Sls Commmit'!$AZ$4:$AZ$9</c:f>
              <c:numCache>
                <c:formatCode>0%</c:formatCode>
                <c:ptCount val="6"/>
                <c:pt idx="0">
                  <c:v>0.80434083601286177</c:v>
                </c:pt>
                <c:pt idx="1">
                  <c:v>0.83729228259761446</c:v>
                </c:pt>
                <c:pt idx="2">
                  <c:v>0.89731273529793587</c:v>
                </c:pt>
                <c:pt idx="3">
                  <c:v>0.8259803921568627</c:v>
                </c:pt>
                <c:pt idx="4">
                  <c:v>1.0714776703025315</c:v>
                </c:pt>
                <c:pt idx="5">
                  <c:v>0.92426704968613682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59-45D2-AF61-2C6ADFCC6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overlap val="60"/>
        <c:axId val="637821504"/>
        <c:axId val="637824248"/>
      </c:barChart>
      <c:catAx>
        <c:axId val="637821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24248"/>
        <c:crosses val="autoZero"/>
        <c:auto val="1"/>
        <c:lblAlgn val="ctr"/>
        <c:lblOffset val="100"/>
        <c:noMultiLvlLbl val="0"/>
      </c:catAx>
      <c:valAx>
        <c:axId val="637824248"/>
        <c:scaling>
          <c:orientation val="minMax"/>
          <c:max val="1.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21504"/>
        <c:crosses val="autoZero"/>
        <c:crossBetween val="between"/>
        <c:minorUnit val="0.2"/>
      </c:valAx>
      <c:spPr>
        <a:solidFill>
          <a:schemeClr val="bg1"/>
        </a:solidFill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rgbClr val="FFFFCC"/>
    </a:solidFill>
    <a:ln w="381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009459247235242"/>
          <c:y val="0.16676166895435995"/>
          <c:w val="0.72790767466631934"/>
          <c:h val="0.7030019386195470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1D-4B8C-BAAC-AE78A2A2A49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81D-4B8C-BAAC-AE78A2A2A49F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81D-4B8C-BAAC-AE78A2A2A49F}"/>
              </c:ext>
            </c:extLst>
          </c:dPt>
          <c:dPt>
            <c:idx val="7"/>
            <c:invertIfNegative val="0"/>
            <c:bubble3D val="0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81D-4B8C-BAAC-AE78A2A2A49F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81D-4B8C-BAAC-AE78A2A2A4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'Sls Commmit'!$BB$4:$BB$9</c:f>
              <c:strCache>
                <c:ptCount val="6"/>
                <c:pt idx="0">
                  <c:v>BLBD</c:v>
                </c:pt>
                <c:pt idx="1">
                  <c:v>KABD</c:v>
                </c:pt>
                <c:pt idx="2">
                  <c:v>COMM</c:v>
                </c:pt>
                <c:pt idx="3">
                  <c:v>ENT</c:v>
                </c:pt>
                <c:pt idx="4">
                  <c:v>IMG</c:v>
                </c:pt>
                <c:pt idx="5">
                  <c:v>TTL Amazon</c:v>
                </c:pt>
              </c:strCache>
            </c:strRef>
          </c:cat>
          <c:val>
            <c:numRef>
              <c:f>'Sls Commmit'!$BC$4:$BC$9</c:f>
              <c:numCache>
                <c:formatCode>0%</c:formatCode>
                <c:ptCount val="6"/>
                <c:pt idx="0">
                  <c:v>0.80611169652265546</c:v>
                </c:pt>
                <c:pt idx="1">
                  <c:v>0.64158305462653287</c:v>
                </c:pt>
                <c:pt idx="2">
                  <c:v>0.50735680504466629</c:v>
                </c:pt>
                <c:pt idx="3">
                  <c:v>0.55464926590538333</c:v>
                </c:pt>
                <c:pt idx="4">
                  <c:v>0.8071225071225071</c:v>
                </c:pt>
                <c:pt idx="5">
                  <c:v>0.68903025371699089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1D-4B8C-BAAC-AE78A2A2A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637812488"/>
        <c:axId val="637815232"/>
      </c:barChart>
      <c:catAx>
        <c:axId val="637812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15232"/>
        <c:crosses val="autoZero"/>
        <c:auto val="1"/>
        <c:lblAlgn val="ctr"/>
        <c:lblOffset val="100"/>
        <c:noMultiLvlLbl val="0"/>
      </c:catAx>
      <c:valAx>
        <c:axId val="637815232"/>
        <c:scaling>
          <c:orientation val="minMax"/>
          <c:max val="1.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12488"/>
        <c:crosses val="autoZero"/>
        <c:crossBetween val="between"/>
        <c:minorUnit val="0.2"/>
      </c:valAx>
      <c:spPr>
        <a:solidFill>
          <a:schemeClr val="bg1"/>
        </a:solidFill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rgbClr val="FFFFCC"/>
    </a:solidFill>
    <a:ln w="381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932768927132985"/>
          <c:y val="0.1709495062930875"/>
          <c:w val="0.71317029130058307"/>
          <c:h val="0.6914848142622989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4C-4294-90CB-6A44A9AB6315}"/>
              </c:ext>
            </c:extLst>
          </c:dPt>
          <c:dPt>
            <c:idx val="6"/>
            <c:invertIfNegative val="0"/>
            <c:bubble3D val="0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4C-4294-90CB-6A44A9AB63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'Sls Commmit'!$AY$20:$AY$25</c:f>
              <c:strCache>
                <c:ptCount val="6"/>
                <c:pt idx="0">
                  <c:v>BLBD</c:v>
                </c:pt>
                <c:pt idx="1">
                  <c:v>KABD</c:v>
                </c:pt>
                <c:pt idx="2">
                  <c:v>COMM</c:v>
                </c:pt>
                <c:pt idx="3">
                  <c:v>ENT</c:v>
                </c:pt>
                <c:pt idx="4">
                  <c:v>IMG</c:v>
                </c:pt>
                <c:pt idx="5">
                  <c:v>TTL PCEC</c:v>
                </c:pt>
              </c:strCache>
            </c:strRef>
          </c:cat>
          <c:val>
            <c:numRef>
              <c:f>'Sls Commmit'!$AZ$20:$AZ$25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1.045925701747749</c:v>
                </c:pt>
                <c:pt idx="3">
                  <c:v>1.0243161094224924</c:v>
                </c:pt>
                <c:pt idx="4">
                  <c:v>1.0208450980392156</c:v>
                </c:pt>
                <c:pt idx="5">
                  <c:v>1.0200298241082122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4C-4294-90CB-6A44A9AB6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68"/>
        <c:axId val="637823464"/>
        <c:axId val="637822680"/>
      </c:barChart>
      <c:catAx>
        <c:axId val="637823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22680"/>
        <c:crosses val="autoZero"/>
        <c:auto val="1"/>
        <c:lblAlgn val="ctr"/>
        <c:lblOffset val="100"/>
        <c:noMultiLvlLbl val="0"/>
      </c:catAx>
      <c:valAx>
        <c:axId val="637822680"/>
        <c:scaling>
          <c:orientation val="minMax"/>
          <c:max val="1.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23464"/>
        <c:crosses val="autoZero"/>
        <c:crossBetween val="between"/>
        <c:minorUnit val="0.2"/>
      </c:valAx>
      <c:spPr>
        <a:solidFill>
          <a:schemeClr val="bg1"/>
        </a:solidFill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rgbClr val="FFFFCC"/>
    </a:solidFill>
    <a:ln w="381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009459247235242"/>
          <c:y val="0.18090169932654182"/>
          <c:w val="0.72836165633844518"/>
          <c:h val="0.6888619190787636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87A-4A0C-9E01-67EAB0AF62E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87A-4A0C-9E01-67EAB0AF62EC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87A-4A0C-9E01-67EAB0AF62EC}"/>
              </c:ext>
            </c:extLst>
          </c:dPt>
          <c:dPt>
            <c:idx val="7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87A-4A0C-9E01-67EAB0AF62EC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87A-4A0C-9E01-67EAB0AF62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'Sls Commmit'!$BB$20:$BB$25</c:f>
              <c:strCache>
                <c:ptCount val="6"/>
                <c:pt idx="0">
                  <c:v>BLBD</c:v>
                </c:pt>
                <c:pt idx="1">
                  <c:v>KABD</c:v>
                </c:pt>
                <c:pt idx="2">
                  <c:v>COMM</c:v>
                </c:pt>
                <c:pt idx="3">
                  <c:v>ENT</c:v>
                </c:pt>
                <c:pt idx="4">
                  <c:v>IMG</c:v>
                </c:pt>
                <c:pt idx="5">
                  <c:v>TTL Amazon</c:v>
                </c:pt>
              </c:strCache>
            </c:strRef>
          </c:cat>
          <c:val>
            <c:numRef>
              <c:f>'Sls Commmit'!$BC$20:$BC$25</c:f>
              <c:numCache>
                <c:formatCode>0%</c:formatCode>
                <c:ptCount val="6"/>
                <c:pt idx="0">
                  <c:v>1.1217008592063624</c:v>
                </c:pt>
                <c:pt idx="1">
                  <c:v>1.0001738060503829</c:v>
                </c:pt>
                <c:pt idx="2">
                  <c:v>0.82839984616902307</c:v>
                </c:pt>
                <c:pt idx="3">
                  <c:v>0.87403592231085436</c:v>
                </c:pt>
                <c:pt idx="4">
                  <c:v>1</c:v>
                </c:pt>
                <c:pt idx="5">
                  <c:v>0.98761636020413612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87A-4A0C-9E01-67EAB0AF6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637814448"/>
        <c:axId val="637819544"/>
      </c:barChart>
      <c:catAx>
        <c:axId val="637814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19544"/>
        <c:crosses val="autoZero"/>
        <c:auto val="1"/>
        <c:lblAlgn val="ctr"/>
        <c:lblOffset val="100"/>
        <c:noMultiLvlLbl val="0"/>
      </c:catAx>
      <c:valAx>
        <c:axId val="637819544"/>
        <c:scaling>
          <c:orientation val="minMax"/>
          <c:max val="1.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14448"/>
        <c:crosses val="autoZero"/>
        <c:crossBetween val="between"/>
        <c:minorUnit val="0.2"/>
      </c:valAx>
      <c:spPr>
        <a:solidFill>
          <a:schemeClr val="bg1"/>
        </a:solidFill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rgbClr val="FFFFCC"/>
    </a:solidFill>
    <a:ln w="381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009459247235242"/>
          <c:y val="0.1713579105819254"/>
          <c:w val="0.72256406652049665"/>
          <c:h val="0.6984054040175879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4A1-44CA-B462-7540DB1237A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A1-44CA-B462-7540DB1237A8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A1-44CA-B462-7540DB1237A8}"/>
              </c:ext>
            </c:extLst>
          </c:dPt>
          <c:dPt>
            <c:idx val="7"/>
            <c:invertIfNegative val="0"/>
            <c:bubble3D val="0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4A1-44CA-B462-7540DB1237A8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4A1-44CA-B462-7540DB1237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'Sls Commmit'!$BE$4:$BE$9</c:f>
              <c:strCache>
                <c:ptCount val="6"/>
                <c:pt idx="0">
                  <c:v>BLBD</c:v>
                </c:pt>
                <c:pt idx="1">
                  <c:v>KABD</c:v>
                </c:pt>
                <c:pt idx="2">
                  <c:v>COMM</c:v>
                </c:pt>
                <c:pt idx="3">
                  <c:v>ENT</c:v>
                </c:pt>
                <c:pt idx="4">
                  <c:v>IMG</c:v>
                </c:pt>
                <c:pt idx="5">
                  <c:v>TTL All Others</c:v>
                </c:pt>
              </c:strCache>
            </c:strRef>
          </c:cat>
          <c:val>
            <c:numRef>
              <c:f>'Sls Commmit'!$BF$4:$BF$9</c:f>
              <c:numCache>
                <c:formatCode>0%</c:formatCode>
                <c:ptCount val="6"/>
                <c:pt idx="0">
                  <c:v>0.80156765676567654</c:v>
                </c:pt>
                <c:pt idx="1">
                  <c:v>0.88109794135995012</c:v>
                </c:pt>
                <c:pt idx="2">
                  <c:v>1.0252586206896552</c:v>
                </c:pt>
                <c:pt idx="3">
                  <c:v>1.645320197044335</c:v>
                </c:pt>
                <c:pt idx="4">
                  <c:v>1.155320321677058</c:v>
                </c:pt>
                <c:pt idx="5">
                  <c:v>1.0212834369089436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A1-44CA-B462-7540DB123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637821896"/>
        <c:axId val="637812880"/>
      </c:barChart>
      <c:catAx>
        <c:axId val="637821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12880"/>
        <c:crosses val="autoZero"/>
        <c:auto val="1"/>
        <c:lblAlgn val="ctr"/>
        <c:lblOffset val="100"/>
        <c:noMultiLvlLbl val="0"/>
      </c:catAx>
      <c:valAx>
        <c:axId val="637812880"/>
        <c:scaling>
          <c:orientation val="minMax"/>
          <c:max val="1.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21896"/>
        <c:crosses val="autoZero"/>
        <c:crossBetween val="between"/>
        <c:minorUnit val="0.2"/>
      </c:valAx>
      <c:spPr>
        <a:solidFill>
          <a:schemeClr val="bg1"/>
        </a:solidFill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rgbClr val="FFFFCC"/>
    </a:solidFill>
    <a:ln w="381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226712949751584"/>
          <c:y val="0.15828703963488769"/>
          <c:w val="0.73518054779137354"/>
          <c:h val="0.7114762779866449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A9-4DBB-BA02-D5FA989AC9E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A9-4DBB-BA02-D5FA989AC9E2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FA9-4DBB-BA02-D5FA989AC9E2}"/>
              </c:ext>
            </c:extLst>
          </c:dPt>
          <c:dPt>
            <c:idx val="7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FA9-4DBB-BA02-D5FA989AC9E2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FA9-4DBB-BA02-D5FA989AC9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'Sls Commmit'!$BE$20:$BE$25</c:f>
              <c:strCache>
                <c:ptCount val="6"/>
                <c:pt idx="0">
                  <c:v>BLBD</c:v>
                </c:pt>
                <c:pt idx="1">
                  <c:v>KABD</c:v>
                </c:pt>
                <c:pt idx="2">
                  <c:v>COMM</c:v>
                </c:pt>
                <c:pt idx="3">
                  <c:v>ENT</c:v>
                </c:pt>
                <c:pt idx="4">
                  <c:v>IMG</c:v>
                </c:pt>
                <c:pt idx="5">
                  <c:v>TTL All Others</c:v>
                </c:pt>
              </c:strCache>
            </c:strRef>
          </c:cat>
          <c:val>
            <c:numRef>
              <c:f>'Sls Commmit'!$BF$20:$BF$25</c:f>
              <c:numCache>
                <c:formatCode>0%</c:formatCode>
                <c:ptCount val="6"/>
                <c:pt idx="0">
                  <c:v>0.85406595283661435</c:v>
                </c:pt>
                <c:pt idx="1">
                  <c:v>0.99997167794744601</c:v>
                </c:pt>
                <c:pt idx="2">
                  <c:v>1.0925041287318384</c:v>
                </c:pt>
                <c:pt idx="3">
                  <c:v>1.2416358262047389</c:v>
                </c:pt>
                <c:pt idx="4">
                  <c:v>1.0255819363118635</c:v>
                </c:pt>
                <c:pt idx="5">
                  <c:v>1.0321224427307008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A9-4DBB-BA02-D5FA989AC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637817976"/>
        <c:axId val="637816016"/>
      </c:barChart>
      <c:catAx>
        <c:axId val="637817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16016"/>
        <c:crosses val="autoZero"/>
        <c:auto val="1"/>
        <c:lblAlgn val="ctr"/>
        <c:lblOffset val="100"/>
        <c:noMultiLvlLbl val="0"/>
      </c:catAx>
      <c:valAx>
        <c:axId val="637816016"/>
        <c:scaling>
          <c:orientation val="minMax"/>
          <c:max val="1.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17976"/>
        <c:crosses val="autoZero"/>
        <c:crossBetween val="between"/>
        <c:minorUnit val="0.2"/>
      </c:valAx>
      <c:spPr>
        <a:solidFill>
          <a:schemeClr val="bg1"/>
        </a:solidFill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rgbClr val="FFFFCC"/>
    </a:solidFill>
    <a:ln w="381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gif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gif"/><Relationship Id="rId2" Type="http://schemas.openxmlformats.org/officeDocument/2006/relationships/image" Target="../media/image7.gif"/><Relationship Id="rId1" Type="http://schemas.openxmlformats.org/officeDocument/2006/relationships/image" Target="../media/image6.gif"/><Relationship Id="rId5" Type="http://schemas.openxmlformats.org/officeDocument/2006/relationships/image" Target="../media/image4.gif"/><Relationship Id="rId4" Type="http://schemas.openxmlformats.org/officeDocument/2006/relationships/image" Target="../media/image9.gi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gif"/><Relationship Id="rId2" Type="http://schemas.openxmlformats.org/officeDocument/2006/relationships/image" Target="../media/image8.gif"/><Relationship Id="rId1" Type="http://schemas.openxmlformats.org/officeDocument/2006/relationships/image" Target="../media/image7.gif"/><Relationship Id="rId5" Type="http://schemas.openxmlformats.org/officeDocument/2006/relationships/image" Target="../media/image4.gif"/><Relationship Id="rId4" Type="http://schemas.openxmlformats.org/officeDocument/2006/relationships/image" Target="../media/image9.gi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gif"/><Relationship Id="rId2" Type="http://schemas.openxmlformats.org/officeDocument/2006/relationships/image" Target="../media/image6.gif"/><Relationship Id="rId1" Type="http://schemas.openxmlformats.org/officeDocument/2006/relationships/image" Target="../media/image8.gif"/><Relationship Id="rId5" Type="http://schemas.openxmlformats.org/officeDocument/2006/relationships/image" Target="../media/image4.gif"/><Relationship Id="rId4" Type="http://schemas.openxmlformats.org/officeDocument/2006/relationships/image" Target="../media/image9.gi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gif"/><Relationship Id="rId2" Type="http://schemas.openxmlformats.org/officeDocument/2006/relationships/image" Target="../media/image6.gif"/><Relationship Id="rId1" Type="http://schemas.openxmlformats.org/officeDocument/2006/relationships/image" Target="../media/image8.gif"/><Relationship Id="rId5" Type="http://schemas.openxmlformats.org/officeDocument/2006/relationships/image" Target="../media/image4.gif"/><Relationship Id="rId4" Type="http://schemas.openxmlformats.org/officeDocument/2006/relationships/image" Target="../media/image9.gi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9525</xdr:rowOff>
    </xdr:from>
    <xdr:to>
      <xdr:col>0</xdr:col>
      <xdr:colOff>533400</xdr:colOff>
      <xdr:row>1</xdr:row>
      <xdr:rowOff>9525</xdr:rowOff>
    </xdr:to>
    <xdr:grpSp>
      <xdr:nvGrpSpPr>
        <xdr:cNvPr id="108189" name="SAPBEXlinkDoc"/>
        <xdr:cNvGrpSpPr>
          <a:grpSpLocks/>
        </xdr:cNvGrpSpPr>
      </xdr:nvGrpSpPr>
      <xdr:grpSpPr bwMode="auto">
        <a:xfrm>
          <a:off x="381000" y="9525"/>
          <a:ext cx="152400" cy="161925"/>
          <a:chOff x="795" y="15"/>
          <a:chExt cx="21" cy="21"/>
        </a:xfrm>
      </xdr:grpSpPr>
      <xdr:sp macro="" textlink="">
        <xdr:nvSpPr>
          <xdr:cNvPr id="2050" name="Rectangle 2"/>
          <xdr:cNvSpPr>
            <a:spLocks noChangeArrowheads="1"/>
          </xdr:cNvSpPr>
        </xdr:nvSpPr>
        <xdr:spPr bwMode="auto">
          <a:xfrm rot="16200000">
            <a:off x="795" y="15"/>
            <a:ext cx="21" cy="2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.</a:t>
            </a:r>
          </a:p>
        </xdr:txBody>
      </xdr:sp>
      <xdr:sp macro="" textlink="">
        <xdr:nvSpPr>
          <xdr:cNvPr id="108191" name="AutoShape 3"/>
          <xdr:cNvSpPr>
            <a:spLocks noChangeArrowheads="1"/>
          </xdr:cNvSpPr>
        </xdr:nvSpPr>
        <xdr:spPr bwMode="auto">
          <a:xfrm>
            <a:off x="800" y="19"/>
            <a:ext cx="11" cy="13"/>
          </a:xfrm>
          <a:prstGeom prst="foldedCorner">
            <a:avLst>
              <a:gd name="adj" fmla="val 42856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49</xdr:row>
      <xdr:rowOff>0</xdr:rowOff>
    </xdr:from>
    <xdr:ext cx="123825" cy="123825"/>
    <xdr:pic macro="[1]!DesignIconClicked">
      <xdr:nvPicPr>
        <xdr:cNvPr id="2" name="BExW253QPOZK9KW8BJC3LBXGCG2N" descr="Y5HX37BEUWSN1NEFJKZJXI3SX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50</xdr:row>
      <xdr:rowOff>0</xdr:rowOff>
    </xdr:from>
    <xdr:ext cx="123825" cy="123825"/>
    <xdr:pic macro="[1]!DesignIconClicked">
      <xdr:nvPicPr>
        <xdr:cNvPr id="3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92900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58</xdr:row>
      <xdr:rowOff>0</xdr:rowOff>
    </xdr:from>
    <xdr:ext cx="123825" cy="123825"/>
    <xdr:pic macro="[1]!DesignIconClicked">
      <xdr:nvPicPr>
        <xdr:cNvPr id="4" name="BExRZO0PLWWMCLGRH7EH6UXYWGAJ" descr="9D4GQ34QB727H10MA3SSAR2R9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120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59</xdr:row>
      <xdr:rowOff>0</xdr:rowOff>
    </xdr:from>
    <xdr:ext cx="123825" cy="123825"/>
    <xdr:pic macro="[1]!DesignIconClicked">
      <xdr:nvPicPr>
        <xdr:cNvPr id="5" name="BExBDP6HNAAJUM39SE5G2C8BKNRQ" descr="1TM64TL2QIMYV7WYSV2VLGXY4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14427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60</xdr:row>
      <xdr:rowOff>0</xdr:rowOff>
    </xdr:from>
    <xdr:ext cx="123825" cy="123825"/>
    <xdr:pic macro="[1]!DesignIconClicked">
      <xdr:nvPicPr>
        <xdr:cNvPr id="6" name="BExQEGJP61DL2NZY6LMBHBZ0J5YT" descr="D6ZNRZJ7EX4GZT9RO8LE0C905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1684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61</xdr:row>
      <xdr:rowOff>0</xdr:rowOff>
    </xdr:from>
    <xdr:ext cx="123825" cy="123825"/>
    <xdr:pic macro="[1]!DesignIconClicked">
      <xdr:nvPicPr>
        <xdr:cNvPr id="7" name="BExTY1BCS6HZIF6HI5491FGHDVAE" descr="MJ6976KI2UH1IE8M227DUYXMJ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19253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49</xdr:row>
      <xdr:rowOff>0</xdr:rowOff>
    </xdr:from>
    <xdr:ext cx="123825" cy="123825"/>
    <xdr:pic macro="[1]!DesignIconClicked">
      <xdr:nvPicPr>
        <xdr:cNvPr id="8" name="BEx5FXJGJOT93D0J2IRJ3985IUMI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51</xdr:row>
      <xdr:rowOff>0</xdr:rowOff>
    </xdr:from>
    <xdr:ext cx="123825" cy="123825"/>
    <xdr:pic macro="[1]!DesignIconClicked">
      <xdr:nvPicPr>
        <xdr:cNvPr id="9" name="BExS8T38WLC2R738ZC7BDJQAKJAJ" descr="MRI962L5PB0E0YWXCIBN82VJH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5313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49</xdr:row>
      <xdr:rowOff>0</xdr:rowOff>
    </xdr:from>
    <xdr:ext cx="123825" cy="123825"/>
    <xdr:pic macro="[1]!DesignIconClicked">
      <xdr:nvPicPr>
        <xdr:cNvPr id="10" name="BEx5F64BJ6DCM4EJH81D5ZFNPZ0V" descr="7DJ9FILZD2YPS6X1JBP9E76TU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49</xdr:row>
      <xdr:rowOff>0</xdr:rowOff>
    </xdr:from>
    <xdr:ext cx="123825" cy="123825"/>
    <xdr:pic macro="[1]!DesignIconClicked">
      <xdr:nvPicPr>
        <xdr:cNvPr id="11" name="BExQEXXHA3EEXR44LT6RKCDWM6ZT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53</xdr:row>
      <xdr:rowOff>0</xdr:rowOff>
    </xdr:from>
    <xdr:ext cx="123825" cy="123825"/>
    <xdr:pic macro="[1]!DesignIconClicked">
      <xdr:nvPicPr>
        <xdr:cNvPr id="12" name="BEx1X6AMHV6ZK3UJB2BXIJTJHYJU" descr="OALR4L95ELQLZ1Y1LETHM1CS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0076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58</xdr:row>
      <xdr:rowOff>0</xdr:rowOff>
    </xdr:from>
    <xdr:ext cx="123825" cy="123825"/>
    <xdr:pic macro="[1]!DesignIconClicked">
      <xdr:nvPicPr>
        <xdr:cNvPr id="13" name="BEx1QZGQZBAWJ8591VXEIPUOVS7X" descr="MEW27CPIFG44B7E7HEQUUF5QF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120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57</xdr:row>
      <xdr:rowOff>0</xdr:rowOff>
    </xdr:from>
    <xdr:ext cx="123825" cy="123825"/>
    <xdr:pic macro="[1]!DesignIconClicked">
      <xdr:nvPicPr>
        <xdr:cNvPr id="14" name="BExMF7LICJLPXSHM63A6EQ79YQKG" descr="U084VZL15IMB1OFRRAY6GVKAE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9601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56</xdr:row>
      <xdr:rowOff>0</xdr:rowOff>
    </xdr:from>
    <xdr:ext cx="123825" cy="123825"/>
    <xdr:pic macro="[1]!DesignIconClicked">
      <xdr:nvPicPr>
        <xdr:cNvPr id="15" name="BExS343F8GCKP6HTF9Y97L133DX8" descr="ZRF0KB1IYQSNV63CTXT25G67G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7251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55</xdr:row>
      <xdr:rowOff>0</xdr:rowOff>
    </xdr:from>
    <xdr:ext cx="123825" cy="123825"/>
    <xdr:pic macro="[1]!DesignIconClicked">
      <xdr:nvPicPr>
        <xdr:cNvPr id="16" name="BExZMRC09W87CY4B73NPZMNH21AH" descr="78CUMI0OVLYJRSDRQ3V2YX812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4838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54</xdr:row>
      <xdr:rowOff>9525</xdr:rowOff>
    </xdr:from>
    <xdr:ext cx="123825" cy="123825"/>
    <xdr:pic macro="[1]!DesignIconClicked">
      <xdr:nvPicPr>
        <xdr:cNvPr id="17" name="BExZXVFJ4DY4I24AARDT4AMP6EN1" descr="TXSMH2MTH86CYKA26740RQPU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252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53</xdr:row>
      <xdr:rowOff>0</xdr:rowOff>
    </xdr:from>
    <xdr:ext cx="123825" cy="123825"/>
    <xdr:pic macro="[1]!DesignIconClicked">
      <xdr:nvPicPr>
        <xdr:cNvPr id="18" name="BExOCUIOFQWUGTBU5ESTW3EYEP5C" descr="9BNF49V0R6VVYPHEVMJ3ABDQZ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0076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52</xdr:row>
      <xdr:rowOff>0</xdr:rowOff>
    </xdr:from>
    <xdr:ext cx="123825" cy="123825"/>
    <xdr:pic macro="[1]!DesignIconClicked">
      <xdr:nvPicPr>
        <xdr:cNvPr id="19" name="BExU65O9OE4B4MQ2A3OYH13M8BZJ" descr="3INNIMMPDBB0JF37L81M6ID21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7726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51</xdr:row>
      <xdr:rowOff>0</xdr:rowOff>
    </xdr:from>
    <xdr:ext cx="123825" cy="123825"/>
    <xdr:pic macro="[1]!DesignIconClicked">
      <xdr:nvPicPr>
        <xdr:cNvPr id="20" name="BExOPRCR0UW7TKXSV5WDTL348FGL" descr="S9JM17GP1802LHN4GT14BJYI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5313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50</xdr:row>
      <xdr:rowOff>0</xdr:rowOff>
    </xdr:from>
    <xdr:ext cx="123825" cy="123825"/>
    <xdr:pic macro="[1]!DesignIconClicked">
      <xdr:nvPicPr>
        <xdr:cNvPr id="21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2900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49</xdr:row>
      <xdr:rowOff>0</xdr:rowOff>
    </xdr:from>
    <xdr:ext cx="123825" cy="123825"/>
    <xdr:pic macro="[1]!DesignIconClicked">
      <xdr:nvPicPr>
        <xdr:cNvPr id="22" name="BExGMWEQ2BYRY9BAO5T1X850MJN1" descr="AZ9ST0XDIOP50HSUFO5V31BR0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twoCellAnchor editAs="oneCell">
    <xdr:from>
      <xdr:col>0</xdr:col>
      <xdr:colOff>25400</xdr:colOff>
      <xdr:row>48</xdr:row>
      <xdr:rowOff>95250</xdr:rowOff>
    </xdr:from>
    <xdr:to>
      <xdr:col>3</xdr:col>
      <xdr:colOff>50800</xdr:colOff>
      <xdr:row>48</xdr:row>
      <xdr:rowOff>146050</xdr:rowOff>
    </xdr:to>
    <xdr:pic macro="[1]!DesignIconClicked">
      <xdr:nvPicPr>
        <xdr:cNvPr id="23" name="BEx1U1B3EQXQ6SDDPI77VTKKFINA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02700"/>
          <a:ext cx="50800" cy="50800"/>
        </a:xfrm>
        <a:prstGeom prst="rect">
          <a:avLst/>
        </a:prstGeom>
      </xdr:spPr>
    </xdr:pic>
    <xdr:clientData/>
  </xdr:twoCellAnchor>
  <xdr:oneCellAnchor>
    <xdr:from>
      <xdr:col>12</xdr:col>
      <xdr:colOff>28575</xdr:colOff>
      <xdr:row>49</xdr:row>
      <xdr:rowOff>0</xdr:rowOff>
    </xdr:from>
    <xdr:ext cx="123825" cy="123825"/>
    <xdr:pic macro="[1]!DesignIconClicked">
      <xdr:nvPicPr>
        <xdr:cNvPr id="24" name="BExW253QPOZK9KW8BJC3LBXGCG2N" descr="Y5HX37BEUWSN1NEFJKZJXI3SX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3135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50</xdr:row>
      <xdr:rowOff>0</xdr:rowOff>
    </xdr:from>
    <xdr:ext cx="123825" cy="123825"/>
    <xdr:pic macro="[1]!DesignIconClicked">
      <xdr:nvPicPr>
        <xdr:cNvPr id="25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31350" y="92900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49</xdr:row>
      <xdr:rowOff>0</xdr:rowOff>
    </xdr:from>
    <xdr:ext cx="123825" cy="123825"/>
    <xdr:pic macro="[1]!DesignIconClicked">
      <xdr:nvPicPr>
        <xdr:cNvPr id="26" name="BEx5FXJGJOT93D0J2IRJ3985IUMI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85725</xdr:colOff>
      <xdr:row>51</xdr:row>
      <xdr:rowOff>0</xdr:rowOff>
    </xdr:from>
    <xdr:ext cx="123825" cy="123825"/>
    <xdr:pic macro="[1]!DesignIconClicked">
      <xdr:nvPicPr>
        <xdr:cNvPr id="27" name="BExS8T38WLC2R738ZC7BDJQAKJAJ" descr="MRI962L5PB0E0YWXCIBN82VJH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5313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49</xdr:row>
      <xdr:rowOff>0</xdr:rowOff>
    </xdr:from>
    <xdr:ext cx="123825" cy="123825"/>
    <xdr:pic macro="[1]!DesignIconClicked">
      <xdr:nvPicPr>
        <xdr:cNvPr id="28" name="BEx5F64BJ6DCM4EJH81D5ZFNPZ0V" descr="7DJ9FILZD2YPS6X1JBP9E76TU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49</xdr:row>
      <xdr:rowOff>0</xdr:rowOff>
    </xdr:from>
    <xdr:ext cx="123825" cy="123825"/>
    <xdr:pic macro="[1]!DesignIconClicked">
      <xdr:nvPicPr>
        <xdr:cNvPr id="29" name="BExQEXXHA3EEXR44LT6RKCDWM6ZT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85725</xdr:colOff>
      <xdr:row>53</xdr:row>
      <xdr:rowOff>0</xdr:rowOff>
    </xdr:from>
    <xdr:ext cx="123825" cy="123825"/>
    <xdr:pic macro="[1]!DesignIconClicked">
      <xdr:nvPicPr>
        <xdr:cNvPr id="30" name="BEx1X6AMHV6ZK3UJB2BXIJTJHYJU" descr="OALR4L95ELQLZ1Y1LETHM1CS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31350" y="100076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56</xdr:row>
      <xdr:rowOff>0</xdr:rowOff>
    </xdr:from>
    <xdr:ext cx="123825" cy="123825"/>
    <xdr:pic macro="[1]!DesignIconClicked">
      <xdr:nvPicPr>
        <xdr:cNvPr id="31" name="BExS343F8GCKP6HTF9Y97L133DX8" descr="ZRF0KB1IYQSNV63CTXT25G67G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07251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55</xdr:row>
      <xdr:rowOff>0</xdr:rowOff>
    </xdr:from>
    <xdr:ext cx="123825" cy="123825"/>
    <xdr:pic macro="[1]!DesignIconClicked">
      <xdr:nvPicPr>
        <xdr:cNvPr id="32" name="BExZMRC09W87CY4B73NPZMNH21AH" descr="78CUMI0OVLYJRSDRQ3V2YX812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04838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54</xdr:row>
      <xdr:rowOff>9525</xdr:rowOff>
    </xdr:from>
    <xdr:ext cx="123825" cy="123825"/>
    <xdr:pic macro="[1]!DesignIconClicked">
      <xdr:nvPicPr>
        <xdr:cNvPr id="33" name="BExZXVFJ4DY4I24AARDT4AMP6EN1" descr="TXSMH2MTH86CYKA26740RQPU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0252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53</xdr:row>
      <xdr:rowOff>0</xdr:rowOff>
    </xdr:from>
    <xdr:ext cx="123825" cy="123825"/>
    <xdr:pic macro="[1]!DesignIconClicked">
      <xdr:nvPicPr>
        <xdr:cNvPr id="34" name="BExOCUIOFQWUGTBU5ESTW3EYEP5C" descr="9BNF49V0R6VVYPHEVMJ3ABDQZ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00076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52</xdr:row>
      <xdr:rowOff>0</xdr:rowOff>
    </xdr:from>
    <xdr:ext cx="123825" cy="123825"/>
    <xdr:pic macro="[1]!DesignIconClicked">
      <xdr:nvPicPr>
        <xdr:cNvPr id="35" name="BExU65O9OE4B4MQ2A3OYH13M8BZJ" descr="3INNIMMPDBB0JF37L81M6ID21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7726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51</xdr:row>
      <xdr:rowOff>0</xdr:rowOff>
    </xdr:from>
    <xdr:ext cx="123825" cy="123825"/>
    <xdr:pic macro="[1]!DesignIconClicked">
      <xdr:nvPicPr>
        <xdr:cNvPr id="36" name="BExOPRCR0UW7TKXSV5WDTL348FGL" descr="S9JM17GP1802LHN4GT14BJYI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5313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50</xdr:row>
      <xdr:rowOff>0</xdr:rowOff>
    </xdr:from>
    <xdr:ext cx="123825" cy="123825"/>
    <xdr:pic macro="[1]!DesignIconClicked">
      <xdr:nvPicPr>
        <xdr:cNvPr id="37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2900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49</xdr:row>
      <xdr:rowOff>0</xdr:rowOff>
    </xdr:from>
    <xdr:ext cx="123825" cy="123825"/>
    <xdr:pic macro="[1]!DesignIconClicked">
      <xdr:nvPicPr>
        <xdr:cNvPr id="38" name="BExGMWEQ2BYRY9BAO5T1X850MJN1" descr="AZ9ST0XDIOP50HSUFO5V31BR0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58</xdr:row>
      <xdr:rowOff>0</xdr:rowOff>
    </xdr:from>
    <xdr:ext cx="123825" cy="123825"/>
    <xdr:pic macro="[1]!DesignIconClicked">
      <xdr:nvPicPr>
        <xdr:cNvPr id="39" name="BExBDP6HNAAJUM39SE5G2C8BKNRQ" descr="1TM64TL2QIMYV7WYSV2VLGXY4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120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59</xdr:row>
      <xdr:rowOff>0</xdr:rowOff>
    </xdr:from>
    <xdr:ext cx="123825" cy="123825"/>
    <xdr:pic macro="[1]!DesignIconClicked">
      <xdr:nvPicPr>
        <xdr:cNvPr id="40" name="BExQEGJP61DL2NZY6LMBHBZ0J5YT" descr="D6ZNRZJ7EX4GZT9RO8LE0C905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14427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60</xdr:row>
      <xdr:rowOff>0</xdr:rowOff>
    </xdr:from>
    <xdr:ext cx="123825" cy="123825"/>
    <xdr:pic macro="[1]!DesignIconClicked">
      <xdr:nvPicPr>
        <xdr:cNvPr id="41" name="BExTY1BCS6HZIF6HI5491FGHDVAE" descr="MJ6976KI2UH1IE8M227DUYXMJ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1684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28575</xdr:colOff>
      <xdr:row>74</xdr:row>
      <xdr:rowOff>0</xdr:rowOff>
    </xdr:from>
    <xdr:ext cx="123825" cy="123825"/>
    <xdr:pic macro="[1]!DesignIconClicked">
      <xdr:nvPicPr>
        <xdr:cNvPr id="42" name="BExW253QPOZK9KW8BJC3LBXGCG2N" descr="Y5HX37BEUWSN1NEFJKZJXI3SX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31350" y="159258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75</xdr:row>
      <xdr:rowOff>0</xdr:rowOff>
    </xdr:from>
    <xdr:ext cx="123825" cy="123825"/>
    <xdr:pic macro="[1]!DesignIconClicked">
      <xdr:nvPicPr>
        <xdr:cNvPr id="43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31350" y="16160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85725</xdr:colOff>
      <xdr:row>83</xdr:row>
      <xdr:rowOff>0</xdr:rowOff>
    </xdr:from>
    <xdr:ext cx="123825" cy="123825"/>
    <xdr:pic macro="[1]!DesignIconClicked">
      <xdr:nvPicPr>
        <xdr:cNvPr id="44" name="BExRZO0PLWWMCLGRH7EH6UXYWGAJ" descr="9D4GQ34QB727H10MA3SSAR2R9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80403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84</xdr:row>
      <xdr:rowOff>0</xdr:rowOff>
    </xdr:from>
    <xdr:ext cx="123825" cy="123825"/>
    <xdr:pic macro="[1]!DesignIconClicked">
      <xdr:nvPicPr>
        <xdr:cNvPr id="45" name="BExBDP6HNAAJUM39SE5G2C8BKNRQ" descr="1TM64TL2QIMYV7WYSV2VLGXY4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82753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85</xdr:row>
      <xdr:rowOff>0</xdr:rowOff>
    </xdr:from>
    <xdr:ext cx="123825" cy="123825"/>
    <xdr:pic macro="[1]!DesignIconClicked">
      <xdr:nvPicPr>
        <xdr:cNvPr id="46" name="BExQEGJP61DL2NZY6LMBHBZ0J5YT" descr="D6ZNRZJ7EX4GZT9RO8LE0C905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8510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74</xdr:row>
      <xdr:rowOff>0</xdr:rowOff>
    </xdr:from>
    <xdr:ext cx="123825" cy="123825"/>
    <xdr:pic macro="[1]!DesignIconClicked">
      <xdr:nvPicPr>
        <xdr:cNvPr id="47" name="BEx5FXJGJOT93D0J2IRJ3985IUMI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59258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85725</xdr:colOff>
      <xdr:row>76</xdr:row>
      <xdr:rowOff>0</xdr:rowOff>
    </xdr:from>
    <xdr:ext cx="123825" cy="123825"/>
    <xdr:pic macro="[1]!DesignIconClicked">
      <xdr:nvPicPr>
        <xdr:cNvPr id="48" name="BExS8T38WLC2R738ZC7BDJQAKJAJ" descr="MRI962L5PB0E0YWXCIBN82VJH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63957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74</xdr:row>
      <xdr:rowOff>0</xdr:rowOff>
    </xdr:from>
    <xdr:ext cx="123825" cy="123825"/>
    <xdr:pic macro="[1]!DesignIconClicked">
      <xdr:nvPicPr>
        <xdr:cNvPr id="49" name="BEx5F64BJ6DCM4EJH81D5ZFNPZ0V" descr="7DJ9FILZD2YPS6X1JBP9E76TU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59258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74</xdr:row>
      <xdr:rowOff>0</xdr:rowOff>
    </xdr:from>
    <xdr:ext cx="123825" cy="123825"/>
    <xdr:pic macro="[1]!DesignIconClicked">
      <xdr:nvPicPr>
        <xdr:cNvPr id="50" name="BExQEXXHA3EEXR44LT6RKCDWM6ZT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59258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85725</xdr:colOff>
      <xdr:row>78</xdr:row>
      <xdr:rowOff>0</xdr:rowOff>
    </xdr:from>
    <xdr:ext cx="123825" cy="123825"/>
    <xdr:pic macro="[1]!DesignIconClicked">
      <xdr:nvPicPr>
        <xdr:cNvPr id="51" name="BEx1X6AMHV6ZK3UJB2BXIJTJHYJU" descr="OALR4L95ELQLZ1Y1LETHM1CS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31350" y="168656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83</xdr:row>
      <xdr:rowOff>0</xdr:rowOff>
    </xdr:from>
    <xdr:ext cx="123825" cy="123825"/>
    <xdr:pic macro="[1]!DesignIconClicked">
      <xdr:nvPicPr>
        <xdr:cNvPr id="52" name="BEx1QZGQZBAWJ8591VXEIPUOVS7X" descr="MEW27CPIFG44B7E7HEQUUF5QF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80403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82</xdr:row>
      <xdr:rowOff>0</xdr:rowOff>
    </xdr:from>
    <xdr:ext cx="123825" cy="123825"/>
    <xdr:pic macro="[1]!DesignIconClicked">
      <xdr:nvPicPr>
        <xdr:cNvPr id="53" name="BExMF7LICJLPXSHM63A6EQ79YQKG" descr="U084VZL15IMB1OFRRAY6GVKAE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7805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81</xdr:row>
      <xdr:rowOff>0</xdr:rowOff>
    </xdr:from>
    <xdr:ext cx="123825" cy="123825"/>
    <xdr:pic macro="[1]!DesignIconClicked">
      <xdr:nvPicPr>
        <xdr:cNvPr id="54" name="BExS343F8GCKP6HTF9Y97L133DX8" descr="ZRF0KB1IYQSNV63CTXT25G67G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7570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80</xdr:row>
      <xdr:rowOff>0</xdr:rowOff>
    </xdr:from>
    <xdr:ext cx="123825" cy="123825"/>
    <xdr:pic macro="[1]!DesignIconClicked">
      <xdr:nvPicPr>
        <xdr:cNvPr id="55" name="BExZMRC09W87CY4B73NPZMNH21AH" descr="78CUMI0OVLYJRSDRQ3V2YX812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73355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79</xdr:row>
      <xdr:rowOff>9525</xdr:rowOff>
    </xdr:from>
    <xdr:ext cx="123825" cy="123825"/>
    <xdr:pic macro="[1]!DesignIconClicked">
      <xdr:nvPicPr>
        <xdr:cNvPr id="56" name="BExZXVFJ4DY4I24AARDT4AMP6EN1" descr="TXSMH2MTH86CYKA26740RQPU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7110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78</xdr:row>
      <xdr:rowOff>0</xdr:rowOff>
    </xdr:from>
    <xdr:ext cx="123825" cy="123825"/>
    <xdr:pic macro="[1]!DesignIconClicked">
      <xdr:nvPicPr>
        <xdr:cNvPr id="57" name="BExOCUIOFQWUGTBU5ESTW3EYEP5C" descr="9BNF49V0R6VVYPHEVMJ3ABDQZ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68656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77</xdr:row>
      <xdr:rowOff>0</xdr:rowOff>
    </xdr:from>
    <xdr:ext cx="123825" cy="123825"/>
    <xdr:pic macro="[1]!DesignIconClicked">
      <xdr:nvPicPr>
        <xdr:cNvPr id="58" name="BExU65O9OE4B4MQ2A3OYH13M8BZJ" descr="3INNIMMPDBB0JF37L81M6ID21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66306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76</xdr:row>
      <xdr:rowOff>0</xdr:rowOff>
    </xdr:from>
    <xdr:ext cx="123825" cy="123825"/>
    <xdr:pic macro="[1]!DesignIconClicked">
      <xdr:nvPicPr>
        <xdr:cNvPr id="59" name="BExOPRCR0UW7TKXSV5WDTL348FGL" descr="S9JM17GP1802LHN4GT14BJYI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63957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75</xdr:row>
      <xdr:rowOff>0</xdr:rowOff>
    </xdr:from>
    <xdr:ext cx="123825" cy="123825"/>
    <xdr:pic macro="[1]!DesignIconClicked">
      <xdr:nvPicPr>
        <xdr:cNvPr id="60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6160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74</xdr:row>
      <xdr:rowOff>0</xdr:rowOff>
    </xdr:from>
    <xdr:ext cx="123825" cy="123825"/>
    <xdr:pic macro="[1]!DesignIconClicked">
      <xdr:nvPicPr>
        <xdr:cNvPr id="61" name="BExGMWEQ2BYRY9BAO5T1X850MJN1" descr="AZ9ST0XDIOP50HSUFO5V31BR0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59258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83</xdr:row>
      <xdr:rowOff>0</xdr:rowOff>
    </xdr:from>
    <xdr:ext cx="123825" cy="123825"/>
    <xdr:pic macro="[1]!DesignIconClicked">
      <xdr:nvPicPr>
        <xdr:cNvPr id="63" name="BExBDP6HNAAJUM39SE5G2C8BKNRQ" descr="1TM64TL2QIMYV7WYSV2VLGXY4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80403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84</xdr:row>
      <xdr:rowOff>0</xdr:rowOff>
    </xdr:from>
    <xdr:ext cx="123825" cy="123825"/>
    <xdr:pic macro="[1]!DesignIconClicked">
      <xdr:nvPicPr>
        <xdr:cNvPr id="64" name="BExQEGJP61DL2NZY6LMBHBZ0J5YT" descr="D6ZNRZJ7EX4GZT9RO8LE0C905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82753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85</xdr:row>
      <xdr:rowOff>0</xdr:rowOff>
    </xdr:from>
    <xdr:ext cx="123825" cy="123825"/>
    <xdr:pic macro="[1]!DesignIconClicked">
      <xdr:nvPicPr>
        <xdr:cNvPr id="65" name="BExTY1BCS6HZIF6HI5491FGHDVAE" descr="MJ6976KI2UH1IE8M227DUYXMJ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8510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28575</xdr:colOff>
      <xdr:row>49</xdr:row>
      <xdr:rowOff>0</xdr:rowOff>
    </xdr:from>
    <xdr:ext cx="123825" cy="123825"/>
    <xdr:pic macro="[1]!DesignIconClicked">
      <xdr:nvPicPr>
        <xdr:cNvPr id="66" name="BExW253QPOZK9KW8BJC3LBXGCG2N" descr="Y5HX37BEUWSN1NEFJKZJXI3SX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50</xdr:row>
      <xdr:rowOff>0</xdr:rowOff>
    </xdr:from>
    <xdr:ext cx="123825" cy="123825"/>
    <xdr:pic macro="[1]!DesignIconClicked">
      <xdr:nvPicPr>
        <xdr:cNvPr id="67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92900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49</xdr:row>
      <xdr:rowOff>0</xdr:rowOff>
    </xdr:from>
    <xdr:ext cx="123825" cy="123825"/>
    <xdr:pic macro="[1]!DesignIconClicked">
      <xdr:nvPicPr>
        <xdr:cNvPr id="68" name="BEx5FXJGJOT93D0J2IRJ3985IUMI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51</xdr:row>
      <xdr:rowOff>0</xdr:rowOff>
    </xdr:from>
    <xdr:ext cx="123825" cy="123825"/>
    <xdr:pic macro="[1]!DesignIconClicked">
      <xdr:nvPicPr>
        <xdr:cNvPr id="69" name="BExS8T38WLC2R738ZC7BDJQAKJAJ" descr="MRI962L5PB0E0YWXCIBN82VJH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5313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49</xdr:row>
      <xdr:rowOff>0</xdr:rowOff>
    </xdr:from>
    <xdr:ext cx="123825" cy="123825"/>
    <xdr:pic macro="[1]!DesignIconClicked">
      <xdr:nvPicPr>
        <xdr:cNvPr id="70" name="BEx5F64BJ6DCM4EJH81D5ZFNPZ0V" descr="7DJ9FILZD2YPS6X1JBP9E76TU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49</xdr:row>
      <xdr:rowOff>0</xdr:rowOff>
    </xdr:from>
    <xdr:ext cx="123825" cy="123825"/>
    <xdr:pic macro="[1]!DesignIconClicked">
      <xdr:nvPicPr>
        <xdr:cNvPr id="71" name="BExQEXXHA3EEXR44LT6RKCDWM6ZT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53</xdr:row>
      <xdr:rowOff>0</xdr:rowOff>
    </xdr:from>
    <xdr:ext cx="123825" cy="123825"/>
    <xdr:pic macro="[1]!DesignIconClicked">
      <xdr:nvPicPr>
        <xdr:cNvPr id="72" name="BEx1X6AMHV6ZK3UJB2BXIJTJHYJU" descr="OALR4L95ELQLZ1Y1LETHM1CS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0076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56</xdr:row>
      <xdr:rowOff>0</xdr:rowOff>
    </xdr:from>
    <xdr:ext cx="123825" cy="123825"/>
    <xdr:pic macro="[1]!DesignIconClicked">
      <xdr:nvPicPr>
        <xdr:cNvPr id="73" name="BExS343F8GCKP6HTF9Y97L133DX8" descr="ZRF0KB1IYQSNV63CTXT25G67G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7251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55</xdr:row>
      <xdr:rowOff>0</xdr:rowOff>
    </xdr:from>
    <xdr:ext cx="123825" cy="123825"/>
    <xdr:pic macro="[1]!DesignIconClicked">
      <xdr:nvPicPr>
        <xdr:cNvPr id="74" name="BExZMRC09W87CY4B73NPZMNH21AH" descr="78CUMI0OVLYJRSDRQ3V2YX812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4838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54</xdr:row>
      <xdr:rowOff>9525</xdr:rowOff>
    </xdr:from>
    <xdr:ext cx="123825" cy="123825"/>
    <xdr:pic macro="[1]!DesignIconClicked">
      <xdr:nvPicPr>
        <xdr:cNvPr id="75" name="BExZXVFJ4DY4I24AARDT4AMP6EN1" descr="TXSMH2MTH86CYKA26740RQPU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252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53</xdr:row>
      <xdr:rowOff>0</xdr:rowOff>
    </xdr:from>
    <xdr:ext cx="123825" cy="123825"/>
    <xdr:pic macro="[1]!DesignIconClicked">
      <xdr:nvPicPr>
        <xdr:cNvPr id="76" name="BExOCUIOFQWUGTBU5ESTW3EYEP5C" descr="9BNF49V0R6VVYPHEVMJ3ABDQZ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0076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52</xdr:row>
      <xdr:rowOff>0</xdr:rowOff>
    </xdr:from>
    <xdr:ext cx="123825" cy="123825"/>
    <xdr:pic macro="[1]!DesignIconClicked">
      <xdr:nvPicPr>
        <xdr:cNvPr id="77" name="BExU65O9OE4B4MQ2A3OYH13M8BZJ" descr="3INNIMMPDBB0JF37L81M6ID21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7726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51</xdr:row>
      <xdr:rowOff>0</xdr:rowOff>
    </xdr:from>
    <xdr:ext cx="123825" cy="123825"/>
    <xdr:pic macro="[1]!DesignIconClicked">
      <xdr:nvPicPr>
        <xdr:cNvPr id="78" name="BExOPRCR0UW7TKXSV5WDTL348FGL" descr="S9JM17GP1802LHN4GT14BJYI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5313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50</xdr:row>
      <xdr:rowOff>0</xdr:rowOff>
    </xdr:from>
    <xdr:ext cx="123825" cy="123825"/>
    <xdr:pic macro="[1]!DesignIconClicked">
      <xdr:nvPicPr>
        <xdr:cNvPr id="79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2900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49</xdr:row>
      <xdr:rowOff>0</xdr:rowOff>
    </xdr:from>
    <xdr:ext cx="123825" cy="123825"/>
    <xdr:pic macro="[1]!DesignIconClicked">
      <xdr:nvPicPr>
        <xdr:cNvPr id="80" name="BExGMWEQ2BYRY9BAO5T1X850MJN1" descr="AZ9ST0XDIOP50HSUFO5V31BR0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28575</xdr:colOff>
      <xdr:row>49</xdr:row>
      <xdr:rowOff>0</xdr:rowOff>
    </xdr:from>
    <xdr:ext cx="123825" cy="123825"/>
    <xdr:pic macro="[1]!DesignIconClicked">
      <xdr:nvPicPr>
        <xdr:cNvPr id="81" name="BExW253QPOZK9KW8BJC3LBXGCG2N" descr="Y5HX37BEUWSN1NEFJKZJXI3SX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3135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50</xdr:row>
      <xdr:rowOff>0</xdr:rowOff>
    </xdr:from>
    <xdr:ext cx="123825" cy="123825"/>
    <xdr:pic macro="[1]!DesignIconClicked">
      <xdr:nvPicPr>
        <xdr:cNvPr id="82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31350" y="92900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85725</xdr:colOff>
      <xdr:row>58</xdr:row>
      <xdr:rowOff>0</xdr:rowOff>
    </xdr:from>
    <xdr:ext cx="123825" cy="123825"/>
    <xdr:pic macro="[1]!DesignIconClicked">
      <xdr:nvPicPr>
        <xdr:cNvPr id="83" name="BExRZO0PLWWMCLGRH7EH6UXYWGAJ" descr="9D4GQ34QB727H10MA3SSAR2R9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120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59</xdr:row>
      <xdr:rowOff>0</xdr:rowOff>
    </xdr:from>
    <xdr:ext cx="123825" cy="123825"/>
    <xdr:pic macro="[1]!DesignIconClicked">
      <xdr:nvPicPr>
        <xdr:cNvPr id="84" name="BExBDP6HNAAJUM39SE5G2C8BKNRQ" descr="1TM64TL2QIMYV7WYSV2VLGXY4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14427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60</xdr:row>
      <xdr:rowOff>0</xdr:rowOff>
    </xdr:from>
    <xdr:ext cx="123825" cy="123825"/>
    <xdr:pic macro="[1]!DesignIconClicked">
      <xdr:nvPicPr>
        <xdr:cNvPr id="85" name="BExQEGJP61DL2NZY6LMBHBZ0J5YT" descr="D6ZNRZJ7EX4GZT9RO8LE0C905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1684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49</xdr:row>
      <xdr:rowOff>0</xdr:rowOff>
    </xdr:from>
    <xdr:ext cx="123825" cy="123825"/>
    <xdr:pic macro="[1]!DesignIconClicked">
      <xdr:nvPicPr>
        <xdr:cNvPr id="86" name="BEx5FXJGJOT93D0J2IRJ3985IUMI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85725</xdr:colOff>
      <xdr:row>51</xdr:row>
      <xdr:rowOff>0</xdr:rowOff>
    </xdr:from>
    <xdr:ext cx="123825" cy="123825"/>
    <xdr:pic macro="[1]!DesignIconClicked">
      <xdr:nvPicPr>
        <xdr:cNvPr id="87" name="BExS8T38WLC2R738ZC7BDJQAKJAJ" descr="MRI962L5PB0E0YWXCIBN82VJH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5313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49</xdr:row>
      <xdr:rowOff>0</xdr:rowOff>
    </xdr:from>
    <xdr:ext cx="123825" cy="123825"/>
    <xdr:pic macro="[1]!DesignIconClicked">
      <xdr:nvPicPr>
        <xdr:cNvPr id="88" name="BEx5F64BJ6DCM4EJH81D5ZFNPZ0V" descr="7DJ9FILZD2YPS6X1JBP9E76TU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49</xdr:row>
      <xdr:rowOff>0</xdr:rowOff>
    </xdr:from>
    <xdr:ext cx="123825" cy="123825"/>
    <xdr:pic macro="[1]!DesignIconClicked">
      <xdr:nvPicPr>
        <xdr:cNvPr id="89" name="BExQEXXHA3EEXR44LT6RKCDWM6ZT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85725</xdr:colOff>
      <xdr:row>53</xdr:row>
      <xdr:rowOff>0</xdr:rowOff>
    </xdr:from>
    <xdr:ext cx="123825" cy="123825"/>
    <xdr:pic macro="[1]!DesignIconClicked">
      <xdr:nvPicPr>
        <xdr:cNvPr id="90" name="BEx1X6AMHV6ZK3UJB2BXIJTJHYJU" descr="OALR4L95ELQLZ1Y1LETHM1CS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31350" y="100076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58</xdr:row>
      <xdr:rowOff>0</xdr:rowOff>
    </xdr:from>
    <xdr:ext cx="123825" cy="123825"/>
    <xdr:pic macro="[1]!DesignIconClicked">
      <xdr:nvPicPr>
        <xdr:cNvPr id="91" name="BEx1QZGQZBAWJ8591VXEIPUOVS7X" descr="MEW27CPIFG44B7E7HEQUUF5QF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120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57</xdr:row>
      <xdr:rowOff>0</xdr:rowOff>
    </xdr:from>
    <xdr:ext cx="123825" cy="123825"/>
    <xdr:pic macro="[1]!DesignIconClicked">
      <xdr:nvPicPr>
        <xdr:cNvPr id="92" name="BExMF7LICJLPXSHM63A6EQ79YQKG" descr="U084VZL15IMB1OFRRAY6GVKAE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09601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56</xdr:row>
      <xdr:rowOff>0</xdr:rowOff>
    </xdr:from>
    <xdr:ext cx="123825" cy="123825"/>
    <xdr:pic macro="[1]!DesignIconClicked">
      <xdr:nvPicPr>
        <xdr:cNvPr id="93" name="BExS343F8GCKP6HTF9Y97L133DX8" descr="ZRF0KB1IYQSNV63CTXT25G67G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07251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55</xdr:row>
      <xdr:rowOff>0</xdr:rowOff>
    </xdr:from>
    <xdr:ext cx="123825" cy="123825"/>
    <xdr:pic macro="[1]!DesignIconClicked">
      <xdr:nvPicPr>
        <xdr:cNvPr id="94" name="BExZMRC09W87CY4B73NPZMNH21AH" descr="78CUMI0OVLYJRSDRQ3V2YX812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04838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54</xdr:row>
      <xdr:rowOff>9525</xdr:rowOff>
    </xdr:from>
    <xdr:ext cx="123825" cy="123825"/>
    <xdr:pic macro="[1]!DesignIconClicked">
      <xdr:nvPicPr>
        <xdr:cNvPr id="95" name="BExZXVFJ4DY4I24AARDT4AMP6EN1" descr="TXSMH2MTH86CYKA26740RQPU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0252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53</xdr:row>
      <xdr:rowOff>0</xdr:rowOff>
    </xdr:from>
    <xdr:ext cx="123825" cy="123825"/>
    <xdr:pic macro="[1]!DesignIconClicked">
      <xdr:nvPicPr>
        <xdr:cNvPr id="96" name="BExOCUIOFQWUGTBU5ESTW3EYEP5C" descr="9BNF49V0R6VVYPHEVMJ3ABDQZ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00076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52</xdr:row>
      <xdr:rowOff>0</xdr:rowOff>
    </xdr:from>
    <xdr:ext cx="123825" cy="123825"/>
    <xdr:pic macro="[1]!DesignIconClicked">
      <xdr:nvPicPr>
        <xdr:cNvPr id="97" name="BExU65O9OE4B4MQ2A3OYH13M8BZJ" descr="3INNIMMPDBB0JF37L81M6ID21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7726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51</xdr:row>
      <xdr:rowOff>0</xdr:rowOff>
    </xdr:from>
    <xdr:ext cx="123825" cy="123825"/>
    <xdr:pic macro="[1]!DesignIconClicked">
      <xdr:nvPicPr>
        <xdr:cNvPr id="98" name="BExOPRCR0UW7TKXSV5WDTL348FGL" descr="S9JM17GP1802LHN4GT14BJYI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5313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50</xdr:row>
      <xdr:rowOff>0</xdr:rowOff>
    </xdr:from>
    <xdr:ext cx="123825" cy="123825"/>
    <xdr:pic macro="[1]!DesignIconClicked">
      <xdr:nvPicPr>
        <xdr:cNvPr id="99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2900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49</xdr:row>
      <xdr:rowOff>0</xdr:rowOff>
    </xdr:from>
    <xdr:ext cx="123825" cy="123825"/>
    <xdr:pic macro="[1]!DesignIconClicked">
      <xdr:nvPicPr>
        <xdr:cNvPr id="100" name="BExGMWEQ2BYRY9BAO5T1X850MJN1" descr="AZ9ST0XDIOP50HSUFO5V31BR0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9048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58</xdr:row>
      <xdr:rowOff>0</xdr:rowOff>
    </xdr:from>
    <xdr:ext cx="123825" cy="123825"/>
    <xdr:pic macro="[1]!DesignIconClicked">
      <xdr:nvPicPr>
        <xdr:cNvPr id="102" name="BExBDP6HNAAJUM39SE5G2C8BKNRQ" descr="1TM64TL2QIMYV7WYSV2VLGXY4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120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13</xdr:col>
      <xdr:colOff>47625</xdr:colOff>
      <xdr:row>59</xdr:row>
      <xdr:rowOff>0</xdr:rowOff>
    </xdr:from>
    <xdr:ext cx="123825" cy="123825"/>
    <xdr:pic macro="[1]!DesignIconClicked">
      <xdr:nvPicPr>
        <xdr:cNvPr id="103" name="BExQEGJP61DL2NZY6LMBHBZ0J5YT" descr="D6ZNRZJ7EX4GZT9RO8LE0C905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14427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60</xdr:row>
      <xdr:rowOff>0</xdr:rowOff>
    </xdr:from>
    <xdr:ext cx="123825" cy="123825"/>
    <xdr:pic macro="[1]!DesignIconClicked">
      <xdr:nvPicPr>
        <xdr:cNvPr id="104" name="BExTY1BCS6HZIF6HI5491FGHDVAE" descr="MJ6976KI2UH1IE8M227DUYXMJ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31350" y="11684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twoCellAnchor>
    <xdr:from>
      <xdr:col>3</xdr:col>
      <xdr:colOff>121103</xdr:colOff>
      <xdr:row>2</xdr:row>
      <xdr:rowOff>190500</xdr:rowOff>
    </xdr:from>
    <xdr:to>
      <xdr:col>7</xdr:col>
      <xdr:colOff>772584</xdr:colOff>
      <xdr:row>14</xdr:row>
      <xdr:rowOff>211666</xdr:rowOff>
    </xdr:to>
    <xdr:graphicFrame macro="">
      <xdr:nvGraphicFramePr>
        <xdr:cNvPr id="109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12</xdr:col>
      <xdr:colOff>28575</xdr:colOff>
      <xdr:row>69</xdr:row>
      <xdr:rowOff>0</xdr:rowOff>
    </xdr:from>
    <xdr:ext cx="123825" cy="123825"/>
    <xdr:pic macro="[1]!DesignIconClicked">
      <xdr:nvPicPr>
        <xdr:cNvPr id="112" name="BExW253QPOZK9KW8BJC3LBXGCG2N" descr="Y5HX37BEUWSN1NEFJKZJXI3SX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43786" y="12917714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70</xdr:row>
      <xdr:rowOff>0</xdr:rowOff>
    </xdr:from>
    <xdr:ext cx="123825" cy="123825"/>
    <xdr:pic macro="[1]!DesignIconClicked">
      <xdr:nvPicPr>
        <xdr:cNvPr id="113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43786" y="1316264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69</xdr:row>
      <xdr:rowOff>0</xdr:rowOff>
    </xdr:from>
    <xdr:ext cx="123825" cy="123825"/>
    <xdr:pic macro="[1]!DesignIconClicked">
      <xdr:nvPicPr>
        <xdr:cNvPr id="114" name="BEx5FXJGJOT93D0J2IRJ3985IUMI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2917714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85725</xdr:colOff>
      <xdr:row>71</xdr:row>
      <xdr:rowOff>0</xdr:rowOff>
    </xdr:from>
    <xdr:ext cx="123825" cy="123825"/>
    <xdr:pic macro="[1]!DesignIconClicked">
      <xdr:nvPicPr>
        <xdr:cNvPr id="115" name="BExS8T38WLC2R738ZC7BDJQAKJAJ" descr="MRI962L5PB0E0YWXCIBN82VJH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3407571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69</xdr:row>
      <xdr:rowOff>0</xdr:rowOff>
    </xdr:from>
    <xdr:ext cx="123825" cy="123825"/>
    <xdr:pic macro="[1]!DesignIconClicked">
      <xdr:nvPicPr>
        <xdr:cNvPr id="116" name="BEx5F64BJ6DCM4EJH81D5ZFNPZ0V" descr="7DJ9FILZD2YPS6X1JBP9E76TU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2917714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69</xdr:row>
      <xdr:rowOff>0</xdr:rowOff>
    </xdr:from>
    <xdr:ext cx="123825" cy="123825"/>
    <xdr:pic macro="[1]!DesignIconClicked">
      <xdr:nvPicPr>
        <xdr:cNvPr id="117" name="BExQEXXHA3EEXR44LT6RKCDWM6ZT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2917714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85725</xdr:colOff>
      <xdr:row>73</xdr:row>
      <xdr:rowOff>0</xdr:rowOff>
    </xdr:from>
    <xdr:ext cx="123825" cy="123825"/>
    <xdr:pic macro="[1]!DesignIconClicked">
      <xdr:nvPicPr>
        <xdr:cNvPr id="118" name="BEx1X6AMHV6ZK3UJB2BXIJTJHYJU" descr="OALR4L95ELQLZ1Y1LETHM1CS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43786" y="1388835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73</xdr:row>
      <xdr:rowOff>0</xdr:rowOff>
    </xdr:from>
    <xdr:ext cx="123825" cy="123825"/>
    <xdr:pic macro="[1]!DesignIconClicked">
      <xdr:nvPicPr>
        <xdr:cNvPr id="119" name="BExZMRC09W87CY4B73NPZMNH21AH" descr="78CUMI0OVLYJRSDRQ3V2YX812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436914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73</xdr:row>
      <xdr:rowOff>0</xdr:rowOff>
    </xdr:from>
    <xdr:ext cx="123825" cy="123825"/>
    <xdr:pic macro="[1]!DesignIconClicked">
      <xdr:nvPicPr>
        <xdr:cNvPr id="120" name="BExZXVFJ4DY4I24AARDT4AMP6EN1" descr="TXSMH2MTH86CYKA26740RQPU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4133739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73</xdr:row>
      <xdr:rowOff>0</xdr:rowOff>
    </xdr:from>
    <xdr:ext cx="123825" cy="123825"/>
    <xdr:pic macro="[1]!DesignIconClicked">
      <xdr:nvPicPr>
        <xdr:cNvPr id="121" name="BExOCUIOFQWUGTBU5ESTW3EYEP5C" descr="9BNF49V0R6VVYPHEVMJ3ABDQZ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388835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72</xdr:row>
      <xdr:rowOff>0</xdr:rowOff>
    </xdr:from>
    <xdr:ext cx="123825" cy="123825"/>
    <xdr:pic macro="[1]!DesignIconClicked">
      <xdr:nvPicPr>
        <xdr:cNvPr id="122" name="BExU65O9OE4B4MQ2A3OYH13M8BZJ" descr="3INNIMMPDBB0JF37L81M6ID21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36525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71</xdr:row>
      <xdr:rowOff>0</xdr:rowOff>
    </xdr:from>
    <xdr:ext cx="123825" cy="123825"/>
    <xdr:pic macro="[1]!DesignIconClicked">
      <xdr:nvPicPr>
        <xdr:cNvPr id="123" name="BExOPRCR0UW7TKXSV5WDTL348FGL" descr="S9JM17GP1802LHN4GT14BJYI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3407571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70</xdr:row>
      <xdr:rowOff>0</xdr:rowOff>
    </xdr:from>
    <xdr:ext cx="123825" cy="123825"/>
    <xdr:pic macro="[1]!DesignIconClicked">
      <xdr:nvPicPr>
        <xdr:cNvPr id="124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316264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69</xdr:row>
      <xdr:rowOff>0</xdr:rowOff>
    </xdr:from>
    <xdr:ext cx="123825" cy="123825"/>
    <xdr:pic macro="[1]!DesignIconClicked">
      <xdr:nvPicPr>
        <xdr:cNvPr id="125" name="BExGMWEQ2BYRY9BAO5T1X850MJN1" descr="AZ9ST0XDIOP50HSUFO5V31BR0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2917714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28575</xdr:colOff>
      <xdr:row>69</xdr:row>
      <xdr:rowOff>0</xdr:rowOff>
    </xdr:from>
    <xdr:ext cx="123825" cy="123825"/>
    <xdr:pic macro="[1]!DesignIconClicked">
      <xdr:nvPicPr>
        <xdr:cNvPr id="126" name="BExW253QPOZK9KW8BJC3LBXGCG2N" descr="Y5HX37BEUWSN1NEFJKZJXI3SX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43786" y="12917714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70</xdr:row>
      <xdr:rowOff>0</xdr:rowOff>
    </xdr:from>
    <xdr:ext cx="123825" cy="123825"/>
    <xdr:pic macro="[1]!DesignIconClicked">
      <xdr:nvPicPr>
        <xdr:cNvPr id="127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43786" y="1316264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69</xdr:row>
      <xdr:rowOff>0</xdr:rowOff>
    </xdr:from>
    <xdr:ext cx="123825" cy="123825"/>
    <xdr:pic macro="[1]!DesignIconClicked">
      <xdr:nvPicPr>
        <xdr:cNvPr id="128" name="BEx5FXJGJOT93D0J2IRJ3985IUMI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2917714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85725</xdr:colOff>
      <xdr:row>71</xdr:row>
      <xdr:rowOff>0</xdr:rowOff>
    </xdr:from>
    <xdr:ext cx="123825" cy="123825"/>
    <xdr:pic macro="[1]!DesignIconClicked">
      <xdr:nvPicPr>
        <xdr:cNvPr id="129" name="BExS8T38WLC2R738ZC7BDJQAKJAJ" descr="MRI962L5PB0E0YWXCIBN82VJH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3407571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69</xdr:row>
      <xdr:rowOff>0</xdr:rowOff>
    </xdr:from>
    <xdr:ext cx="123825" cy="123825"/>
    <xdr:pic macro="[1]!DesignIconClicked">
      <xdr:nvPicPr>
        <xdr:cNvPr id="130" name="BEx5F64BJ6DCM4EJH81D5ZFNPZ0V" descr="7DJ9FILZD2YPS6X1JBP9E76TU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2917714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69</xdr:row>
      <xdr:rowOff>0</xdr:rowOff>
    </xdr:from>
    <xdr:ext cx="123825" cy="123825"/>
    <xdr:pic macro="[1]!DesignIconClicked">
      <xdr:nvPicPr>
        <xdr:cNvPr id="131" name="BExQEXXHA3EEXR44LT6RKCDWM6ZT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2917714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85725</xdr:colOff>
      <xdr:row>73</xdr:row>
      <xdr:rowOff>0</xdr:rowOff>
    </xdr:from>
    <xdr:ext cx="123825" cy="123825"/>
    <xdr:pic macro="[1]!DesignIconClicked">
      <xdr:nvPicPr>
        <xdr:cNvPr id="132" name="BEx1X6AMHV6ZK3UJB2BXIJTJHYJU" descr="OALR4L95ELQLZ1Y1LETHM1CS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43786" y="1388835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73</xdr:row>
      <xdr:rowOff>0</xdr:rowOff>
    </xdr:from>
    <xdr:ext cx="123825" cy="123825"/>
    <xdr:pic macro="[1]!DesignIconClicked">
      <xdr:nvPicPr>
        <xdr:cNvPr id="133" name="BExZMRC09W87CY4B73NPZMNH21AH" descr="78CUMI0OVLYJRSDRQ3V2YX812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436914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73</xdr:row>
      <xdr:rowOff>0</xdr:rowOff>
    </xdr:from>
    <xdr:ext cx="123825" cy="123825"/>
    <xdr:pic macro="[1]!DesignIconClicked">
      <xdr:nvPicPr>
        <xdr:cNvPr id="134" name="BExZXVFJ4DY4I24AARDT4AMP6EN1" descr="TXSMH2MTH86CYKA26740RQPU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4133739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73</xdr:row>
      <xdr:rowOff>0</xdr:rowOff>
    </xdr:from>
    <xdr:ext cx="123825" cy="123825"/>
    <xdr:pic macro="[1]!DesignIconClicked">
      <xdr:nvPicPr>
        <xdr:cNvPr id="135" name="BExOCUIOFQWUGTBU5ESTW3EYEP5C" descr="9BNF49V0R6VVYPHEVMJ3ABDQZ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388835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72</xdr:row>
      <xdr:rowOff>0</xdr:rowOff>
    </xdr:from>
    <xdr:ext cx="123825" cy="123825"/>
    <xdr:pic macro="[1]!DesignIconClicked">
      <xdr:nvPicPr>
        <xdr:cNvPr id="136" name="BExU65O9OE4B4MQ2A3OYH13M8BZJ" descr="3INNIMMPDBB0JF37L81M6ID21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36525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71</xdr:row>
      <xdr:rowOff>0</xdr:rowOff>
    </xdr:from>
    <xdr:ext cx="123825" cy="123825"/>
    <xdr:pic macro="[1]!DesignIconClicked">
      <xdr:nvPicPr>
        <xdr:cNvPr id="137" name="BExOPRCR0UW7TKXSV5WDTL348FGL" descr="S9JM17GP1802LHN4GT14BJYI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3407571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70</xdr:row>
      <xdr:rowOff>0</xdr:rowOff>
    </xdr:from>
    <xdr:ext cx="123825" cy="123825"/>
    <xdr:pic macro="[1]!DesignIconClicked">
      <xdr:nvPicPr>
        <xdr:cNvPr id="138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316264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69</xdr:row>
      <xdr:rowOff>0</xdr:rowOff>
    </xdr:from>
    <xdr:ext cx="123825" cy="123825"/>
    <xdr:pic macro="[1]!DesignIconClicked">
      <xdr:nvPicPr>
        <xdr:cNvPr id="139" name="BExGMWEQ2BYRY9BAO5T1X850MJN1" descr="AZ9ST0XDIOP50HSUFO5V31BR0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43786" y="12917714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64</xdr:row>
      <xdr:rowOff>0</xdr:rowOff>
    </xdr:from>
    <xdr:ext cx="123825" cy="123825"/>
    <xdr:pic macro="[1]!DesignIconClicked">
      <xdr:nvPicPr>
        <xdr:cNvPr id="142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64</xdr:row>
      <xdr:rowOff>0</xdr:rowOff>
    </xdr:from>
    <xdr:ext cx="123825" cy="123825"/>
    <xdr:pic macro="[1]!DesignIconClicked">
      <xdr:nvPicPr>
        <xdr:cNvPr id="143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65</xdr:row>
      <xdr:rowOff>0</xdr:rowOff>
    </xdr:from>
    <xdr:ext cx="123825" cy="123825"/>
    <xdr:pic macro="[1]!DesignIconClicked">
      <xdr:nvPicPr>
        <xdr:cNvPr id="144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65</xdr:row>
      <xdr:rowOff>0</xdr:rowOff>
    </xdr:from>
    <xdr:ext cx="123825" cy="123825"/>
    <xdr:pic macro="[1]!DesignIconClicked">
      <xdr:nvPicPr>
        <xdr:cNvPr id="145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66</xdr:row>
      <xdr:rowOff>0</xdr:rowOff>
    </xdr:from>
    <xdr:ext cx="123825" cy="123825"/>
    <xdr:pic macro="[1]!DesignIconClicked">
      <xdr:nvPicPr>
        <xdr:cNvPr id="146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66</xdr:row>
      <xdr:rowOff>0</xdr:rowOff>
    </xdr:from>
    <xdr:ext cx="123825" cy="123825"/>
    <xdr:pic macro="[1]!DesignIconClicked">
      <xdr:nvPicPr>
        <xdr:cNvPr id="147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67</xdr:row>
      <xdr:rowOff>0</xdr:rowOff>
    </xdr:from>
    <xdr:ext cx="123825" cy="123825"/>
    <xdr:pic macro="[1]!DesignIconClicked">
      <xdr:nvPicPr>
        <xdr:cNvPr id="148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67</xdr:row>
      <xdr:rowOff>0</xdr:rowOff>
    </xdr:from>
    <xdr:ext cx="123825" cy="123825"/>
    <xdr:pic macro="[1]!DesignIconClicked">
      <xdr:nvPicPr>
        <xdr:cNvPr id="149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68</xdr:row>
      <xdr:rowOff>0</xdr:rowOff>
    </xdr:from>
    <xdr:ext cx="123825" cy="123825"/>
    <xdr:pic macro="[1]!DesignIconClicked">
      <xdr:nvPicPr>
        <xdr:cNvPr id="150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68</xdr:row>
      <xdr:rowOff>0</xdr:rowOff>
    </xdr:from>
    <xdr:ext cx="123825" cy="123825"/>
    <xdr:pic macro="[1]!DesignIconClicked">
      <xdr:nvPicPr>
        <xdr:cNvPr id="151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69</xdr:row>
      <xdr:rowOff>0</xdr:rowOff>
    </xdr:from>
    <xdr:ext cx="123825" cy="123825"/>
    <xdr:pic macro="[1]!DesignIconClicked">
      <xdr:nvPicPr>
        <xdr:cNvPr id="152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69</xdr:row>
      <xdr:rowOff>0</xdr:rowOff>
    </xdr:from>
    <xdr:ext cx="123825" cy="123825"/>
    <xdr:pic macro="[1]!DesignIconClicked">
      <xdr:nvPicPr>
        <xdr:cNvPr id="153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70</xdr:row>
      <xdr:rowOff>0</xdr:rowOff>
    </xdr:from>
    <xdr:ext cx="123825" cy="123825"/>
    <xdr:pic macro="[1]!DesignIconClicked">
      <xdr:nvPicPr>
        <xdr:cNvPr id="154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70</xdr:row>
      <xdr:rowOff>0</xdr:rowOff>
    </xdr:from>
    <xdr:ext cx="123825" cy="123825"/>
    <xdr:pic macro="[1]!DesignIconClicked">
      <xdr:nvPicPr>
        <xdr:cNvPr id="155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71</xdr:row>
      <xdr:rowOff>0</xdr:rowOff>
    </xdr:from>
    <xdr:ext cx="123825" cy="123825"/>
    <xdr:pic macro="[1]!DesignIconClicked">
      <xdr:nvPicPr>
        <xdr:cNvPr id="156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71</xdr:row>
      <xdr:rowOff>0</xdr:rowOff>
    </xdr:from>
    <xdr:ext cx="123825" cy="123825"/>
    <xdr:pic macro="[1]!DesignIconClicked">
      <xdr:nvPicPr>
        <xdr:cNvPr id="157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72</xdr:row>
      <xdr:rowOff>0</xdr:rowOff>
    </xdr:from>
    <xdr:ext cx="123825" cy="123825"/>
    <xdr:pic macro="[1]!DesignIconClicked">
      <xdr:nvPicPr>
        <xdr:cNvPr id="158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72</xdr:row>
      <xdr:rowOff>0</xdr:rowOff>
    </xdr:from>
    <xdr:ext cx="123825" cy="123825"/>
    <xdr:pic macro="[1]!DesignIconClicked">
      <xdr:nvPicPr>
        <xdr:cNvPr id="159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73</xdr:row>
      <xdr:rowOff>0</xdr:rowOff>
    </xdr:from>
    <xdr:ext cx="123825" cy="123825"/>
    <xdr:pic macro="[1]!DesignIconClicked">
      <xdr:nvPicPr>
        <xdr:cNvPr id="160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73</xdr:row>
      <xdr:rowOff>0</xdr:rowOff>
    </xdr:from>
    <xdr:ext cx="123825" cy="123825"/>
    <xdr:pic macro="[1]!DesignIconClicked">
      <xdr:nvPicPr>
        <xdr:cNvPr id="161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74</xdr:row>
      <xdr:rowOff>0</xdr:rowOff>
    </xdr:from>
    <xdr:ext cx="123825" cy="123825"/>
    <xdr:pic macro="[1]!DesignIconClicked">
      <xdr:nvPicPr>
        <xdr:cNvPr id="162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74</xdr:row>
      <xdr:rowOff>0</xdr:rowOff>
    </xdr:from>
    <xdr:ext cx="123825" cy="123825"/>
    <xdr:pic macro="[1]!DesignIconClicked">
      <xdr:nvPicPr>
        <xdr:cNvPr id="163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76</xdr:row>
      <xdr:rowOff>0</xdr:rowOff>
    </xdr:from>
    <xdr:ext cx="123825" cy="123825"/>
    <xdr:pic macro="[1]!DesignIconClicked">
      <xdr:nvPicPr>
        <xdr:cNvPr id="164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76</xdr:row>
      <xdr:rowOff>0</xdr:rowOff>
    </xdr:from>
    <xdr:ext cx="123825" cy="123825"/>
    <xdr:pic macro="[1]!DesignIconClicked">
      <xdr:nvPicPr>
        <xdr:cNvPr id="165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77</xdr:row>
      <xdr:rowOff>0</xdr:rowOff>
    </xdr:from>
    <xdr:ext cx="123825" cy="123825"/>
    <xdr:pic macro="[1]!DesignIconClicked">
      <xdr:nvPicPr>
        <xdr:cNvPr id="166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77</xdr:row>
      <xdr:rowOff>0</xdr:rowOff>
    </xdr:from>
    <xdr:ext cx="123825" cy="123825"/>
    <xdr:pic macro="[1]!DesignIconClicked">
      <xdr:nvPicPr>
        <xdr:cNvPr id="167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78</xdr:row>
      <xdr:rowOff>0</xdr:rowOff>
    </xdr:from>
    <xdr:ext cx="123825" cy="123825"/>
    <xdr:pic macro="[1]!DesignIconClicked">
      <xdr:nvPicPr>
        <xdr:cNvPr id="168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78</xdr:row>
      <xdr:rowOff>0</xdr:rowOff>
    </xdr:from>
    <xdr:ext cx="123825" cy="123825"/>
    <xdr:pic macro="[1]!DesignIconClicked">
      <xdr:nvPicPr>
        <xdr:cNvPr id="169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79</xdr:row>
      <xdr:rowOff>0</xdr:rowOff>
    </xdr:from>
    <xdr:ext cx="123825" cy="123825"/>
    <xdr:pic macro="[1]!DesignIconClicked">
      <xdr:nvPicPr>
        <xdr:cNvPr id="170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12</xdr:col>
      <xdr:colOff>47625</xdr:colOff>
      <xdr:row>79</xdr:row>
      <xdr:rowOff>0</xdr:rowOff>
    </xdr:from>
    <xdr:ext cx="123825" cy="123825"/>
    <xdr:pic macro="[1]!DesignIconClicked">
      <xdr:nvPicPr>
        <xdr:cNvPr id="171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1692" y="2025161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twoCellAnchor>
    <xdr:from>
      <xdr:col>10</xdr:col>
      <xdr:colOff>264584</xdr:colOff>
      <xdr:row>4</xdr:row>
      <xdr:rowOff>7939</xdr:rowOff>
    </xdr:from>
    <xdr:to>
      <xdr:col>16</xdr:col>
      <xdr:colOff>603250</xdr:colOff>
      <xdr:row>14</xdr:row>
      <xdr:rowOff>190500</xdr:rowOff>
    </xdr:to>
    <xdr:graphicFrame macro="">
      <xdr:nvGraphicFramePr>
        <xdr:cNvPr id="172" name="Chart 1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814920</xdr:colOff>
      <xdr:row>4</xdr:row>
      <xdr:rowOff>10583</xdr:rowOff>
    </xdr:from>
    <xdr:to>
      <xdr:col>22</xdr:col>
      <xdr:colOff>719668</xdr:colOff>
      <xdr:row>14</xdr:row>
      <xdr:rowOff>169333</xdr:rowOff>
    </xdr:to>
    <xdr:graphicFrame macro="">
      <xdr:nvGraphicFramePr>
        <xdr:cNvPr id="173" name="Chart 1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29</xdr:col>
      <xdr:colOff>47625</xdr:colOff>
      <xdr:row>57</xdr:row>
      <xdr:rowOff>0</xdr:rowOff>
    </xdr:from>
    <xdr:ext cx="123825" cy="123825"/>
    <xdr:pic macro="[1]!DesignIconClicked">
      <xdr:nvPicPr>
        <xdr:cNvPr id="174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366308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85725</xdr:colOff>
      <xdr:row>65</xdr:row>
      <xdr:rowOff>0</xdr:rowOff>
    </xdr:from>
    <xdr:ext cx="123825" cy="123825"/>
    <xdr:pic macro="[1]!DesignIconClicked">
      <xdr:nvPicPr>
        <xdr:cNvPr id="175" name="BExRZO0PLWWMCLGRH7EH6UXYWGAJ" descr="9D4GQ34QB727H10MA3SSAR2R9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82208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66</xdr:row>
      <xdr:rowOff>0</xdr:rowOff>
    </xdr:from>
    <xdr:ext cx="123825" cy="123825"/>
    <xdr:pic macro="[1]!DesignIconClicked">
      <xdr:nvPicPr>
        <xdr:cNvPr id="176" name="BExBDP6HNAAJUM39SE5G2C8BKNRQ" descr="1TM64TL2QIMYV7WYSV2VLGXY4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6097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67</xdr:row>
      <xdr:rowOff>0</xdr:rowOff>
    </xdr:from>
    <xdr:ext cx="123825" cy="123825"/>
    <xdr:pic macro="[1]!DesignIconClicked">
      <xdr:nvPicPr>
        <xdr:cNvPr id="177" name="BExQEGJP61DL2NZY6LMBHBZ0J5YT" descr="D6ZNRZJ7EX4GZT9RO8LE0C905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63724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68</xdr:row>
      <xdr:rowOff>0</xdr:rowOff>
    </xdr:from>
    <xdr:ext cx="123825" cy="123825"/>
    <xdr:pic macro="[1]!DesignIconClicked">
      <xdr:nvPicPr>
        <xdr:cNvPr id="178" name="BExTY1BCS6HZIF6HI5491FGHDVAE" descr="MJ6976KI2UH1IE8M227DUYXMJ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664758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85725</xdr:colOff>
      <xdr:row>58</xdr:row>
      <xdr:rowOff>0</xdr:rowOff>
    </xdr:from>
    <xdr:ext cx="123825" cy="123825"/>
    <xdr:pic macro="[1]!DesignIconClicked">
      <xdr:nvPicPr>
        <xdr:cNvPr id="179" name="BExS8T38WLC2R738ZC7BDJQAKJAJ" descr="MRI962L5PB0E0YWXCIBN82VJH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3938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85725</xdr:colOff>
      <xdr:row>60</xdr:row>
      <xdr:rowOff>0</xdr:rowOff>
    </xdr:from>
    <xdr:ext cx="123825" cy="123825"/>
    <xdr:pic macro="[1]!DesignIconClicked">
      <xdr:nvPicPr>
        <xdr:cNvPr id="180" name="BEx1X6AMHV6ZK3UJB2BXIJTJHYJU" descr="OALR4L95ELQLZ1Y1LETHM1CS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44674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65</xdr:row>
      <xdr:rowOff>0</xdr:rowOff>
    </xdr:from>
    <xdr:ext cx="123825" cy="123825"/>
    <xdr:pic macro="[1]!DesignIconClicked">
      <xdr:nvPicPr>
        <xdr:cNvPr id="181" name="BEx1QZGQZBAWJ8591VXEIPUOVS7X" descr="MEW27CPIFG44B7E7HEQUUF5QF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82208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64</xdr:row>
      <xdr:rowOff>0</xdr:rowOff>
    </xdr:from>
    <xdr:ext cx="123825" cy="123825"/>
    <xdr:pic macro="[1]!DesignIconClicked">
      <xdr:nvPicPr>
        <xdr:cNvPr id="182" name="BExMF7LICJLPXSHM63A6EQ79YQKG" descr="U084VZL15IMB1OFRRAY6GVKAE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5469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63</xdr:row>
      <xdr:rowOff>0</xdr:rowOff>
    </xdr:from>
    <xdr:ext cx="123825" cy="123825"/>
    <xdr:pic macro="[1]!DesignIconClicked">
      <xdr:nvPicPr>
        <xdr:cNvPr id="183" name="BExS343F8GCKP6HTF9Y97L133DX8" descr="ZRF0KB1IYQSNV63CTXT25G67G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28233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62</xdr:row>
      <xdr:rowOff>0</xdr:rowOff>
    </xdr:from>
    <xdr:ext cx="123825" cy="123825"/>
    <xdr:pic macro="[1]!DesignIconClicked">
      <xdr:nvPicPr>
        <xdr:cNvPr id="184" name="BExZMRC09W87CY4B73NPZMNH21AH" descr="78CUMI0OVLYJRSDRQ3V2YX812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00716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61</xdr:row>
      <xdr:rowOff>9525</xdr:rowOff>
    </xdr:from>
    <xdr:ext cx="123825" cy="123825"/>
    <xdr:pic macro="[1]!DesignIconClicked">
      <xdr:nvPicPr>
        <xdr:cNvPr id="185" name="BExZXVFJ4DY4I24AARDT4AMP6EN1" descr="TXSMH2MTH86CYKA26740RQPU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7415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60</xdr:row>
      <xdr:rowOff>0</xdr:rowOff>
    </xdr:from>
    <xdr:ext cx="123825" cy="123825"/>
    <xdr:pic macro="[1]!DesignIconClicked">
      <xdr:nvPicPr>
        <xdr:cNvPr id="186" name="BExOCUIOFQWUGTBU5ESTW3EYEP5C" descr="9BNF49V0R6VVYPHEVMJ3ABDQZ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4674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59</xdr:row>
      <xdr:rowOff>0</xdr:rowOff>
    </xdr:from>
    <xdr:ext cx="123825" cy="123825"/>
    <xdr:pic macro="[1]!DesignIconClicked">
      <xdr:nvPicPr>
        <xdr:cNvPr id="187" name="BExU65O9OE4B4MQ2A3OYH13M8BZJ" descr="3INNIMMPDBB0JF37L81M6ID21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20283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58</xdr:row>
      <xdr:rowOff>0</xdr:rowOff>
    </xdr:from>
    <xdr:ext cx="123825" cy="123825"/>
    <xdr:pic macro="[1]!DesignIconClicked">
      <xdr:nvPicPr>
        <xdr:cNvPr id="188" name="BExOPRCR0UW7TKXSV5WDTL348FGL" descr="S9JM17GP1802LHN4GT14BJYI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3938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57</xdr:row>
      <xdr:rowOff>0</xdr:rowOff>
    </xdr:from>
    <xdr:ext cx="123825" cy="123825"/>
    <xdr:pic macro="[1]!DesignIconClicked">
      <xdr:nvPicPr>
        <xdr:cNvPr id="189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366308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65</xdr:row>
      <xdr:rowOff>0</xdr:rowOff>
    </xdr:from>
    <xdr:ext cx="123825" cy="123825"/>
    <xdr:pic macro="[1]!DesignIconClicked">
      <xdr:nvPicPr>
        <xdr:cNvPr id="190" name="BExBDP6HNAAJUM39SE5G2C8BKNRQ" descr="1TM64TL2QIMYV7WYSV2VLGXY4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82208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66</xdr:row>
      <xdr:rowOff>0</xdr:rowOff>
    </xdr:from>
    <xdr:ext cx="123825" cy="123825"/>
    <xdr:pic macro="[1]!DesignIconClicked">
      <xdr:nvPicPr>
        <xdr:cNvPr id="191" name="BExQEGJP61DL2NZY6LMBHBZ0J5YT" descr="D6ZNRZJ7EX4GZT9RO8LE0C905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6097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67</xdr:row>
      <xdr:rowOff>0</xdr:rowOff>
    </xdr:from>
    <xdr:ext cx="123825" cy="123825"/>
    <xdr:pic macro="[1]!DesignIconClicked">
      <xdr:nvPicPr>
        <xdr:cNvPr id="192" name="BExTY1BCS6HZIF6HI5491FGHDVAE" descr="MJ6976KI2UH1IE8M227DUYXMJ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63724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57</xdr:row>
      <xdr:rowOff>0</xdr:rowOff>
    </xdr:from>
    <xdr:ext cx="123825" cy="123825"/>
    <xdr:pic macro="[1]!DesignIconClicked">
      <xdr:nvPicPr>
        <xdr:cNvPr id="193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366308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85725</xdr:colOff>
      <xdr:row>58</xdr:row>
      <xdr:rowOff>0</xdr:rowOff>
    </xdr:from>
    <xdr:ext cx="123825" cy="123825"/>
    <xdr:pic macro="[1]!DesignIconClicked">
      <xdr:nvPicPr>
        <xdr:cNvPr id="194" name="BExS8T38WLC2R738ZC7BDJQAKJAJ" descr="MRI962L5PB0E0YWXCIBN82VJH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3938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85725</xdr:colOff>
      <xdr:row>60</xdr:row>
      <xdr:rowOff>0</xdr:rowOff>
    </xdr:from>
    <xdr:ext cx="123825" cy="123825"/>
    <xdr:pic macro="[1]!DesignIconClicked">
      <xdr:nvPicPr>
        <xdr:cNvPr id="195" name="BEx1X6AMHV6ZK3UJB2BXIJTJHYJU" descr="OALR4L95ELQLZ1Y1LETHM1CS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44674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63</xdr:row>
      <xdr:rowOff>0</xdr:rowOff>
    </xdr:from>
    <xdr:ext cx="123825" cy="123825"/>
    <xdr:pic macro="[1]!DesignIconClicked">
      <xdr:nvPicPr>
        <xdr:cNvPr id="196" name="BExS343F8GCKP6HTF9Y97L133DX8" descr="ZRF0KB1IYQSNV63CTXT25G67G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28233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62</xdr:row>
      <xdr:rowOff>0</xdr:rowOff>
    </xdr:from>
    <xdr:ext cx="123825" cy="123825"/>
    <xdr:pic macro="[1]!DesignIconClicked">
      <xdr:nvPicPr>
        <xdr:cNvPr id="197" name="BExZMRC09W87CY4B73NPZMNH21AH" descr="78CUMI0OVLYJRSDRQ3V2YX812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00716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61</xdr:row>
      <xdr:rowOff>9525</xdr:rowOff>
    </xdr:from>
    <xdr:ext cx="123825" cy="123825"/>
    <xdr:pic macro="[1]!DesignIconClicked">
      <xdr:nvPicPr>
        <xdr:cNvPr id="198" name="BExZXVFJ4DY4I24AARDT4AMP6EN1" descr="TXSMH2MTH86CYKA26740RQPU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7415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60</xdr:row>
      <xdr:rowOff>0</xdr:rowOff>
    </xdr:from>
    <xdr:ext cx="123825" cy="123825"/>
    <xdr:pic macro="[1]!DesignIconClicked">
      <xdr:nvPicPr>
        <xdr:cNvPr id="199" name="BExOCUIOFQWUGTBU5ESTW3EYEP5C" descr="9BNF49V0R6VVYPHEVMJ3ABDQZ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4674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59</xdr:row>
      <xdr:rowOff>0</xdr:rowOff>
    </xdr:from>
    <xdr:ext cx="123825" cy="123825"/>
    <xdr:pic macro="[1]!DesignIconClicked">
      <xdr:nvPicPr>
        <xdr:cNvPr id="200" name="BExU65O9OE4B4MQ2A3OYH13M8BZJ" descr="3INNIMMPDBB0JF37L81M6ID21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20283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58</xdr:row>
      <xdr:rowOff>0</xdr:rowOff>
    </xdr:from>
    <xdr:ext cx="123825" cy="123825"/>
    <xdr:pic macro="[1]!DesignIconClicked">
      <xdr:nvPicPr>
        <xdr:cNvPr id="201" name="BExOPRCR0UW7TKXSV5WDTL348FGL" descr="S9JM17GP1802LHN4GT14BJYI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3938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29</xdr:col>
      <xdr:colOff>47625</xdr:colOff>
      <xdr:row>57</xdr:row>
      <xdr:rowOff>0</xdr:rowOff>
    </xdr:from>
    <xdr:ext cx="123825" cy="123825"/>
    <xdr:pic macro="[1]!DesignIconClicked">
      <xdr:nvPicPr>
        <xdr:cNvPr id="202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366308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twoCellAnchor>
    <xdr:from>
      <xdr:col>10</xdr:col>
      <xdr:colOff>243417</xdr:colOff>
      <xdr:row>2</xdr:row>
      <xdr:rowOff>222246</xdr:rowOff>
    </xdr:from>
    <xdr:to>
      <xdr:col>22</xdr:col>
      <xdr:colOff>730249</xdr:colOff>
      <xdr:row>4</xdr:row>
      <xdr:rowOff>25397</xdr:rowOff>
    </xdr:to>
    <xdr:sp macro="" textlink="">
      <xdr:nvSpPr>
        <xdr:cNvPr id="62" name="TextBox 61"/>
        <xdr:cNvSpPr txBox="1"/>
      </xdr:nvSpPr>
      <xdr:spPr>
        <a:xfrm>
          <a:off x="9144000" y="1195913"/>
          <a:ext cx="12435416" cy="332317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200" b="1">
              <a:solidFill>
                <a:schemeClr val="bg1"/>
              </a:solidFill>
            </a:rPr>
            <a:t>MTD</a:t>
          </a:r>
          <a:r>
            <a:rPr lang="en-US" sz="2200" b="1" baseline="0">
              <a:solidFill>
                <a:schemeClr val="bg1"/>
              </a:solidFill>
            </a:rPr>
            <a:t> SALES PROJECTION vs. PSI</a:t>
          </a:r>
          <a:endParaRPr lang="en-US" sz="22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391583</xdr:colOff>
      <xdr:row>3</xdr:row>
      <xdr:rowOff>116417</xdr:rowOff>
    </xdr:from>
    <xdr:to>
      <xdr:col>6</xdr:col>
      <xdr:colOff>391583</xdr:colOff>
      <xdr:row>12</xdr:row>
      <xdr:rowOff>232833</xdr:rowOff>
    </xdr:to>
    <xdr:cxnSp macro="">
      <xdr:nvCxnSpPr>
        <xdr:cNvPr id="105" name="Straight Connector 104"/>
        <xdr:cNvCxnSpPr/>
      </xdr:nvCxnSpPr>
      <xdr:spPr bwMode="auto">
        <a:xfrm>
          <a:off x="5312833" y="1354667"/>
          <a:ext cx="0" cy="2497666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412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</xdr:col>
      <xdr:colOff>677334</xdr:colOff>
      <xdr:row>2</xdr:row>
      <xdr:rowOff>42333</xdr:rowOff>
    </xdr:from>
    <xdr:to>
      <xdr:col>7</xdr:col>
      <xdr:colOff>518584</xdr:colOff>
      <xdr:row>3</xdr:row>
      <xdr:rowOff>137583</xdr:rowOff>
    </xdr:to>
    <xdr:sp macro="" textlink="">
      <xdr:nvSpPr>
        <xdr:cNvPr id="106" name="Line Callout 1 105"/>
        <xdr:cNvSpPr/>
      </xdr:nvSpPr>
      <xdr:spPr bwMode="auto">
        <a:xfrm>
          <a:off x="5598584" y="1016000"/>
          <a:ext cx="963083" cy="359833"/>
        </a:xfrm>
        <a:prstGeom prst="borderCallout1">
          <a:avLst/>
        </a:prstGeom>
        <a:solidFill>
          <a:srgbClr val="FFFFCC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2400" b="1">
              <a:solidFill>
                <a:srgbClr val="FF0000"/>
              </a:solidFill>
            </a:rPr>
            <a:t>ROG</a:t>
          </a:r>
        </a:p>
      </xdr:txBody>
    </xdr:sp>
    <xdr:clientData/>
  </xdr:twoCellAnchor>
  <xdr:twoCellAnchor>
    <xdr:from>
      <xdr:col>15</xdr:col>
      <xdr:colOff>1344082</xdr:colOff>
      <xdr:row>4</xdr:row>
      <xdr:rowOff>127000</xdr:rowOff>
    </xdr:from>
    <xdr:to>
      <xdr:col>15</xdr:col>
      <xdr:colOff>1365249</xdr:colOff>
      <xdr:row>13</xdr:row>
      <xdr:rowOff>99483</xdr:rowOff>
    </xdr:to>
    <xdr:cxnSp macro="">
      <xdr:nvCxnSpPr>
        <xdr:cNvPr id="108" name="Straight Connector 107"/>
        <xdr:cNvCxnSpPr/>
      </xdr:nvCxnSpPr>
      <xdr:spPr bwMode="auto">
        <a:xfrm>
          <a:off x="13292665" y="1629833"/>
          <a:ext cx="21167" cy="2353733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</xdr:col>
      <xdr:colOff>444502</xdr:colOff>
      <xdr:row>4</xdr:row>
      <xdr:rowOff>116418</xdr:rowOff>
    </xdr:from>
    <xdr:to>
      <xdr:col>20</xdr:col>
      <xdr:colOff>465667</xdr:colOff>
      <xdr:row>13</xdr:row>
      <xdr:rowOff>84668</xdr:rowOff>
    </xdr:to>
    <xdr:cxnSp macro="">
      <xdr:nvCxnSpPr>
        <xdr:cNvPr id="203" name="Straight Connector 202"/>
        <xdr:cNvCxnSpPr/>
      </xdr:nvCxnSpPr>
      <xdr:spPr bwMode="auto">
        <a:xfrm flipH="1">
          <a:off x="19558002" y="1619251"/>
          <a:ext cx="21165" cy="234950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30</xdr:col>
      <xdr:colOff>47625</xdr:colOff>
      <xdr:row>79</xdr:row>
      <xdr:rowOff>0</xdr:rowOff>
    </xdr:from>
    <xdr:ext cx="123825" cy="123825"/>
    <xdr:pic macro="[1]!DesignIconClicked">
      <xdr:nvPicPr>
        <xdr:cNvPr id="204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948583" y="1367366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85725</xdr:colOff>
      <xdr:row>80</xdr:row>
      <xdr:rowOff>0</xdr:rowOff>
    </xdr:from>
    <xdr:ext cx="123825" cy="123825"/>
    <xdr:pic macro="[1]!DesignIconClicked">
      <xdr:nvPicPr>
        <xdr:cNvPr id="205" name="BExS8T38WLC2R738ZC7BDJQAKJAJ" descr="MRI962L5PB0E0YWXCIBN82VJH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3938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85725</xdr:colOff>
      <xdr:row>82</xdr:row>
      <xdr:rowOff>0</xdr:rowOff>
    </xdr:from>
    <xdr:ext cx="123825" cy="123825"/>
    <xdr:pic macro="[1]!DesignIconClicked">
      <xdr:nvPicPr>
        <xdr:cNvPr id="206" name="BEx1X6AMHV6ZK3UJB2BXIJTJHYJU" descr="OALR4L95ELQLZ1Y1LETHM1CS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948583" y="144674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85</xdr:row>
      <xdr:rowOff>0</xdr:rowOff>
    </xdr:from>
    <xdr:ext cx="123825" cy="123825"/>
    <xdr:pic macro="[1]!DesignIconClicked">
      <xdr:nvPicPr>
        <xdr:cNvPr id="207" name="BExS343F8GCKP6HTF9Y97L133DX8" descr="ZRF0KB1IYQSNV63CTXT25G67G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526116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84</xdr:row>
      <xdr:rowOff>0</xdr:rowOff>
    </xdr:from>
    <xdr:ext cx="123825" cy="123825"/>
    <xdr:pic macro="[1]!DesignIconClicked">
      <xdr:nvPicPr>
        <xdr:cNvPr id="208" name="BExZMRC09W87CY4B73NPZMNH21AH" descr="78CUMI0OVLYJRSDRQ3V2YX812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499658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83</xdr:row>
      <xdr:rowOff>9525</xdr:rowOff>
    </xdr:from>
    <xdr:ext cx="123825" cy="123825"/>
    <xdr:pic macro="[1]!DesignIconClicked">
      <xdr:nvPicPr>
        <xdr:cNvPr id="209" name="BExZXVFJ4DY4I24AARDT4AMP6EN1" descr="TXSMH2MTH86CYKA26740RQPU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47415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82</xdr:row>
      <xdr:rowOff>0</xdr:rowOff>
    </xdr:from>
    <xdr:ext cx="123825" cy="123825"/>
    <xdr:pic macro="[1]!DesignIconClicked">
      <xdr:nvPicPr>
        <xdr:cNvPr id="210" name="BExOCUIOFQWUGTBU5ESTW3EYEP5C" descr="9BNF49V0R6VVYPHEVMJ3ABDQZ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44674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81</xdr:row>
      <xdr:rowOff>0</xdr:rowOff>
    </xdr:from>
    <xdr:ext cx="123825" cy="123825"/>
    <xdr:pic macro="[1]!DesignIconClicked">
      <xdr:nvPicPr>
        <xdr:cNvPr id="211" name="BExU65O9OE4B4MQ2A3OYH13M8BZJ" descr="3INNIMMPDBB0JF37L81M6ID21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420283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80</xdr:row>
      <xdr:rowOff>0</xdr:rowOff>
    </xdr:from>
    <xdr:ext cx="123825" cy="123825"/>
    <xdr:pic macro="[1]!DesignIconClicked">
      <xdr:nvPicPr>
        <xdr:cNvPr id="212" name="BExOPRCR0UW7TKXSV5WDTL348FGL" descr="S9JM17GP1802LHN4GT14BJYI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3938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79</xdr:row>
      <xdr:rowOff>0</xdr:rowOff>
    </xdr:from>
    <xdr:ext cx="123825" cy="123825"/>
    <xdr:pic macro="[1]!DesignIconClicked">
      <xdr:nvPicPr>
        <xdr:cNvPr id="213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367366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79</xdr:row>
      <xdr:rowOff>0</xdr:rowOff>
    </xdr:from>
    <xdr:ext cx="123825" cy="123825"/>
    <xdr:pic macro="[1]!DesignIconClicked">
      <xdr:nvPicPr>
        <xdr:cNvPr id="214" name="BEx973S463FCQVJ7QDFBUIU0WJ3F" descr="ZQTVYL8DCSADVT0QMRXFLU0TR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948583" y="1367366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85725</xdr:colOff>
      <xdr:row>87</xdr:row>
      <xdr:rowOff>0</xdr:rowOff>
    </xdr:from>
    <xdr:ext cx="123825" cy="123825"/>
    <xdr:pic macro="[1]!DesignIconClicked">
      <xdr:nvPicPr>
        <xdr:cNvPr id="215" name="BExRZO0PLWWMCLGRH7EH6UXYWGAJ" descr="9D4GQ34QB727H10MA3SSAR2R9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579033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88</xdr:row>
      <xdr:rowOff>0</xdr:rowOff>
    </xdr:from>
    <xdr:ext cx="123825" cy="123825"/>
    <xdr:pic macro="[1]!DesignIconClicked">
      <xdr:nvPicPr>
        <xdr:cNvPr id="216" name="BExBDP6HNAAJUM39SE5G2C8BKNRQ" descr="1TM64TL2QIMYV7WYSV2VLGXY4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60549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85725</xdr:colOff>
      <xdr:row>80</xdr:row>
      <xdr:rowOff>0</xdr:rowOff>
    </xdr:from>
    <xdr:ext cx="123825" cy="123825"/>
    <xdr:pic macro="[1]!DesignIconClicked">
      <xdr:nvPicPr>
        <xdr:cNvPr id="217" name="BExS8T38WLC2R738ZC7BDJQAKJAJ" descr="MRI962L5PB0E0YWXCIBN82VJH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3938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85725</xdr:colOff>
      <xdr:row>82</xdr:row>
      <xdr:rowOff>0</xdr:rowOff>
    </xdr:from>
    <xdr:ext cx="123825" cy="123825"/>
    <xdr:pic macro="[1]!DesignIconClicked">
      <xdr:nvPicPr>
        <xdr:cNvPr id="218" name="BEx1X6AMHV6ZK3UJB2BXIJTJHYJU" descr="OALR4L95ELQLZ1Y1LETHM1CS9" hidden="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948583" y="144674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87</xdr:row>
      <xdr:rowOff>0</xdr:rowOff>
    </xdr:from>
    <xdr:ext cx="123825" cy="123825"/>
    <xdr:pic macro="[1]!DesignIconClicked">
      <xdr:nvPicPr>
        <xdr:cNvPr id="219" name="BEx1QZGQZBAWJ8591VXEIPUOVS7X" descr="MEW27CPIFG44B7E7HEQUUF5QF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579033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86</xdr:row>
      <xdr:rowOff>0</xdr:rowOff>
    </xdr:from>
    <xdr:ext cx="123825" cy="123825"/>
    <xdr:pic macro="[1]!DesignIconClicked">
      <xdr:nvPicPr>
        <xdr:cNvPr id="220" name="BExMF7LICJLPXSHM63A6EQ79YQKG" descr="U084VZL15IMB1OFRRAY6GVKAE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55257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85</xdr:row>
      <xdr:rowOff>0</xdr:rowOff>
    </xdr:from>
    <xdr:ext cx="123825" cy="123825"/>
    <xdr:pic macro="[1]!DesignIconClicked">
      <xdr:nvPicPr>
        <xdr:cNvPr id="221" name="BExS343F8GCKP6HTF9Y97L133DX8" descr="ZRF0KB1IYQSNV63CTXT25G67G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526116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84</xdr:row>
      <xdr:rowOff>0</xdr:rowOff>
    </xdr:from>
    <xdr:ext cx="123825" cy="123825"/>
    <xdr:pic macro="[1]!DesignIconClicked">
      <xdr:nvPicPr>
        <xdr:cNvPr id="222" name="BExZMRC09W87CY4B73NPZMNH21AH" descr="78CUMI0OVLYJRSDRQ3V2YX812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499658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83</xdr:row>
      <xdr:rowOff>9525</xdr:rowOff>
    </xdr:from>
    <xdr:ext cx="123825" cy="123825"/>
    <xdr:pic macro="[1]!DesignIconClicked">
      <xdr:nvPicPr>
        <xdr:cNvPr id="223" name="BExZXVFJ4DY4I24AARDT4AMP6EN1" descr="TXSMH2MTH86CYKA26740RQPU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47415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82</xdr:row>
      <xdr:rowOff>0</xdr:rowOff>
    </xdr:from>
    <xdr:ext cx="123825" cy="123825"/>
    <xdr:pic macro="[1]!DesignIconClicked">
      <xdr:nvPicPr>
        <xdr:cNvPr id="224" name="BExOCUIOFQWUGTBU5ESTW3EYEP5C" descr="9BNF49V0R6VVYPHEVMJ3ABDQZ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44674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81</xdr:row>
      <xdr:rowOff>0</xdr:rowOff>
    </xdr:from>
    <xdr:ext cx="123825" cy="123825"/>
    <xdr:pic macro="[1]!DesignIconClicked">
      <xdr:nvPicPr>
        <xdr:cNvPr id="225" name="BExU65O9OE4B4MQ2A3OYH13M8BZJ" descr="3INNIMMPDBB0JF37L81M6ID21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420283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80</xdr:row>
      <xdr:rowOff>0</xdr:rowOff>
    </xdr:from>
    <xdr:ext cx="123825" cy="123825"/>
    <xdr:pic macro="[1]!DesignIconClicked">
      <xdr:nvPicPr>
        <xdr:cNvPr id="226" name="BExOPRCR0UW7TKXSV5WDTL348FGL" descr="S9JM17GP1802LHN4GT14BJYIC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39382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79</xdr:row>
      <xdr:rowOff>0</xdr:rowOff>
    </xdr:from>
    <xdr:ext cx="123825" cy="123825"/>
    <xdr:pic macro="[1]!DesignIconClicked">
      <xdr:nvPicPr>
        <xdr:cNvPr id="227" name="BEx5OESAY2W8SEGI3TSB65EHJ04B" descr="9CN2Y88X8WYV1HWZG1QILY9BK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367366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87</xdr:row>
      <xdr:rowOff>0</xdr:rowOff>
    </xdr:from>
    <xdr:ext cx="123825" cy="123825"/>
    <xdr:pic macro="[1]!DesignIconClicked">
      <xdr:nvPicPr>
        <xdr:cNvPr id="228" name="BExBDP6HNAAJUM39SE5G2C8BKNRQ" descr="1TM64TL2QIMYV7WYSV2VLGXY4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5790333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30</xdr:col>
      <xdr:colOff>47625</xdr:colOff>
      <xdr:row>88</xdr:row>
      <xdr:rowOff>0</xdr:rowOff>
    </xdr:from>
    <xdr:ext cx="123825" cy="123825"/>
    <xdr:pic macro="[1]!DesignIconClicked">
      <xdr:nvPicPr>
        <xdr:cNvPr id="229" name="BExQEGJP61DL2NZY6LMBHBZ0J5YT" descr="D6ZNRZJ7EX4GZT9RO8LE0C905" hidden="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48583" y="16054917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1082040</xdr:colOff>
          <xdr:row>0</xdr:row>
          <xdr:rowOff>297180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31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18</xdr:row>
      <xdr:rowOff>6350</xdr:rowOff>
    </xdr:from>
    <xdr:to>
      <xdr:col>17</xdr:col>
      <xdr:colOff>1163637</xdr:colOff>
      <xdr:row>37</xdr:row>
      <xdr:rowOff>163512</xdr:rowOff>
    </xdr:to>
    <xdr:pic macro="[1]!DesignIconClicked">
      <xdr:nvPicPr>
        <xdr:cNvPr id="172995" name="BExXYRREP2ZHM62BGA1MU4S2Z729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100"/>
          <a:ext cx="22015450" cy="438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1587</xdr:colOff>
      <xdr:row>2</xdr:row>
      <xdr:rowOff>0</xdr:rowOff>
    </xdr:from>
    <xdr:to>
      <xdr:col>10</xdr:col>
      <xdr:colOff>1163637</xdr:colOff>
      <xdr:row>2</xdr:row>
      <xdr:rowOff>0</xdr:rowOff>
    </xdr:to>
    <xdr:pic macro="[1]!DesignIconClicked">
      <xdr:nvPicPr>
        <xdr:cNvPr id="172996" name="BExQ2M84JCDIER5VXY0C51BBT40N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1587</xdr:colOff>
      <xdr:row>2</xdr:row>
      <xdr:rowOff>0</xdr:rowOff>
    </xdr:from>
    <xdr:to>
      <xdr:col>10</xdr:col>
      <xdr:colOff>1163637</xdr:colOff>
      <xdr:row>2</xdr:row>
      <xdr:rowOff>0</xdr:rowOff>
    </xdr:to>
    <xdr:pic macro="[1]!DesignIconClicked">
      <xdr:nvPicPr>
        <xdr:cNvPr id="172997" name="BEx9FNKLVEJ5UVYUAGDIBW2TUIXX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1587</xdr:colOff>
      <xdr:row>2</xdr:row>
      <xdr:rowOff>0</xdr:rowOff>
    </xdr:from>
    <xdr:to>
      <xdr:col>10</xdr:col>
      <xdr:colOff>1163637</xdr:colOff>
      <xdr:row>2</xdr:row>
      <xdr:rowOff>0</xdr:rowOff>
    </xdr:to>
    <xdr:pic macro="[1]!DesignIconClicked">
      <xdr:nvPicPr>
        <xdr:cNvPr id="172998" name="BExKRY3LMGNHIK9BGWTI4QBVYVPV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1587</xdr:colOff>
      <xdr:row>2</xdr:row>
      <xdr:rowOff>0</xdr:rowOff>
    </xdr:from>
    <xdr:to>
      <xdr:col>13</xdr:col>
      <xdr:colOff>1163637</xdr:colOff>
      <xdr:row>2</xdr:row>
      <xdr:rowOff>0</xdr:rowOff>
    </xdr:to>
    <xdr:pic macro="[1]!DesignIconClicked">
      <xdr:nvPicPr>
        <xdr:cNvPr id="172999" name="BExGWWCLJVGT8JLEFQY3DXJDFXK5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1587</xdr:colOff>
      <xdr:row>2</xdr:row>
      <xdr:rowOff>0</xdr:rowOff>
    </xdr:from>
    <xdr:to>
      <xdr:col>16</xdr:col>
      <xdr:colOff>1163637</xdr:colOff>
      <xdr:row>2</xdr:row>
      <xdr:rowOff>0</xdr:rowOff>
    </xdr:to>
    <xdr:pic macro="[1]!DesignIconClicked">
      <xdr:nvPicPr>
        <xdr:cNvPr id="173000" name="BExQF4OBZBLSMPW96NDHZ2OIRAJP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1587</xdr:colOff>
      <xdr:row>2</xdr:row>
      <xdr:rowOff>0</xdr:rowOff>
    </xdr:from>
    <xdr:to>
      <xdr:col>16</xdr:col>
      <xdr:colOff>1163637</xdr:colOff>
      <xdr:row>2</xdr:row>
      <xdr:rowOff>0</xdr:rowOff>
    </xdr:to>
    <xdr:pic macro="[1]!DesignIconClicked">
      <xdr:nvPicPr>
        <xdr:cNvPr id="173001" name="BExH2YDN02PX0C4C7SMCFZJUQQ15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1587</xdr:colOff>
      <xdr:row>2</xdr:row>
      <xdr:rowOff>0</xdr:rowOff>
    </xdr:from>
    <xdr:to>
      <xdr:col>19</xdr:col>
      <xdr:colOff>1163637</xdr:colOff>
      <xdr:row>2</xdr:row>
      <xdr:rowOff>0</xdr:rowOff>
    </xdr:to>
    <xdr:pic macro="[1]!DesignIconClicked">
      <xdr:nvPicPr>
        <xdr:cNvPr id="173002" name="BExO7FKESD50HJ8J9F7MCEHGII48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1587</xdr:colOff>
      <xdr:row>2</xdr:row>
      <xdr:rowOff>0</xdr:rowOff>
    </xdr:from>
    <xdr:to>
      <xdr:col>19</xdr:col>
      <xdr:colOff>1163637</xdr:colOff>
      <xdr:row>2</xdr:row>
      <xdr:rowOff>0</xdr:rowOff>
    </xdr:to>
    <xdr:pic macro="[1]!DesignIconClicked">
      <xdr:nvPicPr>
        <xdr:cNvPr id="173003" name="BEx95U2TSW8MBAWZYE98VOYAM0XN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1587</xdr:colOff>
      <xdr:row>2</xdr:row>
      <xdr:rowOff>0</xdr:rowOff>
    </xdr:from>
    <xdr:to>
      <xdr:col>13</xdr:col>
      <xdr:colOff>1163637</xdr:colOff>
      <xdr:row>2</xdr:row>
      <xdr:rowOff>0</xdr:rowOff>
    </xdr:to>
    <xdr:pic macro="[1]!DesignIconClicked">
      <xdr:nvPicPr>
        <xdr:cNvPr id="173004" name="BEx79W58ZC3GQENTJVURG3JRHSE7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1587</xdr:colOff>
      <xdr:row>2</xdr:row>
      <xdr:rowOff>0</xdr:rowOff>
    </xdr:from>
    <xdr:to>
      <xdr:col>13</xdr:col>
      <xdr:colOff>1163637</xdr:colOff>
      <xdr:row>2</xdr:row>
      <xdr:rowOff>0</xdr:rowOff>
    </xdr:to>
    <xdr:pic macro="[1]!DesignIconClicked">
      <xdr:nvPicPr>
        <xdr:cNvPr id="173005" name="BEx93B479SXQWCKDJ9EM9ORWP1M3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1587</xdr:colOff>
      <xdr:row>2</xdr:row>
      <xdr:rowOff>0</xdr:rowOff>
    </xdr:from>
    <xdr:to>
      <xdr:col>16</xdr:col>
      <xdr:colOff>1163637</xdr:colOff>
      <xdr:row>2</xdr:row>
      <xdr:rowOff>0</xdr:rowOff>
    </xdr:to>
    <xdr:pic macro="[1]!DesignIconClicked">
      <xdr:nvPicPr>
        <xdr:cNvPr id="173006" name="BExD3IJC4YYGD2C3YHNHBXI4H22T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1587</xdr:colOff>
      <xdr:row>2</xdr:row>
      <xdr:rowOff>0</xdr:rowOff>
    </xdr:from>
    <xdr:to>
      <xdr:col>10</xdr:col>
      <xdr:colOff>1163637</xdr:colOff>
      <xdr:row>2</xdr:row>
      <xdr:rowOff>0</xdr:rowOff>
    </xdr:to>
    <xdr:pic macro="[1]!DesignIconClicked">
      <xdr:nvPicPr>
        <xdr:cNvPr id="173007" name="BEx5HA3DRWPMKMN64CT3NTAHWSBA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1587</xdr:colOff>
      <xdr:row>2</xdr:row>
      <xdr:rowOff>0</xdr:rowOff>
    </xdr:from>
    <xdr:to>
      <xdr:col>10</xdr:col>
      <xdr:colOff>1163637</xdr:colOff>
      <xdr:row>2</xdr:row>
      <xdr:rowOff>0</xdr:rowOff>
    </xdr:to>
    <xdr:pic macro="[1]!DesignIconClicked">
      <xdr:nvPicPr>
        <xdr:cNvPr id="173008" name="BExF1NQO6EV146OTT05E4LM1NTXM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1587</xdr:colOff>
      <xdr:row>2</xdr:row>
      <xdr:rowOff>0</xdr:rowOff>
    </xdr:from>
    <xdr:to>
      <xdr:col>10</xdr:col>
      <xdr:colOff>1163637</xdr:colOff>
      <xdr:row>2</xdr:row>
      <xdr:rowOff>0</xdr:rowOff>
    </xdr:to>
    <xdr:pic macro="[1]!DesignIconClicked">
      <xdr:nvPicPr>
        <xdr:cNvPr id="173009" name="BEx1XKTUHHBTZQ8WEOJ3PFKJMJS6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1587</xdr:colOff>
      <xdr:row>2</xdr:row>
      <xdr:rowOff>0</xdr:rowOff>
    </xdr:from>
    <xdr:to>
      <xdr:col>13</xdr:col>
      <xdr:colOff>1163637</xdr:colOff>
      <xdr:row>2</xdr:row>
      <xdr:rowOff>0</xdr:rowOff>
    </xdr:to>
    <xdr:pic macro="[1]!DesignIconClicked">
      <xdr:nvPicPr>
        <xdr:cNvPr id="173010" name="BExAZRMQ4DXUIOE1XEH7CFENC4IX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1587</xdr:colOff>
      <xdr:row>2</xdr:row>
      <xdr:rowOff>0</xdr:rowOff>
    </xdr:from>
    <xdr:to>
      <xdr:col>13</xdr:col>
      <xdr:colOff>1163637</xdr:colOff>
      <xdr:row>2</xdr:row>
      <xdr:rowOff>0</xdr:rowOff>
    </xdr:to>
    <xdr:pic macro="[1]!DesignIconClicked">
      <xdr:nvPicPr>
        <xdr:cNvPr id="173011" name="BExD4ELOC8QOBJ0NC8VHNAS0UGVH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1587</xdr:colOff>
      <xdr:row>2</xdr:row>
      <xdr:rowOff>0</xdr:rowOff>
    </xdr:from>
    <xdr:to>
      <xdr:col>19</xdr:col>
      <xdr:colOff>1163637</xdr:colOff>
      <xdr:row>2</xdr:row>
      <xdr:rowOff>0</xdr:rowOff>
    </xdr:to>
    <xdr:pic macro="[1]!DesignIconClicked">
      <xdr:nvPicPr>
        <xdr:cNvPr id="173012" name="BExAZNADDJPUZABZVV9JPNW0QFFC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1587</xdr:colOff>
      <xdr:row>2</xdr:row>
      <xdr:rowOff>0</xdr:rowOff>
    </xdr:from>
    <xdr:to>
      <xdr:col>19</xdr:col>
      <xdr:colOff>1163637</xdr:colOff>
      <xdr:row>2</xdr:row>
      <xdr:rowOff>0</xdr:rowOff>
    </xdr:to>
    <xdr:pic macro="[1]!DesignIconClicked">
      <xdr:nvPicPr>
        <xdr:cNvPr id="173013" name="BExIMBBDEWEUQ6YWQBGVXA5I291A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1587</xdr:colOff>
      <xdr:row>2</xdr:row>
      <xdr:rowOff>0</xdr:rowOff>
    </xdr:from>
    <xdr:to>
      <xdr:col>16</xdr:col>
      <xdr:colOff>1163637</xdr:colOff>
      <xdr:row>2</xdr:row>
      <xdr:rowOff>0</xdr:rowOff>
    </xdr:to>
    <xdr:pic macro="[1]!DesignIconClicked">
      <xdr:nvPicPr>
        <xdr:cNvPr id="173014" name="BEx9DF3OQZB2K3D50C6RBAN1LFUB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1587</xdr:colOff>
      <xdr:row>2</xdr:row>
      <xdr:rowOff>0</xdr:rowOff>
    </xdr:from>
    <xdr:to>
      <xdr:col>13</xdr:col>
      <xdr:colOff>1163637</xdr:colOff>
      <xdr:row>2</xdr:row>
      <xdr:rowOff>0</xdr:rowOff>
    </xdr:to>
    <xdr:pic macro="[1]!DesignIconClicked">
      <xdr:nvPicPr>
        <xdr:cNvPr id="173015" name="BExB0SSMJ8KVPP9SWB4NGBBEKBD7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1587</xdr:colOff>
      <xdr:row>2</xdr:row>
      <xdr:rowOff>0</xdr:rowOff>
    </xdr:from>
    <xdr:to>
      <xdr:col>16</xdr:col>
      <xdr:colOff>1163637</xdr:colOff>
      <xdr:row>2</xdr:row>
      <xdr:rowOff>0</xdr:rowOff>
    </xdr:to>
    <xdr:pic macro="[1]!DesignIconClicked">
      <xdr:nvPicPr>
        <xdr:cNvPr id="173016" name="BExIZCSNG5OQWZ4RZ98WIL27YF4E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1587</xdr:colOff>
      <xdr:row>2</xdr:row>
      <xdr:rowOff>0</xdr:rowOff>
    </xdr:from>
    <xdr:to>
      <xdr:col>13</xdr:col>
      <xdr:colOff>1163637</xdr:colOff>
      <xdr:row>2</xdr:row>
      <xdr:rowOff>0</xdr:rowOff>
    </xdr:to>
    <xdr:pic macro="[1]!DesignIconClicked">
      <xdr:nvPicPr>
        <xdr:cNvPr id="173017" name="BExW6XKY0UAXP7RW89LI44QTCFU0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1587</xdr:colOff>
      <xdr:row>2</xdr:row>
      <xdr:rowOff>0</xdr:rowOff>
    </xdr:from>
    <xdr:to>
      <xdr:col>10</xdr:col>
      <xdr:colOff>1163637</xdr:colOff>
      <xdr:row>2</xdr:row>
      <xdr:rowOff>0</xdr:rowOff>
    </xdr:to>
    <xdr:pic macro="[1]!DesignIconClicked">
      <xdr:nvPicPr>
        <xdr:cNvPr id="173018" name="BEx94L4I6B7ZCUH7B6ENXS4DR272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1587</xdr:colOff>
      <xdr:row>2</xdr:row>
      <xdr:rowOff>0</xdr:rowOff>
    </xdr:from>
    <xdr:to>
      <xdr:col>13</xdr:col>
      <xdr:colOff>1163637</xdr:colOff>
      <xdr:row>2</xdr:row>
      <xdr:rowOff>0</xdr:rowOff>
    </xdr:to>
    <xdr:pic macro="[1]!DesignIconClicked">
      <xdr:nvPicPr>
        <xdr:cNvPr id="173019" name="BEx59PNWFSHEX9O4GSQGG4H0P3AB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1587</xdr:colOff>
      <xdr:row>2</xdr:row>
      <xdr:rowOff>0</xdr:rowOff>
    </xdr:from>
    <xdr:to>
      <xdr:col>16</xdr:col>
      <xdr:colOff>1163637</xdr:colOff>
      <xdr:row>2</xdr:row>
      <xdr:rowOff>0</xdr:rowOff>
    </xdr:to>
    <xdr:pic macro="[1]!DesignIconClicked">
      <xdr:nvPicPr>
        <xdr:cNvPr id="173020" name="BExO8154N2FO979YHE5P3RO49DF9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1587</xdr:colOff>
      <xdr:row>2</xdr:row>
      <xdr:rowOff>0</xdr:rowOff>
    </xdr:from>
    <xdr:to>
      <xdr:col>10</xdr:col>
      <xdr:colOff>1163637</xdr:colOff>
      <xdr:row>2</xdr:row>
      <xdr:rowOff>0</xdr:rowOff>
    </xdr:to>
    <xdr:pic macro="[1]!DesignIconClicked">
      <xdr:nvPicPr>
        <xdr:cNvPr id="173021" name="BEx8ZOWCSHHZ3XUPGJV2NVWTZXDU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1587</xdr:colOff>
      <xdr:row>2</xdr:row>
      <xdr:rowOff>0</xdr:rowOff>
    </xdr:from>
    <xdr:to>
      <xdr:col>13</xdr:col>
      <xdr:colOff>1163637</xdr:colOff>
      <xdr:row>2</xdr:row>
      <xdr:rowOff>0</xdr:rowOff>
    </xdr:to>
    <xdr:pic macro="[1]!DesignIconClicked">
      <xdr:nvPicPr>
        <xdr:cNvPr id="173022" name="BExXM95W37T63299YML0MMZAAF14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1587</xdr:colOff>
      <xdr:row>2</xdr:row>
      <xdr:rowOff>0</xdr:rowOff>
    </xdr:from>
    <xdr:to>
      <xdr:col>16</xdr:col>
      <xdr:colOff>1163637</xdr:colOff>
      <xdr:row>2</xdr:row>
      <xdr:rowOff>0</xdr:rowOff>
    </xdr:to>
    <xdr:pic macro="[1]!DesignIconClicked">
      <xdr:nvPicPr>
        <xdr:cNvPr id="173023" name="BEx7L8MUV1EZO3LAROCHQWUC822Q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1587</xdr:colOff>
      <xdr:row>2</xdr:row>
      <xdr:rowOff>0</xdr:rowOff>
    </xdr:from>
    <xdr:to>
      <xdr:col>16</xdr:col>
      <xdr:colOff>1163637</xdr:colOff>
      <xdr:row>2</xdr:row>
      <xdr:rowOff>0</xdr:rowOff>
    </xdr:to>
    <xdr:pic macro="[1]!DesignIconClicked">
      <xdr:nvPicPr>
        <xdr:cNvPr id="173024" name="BEx97K499RYI1YOUAR5BZPIJ4IAZ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1587</xdr:colOff>
      <xdr:row>2</xdr:row>
      <xdr:rowOff>0</xdr:rowOff>
    </xdr:from>
    <xdr:to>
      <xdr:col>10</xdr:col>
      <xdr:colOff>1163637</xdr:colOff>
      <xdr:row>2</xdr:row>
      <xdr:rowOff>0</xdr:rowOff>
    </xdr:to>
    <xdr:pic macro="[1]!DesignIconClicked">
      <xdr:nvPicPr>
        <xdr:cNvPr id="173025" name="BEx7GXU9L3C73KWOLQ9OANQNP79T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1587</xdr:colOff>
      <xdr:row>2</xdr:row>
      <xdr:rowOff>0</xdr:rowOff>
    </xdr:from>
    <xdr:to>
      <xdr:col>19</xdr:col>
      <xdr:colOff>1163637</xdr:colOff>
      <xdr:row>2</xdr:row>
      <xdr:rowOff>0</xdr:rowOff>
    </xdr:to>
    <xdr:pic macro="[1]!DesignIconClicked">
      <xdr:nvPicPr>
        <xdr:cNvPr id="173026" name="BEx3DKOPCKH20MB7EXUL9O73DVO6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1587</xdr:colOff>
      <xdr:row>2</xdr:row>
      <xdr:rowOff>0</xdr:rowOff>
    </xdr:from>
    <xdr:to>
      <xdr:col>16</xdr:col>
      <xdr:colOff>1163637</xdr:colOff>
      <xdr:row>2</xdr:row>
      <xdr:rowOff>0</xdr:rowOff>
    </xdr:to>
    <xdr:pic macro="[1]!DesignIconClicked">
      <xdr:nvPicPr>
        <xdr:cNvPr id="173027" name="BExMG6T8X4ZGCUPT6J0YKI8IENLN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1</xdr:row>
      <xdr:rowOff>3175</xdr:rowOff>
    </xdr:from>
    <xdr:to>
      <xdr:col>22</xdr:col>
      <xdr:colOff>1789112</xdr:colOff>
      <xdr:row>1</xdr:row>
      <xdr:rowOff>200025</xdr:rowOff>
    </xdr:to>
    <xdr:pic macro="[1]!DesignIconClicked">
      <xdr:nvPicPr>
        <xdr:cNvPr id="173028" name="BExY4CUX90PY9P70P23UIXX9HR5T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2000" y="400050"/>
          <a:ext cx="3575050" cy="19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2</xdr:row>
      <xdr:rowOff>0</xdr:rowOff>
    </xdr:from>
    <xdr:to>
      <xdr:col>22</xdr:col>
      <xdr:colOff>1789112</xdr:colOff>
      <xdr:row>2</xdr:row>
      <xdr:rowOff>0</xdr:rowOff>
    </xdr:to>
    <xdr:pic macro="[1]!DesignIconClicked">
      <xdr:nvPicPr>
        <xdr:cNvPr id="173029" name="BExXMTUDY5WOUQIPRDJHVIAYOCSW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2000" y="603250"/>
          <a:ext cx="357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2</xdr:row>
      <xdr:rowOff>0</xdr:rowOff>
    </xdr:from>
    <xdr:to>
      <xdr:col>22</xdr:col>
      <xdr:colOff>1789112</xdr:colOff>
      <xdr:row>2</xdr:row>
      <xdr:rowOff>0</xdr:rowOff>
    </xdr:to>
    <xdr:pic macro="[1]!DesignIconClicked">
      <xdr:nvPicPr>
        <xdr:cNvPr id="173030" name="BExF03ZSVLJR38KEJ7WK5MJHYFMB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2000" y="603250"/>
          <a:ext cx="357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0</xdr:colOff>
      <xdr:row>2</xdr:row>
      <xdr:rowOff>0</xdr:rowOff>
    </xdr:from>
    <xdr:to>
      <xdr:col>22</xdr:col>
      <xdr:colOff>1789112</xdr:colOff>
      <xdr:row>2</xdr:row>
      <xdr:rowOff>0</xdr:rowOff>
    </xdr:to>
    <xdr:pic macro="[1]!DesignIconClicked">
      <xdr:nvPicPr>
        <xdr:cNvPr id="173031" name="BExXO6JKUXECB07468NUZ2JUFKPD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2000" y="603250"/>
          <a:ext cx="357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1587</xdr:colOff>
      <xdr:row>2</xdr:row>
      <xdr:rowOff>0</xdr:rowOff>
    </xdr:from>
    <xdr:to>
      <xdr:col>7</xdr:col>
      <xdr:colOff>1163637</xdr:colOff>
      <xdr:row>2</xdr:row>
      <xdr:rowOff>0</xdr:rowOff>
    </xdr:to>
    <xdr:pic macro="[1]!DesignIconClicked">
      <xdr:nvPicPr>
        <xdr:cNvPr id="173032" name="BExGSG0AZ3QS7JUOKOVGAMYACPYZ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1587</xdr:colOff>
      <xdr:row>2</xdr:row>
      <xdr:rowOff>0</xdr:rowOff>
    </xdr:from>
    <xdr:to>
      <xdr:col>4</xdr:col>
      <xdr:colOff>1163637</xdr:colOff>
      <xdr:row>2</xdr:row>
      <xdr:rowOff>0</xdr:rowOff>
    </xdr:to>
    <xdr:pic macro="[1]!DesignIconClicked">
      <xdr:nvPicPr>
        <xdr:cNvPr id="173033" name="BExCYWYAUHHQTKCRP5CE6GJ0SJZ3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1163637</xdr:colOff>
      <xdr:row>2</xdr:row>
      <xdr:rowOff>0</xdr:rowOff>
    </xdr:to>
    <xdr:pic macro="[1]!DesignIconClicked">
      <xdr:nvPicPr>
        <xdr:cNvPr id="173034" name="BEx784B17WHQ8CKO8B7KEFWC24QZ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25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1587</xdr:colOff>
      <xdr:row>2</xdr:row>
      <xdr:rowOff>0</xdr:rowOff>
    </xdr:from>
    <xdr:to>
      <xdr:col>4</xdr:col>
      <xdr:colOff>1163637</xdr:colOff>
      <xdr:row>2</xdr:row>
      <xdr:rowOff>0</xdr:rowOff>
    </xdr:to>
    <xdr:pic macro="[1]!DesignIconClicked">
      <xdr:nvPicPr>
        <xdr:cNvPr id="173035" name="BExCY9KQJB1QSLQHXBL749GS50ZG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1163637</xdr:colOff>
      <xdr:row>2</xdr:row>
      <xdr:rowOff>0</xdr:rowOff>
    </xdr:to>
    <xdr:pic macro="[1]!DesignIconClicked">
      <xdr:nvPicPr>
        <xdr:cNvPr id="173036" name="BExQ3C5DAENB32KZ202C5L0C6VEU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25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1163637</xdr:colOff>
      <xdr:row>2</xdr:row>
      <xdr:rowOff>0</xdr:rowOff>
    </xdr:to>
    <xdr:pic macro="[1]!DesignIconClicked">
      <xdr:nvPicPr>
        <xdr:cNvPr id="173037" name="BExY3FQQ2K5R68A6SXAA8D8RFKIU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25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1163637</xdr:colOff>
      <xdr:row>2</xdr:row>
      <xdr:rowOff>0</xdr:rowOff>
    </xdr:to>
    <xdr:pic macro="[1]!DesignIconClicked">
      <xdr:nvPicPr>
        <xdr:cNvPr id="173038" name="BExISYBOM079HLYQ2RSS5HKKSIE5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25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1587</xdr:colOff>
      <xdr:row>2</xdr:row>
      <xdr:rowOff>0</xdr:rowOff>
    </xdr:from>
    <xdr:to>
      <xdr:col>7</xdr:col>
      <xdr:colOff>1163637</xdr:colOff>
      <xdr:row>2</xdr:row>
      <xdr:rowOff>0</xdr:rowOff>
    </xdr:to>
    <xdr:pic macro="[1]!DesignIconClicked">
      <xdr:nvPicPr>
        <xdr:cNvPr id="173039" name="BEx946VWP327HN3YGMENNOK5RSY3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1587</xdr:colOff>
      <xdr:row>2</xdr:row>
      <xdr:rowOff>0</xdr:rowOff>
    </xdr:from>
    <xdr:to>
      <xdr:col>4</xdr:col>
      <xdr:colOff>1163637</xdr:colOff>
      <xdr:row>2</xdr:row>
      <xdr:rowOff>0</xdr:rowOff>
    </xdr:to>
    <xdr:pic macro="[1]!DesignIconClicked">
      <xdr:nvPicPr>
        <xdr:cNvPr id="173040" name="BExB5YLVTMC6IAVA4DXZKMNMJQTS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1163637</xdr:colOff>
      <xdr:row>2</xdr:row>
      <xdr:rowOff>0</xdr:rowOff>
    </xdr:to>
    <xdr:pic macro="[1]!DesignIconClicked">
      <xdr:nvPicPr>
        <xdr:cNvPr id="173041" name="BEx3R1WIK4YO5M0WWH8OY4X240CO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25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1163637</xdr:colOff>
      <xdr:row>2</xdr:row>
      <xdr:rowOff>0</xdr:rowOff>
    </xdr:to>
    <xdr:pic macro="[1]!DesignIconClicked">
      <xdr:nvPicPr>
        <xdr:cNvPr id="173042" name="BEx1T2E6FZNUW2QWHJ2SPL5HQ1RY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25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1163637</xdr:colOff>
      <xdr:row>2</xdr:row>
      <xdr:rowOff>0</xdr:rowOff>
    </xdr:to>
    <xdr:pic macro="[1]!DesignIconClicked">
      <xdr:nvPicPr>
        <xdr:cNvPr id="173043" name="BEx3H721LAO1PN3TXPV2WPVIH7ZN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25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1587</xdr:colOff>
      <xdr:row>2</xdr:row>
      <xdr:rowOff>0</xdr:rowOff>
    </xdr:from>
    <xdr:to>
      <xdr:col>4</xdr:col>
      <xdr:colOff>1163637</xdr:colOff>
      <xdr:row>2</xdr:row>
      <xdr:rowOff>0</xdr:rowOff>
    </xdr:to>
    <xdr:pic macro="[1]!DesignIconClicked">
      <xdr:nvPicPr>
        <xdr:cNvPr id="173044" name="BExY0XDVYQFUB3ZIAQA4B7XIODIQ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1587</xdr:colOff>
      <xdr:row>2</xdr:row>
      <xdr:rowOff>0</xdr:rowOff>
    </xdr:from>
    <xdr:to>
      <xdr:col>7</xdr:col>
      <xdr:colOff>1163637</xdr:colOff>
      <xdr:row>2</xdr:row>
      <xdr:rowOff>0</xdr:rowOff>
    </xdr:to>
    <xdr:pic macro="[1]!DesignIconClicked">
      <xdr:nvPicPr>
        <xdr:cNvPr id="173045" name="BExIJFGZLA75EIYDU5HLOYVUSAXD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1587</xdr:colOff>
      <xdr:row>2</xdr:row>
      <xdr:rowOff>0</xdr:rowOff>
    </xdr:from>
    <xdr:to>
      <xdr:col>4</xdr:col>
      <xdr:colOff>1163637</xdr:colOff>
      <xdr:row>2</xdr:row>
      <xdr:rowOff>0</xdr:rowOff>
    </xdr:to>
    <xdr:pic macro="[1]!DesignIconClicked">
      <xdr:nvPicPr>
        <xdr:cNvPr id="173046" name="BEx3U353XDPCSFIWO3OYE86MIPQR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1587</xdr:colOff>
      <xdr:row>2</xdr:row>
      <xdr:rowOff>0</xdr:rowOff>
    </xdr:from>
    <xdr:to>
      <xdr:col>4</xdr:col>
      <xdr:colOff>1163637</xdr:colOff>
      <xdr:row>2</xdr:row>
      <xdr:rowOff>0</xdr:rowOff>
    </xdr:to>
    <xdr:pic macro="[1]!DesignIconClicked">
      <xdr:nvPicPr>
        <xdr:cNvPr id="173047" name="BExUBUTCIASRMW6M7S2LIEEAEKC8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1587</xdr:colOff>
      <xdr:row>2</xdr:row>
      <xdr:rowOff>0</xdr:rowOff>
    </xdr:from>
    <xdr:to>
      <xdr:col>4</xdr:col>
      <xdr:colOff>1163637</xdr:colOff>
      <xdr:row>2</xdr:row>
      <xdr:rowOff>0</xdr:rowOff>
    </xdr:to>
    <xdr:pic macro="[1]!DesignIconClicked">
      <xdr:nvPicPr>
        <xdr:cNvPr id="173048" name="BEx1MGA1HHEJWMUNAAAK2H726LLG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1587</xdr:colOff>
      <xdr:row>2</xdr:row>
      <xdr:rowOff>0</xdr:rowOff>
    </xdr:from>
    <xdr:to>
      <xdr:col>7</xdr:col>
      <xdr:colOff>1163637</xdr:colOff>
      <xdr:row>2</xdr:row>
      <xdr:rowOff>0</xdr:rowOff>
    </xdr:to>
    <xdr:pic macro="[1]!DesignIconClicked">
      <xdr:nvPicPr>
        <xdr:cNvPr id="173049" name="BExGZ9RH29JA3U1RES2CKXB82M2W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1587</xdr:colOff>
      <xdr:row>2</xdr:row>
      <xdr:rowOff>0</xdr:rowOff>
    </xdr:from>
    <xdr:to>
      <xdr:col>7</xdr:col>
      <xdr:colOff>1163637</xdr:colOff>
      <xdr:row>2</xdr:row>
      <xdr:rowOff>0</xdr:rowOff>
    </xdr:to>
    <xdr:pic macro="[1]!DesignIconClicked">
      <xdr:nvPicPr>
        <xdr:cNvPr id="173050" name="BEx5FK1W25RBOF60BSDCX00DJ2GF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1163637</xdr:colOff>
      <xdr:row>2</xdr:row>
      <xdr:rowOff>0</xdr:rowOff>
    </xdr:to>
    <xdr:pic macro="[1]!DesignIconClicked">
      <xdr:nvPicPr>
        <xdr:cNvPr id="173051" name="BExU6T1P0319G2JSRDFCFS1PMO3V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25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1587</xdr:colOff>
      <xdr:row>2</xdr:row>
      <xdr:rowOff>0</xdr:rowOff>
    </xdr:from>
    <xdr:to>
      <xdr:col>7</xdr:col>
      <xdr:colOff>1163637</xdr:colOff>
      <xdr:row>2</xdr:row>
      <xdr:rowOff>0</xdr:rowOff>
    </xdr:to>
    <xdr:pic macro="[1]!DesignIconClicked">
      <xdr:nvPicPr>
        <xdr:cNvPr id="173052" name="BExU4MTRAOQNKEBIWGDG2ARKJNZA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1163637</xdr:colOff>
      <xdr:row>2</xdr:row>
      <xdr:rowOff>0</xdr:rowOff>
    </xdr:to>
    <xdr:pic macro="[1]!DesignIconClicked">
      <xdr:nvPicPr>
        <xdr:cNvPr id="173053" name="BEx3R63EPTALP6YRRIIMGTEVT3ZV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25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1587</xdr:colOff>
      <xdr:row>2</xdr:row>
      <xdr:rowOff>0</xdr:rowOff>
    </xdr:from>
    <xdr:to>
      <xdr:col>7</xdr:col>
      <xdr:colOff>1163637</xdr:colOff>
      <xdr:row>2</xdr:row>
      <xdr:rowOff>0</xdr:rowOff>
    </xdr:to>
    <xdr:pic macro="[1]!DesignIconClicked">
      <xdr:nvPicPr>
        <xdr:cNvPr id="173054" name="BExONXPUY1HV51MI52UIDP7S5R1Q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1587</xdr:colOff>
      <xdr:row>2</xdr:row>
      <xdr:rowOff>0</xdr:rowOff>
    </xdr:from>
    <xdr:to>
      <xdr:col>4</xdr:col>
      <xdr:colOff>1163637</xdr:colOff>
      <xdr:row>2</xdr:row>
      <xdr:rowOff>0</xdr:rowOff>
    </xdr:to>
    <xdr:pic macro="[1]!DesignIconClicked">
      <xdr:nvPicPr>
        <xdr:cNvPr id="173055" name="BEx3JHH2FC28GRF1O005CTS1Q5SM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1587</xdr:colOff>
      <xdr:row>2</xdr:row>
      <xdr:rowOff>0</xdr:rowOff>
    </xdr:from>
    <xdr:to>
      <xdr:col>4</xdr:col>
      <xdr:colOff>1163637</xdr:colOff>
      <xdr:row>2</xdr:row>
      <xdr:rowOff>0</xdr:rowOff>
    </xdr:to>
    <xdr:pic macro="[1]!DesignIconClicked">
      <xdr:nvPicPr>
        <xdr:cNvPr id="175104" name="BExCRHX2KTWULJG8Q2OSHBUKR2AD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60325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25400</xdr:colOff>
      <xdr:row>19</xdr:row>
      <xdr:rowOff>19050</xdr:rowOff>
    </xdr:from>
    <xdr:to>
      <xdr:col>0</xdr:col>
      <xdr:colOff>76200</xdr:colOff>
      <xdr:row>19</xdr:row>
      <xdr:rowOff>69850</xdr:rowOff>
    </xdr:to>
    <xdr:pic macro="[1]!DesignIconClicked">
      <xdr:nvPicPr>
        <xdr:cNvPr id="2" name="BEx7M9Y3JOE8TTRTZMJ1V9HQWXMJ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67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0</xdr:col>
      <xdr:colOff>25400</xdr:colOff>
      <xdr:row>19</xdr:row>
      <xdr:rowOff>95250</xdr:rowOff>
    </xdr:from>
    <xdr:to>
      <xdr:col>0</xdr:col>
      <xdr:colOff>76200</xdr:colOff>
      <xdr:row>19</xdr:row>
      <xdr:rowOff>146050</xdr:rowOff>
    </xdr:to>
    <xdr:pic macro="[1]!DesignIconClicked">
      <xdr:nvPicPr>
        <xdr:cNvPr id="3" name="BEx7LWB9TTIRJZUQVEIJ9813F29O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43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18</xdr:row>
      <xdr:rowOff>19050</xdr:rowOff>
    </xdr:from>
    <xdr:to>
      <xdr:col>1</xdr:col>
      <xdr:colOff>76200</xdr:colOff>
      <xdr:row>18</xdr:row>
      <xdr:rowOff>69850</xdr:rowOff>
    </xdr:to>
    <xdr:pic macro="[1]!DesignIconClicked">
      <xdr:nvPicPr>
        <xdr:cNvPr id="4" name="BExMN0EWNZ8527V4BE7949LDJEAZ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8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</xdr:col>
      <xdr:colOff>25400</xdr:colOff>
      <xdr:row>18</xdr:row>
      <xdr:rowOff>95250</xdr:rowOff>
    </xdr:from>
    <xdr:to>
      <xdr:col>1</xdr:col>
      <xdr:colOff>76200</xdr:colOff>
      <xdr:row>18</xdr:row>
      <xdr:rowOff>146050</xdr:rowOff>
    </xdr:to>
    <xdr:pic macro="[1]!DesignIconClicked">
      <xdr:nvPicPr>
        <xdr:cNvPr id="5" name="BEx75RN7NK7OD43CIZGJO838N8RK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8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18</xdr:row>
      <xdr:rowOff>19050</xdr:rowOff>
    </xdr:from>
    <xdr:to>
      <xdr:col>2</xdr:col>
      <xdr:colOff>69850</xdr:colOff>
      <xdr:row>18</xdr:row>
      <xdr:rowOff>69850</xdr:rowOff>
    </xdr:to>
    <xdr:pic macro="[1]!DesignIconClicked">
      <xdr:nvPicPr>
        <xdr:cNvPr id="6" name="BEx5O38TBNLAD3FPSCIM86IH7LCZ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2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</xdr:col>
      <xdr:colOff>19050</xdr:colOff>
      <xdr:row>18</xdr:row>
      <xdr:rowOff>95250</xdr:rowOff>
    </xdr:from>
    <xdr:to>
      <xdr:col>2</xdr:col>
      <xdr:colOff>69850</xdr:colOff>
      <xdr:row>18</xdr:row>
      <xdr:rowOff>146050</xdr:rowOff>
    </xdr:to>
    <xdr:pic macro="[1]!DesignIconClicked">
      <xdr:nvPicPr>
        <xdr:cNvPr id="7" name="BEx3GWKEB88BWNRMHQHXE9RE878K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2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18</xdr:row>
      <xdr:rowOff>19050</xdr:rowOff>
    </xdr:from>
    <xdr:to>
      <xdr:col>3</xdr:col>
      <xdr:colOff>76200</xdr:colOff>
      <xdr:row>18</xdr:row>
      <xdr:rowOff>69850</xdr:rowOff>
    </xdr:to>
    <xdr:pic macro="[1]!DesignIconClicked">
      <xdr:nvPicPr>
        <xdr:cNvPr id="8" name="BExIM5RVC04GJUMNILW55CKXAG0N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3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3</xdr:col>
      <xdr:colOff>25400</xdr:colOff>
      <xdr:row>18</xdr:row>
      <xdr:rowOff>95250</xdr:rowOff>
    </xdr:from>
    <xdr:to>
      <xdr:col>3</xdr:col>
      <xdr:colOff>76200</xdr:colOff>
      <xdr:row>18</xdr:row>
      <xdr:rowOff>146050</xdr:rowOff>
    </xdr:to>
    <xdr:pic macro="[1]!DesignIconClicked">
      <xdr:nvPicPr>
        <xdr:cNvPr id="9" name="BExSA5XRX63MR2EVCCQ1FIJGXK4H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3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18</xdr:row>
      <xdr:rowOff>19050</xdr:rowOff>
    </xdr:from>
    <xdr:to>
      <xdr:col>4</xdr:col>
      <xdr:colOff>82550</xdr:colOff>
      <xdr:row>18</xdr:row>
      <xdr:rowOff>69850</xdr:rowOff>
    </xdr:to>
    <xdr:pic macro="[1]!DesignIconClicked">
      <xdr:nvPicPr>
        <xdr:cNvPr id="10" name="BExD93HEV9NS3QOKBD9DUY3IWHT7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4</xdr:col>
      <xdr:colOff>31750</xdr:colOff>
      <xdr:row>18</xdr:row>
      <xdr:rowOff>95250</xdr:rowOff>
    </xdr:from>
    <xdr:to>
      <xdr:col>4</xdr:col>
      <xdr:colOff>82550</xdr:colOff>
      <xdr:row>18</xdr:row>
      <xdr:rowOff>146050</xdr:rowOff>
    </xdr:to>
    <xdr:pic macro="[1]!DesignIconClicked">
      <xdr:nvPicPr>
        <xdr:cNvPr id="11" name="BExB88Q90AWYUPW5NLKNTSHVZZEN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18</xdr:row>
      <xdr:rowOff>19050</xdr:rowOff>
    </xdr:from>
    <xdr:to>
      <xdr:col>5</xdr:col>
      <xdr:colOff>76200</xdr:colOff>
      <xdr:row>18</xdr:row>
      <xdr:rowOff>69850</xdr:rowOff>
    </xdr:to>
    <xdr:pic macro="[1]!DesignIconClicked">
      <xdr:nvPicPr>
        <xdr:cNvPr id="12" name="BEx1QTBO06AWBPL2LWWJ23EDV54J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5</xdr:col>
      <xdr:colOff>25400</xdr:colOff>
      <xdr:row>18</xdr:row>
      <xdr:rowOff>95250</xdr:rowOff>
    </xdr:from>
    <xdr:to>
      <xdr:col>5</xdr:col>
      <xdr:colOff>76200</xdr:colOff>
      <xdr:row>18</xdr:row>
      <xdr:rowOff>146050</xdr:rowOff>
    </xdr:to>
    <xdr:pic macro="[1]!DesignIconClicked">
      <xdr:nvPicPr>
        <xdr:cNvPr id="13" name="BExOL6O446LQOUNJJOMQ1Z6ODIT1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18</xdr:row>
      <xdr:rowOff>19050</xdr:rowOff>
    </xdr:from>
    <xdr:to>
      <xdr:col>6</xdr:col>
      <xdr:colOff>69850</xdr:colOff>
      <xdr:row>18</xdr:row>
      <xdr:rowOff>69850</xdr:rowOff>
    </xdr:to>
    <xdr:pic macro="[1]!DesignIconClicked">
      <xdr:nvPicPr>
        <xdr:cNvPr id="14" name="BExVXGYXJIZDFVOA0P0IWXPLF1YJ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02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6</xdr:col>
      <xdr:colOff>19050</xdr:colOff>
      <xdr:row>18</xdr:row>
      <xdr:rowOff>95250</xdr:rowOff>
    </xdr:from>
    <xdr:to>
      <xdr:col>6</xdr:col>
      <xdr:colOff>69850</xdr:colOff>
      <xdr:row>18</xdr:row>
      <xdr:rowOff>146050</xdr:rowOff>
    </xdr:to>
    <xdr:pic macro="[1]!DesignIconClicked">
      <xdr:nvPicPr>
        <xdr:cNvPr id="15" name="BExCZVPQPAY2IY78XLLKZFDJZ601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02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19050</xdr:rowOff>
    </xdr:from>
    <xdr:to>
      <xdr:col>7</xdr:col>
      <xdr:colOff>76200</xdr:colOff>
      <xdr:row>18</xdr:row>
      <xdr:rowOff>69850</xdr:rowOff>
    </xdr:to>
    <xdr:pic macro="[1]!DesignIconClicked">
      <xdr:nvPicPr>
        <xdr:cNvPr id="16" name="BExD8KR4U9S1AV7E8D69CXN7QEWK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25400</xdr:colOff>
      <xdr:row>18</xdr:row>
      <xdr:rowOff>95250</xdr:rowOff>
    </xdr:from>
    <xdr:to>
      <xdr:col>7</xdr:col>
      <xdr:colOff>76200</xdr:colOff>
      <xdr:row>18</xdr:row>
      <xdr:rowOff>146050</xdr:rowOff>
    </xdr:to>
    <xdr:pic macro="[1]!DesignIconClicked">
      <xdr:nvPicPr>
        <xdr:cNvPr id="17" name="BExQKOKPCJBZ08SHYCXJ1TKAT9MY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18</xdr:row>
      <xdr:rowOff>19050</xdr:rowOff>
    </xdr:from>
    <xdr:to>
      <xdr:col>8</xdr:col>
      <xdr:colOff>82550</xdr:colOff>
      <xdr:row>18</xdr:row>
      <xdr:rowOff>69850</xdr:rowOff>
    </xdr:to>
    <xdr:pic macro="[1]!DesignIconClicked">
      <xdr:nvPicPr>
        <xdr:cNvPr id="18" name="BExIWSHMBEFX5UHK0WS1N2F7H0KU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4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31750</xdr:colOff>
      <xdr:row>18</xdr:row>
      <xdr:rowOff>95250</xdr:rowOff>
    </xdr:from>
    <xdr:to>
      <xdr:col>8</xdr:col>
      <xdr:colOff>82550</xdr:colOff>
      <xdr:row>18</xdr:row>
      <xdr:rowOff>146050</xdr:rowOff>
    </xdr:to>
    <xdr:pic macro="[1]!DesignIconClicked">
      <xdr:nvPicPr>
        <xdr:cNvPr id="19" name="BExIJ90XAD352PX38JPJP6NABQHH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4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</xdr:row>
      <xdr:rowOff>19050</xdr:rowOff>
    </xdr:from>
    <xdr:to>
      <xdr:col>9</xdr:col>
      <xdr:colOff>76200</xdr:colOff>
      <xdr:row>18</xdr:row>
      <xdr:rowOff>69850</xdr:rowOff>
    </xdr:to>
    <xdr:pic macro="[1]!DesignIconClicked">
      <xdr:nvPicPr>
        <xdr:cNvPr id="20" name="BExOFWYFMRAARAP1ZHE8W0FYXQ7I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08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9</xdr:col>
      <xdr:colOff>25400</xdr:colOff>
      <xdr:row>18</xdr:row>
      <xdr:rowOff>95250</xdr:rowOff>
    </xdr:from>
    <xdr:to>
      <xdr:col>9</xdr:col>
      <xdr:colOff>76200</xdr:colOff>
      <xdr:row>18</xdr:row>
      <xdr:rowOff>146050</xdr:rowOff>
    </xdr:to>
    <xdr:pic macro="[1]!DesignIconClicked">
      <xdr:nvPicPr>
        <xdr:cNvPr id="21" name="BExUBZWTAIAEEXBCER6HDVC1SSG1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08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18</xdr:row>
      <xdr:rowOff>19050</xdr:rowOff>
    </xdr:from>
    <xdr:to>
      <xdr:col>10</xdr:col>
      <xdr:colOff>69850</xdr:colOff>
      <xdr:row>18</xdr:row>
      <xdr:rowOff>69850</xdr:rowOff>
    </xdr:to>
    <xdr:pic macro="[1]!DesignIconClicked">
      <xdr:nvPicPr>
        <xdr:cNvPr id="22" name="BExS3Z44LR18MRN5R6MJM6NB6ACU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10</xdr:col>
      <xdr:colOff>19050</xdr:colOff>
      <xdr:row>18</xdr:row>
      <xdr:rowOff>95250</xdr:rowOff>
    </xdr:from>
    <xdr:to>
      <xdr:col>10</xdr:col>
      <xdr:colOff>69850</xdr:colOff>
      <xdr:row>18</xdr:row>
      <xdr:rowOff>146050</xdr:rowOff>
    </xdr:to>
    <xdr:pic macro="[1]!DesignIconClicked">
      <xdr:nvPicPr>
        <xdr:cNvPr id="23" name="BEx1HR3P8G4FJOBH4H1CV4QWQZX6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18</xdr:row>
      <xdr:rowOff>19050</xdr:rowOff>
    </xdr:from>
    <xdr:to>
      <xdr:col>11</xdr:col>
      <xdr:colOff>76200</xdr:colOff>
      <xdr:row>18</xdr:row>
      <xdr:rowOff>69850</xdr:rowOff>
    </xdr:to>
    <xdr:pic macro="[1]!DesignIconClicked">
      <xdr:nvPicPr>
        <xdr:cNvPr id="24" name="BExCSP2QY204UMGZ41P3L9LF8UOS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3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25400</xdr:colOff>
      <xdr:row>18</xdr:row>
      <xdr:rowOff>95250</xdr:rowOff>
    </xdr:from>
    <xdr:to>
      <xdr:col>11</xdr:col>
      <xdr:colOff>76200</xdr:colOff>
      <xdr:row>18</xdr:row>
      <xdr:rowOff>146050</xdr:rowOff>
    </xdr:to>
    <xdr:pic macro="[1]!DesignIconClicked">
      <xdr:nvPicPr>
        <xdr:cNvPr id="25" name="BEx3AXDS83AMMVUF8VFN6D7OCSOX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3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31750</xdr:colOff>
      <xdr:row>18</xdr:row>
      <xdr:rowOff>19050</xdr:rowOff>
    </xdr:from>
    <xdr:to>
      <xdr:col>12</xdr:col>
      <xdr:colOff>82550</xdr:colOff>
      <xdr:row>18</xdr:row>
      <xdr:rowOff>69850</xdr:rowOff>
    </xdr:to>
    <xdr:pic macro="[1]!DesignIconClicked">
      <xdr:nvPicPr>
        <xdr:cNvPr id="26" name="BExS81DAHXDIVGGGM9Q1403UZEVP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14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12</xdr:col>
      <xdr:colOff>31750</xdr:colOff>
      <xdr:row>18</xdr:row>
      <xdr:rowOff>95250</xdr:rowOff>
    </xdr:from>
    <xdr:to>
      <xdr:col>12</xdr:col>
      <xdr:colOff>82550</xdr:colOff>
      <xdr:row>18</xdr:row>
      <xdr:rowOff>146050</xdr:rowOff>
    </xdr:to>
    <xdr:pic macro="[1]!DesignIconClicked">
      <xdr:nvPicPr>
        <xdr:cNvPr id="27" name="BExQ4XOY39YETJPDBQYPQYGYOXB4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14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18</xdr:row>
      <xdr:rowOff>19050</xdr:rowOff>
    </xdr:from>
    <xdr:to>
      <xdr:col>13</xdr:col>
      <xdr:colOff>76200</xdr:colOff>
      <xdr:row>18</xdr:row>
      <xdr:rowOff>69850</xdr:rowOff>
    </xdr:to>
    <xdr:pic macro="[1]!DesignIconClicked">
      <xdr:nvPicPr>
        <xdr:cNvPr id="28" name="BExXQK9A3MTFP0J2ZXZ6KJ57A4H1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98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13</xdr:col>
      <xdr:colOff>25400</xdr:colOff>
      <xdr:row>18</xdr:row>
      <xdr:rowOff>95250</xdr:rowOff>
    </xdr:from>
    <xdr:to>
      <xdr:col>13</xdr:col>
      <xdr:colOff>76200</xdr:colOff>
      <xdr:row>18</xdr:row>
      <xdr:rowOff>146050</xdr:rowOff>
    </xdr:to>
    <xdr:pic macro="[1]!DesignIconClicked">
      <xdr:nvPicPr>
        <xdr:cNvPr id="29" name="BExMKZAFR7RSOXS3ZC3CSTPZZCHM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98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18</xdr:row>
      <xdr:rowOff>19050</xdr:rowOff>
    </xdr:from>
    <xdr:to>
      <xdr:col>14</xdr:col>
      <xdr:colOff>69850</xdr:colOff>
      <xdr:row>18</xdr:row>
      <xdr:rowOff>69850</xdr:rowOff>
    </xdr:to>
    <xdr:pic macro="[1]!DesignIconClicked">
      <xdr:nvPicPr>
        <xdr:cNvPr id="30" name="BExU9G7C0NJSL3KSZBI9C1WGPTB0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482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14</xdr:col>
      <xdr:colOff>19050</xdr:colOff>
      <xdr:row>18</xdr:row>
      <xdr:rowOff>95250</xdr:rowOff>
    </xdr:from>
    <xdr:to>
      <xdr:col>14</xdr:col>
      <xdr:colOff>69850</xdr:colOff>
      <xdr:row>18</xdr:row>
      <xdr:rowOff>146050</xdr:rowOff>
    </xdr:to>
    <xdr:pic macro="[1]!DesignIconClicked">
      <xdr:nvPicPr>
        <xdr:cNvPr id="31" name="BExBCOX388BZLMLGD6BMYUD249U5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482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18</xdr:row>
      <xdr:rowOff>19050</xdr:rowOff>
    </xdr:from>
    <xdr:to>
      <xdr:col>15</xdr:col>
      <xdr:colOff>76200</xdr:colOff>
      <xdr:row>18</xdr:row>
      <xdr:rowOff>69850</xdr:rowOff>
    </xdr:to>
    <xdr:pic macro="[1]!DesignIconClicked">
      <xdr:nvPicPr>
        <xdr:cNvPr id="172992" name="BEx7JUKZZFWMOJETYZ9D60RVYPJL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93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15</xdr:col>
      <xdr:colOff>25400</xdr:colOff>
      <xdr:row>18</xdr:row>
      <xdr:rowOff>95250</xdr:rowOff>
    </xdr:from>
    <xdr:to>
      <xdr:col>15</xdr:col>
      <xdr:colOff>76200</xdr:colOff>
      <xdr:row>18</xdr:row>
      <xdr:rowOff>146050</xdr:rowOff>
    </xdr:to>
    <xdr:pic macro="[1]!DesignIconClicked">
      <xdr:nvPicPr>
        <xdr:cNvPr id="172993" name="BExXMJYAYSEWU4QMPH39HFEWUIB0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93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18</xdr:row>
      <xdr:rowOff>19050</xdr:rowOff>
    </xdr:from>
    <xdr:to>
      <xdr:col>16</xdr:col>
      <xdr:colOff>82550</xdr:colOff>
      <xdr:row>18</xdr:row>
      <xdr:rowOff>69850</xdr:rowOff>
    </xdr:to>
    <xdr:pic macro="[1]!DesignIconClicked">
      <xdr:nvPicPr>
        <xdr:cNvPr id="172994" name="BExOMIH0NDHCIG2OYZZW5WDPDMNI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04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16</xdr:col>
      <xdr:colOff>31750</xdr:colOff>
      <xdr:row>18</xdr:row>
      <xdr:rowOff>95250</xdr:rowOff>
    </xdr:from>
    <xdr:to>
      <xdr:col>16</xdr:col>
      <xdr:colOff>82550</xdr:colOff>
      <xdr:row>18</xdr:row>
      <xdr:rowOff>146050</xdr:rowOff>
    </xdr:to>
    <xdr:pic macro="[1]!DesignIconClicked">
      <xdr:nvPicPr>
        <xdr:cNvPr id="1024" name="BExZQPDZ6P2KPHQXAXXKG0J98O2L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0400" y="2082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18</xdr:row>
      <xdr:rowOff>19050</xdr:rowOff>
    </xdr:from>
    <xdr:to>
      <xdr:col>17</xdr:col>
      <xdr:colOff>76200</xdr:colOff>
      <xdr:row>18</xdr:row>
      <xdr:rowOff>69850</xdr:rowOff>
    </xdr:to>
    <xdr:pic macro="[1]!DesignIconClicked">
      <xdr:nvPicPr>
        <xdr:cNvPr id="1025" name="BExKJDV18R0VCOC9C11WNTQ20QMN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800" y="2006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17</xdr:col>
      <xdr:colOff>25400</xdr:colOff>
      <xdr:row>18</xdr:row>
      <xdr:rowOff>95250</xdr:rowOff>
    </xdr:from>
    <xdr:to>
      <xdr:col>17</xdr:col>
      <xdr:colOff>76200</xdr:colOff>
      <xdr:row>18</xdr:row>
      <xdr:rowOff>146050</xdr:rowOff>
    </xdr:to>
    <xdr:pic macro="[1]!DesignIconClicked">
      <xdr:nvPicPr>
        <xdr:cNvPr id="1026" name="BExGZNUKWRW9LCAL463JSDWCZBEY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800" y="2082800"/>
          <a:ext cx="50800" cy="50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2529840</xdr:colOff>
          <xdr:row>0</xdr:row>
          <xdr:rowOff>297180</xdr:rowOff>
        </xdr:to>
        <xdr:sp macro="" textlink="">
          <xdr:nvSpPr>
            <xdr:cNvPr id="26625" name="Object 1" hidden="1">
              <a:extLst>
                <a:ext uri="{63B3BB69-23CF-44E3-9099-C40C66FF867C}">
                  <a14:compatExt spid="_x0000_s26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31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1169987</xdr:colOff>
      <xdr:row>1</xdr:row>
      <xdr:rowOff>0</xdr:rowOff>
    </xdr:from>
    <xdr:to>
      <xdr:col>13</xdr:col>
      <xdr:colOff>1157287</xdr:colOff>
      <xdr:row>1</xdr:row>
      <xdr:rowOff>0</xdr:rowOff>
    </xdr:to>
    <xdr:pic macro="[1]!DesignIconClicked">
      <xdr:nvPicPr>
        <xdr:cNvPr id="2" name="BExD7NSAEVQTO741WP7K9CJE1FUQ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35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14</xdr:col>
      <xdr:colOff>1169987</xdr:colOff>
      <xdr:row>1</xdr:row>
      <xdr:rowOff>0</xdr:rowOff>
    </xdr:from>
    <xdr:to>
      <xdr:col>16</xdr:col>
      <xdr:colOff>1157287</xdr:colOff>
      <xdr:row>1</xdr:row>
      <xdr:rowOff>0</xdr:rowOff>
    </xdr:to>
    <xdr:pic macro="[1]!DesignIconClicked">
      <xdr:nvPicPr>
        <xdr:cNvPr id="101" name="BExIM44EJPNL4KGTL9PP7OOCRURQ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8</xdr:col>
      <xdr:colOff>1169987</xdr:colOff>
      <xdr:row>1</xdr:row>
      <xdr:rowOff>0</xdr:rowOff>
    </xdr:from>
    <xdr:to>
      <xdr:col>10</xdr:col>
      <xdr:colOff>1157287</xdr:colOff>
      <xdr:row>1</xdr:row>
      <xdr:rowOff>0</xdr:rowOff>
    </xdr:to>
    <xdr:pic macro="[1]!DesignIconClicked">
      <xdr:nvPicPr>
        <xdr:cNvPr id="102" name="BExOKPFN01FAKB11TCKRS8R2UTRI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93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17</xdr:col>
      <xdr:colOff>1169987</xdr:colOff>
      <xdr:row>1</xdr:row>
      <xdr:rowOff>0</xdr:rowOff>
    </xdr:from>
    <xdr:to>
      <xdr:col>19</xdr:col>
      <xdr:colOff>1765300</xdr:colOff>
      <xdr:row>1</xdr:row>
      <xdr:rowOff>0</xdr:rowOff>
    </xdr:to>
    <xdr:pic macro="[1]!DesignIconClicked">
      <xdr:nvPicPr>
        <xdr:cNvPr id="103" name="BExIKA1KCM8Y6B5TFC6PGMPT3C3B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2050" y="396875"/>
          <a:ext cx="3556000" cy="0"/>
        </a:xfrm>
        <a:prstGeom prst="rect">
          <a:avLst/>
        </a:prstGeom>
      </xdr:spPr>
    </xdr:pic>
    <xdr:clientData/>
  </xdr:twoCellAnchor>
  <xdr:twoCellAnchor>
    <xdr:from>
      <xdr:col>2</xdr:col>
      <xdr:colOff>1169987</xdr:colOff>
      <xdr:row>1</xdr:row>
      <xdr:rowOff>0</xdr:rowOff>
    </xdr:from>
    <xdr:to>
      <xdr:col>4</xdr:col>
      <xdr:colOff>1157287</xdr:colOff>
      <xdr:row>1</xdr:row>
      <xdr:rowOff>0</xdr:rowOff>
    </xdr:to>
    <xdr:pic macro="[1]!DesignIconClicked">
      <xdr:nvPicPr>
        <xdr:cNvPr id="104" name="BEx001I5HA76W8PYZEQOG8VIOBZL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14</xdr:col>
      <xdr:colOff>1169987</xdr:colOff>
      <xdr:row>1</xdr:row>
      <xdr:rowOff>0</xdr:rowOff>
    </xdr:from>
    <xdr:to>
      <xdr:col>16</xdr:col>
      <xdr:colOff>1157287</xdr:colOff>
      <xdr:row>1</xdr:row>
      <xdr:rowOff>0</xdr:rowOff>
    </xdr:to>
    <xdr:pic macro="[1]!DesignIconClicked">
      <xdr:nvPicPr>
        <xdr:cNvPr id="105" name="BExODD3O2LGAHGT15DRULVRWZNZ2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14</xdr:col>
      <xdr:colOff>1169987</xdr:colOff>
      <xdr:row>1</xdr:row>
      <xdr:rowOff>0</xdr:rowOff>
    </xdr:from>
    <xdr:to>
      <xdr:col>16</xdr:col>
      <xdr:colOff>1157287</xdr:colOff>
      <xdr:row>1</xdr:row>
      <xdr:rowOff>0</xdr:rowOff>
    </xdr:to>
    <xdr:pic macro="[1]!DesignIconClicked">
      <xdr:nvPicPr>
        <xdr:cNvPr id="106" name="BExGTC89K9A5AUF3CKQKTB6NT5JZ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11</xdr:col>
      <xdr:colOff>1169987</xdr:colOff>
      <xdr:row>1</xdr:row>
      <xdr:rowOff>0</xdr:rowOff>
    </xdr:from>
    <xdr:to>
      <xdr:col>13</xdr:col>
      <xdr:colOff>1157287</xdr:colOff>
      <xdr:row>1</xdr:row>
      <xdr:rowOff>0</xdr:rowOff>
    </xdr:to>
    <xdr:pic macro="[1]!DesignIconClicked">
      <xdr:nvPicPr>
        <xdr:cNvPr id="107" name="BExMJJW37USRIM9NTPDBHWF34KKN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35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2</xdr:col>
      <xdr:colOff>1169987</xdr:colOff>
      <xdr:row>1</xdr:row>
      <xdr:rowOff>0</xdr:rowOff>
    </xdr:from>
    <xdr:to>
      <xdr:col>4</xdr:col>
      <xdr:colOff>1157287</xdr:colOff>
      <xdr:row>1</xdr:row>
      <xdr:rowOff>0</xdr:rowOff>
    </xdr:to>
    <xdr:pic macro="[1]!DesignIconClicked">
      <xdr:nvPicPr>
        <xdr:cNvPr id="108" name="BExZMF1MH2JRQFBJMC7SR12KFWWS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2</xdr:col>
      <xdr:colOff>1169987</xdr:colOff>
      <xdr:row>1</xdr:row>
      <xdr:rowOff>0</xdr:rowOff>
    </xdr:from>
    <xdr:to>
      <xdr:col>4</xdr:col>
      <xdr:colOff>1157287</xdr:colOff>
      <xdr:row>1</xdr:row>
      <xdr:rowOff>0</xdr:rowOff>
    </xdr:to>
    <xdr:pic macro="[1]!DesignIconClicked">
      <xdr:nvPicPr>
        <xdr:cNvPr id="109" name="BExKOPTDRVIDOPJ3VX4UKBG0JRAF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5</xdr:col>
      <xdr:colOff>1169987</xdr:colOff>
      <xdr:row>1</xdr:row>
      <xdr:rowOff>0</xdr:rowOff>
    </xdr:from>
    <xdr:to>
      <xdr:col>7</xdr:col>
      <xdr:colOff>1157287</xdr:colOff>
      <xdr:row>1</xdr:row>
      <xdr:rowOff>0</xdr:rowOff>
    </xdr:to>
    <xdr:pic macro="[1]!DesignIconClicked">
      <xdr:nvPicPr>
        <xdr:cNvPr id="110" name="BExGVC5MN5P5CPW7C8QZMBJXUQSX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50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5</xdr:col>
      <xdr:colOff>1169987</xdr:colOff>
      <xdr:row>1</xdr:row>
      <xdr:rowOff>0</xdr:rowOff>
    </xdr:from>
    <xdr:to>
      <xdr:col>7</xdr:col>
      <xdr:colOff>1157287</xdr:colOff>
      <xdr:row>1</xdr:row>
      <xdr:rowOff>0</xdr:rowOff>
    </xdr:to>
    <xdr:pic macro="[1]!DesignIconClicked">
      <xdr:nvPicPr>
        <xdr:cNvPr id="111" name="BExMRQHTYP1HGHVSPIFNJR7WFE0I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50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2</xdr:col>
      <xdr:colOff>1169987</xdr:colOff>
      <xdr:row>1</xdr:row>
      <xdr:rowOff>0</xdr:rowOff>
    </xdr:from>
    <xdr:to>
      <xdr:col>4</xdr:col>
      <xdr:colOff>1157287</xdr:colOff>
      <xdr:row>1</xdr:row>
      <xdr:rowOff>0</xdr:rowOff>
    </xdr:to>
    <xdr:pic macro="[1]!DesignIconClicked">
      <xdr:nvPicPr>
        <xdr:cNvPr id="112" name="BExD6IVKLYIX5V0K2VPR8WA5PX31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8</xdr:col>
      <xdr:colOff>1169987</xdr:colOff>
      <xdr:row>1</xdr:row>
      <xdr:rowOff>0</xdr:rowOff>
    </xdr:from>
    <xdr:to>
      <xdr:col>10</xdr:col>
      <xdr:colOff>1157287</xdr:colOff>
      <xdr:row>1</xdr:row>
      <xdr:rowOff>0</xdr:rowOff>
    </xdr:to>
    <xdr:pic macro="[1]!DesignIconClicked">
      <xdr:nvPicPr>
        <xdr:cNvPr id="113" name="BExZWDSCO1TGS6E6MR64BSW8P8NN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93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8</xdr:col>
      <xdr:colOff>1169987</xdr:colOff>
      <xdr:row>1</xdr:row>
      <xdr:rowOff>0</xdr:rowOff>
    </xdr:from>
    <xdr:to>
      <xdr:col>10</xdr:col>
      <xdr:colOff>1157287</xdr:colOff>
      <xdr:row>1</xdr:row>
      <xdr:rowOff>0</xdr:rowOff>
    </xdr:to>
    <xdr:pic macro="[1]!DesignIconClicked">
      <xdr:nvPicPr>
        <xdr:cNvPr id="114" name="BExB33ILW933ZLQII0U3WCWR9IE5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93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14</xdr:col>
      <xdr:colOff>1169987</xdr:colOff>
      <xdr:row>1</xdr:row>
      <xdr:rowOff>0</xdr:rowOff>
    </xdr:from>
    <xdr:to>
      <xdr:col>16</xdr:col>
      <xdr:colOff>1157287</xdr:colOff>
      <xdr:row>1</xdr:row>
      <xdr:rowOff>0</xdr:rowOff>
    </xdr:to>
    <xdr:pic macro="[1]!DesignIconClicked">
      <xdr:nvPicPr>
        <xdr:cNvPr id="115" name="BExXP8WOLBCB0VU83QKU754QWCFS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5</xdr:col>
      <xdr:colOff>1169987</xdr:colOff>
      <xdr:row>1</xdr:row>
      <xdr:rowOff>0</xdr:rowOff>
    </xdr:from>
    <xdr:to>
      <xdr:col>7</xdr:col>
      <xdr:colOff>1157287</xdr:colOff>
      <xdr:row>1</xdr:row>
      <xdr:rowOff>0</xdr:rowOff>
    </xdr:to>
    <xdr:pic macro="[1]!DesignIconClicked">
      <xdr:nvPicPr>
        <xdr:cNvPr id="116" name="BExMR5O1H2BR2SMYOUWX4G1L5TZD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50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5</xdr:col>
      <xdr:colOff>1169987</xdr:colOff>
      <xdr:row>1</xdr:row>
      <xdr:rowOff>0</xdr:rowOff>
    </xdr:from>
    <xdr:to>
      <xdr:col>7</xdr:col>
      <xdr:colOff>1157287</xdr:colOff>
      <xdr:row>1</xdr:row>
      <xdr:rowOff>0</xdr:rowOff>
    </xdr:to>
    <xdr:pic macro="[1]!DesignIconClicked">
      <xdr:nvPicPr>
        <xdr:cNvPr id="117" name="BExBEKCLRTC4HNG4EUZDE99N2EFA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50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20</xdr:col>
      <xdr:colOff>1776412</xdr:colOff>
      <xdr:row>1</xdr:row>
      <xdr:rowOff>0</xdr:rowOff>
    </xdr:from>
    <xdr:to>
      <xdr:col>22</xdr:col>
      <xdr:colOff>1779587</xdr:colOff>
      <xdr:row>1</xdr:row>
      <xdr:rowOff>0</xdr:rowOff>
    </xdr:to>
    <xdr:pic macro="[1]!DesignIconClicked">
      <xdr:nvPicPr>
        <xdr:cNvPr id="118" name="BExTY2TBQPPDQXG9NR33WPNZ0Z3C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05100" y="396875"/>
          <a:ext cx="3575050" cy="0"/>
        </a:xfrm>
        <a:prstGeom prst="rect">
          <a:avLst/>
        </a:prstGeom>
      </xdr:spPr>
    </xdr:pic>
    <xdr:clientData/>
  </xdr:twoCellAnchor>
  <xdr:twoCellAnchor>
    <xdr:from>
      <xdr:col>5</xdr:col>
      <xdr:colOff>1169987</xdr:colOff>
      <xdr:row>1</xdr:row>
      <xdr:rowOff>0</xdr:rowOff>
    </xdr:from>
    <xdr:to>
      <xdr:col>7</xdr:col>
      <xdr:colOff>1157287</xdr:colOff>
      <xdr:row>1</xdr:row>
      <xdr:rowOff>0</xdr:rowOff>
    </xdr:to>
    <xdr:pic macro="[1]!DesignIconClicked">
      <xdr:nvPicPr>
        <xdr:cNvPr id="119" name="BExEPUGTJUHBH47JXKM7BMQTGTZW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50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8</xdr:col>
      <xdr:colOff>1169987</xdr:colOff>
      <xdr:row>1</xdr:row>
      <xdr:rowOff>0</xdr:rowOff>
    </xdr:from>
    <xdr:to>
      <xdr:col>10</xdr:col>
      <xdr:colOff>1157287</xdr:colOff>
      <xdr:row>1</xdr:row>
      <xdr:rowOff>0</xdr:rowOff>
    </xdr:to>
    <xdr:pic macro="[1]!DesignIconClicked">
      <xdr:nvPicPr>
        <xdr:cNvPr id="120" name="BEx1LJGNSDM09Z4ZBTD1DWHH79IJ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93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8</xdr:col>
      <xdr:colOff>1169987</xdr:colOff>
      <xdr:row>1</xdr:row>
      <xdr:rowOff>0</xdr:rowOff>
    </xdr:from>
    <xdr:to>
      <xdr:col>10</xdr:col>
      <xdr:colOff>1157287</xdr:colOff>
      <xdr:row>1</xdr:row>
      <xdr:rowOff>0</xdr:rowOff>
    </xdr:to>
    <xdr:pic macro="[1]!DesignIconClicked">
      <xdr:nvPicPr>
        <xdr:cNvPr id="121" name="BExKJXSGJVV4Z5N04MY8HVT2MG2F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93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11</xdr:col>
      <xdr:colOff>1169987</xdr:colOff>
      <xdr:row>1</xdr:row>
      <xdr:rowOff>0</xdr:rowOff>
    </xdr:from>
    <xdr:to>
      <xdr:col>13</xdr:col>
      <xdr:colOff>1157287</xdr:colOff>
      <xdr:row>1</xdr:row>
      <xdr:rowOff>0</xdr:rowOff>
    </xdr:to>
    <xdr:pic macro="[1]!DesignIconClicked">
      <xdr:nvPicPr>
        <xdr:cNvPr id="122" name="BExVY5P53I9UCEIZJZKHPZZB5XKX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35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20</xdr:col>
      <xdr:colOff>1776412</xdr:colOff>
      <xdr:row>1</xdr:row>
      <xdr:rowOff>0</xdr:rowOff>
    </xdr:from>
    <xdr:to>
      <xdr:col>22</xdr:col>
      <xdr:colOff>1779587</xdr:colOff>
      <xdr:row>1</xdr:row>
      <xdr:rowOff>0</xdr:rowOff>
    </xdr:to>
    <xdr:pic macro="[1]!DesignIconClicked">
      <xdr:nvPicPr>
        <xdr:cNvPr id="123" name="BExISWIZFOMVNOD50423TFP4SHN5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05100" y="396875"/>
          <a:ext cx="357505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</xdr:col>
      <xdr:colOff>3324225</xdr:colOff>
      <xdr:row>1</xdr:row>
      <xdr:rowOff>0</xdr:rowOff>
    </xdr:to>
    <xdr:pic macro="[1]!DesignIconClicked">
      <xdr:nvPicPr>
        <xdr:cNvPr id="124" name="BExD5017IU39CBE64ZQN7WQRQ5F6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6875"/>
          <a:ext cx="3943350" cy="0"/>
        </a:xfrm>
        <a:prstGeom prst="rect">
          <a:avLst/>
        </a:prstGeom>
      </xdr:spPr>
    </xdr:pic>
    <xdr:clientData/>
  </xdr:twoCellAnchor>
  <xdr:twoCellAnchor>
    <xdr:from>
      <xdr:col>11</xdr:col>
      <xdr:colOff>1169987</xdr:colOff>
      <xdr:row>1</xdr:row>
      <xdr:rowOff>0</xdr:rowOff>
    </xdr:from>
    <xdr:to>
      <xdr:col>13</xdr:col>
      <xdr:colOff>1157287</xdr:colOff>
      <xdr:row>1</xdr:row>
      <xdr:rowOff>0</xdr:rowOff>
    </xdr:to>
    <xdr:pic macro="[1]!DesignIconClicked">
      <xdr:nvPicPr>
        <xdr:cNvPr id="125" name="BExBE10QS0IUED6YOGNR9H516TMV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35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17</xdr:col>
      <xdr:colOff>1169987</xdr:colOff>
      <xdr:row>1</xdr:row>
      <xdr:rowOff>0</xdr:rowOff>
    </xdr:from>
    <xdr:to>
      <xdr:col>19</xdr:col>
      <xdr:colOff>1765300</xdr:colOff>
      <xdr:row>1</xdr:row>
      <xdr:rowOff>0</xdr:rowOff>
    </xdr:to>
    <xdr:pic macro="[1]!DesignIconClicked">
      <xdr:nvPicPr>
        <xdr:cNvPr id="126" name="BExONHOP3D8OMCD0TQVHO2ORDDE0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2050" y="396875"/>
          <a:ext cx="355600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</xdr:col>
      <xdr:colOff>3324225</xdr:colOff>
      <xdr:row>1</xdr:row>
      <xdr:rowOff>0</xdr:rowOff>
    </xdr:to>
    <xdr:pic macro="[1]!DesignIconClicked">
      <xdr:nvPicPr>
        <xdr:cNvPr id="127" name="BExGSM5JU5V9WF82H0MRZ6YI8400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6875"/>
          <a:ext cx="3943350" cy="0"/>
        </a:xfrm>
        <a:prstGeom prst="rect">
          <a:avLst/>
        </a:prstGeom>
      </xdr:spPr>
    </xdr:pic>
    <xdr:clientData/>
  </xdr:twoCellAnchor>
  <xdr:twoCellAnchor>
    <xdr:from>
      <xdr:col>14</xdr:col>
      <xdr:colOff>1169987</xdr:colOff>
      <xdr:row>1</xdr:row>
      <xdr:rowOff>0</xdr:rowOff>
    </xdr:from>
    <xdr:to>
      <xdr:col>16</xdr:col>
      <xdr:colOff>1157287</xdr:colOff>
      <xdr:row>1</xdr:row>
      <xdr:rowOff>0</xdr:rowOff>
    </xdr:to>
    <xdr:pic macro="[1]!DesignIconClicked">
      <xdr:nvPicPr>
        <xdr:cNvPr id="26624" name="BEx7JKP2VZIMS2829Z8A3692RVUT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2</xdr:col>
      <xdr:colOff>1169987</xdr:colOff>
      <xdr:row>1</xdr:row>
      <xdr:rowOff>0</xdr:rowOff>
    </xdr:from>
    <xdr:to>
      <xdr:col>4</xdr:col>
      <xdr:colOff>1157287</xdr:colOff>
      <xdr:row>1</xdr:row>
      <xdr:rowOff>0</xdr:rowOff>
    </xdr:to>
    <xdr:pic macro="[1]!DesignIconClicked">
      <xdr:nvPicPr>
        <xdr:cNvPr id="26626" name="BExSCAIG7YPIS71KVHT5LJXTXZ2Y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</xdr:col>
      <xdr:colOff>3324225</xdr:colOff>
      <xdr:row>1</xdr:row>
      <xdr:rowOff>0</xdr:rowOff>
    </xdr:to>
    <xdr:pic macro="[1]!DesignIconClicked">
      <xdr:nvPicPr>
        <xdr:cNvPr id="26627" name="BEx5JETCJ75SN80MO7QAXCB0MESL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6875"/>
          <a:ext cx="3943350" cy="0"/>
        </a:xfrm>
        <a:prstGeom prst="rect">
          <a:avLst/>
        </a:prstGeom>
      </xdr:spPr>
    </xdr:pic>
    <xdr:clientData/>
  </xdr:twoCellAnchor>
  <xdr:twoCellAnchor>
    <xdr:from>
      <xdr:col>14</xdr:col>
      <xdr:colOff>1169987</xdr:colOff>
      <xdr:row>1</xdr:row>
      <xdr:rowOff>0</xdr:rowOff>
    </xdr:from>
    <xdr:to>
      <xdr:col>16</xdr:col>
      <xdr:colOff>1157287</xdr:colOff>
      <xdr:row>1</xdr:row>
      <xdr:rowOff>0</xdr:rowOff>
    </xdr:to>
    <xdr:pic macro="[1]!DesignIconClicked">
      <xdr:nvPicPr>
        <xdr:cNvPr id="26628" name="BEx1HYW9A4A0NPRNHMR5CKK6IHS9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2</xdr:col>
      <xdr:colOff>1169987</xdr:colOff>
      <xdr:row>1</xdr:row>
      <xdr:rowOff>0</xdr:rowOff>
    </xdr:from>
    <xdr:to>
      <xdr:col>4</xdr:col>
      <xdr:colOff>1157287</xdr:colOff>
      <xdr:row>1</xdr:row>
      <xdr:rowOff>0</xdr:rowOff>
    </xdr:to>
    <xdr:pic macro="[1]!DesignIconClicked">
      <xdr:nvPicPr>
        <xdr:cNvPr id="26629" name="BExEXCN34GWLT1T5SCEI27SQKR8V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</xdr:col>
      <xdr:colOff>3324225</xdr:colOff>
      <xdr:row>1</xdr:row>
      <xdr:rowOff>0</xdr:rowOff>
    </xdr:to>
    <xdr:pic macro="[1]!DesignIconClicked">
      <xdr:nvPicPr>
        <xdr:cNvPr id="26630" name="BExU5WJ3JYB13OCBT5SLM8SCIZJ0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6875"/>
          <a:ext cx="3943350" cy="0"/>
        </a:xfrm>
        <a:prstGeom prst="rect">
          <a:avLst/>
        </a:prstGeom>
      </xdr:spPr>
    </xdr:pic>
    <xdr:clientData/>
  </xdr:twoCellAnchor>
  <xdr:twoCellAnchor>
    <xdr:from>
      <xdr:col>20</xdr:col>
      <xdr:colOff>1776412</xdr:colOff>
      <xdr:row>1</xdr:row>
      <xdr:rowOff>0</xdr:rowOff>
    </xdr:from>
    <xdr:to>
      <xdr:col>22</xdr:col>
      <xdr:colOff>1779587</xdr:colOff>
      <xdr:row>1</xdr:row>
      <xdr:rowOff>0</xdr:rowOff>
    </xdr:to>
    <xdr:pic macro="[1]!DesignIconClicked">
      <xdr:nvPicPr>
        <xdr:cNvPr id="26631" name="BExXTHLR2GRPK1YA0WX6FGYQ76S6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05100" y="396875"/>
          <a:ext cx="3575050" cy="0"/>
        </a:xfrm>
        <a:prstGeom prst="rect">
          <a:avLst/>
        </a:prstGeom>
      </xdr:spPr>
    </xdr:pic>
    <xdr:clientData/>
  </xdr:twoCellAnchor>
  <xdr:twoCellAnchor>
    <xdr:from>
      <xdr:col>8</xdr:col>
      <xdr:colOff>1169987</xdr:colOff>
      <xdr:row>1</xdr:row>
      <xdr:rowOff>0</xdr:rowOff>
    </xdr:from>
    <xdr:to>
      <xdr:col>10</xdr:col>
      <xdr:colOff>1157287</xdr:colOff>
      <xdr:row>1</xdr:row>
      <xdr:rowOff>0</xdr:rowOff>
    </xdr:to>
    <xdr:pic macro="[1]!DesignIconClicked">
      <xdr:nvPicPr>
        <xdr:cNvPr id="26632" name="BEx5PMU86UPV8FEJB9QQCHCOCV5U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93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11</xdr:col>
      <xdr:colOff>1169987</xdr:colOff>
      <xdr:row>1</xdr:row>
      <xdr:rowOff>0</xdr:rowOff>
    </xdr:from>
    <xdr:to>
      <xdr:col>13</xdr:col>
      <xdr:colOff>1157287</xdr:colOff>
      <xdr:row>1</xdr:row>
      <xdr:rowOff>0</xdr:rowOff>
    </xdr:to>
    <xdr:pic macro="[1]!DesignIconClicked">
      <xdr:nvPicPr>
        <xdr:cNvPr id="26633" name="BExQ5ZAZH3SP2Q7HQ1KROVRHQSL8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35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</xdr:col>
      <xdr:colOff>3324225</xdr:colOff>
      <xdr:row>1</xdr:row>
      <xdr:rowOff>0</xdr:rowOff>
    </xdr:to>
    <xdr:pic macro="[1]!DesignIconClicked">
      <xdr:nvPicPr>
        <xdr:cNvPr id="26634" name="BExMN824SNYJTXKLJ4S5ADI6Y94G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6875"/>
          <a:ext cx="3943350" cy="0"/>
        </a:xfrm>
        <a:prstGeom prst="rect">
          <a:avLst/>
        </a:prstGeom>
      </xdr:spPr>
    </xdr:pic>
    <xdr:clientData/>
  </xdr:twoCellAnchor>
  <xdr:twoCellAnchor>
    <xdr:from>
      <xdr:col>8</xdr:col>
      <xdr:colOff>1169987</xdr:colOff>
      <xdr:row>1</xdr:row>
      <xdr:rowOff>0</xdr:rowOff>
    </xdr:from>
    <xdr:to>
      <xdr:col>10</xdr:col>
      <xdr:colOff>1157287</xdr:colOff>
      <xdr:row>1</xdr:row>
      <xdr:rowOff>0</xdr:rowOff>
    </xdr:to>
    <xdr:pic macro="[1]!DesignIconClicked">
      <xdr:nvPicPr>
        <xdr:cNvPr id="26635" name="BExUEXUU0TV9DOS3KCRLX2VRAXS7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93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8</xdr:col>
      <xdr:colOff>1169987</xdr:colOff>
      <xdr:row>1</xdr:row>
      <xdr:rowOff>0</xdr:rowOff>
    </xdr:from>
    <xdr:to>
      <xdr:col>10</xdr:col>
      <xdr:colOff>1157287</xdr:colOff>
      <xdr:row>1</xdr:row>
      <xdr:rowOff>0</xdr:rowOff>
    </xdr:to>
    <xdr:pic macro="[1]!DesignIconClicked">
      <xdr:nvPicPr>
        <xdr:cNvPr id="26636" name="BEx7FKZK7IYW62WGHC9JELH2QQX7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93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14</xdr:col>
      <xdr:colOff>1169987</xdr:colOff>
      <xdr:row>1</xdr:row>
      <xdr:rowOff>0</xdr:rowOff>
    </xdr:from>
    <xdr:to>
      <xdr:col>16</xdr:col>
      <xdr:colOff>1157287</xdr:colOff>
      <xdr:row>1</xdr:row>
      <xdr:rowOff>0</xdr:rowOff>
    </xdr:to>
    <xdr:pic macro="[1]!DesignIconClicked">
      <xdr:nvPicPr>
        <xdr:cNvPr id="26637" name="BExKNRCKQ43SLW769U1EUWWS1YH4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11</xdr:col>
      <xdr:colOff>1169987</xdr:colOff>
      <xdr:row>1</xdr:row>
      <xdr:rowOff>0</xdr:rowOff>
    </xdr:from>
    <xdr:to>
      <xdr:col>13</xdr:col>
      <xdr:colOff>1157287</xdr:colOff>
      <xdr:row>1</xdr:row>
      <xdr:rowOff>0</xdr:rowOff>
    </xdr:to>
    <xdr:pic macro="[1]!DesignIconClicked">
      <xdr:nvPicPr>
        <xdr:cNvPr id="26638" name="BExOMWPDSZICJ2616DDISW8NEMJC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35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11</xdr:col>
      <xdr:colOff>1169987</xdr:colOff>
      <xdr:row>1</xdr:row>
      <xdr:rowOff>0</xdr:rowOff>
    </xdr:from>
    <xdr:to>
      <xdr:col>13</xdr:col>
      <xdr:colOff>1157287</xdr:colOff>
      <xdr:row>1</xdr:row>
      <xdr:rowOff>0</xdr:rowOff>
    </xdr:to>
    <xdr:pic macro="[1]!DesignIconClicked">
      <xdr:nvPicPr>
        <xdr:cNvPr id="26639" name="BEx5MTOSW6A6LNYBFX6ARFRC934C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35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17</xdr:col>
      <xdr:colOff>1169987</xdr:colOff>
      <xdr:row>1</xdr:row>
      <xdr:rowOff>0</xdr:rowOff>
    </xdr:from>
    <xdr:to>
      <xdr:col>19</xdr:col>
      <xdr:colOff>1765300</xdr:colOff>
      <xdr:row>1</xdr:row>
      <xdr:rowOff>0</xdr:rowOff>
    </xdr:to>
    <xdr:pic macro="[1]!DesignIconClicked">
      <xdr:nvPicPr>
        <xdr:cNvPr id="26640" name="BExOB9VL9NQL9SV46S7DRBF7N8ZV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2050" y="396875"/>
          <a:ext cx="3556000" cy="0"/>
        </a:xfrm>
        <a:prstGeom prst="rect">
          <a:avLst/>
        </a:prstGeom>
      </xdr:spPr>
    </xdr:pic>
    <xdr:clientData/>
  </xdr:twoCellAnchor>
  <xdr:twoCellAnchor>
    <xdr:from>
      <xdr:col>14</xdr:col>
      <xdr:colOff>1169987</xdr:colOff>
      <xdr:row>1</xdr:row>
      <xdr:rowOff>0</xdr:rowOff>
    </xdr:from>
    <xdr:to>
      <xdr:col>16</xdr:col>
      <xdr:colOff>1157287</xdr:colOff>
      <xdr:row>1</xdr:row>
      <xdr:rowOff>0</xdr:rowOff>
    </xdr:to>
    <xdr:pic macro="[1]!DesignIconClicked">
      <xdr:nvPicPr>
        <xdr:cNvPr id="26641" name="BExQ6F1CW6W99TMLX17NVFTM9P05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</xdr:col>
      <xdr:colOff>3324225</xdr:colOff>
      <xdr:row>1</xdr:row>
      <xdr:rowOff>0</xdr:rowOff>
    </xdr:to>
    <xdr:pic macro="[1]!DesignIconClicked">
      <xdr:nvPicPr>
        <xdr:cNvPr id="26642" name="BExDAFFQOGTGJ809F3D2JINBPYAY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6875"/>
          <a:ext cx="3943350" cy="0"/>
        </a:xfrm>
        <a:prstGeom prst="rect">
          <a:avLst/>
        </a:prstGeom>
      </xdr:spPr>
    </xdr:pic>
    <xdr:clientData/>
  </xdr:twoCellAnchor>
  <xdr:twoCellAnchor>
    <xdr:from>
      <xdr:col>2</xdr:col>
      <xdr:colOff>1169987</xdr:colOff>
      <xdr:row>1</xdr:row>
      <xdr:rowOff>0</xdr:rowOff>
    </xdr:from>
    <xdr:to>
      <xdr:col>4</xdr:col>
      <xdr:colOff>1157287</xdr:colOff>
      <xdr:row>1</xdr:row>
      <xdr:rowOff>0</xdr:rowOff>
    </xdr:to>
    <xdr:pic macro="[1]!DesignIconClicked">
      <xdr:nvPicPr>
        <xdr:cNvPr id="26643" name="BEx3DPHDWFY96G38D1K06F29C43L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5</xdr:col>
      <xdr:colOff>1169987</xdr:colOff>
      <xdr:row>1</xdr:row>
      <xdr:rowOff>0</xdr:rowOff>
    </xdr:from>
    <xdr:to>
      <xdr:col>7</xdr:col>
      <xdr:colOff>1157287</xdr:colOff>
      <xdr:row>1</xdr:row>
      <xdr:rowOff>0</xdr:rowOff>
    </xdr:to>
    <xdr:pic macro="[1]!DesignIconClicked">
      <xdr:nvPicPr>
        <xdr:cNvPr id="26644" name="BExVWYOY41E7SRNUE7YQ7BXNZ268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50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8</xdr:col>
      <xdr:colOff>1169987</xdr:colOff>
      <xdr:row>1</xdr:row>
      <xdr:rowOff>0</xdr:rowOff>
    </xdr:from>
    <xdr:to>
      <xdr:col>10</xdr:col>
      <xdr:colOff>1157287</xdr:colOff>
      <xdr:row>1</xdr:row>
      <xdr:rowOff>0</xdr:rowOff>
    </xdr:to>
    <xdr:pic macro="[1]!DesignIconClicked">
      <xdr:nvPicPr>
        <xdr:cNvPr id="26645" name="BExU69PTHALEFWM7QJFBHK1X05IC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93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</xdr:col>
      <xdr:colOff>3324225</xdr:colOff>
      <xdr:row>1</xdr:row>
      <xdr:rowOff>0</xdr:rowOff>
    </xdr:to>
    <xdr:pic macro="[1]!DesignIconClicked">
      <xdr:nvPicPr>
        <xdr:cNvPr id="26646" name="BExVYOA3LDZ3U63Y7J3ECJIH7UU6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6875"/>
          <a:ext cx="394335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</xdr:col>
      <xdr:colOff>3324225</xdr:colOff>
      <xdr:row>1</xdr:row>
      <xdr:rowOff>0</xdr:rowOff>
    </xdr:to>
    <xdr:pic macro="[1]!DesignIconClicked">
      <xdr:nvPicPr>
        <xdr:cNvPr id="26647" name="BExZPKMRJ1VMYMKBDGHYQZWO81B7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6875"/>
          <a:ext cx="3943350" cy="0"/>
        </a:xfrm>
        <a:prstGeom prst="rect">
          <a:avLst/>
        </a:prstGeom>
      </xdr:spPr>
    </xdr:pic>
    <xdr:clientData/>
  </xdr:twoCellAnchor>
  <xdr:twoCellAnchor>
    <xdr:from>
      <xdr:col>11</xdr:col>
      <xdr:colOff>1169987</xdr:colOff>
      <xdr:row>1</xdr:row>
      <xdr:rowOff>0</xdr:rowOff>
    </xdr:from>
    <xdr:to>
      <xdr:col>13</xdr:col>
      <xdr:colOff>1157287</xdr:colOff>
      <xdr:row>1</xdr:row>
      <xdr:rowOff>0</xdr:rowOff>
    </xdr:to>
    <xdr:pic macro="[1]!DesignIconClicked">
      <xdr:nvPicPr>
        <xdr:cNvPr id="26648" name="BExCYTI6E2JRBV5NOMI66ZKQIH2A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35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20</xdr:col>
      <xdr:colOff>1776412</xdr:colOff>
      <xdr:row>1</xdr:row>
      <xdr:rowOff>0</xdr:rowOff>
    </xdr:from>
    <xdr:to>
      <xdr:col>22</xdr:col>
      <xdr:colOff>1779587</xdr:colOff>
      <xdr:row>1</xdr:row>
      <xdr:rowOff>0</xdr:rowOff>
    </xdr:to>
    <xdr:pic macro="[1]!DesignIconClicked">
      <xdr:nvPicPr>
        <xdr:cNvPr id="26649" name="BExQEI73DARXD78XEGJVWO49O9SR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05100" y="396875"/>
          <a:ext cx="3575050" cy="0"/>
        </a:xfrm>
        <a:prstGeom prst="rect">
          <a:avLst/>
        </a:prstGeom>
      </xdr:spPr>
    </xdr:pic>
    <xdr:clientData/>
  </xdr:twoCellAnchor>
  <xdr:twoCellAnchor>
    <xdr:from>
      <xdr:col>17</xdr:col>
      <xdr:colOff>1169987</xdr:colOff>
      <xdr:row>1</xdr:row>
      <xdr:rowOff>0</xdr:rowOff>
    </xdr:from>
    <xdr:to>
      <xdr:col>19</xdr:col>
      <xdr:colOff>1765300</xdr:colOff>
      <xdr:row>1</xdr:row>
      <xdr:rowOff>0</xdr:rowOff>
    </xdr:to>
    <xdr:pic macro="[1]!DesignIconClicked">
      <xdr:nvPicPr>
        <xdr:cNvPr id="26650" name="BEx1SWJOE9PLE7NAE3HAHBK7JGAV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2050" y="396875"/>
          <a:ext cx="3556000" cy="0"/>
        </a:xfrm>
        <a:prstGeom prst="rect">
          <a:avLst/>
        </a:prstGeom>
      </xdr:spPr>
    </xdr:pic>
    <xdr:clientData/>
  </xdr:twoCellAnchor>
  <xdr:twoCellAnchor>
    <xdr:from>
      <xdr:col>17</xdr:col>
      <xdr:colOff>1169987</xdr:colOff>
      <xdr:row>1</xdr:row>
      <xdr:rowOff>0</xdr:rowOff>
    </xdr:from>
    <xdr:to>
      <xdr:col>19</xdr:col>
      <xdr:colOff>1765300</xdr:colOff>
      <xdr:row>1</xdr:row>
      <xdr:rowOff>0</xdr:rowOff>
    </xdr:to>
    <xdr:pic macro="[1]!DesignIconClicked">
      <xdr:nvPicPr>
        <xdr:cNvPr id="26651" name="BEx9J0NI0OXJHRVJMU6B9ZWZTKNK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2050" y="396875"/>
          <a:ext cx="355600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</xdr:col>
      <xdr:colOff>3324225</xdr:colOff>
      <xdr:row>1</xdr:row>
      <xdr:rowOff>0</xdr:rowOff>
    </xdr:to>
    <xdr:pic macro="[1]!DesignIconClicked">
      <xdr:nvPicPr>
        <xdr:cNvPr id="26652" name="BExIPLZXJMZZR9SNT7JK9UT67RCF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6875"/>
          <a:ext cx="394335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3175</xdr:rowOff>
    </xdr:from>
    <xdr:to>
      <xdr:col>18</xdr:col>
      <xdr:colOff>1766887</xdr:colOff>
      <xdr:row>39</xdr:row>
      <xdr:rowOff>157162</xdr:rowOff>
    </xdr:to>
    <xdr:pic macro="[1]!DesignIconClicked">
      <xdr:nvPicPr>
        <xdr:cNvPr id="26653" name="BExSANBL7WEBUB6X46K375PFKCSF" hidden="1"/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8800"/>
          <a:ext cx="24523700" cy="4781550"/>
        </a:xfrm>
        <a:prstGeom prst="rect">
          <a:avLst/>
        </a:prstGeom>
      </xdr:spPr>
    </xdr:pic>
    <xdr:clientData/>
  </xdr:twoCellAnchor>
  <xdr:twoCellAnchor>
    <xdr:from>
      <xdr:col>14</xdr:col>
      <xdr:colOff>1169987</xdr:colOff>
      <xdr:row>1</xdr:row>
      <xdr:rowOff>0</xdr:rowOff>
    </xdr:from>
    <xdr:to>
      <xdr:col>16</xdr:col>
      <xdr:colOff>1157287</xdr:colOff>
      <xdr:row>1</xdr:row>
      <xdr:rowOff>0</xdr:rowOff>
    </xdr:to>
    <xdr:pic macro="[1]!DesignIconClicked">
      <xdr:nvPicPr>
        <xdr:cNvPr id="26654" name="BEx3MQCV2YRGHQSVQLVOIE4C3J7V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5</xdr:col>
      <xdr:colOff>1169987</xdr:colOff>
      <xdr:row>1</xdr:row>
      <xdr:rowOff>0</xdr:rowOff>
    </xdr:from>
    <xdr:to>
      <xdr:col>7</xdr:col>
      <xdr:colOff>1157287</xdr:colOff>
      <xdr:row>1</xdr:row>
      <xdr:rowOff>0</xdr:rowOff>
    </xdr:to>
    <xdr:pic macro="[1]!DesignIconClicked">
      <xdr:nvPicPr>
        <xdr:cNvPr id="26655" name="BExZXPFPW51L9OC9JZYIIC53RM69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50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11</xdr:col>
      <xdr:colOff>1169987</xdr:colOff>
      <xdr:row>1</xdr:row>
      <xdr:rowOff>0</xdr:rowOff>
    </xdr:from>
    <xdr:to>
      <xdr:col>13</xdr:col>
      <xdr:colOff>1157287</xdr:colOff>
      <xdr:row>1</xdr:row>
      <xdr:rowOff>0</xdr:rowOff>
    </xdr:to>
    <xdr:pic macro="[1]!DesignIconClicked">
      <xdr:nvPicPr>
        <xdr:cNvPr id="26656" name="BEx3HS1CQRQ54ZZ2N1KJFKB1VD1G" hidden="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3550" y="396875"/>
          <a:ext cx="2336800" cy="0"/>
        </a:xfrm>
        <a:prstGeom prst="rect">
          <a:avLst/>
        </a:prstGeom>
      </xdr:spPr>
    </xdr:pic>
    <xdr:clientData/>
  </xdr:twoCellAnchor>
  <xdr:twoCellAnchor>
    <xdr:from>
      <xdr:col>2</xdr:col>
      <xdr:colOff>1169987</xdr:colOff>
      <xdr:row>1</xdr:row>
      <xdr:rowOff>0</xdr:rowOff>
    </xdr:from>
    <xdr:to>
      <xdr:col>4</xdr:col>
      <xdr:colOff>1157287</xdr:colOff>
      <xdr:row>1</xdr:row>
      <xdr:rowOff>0</xdr:rowOff>
    </xdr:to>
    <xdr:pic macro="[1]!DesignIconClicked">
      <xdr:nvPicPr>
        <xdr:cNvPr id="26657" name="BEx57FE8OK4LZWTGB235XR6POKVI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800" y="396875"/>
          <a:ext cx="2336800" cy="0"/>
        </a:xfrm>
        <a:prstGeom prst="rect">
          <a:avLst/>
        </a:prstGeom>
      </xdr:spPr>
    </xdr:pic>
    <xdr:clientData/>
  </xdr:twoCellAnchor>
  <xdr:twoCellAnchor>
    <xdr:from>
      <xdr:col>2</xdr:col>
      <xdr:colOff>1169987</xdr:colOff>
      <xdr:row>1</xdr:row>
      <xdr:rowOff>0</xdr:rowOff>
    </xdr:from>
    <xdr:to>
      <xdr:col>4</xdr:col>
      <xdr:colOff>1157287</xdr:colOff>
      <xdr:row>1</xdr:row>
      <xdr:rowOff>0</xdr:rowOff>
    </xdr:to>
    <xdr:pic macro="[1]!DesignIconClicked">
      <xdr:nvPicPr>
        <xdr:cNvPr id="26658" name="BExCTRACVR26ATUV3JOLPC40KA66" hidden="1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800" y="396875"/>
          <a:ext cx="233680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19</xdr:row>
      <xdr:rowOff>12700</xdr:rowOff>
    </xdr:from>
    <xdr:to>
      <xdr:col>0</xdr:col>
      <xdr:colOff>76200</xdr:colOff>
      <xdr:row>19</xdr:row>
      <xdr:rowOff>63500</xdr:rowOff>
    </xdr:to>
    <xdr:pic macro="[1]!DesignIconClicked">
      <xdr:nvPicPr>
        <xdr:cNvPr id="3" name="BExQJOREDEQKOSB27122ZL6SWZKP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79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0</xdr:col>
      <xdr:colOff>25400</xdr:colOff>
      <xdr:row>19</xdr:row>
      <xdr:rowOff>88900</xdr:rowOff>
    </xdr:from>
    <xdr:to>
      <xdr:col>0</xdr:col>
      <xdr:colOff>76200</xdr:colOff>
      <xdr:row>19</xdr:row>
      <xdr:rowOff>139700</xdr:rowOff>
    </xdr:to>
    <xdr:pic macro="[1]!DesignIconClicked">
      <xdr:nvPicPr>
        <xdr:cNvPr id="4" name="BExKFY31W4TG8HTUODG6TMQEYZW3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5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19</xdr:row>
      <xdr:rowOff>12700</xdr:rowOff>
    </xdr:from>
    <xdr:to>
      <xdr:col>1</xdr:col>
      <xdr:colOff>69850</xdr:colOff>
      <xdr:row>19</xdr:row>
      <xdr:rowOff>63500</xdr:rowOff>
    </xdr:to>
    <xdr:pic macro="[1]!DesignIconClicked">
      <xdr:nvPicPr>
        <xdr:cNvPr id="5" name="BExVZN1IXFH468L6UKPQA5Y7NVWY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879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</xdr:col>
      <xdr:colOff>19050</xdr:colOff>
      <xdr:row>19</xdr:row>
      <xdr:rowOff>88900</xdr:rowOff>
    </xdr:from>
    <xdr:to>
      <xdr:col>1</xdr:col>
      <xdr:colOff>69850</xdr:colOff>
      <xdr:row>19</xdr:row>
      <xdr:rowOff>139700</xdr:rowOff>
    </xdr:to>
    <xdr:pic macro="[1]!DesignIconClicked">
      <xdr:nvPicPr>
        <xdr:cNvPr id="6" name="BExKVIDE36T4AQBL9YG9CZ08XEKV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955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18</xdr:row>
      <xdr:rowOff>12700</xdr:rowOff>
    </xdr:from>
    <xdr:to>
      <xdr:col>2</xdr:col>
      <xdr:colOff>82550</xdr:colOff>
      <xdr:row>18</xdr:row>
      <xdr:rowOff>63500</xdr:rowOff>
    </xdr:to>
    <xdr:pic macro="[1]!DesignIconClicked">
      <xdr:nvPicPr>
        <xdr:cNvPr id="7" name="BEx3SRMZWRK0RTB06CEDXL8BHEUT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78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</xdr:col>
      <xdr:colOff>31750</xdr:colOff>
      <xdr:row>18</xdr:row>
      <xdr:rowOff>88900</xdr:rowOff>
    </xdr:from>
    <xdr:to>
      <xdr:col>2</xdr:col>
      <xdr:colOff>82550</xdr:colOff>
      <xdr:row>18</xdr:row>
      <xdr:rowOff>139700</xdr:rowOff>
    </xdr:to>
    <xdr:pic macro="[1]!DesignIconClicked">
      <xdr:nvPicPr>
        <xdr:cNvPr id="8" name="BExZN4YUGE959YXUYSE1VDG38USQ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78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18</xdr:row>
      <xdr:rowOff>12700</xdr:rowOff>
    </xdr:from>
    <xdr:to>
      <xdr:col>3</xdr:col>
      <xdr:colOff>76200</xdr:colOff>
      <xdr:row>18</xdr:row>
      <xdr:rowOff>63500</xdr:rowOff>
    </xdr:to>
    <xdr:pic macro="[1]!DesignIconClicked">
      <xdr:nvPicPr>
        <xdr:cNvPr id="9" name="BEx3IDWZA38VKN9FTX5F3SBLCZKU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62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3</xdr:col>
      <xdr:colOff>25400</xdr:colOff>
      <xdr:row>18</xdr:row>
      <xdr:rowOff>88900</xdr:rowOff>
    </xdr:from>
    <xdr:to>
      <xdr:col>3</xdr:col>
      <xdr:colOff>76200</xdr:colOff>
      <xdr:row>18</xdr:row>
      <xdr:rowOff>139700</xdr:rowOff>
    </xdr:to>
    <xdr:pic macro="[1]!DesignIconClicked">
      <xdr:nvPicPr>
        <xdr:cNvPr id="10" name="BEx1VD9AENC9PYYZRFMWR26G1PNE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62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18</xdr:row>
      <xdr:rowOff>12700</xdr:rowOff>
    </xdr:from>
    <xdr:to>
      <xdr:col>4</xdr:col>
      <xdr:colOff>69850</xdr:colOff>
      <xdr:row>18</xdr:row>
      <xdr:rowOff>63500</xdr:rowOff>
    </xdr:to>
    <xdr:pic macro="[1]!DesignIconClicked">
      <xdr:nvPicPr>
        <xdr:cNvPr id="11" name="BExCSWF029RBVZ5P8WZV9HFG5N53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4</xdr:col>
      <xdr:colOff>19050</xdr:colOff>
      <xdr:row>18</xdr:row>
      <xdr:rowOff>88900</xdr:rowOff>
    </xdr:from>
    <xdr:to>
      <xdr:col>4</xdr:col>
      <xdr:colOff>69850</xdr:colOff>
      <xdr:row>18</xdr:row>
      <xdr:rowOff>139700</xdr:rowOff>
    </xdr:to>
    <xdr:pic macro="[1]!DesignIconClicked">
      <xdr:nvPicPr>
        <xdr:cNvPr id="12" name="BExOCJKXVIGQ9Z74T311QK3XUAYY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18</xdr:row>
      <xdr:rowOff>12700</xdr:rowOff>
    </xdr:from>
    <xdr:to>
      <xdr:col>5</xdr:col>
      <xdr:colOff>76200</xdr:colOff>
      <xdr:row>18</xdr:row>
      <xdr:rowOff>63500</xdr:rowOff>
    </xdr:to>
    <xdr:pic macro="[1]!DesignIconClicked">
      <xdr:nvPicPr>
        <xdr:cNvPr id="13" name="BExOOA5PNRIPAORPJHP8XELK5EGJ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5</xdr:col>
      <xdr:colOff>25400</xdr:colOff>
      <xdr:row>18</xdr:row>
      <xdr:rowOff>88900</xdr:rowOff>
    </xdr:from>
    <xdr:to>
      <xdr:col>5</xdr:col>
      <xdr:colOff>76200</xdr:colOff>
      <xdr:row>18</xdr:row>
      <xdr:rowOff>139700</xdr:rowOff>
    </xdr:to>
    <xdr:pic macro="[1]!DesignIconClicked">
      <xdr:nvPicPr>
        <xdr:cNvPr id="14" name="BExEU95PS8GECUSIQM39FX34HWWL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</xdr:colOff>
      <xdr:row>18</xdr:row>
      <xdr:rowOff>12700</xdr:rowOff>
    </xdr:from>
    <xdr:to>
      <xdr:col>6</xdr:col>
      <xdr:colOff>82550</xdr:colOff>
      <xdr:row>18</xdr:row>
      <xdr:rowOff>63500</xdr:rowOff>
    </xdr:to>
    <xdr:pic macro="[1]!DesignIconClicked">
      <xdr:nvPicPr>
        <xdr:cNvPr id="15" name="BExIU86JI1OEBSL1QZ5ZDQ6506Z8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6</xdr:col>
      <xdr:colOff>31750</xdr:colOff>
      <xdr:row>18</xdr:row>
      <xdr:rowOff>88900</xdr:rowOff>
    </xdr:from>
    <xdr:to>
      <xdr:col>6</xdr:col>
      <xdr:colOff>82550</xdr:colOff>
      <xdr:row>18</xdr:row>
      <xdr:rowOff>139700</xdr:rowOff>
    </xdr:to>
    <xdr:pic macro="[1]!DesignIconClicked">
      <xdr:nvPicPr>
        <xdr:cNvPr id="16" name="BExVU2P3OEKE036WGDDTN4YMY95M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12700</xdr:rowOff>
    </xdr:from>
    <xdr:to>
      <xdr:col>7</xdr:col>
      <xdr:colOff>76200</xdr:colOff>
      <xdr:row>18</xdr:row>
      <xdr:rowOff>63500</xdr:rowOff>
    </xdr:to>
    <xdr:pic macro="[1]!DesignIconClicked">
      <xdr:nvPicPr>
        <xdr:cNvPr id="17" name="BExIJDITL9IIF5GZ7T29OP8QFEC5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52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25400</xdr:colOff>
      <xdr:row>18</xdr:row>
      <xdr:rowOff>88900</xdr:rowOff>
    </xdr:from>
    <xdr:to>
      <xdr:col>7</xdr:col>
      <xdr:colOff>76200</xdr:colOff>
      <xdr:row>18</xdr:row>
      <xdr:rowOff>139700</xdr:rowOff>
    </xdr:to>
    <xdr:pic macro="[1]!DesignIconClicked">
      <xdr:nvPicPr>
        <xdr:cNvPr id="18" name="BExUBBHI5BV5MS4O1OMI35QGA57C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52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18</xdr:row>
      <xdr:rowOff>12700</xdr:rowOff>
    </xdr:from>
    <xdr:to>
      <xdr:col>8</xdr:col>
      <xdr:colOff>69850</xdr:colOff>
      <xdr:row>18</xdr:row>
      <xdr:rowOff>63500</xdr:rowOff>
    </xdr:to>
    <xdr:pic macro="[1]!DesignIconClicked">
      <xdr:nvPicPr>
        <xdr:cNvPr id="19" name="BExSB2GERNN4KKQEK94YE5B7NIIP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36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19050</xdr:colOff>
      <xdr:row>18</xdr:row>
      <xdr:rowOff>88900</xdr:rowOff>
    </xdr:from>
    <xdr:to>
      <xdr:col>8</xdr:col>
      <xdr:colOff>69850</xdr:colOff>
      <xdr:row>18</xdr:row>
      <xdr:rowOff>139700</xdr:rowOff>
    </xdr:to>
    <xdr:pic macro="[1]!DesignIconClicked">
      <xdr:nvPicPr>
        <xdr:cNvPr id="20" name="BExMK2X3WFGQGKRISYY1N1DTAPKL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36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</xdr:row>
      <xdr:rowOff>12700</xdr:rowOff>
    </xdr:from>
    <xdr:to>
      <xdr:col>9</xdr:col>
      <xdr:colOff>76200</xdr:colOff>
      <xdr:row>18</xdr:row>
      <xdr:rowOff>63500</xdr:rowOff>
    </xdr:to>
    <xdr:pic macro="[1]!DesignIconClicked">
      <xdr:nvPicPr>
        <xdr:cNvPr id="21" name="BExXVP0UEL5RSYKJYATZZ6SX8OU9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047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9</xdr:col>
      <xdr:colOff>25400</xdr:colOff>
      <xdr:row>18</xdr:row>
      <xdr:rowOff>88900</xdr:rowOff>
    </xdr:from>
    <xdr:to>
      <xdr:col>9</xdr:col>
      <xdr:colOff>76200</xdr:colOff>
      <xdr:row>18</xdr:row>
      <xdr:rowOff>139700</xdr:rowOff>
    </xdr:to>
    <xdr:pic macro="[1]!DesignIconClicked">
      <xdr:nvPicPr>
        <xdr:cNvPr id="22" name="BEx73XPHCI8EG3VCY0B21N1RC7J7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047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31750</xdr:colOff>
      <xdr:row>18</xdr:row>
      <xdr:rowOff>12700</xdr:rowOff>
    </xdr:from>
    <xdr:to>
      <xdr:col>10</xdr:col>
      <xdr:colOff>82550</xdr:colOff>
      <xdr:row>18</xdr:row>
      <xdr:rowOff>63500</xdr:rowOff>
    </xdr:to>
    <xdr:pic macro="[1]!DesignIconClicked">
      <xdr:nvPicPr>
        <xdr:cNvPr id="23" name="BExB9WD8SQ8FIFLM5B9KF5GZJ7LH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58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10</xdr:col>
      <xdr:colOff>31750</xdr:colOff>
      <xdr:row>18</xdr:row>
      <xdr:rowOff>88900</xdr:rowOff>
    </xdr:from>
    <xdr:to>
      <xdr:col>10</xdr:col>
      <xdr:colOff>82550</xdr:colOff>
      <xdr:row>18</xdr:row>
      <xdr:rowOff>139700</xdr:rowOff>
    </xdr:to>
    <xdr:pic macro="[1]!DesignIconClicked">
      <xdr:nvPicPr>
        <xdr:cNvPr id="24" name="BExBASFRNVEB3G64IY0O4B9XOZT2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58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18</xdr:row>
      <xdr:rowOff>12700</xdr:rowOff>
    </xdr:from>
    <xdr:to>
      <xdr:col>11</xdr:col>
      <xdr:colOff>76200</xdr:colOff>
      <xdr:row>18</xdr:row>
      <xdr:rowOff>63500</xdr:rowOff>
    </xdr:to>
    <xdr:pic macro="[1]!DesignIconClicked">
      <xdr:nvPicPr>
        <xdr:cNvPr id="25" name="BExTXQ2U092UYV2LOVOECQW3S2Y6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25400</xdr:colOff>
      <xdr:row>18</xdr:row>
      <xdr:rowOff>88900</xdr:rowOff>
    </xdr:from>
    <xdr:to>
      <xdr:col>11</xdr:col>
      <xdr:colOff>76200</xdr:colOff>
      <xdr:row>18</xdr:row>
      <xdr:rowOff>139700</xdr:rowOff>
    </xdr:to>
    <xdr:pic macro="[1]!DesignIconClicked">
      <xdr:nvPicPr>
        <xdr:cNvPr id="26" name="BExB4Q9778NKKWSL3G9I52BQTTF2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18</xdr:row>
      <xdr:rowOff>12700</xdr:rowOff>
    </xdr:from>
    <xdr:to>
      <xdr:col>12</xdr:col>
      <xdr:colOff>69850</xdr:colOff>
      <xdr:row>18</xdr:row>
      <xdr:rowOff>63500</xdr:rowOff>
    </xdr:to>
    <xdr:pic macro="[1]!DesignIconClicked">
      <xdr:nvPicPr>
        <xdr:cNvPr id="27" name="BExW8817CAPL1NQRVVBB37I4VZDD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26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12</xdr:col>
      <xdr:colOff>19050</xdr:colOff>
      <xdr:row>18</xdr:row>
      <xdr:rowOff>88900</xdr:rowOff>
    </xdr:from>
    <xdr:to>
      <xdr:col>12</xdr:col>
      <xdr:colOff>69850</xdr:colOff>
      <xdr:row>18</xdr:row>
      <xdr:rowOff>139700</xdr:rowOff>
    </xdr:to>
    <xdr:pic macro="[1]!DesignIconClicked">
      <xdr:nvPicPr>
        <xdr:cNvPr id="28" name="BExOGK6OUTMTN3UXPD9D7V2XWP54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26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18</xdr:row>
      <xdr:rowOff>12700</xdr:rowOff>
    </xdr:from>
    <xdr:to>
      <xdr:col>13</xdr:col>
      <xdr:colOff>76200</xdr:colOff>
      <xdr:row>18</xdr:row>
      <xdr:rowOff>63500</xdr:rowOff>
    </xdr:to>
    <xdr:pic macro="[1]!DesignIconClicked">
      <xdr:nvPicPr>
        <xdr:cNvPr id="29" name="BExW96I0HGY8L9O3I7CSWFUZXH7K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37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13</xdr:col>
      <xdr:colOff>25400</xdr:colOff>
      <xdr:row>18</xdr:row>
      <xdr:rowOff>88900</xdr:rowOff>
    </xdr:from>
    <xdr:to>
      <xdr:col>13</xdr:col>
      <xdr:colOff>76200</xdr:colOff>
      <xdr:row>18</xdr:row>
      <xdr:rowOff>139700</xdr:rowOff>
    </xdr:to>
    <xdr:pic macro="[1]!DesignIconClicked">
      <xdr:nvPicPr>
        <xdr:cNvPr id="30" name="BEx9FVNYJX2ZHRLAMWB6PLPAMNYR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37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31750</xdr:colOff>
      <xdr:row>18</xdr:row>
      <xdr:rowOff>12700</xdr:rowOff>
    </xdr:from>
    <xdr:to>
      <xdr:col>14</xdr:col>
      <xdr:colOff>82550</xdr:colOff>
      <xdr:row>18</xdr:row>
      <xdr:rowOff>63500</xdr:rowOff>
    </xdr:to>
    <xdr:pic macro="[1]!DesignIconClicked">
      <xdr:nvPicPr>
        <xdr:cNvPr id="31" name="BExMHGYSX2EZUUNGKCH939F3V67L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48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14</xdr:col>
      <xdr:colOff>31750</xdr:colOff>
      <xdr:row>18</xdr:row>
      <xdr:rowOff>88900</xdr:rowOff>
    </xdr:from>
    <xdr:to>
      <xdr:col>14</xdr:col>
      <xdr:colOff>82550</xdr:colOff>
      <xdr:row>18</xdr:row>
      <xdr:rowOff>139700</xdr:rowOff>
    </xdr:to>
    <xdr:pic macro="[1]!DesignIconClicked">
      <xdr:nvPicPr>
        <xdr:cNvPr id="26659" name="BExSELDPTD62JQS8WUVTR5J94D3M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48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18</xdr:row>
      <xdr:rowOff>12700</xdr:rowOff>
    </xdr:from>
    <xdr:to>
      <xdr:col>15</xdr:col>
      <xdr:colOff>76200</xdr:colOff>
      <xdr:row>18</xdr:row>
      <xdr:rowOff>63500</xdr:rowOff>
    </xdr:to>
    <xdr:pic macro="[1]!DesignIconClicked">
      <xdr:nvPicPr>
        <xdr:cNvPr id="26660" name="BExIOJXNDLE1YNQ3G6A1LOD39VS0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32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15</xdr:col>
      <xdr:colOff>25400</xdr:colOff>
      <xdr:row>18</xdr:row>
      <xdr:rowOff>88900</xdr:rowOff>
    </xdr:from>
    <xdr:to>
      <xdr:col>15</xdr:col>
      <xdr:colOff>76200</xdr:colOff>
      <xdr:row>18</xdr:row>
      <xdr:rowOff>139700</xdr:rowOff>
    </xdr:to>
    <xdr:pic macro="[1]!DesignIconClicked">
      <xdr:nvPicPr>
        <xdr:cNvPr id="26661" name="BExB89XFQ2PHQ6MEEQ4GX1VVD403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32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18</xdr:row>
      <xdr:rowOff>12700</xdr:rowOff>
    </xdr:from>
    <xdr:to>
      <xdr:col>16</xdr:col>
      <xdr:colOff>69850</xdr:colOff>
      <xdr:row>18</xdr:row>
      <xdr:rowOff>63500</xdr:rowOff>
    </xdr:to>
    <xdr:pic macro="[1]!DesignIconClicked">
      <xdr:nvPicPr>
        <xdr:cNvPr id="26662" name="BEx9HY5215PAAVLKYJGNS2TR4NTX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16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16</xdr:col>
      <xdr:colOff>19050</xdr:colOff>
      <xdr:row>18</xdr:row>
      <xdr:rowOff>88900</xdr:rowOff>
    </xdr:from>
    <xdr:to>
      <xdr:col>16</xdr:col>
      <xdr:colOff>69850</xdr:colOff>
      <xdr:row>18</xdr:row>
      <xdr:rowOff>139700</xdr:rowOff>
    </xdr:to>
    <xdr:pic macro="[1]!DesignIconClicked">
      <xdr:nvPicPr>
        <xdr:cNvPr id="26663" name="BEx58F26SK7HWH982KSXJYUH1PJR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16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18</xdr:row>
      <xdr:rowOff>12700</xdr:rowOff>
    </xdr:from>
    <xdr:to>
      <xdr:col>17</xdr:col>
      <xdr:colOff>76200</xdr:colOff>
      <xdr:row>18</xdr:row>
      <xdr:rowOff>63500</xdr:rowOff>
    </xdr:to>
    <xdr:pic macro="[1]!DesignIconClicked">
      <xdr:nvPicPr>
        <xdr:cNvPr id="26664" name="BExKE4ASITW6MA82C4TABPE5YISN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027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17</xdr:col>
      <xdr:colOff>25400</xdr:colOff>
      <xdr:row>18</xdr:row>
      <xdr:rowOff>88900</xdr:rowOff>
    </xdr:from>
    <xdr:to>
      <xdr:col>17</xdr:col>
      <xdr:colOff>76200</xdr:colOff>
      <xdr:row>18</xdr:row>
      <xdr:rowOff>139700</xdr:rowOff>
    </xdr:to>
    <xdr:pic macro="[1]!DesignIconClicked">
      <xdr:nvPicPr>
        <xdr:cNvPr id="26665" name="BEx3R8XZKAC061GDVP4LKGCMU65Z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02700" y="12954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18</xdr:col>
      <xdr:colOff>31750</xdr:colOff>
      <xdr:row>18</xdr:row>
      <xdr:rowOff>12700</xdr:rowOff>
    </xdr:from>
    <xdr:to>
      <xdr:col>18</xdr:col>
      <xdr:colOff>82550</xdr:colOff>
      <xdr:row>18</xdr:row>
      <xdr:rowOff>63500</xdr:rowOff>
    </xdr:to>
    <xdr:pic macro="[1]!DesignIconClicked">
      <xdr:nvPicPr>
        <xdr:cNvPr id="26666" name="BExQG3L95Z3UUYW68RXBQCIQCGK5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83800" y="12192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18</xdr:col>
      <xdr:colOff>31750</xdr:colOff>
      <xdr:row>18</xdr:row>
      <xdr:rowOff>88900</xdr:rowOff>
    </xdr:from>
    <xdr:to>
      <xdr:col>18</xdr:col>
      <xdr:colOff>82550</xdr:colOff>
      <xdr:row>18</xdr:row>
      <xdr:rowOff>139700</xdr:rowOff>
    </xdr:to>
    <xdr:pic macro="[1]!DesignIconClicked">
      <xdr:nvPicPr>
        <xdr:cNvPr id="26667" name="BExZQ9T2366HCPF3KH5PHPE9LUSX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83800" y="1295400"/>
          <a:ext cx="50800" cy="50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1082040</xdr:colOff>
          <xdr:row>0</xdr:row>
          <xdr:rowOff>297180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31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1157817</xdr:colOff>
      <xdr:row>2</xdr:row>
      <xdr:rowOff>211667</xdr:rowOff>
    </xdr:from>
    <xdr:to>
      <xdr:col>7</xdr:col>
      <xdr:colOff>1138061</xdr:colOff>
      <xdr:row>3</xdr:row>
      <xdr:rowOff>196144</xdr:rowOff>
    </xdr:to>
    <xdr:pic macro="[1]!DesignIconClicked">
      <xdr:nvPicPr>
        <xdr:cNvPr id="174420" name="BExB7DUY4DP6P9272WZQPNX2NRCF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8255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17</xdr:row>
      <xdr:rowOff>136878</xdr:rowOff>
    </xdr:from>
    <xdr:to>
      <xdr:col>17</xdr:col>
      <xdr:colOff>1102783</xdr:colOff>
      <xdr:row>36</xdr:row>
      <xdr:rowOff>143933</xdr:rowOff>
    </xdr:to>
    <xdr:pic macro="[1]!DesignIconClicked">
      <xdr:nvPicPr>
        <xdr:cNvPr id="174421" name="BExS82EXROVV1ELFMKMO887O43W2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6600"/>
          <a:ext cx="22015450" cy="419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1147233</xdr:colOff>
      <xdr:row>6</xdr:row>
      <xdr:rowOff>200378</xdr:rowOff>
    </xdr:from>
    <xdr:to>
      <xdr:col>10</xdr:col>
      <xdr:colOff>1127478</xdr:colOff>
      <xdr:row>6</xdr:row>
      <xdr:rowOff>200378</xdr:rowOff>
    </xdr:to>
    <xdr:pic macro="[1]!DesignIconClicked">
      <xdr:nvPicPr>
        <xdr:cNvPr id="174422" name="BExH2JOYSQL5B90F1D7APD47Z2ZY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1115483</xdr:colOff>
      <xdr:row>1</xdr:row>
      <xdr:rowOff>207433</xdr:rowOff>
    </xdr:from>
    <xdr:to>
      <xdr:col>19</xdr:col>
      <xdr:colOff>1708150</xdr:colOff>
      <xdr:row>2</xdr:row>
      <xdr:rowOff>198967</xdr:rowOff>
    </xdr:to>
    <xdr:pic macro="[1]!DesignIconClicked">
      <xdr:nvPicPr>
        <xdr:cNvPr id="174423" name="BExEU5K7EPSQ64ZGAISASF4EDMDN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150" y="609600"/>
          <a:ext cx="35560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1147233</xdr:colOff>
      <xdr:row>3</xdr:row>
      <xdr:rowOff>208844</xdr:rowOff>
    </xdr:from>
    <xdr:to>
      <xdr:col>10</xdr:col>
      <xdr:colOff>1127478</xdr:colOff>
      <xdr:row>4</xdr:row>
      <xdr:rowOff>193322</xdr:rowOff>
    </xdr:to>
    <xdr:pic macro="[1]!DesignIconClicked">
      <xdr:nvPicPr>
        <xdr:cNvPr id="174424" name="BExVVNMY3EOVGICVTUJZIOT1853E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10414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1136650</xdr:colOff>
      <xdr:row>1</xdr:row>
      <xdr:rowOff>207433</xdr:rowOff>
    </xdr:from>
    <xdr:to>
      <xdr:col>13</xdr:col>
      <xdr:colOff>1116894</xdr:colOff>
      <xdr:row>2</xdr:row>
      <xdr:rowOff>198967</xdr:rowOff>
    </xdr:to>
    <xdr:pic macro="[1]!DesignIconClicked">
      <xdr:nvPicPr>
        <xdr:cNvPr id="174425" name="BEx5OQBNDZ8CQXXOYX2CXV5GSV4G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6096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1157817</xdr:colOff>
      <xdr:row>6</xdr:row>
      <xdr:rowOff>200378</xdr:rowOff>
    </xdr:from>
    <xdr:to>
      <xdr:col>7</xdr:col>
      <xdr:colOff>1138061</xdr:colOff>
      <xdr:row>6</xdr:row>
      <xdr:rowOff>200378</xdr:rowOff>
    </xdr:to>
    <xdr:pic macro="[1]!DesignIconClicked">
      <xdr:nvPicPr>
        <xdr:cNvPr id="174426" name="BExW2GHROLXF5TFWXNPTIG7QNER8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1126067</xdr:colOff>
      <xdr:row>6</xdr:row>
      <xdr:rowOff>200378</xdr:rowOff>
    </xdr:from>
    <xdr:to>
      <xdr:col>16</xdr:col>
      <xdr:colOff>1106311</xdr:colOff>
      <xdr:row>6</xdr:row>
      <xdr:rowOff>200378</xdr:rowOff>
    </xdr:to>
    <xdr:pic macro="[1]!DesignIconClicked">
      <xdr:nvPicPr>
        <xdr:cNvPr id="174427" name="BExKP1YFKQ5K572D03WZ108R2BCH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1168400</xdr:colOff>
      <xdr:row>6</xdr:row>
      <xdr:rowOff>200378</xdr:rowOff>
    </xdr:from>
    <xdr:to>
      <xdr:col>4</xdr:col>
      <xdr:colOff>1148644</xdr:colOff>
      <xdr:row>6</xdr:row>
      <xdr:rowOff>200378</xdr:rowOff>
    </xdr:to>
    <xdr:pic macro="[1]!DesignIconClicked">
      <xdr:nvPicPr>
        <xdr:cNvPr id="174428" name="BEx9IR26H24JPKXKODFQUAW1AVT5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1168400</xdr:colOff>
      <xdr:row>1</xdr:row>
      <xdr:rowOff>207433</xdr:rowOff>
    </xdr:from>
    <xdr:to>
      <xdr:col>4</xdr:col>
      <xdr:colOff>1148644</xdr:colOff>
      <xdr:row>2</xdr:row>
      <xdr:rowOff>198967</xdr:rowOff>
    </xdr:to>
    <xdr:pic macro="[1]!DesignIconClicked">
      <xdr:nvPicPr>
        <xdr:cNvPr id="174429" name="BEx7KZCER671T9W4KQA13GZWKNJI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6096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1115483</xdr:colOff>
      <xdr:row>5</xdr:row>
      <xdr:rowOff>203200</xdr:rowOff>
    </xdr:from>
    <xdr:to>
      <xdr:col>19</xdr:col>
      <xdr:colOff>1708150</xdr:colOff>
      <xdr:row>6</xdr:row>
      <xdr:rowOff>187678</xdr:rowOff>
    </xdr:to>
    <xdr:pic macro="[1]!DesignIconClicked">
      <xdr:nvPicPr>
        <xdr:cNvPr id="174430" name="BEx1MRIQS5UDGOCS9LJAU7OSV0KT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150" y="1473200"/>
          <a:ext cx="35560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1136650</xdr:colOff>
      <xdr:row>5</xdr:row>
      <xdr:rowOff>203200</xdr:rowOff>
    </xdr:from>
    <xdr:to>
      <xdr:col>13</xdr:col>
      <xdr:colOff>1116894</xdr:colOff>
      <xdr:row>6</xdr:row>
      <xdr:rowOff>187678</xdr:rowOff>
    </xdr:to>
    <xdr:pic macro="[1]!DesignIconClicked">
      <xdr:nvPicPr>
        <xdr:cNvPr id="174431" name="BExW19SBUN2MK757I4D9MSEQPW47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14732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1147233</xdr:colOff>
      <xdr:row>2</xdr:row>
      <xdr:rowOff>211667</xdr:rowOff>
    </xdr:from>
    <xdr:to>
      <xdr:col>10</xdr:col>
      <xdr:colOff>1127478</xdr:colOff>
      <xdr:row>3</xdr:row>
      <xdr:rowOff>196144</xdr:rowOff>
    </xdr:to>
    <xdr:pic macro="[1]!DesignIconClicked">
      <xdr:nvPicPr>
        <xdr:cNvPr id="174432" name="BEx3TZUEBTPSJQCDKW4TCIPUPA0V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8255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1136650</xdr:colOff>
      <xdr:row>4</xdr:row>
      <xdr:rowOff>206022</xdr:rowOff>
    </xdr:from>
    <xdr:to>
      <xdr:col>13</xdr:col>
      <xdr:colOff>1116894</xdr:colOff>
      <xdr:row>5</xdr:row>
      <xdr:rowOff>190500</xdr:rowOff>
    </xdr:to>
    <xdr:pic macro="[1]!DesignIconClicked">
      <xdr:nvPicPr>
        <xdr:cNvPr id="174433" name="BExEVF9LDN885DE758QWXLGZJWXQ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12573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1720144</xdr:colOff>
      <xdr:row>2</xdr:row>
      <xdr:rowOff>211667</xdr:rowOff>
    </xdr:from>
    <xdr:to>
      <xdr:col>22</xdr:col>
      <xdr:colOff>1725083</xdr:colOff>
      <xdr:row>3</xdr:row>
      <xdr:rowOff>196144</xdr:rowOff>
    </xdr:to>
    <xdr:pic macro="[1]!DesignIconClicked">
      <xdr:nvPicPr>
        <xdr:cNvPr id="174434" name="BExQFJ27AFFWEDPF1UNSLHHVLHR0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1200" y="825500"/>
          <a:ext cx="357505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1147233</xdr:colOff>
      <xdr:row>6</xdr:row>
      <xdr:rowOff>200378</xdr:rowOff>
    </xdr:from>
    <xdr:to>
      <xdr:col>10</xdr:col>
      <xdr:colOff>1127478</xdr:colOff>
      <xdr:row>6</xdr:row>
      <xdr:rowOff>200378</xdr:rowOff>
    </xdr:to>
    <xdr:pic macro="[1]!DesignIconClicked">
      <xdr:nvPicPr>
        <xdr:cNvPr id="174435" name="BExXQOB1UHS96SMTMJZ4DXBUDQ9X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1157817</xdr:colOff>
      <xdr:row>5</xdr:row>
      <xdr:rowOff>203200</xdr:rowOff>
    </xdr:from>
    <xdr:to>
      <xdr:col>7</xdr:col>
      <xdr:colOff>1138061</xdr:colOff>
      <xdr:row>6</xdr:row>
      <xdr:rowOff>187678</xdr:rowOff>
    </xdr:to>
    <xdr:pic macro="[1]!DesignIconClicked">
      <xdr:nvPicPr>
        <xdr:cNvPr id="174436" name="BExZU3DCLBNPTLR3FF1G8STSL5OZ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14732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206022</xdr:rowOff>
    </xdr:from>
    <xdr:to>
      <xdr:col>1</xdr:col>
      <xdr:colOff>1159228</xdr:colOff>
      <xdr:row>5</xdr:row>
      <xdr:rowOff>190500</xdr:rowOff>
    </xdr:to>
    <xdr:pic macro="[1]!DesignIconClicked">
      <xdr:nvPicPr>
        <xdr:cNvPr id="174437" name="BEx9285Q5CCN0SCZ7ANU99DQST68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"/>
          <a:ext cx="321945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1147233</xdr:colOff>
      <xdr:row>6</xdr:row>
      <xdr:rowOff>200378</xdr:rowOff>
    </xdr:from>
    <xdr:to>
      <xdr:col>10</xdr:col>
      <xdr:colOff>1127478</xdr:colOff>
      <xdr:row>6</xdr:row>
      <xdr:rowOff>200378</xdr:rowOff>
    </xdr:to>
    <xdr:pic macro="[1]!DesignIconClicked">
      <xdr:nvPicPr>
        <xdr:cNvPr id="174438" name="BExZU5RIKM9RMGYDTUN9HPJN26FZ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1136650</xdr:colOff>
      <xdr:row>6</xdr:row>
      <xdr:rowOff>200378</xdr:rowOff>
    </xdr:from>
    <xdr:to>
      <xdr:col>13</xdr:col>
      <xdr:colOff>1116894</xdr:colOff>
      <xdr:row>6</xdr:row>
      <xdr:rowOff>200378</xdr:rowOff>
    </xdr:to>
    <xdr:pic macro="[1]!DesignIconClicked">
      <xdr:nvPicPr>
        <xdr:cNvPr id="174439" name="BExEXLC1OUYNZTI823GWGESYAYS8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1720144</xdr:colOff>
      <xdr:row>0</xdr:row>
      <xdr:rowOff>400050</xdr:rowOff>
    </xdr:from>
    <xdr:to>
      <xdr:col>22</xdr:col>
      <xdr:colOff>1725083</xdr:colOff>
      <xdr:row>1</xdr:row>
      <xdr:rowOff>194733</xdr:rowOff>
    </xdr:to>
    <xdr:pic macro="[1]!DesignIconClicked">
      <xdr:nvPicPr>
        <xdr:cNvPr id="174440" name="BExOA8EX21TLDY0A6Y9CHUF1KKA1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1200" y="400050"/>
          <a:ext cx="3575050" cy="19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1157817</xdr:colOff>
      <xdr:row>1</xdr:row>
      <xdr:rowOff>207433</xdr:rowOff>
    </xdr:from>
    <xdr:to>
      <xdr:col>7</xdr:col>
      <xdr:colOff>1138061</xdr:colOff>
      <xdr:row>2</xdr:row>
      <xdr:rowOff>198967</xdr:rowOff>
    </xdr:to>
    <xdr:pic macro="[1]!DesignIconClicked">
      <xdr:nvPicPr>
        <xdr:cNvPr id="174441" name="BEx9250IMI8AIKBQVMQPC9ABIF5Z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6096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1168400</xdr:colOff>
      <xdr:row>6</xdr:row>
      <xdr:rowOff>200378</xdr:rowOff>
    </xdr:from>
    <xdr:to>
      <xdr:col>4</xdr:col>
      <xdr:colOff>1148644</xdr:colOff>
      <xdr:row>6</xdr:row>
      <xdr:rowOff>200378</xdr:rowOff>
    </xdr:to>
    <xdr:pic macro="[1]!DesignIconClicked">
      <xdr:nvPicPr>
        <xdr:cNvPr id="174442" name="BExBDZYXBG5O9GFF9MFH4ETKI7TW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1168400</xdr:colOff>
      <xdr:row>6</xdr:row>
      <xdr:rowOff>200378</xdr:rowOff>
    </xdr:from>
    <xdr:to>
      <xdr:col>4</xdr:col>
      <xdr:colOff>1148644</xdr:colOff>
      <xdr:row>6</xdr:row>
      <xdr:rowOff>200378</xdr:rowOff>
    </xdr:to>
    <xdr:pic macro="[1]!DesignIconClicked">
      <xdr:nvPicPr>
        <xdr:cNvPr id="174443" name="BExVZ7B5QNX1SHLBMSWODXLEHGMO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</xdr:row>
      <xdr:rowOff>200378</xdr:rowOff>
    </xdr:from>
    <xdr:to>
      <xdr:col>1</xdr:col>
      <xdr:colOff>1159228</xdr:colOff>
      <xdr:row>6</xdr:row>
      <xdr:rowOff>200378</xdr:rowOff>
    </xdr:to>
    <xdr:pic macro="[1]!DesignIconClicked">
      <xdr:nvPicPr>
        <xdr:cNvPr id="174444" name="BExMFEHOBABSCF7HLEHXP4ZN52QF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10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1136650</xdr:colOff>
      <xdr:row>6</xdr:row>
      <xdr:rowOff>200378</xdr:rowOff>
    </xdr:from>
    <xdr:to>
      <xdr:col>13</xdr:col>
      <xdr:colOff>1116894</xdr:colOff>
      <xdr:row>6</xdr:row>
      <xdr:rowOff>200378</xdr:rowOff>
    </xdr:to>
    <xdr:pic macro="[1]!DesignIconClicked">
      <xdr:nvPicPr>
        <xdr:cNvPr id="174445" name="BExQK53DKBG6C9X4G6DV3R40QOZA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1147233</xdr:colOff>
      <xdr:row>4</xdr:row>
      <xdr:rowOff>206022</xdr:rowOff>
    </xdr:from>
    <xdr:to>
      <xdr:col>10</xdr:col>
      <xdr:colOff>1127478</xdr:colOff>
      <xdr:row>5</xdr:row>
      <xdr:rowOff>190500</xdr:rowOff>
    </xdr:to>
    <xdr:pic macro="[1]!DesignIconClicked">
      <xdr:nvPicPr>
        <xdr:cNvPr id="174446" name="BExKSVD8PZ3ZC01VPY1HKWGNZINB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12573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1126067</xdr:colOff>
      <xdr:row>5</xdr:row>
      <xdr:rowOff>203200</xdr:rowOff>
    </xdr:from>
    <xdr:to>
      <xdr:col>16</xdr:col>
      <xdr:colOff>1106311</xdr:colOff>
      <xdr:row>6</xdr:row>
      <xdr:rowOff>187678</xdr:rowOff>
    </xdr:to>
    <xdr:pic macro="[1]!DesignIconClicked">
      <xdr:nvPicPr>
        <xdr:cNvPr id="174447" name="BExBEU8O2FT0ASKB9QNXI3PJ1W5K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14732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1136650</xdr:colOff>
      <xdr:row>6</xdr:row>
      <xdr:rowOff>200378</xdr:rowOff>
    </xdr:from>
    <xdr:to>
      <xdr:col>13</xdr:col>
      <xdr:colOff>1116894</xdr:colOff>
      <xdr:row>6</xdr:row>
      <xdr:rowOff>200378</xdr:rowOff>
    </xdr:to>
    <xdr:pic macro="[1]!DesignIconClicked">
      <xdr:nvPicPr>
        <xdr:cNvPr id="174448" name="BExIUJ9R7XEYV2E0554WDZZT2OAK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1168400</xdr:colOff>
      <xdr:row>2</xdr:row>
      <xdr:rowOff>211667</xdr:rowOff>
    </xdr:from>
    <xdr:to>
      <xdr:col>4</xdr:col>
      <xdr:colOff>1148644</xdr:colOff>
      <xdr:row>3</xdr:row>
      <xdr:rowOff>196144</xdr:rowOff>
    </xdr:to>
    <xdr:pic macro="[1]!DesignIconClicked">
      <xdr:nvPicPr>
        <xdr:cNvPr id="174449" name="BEx9KAT2FZG2MPBLIEM867DI90IT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8255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1157817</xdr:colOff>
      <xdr:row>3</xdr:row>
      <xdr:rowOff>208844</xdr:rowOff>
    </xdr:from>
    <xdr:to>
      <xdr:col>7</xdr:col>
      <xdr:colOff>1138061</xdr:colOff>
      <xdr:row>4</xdr:row>
      <xdr:rowOff>193322</xdr:rowOff>
    </xdr:to>
    <xdr:pic macro="[1]!DesignIconClicked">
      <xdr:nvPicPr>
        <xdr:cNvPr id="174450" name="BExMM88PJNLMUDYA3SO3ORG1ENSU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10414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1157817</xdr:colOff>
      <xdr:row>6</xdr:row>
      <xdr:rowOff>200378</xdr:rowOff>
    </xdr:from>
    <xdr:to>
      <xdr:col>7</xdr:col>
      <xdr:colOff>1138061</xdr:colOff>
      <xdr:row>6</xdr:row>
      <xdr:rowOff>200378</xdr:rowOff>
    </xdr:to>
    <xdr:pic macro="[1]!DesignIconClicked">
      <xdr:nvPicPr>
        <xdr:cNvPr id="174451" name="BExOMCH6CI7HWR7ES95L946LLPC4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1126067</xdr:colOff>
      <xdr:row>3</xdr:row>
      <xdr:rowOff>208844</xdr:rowOff>
    </xdr:from>
    <xdr:to>
      <xdr:col>16</xdr:col>
      <xdr:colOff>1106311</xdr:colOff>
      <xdr:row>4</xdr:row>
      <xdr:rowOff>193322</xdr:rowOff>
    </xdr:to>
    <xdr:pic macro="[1]!DesignIconClicked">
      <xdr:nvPicPr>
        <xdr:cNvPr id="174452" name="BExEYVCAKTLNKJYFVV1EDCQ7GRWO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10414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1126067</xdr:colOff>
      <xdr:row>6</xdr:row>
      <xdr:rowOff>200378</xdr:rowOff>
    </xdr:from>
    <xdr:to>
      <xdr:col>16</xdr:col>
      <xdr:colOff>1106311</xdr:colOff>
      <xdr:row>6</xdr:row>
      <xdr:rowOff>200378</xdr:rowOff>
    </xdr:to>
    <xdr:pic macro="[1]!DesignIconClicked">
      <xdr:nvPicPr>
        <xdr:cNvPr id="174453" name="BExETURSJS8VE2V9HWGJYWDTB57U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</xdr:row>
      <xdr:rowOff>200378</xdr:rowOff>
    </xdr:from>
    <xdr:to>
      <xdr:col>1</xdr:col>
      <xdr:colOff>1159228</xdr:colOff>
      <xdr:row>6</xdr:row>
      <xdr:rowOff>200378</xdr:rowOff>
    </xdr:to>
    <xdr:pic macro="[1]!DesignIconClicked">
      <xdr:nvPicPr>
        <xdr:cNvPr id="174454" name="BEx3G1ZUUEOKVM17OB64K39H1WJK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10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1720144</xdr:colOff>
      <xdr:row>3</xdr:row>
      <xdr:rowOff>208844</xdr:rowOff>
    </xdr:from>
    <xdr:to>
      <xdr:col>22</xdr:col>
      <xdr:colOff>1725083</xdr:colOff>
      <xdr:row>4</xdr:row>
      <xdr:rowOff>193322</xdr:rowOff>
    </xdr:to>
    <xdr:pic macro="[1]!DesignIconClicked">
      <xdr:nvPicPr>
        <xdr:cNvPr id="174455" name="BExMDUW9VGA8XMZRY2CJIMBM0CF8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1200" y="1041400"/>
          <a:ext cx="357505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1147233</xdr:colOff>
      <xdr:row>6</xdr:row>
      <xdr:rowOff>200378</xdr:rowOff>
    </xdr:from>
    <xdr:to>
      <xdr:col>10</xdr:col>
      <xdr:colOff>1127478</xdr:colOff>
      <xdr:row>6</xdr:row>
      <xdr:rowOff>200378</xdr:rowOff>
    </xdr:to>
    <xdr:pic macro="[1]!DesignIconClicked">
      <xdr:nvPicPr>
        <xdr:cNvPr id="174456" name="BExCXP1PNLTU0LSTY1O03KP8TFOX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203200</xdr:rowOff>
    </xdr:from>
    <xdr:to>
      <xdr:col>1</xdr:col>
      <xdr:colOff>1159228</xdr:colOff>
      <xdr:row>6</xdr:row>
      <xdr:rowOff>187678</xdr:rowOff>
    </xdr:to>
    <xdr:pic macro="[1]!DesignIconClicked">
      <xdr:nvPicPr>
        <xdr:cNvPr id="174457" name="BExQ5A9ZAHTI5KY683DGG89P00RN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200"/>
          <a:ext cx="321945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1147233</xdr:colOff>
      <xdr:row>5</xdr:row>
      <xdr:rowOff>203200</xdr:rowOff>
    </xdr:from>
    <xdr:to>
      <xdr:col>10</xdr:col>
      <xdr:colOff>1127478</xdr:colOff>
      <xdr:row>6</xdr:row>
      <xdr:rowOff>187678</xdr:rowOff>
    </xdr:to>
    <xdr:pic macro="[1]!DesignIconClicked">
      <xdr:nvPicPr>
        <xdr:cNvPr id="174458" name="BEx9JF6TMXLDF6Q4YXWQ5Q7QK2LC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14732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1126067</xdr:colOff>
      <xdr:row>2</xdr:row>
      <xdr:rowOff>211667</xdr:rowOff>
    </xdr:from>
    <xdr:to>
      <xdr:col>16</xdr:col>
      <xdr:colOff>1106311</xdr:colOff>
      <xdr:row>3</xdr:row>
      <xdr:rowOff>196144</xdr:rowOff>
    </xdr:to>
    <xdr:pic macro="[1]!DesignIconClicked">
      <xdr:nvPicPr>
        <xdr:cNvPr id="174459" name="BExKP9LI588FDWXWFBHKXL11QXCH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8255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1126067</xdr:colOff>
      <xdr:row>1</xdr:row>
      <xdr:rowOff>207433</xdr:rowOff>
    </xdr:from>
    <xdr:to>
      <xdr:col>16</xdr:col>
      <xdr:colOff>1106311</xdr:colOff>
      <xdr:row>2</xdr:row>
      <xdr:rowOff>198967</xdr:rowOff>
    </xdr:to>
    <xdr:pic macro="[1]!DesignIconClicked">
      <xdr:nvPicPr>
        <xdr:cNvPr id="174460" name="BExD65ZLSMGJKJVF6PCQTW83HW70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6096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1168400</xdr:colOff>
      <xdr:row>5</xdr:row>
      <xdr:rowOff>203200</xdr:rowOff>
    </xdr:from>
    <xdr:to>
      <xdr:col>4</xdr:col>
      <xdr:colOff>1148644</xdr:colOff>
      <xdr:row>6</xdr:row>
      <xdr:rowOff>187678</xdr:rowOff>
    </xdr:to>
    <xdr:pic macro="[1]!DesignIconClicked">
      <xdr:nvPicPr>
        <xdr:cNvPr id="174461" name="BExB9DHHU6Z6M10PAX45Z8USP6G9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4732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1115483</xdr:colOff>
      <xdr:row>4</xdr:row>
      <xdr:rowOff>206022</xdr:rowOff>
    </xdr:from>
    <xdr:to>
      <xdr:col>19</xdr:col>
      <xdr:colOff>1708150</xdr:colOff>
      <xdr:row>5</xdr:row>
      <xdr:rowOff>190500</xdr:rowOff>
    </xdr:to>
    <xdr:pic macro="[1]!DesignIconClicked">
      <xdr:nvPicPr>
        <xdr:cNvPr id="174462" name="BExIURYOE6DKPPZS2Z9VIVCTHR63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150" y="1257300"/>
          <a:ext cx="35560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1136650</xdr:colOff>
      <xdr:row>2</xdr:row>
      <xdr:rowOff>211667</xdr:rowOff>
    </xdr:from>
    <xdr:to>
      <xdr:col>13</xdr:col>
      <xdr:colOff>1116894</xdr:colOff>
      <xdr:row>3</xdr:row>
      <xdr:rowOff>196144</xdr:rowOff>
    </xdr:to>
    <xdr:pic macro="[1]!DesignIconClicked">
      <xdr:nvPicPr>
        <xdr:cNvPr id="174463" name="BEx7J47OB0JLNBYQ857RV3S3ILLO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8255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1126067</xdr:colOff>
      <xdr:row>6</xdr:row>
      <xdr:rowOff>200378</xdr:rowOff>
    </xdr:from>
    <xdr:to>
      <xdr:col>16</xdr:col>
      <xdr:colOff>1106311</xdr:colOff>
      <xdr:row>6</xdr:row>
      <xdr:rowOff>200378</xdr:rowOff>
    </xdr:to>
    <xdr:pic macro="[1]!DesignIconClicked">
      <xdr:nvPicPr>
        <xdr:cNvPr id="174464" name="BExOMRWQEAHJ05GCNFOTEXWL9GCP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1168400</xdr:colOff>
      <xdr:row>6</xdr:row>
      <xdr:rowOff>200378</xdr:rowOff>
    </xdr:from>
    <xdr:to>
      <xdr:col>4</xdr:col>
      <xdr:colOff>1148644</xdr:colOff>
      <xdr:row>6</xdr:row>
      <xdr:rowOff>200378</xdr:rowOff>
    </xdr:to>
    <xdr:pic macro="[1]!DesignIconClicked">
      <xdr:nvPicPr>
        <xdr:cNvPr id="174465" name="BExZJ5K8L190U14UPXP00Y4AUXT6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1126067</xdr:colOff>
      <xdr:row>4</xdr:row>
      <xdr:rowOff>206022</xdr:rowOff>
    </xdr:from>
    <xdr:to>
      <xdr:col>16</xdr:col>
      <xdr:colOff>1106311</xdr:colOff>
      <xdr:row>5</xdr:row>
      <xdr:rowOff>190500</xdr:rowOff>
    </xdr:to>
    <xdr:pic macro="[1]!DesignIconClicked">
      <xdr:nvPicPr>
        <xdr:cNvPr id="174466" name="BExGOIEFWQMWDRMADA2ZQ2J51HNO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12573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1168400</xdr:colOff>
      <xdr:row>3</xdr:row>
      <xdr:rowOff>208844</xdr:rowOff>
    </xdr:from>
    <xdr:to>
      <xdr:col>4</xdr:col>
      <xdr:colOff>1148644</xdr:colOff>
      <xdr:row>4</xdr:row>
      <xdr:rowOff>193322</xdr:rowOff>
    </xdr:to>
    <xdr:pic macro="[1]!DesignIconClicked">
      <xdr:nvPicPr>
        <xdr:cNvPr id="174467" name="BEx7DQWP7U90VEX7K4M6T92O5CW2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0414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1136650</xdr:colOff>
      <xdr:row>3</xdr:row>
      <xdr:rowOff>208844</xdr:rowOff>
    </xdr:from>
    <xdr:to>
      <xdr:col>13</xdr:col>
      <xdr:colOff>1116894</xdr:colOff>
      <xdr:row>4</xdr:row>
      <xdr:rowOff>193322</xdr:rowOff>
    </xdr:to>
    <xdr:pic macro="[1]!DesignIconClicked">
      <xdr:nvPicPr>
        <xdr:cNvPr id="174468" name="BEx5HZPTCPMIITVO45H1EM0GMKBV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10414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211667</xdr:rowOff>
    </xdr:from>
    <xdr:to>
      <xdr:col>1</xdr:col>
      <xdr:colOff>1159228</xdr:colOff>
      <xdr:row>3</xdr:row>
      <xdr:rowOff>196144</xdr:rowOff>
    </xdr:to>
    <xdr:pic macro="[1]!DesignIconClicked">
      <xdr:nvPicPr>
        <xdr:cNvPr id="174469" name="BEx7ABKSWN2X9H59SLT7C9YL6947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500"/>
          <a:ext cx="321945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1115483</xdr:colOff>
      <xdr:row>2</xdr:row>
      <xdr:rowOff>211667</xdr:rowOff>
    </xdr:from>
    <xdr:to>
      <xdr:col>19</xdr:col>
      <xdr:colOff>1708150</xdr:colOff>
      <xdr:row>3</xdr:row>
      <xdr:rowOff>196144</xdr:rowOff>
    </xdr:to>
    <xdr:pic macro="[1]!DesignIconClicked">
      <xdr:nvPicPr>
        <xdr:cNvPr id="174470" name="BExO4LD5ICD92YGG66B2IQNMLHYP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150" y="825500"/>
          <a:ext cx="35560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1136650</xdr:colOff>
      <xdr:row>6</xdr:row>
      <xdr:rowOff>200378</xdr:rowOff>
    </xdr:from>
    <xdr:to>
      <xdr:col>13</xdr:col>
      <xdr:colOff>1116894</xdr:colOff>
      <xdr:row>6</xdr:row>
      <xdr:rowOff>200378</xdr:rowOff>
    </xdr:to>
    <xdr:pic macro="[1]!DesignIconClicked">
      <xdr:nvPicPr>
        <xdr:cNvPr id="174471" name="BExO8ODE9018XKS8W46VGG9SHQJG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965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1168400</xdr:colOff>
      <xdr:row>4</xdr:row>
      <xdr:rowOff>206022</xdr:rowOff>
    </xdr:from>
    <xdr:to>
      <xdr:col>4</xdr:col>
      <xdr:colOff>1148644</xdr:colOff>
      <xdr:row>5</xdr:row>
      <xdr:rowOff>190500</xdr:rowOff>
    </xdr:to>
    <xdr:pic macro="[1]!DesignIconClicked">
      <xdr:nvPicPr>
        <xdr:cNvPr id="174472" name="BEx1N85I64FF6X7CLL1NCM0T65X1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2573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1126067</xdr:colOff>
      <xdr:row>6</xdr:row>
      <xdr:rowOff>200378</xdr:rowOff>
    </xdr:from>
    <xdr:to>
      <xdr:col>16</xdr:col>
      <xdr:colOff>1106311</xdr:colOff>
      <xdr:row>6</xdr:row>
      <xdr:rowOff>200378</xdr:rowOff>
    </xdr:to>
    <xdr:pic macro="[1]!DesignIconClicked">
      <xdr:nvPicPr>
        <xdr:cNvPr id="174473" name="BExS7LHEZWOHJRBVR29TYDTHD8C2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3900" y="1689100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1147233</xdr:colOff>
      <xdr:row>1</xdr:row>
      <xdr:rowOff>207433</xdr:rowOff>
    </xdr:from>
    <xdr:to>
      <xdr:col>10</xdr:col>
      <xdr:colOff>1127478</xdr:colOff>
      <xdr:row>2</xdr:row>
      <xdr:rowOff>198967</xdr:rowOff>
    </xdr:to>
    <xdr:pic macro="[1]!DesignIconClicked">
      <xdr:nvPicPr>
        <xdr:cNvPr id="174474" name="BExW5T9P4QFQYX0LPXFFVI8ESD8N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6096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1720144</xdr:colOff>
      <xdr:row>1</xdr:row>
      <xdr:rowOff>207433</xdr:rowOff>
    </xdr:from>
    <xdr:to>
      <xdr:col>22</xdr:col>
      <xdr:colOff>1725083</xdr:colOff>
      <xdr:row>2</xdr:row>
      <xdr:rowOff>198967</xdr:rowOff>
    </xdr:to>
    <xdr:pic macro="[1]!DesignIconClicked">
      <xdr:nvPicPr>
        <xdr:cNvPr id="174475" name="BExQEGUHNJNCXL7B9DHLBJ6NOXSX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1200" y="609600"/>
          <a:ext cx="357505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1157817</xdr:colOff>
      <xdr:row>4</xdr:row>
      <xdr:rowOff>206022</xdr:rowOff>
    </xdr:from>
    <xdr:to>
      <xdr:col>7</xdr:col>
      <xdr:colOff>1138061</xdr:colOff>
      <xdr:row>5</xdr:row>
      <xdr:rowOff>190500</xdr:rowOff>
    </xdr:to>
    <xdr:pic macro="[1]!DesignIconClicked">
      <xdr:nvPicPr>
        <xdr:cNvPr id="174476" name="BEx7IO6CIXF3G7J43JSP0YI19FLP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1257300"/>
          <a:ext cx="2336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</xdr:row>
      <xdr:rowOff>208844</xdr:rowOff>
    </xdr:from>
    <xdr:to>
      <xdr:col>1</xdr:col>
      <xdr:colOff>1159228</xdr:colOff>
      <xdr:row>4</xdr:row>
      <xdr:rowOff>193322</xdr:rowOff>
    </xdr:to>
    <xdr:pic macro="[1]!DesignIconClicked">
      <xdr:nvPicPr>
        <xdr:cNvPr id="174477" name="BExS2ITECWHFCT8HX6ICEQTH9A7W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400"/>
          <a:ext cx="321945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207433</xdr:rowOff>
    </xdr:from>
    <xdr:to>
      <xdr:col>1</xdr:col>
      <xdr:colOff>1159228</xdr:colOff>
      <xdr:row>2</xdr:row>
      <xdr:rowOff>198967</xdr:rowOff>
    </xdr:to>
    <xdr:pic macro="[1]!DesignIconClicked">
      <xdr:nvPicPr>
        <xdr:cNvPr id="174478" name="BExMPUB99LFSPL395OE4NMDVGXEY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321945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</xdr:row>
      <xdr:rowOff>200378</xdr:rowOff>
    </xdr:from>
    <xdr:to>
      <xdr:col>1</xdr:col>
      <xdr:colOff>1159228</xdr:colOff>
      <xdr:row>6</xdr:row>
      <xdr:rowOff>200378</xdr:rowOff>
    </xdr:to>
    <xdr:pic macro="[1]!DesignIconClicked">
      <xdr:nvPicPr>
        <xdr:cNvPr id="174479" name="BExSGPI5B385OB7KC376RZYS3R43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10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</xdr:row>
      <xdr:rowOff>200378</xdr:rowOff>
    </xdr:from>
    <xdr:to>
      <xdr:col>1</xdr:col>
      <xdr:colOff>1159228</xdr:colOff>
      <xdr:row>6</xdr:row>
      <xdr:rowOff>200378</xdr:rowOff>
    </xdr:to>
    <xdr:pic macro="[1]!DesignIconClicked">
      <xdr:nvPicPr>
        <xdr:cNvPr id="174480" name="BExOIXQVNSM8YSJH7VWOW8N5C405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100"/>
          <a:ext cx="3219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1115483</xdr:colOff>
      <xdr:row>3</xdr:row>
      <xdr:rowOff>208844</xdr:rowOff>
    </xdr:from>
    <xdr:to>
      <xdr:col>19</xdr:col>
      <xdr:colOff>1708150</xdr:colOff>
      <xdr:row>4</xdr:row>
      <xdr:rowOff>193322</xdr:rowOff>
    </xdr:to>
    <xdr:pic macro="[1]!DesignIconClicked">
      <xdr:nvPicPr>
        <xdr:cNvPr id="174481" name="BExO97P849DX99P79KVSRNA8Y8RS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150" y="1041400"/>
          <a:ext cx="35560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25400</xdr:colOff>
      <xdr:row>19</xdr:row>
      <xdr:rowOff>12700</xdr:rowOff>
    </xdr:from>
    <xdr:to>
      <xdr:col>0</xdr:col>
      <xdr:colOff>76200</xdr:colOff>
      <xdr:row>19</xdr:row>
      <xdr:rowOff>63500</xdr:rowOff>
    </xdr:to>
    <xdr:pic macro="[1]!DesignIconClicked">
      <xdr:nvPicPr>
        <xdr:cNvPr id="2" name="BEx3HUQFB9P8YNGR6JW2AUFJZ7OZ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97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0</xdr:col>
      <xdr:colOff>25400</xdr:colOff>
      <xdr:row>19</xdr:row>
      <xdr:rowOff>88900</xdr:rowOff>
    </xdr:from>
    <xdr:to>
      <xdr:col>0</xdr:col>
      <xdr:colOff>76200</xdr:colOff>
      <xdr:row>19</xdr:row>
      <xdr:rowOff>139700</xdr:rowOff>
    </xdr:to>
    <xdr:pic macro="[1]!DesignIconClicked">
      <xdr:nvPicPr>
        <xdr:cNvPr id="3" name="BExMBQX75FQSW2SMXGATA3CCZ883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559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18</xdr:row>
      <xdr:rowOff>12700</xdr:rowOff>
    </xdr:from>
    <xdr:to>
      <xdr:col>1</xdr:col>
      <xdr:colOff>76200</xdr:colOff>
      <xdr:row>18</xdr:row>
      <xdr:rowOff>63500</xdr:rowOff>
    </xdr:to>
    <xdr:pic macro="[1]!DesignIconClicked">
      <xdr:nvPicPr>
        <xdr:cNvPr id="4" name="BExXRQILWJV72ULCFTLQFA0Y5YMH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8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</xdr:col>
      <xdr:colOff>25400</xdr:colOff>
      <xdr:row>18</xdr:row>
      <xdr:rowOff>88900</xdr:rowOff>
    </xdr:from>
    <xdr:to>
      <xdr:col>1</xdr:col>
      <xdr:colOff>76200</xdr:colOff>
      <xdr:row>18</xdr:row>
      <xdr:rowOff>139700</xdr:rowOff>
    </xdr:to>
    <xdr:pic macro="[1]!DesignIconClicked">
      <xdr:nvPicPr>
        <xdr:cNvPr id="5" name="BEx9EM42D1GUCSDPU4B9IKGMIHPI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8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18</xdr:row>
      <xdr:rowOff>12700</xdr:rowOff>
    </xdr:from>
    <xdr:to>
      <xdr:col>2</xdr:col>
      <xdr:colOff>69850</xdr:colOff>
      <xdr:row>18</xdr:row>
      <xdr:rowOff>63500</xdr:rowOff>
    </xdr:to>
    <xdr:pic macro="[1]!DesignIconClicked">
      <xdr:nvPicPr>
        <xdr:cNvPr id="6" name="BExZPT66TERL7BK8PC9JIMWJ561D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2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</xdr:col>
      <xdr:colOff>19050</xdr:colOff>
      <xdr:row>18</xdr:row>
      <xdr:rowOff>88900</xdr:rowOff>
    </xdr:from>
    <xdr:to>
      <xdr:col>2</xdr:col>
      <xdr:colOff>69850</xdr:colOff>
      <xdr:row>18</xdr:row>
      <xdr:rowOff>139700</xdr:rowOff>
    </xdr:to>
    <xdr:pic macro="[1]!DesignIconClicked">
      <xdr:nvPicPr>
        <xdr:cNvPr id="7" name="BExXZSXAMFS81KSH9SV5ENYY8AEH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2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18</xdr:row>
      <xdr:rowOff>12700</xdr:rowOff>
    </xdr:from>
    <xdr:to>
      <xdr:col>3</xdr:col>
      <xdr:colOff>76200</xdr:colOff>
      <xdr:row>18</xdr:row>
      <xdr:rowOff>63500</xdr:rowOff>
    </xdr:to>
    <xdr:pic macro="[1]!DesignIconClicked">
      <xdr:nvPicPr>
        <xdr:cNvPr id="8" name="BExS6AQAARY1QFOZLP6FBHKZZMLJ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3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3</xdr:col>
      <xdr:colOff>25400</xdr:colOff>
      <xdr:row>18</xdr:row>
      <xdr:rowOff>88900</xdr:rowOff>
    </xdr:from>
    <xdr:to>
      <xdr:col>3</xdr:col>
      <xdr:colOff>76200</xdr:colOff>
      <xdr:row>18</xdr:row>
      <xdr:rowOff>139700</xdr:rowOff>
    </xdr:to>
    <xdr:pic macro="[1]!DesignIconClicked">
      <xdr:nvPicPr>
        <xdr:cNvPr id="9" name="BExCTMHQC7JOR87CDHJ42NXMIDQP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3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18</xdr:row>
      <xdr:rowOff>12700</xdr:rowOff>
    </xdr:from>
    <xdr:to>
      <xdr:col>4</xdr:col>
      <xdr:colOff>82550</xdr:colOff>
      <xdr:row>18</xdr:row>
      <xdr:rowOff>63500</xdr:rowOff>
    </xdr:to>
    <xdr:pic macro="[1]!DesignIconClicked">
      <xdr:nvPicPr>
        <xdr:cNvPr id="10" name="BExXRKISLBE33ISSN6U2RM8EKZV9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4</xdr:col>
      <xdr:colOff>31750</xdr:colOff>
      <xdr:row>18</xdr:row>
      <xdr:rowOff>88900</xdr:rowOff>
    </xdr:from>
    <xdr:to>
      <xdr:col>4</xdr:col>
      <xdr:colOff>82550</xdr:colOff>
      <xdr:row>18</xdr:row>
      <xdr:rowOff>139700</xdr:rowOff>
    </xdr:to>
    <xdr:pic macro="[1]!DesignIconClicked">
      <xdr:nvPicPr>
        <xdr:cNvPr id="11" name="BExEV8O70TY0K5VII47BNBMNPAJL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4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18</xdr:row>
      <xdr:rowOff>12700</xdr:rowOff>
    </xdr:from>
    <xdr:to>
      <xdr:col>5</xdr:col>
      <xdr:colOff>76200</xdr:colOff>
      <xdr:row>18</xdr:row>
      <xdr:rowOff>63500</xdr:rowOff>
    </xdr:to>
    <xdr:pic macro="[1]!DesignIconClicked">
      <xdr:nvPicPr>
        <xdr:cNvPr id="12" name="BExSB0T4KOBV40WJP1WK1N7QIXMF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5</xdr:col>
      <xdr:colOff>25400</xdr:colOff>
      <xdr:row>18</xdr:row>
      <xdr:rowOff>88900</xdr:rowOff>
    </xdr:from>
    <xdr:to>
      <xdr:col>5</xdr:col>
      <xdr:colOff>76200</xdr:colOff>
      <xdr:row>18</xdr:row>
      <xdr:rowOff>139700</xdr:rowOff>
    </xdr:to>
    <xdr:pic macro="[1]!DesignIconClicked">
      <xdr:nvPicPr>
        <xdr:cNvPr id="13" name="BExTWL0NEHEZZJGARCNW4GYC6KEI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18</xdr:row>
      <xdr:rowOff>12700</xdr:rowOff>
    </xdr:from>
    <xdr:to>
      <xdr:col>6</xdr:col>
      <xdr:colOff>69850</xdr:colOff>
      <xdr:row>18</xdr:row>
      <xdr:rowOff>63500</xdr:rowOff>
    </xdr:to>
    <xdr:pic macro="[1]!DesignIconClicked">
      <xdr:nvPicPr>
        <xdr:cNvPr id="14" name="BEx1XU4BLEP5I7W1CC3OFHUKK7R3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02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6</xdr:col>
      <xdr:colOff>19050</xdr:colOff>
      <xdr:row>18</xdr:row>
      <xdr:rowOff>88900</xdr:rowOff>
    </xdr:from>
    <xdr:to>
      <xdr:col>6</xdr:col>
      <xdr:colOff>69850</xdr:colOff>
      <xdr:row>18</xdr:row>
      <xdr:rowOff>139700</xdr:rowOff>
    </xdr:to>
    <xdr:pic macro="[1]!DesignIconClicked">
      <xdr:nvPicPr>
        <xdr:cNvPr id="15" name="BEx5727H4R500V8O2U0FFJD4O6WS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02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12700</xdr:rowOff>
    </xdr:from>
    <xdr:to>
      <xdr:col>7</xdr:col>
      <xdr:colOff>76200</xdr:colOff>
      <xdr:row>18</xdr:row>
      <xdr:rowOff>63500</xdr:rowOff>
    </xdr:to>
    <xdr:pic macro="[1]!DesignIconClicked">
      <xdr:nvPicPr>
        <xdr:cNvPr id="16" name="BExMK2RU4OLR7IGBAV1UC6551SOP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25400</xdr:colOff>
      <xdr:row>18</xdr:row>
      <xdr:rowOff>88900</xdr:rowOff>
    </xdr:from>
    <xdr:to>
      <xdr:col>7</xdr:col>
      <xdr:colOff>76200</xdr:colOff>
      <xdr:row>18</xdr:row>
      <xdr:rowOff>139700</xdr:rowOff>
    </xdr:to>
    <xdr:pic macro="[1]!DesignIconClicked">
      <xdr:nvPicPr>
        <xdr:cNvPr id="17" name="BExOKCJTGFMUOXRMK8X0VULTC78F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18</xdr:row>
      <xdr:rowOff>12700</xdr:rowOff>
    </xdr:from>
    <xdr:to>
      <xdr:col>8</xdr:col>
      <xdr:colOff>82550</xdr:colOff>
      <xdr:row>18</xdr:row>
      <xdr:rowOff>63500</xdr:rowOff>
    </xdr:to>
    <xdr:pic macro="[1]!DesignIconClicked">
      <xdr:nvPicPr>
        <xdr:cNvPr id="18" name="BEx5IZTWPPW46K50LWIM6IW05FYT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4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31750</xdr:colOff>
      <xdr:row>18</xdr:row>
      <xdr:rowOff>88900</xdr:rowOff>
    </xdr:from>
    <xdr:to>
      <xdr:col>8</xdr:col>
      <xdr:colOff>82550</xdr:colOff>
      <xdr:row>18</xdr:row>
      <xdr:rowOff>139700</xdr:rowOff>
    </xdr:to>
    <xdr:pic macro="[1]!DesignIconClicked">
      <xdr:nvPicPr>
        <xdr:cNvPr id="19" name="BEx3MREOAS7GK8QLD6E7C84PBJH8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4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18</xdr:row>
      <xdr:rowOff>12700</xdr:rowOff>
    </xdr:from>
    <xdr:to>
      <xdr:col>9</xdr:col>
      <xdr:colOff>76200</xdr:colOff>
      <xdr:row>18</xdr:row>
      <xdr:rowOff>63500</xdr:rowOff>
    </xdr:to>
    <xdr:pic macro="[1]!DesignIconClicked">
      <xdr:nvPicPr>
        <xdr:cNvPr id="20" name="BExXTS391B85ISJHCLRWUOUXGWC5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08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9</xdr:col>
      <xdr:colOff>25400</xdr:colOff>
      <xdr:row>18</xdr:row>
      <xdr:rowOff>88900</xdr:rowOff>
    </xdr:from>
    <xdr:to>
      <xdr:col>9</xdr:col>
      <xdr:colOff>76200</xdr:colOff>
      <xdr:row>18</xdr:row>
      <xdr:rowOff>139700</xdr:rowOff>
    </xdr:to>
    <xdr:pic macro="[1]!DesignIconClicked">
      <xdr:nvPicPr>
        <xdr:cNvPr id="21" name="BExKU8TD6N0R30PDXIB0421XEQ5K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08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18</xdr:row>
      <xdr:rowOff>12700</xdr:rowOff>
    </xdr:from>
    <xdr:to>
      <xdr:col>10</xdr:col>
      <xdr:colOff>69850</xdr:colOff>
      <xdr:row>18</xdr:row>
      <xdr:rowOff>63500</xdr:rowOff>
    </xdr:to>
    <xdr:pic macro="[1]!DesignIconClicked">
      <xdr:nvPicPr>
        <xdr:cNvPr id="22" name="BEx93BV9KFWXTQ6HBGASA7IITSQG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10</xdr:col>
      <xdr:colOff>19050</xdr:colOff>
      <xdr:row>18</xdr:row>
      <xdr:rowOff>88900</xdr:rowOff>
    </xdr:from>
    <xdr:to>
      <xdr:col>10</xdr:col>
      <xdr:colOff>69850</xdr:colOff>
      <xdr:row>18</xdr:row>
      <xdr:rowOff>139700</xdr:rowOff>
    </xdr:to>
    <xdr:pic macro="[1]!DesignIconClicked">
      <xdr:nvPicPr>
        <xdr:cNvPr id="23" name="BExZXF8W1AJJ1FKQ1PFG7JE450Y0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18</xdr:row>
      <xdr:rowOff>12700</xdr:rowOff>
    </xdr:from>
    <xdr:to>
      <xdr:col>11</xdr:col>
      <xdr:colOff>76200</xdr:colOff>
      <xdr:row>18</xdr:row>
      <xdr:rowOff>63500</xdr:rowOff>
    </xdr:to>
    <xdr:pic macro="[1]!DesignIconClicked">
      <xdr:nvPicPr>
        <xdr:cNvPr id="24" name="BExIQR23V5XOJTAYSO5IT4YI7L6K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3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25400</xdr:colOff>
      <xdr:row>18</xdr:row>
      <xdr:rowOff>88900</xdr:rowOff>
    </xdr:from>
    <xdr:to>
      <xdr:col>11</xdr:col>
      <xdr:colOff>76200</xdr:colOff>
      <xdr:row>18</xdr:row>
      <xdr:rowOff>139700</xdr:rowOff>
    </xdr:to>
    <xdr:pic macro="[1]!DesignIconClicked">
      <xdr:nvPicPr>
        <xdr:cNvPr id="25" name="BExO6N8PQVB93DWPU7BZXWWCHUGW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3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31750</xdr:colOff>
      <xdr:row>18</xdr:row>
      <xdr:rowOff>12700</xdr:rowOff>
    </xdr:from>
    <xdr:to>
      <xdr:col>12</xdr:col>
      <xdr:colOff>82550</xdr:colOff>
      <xdr:row>18</xdr:row>
      <xdr:rowOff>63500</xdr:rowOff>
    </xdr:to>
    <xdr:pic macro="[1]!DesignIconClicked">
      <xdr:nvPicPr>
        <xdr:cNvPr id="26" name="BExMJK6V0M2TUP1AM125PCKF128F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14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12</xdr:col>
      <xdr:colOff>31750</xdr:colOff>
      <xdr:row>18</xdr:row>
      <xdr:rowOff>88900</xdr:rowOff>
    </xdr:from>
    <xdr:to>
      <xdr:col>12</xdr:col>
      <xdr:colOff>82550</xdr:colOff>
      <xdr:row>18</xdr:row>
      <xdr:rowOff>139700</xdr:rowOff>
    </xdr:to>
    <xdr:pic macro="[1]!DesignIconClicked">
      <xdr:nvPicPr>
        <xdr:cNvPr id="27" name="BExXZ5UHBN0NUT0QM1QTH1Z0LG1V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14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18</xdr:row>
      <xdr:rowOff>12700</xdr:rowOff>
    </xdr:from>
    <xdr:to>
      <xdr:col>13</xdr:col>
      <xdr:colOff>76200</xdr:colOff>
      <xdr:row>18</xdr:row>
      <xdr:rowOff>63500</xdr:rowOff>
    </xdr:to>
    <xdr:pic macro="[1]!DesignIconClicked">
      <xdr:nvPicPr>
        <xdr:cNvPr id="28" name="BExXSTMLXTFTFOV1KGT7UHIJ45O3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98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13</xdr:col>
      <xdr:colOff>25400</xdr:colOff>
      <xdr:row>18</xdr:row>
      <xdr:rowOff>88900</xdr:rowOff>
    </xdr:from>
    <xdr:to>
      <xdr:col>13</xdr:col>
      <xdr:colOff>76200</xdr:colOff>
      <xdr:row>18</xdr:row>
      <xdr:rowOff>139700</xdr:rowOff>
    </xdr:to>
    <xdr:pic macro="[1]!DesignIconClicked">
      <xdr:nvPicPr>
        <xdr:cNvPr id="29" name="BExZOETO7WA4AQY2T59TJAX7ML91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98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18</xdr:row>
      <xdr:rowOff>12700</xdr:rowOff>
    </xdr:from>
    <xdr:to>
      <xdr:col>14</xdr:col>
      <xdr:colOff>69850</xdr:colOff>
      <xdr:row>18</xdr:row>
      <xdr:rowOff>63500</xdr:rowOff>
    </xdr:to>
    <xdr:pic macro="[1]!DesignIconClicked">
      <xdr:nvPicPr>
        <xdr:cNvPr id="30" name="BExMPT9JLUBGG5S0Z3TXZGVK3YE9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482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14</xdr:col>
      <xdr:colOff>19050</xdr:colOff>
      <xdr:row>18</xdr:row>
      <xdr:rowOff>88900</xdr:rowOff>
    </xdr:from>
    <xdr:to>
      <xdr:col>14</xdr:col>
      <xdr:colOff>69850</xdr:colOff>
      <xdr:row>18</xdr:row>
      <xdr:rowOff>139700</xdr:rowOff>
    </xdr:to>
    <xdr:pic macro="[1]!DesignIconClicked">
      <xdr:nvPicPr>
        <xdr:cNvPr id="31" name="BExXQ3XB5ORUGPJ2VXYOCYP8AZX5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482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18</xdr:row>
      <xdr:rowOff>12700</xdr:rowOff>
    </xdr:from>
    <xdr:to>
      <xdr:col>15</xdr:col>
      <xdr:colOff>76200</xdr:colOff>
      <xdr:row>18</xdr:row>
      <xdr:rowOff>63500</xdr:rowOff>
    </xdr:to>
    <xdr:pic macro="[1]!DesignIconClicked">
      <xdr:nvPicPr>
        <xdr:cNvPr id="21504" name="BExZOPGLS25WKP3PGR1ANMBM1EA9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93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15</xdr:col>
      <xdr:colOff>25400</xdr:colOff>
      <xdr:row>18</xdr:row>
      <xdr:rowOff>88900</xdr:rowOff>
    </xdr:from>
    <xdr:to>
      <xdr:col>15</xdr:col>
      <xdr:colOff>76200</xdr:colOff>
      <xdr:row>18</xdr:row>
      <xdr:rowOff>139700</xdr:rowOff>
    </xdr:to>
    <xdr:pic macro="[1]!DesignIconClicked">
      <xdr:nvPicPr>
        <xdr:cNvPr id="21506" name="BExESEH2QARB62PB2XPWUFBHRUIU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93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18</xdr:row>
      <xdr:rowOff>12700</xdr:rowOff>
    </xdr:from>
    <xdr:to>
      <xdr:col>16</xdr:col>
      <xdr:colOff>82550</xdr:colOff>
      <xdr:row>18</xdr:row>
      <xdr:rowOff>63500</xdr:rowOff>
    </xdr:to>
    <xdr:pic macro="[1]!DesignIconClicked">
      <xdr:nvPicPr>
        <xdr:cNvPr id="21507" name="BExB6QHCNT3LBEYFBB4QSGISYX54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04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16</xdr:col>
      <xdr:colOff>31750</xdr:colOff>
      <xdr:row>18</xdr:row>
      <xdr:rowOff>88900</xdr:rowOff>
    </xdr:from>
    <xdr:to>
      <xdr:col>16</xdr:col>
      <xdr:colOff>82550</xdr:colOff>
      <xdr:row>18</xdr:row>
      <xdr:rowOff>139700</xdr:rowOff>
    </xdr:to>
    <xdr:pic macro="[1]!DesignIconClicked">
      <xdr:nvPicPr>
        <xdr:cNvPr id="21508" name="BExXSOTYH7B9PRY5JBRZJHXJ5R91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0400" y="20955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18</xdr:row>
      <xdr:rowOff>12700</xdr:rowOff>
    </xdr:from>
    <xdr:to>
      <xdr:col>17</xdr:col>
      <xdr:colOff>76200</xdr:colOff>
      <xdr:row>18</xdr:row>
      <xdr:rowOff>63500</xdr:rowOff>
    </xdr:to>
    <xdr:pic macro="[1]!DesignIconClicked">
      <xdr:nvPicPr>
        <xdr:cNvPr id="21509" name="BExQE3IE6R9L2MZ91CMPFEPE0S7K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800" y="20193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17</xdr:col>
      <xdr:colOff>25400</xdr:colOff>
      <xdr:row>18</xdr:row>
      <xdr:rowOff>88900</xdr:rowOff>
    </xdr:from>
    <xdr:to>
      <xdr:col>17</xdr:col>
      <xdr:colOff>76200</xdr:colOff>
      <xdr:row>18</xdr:row>
      <xdr:rowOff>139700</xdr:rowOff>
    </xdr:to>
    <xdr:pic macro="[1]!DesignIconClicked">
      <xdr:nvPicPr>
        <xdr:cNvPr id="21510" name="BEx9DZMUE9UUKHKZS02FANTQWHY3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800" y="2095500"/>
          <a:ext cx="50800" cy="5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0</xdr:rowOff>
        </xdr:from>
        <xdr:to>
          <xdr:col>6</xdr:col>
          <xdr:colOff>22860</xdr:colOff>
          <xdr:row>1</xdr:row>
          <xdr:rowOff>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31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0</xdr:colOff>
      <xdr:row>3</xdr:row>
      <xdr:rowOff>4762</xdr:rowOff>
    </xdr:from>
    <xdr:to>
      <xdr:col>11</xdr:col>
      <xdr:colOff>1162050</xdr:colOff>
      <xdr:row>3</xdr:row>
      <xdr:rowOff>188912</xdr:rowOff>
    </xdr:to>
    <xdr:pic macro="[1]!DesignIconClicked">
      <xdr:nvPicPr>
        <xdr:cNvPr id="173751" name="BEx9BVCYNZ2YJCFZI8QMMPMCWQ8B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1750" y="80645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6350</xdr:colOff>
      <xdr:row>15</xdr:row>
      <xdr:rowOff>0</xdr:rowOff>
    </xdr:from>
    <xdr:to>
      <xdr:col>23</xdr:col>
      <xdr:colOff>1770062</xdr:colOff>
      <xdr:row>733</xdr:row>
      <xdr:rowOff>38100</xdr:rowOff>
    </xdr:to>
    <xdr:pic macro="[1]!DesignIconClicked">
      <xdr:nvPicPr>
        <xdr:cNvPr id="173752" name="BExU5CAV3MJIRUUSLKOTZE1LYGH1" hidden="1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365250"/>
          <a:ext cx="27552650" cy="142182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1162050</xdr:colOff>
      <xdr:row>5</xdr:row>
      <xdr:rowOff>0</xdr:rowOff>
    </xdr:to>
    <xdr:pic macro="[1]!DesignIconClicked">
      <xdr:nvPicPr>
        <xdr:cNvPr id="173753" name="BExMQGSGFRPSCR0C9WQ7ZFM6LP5T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0</xdr:colOff>
      <xdr:row>2</xdr:row>
      <xdr:rowOff>6350</xdr:rowOff>
    </xdr:from>
    <xdr:to>
      <xdr:col>23</xdr:col>
      <xdr:colOff>1770062</xdr:colOff>
      <xdr:row>2</xdr:row>
      <xdr:rowOff>190500</xdr:rowOff>
    </xdr:to>
    <xdr:pic macro="[1]!DesignIconClicked">
      <xdr:nvPicPr>
        <xdr:cNvPr id="173754" name="BEx7GFK4TBBLZ41EB6OPL1KB2R3G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58750" y="609600"/>
          <a:ext cx="35560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3175</xdr:rowOff>
    </xdr:from>
    <xdr:to>
      <xdr:col>14</xdr:col>
      <xdr:colOff>1162050</xdr:colOff>
      <xdr:row>4</xdr:row>
      <xdr:rowOff>187325</xdr:rowOff>
    </xdr:to>
    <xdr:pic macro="[1]!DesignIconClicked">
      <xdr:nvPicPr>
        <xdr:cNvPr id="173755" name="BExKN02UJTL2Y98406RHQXIWULM8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100330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2</xdr:row>
      <xdr:rowOff>6350</xdr:rowOff>
    </xdr:from>
    <xdr:to>
      <xdr:col>17</xdr:col>
      <xdr:colOff>1162050</xdr:colOff>
      <xdr:row>2</xdr:row>
      <xdr:rowOff>190500</xdr:rowOff>
    </xdr:to>
    <xdr:pic macro="[1]!DesignIconClicked">
      <xdr:nvPicPr>
        <xdr:cNvPr id="173756" name="BExF7LVHDW6O7XR9NKNRRSG5S8QO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0250" y="60960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5</xdr:row>
      <xdr:rowOff>0</xdr:rowOff>
    </xdr:from>
    <xdr:to>
      <xdr:col>11</xdr:col>
      <xdr:colOff>1162050</xdr:colOff>
      <xdr:row>5</xdr:row>
      <xdr:rowOff>0</xdr:rowOff>
    </xdr:to>
    <xdr:pic macro="[1]!DesignIconClicked">
      <xdr:nvPicPr>
        <xdr:cNvPr id="173757" name="BExKUC9JZC281M1CHPM5I672D6LM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175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5</xdr:row>
      <xdr:rowOff>0</xdr:rowOff>
    </xdr:from>
    <xdr:to>
      <xdr:col>20</xdr:col>
      <xdr:colOff>1162050</xdr:colOff>
      <xdr:row>5</xdr:row>
      <xdr:rowOff>0</xdr:rowOff>
    </xdr:to>
    <xdr:pic macro="[1]!DesignIconClicked">
      <xdr:nvPicPr>
        <xdr:cNvPr id="173758" name="BEx3J8HCAAMXBTQG9MQK66HKOSY6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4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8</xdr:col>
      <xdr:colOff>1162050</xdr:colOff>
      <xdr:row>5</xdr:row>
      <xdr:rowOff>0</xdr:rowOff>
    </xdr:to>
    <xdr:pic macro="[1]!DesignIconClicked">
      <xdr:nvPicPr>
        <xdr:cNvPr id="173759" name="BExISFANHN4HSP9L6UHKDR740397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2</xdr:row>
      <xdr:rowOff>6350</xdr:rowOff>
    </xdr:from>
    <xdr:to>
      <xdr:col>8</xdr:col>
      <xdr:colOff>1162050</xdr:colOff>
      <xdr:row>2</xdr:row>
      <xdr:rowOff>190500</xdr:rowOff>
    </xdr:to>
    <xdr:pic macro="[1]!DesignIconClicked">
      <xdr:nvPicPr>
        <xdr:cNvPr id="173760" name="BExZPZM80FGMRW9692WT1W48XXKW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0" y="60960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2</xdr:row>
      <xdr:rowOff>6350</xdr:rowOff>
    </xdr:from>
    <xdr:to>
      <xdr:col>11</xdr:col>
      <xdr:colOff>1162050</xdr:colOff>
      <xdr:row>2</xdr:row>
      <xdr:rowOff>190500</xdr:rowOff>
    </xdr:to>
    <xdr:pic macro="[1]!DesignIconClicked">
      <xdr:nvPicPr>
        <xdr:cNvPr id="173761" name="BEx5DA31QKPP4035UYTRNS0352WS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1750" y="60960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5</xdr:row>
      <xdr:rowOff>0</xdr:rowOff>
    </xdr:from>
    <xdr:to>
      <xdr:col>17</xdr:col>
      <xdr:colOff>1162050</xdr:colOff>
      <xdr:row>5</xdr:row>
      <xdr:rowOff>0</xdr:rowOff>
    </xdr:to>
    <xdr:pic macro="[1]!DesignIconClicked">
      <xdr:nvPicPr>
        <xdr:cNvPr id="173762" name="BEx90BDM4JHHB7ASZYU0U7OQ1VLG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025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5</xdr:row>
      <xdr:rowOff>0</xdr:rowOff>
    </xdr:from>
    <xdr:to>
      <xdr:col>17</xdr:col>
      <xdr:colOff>1162050</xdr:colOff>
      <xdr:row>5</xdr:row>
      <xdr:rowOff>0</xdr:rowOff>
    </xdr:to>
    <xdr:pic macro="[1]!DesignIconClicked">
      <xdr:nvPicPr>
        <xdr:cNvPr id="173763" name="BEx7CK1QO3XCXH4N0OW90GHAUNJQ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025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8</xdr:col>
      <xdr:colOff>1162050</xdr:colOff>
      <xdr:row>5</xdr:row>
      <xdr:rowOff>0</xdr:rowOff>
    </xdr:to>
    <xdr:pic macro="[1]!DesignIconClicked">
      <xdr:nvPicPr>
        <xdr:cNvPr id="173764" name="BEx3T2Q84S8E83POSJMGSJRCL148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5</xdr:row>
      <xdr:rowOff>0</xdr:rowOff>
    </xdr:from>
    <xdr:to>
      <xdr:col>17</xdr:col>
      <xdr:colOff>1162050</xdr:colOff>
      <xdr:row>5</xdr:row>
      <xdr:rowOff>0</xdr:rowOff>
    </xdr:to>
    <xdr:pic macro="[1]!DesignIconClicked">
      <xdr:nvPicPr>
        <xdr:cNvPr id="173765" name="BExMK7KGTCHS0W3KNX6PDS48K8IU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025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1781175</xdr:colOff>
      <xdr:row>3</xdr:row>
      <xdr:rowOff>4762</xdr:rowOff>
    </xdr:from>
    <xdr:to>
      <xdr:col>26</xdr:col>
      <xdr:colOff>1784350</xdr:colOff>
      <xdr:row>3</xdr:row>
      <xdr:rowOff>188912</xdr:rowOff>
    </xdr:to>
    <xdr:pic macro="[1]!DesignIconClicked">
      <xdr:nvPicPr>
        <xdr:cNvPr id="173766" name="BExF3HTOOD19Y2XR8U0HRL3W2NMP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11800" y="806450"/>
          <a:ext cx="357505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1162050</xdr:colOff>
      <xdr:row>5</xdr:row>
      <xdr:rowOff>0</xdr:rowOff>
    </xdr:to>
    <xdr:pic macro="[1]!DesignIconClicked">
      <xdr:nvPicPr>
        <xdr:cNvPr id="173767" name="BExKRKWVCJ72DKXD8UDH5ZK3RWJ3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5</xdr:row>
      <xdr:rowOff>0</xdr:rowOff>
    </xdr:from>
    <xdr:to>
      <xdr:col>11</xdr:col>
      <xdr:colOff>1162050</xdr:colOff>
      <xdr:row>5</xdr:row>
      <xdr:rowOff>0</xdr:rowOff>
    </xdr:to>
    <xdr:pic macro="[1]!DesignIconClicked">
      <xdr:nvPicPr>
        <xdr:cNvPr id="173768" name="BEx1SE48MD6JDB8CY139ELR9PLWU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175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4762</xdr:rowOff>
    </xdr:from>
    <xdr:to>
      <xdr:col>14</xdr:col>
      <xdr:colOff>1162050</xdr:colOff>
      <xdr:row>3</xdr:row>
      <xdr:rowOff>188912</xdr:rowOff>
    </xdr:to>
    <xdr:pic macro="[1]!DesignIconClicked">
      <xdr:nvPicPr>
        <xdr:cNvPr id="173769" name="BExY3HU9QXNH4Z3T2HW3RK9T70TI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80645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1162050</xdr:colOff>
      <xdr:row>5</xdr:row>
      <xdr:rowOff>0</xdr:rowOff>
    </xdr:to>
    <xdr:pic macro="[1]!DesignIconClicked">
      <xdr:nvPicPr>
        <xdr:cNvPr id="173770" name="BExSBHAKVB7F481VU8VC7NIL9XSD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5</xdr:row>
      <xdr:rowOff>0</xdr:rowOff>
    </xdr:from>
    <xdr:to>
      <xdr:col>17</xdr:col>
      <xdr:colOff>1162050</xdr:colOff>
      <xdr:row>5</xdr:row>
      <xdr:rowOff>0</xdr:rowOff>
    </xdr:to>
    <xdr:pic macro="[1]!DesignIconClicked">
      <xdr:nvPicPr>
        <xdr:cNvPr id="173771" name="BExVVS4STRL5K0BMY0BEIH0TLCNR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025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1781175</xdr:colOff>
      <xdr:row>1</xdr:row>
      <xdr:rowOff>3175</xdr:rowOff>
    </xdr:from>
    <xdr:to>
      <xdr:col>26</xdr:col>
      <xdr:colOff>1784350</xdr:colOff>
      <xdr:row>1</xdr:row>
      <xdr:rowOff>295275</xdr:rowOff>
    </xdr:to>
    <xdr:pic macro="[1]!DesignIconClicked">
      <xdr:nvPicPr>
        <xdr:cNvPr id="173772" name="BExGODWK0ZKE54PDBBEF8CSDH1QE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11800" y="304800"/>
          <a:ext cx="3575050" cy="29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8</xdr:col>
      <xdr:colOff>1162050</xdr:colOff>
      <xdr:row>5</xdr:row>
      <xdr:rowOff>0</xdr:rowOff>
    </xdr:to>
    <xdr:pic macro="[1]!DesignIconClicked">
      <xdr:nvPicPr>
        <xdr:cNvPr id="173773" name="BEx1OZOVTL36F0HJ4OW8I4SA1FXY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0</xdr:colOff>
      <xdr:row>5</xdr:row>
      <xdr:rowOff>0</xdr:rowOff>
    </xdr:from>
    <xdr:to>
      <xdr:col>23</xdr:col>
      <xdr:colOff>1770062</xdr:colOff>
      <xdr:row>5</xdr:row>
      <xdr:rowOff>0</xdr:rowOff>
    </xdr:to>
    <xdr:pic macro="[1]!DesignIconClicked">
      <xdr:nvPicPr>
        <xdr:cNvPr id="173774" name="BEx3H9WNXR2874IF1OARAFW9N1KW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58750" y="1198563"/>
          <a:ext cx="3556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6350</xdr:colOff>
      <xdr:row>5</xdr:row>
      <xdr:rowOff>0</xdr:rowOff>
    </xdr:from>
    <xdr:to>
      <xdr:col>5</xdr:col>
      <xdr:colOff>1038225</xdr:colOff>
      <xdr:row>5</xdr:row>
      <xdr:rowOff>0</xdr:rowOff>
    </xdr:to>
    <xdr:pic macro="[1]!DesignIconClicked">
      <xdr:nvPicPr>
        <xdr:cNvPr id="173775" name="BEx3EX8O6LZ1VN4VHNB87SPAPK4G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198563"/>
          <a:ext cx="311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5</xdr:row>
      <xdr:rowOff>0</xdr:rowOff>
    </xdr:from>
    <xdr:to>
      <xdr:col>17</xdr:col>
      <xdr:colOff>1162050</xdr:colOff>
      <xdr:row>5</xdr:row>
      <xdr:rowOff>0</xdr:rowOff>
    </xdr:to>
    <xdr:pic macro="[1]!DesignIconClicked">
      <xdr:nvPicPr>
        <xdr:cNvPr id="173776" name="BExIR0N7JTSQ1FVV81GX5KPCQLR0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025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1162050</xdr:colOff>
      <xdr:row>5</xdr:row>
      <xdr:rowOff>0</xdr:rowOff>
    </xdr:to>
    <xdr:pic macro="[1]!DesignIconClicked">
      <xdr:nvPicPr>
        <xdr:cNvPr id="173777" name="BEx5B15Z63SBNIIM4XQKGOQX8JZL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5</xdr:row>
      <xdr:rowOff>0</xdr:rowOff>
    </xdr:from>
    <xdr:to>
      <xdr:col>20</xdr:col>
      <xdr:colOff>1162050</xdr:colOff>
      <xdr:row>5</xdr:row>
      <xdr:rowOff>0</xdr:rowOff>
    </xdr:to>
    <xdr:pic macro="[1]!DesignIconClicked">
      <xdr:nvPicPr>
        <xdr:cNvPr id="173778" name="BExAYDQCFPU5X7VG89WRA3QC05PE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4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3</xdr:row>
      <xdr:rowOff>4762</xdr:rowOff>
    </xdr:from>
    <xdr:to>
      <xdr:col>17</xdr:col>
      <xdr:colOff>1162050</xdr:colOff>
      <xdr:row>3</xdr:row>
      <xdr:rowOff>188912</xdr:rowOff>
    </xdr:to>
    <xdr:pic macro="[1]!DesignIconClicked">
      <xdr:nvPicPr>
        <xdr:cNvPr id="173779" name="BExBAQSB1ZCTGVPF6KBEVBNKO8DV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0250" y="80645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3</xdr:row>
      <xdr:rowOff>4762</xdr:rowOff>
    </xdr:from>
    <xdr:to>
      <xdr:col>8</xdr:col>
      <xdr:colOff>1162050</xdr:colOff>
      <xdr:row>3</xdr:row>
      <xdr:rowOff>188912</xdr:rowOff>
    </xdr:to>
    <xdr:pic macro="[1]!DesignIconClicked">
      <xdr:nvPicPr>
        <xdr:cNvPr id="173780" name="BEx3FCDFJUH79NCS1J8BXL7C4S9L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0" y="80645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4</xdr:row>
      <xdr:rowOff>3175</xdr:rowOff>
    </xdr:from>
    <xdr:to>
      <xdr:col>11</xdr:col>
      <xdr:colOff>1162050</xdr:colOff>
      <xdr:row>4</xdr:row>
      <xdr:rowOff>187325</xdr:rowOff>
    </xdr:to>
    <xdr:pic macro="[1]!DesignIconClicked">
      <xdr:nvPicPr>
        <xdr:cNvPr id="173781" name="BExQHSVNPAJ3SB1NM4ATP1LAGS6H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1750" y="100330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5</xdr:row>
      <xdr:rowOff>0</xdr:rowOff>
    </xdr:from>
    <xdr:to>
      <xdr:col>11</xdr:col>
      <xdr:colOff>1162050</xdr:colOff>
      <xdr:row>5</xdr:row>
      <xdr:rowOff>0</xdr:rowOff>
    </xdr:to>
    <xdr:pic macro="[1]!DesignIconClicked">
      <xdr:nvPicPr>
        <xdr:cNvPr id="173782" name="BEx9BHFBE7AMTJDJBR41GBN5LOG3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175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4</xdr:row>
      <xdr:rowOff>3175</xdr:rowOff>
    </xdr:from>
    <xdr:to>
      <xdr:col>20</xdr:col>
      <xdr:colOff>1162050</xdr:colOff>
      <xdr:row>4</xdr:row>
      <xdr:rowOff>187325</xdr:rowOff>
    </xdr:to>
    <xdr:pic macro="[1]!DesignIconClicked">
      <xdr:nvPicPr>
        <xdr:cNvPr id="173783" name="BEx7E438EJCQ0JHOAIWA06YDRMNJ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4500" y="100330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5</xdr:row>
      <xdr:rowOff>0</xdr:rowOff>
    </xdr:from>
    <xdr:to>
      <xdr:col>20</xdr:col>
      <xdr:colOff>1162050</xdr:colOff>
      <xdr:row>5</xdr:row>
      <xdr:rowOff>0</xdr:rowOff>
    </xdr:to>
    <xdr:pic macro="[1]!DesignIconClicked">
      <xdr:nvPicPr>
        <xdr:cNvPr id="173784" name="BExERPLJFIPYEJ7L3FVGARZ37QCT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4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6350</xdr:colOff>
      <xdr:row>5</xdr:row>
      <xdr:rowOff>0</xdr:rowOff>
    </xdr:from>
    <xdr:to>
      <xdr:col>5</xdr:col>
      <xdr:colOff>1038225</xdr:colOff>
      <xdr:row>5</xdr:row>
      <xdr:rowOff>0</xdr:rowOff>
    </xdr:to>
    <xdr:pic macro="[1]!DesignIconClicked">
      <xdr:nvPicPr>
        <xdr:cNvPr id="173785" name="BEx1NZFC6ANZCPRNPRNZBGOV7K37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198563"/>
          <a:ext cx="311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1781175</xdr:colOff>
      <xdr:row>4</xdr:row>
      <xdr:rowOff>3175</xdr:rowOff>
    </xdr:from>
    <xdr:to>
      <xdr:col>26</xdr:col>
      <xdr:colOff>1784350</xdr:colOff>
      <xdr:row>4</xdr:row>
      <xdr:rowOff>187325</xdr:rowOff>
    </xdr:to>
    <xdr:pic macro="[1]!DesignIconClicked">
      <xdr:nvPicPr>
        <xdr:cNvPr id="173786" name="BExXZMXHR7EO4KFCSPUREQTVAYKI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11800" y="1003300"/>
          <a:ext cx="357505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6350</xdr:colOff>
      <xdr:row>5</xdr:row>
      <xdr:rowOff>0</xdr:rowOff>
    </xdr:from>
    <xdr:to>
      <xdr:col>5</xdr:col>
      <xdr:colOff>1038225</xdr:colOff>
      <xdr:row>5</xdr:row>
      <xdr:rowOff>0</xdr:rowOff>
    </xdr:to>
    <xdr:pic macro="[1]!DesignIconClicked">
      <xdr:nvPicPr>
        <xdr:cNvPr id="173787" name="BExGT3DW2G34A0G5ZKW804AHJ6I9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198563"/>
          <a:ext cx="311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1162050</xdr:colOff>
      <xdr:row>5</xdr:row>
      <xdr:rowOff>0</xdr:rowOff>
    </xdr:to>
    <xdr:pic macro="[1]!DesignIconClicked">
      <xdr:nvPicPr>
        <xdr:cNvPr id="173788" name="BExKGE9PX5KE8ZGQ3W1CE3DI55CB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6350</xdr:colOff>
      <xdr:row>5</xdr:row>
      <xdr:rowOff>0</xdr:rowOff>
    </xdr:from>
    <xdr:to>
      <xdr:col>5</xdr:col>
      <xdr:colOff>1038225</xdr:colOff>
      <xdr:row>5</xdr:row>
      <xdr:rowOff>0</xdr:rowOff>
    </xdr:to>
    <xdr:pic macro="[1]!DesignIconClicked">
      <xdr:nvPicPr>
        <xdr:cNvPr id="173789" name="BExO8OD8ZHHU6A0X6DKCXL6IBMGT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198563"/>
          <a:ext cx="311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1162050</xdr:colOff>
      <xdr:row>5</xdr:row>
      <xdr:rowOff>0</xdr:rowOff>
    </xdr:to>
    <xdr:pic macro="[1]!DesignIconClicked">
      <xdr:nvPicPr>
        <xdr:cNvPr id="173790" name="BExQI37S3U5EG6EZ9WXHTO3W7B4L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3</xdr:row>
      <xdr:rowOff>4762</xdr:rowOff>
    </xdr:from>
    <xdr:to>
      <xdr:col>20</xdr:col>
      <xdr:colOff>1162050</xdr:colOff>
      <xdr:row>3</xdr:row>
      <xdr:rowOff>188912</xdr:rowOff>
    </xdr:to>
    <xdr:pic macro="[1]!DesignIconClicked">
      <xdr:nvPicPr>
        <xdr:cNvPr id="173791" name="BExY09UTJCBJ305BJHLTUVZ4SYZE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4500" y="80645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2</xdr:row>
      <xdr:rowOff>6350</xdr:rowOff>
    </xdr:from>
    <xdr:to>
      <xdr:col>20</xdr:col>
      <xdr:colOff>1162050</xdr:colOff>
      <xdr:row>2</xdr:row>
      <xdr:rowOff>190500</xdr:rowOff>
    </xdr:to>
    <xdr:pic macro="[1]!DesignIconClicked">
      <xdr:nvPicPr>
        <xdr:cNvPr id="173792" name="BExZP2CLCX3YACEUXRKU40YEPV66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4500" y="60960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8</xdr:col>
      <xdr:colOff>1162050</xdr:colOff>
      <xdr:row>5</xdr:row>
      <xdr:rowOff>0</xdr:rowOff>
    </xdr:to>
    <xdr:pic macro="[1]!DesignIconClicked">
      <xdr:nvPicPr>
        <xdr:cNvPr id="173793" name="BExCZQH0RJG5Q5APONZRI3ZW3W18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0</xdr:colOff>
      <xdr:row>5</xdr:row>
      <xdr:rowOff>0</xdr:rowOff>
    </xdr:from>
    <xdr:to>
      <xdr:col>23</xdr:col>
      <xdr:colOff>1770062</xdr:colOff>
      <xdr:row>5</xdr:row>
      <xdr:rowOff>0</xdr:rowOff>
    </xdr:to>
    <xdr:pic macro="[1]!DesignIconClicked">
      <xdr:nvPicPr>
        <xdr:cNvPr id="173794" name="BExQ59J20ESK8Z7W40PV3EWPFO3K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58750" y="1198563"/>
          <a:ext cx="3556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0</xdr:colOff>
      <xdr:row>4</xdr:row>
      <xdr:rowOff>3175</xdr:rowOff>
    </xdr:from>
    <xdr:to>
      <xdr:col>23</xdr:col>
      <xdr:colOff>1770062</xdr:colOff>
      <xdr:row>4</xdr:row>
      <xdr:rowOff>187325</xdr:rowOff>
    </xdr:to>
    <xdr:pic macro="[1]!DesignIconClicked">
      <xdr:nvPicPr>
        <xdr:cNvPr id="173795" name="BEx98N87RZQGH176FZVLI3KWZNCB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58750" y="1003300"/>
          <a:ext cx="35560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5</xdr:row>
      <xdr:rowOff>0</xdr:rowOff>
    </xdr:from>
    <xdr:to>
      <xdr:col>20</xdr:col>
      <xdr:colOff>1162050</xdr:colOff>
      <xdr:row>5</xdr:row>
      <xdr:rowOff>0</xdr:rowOff>
    </xdr:to>
    <xdr:pic macro="[1]!DesignIconClicked">
      <xdr:nvPicPr>
        <xdr:cNvPr id="173796" name="BEx5C868IX78PA5CIWEKZSU5301T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4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8</xdr:col>
      <xdr:colOff>1162050</xdr:colOff>
      <xdr:row>5</xdr:row>
      <xdr:rowOff>0</xdr:rowOff>
    </xdr:to>
    <xdr:pic macro="[1]!DesignIconClicked">
      <xdr:nvPicPr>
        <xdr:cNvPr id="173797" name="BExSCAIGTIIDV3MKRHE38VX23QQV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4</xdr:row>
      <xdr:rowOff>3175</xdr:rowOff>
    </xdr:from>
    <xdr:to>
      <xdr:col>8</xdr:col>
      <xdr:colOff>1162050</xdr:colOff>
      <xdr:row>4</xdr:row>
      <xdr:rowOff>187325</xdr:rowOff>
    </xdr:to>
    <xdr:pic macro="[1]!DesignIconClicked">
      <xdr:nvPicPr>
        <xdr:cNvPr id="173798" name="BExMMCL7DTLODP2TM4XWR31SXGB0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0" y="100330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4</xdr:row>
      <xdr:rowOff>3175</xdr:rowOff>
    </xdr:from>
    <xdr:to>
      <xdr:col>17</xdr:col>
      <xdr:colOff>1162050</xdr:colOff>
      <xdr:row>4</xdr:row>
      <xdr:rowOff>187325</xdr:rowOff>
    </xdr:to>
    <xdr:pic macro="[1]!DesignIconClicked">
      <xdr:nvPicPr>
        <xdr:cNvPr id="173799" name="BExZQI70YRLM2WG9B2C5J10SSWPH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0250" y="100330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6350</xdr:colOff>
      <xdr:row>3</xdr:row>
      <xdr:rowOff>4762</xdr:rowOff>
    </xdr:from>
    <xdr:to>
      <xdr:col>5</xdr:col>
      <xdr:colOff>1038225</xdr:colOff>
      <xdr:row>3</xdr:row>
      <xdr:rowOff>188912</xdr:rowOff>
    </xdr:to>
    <xdr:pic macro="[1]!DesignIconClicked">
      <xdr:nvPicPr>
        <xdr:cNvPr id="173800" name="BEx9JN4NP3JB56SC6I405YDXET9O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806450"/>
          <a:ext cx="31115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0</xdr:colOff>
      <xdr:row>3</xdr:row>
      <xdr:rowOff>4762</xdr:rowOff>
    </xdr:from>
    <xdr:to>
      <xdr:col>23</xdr:col>
      <xdr:colOff>1770062</xdr:colOff>
      <xdr:row>3</xdr:row>
      <xdr:rowOff>188912</xdr:rowOff>
    </xdr:to>
    <xdr:pic macro="[1]!DesignIconClicked">
      <xdr:nvPicPr>
        <xdr:cNvPr id="173801" name="BExZWCA776ZVUZRO6X5JCD46GNGX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58750" y="806450"/>
          <a:ext cx="35560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5</xdr:row>
      <xdr:rowOff>0</xdr:rowOff>
    </xdr:from>
    <xdr:to>
      <xdr:col>17</xdr:col>
      <xdr:colOff>1162050</xdr:colOff>
      <xdr:row>5</xdr:row>
      <xdr:rowOff>0</xdr:rowOff>
    </xdr:to>
    <xdr:pic macro="[1]!DesignIconClicked">
      <xdr:nvPicPr>
        <xdr:cNvPr id="173802" name="BExW799R0ER0Y94S67NT11F2JEWB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025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8</xdr:col>
      <xdr:colOff>1162050</xdr:colOff>
      <xdr:row>5</xdr:row>
      <xdr:rowOff>0</xdr:rowOff>
    </xdr:to>
    <xdr:pic macro="[1]!DesignIconClicked">
      <xdr:nvPicPr>
        <xdr:cNvPr id="173803" name="BEx92L1O0YREX6TPYZGIYZAOAZ2D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5</xdr:row>
      <xdr:rowOff>0</xdr:rowOff>
    </xdr:from>
    <xdr:to>
      <xdr:col>20</xdr:col>
      <xdr:colOff>1162050</xdr:colOff>
      <xdr:row>5</xdr:row>
      <xdr:rowOff>0</xdr:rowOff>
    </xdr:to>
    <xdr:pic macro="[1]!DesignIconClicked">
      <xdr:nvPicPr>
        <xdr:cNvPr id="173804" name="BExD1CB97Z9124H2JTMCX226KGXC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4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6350</xdr:rowOff>
    </xdr:from>
    <xdr:to>
      <xdr:col>14</xdr:col>
      <xdr:colOff>1162050</xdr:colOff>
      <xdr:row>2</xdr:row>
      <xdr:rowOff>190500</xdr:rowOff>
    </xdr:to>
    <xdr:pic macro="[1]!DesignIconClicked">
      <xdr:nvPicPr>
        <xdr:cNvPr id="173805" name="BEx1H6KIK8OO9E3HD0P1QH7B49JB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609600"/>
          <a:ext cx="23368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1781175</xdr:colOff>
      <xdr:row>2</xdr:row>
      <xdr:rowOff>6350</xdr:rowOff>
    </xdr:from>
    <xdr:to>
      <xdr:col>26</xdr:col>
      <xdr:colOff>1784350</xdr:colOff>
      <xdr:row>2</xdr:row>
      <xdr:rowOff>190500</xdr:rowOff>
    </xdr:to>
    <xdr:pic macro="[1]!DesignIconClicked">
      <xdr:nvPicPr>
        <xdr:cNvPr id="173806" name="BEx1TZT4MTWMDS8IHJ8KKFTJJ0HE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11800" y="609600"/>
          <a:ext cx="357505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5</xdr:row>
      <xdr:rowOff>0</xdr:rowOff>
    </xdr:from>
    <xdr:to>
      <xdr:col>11</xdr:col>
      <xdr:colOff>1162050</xdr:colOff>
      <xdr:row>5</xdr:row>
      <xdr:rowOff>0</xdr:rowOff>
    </xdr:to>
    <xdr:pic macro="[1]!DesignIconClicked">
      <xdr:nvPicPr>
        <xdr:cNvPr id="173807" name="BExITVFVBE81IFHLRBMY5NDOTCHB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175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6350</xdr:colOff>
      <xdr:row>4</xdr:row>
      <xdr:rowOff>3175</xdr:rowOff>
    </xdr:from>
    <xdr:to>
      <xdr:col>5</xdr:col>
      <xdr:colOff>1038225</xdr:colOff>
      <xdr:row>4</xdr:row>
      <xdr:rowOff>187325</xdr:rowOff>
    </xdr:to>
    <xdr:pic macro="[1]!DesignIconClicked">
      <xdr:nvPicPr>
        <xdr:cNvPr id="173808" name="BExD2GH1MZ63H3LNM6340DIMDSRD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003300"/>
          <a:ext cx="31115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6350</xdr:colOff>
      <xdr:row>2</xdr:row>
      <xdr:rowOff>6350</xdr:rowOff>
    </xdr:from>
    <xdr:to>
      <xdr:col>5</xdr:col>
      <xdr:colOff>1038225</xdr:colOff>
      <xdr:row>2</xdr:row>
      <xdr:rowOff>190500</xdr:rowOff>
    </xdr:to>
    <xdr:pic macro="[1]!DesignIconClicked">
      <xdr:nvPicPr>
        <xdr:cNvPr id="173809" name="BEx5EGHO2Z4WJSBY4XQCCGW7BDME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09600"/>
          <a:ext cx="3111500" cy="18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6350</xdr:colOff>
      <xdr:row>5</xdr:row>
      <xdr:rowOff>0</xdr:rowOff>
    </xdr:from>
    <xdr:to>
      <xdr:col>5</xdr:col>
      <xdr:colOff>1038225</xdr:colOff>
      <xdr:row>5</xdr:row>
      <xdr:rowOff>0</xdr:rowOff>
    </xdr:to>
    <xdr:pic macro="[1]!DesignIconClicked">
      <xdr:nvPicPr>
        <xdr:cNvPr id="173810" name="BEx3L6M3AAOP6Z77B6QGII3ZZQM1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198563"/>
          <a:ext cx="311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6350</xdr:colOff>
      <xdr:row>5</xdr:row>
      <xdr:rowOff>0</xdr:rowOff>
    </xdr:from>
    <xdr:to>
      <xdr:col>5</xdr:col>
      <xdr:colOff>1038225</xdr:colOff>
      <xdr:row>5</xdr:row>
      <xdr:rowOff>0</xdr:rowOff>
    </xdr:to>
    <xdr:pic macro="[1]!DesignIconClicked">
      <xdr:nvPicPr>
        <xdr:cNvPr id="173811" name="BExQ8PB137ONYLQ2QQ8Z9MS9VZUX" hidden="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198563"/>
          <a:ext cx="311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0</xdr:colOff>
      <xdr:row>5</xdr:row>
      <xdr:rowOff>0</xdr:rowOff>
    </xdr:from>
    <xdr:to>
      <xdr:col>20</xdr:col>
      <xdr:colOff>1162050</xdr:colOff>
      <xdr:row>5</xdr:row>
      <xdr:rowOff>0</xdr:rowOff>
    </xdr:to>
    <xdr:pic macro="[1]!DesignIconClicked">
      <xdr:nvPicPr>
        <xdr:cNvPr id="173812" name="BExQHALFYEJ20KM0RQFDDXLT47KR" hidden="1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4500" y="1198563"/>
          <a:ext cx="2336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25400</xdr:colOff>
      <xdr:row>20</xdr:row>
      <xdr:rowOff>6350</xdr:rowOff>
    </xdr:from>
    <xdr:to>
      <xdr:col>4</xdr:col>
      <xdr:colOff>76200</xdr:colOff>
      <xdr:row>20</xdr:row>
      <xdr:rowOff>57150</xdr:rowOff>
    </xdr:to>
    <xdr:pic macro="[1]!DesignIconClicked">
      <xdr:nvPicPr>
        <xdr:cNvPr id="2" name="BExQC4HDTHX0YGJLWTUYEZIL0T5Q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" y="2032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4</xdr:col>
      <xdr:colOff>25400</xdr:colOff>
      <xdr:row>20</xdr:row>
      <xdr:rowOff>82550</xdr:rowOff>
    </xdr:from>
    <xdr:to>
      <xdr:col>4</xdr:col>
      <xdr:colOff>76200</xdr:colOff>
      <xdr:row>20</xdr:row>
      <xdr:rowOff>133350</xdr:rowOff>
    </xdr:to>
    <xdr:pic macro="[1]!DesignIconClicked">
      <xdr:nvPicPr>
        <xdr:cNvPr id="3" name="BEx00TIX5MF8I2WTJL4MNWL9H1TL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" y="2108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20</xdr:row>
      <xdr:rowOff>6350</xdr:rowOff>
    </xdr:from>
    <xdr:to>
      <xdr:col>5</xdr:col>
      <xdr:colOff>69850</xdr:colOff>
      <xdr:row>20</xdr:row>
      <xdr:rowOff>57150</xdr:rowOff>
    </xdr:to>
    <xdr:pic macro="[1]!DesignIconClicked">
      <xdr:nvPicPr>
        <xdr:cNvPr id="4" name="BExUCTKY7BV658L08S67E0TSD2X3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032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5</xdr:col>
      <xdr:colOff>19050</xdr:colOff>
      <xdr:row>20</xdr:row>
      <xdr:rowOff>82550</xdr:rowOff>
    </xdr:from>
    <xdr:to>
      <xdr:col>5</xdr:col>
      <xdr:colOff>69850</xdr:colOff>
      <xdr:row>20</xdr:row>
      <xdr:rowOff>133350</xdr:rowOff>
    </xdr:to>
    <xdr:pic macro="[1]!DesignIconClicked">
      <xdr:nvPicPr>
        <xdr:cNvPr id="5" name="BExJ00H0DYRMKUNNS2VHUFTHZJ4O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108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20</xdr:row>
      <xdr:rowOff>6350</xdr:rowOff>
    </xdr:from>
    <xdr:to>
      <xdr:col>6</xdr:col>
      <xdr:colOff>76200</xdr:colOff>
      <xdr:row>20</xdr:row>
      <xdr:rowOff>57150</xdr:rowOff>
    </xdr:to>
    <xdr:pic macro="[1]!DesignIconClicked">
      <xdr:nvPicPr>
        <xdr:cNvPr id="6" name="BEx3MX90RGTSNT9CCCXJLG0J85HQ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0" y="2032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6</xdr:col>
      <xdr:colOff>25400</xdr:colOff>
      <xdr:row>20</xdr:row>
      <xdr:rowOff>82550</xdr:rowOff>
    </xdr:from>
    <xdr:to>
      <xdr:col>6</xdr:col>
      <xdr:colOff>76200</xdr:colOff>
      <xdr:row>20</xdr:row>
      <xdr:rowOff>133350</xdr:rowOff>
    </xdr:to>
    <xdr:pic macro="[1]!DesignIconClicked">
      <xdr:nvPicPr>
        <xdr:cNvPr id="7" name="BExXUBKJHB3SEEMXWYZBULWQFXE4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0" y="2108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6350</xdr:rowOff>
    </xdr:from>
    <xdr:to>
      <xdr:col>7</xdr:col>
      <xdr:colOff>76200</xdr:colOff>
      <xdr:row>19</xdr:row>
      <xdr:rowOff>57150</xdr:rowOff>
    </xdr:to>
    <xdr:pic macro="[1]!DesignIconClicked">
      <xdr:nvPicPr>
        <xdr:cNvPr id="8" name="BEx7HY93K6N3NYM3FIMBUQK6SI3A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11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25400</xdr:colOff>
      <xdr:row>19</xdr:row>
      <xdr:rowOff>82550</xdr:rowOff>
    </xdr:from>
    <xdr:to>
      <xdr:col>7</xdr:col>
      <xdr:colOff>76200</xdr:colOff>
      <xdr:row>19</xdr:row>
      <xdr:rowOff>133350</xdr:rowOff>
    </xdr:to>
    <xdr:pic macro="[1]!DesignIconClicked">
      <xdr:nvPicPr>
        <xdr:cNvPr id="9" name="BExEUCLOUFUG2J7P9WRFVZHTQLGK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11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19</xdr:row>
      <xdr:rowOff>6350</xdr:rowOff>
    </xdr:from>
    <xdr:to>
      <xdr:col>8</xdr:col>
      <xdr:colOff>82550</xdr:colOff>
      <xdr:row>19</xdr:row>
      <xdr:rowOff>57150</xdr:rowOff>
    </xdr:to>
    <xdr:pic macro="[1]!DesignIconClicked">
      <xdr:nvPicPr>
        <xdr:cNvPr id="10" name="BEx1RPE6R9HH0GTZSBG3G2H2RPP1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22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31750</xdr:colOff>
      <xdr:row>19</xdr:row>
      <xdr:rowOff>82550</xdr:rowOff>
    </xdr:from>
    <xdr:to>
      <xdr:col>8</xdr:col>
      <xdr:colOff>82550</xdr:colOff>
      <xdr:row>19</xdr:row>
      <xdr:rowOff>133350</xdr:rowOff>
    </xdr:to>
    <xdr:pic macro="[1]!DesignIconClicked">
      <xdr:nvPicPr>
        <xdr:cNvPr id="11" name="BExB780GF19T3U7G0KGZS3FV2EH4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22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19</xdr:row>
      <xdr:rowOff>6350</xdr:rowOff>
    </xdr:from>
    <xdr:to>
      <xdr:col>9</xdr:col>
      <xdr:colOff>76200</xdr:colOff>
      <xdr:row>19</xdr:row>
      <xdr:rowOff>57150</xdr:rowOff>
    </xdr:to>
    <xdr:pic macro="[1]!DesignIconClicked">
      <xdr:nvPicPr>
        <xdr:cNvPr id="12" name="BExO95R6THKV0FALURB5D91OHHVI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9</xdr:col>
      <xdr:colOff>25400</xdr:colOff>
      <xdr:row>19</xdr:row>
      <xdr:rowOff>82550</xdr:rowOff>
    </xdr:from>
    <xdr:to>
      <xdr:col>9</xdr:col>
      <xdr:colOff>76200</xdr:colOff>
      <xdr:row>19</xdr:row>
      <xdr:rowOff>133350</xdr:rowOff>
    </xdr:to>
    <xdr:pic macro="[1]!DesignIconClicked">
      <xdr:nvPicPr>
        <xdr:cNvPr id="13" name="BEx9GXKRMNVVZVWAOBECU6F0KE1D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19</xdr:row>
      <xdr:rowOff>6350</xdr:rowOff>
    </xdr:from>
    <xdr:to>
      <xdr:col>10</xdr:col>
      <xdr:colOff>69850</xdr:colOff>
      <xdr:row>19</xdr:row>
      <xdr:rowOff>57150</xdr:rowOff>
    </xdr:to>
    <xdr:pic macro="[1]!DesignIconClicked">
      <xdr:nvPicPr>
        <xdr:cNvPr id="14" name="BEx9HRZZBMC0ERCXAFG44QDO8D2I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10</xdr:col>
      <xdr:colOff>19050</xdr:colOff>
      <xdr:row>19</xdr:row>
      <xdr:rowOff>82550</xdr:rowOff>
    </xdr:from>
    <xdr:to>
      <xdr:col>10</xdr:col>
      <xdr:colOff>69850</xdr:colOff>
      <xdr:row>19</xdr:row>
      <xdr:rowOff>133350</xdr:rowOff>
    </xdr:to>
    <xdr:pic macro="[1]!DesignIconClicked">
      <xdr:nvPicPr>
        <xdr:cNvPr id="15" name="BExMCYZ97IBPUQJ530V5LQNFL0DC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19</xdr:row>
      <xdr:rowOff>6350</xdr:rowOff>
    </xdr:from>
    <xdr:to>
      <xdr:col>11</xdr:col>
      <xdr:colOff>76200</xdr:colOff>
      <xdr:row>19</xdr:row>
      <xdr:rowOff>57150</xdr:rowOff>
    </xdr:to>
    <xdr:pic macro="[1]!DesignIconClicked">
      <xdr:nvPicPr>
        <xdr:cNvPr id="16" name="BExD5G2D2EY6W4TZJGRELZTZ5L2T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01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25400</xdr:colOff>
      <xdr:row>19</xdr:row>
      <xdr:rowOff>82550</xdr:rowOff>
    </xdr:from>
    <xdr:to>
      <xdr:col>11</xdr:col>
      <xdr:colOff>76200</xdr:colOff>
      <xdr:row>19</xdr:row>
      <xdr:rowOff>133350</xdr:rowOff>
    </xdr:to>
    <xdr:pic macro="[1]!DesignIconClicked">
      <xdr:nvPicPr>
        <xdr:cNvPr id="17" name="BExU54IC6X5XSZUN7YH0LHJ63UOJ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01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31750</xdr:colOff>
      <xdr:row>19</xdr:row>
      <xdr:rowOff>6350</xdr:rowOff>
    </xdr:from>
    <xdr:to>
      <xdr:col>12</xdr:col>
      <xdr:colOff>82550</xdr:colOff>
      <xdr:row>19</xdr:row>
      <xdr:rowOff>57150</xdr:rowOff>
    </xdr:to>
    <xdr:pic macro="[1]!DesignIconClicked">
      <xdr:nvPicPr>
        <xdr:cNvPr id="18" name="BExSB25KUQ4GFIDIY6XQO67I9KYX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12</xdr:col>
      <xdr:colOff>31750</xdr:colOff>
      <xdr:row>19</xdr:row>
      <xdr:rowOff>82550</xdr:rowOff>
    </xdr:from>
    <xdr:to>
      <xdr:col>12</xdr:col>
      <xdr:colOff>82550</xdr:colOff>
      <xdr:row>19</xdr:row>
      <xdr:rowOff>133350</xdr:rowOff>
    </xdr:to>
    <xdr:pic macro="[1]!DesignIconClicked">
      <xdr:nvPicPr>
        <xdr:cNvPr id="19" name="BEx5IG1SBXRHQ1QA1WH0LA1LINL2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19</xdr:row>
      <xdr:rowOff>6350</xdr:rowOff>
    </xdr:from>
    <xdr:to>
      <xdr:col>13</xdr:col>
      <xdr:colOff>76200</xdr:colOff>
      <xdr:row>19</xdr:row>
      <xdr:rowOff>57150</xdr:rowOff>
    </xdr:to>
    <xdr:pic macro="[1]!DesignIconClicked">
      <xdr:nvPicPr>
        <xdr:cNvPr id="20" name="BExDBG5DJSGA55CN0N8G17ZR43CV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96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13</xdr:col>
      <xdr:colOff>25400</xdr:colOff>
      <xdr:row>19</xdr:row>
      <xdr:rowOff>82550</xdr:rowOff>
    </xdr:from>
    <xdr:to>
      <xdr:col>13</xdr:col>
      <xdr:colOff>76200</xdr:colOff>
      <xdr:row>19</xdr:row>
      <xdr:rowOff>133350</xdr:rowOff>
    </xdr:to>
    <xdr:pic macro="[1]!DesignIconClicked">
      <xdr:nvPicPr>
        <xdr:cNvPr id="21" name="BEx3EUUC5UIIYY7XA1J10XG1QRTM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96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19</xdr:row>
      <xdr:rowOff>6350</xdr:rowOff>
    </xdr:from>
    <xdr:to>
      <xdr:col>14</xdr:col>
      <xdr:colOff>69850</xdr:colOff>
      <xdr:row>19</xdr:row>
      <xdr:rowOff>57150</xdr:rowOff>
    </xdr:to>
    <xdr:pic macro="[1]!DesignIconClicked">
      <xdr:nvPicPr>
        <xdr:cNvPr id="22" name="BEx7JOLCTIJJUBMYR81DMLAVEG4H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80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14</xdr:col>
      <xdr:colOff>19050</xdr:colOff>
      <xdr:row>19</xdr:row>
      <xdr:rowOff>82550</xdr:rowOff>
    </xdr:from>
    <xdr:to>
      <xdr:col>14</xdr:col>
      <xdr:colOff>69850</xdr:colOff>
      <xdr:row>19</xdr:row>
      <xdr:rowOff>133350</xdr:rowOff>
    </xdr:to>
    <xdr:pic macro="[1]!DesignIconClicked">
      <xdr:nvPicPr>
        <xdr:cNvPr id="23" name="BExQASDRKVAUGFO90FRR9T28APML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80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19</xdr:row>
      <xdr:rowOff>6350</xdr:rowOff>
    </xdr:from>
    <xdr:to>
      <xdr:col>15</xdr:col>
      <xdr:colOff>76200</xdr:colOff>
      <xdr:row>19</xdr:row>
      <xdr:rowOff>57150</xdr:rowOff>
    </xdr:to>
    <xdr:pic macro="[1]!DesignIconClicked">
      <xdr:nvPicPr>
        <xdr:cNvPr id="24" name="BExKGYHXD7GB75ZPEW3IJEPZY7BL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91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15</xdr:col>
      <xdr:colOff>25400</xdr:colOff>
      <xdr:row>19</xdr:row>
      <xdr:rowOff>82550</xdr:rowOff>
    </xdr:from>
    <xdr:to>
      <xdr:col>15</xdr:col>
      <xdr:colOff>76200</xdr:colOff>
      <xdr:row>19</xdr:row>
      <xdr:rowOff>133350</xdr:rowOff>
    </xdr:to>
    <xdr:pic macro="[1]!DesignIconClicked">
      <xdr:nvPicPr>
        <xdr:cNvPr id="25" name="BEx9HAGP5P4N5TBFK5SNKBFKCTJ7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91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19</xdr:row>
      <xdr:rowOff>6350</xdr:rowOff>
    </xdr:from>
    <xdr:to>
      <xdr:col>16</xdr:col>
      <xdr:colOff>82550</xdr:colOff>
      <xdr:row>19</xdr:row>
      <xdr:rowOff>57150</xdr:rowOff>
    </xdr:to>
    <xdr:pic macro="[1]!DesignIconClicked">
      <xdr:nvPicPr>
        <xdr:cNvPr id="26" name="BExW56N4B21WAF9E61GWLK7IAT6S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102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16</xdr:col>
      <xdr:colOff>31750</xdr:colOff>
      <xdr:row>19</xdr:row>
      <xdr:rowOff>82550</xdr:rowOff>
    </xdr:from>
    <xdr:to>
      <xdr:col>16</xdr:col>
      <xdr:colOff>82550</xdr:colOff>
      <xdr:row>19</xdr:row>
      <xdr:rowOff>133350</xdr:rowOff>
    </xdr:to>
    <xdr:pic macro="[1]!DesignIconClicked">
      <xdr:nvPicPr>
        <xdr:cNvPr id="27" name="BExKOIMEXR6BJSYIQYWWRWKG0J16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102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19</xdr:row>
      <xdr:rowOff>6350</xdr:rowOff>
    </xdr:from>
    <xdr:to>
      <xdr:col>17</xdr:col>
      <xdr:colOff>76200</xdr:colOff>
      <xdr:row>19</xdr:row>
      <xdr:rowOff>57150</xdr:rowOff>
    </xdr:to>
    <xdr:pic macro="[1]!DesignIconClicked">
      <xdr:nvPicPr>
        <xdr:cNvPr id="28" name="BExU7GQ2RZ6TOCK5WOE22XGUMXD0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86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17</xdr:col>
      <xdr:colOff>25400</xdr:colOff>
      <xdr:row>19</xdr:row>
      <xdr:rowOff>82550</xdr:rowOff>
    </xdr:from>
    <xdr:to>
      <xdr:col>17</xdr:col>
      <xdr:colOff>76200</xdr:colOff>
      <xdr:row>19</xdr:row>
      <xdr:rowOff>133350</xdr:rowOff>
    </xdr:to>
    <xdr:pic macro="[1]!DesignIconClicked">
      <xdr:nvPicPr>
        <xdr:cNvPr id="29" name="BExOK6UV7Y6O5NVKWJNXVX4JVUOC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86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</xdr:row>
      <xdr:rowOff>6350</xdr:rowOff>
    </xdr:from>
    <xdr:to>
      <xdr:col>18</xdr:col>
      <xdr:colOff>69850</xdr:colOff>
      <xdr:row>19</xdr:row>
      <xdr:rowOff>57150</xdr:rowOff>
    </xdr:to>
    <xdr:pic macro="[1]!DesignIconClicked">
      <xdr:nvPicPr>
        <xdr:cNvPr id="30" name="BExIMU74ANU2AOXC6UHMULRA7VAO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70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18</xdr:col>
      <xdr:colOff>19050</xdr:colOff>
      <xdr:row>19</xdr:row>
      <xdr:rowOff>82550</xdr:rowOff>
    </xdr:from>
    <xdr:to>
      <xdr:col>18</xdr:col>
      <xdr:colOff>69850</xdr:colOff>
      <xdr:row>19</xdr:row>
      <xdr:rowOff>133350</xdr:rowOff>
    </xdr:to>
    <xdr:pic macro="[1]!DesignIconClicked">
      <xdr:nvPicPr>
        <xdr:cNvPr id="31" name="BExXNRK44SX0NJJFI6NQHJ3XRXS6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70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6350</xdr:rowOff>
    </xdr:from>
    <xdr:to>
      <xdr:col>19</xdr:col>
      <xdr:colOff>76200</xdr:colOff>
      <xdr:row>19</xdr:row>
      <xdr:rowOff>57150</xdr:rowOff>
    </xdr:to>
    <xdr:pic macro="[1]!DesignIconClicked">
      <xdr:nvPicPr>
        <xdr:cNvPr id="9216" name="BExOBGBIRPFY49UIS36YG8P9QFY1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81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19</xdr:col>
      <xdr:colOff>25400</xdr:colOff>
      <xdr:row>19</xdr:row>
      <xdr:rowOff>82550</xdr:rowOff>
    </xdr:from>
    <xdr:to>
      <xdr:col>19</xdr:col>
      <xdr:colOff>76200</xdr:colOff>
      <xdr:row>19</xdr:row>
      <xdr:rowOff>133350</xdr:rowOff>
    </xdr:to>
    <xdr:pic macro="[1]!DesignIconClicked">
      <xdr:nvPicPr>
        <xdr:cNvPr id="9218" name="BExGRJ6WFHIMY9QF26QUTKF4R7UC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81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20</xdr:col>
      <xdr:colOff>31750</xdr:colOff>
      <xdr:row>19</xdr:row>
      <xdr:rowOff>6350</xdr:rowOff>
    </xdr:from>
    <xdr:to>
      <xdr:col>20</xdr:col>
      <xdr:colOff>82550</xdr:colOff>
      <xdr:row>19</xdr:row>
      <xdr:rowOff>57150</xdr:rowOff>
    </xdr:to>
    <xdr:pic macro="[1]!DesignIconClicked">
      <xdr:nvPicPr>
        <xdr:cNvPr id="9219" name="BExO8MF6JQU3XOG1FICC75BGM8JY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092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20</xdr:col>
      <xdr:colOff>31750</xdr:colOff>
      <xdr:row>19</xdr:row>
      <xdr:rowOff>82550</xdr:rowOff>
    </xdr:from>
    <xdr:to>
      <xdr:col>20</xdr:col>
      <xdr:colOff>82550</xdr:colOff>
      <xdr:row>19</xdr:row>
      <xdr:rowOff>133350</xdr:rowOff>
    </xdr:to>
    <xdr:pic macro="[1]!DesignIconClicked">
      <xdr:nvPicPr>
        <xdr:cNvPr id="9220" name="BExQF59W66BLQ4XZH59BXAXAKN9O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092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21</xdr:col>
      <xdr:colOff>25400</xdr:colOff>
      <xdr:row>19</xdr:row>
      <xdr:rowOff>6350</xdr:rowOff>
    </xdr:from>
    <xdr:to>
      <xdr:col>21</xdr:col>
      <xdr:colOff>76200</xdr:colOff>
      <xdr:row>19</xdr:row>
      <xdr:rowOff>57150</xdr:rowOff>
    </xdr:to>
    <xdr:pic macro="[1]!DesignIconClicked">
      <xdr:nvPicPr>
        <xdr:cNvPr id="9221" name="BExO7KNUOS4CKUQ2IBI8Y2QGJ6LX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776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21</xdr:col>
      <xdr:colOff>25400</xdr:colOff>
      <xdr:row>19</xdr:row>
      <xdr:rowOff>82550</xdr:rowOff>
    </xdr:from>
    <xdr:to>
      <xdr:col>21</xdr:col>
      <xdr:colOff>76200</xdr:colOff>
      <xdr:row>19</xdr:row>
      <xdr:rowOff>133350</xdr:rowOff>
    </xdr:to>
    <xdr:pic macro="[1]!DesignIconClicked">
      <xdr:nvPicPr>
        <xdr:cNvPr id="9222" name="BExM9MCIA5RDYAAW8Q4ONOJYBIJH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776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</xdr:colOff>
      <xdr:row>19</xdr:row>
      <xdr:rowOff>6350</xdr:rowOff>
    </xdr:from>
    <xdr:to>
      <xdr:col>22</xdr:col>
      <xdr:colOff>69850</xdr:colOff>
      <xdr:row>19</xdr:row>
      <xdr:rowOff>57150</xdr:rowOff>
    </xdr:to>
    <xdr:pic macro="[1]!DesignIconClicked">
      <xdr:nvPicPr>
        <xdr:cNvPr id="9223" name="BExIRIS1YY6VC37GR41LA4LYVHGT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22</xdr:col>
      <xdr:colOff>19050</xdr:colOff>
      <xdr:row>19</xdr:row>
      <xdr:rowOff>82550</xdr:rowOff>
    </xdr:from>
    <xdr:to>
      <xdr:col>22</xdr:col>
      <xdr:colOff>69850</xdr:colOff>
      <xdr:row>19</xdr:row>
      <xdr:rowOff>133350</xdr:rowOff>
    </xdr:to>
    <xdr:pic macro="[1]!DesignIconClicked">
      <xdr:nvPicPr>
        <xdr:cNvPr id="9224" name="BExOISNN7MK2W8JCI22HJGKKGNSM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0" y="14478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23</xdr:col>
      <xdr:colOff>25400</xdr:colOff>
      <xdr:row>19</xdr:row>
      <xdr:rowOff>6350</xdr:rowOff>
    </xdr:from>
    <xdr:to>
      <xdr:col>23</xdr:col>
      <xdr:colOff>76200</xdr:colOff>
      <xdr:row>19</xdr:row>
      <xdr:rowOff>57150</xdr:rowOff>
    </xdr:to>
    <xdr:pic macro="[1]!DesignIconClicked">
      <xdr:nvPicPr>
        <xdr:cNvPr id="9225" name="BEx7EJDHXWN5GEP28O3FAZDKSNYM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36700" y="13716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23</xdr:col>
      <xdr:colOff>25400</xdr:colOff>
      <xdr:row>19</xdr:row>
      <xdr:rowOff>82550</xdr:rowOff>
    </xdr:from>
    <xdr:to>
      <xdr:col>23</xdr:col>
      <xdr:colOff>76200</xdr:colOff>
      <xdr:row>19</xdr:row>
      <xdr:rowOff>133350</xdr:rowOff>
    </xdr:to>
    <xdr:pic macro="[1]!DesignIconClicked">
      <xdr:nvPicPr>
        <xdr:cNvPr id="9226" name="BExU4GOHEPRENHJP85G3QXK4XV9Z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36700" y="1447800"/>
          <a:ext cx="50800" cy="50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21348</xdr:colOff>
      <xdr:row>4</xdr:row>
      <xdr:rowOff>53635</xdr:rowOff>
    </xdr:from>
    <xdr:to>
      <xdr:col>11</xdr:col>
      <xdr:colOff>581188</xdr:colOff>
      <xdr:row>17</xdr:row>
      <xdr:rowOff>127708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884300</xdr:colOff>
      <xdr:row>4</xdr:row>
      <xdr:rowOff>45339</xdr:rowOff>
    </xdr:from>
    <xdr:to>
      <xdr:col>19</xdr:col>
      <xdr:colOff>486961</xdr:colOff>
      <xdr:row>17</xdr:row>
      <xdr:rowOff>129154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21348</xdr:colOff>
      <xdr:row>20</xdr:row>
      <xdr:rowOff>64576</xdr:rowOff>
    </xdr:from>
    <xdr:to>
      <xdr:col>11</xdr:col>
      <xdr:colOff>621894</xdr:colOff>
      <xdr:row>34</xdr:row>
      <xdr:rowOff>182965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907941</xdr:colOff>
      <xdr:row>20</xdr:row>
      <xdr:rowOff>64423</xdr:rowOff>
    </xdr:from>
    <xdr:to>
      <xdr:col>19</xdr:col>
      <xdr:colOff>570423</xdr:colOff>
      <xdr:row>34</xdr:row>
      <xdr:rowOff>185965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645761</xdr:colOff>
      <xdr:row>4</xdr:row>
      <xdr:rowOff>53813</xdr:rowOff>
    </xdr:from>
    <xdr:to>
      <xdr:col>27</xdr:col>
      <xdr:colOff>581187</xdr:colOff>
      <xdr:row>17</xdr:row>
      <xdr:rowOff>96865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721101</xdr:colOff>
      <xdr:row>20</xdr:row>
      <xdr:rowOff>53814</xdr:rowOff>
    </xdr:from>
    <xdr:to>
      <xdr:col>27</xdr:col>
      <xdr:colOff>581187</xdr:colOff>
      <xdr:row>34</xdr:row>
      <xdr:rowOff>182966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0.31042</cdr:x>
      <cdr:y>0.03151</cdr:y>
    </cdr:from>
    <cdr:to>
      <cdr:x>0.72001</cdr:x>
      <cdr:y>0.13218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88144" y="107805"/>
          <a:ext cx="2755255" cy="3444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2400" b="1"/>
            <a:t>TOTAL PCEC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0.29525</cdr:x>
      <cdr:y>0.0238</cdr:y>
    </cdr:from>
    <cdr:to>
      <cdr:x>0.7135</cdr:x>
      <cdr:y>0.12245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45037" y="83088"/>
          <a:ext cx="2755255" cy="3444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1"/>
            <a:t>TOTAL Amazon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0.29377</cdr:x>
      <cdr:y>0.03009</cdr:y>
    </cdr:from>
    <cdr:to>
      <cdr:x>0.70089</cdr:x>
      <cdr:y>0.12916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88088" y="104613"/>
          <a:ext cx="2755255" cy="3444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1"/>
            <a:t>TOTAL PCEC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0.28774</cdr:x>
      <cdr:y>0.04684</cdr:y>
    </cdr:from>
    <cdr:to>
      <cdr:x>0.70222</cdr:x>
      <cdr:y>0.14521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12749" y="171532"/>
          <a:ext cx="2755255" cy="360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1"/>
            <a:t>TOTAL Amazon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0.2707</cdr:x>
      <cdr:y>0.03018</cdr:y>
    </cdr:from>
    <cdr:to>
      <cdr:x>0.74303</cdr:x>
      <cdr:y>0.12953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579105" y="104613"/>
          <a:ext cx="2755255" cy="3444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1"/>
            <a:t>TOTAL All Others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0.25694</cdr:x>
      <cdr:y>0.01799</cdr:y>
    </cdr:from>
    <cdr:to>
      <cdr:x>0.73455</cdr:x>
      <cdr:y>0.11865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82241" y="61562"/>
          <a:ext cx="2755255" cy="3444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1"/>
            <a:t>TOTAL All Others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Common%20Files/SAP%20Shared/BW/BExAnalyzer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"/>
      <sheetName val="BExStyles"/>
      <sheetName val="BExAnalyzer"/>
    </sheetNames>
    <definedNames>
      <definedName name="DesignIconClicked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Y556"/>
  <sheetViews>
    <sheetView workbookViewId="0"/>
  </sheetViews>
  <sheetFormatPr defaultRowHeight="13.2"/>
  <sheetData>
    <row r="1" spans="1:233">
      <c r="A1">
        <v>9</v>
      </c>
    </row>
    <row r="2" spans="1:233">
      <c r="A2">
        <v>1</v>
      </c>
      <c r="AE2">
        <v>31</v>
      </c>
      <c r="CM2">
        <v>23</v>
      </c>
      <c r="DG2">
        <v>553</v>
      </c>
      <c r="EA2">
        <v>23</v>
      </c>
      <c r="EU2">
        <v>0</v>
      </c>
      <c r="FY2">
        <v>26</v>
      </c>
      <c r="HW2">
        <v>30</v>
      </c>
    </row>
    <row r="3" spans="1:233">
      <c r="A3">
        <v>23</v>
      </c>
      <c r="AE3">
        <v>59</v>
      </c>
      <c r="CM3">
        <v>13</v>
      </c>
      <c r="DG3">
        <v>14</v>
      </c>
      <c r="EA3">
        <v>13</v>
      </c>
      <c r="EU3">
        <v>11</v>
      </c>
      <c r="FY3">
        <v>21</v>
      </c>
      <c r="HW3">
        <v>2</v>
      </c>
    </row>
    <row r="4" spans="1:233" ht="52.8">
      <c r="B4">
        <v>9</v>
      </c>
      <c r="C4" t="s">
        <v>182</v>
      </c>
      <c r="D4" t="b">
        <v>1</v>
      </c>
      <c r="E4" t="b">
        <v>1</v>
      </c>
      <c r="F4" t="s">
        <v>0</v>
      </c>
      <c r="G4">
        <v>3</v>
      </c>
      <c r="H4">
        <v>4</v>
      </c>
      <c r="I4" t="b">
        <v>0</v>
      </c>
      <c r="L4" t="b">
        <v>1</v>
      </c>
      <c r="M4" t="b">
        <v>0</v>
      </c>
      <c r="O4" t="b">
        <v>1</v>
      </c>
      <c r="P4" t="b">
        <v>0</v>
      </c>
      <c r="Q4">
        <v>0</v>
      </c>
      <c r="S4">
        <v>5</v>
      </c>
      <c r="T4" t="b">
        <v>1</v>
      </c>
      <c r="U4" t="b">
        <v>1</v>
      </c>
      <c r="X4" t="b">
        <v>0</v>
      </c>
      <c r="Y4" t="b">
        <v>0</v>
      </c>
      <c r="Z4" t="b">
        <v>0</v>
      </c>
      <c r="AE4">
        <v>4</v>
      </c>
      <c r="AF4" s="1" t="s">
        <v>187</v>
      </c>
      <c r="AG4" s="1" t="s">
        <v>196</v>
      </c>
      <c r="AH4" s="1" t="s">
        <v>1</v>
      </c>
      <c r="AI4" s="1" t="s">
        <v>3</v>
      </c>
      <c r="AJ4" s="1" t="s">
        <v>3</v>
      </c>
      <c r="AK4" s="1" t="s">
        <v>14</v>
      </c>
      <c r="AL4" s="1" t="s">
        <v>3</v>
      </c>
      <c r="AM4" s="1" t="s">
        <v>3</v>
      </c>
      <c r="AN4" s="1" t="s">
        <v>3</v>
      </c>
      <c r="AO4" s="1" t="s">
        <v>3</v>
      </c>
      <c r="AP4" s="1" t="s">
        <v>3</v>
      </c>
      <c r="AQ4" s="1" t="s">
        <v>3</v>
      </c>
      <c r="AR4" s="1" t="s">
        <v>29</v>
      </c>
      <c r="AS4" s="1" t="s">
        <v>2</v>
      </c>
      <c r="AT4" s="1" t="s">
        <v>526</v>
      </c>
      <c r="AU4" s="1" t="s">
        <v>3</v>
      </c>
      <c r="AV4" s="1" t="s">
        <v>3</v>
      </c>
      <c r="AW4" s="1" t="s">
        <v>3</v>
      </c>
      <c r="AX4" s="1" t="s">
        <v>15</v>
      </c>
      <c r="AY4" s="1" t="s">
        <v>21</v>
      </c>
      <c r="AZ4" s="1" t="s">
        <v>187</v>
      </c>
      <c r="BA4" s="1" t="s">
        <v>16</v>
      </c>
      <c r="BB4" s="1" t="s">
        <v>3</v>
      </c>
      <c r="BC4" s="1" t="s">
        <v>3</v>
      </c>
      <c r="BD4" s="1" t="s">
        <v>197</v>
      </c>
      <c r="BE4" s="1" t="s">
        <v>3</v>
      </c>
      <c r="BF4" s="1" t="s">
        <v>3</v>
      </c>
      <c r="BG4" s="1" t="s">
        <v>3</v>
      </c>
      <c r="BH4" s="1" t="s">
        <v>3</v>
      </c>
      <c r="BI4" s="1" t="s">
        <v>3</v>
      </c>
      <c r="BJ4" s="1" t="s">
        <v>15</v>
      </c>
      <c r="BK4" s="1" t="s">
        <v>17</v>
      </c>
      <c r="BL4" s="1" t="s">
        <v>3</v>
      </c>
      <c r="BM4" s="1" t="s">
        <v>4</v>
      </c>
      <c r="BN4" s="1" t="s">
        <v>3</v>
      </c>
      <c r="BO4" s="1" t="s">
        <v>3</v>
      </c>
      <c r="BP4" s="1" t="s">
        <v>3</v>
      </c>
      <c r="BQ4" s="1" t="s">
        <v>3</v>
      </c>
      <c r="BR4" s="1" t="s">
        <v>2</v>
      </c>
      <c r="BS4" s="1" t="s">
        <v>2</v>
      </c>
      <c r="BT4" s="1" t="s">
        <v>2</v>
      </c>
      <c r="BU4" s="1" t="s">
        <v>4</v>
      </c>
      <c r="BV4" s="1" t="s">
        <v>4</v>
      </c>
      <c r="BW4" s="1" t="s">
        <v>3</v>
      </c>
      <c r="BX4" s="1" t="s">
        <v>3</v>
      </c>
      <c r="BY4" s="1" t="s">
        <v>3</v>
      </c>
      <c r="BZ4" s="1" t="s">
        <v>3</v>
      </c>
      <c r="CA4" s="1" t="s">
        <v>3</v>
      </c>
      <c r="CB4" s="1" t="s">
        <v>198</v>
      </c>
      <c r="CC4" s="1" t="s">
        <v>3</v>
      </c>
      <c r="CD4" s="1" t="s">
        <v>3</v>
      </c>
      <c r="CE4" s="1" t="s">
        <v>3</v>
      </c>
      <c r="CF4" s="1" t="s">
        <v>3</v>
      </c>
      <c r="CG4" s="1" t="s">
        <v>3</v>
      </c>
      <c r="CH4" s="1" t="s">
        <v>3</v>
      </c>
      <c r="CI4" s="1" t="s">
        <v>17</v>
      </c>
      <c r="CJ4" s="1" t="s">
        <v>3</v>
      </c>
      <c r="CK4" s="1" t="s">
        <v>3</v>
      </c>
      <c r="CL4" s="1" t="s">
        <v>3</v>
      </c>
      <c r="CM4">
        <v>4</v>
      </c>
      <c r="CN4" s="1" t="s">
        <v>382</v>
      </c>
      <c r="CO4" s="1" t="s">
        <v>383</v>
      </c>
      <c r="CP4" s="9" t="s">
        <v>361</v>
      </c>
      <c r="CQ4" s="1" t="s">
        <v>14</v>
      </c>
      <c r="CR4" s="1" t="s">
        <v>3</v>
      </c>
      <c r="CS4" s="1" t="s">
        <v>6</v>
      </c>
      <c r="CT4" s="1" t="s">
        <v>3</v>
      </c>
      <c r="CU4" s="1" t="s">
        <v>239</v>
      </c>
      <c r="CV4" s="1" t="s">
        <v>1</v>
      </c>
      <c r="CW4" s="1" t="s">
        <v>3</v>
      </c>
      <c r="CX4" s="1" t="s">
        <v>3</v>
      </c>
      <c r="CY4" s="1" t="s">
        <v>3</v>
      </c>
      <c r="CZ4" s="1" t="s">
        <v>3</v>
      </c>
      <c r="DG4">
        <v>4</v>
      </c>
      <c r="DH4" s="1" t="s">
        <v>192</v>
      </c>
      <c r="DI4" s="1" t="s">
        <v>37</v>
      </c>
      <c r="DJ4" s="1" t="s">
        <v>38</v>
      </c>
      <c r="DK4" s="1" t="s">
        <v>17</v>
      </c>
      <c r="DL4" s="1" t="s">
        <v>1</v>
      </c>
      <c r="DM4" s="1" t="s">
        <v>4</v>
      </c>
      <c r="DN4" s="1" t="s">
        <v>4</v>
      </c>
      <c r="DO4" s="1" t="s">
        <v>4</v>
      </c>
      <c r="DP4" s="1" t="s">
        <v>3</v>
      </c>
      <c r="DQ4" s="1" t="s">
        <v>3</v>
      </c>
      <c r="DR4" s="1" t="s">
        <v>3</v>
      </c>
      <c r="DS4" s="1" t="s">
        <v>3</v>
      </c>
      <c r="DT4" s="1" t="s">
        <v>17</v>
      </c>
      <c r="DU4" s="1" t="s">
        <v>3</v>
      </c>
      <c r="EA4">
        <v>4</v>
      </c>
      <c r="EB4" s="1" t="s">
        <v>383</v>
      </c>
      <c r="EC4" s="1" t="s">
        <v>181</v>
      </c>
      <c r="ED4" s="1" t="s">
        <v>3</v>
      </c>
      <c r="EE4" s="1" t="s">
        <v>4</v>
      </c>
      <c r="EF4" s="1" t="s">
        <v>3</v>
      </c>
      <c r="EG4" s="1" t="s">
        <v>3</v>
      </c>
      <c r="EH4" s="1" t="s">
        <v>3</v>
      </c>
      <c r="EI4" s="1" t="s">
        <v>35</v>
      </c>
      <c r="EJ4" s="1" t="s">
        <v>1</v>
      </c>
      <c r="EK4" s="1" t="s">
        <v>31</v>
      </c>
      <c r="EL4" s="1" t="s">
        <v>4</v>
      </c>
      <c r="EM4" s="1" t="s">
        <v>3</v>
      </c>
      <c r="EN4" s="1" t="s">
        <v>3</v>
      </c>
      <c r="FY4">
        <v>4</v>
      </c>
      <c r="FZ4" s="1" t="s">
        <v>442</v>
      </c>
      <c r="GA4" s="1" t="s">
        <v>2</v>
      </c>
      <c r="GB4" s="1" t="s">
        <v>6</v>
      </c>
      <c r="GC4" s="1" t="s">
        <v>3</v>
      </c>
      <c r="GD4" s="1" t="s">
        <v>3</v>
      </c>
      <c r="GE4" s="1" t="s">
        <v>3</v>
      </c>
      <c r="GF4" s="1" t="s">
        <v>3</v>
      </c>
      <c r="GG4" s="1" t="s">
        <v>3</v>
      </c>
      <c r="GH4" s="1" t="s">
        <v>3</v>
      </c>
      <c r="GI4" s="1" t="s">
        <v>3</v>
      </c>
      <c r="GJ4" s="1" t="s">
        <v>4</v>
      </c>
      <c r="GK4" s="1" t="s">
        <v>3</v>
      </c>
      <c r="GL4" s="1" t="s">
        <v>4</v>
      </c>
      <c r="GM4" s="1" t="s">
        <v>3</v>
      </c>
      <c r="GN4" s="1" t="s">
        <v>4</v>
      </c>
      <c r="GO4" s="1" t="s">
        <v>3</v>
      </c>
      <c r="GP4" s="1" t="s">
        <v>5</v>
      </c>
      <c r="GQ4" s="1" t="s">
        <v>3</v>
      </c>
      <c r="GR4" s="1" t="s">
        <v>3</v>
      </c>
      <c r="GS4" s="1" t="s">
        <v>183</v>
      </c>
      <c r="GT4" s="1" t="s">
        <v>3</v>
      </c>
      <c r="HW4">
        <v>4</v>
      </c>
      <c r="HX4" s="1" t="s">
        <v>172</v>
      </c>
      <c r="HY4" s="1" t="s">
        <v>337</v>
      </c>
    </row>
    <row r="5" spans="1:233" ht="52.8">
      <c r="AE5">
        <v>4</v>
      </c>
      <c r="AF5" s="1" t="s">
        <v>185</v>
      </c>
      <c r="AG5" s="1" t="s">
        <v>199</v>
      </c>
      <c r="AH5" s="1" t="s">
        <v>1</v>
      </c>
      <c r="AI5" s="1" t="s">
        <v>3</v>
      </c>
      <c r="AJ5" s="1" t="s">
        <v>3</v>
      </c>
      <c r="AK5" s="1" t="s">
        <v>19</v>
      </c>
      <c r="AL5" s="1" t="s">
        <v>3</v>
      </c>
      <c r="AM5" s="1" t="s">
        <v>3</v>
      </c>
      <c r="AN5" s="1" t="s">
        <v>3</v>
      </c>
      <c r="AO5" s="1" t="s">
        <v>3</v>
      </c>
      <c r="AP5" s="1" t="s">
        <v>3</v>
      </c>
      <c r="AQ5" s="1" t="s">
        <v>3</v>
      </c>
      <c r="AR5" s="1" t="s">
        <v>29</v>
      </c>
      <c r="AS5" s="1" t="s">
        <v>2</v>
      </c>
      <c r="AT5" s="1" t="s">
        <v>526</v>
      </c>
      <c r="AU5" s="1" t="s">
        <v>3</v>
      </c>
      <c r="AV5" s="1" t="s">
        <v>3</v>
      </c>
      <c r="AW5" s="1" t="s">
        <v>3</v>
      </c>
      <c r="AX5" s="1" t="s">
        <v>15</v>
      </c>
      <c r="AY5" s="1" t="s">
        <v>21</v>
      </c>
      <c r="AZ5" s="1" t="s">
        <v>185</v>
      </c>
      <c r="BA5" s="1" t="s">
        <v>16</v>
      </c>
      <c r="BB5" s="1" t="s">
        <v>3</v>
      </c>
      <c r="BC5" s="1" t="s">
        <v>3</v>
      </c>
      <c r="BD5" s="1" t="s">
        <v>197</v>
      </c>
      <c r="BE5" s="1" t="s">
        <v>3</v>
      </c>
      <c r="BF5" s="1" t="s">
        <v>3</v>
      </c>
      <c r="BG5" s="1" t="s">
        <v>3</v>
      </c>
      <c r="BH5" s="1" t="s">
        <v>3</v>
      </c>
      <c r="BI5" s="1" t="s">
        <v>3</v>
      </c>
      <c r="BJ5" s="1" t="s">
        <v>15</v>
      </c>
      <c r="BK5" s="1" t="s">
        <v>17</v>
      </c>
      <c r="BL5" s="1" t="s">
        <v>3</v>
      </c>
      <c r="BM5" s="1" t="s">
        <v>4</v>
      </c>
      <c r="BN5" s="1" t="s">
        <v>3</v>
      </c>
      <c r="BO5" s="1" t="s">
        <v>3</v>
      </c>
      <c r="BP5" s="1" t="s">
        <v>3</v>
      </c>
      <c r="BQ5" s="1" t="s">
        <v>3</v>
      </c>
      <c r="BR5" s="1" t="s">
        <v>2</v>
      </c>
      <c r="BS5" s="1" t="s">
        <v>2</v>
      </c>
      <c r="BT5" s="1" t="s">
        <v>2</v>
      </c>
      <c r="BU5" s="1" t="s">
        <v>4</v>
      </c>
      <c r="BV5" s="1" t="s">
        <v>4</v>
      </c>
      <c r="BW5" s="1" t="s">
        <v>3</v>
      </c>
      <c r="BX5" s="1" t="s">
        <v>3</v>
      </c>
      <c r="BY5" s="1" t="s">
        <v>3</v>
      </c>
      <c r="BZ5" s="1" t="s">
        <v>3</v>
      </c>
      <c r="CA5" s="1" t="s">
        <v>3</v>
      </c>
      <c r="CB5" s="1" t="s">
        <v>200</v>
      </c>
      <c r="CC5" s="1" t="s">
        <v>3</v>
      </c>
      <c r="CD5" s="1" t="s">
        <v>3</v>
      </c>
      <c r="CE5" s="1" t="s">
        <v>3</v>
      </c>
      <c r="CF5" s="1" t="s">
        <v>3</v>
      </c>
      <c r="CG5" s="1" t="s">
        <v>3</v>
      </c>
      <c r="CH5" s="1" t="s">
        <v>3</v>
      </c>
      <c r="CI5" s="1" t="s">
        <v>17</v>
      </c>
      <c r="CJ5" s="1" t="s">
        <v>3</v>
      </c>
      <c r="CK5" s="1" t="s">
        <v>3</v>
      </c>
      <c r="CL5" s="1" t="s">
        <v>3</v>
      </c>
      <c r="CM5">
        <v>4</v>
      </c>
      <c r="CN5" s="1" t="s">
        <v>382</v>
      </c>
      <c r="CO5" s="1" t="s">
        <v>384</v>
      </c>
      <c r="CP5" s="9" t="s">
        <v>420</v>
      </c>
      <c r="CQ5" s="1" t="s">
        <v>19</v>
      </c>
      <c r="CR5" s="1" t="s">
        <v>3</v>
      </c>
      <c r="CS5" s="1" t="s">
        <v>6</v>
      </c>
      <c r="CT5" s="1" t="s">
        <v>3</v>
      </c>
      <c r="CU5" s="1" t="s">
        <v>239</v>
      </c>
      <c r="CV5" s="1" t="s">
        <v>1</v>
      </c>
      <c r="CW5" s="1" t="s">
        <v>3</v>
      </c>
      <c r="CX5" s="1" t="s">
        <v>3</v>
      </c>
      <c r="CY5" s="1" t="s">
        <v>3</v>
      </c>
      <c r="CZ5" s="1" t="s">
        <v>3</v>
      </c>
      <c r="DG5">
        <v>4</v>
      </c>
      <c r="DH5" s="1" t="s">
        <v>192</v>
      </c>
      <c r="DI5" s="1" t="s">
        <v>272</v>
      </c>
      <c r="DJ5" s="1" t="s">
        <v>273</v>
      </c>
      <c r="DK5" s="1" t="s">
        <v>17</v>
      </c>
      <c r="DL5" s="1" t="s">
        <v>1</v>
      </c>
      <c r="DM5" s="1" t="s">
        <v>34</v>
      </c>
      <c r="DN5" s="1" t="s">
        <v>4</v>
      </c>
      <c r="DO5" s="1" t="s">
        <v>4</v>
      </c>
      <c r="DP5" s="1" t="s">
        <v>3</v>
      </c>
      <c r="DQ5" s="1" t="s">
        <v>3</v>
      </c>
      <c r="DR5" s="1" t="s">
        <v>3</v>
      </c>
      <c r="DS5" s="1" t="s">
        <v>3</v>
      </c>
      <c r="DT5" s="1" t="s">
        <v>17</v>
      </c>
      <c r="DU5" s="1" t="s">
        <v>3</v>
      </c>
      <c r="EA5">
        <v>4</v>
      </c>
      <c r="EB5" s="1" t="s">
        <v>384</v>
      </c>
      <c r="EC5" s="1" t="s">
        <v>181</v>
      </c>
      <c r="ED5" s="1" t="s">
        <v>3</v>
      </c>
      <c r="EE5" s="1" t="s">
        <v>4</v>
      </c>
      <c r="EF5" s="1" t="s">
        <v>3</v>
      </c>
      <c r="EG5" s="1" t="s">
        <v>3</v>
      </c>
      <c r="EH5" s="1" t="s">
        <v>3</v>
      </c>
      <c r="EI5" s="1" t="s">
        <v>35</v>
      </c>
      <c r="EJ5" s="1" t="s">
        <v>1</v>
      </c>
      <c r="EK5" s="1" t="s">
        <v>323</v>
      </c>
      <c r="EL5" s="1" t="s">
        <v>4</v>
      </c>
      <c r="EM5" s="1" t="s">
        <v>3</v>
      </c>
      <c r="EN5" s="1" t="s">
        <v>3</v>
      </c>
      <c r="FY5">
        <v>4</v>
      </c>
      <c r="FZ5" s="1" t="s">
        <v>443</v>
      </c>
      <c r="GA5" s="1" t="s">
        <v>2</v>
      </c>
      <c r="GB5" s="1" t="s">
        <v>6</v>
      </c>
      <c r="GC5" s="1" t="s">
        <v>3</v>
      </c>
      <c r="GD5" s="1" t="s">
        <v>3</v>
      </c>
      <c r="GE5" s="1" t="s">
        <v>3</v>
      </c>
      <c r="GF5" s="1" t="s">
        <v>3</v>
      </c>
      <c r="GG5" s="1" t="s">
        <v>3</v>
      </c>
      <c r="GH5" s="1" t="s">
        <v>3</v>
      </c>
      <c r="GI5" s="1" t="s">
        <v>3</v>
      </c>
      <c r="GJ5" s="1" t="s">
        <v>4</v>
      </c>
      <c r="GK5" s="1" t="s">
        <v>3</v>
      </c>
      <c r="GL5" s="1" t="s">
        <v>4</v>
      </c>
      <c r="GM5" s="1" t="s">
        <v>3</v>
      </c>
      <c r="GN5" s="1" t="s">
        <v>4</v>
      </c>
      <c r="GO5" s="1" t="s">
        <v>3</v>
      </c>
      <c r="GP5" s="1" t="s">
        <v>5</v>
      </c>
      <c r="GQ5" s="1" t="s">
        <v>3</v>
      </c>
      <c r="GR5" s="1" t="s">
        <v>3</v>
      </c>
      <c r="GS5" s="1" t="s">
        <v>7</v>
      </c>
      <c r="GT5" s="1" t="s">
        <v>3</v>
      </c>
      <c r="HW5">
        <v>4</v>
      </c>
      <c r="HX5" s="1" t="s">
        <v>166</v>
      </c>
      <c r="HY5" s="1" t="s">
        <v>1</v>
      </c>
    </row>
    <row r="6" spans="1:233" ht="52.8">
      <c r="AE6">
        <v>4</v>
      </c>
      <c r="AF6" s="1" t="s">
        <v>193</v>
      </c>
      <c r="AG6" s="1" t="s">
        <v>371</v>
      </c>
      <c r="AH6" s="1" t="s">
        <v>1</v>
      </c>
      <c r="AI6" s="1" t="s">
        <v>3</v>
      </c>
      <c r="AJ6" s="1" t="s">
        <v>3</v>
      </c>
      <c r="AK6" s="1" t="s">
        <v>20</v>
      </c>
      <c r="AL6" s="1" t="s">
        <v>3</v>
      </c>
      <c r="AM6" s="1" t="s">
        <v>3</v>
      </c>
      <c r="AN6" s="1" t="s">
        <v>3</v>
      </c>
      <c r="AO6" s="1" t="s">
        <v>3</v>
      </c>
      <c r="AP6" s="1" t="s">
        <v>3</v>
      </c>
      <c r="AQ6" s="1" t="s">
        <v>3</v>
      </c>
      <c r="AR6" s="1" t="s">
        <v>29</v>
      </c>
      <c r="AS6" s="1" t="s">
        <v>2</v>
      </c>
      <c r="AT6" s="1" t="s">
        <v>526</v>
      </c>
      <c r="AU6" s="1" t="s">
        <v>3</v>
      </c>
      <c r="AV6" s="1" t="s">
        <v>3</v>
      </c>
      <c r="AW6" s="1" t="s">
        <v>3</v>
      </c>
      <c r="AX6" s="1" t="s">
        <v>15</v>
      </c>
      <c r="AY6" s="1" t="s">
        <v>21</v>
      </c>
      <c r="AZ6" s="1" t="s">
        <v>193</v>
      </c>
      <c r="BA6" s="1" t="s">
        <v>16</v>
      </c>
      <c r="BB6" s="1" t="s">
        <v>3</v>
      </c>
      <c r="BC6" s="1" t="s">
        <v>3</v>
      </c>
      <c r="BD6" s="1" t="s">
        <v>197</v>
      </c>
      <c r="BE6" s="1" t="s">
        <v>3</v>
      </c>
      <c r="BF6" s="1" t="s">
        <v>3</v>
      </c>
      <c r="BG6" s="1" t="s">
        <v>3</v>
      </c>
      <c r="BH6" s="1" t="s">
        <v>3</v>
      </c>
      <c r="BI6" s="1" t="s">
        <v>3</v>
      </c>
      <c r="BJ6" s="1" t="s">
        <v>15</v>
      </c>
      <c r="BK6" s="1" t="s">
        <v>17</v>
      </c>
      <c r="BL6" s="1" t="s">
        <v>3</v>
      </c>
      <c r="BM6" s="1" t="s">
        <v>4</v>
      </c>
      <c r="BN6" s="1" t="s">
        <v>3</v>
      </c>
      <c r="BO6" s="1" t="s">
        <v>3</v>
      </c>
      <c r="BP6" s="1" t="s">
        <v>3</v>
      </c>
      <c r="BQ6" s="1" t="s">
        <v>3</v>
      </c>
      <c r="BR6" s="1" t="s">
        <v>2</v>
      </c>
      <c r="BS6" s="1" t="s">
        <v>2</v>
      </c>
      <c r="BT6" s="1" t="s">
        <v>2</v>
      </c>
      <c r="BU6" s="1" t="s">
        <v>4</v>
      </c>
      <c r="BV6" s="1" t="s">
        <v>4</v>
      </c>
      <c r="BW6" s="1" t="s">
        <v>3</v>
      </c>
      <c r="BX6" s="1" t="s">
        <v>3</v>
      </c>
      <c r="BY6" s="1" t="s">
        <v>3</v>
      </c>
      <c r="BZ6" s="1" t="s">
        <v>3</v>
      </c>
      <c r="CA6" s="1" t="s">
        <v>3</v>
      </c>
      <c r="CB6" s="1" t="s">
        <v>201</v>
      </c>
      <c r="CC6" s="1" t="s">
        <v>3</v>
      </c>
      <c r="CD6" s="1" t="s">
        <v>3</v>
      </c>
      <c r="CE6" s="1" t="s">
        <v>3</v>
      </c>
      <c r="CF6" s="1" t="s">
        <v>3</v>
      </c>
      <c r="CG6" s="1" t="s">
        <v>3</v>
      </c>
      <c r="CH6" s="1" t="s">
        <v>3</v>
      </c>
      <c r="CI6" s="1" t="s">
        <v>17</v>
      </c>
      <c r="CJ6" s="1" t="s">
        <v>3</v>
      </c>
      <c r="CK6" s="1" t="s">
        <v>3</v>
      </c>
      <c r="CL6" s="1" t="s">
        <v>3</v>
      </c>
      <c r="CM6">
        <v>4</v>
      </c>
      <c r="CN6" s="1" t="s">
        <v>382</v>
      </c>
      <c r="CO6" s="1" t="s">
        <v>385</v>
      </c>
      <c r="CP6" s="9" t="s">
        <v>421</v>
      </c>
      <c r="CQ6" s="1" t="s">
        <v>20</v>
      </c>
      <c r="CR6" s="1" t="s">
        <v>32</v>
      </c>
      <c r="CS6" s="1" t="s">
        <v>6</v>
      </c>
      <c r="CT6" s="1" t="s">
        <v>3</v>
      </c>
      <c r="CU6" s="1" t="s">
        <v>239</v>
      </c>
      <c r="CV6" s="1" t="s">
        <v>1</v>
      </c>
      <c r="CW6" s="1" t="s">
        <v>3</v>
      </c>
      <c r="CX6" s="1" t="s">
        <v>3</v>
      </c>
      <c r="CY6" s="1" t="s">
        <v>3</v>
      </c>
      <c r="CZ6" s="1" t="s">
        <v>3</v>
      </c>
      <c r="DG6">
        <v>4</v>
      </c>
      <c r="DH6" s="1" t="s">
        <v>192</v>
      </c>
      <c r="DI6" s="1" t="s">
        <v>274</v>
      </c>
      <c r="DJ6" s="1" t="s">
        <v>275</v>
      </c>
      <c r="DK6" s="1" t="s">
        <v>17</v>
      </c>
      <c r="DL6" s="1" t="s">
        <v>1</v>
      </c>
      <c r="DM6" s="1" t="s">
        <v>34</v>
      </c>
      <c r="DN6" s="1" t="s">
        <v>4</v>
      </c>
      <c r="DO6" s="1" t="s">
        <v>4</v>
      </c>
      <c r="DP6" s="1" t="s">
        <v>3</v>
      </c>
      <c r="DQ6" s="1" t="s">
        <v>3</v>
      </c>
      <c r="DR6" s="1" t="s">
        <v>3</v>
      </c>
      <c r="DS6" s="1" t="s">
        <v>3</v>
      </c>
      <c r="DT6" s="1" t="s">
        <v>17</v>
      </c>
      <c r="DU6" s="1" t="s">
        <v>3</v>
      </c>
      <c r="EA6">
        <v>4</v>
      </c>
      <c r="EB6" s="1" t="s">
        <v>385</v>
      </c>
      <c r="EC6" s="1" t="s">
        <v>181</v>
      </c>
      <c r="ED6" s="1" t="s">
        <v>3</v>
      </c>
      <c r="EE6" s="1" t="s">
        <v>4</v>
      </c>
      <c r="EF6" s="1" t="s">
        <v>3</v>
      </c>
      <c r="EG6" s="1" t="s">
        <v>3</v>
      </c>
      <c r="EH6" s="1" t="s">
        <v>3</v>
      </c>
      <c r="EI6" s="1" t="s">
        <v>35</v>
      </c>
      <c r="EJ6" s="1" t="s">
        <v>1</v>
      </c>
      <c r="EK6" s="1" t="s">
        <v>419</v>
      </c>
      <c r="EL6" s="1" t="s">
        <v>4</v>
      </c>
      <c r="EM6" s="1" t="s">
        <v>3</v>
      </c>
      <c r="EN6" s="1" t="s">
        <v>3</v>
      </c>
      <c r="FY6">
        <v>4</v>
      </c>
      <c r="FZ6" s="1" t="s">
        <v>444</v>
      </c>
      <c r="GA6" s="1" t="s">
        <v>2</v>
      </c>
      <c r="GB6" s="1" t="s">
        <v>6</v>
      </c>
      <c r="GC6" s="1" t="s">
        <v>3</v>
      </c>
      <c r="GD6" s="1" t="s">
        <v>3</v>
      </c>
      <c r="GE6" s="1" t="s">
        <v>3</v>
      </c>
      <c r="GF6" s="1" t="s">
        <v>3</v>
      </c>
      <c r="GG6" s="1" t="s">
        <v>3</v>
      </c>
      <c r="GH6" s="1" t="s">
        <v>3</v>
      </c>
      <c r="GI6" s="1" t="s">
        <v>3</v>
      </c>
      <c r="GJ6" s="1" t="s">
        <v>4</v>
      </c>
      <c r="GK6" s="1" t="s">
        <v>3</v>
      </c>
      <c r="GL6" s="1" t="s">
        <v>4</v>
      </c>
      <c r="GM6" s="1" t="s">
        <v>3</v>
      </c>
      <c r="GN6" s="1" t="s">
        <v>4</v>
      </c>
      <c r="GO6" s="1" t="s">
        <v>3</v>
      </c>
      <c r="GP6" s="1" t="s">
        <v>5</v>
      </c>
      <c r="GQ6" s="1" t="s">
        <v>3</v>
      </c>
      <c r="GR6" s="1" t="s">
        <v>3</v>
      </c>
      <c r="GS6" s="1" t="s">
        <v>184</v>
      </c>
      <c r="GT6" s="1" t="s">
        <v>3</v>
      </c>
      <c r="HW6">
        <v>4</v>
      </c>
      <c r="HX6" s="1" t="s">
        <v>165</v>
      </c>
      <c r="HY6" s="1" t="s">
        <v>1</v>
      </c>
    </row>
    <row r="7" spans="1:233" ht="66">
      <c r="AE7">
        <v>4</v>
      </c>
      <c r="AF7" s="1" t="s">
        <v>183</v>
      </c>
      <c r="AG7" s="1" t="s">
        <v>202</v>
      </c>
      <c r="AH7" s="1" t="s">
        <v>1</v>
      </c>
      <c r="AI7" s="1" t="s">
        <v>3</v>
      </c>
      <c r="AJ7" s="1" t="s">
        <v>3</v>
      </c>
      <c r="AK7" s="1" t="s">
        <v>23</v>
      </c>
      <c r="AL7" s="1" t="s">
        <v>3</v>
      </c>
      <c r="AM7" s="1" t="s">
        <v>3</v>
      </c>
      <c r="AN7" s="1" t="s">
        <v>3</v>
      </c>
      <c r="AO7" s="1" t="s">
        <v>3</v>
      </c>
      <c r="AP7" s="1" t="s">
        <v>3</v>
      </c>
      <c r="AQ7" s="1" t="s">
        <v>3</v>
      </c>
      <c r="AR7" s="1" t="s">
        <v>29</v>
      </c>
      <c r="AS7" s="1" t="s">
        <v>2</v>
      </c>
      <c r="AT7" s="1" t="s">
        <v>526</v>
      </c>
      <c r="AU7" s="1" t="s">
        <v>3</v>
      </c>
      <c r="AV7" s="1" t="s">
        <v>3</v>
      </c>
      <c r="AW7" s="1" t="s">
        <v>3</v>
      </c>
      <c r="AX7" s="1" t="s">
        <v>15</v>
      </c>
      <c r="AY7" s="1" t="s">
        <v>21</v>
      </c>
      <c r="AZ7" s="1" t="s">
        <v>183</v>
      </c>
      <c r="BA7" s="1" t="s">
        <v>16</v>
      </c>
      <c r="BB7" s="1" t="s">
        <v>3</v>
      </c>
      <c r="BC7" s="1" t="s">
        <v>3</v>
      </c>
      <c r="BD7" s="1" t="s">
        <v>197</v>
      </c>
      <c r="BE7" s="1" t="s">
        <v>3</v>
      </c>
      <c r="BF7" s="1" t="s">
        <v>3</v>
      </c>
      <c r="BG7" s="1" t="s">
        <v>3</v>
      </c>
      <c r="BH7" s="1" t="s">
        <v>3</v>
      </c>
      <c r="BI7" s="1" t="s">
        <v>3</v>
      </c>
      <c r="BJ7" s="1" t="s">
        <v>15</v>
      </c>
      <c r="BK7" s="1" t="s">
        <v>17</v>
      </c>
      <c r="BL7" s="1" t="s">
        <v>3</v>
      </c>
      <c r="BM7" s="1" t="s">
        <v>4</v>
      </c>
      <c r="BN7" s="1" t="s">
        <v>3</v>
      </c>
      <c r="BO7" s="1" t="s">
        <v>3</v>
      </c>
      <c r="BP7" s="1" t="s">
        <v>3</v>
      </c>
      <c r="BQ7" s="1" t="s">
        <v>3</v>
      </c>
      <c r="BR7" s="1" t="s">
        <v>2</v>
      </c>
      <c r="BS7" s="1" t="s">
        <v>2</v>
      </c>
      <c r="BT7" s="1" t="s">
        <v>2</v>
      </c>
      <c r="BU7" s="1" t="s">
        <v>4</v>
      </c>
      <c r="BV7" s="1" t="s">
        <v>4</v>
      </c>
      <c r="BW7" s="1" t="s">
        <v>3</v>
      </c>
      <c r="BX7" s="1" t="s">
        <v>3</v>
      </c>
      <c r="BY7" s="1" t="s">
        <v>3</v>
      </c>
      <c r="BZ7" s="1" t="s">
        <v>3</v>
      </c>
      <c r="CA7" s="1" t="s">
        <v>3</v>
      </c>
      <c r="CB7" s="1" t="s">
        <v>203</v>
      </c>
      <c r="CC7" s="1" t="s">
        <v>3</v>
      </c>
      <c r="CD7" s="1" t="s">
        <v>3</v>
      </c>
      <c r="CE7" s="1" t="s">
        <v>3</v>
      </c>
      <c r="CF7" s="1" t="s">
        <v>3</v>
      </c>
      <c r="CG7" s="1" t="s">
        <v>3</v>
      </c>
      <c r="CH7" s="1" t="s">
        <v>3</v>
      </c>
      <c r="CI7" s="1" t="s">
        <v>17</v>
      </c>
      <c r="CJ7" s="1" t="s">
        <v>3</v>
      </c>
      <c r="CK7" s="1" t="s">
        <v>3</v>
      </c>
      <c r="CL7" s="1" t="s">
        <v>3</v>
      </c>
      <c r="CM7">
        <v>4</v>
      </c>
      <c r="CN7" s="1" t="s">
        <v>382</v>
      </c>
      <c r="CO7" s="1" t="s">
        <v>386</v>
      </c>
      <c r="CP7" s="9" t="s">
        <v>376</v>
      </c>
      <c r="CQ7" s="1" t="s">
        <v>23</v>
      </c>
      <c r="CR7" s="1" t="s">
        <v>32</v>
      </c>
      <c r="CS7" s="1" t="s">
        <v>6</v>
      </c>
      <c r="CT7" s="1" t="s">
        <v>3</v>
      </c>
      <c r="CU7" s="1" t="s">
        <v>239</v>
      </c>
      <c r="CV7" s="1" t="s">
        <v>1</v>
      </c>
      <c r="CW7" s="1" t="s">
        <v>3</v>
      </c>
      <c r="CX7" s="1" t="s">
        <v>3</v>
      </c>
      <c r="CY7" s="1" t="s">
        <v>3</v>
      </c>
      <c r="CZ7" s="1" t="s">
        <v>3</v>
      </c>
      <c r="DG7">
        <v>4</v>
      </c>
      <c r="DH7" s="1" t="s">
        <v>192</v>
      </c>
      <c r="DI7" s="1" t="s">
        <v>242</v>
      </c>
      <c r="DJ7" s="1" t="s">
        <v>243</v>
      </c>
      <c r="DK7" s="1" t="s">
        <v>17</v>
      </c>
      <c r="DL7" s="1" t="s">
        <v>1</v>
      </c>
      <c r="DM7" s="1" t="s">
        <v>34</v>
      </c>
      <c r="DN7" s="1" t="s">
        <v>4</v>
      </c>
      <c r="DO7" s="1" t="s">
        <v>4</v>
      </c>
      <c r="DP7" s="1" t="s">
        <v>3</v>
      </c>
      <c r="DQ7" s="1" t="s">
        <v>3</v>
      </c>
      <c r="DR7" s="1" t="s">
        <v>3</v>
      </c>
      <c r="DS7" s="1" t="s">
        <v>3</v>
      </c>
      <c r="DT7" s="1" t="s">
        <v>17</v>
      </c>
      <c r="DU7" s="1" t="s">
        <v>3</v>
      </c>
      <c r="EA7">
        <v>4</v>
      </c>
      <c r="EB7" s="1" t="s">
        <v>386</v>
      </c>
      <c r="EC7" s="1" t="s">
        <v>181</v>
      </c>
      <c r="ED7" s="1" t="s">
        <v>3</v>
      </c>
      <c r="EE7" s="1" t="s">
        <v>4</v>
      </c>
      <c r="EF7" s="1" t="s">
        <v>3</v>
      </c>
      <c r="EG7" s="1" t="s">
        <v>3</v>
      </c>
      <c r="EH7" s="1" t="s">
        <v>3</v>
      </c>
      <c r="EI7" s="1" t="s">
        <v>35</v>
      </c>
      <c r="EJ7" s="1" t="s">
        <v>1</v>
      </c>
      <c r="EK7" s="1" t="s">
        <v>440</v>
      </c>
      <c r="EL7" s="1" t="s">
        <v>4</v>
      </c>
      <c r="EM7" s="1" t="s">
        <v>3</v>
      </c>
      <c r="EN7" s="1" t="s">
        <v>3</v>
      </c>
      <c r="FY7">
        <v>4</v>
      </c>
      <c r="FZ7" s="1" t="s">
        <v>445</v>
      </c>
      <c r="GA7" s="1" t="s">
        <v>2</v>
      </c>
      <c r="GB7" s="1" t="s">
        <v>6</v>
      </c>
      <c r="GC7" s="1" t="s">
        <v>3</v>
      </c>
      <c r="GD7" s="1" t="s">
        <v>3</v>
      </c>
      <c r="GE7" s="1" t="s">
        <v>3</v>
      </c>
      <c r="GF7" s="1" t="s">
        <v>3</v>
      </c>
      <c r="GG7" s="1" t="s">
        <v>3</v>
      </c>
      <c r="GH7" s="1" t="s">
        <v>3</v>
      </c>
      <c r="GI7" s="1" t="s">
        <v>3</v>
      </c>
      <c r="GJ7" s="1" t="s">
        <v>4</v>
      </c>
      <c r="GK7" s="1" t="s">
        <v>3</v>
      </c>
      <c r="GL7" s="1" t="s">
        <v>4</v>
      </c>
      <c r="GM7" s="1" t="s">
        <v>3</v>
      </c>
      <c r="GN7" s="1" t="s">
        <v>4</v>
      </c>
      <c r="GO7" s="1" t="s">
        <v>3</v>
      </c>
      <c r="GP7" s="1" t="s">
        <v>5</v>
      </c>
      <c r="GQ7" s="1" t="s">
        <v>3</v>
      </c>
      <c r="GR7" s="1" t="s">
        <v>3</v>
      </c>
      <c r="GS7" s="1" t="s">
        <v>185</v>
      </c>
      <c r="GT7" s="1" t="s">
        <v>3</v>
      </c>
      <c r="HW7">
        <v>4</v>
      </c>
      <c r="HX7" s="1" t="s">
        <v>169</v>
      </c>
      <c r="HY7" s="1" t="s">
        <v>2</v>
      </c>
    </row>
    <row r="8" spans="1:233" ht="52.8">
      <c r="AE8">
        <v>4</v>
      </c>
      <c r="AF8" s="1" t="s">
        <v>188</v>
      </c>
      <c r="AG8" s="1" t="s">
        <v>379</v>
      </c>
      <c r="AH8" s="1" t="s">
        <v>1</v>
      </c>
      <c r="AI8" s="1" t="s">
        <v>3</v>
      </c>
      <c r="AJ8" s="1" t="s">
        <v>3</v>
      </c>
      <c r="AK8" s="1" t="s">
        <v>27</v>
      </c>
      <c r="AL8" s="1" t="s">
        <v>3</v>
      </c>
      <c r="AM8" s="1" t="s">
        <v>3</v>
      </c>
      <c r="AN8" s="1" t="s">
        <v>3</v>
      </c>
      <c r="AO8" s="1" t="s">
        <v>3</v>
      </c>
      <c r="AP8" s="1" t="s">
        <v>3</v>
      </c>
      <c r="AQ8" s="1" t="s">
        <v>3</v>
      </c>
      <c r="AR8" s="1" t="s">
        <v>29</v>
      </c>
      <c r="AS8" s="1" t="s">
        <v>2</v>
      </c>
      <c r="AT8" s="1" t="s">
        <v>526</v>
      </c>
      <c r="AU8" s="1" t="s">
        <v>3</v>
      </c>
      <c r="AV8" s="1" t="s">
        <v>3</v>
      </c>
      <c r="AW8" s="1" t="s">
        <v>3</v>
      </c>
      <c r="AX8" s="1" t="s">
        <v>15</v>
      </c>
      <c r="AY8" s="1" t="s">
        <v>21</v>
      </c>
      <c r="AZ8" s="1" t="s">
        <v>188</v>
      </c>
      <c r="BA8" s="1" t="s">
        <v>16</v>
      </c>
      <c r="BB8" s="1" t="s">
        <v>3</v>
      </c>
      <c r="BC8" s="1" t="s">
        <v>3</v>
      </c>
      <c r="BD8" s="1" t="s">
        <v>197</v>
      </c>
      <c r="BE8" s="1" t="s">
        <v>3</v>
      </c>
      <c r="BF8" s="1" t="s">
        <v>3</v>
      </c>
      <c r="BG8" s="1" t="s">
        <v>3</v>
      </c>
      <c r="BH8" s="1" t="s">
        <v>3</v>
      </c>
      <c r="BI8" s="1" t="s">
        <v>3</v>
      </c>
      <c r="BJ8" s="1" t="s">
        <v>15</v>
      </c>
      <c r="BK8" s="1" t="s">
        <v>17</v>
      </c>
      <c r="BL8" s="1" t="s">
        <v>3</v>
      </c>
      <c r="BM8" s="1" t="s">
        <v>4</v>
      </c>
      <c r="BN8" s="1" t="s">
        <v>3</v>
      </c>
      <c r="BO8" s="1" t="s">
        <v>3</v>
      </c>
      <c r="BP8" s="1" t="s">
        <v>3</v>
      </c>
      <c r="BQ8" s="1" t="s">
        <v>3</v>
      </c>
      <c r="BR8" s="1" t="s">
        <v>2</v>
      </c>
      <c r="BS8" s="1" t="s">
        <v>2</v>
      </c>
      <c r="BT8" s="1" t="s">
        <v>2</v>
      </c>
      <c r="BU8" s="1" t="s">
        <v>4</v>
      </c>
      <c r="BV8" s="1" t="s">
        <v>4</v>
      </c>
      <c r="BW8" s="1" t="s">
        <v>3</v>
      </c>
      <c r="BX8" s="1" t="s">
        <v>3</v>
      </c>
      <c r="BY8" s="1" t="s">
        <v>3</v>
      </c>
      <c r="BZ8" s="1" t="s">
        <v>3</v>
      </c>
      <c r="CA8" s="1" t="s">
        <v>3</v>
      </c>
      <c r="CB8" s="1" t="s">
        <v>204</v>
      </c>
      <c r="CC8" s="1" t="s">
        <v>3</v>
      </c>
      <c r="CD8" s="1" t="s">
        <v>3</v>
      </c>
      <c r="CE8" s="1" t="s">
        <v>3</v>
      </c>
      <c r="CF8" s="1" t="s">
        <v>3</v>
      </c>
      <c r="CG8" s="1" t="s">
        <v>3</v>
      </c>
      <c r="CH8" s="1" t="s">
        <v>3</v>
      </c>
      <c r="CI8" s="1" t="s">
        <v>17</v>
      </c>
      <c r="CJ8" s="1" t="s">
        <v>3</v>
      </c>
      <c r="CK8" s="1" t="s">
        <v>3</v>
      </c>
      <c r="CL8" s="1" t="s">
        <v>3</v>
      </c>
      <c r="CM8">
        <v>4</v>
      </c>
      <c r="CN8" s="1" t="s">
        <v>382</v>
      </c>
      <c r="CO8" s="1" t="s">
        <v>387</v>
      </c>
      <c r="CP8" s="9" t="s">
        <v>378</v>
      </c>
      <c r="CQ8" s="1" t="s">
        <v>27</v>
      </c>
      <c r="CR8" s="1" t="s">
        <v>32</v>
      </c>
      <c r="CS8" s="1" t="s">
        <v>6</v>
      </c>
      <c r="CT8" s="1" t="s">
        <v>3</v>
      </c>
      <c r="CU8" s="1" t="s">
        <v>239</v>
      </c>
      <c r="CV8" s="1" t="s">
        <v>1</v>
      </c>
      <c r="CW8" s="1" t="s">
        <v>3</v>
      </c>
      <c r="CX8" s="1" t="s">
        <v>3</v>
      </c>
      <c r="CY8" s="1" t="s">
        <v>3</v>
      </c>
      <c r="CZ8" s="1" t="s">
        <v>3</v>
      </c>
      <c r="DG8">
        <v>4</v>
      </c>
      <c r="DH8" s="1" t="s">
        <v>192</v>
      </c>
      <c r="DI8" s="1" t="s">
        <v>276</v>
      </c>
      <c r="DJ8" s="1" t="s">
        <v>277</v>
      </c>
      <c r="DK8" s="1" t="s">
        <v>17</v>
      </c>
      <c r="DL8" s="1" t="s">
        <v>1</v>
      </c>
      <c r="DM8" s="1" t="s">
        <v>2</v>
      </c>
      <c r="DN8" s="1" t="s">
        <v>4</v>
      </c>
      <c r="DO8" s="1" t="s">
        <v>4</v>
      </c>
      <c r="DP8" s="1" t="s">
        <v>3</v>
      </c>
      <c r="DQ8" s="1" t="s">
        <v>3</v>
      </c>
      <c r="DR8" s="1" t="s">
        <v>3</v>
      </c>
      <c r="DS8" s="1" t="s">
        <v>3</v>
      </c>
      <c r="DT8" s="1" t="s">
        <v>17</v>
      </c>
      <c r="DU8" s="1" t="s">
        <v>3</v>
      </c>
      <c r="EA8">
        <v>4</v>
      </c>
      <c r="EB8" s="1" t="s">
        <v>387</v>
      </c>
      <c r="EC8" s="1" t="s">
        <v>181</v>
      </c>
      <c r="ED8" s="1" t="s">
        <v>3</v>
      </c>
      <c r="EE8" s="1" t="s">
        <v>4</v>
      </c>
      <c r="EF8" s="1" t="s">
        <v>3</v>
      </c>
      <c r="EG8" s="1" t="s">
        <v>3</v>
      </c>
      <c r="EH8" s="1" t="s">
        <v>3</v>
      </c>
      <c r="EI8" s="1" t="s">
        <v>35</v>
      </c>
      <c r="EJ8" s="1" t="s">
        <v>1</v>
      </c>
      <c r="EK8" s="1" t="s">
        <v>441</v>
      </c>
      <c r="EL8" s="1" t="s">
        <v>4</v>
      </c>
      <c r="EM8" s="1" t="s">
        <v>3</v>
      </c>
      <c r="EN8" s="1" t="s">
        <v>3</v>
      </c>
      <c r="FY8">
        <v>4</v>
      </c>
      <c r="FZ8" s="1" t="s">
        <v>446</v>
      </c>
      <c r="GA8" s="1" t="s">
        <v>2</v>
      </c>
      <c r="GB8" s="1" t="s">
        <v>6</v>
      </c>
      <c r="GC8" s="1" t="s">
        <v>3</v>
      </c>
      <c r="GD8" s="1" t="s">
        <v>3</v>
      </c>
      <c r="GE8" s="1" t="s">
        <v>3</v>
      </c>
      <c r="GF8" s="1" t="s">
        <v>3</v>
      </c>
      <c r="GG8" s="1" t="s">
        <v>3</v>
      </c>
      <c r="GH8" s="1" t="s">
        <v>3</v>
      </c>
      <c r="GI8" s="1" t="s">
        <v>3</v>
      </c>
      <c r="GJ8" s="1" t="s">
        <v>4</v>
      </c>
      <c r="GK8" s="1" t="s">
        <v>3</v>
      </c>
      <c r="GL8" s="1" t="s">
        <v>4</v>
      </c>
      <c r="GM8" s="1" t="s">
        <v>3</v>
      </c>
      <c r="GN8" s="1" t="s">
        <v>4</v>
      </c>
      <c r="GO8" s="1" t="s">
        <v>3</v>
      </c>
      <c r="GP8" s="1" t="s">
        <v>5</v>
      </c>
      <c r="GQ8" s="1" t="s">
        <v>3</v>
      </c>
      <c r="GR8" s="1" t="s">
        <v>3</v>
      </c>
      <c r="GS8" s="1" t="s">
        <v>186</v>
      </c>
      <c r="GT8" s="1" t="s">
        <v>3</v>
      </c>
      <c r="HW8">
        <v>4</v>
      </c>
      <c r="HX8" s="1" t="s">
        <v>167</v>
      </c>
      <c r="HY8" s="1" t="s">
        <v>3</v>
      </c>
    </row>
    <row r="9" spans="1:233" ht="66">
      <c r="AE9">
        <v>4</v>
      </c>
      <c r="AF9" s="1" t="s">
        <v>192</v>
      </c>
      <c r="AG9" s="1" t="s">
        <v>370</v>
      </c>
      <c r="AH9" s="1" t="s">
        <v>1</v>
      </c>
      <c r="AI9" s="1" t="s">
        <v>3</v>
      </c>
      <c r="AJ9" s="1" t="s">
        <v>3</v>
      </c>
      <c r="AK9" s="1" t="s">
        <v>28</v>
      </c>
      <c r="AL9" s="1" t="s">
        <v>3</v>
      </c>
      <c r="AM9" s="1" t="s">
        <v>3</v>
      </c>
      <c r="AN9" s="1" t="s">
        <v>3</v>
      </c>
      <c r="AO9" s="1" t="s">
        <v>3</v>
      </c>
      <c r="AP9" s="1" t="s">
        <v>3</v>
      </c>
      <c r="AQ9" s="1" t="s">
        <v>3</v>
      </c>
      <c r="AR9" s="1" t="s">
        <v>29</v>
      </c>
      <c r="AS9" s="1" t="s">
        <v>2</v>
      </c>
      <c r="AT9" s="1" t="s">
        <v>526</v>
      </c>
      <c r="AU9" s="1" t="s">
        <v>3</v>
      </c>
      <c r="AV9" s="1" t="s">
        <v>3</v>
      </c>
      <c r="AW9" s="1" t="s">
        <v>3</v>
      </c>
      <c r="AX9" s="1" t="s">
        <v>15</v>
      </c>
      <c r="AY9" s="1" t="s">
        <v>21</v>
      </c>
      <c r="AZ9" s="1" t="s">
        <v>192</v>
      </c>
      <c r="BA9" s="1" t="s">
        <v>16</v>
      </c>
      <c r="BB9" s="1" t="s">
        <v>3</v>
      </c>
      <c r="BC9" s="1" t="s">
        <v>3</v>
      </c>
      <c r="BD9" s="1" t="s">
        <v>197</v>
      </c>
      <c r="BE9" s="1" t="s">
        <v>3</v>
      </c>
      <c r="BF9" s="1" t="s">
        <v>3</v>
      </c>
      <c r="BG9" s="1" t="s">
        <v>3</v>
      </c>
      <c r="BH9" s="1" t="s">
        <v>3</v>
      </c>
      <c r="BI9" s="1" t="s">
        <v>3</v>
      </c>
      <c r="BJ9" s="1" t="s">
        <v>15</v>
      </c>
      <c r="BK9" s="1" t="s">
        <v>17</v>
      </c>
      <c r="BL9" s="1" t="s">
        <v>3</v>
      </c>
      <c r="BM9" s="1" t="s">
        <v>24</v>
      </c>
      <c r="BN9" s="1" t="s">
        <v>25</v>
      </c>
      <c r="BO9" s="1" t="s">
        <v>3</v>
      </c>
      <c r="BP9" s="1" t="s">
        <v>3</v>
      </c>
      <c r="BQ9" s="1" t="s">
        <v>3</v>
      </c>
      <c r="BR9" s="1" t="s">
        <v>2</v>
      </c>
      <c r="BS9" s="1" t="s">
        <v>2</v>
      </c>
      <c r="BT9" s="1" t="s">
        <v>2</v>
      </c>
      <c r="BU9" s="1" t="s">
        <v>4</v>
      </c>
      <c r="BV9" s="1" t="s">
        <v>4</v>
      </c>
      <c r="BW9" s="1" t="s">
        <v>3</v>
      </c>
      <c r="BX9" s="1" t="s">
        <v>3</v>
      </c>
      <c r="BY9" s="1" t="s">
        <v>3</v>
      </c>
      <c r="BZ9" s="1" t="s">
        <v>3</v>
      </c>
      <c r="CA9" s="1" t="s">
        <v>3</v>
      </c>
      <c r="CB9" s="1" t="s">
        <v>205</v>
      </c>
      <c r="CC9" s="1" t="s">
        <v>3</v>
      </c>
      <c r="CD9" s="1" t="s">
        <v>3</v>
      </c>
      <c r="CE9" s="1" t="s">
        <v>3</v>
      </c>
      <c r="CF9" s="1" t="s">
        <v>3</v>
      </c>
      <c r="CG9" s="1" t="s">
        <v>3</v>
      </c>
      <c r="CH9" s="1" t="s">
        <v>3</v>
      </c>
      <c r="CI9" s="1" t="s">
        <v>17</v>
      </c>
      <c r="CJ9" s="1" t="s">
        <v>3</v>
      </c>
      <c r="CK9" s="1" t="s">
        <v>3</v>
      </c>
      <c r="CL9" s="1" t="s">
        <v>3</v>
      </c>
      <c r="CM9">
        <v>4</v>
      </c>
      <c r="CN9" s="1" t="s">
        <v>382</v>
      </c>
      <c r="CO9" s="1" t="s">
        <v>422</v>
      </c>
      <c r="CP9" s="9" t="s">
        <v>438</v>
      </c>
      <c r="CQ9" s="1" t="s">
        <v>28</v>
      </c>
      <c r="CR9" s="1" t="s">
        <v>3</v>
      </c>
      <c r="CS9" s="1" t="s">
        <v>6</v>
      </c>
      <c r="CT9" s="1" t="s">
        <v>3</v>
      </c>
      <c r="CU9" s="1" t="s">
        <v>239</v>
      </c>
      <c r="CV9" s="1" t="s">
        <v>1</v>
      </c>
      <c r="CW9" s="1" t="s">
        <v>3</v>
      </c>
      <c r="CX9" s="1" t="s">
        <v>3</v>
      </c>
      <c r="CY9" s="1" t="s">
        <v>3</v>
      </c>
      <c r="CZ9" s="1" t="s">
        <v>3</v>
      </c>
      <c r="DG9">
        <v>4</v>
      </c>
      <c r="DH9" s="1" t="s">
        <v>192</v>
      </c>
      <c r="DI9" s="1" t="s">
        <v>39</v>
      </c>
      <c r="DJ9" s="1" t="s">
        <v>40</v>
      </c>
      <c r="DK9" s="1" t="s">
        <v>17</v>
      </c>
      <c r="DL9" s="1" t="s">
        <v>1</v>
      </c>
      <c r="DM9" s="1" t="s">
        <v>31</v>
      </c>
      <c r="DN9" s="1" t="s">
        <v>4</v>
      </c>
      <c r="DO9" s="1" t="s">
        <v>4</v>
      </c>
      <c r="DP9" s="1" t="s">
        <v>3</v>
      </c>
      <c r="DQ9" s="1" t="s">
        <v>3</v>
      </c>
      <c r="DR9" s="1" t="s">
        <v>3</v>
      </c>
      <c r="DS9" s="1" t="s">
        <v>3</v>
      </c>
      <c r="DT9" s="1" t="s">
        <v>17</v>
      </c>
      <c r="DU9" s="1" t="s">
        <v>3</v>
      </c>
      <c r="EA9">
        <v>4</v>
      </c>
      <c r="EB9" s="1" t="s">
        <v>388</v>
      </c>
      <c r="EC9" s="1" t="s">
        <v>181</v>
      </c>
      <c r="ED9" s="1" t="s">
        <v>3</v>
      </c>
      <c r="EE9" s="1" t="s">
        <v>4</v>
      </c>
      <c r="EF9" s="1" t="s">
        <v>3</v>
      </c>
      <c r="EG9" s="1" t="s">
        <v>3</v>
      </c>
      <c r="EH9" s="1" t="s">
        <v>3</v>
      </c>
      <c r="EI9" s="1" t="s">
        <v>35</v>
      </c>
      <c r="EJ9" s="1" t="s">
        <v>1</v>
      </c>
      <c r="EK9" s="1" t="s">
        <v>403</v>
      </c>
      <c r="EL9" s="1" t="s">
        <v>4</v>
      </c>
      <c r="EM9" s="1" t="s">
        <v>3</v>
      </c>
      <c r="EN9" s="1" t="s">
        <v>3</v>
      </c>
      <c r="FY9">
        <v>4</v>
      </c>
      <c r="FZ9" s="1" t="s">
        <v>447</v>
      </c>
      <c r="GA9" s="1" t="s">
        <v>2</v>
      </c>
      <c r="GB9" s="1" t="s">
        <v>6</v>
      </c>
      <c r="GC9" s="1" t="s">
        <v>3</v>
      </c>
      <c r="GD9" s="1" t="s">
        <v>3</v>
      </c>
      <c r="GE9" s="1" t="s">
        <v>3</v>
      </c>
      <c r="GF9" s="1" t="s">
        <v>3</v>
      </c>
      <c r="GG9" s="1" t="s">
        <v>3</v>
      </c>
      <c r="GH9" s="1" t="s">
        <v>3</v>
      </c>
      <c r="GI9" s="1" t="s">
        <v>3</v>
      </c>
      <c r="GJ9" s="1" t="s">
        <v>4</v>
      </c>
      <c r="GK9" s="1" t="s">
        <v>3</v>
      </c>
      <c r="GL9" s="1" t="s">
        <v>4</v>
      </c>
      <c r="GM9" s="1" t="s">
        <v>3</v>
      </c>
      <c r="GN9" s="1" t="s">
        <v>4</v>
      </c>
      <c r="GO9" s="1" t="s">
        <v>3</v>
      </c>
      <c r="GP9" s="1" t="s">
        <v>5</v>
      </c>
      <c r="GQ9" s="1" t="s">
        <v>3</v>
      </c>
      <c r="GR9" s="1" t="s">
        <v>3</v>
      </c>
      <c r="GS9" s="1" t="s">
        <v>77</v>
      </c>
      <c r="GT9" s="1" t="s">
        <v>3</v>
      </c>
      <c r="HW9">
        <v>4</v>
      </c>
      <c r="HX9" s="1" t="s">
        <v>170</v>
      </c>
      <c r="HY9" s="1" t="s">
        <v>2</v>
      </c>
    </row>
    <row r="10" spans="1:233" ht="52.8">
      <c r="AE10">
        <v>4</v>
      </c>
      <c r="AF10" s="1" t="s">
        <v>189</v>
      </c>
      <c r="AG10" s="1" t="s">
        <v>375</v>
      </c>
      <c r="AH10" s="1" t="s">
        <v>1</v>
      </c>
      <c r="AI10" s="1" t="s">
        <v>3</v>
      </c>
      <c r="AJ10" s="1" t="s">
        <v>3</v>
      </c>
      <c r="AK10" s="1" t="s">
        <v>30</v>
      </c>
      <c r="AL10" s="1" t="s">
        <v>3</v>
      </c>
      <c r="AM10" s="1" t="s">
        <v>3</v>
      </c>
      <c r="AN10" s="1" t="s">
        <v>3</v>
      </c>
      <c r="AO10" s="1" t="s">
        <v>3</v>
      </c>
      <c r="AP10" s="1" t="s">
        <v>3</v>
      </c>
      <c r="AQ10" s="1" t="s">
        <v>3</v>
      </c>
      <c r="AR10" s="1" t="s">
        <v>29</v>
      </c>
      <c r="AS10" s="1" t="s">
        <v>4</v>
      </c>
      <c r="AT10" s="1" t="s">
        <v>526</v>
      </c>
      <c r="AU10" s="1" t="s">
        <v>3</v>
      </c>
      <c r="AV10" s="1" t="s">
        <v>3</v>
      </c>
      <c r="AW10" s="1" t="s">
        <v>3</v>
      </c>
      <c r="AX10" s="1" t="s">
        <v>15</v>
      </c>
      <c r="AY10" s="1" t="s">
        <v>21</v>
      </c>
      <c r="AZ10" s="1" t="s">
        <v>189</v>
      </c>
      <c r="BA10" s="1" t="s">
        <v>16</v>
      </c>
      <c r="BB10" s="1" t="s">
        <v>3</v>
      </c>
      <c r="BC10" s="1" t="s">
        <v>3</v>
      </c>
      <c r="BD10" s="1" t="s">
        <v>197</v>
      </c>
      <c r="BE10" s="1" t="s">
        <v>3</v>
      </c>
      <c r="BF10" s="1" t="s">
        <v>3</v>
      </c>
      <c r="BG10" s="1" t="s">
        <v>3</v>
      </c>
      <c r="BH10" s="1" t="s">
        <v>3</v>
      </c>
      <c r="BI10" s="1" t="s">
        <v>3</v>
      </c>
      <c r="BJ10" s="1" t="s">
        <v>15</v>
      </c>
      <c r="BK10" s="1" t="s">
        <v>17</v>
      </c>
      <c r="BL10" s="1" t="s">
        <v>3</v>
      </c>
      <c r="BM10" s="1" t="s">
        <v>24</v>
      </c>
      <c r="BN10" s="1" t="s">
        <v>25</v>
      </c>
      <c r="BO10" s="1" t="s">
        <v>3</v>
      </c>
      <c r="BP10" s="1" t="s">
        <v>3</v>
      </c>
      <c r="BQ10" s="1" t="s">
        <v>3</v>
      </c>
      <c r="BR10" s="1" t="s">
        <v>2</v>
      </c>
      <c r="BS10" s="1" t="s">
        <v>2</v>
      </c>
      <c r="BT10" s="1" t="s">
        <v>2</v>
      </c>
      <c r="BU10" s="1" t="s">
        <v>4</v>
      </c>
      <c r="BV10" s="1" t="s">
        <v>4</v>
      </c>
      <c r="BW10" s="1" t="s">
        <v>3</v>
      </c>
      <c r="BX10" s="1" t="s">
        <v>3</v>
      </c>
      <c r="BY10" s="1" t="s">
        <v>3</v>
      </c>
      <c r="BZ10" s="1" t="s">
        <v>3</v>
      </c>
      <c r="CA10" s="1" t="s">
        <v>3</v>
      </c>
      <c r="CB10" s="1" t="s">
        <v>206</v>
      </c>
      <c r="CC10" s="1" t="s">
        <v>3</v>
      </c>
      <c r="CD10" s="1" t="s">
        <v>3</v>
      </c>
      <c r="CE10" s="1" t="s">
        <v>3</v>
      </c>
      <c r="CF10" s="1" t="s">
        <v>3</v>
      </c>
      <c r="CG10" s="1" t="s">
        <v>3</v>
      </c>
      <c r="CH10" s="1" t="s">
        <v>3</v>
      </c>
      <c r="CI10" s="1" t="s">
        <v>17</v>
      </c>
      <c r="CJ10" s="1" t="s">
        <v>3</v>
      </c>
      <c r="CK10" s="1" t="s">
        <v>3</v>
      </c>
      <c r="CL10" s="1" t="s">
        <v>3</v>
      </c>
      <c r="CM10">
        <v>4</v>
      </c>
      <c r="CN10" s="1" t="s">
        <v>382</v>
      </c>
      <c r="CO10" s="1" t="s">
        <v>388</v>
      </c>
      <c r="CP10" s="9" t="s">
        <v>362</v>
      </c>
      <c r="CQ10" s="1" t="s">
        <v>30</v>
      </c>
      <c r="CR10" s="1" t="s">
        <v>3</v>
      </c>
      <c r="CS10" s="1" t="s">
        <v>6</v>
      </c>
      <c r="CT10" s="1" t="s">
        <v>3</v>
      </c>
      <c r="CU10" s="1" t="s">
        <v>239</v>
      </c>
      <c r="CV10" s="1" t="s">
        <v>1</v>
      </c>
      <c r="CW10" s="1" t="s">
        <v>3</v>
      </c>
      <c r="CX10" s="1" t="s">
        <v>3</v>
      </c>
      <c r="CY10" s="1" t="s">
        <v>3</v>
      </c>
      <c r="CZ10" s="1" t="s">
        <v>3</v>
      </c>
      <c r="DG10">
        <v>4</v>
      </c>
      <c r="DH10" s="1" t="s">
        <v>192</v>
      </c>
      <c r="DI10" s="1" t="s">
        <v>41</v>
      </c>
      <c r="DJ10" s="1" t="s">
        <v>42</v>
      </c>
      <c r="DK10" s="1" t="s">
        <v>17</v>
      </c>
      <c r="DL10" s="1" t="s">
        <v>1</v>
      </c>
      <c r="DM10" s="1" t="s">
        <v>34</v>
      </c>
      <c r="DN10" s="1" t="s">
        <v>4</v>
      </c>
      <c r="DO10" s="1" t="s">
        <v>4</v>
      </c>
      <c r="DP10" s="1" t="s">
        <v>3</v>
      </c>
      <c r="DQ10" s="1" t="s">
        <v>3</v>
      </c>
      <c r="DR10" s="1" t="s">
        <v>3</v>
      </c>
      <c r="DS10" s="1" t="s">
        <v>3</v>
      </c>
      <c r="DT10" s="1" t="s">
        <v>17</v>
      </c>
      <c r="DU10" s="1" t="s">
        <v>3</v>
      </c>
      <c r="EA10">
        <v>4</v>
      </c>
      <c r="EB10" s="1" t="s">
        <v>389</v>
      </c>
      <c r="EC10" s="1" t="s">
        <v>181</v>
      </c>
      <c r="ED10" s="1" t="s">
        <v>3</v>
      </c>
      <c r="EE10" s="1" t="s">
        <v>4</v>
      </c>
      <c r="EF10" s="1" t="s">
        <v>3</v>
      </c>
      <c r="EG10" s="1" t="s">
        <v>3</v>
      </c>
      <c r="EH10" s="1" t="s">
        <v>3</v>
      </c>
      <c r="EI10" s="1" t="s">
        <v>35</v>
      </c>
      <c r="EJ10" s="1" t="s">
        <v>1</v>
      </c>
      <c r="EK10" s="1" t="s">
        <v>405</v>
      </c>
      <c r="EL10" s="1" t="s">
        <v>4</v>
      </c>
      <c r="EM10" s="1" t="s">
        <v>3</v>
      </c>
      <c r="EN10" s="1" t="s">
        <v>3</v>
      </c>
      <c r="FY10">
        <v>4</v>
      </c>
      <c r="FZ10" s="1" t="s">
        <v>448</v>
      </c>
      <c r="GA10" s="1" t="s">
        <v>2</v>
      </c>
      <c r="GB10" s="1" t="s">
        <v>6</v>
      </c>
      <c r="GC10" s="1" t="s">
        <v>3</v>
      </c>
      <c r="GD10" s="1" t="s">
        <v>3</v>
      </c>
      <c r="GE10" s="1" t="s">
        <v>3</v>
      </c>
      <c r="GF10" s="1" t="s">
        <v>3</v>
      </c>
      <c r="GG10" s="1" t="s">
        <v>3</v>
      </c>
      <c r="GH10" s="1" t="s">
        <v>3</v>
      </c>
      <c r="GI10" s="1" t="s">
        <v>3</v>
      </c>
      <c r="GJ10" s="1" t="s">
        <v>4</v>
      </c>
      <c r="GK10" s="1" t="s">
        <v>3</v>
      </c>
      <c r="GL10" s="1" t="s">
        <v>4</v>
      </c>
      <c r="GM10" s="1" t="s">
        <v>3</v>
      </c>
      <c r="GN10" s="1" t="s">
        <v>4</v>
      </c>
      <c r="GO10" s="1" t="s">
        <v>3</v>
      </c>
      <c r="GP10" s="1" t="s">
        <v>5</v>
      </c>
      <c r="GQ10" s="1" t="s">
        <v>3</v>
      </c>
      <c r="GR10" s="1" t="s">
        <v>3</v>
      </c>
      <c r="GS10" s="1" t="s">
        <v>13</v>
      </c>
      <c r="GT10" s="1" t="s">
        <v>3</v>
      </c>
      <c r="HW10">
        <v>4</v>
      </c>
      <c r="HX10" s="1" t="s">
        <v>168</v>
      </c>
      <c r="HY10" s="1" t="s">
        <v>402</v>
      </c>
    </row>
    <row r="11" spans="1:233">
      <c r="AE11">
        <v>4</v>
      </c>
      <c r="AF11" s="1" t="s">
        <v>186</v>
      </c>
      <c r="AG11" s="1" t="s">
        <v>401</v>
      </c>
      <c r="AH11" s="1" t="s">
        <v>1</v>
      </c>
      <c r="AI11" s="1" t="s">
        <v>3</v>
      </c>
      <c r="AJ11" s="1" t="s">
        <v>3</v>
      </c>
      <c r="AK11" s="1" t="s">
        <v>207</v>
      </c>
      <c r="AL11" s="1" t="s">
        <v>3</v>
      </c>
      <c r="AM11" s="1" t="s">
        <v>3</v>
      </c>
      <c r="AN11" s="1" t="s">
        <v>3</v>
      </c>
      <c r="AO11" s="1" t="s">
        <v>3</v>
      </c>
      <c r="AP11" s="1" t="s">
        <v>3</v>
      </c>
      <c r="AQ11" s="1" t="s">
        <v>3</v>
      </c>
      <c r="AR11" s="1" t="s">
        <v>29</v>
      </c>
      <c r="AS11" s="1" t="s">
        <v>4</v>
      </c>
      <c r="AT11" s="1" t="s">
        <v>526</v>
      </c>
      <c r="AU11" s="1" t="s">
        <v>3</v>
      </c>
      <c r="AV11" s="1" t="s">
        <v>3</v>
      </c>
      <c r="AW11" s="1" t="s">
        <v>3</v>
      </c>
      <c r="AX11" s="1" t="s">
        <v>15</v>
      </c>
      <c r="AY11" s="1" t="s">
        <v>21</v>
      </c>
      <c r="AZ11" s="1" t="s">
        <v>186</v>
      </c>
      <c r="BA11" s="1" t="s">
        <v>16</v>
      </c>
      <c r="BB11" s="1" t="s">
        <v>3</v>
      </c>
      <c r="BC11" s="1" t="s">
        <v>3</v>
      </c>
      <c r="BD11" s="1" t="s">
        <v>197</v>
      </c>
      <c r="BE11" s="1" t="s">
        <v>3</v>
      </c>
      <c r="BF11" s="1" t="s">
        <v>3</v>
      </c>
      <c r="BG11" s="1" t="s">
        <v>3</v>
      </c>
      <c r="BH11" s="1" t="s">
        <v>3</v>
      </c>
      <c r="BI11" s="1" t="s">
        <v>3</v>
      </c>
      <c r="BJ11" s="1" t="s">
        <v>15</v>
      </c>
      <c r="BK11" s="1" t="s">
        <v>17</v>
      </c>
      <c r="BL11" s="1" t="s">
        <v>3</v>
      </c>
      <c r="BM11" s="1" t="s">
        <v>4</v>
      </c>
      <c r="BN11" s="1" t="s">
        <v>3</v>
      </c>
      <c r="BO11" s="1" t="s">
        <v>3</v>
      </c>
      <c r="BP11" s="1" t="s">
        <v>3</v>
      </c>
      <c r="BQ11" s="1" t="s">
        <v>3</v>
      </c>
      <c r="BR11" s="1" t="s">
        <v>2</v>
      </c>
      <c r="BS11" s="1" t="s">
        <v>2</v>
      </c>
      <c r="BT11" s="1" t="s">
        <v>2</v>
      </c>
      <c r="BU11" s="1" t="s">
        <v>4</v>
      </c>
      <c r="BV11" s="1" t="s">
        <v>4</v>
      </c>
      <c r="BW11" s="1" t="s">
        <v>3</v>
      </c>
      <c r="BX11" s="1" t="s">
        <v>3</v>
      </c>
      <c r="BY11" s="1" t="s">
        <v>3</v>
      </c>
      <c r="BZ11" s="1" t="s">
        <v>3</v>
      </c>
      <c r="CA11" s="1" t="s">
        <v>3</v>
      </c>
      <c r="CB11" s="1" t="s">
        <v>208</v>
      </c>
      <c r="CC11" s="1" t="s">
        <v>3</v>
      </c>
      <c r="CD11" s="1" t="s">
        <v>3</v>
      </c>
      <c r="CE11" s="1" t="s">
        <v>3</v>
      </c>
      <c r="CF11" s="1" t="s">
        <v>3</v>
      </c>
      <c r="CG11" s="1" t="s">
        <v>3</v>
      </c>
      <c r="CH11" s="1" t="s">
        <v>3</v>
      </c>
      <c r="CI11" s="1" t="s">
        <v>17</v>
      </c>
      <c r="CJ11" s="1" t="s">
        <v>3</v>
      </c>
      <c r="CK11" s="1" t="s">
        <v>3</v>
      </c>
      <c r="CL11" s="1" t="s">
        <v>3</v>
      </c>
      <c r="CM11">
        <v>4</v>
      </c>
      <c r="CN11" s="1" t="s">
        <v>382</v>
      </c>
      <c r="CO11" s="1" t="s">
        <v>423</v>
      </c>
      <c r="CP11" s="1" t="s">
        <v>240</v>
      </c>
      <c r="CQ11" s="1" t="s">
        <v>207</v>
      </c>
      <c r="CR11" s="1" t="s">
        <v>3</v>
      </c>
      <c r="CS11" s="1" t="s">
        <v>6</v>
      </c>
      <c r="CT11" s="1" t="s">
        <v>3</v>
      </c>
      <c r="CU11" s="1" t="s">
        <v>239</v>
      </c>
      <c r="CV11" s="1" t="s">
        <v>1</v>
      </c>
      <c r="CW11" s="1" t="s">
        <v>3</v>
      </c>
      <c r="CX11" s="1" t="s">
        <v>3</v>
      </c>
      <c r="CY11" s="1" t="s">
        <v>3</v>
      </c>
      <c r="CZ11" s="1" t="s">
        <v>3</v>
      </c>
      <c r="DG11">
        <v>4</v>
      </c>
      <c r="DH11" s="1" t="s">
        <v>192</v>
      </c>
      <c r="DI11" s="1" t="s">
        <v>278</v>
      </c>
      <c r="DJ11" s="1" t="s">
        <v>279</v>
      </c>
      <c r="DK11" s="1" t="s">
        <v>17</v>
      </c>
      <c r="DL11" s="1" t="s">
        <v>1</v>
      </c>
      <c r="DM11" s="1" t="s">
        <v>34</v>
      </c>
      <c r="DN11" s="1" t="s">
        <v>4</v>
      </c>
      <c r="DO11" s="1" t="s">
        <v>4</v>
      </c>
      <c r="DP11" s="1" t="s">
        <v>3</v>
      </c>
      <c r="DQ11" s="1" t="s">
        <v>3</v>
      </c>
      <c r="DR11" s="1" t="s">
        <v>3</v>
      </c>
      <c r="DS11" s="1" t="s">
        <v>3</v>
      </c>
      <c r="DT11" s="1" t="s">
        <v>17</v>
      </c>
      <c r="DU11" s="1" t="s">
        <v>3</v>
      </c>
      <c r="EA11">
        <v>4</v>
      </c>
      <c r="EB11" s="1" t="s">
        <v>390</v>
      </c>
      <c r="EC11" s="1" t="s">
        <v>181</v>
      </c>
      <c r="ED11" s="1" t="s">
        <v>3</v>
      </c>
      <c r="EE11" s="1" t="s">
        <v>4</v>
      </c>
      <c r="EF11" s="1" t="s">
        <v>3</v>
      </c>
      <c r="EG11" s="1" t="s">
        <v>3</v>
      </c>
      <c r="EH11" s="1" t="s">
        <v>3</v>
      </c>
      <c r="EI11" s="1" t="s">
        <v>35</v>
      </c>
      <c r="EJ11" s="1" t="s">
        <v>1</v>
      </c>
      <c r="EK11" s="1" t="s">
        <v>406</v>
      </c>
      <c r="EL11" s="1" t="s">
        <v>4</v>
      </c>
      <c r="EM11" s="1" t="s">
        <v>3</v>
      </c>
      <c r="EN11" s="1" t="s">
        <v>3</v>
      </c>
      <c r="FY11">
        <v>4</v>
      </c>
      <c r="FZ11" s="1" t="s">
        <v>449</v>
      </c>
      <c r="GA11" s="1" t="s">
        <v>2</v>
      </c>
      <c r="GB11" s="1" t="s">
        <v>450</v>
      </c>
      <c r="GC11" s="1" t="s">
        <v>451</v>
      </c>
      <c r="GD11" s="1" t="s">
        <v>452</v>
      </c>
      <c r="GE11" s="1" t="s">
        <v>527</v>
      </c>
      <c r="GF11" s="1" t="s">
        <v>528</v>
      </c>
      <c r="GG11" s="1" t="s">
        <v>3</v>
      </c>
      <c r="GH11" s="1" t="s">
        <v>3</v>
      </c>
      <c r="GI11" s="1" t="s">
        <v>3</v>
      </c>
      <c r="GJ11" s="1" t="s">
        <v>4</v>
      </c>
      <c r="GK11" s="1" t="s">
        <v>3</v>
      </c>
      <c r="GL11" s="1" t="s">
        <v>4</v>
      </c>
      <c r="GM11" s="1" t="s">
        <v>3</v>
      </c>
      <c r="GN11" s="1" t="s">
        <v>4</v>
      </c>
      <c r="GO11" s="1" t="s">
        <v>3</v>
      </c>
      <c r="GP11" s="1" t="s">
        <v>5</v>
      </c>
      <c r="GQ11" s="1" t="s">
        <v>3</v>
      </c>
      <c r="GR11" s="1" t="s">
        <v>3</v>
      </c>
      <c r="GS11" s="1" t="s">
        <v>453</v>
      </c>
      <c r="GT11" s="1" t="s">
        <v>527</v>
      </c>
      <c r="HW11">
        <v>4</v>
      </c>
      <c r="HX11" s="1" t="s">
        <v>467</v>
      </c>
      <c r="HY11" s="1" t="s">
        <v>382</v>
      </c>
    </row>
    <row r="12" spans="1:233" ht="39.6">
      <c r="AE12">
        <v>4</v>
      </c>
      <c r="AF12" s="1" t="s">
        <v>7</v>
      </c>
      <c r="AG12" s="1" t="s">
        <v>380</v>
      </c>
      <c r="AH12" s="1" t="s">
        <v>1</v>
      </c>
      <c r="AI12" s="1" t="s">
        <v>3</v>
      </c>
      <c r="AJ12" s="1" t="s">
        <v>3</v>
      </c>
      <c r="AK12" s="1" t="s">
        <v>209</v>
      </c>
      <c r="AL12" s="1" t="s">
        <v>3</v>
      </c>
      <c r="AM12" s="1" t="s">
        <v>3</v>
      </c>
      <c r="AN12" s="1" t="s">
        <v>3</v>
      </c>
      <c r="AO12" s="1" t="s">
        <v>3</v>
      </c>
      <c r="AP12" s="1" t="s">
        <v>3</v>
      </c>
      <c r="AQ12" s="1" t="s">
        <v>3</v>
      </c>
      <c r="AR12" s="1" t="s">
        <v>29</v>
      </c>
      <c r="AS12" s="1" t="s">
        <v>4</v>
      </c>
      <c r="AT12" s="1" t="s">
        <v>526</v>
      </c>
      <c r="AU12" s="1" t="s">
        <v>3</v>
      </c>
      <c r="AV12" s="1" t="s">
        <v>3</v>
      </c>
      <c r="AW12" s="1" t="s">
        <v>3</v>
      </c>
      <c r="AX12" s="1" t="s">
        <v>15</v>
      </c>
      <c r="AY12" s="1" t="s">
        <v>21</v>
      </c>
      <c r="AZ12" s="1" t="s">
        <v>7</v>
      </c>
      <c r="BA12" s="1" t="s">
        <v>16</v>
      </c>
      <c r="BB12" s="1" t="s">
        <v>3</v>
      </c>
      <c r="BC12" s="1" t="s">
        <v>3</v>
      </c>
      <c r="BD12" s="1" t="s">
        <v>197</v>
      </c>
      <c r="BE12" s="1" t="s">
        <v>3</v>
      </c>
      <c r="BF12" s="1" t="s">
        <v>3</v>
      </c>
      <c r="BG12" s="1" t="s">
        <v>3</v>
      </c>
      <c r="BH12" s="1" t="s">
        <v>3</v>
      </c>
      <c r="BI12" s="1" t="s">
        <v>3</v>
      </c>
      <c r="BJ12" s="1" t="s">
        <v>15</v>
      </c>
      <c r="BK12" s="1" t="s">
        <v>17</v>
      </c>
      <c r="BL12" s="1" t="s">
        <v>3</v>
      </c>
      <c r="BM12" s="1" t="s">
        <v>24</v>
      </c>
      <c r="BN12" s="1" t="s">
        <v>25</v>
      </c>
      <c r="BO12" s="1" t="s">
        <v>3</v>
      </c>
      <c r="BP12" s="1" t="s">
        <v>3</v>
      </c>
      <c r="BQ12" s="1" t="s">
        <v>3</v>
      </c>
      <c r="BR12" s="1" t="s">
        <v>2</v>
      </c>
      <c r="BS12" s="1" t="s">
        <v>2</v>
      </c>
      <c r="BT12" s="1" t="s">
        <v>2</v>
      </c>
      <c r="BU12" s="1" t="s">
        <v>4</v>
      </c>
      <c r="BV12" s="1" t="s">
        <v>4</v>
      </c>
      <c r="BW12" s="1" t="s">
        <v>3</v>
      </c>
      <c r="BX12" s="1" t="s">
        <v>3</v>
      </c>
      <c r="BY12" s="1" t="s">
        <v>3</v>
      </c>
      <c r="BZ12" s="1" t="s">
        <v>3</v>
      </c>
      <c r="CA12" s="1" t="s">
        <v>3</v>
      </c>
      <c r="CB12" s="1" t="s">
        <v>210</v>
      </c>
      <c r="CC12" s="1" t="s">
        <v>3</v>
      </c>
      <c r="CD12" s="1" t="s">
        <v>3</v>
      </c>
      <c r="CE12" s="1" t="s">
        <v>3</v>
      </c>
      <c r="CF12" s="1" t="s">
        <v>3</v>
      </c>
      <c r="CG12" s="1" t="s">
        <v>3</v>
      </c>
      <c r="CH12" s="1" t="s">
        <v>3</v>
      </c>
      <c r="CI12" s="1" t="s">
        <v>17</v>
      </c>
      <c r="CJ12" s="1" t="s">
        <v>3</v>
      </c>
      <c r="CK12" s="1" t="s">
        <v>3</v>
      </c>
      <c r="CL12" s="1" t="s">
        <v>3</v>
      </c>
      <c r="CM12">
        <v>4</v>
      </c>
      <c r="CN12" s="1" t="s">
        <v>382</v>
      </c>
      <c r="CO12" s="1" t="s">
        <v>389</v>
      </c>
      <c r="CP12" s="9" t="s">
        <v>363</v>
      </c>
      <c r="CQ12" s="1" t="s">
        <v>209</v>
      </c>
      <c r="CR12" s="1" t="s">
        <v>3</v>
      </c>
      <c r="CS12" s="1" t="s">
        <v>6</v>
      </c>
      <c r="CT12" s="1" t="s">
        <v>3</v>
      </c>
      <c r="CU12" s="1" t="s">
        <v>239</v>
      </c>
      <c r="CV12" s="1" t="s">
        <v>1</v>
      </c>
      <c r="CW12" s="1" t="s">
        <v>3</v>
      </c>
      <c r="CX12" s="1" t="s">
        <v>3</v>
      </c>
      <c r="CY12" s="1" t="s">
        <v>3</v>
      </c>
      <c r="CZ12" s="1" t="s">
        <v>3</v>
      </c>
      <c r="DG12">
        <v>4</v>
      </c>
      <c r="DH12" s="1" t="s">
        <v>192</v>
      </c>
      <c r="DI12" s="1" t="s">
        <v>43</v>
      </c>
      <c r="DJ12" s="1" t="s">
        <v>44</v>
      </c>
      <c r="DK12" s="1" t="s">
        <v>17</v>
      </c>
      <c r="DL12" s="1" t="s">
        <v>1</v>
      </c>
      <c r="DM12" s="1" t="s">
        <v>4</v>
      </c>
      <c r="DN12" s="1" t="s">
        <v>4</v>
      </c>
      <c r="DO12" s="1" t="s">
        <v>4</v>
      </c>
      <c r="DP12" s="1" t="s">
        <v>3</v>
      </c>
      <c r="DQ12" s="1" t="s">
        <v>3</v>
      </c>
      <c r="DR12" s="1" t="s">
        <v>3</v>
      </c>
      <c r="DS12" s="1" t="s">
        <v>3</v>
      </c>
      <c r="DT12" s="1" t="s">
        <v>17</v>
      </c>
      <c r="DU12" s="1" t="s">
        <v>3</v>
      </c>
      <c r="EA12">
        <v>4</v>
      </c>
      <c r="EB12" s="1" t="s">
        <v>391</v>
      </c>
      <c r="EC12" s="1" t="s">
        <v>181</v>
      </c>
      <c r="ED12" s="1" t="s">
        <v>3</v>
      </c>
      <c r="EE12" s="1" t="s">
        <v>2</v>
      </c>
      <c r="EF12" s="1" t="s">
        <v>3</v>
      </c>
      <c r="EG12" s="1" t="s">
        <v>3</v>
      </c>
      <c r="EH12" s="1" t="s">
        <v>3</v>
      </c>
      <c r="EI12" s="1" t="s">
        <v>35</v>
      </c>
      <c r="EJ12" s="1" t="s">
        <v>1</v>
      </c>
      <c r="EK12" s="1" t="s">
        <v>407</v>
      </c>
      <c r="EL12" s="1" t="s">
        <v>4</v>
      </c>
      <c r="EM12" s="1" t="s">
        <v>3</v>
      </c>
      <c r="EN12" s="1" t="s">
        <v>3</v>
      </c>
      <c r="FY12">
        <v>4</v>
      </c>
      <c r="FZ12" s="1" t="s">
        <v>454</v>
      </c>
      <c r="GA12" s="1" t="s">
        <v>2</v>
      </c>
      <c r="GB12" s="1" t="s">
        <v>6</v>
      </c>
      <c r="GC12" s="1" t="s">
        <v>3</v>
      </c>
      <c r="GD12" s="1" t="s">
        <v>3</v>
      </c>
      <c r="GE12" s="1" t="s">
        <v>3</v>
      </c>
      <c r="GF12" s="1" t="s">
        <v>3</v>
      </c>
      <c r="GG12" s="1" t="s">
        <v>3</v>
      </c>
      <c r="GH12" s="1" t="s">
        <v>3</v>
      </c>
      <c r="GI12" s="1" t="s">
        <v>3</v>
      </c>
      <c r="GJ12" s="1" t="s">
        <v>4</v>
      </c>
      <c r="GK12" s="1" t="s">
        <v>3</v>
      </c>
      <c r="GL12" s="1" t="s">
        <v>4</v>
      </c>
      <c r="GM12" s="1" t="s">
        <v>3</v>
      </c>
      <c r="GN12" s="1" t="s">
        <v>4</v>
      </c>
      <c r="GO12" s="1" t="s">
        <v>3</v>
      </c>
      <c r="GP12" s="1" t="s">
        <v>5</v>
      </c>
      <c r="GQ12" s="1" t="s">
        <v>3</v>
      </c>
      <c r="GR12" s="1" t="s">
        <v>3</v>
      </c>
      <c r="GS12" s="1" t="s">
        <v>18</v>
      </c>
      <c r="GT12" s="1" t="s">
        <v>3</v>
      </c>
      <c r="HW12">
        <v>4</v>
      </c>
      <c r="HX12" s="1" t="s">
        <v>171</v>
      </c>
      <c r="HY12" s="1" t="s">
        <v>3</v>
      </c>
    </row>
    <row r="13" spans="1:233" ht="39.6">
      <c r="AE13">
        <v>4</v>
      </c>
      <c r="AF13" s="1" t="s">
        <v>190</v>
      </c>
      <c r="AG13" s="1" t="s">
        <v>381</v>
      </c>
      <c r="AH13" s="1" t="s">
        <v>1</v>
      </c>
      <c r="AI13" s="1" t="s">
        <v>3</v>
      </c>
      <c r="AJ13" s="1" t="s">
        <v>3</v>
      </c>
      <c r="AK13" s="1" t="s">
        <v>211</v>
      </c>
      <c r="AL13" s="1" t="s">
        <v>3</v>
      </c>
      <c r="AM13" s="1" t="s">
        <v>3</v>
      </c>
      <c r="AN13" s="1" t="s">
        <v>3</v>
      </c>
      <c r="AO13" s="1" t="s">
        <v>3</v>
      </c>
      <c r="AP13" s="1" t="s">
        <v>3</v>
      </c>
      <c r="AQ13" s="1" t="s">
        <v>3</v>
      </c>
      <c r="AR13" s="1" t="s">
        <v>29</v>
      </c>
      <c r="AS13" s="1" t="s">
        <v>4</v>
      </c>
      <c r="AT13" s="1" t="s">
        <v>526</v>
      </c>
      <c r="AU13" s="1" t="s">
        <v>3</v>
      </c>
      <c r="AV13" s="1" t="s">
        <v>3</v>
      </c>
      <c r="AW13" s="1" t="s">
        <v>3</v>
      </c>
      <c r="AX13" s="1" t="s">
        <v>15</v>
      </c>
      <c r="AY13" s="1" t="s">
        <v>21</v>
      </c>
      <c r="AZ13" s="1" t="s">
        <v>190</v>
      </c>
      <c r="BA13" s="1" t="s">
        <v>16</v>
      </c>
      <c r="BB13" s="1" t="s">
        <v>3</v>
      </c>
      <c r="BC13" s="1" t="s">
        <v>3</v>
      </c>
      <c r="BD13" s="1" t="s">
        <v>197</v>
      </c>
      <c r="BE13" s="1" t="s">
        <v>3</v>
      </c>
      <c r="BF13" s="1" t="s">
        <v>3</v>
      </c>
      <c r="BG13" s="1" t="s">
        <v>3</v>
      </c>
      <c r="BH13" s="1" t="s">
        <v>3</v>
      </c>
      <c r="BI13" s="1" t="s">
        <v>3</v>
      </c>
      <c r="BJ13" s="1" t="s">
        <v>15</v>
      </c>
      <c r="BK13" s="1" t="s">
        <v>17</v>
      </c>
      <c r="BL13" s="1" t="s">
        <v>3</v>
      </c>
      <c r="BM13" s="1" t="s">
        <v>24</v>
      </c>
      <c r="BN13" s="1" t="s">
        <v>25</v>
      </c>
      <c r="BO13" s="1" t="s">
        <v>3</v>
      </c>
      <c r="BP13" s="1" t="s">
        <v>3</v>
      </c>
      <c r="BQ13" s="1" t="s">
        <v>3</v>
      </c>
      <c r="BR13" s="1" t="s">
        <v>2</v>
      </c>
      <c r="BS13" s="1" t="s">
        <v>2</v>
      </c>
      <c r="BT13" s="1" t="s">
        <v>2</v>
      </c>
      <c r="BU13" s="1" t="s">
        <v>4</v>
      </c>
      <c r="BV13" s="1" t="s">
        <v>4</v>
      </c>
      <c r="BW13" s="1" t="s">
        <v>3</v>
      </c>
      <c r="BX13" s="1" t="s">
        <v>3</v>
      </c>
      <c r="BY13" s="1" t="s">
        <v>3</v>
      </c>
      <c r="BZ13" s="1" t="s">
        <v>3</v>
      </c>
      <c r="CA13" s="1" t="s">
        <v>3</v>
      </c>
      <c r="CB13" s="1" t="s">
        <v>212</v>
      </c>
      <c r="CC13" s="1" t="s">
        <v>3</v>
      </c>
      <c r="CD13" s="1" t="s">
        <v>3</v>
      </c>
      <c r="CE13" s="1" t="s">
        <v>3</v>
      </c>
      <c r="CF13" s="1" t="s">
        <v>3</v>
      </c>
      <c r="CG13" s="1" t="s">
        <v>3</v>
      </c>
      <c r="CH13" s="1" t="s">
        <v>3</v>
      </c>
      <c r="CI13" s="1" t="s">
        <v>17</v>
      </c>
      <c r="CJ13" s="1" t="s">
        <v>3</v>
      </c>
      <c r="CK13" s="1" t="s">
        <v>3</v>
      </c>
      <c r="CL13" s="1" t="s">
        <v>3</v>
      </c>
      <c r="CM13">
        <v>4</v>
      </c>
      <c r="CN13" s="1" t="s">
        <v>382</v>
      </c>
      <c r="CO13" s="1" t="s">
        <v>390</v>
      </c>
      <c r="CP13" s="9" t="s">
        <v>424</v>
      </c>
      <c r="CQ13" s="1" t="s">
        <v>211</v>
      </c>
      <c r="CR13" s="1" t="s">
        <v>3</v>
      </c>
      <c r="CS13" s="1" t="s">
        <v>6</v>
      </c>
      <c r="CT13" s="1" t="s">
        <v>3</v>
      </c>
      <c r="CU13" s="1" t="s">
        <v>239</v>
      </c>
      <c r="CV13" s="1" t="s">
        <v>1</v>
      </c>
      <c r="CW13" s="1" t="s">
        <v>3</v>
      </c>
      <c r="CX13" s="1" t="s">
        <v>3</v>
      </c>
      <c r="CY13" s="1" t="s">
        <v>3</v>
      </c>
      <c r="CZ13" s="1" t="s">
        <v>3</v>
      </c>
      <c r="DG13">
        <v>4</v>
      </c>
      <c r="DH13" s="1" t="s">
        <v>192</v>
      </c>
      <c r="DI13" s="1" t="s">
        <v>45</v>
      </c>
      <c r="DJ13" s="1" t="s">
        <v>46</v>
      </c>
      <c r="DK13" s="1" t="s">
        <v>17</v>
      </c>
      <c r="DL13" s="1" t="s">
        <v>1</v>
      </c>
      <c r="DM13" s="1" t="s">
        <v>34</v>
      </c>
      <c r="DN13" s="1" t="s">
        <v>4</v>
      </c>
      <c r="DO13" s="1" t="s">
        <v>4</v>
      </c>
      <c r="DP13" s="1" t="s">
        <v>3</v>
      </c>
      <c r="DQ13" s="1" t="s">
        <v>3</v>
      </c>
      <c r="DR13" s="1" t="s">
        <v>3</v>
      </c>
      <c r="DS13" s="1" t="s">
        <v>3</v>
      </c>
      <c r="DT13" s="1" t="s">
        <v>17</v>
      </c>
      <c r="DU13" s="1" t="s">
        <v>3</v>
      </c>
      <c r="EA13">
        <v>4</v>
      </c>
      <c r="EB13" s="1" t="s">
        <v>392</v>
      </c>
      <c r="EC13" s="1" t="s">
        <v>181</v>
      </c>
      <c r="ED13" s="1" t="s">
        <v>3</v>
      </c>
      <c r="EE13" s="1" t="s">
        <v>4</v>
      </c>
      <c r="EF13" s="1" t="s">
        <v>3</v>
      </c>
      <c r="EG13" s="1" t="s">
        <v>3</v>
      </c>
      <c r="EH13" s="1" t="s">
        <v>3</v>
      </c>
      <c r="EI13" s="1" t="s">
        <v>35</v>
      </c>
      <c r="EJ13" s="1" t="s">
        <v>1</v>
      </c>
      <c r="EK13" s="1" t="s">
        <v>408</v>
      </c>
      <c r="EL13" s="1" t="s">
        <v>4</v>
      </c>
      <c r="EM13" s="1" t="s">
        <v>3</v>
      </c>
      <c r="EN13" s="1" t="s">
        <v>3</v>
      </c>
      <c r="FY13">
        <v>4</v>
      </c>
      <c r="FZ13" s="1" t="s">
        <v>455</v>
      </c>
      <c r="GA13" s="1" t="s">
        <v>2</v>
      </c>
      <c r="GB13" s="1" t="s">
        <v>6</v>
      </c>
      <c r="GC13" s="1" t="s">
        <v>3</v>
      </c>
      <c r="GD13" s="1" t="s">
        <v>3</v>
      </c>
      <c r="GE13" s="1" t="s">
        <v>3</v>
      </c>
      <c r="GF13" s="1" t="s">
        <v>3</v>
      </c>
      <c r="GG13" s="1" t="s">
        <v>3</v>
      </c>
      <c r="GH13" s="1" t="s">
        <v>3</v>
      </c>
      <c r="GI13" s="1" t="s">
        <v>3</v>
      </c>
      <c r="GJ13" s="1" t="s">
        <v>4</v>
      </c>
      <c r="GK13" s="1" t="s">
        <v>3</v>
      </c>
      <c r="GL13" s="1" t="s">
        <v>4</v>
      </c>
      <c r="GM13" s="1" t="s">
        <v>3</v>
      </c>
      <c r="GN13" s="1" t="s">
        <v>4</v>
      </c>
      <c r="GO13" s="1" t="s">
        <v>3</v>
      </c>
      <c r="GP13" s="1" t="s">
        <v>5</v>
      </c>
      <c r="GQ13" s="1" t="s">
        <v>3</v>
      </c>
      <c r="GR13" s="1" t="s">
        <v>3</v>
      </c>
      <c r="GS13" s="1" t="s">
        <v>187</v>
      </c>
      <c r="GT13" s="1" t="s">
        <v>3</v>
      </c>
      <c r="HW13">
        <v>4</v>
      </c>
      <c r="HX13" s="1" t="s">
        <v>339</v>
      </c>
      <c r="HY13" s="1" t="s">
        <v>3</v>
      </c>
    </row>
    <row r="14" spans="1:233" ht="105.6">
      <c r="AE14">
        <v>4</v>
      </c>
      <c r="AF14" s="1" t="s">
        <v>191</v>
      </c>
      <c r="AG14" s="1" t="s">
        <v>213</v>
      </c>
      <c r="AH14" s="1" t="s">
        <v>1</v>
      </c>
      <c r="AI14" s="1" t="s">
        <v>3</v>
      </c>
      <c r="AJ14" s="1" t="s">
        <v>3</v>
      </c>
      <c r="AK14" s="1" t="s">
        <v>214</v>
      </c>
      <c r="AL14" s="1" t="s">
        <v>3</v>
      </c>
      <c r="AM14" s="1" t="s">
        <v>3</v>
      </c>
      <c r="AN14" s="1" t="s">
        <v>3</v>
      </c>
      <c r="AO14" s="1" t="s">
        <v>3</v>
      </c>
      <c r="AP14" s="1" t="s">
        <v>3</v>
      </c>
      <c r="AQ14" s="1" t="s">
        <v>3</v>
      </c>
      <c r="AR14" s="1" t="s">
        <v>29</v>
      </c>
      <c r="AS14" s="1" t="s">
        <v>4</v>
      </c>
      <c r="AT14" s="1" t="s">
        <v>526</v>
      </c>
      <c r="AU14" s="1" t="s">
        <v>3</v>
      </c>
      <c r="AV14" s="1" t="s">
        <v>3</v>
      </c>
      <c r="AW14" s="1" t="s">
        <v>3</v>
      </c>
      <c r="AX14" s="1" t="s">
        <v>15</v>
      </c>
      <c r="AY14" s="1" t="s">
        <v>21</v>
      </c>
      <c r="AZ14" s="1" t="s">
        <v>191</v>
      </c>
      <c r="BA14" s="1" t="s">
        <v>16</v>
      </c>
      <c r="BB14" s="1" t="s">
        <v>3</v>
      </c>
      <c r="BC14" s="1" t="s">
        <v>3</v>
      </c>
      <c r="BD14" s="1" t="s">
        <v>197</v>
      </c>
      <c r="BE14" s="1" t="s">
        <v>3</v>
      </c>
      <c r="BF14" s="1" t="s">
        <v>3</v>
      </c>
      <c r="BG14" s="1" t="s">
        <v>3</v>
      </c>
      <c r="BH14" s="1" t="s">
        <v>3</v>
      </c>
      <c r="BI14" s="1" t="s">
        <v>3</v>
      </c>
      <c r="BJ14" s="1" t="s">
        <v>15</v>
      </c>
      <c r="BK14" s="1" t="s">
        <v>17</v>
      </c>
      <c r="BL14" s="1" t="s">
        <v>3</v>
      </c>
      <c r="BM14" s="1" t="s">
        <v>24</v>
      </c>
      <c r="BN14" s="1" t="s">
        <v>25</v>
      </c>
      <c r="BO14" s="1" t="s">
        <v>3</v>
      </c>
      <c r="BP14" s="1" t="s">
        <v>3</v>
      </c>
      <c r="BQ14" s="1" t="s">
        <v>3</v>
      </c>
      <c r="BR14" s="1" t="s">
        <v>2</v>
      </c>
      <c r="BS14" s="1" t="s">
        <v>2</v>
      </c>
      <c r="BT14" s="1" t="s">
        <v>2</v>
      </c>
      <c r="BU14" s="1" t="s">
        <v>4</v>
      </c>
      <c r="BV14" s="1" t="s">
        <v>4</v>
      </c>
      <c r="BW14" s="1" t="s">
        <v>3</v>
      </c>
      <c r="BX14" s="1" t="s">
        <v>3</v>
      </c>
      <c r="BY14" s="1" t="s">
        <v>3</v>
      </c>
      <c r="BZ14" s="1" t="s">
        <v>3</v>
      </c>
      <c r="CA14" s="1" t="s">
        <v>3</v>
      </c>
      <c r="CB14" s="1" t="s">
        <v>215</v>
      </c>
      <c r="CC14" s="1" t="s">
        <v>3</v>
      </c>
      <c r="CD14" s="1" t="s">
        <v>3</v>
      </c>
      <c r="CE14" s="1" t="s">
        <v>3</v>
      </c>
      <c r="CF14" s="1" t="s">
        <v>3</v>
      </c>
      <c r="CG14" s="1" t="s">
        <v>3</v>
      </c>
      <c r="CH14" s="1" t="s">
        <v>3</v>
      </c>
      <c r="CI14" s="1" t="s">
        <v>17</v>
      </c>
      <c r="CJ14" s="1" t="s">
        <v>3</v>
      </c>
      <c r="CK14" s="1" t="s">
        <v>3</v>
      </c>
      <c r="CL14" s="1" t="s">
        <v>3</v>
      </c>
      <c r="CM14">
        <v>4</v>
      </c>
      <c r="CN14" s="1" t="s">
        <v>382</v>
      </c>
      <c r="CO14" s="1" t="s">
        <v>391</v>
      </c>
      <c r="CP14" s="9" t="s">
        <v>425</v>
      </c>
      <c r="CQ14" s="1" t="s">
        <v>214</v>
      </c>
      <c r="CR14" s="1" t="s">
        <v>3</v>
      </c>
      <c r="CS14" s="1" t="s">
        <v>241</v>
      </c>
      <c r="CT14" s="1" t="s">
        <v>3</v>
      </c>
      <c r="CU14" s="1" t="s">
        <v>239</v>
      </c>
      <c r="CV14" s="1" t="s">
        <v>3</v>
      </c>
      <c r="CW14" s="1" t="s">
        <v>3</v>
      </c>
      <c r="CX14" s="1" t="s">
        <v>3</v>
      </c>
      <c r="CY14" s="1" t="s">
        <v>3</v>
      </c>
      <c r="CZ14" s="1" t="s">
        <v>3</v>
      </c>
      <c r="DG14">
        <v>4</v>
      </c>
      <c r="DH14" s="1" t="s">
        <v>192</v>
      </c>
      <c r="DI14" s="1" t="s">
        <v>47</v>
      </c>
      <c r="DJ14" s="1" t="s">
        <v>48</v>
      </c>
      <c r="DK14" s="1" t="s">
        <v>17</v>
      </c>
      <c r="DL14" s="1" t="s">
        <v>1</v>
      </c>
      <c r="DM14" s="1" t="s">
        <v>34</v>
      </c>
      <c r="DN14" s="1" t="s">
        <v>4</v>
      </c>
      <c r="DO14" s="1" t="s">
        <v>4</v>
      </c>
      <c r="DP14" s="1" t="s">
        <v>3</v>
      </c>
      <c r="DQ14" s="1" t="s">
        <v>3</v>
      </c>
      <c r="DR14" s="1" t="s">
        <v>3</v>
      </c>
      <c r="DS14" s="1" t="s">
        <v>3</v>
      </c>
      <c r="DT14" s="1" t="s">
        <v>17</v>
      </c>
      <c r="DU14" s="1" t="s">
        <v>3</v>
      </c>
      <c r="EA14">
        <v>4</v>
      </c>
      <c r="EB14" s="1" t="s">
        <v>393</v>
      </c>
      <c r="EC14" s="1" t="s">
        <v>181</v>
      </c>
      <c r="ED14" s="1" t="s">
        <v>3</v>
      </c>
      <c r="EE14" s="1" t="s">
        <v>2</v>
      </c>
      <c r="EF14" s="1" t="s">
        <v>3</v>
      </c>
      <c r="EG14" s="1" t="s">
        <v>3</v>
      </c>
      <c r="EH14" s="1" t="s">
        <v>3</v>
      </c>
      <c r="EI14" s="1" t="s">
        <v>35</v>
      </c>
      <c r="EJ14" s="1" t="s">
        <v>1</v>
      </c>
      <c r="EK14" s="1" t="s">
        <v>409</v>
      </c>
      <c r="EL14" s="1" t="s">
        <v>4</v>
      </c>
      <c r="EM14" s="1" t="s">
        <v>3</v>
      </c>
      <c r="EN14" s="1" t="s">
        <v>3</v>
      </c>
      <c r="FY14">
        <v>4</v>
      </c>
      <c r="FZ14" s="1" t="s">
        <v>456</v>
      </c>
      <c r="GA14" s="1" t="s">
        <v>2</v>
      </c>
      <c r="GB14" s="1" t="s">
        <v>6</v>
      </c>
      <c r="GC14" s="1" t="s">
        <v>3</v>
      </c>
      <c r="GD14" s="1" t="s">
        <v>3</v>
      </c>
      <c r="GE14" s="1" t="s">
        <v>3</v>
      </c>
      <c r="GF14" s="1" t="s">
        <v>3</v>
      </c>
      <c r="GG14" s="1" t="s">
        <v>3</v>
      </c>
      <c r="GH14" s="1" t="s">
        <v>3</v>
      </c>
      <c r="GI14" s="1" t="s">
        <v>3</v>
      </c>
      <c r="GJ14" s="1" t="s">
        <v>4</v>
      </c>
      <c r="GK14" s="1" t="s">
        <v>3</v>
      </c>
      <c r="GL14" s="1" t="s">
        <v>4</v>
      </c>
      <c r="GM14" s="1" t="s">
        <v>3</v>
      </c>
      <c r="GN14" s="1" t="s">
        <v>4</v>
      </c>
      <c r="GO14" s="1" t="s">
        <v>3</v>
      </c>
      <c r="GP14" s="1" t="s">
        <v>5</v>
      </c>
      <c r="GQ14" s="1" t="s">
        <v>3</v>
      </c>
      <c r="GR14" s="1" t="s">
        <v>3</v>
      </c>
      <c r="GS14" s="1" t="s">
        <v>188</v>
      </c>
      <c r="GT14" s="1" t="s">
        <v>3</v>
      </c>
      <c r="HW14">
        <v>4</v>
      </c>
      <c r="HX14" s="1" t="s">
        <v>348</v>
      </c>
      <c r="HY14" s="1" t="s">
        <v>3</v>
      </c>
    </row>
    <row r="15" spans="1:233" ht="66">
      <c r="AE15">
        <v>4</v>
      </c>
      <c r="AF15" s="1" t="s">
        <v>469</v>
      </c>
      <c r="AG15" s="1" t="s">
        <v>470</v>
      </c>
      <c r="AH15" s="1" t="s">
        <v>1</v>
      </c>
      <c r="AI15" s="1" t="s">
        <v>3</v>
      </c>
      <c r="AJ15" s="1" t="s">
        <v>3</v>
      </c>
      <c r="AK15" s="1" t="s">
        <v>216</v>
      </c>
      <c r="AL15" s="1" t="s">
        <v>3</v>
      </c>
      <c r="AM15" s="1" t="s">
        <v>3</v>
      </c>
      <c r="AN15" s="1" t="s">
        <v>3</v>
      </c>
      <c r="AO15" s="1" t="s">
        <v>3</v>
      </c>
      <c r="AP15" s="1" t="s">
        <v>3</v>
      </c>
      <c r="AQ15" s="1" t="s">
        <v>3</v>
      </c>
      <c r="AR15" s="1" t="s">
        <v>29</v>
      </c>
      <c r="AS15" s="1" t="s">
        <v>4</v>
      </c>
      <c r="AT15" s="1" t="s">
        <v>526</v>
      </c>
      <c r="AU15" s="1" t="s">
        <v>3</v>
      </c>
      <c r="AV15" s="1" t="s">
        <v>3</v>
      </c>
      <c r="AW15" s="1" t="s">
        <v>3</v>
      </c>
      <c r="AX15" s="1" t="s">
        <v>15</v>
      </c>
      <c r="AY15" s="1" t="s">
        <v>21</v>
      </c>
      <c r="AZ15" s="1" t="s">
        <v>469</v>
      </c>
      <c r="BA15" s="1" t="s">
        <v>16</v>
      </c>
      <c r="BB15" s="1" t="s">
        <v>3</v>
      </c>
      <c r="BC15" s="1" t="s">
        <v>3</v>
      </c>
      <c r="BD15" s="1" t="s">
        <v>197</v>
      </c>
      <c r="BE15" s="1" t="s">
        <v>3</v>
      </c>
      <c r="BF15" s="1" t="s">
        <v>3</v>
      </c>
      <c r="BG15" s="1" t="s">
        <v>3</v>
      </c>
      <c r="BH15" s="1" t="s">
        <v>3</v>
      </c>
      <c r="BI15" s="1" t="s">
        <v>3</v>
      </c>
      <c r="BJ15" s="1" t="s">
        <v>15</v>
      </c>
      <c r="BK15" s="1" t="s">
        <v>17</v>
      </c>
      <c r="BL15" s="1" t="s">
        <v>3</v>
      </c>
      <c r="BM15" s="1" t="s">
        <v>4</v>
      </c>
      <c r="BN15" s="1" t="s">
        <v>3</v>
      </c>
      <c r="BO15" s="1" t="s">
        <v>3</v>
      </c>
      <c r="BP15" s="1" t="s">
        <v>3</v>
      </c>
      <c r="BQ15" s="1" t="s">
        <v>3</v>
      </c>
      <c r="BR15" s="1" t="s">
        <v>2</v>
      </c>
      <c r="BS15" s="1" t="s">
        <v>2</v>
      </c>
      <c r="BT15" s="1" t="s">
        <v>2</v>
      </c>
      <c r="BU15" s="1" t="s">
        <v>4</v>
      </c>
      <c r="BV15" s="1" t="s">
        <v>4</v>
      </c>
      <c r="BW15" s="1" t="s">
        <v>3</v>
      </c>
      <c r="BX15" s="1" t="s">
        <v>3</v>
      </c>
      <c r="BY15" s="1" t="s">
        <v>3</v>
      </c>
      <c r="BZ15" s="1" t="s">
        <v>3</v>
      </c>
      <c r="CA15" s="1" t="s">
        <v>3</v>
      </c>
      <c r="CB15" s="1" t="s">
        <v>471</v>
      </c>
      <c r="CC15" s="1" t="s">
        <v>3</v>
      </c>
      <c r="CD15" s="1" t="s">
        <v>3</v>
      </c>
      <c r="CE15" s="1" t="s">
        <v>3</v>
      </c>
      <c r="CF15" s="1" t="s">
        <v>3</v>
      </c>
      <c r="CG15" s="1" t="s">
        <v>3</v>
      </c>
      <c r="CH15" s="1" t="s">
        <v>3</v>
      </c>
      <c r="CI15" s="1" t="s">
        <v>17</v>
      </c>
      <c r="CJ15" s="1" t="s">
        <v>3</v>
      </c>
      <c r="CK15" s="1" t="s">
        <v>3</v>
      </c>
      <c r="CL15" s="1" t="s">
        <v>3</v>
      </c>
      <c r="CM15">
        <v>4</v>
      </c>
      <c r="CN15" s="1" t="s">
        <v>382</v>
      </c>
      <c r="CO15" s="1" t="s">
        <v>392</v>
      </c>
      <c r="CP15" s="9" t="s">
        <v>426</v>
      </c>
      <c r="CQ15" s="1" t="s">
        <v>216</v>
      </c>
      <c r="CR15" s="1" t="s">
        <v>3</v>
      </c>
      <c r="CS15" s="1" t="s">
        <v>6</v>
      </c>
      <c r="CT15" s="1" t="s">
        <v>3</v>
      </c>
      <c r="CU15" s="1" t="s">
        <v>239</v>
      </c>
      <c r="CV15" s="1" t="s">
        <v>1</v>
      </c>
      <c r="CW15" s="1" t="s">
        <v>3</v>
      </c>
      <c r="CX15" s="1" t="s">
        <v>3</v>
      </c>
      <c r="CY15" s="1" t="s">
        <v>3</v>
      </c>
      <c r="CZ15" s="1" t="s">
        <v>3</v>
      </c>
      <c r="DG15">
        <v>4</v>
      </c>
      <c r="DH15" s="1" t="s">
        <v>192</v>
      </c>
      <c r="DI15" s="1" t="s">
        <v>49</v>
      </c>
      <c r="DJ15" s="1" t="s">
        <v>50</v>
      </c>
      <c r="DK15" s="1" t="s">
        <v>17</v>
      </c>
      <c r="DL15" s="1" t="s">
        <v>1</v>
      </c>
      <c r="DM15" s="1" t="s">
        <v>4</v>
      </c>
      <c r="DN15" s="1" t="s">
        <v>4</v>
      </c>
      <c r="DO15" s="1" t="s">
        <v>4</v>
      </c>
      <c r="DP15" s="1" t="s">
        <v>3</v>
      </c>
      <c r="DQ15" s="1" t="s">
        <v>3</v>
      </c>
      <c r="DR15" s="1" t="s">
        <v>3</v>
      </c>
      <c r="DS15" s="1" t="s">
        <v>3</v>
      </c>
      <c r="DT15" s="1" t="s">
        <v>17</v>
      </c>
      <c r="DU15" s="1" t="s">
        <v>3</v>
      </c>
      <c r="EA15">
        <v>4</v>
      </c>
      <c r="EB15" s="1" t="s">
        <v>394</v>
      </c>
      <c r="EC15" s="1" t="s">
        <v>181</v>
      </c>
      <c r="ED15" s="1" t="s">
        <v>3</v>
      </c>
      <c r="EE15" s="1" t="s">
        <v>4</v>
      </c>
      <c r="EF15" s="1" t="s">
        <v>3</v>
      </c>
      <c r="EG15" s="1" t="s">
        <v>3</v>
      </c>
      <c r="EH15" s="1" t="s">
        <v>3</v>
      </c>
      <c r="EI15" s="1" t="s">
        <v>35</v>
      </c>
      <c r="EJ15" s="1" t="s">
        <v>1</v>
      </c>
      <c r="EK15" s="1" t="s">
        <v>410</v>
      </c>
      <c r="EL15" s="1" t="s">
        <v>4</v>
      </c>
      <c r="EM15" s="1" t="s">
        <v>3</v>
      </c>
      <c r="EN15" s="1" t="s">
        <v>3</v>
      </c>
      <c r="FY15">
        <v>4</v>
      </c>
      <c r="FZ15" s="1" t="s">
        <v>457</v>
      </c>
      <c r="GA15" s="1" t="s">
        <v>2</v>
      </c>
      <c r="GB15" s="1" t="s">
        <v>6</v>
      </c>
      <c r="GC15" s="1" t="s">
        <v>3</v>
      </c>
      <c r="GD15" s="1" t="s">
        <v>3</v>
      </c>
      <c r="GE15" s="1" t="s">
        <v>3</v>
      </c>
      <c r="GF15" s="1" t="s">
        <v>3</v>
      </c>
      <c r="GG15" s="1" t="s">
        <v>3</v>
      </c>
      <c r="GH15" s="1" t="s">
        <v>3</v>
      </c>
      <c r="GI15" s="1" t="s">
        <v>3</v>
      </c>
      <c r="GJ15" s="1" t="s">
        <v>4</v>
      </c>
      <c r="GK15" s="1" t="s">
        <v>3</v>
      </c>
      <c r="GL15" s="1" t="s">
        <v>4</v>
      </c>
      <c r="GM15" s="1" t="s">
        <v>3</v>
      </c>
      <c r="GN15" s="1" t="s">
        <v>4</v>
      </c>
      <c r="GO15" s="1" t="s">
        <v>3</v>
      </c>
      <c r="GP15" s="1" t="s">
        <v>5</v>
      </c>
      <c r="GQ15" s="1" t="s">
        <v>3</v>
      </c>
      <c r="GR15" s="1" t="s">
        <v>3</v>
      </c>
      <c r="GS15" s="1" t="s">
        <v>189</v>
      </c>
      <c r="GT15" s="1" t="s">
        <v>3</v>
      </c>
      <c r="HW15">
        <v>4</v>
      </c>
      <c r="HX15" s="1" t="s">
        <v>349</v>
      </c>
      <c r="HY15" s="1" t="s">
        <v>3</v>
      </c>
    </row>
    <row r="16" spans="1:233" ht="105.6">
      <c r="AE16">
        <v>4</v>
      </c>
      <c r="AF16" s="1" t="s">
        <v>11</v>
      </c>
      <c r="AG16" s="1" t="s">
        <v>10</v>
      </c>
      <c r="AH16" s="1" t="s">
        <v>1</v>
      </c>
      <c r="AI16" s="1" t="s">
        <v>3</v>
      </c>
      <c r="AJ16" s="1" t="s">
        <v>3</v>
      </c>
      <c r="AK16" s="1" t="s">
        <v>217</v>
      </c>
      <c r="AL16" s="1" t="s">
        <v>3</v>
      </c>
      <c r="AM16" s="1" t="s">
        <v>3</v>
      </c>
      <c r="AN16" s="1" t="s">
        <v>3</v>
      </c>
      <c r="AO16" s="1" t="s">
        <v>3</v>
      </c>
      <c r="AP16" s="1" t="s">
        <v>3</v>
      </c>
      <c r="AQ16" s="1" t="s">
        <v>3</v>
      </c>
      <c r="AR16" s="1" t="s">
        <v>3</v>
      </c>
      <c r="AS16" s="1" t="s">
        <v>4</v>
      </c>
      <c r="AT16" s="1" t="s">
        <v>526</v>
      </c>
      <c r="AU16" s="1" t="s">
        <v>3</v>
      </c>
      <c r="AV16" s="1" t="s">
        <v>3</v>
      </c>
      <c r="AW16" s="1" t="s">
        <v>3</v>
      </c>
      <c r="AX16" s="1" t="s">
        <v>15</v>
      </c>
      <c r="AY16" s="1" t="s">
        <v>21</v>
      </c>
      <c r="AZ16" s="1" t="s">
        <v>11</v>
      </c>
      <c r="BA16" s="1" t="s">
        <v>16</v>
      </c>
      <c r="BB16" s="1" t="s">
        <v>3</v>
      </c>
      <c r="BC16" s="1" t="s">
        <v>3</v>
      </c>
      <c r="BD16" s="1" t="s">
        <v>197</v>
      </c>
      <c r="BE16" s="1" t="s">
        <v>3</v>
      </c>
      <c r="BF16" s="1" t="s">
        <v>3</v>
      </c>
      <c r="BG16" s="1" t="s">
        <v>3</v>
      </c>
      <c r="BH16" s="1" t="s">
        <v>3</v>
      </c>
      <c r="BI16" s="1" t="s">
        <v>3</v>
      </c>
      <c r="BJ16" s="1" t="s">
        <v>15</v>
      </c>
      <c r="BK16" s="1" t="s">
        <v>17</v>
      </c>
      <c r="BL16" s="1" t="s">
        <v>3</v>
      </c>
      <c r="BM16" s="1" t="s">
        <v>4</v>
      </c>
      <c r="BN16" s="1" t="s">
        <v>3</v>
      </c>
      <c r="BO16" s="1" t="s">
        <v>3</v>
      </c>
      <c r="BP16" s="1" t="s">
        <v>3</v>
      </c>
      <c r="BQ16" s="1" t="s">
        <v>3</v>
      </c>
      <c r="BR16" s="1" t="s">
        <v>2</v>
      </c>
      <c r="BS16" s="1" t="s">
        <v>2</v>
      </c>
      <c r="BT16" s="1" t="s">
        <v>2</v>
      </c>
      <c r="BU16" s="1" t="s">
        <v>4</v>
      </c>
      <c r="BV16" s="1" t="s">
        <v>4</v>
      </c>
      <c r="BW16" s="1" t="s">
        <v>3</v>
      </c>
      <c r="BX16" s="1" t="s">
        <v>3</v>
      </c>
      <c r="BY16" s="1" t="s">
        <v>3</v>
      </c>
      <c r="BZ16" s="1" t="s">
        <v>3</v>
      </c>
      <c r="CA16" s="1" t="s">
        <v>3</v>
      </c>
      <c r="CB16" s="1" t="s">
        <v>477</v>
      </c>
      <c r="CC16" s="1" t="s">
        <v>3</v>
      </c>
      <c r="CD16" s="1" t="s">
        <v>3</v>
      </c>
      <c r="CE16" s="1" t="s">
        <v>3</v>
      </c>
      <c r="CF16" s="1" t="s">
        <v>3</v>
      </c>
      <c r="CG16" s="1" t="s">
        <v>3</v>
      </c>
      <c r="CH16" s="1" t="s">
        <v>3</v>
      </c>
      <c r="CI16" s="1" t="s">
        <v>17</v>
      </c>
      <c r="CJ16" s="1" t="s">
        <v>3</v>
      </c>
      <c r="CK16" s="1" t="s">
        <v>3</v>
      </c>
      <c r="CL16" s="1" t="s">
        <v>3</v>
      </c>
      <c r="CM16">
        <v>4</v>
      </c>
      <c r="CN16" s="1" t="s">
        <v>382</v>
      </c>
      <c r="CO16" s="1" t="s">
        <v>393</v>
      </c>
      <c r="CP16" s="9" t="s">
        <v>364</v>
      </c>
      <c r="CQ16" s="1" t="s">
        <v>217</v>
      </c>
      <c r="CR16" s="1" t="s">
        <v>3</v>
      </c>
      <c r="CS16" s="1" t="s">
        <v>241</v>
      </c>
      <c r="CT16" s="1" t="s">
        <v>3</v>
      </c>
      <c r="CU16" s="1" t="s">
        <v>239</v>
      </c>
      <c r="CV16" s="1" t="s">
        <v>3</v>
      </c>
      <c r="CW16" s="1" t="s">
        <v>3</v>
      </c>
      <c r="CX16" s="1" t="s">
        <v>3</v>
      </c>
      <c r="CY16" s="1" t="s">
        <v>3</v>
      </c>
      <c r="CZ16" s="1" t="s">
        <v>3</v>
      </c>
      <c r="DG16">
        <v>4</v>
      </c>
      <c r="DH16" s="1" t="s">
        <v>192</v>
      </c>
      <c r="DI16" s="1" t="s">
        <v>51</v>
      </c>
      <c r="DJ16" s="1" t="s">
        <v>52</v>
      </c>
      <c r="DK16" s="1" t="s">
        <v>17</v>
      </c>
      <c r="DL16" s="1" t="s">
        <v>1</v>
      </c>
      <c r="DM16" s="1" t="s">
        <v>2</v>
      </c>
      <c r="DN16" s="1" t="s">
        <v>4</v>
      </c>
      <c r="DO16" s="1" t="s">
        <v>4</v>
      </c>
      <c r="DP16" s="1" t="s">
        <v>3</v>
      </c>
      <c r="DQ16" s="1" t="s">
        <v>3</v>
      </c>
      <c r="DR16" s="1" t="s">
        <v>3</v>
      </c>
      <c r="DS16" s="1" t="s">
        <v>3</v>
      </c>
      <c r="DT16" s="1" t="s">
        <v>17</v>
      </c>
      <c r="DU16" s="1" t="s">
        <v>3</v>
      </c>
      <c r="EA16">
        <v>4</v>
      </c>
      <c r="EB16" s="1" t="s">
        <v>395</v>
      </c>
      <c r="EC16" s="1" t="s">
        <v>181</v>
      </c>
      <c r="ED16" s="1" t="s">
        <v>3</v>
      </c>
      <c r="EE16" s="1" t="s">
        <v>2</v>
      </c>
      <c r="EF16" s="1" t="s">
        <v>3</v>
      </c>
      <c r="EG16" s="1" t="s">
        <v>3</v>
      </c>
      <c r="EH16" s="1" t="s">
        <v>3</v>
      </c>
      <c r="EI16" s="1" t="s">
        <v>35</v>
      </c>
      <c r="EJ16" s="1" t="s">
        <v>1</v>
      </c>
      <c r="EK16" s="1" t="s">
        <v>411</v>
      </c>
      <c r="EL16" s="1" t="s">
        <v>4</v>
      </c>
      <c r="EM16" s="1" t="s">
        <v>3</v>
      </c>
      <c r="EN16" s="1" t="s">
        <v>3</v>
      </c>
      <c r="FY16">
        <v>4</v>
      </c>
      <c r="FZ16" s="1" t="s">
        <v>458</v>
      </c>
      <c r="GA16" s="1" t="s">
        <v>2</v>
      </c>
      <c r="GB16" s="1" t="s">
        <v>6</v>
      </c>
      <c r="GC16" s="1" t="s">
        <v>3</v>
      </c>
      <c r="GD16" s="1" t="s">
        <v>3</v>
      </c>
      <c r="GE16" s="1" t="s">
        <v>3</v>
      </c>
      <c r="GF16" s="1" t="s">
        <v>3</v>
      </c>
      <c r="GG16" s="1" t="s">
        <v>3</v>
      </c>
      <c r="GH16" s="1" t="s">
        <v>3</v>
      </c>
      <c r="GI16" s="1" t="s">
        <v>3</v>
      </c>
      <c r="GJ16" s="1" t="s">
        <v>4</v>
      </c>
      <c r="GK16" s="1" t="s">
        <v>3</v>
      </c>
      <c r="GL16" s="1" t="s">
        <v>4</v>
      </c>
      <c r="GM16" s="1" t="s">
        <v>3</v>
      </c>
      <c r="GN16" s="1" t="s">
        <v>4</v>
      </c>
      <c r="GO16" s="1" t="s">
        <v>3</v>
      </c>
      <c r="GP16" s="1" t="s">
        <v>5</v>
      </c>
      <c r="GQ16" s="1" t="s">
        <v>3</v>
      </c>
      <c r="GR16" s="1" t="s">
        <v>3</v>
      </c>
      <c r="GS16" s="1" t="s">
        <v>8</v>
      </c>
      <c r="GT16" s="1" t="s">
        <v>3</v>
      </c>
      <c r="HW16">
        <v>4</v>
      </c>
      <c r="HX16" s="1" t="s">
        <v>350</v>
      </c>
      <c r="HY16" s="1" t="s">
        <v>3</v>
      </c>
    </row>
    <row r="17" spans="31:233" ht="79.2">
      <c r="AE17">
        <v>4</v>
      </c>
      <c r="AF17" s="1" t="s">
        <v>163</v>
      </c>
      <c r="AG17" s="1" t="s">
        <v>372</v>
      </c>
      <c r="AH17" s="1" t="s">
        <v>1</v>
      </c>
      <c r="AI17" s="1" t="s">
        <v>3</v>
      </c>
      <c r="AJ17" s="1" t="s">
        <v>3</v>
      </c>
      <c r="AK17" s="1" t="s">
        <v>218</v>
      </c>
      <c r="AL17" s="1" t="s">
        <v>3</v>
      </c>
      <c r="AM17" s="1" t="s">
        <v>3</v>
      </c>
      <c r="AN17" s="1" t="s">
        <v>3</v>
      </c>
      <c r="AO17" s="1" t="s">
        <v>3</v>
      </c>
      <c r="AP17" s="1" t="s">
        <v>3</v>
      </c>
      <c r="AQ17" s="1" t="s">
        <v>3</v>
      </c>
      <c r="AR17" s="1" t="s">
        <v>3</v>
      </c>
      <c r="AS17" s="1" t="s">
        <v>31</v>
      </c>
      <c r="AT17" s="1" t="s">
        <v>526</v>
      </c>
      <c r="AU17" s="1" t="s">
        <v>3</v>
      </c>
      <c r="AV17" s="1" t="s">
        <v>3</v>
      </c>
      <c r="AW17" s="1" t="s">
        <v>3</v>
      </c>
      <c r="AX17" s="1" t="s">
        <v>15</v>
      </c>
      <c r="AY17" s="1" t="s">
        <v>21</v>
      </c>
      <c r="AZ17" s="1" t="s">
        <v>163</v>
      </c>
      <c r="BA17" s="1" t="s">
        <v>16</v>
      </c>
      <c r="BB17" s="1" t="s">
        <v>3</v>
      </c>
      <c r="BC17" s="1" t="s">
        <v>3</v>
      </c>
      <c r="BD17" s="1" t="s">
        <v>197</v>
      </c>
      <c r="BE17" s="1" t="s">
        <v>3</v>
      </c>
      <c r="BF17" s="1" t="s">
        <v>3</v>
      </c>
      <c r="BG17" s="1" t="s">
        <v>3</v>
      </c>
      <c r="BH17" s="1" t="s">
        <v>3</v>
      </c>
      <c r="BI17" s="1" t="s">
        <v>3</v>
      </c>
      <c r="BJ17" s="1" t="s">
        <v>15</v>
      </c>
      <c r="BK17" s="1" t="s">
        <v>17</v>
      </c>
      <c r="BL17" s="1" t="s">
        <v>3</v>
      </c>
      <c r="BM17" s="1" t="s">
        <v>4</v>
      </c>
      <c r="BN17" s="1" t="s">
        <v>3</v>
      </c>
      <c r="BO17" s="1" t="s">
        <v>3</v>
      </c>
      <c r="BP17" s="1" t="s">
        <v>3</v>
      </c>
      <c r="BQ17" s="1" t="s">
        <v>3</v>
      </c>
      <c r="BR17" s="1" t="s">
        <v>2</v>
      </c>
      <c r="BS17" s="1" t="s">
        <v>2</v>
      </c>
      <c r="BT17" s="1" t="s">
        <v>2</v>
      </c>
      <c r="BU17" s="1" t="s">
        <v>4</v>
      </c>
      <c r="BV17" s="1" t="s">
        <v>4</v>
      </c>
      <c r="BW17" s="1" t="s">
        <v>3</v>
      </c>
      <c r="BX17" s="1" t="s">
        <v>3</v>
      </c>
      <c r="BY17" s="1" t="s">
        <v>3</v>
      </c>
      <c r="BZ17" s="1" t="s">
        <v>3</v>
      </c>
      <c r="CA17" s="1" t="s">
        <v>3</v>
      </c>
      <c r="CB17" s="1" t="s">
        <v>485</v>
      </c>
      <c r="CC17" s="1" t="s">
        <v>3</v>
      </c>
      <c r="CD17" s="1" t="s">
        <v>3</v>
      </c>
      <c r="CE17" s="1" t="s">
        <v>3</v>
      </c>
      <c r="CF17" s="1" t="s">
        <v>3</v>
      </c>
      <c r="CG17" s="1" t="s">
        <v>3</v>
      </c>
      <c r="CH17" s="1" t="s">
        <v>3</v>
      </c>
      <c r="CI17" s="1" t="s">
        <v>17</v>
      </c>
      <c r="CJ17" s="1" t="s">
        <v>3</v>
      </c>
      <c r="CK17" s="1" t="s">
        <v>3</v>
      </c>
      <c r="CL17" s="1" t="s">
        <v>3</v>
      </c>
      <c r="CM17">
        <v>4</v>
      </c>
      <c r="CN17" s="1" t="s">
        <v>382</v>
      </c>
      <c r="CO17" s="1" t="s">
        <v>394</v>
      </c>
      <c r="CP17" s="9" t="s">
        <v>365</v>
      </c>
      <c r="CQ17" s="1" t="s">
        <v>218</v>
      </c>
      <c r="CR17" s="1" t="s">
        <v>3</v>
      </c>
      <c r="CS17" s="1" t="s">
        <v>6</v>
      </c>
      <c r="CT17" s="1" t="s">
        <v>3</v>
      </c>
      <c r="CU17" s="1" t="s">
        <v>239</v>
      </c>
      <c r="CV17" s="1" t="s">
        <v>1</v>
      </c>
      <c r="CW17" s="1" t="s">
        <v>3</v>
      </c>
      <c r="CX17" s="1" t="s">
        <v>3</v>
      </c>
      <c r="CY17" s="1" t="s">
        <v>3</v>
      </c>
      <c r="CZ17" s="1" t="s">
        <v>3</v>
      </c>
      <c r="DG17">
        <v>4</v>
      </c>
      <c r="DH17" s="1" t="s">
        <v>192</v>
      </c>
      <c r="DI17" s="1" t="s">
        <v>53</v>
      </c>
      <c r="DJ17" s="1" t="s">
        <v>54</v>
      </c>
      <c r="DK17" s="1" t="s">
        <v>17</v>
      </c>
      <c r="DL17" s="1" t="s">
        <v>1</v>
      </c>
      <c r="DM17" s="1" t="s">
        <v>34</v>
      </c>
      <c r="DN17" s="1" t="s">
        <v>4</v>
      </c>
      <c r="DO17" s="1" t="s">
        <v>4</v>
      </c>
      <c r="DP17" s="1" t="s">
        <v>3</v>
      </c>
      <c r="DQ17" s="1" t="s">
        <v>3</v>
      </c>
      <c r="DR17" s="1" t="s">
        <v>3</v>
      </c>
      <c r="DS17" s="1" t="s">
        <v>3</v>
      </c>
      <c r="DT17" s="1" t="s">
        <v>17</v>
      </c>
      <c r="DU17" s="1" t="s">
        <v>3</v>
      </c>
      <c r="EA17">
        <v>4</v>
      </c>
      <c r="EB17" s="1" t="s">
        <v>396</v>
      </c>
      <c r="EC17" s="1" t="s">
        <v>181</v>
      </c>
      <c r="ED17" s="1" t="s">
        <v>3</v>
      </c>
      <c r="EE17" s="1" t="s">
        <v>4</v>
      </c>
      <c r="EF17" s="1" t="s">
        <v>1</v>
      </c>
      <c r="EG17" s="1" t="s">
        <v>3</v>
      </c>
      <c r="EH17" s="1" t="s">
        <v>3</v>
      </c>
      <c r="EI17" s="1" t="s">
        <v>35</v>
      </c>
      <c r="EJ17" s="1" t="s">
        <v>1</v>
      </c>
      <c r="EK17" s="1" t="s">
        <v>412</v>
      </c>
      <c r="EL17" s="1" t="s">
        <v>4</v>
      </c>
      <c r="EM17" s="1" t="s">
        <v>3</v>
      </c>
      <c r="EN17" s="1" t="s">
        <v>3</v>
      </c>
      <c r="FY17">
        <v>4</v>
      </c>
      <c r="FZ17" s="1" t="s">
        <v>459</v>
      </c>
      <c r="GA17" s="1" t="s">
        <v>2</v>
      </c>
      <c r="GB17" s="1" t="s">
        <v>6</v>
      </c>
      <c r="GC17" s="1" t="s">
        <v>3</v>
      </c>
      <c r="GD17" s="1" t="s">
        <v>3</v>
      </c>
      <c r="GE17" s="1" t="s">
        <v>3</v>
      </c>
      <c r="GF17" s="1" t="s">
        <v>3</v>
      </c>
      <c r="GG17" s="1" t="s">
        <v>3</v>
      </c>
      <c r="GH17" s="1" t="s">
        <v>3</v>
      </c>
      <c r="GI17" s="1" t="s">
        <v>3</v>
      </c>
      <c r="GJ17" s="1" t="s">
        <v>4</v>
      </c>
      <c r="GK17" s="1" t="s">
        <v>3</v>
      </c>
      <c r="GL17" s="1" t="s">
        <v>4</v>
      </c>
      <c r="GM17" s="1" t="s">
        <v>3</v>
      </c>
      <c r="GN17" s="1" t="s">
        <v>4</v>
      </c>
      <c r="GO17" s="1" t="s">
        <v>3</v>
      </c>
      <c r="GP17" s="1" t="s">
        <v>5</v>
      </c>
      <c r="GQ17" s="1" t="s">
        <v>3</v>
      </c>
      <c r="GR17" s="1" t="s">
        <v>3</v>
      </c>
      <c r="GS17" s="1" t="s">
        <v>191</v>
      </c>
      <c r="GT17" s="1" t="s">
        <v>3</v>
      </c>
      <c r="HW17">
        <v>4</v>
      </c>
      <c r="HX17" s="1" t="s">
        <v>342</v>
      </c>
      <c r="HY17" s="1" t="s">
        <v>3</v>
      </c>
    </row>
    <row r="18" spans="31:233" ht="105.6">
      <c r="AE18">
        <v>4</v>
      </c>
      <c r="AF18" s="1" t="s">
        <v>478</v>
      </c>
      <c r="AG18" s="1" t="s">
        <v>479</v>
      </c>
      <c r="AH18" s="1" t="s">
        <v>1</v>
      </c>
      <c r="AI18" s="1" t="s">
        <v>3</v>
      </c>
      <c r="AJ18" s="1" t="s">
        <v>3</v>
      </c>
      <c r="AK18" s="1" t="s">
        <v>221</v>
      </c>
      <c r="AL18" s="1" t="s">
        <v>3</v>
      </c>
      <c r="AM18" s="1" t="s">
        <v>3</v>
      </c>
      <c r="AN18" s="1" t="s">
        <v>3</v>
      </c>
      <c r="AO18" s="1" t="s">
        <v>3</v>
      </c>
      <c r="AP18" s="1" t="s">
        <v>3</v>
      </c>
      <c r="AQ18" s="1" t="s">
        <v>3</v>
      </c>
      <c r="AR18" s="1" t="s">
        <v>3</v>
      </c>
      <c r="AS18" s="1" t="s">
        <v>2</v>
      </c>
      <c r="AT18" s="1" t="s">
        <v>526</v>
      </c>
      <c r="AU18" s="1" t="s">
        <v>3</v>
      </c>
      <c r="AV18" s="1" t="s">
        <v>3</v>
      </c>
      <c r="AW18" s="1" t="s">
        <v>3</v>
      </c>
      <c r="AX18" s="1" t="s">
        <v>15</v>
      </c>
      <c r="AY18" s="1" t="s">
        <v>21</v>
      </c>
      <c r="AZ18" s="1" t="s">
        <v>478</v>
      </c>
      <c r="BA18" s="1" t="s">
        <v>16</v>
      </c>
      <c r="BB18" s="1" t="s">
        <v>3</v>
      </c>
      <c r="BC18" s="1" t="s">
        <v>3</v>
      </c>
      <c r="BD18" s="1" t="s">
        <v>197</v>
      </c>
      <c r="BE18" s="1" t="s">
        <v>3</v>
      </c>
      <c r="BF18" s="1" t="s">
        <v>3</v>
      </c>
      <c r="BG18" s="1" t="s">
        <v>3</v>
      </c>
      <c r="BH18" s="1" t="s">
        <v>3</v>
      </c>
      <c r="BI18" s="1" t="s">
        <v>3</v>
      </c>
      <c r="BJ18" s="1" t="s">
        <v>15</v>
      </c>
      <c r="BK18" s="1" t="s">
        <v>17</v>
      </c>
      <c r="BL18" s="1" t="s">
        <v>3</v>
      </c>
      <c r="BM18" s="1" t="s">
        <v>4</v>
      </c>
      <c r="BN18" s="1" t="s">
        <v>3</v>
      </c>
      <c r="BO18" s="1" t="s">
        <v>3</v>
      </c>
      <c r="BP18" s="1" t="s">
        <v>3</v>
      </c>
      <c r="BQ18" s="1" t="s">
        <v>3</v>
      </c>
      <c r="BR18" s="1" t="s">
        <v>2</v>
      </c>
      <c r="BS18" s="1" t="s">
        <v>2</v>
      </c>
      <c r="BT18" s="1" t="s">
        <v>2</v>
      </c>
      <c r="BU18" s="1" t="s">
        <v>4</v>
      </c>
      <c r="BV18" s="1" t="s">
        <v>4</v>
      </c>
      <c r="BW18" s="1" t="s">
        <v>3</v>
      </c>
      <c r="BX18" s="1" t="s">
        <v>3</v>
      </c>
      <c r="BY18" s="1" t="s">
        <v>3</v>
      </c>
      <c r="BZ18" s="1" t="s">
        <v>3</v>
      </c>
      <c r="CA18" s="1" t="s">
        <v>3</v>
      </c>
      <c r="CB18" s="1" t="s">
        <v>480</v>
      </c>
      <c r="CC18" s="1" t="s">
        <v>3</v>
      </c>
      <c r="CD18" s="1" t="s">
        <v>3</v>
      </c>
      <c r="CE18" s="1" t="s">
        <v>3</v>
      </c>
      <c r="CF18" s="1" t="s">
        <v>3</v>
      </c>
      <c r="CG18" s="1" t="s">
        <v>3</v>
      </c>
      <c r="CH18" s="1" t="s">
        <v>3</v>
      </c>
      <c r="CI18" s="1" t="s">
        <v>17</v>
      </c>
      <c r="CJ18" s="1" t="s">
        <v>3</v>
      </c>
      <c r="CK18" s="1" t="s">
        <v>3</v>
      </c>
      <c r="CL18" s="1" t="s">
        <v>3</v>
      </c>
      <c r="CM18">
        <v>4</v>
      </c>
      <c r="CN18" s="1" t="s">
        <v>382</v>
      </c>
      <c r="CO18" s="1" t="s">
        <v>395</v>
      </c>
      <c r="CP18" s="9" t="s">
        <v>366</v>
      </c>
      <c r="CQ18" s="1" t="s">
        <v>221</v>
      </c>
      <c r="CR18" s="1" t="s">
        <v>3</v>
      </c>
      <c r="CS18" s="1" t="s">
        <v>241</v>
      </c>
      <c r="CT18" s="1" t="s">
        <v>3</v>
      </c>
      <c r="CU18" s="1" t="s">
        <v>239</v>
      </c>
      <c r="CV18" s="1" t="s">
        <v>3</v>
      </c>
      <c r="CW18" s="1" t="s">
        <v>3</v>
      </c>
      <c r="CX18" s="1" t="s">
        <v>3</v>
      </c>
      <c r="CY18" s="1" t="s">
        <v>3</v>
      </c>
      <c r="CZ18" s="1" t="s">
        <v>3</v>
      </c>
      <c r="DG18">
        <v>4</v>
      </c>
      <c r="DH18" s="1" t="s">
        <v>192</v>
      </c>
      <c r="DI18" s="1" t="s">
        <v>55</v>
      </c>
      <c r="DJ18" s="1" t="s">
        <v>280</v>
      </c>
      <c r="DK18" s="1" t="s">
        <v>17</v>
      </c>
      <c r="DL18" s="1" t="s">
        <v>1</v>
      </c>
      <c r="DM18" s="1" t="s">
        <v>24</v>
      </c>
      <c r="DN18" s="1" t="s">
        <v>4</v>
      </c>
      <c r="DO18" s="1" t="s">
        <v>4</v>
      </c>
      <c r="DP18" s="1" t="s">
        <v>3</v>
      </c>
      <c r="DQ18" s="1" t="s">
        <v>3</v>
      </c>
      <c r="DR18" s="1" t="s">
        <v>3</v>
      </c>
      <c r="DS18" s="1" t="s">
        <v>3</v>
      </c>
      <c r="DT18" s="1" t="s">
        <v>17</v>
      </c>
      <c r="DU18" s="1" t="s">
        <v>3</v>
      </c>
      <c r="EA18">
        <v>4</v>
      </c>
      <c r="EB18" s="1" t="s">
        <v>397</v>
      </c>
      <c r="EC18" s="1" t="s">
        <v>181</v>
      </c>
      <c r="ED18" s="1" t="s">
        <v>3</v>
      </c>
      <c r="EE18" s="1" t="s">
        <v>4</v>
      </c>
      <c r="EF18" s="1" t="s">
        <v>1</v>
      </c>
      <c r="EG18" s="1" t="s">
        <v>3</v>
      </c>
      <c r="EH18" s="1" t="s">
        <v>3</v>
      </c>
      <c r="EI18" s="1" t="s">
        <v>35</v>
      </c>
      <c r="EJ18" s="1" t="s">
        <v>1</v>
      </c>
      <c r="EK18" s="1" t="s">
        <v>413</v>
      </c>
      <c r="EL18" s="1" t="s">
        <v>4</v>
      </c>
      <c r="EM18" s="1" t="s">
        <v>3</v>
      </c>
      <c r="EN18" s="1" t="s">
        <v>3</v>
      </c>
      <c r="FY18">
        <v>4</v>
      </c>
      <c r="FZ18" s="1" t="s">
        <v>460</v>
      </c>
      <c r="GA18" s="1" t="s">
        <v>2</v>
      </c>
      <c r="GB18" s="1" t="s">
        <v>6</v>
      </c>
      <c r="GC18" s="1" t="s">
        <v>3</v>
      </c>
      <c r="GD18" s="1" t="s">
        <v>3</v>
      </c>
      <c r="GE18" s="1" t="s">
        <v>3</v>
      </c>
      <c r="GF18" s="1" t="s">
        <v>3</v>
      </c>
      <c r="GG18" s="1" t="s">
        <v>3</v>
      </c>
      <c r="GH18" s="1" t="s">
        <v>3</v>
      </c>
      <c r="GI18" s="1" t="s">
        <v>3</v>
      </c>
      <c r="GJ18" s="1" t="s">
        <v>4</v>
      </c>
      <c r="GK18" s="1" t="s">
        <v>3</v>
      </c>
      <c r="GL18" s="1" t="s">
        <v>4</v>
      </c>
      <c r="GM18" s="1" t="s">
        <v>3</v>
      </c>
      <c r="GN18" s="1" t="s">
        <v>4</v>
      </c>
      <c r="GO18" s="1" t="s">
        <v>3</v>
      </c>
      <c r="GP18" s="1" t="s">
        <v>5</v>
      </c>
      <c r="GQ18" s="1" t="s">
        <v>3</v>
      </c>
      <c r="GR18" s="1" t="s">
        <v>3</v>
      </c>
      <c r="GS18" s="1" t="s">
        <v>190</v>
      </c>
      <c r="GT18" s="1" t="s">
        <v>3</v>
      </c>
      <c r="HW18">
        <v>4</v>
      </c>
      <c r="HX18" s="1" t="s">
        <v>343</v>
      </c>
      <c r="HY18" s="1" t="s">
        <v>3</v>
      </c>
    </row>
    <row r="19" spans="31:233" ht="52.8">
      <c r="AE19">
        <v>4</v>
      </c>
      <c r="AF19" s="1" t="s">
        <v>473</v>
      </c>
      <c r="AG19" s="1" t="s">
        <v>481</v>
      </c>
      <c r="AH19" s="1" t="s">
        <v>1</v>
      </c>
      <c r="AI19" s="1" t="s">
        <v>3</v>
      </c>
      <c r="AJ19" s="1" t="s">
        <v>3</v>
      </c>
      <c r="AK19" s="1" t="s">
        <v>223</v>
      </c>
      <c r="AL19" s="1" t="s">
        <v>3</v>
      </c>
      <c r="AM19" s="1" t="s">
        <v>3</v>
      </c>
      <c r="AN19" s="1" t="s">
        <v>3</v>
      </c>
      <c r="AO19" s="1" t="s">
        <v>3</v>
      </c>
      <c r="AP19" s="1" t="s">
        <v>3</v>
      </c>
      <c r="AQ19" s="1" t="s">
        <v>3</v>
      </c>
      <c r="AR19" s="1" t="s">
        <v>3</v>
      </c>
      <c r="AS19" s="1" t="s">
        <v>4</v>
      </c>
      <c r="AT19" s="1" t="s">
        <v>526</v>
      </c>
      <c r="AU19" s="1" t="s">
        <v>3</v>
      </c>
      <c r="AV19" s="1" t="s">
        <v>3</v>
      </c>
      <c r="AW19" s="1" t="s">
        <v>3</v>
      </c>
      <c r="AX19" s="1" t="s">
        <v>15</v>
      </c>
      <c r="AY19" s="1" t="s">
        <v>21</v>
      </c>
      <c r="AZ19" s="1" t="s">
        <v>473</v>
      </c>
      <c r="BA19" s="1" t="s">
        <v>16</v>
      </c>
      <c r="BB19" s="1" t="s">
        <v>3</v>
      </c>
      <c r="BC19" s="1" t="s">
        <v>3</v>
      </c>
      <c r="BD19" s="1" t="s">
        <v>197</v>
      </c>
      <c r="BE19" s="1" t="s">
        <v>3</v>
      </c>
      <c r="BF19" s="1" t="s">
        <v>3</v>
      </c>
      <c r="BG19" s="1" t="s">
        <v>3</v>
      </c>
      <c r="BH19" s="1" t="s">
        <v>3</v>
      </c>
      <c r="BI19" s="1" t="s">
        <v>3</v>
      </c>
      <c r="BJ19" s="1" t="s">
        <v>15</v>
      </c>
      <c r="BK19" s="1" t="s">
        <v>17</v>
      </c>
      <c r="BL19" s="1" t="s">
        <v>3</v>
      </c>
      <c r="BM19" s="1" t="s">
        <v>4</v>
      </c>
      <c r="BN19" s="1" t="s">
        <v>3</v>
      </c>
      <c r="BO19" s="1" t="s">
        <v>3</v>
      </c>
      <c r="BP19" s="1" t="s">
        <v>3</v>
      </c>
      <c r="BQ19" s="1" t="s">
        <v>3</v>
      </c>
      <c r="BR19" s="1" t="s">
        <v>2</v>
      </c>
      <c r="BS19" s="1" t="s">
        <v>2</v>
      </c>
      <c r="BT19" s="1" t="s">
        <v>2</v>
      </c>
      <c r="BU19" s="1" t="s">
        <v>4</v>
      </c>
      <c r="BV19" s="1" t="s">
        <v>4</v>
      </c>
      <c r="BW19" s="1" t="s">
        <v>3</v>
      </c>
      <c r="BX19" s="1" t="s">
        <v>3</v>
      </c>
      <c r="BY19" s="1" t="s">
        <v>3</v>
      </c>
      <c r="BZ19" s="1" t="s">
        <v>3</v>
      </c>
      <c r="CA19" s="1" t="s">
        <v>3</v>
      </c>
      <c r="CB19" s="1" t="s">
        <v>482</v>
      </c>
      <c r="CC19" s="1" t="s">
        <v>3</v>
      </c>
      <c r="CD19" s="1" t="s">
        <v>3</v>
      </c>
      <c r="CE19" s="1" t="s">
        <v>3</v>
      </c>
      <c r="CF19" s="1" t="s">
        <v>3</v>
      </c>
      <c r="CG19" s="1" t="s">
        <v>3</v>
      </c>
      <c r="CH19" s="1" t="s">
        <v>3</v>
      </c>
      <c r="CI19" s="1" t="s">
        <v>17</v>
      </c>
      <c r="CJ19" s="1" t="s">
        <v>3</v>
      </c>
      <c r="CK19" s="1" t="s">
        <v>3</v>
      </c>
      <c r="CL19" s="1" t="s">
        <v>3</v>
      </c>
      <c r="CM19">
        <v>4</v>
      </c>
      <c r="CN19" s="1" t="s">
        <v>382</v>
      </c>
      <c r="CO19" s="1" t="s">
        <v>396</v>
      </c>
      <c r="CP19" s="9" t="s">
        <v>427</v>
      </c>
      <c r="CQ19" s="1" t="s">
        <v>223</v>
      </c>
      <c r="CR19" s="1" t="s">
        <v>3</v>
      </c>
      <c r="CS19" s="1" t="s">
        <v>6</v>
      </c>
      <c r="CT19" s="1" t="s">
        <v>3</v>
      </c>
      <c r="CU19" s="1" t="s">
        <v>239</v>
      </c>
      <c r="CV19" s="1" t="s">
        <v>1</v>
      </c>
      <c r="CW19" s="1" t="s">
        <v>3</v>
      </c>
      <c r="CX19" s="1" t="s">
        <v>3</v>
      </c>
      <c r="CY19" s="1" t="s">
        <v>3</v>
      </c>
      <c r="CZ19" s="1" t="s">
        <v>3</v>
      </c>
      <c r="DG19">
        <v>4</v>
      </c>
      <c r="DH19" s="1" t="s">
        <v>192</v>
      </c>
      <c r="DI19" s="1" t="s">
        <v>281</v>
      </c>
      <c r="DJ19" s="1" t="s">
        <v>282</v>
      </c>
      <c r="DK19" s="1" t="s">
        <v>17</v>
      </c>
      <c r="DL19" s="1" t="s">
        <v>1</v>
      </c>
      <c r="DM19" s="1" t="s">
        <v>34</v>
      </c>
      <c r="DN19" s="1" t="s">
        <v>4</v>
      </c>
      <c r="DO19" s="1" t="s">
        <v>4</v>
      </c>
      <c r="DP19" s="1" t="s">
        <v>3</v>
      </c>
      <c r="DQ19" s="1" t="s">
        <v>3</v>
      </c>
      <c r="DR19" s="1" t="s">
        <v>3</v>
      </c>
      <c r="DS19" s="1" t="s">
        <v>3</v>
      </c>
      <c r="DT19" s="1" t="s">
        <v>17</v>
      </c>
      <c r="DU19" s="1" t="s">
        <v>3</v>
      </c>
      <c r="EA19">
        <v>4</v>
      </c>
      <c r="EB19" s="1" t="s">
        <v>398</v>
      </c>
      <c r="EC19" s="1" t="s">
        <v>181</v>
      </c>
      <c r="ED19" s="1" t="s">
        <v>3</v>
      </c>
      <c r="EE19" s="1" t="s">
        <v>4</v>
      </c>
      <c r="EF19" s="1" t="s">
        <v>1</v>
      </c>
      <c r="EG19" s="1" t="s">
        <v>3</v>
      </c>
      <c r="EH19" s="1" t="s">
        <v>3</v>
      </c>
      <c r="EI19" s="1" t="s">
        <v>35</v>
      </c>
      <c r="EJ19" s="1" t="s">
        <v>1</v>
      </c>
      <c r="EK19" s="1" t="s">
        <v>414</v>
      </c>
      <c r="EL19" s="1" t="s">
        <v>4</v>
      </c>
      <c r="EM19" s="1" t="s">
        <v>3</v>
      </c>
      <c r="EN19" s="1" t="s">
        <v>3</v>
      </c>
      <c r="FY19">
        <v>4</v>
      </c>
      <c r="FZ19" s="1" t="s">
        <v>461</v>
      </c>
      <c r="GA19" s="1" t="s">
        <v>2</v>
      </c>
      <c r="GB19" s="1" t="s">
        <v>6</v>
      </c>
      <c r="GC19" s="1" t="s">
        <v>3</v>
      </c>
      <c r="GD19" s="1" t="s">
        <v>3</v>
      </c>
      <c r="GE19" s="1" t="s">
        <v>3</v>
      </c>
      <c r="GF19" s="1" t="s">
        <v>3</v>
      </c>
      <c r="GG19" s="1" t="s">
        <v>3</v>
      </c>
      <c r="GH19" s="1" t="s">
        <v>3</v>
      </c>
      <c r="GI19" s="1" t="s">
        <v>3</v>
      </c>
      <c r="GJ19" s="1" t="s">
        <v>4</v>
      </c>
      <c r="GK19" s="1" t="s">
        <v>3</v>
      </c>
      <c r="GL19" s="1" t="s">
        <v>4</v>
      </c>
      <c r="GM19" s="1" t="s">
        <v>3</v>
      </c>
      <c r="GN19" s="1" t="s">
        <v>4</v>
      </c>
      <c r="GO19" s="1" t="s">
        <v>3</v>
      </c>
      <c r="GP19" s="1" t="s">
        <v>5</v>
      </c>
      <c r="GQ19" s="1" t="s">
        <v>3</v>
      </c>
      <c r="GR19" s="1" t="s">
        <v>3</v>
      </c>
      <c r="GS19" s="1" t="s">
        <v>192</v>
      </c>
      <c r="GT19" s="1" t="s">
        <v>3</v>
      </c>
      <c r="HW19">
        <v>4</v>
      </c>
      <c r="HX19" s="1" t="s">
        <v>344</v>
      </c>
      <c r="HY19" s="1" t="s">
        <v>3</v>
      </c>
    </row>
    <row r="20" spans="31:233" ht="66">
      <c r="AE20">
        <v>4</v>
      </c>
      <c r="AF20" s="1" t="s">
        <v>12</v>
      </c>
      <c r="AG20" s="1" t="s">
        <v>33</v>
      </c>
      <c r="AH20" s="1" t="s">
        <v>1</v>
      </c>
      <c r="AI20" s="1" t="s">
        <v>3</v>
      </c>
      <c r="AJ20" s="1" t="s">
        <v>3</v>
      </c>
      <c r="AK20" s="1" t="s">
        <v>225</v>
      </c>
      <c r="AL20" s="1" t="s">
        <v>3</v>
      </c>
      <c r="AM20" s="1" t="s">
        <v>3</v>
      </c>
      <c r="AN20" s="1" t="s">
        <v>3</v>
      </c>
      <c r="AO20" s="1" t="s">
        <v>3</v>
      </c>
      <c r="AP20" s="1" t="s">
        <v>3</v>
      </c>
      <c r="AQ20" s="1" t="s">
        <v>3</v>
      </c>
      <c r="AR20" s="1" t="s">
        <v>29</v>
      </c>
      <c r="AS20" s="1" t="s">
        <v>34</v>
      </c>
      <c r="AT20" s="1" t="s">
        <v>526</v>
      </c>
      <c r="AU20" s="1" t="s">
        <v>3</v>
      </c>
      <c r="AV20" s="1" t="s">
        <v>3</v>
      </c>
      <c r="AW20" s="1" t="s">
        <v>3</v>
      </c>
      <c r="AX20" s="1" t="s">
        <v>15</v>
      </c>
      <c r="AY20" s="1" t="s">
        <v>21</v>
      </c>
      <c r="AZ20" s="1" t="s">
        <v>12</v>
      </c>
      <c r="BA20" s="1" t="s">
        <v>16</v>
      </c>
      <c r="BB20" s="1" t="s">
        <v>3</v>
      </c>
      <c r="BC20" s="1" t="s">
        <v>3</v>
      </c>
      <c r="BD20" s="1" t="s">
        <v>197</v>
      </c>
      <c r="BE20" s="1" t="s">
        <v>3</v>
      </c>
      <c r="BF20" s="1" t="s">
        <v>3</v>
      </c>
      <c r="BG20" s="1" t="s">
        <v>3</v>
      </c>
      <c r="BH20" s="1" t="s">
        <v>3</v>
      </c>
      <c r="BI20" s="1" t="s">
        <v>3</v>
      </c>
      <c r="BJ20" s="1" t="s">
        <v>15</v>
      </c>
      <c r="BK20" s="1" t="s">
        <v>17</v>
      </c>
      <c r="BL20" s="1" t="s">
        <v>3</v>
      </c>
      <c r="BM20" s="1" t="s">
        <v>4</v>
      </c>
      <c r="BN20" s="1" t="s">
        <v>3</v>
      </c>
      <c r="BO20" s="1" t="s">
        <v>3</v>
      </c>
      <c r="BP20" s="1" t="s">
        <v>3</v>
      </c>
      <c r="BQ20" s="1" t="s">
        <v>3</v>
      </c>
      <c r="BR20" s="1" t="s">
        <v>2</v>
      </c>
      <c r="BS20" s="1" t="s">
        <v>2</v>
      </c>
      <c r="BT20" s="1" t="s">
        <v>2</v>
      </c>
      <c r="BU20" s="1" t="s">
        <v>4</v>
      </c>
      <c r="BV20" s="1" t="s">
        <v>4</v>
      </c>
      <c r="BW20" s="1" t="s">
        <v>3</v>
      </c>
      <c r="BX20" s="1" t="s">
        <v>3</v>
      </c>
      <c r="BY20" s="1" t="s">
        <v>3</v>
      </c>
      <c r="BZ20" s="1" t="s">
        <v>3</v>
      </c>
      <c r="CA20" s="1" t="s">
        <v>3</v>
      </c>
      <c r="CB20" s="1" t="s">
        <v>219</v>
      </c>
      <c r="CC20" s="1" t="s">
        <v>3</v>
      </c>
      <c r="CD20" s="1" t="s">
        <v>3</v>
      </c>
      <c r="CE20" s="1" t="s">
        <v>3</v>
      </c>
      <c r="CF20" s="1" t="s">
        <v>3</v>
      </c>
      <c r="CG20" s="1" t="s">
        <v>3</v>
      </c>
      <c r="CH20" s="1" t="s">
        <v>3</v>
      </c>
      <c r="CI20" s="1" t="s">
        <v>17</v>
      </c>
      <c r="CJ20" s="1" t="s">
        <v>3</v>
      </c>
      <c r="CK20" s="1" t="s">
        <v>3</v>
      </c>
      <c r="CL20" s="1" t="s">
        <v>3</v>
      </c>
      <c r="CM20">
        <v>4</v>
      </c>
      <c r="CN20" s="1" t="s">
        <v>382</v>
      </c>
      <c r="CO20" s="1" t="s">
        <v>397</v>
      </c>
      <c r="CP20" s="9" t="s">
        <v>428</v>
      </c>
      <c r="CQ20" s="1" t="s">
        <v>225</v>
      </c>
      <c r="CR20" s="1" t="s">
        <v>3</v>
      </c>
      <c r="CS20" s="1" t="s">
        <v>6</v>
      </c>
      <c r="CT20" s="1" t="s">
        <v>3</v>
      </c>
      <c r="CU20" s="1" t="s">
        <v>239</v>
      </c>
      <c r="CV20" s="1" t="s">
        <v>1</v>
      </c>
      <c r="CW20" s="1" t="s">
        <v>3</v>
      </c>
      <c r="CX20" s="1" t="s">
        <v>3</v>
      </c>
      <c r="CY20" s="1" t="s">
        <v>3</v>
      </c>
      <c r="CZ20" s="1" t="s">
        <v>3</v>
      </c>
      <c r="DG20">
        <v>4</v>
      </c>
      <c r="DH20" s="1" t="s">
        <v>192</v>
      </c>
      <c r="DI20" s="1" t="s">
        <v>283</v>
      </c>
      <c r="DJ20" s="1" t="s">
        <v>284</v>
      </c>
      <c r="DK20" s="1" t="s">
        <v>17</v>
      </c>
      <c r="DL20" s="1" t="s">
        <v>1</v>
      </c>
      <c r="DM20" s="1" t="s">
        <v>34</v>
      </c>
      <c r="DN20" s="1" t="s">
        <v>4</v>
      </c>
      <c r="DO20" s="1" t="s">
        <v>4</v>
      </c>
      <c r="DP20" s="1" t="s">
        <v>3</v>
      </c>
      <c r="DQ20" s="1" t="s">
        <v>3</v>
      </c>
      <c r="DR20" s="1" t="s">
        <v>3</v>
      </c>
      <c r="DS20" s="1" t="s">
        <v>3</v>
      </c>
      <c r="DT20" s="1" t="s">
        <v>17</v>
      </c>
      <c r="DU20" s="1" t="s">
        <v>3</v>
      </c>
      <c r="EA20">
        <v>4</v>
      </c>
      <c r="EB20" s="1" t="s">
        <v>399</v>
      </c>
      <c r="EC20" s="1" t="s">
        <v>181</v>
      </c>
      <c r="ED20" s="1" t="s">
        <v>3</v>
      </c>
      <c r="EE20" s="1" t="s">
        <v>4</v>
      </c>
      <c r="EF20" s="1" t="s">
        <v>1</v>
      </c>
      <c r="EG20" s="1" t="s">
        <v>3</v>
      </c>
      <c r="EH20" s="1" t="s">
        <v>3</v>
      </c>
      <c r="EI20" s="1" t="s">
        <v>35</v>
      </c>
      <c r="EJ20" s="1" t="s">
        <v>1</v>
      </c>
      <c r="EK20" s="1" t="s">
        <v>5</v>
      </c>
      <c r="EL20" s="1" t="s">
        <v>4</v>
      </c>
      <c r="EM20" s="1" t="s">
        <v>3</v>
      </c>
      <c r="EN20" s="1" t="s">
        <v>3</v>
      </c>
      <c r="FY20">
        <v>4</v>
      </c>
      <c r="FZ20" s="1" t="s">
        <v>462</v>
      </c>
      <c r="GA20" s="1" t="s">
        <v>2</v>
      </c>
      <c r="GB20" s="1" t="s">
        <v>6</v>
      </c>
      <c r="GC20" s="1" t="s">
        <v>3</v>
      </c>
      <c r="GD20" s="1" t="s">
        <v>3</v>
      </c>
      <c r="GE20" s="1" t="s">
        <v>3</v>
      </c>
      <c r="GF20" s="1" t="s">
        <v>3</v>
      </c>
      <c r="GG20" s="1" t="s">
        <v>3</v>
      </c>
      <c r="GH20" s="1" t="s">
        <v>3</v>
      </c>
      <c r="GI20" s="1" t="s">
        <v>3</v>
      </c>
      <c r="GJ20" s="1" t="s">
        <v>4</v>
      </c>
      <c r="GK20" s="1" t="s">
        <v>3</v>
      </c>
      <c r="GL20" s="1" t="s">
        <v>4</v>
      </c>
      <c r="GM20" s="1" t="s">
        <v>3</v>
      </c>
      <c r="GN20" s="1" t="s">
        <v>4</v>
      </c>
      <c r="GO20" s="1" t="s">
        <v>3</v>
      </c>
      <c r="GP20" s="1" t="s">
        <v>5</v>
      </c>
      <c r="GQ20" s="1" t="s">
        <v>3</v>
      </c>
      <c r="GR20" s="1" t="s">
        <v>3</v>
      </c>
      <c r="GS20" s="1" t="s">
        <v>193</v>
      </c>
      <c r="GT20" s="1" t="s">
        <v>3</v>
      </c>
      <c r="HW20">
        <v>4</v>
      </c>
      <c r="HX20" s="1" t="s">
        <v>345</v>
      </c>
      <c r="HY20" s="1" t="s">
        <v>4</v>
      </c>
    </row>
    <row r="21" spans="31:233" ht="52.8">
      <c r="AE21">
        <v>4</v>
      </c>
      <c r="AF21" s="1" t="s">
        <v>184</v>
      </c>
      <c r="AG21" s="1" t="s">
        <v>220</v>
      </c>
      <c r="AH21" s="1" t="s">
        <v>1</v>
      </c>
      <c r="AI21" s="1" t="s">
        <v>3</v>
      </c>
      <c r="AJ21" s="1" t="s">
        <v>3</v>
      </c>
      <c r="AK21" s="1" t="s">
        <v>228</v>
      </c>
      <c r="AL21" s="1" t="s">
        <v>3</v>
      </c>
      <c r="AM21" s="1" t="s">
        <v>3</v>
      </c>
      <c r="AN21" s="1" t="s">
        <v>3</v>
      </c>
      <c r="AO21" s="1" t="s">
        <v>3</v>
      </c>
      <c r="AP21" s="1" t="s">
        <v>3</v>
      </c>
      <c r="AQ21" s="1" t="s">
        <v>3</v>
      </c>
      <c r="AR21" s="1" t="s">
        <v>29</v>
      </c>
      <c r="AS21" s="1" t="s">
        <v>34</v>
      </c>
      <c r="AT21" s="1" t="s">
        <v>526</v>
      </c>
      <c r="AU21" s="1" t="s">
        <v>3</v>
      </c>
      <c r="AV21" s="1" t="s">
        <v>3</v>
      </c>
      <c r="AW21" s="1" t="s">
        <v>3</v>
      </c>
      <c r="AX21" s="1" t="s">
        <v>15</v>
      </c>
      <c r="AY21" s="1" t="s">
        <v>21</v>
      </c>
      <c r="AZ21" s="1" t="s">
        <v>184</v>
      </c>
      <c r="BA21" s="1" t="s">
        <v>16</v>
      </c>
      <c r="BB21" s="1" t="s">
        <v>3</v>
      </c>
      <c r="BC21" s="1" t="s">
        <v>3</v>
      </c>
      <c r="BD21" s="1" t="s">
        <v>197</v>
      </c>
      <c r="BE21" s="1" t="s">
        <v>3</v>
      </c>
      <c r="BF21" s="1" t="s">
        <v>3</v>
      </c>
      <c r="BG21" s="1" t="s">
        <v>3</v>
      </c>
      <c r="BH21" s="1" t="s">
        <v>3</v>
      </c>
      <c r="BI21" s="1" t="s">
        <v>3</v>
      </c>
      <c r="BJ21" s="1" t="s">
        <v>15</v>
      </c>
      <c r="BK21" s="1" t="s">
        <v>17</v>
      </c>
      <c r="BL21" s="1" t="s">
        <v>3</v>
      </c>
      <c r="BM21" s="1" t="s">
        <v>4</v>
      </c>
      <c r="BN21" s="1" t="s">
        <v>3</v>
      </c>
      <c r="BO21" s="1" t="s">
        <v>3</v>
      </c>
      <c r="BP21" s="1" t="s">
        <v>3</v>
      </c>
      <c r="BQ21" s="1" t="s">
        <v>3</v>
      </c>
      <c r="BR21" s="1" t="s">
        <v>2</v>
      </c>
      <c r="BS21" s="1" t="s">
        <v>2</v>
      </c>
      <c r="BT21" s="1" t="s">
        <v>2</v>
      </c>
      <c r="BU21" s="1" t="s">
        <v>4</v>
      </c>
      <c r="BV21" s="1" t="s">
        <v>4</v>
      </c>
      <c r="BW21" s="1" t="s">
        <v>3</v>
      </c>
      <c r="BX21" s="1" t="s">
        <v>3</v>
      </c>
      <c r="BY21" s="1" t="s">
        <v>3</v>
      </c>
      <c r="BZ21" s="1" t="s">
        <v>3</v>
      </c>
      <c r="CA21" s="1" t="s">
        <v>3</v>
      </c>
      <c r="CB21" s="1" t="s">
        <v>222</v>
      </c>
      <c r="CC21" s="1" t="s">
        <v>3</v>
      </c>
      <c r="CD21" s="1" t="s">
        <v>3</v>
      </c>
      <c r="CE21" s="1" t="s">
        <v>3</v>
      </c>
      <c r="CF21" s="1" t="s">
        <v>3</v>
      </c>
      <c r="CG21" s="1" t="s">
        <v>3</v>
      </c>
      <c r="CH21" s="1" t="s">
        <v>3</v>
      </c>
      <c r="CI21" s="1" t="s">
        <v>17</v>
      </c>
      <c r="CJ21" s="1" t="s">
        <v>3</v>
      </c>
      <c r="CK21" s="1" t="s">
        <v>3</v>
      </c>
      <c r="CL21" s="1" t="s">
        <v>3</v>
      </c>
      <c r="CM21">
        <v>4</v>
      </c>
      <c r="CN21" s="1" t="s">
        <v>382</v>
      </c>
      <c r="CO21" s="1" t="s">
        <v>398</v>
      </c>
      <c r="CP21" s="9" t="s">
        <v>429</v>
      </c>
      <c r="CQ21" s="1" t="s">
        <v>228</v>
      </c>
      <c r="CR21" s="1" t="s">
        <v>32</v>
      </c>
      <c r="CS21" s="1" t="s">
        <v>6</v>
      </c>
      <c r="CT21" s="1" t="s">
        <v>3</v>
      </c>
      <c r="CU21" s="1" t="s">
        <v>239</v>
      </c>
      <c r="CV21" s="1" t="s">
        <v>1</v>
      </c>
      <c r="CW21" s="1" t="s">
        <v>3</v>
      </c>
      <c r="CX21" s="1" t="s">
        <v>3</v>
      </c>
      <c r="CY21" s="1" t="s">
        <v>3</v>
      </c>
      <c r="CZ21" s="1" t="s">
        <v>3</v>
      </c>
      <c r="DG21">
        <v>4</v>
      </c>
      <c r="DH21" s="1" t="s">
        <v>192</v>
      </c>
      <c r="DI21" s="1" t="s">
        <v>56</v>
      </c>
      <c r="DJ21" s="1" t="s">
        <v>285</v>
      </c>
      <c r="DK21" s="1" t="s">
        <v>17</v>
      </c>
      <c r="DL21" s="1" t="s">
        <v>1</v>
      </c>
      <c r="DM21" s="1" t="s">
        <v>2</v>
      </c>
      <c r="DN21" s="1" t="s">
        <v>4</v>
      </c>
      <c r="DO21" s="1" t="s">
        <v>4</v>
      </c>
      <c r="DP21" s="1" t="s">
        <v>3</v>
      </c>
      <c r="DQ21" s="1" t="s">
        <v>3</v>
      </c>
      <c r="DR21" s="1" t="s">
        <v>3</v>
      </c>
      <c r="DS21" s="1" t="s">
        <v>3</v>
      </c>
      <c r="DT21" s="1" t="s">
        <v>17</v>
      </c>
      <c r="DU21" s="1" t="s">
        <v>3</v>
      </c>
      <c r="EA21">
        <v>4</v>
      </c>
      <c r="EB21" s="1" t="s">
        <v>400</v>
      </c>
      <c r="EC21" s="1" t="s">
        <v>181</v>
      </c>
      <c r="ED21" s="1" t="s">
        <v>3</v>
      </c>
      <c r="EE21" s="1" t="s">
        <v>4</v>
      </c>
      <c r="EF21" s="1" t="s">
        <v>1</v>
      </c>
      <c r="EG21" s="1" t="s">
        <v>3</v>
      </c>
      <c r="EH21" s="1" t="s">
        <v>3</v>
      </c>
      <c r="EI21" s="1" t="s">
        <v>35</v>
      </c>
      <c r="EJ21" s="1" t="s">
        <v>1</v>
      </c>
      <c r="EK21" s="1" t="s">
        <v>417</v>
      </c>
      <c r="EL21" s="1" t="s">
        <v>4</v>
      </c>
      <c r="EM21" s="1" t="s">
        <v>3</v>
      </c>
      <c r="EN21" s="1" t="s">
        <v>3</v>
      </c>
      <c r="FY21">
        <v>4</v>
      </c>
      <c r="FZ21" s="1" t="s">
        <v>463</v>
      </c>
      <c r="GA21" s="1" t="s">
        <v>2</v>
      </c>
      <c r="GB21" s="1" t="s">
        <v>6</v>
      </c>
      <c r="GC21" s="1" t="s">
        <v>3</v>
      </c>
      <c r="GD21" s="1" t="s">
        <v>3</v>
      </c>
      <c r="GE21" s="1" t="s">
        <v>3</v>
      </c>
      <c r="GF21" s="1" t="s">
        <v>3</v>
      </c>
      <c r="GG21" s="1" t="s">
        <v>3</v>
      </c>
      <c r="GH21" s="1" t="s">
        <v>3</v>
      </c>
      <c r="GI21" s="1" t="s">
        <v>3</v>
      </c>
      <c r="GJ21" s="1" t="s">
        <v>4</v>
      </c>
      <c r="GK21" s="1" t="s">
        <v>3</v>
      </c>
      <c r="GL21" s="1" t="s">
        <v>4</v>
      </c>
      <c r="GM21" s="1" t="s">
        <v>3</v>
      </c>
      <c r="GN21" s="1" t="s">
        <v>4</v>
      </c>
      <c r="GO21" s="1" t="s">
        <v>3</v>
      </c>
      <c r="GP21" s="1" t="s">
        <v>5</v>
      </c>
      <c r="GQ21" s="1" t="s">
        <v>3</v>
      </c>
      <c r="GR21" s="1" t="s">
        <v>3</v>
      </c>
      <c r="GS21" s="1" t="s">
        <v>114</v>
      </c>
      <c r="GT21" s="1" t="s">
        <v>3</v>
      </c>
      <c r="HW21">
        <v>4</v>
      </c>
      <c r="HX21" s="1" t="s">
        <v>346</v>
      </c>
      <c r="HY21" s="1" t="s">
        <v>4</v>
      </c>
    </row>
    <row r="22" spans="31:233" ht="66">
      <c r="AE22">
        <v>4</v>
      </c>
      <c r="AF22" s="1" t="s">
        <v>9</v>
      </c>
      <c r="AG22" s="1" t="s">
        <v>26</v>
      </c>
      <c r="AH22" s="1" t="s">
        <v>1</v>
      </c>
      <c r="AI22" s="1" t="s">
        <v>3</v>
      </c>
      <c r="AJ22" s="1" t="s">
        <v>3</v>
      </c>
      <c r="AK22" s="1" t="s">
        <v>230</v>
      </c>
      <c r="AL22" s="1" t="s">
        <v>3</v>
      </c>
      <c r="AM22" s="1" t="s">
        <v>3</v>
      </c>
      <c r="AN22" s="1" t="s">
        <v>3</v>
      </c>
      <c r="AO22" s="1" t="s">
        <v>3</v>
      </c>
      <c r="AP22" s="1" t="s">
        <v>3</v>
      </c>
      <c r="AQ22" s="1" t="s">
        <v>3</v>
      </c>
      <c r="AR22" s="1" t="s">
        <v>29</v>
      </c>
      <c r="AS22" s="1" t="s">
        <v>4</v>
      </c>
      <c r="AT22" s="1" t="s">
        <v>526</v>
      </c>
      <c r="AU22" s="1" t="s">
        <v>3</v>
      </c>
      <c r="AV22" s="1" t="s">
        <v>3</v>
      </c>
      <c r="AW22" s="1" t="s">
        <v>3</v>
      </c>
      <c r="AX22" s="1" t="s">
        <v>15</v>
      </c>
      <c r="AY22" s="1" t="s">
        <v>21</v>
      </c>
      <c r="AZ22" s="1" t="s">
        <v>9</v>
      </c>
      <c r="BA22" s="1" t="s">
        <v>16</v>
      </c>
      <c r="BB22" s="1" t="s">
        <v>3</v>
      </c>
      <c r="BC22" s="1" t="s">
        <v>3</v>
      </c>
      <c r="BD22" s="1" t="s">
        <v>197</v>
      </c>
      <c r="BE22" s="1" t="s">
        <v>3</v>
      </c>
      <c r="BF22" s="1" t="s">
        <v>3</v>
      </c>
      <c r="BG22" s="1" t="s">
        <v>3</v>
      </c>
      <c r="BH22" s="1" t="s">
        <v>3</v>
      </c>
      <c r="BI22" s="1" t="s">
        <v>3</v>
      </c>
      <c r="BJ22" s="1" t="s">
        <v>15</v>
      </c>
      <c r="BK22" s="1" t="s">
        <v>17</v>
      </c>
      <c r="BL22" s="1" t="s">
        <v>3</v>
      </c>
      <c r="BM22" s="1" t="s">
        <v>24</v>
      </c>
      <c r="BN22" s="1" t="s">
        <v>25</v>
      </c>
      <c r="BO22" s="1" t="s">
        <v>3</v>
      </c>
      <c r="BP22" s="1" t="s">
        <v>3</v>
      </c>
      <c r="BQ22" s="1" t="s">
        <v>3</v>
      </c>
      <c r="BR22" s="1" t="s">
        <v>2</v>
      </c>
      <c r="BS22" s="1" t="s">
        <v>2</v>
      </c>
      <c r="BT22" s="1" t="s">
        <v>2</v>
      </c>
      <c r="BU22" s="1" t="s">
        <v>4</v>
      </c>
      <c r="BV22" s="1" t="s">
        <v>4</v>
      </c>
      <c r="BW22" s="1" t="s">
        <v>3</v>
      </c>
      <c r="BX22" s="1" t="s">
        <v>3</v>
      </c>
      <c r="BY22" s="1" t="s">
        <v>3</v>
      </c>
      <c r="BZ22" s="1" t="s">
        <v>3</v>
      </c>
      <c r="CA22" s="1" t="s">
        <v>3</v>
      </c>
      <c r="CB22" s="1" t="s">
        <v>224</v>
      </c>
      <c r="CC22" s="1" t="s">
        <v>3</v>
      </c>
      <c r="CD22" s="1" t="s">
        <v>3</v>
      </c>
      <c r="CE22" s="1" t="s">
        <v>3</v>
      </c>
      <c r="CF22" s="1" t="s">
        <v>3</v>
      </c>
      <c r="CG22" s="1" t="s">
        <v>3</v>
      </c>
      <c r="CH22" s="1" t="s">
        <v>3</v>
      </c>
      <c r="CI22" s="1" t="s">
        <v>17</v>
      </c>
      <c r="CJ22" s="1" t="s">
        <v>3</v>
      </c>
      <c r="CK22" s="1" t="s">
        <v>3</v>
      </c>
      <c r="CL22" s="1" t="s">
        <v>3</v>
      </c>
      <c r="CM22">
        <v>4</v>
      </c>
      <c r="CN22" s="1" t="s">
        <v>382</v>
      </c>
      <c r="CO22" s="1" t="s">
        <v>399</v>
      </c>
      <c r="CP22" s="9" t="s">
        <v>430</v>
      </c>
      <c r="CQ22" s="1" t="s">
        <v>230</v>
      </c>
      <c r="CR22" s="1" t="s">
        <v>32</v>
      </c>
      <c r="CS22" s="1" t="s">
        <v>6</v>
      </c>
      <c r="CT22" s="1" t="s">
        <v>3</v>
      </c>
      <c r="CU22" s="1" t="s">
        <v>239</v>
      </c>
      <c r="CV22" s="1" t="s">
        <v>1</v>
      </c>
      <c r="CW22" s="1" t="s">
        <v>3</v>
      </c>
      <c r="CX22" s="1" t="s">
        <v>3</v>
      </c>
      <c r="CY22" s="1" t="s">
        <v>3</v>
      </c>
      <c r="CZ22" s="1" t="s">
        <v>3</v>
      </c>
      <c r="DG22">
        <v>4</v>
      </c>
      <c r="DH22" s="1" t="s">
        <v>192</v>
      </c>
      <c r="DI22" s="1" t="s">
        <v>286</v>
      </c>
      <c r="DJ22" s="1" t="s">
        <v>287</v>
      </c>
      <c r="DK22" s="1" t="s">
        <v>17</v>
      </c>
      <c r="DL22" s="1" t="s">
        <v>1</v>
      </c>
      <c r="DM22" s="1" t="s">
        <v>34</v>
      </c>
      <c r="DN22" s="1" t="s">
        <v>4</v>
      </c>
      <c r="DO22" s="1" t="s">
        <v>4</v>
      </c>
      <c r="DP22" s="1" t="s">
        <v>3</v>
      </c>
      <c r="DQ22" s="1" t="s">
        <v>3</v>
      </c>
      <c r="DR22" s="1" t="s">
        <v>3</v>
      </c>
      <c r="DS22" s="1" t="s">
        <v>3</v>
      </c>
      <c r="DT22" s="1" t="s">
        <v>17</v>
      </c>
      <c r="DU22" s="1" t="s">
        <v>3</v>
      </c>
      <c r="EA22">
        <v>4</v>
      </c>
      <c r="EB22" s="1" t="s">
        <v>422</v>
      </c>
      <c r="EC22" s="1" t="s">
        <v>181</v>
      </c>
      <c r="ED22" s="1" t="s">
        <v>3</v>
      </c>
      <c r="EE22" s="1" t="s">
        <v>4</v>
      </c>
      <c r="EF22" s="1" t="s">
        <v>3</v>
      </c>
      <c r="EG22" s="1" t="s">
        <v>3</v>
      </c>
      <c r="EH22" s="1" t="s">
        <v>3</v>
      </c>
      <c r="EI22" s="1" t="s">
        <v>35</v>
      </c>
      <c r="EJ22" s="1" t="s">
        <v>1</v>
      </c>
      <c r="EK22" s="1" t="s">
        <v>402</v>
      </c>
      <c r="EL22" s="1" t="s">
        <v>4</v>
      </c>
      <c r="EM22" s="1" t="s">
        <v>3</v>
      </c>
      <c r="EN22" s="1" t="s">
        <v>3</v>
      </c>
      <c r="FY22">
        <v>4</v>
      </c>
      <c r="FZ22" s="1" t="s">
        <v>464</v>
      </c>
      <c r="GA22" s="1" t="s">
        <v>2</v>
      </c>
      <c r="GB22" s="1" t="s">
        <v>6</v>
      </c>
      <c r="GC22" s="1" t="s">
        <v>3</v>
      </c>
      <c r="GD22" s="1" t="s">
        <v>3</v>
      </c>
      <c r="GE22" s="1" t="s">
        <v>3</v>
      </c>
      <c r="GF22" s="1" t="s">
        <v>3</v>
      </c>
      <c r="GG22" s="1" t="s">
        <v>3</v>
      </c>
      <c r="GH22" s="1" t="s">
        <v>3</v>
      </c>
      <c r="GI22" s="1" t="s">
        <v>3</v>
      </c>
      <c r="GJ22" s="1" t="s">
        <v>4</v>
      </c>
      <c r="GK22" s="1" t="s">
        <v>3</v>
      </c>
      <c r="GL22" s="1" t="s">
        <v>4</v>
      </c>
      <c r="GM22" s="1" t="s">
        <v>3</v>
      </c>
      <c r="GN22" s="1" t="s">
        <v>4</v>
      </c>
      <c r="GO22" s="1" t="s">
        <v>3</v>
      </c>
      <c r="GP22" s="1" t="s">
        <v>5</v>
      </c>
      <c r="GQ22" s="1" t="s">
        <v>3</v>
      </c>
      <c r="GR22" s="1" t="s">
        <v>3</v>
      </c>
      <c r="GS22" s="1" t="s">
        <v>194</v>
      </c>
      <c r="GT22" s="1" t="s">
        <v>3</v>
      </c>
      <c r="HW22">
        <v>4</v>
      </c>
      <c r="HX22" s="1" t="s">
        <v>340</v>
      </c>
      <c r="HY22" s="1" t="s">
        <v>34</v>
      </c>
    </row>
    <row r="23" spans="31:233" ht="66">
      <c r="AE23">
        <v>4</v>
      </c>
      <c r="AF23" s="1" t="s">
        <v>8</v>
      </c>
      <c r="AG23" s="1" t="s">
        <v>22</v>
      </c>
      <c r="AH23" s="1" t="s">
        <v>1</v>
      </c>
      <c r="AI23" s="1" t="s">
        <v>3</v>
      </c>
      <c r="AJ23" s="1" t="s">
        <v>3</v>
      </c>
      <c r="AK23" s="1" t="s">
        <v>232</v>
      </c>
      <c r="AL23" s="1" t="s">
        <v>3</v>
      </c>
      <c r="AM23" s="1" t="s">
        <v>3</v>
      </c>
      <c r="AN23" s="1" t="s">
        <v>3</v>
      </c>
      <c r="AO23" s="1" t="s">
        <v>3</v>
      </c>
      <c r="AP23" s="1" t="s">
        <v>3</v>
      </c>
      <c r="AQ23" s="1" t="s">
        <v>3</v>
      </c>
      <c r="AR23" s="1" t="s">
        <v>29</v>
      </c>
      <c r="AS23" s="1" t="s">
        <v>4</v>
      </c>
      <c r="AT23" s="1" t="s">
        <v>526</v>
      </c>
      <c r="AU23" s="1" t="s">
        <v>3</v>
      </c>
      <c r="AV23" s="1" t="s">
        <v>3</v>
      </c>
      <c r="AW23" s="1" t="s">
        <v>3</v>
      </c>
      <c r="AX23" s="1" t="s">
        <v>15</v>
      </c>
      <c r="AY23" s="1" t="s">
        <v>21</v>
      </c>
      <c r="AZ23" s="1" t="s">
        <v>8</v>
      </c>
      <c r="BA23" s="1" t="s">
        <v>16</v>
      </c>
      <c r="BB23" s="1" t="s">
        <v>3</v>
      </c>
      <c r="BC23" s="1" t="s">
        <v>3</v>
      </c>
      <c r="BD23" s="1" t="s">
        <v>197</v>
      </c>
      <c r="BE23" s="1" t="s">
        <v>3</v>
      </c>
      <c r="BF23" s="1" t="s">
        <v>3</v>
      </c>
      <c r="BG23" s="1" t="s">
        <v>3</v>
      </c>
      <c r="BH23" s="1" t="s">
        <v>3</v>
      </c>
      <c r="BI23" s="1" t="s">
        <v>3</v>
      </c>
      <c r="BJ23" s="1" t="s">
        <v>15</v>
      </c>
      <c r="BK23" s="1" t="s">
        <v>17</v>
      </c>
      <c r="BL23" s="1" t="s">
        <v>3</v>
      </c>
      <c r="BM23" s="1" t="s">
        <v>24</v>
      </c>
      <c r="BN23" s="1" t="s">
        <v>25</v>
      </c>
      <c r="BO23" s="1" t="s">
        <v>3</v>
      </c>
      <c r="BP23" s="1" t="s">
        <v>3</v>
      </c>
      <c r="BQ23" s="1" t="s">
        <v>3</v>
      </c>
      <c r="BR23" s="1" t="s">
        <v>2</v>
      </c>
      <c r="BS23" s="1" t="s">
        <v>2</v>
      </c>
      <c r="BT23" s="1" t="s">
        <v>2</v>
      </c>
      <c r="BU23" s="1" t="s">
        <v>4</v>
      </c>
      <c r="BV23" s="1" t="s">
        <v>4</v>
      </c>
      <c r="BW23" s="1" t="s">
        <v>3</v>
      </c>
      <c r="BX23" s="1" t="s">
        <v>3</v>
      </c>
      <c r="BY23" s="1" t="s">
        <v>3</v>
      </c>
      <c r="BZ23" s="1" t="s">
        <v>3</v>
      </c>
      <c r="CA23" s="1" t="s">
        <v>3</v>
      </c>
      <c r="CB23" s="1" t="s">
        <v>226</v>
      </c>
      <c r="CC23" s="1" t="s">
        <v>3</v>
      </c>
      <c r="CD23" s="1" t="s">
        <v>3</v>
      </c>
      <c r="CE23" s="1" t="s">
        <v>3</v>
      </c>
      <c r="CF23" s="1" t="s">
        <v>3</v>
      </c>
      <c r="CG23" s="1" t="s">
        <v>3</v>
      </c>
      <c r="CH23" s="1" t="s">
        <v>3</v>
      </c>
      <c r="CI23" s="1" t="s">
        <v>17</v>
      </c>
      <c r="CJ23" s="1" t="s">
        <v>3</v>
      </c>
      <c r="CK23" s="1" t="s">
        <v>3</v>
      </c>
      <c r="CL23" s="1" t="s">
        <v>3</v>
      </c>
      <c r="CM23">
        <v>4</v>
      </c>
      <c r="CN23" s="1" t="s">
        <v>382</v>
      </c>
      <c r="CO23" s="1" t="s">
        <v>431</v>
      </c>
      <c r="CP23" s="9" t="s">
        <v>432</v>
      </c>
      <c r="CQ23" s="1" t="s">
        <v>232</v>
      </c>
      <c r="CR23" s="1" t="s">
        <v>32</v>
      </c>
      <c r="CS23" s="1" t="s">
        <v>6</v>
      </c>
      <c r="CT23" s="1" t="s">
        <v>3</v>
      </c>
      <c r="CU23" s="1" t="s">
        <v>239</v>
      </c>
      <c r="CV23" s="1" t="s">
        <v>1</v>
      </c>
      <c r="CW23" s="1" t="s">
        <v>3</v>
      </c>
      <c r="CX23" s="1" t="s">
        <v>3</v>
      </c>
      <c r="CY23" s="1" t="s">
        <v>3</v>
      </c>
      <c r="CZ23" s="1" t="s">
        <v>3</v>
      </c>
      <c r="DG23">
        <v>4</v>
      </c>
      <c r="DH23" s="1" t="s">
        <v>192</v>
      </c>
      <c r="DI23" s="1" t="s">
        <v>288</v>
      </c>
      <c r="DJ23" s="1" t="s">
        <v>289</v>
      </c>
      <c r="DK23" s="1" t="s">
        <v>17</v>
      </c>
      <c r="DL23" s="1" t="s">
        <v>1</v>
      </c>
      <c r="DM23" s="1" t="s">
        <v>34</v>
      </c>
      <c r="DN23" s="1" t="s">
        <v>4</v>
      </c>
      <c r="DO23" s="1" t="s">
        <v>4</v>
      </c>
      <c r="DP23" s="1" t="s">
        <v>3</v>
      </c>
      <c r="DQ23" s="1" t="s">
        <v>3</v>
      </c>
      <c r="DR23" s="1" t="s">
        <v>3</v>
      </c>
      <c r="DS23" s="1" t="s">
        <v>3</v>
      </c>
      <c r="DT23" s="1" t="s">
        <v>17</v>
      </c>
      <c r="DU23" s="1" t="s">
        <v>3</v>
      </c>
      <c r="EA23">
        <v>4</v>
      </c>
      <c r="EB23" s="1" t="s">
        <v>423</v>
      </c>
      <c r="EC23" s="1" t="s">
        <v>181</v>
      </c>
      <c r="ED23" s="1" t="s">
        <v>3</v>
      </c>
      <c r="EE23" s="1" t="s">
        <v>4</v>
      </c>
      <c r="EF23" s="1" t="s">
        <v>3</v>
      </c>
      <c r="EG23" s="1" t="s">
        <v>3</v>
      </c>
      <c r="EH23" s="1" t="s">
        <v>3</v>
      </c>
      <c r="EI23" s="1" t="s">
        <v>35</v>
      </c>
      <c r="EJ23" s="1" t="s">
        <v>1</v>
      </c>
      <c r="EK23" s="1" t="s">
        <v>404</v>
      </c>
      <c r="EL23" s="1" t="s">
        <v>4</v>
      </c>
      <c r="EM23" s="1" t="s">
        <v>3</v>
      </c>
      <c r="EN23" s="1" t="s">
        <v>3</v>
      </c>
      <c r="FY23">
        <v>4</v>
      </c>
      <c r="FZ23" s="1" t="s">
        <v>465</v>
      </c>
      <c r="GA23" s="1" t="s">
        <v>2</v>
      </c>
      <c r="GB23" s="1" t="s">
        <v>6</v>
      </c>
      <c r="GC23" s="1" t="s">
        <v>3</v>
      </c>
      <c r="GD23" s="1" t="s">
        <v>3</v>
      </c>
      <c r="GE23" s="1" t="s">
        <v>3</v>
      </c>
      <c r="GF23" s="1" t="s">
        <v>3</v>
      </c>
      <c r="GG23" s="1" t="s">
        <v>3</v>
      </c>
      <c r="GH23" s="1" t="s">
        <v>3</v>
      </c>
      <c r="GI23" s="1" t="s">
        <v>3</v>
      </c>
      <c r="GJ23" s="1" t="s">
        <v>4</v>
      </c>
      <c r="GK23" s="1" t="s">
        <v>3</v>
      </c>
      <c r="GL23" s="1" t="s">
        <v>4</v>
      </c>
      <c r="GM23" s="1" t="s">
        <v>3</v>
      </c>
      <c r="GN23" s="1" t="s">
        <v>4</v>
      </c>
      <c r="GO23" s="1" t="s">
        <v>3</v>
      </c>
      <c r="GP23" s="1" t="s">
        <v>5</v>
      </c>
      <c r="GQ23" s="1" t="s">
        <v>3</v>
      </c>
      <c r="GR23" s="1" t="s">
        <v>3</v>
      </c>
      <c r="GS23" s="1" t="s">
        <v>195</v>
      </c>
      <c r="GT23" s="1" t="s">
        <v>3</v>
      </c>
      <c r="HW23">
        <v>4</v>
      </c>
      <c r="HX23" s="1" t="s">
        <v>341</v>
      </c>
      <c r="HY23" s="1" t="s">
        <v>3</v>
      </c>
    </row>
    <row r="24" spans="31:233" ht="66">
      <c r="AE24">
        <v>4</v>
      </c>
      <c r="AF24" s="1" t="s">
        <v>195</v>
      </c>
      <c r="AG24" s="1" t="s">
        <v>227</v>
      </c>
      <c r="AH24" s="1" t="s">
        <v>1</v>
      </c>
      <c r="AI24" s="1" t="s">
        <v>3</v>
      </c>
      <c r="AJ24" s="1" t="s">
        <v>3</v>
      </c>
      <c r="AK24" s="1" t="s">
        <v>234</v>
      </c>
      <c r="AL24" s="1" t="s">
        <v>3</v>
      </c>
      <c r="AM24" s="1" t="s">
        <v>3</v>
      </c>
      <c r="AN24" s="1" t="s">
        <v>3</v>
      </c>
      <c r="AO24" s="1" t="s">
        <v>3</v>
      </c>
      <c r="AP24" s="1" t="s">
        <v>3</v>
      </c>
      <c r="AQ24" s="1" t="s">
        <v>3</v>
      </c>
      <c r="AR24" s="1" t="s">
        <v>29</v>
      </c>
      <c r="AS24" s="1" t="s">
        <v>2</v>
      </c>
      <c r="AT24" s="1" t="s">
        <v>526</v>
      </c>
      <c r="AU24" s="1" t="s">
        <v>3</v>
      </c>
      <c r="AV24" s="1" t="s">
        <v>3</v>
      </c>
      <c r="AW24" s="1" t="s">
        <v>3</v>
      </c>
      <c r="AX24" s="1" t="s">
        <v>15</v>
      </c>
      <c r="AY24" s="1" t="s">
        <v>21</v>
      </c>
      <c r="AZ24" s="1" t="s">
        <v>195</v>
      </c>
      <c r="BA24" s="1" t="s">
        <v>16</v>
      </c>
      <c r="BB24" s="1" t="s">
        <v>3</v>
      </c>
      <c r="BC24" s="1" t="s">
        <v>3</v>
      </c>
      <c r="BD24" s="1" t="s">
        <v>197</v>
      </c>
      <c r="BE24" s="1" t="s">
        <v>3</v>
      </c>
      <c r="BF24" s="1" t="s">
        <v>3</v>
      </c>
      <c r="BG24" s="1" t="s">
        <v>3</v>
      </c>
      <c r="BH24" s="1" t="s">
        <v>3</v>
      </c>
      <c r="BI24" s="1" t="s">
        <v>3</v>
      </c>
      <c r="BJ24" s="1" t="s">
        <v>15</v>
      </c>
      <c r="BK24" s="1" t="s">
        <v>17</v>
      </c>
      <c r="BL24" s="1" t="s">
        <v>3</v>
      </c>
      <c r="BM24" s="1" t="s">
        <v>4</v>
      </c>
      <c r="BN24" s="1" t="s">
        <v>3</v>
      </c>
      <c r="BO24" s="1" t="s">
        <v>3</v>
      </c>
      <c r="BP24" s="1" t="s">
        <v>3</v>
      </c>
      <c r="BQ24" s="1" t="s">
        <v>3</v>
      </c>
      <c r="BR24" s="1" t="s">
        <v>2</v>
      </c>
      <c r="BS24" s="1" t="s">
        <v>2</v>
      </c>
      <c r="BT24" s="1" t="s">
        <v>2</v>
      </c>
      <c r="BU24" s="1" t="s">
        <v>4</v>
      </c>
      <c r="BV24" s="1" t="s">
        <v>4</v>
      </c>
      <c r="BW24" s="1" t="s">
        <v>3</v>
      </c>
      <c r="BX24" s="1" t="s">
        <v>3</v>
      </c>
      <c r="BY24" s="1" t="s">
        <v>3</v>
      </c>
      <c r="BZ24" s="1" t="s">
        <v>3</v>
      </c>
      <c r="CA24" s="1" t="s">
        <v>3</v>
      </c>
      <c r="CB24" s="1" t="s">
        <v>229</v>
      </c>
      <c r="CC24" s="1" t="s">
        <v>3</v>
      </c>
      <c r="CD24" s="1" t="s">
        <v>3</v>
      </c>
      <c r="CE24" s="1" t="s">
        <v>3</v>
      </c>
      <c r="CF24" s="1" t="s">
        <v>3</v>
      </c>
      <c r="CG24" s="1" t="s">
        <v>3</v>
      </c>
      <c r="CH24" s="1" t="s">
        <v>3</v>
      </c>
      <c r="CI24" s="1" t="s">
        <v>17</v>
      </c>
      <c r="CJ24" s="1" t="s">
        <v>3</v>
      </c>
      <c r="CK24" s="1" t="s">
        <v>3</v>
      </c>
      <c r="CL24" s="1" t="s">
        <v>3</v>
      </c>
      <c r="CM24">
        <v>4</v>
      </c>
      <c r="CN24" s="1" t="s">
        <v>382</v>
      </c>
      <c r="CO24" s="1" t="s">
        <v>433</v>
      </c>
      <c r="CP24" s="9" t="s">
        <v>439</v>
      </c>
      <c r="CQ24" s="1" t="s">
        <v>234</v>
      </c>
      <c r="CR24" s="1" t="s">
        <v>3</v>
      </c>
      <c r="CS24" s="1" t="s">
        <v>6</v>
      </c>
      <c r="CT24" s="1" t="s">
        <v>3</v>
      </c>
      <c r="CU24" s="1" t="s">
        <v>239</v>
      </c>
      <c r="CV24" s="1" t="s">
        <v>1</v>
      </c>
      <c r="CW24" s="1" t="s">
        <v>3</v>
      </c>
      <c r="CX24" s="1" t="s">
        <v>3</v>
      </c>
      <c r="CY24" s="1" t="s">
        <v>3</v>
      </c>
      <c r="CZ24" s="1" t="s">
        <v>3</v>
      </c>
      <c r="DG24">
        <v>4</v>
      </c>
      <c r="DH24" s="1" t="s">
        <v>192</v>
      </c>
      <c r="DI24" s="1" t="s">
        <v>57</v>
      </c>
      <c r="DJ24" s="1" t="s">
        <v>58</v>
      </c>
      <c r="DK24" s="1" t="s">
        <v>17</v>
      </c>
      <c r="DL24" s="1" t="s">
        <v>1</v>
      </c>
      <c r="DM24" s="1" t="s">
        <v>4</v>
      </c>
      <c r="DN24" s="1" t="s">
        <v>4</v>
      </c>
      <c r="DO24" s="1" t="s">
        <v>4</v>
      </c>
      <c r="DP24" s="1" t="s">
        <v>3</v>
      </c>
      <c r="DQ24" s="1" t="s">
        <v>3</v>
      </c>
      <c r="DR24" s="1" t="s">
        <v>3</v>
      </c>
      <c r="DS24" s="1" t="s">
        <v>3</v>
      </c>
      <c r="DT24" s="1" t="s">
        <v>17</v>
      </c>
      <c r="DU24" s="1" t="s">
        <v>3</v>
      </c>
      <c r="EA24">
        <v>4</v>
      </c>
      <c r="EB24" s="1" t="s">
        <v>431</v>
      </c>
      <c r="EC24" s="1" t="s">
        <v>181</v>
      </c>
      <c r="ED24" s="1" t="s">
        <v>3</v>
      </c>
      <c r="EE24" s="1" t="s">
        <v>4</v>
      </c>
      <c r="EF24" s="1" t="s">
        <v>1</v>
      </c>
      <c r="EG24" s="1" t="s">
        <v>3</v>
      </c>
      <c r="EH24" s="1" t="s">
        <v>3</v>
      </c>
      <c r="EI24" s="1" t="s">
        <v>35</v>
      </c>
      <c r="EJ24" s="1" t="s">
        <v>1</v>
      </c>
      <c r="EK24" s="1" t="s">
        <v>416</v>
      </c>
      <c r="EL24" s="1" t="s">
        <v>4</v>
      </c>
      <c r="EM24" s="1" t="s">
        <v>3</v>
      </c>
      <c r="EN24" s="1" t="s">
        <v>3</v>
      </c>
      <c r="FY24">
        <v>4</v>
      </c>
      <c r="FZ24" s="1" t="s">
        <v>496</v>
      </c>
      <c r="GA24" s="1" t="s">
        <v>2</v>
      </c>
      <c r="GB24" s="1" t="s">
        <v>6</v>
      </c>
      <c r="GC24" s="1" t="s">
        <v>3</v>
      </c>
      <c r="GD24" s="1" t="s">
        <v>3</v>
      </c>
      <c r="GE24" s="1" t="s">
        <v>3</v>
      </c>
      <c r="GF24" s="1" t="s">
        <v>3</v>
      </c>
      <c r="GG24" s="1" t="s">
        <v>3</v>
      </c>
      <c r="GH24" s="1" t="s">
        <v>3</v>
      </c>
      <c r="GI24" s="1" t="s">
        <v>3</v>
      </c>
      <c r="GJ24" s="1" t="s">
        <v>4</v>
      </c>
      <c r="GK24" s="1" t="s">
        <v>3</v>
      </c>
      <c r="GL24" s="1" t="s">
        <v>4</v>
      </c>
      <c r="GM24" s="1" t="s">
        <v>3</v>
      </c>
      <c r="GN24" s="1" t="s">
        <v>4</v>
      </c>
      <c r="GO24" s="1" t="s">
        <v>3</v>
      </c>
      <c r="GP24" s="1" t="s">
        <v>5</v>
      </c>
      <c r="GQ24" s="1" t="s">
        <v>3</v>
      </c>
      <c r="GR24" s="1" t="s">
        <v>3</v>
      </c>
      <c r="GS24" s="1" t="s">
        <v>9</v>
      </c>
      <c r="GT24" s="1" t="s">
        <v>3</v>
      </c>
      <c r="HW24">
        <v>4</v>
      </c>
      <c r="HX24" s="1" t="s">
        <v>468</v>
      </c>
      <c r="HY24" s="1" t="s">
        <v>3</v>
      </c>
    </row>
    <row r="25" spans="31:233" ht="39.6">
      <c r="AE25">
        <v>4</v>
      </c>
      <c r="AF25" s="1" t="s">
        <v>77</v>
      </c>
      <c r="AG25" s="1" t="s">
        <v>78</v>
      </c>
      <c r="AH25" s="1" t="s">
        <v>1</v>
      </c>
      <c r="AI25" s="1" t="s">
        <v>3</v>
      </c>
      <c r="AJ25" s="1" t="s">
        <v>3</v>
      </c>
      <c r="AK25" s="1" t="s">
        <v>434</v>
      </c>
      <c r="AL25" s="1" t="s">
        <v>3</v>
      </c>
      <c r="AM25" s="1" t="s">
        <v>3</v>
      </c>
      <c r="AN25" s="1" t="s">
        <v>3</v>
      </c>
      <c r="AO25" s="1" t="s">
        <v>3</v>
      </c>
      <c r="AP25" s="1" t="s">
        <v>3</v>
      </c>
      <c r="AQ25" s="1" t="s">
        <v>3</v>
      </c>
      <c r="AR25" s="1" t="s">
        <v>29</v>
      </c>
      <c r="AS25" s="1" t="s">
        <v>34</v>
      </c>
      <c r="AT25" s="1" t="s">
        <v>526</v>
      </c>
      <c r="AU25" s="1" t="s">
        <v>3</v>
      </c>
      <c r="AV25" s="1" t="s">
        <v>3</v>
      </c>
      <c r="AW25" s="1" t="s">
        <v>3</v>
      </c>
      <c r="AX25" s="1" t="s">
        <v>15</v>
      </c>
      <c r="AY25" s="1" t="s">
        <v>21</v>
      </c>
      <c r="AZ25" s="1" t="s">
        <v>77</v>
      </c>
      <c r="BA25" s="1" t="s">
        <v>16</v>
      </c>
      <c r="BB25" s="1" t="s">
        <v>3</v>
      </c>
      <c r="BC25" s="1" t="s">
        <v>3</v>
      </c>
      <c r="BD25" s="1" t="s">
        <v>197</v>
      </c>
      <c r="BE25" s="1" t="s">
        <v>3</v>
      </c>
      <c r="BF25" s="1" t="s">
        <v>3</v>
      </c>
      <c r="BG25" s="1" t="s">
        <v>3</v>
      </c>
      <c r="BH25" s="1" t="s">
        <v>3</v>
      </c>
      <c r="BI25" s="1" t="s">
        <v>3</v>
      </c>
      <c r="BJ25" s="1" t="s">
        <v>15</v>
      </c>
      <c r="BK25" s="1" t="s">
        <v>17</v>
      </c>
      <c r="BL25" s="1" t="s">
        <v>3</v>
      </c>
      <c r="BM25" s="1" t="s">
        <v>24</v>
      </c>
      <c r="BN25" s="1" t="s">
        <v>25</v>
      </c>
      <c r="BO25" s="1" t="s">
        <v>3</v>
      </c>
      <c r="BP25" s="1" t="s">
        <v>3</v>
      </c>
      <c r="BQ25" s="1" t="s">
        <v>3</v>
      </c>
      <c r="BR25" s="1" t="s">
        <v>2</v>
      </c>
      <c r="BS25" s="1" t="s">
        <v>2</v>
      </c>
      <c r="BT25" s="1" t="s">
        <v>2</v>
      </c>
      <c r="BU25" s="1" t="s">
        <v>4</v>
      </c>
      <c r="BV25" s="1" t="s">
        <v>4</v>
      </c>
      <c r="BW25" s="1" t="s">
        <v>3</v>
      </c>
      <c r="BX25" s="1" t="s">
        <v>3</v>
      </c>
      <c r="BY25" s="1" t="s">
        <v>3</v>
      </c>
      <c r="BZ25" s="1" t="s">
        <v>3</v>
      </c>
      <c r="CA25" s="1" t="s">
        <v>3</v>
      </c>
      <c r="CB25" s="1" t="s">
        <v>231</v>
      </c>
      <c r="CC25" s="1" t="s">
        <v>3</v>
      </c>
      <c r="CD25" s="1" t="s">
        <v>3</v>
      </c>
      <c r="CE25" s="1" t="s">
        <v>3</v>
      </c>
      <c r="CF25" s="1" t="s">
        <v>3</v>
      </c>
      <c r="CG25" s="1" t="s">
        <v>3</v>
      </c>
      <c r="CH25" s="1" t="s">
        <v>3</v>
      </c>
      <c r="CI25" s="1" t="s">
        <v>17</v>
      </c>
      <c r="CJ25" s="1" t="s">
        <v>3</v>
      </c>
      <c r="CK25" s="1" t="s">
        <v>3</v>
      </c>
      <c r="CL25" s="1" t="s">
        <v>3</v>
      </c>
      <c r="CM25">
        <v>4</v>
      </c>
      <c r="CN25" s="1" t="s">
        <v>382</v>
      </c>
      <c r="CO25" s="1" t="s">
        <v>400</v>
      </c>
      <c r="CP25" s="9" t="s">
        <v>367</v>
      </c>
      <c r="CQ25" s="1" t="s">
        <v>434</v>
      </c>
      <c r="CR25" s="1" t="s">
        <v>3</v>
      </c>
      <c r="CS25" s="1" t="s">
        <v>6</v>
      </c>
      <c r="CT25" s="1" t="s">
        <v>3</v>
      </c>
      <c r="CU25" s="1" t="s">
        <v>239</v>
      </c>
      <c r="CV25" s="1" t="s">
        <v>1</v>
      </c>
      <c r="CW25" s="1" t="s">
        <v>3</v>
      </c>
      <c r="CX25" s="1" t="s">
        <v>3</v>
      </c>
      <c r="CY25" s="1" t="s">
        <v>3</v>
      </c>
      <c r="CZ25" s="1" t="s">
        <v>3</v>
      </c>
      <c r="DG25">
        <v>4</v>
      </c>
      <c r="DH25" s="1" t="s">
        <v>192</v>
      </c>
      <c r="DI25" s="1" t="s">
        <v>59</v>
      </c>
      <c r="DJ25" s="1" t="s">
        <v>60</v>
      </c>
      <c r="DK25" s="1" t="s">
        <v>17</v>
      </c>
      <c r="DL25" s="1" t="s">
        <v>1</v>
      </c>
      <c r="DM25" s="1" t="s">
        <v>2</v>
      </c>
      <c r="DN25" s="1" t="s">
        <v>4</v>
      </c>
      <c r="DO25" s="1" t="s">
        <v>4</v>
      </c>
      <c r="DP25" s="1" t="s">
        <v>3</v>
      </c>
      <c r="DQ25" s="1" t="s">
        <v>3</v>
      </c>
      <c r="DR25" s="1" t="s">
        <v>3</v>
      </c>
      <c r="DS25" s="1" t="s">
        <v>3</v>
      </c>
      <c r="DT25" s="1" t="s">
        <v>17</v>
      </c>
      <c r="DU25" s="1" t="s">
        <v>3</v>
      </c>
      <c r="EA25">
        <v>4</v>
      </c>
      <c r="EB25" s="1" t="s">
        <v>436</v>
      </c>
      <c r="EC25" s="1" t="s">
        <v>181</v>
      </c>
      <c r="ED25" s="1" t="s">
        <v>3</v>
      </c>
      <c r="EE25" s="1" t="s">
        <v>4</v>
      </c>
      <c r="EF25" s="1" t="s">
        <v>1</v>
      </c>
      <c r="EG25" s="1" t="s">
        <v>3</v>
      </c>
      <c r="EH25" s="1" t="s">
        <v>3</v>
      </c>
      <c r="EI25" s="1" t="s">
        <v>35</v>
      </c>
      <c r="EJ25" s="1" t="s">
        <v>1</v>
      </c>
      <c r="EK25" s="1" t="s">
        <v>418</v>
      </c>
      <c r="EL25" s="1" t="s">
        <v>4</v>
      </c>
      <c r="EM25" s="1" t="s">
        <v>3</v>
      </c>
      <c r="EN25" s="1" t="s">
        <v>3</v>
      </c>
      <c r="FY25">
        <v>4</v>
      </c>
      <c r="FZ25" s="1" t="s">
        <v>466</v>
      </c>
      <c r="GA25" s="1" t="s">
        <v>2</v>
      </c>
      <c r="GB25" s="1" t="s">
        <v>6</v>
      </c>
      <c r="GC25" s="1" t="s">
        <v>3</v>
      </c>
      <c r="GD25" s="1" t="s">
        <v>3</v>
      </c>
      <c r="GE25" s="1" t="s">
        <v>3</v>
      </c>
      <c r="GF25" s="1" t="s">
        <v>3</v>
      </c>
      <c r="GG25" s="1" t="s">
        <v>3</v>
      </c>
      <c r="GH25" s="1" t="s">
        <v>3</v>
      </c>
      <c r="GI25" s="1" t="s">
        <v>3</v>
      </c>
      <c r="GJ25" s="1" t="s">
        <v>4</v>
      </c>
      <c r="GK25" s="1" t="s">
        <v>3</v>
      </c>
      <c r="GL25" s="1" t="s">
        <v>4</v>
      </c>
      <c r="GM25" s="1" t="s">
        <v>3</v>
      </c>
      <c r="GN25" s="1" t="s">
        <v>4</v>
      </c>
      <c r="GO25" s="1" t="s">
        <v>3</v>
      </c>
      <c r="GP25" s="1" t="s">
        <v>5</v>
      </c>
      <c r="GQ25" s="1" t="s">
        <v>3</v>
      </c>
      <c r="GR25" s="1" t="s">
        <v>3</v>
      </c>
      <c r="GS25" s="1" t="s">
        <v>12</v>
      </c>
      <c r="GT25" s="1" t="s">
        <v>3</v>
      </c>
      <c r="HW25">
        <v>4</v>
      </c>
      <c r="HX25" s="1" t="s">
        <v>173</v>
      </c>
      <c r="HY25" s="1" t="s">
        <v>347</v>
      </c>
    </row>
    <row r="26" spans="31:233" ht="66">
      <c r="AE26">
        <v>4</v>
      </c>
      <c r="AF26" s="1" t="s">
        <v>114</v>
      </c>
      <c r="AG26" s="1" t="s">
        <v>115</v>
      </c>
      <c r="AH26" s="1" t="s">
        <v>1</v>
      </c>
      <c r="AI26" s="1" t="s">
        <v>3</v>
      </c>
      <c r="AJ26" s="1" t="s">
        <v>3</v>
      </c>
      <c r="AK26" s="1" t="s">
        <v>435</v>
      </c>
      <c r="AL26" s="1" t="s">
        <v>3</v>
      </c>
      <c r="AM26" s="1" t="s">
        <v>3</v>
      </c>
      <c r="AN26" s="1" t="s">
        <v>3</v>
      </c>
      <c r="AO26" s="1" t="s">
        <v>3</v>
      </c>
      <c r="AP26" s="1" t="s">
        <v>3</v>
      </c>
      <c r="AQ26" s="1" t="s">
        <v>3</v>
      </c>
      <c r="AR26" s="1" t="s">
        <v>29</v>
      </c>
      <c r="AS26" s="1" t="s">
        <v>2</v>
      </c>
      <c r="AT26" s="1" t="s">
        <v>526</v>
      </c>
      <c r="AU26" s="1" t="s">
        <v>3</v>
      </c>
      <c r="AV26" s="1" t="s">
        <v>3</v>
      </c>
      <c r="AW26" s="1" t="s">
        <v>3</v>
      </c>
      <c r="AX26" s="1" t="s">
        <v>15</v>
      </c>
      <c r="AY26" s="1" t="s">
        <v>21</v>
      </c>
      <c r="AZ26" s="1" t="s">
        <v>114</v>
      </c>
      <c r="BA26" s="1" t="s">
        <v>16</v>
      </c>
      <c r="BB26" s="1" t="s">
        <v>3</v>
      </c>
      <c r="BC26" s="1" t="s">
        <v>3</v>
      </c>
      <c r="BD26" s="1" t="s">
        <v>197</v>
      </c>
      <c r="BE26" s="1" t="s">
        <v>3</v>
      </c>
      <c r="BF26" s="1" t="s">
        <v>3</v>
      </c>
      <c r="BG26" s="1" t="s">
        <v>3</v>
      </c>
      <c r="BH26" s="1" t="s">
        <v>3</v>
      </c>
      <c r="BI26" s="1" t="s">
        <v>3</v>
      </c>
      <c r="BJ26" s="1" t="s">
        <v>15</v>
      </c>
      <c r="BK26" s="1" t="s">
        <v>17</v>
      </c>
      <c r="BL26" s="1" t="s">
        <v>3</v>
      </c>
      <c r="BM26" s="1" t="s">
        <v>4</v>
      </c>
      <c r="BN26" s="1" t="s">
        <v>3</v>
      </c>
      <c r="BO26" s="1" t="s">
        <v>3</v>
      </c>
      <c r="BP26" s="1" t="s">
        <v>3</v>
      </c>
      <c r="BQ26" s="1" t="s">
        <v>3</v>
      </c>
      <c r="BR26" s="1" t="s">
        <v>2</v>
      </c>
      <c r="BS26" s="1" t="s">
        <v>2</v>
      </c>
      <c r="BT26" s="1" t="s">
        <v>2</v>
      </c>
      <c r="BU26" s="1" t="s">
        <v>4</v>
      </c>
      <c r="BV26" s="1" t="s">
        <v>4</v>
      </c>
      <c r="BW26" s="1" t="s">
        <v>3</v>
      </c>
      <c r="BX26" s="1" t="s">
        <v>3</v>
      </c>
      <c r="BY26" s="1" t="s">
        <v>3</v>
      </c>
      <c r="BZ26" s="1" t="s">
        <v>3</v>
      </c>
      <c r="CA26" s="1" t="s">
        <v>3</v>
      </c>
      <c r="CB26" s="1" t="s">
        <v>233</v>
      </c>
      <c r="CC26" s="1" t="s">
        <v>3</v>
      </c>
      <c r="CD26" s="1" t="s">
        <v>3</v>
      </c>
      <c r="CE26" s="1" t="s">
        <v>3</v>
      </c>
      <c r="CF26" s="1" t="s">
        <v>3</v>
      </c>
      <c r="CG26" s="1" t="s">
        <v>3</v>
      </c>
      <c r="CH26" s="1" t="s">
        <v>3</v>
      </c>
      <c r="CI26" s="1" t="s">
        <v>17</v>
      </c>
      <c r="CJ26" s="1" t="s">
        <v>3</v>
      </c>
      <c r="CK26" s="1" t="s">
        <v>3</v>
      </c>
      <c r="CL26" s="1" t="s">
        <v>3</v>
      </c>
      <c r="CM26">
        <v>4</v>
      </c>
      <c r="CN26" s="1" t="s">
        <v>382</v>
      </c>
      <c r="CO26" s="1" t="s">
        <v>436</v>
      </c>
      <c r="CP26" s="9" t="s">
        <v>437</v>
      </c>
      <c r="CQ26" s="1" t="s">
        <v>435</v>
      </c>
      <c r="CR26" s="1" t="s">
        <v>3</v>
      </c>
      <c r="CS26" s="1" t="s">
        <v>6</v>
      </c>
      <c r="CT26" s="1" t="s">
        <v>3</v>
      </c>
      <c r="CU26" s="1" t="s">
        <v>239</v>
      </c>
      <c r="CV26" s="1" t="s">
        <v>1</v>
      </c>
      <c r="CW26" s="1" t="s">
        <v>3</v>
      </c>
      <c r="CX26" s="1" t="s">
        <v>3</v>
      </c>
      <c r="CY26" s="1" t="s">
        <v>3</v>
      </c>
      <c r="CZ26" s="1" t="s">
        <v>3</v>
      </c>
      <c r="DG26">
        <v>4</v>
      </c>
      <c r="DH26" s="1" t="s">
        <v>192</v>
      </c>
      <c r="DI26" s="1" t="s">
        <v>290</v>
      </c>
      <c r="DJ26" s="1" t="s">
        <v>291</v>
      </c>
      <c r="DK26" s="1" t="s">
        <v>17</v>
      </c>
      <c r="DL26" s="1" t="s">
        <v>1</v>
      </c>
      <c r="DM26" s="1" t="s">
        <v>34</v>
      </c>
      <c r="DN26" s="1" t="s">
        <v>4</v>
      </c>
      <c r="DO26" s="1" t="s">
        <v>4</v>
      </c>
      <c r="DP26" s="1" t="s">
        <v>3</v>
      </c>
      <c r="DQ26" s="1" t="s">
        <v>3</v>
      </c>
      <c r="DR26" s="1" t="s">
        <v>3</v>
      </c>
      <c r="DS26" s="1" t="s">
        <v>3</v>
      </c>
      <c r="DT26" s="1" t="s">
        <v>17</v>
      </c>
      <c r="DU26" s="1" t="s">
        <v>3</v>
      </c>
      <c r="EA26">
        <v>4</v>
      </c>
      <c r="EB26" s="1" t="s">
        <v>433</v>
      </c>
      <c r="EC26" s="1" t="s">
        <v>181</v>
      </c>
      <c r="ED26" s="1" t="s">
        <v>3</v>
      </c>
      <c r="EE26" s="1" t="s">
        <v>4</v>
      </c>
      <c r="EF26" s="1" t="s">
        <v>1</v>
      </c>
      <c r="EG26" s="1" t="s">
        <v>3</v>
      </c>
      <c r="EH26" s="1" t="s">
        <v>3</v>
      </c>
      <c r="EI26" s="1" t="s">
        <v>35</v>
      </c>
      <c r="EJ26" s="1" t="s">
        <v>1</v>
      </c>
      <c r="EK26" s="1" t="s">
        <v>415</v>
      </c>
      <c r="EL26" s="1" t="s">
        <v>4</v>
      </c>
      <c r="EM26" s="1" t="s">
        <v>3</v>
      </c>
      <c r="EN26" s="1" t="s">
        <v>3</v>
      </c>
      <c r="FY26">
        <v>4</v>
      </c>
      <c r="FZ26" s="1" t="s">
        <v>472</v>
      </c>
      <c r="GA26" s="1" t="s">
        <v>2</v>
      </c>
      <c r="GB26" s="1" t="s">
        <v>451</v>
      </c>
      <c r="GC26" s="1" t="s">
        <v>3</v>
      </c>
      <c r="GD26" s="1" t="s">
        <v>3</v>
      </c>
      <c r="GE26" s="1" t="s">
        <v>3</v>
      </c>
      <c r="GF26" s="1" t="s">
        <v>3</v>
      </c>
      <c r="GG26" s="1" t="s">
        <v>3</v>
      </c>
      <c r="GH26" s="1" t="s">
        <v>3</v>
      </c>
      <c r="GI26" s="1" t="s">
        <v>3</v>
      </c>
      <c r="GJ26" s="1" t="s">
        <v>4</v>
      </c>
      <c r="GK26" s="1" t="s">
        <v>3</v>
      </c>
      <c r="GL26" s="1" t="s">
        <v>4</v>
      </c>
      <c r="GM26" s="1" t="s">
        <v>3</v>
      </c>
      <c r="GN26" s="1" t="s">
        <v>4</v>
      </c>
      <c r="GO26" s="1" t="s">
        <v>3</v>
      </c>
      <c r="GP26" s="1" t="s">
        <v>5</v>
      </c>
      <c r="GQ26" s="1" t="s">
        <v>3</v>
      </c>
      <c r="GR26" s="1" t="s">
        <v>3</v>
      </c>
      <c r="GS26" s="1" t="s">
        <v>473</v>
      </c>
      <c r="GT26" s="1" t="s">
        <v>3</v>
      </c>
      <c r="HW26">
        <v>4</v>
      </c>
      <c r="HX26" s="1" t="s">
        <v>174</v>
      </c>
      <c r="HY26" s="1" t="s">
        <v>182</v>
      </c>
    </row>
    <row r="27" spans="31:233">
      <c r="AE27">
        <v>4</v>
      </c>
      <c r="AF27" s="1" t="s">
        <v>194</v>
      </c>
      <c r="AG27" s="1" t="s">
        <v>377</v>
      </c>
      <c r="AH27" s="1" t="s">
        <v>1</v>
      </c>
      <c r="AI27" s="1" t="s">
        <v>3</v>
      </c>
      <c r="AJ27" s="1" t="s">
        <v>3</v>
      </c>
      <c r="AK27" s="1" t="s">
        <v>495</v>
      </c>
      <c r="AL27" s="1" t="s">
        <v>3</v>
      </c>
      <c r="AM27" s="1" t="s">
        <v>3</v>
      </c>
      <c r="AN27" s="1" t="s">
        <v>3</v>
      </c>
      <c r="AO27" s="1" t="s">
        <v>3</v>
      </c>
      <c r="AP27" s="1" t="s">
        <v>3</v>
      </c>
      <c r="AQ27" s="1" t="s">
        <v>3</v>
      </c>
      <c r="AR27" s="1" t="s">
        <v>29</v>
      </c>
      <c r="AS27" s="1" t="s">
        <v>4</v>
      </c>
      <c r="AT27" s="1" t="s">
        <v>526</v>
      </c>
      <c r="AU27" s="1" t="s">
        <v>3</v>
      </c>
      <c r="AV27" s="1" t="s">
        <v>3</v>
      </c>
      <c r="AW27" s="1" t="s">
        <v>3</v>
      </c>
      <c r="AX27" s="1" t="s">
        <v>15</v>
      </c>
      <c r="AY27" s="1" t="s">
        <v>21</v>
      </c>
      <c r="AZ27" s="1" t="s">
        <v>194</v>
      </c>
      <c r="BA27" s="1" t="s">
        <v>16</v>
      </c>
      <c r="BB27" s="1" t="s">
        <v>3</v>
      </c>
      <c r="BC27" s="1" t="s">
        <v>3</v>
      </c>
      <c r="BD27" s="1" t="s">
        <v>197</v>
      </c>
      <c r="BE27" s="1" t="s">
        <v>3</v>
      </c>
      <c r="BF27" s="1" t="s">
        <v>3</v>
      </c>
      <c r="BG27" s="1" t="s">
        <v>3</v>
      </c>
      <c r="BH27" s="1" t="s">
        <v>3</v>
      </c>
      <c r="BI27" s="1" t="s">
        <v>3</v>
      </c>
      <c r="BJ27" s="1" t="s">
        <v>15</v>
      </c>
      <c r="BK27" s="1" t="s">
        <v>17</v>
      </c>
      <c r="BL27" s="1" t="s">
        <v>3</v>
      </c>
      <c r="BM27" s="1" t="s">
        <v>4</v>
      </c>
      <c r="BN27" s="1" t="s">
        <v>3</v>
      </c>
      <c r="BO27" s="1" t="s">
        <v>3</v>
      </c>
      <c r="BP27" s="1" t="s">
        <v>3</v>
      </c>
      <c r="BQ27" s="1" t="s">
        <v>3</v>
      </c>
      <c r="BR27" s="1" t="s">
        <v>2</v>
      </c>
      <c r="BS27" s="1" t="s">
        <v>2</v>
      </c>
      <c r="BT27" s="1" t="s">
        <v>2</v>
      </c>
      <c r="BU27" s="1" t="s">
        <v>4</v>
      </c>
      <c r="BV27" s="1" t="s">
        <v>4</v>
      </c>
      <c r="BW27" s="1" t="s">
        <v>3</v>
      </c>
      <c r="BX27" s="1" t="s">
        <v>3</v>
      </c>
      <c r="BY27" s="1" t="s">
        <v>3</v>
      </c>
      <c r="BZ27" s="1" t="s">
        <v>3</v>
      </c>
      <c r="CA27" s="1" t="s">
        <v>3</v>
      </c>
      <c r="CB27" s="1" t="s">
        <v>235</v>
      </c>
      <c r="CC27" s="1" t="s">
        <v>3</v>
      </c>
      <c r="CD27" s="1" t="s">
        <v>3</v>
      </c>
      <c r="CE27" s="1" t="s">
        <v>3</v>
      </c>
      <c r="CF27" s="1" t="s">
        <v>3</v>
      </c>
      <c r="CG27" s="1" t="s">
        <v>3</v>
      </c>
      <c r="CH27" s="1" t="s">
        <v>3</v>
      </c>
      <c r="CI27" s="1" t="s">
        <v>17</v>
      </c>
      <c r="CJ27" s="1" t="s">
        <v>3</v>
      </c>
      <c r="CK27" s="1" t="s">
        <v>3</v>
      </c>
      <c r="CL27" s="1" t="s">
        <v>3</v>
      </c>
      <c r="DG27">
        <v>4</v>
      </c>
      <c r="DH27" s="1" t="s">
        <v>192</v>
      </c>
      <c r="DI27" s="1" t="s">
        <v>292</v>
      </c>
      <c r="DJ27" s="1" t="s">
        <v>293</v>
      </c>
      <c r="DK27" s="1" t="s">
        <v>17</v>
      </c>
      <c r="DL27" s="1" t="s">
        <v>1</v>
      </c>
      <c r="DM27" s="1" t="s">
        <v>2</v>
      </c>
      <c r="DN27" s="1" t="s">
        <v>4</v>
      </c>
      <c r="DO27" s="1" t="s">
        <v>4</v>
      </c>
      <c r="DP27" s="1" t="s">
        <v>3</v>
      </c>
      <c r="DQ27" s="1" t="s">
        <v>3</v>
      </c>
      <c r="DR27" s="1" t="s">
        <v>3</v>
      </c>
      <c r="DS27" s="1" t="s">
        <v>3</v>
      </c>
      <c r="DT27" s="1" t="s">
        <v>17</v>
      </c>
      <c r="DU27" s="1" t="s">
        <v>3</v>
      </c>
      <c r="FY27">
        <v>4</v>
      </c>
      <c r="FZ27" s="1" t="s">
        <v>474</v>
      </c>
      <c r="GA27" s="1" t="s">
        <v>2</v>
      </c>
      <c r="GB27" s="1" t="s">
        <v>6</v>
      </c>
      <c r="GC27" s="1" t="s">
        <v>3</v>
      </c>
      <c r="GD27" s="1" t="s">
        <v>3</v>
      </c>
      <c r="GE27" s="1" t="s">
        <v>3</v>
      </c>
      <c r="GF27" s="1" t="s">
        <v>3</v>
      </c>
      <c r="GG27" s="1" t="s">
        <v>3</v>
      </c>
      <c r="GH27" s="1" t="s">
        <v>3</v>
      </c>
      <c r="GI27" s="1" t="s">
        <v>3</v>
      </c>
      <c r="GJ27" s="1" t="s">
        <v>4</v>
      </c>
      <c r="GK27" s="1" t="s">
        <v>3</v>
      </c>
      <c r="GL27" s="1" t="s">
        <v>4</v>
      </c>
      <c r="GM27" s="1" t="s">
        <v>3</v>
      </c>
      <c r="GN27" s="1" t="s">
        <v>4</v>
      </c>
      <c r="GO27" s="1" t="s">
        <v>3</v>
      </c>
      <c r="GP27" s="1" t="s">
        <v>5</v>
      </c>
      <c r="GQ27" s="1" t="s">
        <v>3</v>
      </c>
      <c r="GR27" s="1" t="s">
        <v>3</v>
      </c>
      <c r="GS27" s="1" t="s">
        <v>475</v>
      </c>
      <c r="GT27" s="1" t="s">
        <v>3</v>
      </c>
      <c r="HW27">
        <v>4</v>
      </c>
      <c r="HX27" s="1" t="s">
        <v>179</v>
      </c>
      <c r="HY27" s="1" t="s">
        <v>337</v>
      </c>
    </row>
    <row r="28" spans="31:233">
      <c r="AE28">
        <v>4</v>
      </c>
      <c r="AF28" s="1" t="s">
        <v>497</v>
      </c>
      <c r="AG28" s="1" t="s">
        <v>498</v>
      </c>
      <c r="AH28" s="1" t="s">
        <v>1</v>
      </c>
      <c r="AI28" s="1" t="s">
        <v>3</v>
      </c>
      <c r="AJ28" s="1" t="s">
        <v>3</v>
      </c>
      <c r="AK28" s="1" t="s">
        <v>499</v>
      </c>
      <c r="AL28" s="1" t="s">
        <v>3</v>
      </c>
      <c r="AM28" s="1" t="s">
        <v>3</v>
      </c>
      <c r="AN28" s="1" t="s">
        <v>3</v>
      </c>
      <c r="AO28" s="1" t="s">
        <v>3</v>
      </c>
      <c r="AP28" s="1" t="s">
        <v>3</v>
      </c>
      <c r="AQ28" s="1" t="s">
        <v>3</v>
      </c>
      <c r="AR28" s="1" t="s">
        <v>29</v>
      </c>
      <c r="AS28" s="1" t="s">
        <v>4</v>
      </c>
      <c r="AT28" s="1" t="s">
        <v>526</v>
      </c>
      <c r="AU28" s="1" t="s">
        <v>3</v>
      </c>
      <c r="AV28" s="1" t="s">
        <v>3</v>
      </c>
      <c r="AW28" s="1" t="s">
        <v>3</v>
      </c>
      <c r="AX28" s="1" t="s">
        <v>15</v>
      </c>
      <c r="AY28" s="1" t="s">
        <v>21</v>
      </c>
      <c r="AZ28" s="1" t="s">
        <v>497</v>
      </c>
      <c r="BA28" s="1" t="s">
        <v>16</v>
      </c>
      <c r="BB28" s="1" t="s">
        <v>3</v>
      </c>
      <c r="BC28" s="1" t="s">
        <v>3</v>
      </c>
      <c r="BD28" s="1" t="s">
        <v>197</v>
      </c>
      <c r="BE28" s="1" t="s">
        <v>3</v>
      </c>
      <c r="BF28" s="1" t="s">
        <v>3</v>
      </c>
      <c r="BG28" s="1" t="s">
        <v>3</v>
      </c>
      <c r="BH28" s="1" t="s">
        <v>3</v>
      </c>
      <c r="BI28" s="1" t="s">
        <v>3</v>
      </c>
      <c r="BJ28" s="1" t="s">
        <v>15</v>
      </c>
      <c r="BK28" s="1" t="s">
        <v>17</v>
      </c>
      <c r="BL28" s="1" t="s">
        <v>3</v>
      </c>
      <c r="BM28" s="1" t="s">
        <v>4</v>
      </c>
      <c r="BN28" s="1" t="s">
        <v>3</v>
      </c>
      <c r="BO28" s="1" t="s">
        <v>3</v>
      </c>
      <c r="BP28" s="1" t="s">
        <v>3</v>
      </c>
      <c r="BQ28" s="1" t="s">
        <v>3</v>
      </c>
      <c r="BR28" s="1" t="s">
        <v>2</v>
      </c>
      <c r="BS28" s="1" t="s">
        <v>2</v>
      </c>
      <c r="BT28" s="1" t="s">
        <v>2</v>
      </c>
      <c r="BU28" s="1" t="s">
        <v>4</v>
      </c>
      <c r="BV28" s="1" t="s">
        <v>4</v>
      </c>
      <c r="BW28" s="1" t="s">
        <v>3</v>
      </c>
      <c r="BX28" s="1" t="s">
        <v>3</v>
      </c>
      <c r="BY28" s="1" t="s">
        <v>3</v>
      </c>
      <c r="BZ28" s="1" t="s">
        <v>3</v>
      </c>
      <c r="CA28" s="1" t="s">
        <v>3</v>
      </c>
      <c r="CB28" s="1" t="s">
        <v>500</v>
      </c>
      <c r="CC28" s="1" t="s">
        <v>3</v>
      </c>
      <c r="CD28" s="1" t="s">
        <v>3</v>
      </c>
      <c r="CE28" s="1" t="s">
        <v>3</v>
      </c>
      <c r="CF28" s="1" t="s">
        <v>3</v>
      </c>
      <c r="CG28" s="1" t="s">
        <v>3</v>
      </c>
      <c r="CH28" s="1" t="s">
        <v>3</v>
      </c>
      <c r="CI28" s="1" t="s">
        <v>17</v>
      </c>
      <c r="CJ28" s="1" t="s">
        <v>3</v>
      </c>
      <c r="CK28" s="1" t="s">
        <v>3</v>
      </c>
      <c r="CL28" s="1" t="s">
        <v>3</v>
      </c>
      <c r="DG28">
        <v>4</v>
      </c>
      <c r="DH28" s="1" t="s">
        <v>192</v>
      </c>
      <c r="DI28" s="1" t="s">
        <v>294</v>
      </c>
      <c r="DJ28" s="1" t="s">
        <v>295</v>
      </c>
      <c r="DK28" s="1" t="s">
        <v>17</v>
      </c>
      <c r="DL28" s="1" t="s">
        <v>1</v>
      </c>
      <c r="DM28" s="1" t="s">
        <v>2</v>
      </c>
      <c r="DN28" s="1" t="s">
        <v>4</v>
      </c>
      <c r="DO28" s="1" t="s">
        <v>4</v>
      </c>
      <c r="DP28" s="1" t="s">
        <v>3</v>
      </c>
      <c r="DQ28" s="1" t="s">
        <v>3</v>
      </c>
      <c r="DR28" s="1" t="s">
        <v>3</v>
      </c>
      <c r="DS28" s="1" t="s">
        <v>3</v>
      </c>
      <c r="DT28" s="1" t="s">
        <v>17</v>
      </c>
      <c r="DU28" s="1" t="s">
        <v>3</v>
      </c>
      <c r="FY28">
        <v>4</v>
      </c>
      <c r="FZ28" s="1" t="s">
        <v>476</v>
      </c>
      <c r="GA28" s="1" t="s">
        <v>2</v>
      </c>
      <c r="GB28" s="1" t="s">
        <v>6</v>
      </c>
      <c r="GC28" s="1" t="s">
        <v>3</v>
      </c>
      <c r="GD28" s="1" t="s">
        <v>3</v>
      </c>
      <c r="GE28" s="1" t="s">
        <v>3</v>
      </c>
      <c r="GF28" s="1" t="s">
        <v>3</v>
      </c>
      <c r="GG28" s="1" t="s">
        <v>3</v>
      </c>
      <c r="GH28" s="1" t="s">
        <v>3</v>
      </c>
      <c r="GI28" s="1" t="s">
        <v>3</v>
      </c>
      <c r="GJ28" s="1" t="s">
        <v>4</v>
      </c>
      <c r="GK28" s="1" t="s">
        <v>3</v>
      </c>
      <c r="GL28" s="1" t="s">
        <v>4</v>
      </c>
      <c r="GM28" s="1" t="s">
        <v>3</v>
      </c>
      <c r="GN28" s="1" t="s">
        <v>4</v>
      </c>
      <c r="GO28" s="1" t="s">
        <v>3</v>
      </c>
      <c r="GP28" s="1" t="s">
        <v>5</v>
      </c>
      <c r="GQ28" s="1" t="s">
        <v>3</v>
      </c>
      <c r="GR28" s="1" t="s">
        <v>3</v>
      </c>
      <c r="GS28" s="1" t="s">
        <v>469</v>
      </c>
      <c r="GT28" s="1" t="s">
        <v>3</v>
      </c>
      <c r="HW28">
        <v>4</v>
      </c>
      <c r="HX28" s="1" t="s">
        <v>175</v>
      </c>
      <c r="HY28" s="1" t="s">
        <v>3</v>
      </c>
    </row>
    <row r="29" spans="31:233">
      <c r="AE29">
        <v>4</v>
      </c>
      <c r="AF29" s="1" t="s">
        <v>501</v>
      </c>
      <c r="AG29" s="1" t="s">
        <v>502</v>
      </c>
      <c r="AH29" s="1" t="s">
        <v>1</v>
      </c>
      <c r="AI29" s="1" t="s">
        <v>3</v>
      </c>
      <c r="AJ29" s="1" t="s">
        <v>3</v>
      </c>
      <c r="AK29" s="1" t="s">
        <v>503</v>
      </c>
      <c r="AL29" s="1" t="s">
        <v>3</v>
      </c>
      <c r="AM29" s="1" t="s">
        <v>3</v>
      </c>
      <c r="AN29" s="1" t="s">
        <v>3</v>
      </c>
      <c r="AO29" s="1" t="s">
        <v>3</v>
      </c>
      <c r="AP29" s="1" t="s">
        <v>3</v>
      </c>
      <c r="AQ29" s="1" t="s">
        <v>3</v>
      </c>
      <c r="AR29" s="1" t="s">
        <v>29</v>
      </c>
      <c r="AS29" s="1" t="s">
        <v>2</v>
      </c>
      <c r="AT29" s="1" t="s">
        <v>526</v>
      </c>
      <c r="AU29" s="1" t="s">
        <v>3</v>
      </c>
      <c r="AV29" s="1" t="s">
        <v>3</v>
      </c>
      <c r="AW29" s="1" t="s">
        <v>3</v>
      </c>
      <c r="AX29" s="1" t="s">
        <v>15</v>
      </c>
      <c r="AY29" s="1" t="s">
        <v>21</v>
      </c>
      <c r="AZ29" s="1" t="s">
        <v>501</v>
      </c>
      <c r="BA29" s="1" t="s">
        <v>16</v>
      </c>
      <c r="BB29" s="1" t="s">
        <v>3</v>
      </c>
      <c r="BC29" s="1" t="s">
        <v>3</v>
      </c>
      <c r="BD29" s="1" t="s">
        <v>197</v>
      </c>
      <c r="BE29" s="1" t="s">
        <v>3</v>
      </c>
      <c r="BF29" s="1" t="s">
        <v>3</v>
      </c>
      <c r="BG29" s="1" t="s">
        <v>3</v>
      </c>
      <c r="BH29" s="1" t="s">
        <v>3</v>
      </c>
      <c r="BI29" s="1" t="s">
        <v>3</v>
      </c>
      <c r="BJ29" s="1" t="s">
        <v>15</v>
      </c>
      <c r="BK29" s="1" t="s">
        <v>17</v>
      </c>
      <c r="BL29" s="1" t="s">
        <v>3</v>
      </c>
      <c r="BM29" s="1" t="s">
        <v>4</v>
      </c>
      <c r="BN29" s="1" t="s">
        <v>3</v>
      </c>
      <c r="BO29" s="1" t="s">
        <v>3</v>
      </c>
      <c r="BP29" s="1" t="s">
        <v>3</v>
      </c>
      <c r="BQ29" s="1" t="s">
        <v>3</v>
      </c>
      <c r="BR29" s="1" t="s">
        <v>2</v>
      </c>
      <c r="BS29" s="1" t="s">
        <v>2</v>
      </c>
      <c r="BT29" s="1" t="s">
        <v>2</v>
      </c>
      <c r="BU29" s="1" t="s">
        <v>4</v>
      </c>
      <c r="BV29" s="1" t="s">
        <v>4</v>
      </c>
      <c r="BW29" s="1" t="s">
        <v>3</v>
      </c>
      <c r="BX29" s="1" t="s">
        <v>3</v>
      </c>
      <c r="BY29" s="1" t="s">
        <v>3</v>
      </c>
      <c r="BZ29" s="1" t="s">
        <v>3</v>
      </c>
      <c r="CA29" s="1" t="s">
        <v>3</v>
      </c>
      <c r="CB29" s="1" t="s">
        <v>504</v>
      </c>
      <c r="CC29" s="1" t="s">
        <v>3</v>
      </c>
      <c r="CD29" s="1" t="s">
        <v>3</v>
      </c>
      <c r="CE29" s="1" t="s">
        <v>3</v>
      </c>
      <c r="CF29" s="1" t="s">
        <v>3</v>
      </c>
      <c r="CG29" s="1" t="s">
        <v>3</v>
      </c>
      <c r="CH29" s="1" t="s">
        <v>3</v>
      </c>
      <c r="CI29" s="1" t="s">
        <v>17</v>
      </c>
      <c r="CJ29" s="1" t="s">
        <v>3</v>
      </c>
      <c r="CK29" s="1" t="s">
        <v>3</v>
      </c>
      <c r="CL29" s="1" t="s">
        <v>3</v>
      </c>
      <c r="DG29">
        <v>4</v>
      </c>
      <c r="DH29" s="1" t="s">
        <v>192</v>
      </c>
      <c r="DI29" s="1" t="s">
        <v>296</v>
      </c>
      <c r="DJ29" s="1" t="s">
        <v>297</v>
      </c>
      <c r="DK29" s="1" t="s">
        <v>17</v>
      </c>
      <c r="DL29" s="1" t="s">
        <v>1</v>
      </c>
      <c r="DM29" s="1" t="s">
        <v>2</v>
      </c>
      <c r="DN29" s="1" t="s">
        <v>4</v>
      </c>
      <c r="DO29" s="1" t="s">
        <v>4</v>
      </c>
      <c r="DP29" s="1" t="s">
        <v>3</v>
      </c>
      <c r="DQ29" s="1" t="s">
        <v>3</v>
      </c>
      <c r="DR29" s="1" t="s">
        <v>3</v>
      </c>
      <c r="DS29" s="1" t="s">
        <v>3</v>
      </c>
      <c r="DT29" s="1" t="s">
        <v>17</v>
      </c>
      <c r="DU29" s="1" t="s">
        <v>3</v>
      </c>
      <c r="FY29">
        <v>4</v>
      </c>
      <c r="FZ29" s="1" t="s">
        <v>529</v>
      </c>
      <c r="GA29" s="1" t="s">
        <v>2</v>
      </c>
      <c r="GB29" s="1" t="s">
        <v>6</v>
      </c>
      <c r="GC29" s="1" t="s">
        <v>451</v>
      </c>
      <c r="GD29" s="1" t="s">
        <v>530</v>
      </c>
      <c r="GE29" s="1" t="s">
        <v>451</v>
      </c>
      <c r="GF29" s="1" t="s">
        <v>451</v>
      </c>
      <c r="GG29" s="1" t="s">
        <v>3</v>
      </c>
      <c r="GH29" s="1" t="s">
        <v>3</v>
      </c>
      <c r="GI29" s="1" t="s">
        <v>531</v>
      </c>
      <c r="GJ29" s="1" t="s">
        <v>5</v>
      </c>
      <c r="GK29" s="1" t="s">
        <v>3</v>
      </c>
      <c r="GL29" s="1" t="s">
        <v>4</v>
      </c>
      <c r="GM29" s="1" t="s">
        <v>3</v>
      </c>
      <c r="GN29" s="1" t="s">
        <v>4</v>
      </c>
      <c r="GO29" s="1" t="s">
        <v>3</v>
      </c>
      <c r="GP29" s="1" t="s">
        <v>5</v>
      </c>
      <c r="GQ29" s="1" t="s">
        <v>3</v>
      </c>
      <c r="GR29" s="1" t="s">
        <v>3</v>
      </c>
      <c r="GS29" s="1" t="s">
        <v>522</v>
      </c>
      <c r="GT29" s="1" t="s">
        <v>451</v>
      </c>
      <c r="HW29">
        <v>4</v>
      </c>
      <c r="HX29" s="1" t="s">
        <v>176</v>
      </c>
      <c r="HY29" s="1" t="s">
        <v>3</v>
      </c>
    </row>
    <row r="30" spans="31:233">
      <c r="AE30">
        <v>4</v>
      </c>
      <c r="AF30" s="1" t="s">
        <v>522</v>
      </c>
      <c r="AG30" s="1" t="s">
        <v>523</v>
      </c>
      <c r="AH30" s="1" t="s">
        <v>1</v>
      </c>
      <c r="AI30" s="1" t="s">
        <v>3</v>
      </c>
      <c r="AJ30" s="1" t="s">
        <v>3</v>
      </c>
      <c r="AK30" s="1" t="s">
        <v>524</v>
      </c>
      <c r="AL30" s="1" t="s">
        <v>3</v>
      </c>
      <c r="AM30" s="1" t="s">
        <v>3</v>
      </c>
      <c r="AN30" s="1" t="s">
        <v>3</v>
      </c>
      <c r="AO30" s="1" t="s">
        <v>3</v>
      </c>
      <c r="AP30" s="1" t="s">
        <v>3</v>
      </c>
      <c r="AQ30" s="1" t="s">
        <v>3</v>
      </c>
      <c r="AR30" s="1" t="s">
        <v>3</v>
      </c>
      <c r="AS30" s="1" t="s">
        <v>4</v>
      </c>
      <c r="AT30" s="1" t="s">
        <v>526</v>
      </c>
      <c r="AU30" s="1" t="s">
        <v>3</v>
      </c>
      <c r="AV30" s="1" t="s">
        <v>3</v>
      </c>
      <c r="AW30" s="1" t="s">
        <v>3</v>
      </c>
      <c r="AX30" s="1" t="s">
        <v>15</v>
      </c>
      <c r="AY30" s="1" t="s">
        <v>21</v>
      </c>
      <c r="AZ30" s="1" t="s">
        <v>522</v>
      </c>
      <c r="BA30" s="1" t="s">
        <v>16</v>
      </c>
      <c r="BB30" s="1" t="s">
        <v>3</v>
      </c>
      <c r="BC30" s="1" t="s">
        <v>3</v>
      </c>
      <c r="BD30" s="1" t="s">
        <v>197</v>
      </c>
      <c r="BE30" s="1" t="s">
        <v>3</v>
      </c>
      <c r="BF30" s="1" t="s">
        <v>3</v>
      </c>
      <c r="BG30" s="1" t="s">
        <v>3</v>
      </c>
      <c r="BH30" s="1" t="s">
        <v>3</v>
      </c>
      <c r="BI30" s="1" t="s">
        <v>3</v>
      </c>
      <c r="BJ30" s="1" t="s">
        <v>15</v>
      </c>
      <c r="BK30" s="1" t="s">
        <v>17</v>
      </c>
      <c r="BL30" s="1" t="s">
        <v>3</v>
      </c>
      <c r="BM30" s="1" t="s">
        <v>4</v>
      </c>
      <c r="BN30" s="1" t="s">
        <v>3</v>
      </c>
      <c r="BO30" s="1" t="s">
        <v>3</v>
      </c>
      <c r="BP30" s="1" t="s">
        <v>3</v>
      </c>
      <c r="BQ30" s="1" t="s">
        <v>3</v>
      </c>
      <c r="BR30" s="1" t="s">
        <v>2</v>
      </c>
      <c r="BS30" s="1" t="s">
        <v>2</v>
      </c>
      <c r="BT30" s="1" t="s">
        <v>2</v>
      </c>
      <c r="BU30" s="1" t="s">
        <v>4</v>
      </c>
      <c r="BV30" s="1" t="s">
        <v>4</v>
      </c>
      <c r="BW30" s="1" t="s">
        <v>3</v>
      </c>
      <c r="BX30" s="1" t="s">
        <v>3</v>
      </c>
      <c r="BY30" s="1" t="s">
        <v>3</v>
      </c>
      <c r="BZ30" s="1" t="s">
        <v>3</v>
      </c>
      <c r="CA30" s="1" t="s">
        <v>3</v>
      </c>
      <c r="CB30" s="1" t="s">
        <v>525</v>
      </c>
      <c r="CC30" s="1" t="s">
        <v>3</v>
      </c>
      <c r="CD30" s="1" t="s">
        <v>3</v>
      </c>
      <c r="CE30" s="1" t="s">
        <v>3</v>
      </c>
      <c r="CF30" s="1" t="s">
        <v>3</v>
      </c>
      <c r="CG30" s="1" t="s">
        <v>3</v>
      </c>
      <c r="CH30" s="1" t="s">
        <v>3</v>
      </c>
      <c r="CI30" s="1" t="s">
        <v>17</v>
      </c>
      <c r="CJ30" s="1" t="s">
        <v>3</v>
      </c>
      <c r="CK30" s="1" t="s">
        <v>3</v>
      </c>
      <c r="CL30" s="1" t="s">
        <v>3</v>
      </c>
      <c r="DG30">
        <v>4</v>
      </c>
      <c r="DH30" s="1" t="s">
        <v>192</v>
      </c>
      <c r="DI30" s="1" t="s">
        <v>61</v>
      </c>
      <c r="DJ30" s="1" t="s">
        <v>62</v>
      </c>
      <c r="DK30" s="1" t="s">
        <v>17</v>
      </c>
      <c r="DL30" s="1" t="s">
        <v>1</v>
      </c>
      <c r="DM30" s="1" t="s">
        <v>34</v>
      </c>
      <c r="DN30" s="1" t="s">
        <v>4</v>
      </c>
      <c r="DO30" s="1" t="s">
        <v>4</v>
      </c>
      <c r="DP30" s="1" t="s">
        <v>3</v>
      </c>
      <c r="DQ30" s="1" t="s">
        <v>3</v>
      </c>
      <c r="DR30" s="1" t="s">
        <v>3</v>
      </c>
      <c r="DS30" s="1" t="s">
        <v>3</v>
      </c>
      <c r="DT30" s="1" t="s">
        <v>17</v>
      </c>
      <c r="DU30" s="1" t="s">
        <v>3</v>
      </c>
      <c r="HW30">
        <v>4</v>
      </c>
      <c r="HX30" s="1" t="s">
        <v>177</v>
      </c>
      <c r="HY30" s="1" t="s">
        <v>4</v>
      </c>
    </row>
    <row r="31" spans="31:233">
      <c r="AE31">
        <v>4</v>
      </c>
      <c r="AF31" s="1" t="s">
        <v>382</v>
      </c>
      <c r="AG31" s="1" t="s">
        <v>347</v>
      </c>
      <c r="AH31" s="1" t="s">
        <v>3</v>
      </c>
      <c r="AI31" s="1" t="s">
        <v>1</v>
      </c>
      <c r="AJ31" s="1" t="s">
        <v>1</v>
      </c>
      <c r="AK31" s="1" t="s">
        <v>14</v>
      </c>
      <c r="AL31" s="1" t="s">
        <v>3</v>
      </c>
      <c r="AM31" s="1" t="s">
        <v>352</v>
      </c>
      <c r="AN31" s="1" t="s">
        <v>3</v>
      </c>
      <c r="AO31" s="1" t="s">
        <v>3</v>
      </c>
      <c r="AP31" s="1" t="s">
        <v>3</v>
      </c>
      <c r="AQ31" s="1" t="s">
        <v>3</v>
      </c>
      <c r="AR31" s="1" t="s">
        <v>29</v>
      </c>
      <c r="AS31" s="1" t="s">
        <v>3</v>
      </c>
      <c r="AT31" s="1" t="s">
        <v>35</v>
      </c>
      <c r="AU31" s="1" t="s">
        <v>3</v>
      </c>
      <c r="AV31" s="1" t="s">
        <v>3</v>
      </c>
      <c r="AW31" s="1" t="s">
        <v>3</v>
      </c>
      <c r="AX31" s="1" t="s">
        <v>3</v>
      </c>
      <c r="AY31" s="1" t="s">
        <v>21</v>
      </c>
      <c r="AZ31" s="1" t="s">
        <v>382</v>
      </c>
      <c r="BA31" s="1" t="s">
        <v>16</v>
      </c>
      <c r="BB31" s="1" t="s">
        <v>3</v>
      </c>
      <c r="BC31" s="1" t="s">
        <v>3</v>
      </c>
      <c r="BD31" s="1" t="s">
        <v>3</v>
      </c>
      <c r="BE31" s="1" t="s">
        <v>3</v>
      </c>
      <c r="BF31" s="1" t="s">
        <v>3</v>
      </c>
      <c r="BG31" s="1" t="s">
        <v>3</v>
      </c>
      <c r="BH31" s="1" t="s">
        <v>3</v>
      </c>
      <c r="BI31" s="1" t="s">
        <v>3</v>
      </c>
      <c r="BJ31" s="1" t="s">
        <v>15</v>
      </c>
      <c r="BK31" s="1" t="s">
        <v>17</v>
      </c>
      <c r="BL31" s="1" t="s">
        <v>1</v>
      </c>
      <c r="BM31" s="1" t="s">
        <v>4</v>
      </c>
      <c r="BN31" s="1" t="s">
        <v>3</v>
      </c>
      <c r="BO31" s="1" t="s">
        <v>1</v>
      </c>
      <c r="BP31" s="1" t="s">
        <v>3</v>
      </c>
      <c r="BQ31" s="1" t="s">
        <v>3</v>
      </c>
      <c r="BR31" s="1" t="s">
        <v>4</v>
      </c>
      <c r="BS31" s="1" t="s">
        <v>4</v>
      </c>
      <c r="BT31" s="1" t="s">
        <v>4</v>
      </c>
      <c r="BU31" s="1" t="s">
        <v>4</v>
      </c>
      <c r="BV31" s="1" t="s">
        <v>4</v>
      </c>
      <c r="BW31" s="1" t="s">
        <v>3</v>
      </c>
      <c r="BX31" s="1" t="s">
        <v>3</v>
      </c>
      <c r="BY31" s="1" t="s">
        <v>3</v>
      </c>
      <c r="BZ31" s="1" t="s">
        <v>3</v>
      </c>
      <c r="CA31" s="1" t="s">
        <v>3</v>
      </c>
      <c r="CB31" s="1" t="s">
        <v>382</v>
      </c>
      <c r="CC31" s="1" t="s">
        <v>3</v>
      </c>
      <c r="CD31" s="1" t="s">
        <v>3</v>
      </c>
      <c r="CE31" s="1" t="s">
        <v>3</v>
      </c>
      <c r="CF31" s="1" t="s">
        <v>3</v>
      </c>
      <c r="CG31" s="1" t="s">
        <v>3</v>
      </c>
      <c r="CH31" s="1" t="s">
        <v>3</v>
      </c>
      <c r="CI31" s="1" t="s">
        <v>17</v>
      </c>
      <c r="CJ31" s="1" t="s">
        <v>3</v>
      </c>
      <c r="CK31" s="1" t="s">
        <v>3</v>
      </c>
      <c r="CL31" s="1" t="s">
        <v>3</v>
      </c>
      <c r="DG31">
        <v>4</v>
      </c>
      <c r="DH31" s="1" t="s">
        <v>192</v>
      </c>
      <c r="DI31" s="1" t="s">
        <v>298</v>
      </c>
      <c r="DJ31" s="1" t="s">
        <v>299</v>
      </c>
      <c r="DK31" s="1" t="s">
        <v>17</v>
      </c>
      <c r="DL31" s="1" t="s">
        <v>1</v>
      </c>
      <c r="DM31" s="1" t="s">
        <v>4</v>
      </c>
      <c r="DN31" s="1" t="s">
        <v>4</v>
      </c>
      <c r="DO31" s="1" t="s">
        <v>4</v>
      </c>
      <c r="DP31" s="1" t="s">
        <v>3</v>
      </c>
      <c r="DQ31" s="1" t="s">
        <v>3</v>
      </c>
      <c r="DR31" s="1" t="s">
        <v>3</v>
      </c>
      <c r="DS31" s="1" t="s">
        <v>3</v>
      </c>
      <c r="DT31" s="1" t="s">
        <v>17</v>
      </c>
      <c r="DU31" s="1" t="s">
        <v>3</v>
      </c>
      <c r="HW31">
        <v>4</v>
      </c>
      <c r="HX31" s="1" t="s">
        <v>180</v>
      </c>
      <c r="HY31" s="1" t="s">
        <v>1</v>
      </c>
    </row>
    <row r="32" spans="31:233">
      <c r="AE32">
        <v>4</v>
      </c>
      <c r="AF32" s="1" t="s">
        <v>13</v>
      </c>
      <c r="AG32" s="1" t="s">
        <v>236</v>
      </c>
      <c r="AH32" s="1" t="s">
        <v>1</v>
      </c>
      <c r="AI32" s="1" t="s">
        <v>3</v>
      </c>
      <c r="AJ32" s="1" t="s">
        <v>32</v>
      </c>
      <c r="AK32" s="1" t="s">
        <v>14</v>
      </c>
      <c r="AL32" s="1" t="s">
        <v>3</v>
      </c>
      <c r="AM32" s="1" t="s">
        <v>3</v>
      </c>
      <c r="AN32" s="1" t="s">
        <v>3</v>
      </c>
      <c r="AO32" s="1" t="s">
        <v>3</v>
      </c>
      <c r="AP32" s="1" t="s">
        <v>3</v>
      </c>
      <c r="AQ32" s="1" t="s">
        <v>3</v>
      </c>
      <c r="AR32" s="1" t="s">
        <v>3</v>
      </c>
      <c r="AS32" s="1" t="s">
        <v>2</v>
      </c>
      <c r="AT32" s="1" t="s">
        <v>526</v>
      </c>
      <c r="AU32" s="1" t="s">
        <v>3</v>
      </c>
      <c r="AV32" s="1" t="s">
        <v>3</v>
      </c>
      <c r="AW32" s="1" t="s">
        <v>3</v>
      </c>
      <c r="AX32" s="1" t="s">
        <v>15</v>
      </c>
      <c r="AY32" s="1" t="s">
        <v>21</v>
      </c>
      <c r="AZ32" s="1" t="s">
        <v>13</v>
      </c>
      <c r="BA32" s="1" t="s">
        <v>16</v>
      </c>
      <c r="BB32" s="1" t="s">
        <v>3</v>
      </c>
      <c r="BC32" s="1" t="s">
        <v>3</v>
      </c>
      <c r="BD32" s="1" t="s">
        <v>197</v>
      </c>
      <c r="BE32" s="1" t="s">
        <v>3</v>
      </c>
      <c r="BF32" s="1" t="s">
        <v>3</v>
      </c>
      <c r="BG32" s="1" t="s">
        <v>3</v>
      </c>
      <c r="BH32" s="1" t="s">
        <v>3</v>
      </c>
      <c r="BI32" s="1" t="s">
        <v>3</v>
      </c>
      <c r="BJ32" s="1" t="s">
        <v>15</v>
      </c>
      <c r="BK32" s="1" t="s">
        <v>17</v>
      </c>
      <c r="BL32" s="1" t="s">
        <v>3</v>
      </c>
      <c r="BM32" s="1" t="s">
        <v>4</v>
      </c>
      <c r="BN32" s="1" t="s">
        <v>3</v>
      </c>
      <c r="BO32" s="1" t="s">
        <v>3</v>
      </c>
      <c r="BP32" s="1" t="s">
        <v>3</v>
      </c>
      <c r="BQ32" s="1" t="s">
        <v>3</v>
      </c>
      <c r="BR32" s="1" t="s">
        <v>2</v>
      </c>
      <c r="BS32" s="1" t="s">
        <v>2</v>
      </c>
      <c r="BT32" s="1" t="s">
        <v>2</v>
      </c>
      <c r="BU32" s="1" t="s">
        <v>2</v>
      </c>
      <c r="BV32" s="1" t="s">
        <v>4</v>
      </c>
      <c r="BW32" s="1" t="s">
        <v>3</v>
      </c>
      <c r="BX32" s="1" t="s">
        <v>3</v>
      </c>
      <c r="BY32" s="1" t="s">
        <v>3</v>
      </c>
      <c r="BZ32" s="1" t="s">
        <v>3</v>
      </c>
      <c r="CA32" s="1" t="s">
        <v>3</v>
      </c>
      <c r="CB32" s="1" t="s">
        <v>237</v>
      </c>
      <c r="CC32" s="1" t="s">
        <v>3</v>
      </c>
      <c r="CD32" s="1" t="s">
        <v>3</v>
      </c>
      <c r="CE32" s="1" t="s">
        <v>3</v>
      </c>
      <c r="CF32" s="1" t="s">
        <v>3</v>
      </c>
      <c r="CG32" s="1" t="s">
        <v>3</v>
      </c>
      <c r="CH32" s="1" t="s">
        <v>3</v>
      </c>
      <c r="CI32" s="1" t="s">
        <v>17</v>
      </c>
      <c r="CJ32" s="1" t="s">
        <v>3</v>
      </c>
      <c r="CK32" s="1" t="s">
        <v>3</v>
      </c>
      <c r="CL32" s="1" t="s">
        <v>3</v>
      </c>
      <c r="DG32">
        <v>4</v>
      </c>
      <c r="DH32" s="1" t="s">
        <v>192</v>
      </c>
      <c r="DI32" s="1" t="s">
        <v>63</v>
      </c>
      <c r="DJ32" s="1" t="s">
        <v>64</v>
      </c>
      <c r="DK32" s="1" t="s">
        <v>17</v>
      </c>
      <c r="DL32" s="1" t="s">
        <v>1</v>
      </c>
      <c r="DM32" s="1" t="s">
        <v>34</v>
      </c>
      <c r="DN32" s="1" t="s">
        <v>4</v>
      </c>
      <c r="DO32" s="1" t="s">
        <v>4</v>
      </c>
      <c r="DP32" s="1" t="s">
        <v>3</v>
      </c>
      <c r="DQ32" s="1" t="s">
        <v>3</v>
      </c>
      <c r="DR32" s="1" t="s">
        <v>3</v>
      </c>
      <c r="DS32" s="1" t="s">
        <v>3</v>
      </c>
      <c r="DT32" s="1" t="s">
        <v>17</v>
      </c>
      <c r="DU32" s="1" t="s">
        <v>3</v>
      </c>
      <c r="HW32">
        <v>4</v>
      </c>
      <c r="HX32" s="1" t="s">
        <v>178</v>
      </c>
      <c r="HY32" s="1" t="s">
        <v>1</v>
      </c>
    </row>
    <row r="33" spans="31:233">
      <c r="AE33">
        <v>4</v>
      </c>
      <c r="AF33" s="1" t="s">
        <v>18</v>
      </c>
      <c r="AG33" s="1" t="s">
        <v>369</v>
      </c>
      <c r="AH33" s="1" t="s">
        <v>1</v>
      </c>
      <c r="AI33" s="1" t="s">
        <v>3</v>
      </c>
      <c r="AJ33" s="1" t="s">
        <v>32</v>
      </c>
      <c r="AK33" s="1" t="s">
        <v>19</v>
      </c>
      <c r="AL33" s="1" t="s">
        <v>3</v>
      </c>
      <c r="AM33" s="1" t="s">
        <v>3</v>
      </c>
      <c r="AN33" s="1" t="s">
        <v>3</v>
      </c>
      <c r="AO33" s="1" t="s">
        <v>3</v>
      </c>
      <c r="AP33" s="1" t="s">
        <v>3</v>
      </c>
      <c r="AQ33" s="1" t="s">
        <v>3</v>
      </c>
      <c r="AR33" s="1" t="s">
        <v>3</v>
      </c>
      <c r="AS33" s="1" t="s">
        <v>2</v>
      </c>
      <c r="AT33" s="1" t="s">
        <v>526</v>
      </c>
      <c r="AU33" s="1" t="s">
        <v>3</v>
      </c>
      <c r="AV33" s="1" t="s">
        <v>3</v>
      </c>
      <c r="AW33" s="1" t="s">
        <v>3</v>
      </c>
      <c r="AX33" s="1" t="s">
        <v>15</v>
      </c>
      <c r="AY33" s="1" t="s">
        <v>21</v>
      </c>
      <c r="AZ33" s="1" t="s">
        <v>18</v>
      </c>
      <c r="BA33" s="1" t="s">
        <v>16</v>
      </c>
      <c r="BB33" s="1" t="s">
        <v>3</v>
      </c>
      <c r="BC33" s="1" t="s">
        <v>3</v>
      </c>
      <c r="BD33" s="1" t="s">
        <v>197</v>
      </c>
      <c r="BE33" s="1" t="s">
        <v>3</v>
      </c>
      <c r="BF33" s="1" t="s">
        <v>3</v>
      </c>
      <c r="BG33" s="1" t="s">
        <v>3</v>
      </c>
      <c r="BH33" s="1" t="s">
        <v>3</v>
      </c>
      <c r="BI33" s="1" t="s">
        <v>3</v>
      </c>
      <c r="BJ33" s="1" t="s">
        <v>15</v>
      </c>
      <c r="BK33" s="1" t="s">
        <v>17</v>
      </c>
      <c r="BL33" s="1" t="s">
        <v>3</v>
      </c>
      <c r="BM33" s="1" t="s">
        <v>4</v>
      </c>
      <c r="BN33" s="1" t="s">
        <v>3</v>
      </c>
      <c r="BO33" s="1" t="s">
        <v>3</v>
      </c>
      <c r="BP33" s="1" t="s">
        <v>3</v>
      </c>
      <c r="BQ33" s="1" t="s">
        <v>3</v>
      </c>
      <c r="BR33" s="1" t="s">
        <v>2</v>
      </c>
      <c r="BS33" s="1" t="s">
        <v>2</v>
      </c>
      <c r="BT33" s="1" t="s">
        <v>2</v>
      </c>
      <c r="BU33" s="1" t="s">
        <v>34</v>
      </c>
      <c r="BV33" s="1" t="s">
        <v>4</v>
      </c>
      <c r="BW33" s="1" t="s">
        <v>3</v>
      </c>
      <c r="BX33" s="1" t="s">
        <v>3</v>
      </c>
      <c r="BY33" s="1" t="s">
        <v>3</v>
      </c>
      <c r="BZ33" s="1" t="s">
        <v>3</v>
      </c>
      <c r="CA33" s="1" t="s">
        <v>3</v>
      </c>
      <c r="CB33" s="1" t="s">
        <v>238</v>
      </c>
      <c r="CC33" s="1" t="s">
        <v>3</v>
      </c>
      <c r="CD33" s="1" t="s">
        <v>3</v>
      </c>
      <c r="CE33" s="1" t="s">
        <v>3</v>
      </c>
      <c r="CF33" s="1" t="s">
        <v>3</v>
      </c>
      <c r="CG33" s="1" t="s">
        <v>3</v>
      </c>
      <c r="CH33" s="1" t="s">
        <v>3</v>
      </c>
      <c r="CI33" s="1" t="s">
        <v>17</v>
      </c>
      <c r="CJ33" s="1" t="s">
        <v>3</v>
      </c>
      <c r="CK33" s="1" t="s">
        <v>3</v>
      </c>
      <c r="CL33" s="1" t="s">
        <v>3</v>
      </c>
      <c r="DG33">
        <v>4</v>
      </c>
      <c r="DH33" s="1" t="s">
        <v>192</v>
      </c>
      <c r="DI33" s="1" t="s">
        <v>254</v>
      </c>
      <c r="DJ33" s="1" t="s">
        <v>255</v>
      </c>
      <c r="DK33" s="1" t="s">
        <v>17</v>
      </c>
      <c r="DL33" s="1" t="s">
        <v>1</v>
      </c>
      <c r="DM33" s="1" t="s">
        <v>2</v>
      </c>
      <c r="DN33" s="1" t="s">
        <v>4</v>
      </c>
      <c r="DO33" s="1" t="s">
        <v>4</v>
      </c>
      <c r="DP33" s="1" t="s">
        <v>3</v>
      </c>
      <c r="DQ33" s="1" t="s">
        <v>3</v>
      </c>
      <c r="DR33" s="1" t="s">
        <v>3</v>
      </c>
      <c r="DS33" s="1" t="s">
        <v>3</v>
      </c>
      <c r="DT33" s="1" t="s">
        <v>17</v>
      </c>
      <c r="DU33" s="1" t="s">
        <v>3</v>
      </c>
      <c r="HW33">
        <v>4</v>
      </c>
      <c r="HX33" s="1" t="s">
        <v>351</v>
      </c>
      <c r="HY33" s="1" t="s">
        <v>2</v>
      </c>
    </row>
    <row r="34" spans="31:233">
      <c r="AE34">
        <v>4</v>
      </c>
      <c r="AF34" s="1" t="s">
        <v>475</v>
      </c>
      <c r="AG34" s="1" t="s">
        <v>483</v>
      </c>
      <c r="AH34" s="1" t="s">
        <v>1</v>
      </c>
      <c r="AI34" s="1" t="s">
        <v>3</v>
      </c>
      <c r="AJ34" s="1" t="s">
        <v>32</v>
      </c>
      <c r="AK34" s="1" t="s">
        <v>20</v>
      </c>
      <c r="AL34" s="1" t="s">
        <v>3</v>
      </c>
      <c r="AM34" s="1" t="s">
        <v>3</v>
      </c>
      <c r="AN34" s="1" t="s">
        <v>3</v>
      </c>
      <c r="AO34" s="1" t="s">
        <v>3</v>
      </c>
      <c r="AP34" s="1" t="s">
        <v>3</v>
      </c>
      <c r="AQ34" s="1" t="s">
        <v>3</v>
      </c>
      <c r="AR34" s="1" t="s">
        <v>3</v>
      </c>
      <c r="AS34" s="1" t="s">
        <v>31</v>
      </c>
      <c r="AT34" s="1" t="s">
        <v>526</v>
      </c>
      <c r="AU34" s="1" t="s">
        <v>3</v>
      </c>
      <c r="AV34" s="1" t="s">
        <v>3</v>
      </c>
      <c r="AW34" s="1" t="s">
        <v>3</v>
      </c>
      <c r="AX34" s="1" t="s">
        <v>15</v>
      </c>
      <c r="AY34" s="1" t="s">
        <v>21</v>
      </c>
      <c r="AZ34" s="1" t="s">
        <v>475</v>
      </c>
      <c r="BA34" s="1" t="s">
        <v>16</v>
      </c>
      <c r="BB34" s="1" t="s">
        <v>3</v>
      </c>
      <c r="BC34" s="1" t="s">
        <v>3</v>
      </c>
      <c r="BD34" s="1" t="s">
        <v>197</v>
      </c>
      <c r="BE34" s="1" t="s">
        <v>3</v>
      </c>
      <c r="BF34" s="1" t="s">
        <v>3</v>
      </c>
      <c r="BG34" s="1" t="s">
        <v>3</v>
      </c>
      <c r="BH34" s="1" t="s">
        <v>3</v>
      </c>
      <c r="BI34" s="1" t="s">
        <v>3</v>
      </c>
      <c r="BJ34" s="1" t="s">
        <v>15</v>
      </c>
      <c r="BK34" s="1" t="s">
        <v>17</v>
      </c>
      <c r="BL34" s="1" t="s">
        <v>3</v>
      </c>
      <c r="BM34" s="1" t="s">
        <v>4</v>
      </c>
      <c r="BN34" s="1" t="s">
        <v>3</v>
      </c>
      <c r="BO34" s="1" t="s">
        <v>3</v>
      </c>
      <c r="BP34" s="1" t="s">
        <v>3</v>
      </c>
      <c r="BQ34" s="1" t="s">
        <v>3</v>
      </c>
      <c r="BR34" s="1" t="s">
        <v>2</v>
      </c>
      <c r="BS34" s="1" t="s">
        <v>2</v>
      </c>
      <c r="BT34" s="1" t="s">
        <v>2</v>
      </c>
      <c r="BU34" s="1" t="s">
        <v>24</v>
      </c>
      <c r="BV34" s="1" t="s">
        <v>4</v>
      </c>
      <c r="BW34" s="1" t="s">
        <v>3</v>
      </c>
      <c r="BX34" s="1" t="s">
        <v>3</v>
      </c>
      <c r="BY34" s="1" t="s">
        <v>3</v>
      </c>
      <c r="BZ34" s="1" t="s">
        <v>3</v>
      </c>
      <c r="CA34" s="1" t="s">
        <v>3</v>
      </c>
      <c r="CB34" s="1" t="s">
        <v>484</v>
      </c>
      <c r="CC34" s="1" t="s">
        <v>3</v>
      </c>
      <c r="CD34" s="1" t="s">
        <v>3</v>
      </c>
      <c r="CE34" s="1" t="s">
        <v>3</v>
      </c>
      <c r="CF34" s="1" t="s">
        <v>3</v>
      </c>
      <c r="CG34" s="1" t="s">
        <v>3</v>
      </c>
      <c r="CH34" s="1" t="s">
        <v>3</v>
      </c>
      <c r="CI34" s="1" t="s">
        <v>17</v>
      </c>
      <c r="CJ34" s="1" t="s">
        <v>3</v>
      </c>
      <c r="CK34" s="1" t="s">
        <v>3</v>
      </c>
      <c r="CL34" s="1" t="s">
        <v>3</v>
      </c>
      <c r="DG34">
        <v>4</v>
      </c>
      <c r="DH34" s="1" t="s">
        <v>192</v>
      </c>
      <c r="DI34" s="1" t="s">
        <v>65</v>
      </c>
      <c r="DJ34" s="1" t="s">
        <v>66</v>
      </c>
      <c r="DK34" s="1" t="s">
        <v>17</v>
      </c>
      <c r="DL34" s="1" t="s">
        <v>1</v>
      </c>
      <c r="DM34" s="1" t="s">
        <v>34</v>
      </c>
      <c r="DN34" s="1" t="s">
        <v>4</v>
      </c>
      <c r="DO34" s="1" t="s">
        <v>4</v>
      </c>
      <c r="DP34" s="1" t="s">
        <v>3</v>
      </c>
      <c r="DQ34" s="1" t="s">
        <v>3</v>
      </c>
      <c r="DR34" s="1" t="s">
        <v>3</v>
      </c>
      <c r="DS34" s="1" t="s">
        <v>3</v>
      </c>
      <c r="DT34" s="1" t="s">
        <v>17</v>
      </c>
      <c r="DU34" s="1" t="s">
        <v>3</v>
      </c>
    </row>
    <row r="35" spans="31:233">
      <c r="DG35">
        <v>4</v>
      </c>
      <c r="DH35" s="1" t="s">
        <v>192</v>
      </c>
      <c r="DI35" s="1" t="s">
        <v>67</v>
      </c>
      <c r="DJ35" s="1" t="s">
        <v>68</v>
      </c>
      <c r="DK35" s="1" t="s">
        <v>17</v>
      </c>
      <c r="DL35" s="1" t="s">
        <v>1</v>
      </c>
      <c r="DM35" s="1" t="s">
        <v>34</v>
      </c>
      <c r="DN35" s="1" t="s">
        <v>4</v>
      </c>
      <c r="DO35" s="1" t="s">
        <v>4</v>
      </c>
      <c r="DP35" s="1" t="s">
        <v>3</v>
      </c>
      <c r="DQ35" s="1" t="s">
        <v>3</v>
      </c>
      <c r="DR35" s="1" t="s">
        <v>3</v>
      </c>
      <c r="DS35" s="1" t="s">
        <v>3</v>
      </c>
      <c r="DT35" s="1" t="s">
        <v>17</v>
      </c>
      <c r="DU35" s="1" t="s">
        <v>3</v>
      </c>
    </row>
    <row r="36" spans="31:233">
      <c r="DG36">
        <v>4</v>
      </c>
      <c r="DH36" s="1" t="s">
        <v>192</v>
      </c>
      <c r="DI36" s="1" t="s">
        <v>300</v>
      </c>
      <c r="DJ36" s="1" t="s">
        <v>301</v>
      </c>
      <c r="DK36" s="1" t="s">
        <v>17</v>
      </c>
      <c r="DL36" s="1" t="s">
        <v>1</v>
      </c>
      <c r="DM36" s="1" t="s">
        <v>34</v>
      </c>
      <c r="DN36" s="1" t="s">
        <v>4</v>
      </c>
      <c r="DO36" s="1" t="s">
        <v>4</v>
      </c>
      <c r="DP36" s="1" t="s">
        <v>3</v>
      </c>
      <c r="DQ36" s="1" t="s">
        <v>3</v>
      </c>
      <c r="DR36" s="1" t="s">
        <v>3</v>
      </c>
      <c r="DS36" s="1" t="s">
        <v>3</v>
      </c>
      <c r="DT36" s="1" t="s">
        <v>17</v>
      </c>
      <c r="DU36" s="1" t="s">
        <v>3</v>
      </c>
    </row>
    <row r="37" spans="31:233">
      <c r="DG37">
        <v>4</v>
      </c>
      <c r="DH37" s="1" t="s">
        <v>192</v>
      </c>
      <c r="DI37" s="1" t="s">
        <v>302</v>
      </c>
      <c r="DJ37" s="1" t="s">
        <v>303</v>
      </c>
      <c r="DK37" s="1" t="s">
        <v>17</v>
      </c>
      <c r="DL37" s="1" t="s">
        <v>1</v>
      </c>
      <c r="DM37" s="1" t="s">
        <v>34</v>
      </c>
      <c r="DN37" s="1" t="s">
        <v>4</v>
      </c>
      <c r="DO37" s="1" t="s">
        <v>4</v>
      </c>
      <c r="DP37" s="1" t="s">
        <v>3</v>
      </c>
      <c r="DQ37" s="1" t="s">
        <v>3</v>
      </c>
      <c r="DR37" s="1" t="s">
        <v>3</v>
      </c>
      <c r="DS37" s="1" t="s">
        <v>3</v>
      </c>
      <c r="DT37" s="1" t="s">
        <v>17</v>
      </c>
      <c r="DU37" s="1" t="s">
        <v>3</v>
      </c>
    </row>
    <row r="38" spans="31:233">
      <c r="DG38">
        <v>4</v>
      </c>
      <c r="DH38" s="1" t="s">
        <v>192</v>
      </c>
      <c r="DI38" s="1" t="s">
        <v>69</v>
      </c>
      <c r="DJ38" s="1" t="s">
        <v>70</v>
      </c>
      <c r="DK38" s="1" t="s">
        <v>17</v>
      </c>
      <c r="DL38" s="1" t="s">
        <v>1</v>
      </c>
      <c r="DM38" s="1" t="s">
        <v>4</v>
      </c>
      <c r="DN38" s="1" t="s">
        <v>4</v>
      </c>
      <c r="DO38" s="1" t="s">
        <v>4</v>
      </c>
      <c r="DP38" s="1" t="s">
        <v>3</v>
      </c>
      <c r="DQ38" s="1" t="s">
        <v>3</v>
      </c>
      <c r="DR38" s="1" t="s">
        <v>3</v>
      </c>
      <c r="DS38" s="1" t="s">
        <v>3</v>
      </c>
      <c r="DT38" s="1" t="s">
        <v>17</v>
      </c>
      <c r="DU38" s="1" t="s">
        <v>3</v>
      </c>
    </row>
    <row r="39" spans="31:233">
      <c r="DG39">
        <v>4</v>
      </c>
      <c r="DH39" s="1" t="s">
        <v>192</v>
      </c>
      <c r="DI39" s="1" t="s">
        <v>71</v>
      </c>
      <c r="DJ39" s="1" t="s">
        <v>72</v>
      </c>
      <c r="DK39" s="1" t="s">
        <v>17</v>
      </c>
      <c r="DL39" s="1" t="s">
        <v>1</v>
      </c>
      <c r="DM39" s="1" t="s">
        <v>2</v>
      </c>
      <c r="DN39" s="1" t="s">
        <v>4</v>
      </c>
      <c r="DO39" s="1" t="s">
        <v>4</v>
      </c>
      <c r="DP39" s="1" t="s">
        <v>3</v>
      </c>
      <c r="DQ39" s="1" t="s">
        <v>3</v>
      </c>
      <c r="DR39" s="1" t="s">
        <v>3</v>
      </c>
      <c r="DS39" s="1" t="s">
        <v>3</v>
      </c>
      <c r="DT39" s="1" t="s">
        <v>17</v>
      </c>
      <c r="DU39" s="1" t="s">
        <v>3</v>
      </c>
    </row>
    <row r="40" spans="31:233">
      <c r="DG40">
        <v>4</v>
      </c>
      <c r="DH40" s="1" t="s">
        <v>192</v>
      </c>
      <c r="DI40" s="1" t="s">
        <v>73</v>
      </c>
      <c r="DJ40" s="1" t="s">
        <v>74</v>
      </c>
      <c r="DK40" s="1" t="s">
        <v>17</v>
      </c>
      <c r="DL40" s="1" t="s">
        <v>1</v>
      </c>
      <c r="DM40" s="1" t="s">
        <v>4</v>
      </c>
      <c r="DN40" s="1" t="s">
        <v>4</v>
      </c>
      <c r="DO40" s="1" t="s">
        <v>4</v>
      </c>
      <c r="DP40" s="1" t="s">
        <v>3</v>
      </c>
      <c r="DQ40" s="1" t="s">
        <v>3</v>
      </c>
      <c r="DR40" s="1" t="s">
        <v>3</v>
      </c>
      <c r="DS40" s="1" t="s">
        <v>3</v>
      </c>
      <c r="DT40" s="1" t="s">
        <v>17</v>
      </c>
      <c r="DU40" s="1" t="s">
        <v>3</v>
      </c>
    </row>
    <row r="41" spans="31:233">
      <c r="DG41">
        <v>4</v>
      </c>
      <c r="DH41" s="1" t="s">
        <v>192</v>
      </c>
      <c r="DI41" s="1" t="s">
        <v>75</v>
      </c>
      <c r="DJ41" s="1" t="s">
        <v>76</v>
      </c>
      <c r="DK41" s="1" t="s">
        <v>17</v>
      </c>
      <c r="DL41" s="1" t="s">
        <v>1</v>
      </c>
      <c r="DM41" s="1" t="s">
        <v>34</v>
      </c>
      <c r="DN41" s="1" t="s">
        <v>4</v>
      </c>
      <c r="DO41" s="1" t="s">
        <v>4</v>
      </c>
      <c r="DP41" s="1" t="s">
        <v>3</v>
      </c>
      <c r="DQ41" s="1" t="s">
        <v>3</v>
      </c>
      <c r="DR41" s="1" t="s">
        <v>3</v>
      </c>
      <c r="DS41" s="1" t="s">
        <v>3</v>
      </c>
      <c r="DT41" s="1" t="s">
        <v>17</v>
      </c>
      <c r="DU41" s="1" t="s">
        <v>3</v>
      </c>
    </row>
    <row r="42" spans="31:233">
      <c r="DG42">
        <v>4</v>
      </c>
      <c r="DH42" s="1" t="s">
        <v>192</v>
      </c>
      <c r="DI42" s="1" t="s">
        <v>77</v>
      </c>
      <c r="DJ42" s="1" t="s">
        <v>78</v>
      </c>
      <c r="DK42" s="1" t="s">
        <v>17</v>
      </c>
      <c r="DL42" s="1" t="s">
        <v>1</v>
      </c>
      <c r="DM42" s="1" t="s">
        <v>4</v>
      </c>
      <c r="DN42" s="1" t="s">
        <v>4</v>
      </c>
      <c r="DO42" s="1" t="s">
        <v>4</v>
      </c>
      <c r="DP42" s="1" t="s">
        <v>3</v>
      </c>
      <c r="DQ42" s="1" t="s">
        <v>3</v>
      </c>
      <c r="DR42" s="1" t="s">
        <v>3</v>
      </c>
      <c r="DS42" s="1" t="s">
        <v>3</v>
      </c>
      <c r="DT42" s="1" t="s">
        <v>17</v>
      </c>
      <c r="DU42" s="1" t="s">
        <v>3</v>
      </c>
    </row>
    <row r="43" spans="31:233">
      <c r="DG43">
        <v>4</v>
      </c>
      <c r="DH43" s="1" t="s">
        <v>192</v>
      </c>
      <c r="DI43" s="1" t="s">
        <v>79</v>
      </c>
      <c r="DJ43" s="1" t="s">
        <v>304</v>
      </c>
      <c r="DK43" s="1" t="s">
        <v>17</v>
      </c>
      <c r="DL43" s="1" t="s">
        <v>1</v>
      </c>
      <c r="DM43" s="1" t="s">
        <v>34</v>
      </c>
      <c r="DN43" s="1" t="s">
        <v>4</v>
      </c>
      <c r="DO43" s="1" t="s">
        <v>4</v>
      </c>
      <c r="DP43" s="1" t="s">
        <v>3</v>
      </c>
      <c r="DQ43" s="1" t="s">
        <v>3</v>
      </c>
      <c r="DR43" s="1" t="s">
        <v>3</v>
      </c>
      <c r="DS43" s="1" t="s">
        <v>3</v>
      </c>
      <c r="DT43" s="1" t="s">
        <v>17</v>
      </c>
      <c r="DU43" s="1" t="s">
        <v>3</v>
      </c>
    </row>
    <row r="44" spans="31:233">
      <c r="DG44">
        <v>4</v>
      </c>
      <c r="DH44" s="1" t="s">
        <v>192</v>
      </c>
      <c r="DI44" s="1" t="s">
        <v>305</v>
      </c>
      <c r="DJ44" s="1" t="s">
        <v>306</v>
      </c>
      <c r="DK44" s="1" t="s">
        <v>17</v>
      </c>
      <c r="DL44" s="1" t="s">
        <v>1</v>
      </c>
      <c r="DM44" s="1" t="s">
        <v>34</v>
      </c>
      <c r="DN44" s="1" t="s">
        <v>4</v>
      </c>
      <c r="DO44" s="1" t="s">
        <v>4</v>
      </c>
      <c r="DP44" s="1" t="s">
        <v>3</v>
      </c>
      <c r="DQ44" s="1" t="s">
        <v>3</v>
      </c>
      <c r="DR44" s="1" t="s">
        <v>3</v>
      </c>
      <c r="DS44" s="1" t="s">
        <v>3</v>
      </c>
      <c r="DT44" s="1" t="s">
        <v>17</v>
      </c>
      <c r="DU44" s="1" t="s">
        <v>3</v>
      </c>
    </row>
    <row r="45" spans="31:233">
      <c r="DG45">
        <v>4</v>
      </c>
      <c r="DH45" s="1" t="s">
        <v>192</v>
      </c>
      <c r="DI45" s="1" t="s">
        <v>80</v>
      </c>
      <c r="DJ45" s="1" t="s">
        <v>81</v>
      </c>
      <c r="DK45" s="1" t="s">
        <v>17</v>
      </c>
      <c r="DL45" s="1" t="s">
        <v>1</v>
      </c>
      <c r="DM45" s="1" t="s">
        <v>34</v>
      </c>
      <c r="DN45" s="1" t="s">
        <v>4</v>
      </c>
      <c r="DO45" s="1" t="s">
        <v>4</v>
      </c>
      <c r="DP45" s="1" t="s">
        <v>3</v>
      </c>
      <c r="DQ45" s="1" t="s">
        <v>3</v>
      </c>
      <c r="DR45" s="1" t="s">
        <v>3</v>
      </c>
      <c r="DS45" s="1" t="s">
        <v>3</v>
      </c>
      <c r="DT45" s="1" t="s">
        <v>17</v>
      </c>
      <c r="DU45" s="1" t="s">
        <v>3</v>
      </c>
    </row>
    <row r="46" spans="31:233">
      <c r="DG46">
        <v>4</v>
      </c>
      <c r="DH46" s="1" t="s">
        <v>192</v>
      </c>
      <c r="DI46" s="1" t="s">
        <v>307</v>
      </c>
      <c r="DJ46" s="1" t="s">
        <v>308</v>
      </c>
      <c r="DK46" s="1" t="s">
        <v>17</v>
      </c>
      <c r="DL46" s="1" t="s">
        <v>1</v>
      </c>
      <c r="DM46" s="1" t="s">
        <v>34</v>
      </c>
      <c r="DN46" s="1" t="s">
        <v>4</v>
      </c>
      <c r="DO46" s="1" t="s">
        <v>4</v>
      </c>
      <c r="DP46" s="1" t="s">
        <v>3</v>
      </c>
      <c r="DQ46" s="1" t="s">
        <v>3</v>
      </c>
      <c r="DR46" s="1" t="s">
        <v>3</v>
      </c>
      <c r="DS46" s="1" t="s">
        <v>3</v>
      </c>
      <c r="DT46" s="1" t="s">
        <v>17</v>
      </c>
      <c r="DU46" s="1" t="s">
        <v>3</v>
      </c>
    </row>
    <row r="47" spans="31:233">
      <c r="DG47">
        <v>4</v>
      </c>
      <c r="DH47" s="1" t="s">
        <v>192</v>
      </c>
      <c r="DI47" s="1" t="s">
        <v>25</v>
      </c>
      <c r="DJ47" s="1" t="s">
        <v>258</v>
      </c>
      <c r="DK47" s="1" t="s">
        <v>17</v>
      </c>
      <c r="DL47" s="1" t="s">
        <v>1</v>
      </c>
      <c r="DM47" s="1" t="s">
        <v>34</v>
      </c>
      <c r="DN47" s="1" t="s">
        <v>4</v>
      </c>
      <c r="DO47" s="1" t="s">
        <v>4</v>
      </c>
      <c r="DP47" s="1" t="s">
        <v>3</v>
      </c>
      <c r="DQ47" s="1" t="s">
        <v>3</v>
      </c>
      <c r="DR47" s="1" t="s">
        <v>3</v>
      </c>
      <c r="DS47" s="1" t="s">
        <v>3</v>
      </c>
      <c r="DT47" s="1" t="s">
        <v>17</v>
      </c>
      <c r="DU47" s="1" t="s">
        <v>3</v>
      </c>
    </row>
    <row r="48" spans="31:233">
      <c r="DG48">
        <v>4</v>
      </c>
      <c r="DH48" s="1" t="s">
        <v>192</v>
      </c>
      <c r="DI48" s="1" t="s">
        <v>82</v>
      </c>
      <c r="DJ48" s="1" t="s">
        <v>83</v>
      </c>
      <c r="DK48" s="1" t="s">
        <v>17</v>
      </c>
      <c r="DL48" s="1" t="s">
        <v>1</v>
      </c>
      <c r="DM48" s="1" t="s">
        <v>34</v>
      </c>
      <c r="DN48" s="1" t="s">
        <v>4</v>
      </c>
      <c r="DO48" s="1" t="s">
        <v>4</v>
      </c>
      <c r="DP48" s="1" t="s">
        <v>3</v>
      </c>
      <c r="DQ48" s="1" t="s">
        <v>3</v>
      </c>
      <c r="DR48" s="1" t="s">
        <v>3</v>
      </c>
      <c r="DS48" s="1" t="s">
        <v>3</v>
      </c>
      <c r="DT48" s="1" t="s">
        <v>17</v>
      </c>
      <c r="DU48" s="1" t="s">
        <v>3</v>
      </c>
    </row>
    <row r="49" spans="111:125">
      <c r="DG49">
        <v>4</v>
      </c>
      <c r="DH49" s="1" t="s">
        <v>192</v>
      </c>
      <c r="DI49" s="1" t="s">
        <v>84</v>
      </c>
      <c r="DJ49" s="1" t="s">
        <v>85</v>
      </c>
      <c r="DK49" s="1" t="s">
        <v>17</v>
      </c>
      <c r="DL49" s="1" t="s">
        <v>1</v>
      </c>
      <c r="DM49" s="1" t="s">
        <v>4</v>
      </c>
      <c r="DN49" s="1" t="s">
        <v>4</v>
      </c>
      <c r="DO49" s="1" t="s">
        <v>4</v>
      </c>
      <c r="DP49" s="1" t="s">
        <v>3</v>
      </c>
      <c r="DQ49" s="1" t="s">
        <v>3</v>
      </c>
      <c r="DR49" s="1" t="s">
        <v>3</v>
      </c>
      <c r="DS49" s="1" t="s">
        <v>3</v>
      </c>
      <c r="DT49" s="1" t="s">
        <v>17</v>
      </c>
      <c r="DU49" s="1" t="s">
        <v>3</v>
      </c>
    </row>
    <row r="50" spans="111:125">
      <c r="DG50">
        <v>4</v>
      </c>
      <c r="DH50" s="1" t="s">
        <v>192</v>
      </c>
      <c r="DI50" s="1" t="s">
        <v>309</v>
      </c>
      <c r="DJ50" s="1" t="s">
        <v>310</v>
      </c>
      <c r="DK50" s="1" t="s">
        <v>17</v>
      </c>
      <c r="DL50" s="1" t="s">
        <v>1</v>
      </c>
      <c r="DM50" s="1" t="s">
        <v>34</v>
      </c>
      <c r="DN50" s="1" t="s">
        <v>4</v>
      </c>
      <c r="DO50" s="1" t="s">
        <v>4</v>
      </c>
      <c r="DP50" s="1" t="s">
        <v>3</v>
      </c>
      <c r="DQ50" s="1" t="s">
        <v>3</v>
      </c>
      <c r="DR50" s="1" t="s">
        <v>3</v>
      </c>
      <c r="DS50" s="1" t="s">
        <v>3</v>
      </c>
      <c r="DT50" s="1" t="s">
        <v>17</v>
      </c>
      <c r="DU50" s="1" t="s">
        <v>3</v>
      </c>
    </row>
    <row r="51" spans="111:125">
      <c r="DG51">
        <v>4</v>
      </c>
      <c r="DH51" s="1" t="s">
        <v>192</v>
      </c>
      <c r="DI51" s="1" t="s">
        <v>86</v>
      </c>
      <c r="DJ51" s="1" t="s">
        <v>87</v>
      </c>
      <c r="DK51" s="1" t="s">
        <v>17</v>
      </c>
      <c r="DL51" s="1" t="s">
        <v>1</v>
      </c>
      <c r="DM51" s="1" t="s">
        <v>34</v>
      </c>
      <c r="DN51" s="1" t="s">
        <v>4</v>
      </c>
      <c r="DO51" s="1" t="s">
        <v>4</v>
      </c>
      <c r="DP51" s="1" t="s">
        <v>3</v>
      </c>
      <c r="DQ51" s="1" t="s">
        <v>3</v>
      </c>
      <c r="DR51" s="1" t="s">
        <v>3</v>
      </c>
      <c r="DS51" s="1" t="s">
        <v>3</v>
      </c>
      <c r="DT51" s="1" t="s">
        <v>17</v>
      </c>
      <c r="DU51" s="1" t="s">
        <v>3</v>
      </c>
    </row>
    <row r="52" spans="111:125">
      <c r="DG52">
        <v>4</v>
      </c>
      <c r="DH52" s="1" t="s">
        <v>192</v>
      </c>
      <c r="DI52" s="1" t="s">
        <v>88</v>
      </c>
      <c r="DJ52" s="1" t="s">
        <v>89</v>
      </c>
      <c r="DK52" s="1" t="s">
        <v>17</v>
      </c>
      <c r="DL52" s="1" t="s">
        <v>1</v>
      </c>
      <c r="DM52" s="1" t="s">
        <v>34</v>
      </c>
      <c r="DN52" s="1" t="s">
        <v>4</v>
      </c>
      <c r="DO52" s="1" t="s">
        <v>4</v>
      </c>
      <c r="DP52" s="1" t="s">
        <v>3</v>
      </c>
      <c r="DQ52" s="1" t="s">
        <v>3</v>
      </c>
      <c r="DR52" s="1" t="s">
        <v>3</v>
      </c>
      <c r="DS52" s="1" t="s">
        <v>3</v>
      </c>
      <c r="DT52" s="1" t="s">
        <v>17</v>
      </c>
      <c r="DU52" s="1" t="s">
        <v>3</v>
      </c>
    </row>
    <row r="53" spans="111:125">
      <c r="DG53">
        <v>4</v>
      </c>
      <c r="DH53" s="1" t="s">
        <v>192</v>
      </c>
      <c r="DI53" s="1" t="s">
        <v>90</v>
      </c>
      <c r="DJ53" s="1" t="s">
        <v>91</v>
      </c>
      <c r="DK53" s="1" t="s">
        <v>17</v>
      </c>
      <c r="DL53" s="1" t="s">
        <v>1</v>
      </c>
      <c r="DM53" s="1" t="s">
        <v>34</v>
      </c>
      <c r="DN53" s="1" t="s">
        <v>4</v>
      </c>
      <c r="DO53" s="1" t="s">
        <v>4</v>
      </c>
      <c r="DP53" s="1" t="s">
        <v>3</v>
      </c>
      <c r="DQ53" s="1" t="s">
        <v>3</v>
      </c>
      <c r="DR53" s="1" t="s">
        <v>3</v>
      </c>
      <c r="DS53" s="1" t="s">
        <v>3</v>
      </c>
      <c r="DT53" s="1" t="s">
        <v>17</v>
      </c>
      <c r="DU53" s="1" t="s">
        <v>3</v>
      </c>
    </row>
    <row r="54" spans="111:125">
      <c r="DG54">
        <v>4</v>
      </c>
      <c r="DH54" s="1" t="s">
        <v>192</v>
      </c>
      <c r="DI54" s="1" t="s">
        <v>311</v>
      </c>
      <c r="DJ54" s="1" t="s">
        <v>312</v>
      </c>
      <c r="DK54" s="1" t="s">
        <v>17</v>
      </c>
      <c r="DL54" s="1" t="s">
        <v>1</v>
      </c>
      <c r="DM54" s="1" t="s">
        <v>34</v>
      </c>
      <c r="DN54" s="1" t="s">
        <v>4</v>
      </c>
      <c r="DO54" s="1" t="s">
        <v>4</v>
      </c>
      <c r="DP54" s="1" t="s">
        <v>3</v>
      </c>
      <c r="DQ54" s="1" t="s">
        <v>3</v>
      </c>
      <c r="DR54" s="1" t="s">
        <v>3</v>
      </c>
      <c r="DS54" s="1" t="s">
        <v>3</v>
      </c>
      <c r="DT54" s="1" t="s">
        <v>17</v>
      </c>
      <c r="DU54" s="1" t="s">
        <v>3</v>
      </c>
    </row>
    <row r="55" spans="111:125">
      <c r="DG55">
        <v>4</v>
      </c>
      <c r="DH55" s="1" t="s">
        <v>192</v>
      </c>
      <c r="DI55" s="1" t="s">
        <v>313</v>
      </c>
      <c r="DJ55" s="1" t="s">
        <v>314</v>
      </c>
      <c r="DK55" s="1" t="s">
        <v>17</v>
      </c>
      <c r="DL55" s="1" t="s">
        <v>1</v>
      </c>
      <c r="DM55" s="1" t="s">
        <v>2</v>
      </c>
      <c r="DN55" s="1" t="s">
        <v>4</v>
      </c>
      <c r="DO55" s="1" t="s">
        <v>4</v>
      </c>
      <c r="DP55" s="1" t="s">
        <v>3</v>
      </c>
      <c r="DQ55" s="1" t="s">
        <v>3</v>
      </c>
      <c r="DR55" s="1" t="s">
        <v>3</v>
      </c>
      <c r="DS55" s="1" t="s">
        <v>3</v>
      </c>
      <c r="DT55" s="1" t="s">
        <v>17</v>
      </c>
      <c r="DU55" s="1" t="s">
        <v>3</v>
      </c>
    </row>
    <row r="56" spans="111:125">
      <c r="DG56">
        <v>4</v>
      </c>
      <c r="DH56" s="1" t="s">
        <v>192</v>
      </c>
      <c r="DI56" s="1" t="s">
        <v>315</v>
      </c>
      <c r="DJ56" s="1" t="s">
        <v>316</v>
      </c>
      <c r="DK56" s="1" t="s">
        <v>17</v>
      </c>
      <c r="DL56" s="1" t="s">
        <v>1</v>
      </c>
      <c r="DM56" s="1" t="s">
        <v>4</v>
      </c>
      <c r="DN56" s="1" t="s">
        <v>4</v>
      </c>
      <c r="DO56" s="1" t="s">
        <v>4</v>
      </c>
      <c r="DP56" s="1" t="s">
        <v>3</v>
      </c>
      <c r="DQ56" s="1" t="s">
        <v>3</v>
      </c>
      <c r="DR56" s="1" t="s">
        <v>3</v>
      </c>
      <c r="DS56" s="1" t="s">
        <v>3</v>
      </c>
      <c r="DT56" s="1" t="s">
        <v>17</v>
      </c>
      <c r="DU56" s="1" t="s">
        <v>3</v>
      </c>
    </row>
    <row r="57" spans="111:125">
      <c r="DG57">
        <v>4</v>
      </c>
      <c r="DH57" s="1" t="s">
        <v>192</v>
      </c>
      <c r="DI57" s="1" t="s">
        <v>92</v>
      </c>
      <c r="DJ57" s="1" t="s">
        <v>93</v>
      </c>
      <c r="DK57" s="1" t="s">
        <v>17</v>
      </c>
      <c r="DL57" s="1" t="s">
        <v>1</v>
      </c>
      <c r="DM57" s="1" t="s">
        <v>34</v>
      </c>
      <c r="DN57" s="1" t="s">
        <v>4</v>
      </c>
      <c r="DO57" s="1" t="s">
        <v>4</v>
      </c>
      <c r="DP57" s="1" t="s">
        <v>3</v>
      </c>
      <c r="DQ57" s="1" t="s">
        <v>3</v>
      </c>
      <c r="DR57" s="1" t="s">
        <v>3</v>
      </c>
      <c r="DS57" s="1" t="s">
        <v>3</v>
      </c>
      <c r="DT57" s="1" t="s">
        <v>17</v>
      </c>
      <c r="DU57" s="1" t="s">
        <v>3</v>
      </c>
    </row>
    <row r="58" spans="111:125">
      <c r="DG58">
        <v>4</v>
      </c>
      <c r="DH58" s="1" t="s">
        <v>192</v>
      </c>
      <c r="DI58" s="1" t="s">
        <v>94</v>
      </c>
      <c r="DJ58" s="1" t="s">
        <v>95</v>
      </c>
      <c r="DK58" s="1" t="s">
        <v>17</v>
      </c>
      <c r="DL58" s="1" t="s">
        <v>1</v>
      </c>
      <c r="DM58" s="1" t="s">
        <v>2</v>
      </c>
      <c r="DN58" s="1" t="s">
        <v>4</v>
      </c>
      <c r="DO58" s="1" t="s">
        <v>4</v>
      </c>
      <c r="DP58" s="1" t="s">
        <v>3</v>
      </c>
      <c r="DQ58" s="1" t="s">
        <v>3</v>
      </c>
      <c r="DR58" s="1" t="s">
        <v>3</v>
      </c>
      <c r="DS58" s="1" t="s">
        <v>3</v>
      </c>
      <c r="DT58" s="1" t="s">
        <v>17</v>
      </c>
      <c r="DU58" s="1" t="s">
        <v>3</v>
      </c>
    </row>
    <row r="59" spans="111:125">
      <c r="DG59">
        <v>4</v>
      </c>
      <c r="DH59" s="1" t="s">
        <v>192</v>
      </c>
      <c r="DI59" s="1" t="s">
        <v>96</v>
      </c>
      <c r="DJ59" s="1" t="s">
        <v>97</v>
      </c>
      <c r="DK59" s="1" t="s">
        <v>17</v>
      </c>
      <c r="DL59" s="1" t="s">
        <v>1</v>
      </c>
      <c r="DM59" s="1" t="s">
        <v>2</v>
      </c>
      <c r="DN59" s="1" t="s">
        <v>4</v>
      </c>
      <c r="DO59" s="1" t="s">
        <v>4</v>
      </c>
      <c r="DP59" s="1" t="s">
        <v>3</v>
      </c>
      <c r="DQ59" s="1" t="s">
        <v>3</v>
      </c>
      <c r="DR59" s="1" t="s">
        <v>3</v>
      </c>
      <c r="DS59" s="1" t="s">
        <v>3</v>
      </c>
      <c r="DT59" s="1" t="s">
        <v>17</v>
      </c>
      <c r="DU59" s="1" t="s">
        <v>3</v>
      </c>
    </row>
    <row r="60" spans="111:125">
      <c r="DG60">
        <v>4</v>
      </c>
      <c r="DH60" s="1" t="s">
        <v>192</v>
      </c>
      <c r="DI60" s="1" t="s">
        <v>98</v>
      </c>
      <c r="DJ60" s="1" t="s">
        <v>99</v>
      </c>
      <c r="DK60" s="1" t="s">
        <v>17</v>
      </c>
      <c r="DL60" s="1" t="s">
        <v>1</v>
      </c>
      <c r="DM60" s="1" t="s">
        <v>2</v>
      </c>
      <c r="DN60" s="1" t="s">
        <v>4</v>
      </c>
      <c r="DO60" s="1" t="s">
        <v>4</v>
      </c>
      <c r="DP60" s="1" t="s">
        <v>3</v>
      </c>
      <c r="DQ60" s="1" t="s">
        <v>3</v>
      </c>
      <c r="DR60" s="1" t="s">
        <v>3</v>
      </c>
      <c r="DS60" s="1" t="s">
        <v>3</v>
      </c>
      <c r="DT60" s="1" t="s">
        <v>17</v>
      </c>
      <c r="DU60" s="1" t="s">
        <v>3</v>
      </c>
    </row>
    <row r="61" spans="111:125">
      <c r="DG61">
        <v>4</v>
      </c>
      <c r="DH61" s="1" t="s">
        <v>192</v>
      </c>
      <c r="DI61" s="1" t="s">
        <v>100</v>
      </c>
      <c r="DJ61" s="1" t="s">
        <v>101</v>
      </c>
      <c r="DK61" s="1" t="s">
        <v>17</v>
      </c>
      <c r="DL61" s="1" t="s">
        <v>1</v>
      </c>
      <c r="DM61" s="1" t="s">
        <v>2</v>
      </c>
      <c r="DN61" s="1" t="s">
        <v>4</v>
      </c>
      <c r="DO61" s="1" t="s">
        <v>4</v>
      </c>
      <c r="DP61" s="1" t="s">
        <v>3</v>
      </c>
      <c r="DQ61" s="1" t="s">
        <v>3</v>
      </c>
      <c r="DR61" s="1" t="s">
        <v>3</v>
      </c>
      <c r="DS61" s="1" t="s">
        <v>3</v>
      </c>
      <c r="DT61" s="1" t="s">
        <v>17</v>
      </c>
      <c r="DU61" s="1" t="s">
        <v>3</v>
      </c>
    </row>
    <row r="62" spans="111:125">
      <c r="DG62">
        <v>4</v>
      </c>
      <c r="DH62" s="1" t="s">
        <v>192</v>
      </c>
      <c r="DI62" s="1" t="s">
        <v>102</v>
      </c>
      <c r="DJ62" s="1" t="s">
        <v>103</v>
      </c>
      <c r="DK62" s="1" t="s">
        <v>17</v>
      </c>
      <c r="DL62" s="1" t="s">
        <v>1</v>
      </c>
      <c r="DM62" s="1" t="s">
        <v>34</v>
      </c>
      <c r="DN62" s="1" t="s">
        <v>4</v>
      </c>
      <c r="DO62" s="1" t="s">
        <v>4</v>
      </c>
      <c r="DP62" s="1" t="s">
        <v>3</v>
      </c>
      <c r="DQ62" s="1" t="s">
        <v>3</v>
      </c>
      <c r="DR62" s="1" t="s">
        <v>3</v>
      </c>
      <c r="DS62" s="1" t="s">
        <v>3</v>
      </c>
      <c r="DT62" s="1" t="s">
        <v>17</v>
      </c>
      <c r="DU62" s="1" t="s">
        <v>3</v>
      </c>
    </row>
    <row r="63" spans="111:125">
      <c r="DG63">
        <v>4</v>
      </c>
      <c r="DH63" s="1" t="s">
        <v>192</v>
      </c>
      <c r="DI63" s="1" t="s">
        <v>104</v>
      </c>
      <c r="DJ63" s="1" t="s">
        <v>105</v>
      </c>
      <c r="DK63" s="1" t="s">
        <v>17</v>
      </c>
      <c r="DL63" s="1" t="s">
        <v>1</v>
      </c>
      <c r="DM63" s="1" t="s">
        <v>34</v>
      </c>
      <c r="DN63" s="1" t="s">
        <v>4</v>
      </c>
      <c r="DO63" s="1" t="s">
        <v>4</v>
      </c>
      <c r="DP63" s="1" t="s">
        <v>3</v>
      </c>
      <c r="DQ63" s="1" t="s">
        <v>3</v>
      </c>
      <c r="DR63" s="1" t="s">
        <v>3</v>
      </c>
      <c r="DS63" s="1" t="s">
        <v>3</v>
      </c>
      <c r="DT63" s="1" t="s">
        <v>17</v>
      </c>
      <c r="DU63" s="1" t="s">
        <v>3</v>
      </c>
    </row>
    <row r="64" spans="111:125">
      <c r="DG64">
        <v>4</v>
      </c>
      <c r="DH64" s="1" t="s">
        <v>192</v>
      </c>
      <c r="DI64" s="1" t="s">
        <v>106</v>
      </c>
      <c r="DJ64" s="1" t="s">
        <v>107</v>
      </c>
      <c r="DK64" s="1" t="s">
        <v>17</v>
      </c>
      <c r="DL64" s="1" t="s">
        <v>1</v>
      </c>
      <c r="DM64" s="1" t="s">
        <v>34</v>
      </c>
      <c r="DN64" s="1" t="s">
        <v>4</v>
      </c>
      <c r="DO64" s="1" t="s">
        <v>4</v>
      </c>
      <c r="DP64" s="1" t="s">
        <v>3</v>
      </c>
      <c r="DQ64" s="1" t="s">
        <v>3</v>
      </c>
      <c r="DR64" s="1" t="s">
        <v>3</v>
      </c>
      <c r="DS64" s="1" t="s">
        <v>3</v>
      </c>
      <c r="DT64" s="1" t="s">
        <v>17</v>
      </c>
      <c r="DU64" s="1" t="s">
        <v>3</v>
      </c>
    </row>
    <row r="65" spans="111:125">
      <c r="DG65">
        <v>4</v>
      </c>
      <c r="DH65" s="1" t="s">
        <v>192</v>
      </c>
      <c r="DI65" s="1" t="s">
        <v>108</v>
      </c>
      <c r="DJ65" s="1" t="s">
        <v>109</v>
      </c>
      <c r="DK65" s="1" t="s">
        <v>17</v>
      </c>
      <c r="DL65" s="1" t="s">
        <v>1</v>
      </c>
      <c r="DM65" s="1" t="s">
        <v>2</v>
      </c>
      <c r="DN65" s="1" t="s">
        <v>4</v>
      </c>
      <c r="DO65" s="1" t="s">
        <v>4</v>
      </c>
      <c r="DP65" s="1" t="s">
        <v>3</v>
      </c>
      <c r="DQ65" s="1" t="s">
        <v>3</v>
      </c>
      <c r="DR65" s="1" t="s">
        <v>3</v>
      </c>
      <c r="DS65" s="1" t="s">
        <v>3</v>
      </c>
      <c r="DT65" s="1" t="s">
        <v>17</v>
      </c>
      <c r="DU65" s="1" t="s">
        <v>3</v>
      </c>
    </row>
    <row r="66" spans="111:125">
      <c r="DG66">
        <v>4</v>
      </c>
      <c r="DH66" s="1" t="s">
        <v>192</v>
      </c>
      <c r="DI66" s="1" t="s">
        <v>110</v>
      </c>
      <c r="DJ66" s="1" t="s">
        <v>111</v>
      </c>
      <c r="DK66" s="1" t="s">
        <v>17</v>
      </c>
      <c r="DL66" s="1" t="s">
        <v>1</v>
      </c>
      <c r="DM66" s="1" t="s">
        <v>2</v>
      </c>
      <c r="DN66" s="1" t="s">
        <v>4</v>
      </c>
      <c r="DO66" s="1" t="s">
        <v>4</v>
      </c>
      <c r="DP66" s="1" t="s">
        <v>3</v>
      </c>
      <c r="DQ66" s="1" t="s">
        <v>3</v>
      </c>
      <c r="DR66" s="1" t="s">
        <v>3</v>
      </c>
      <c r="DS66" s="1" t="s">
        <v>3</v>
      </c>
      <c r="DT66" s="1" t="s">
        <v>17</v>
      </c>
      <c r="DU66" s="1" t="s">
        <v>3</v>
      </c>
    </row>
    <row r="67" spans="111:125">
      <c r="DG67">
        <v>4</v>
      </c>
      <c r="DH67" s="1" t="s">
        <v>192</v>
      </c>
      <c r="DI67" s="1" t="s">
        <v>112</v>
      </c>
      <c r="DJ67" s="1" t="s">
        <v>113</v>
      </c>
      <c r="DK67" s="1" t="s">
        <v>17</v>
      </c>
      <c r="DL67" s="1" t="s">
        <v>1</v>
      </c>
      <c r="DM67" s="1" t="s">
        <v>2</v>
      </c>
      <c r="DN67" s="1" t="s">
        <v>4</v>
      </c>
      <c r="DO67" s="1" t="s">
        <v>4</v>
      </c>
      <c r="DP67" s="1" t="s">
        <v>3</v>
      </c>
      <c r="DQ67" s="1" t="s">
        <v>3</v>
      </c>
      <c r="DR67" s="1" t="s">
        <v>3</v>
      </c>
      <c r="DS67" s="1" t="s">
        <v>3</v>
      </c>
      <c r="DT67" s="1" t="s">
        <v>17</v>
      </c>
      <c r="DU67" s="1" t="s">
        <v>3</v>
      </c>
    </row>
    <row r="68" spans="111:125">
      <c r="DG68">
        <v>4</v>
      </c>
      <c r="DH68" s="1" t="s">
        <v>192</v>
      </c>
      <c r="DI68" s="1" t="s">
        <v>114</v>
      </c>
      <c r="DJ68" s="1" t="s">
        <v>115</v>
      </c>
      <c r="DK68" s="1" t="s">
        <v>17</v>
      </c>
      <c r="DL68" s="1" t="s">
        <v>1</v>
      </c>
      <c r="DM68" s="1" t="s">
        <v>2</v>
      </c>
      <c r="DN68" s="1" t="s">
        <v>4</v>
      </c>
      <c r="DO68" s="1" t="s">
        <v>4</v>
      </c>
      <c r="DP68" s="1" t="s">
        <v>3</v>
      </c>
      <c r="DQ68" s="1" t="s">
        <v>3</v>
      </c>
      <c r="DR68" s="1" t="s">
        <v>3</v>
      </c>
      <c r="DS68" s="1" t="s">
        <v>3</v>
      </c>
      <c r="DT68" s="1" t="s">
        <v>17</v>
      </c>
      <c r="DU68" s="1" t="s">
        <v>3</v>
      </c>
    </row>
    <row r="69" spans="111:125">
      <c r="DG69">
        <v>4</v>
      </c>
      <c r="DH69" s="1" t="s">
        <v>192</v>
      </c>
      <c r="DI69" s="1" t="s">
        <v>507</v>
      </c>
      <c r="DJ69" s="1" t="s">
        <v>502</v>
      </c>
      <c r="DK69" s="1" t="s">
        <v>17</v>
      </c>
      <c r="DL69" s="1" t="s">
        <v>1</v>
      </c>
      <c r="DM69" s="1" t="s">
        <v>2</v>
      </c>
      <c r="DN69" s="1" t="s">
        <v>4</v>
      </c>
      <c r="DO69" s="1" t="s">
        <v>4</v>
      </c>
      <c r="DP69" s="1" t="s">
        <v>3</v>
      </c>
      <c r="DQ69" s="1" t="s">
        <v>3</v>
      </c>
      <c r="DR69" s="1" t="s">
        <v>3</v>
      </c>
      <c r="DS69" s="1" t="s">
        <v>3</v>
      </c>
      <c r="DT69" s="1" t="s">
        <v>17</v>
      </c>
      <c r="DU69" s="1" t="s">
        <v>3</v>
      </c>
    </row>
    <row r="70" spans="111:125">
      <c r="DG70">
        <v>4</v>
      </c>
      <c r="DH70" s="1" t="s">
        <v>192</v>
      </c>
      <c r="DI70" s="1" t="s">
        <v>508</v>
      </c>
      <c r="DJ70" s="1" t="s">
        <v>521</v>
      </c>
      <c r="DK70" s="1" t="s">
        <v>17</v>
      </c>
      <c r="DL70" s="1" t="s">
        <v>1</v>
      </c>
      <c r="DM70" s="1" t="s">
        <v>4</v>
      </c>
      <c r="DN70" s="1" t="s">
        <v>4</v>
      </c>
      <c r="DO70" s="1" t="s">
        <v>4</v>
      </c>
      <c r="DP70" s="1" t="s">
        <v>3</v>
      </c>
      <c r="DQ70" s="1" t="s">
        <v>3</v>
      </c>
      <c r="DR70" s="1" t="s">
        <v>3</v>
      </c>
      <c r="DS70" s="1" t="s">
        <v>3</v>
      </c>
      <c r="DT70" s="1" t="s">
        <v>17</v>
      </c>
      <c r="DU70" s="1" t="s">
        <v>3</v>
      </c>
    </row>
    <row r="71" spans="111:125">
      <c r="DG71">
        <v>4</v>
      </c>
      <c r="DH71" s="1" t="s">
        <v>189</v>
      </c>
      <c r="DI71" s="1" t="s">
        <v>37</v>
      </c>
      <c r="DJ71" s="1" t="s">
        <v>38</v>
      </c>
      <c r="DK71" s="1" t="s">
        <v>17</v>
      </c>
      <c r="DL71" s="1" t="s">
        <v>1</v>
      </c>
      <c r="DM71" s="1" t="s">
        <v>4</v>
      </c>
      <c r="DN71" s="1" t="s">
        <v>4</v>
      </c>
      <c r="DO71" s="1" t="s">
        <v>4</v>
      </c>
      <c r="DP71" s="1" t="s">
        <v>3</v>
      </c>
      <c r="DQ71" s="1" t="s">
        <v>3</v>
      </c>
      <c r="DR71" s="1" t="s">
        <v>3</v>
      </c>
      <c r="DS71" s="1" t="s">
        <v>3</v>
      </c>
      <c r="DT71" s="1" t="s">
        <v>17</v>
      </c>
      <c r="DU71" s="1" t="s">
        <v>3</v>
      </c>
    </row>
    <row r="72" spans="111:125">
      <c r="DG72">
        <v>4</v>
      </c>
      <c r="DH72" s="1" t="s">
        <v>189</v>
      </c>
      <c r="DI72" s="1" t="s">
        <v>272</v>
      </c>
      <c r="DJ72" s="1" t="s">
        <v>273</v>
      </c>
      <c r="DK72" s="1" t="s">
        <v>17</v>
      </c>
      <c r="DL72" s="1" t="s">
        <v>1</v>
      </c>
      <c r="DM72" s="1" t="s">
        <v>34</v>
      </c>
      <c r="DN72" s="1" t="s">
        <v>4</v>
      </c>
      <c r="DO72" s="1" t="s">
        <v>4</v>
      </c>
      <c r="DP72" s="1" t="s">
        <v>3</v>
      </c>
      <c r="DQ72" s="1" t="s">
        <v>3</v>
      </c>
      <c r="DR72" s="1" t="s">
        <v>3</v>
      </c>
      <c r="DS72" s="1" t="s">
        <v>3</v>
      </c>
      <c r="DT72" s="1" t="s">
        <v>17</v>
      </c>
      <c r="DU72" s="1" t="s">
        <v>3</v>
      </c>
    </row>
    <row r="73" spans="111:125">
      <c r="DG73">
        <v>4</v>
      </c>
      <c r="DH73" s="1" t="s">
        <v>189</v>
      </c>
      <c r="DI73" s="1" t="s">
        <v>274</v>
      </c>
      <c r="DJ73" s="1" t="s">
        <v>275</v>
      </c>
      <c r="DK73" s="1" t="s">
        <v>17</v>
      </c>
      <c r="DL73" s="1" t="s">
        <v>1</v>
      </c>
      <c r="DM73" s="1" t="s">
        <v>34</v>
      </c>
      <c r="DN73" s="1" t="s">
        <v>4</v>
      </c>
      <c r="DO73" s="1" t="s">
        <v>4</v>
      </c>
      <c r="DP73" s="1" t="s">
        <v>3</v>
      </c>
      <c r="DQ73" s="1" t="s">
        <v>3</v>
      </c>
      <c r="DR73" s="1" t="s">
        <v>3</v>
      </c>
      <c r="DS73" s="1" t="s">
        <v>3</v>
      </c>
      <c r="DT73" s="1" t="s">
        <v>17</v>
      </c>
      <c r="DU73" s="1" t="s">
        <v>3</v>
      </c>
    </row>
    <row r="74" spans="111:125">
      <c r="DG74">
        <v>4</v>
      </c>
      <c r="DH74" s="1" t="s">
        <v>189</v>
      </c>
      <c r="DI74" s="1" t="s">
        <v>242</v>
      </c>
      <c r="DJ74" s="1" t="s">
        <v>243</v>
      </c>
      <c r="DK74" s="1" t="s">
        <v>17</v>
      </c>
      <c r="DL74" s="1" t="s">
        <v>1</v>
      </c>
      <c r="DM74" s="1" t="s">
        <v>34</v>
      </c>
      <c r="DN74" s="1" t="s">
        <v>4</v>
      </c>
      <c r="DO74" s="1" t="s">
        <v>4</v>
      </c>
      <c r="DP74" s="1" t="s">
        <v>3</v>
      </c>
      <c r="DQ74" s="1" t="s">
        <v>3</v>
      </c>
      <c r="DR74" s="1" t="s">
        <v>3</v>
      </c>
      <c r="DS74" s="1" t="s">
        <v>3</v>
      </c>
      <c r="DT74" s="1" t="s">
        <v>17</v>
      </c>
      <c r="DU74" s="1" t="s">
        <v>3</v>
      </c>
    </row>
    <row r="75" spans="111:125">
      <c r="DG75">
        <v>4</v>
      </c>
      <c r="DH75" s="1" t="s">
        <v>189</v>
      </c>
      <c r="DI75" s="1" t="s">
        <v>276</v>
      </c>
      <c r="DJ75" s="1" t="s">
        <v>277</v>
      </c>
      <c r="DK75" s="1" t="s">
        <v>17</v>
      </c>
      <c r="DL75" s="1" t="s">
        <v>1</v>
      </c>
      <c r="DM75" s="1" t="s">
        <v>2</v>
      </c>
      <c r="DN75" s="1" t="s">
        <v>4</v>
      </c>
      <c r="DO75" s="1" t="s">
        <v>4</v>
      </c>
      <c r="DP75" s="1" t="s">
        <v>3</v>
      </c>
      <c r="DQ75" s="1" t="s">
        <v>3</v>
      </c>
      <c r="DR75" s="1" t="s">
        <v>3</v>
      </c>
      <c r="DS75" s="1" t="s">
        <v>3</v>
      </c>
      <c r="DT75" s="1" t="s">
        <v>17</v>
      </c>
      <c r="DU75" s="1" t="s">
        <v>3</v>
      </c>
    </row>
    <row r="76" spans="111:125">
      <c r="DG76">
        <v>4</v>
      </c>
      <c r="DH76" s="1" t="s">
        <v>189</v>
      </c>
      <c r="DI76" s="1" t="s">
        <v>39</v>
      </c>
      <c r="DJ76" s="1" t="s">
        <v>40</v>
      </c>
      <c r="DK76" s="1" t="s">
        <v>17</v>
      </c>
      <c r="DL76" s="1" t="s">
        <v>1</v>
      </c>
      <c r="DM76" s="1" t="s">
        <v>31</v>
      </c>
      <c r="DN76" s="1" t="s">
        <v>4</v>
      </c>
      <c r="DO76" s="1" t="s">
        <v>4</v>
      </c>
      <c r="DP76" s="1" t="s">
        <v>3</v>
      </c>
      <c r="DQ76" s="1" t="s">
        <v>3</v>
      </c>
      <c r="DR76" s="1" t="s">
        <v>3</v>
      </c>
      <c r="DS76" s="1" t="s">
        <v>3</v>
      </c>
      <c r="DT76" s="1" t="s">
        <v>17</v>
      </c>
      <c r="DU76" s="1" t="s">
        <v>3</v>
      </c>
    </row>
    <row r="77" spans="111:125">
      <c r="DG77">
        <v>4</v>
      </c>
      <c r="DH77" s="1" t="s">
        <v>189</v>
      </c>
      <c r="DI77" s="1" t="s">
        <v>41</v>
      </c>
      <c r="DJ77" s="1" t="s">
        <v>42</v>
      </c>
      <c r="DK77" s="1" t="s">
        <v>17</v>
      </c>
      <c r="DL77" s="1" t="s">
        <v>1</v>
      </c>
      <c r="DM77" s="1" t="s">
        <v>34</v>
      </c>
      <c r="DN77" s="1" t="s">
        <v>4</v>
      </c>
      <c r="DO77" s="1" t="s">
        <v>4</v>
      </c>
      <c r="DP77" s="1" t="s">
        <v>3</v>
      </c>
      <c r="DQ77" s="1" t="s">
        <v>3</v>
      </c>
      <c r="DR77" s="1" t="s">
        <v>3</v>
      </c>
      <c r="DS77" s="1" t="s">
        <v>3</v>
      </c>
      <c r="DT77" s="1" t="s">
        <v>17</v>
      </c>
      <c r="DU77" s="1" t="s">
        <v>3</v>
      </c>
    </row>
    <row r="78" spans="111:125">
      <c r="DG78">
        <v>4</v>
      </c>
      <c r="DH78" s="1" t="s">
        <v>189</v>
      </c>
      <c r="DI78" s="1" t="s">
        <v>278</v>
      </c>
      <c r="DJ78" s="1" t="s">
        <v>279</v>
      </c>
      <c r="DK78" s="1" t="s">
        <v>17</v>
      </c>
      <c r="DL78" s="1" t="s">
        <v>1</v>
      </c>
      <c r="DM78" s="1" t="s">
        <v>34</v>
      </c>
      <c r="DN78" s="1" t="s">
        <v>4</v>
      </c>
      <c r="DO78" s="1" t="s">
        <v>4</v>
      </c>
      <c r="DP78" s="1" t="s">
        <v>3</v>
      </c>
      <c r="DQ78" s="1" t="s">
        <v>3</v>
      </c>
      <c r="DR78" s="1" t="s">
        <v>3</v>
      </c>
      <c r="DS78" s="1" t="s">
        <v>3</v>
      </c>
      <c r="DT78" s="1" t="s">
        <v>17</v>
      </c>
      <c r="DU78" s="1" t="s">
        <v>3</v>
      </c>
    </row>
    <row r="79" spans="111:125">
      <c r="DG79">
        <v>4</v>
      </c>
      <c r="DH79" s="1" t="s">
        <v>189</v>
      </c>
      <c r="DI79" s="1" t="s">
        <v>43</v>
      </c>
      <c r="DJ79" s="1" t="s">
        <v>44</v>
      </c>
      <c r="DK79" s="1" t="s">
        <v>17</v>
      </c>
      <c r="DL79" s="1" t="s">
        <v>1</v>
      </c>
      <c r="DM79" s="1" t="s">
        <v>4</v>
      </c>
      <c r="DN79" s="1" t="s">
        <v>4</v>
      </c>
      <c r="DO79" s="1" t="s">
        <v>4</v>
      </c>
      <c r="DP79" s="1" t="s">
        <v>3</v>
      </c>
      <c r="DQ79" s="1" t="s">
        <v>3</v>
      </c>
      <c r="DR79" s="1" t="s">
        <v>3</v>
      </c>
      <c r="DS79" s="1" t="s">
        <v>3</v>
      </c>
      <c r="DT79" s="1" t="s">
        <v>17</v>
      </c>
      <c r="DU79" s="1" t="s">
        <v>3</v>
      </c>
    </row>
    <row r="80" spans="111:125">
      <c r="DG80">
        <v>4</v>
      </c>
      <c r="DH80" s="1" t="s">
        <v>189</v>
      </c>
      <c r="DI80" s="1" t="s">
        <v>45</v>
      </c>
      <c r="DJ80" s="1" t="s">
        <v>46</v>
      </c>
      <c r="DK80" s="1" t="s">
        <v>17</v>
      </c>
      <c r="DL80" s="1" t="s">
        <v>1</v>
      </c>
      <c r="DM80" s="1" t="s">
        <v>34</v>
      </c>
      <c r="DN80" s="1" t="s">
        <v>4</v>
      </c>
      <c r="DO80" s="1" t="s">
        <v>4</v>
      </c>
      <c r="DP80" s="1" t="s">
        <v>3</v>
      </c>
      <c r="DQ80" s="1" t="s">
        <v>3</v>
      </c>
      <c r="DR80" s="1" t="s">
        <v>3</v>
      </c>
      <c r="DS80" s="1" t="s">
        <v>3</v>
      </c>
      <c r="DT80" s="1" t="s">
        <v>17</v>
      </c>
      <c r="DU80" s="1" t="s">
        <v>3</v>
      </c>
    </row>
    <row r="81" spans="111:125">
      <c r="DG81">
        <v>4</v>
      </c>
      <c r="DH81" s="1" t="s">
        <v>189</v>
      </c>
      <c r="DI81" s="1" t="s">
        <v>47</v>
      </c>
      <c r="DJ81" s="1" t="s">
        <v>48</v>
      </c>
      <c r="DK81" s="1" t="s">
        <v>17</v>
      </c>
      <c r="DL81" s="1" t="s">
        <v>1</v>
      </c>
      <c r="DM81" s="1" t="s">
        <v>34</v>
      </c>
      <c r="DN81" s="1" t="s">
        <v>4</v>
      </c>
      <c r="DO81" s="1" t="s">
        <v>4</v>
      </c>
      <c r="DP81" s="1" t="s">
        <v>3</v>
      </c>
      <c r="DQ81" s="1" t="s">
        <v>3</v>
      </c>
      <c r="DR81" s="1" t="s">
        <v>3</v>
      </c>
      <c r="DS81" s="1" t="s">
        <v>3</v>
      </c>
      <c r="DT81" s="1" t="s">
        <v>17</v>
      </c>
      <c r="DU81" s="1" t="s">
        <v>3</v>
      </c>
    </row>
    <row r="82" spans="111:125">
      <c r="DG82">
        <v>4</v>
      </c>
      <c r="DH82" s="1" t="s">
        <v>189</v>
      </c>
      <c r="DI82" s="1" t="s">
        <v>49</v>
      </c>
      <c r="DJ82" s="1" t="s">
        <v>50</v>
      </c>
      <c r="DK82" s="1" t="s">
        <v>17</v>
      </c>
      <c r="DL82" s="1" t="s">
        <v>1</v>
      </c>
      <c r="DM82" s="1" t="s">
        <v>4</v>
      </c>
      <c r="DN82" s="1" t="s">
        <v>4</v>
      </c>
      <c r="DO82" s="1" t="s">
        <v>4</v>
      </c>
      <c r="DP82" s="1" t="s">
        <v>3</v>
      </c>
      <c r="DQ82" s="1" t="s">
        <v>3</v>
      </c>
      <c r="DR82" s="1" t="s">
        <v>3</v>
      </c>
      <c r="DS82" s="1" t="s">
        <v>3</v>
      </c>
      <c r="DT82" s="1" t="s">
        <v>17</v>
      </c>
      <c r="DU82" s="1" t="s">
        <v>3</v>
      </c>
    </row>
    <row r="83" spans="111:125">
      <c r="DG83">
        <v>4</v>
      </c>
      <c r="DH83" s="1" t="s">
        <v>189</v>
      </c>
      <c r="DI83" s="1" t="s">
        <v>51</v>
      </c>
      <c r="DJ83" s="1" t="s">
        <v>52</v>
      </c>
      <c r="DK83" s="1" t="s">
        <v>17</v>
      </c>
      <c r="DL83" s="1" t="s">
        <v>1</v>
      </c>
      <c r="DM83" s="1" t="s">
        <v>2</v>
      </c>
      <c r="DN83" s="1" t="s">
        <v>4</v>
      </c>
      <c r="DO83" s="1" t="s">
        <v>4</v>
      </c>
      <c r="DP83" s="1" t="s">
        <v>3</v>
      </c>
      <c r="DQ83" s="1" t="s">
        <v>3</v>
      </c>
      <c r="DR83" s="1" t="s">
        <v>3</v>
      </c>
      <c r="DS83" s="1" t="s">
        <v>3</v>
      </c>
      <c r="DT83" s="1" t="s">
        <v>17</v>
      </c>
      <c r="DU83" s="1" t="s">
        <v>3</v>
      </c>
    </row>
    <row r="84" spans="111:125">
      <c r="DG84">
        <v>4</v>
      </c>
      <c r="DH84" s="1" t="s">
        <v>189</v>
      </c>
      <c r="DI84" s="1" t="s">
        <v>53</v>
      </c>
      <c r="DJ84" s="1" t="s">
        <v>54</v>
      </c>
      <c r="DK84" s="1" t="s">
        <v>17</v>
      </c>
      <c r="DL84" s="1" t="s">
        <v>1</v>
      </c>
      <c r="DM84" s="1" t="s">
        <v>34</v>
      </c>
      <c r="DN84" s="1" t="s">
        <v>4</v>
      </c>
      <c r="DO84" s="1" t="s">
        <v>4</v>
      </c>
      <c r="DP84" s="1" t="s">
        <v>3</v>
      </c>
      <c r="DQ84" s="1" t="s">
        <v>3</v>
      </c>
      <c r="DR84" s="1" t="s">
        <v>3</v>
      </c>
      <c r="DS84" s="1" t="s">
        <v>3</v>
      </c>
      <c r="DT84" s="1" t="s">
        <v>17</v>
      </c>
      <c r="DU84" s="1" t="s">
        <v>3</v>
      </c>
    </row>
    <row r="85" spans="111:125">
      <c r="DG85">
        <v>4</v>
      </c>
      <c r="DH85" s="1" t="s">
        <v>189</v>
      </c>
      <c r="DI85" s="1" t="s">
        <v>55</v>
      </c>
      <c r="DJ85" s="1" t="s">
        <v>280</v>
      </c>
      <c r="DK85" s="1" t="s">
        <v>17</v>
      </c>
      <c r="DL85" s="1" t="s">
        <v>1</v>
      </c>
      <c r="DM85" s="1" t="s">
        <v>24</v>
      </c>
      <c r="DN85" s="1" t="s">
        <v>4</v>
      </c>
      <c r="DO85" s="1" t="s">
        <v>4</v>
      </c>
      <c r="DP85" s="1" t="s">
        <v>3</v>
      </c>
      <c r="DQ85" s="1" t="s">
        <v>3</v>
      </c>
      <c r="DR85" s="1" t="s">
        <v>3</v>
      </c>
      <c r="DS85" s="1" t="s">
        <v>3</v>
      </c>
      <c r="DT85" s="1" t="s">
        <v>17</v>
      </c>
      <c r="DU85" s="1" t="s">
        <v>3</v>
      </c>
    </row>
    <row r="86" spans="111:125">
      <c r="DG86">
        <v>4</v>
      </c>
      <c r="DH86" s="1" t="s">
        <v>189</v>
      </c>
      <c r="DI86" s="1" t="s">
        <v>281</v>
      </c>
      <c r="DJ86" s="1" t="s">
        <v>282</v>
      </c>
      <c r="DK86" s="1" t="s">
        <v>17</v>
      </c>
      <c r="DL86" s="1" t="s">
        <v>1</v>
      </c>
      <c r="DM86" s="1" t="s">
        <v>34</v>
      </c>
      <c r="DN86" s="1" t="s">
        <v>4</v>
      </c>
      <c r="DO86" s="1" t="s">
        <v>4</v>
      </c>
      <c r="DP86" s="1" t="s">
        <v>3</v>
      </c>
      <c r="DQ86" s="1" t="s">
        <v>3</v>
      </c>
      <c r="DR86" s="1" t="s">
        <v>3</v>
      </c>
      <c r="DS86" s="1" t="s">
        <v>3</v>
      </c>
      <c r="DT86" s="1" t="s">
        <v>17</v>
      </c>
      <c r="DU86" s="1" t="s">
        <v>3</v>
      </c>
    </row>
    <row r="87" spans="111:125">
      <c r="DG87">
        <v>4</v>
      </c>
      <c r="DH87" s="1" t="s">
        <v>189</v>
      </c>
      <c r="DI87" s="1" t="s">
        <v>283</v>
      </c>
      <c r="DJ87" s="1" t="s">
        <v>284</v>
      </c>
      <c r="DK87" s="1" t="s">
        <v>17</v>
      </c>
      <c r="DL87" s="1" t="s">
        <v>1</v>
      </c>
      <c r="DM87" s="1" t="s">
        <v>34</v>
      </c>
      <c r="DN87" s="1" t="s">
        <v>4</v>
      </c>
      <c r="DO87" s="1" t="s">
        <v>4</v>
      </c>
      <c r="DP87" s="1" t="s">
        <v>3</v>
      </c>
      <c r="DQ87" s="1" t="s">
        <v>3</v>
      </c>
      <c r="DR87" s="1" t="s">
        <v>3</v>
      </c>
      <c r="DS87" s="1" t="s">
        <v>3</v>
      </c>
      <c r="DT87" s="1" t="s">
        <v>17</v>
      </c>
      <c r="DU87" s="1" t="s">
        <v>3</v>
      </c>
    </row>
    <row r="88" spans="111:125">
      <c r="DG88">
        <v>4</v>
      </c>
      <c r="DH88" s="1" t="s">
        <v>189</v>
      </c>
      <c r="DI88" s="1" t="s">
        <v>56</v>
      </c>
      <c r="DJ88" s="1" t="s">
        <v>285</v>
      </c>
      <c r="DK88" s="1" t="s">
        <v>17</v>
      </c>
      <c r="DL88" s="1" t="s">
        <v>1</v>
      </c>
      <c r="DM88" s="1" t="s">
        <v>2</v>
      </c>
      <c r="DN88" s="1" t="s">
        <v>4</v>
      </c>
      <c r="DO88" s="1" t="s">
        <v>4</v>
      </c>
      <c r="DP88" s="1" t="s">
        <v>3</v>
      </c>
      <c r="DQ88" s="1" t="s">
        <v>3</v>
      </c>
      <c r="DR88" s="1" t="s">
        <v>3</v>
      </c>
      <c r="DS88" s="1" t="s">
        <v>3</v>
      </c>
      <c r="DT88" s="1" t="s">
        <v>17</v>
      </c>
      <c r="DU88" s="1" t="s">
        <v>3</v>
      </c>
    </row>
    <row r="89" spans="111:125">
      <c r="DG89">
        <v>4</v>
      </c>
      <c r="DH89" s="1" t="s">
        <v>189</v>
      </c>
      <c r="DI89" s="1" t="s">
        <v>286</v>
      </c>
      <c r="DJ89" s="1" t="s">
        <v>287</v>
      </c>
      <c r="DK89" s="1" t="s">
        <v>17</v>
      </c>
      <c r="DL89" s="1" t="s">
        <v>1</v>
      </c>
      <c r="DM89" s="1" t="s">
        <v>34</v>
      </c>
      <c r="DN89" s="1" t="s">
        <v>4</v>
      </c>
      <c r="DO89" s="1" t="s">
        <v>4</v>
      </c>
      <c r="DP89" s="1" t="s">
        <v>3</v>
      </c>
      <c r="DQ89" s="1" t="s">
        <v>3</v>
      </c>
      <c r="DR89" s="1" t="s">
        <v>3</v>
      </c>
      <c r="DS89" s="1" t="s">
        <v>3</v>
      </c>
      <c r="DT89" s="1" t="s">
        <v>17</v>
      </c>
      <c r="DU89" s="1" t="s">
        <v>3</v>
      </c>
    </row>
    <row r="90" spans="111:125">
      <c r="DG90">
        <v>4</v>
      </c>
      <c r="DH90" s="1" t="s">
        <v>189</v>
      </c>
      <c r="DI90" s="1" t="s">
        <v>288</v>
      </c>
      <c r="DJ90" s="1" t="s">
        <v>289</v>
      </c>
      <c r="DK90" s="1" t="s">
        <v>17</v>
      </c>
      <c r="DL90" s="1" t="s">
        <v>1</v>
      </c>
      <c r="DM90" s="1" t="s">
        <v>34</v>
      </c>
      <c r="DN90" s="1" t="s">
        <v>4</v>
      </c>
      <c r="DO90" s="1" t="s">
        <v>4</v>
      </c>
      <c r="DP90" s="1" t="s">
        <v>3</v>
      </c>
      <c r="DQ90" s="1" t="s">
        <v>3</v>
      </c>
      <c r="DR90" s="1" t="s">
        <v>3</v>
      </c>
      <c r="DS90" s="1" t="s">
        <v>3</v>
      </c>
      <c r="DT90" s="1" t="s">
        <v>17</v>
      </c>
      <c r="DU90" s="1" t="s">
        <v>3</v>
      </c>
    </row>
    <row r="91" spans="111:125">
      <c r="DG91">
        <v>4</v>
      </c>
      <c r="DH91" s="1" t="s">
        <v>189</v>
      </c>
      <c r="DI91" s="1" t="s">
        <v>57</v>
      </c>
      <c r="DJ91" s="1" t="s">
        <v>58</v>
      </c>
      <c r="DK91" s="1" t="s">
        <v>17</v>
      </c>
      <c r="DL91" s="1" t="s">
        <v>1</v>
      </c>
      <c r="DM91" s="1" t="s">
        <v>4</v>
      </c>
      <c r="DN91" s="1" t="s">
        <v>4</v>
      </c>
      <c r="DO91" s="1" t="s">
        <v>4</v>
      </c>
      <c r="DP91" s="1" t="s">
        <v>3</v>
      </c>
      <c r="DQ91" s="1" t="s">
        <v>3</v>
      </c>
      <c r="DR91" s="1" t="s">
        <v>3</v>
      </c>
      <c r="DS91" s="1" t="s">
        <v>3</v>
      </c>
      <c r="DT91" s="1" t="s">
        <v>17</v>
      </c>
      <c r="DU91" s="1" t="s">
        <v>3</v>
      </c>
    </row>
    <row r="92" spans="111:125">
      <c r="DG92">
        <v>4</v>
      </c>
      <c r="DH92" s="1" t="s">
        <v>189</v>
      </c>
      <c r="DI92" s="1" t="s">
        <v>59</v>
      </c>
      <c r="DJ92" s="1" t="s">
        <v>60</v>
      </c>
      <c r="DK92" s="1" t="s">
        <v>17</v>
      </c>
      <c r="DL92" s="1" t="s">
        <v>1</v>
      </c>
      <c r="DM92" s="1" t="s">
        <v>2</v>
      </c>
      <c r="DN92" s="1" t="s">
        <v>4</v>
      </c>
      <c r="DO92" s="1" t="s">
        <v>4</v>
      </c>
      <c r="DP92" s="1" t="s">
        <v>3</v>
      </c>
      <c r="DQ92" s="1" t="s">
        <v>3</v>
      </c>
      <c r="DR92" s="1" t="s">
        <v>3</v>
      </c>
      <c r="DS92" s="1" t="s">
        <v>3</v>
      </c>
      <c r="DT92" s="1" t="s">
        <v>17</v>
      </c>
      <c r="DU92" s="1" t="s">
        <v>3</v>
      </c>
    </row>
    <row r="93" spans="111:125">
      <c r="DG93">
        <v>4</v>
      </c>
      <c r="DH93" s="1" t="s">
        <v>189</v>
      </c>
      <c r="DI93" s="1" t="s">
        <v>290</v>
      </c>
      <c r="DJ93" s="1" t="s">
        <v>291</v>
      </c>
      <c r="DK93" s="1" t="s">
        <v>17</v>
      </c>
      <c r="DL93" s="1" t="s">
        <v>1</v>
      </c>
      <c r="DM93" s="1" t="s">
        <v>34</v>
      </c>
      <c r="DN93" s="1" t="s">
        <v>4</v>
      </c>
      <c r="DO93" s="1" t="s">
        <v>4</v>
      </c>
      <c r="DP93" s="1" t="s">
        <v>3</v>
      </c>
      <c r="DQ93" s="1" t="s">
        <v>3</v>
      </c>
      <c r="DR93" s="1" t="s">
        <v>3</v>
      </c>
      <c r="DS93" s="1" t="s">
        <v>3</v>
      </c>
      <c r="DT93" s="1" t="s">
        <v>17</v>
      </c>
      <c r="DU93" s="1" t="s">
        <v>3</v>
      </c>
    </row>
    <row r="94" spans="111:125">
      <c r="DG94">
        <v>4</v>
      </c>
      <c r="DH94" s="1" t="s">
        <v>189</v>
      </c>
      <c r="DI94" s="1" t="s">
        <v>292</v>
      </c>
      <c r="DJ94" s="1" t="s">
        <v>293</v>
      </c>
      <c r="DK94" s="1" t="s">
        <v>17</v>
      </c>
      <c r="DL94" s="1" t="s">
        <v>1</v>
      </c>
      <c r="DM94" s="1" t="s">
        <v>2</v>
      </c>
      <c r="DN94" s="1" t="s">
        <v>4</v>
      </c>
      <c r="DO94" s="1" t="s">
        <v>4</v>
      </c>
      <c r="DP94" s="1" t="s">
        <v>3</v>
      </c>
      <c r="DQ94" s="1" t="s">
        <v>3</v>
      </c>
      <c r="DR94" s="1" t="s">
        <v>3</v>
      </c>
      <c r="DS94" s="1" t="s">
        <v>3</v>
      </c>
      <c r="DT94" s="1" t="s">
        <v>17</v>
      </c>
      <c r="DU94" s="1" t="s">
        <v>3</v>
      </c>
    </row>
    <row r="95" spans="111:125">
      <c r="DG95">
        <v>4</v>
      </c>
      <c r="DH95" s="1" t="s">
        <v>189</v>
      </c>
      <c r="DI95" s="1" t="s">
        <v>294</v>
      </c>
      <c r="DJ95" s="1" t="s">
        <v>295</v>
      </c>
      <c r="DK95" s="1" t="s">
        <v>17</v>
      </c>
      <c r="DL95" s="1" t="s">
        <v>1</v>
      </c>
      <c r="DM95" s="1" t="s">
        <v>2</v>
      </c>
      <c r="DN95" s="1" t="s">
        <v>4</v>
      </c>
      <c r="DO95" s="1" t="s">
        <v>4</v>
      </c>
      <c r="DP95" s="1" t="s">
        <v>3</v>
      </c>
      <c r="DQ95" s="1" t="s">
        <v>3</v>
      </c>
      <c r="DR95" s="1" t="s">
        <v>3</v>
      </c>
      <c r="DS95" s="1" t="s">
        <v>3</v>
      </c>
      <c r="DT95" s="1" t="s">
        <v>17</v>
      </c>
      <c r="DU95" s="1" t="s">
        <v>3</v>
      </c>
    </row>
    <row r="96" spans="111:125">
      <c r="DG96">
        <v>4</v>
      </c>
      <c r="DH96" s="1" t="s">
        <v>189</v>
      </c>
      <c r="DI96" s="1" t="s">
        <v>296</v>
      </c>
      <c r="DJ96" s="1" t="s">
        <v>297</v>
      </c>
      <c r="DK96" s="1" t="s">
        <v>17</v>
      </c>
      <c r="DL96" s="1" t="s">
        <v>1</v>
      </c>
      <c r="DM96" s="1" t="s">
        <v>2</v>
      </c>
      <c r="DN96" s="1" t="s">
        <v>4</v>
      </c>
      <c r="DO96" s="1" t="s">
        <v>4</v>
      </c>
      <c r="DP96" s="1" t="s">
        <v>3</v>
      </c>
      <c r="DQ96" s="1" t="s">
        <v>3</v>
      </c>
      <c r="DR96" s="1" t="s">
        <v>3</v>
      </c>
      <c r="DS96" s="1" t="s">
        <v>3</v>
      </c>
      <c r="DT96" s="1" t="s">
        <v>17</v>
      </c>
      <c r="DU96" s="1" t="s">
        <v>3</v>
      </c>
    </row>
    <row r="97" spans="111:125">
      <c r="DG97">
        <v>4</v>
      </c>
      <c r="DH97" s="1" t="s">
        <v>189</v>
      </c>
      <c r="DI97" s="1" t="s">
        <v>61</v>
      </c>
      <c r="DJ97" s="1" t="s">
        <v>62</v>
      </c>
      <c r="DK97" s="1" t="s">
        <v>17</v>
      </c>
      <c r="DL97" s="1" t="s">
        <v>1</v>
      </c>
      <c r="DM97" s="1" t="s">
        <v>34</v>
      </c>
      <c r="DN97" s="1" t="s">
        <v>4</v>
      </c>
      <c r="DO97" s="1" t="s">
        <v>4</v>
      </c>
      <c r="DP97" s="1" t="s">
        <v>3</v>
      </c>
      <c r="DQ97" s="1" t="s">
        <v>3</v>
      </c>
      <c r="DR97" s="1" t="s">
        <v>3</v>
      </c>
      <c r="DS97" s="1" t="s">
        <v>3</v>
      </c>
      <c r="DT97" s="1" t="s">
        <v>17</v>
      </c>
      <c r="DU97" s="1" t="s">
        <v>3</v>
      </c>
    </row>
    <row r="98" spans="111:125">
      <c r="DG98">
        <v>4</v>
      </c>
      <c r="DH98" s="1" t="s">
        <v>189</v>
      </c>
      <c r="DI98" s="1" t="s">
        <v>298</v>
      </c>
      <c r="DJ98" s="1" t="s">
        <v>299</v>
      </c>
      <c r="DK98" s="1" t="s">
        <v>17</v>
      </c>
      <c r="DL98" s="1" t="s">
        <v>1</v>
      </c>
      <c r="DM98" s="1" t="s">
        <v>4</v>
      </c>
      <c r="DN98" s="1" t="s">
        <v>4</v>
      </c>
      <c r="DO98" s="1" t="s">
        <v>4</v>
      </c>
      <c r="DP98" s="1" t="s">
        <v>3</v>
      </c>
      <c r="DQ98" s="1" t="s">
        <v>3</v>
      </c>
      <c r="DR98" s="1" t="s">
        <v>3</v>
      </c>
      <c r="DS98" s="1" t="s">
        <v>3</v>
      </c>
      <c r="DT98" s="1" t="s">
        <v>17</v>
      </c>
      <c r="DU98" s="1" t="s">
        <v>3</v>
      </c>
    </row>
    <row r="99" spans="111:125">
      <c r="DG99">
        <v>4</v>
      </c>
      <c r="DH99" s="1" t="s">
        <v>189</v>
      </c>
      <c r="DI99" s="1" t="s">
        <v>63</v>
      </c>
      <c r="DJ99" s="1" t="s">
        <v>64</v>
      </c>
      <c r="DK99" s="1" t="s">
        <v>17</v>
      </c>
      <c r="DL99" s="1" t="s">
        <v>1</v>
      </c>
      <c r="DM99" s="1" t="s">
        <v>34</v>
      </c>
      <c r="DN99" s="1" t="s">
        <v>4</v>
      </c>
      <c r="DO99" s="1" t="s">
        <v>4</v>
      </c>
      <c r="DP99" s="1" t="s">
        <v>3</v>
      </c>
      <c r="DQ99" s="1" t="s">
        <v>3</v>
      </c>
      <c r="DR99" s="1" t="s">
        <v>3</v>
      </c>
      <c r="DS99" s="1" t="s">
        <v>3</v>
      </c>
      <c r="DT99" s="1" t="s">
        <v>17</v>
      </c>
      <c r="DU99" s="1" t="s">
        <v>3</v>
      </c>
    </row>
    <row r="100" spans="111:125">
      <c r="DG100">
        <v>4</v>
      </c>
      <c r="DH100" s="1" t="s">
        <v>189</v>
      </c>
      <c r="DI100" s="1" t="s">
        <v>254</v>
      </c>
      <c r="DJ100" s="1" t="s">
        <v>255</v>
      </c>
      <c r="DK100" s="1" t="s">
        <v>17</v>
      </c>
      <c r="DL100" s="1" t="s">
        <v>1</v>
      </c>
      <c r="DM100" s="1" t="s">
        <v>2</v>
      </c>
      <c r="DN100" s="1" t="s">
        <v>4</v>
      </c>
      <c r="DO100" s="1" t="s">
        <v>4</v>
      </c>
      <c r="DP100" s="1" t="s">
        <v>3</v>
      </c>
      <c r="DQ100" s="1" t="s">
        <v>3</v>
      </c>
      <c r="DR100" s="1" t="s">
        <v>3</v>
      </c>
      <c r="DS100" s="1" t="s">
        <v>3</v>
      </c>
      <c r="DT100" s="1" t="s">
        <v>17</v>
      </c>
      <c r="DU100" s="1" t="s">
        <v>3</v>
      </c>
    </row>
    <row r="101" spans="111:125">
      <c r="DG101">
        <v>4</v>
      </c>
      <c r="DH101" s="1" t="s">
        <v>189</v>
      </c>
      <c r="DI101" s="1" t="s">
        <v>65</v>
      </c>
      <c r="DJ101" s="1" t="s">
        <v>66</v>
      </c>
      <c r="DK101" s="1" t="s">
        <v>17</v>
      </c>
      <c r="DL101" s="1" t="s">
        <v>1</v>
      </c>
      <c r="DM101" s="1" t="s">
        <v>34</v>
      </c>
      <c r="DN101" s="1" t="s">
        <v>4</v>
      </c>
      <c r="DO101" s="1" t="s">
        <v>4</v>
      </c>
      <c r="DP101" s="1" t="s">
        <v>3</v>
      </c>
      <c r="DQ101" s="1" t="s">
        <v>3</v>
      </c>
      <c r="DR101" s="1" t="s">
        <v>3</v>
      </c>
      <c r="DS101" s="1" t="s">
        <v>3</v>
      </c>
      <c r="DT101" s="1" t="s">
        <v>17</v>
      </c>
      <c r="DU101" s="1" t="s">
        <v>3</v>
      </c>
    </row>
    <row r="102" spans="111:125">
      <c r="DG102">
        <v>4</v>
      </c>
      <c r="DH102" s="1" t="s">
        <v>189</v>
      </c>
      <c r="DI102" s="1" t="s">
        <v>67</v>
      </c>
      <c r="DJ102" s="1" t="s">
        <v>68</v>
      </c>
      <c r="DK102" s="1" t="s">
        <v>17</v>
      </c>
      <c r="DL102" s="1" t="s">
        <v>1</v>
      </c>
      <c r="DM102" s="1" t="s">
        <v>34</v>
      </c>
      <c r="DN102" s="1" t="s">
        <v>4</v>
      </c>
      <c r="DO102" s="1" t="s">
        <v>4</v>
      </c>
      <c r="DP102" s="1" t="s">
        <v>3</v>
      </c>
      <c r="DQ102" s="1" t="s">
        <v>3</v>
      </c>
      <c r="DR102" s="1" t="s">
        <v>3</v>
      </c>
      <c r="DS102" s="1" t="s">
        <v>3</v>
      </c>
      <c r="DT102" s="1" t="s">
        <v>17</v>
      </c>
      <c r="DU102" s="1" t="s">
        <v>3</v>
      </c>
    </row>
    <row r="103" spans="111:125">
      <c r="DG103">
        <v>4</v>
      </c>
      <c r="DH103" s="1" t="s">
        <v>189</v>
      </c>
      <c r="DI103" s="1" t="s">
        <v>300</v>
      </c>
      <c r="DJ103" s="1" t="s">
        <v>301</v>
      </c>
      <c r="DK103" s="1" t="s">
        <v>17</v>
      </c>
      <c r="DL103" s="1" t="s">
        <v>1</v>
      </c>
      <c r="DM103" s="1" t="s">
        <v>34</v>
      </c>
      <c r="DN103" s="1" t="s">
        <v>4</v>
      </c>
      <c r="DO103" s="1" t="s">
        <v>4</v>
      </c>
      <c r="DP103" s="1" t="s">
        <v>3</v>
      </c>
      <c r="DQ103" s="1" t="s">
        <v>3</v>
      </c>
      <c r="DR103" s="1" t="s">
        <v>3</v>
      </c>
      <c r="DS103" s="1" t="s">
        <v>3</v>
      </c>
      <c r="DT103" s="1" t="s">
        <v>17</v>
      </c>
      <c r="DU103" s="1" t="s">
        <v>3</v>
      </c>
    </row>
    <row r="104" spans="111:125">
      <c r="DG104">
        <v>4</v>
      </c>
      <c r="DH104" s="1" t="s">
        <v>189</v>
      </c>
      <c r="DI104" s="1" t="s">
        <v>302</v>
      </c>
      <c r="DJ104" s="1" t="s">
        <v>303</v>
      </c>
      <c r="DK104" s="1" t="s">
        <v>17</v>
      </c>
      <c r="DL104" s="1" t="s">
        <v>1</v>
      </c>
      <c r="DM104" s="1" t="s">
        <v>34</v>
      </c>
      <c r="DN104" s="1" t="s">
        <v>4</v>
      </c>
      <c r="DO104" s="1" t="s">
        <v>4</v>
      </c>
      <c r="DP104" s="1" t="s">
        <v>3</v>
      </c>
      <c r="DQ104" s="1" t="s">
        <v>3</v>
      </c>
      <c r="DR104" s="1" t="s">
        <v>3</v>
      </c>
      <c r="DS104" s="1" t="s">
        <v>3</v>
      </c>
      <c r="DT104" s="1" t="s">
        <v>17</v>
      </c>
      <c r="DU104" s="1" t="s">
        <v>3</v>
      </c>
    </row>
    <row r="105" spans="111:125">
      <c r="DG105">
        <v>4</v>
      </c>
      <c r="DH105" s="1" t="s">
        <v>189</v>
      </c>
      <c r="DI105" s="1" t="s">
        <v>69</v>
      </c>
      <c r="DJ105" s="1" t="s">
        <v>70</v>
      </c>
      <c r="DK105" s="1" t="s">
        <v>17</v>
      </c>
      <c r="DL105" s="1" t="s">
        <v>1</v>
      </c>
      <c r="DM105" s="1" t="s">
        <v>4</v>
      </c>
      <c r="DN105" s="1" t="s">
        <v>4</v>
      </c>
      <c r="DO105" s="1" t="s">
        <v>4</v>
      </c>
      <c r="DP105" s="1" t="s">
        <v>3</v>
      </c>
      <c r="DQ105" s="1" t="s">
        <v>3</v>
      </c>
      <c r="DR105" s="1" t="s">
        <v>3</v>
      </c>
      <c r="DS105" s="1" t="s">
        <v>3</v>
      </c>
      <c r="DT105" s="1" t="s">
        <v>17</v>
      </c>
      <c r="DU105" s="1" t="s">
        <v>3</v>
      </c>
    </row>
    <row r="106" spans="111:125">
      <c r="DG106">
        <v>4</v>
      </c>
      <c r="DH106" s="1" t="s">
        <v>189</v>
      </c>
      <c r="DI106" s="1" t="s">
        <v>71</v>
      </c>
      <c r="DJ106" s="1" t="s">
        <v>72</v>
      </c>
      <c r="DK106" s="1" t="s">
        <v>17</v>
      </c>
      <c r="DL106" s="1" t="s">
        <v>1</v>
      </c>
      <c r="DM106" s="1" t="s">
        <v>2</v>
      </c>
      <c r="DN106" s="1" t="s">
        <v>4</v>
      </c>
      <c r="DO106" s="1" t="s">
        <v>4</v>
      </c>
      <c r="DP106" s="1" t="s">
        <v>3</v>
      </c>
      <c r="DQ106" s="1" t="s">
        <v>3</v>
      </c>
      <c r="DR106" s="1" t="s">
        <v>3</v>
      </c>
      <c r="DS106" s="1" t="s">
        <v>3</v>
      </c>
      <c r="DT106" s="1" t="s">
        <v>17</v>
      </c>
      <c r="DU106" s="1" t="s">
        <v>3</v>
      </c>
    </row>
    <row r="107" spans="111:125">
      <c r="DG107">
        <v>4</v>
      </c>
      <c r="DH107" s="1" t="s">
        <v>189</v>
      </c>
      <c r="DI107" s="1" t="s">
        <v>73</v>
      </c>
      <c r="DJ107" s="1" t="s">
        <v>74</v>
      </c>
      <c r="DK107" s="1" t="s">
        <v>17</v>
      </c>
      <c r="DL107" s="1" t="s">
        <v>1</v>
      </c>
      <c r="DM107" s="1" t="s">
        <v>4</v>
      </c>
      <c r="DN107" s="1" t="s">
        <v>4</v>
      </c>
      <c r="DO107" s="1" t="s">
        <v>4</v>
      </c>
      <c r="DP107" s="1" t="s">
        <v>3</v>
      </c>
      <c r="DQ107" s="1" t="s">
        <v>3</v>
      </c>
      <c r="DR107" s="1" t="s">
        <v>3</v>
      </c>
      <c r="DS107" s="1" t="s">
        <v>3</v>
      </c>
      <c r="DT107" s="1" t="s">
        <v>17</v>
      </c>
      <c r="DU107" s="1" t="s">
        <v>3</v>
      </c>
    </row>
    <row r="108" spans="111:125">
      <c r="DG108">
        <v>4</v>
      </c>
      <c r="DH108" s="1" t="s">
        <v>189</v>
      </c>
      <c r="DI108" s="1" t="s">
        <v>75</v>
      </c>
      <c r="DJ108" s="1" t="s">
        <v>76</v>
      </c>
      <c r="DK108" s="1" t="s">
        <v>17</v>
      </c>
      <c r="DL108" s="1" t="s">
        <v>1</v>
      </c>
      <c r="DM108" s="1" t="s">
        <v>34</v>
      </c>
      <c r="DN108" s="1" t="s">
        <v>4</v>
      </c>
      <c r="DO108" s="1" t="s">
        <v>4</v>
      </c>
      <c r="DP108" s="1" t="s">
        <v>3</v>
      </c>
      <c r="DQ108" s="1" t="s">
        <v>3</v>
      </c>
      <c r="DR108" s="1" t="s">
        <v>3</v>
      </c>
      <c r="DS108" s="1" t="s">
        <v>3</v>
      </c>
      <c r="DT108" s="1" t="s">
        <v>17</v>
      </c>
      <c r="DU108" s="1" t="s">
        <v>3</v>
      </c>
    </row>
    <row r="109" spans="111:125">
      <c r="DG109">
        <v>4</v>
      </c>
      <c r="DH109" s="1" t="s">
        <v>189</v>
      </c>
      <c r="DI109" s="1" t="s">
        <v>77</v>
      </c>
      <c r="DJ109" s="1" t="s">
        <v>78</v>
      </c>
      <c r="DK109" s="1" t="s">
        <v>17</v>
      </c>
      <c r="DL109" s="1" t="s">
        <v>1</v>
      </c>
      <c r="DM109" s="1" t="s">
        <v>4</v>
      </c>
      <c r="DN109" s="1" t="s">
        <v>4</v>
      </c>
      <c r="DO109" s="1" t="s">
        <v>4</v>
      </c>
      <c r="DP109" s="1" t="s">
        <v>3</v>
      </c>
      <c r="DQ109" s="1" t="s">
        <v>3</v>
      </c>
      <c r="DR109" s="1" t="s">
        <v>3</v>
      </c>
      <c r="DS109" s="1" t="s">
        <v>3</v>
      </c>
      <c r="DT109" s="1" t="s">
        <v>17</v>
      </c>
      <c r="DU109" s="1" t="s">
        <v>3</v>
      </c>
    </row>
    <row r="110" spans="111:125">
      <c r="DG110">
        <v>4</v>
      </c>
      <c r="DH110" s="1" t="s">
        <v>189</v>
      </c>
      <c r="DI110" s="1" t="s">
        <v>79</v>
      </c>
      <c r="DJ110" s="1" t="s">
        <v>304</v>
      </c>
      <c r="DK110" s="1" t="s">
        <v>17</v>
      </c>
      <c r="DL110" s="1" t="s">
        <v>1</v>
      </c>
      <c r="DM110" s="1" t="s">
        <v>34</v>
      </c>
      <c r="DN110" s="1" t="s">
        <v>4</v>
      </c>
      <c r="DO110" s="1" t="s">
        <v>4</v>
      </c>
      <c r="DP110" s="1" t="s">
        <v>3</v>
      </c>
      <c r="DQ110" s="1" t="s">
        <v>3</v>
      </c>
      <c r="DR110" s="1" t="s">
        <v>3</v>
      </c>
      <c r="DS110" s="1" t="s">
        <v>3</v>
      </c>
      <c r="DT110" s="1" t="s">
        <v>17</v>
      </c>
      <c r="DU110" s="1" t="s">
        <v>3</v>
      </c>
    </row>
    <row r="111" spans="111:125">
      <c r="DG111">
        <v>4</v>
      </c>
      <c r="DH111" s="1" t="s">
        <v>189</v>
      </c>
      <c r="DI111" s="1" t="s">
        <v>305</v>
      </c>
      <c r="DJ111" s="1" t="s">
        <v>306</v>
      </c>
      <c r="DK111" s="1" t="s">
        <v>17</v>
      </c>
      <c r="DL111" s="1" t="s">
        <v>1</v>
      </c>
      <c r="DM111" s="1" t="s">
        <v>34</v>
      </c>
      <c r="DN111" s="1" t="s">
        <v>4</v>
      </c>
      <c r="DO111" s="1" t="s">
        <v>4</v>
      </c>
      <c r="DP111" s="1" t="s">
        <v>3</v>
      </c>
      <c r="DQ111" s="1" t="s">
        <v>3</v>
      </c>
      <c r="DR111" s="1" t="s">
        <v>3</v>
      </c>
      <c r="DS111" s="1" t="s">
        <v>3</v>
      </c>
      <c r="DT111" s="1" t="s">
        <v>17</v>
      </c>
      <c r="DU111" s="1" t="s">
        <v>3</v>
      </c>
    </row>
    <row r="112" spans="111:125">
      <c r="DG112">
        <v>4</v>
      </c>
      <c r="DH112" s="1" t="s">
        <v>189</v>
      </c>
      <c r="DI112" s="1" t="s">
        <v>80</v>
      </c>
      <c r="DJ112" s="1" t="s">
        <v>81</v>
      </c>
      <c r="DK112" s="1" t="s">
        <v>17</v>
      </c>
      <c r="DL112" s="1" t="s">
        <v>1</v>
      </c>
      <c r="DM112" s="1" t="s">
        <v>34</v>
      </c>
      <c r="DN112" s="1" t="s">
        <v>4</v>
      </c>
      <c r="DO112" s="1" t="s">
        <v>4</v>
      </c>
      <c r="DP112" s="1" t="s">
        <v>3</v>
      </c>
      <c r="DQ112" s="1" t="s">
        <v>3</v>
      </c>
      <c r="DR112" s="1" t="s">
        <v>3</v>
      </c>
      <c r="DS112" s="1" t="s">
        <v>3</v>
      </c>
      <c r="DT112" s="1" t="s">
        <v>17</v>
      </c>
      <c r="DU112" s="1" t="s">
        <v>3</v>
      </c>
    </row>
    <row r="113" spans="111:125">
      <c r="DG113">
        <v>4</v>
      </c>
      <c r="DH113" s="1" t="s">
        <v>189</v>
      </c>
      <c r="DI113" s="1" t="s">
        <v>307</v>
      </c>
      <c r="DJ113" s="1" t="s">
        <v>308</v>
      </c>
      <c r="DK113" s="1" t="s">
        <v>17</v>
      </c>
      <c r="DL113" s="1" t="s">
        <v>1</v>
      </c>
      <c r="DM113" s="1" t="s">
        <v>34</v>
      </c>
      <c r="DN113" s="1" t="s">
        <v>4</v>
      </c>
      <c r="DO113" s="1" t="s">
        <v>4</v>
      </c>
      <c r="DP113" s="1" t="s">
        <v>3</v>
      </c>
      <c r="DQ113" s="1" t="s">
        <v>3</v>
      </c>
      <c r="DR113" s="1" t="s">
        <v>3</v>
      </c>
      <c r="DS113" s="1" t="s">
        <v>3</v>
      </c>
      <c r="DT113" s="1" t="s">
        <v>17</v>
      </c>
      <c r="DU113" s="1" t="s">
        <v>3</v>
      </c>
    </row>
    <row r="114" spans="111:125">
      <c r="DG114">
        <v>4</v>
      </c>
      <c r="DH114" s="1" t="s">
        <v>189</v>
      </c>
      <c r="DI114" s="1" t="s">
        <v>25</v>
      </c>
      <c r="DJ114" s="1" t="s">
        <v>258</v>
      </c>
      <c r="DK114" s="1" t="s">
        <v>17</v>
      </c>
      <c r="DL114" s="1" t="s">
        <v>1</v>
      </c>
      <c r="DM114" s="1" t="s">
        <v>34</v>
      </c>
      <c r="DN114" s="1" t="s">
        <v>4</v>
      </c>
      <c r="DO114" s="1" t="s">
        <v>4</v>
      </c>
      <c r="DP114" s="1" t="s">
        <v>3</v>
      </c>
      <c r="DQ114" s="1" t="s">
        <v>3</v>
      </c>
      <c r="DR114" s="1" t="s">
        <v>3</v>
      </c>
      <c r="DS114" s="1" t="s">
        <v>3</v>
      </c>
      <c r="DT114" s="1" t="s">
        <v>17</v>
      </c>
      <c r="DU114" s="1" t="s">
        <v>3</v>
      </c>
    </row>
    <row r="115" spans="111:125">
      <c r="DG115">
        <v>4</v>
      </c>
      <c r="DH115" s="1" t="s">
        <v>189</v>
      </c>
      <c r="DI115" s="1" t="s">
        <v>82</v>
      </c>
      <c r="DJ115" s="1" t="s">
        <v>83</v>
      </c>
      <c r="DK115" s="1" t="s">
        <v>17</v>
      </c>
      <c r="DL115" s="1" t="s">
        <v>1</v>
      </c>
      <c r="DM115" s="1" t="s">
        <v>34</v>
      </c>
      <c r="DN115" s="1" t="s">
        <v>4</v>
      </c>
      <c r="DO115" s="1" t="s">
        <v>4</v>
      </c>
      <c r="DP115" s="1" t="s">
        <v>3</v>
      </c>
      <c r="DQ115" s="1" t="s">
        <v>3</v>
      </c>
      <c r="DR115" s="1" t="s">
        <v>3</v>
      </c>
      <c r="DS115" s="1" t="s">
        <v>3</v>
      </c>
      <c r="DT115" s="1" t="s">
        <v>17</v>
      </c>
      <c r="DU115" s="1" t="s">
        <v>3</v>
      </c>
    </row>
    <row r="116" spans="111:125">
      <c r="DG116">
        <v>4</v>
      </c>
      <c r="DH116" s="1" t="s">
        <v>189</v>
      </c>
      <c r="DI116" s="1" t="s">
        <v>84</v>
      </c>
      <c r="DJ116" s="1" t="s">
        <v>85</v>
      </c>
      <c r="DK116" s="1" t="s">
        <v>17</v>
      </c>
      <c r="DL116" s="1" t="s">
        <v>1</v>
      </c>
      <c r="DM116" s="1" t="s">
        <v>4</v>
      </c>
      <c r="DN116" s="1" t="s">
        <v>4</v>
      </c>
      <c r="DO116" s="1" t="s">
        <v>4</v>
      </c>
      <c r="DP116" s="1" t="s">
        <v>3</v>
      </c>
      <c r="DQ116" s="1" t="s">
        <v>3</v>
      </c>
      <c r="DR116" s="1" t="s">
        <v>3</v>
      </c>
      <c r="DS116" s="1" t="s">
        <v>3</v>
      </c>
      <c r="DT116" s="1" t="s">
        <v>17</v>
      </c>
      <c r="DU116" s="1" t="s">
        <v>3</v>
      </c>
    </row>
    <row r="117" spans="111:125">
      <c r="DG117">
        <v>4</v>
      </c>
      <c r="DH117" s="1" t="s">
        <v>189</v>
      </c>
      <c r="DI117" s="1" t="s">
        <v>309</v>
      </c>
      <c r="DJ117" s="1" t="s">
        <v>310</v>
      </c>
      <c r="DK117" s="1" t="s">
        <v>17</v>
      </c>
      <c r="DL117" s="1" t="s">
        <v>1</v>
      </c>
      <c r="DM117" s="1" t="s">
        <v>34</v>
      </c>
      <c r="DN117" s="1" t="s">
        <v>4</v>
      </c>
      <c r="DO117" s="1" t="s">
        <v>4</v>
      </c>
      <c r="DP117" s="1" t="s">
        <v>3</v>
      </c>
      <c r="DQ117" s="1" t="s">
        <v>3</v>
      </c>
      <c r="DR117" s="1" t="s">
        <v>3</v>
      </c>
      <c r="DS117" s="1" t="s">
        <v>3</v>
      </c>
      <c r="DT117" s="1" t="s">
        <v>17</v>
      </c>
      <c r="DU117" s="1" t="s">
        <v>3</v>
      </c>
    </row>
    <row r="118" spans="111:125">
      <c r="DG118">
        <v>4</v>
      </c>
      <c r="DH118" s="1" t="s">
        <v>189</v>
      </c>
      <c r="DI118" s="1" t="s">
        <v>86</v>
      </c>
      <c r="DJ118" s="1" t="s">
        <v>87</v>
      </c>
      <c r="DK118" s="1" t="s">
        <v>17</v>
      </c>
      <c r="DL118" s="1" t="s">
        <v>1</v>
      </c>
      <c r="DM118" s="1" t="s">
        <v>34</v>
      </c>
      <c r="DN118" s="1" t="s">
        <v>4</v>
      </c>
      <c r="DO118" s="1" t="s">
        <v>4</v>
      </c>
      <c r="DP118" s="1" t="s">
        <v>3</v>
      </c>
      <c r="DQ118" s="1" t="s">
        <v>3</v>
      </c>
      <c r="DR118" s="1" t="s">
        <v>3</v>
      </c>
      <c r="DS118" s="1" t="s">
        <v>3</v>
      </c>
      <c r="DT118" s="1" t="s">
        <v>17</v>
      </c>
      <c r="DU118" s="1" t="s">
        <v>3</v>
      </c>
    </row>
    <row r="119" spans="111:125">
      <c r="DG119">
        <v>4</v>
      </c>
      <c r="DH119" s="1" t="s">
        <v>189</v>
      </c>
      <c r="DI119" s="1" t="s">
        <v>88</v>
      </c>
      <c r="DJ119" s="1" t="s">
        <v>89</v>
      </c>
      <c r="DK119" s="1" t="s">
        <v>17</v>
      </c>
      <c r="DL119" s="1" t="s">
        <v>1</v>
      </c>
      <c r="DM119" s="1" t="s">
        <v>34</v>
      </c>
      <c r="DN119" s="1" t="s">
        <v>4</v>
      </c>
      <c r="DO119" s="1" t="s">
        <v>4</v>
      </c>
      <c r="DP119" s="1" t="s">
        <v>3</v>
      </c>
      <c r="DQ119" s="1" t="s">
        <v>3</v>
      </c>
      <c r="DR119" s="1" t="s">
        <v>3</v>
      </c>
      <c r="DS119" s="1" t="s">
        <v>3</v>
      </c>
      <c r="DT119" s="1" t="s">
        <v>17</v>
      </c>
      <c r="DU119" s="1" t="s">
        <v>3</v>
      </c>
    </row>
    <row r="120" spans="111:125">
      <c r="DG120">
        <v>4</v>
      </c>
      <c r="DH120" s="1" t="s">
        <v>189</v>
      </c>
      <c r="DI120" s="1" t="s">
        <v>90</v>
      </c>
      <c r="DJ120" s="1" t="s">
        <v>91</v>
      </c>
      <c r="DK120" s="1" t="s">
        <v>17</v>
      </c>
      <c r="DL120" s="1" t="s">
        <v>1</v>
      </c>
      <c r="DM120" s="1" t="s">
        <v>34</v>
      </c>
      <c r="DN120" s="1" t="s">
        <v>4</v>
      </c>
      <c r="DO120" s="1" t="s">
        <v>4</v>
      </c>
      <c r="DP120" s="1" t="s">
        <v>3</v>
      </c>
      <c r="DQ120" s="1" t="s">
        <v>3</v>
      </c>
      <c r="DR120" s="1" t="s">
        <v>3</v>
      </c>
      <c r="DS120" s="1" t="s">
        <v>3</v>
      </c>
      <c r="DT120" s="1" t="s">
        <v>17</v>
      </c>
      <c r="DU120" s="1" t="s">
        <v>3</v>
      </c>
    </row>
    <row r="121" spans="111:125">
      <c r="DG121">
        <v>4</v>
      </c>
      <c r="DH121" s="1" t="s">
        <v>189</v>
      </c>
      <c r="DI121" s="1" t="s">
        <v>311</v>
      </c>
      <c r="DJ121" s="1" t="s">
        <v>312</v>
      </c>
      <c r="DK121" s="1" t="s">
        <v>17</v>
      </c>
      <c r="DL121" s="1" t="s">
        <v>1</v>
      </c>
      <c r="DM121" s="1" t="s">
        <v>34</v>
      </c>
      <c r="DN121" s="1" t="s">
        <v>4</v>
      </c>
      <c r="DO121" s="1" t="s">
        <v>4</v>
      </c>
      <c r="DP121" s="1" t="s">
        <v>3</v>
      </c>
      <c r="DQ121" s="1" t="s">
        <v>3</v>
      </c>
      <c r="DR121" s="1" t="s">
        <v>3</v>
      </c>
      <c r="DS121" s="1" t="s">
        <v>3</v>
      </c>
      <c r="DT121" s="1" t="s">
        <v>17</v>
      </c>
      <c r="DU121" s="1" t="s">
        <v>3</v>
      </c>
    </row>
    <row r="122" spans="111:125">
      <c r="DG122">
        <v>4</v>
      </c>
      <c r="DH122" s="1" t="s">
        <v>189</v>
      </c>
      <c r="DI122" s="1" t="s">
        <v>313</v>
      </c>
      <c r="DJ122" s="1" t="s">
        <v>314</v>
      </c>
      <c r="DK122" s="1" t="s">
        <v>17</v>
      </c>
      <c r="DL122" s="1" t="s">
        <v>1</v>
      </c>
      <c r="DM122" s="1" t="s">
        <v>2</v>
      </c>
      <c r="DN122" s="1" t="s">
        <v>4</v>
      </c>
      <c r="DO122" s="1" t="s">
        <v>4</v>
      </c>
      <c r="DP122" s="1" t="s">
        <v>3</v>
      </c>
      <c r="DQ122" s="1" t="s">
        <v>3</v>
      </c>
      <c r="DR122" s="1" t="s">
        <v>3</v>
      </c>
      <c r="DS122" s="1" t="s">
        <v>3</v>
      </c>
      <c r="DT122" s="1" t="s">
        <v>17</v>
      </c>
      <c r="DU122" s="1" t="s">
        <v>3</v>
      </c>
    </row>
    <row r="123" spans="111:125">
      <c r="DG123">
        <v>4</v>
      </c>
      <c r="DH123" s="1" t="s">
        <v>189</v>
      </c>
      <c r="DI123" s="1" t="s">
        <v>315</v>
      </c>
      <c r="DJ123" s="1" t="s">
        <v>316</v>
      </c>
      <c r="DK123" s="1" t="s">
        <v>17</v>
      </c>
      <c r="DL123" s="1" t="s">
        <v>1</v>
      </c>
      <c r="DM123" s="1" t="s">
        <v>4</v>
      </c>
      <c r="DN123" s="1" t="s">
        <v>4</v>
      </c>
      <c r="DO123" s="1" t="s">
        <v>4</v>
      </c>
      <c r="DP123" s="1" t="s">
        <v>3</v>
      </c>
      <c r="DQ123" s="1" t="s">
        <v>3</v>
      </c>
      <c r="DR123" s="1" t="s">
        <v>3</v>
      </c>
      <c r="DS123" s="1" t="s">
        <v>3</v>
      </c>
      <c r="DT123" s="1" t="s">
        <v>17</v>
      </c>
      <c r="DU123" s="1" t="s">
        <v>3</v>
      </c>
    </row>
    <row r="124" spans="111:125">
      <c r="DG124">
        <v>4</v>
      </c>
      <c r="DH124" s="1" t="s">
        <v>189</v>
      </c>
      <c r="DI124" s="1" t="s">
        <v>92</v>
      </c>
      <c r="DJ124" s="1" t="s">
        <v>93</v>
      </c>
      <c r="DK124" s="1" t="s">
        <v>17</v>
      </c>
      <c r="DL124" s="1" t="s">
        <v>1</v>
      </c>
      <c r="DM124" s="1" t="s">
        <v>34</v>
      </c>
      <c r="DN124" s="1" t="s">
        <v>4</v>
      </c>
      <c r="DO124" s="1" t="s">
        <v>4</v>
      </c>
      <c r="DP124" s="1" t="s">
        <v>3</v>
      </c>
      <c r="DQ124" s="1" t="s">
        <v>3</v>
      </c>
      <c r="DR124" s="1" t="s">
        <v>3</v>
      </c>
      <c r="DS124" s="1" t="s">
        <v>3</v>
      </c>
      <c r="DT124" s="1" t="s">
        <v>17</v>
      </c>
      <c r="DU124" s="1" t="s">
        <v>3</v>
      </c>
    </row>
    <row r="125" spans="111:125">
      <c r="DG125">
        <v>4</v>
      </c>
      <c r="DH125" s="1" t="s">
        <v>189</v>
      </c>
      <c r="DI125" s="1" t="s">
        <v>94</v>
      </c>
      <c r="DJ125" s="1" t="s">
        <v>95</v>
      </c>
      <c r="DK125" s="1" t="s">
        <v>17</v>
      </c>
      <c r="DL125" s="1" t="s">
        <v>1</v>
      </c>
      <c r="DM125" s="1" t="s">
        <v>2</v>
      </c>
      <c r="DN125" s="1" t="s">
        <v>4</v>
      </c>
      <c r="DO125" s="1" t="s">
        <v>4</v>
      </c>
      <c r="DP125" s="1" t="s">
        <v>3</v>
      </c>
      <c r="DQ125" s="1" t="s">
        <v>3</v>
      </c>
      <c r="DR125" s="1" t="s">
        <v>3</v>
      </c>
      <c r="DS125" s="1" t="s">
        <v>3</v>
      </c>
      <c r="DT125" s="1" t="s">
        <v>17</v>
      </c>
      <c r="DU125" s="1" t="s">
        <v>3</v>
      </c>
    </row>
    <row r="126" spans="111:125">
      <c r="DG126">
        <v>4</v>
      </c>
      <c r="DH126" s="1" t="s">
        <v>189</v>
      </c>
      <c r="DI126" s="1" t="s">
        <v>96</v>
      </c>
      <c r="DJ126" s="1" t="s">
        <v>97</v>
      </c>
      <c r="DK126" s="1" t="s">
        <v>17</v>
      </c>
      <c r="DL126" s="1" t="s">
        <v>1</v>
      </c>
      <c r="DM126" s="1" t="s">
        <v>2</v>
      </c>
      <c r="DN126" s="1" t="s">
        <v>4</v>
      </c>
      <c r="DO126" s="1" t="s">
        <v>4</v>
      </c>
      <c r="DP126" s="1" t="s">
        <v>3</v>
      </c>
      <c r="DQ126" s="1" t="s">
        <v>3</v>
      </c>
      <c r="DR126" s="1" t="s">
        <v>3</v>
      </c>
      <c r="DS126" s="1" t="s">
        <v>3</v>
      </c>
      <c r="DT126" s="1" t="s">
        <v>17</v>
      </c>
      <c r="DU126" s="1" t="s">
        <v>3</v>
      </c>
    </row>
    <row r="127" spans="111:125">
      <c r="DG127">
        <v>4</v>
      </c>
      <c r="DH127" s="1" t="s">
        <v>189</v>
      </c>
      <c r="DI127" s="1" t="s">
        <v>98</v>
      </c>
      <c r="DJ127" s="1" t="s">
        <v>99</v>
      </c>
      <c r="DK127" s="1" t="s">
        <v>17</v>
      </c>
      <c r="DL127" s="1" t="s">
        <v>1</v>
      </c>
      <c r="DM127" s="1" t="s">
        <v>2</v>
      </c>
      <c r="DN127" s="1" t="s">
        <v>4</v>
      </c>
      <c r="DO127" s="1" t="s">
        <v>4</v>
      </c>
      <c r="DP127" s="1" t="s">
        <v>3</v>
      </c>
      <c r="DQ127" s="1" t="s">
        <v>3</v>
      </c>
      <c r="DR127" s="1" t="s">
        <v>3</v>
      </c>
      <c r="DS127" s="1" t="s">
        <v>3</v>
      </c>
      <c r="DT127" s="1" t="s">
        <v>17</v>
      </c>
      <c r="DU127" s="1" t="s">
        <v>3</v>
      </c>
    </row>
    <row r="128" spans="111:125">
      <c r="DG128">
        <v>4</v>
      </c>
      <c r="DH128" s="1" t="s">
        <v>189</v>
      </c>
      <c r="DI128" s="1" t="s">
        <v>100</v>
      </c>
      <c r="DJ128" s="1" t="s">
        <v>101</v>
      </c>
      <c r="DK128" s="1" t="s">
        <v>17</v>
      </c>
      <c r="DL128" s="1" t="s">
        <v>1</v>
      </c>
      <c r="DM128" s="1" t="s">
        <v>2</v>
      </c>
      <c r="DN128" s="1" t="s">
        <v>4</v>
      </c>
      <c r="DO128" s="1" t="s">
        <v>4</v>
      </c>
      <c r="DP128" s="1" t="s">
        <v>3</v>
      </c>
      <c r="DQ128" s="1" t="s">
        <v>3</v>
      </c>
      <c r="DR128" s="1" t="s">
        <v>3</v>
      </c>
      <c r="DS128" s="1" t="s">
        <v>3</v>
      </c>
      <c r="DT128" s="1" t="s">
        <v>17</v>
      </c>
      <c r="DU128" s="1" t="s">
        <v>3</v>
      </c>
    </row>
    <row r="129" spans="111:125">
      <c r="DG129">
        <v>4</v>
      </c>
      <c r="DH129" s="1" t="s">
        <v>189</v>
      </c>
      <c r="DI129" s="1" t="s">
        <v>102</v>
      </c>
      <c r="DJ129" s="1" t="s">
        <v>103</v>
      </c>
      <c r="DK129" s="1" t="s">
        <v>17</v>
      </c>
      <c r="DL129" s="1" t="s">
        <v>1</v>
      </c>
      <c r="DM129" s="1" t="s">
        <v>34</v>
      </c>
      <c r="DN129" s="1" t="s">
        <v>4</v>
      </c>
      <c r="DO129" s="1" t="s">
        <v>4</v>
      </c>
      <c r="DP129" s="1" t="s">
        <v>3</v>
      </c>
      <c r="DQ129" s="1" t="s">
        <v>3</v>
      </c>
      <c r="DR129" s="1" t="s">
        <v>3</v>
      </c>
      <c r="DS129" s="1" t="s">
        <v>3</v>
      </c>
      <c r="DT129" s="1" t="s">
        <v>17</v>
      </c>
      <c r="DU129" s="1" t="s">
        <v>3</v>
      </c>
    </row>
    <row r="130" spans="111:125">
      <c r="DG130">
        <v>4</v>
      </c>
      <c r="DH130" s="1" t="s">
        <v>189</v>
      </c>
      <c r="DI130" s="1" t="s">
        <v>104</v>
      </c>
      <c r="DJ130" s="1" t="s">
        <v>105</v>
      </c>
      <c r="DK130" s="1" t="s">
        <v>17</v>
      </c>
      <c r="DL130" s="1" t="s">
        <v>1</v>
      </c>
      <c r="DM130" s="1" t="s">
        <v>34</v>
      </c>
      <c r="DN130" s="1" t="s">
        <v>4</v>
      </c>
      <c r="DO130" s="1" t="s">
        <v>4</v>
      </c>
      <c r="DP130" s="1" t="s">
        <v>3</v>
      </c>
      <c r="DQ130" s="1" t="s">
        <v>3</v>
      </c>
      <c r="DR130" s="1" t="s">
        <v>3</v>
      </c>
      <c r="DS130" s="1" t="s">
        <v>3</v>
      </c>
      <c r="DT130" s="1" t="s">
        <v>17</v>
      </c>
      <c r="DU130" s="1" t="s">
        <v>3</v>
      </c>
    </row>
    <row r="131" spans="111:125">
      <c r="DG131">
        <v>4</v>
      </c>
      <c r="DH131" s="1" t="s">
        <v>189</v>
      </c>
      <c r="DI131" s="1" t="s">
        <v>106</v>
      </c>
      <c r="DJ131" s="1" t="s">
        <v>107</v>
      </c>
      <c r="DK131" s="1" t="s">
        <v>17</v>
      </c>
      <c r="DL131" s="1" t="s">
        <v>1</v>
      </c>
      <c r="DM131" s="1" t="s">
        <v>34</v>
      </c>
      <c r="DN131" s="1" t="s">
        <v>4</v>
      </c>
      <c r="DO131" s="1" t="s">
        <v>4</v>
      </c>
      <c r="DP131" s="1" t="s">
        <v>3</v>
      </c>
      <c r="DQ131" s="1" t="s">
        <v>3</v>
      </c>
      <c r="DR131" s="1" t="s">
        <v>3</v>
      </c>
      <c r="DS131" s="1" t="s">
        <v>3</v>
      </c>
      <c r="DT131" s="1" t="s">
        <v>17</v>
      </c>
      <c r="DU131" s="1" t="s">
        <v>3</v>
      </c>
    </row>
    <row r="132" spans="111:125">
      <c r="DG132">
        <v>4</v>
      </c>
      <c r="DH132" s="1" t="s">
        <v>189</v>
      </c>
      <c r="DI132" s="1" t="s">
        <v>108</v>
      </c>
      <c r="DJ132" s="1" t="s">
        <v>109</v>
      </c>
      <c r="DK132" s="1" t="s">
        <v>17</v>
      </c>
      <c r="DL132" s="1" t="s">
        <v>1</v>
      </c>
      <c r="DM132" s="1" t="s">
        <v>2</v>
      </c>
      <c r="DN132" s="1" t="s">
        <v>4</v>
      </c>
      <c r="DO132" s="1" t="s">
        <v>4</v>
      </c>
      <c r="DP132" s="1" t="s">
        <v>3</v>
      </c>
      <c r="DQ132" s="1" t="s">
        <v>3</v>
      </c>
      <c r="DR132" s="1" t="s">
        <v>3</v>
      </c>
      <c r="DS132" s="1" t="s">
        <v>3</v>
      </c>
      <c r="DT132" s="1" t="s">
        <v>17</v>
      </c>
      <c r="DU132" s="1" t="s">
        <v>3</v>
      </c>
    </row>
    <row r="133" spans="111:125">
      <c r="DG133">
        <v>4</v>
      </c>
      <c r="DH133" s="1" t="s">
        <v>189</v>
      </c>
      <c r="DI133" s="1" t="s">
        <v>110</v>
      </c>
      <c r="DJ133" s="1" t="s">
        <v>111</v>
      </c>
      <c r="DK133" s="1" t="s">
        <v>17</v>
      </c>
      <c r="DL133" s="1" t="s">
        <v>1</v>
      </c>
      <c r="DM133" s="1" t="s">
        <v>2</v>
      </c>
      <c r="DN133" s="1" t="s">
        <v>4</v>
      </c>
      <c r="DO133" s="1" t="s">
        <v>4</v>
      </c>
      <c r="DP133" s="1" t="s">
        <v>3</v>
      </c>
      <c r="DQ133" s="1" t="s">
        <v>3</v>
      </c>
      <c r="DR133" s="1" t="s">
        <v>3</v>
      </c>
      <c r="DS133" s="1" t="s">
        <v>3</v>
      </c>
      <c r="DT133" s="1" t="s">
        <v>17</v>
      </c>
      <c r="DU133" s="1" t="s">
        <v>3</v>
      </c>
    </row>
    <row r="134" spans="111:125">
      <c r="DG134">
        <v>4</v>
      </c>
      <c r="DH134" s="1" t="s">
        <v>189</v>
      </c>
      <c r="DI134" s="1" t="s">
        <v>112</v>
      </c>
      <c r="DJ134" s="1" t="s">
        <v>113</v>
      </c>
      <c r="DK134" s="1" t="s">
        <v>17</v>
      </c>
      <c r="DL134" s="1" t="s">
        <v>1</v>
      </c>
      <c r="DM134" s="1" t="s">
        <v>2</v>
      </c>
      <c r="DN134" s="1" t="s">
        <v>4</v>
      </c>
      <c r="DO134" s="1" t="s">
        <v>4</v>
      </c>
      <c r="DP134" s="1" t="s">
        <v>3</v>
      </c>
      <c r="DQ134" s="1" t="s">
        <v>3</v>
      </c>
      <c r="DR134" s="1" t="s">
        <v>3</v>
      </c>
      <c r="DS134" s="1" t="s">
        <v>3</v>
      </c>
      <c r="DT134" s="1" t="s">
        <v>17</v>
      </c>
      <c r="DU134" s="1" t="s">
        <v>3</v>
      </c>
    </row>
    <row r="135" spans="111:125">
      <c r="DG135">
        <v>4</v>
      </c>
      <c r="DH135" s="1" t="s">
        <v>189</v>
      </c>
      <c r="DI135" s="1" t="s">
        <v>114</v>
      </c>
      <c r="DJ135" s="1" t="s">
        <v>115</v>
      </c>
      <c r="DK135" s="1" t="s">
        <v>17</v>
      </c>
      <c r="DL135" s="1" t="s">
        <v>1</v>
      </c>
      <c r="DM135" s="1" t="s">
        <v>2</v>
      </c>
      <c r="DN135" s="1" t="s">
        <v>4</v>
      </c>
      <c r="DO135" s="1" t="s">
        <v>4</v>
      </c>
      <c r="DP135" s="1" t="s">
        <v>3</v>
      </c>
      <c r="DQ135" s="1" t="s">
        <v>3</v>
      </c>
      <c r="DR135" s="1" t="s">
        <v>3</v>
      </c>
      <c r="DS135" s="1" t="s">
        <v>3</v>
      </c>
      <c r="DT135" s="1" t="s">
        <v>17</v>
      </c>
      <c r="DU135" s="1" t="s">
        <v>3</v>
      </c>
    </row>
    <row r="136" spans="111:125">
      <c r="DG136">
        <v>4</v>
      </c>
      <c r="DH136" s="1" t="s">
        <v>189</v>
      </c>
      <c r="DI136" s="1" t="s">
        <v>507</v>
      </c>
      <c r="DJ136" s="1" t="s">
        <v>502</v>
      </c>
      <c r="DK136" s="1" t="s">
        <v>17</v>
      </c>
      <c r="DL136" s="1" t="s">
        <v>1</v>
      </c>
      <c r="DM136" s="1" t="s">
        <v>2</v>
      </c>
      <c r="DN136" s="1" t="s">
        <v>4</v>
      </c>
      <c r="DO136" s="1" t="s">
        <v>4</v>
      </c>
      <c r="DP136" s="1" t="s">
        <v>3</v>
      </c>
      <c r="DQ136" s="1" t="s">
        <v>3</v>
      </c>
      <c r="DR136" s="1" t="s">
        <v>3</v>
      </c>
      <c r="DS136" s="1" t="s">
        <v>3</v>
      </c>
      <c r="DT136" s="1" t="s">
        <v>17</v>
      </c>
      <c r="DU136" s="1" t="s">
        <v>3</v>
      </c>
    </row>
    <row r="137" spans="111:125">
      <c r="DG137">
        <v>4</v>
      </c>
      <c r="DH137" s="1" t="s">
        <v>189</v>
      </c>
      <c r="DI137" s="1" t="s">
        <v>508</v>
      </c>
      <c r="DJ137" s="1" t="s">
        <v>521</v>
      </c>
      <c r="DK137" s="1" t="s">
        <v>17</v>
      </c>
      <c r="DL137" s="1" t="s">
        <v>1</v>
      </c>
      <c r="DM137" s="1" t="s">
        <v>4</v>
      </c>
      <c r="DN137" s="1" t="s">
        <v>4</v>
      </c>
      <c r="DO137" s="1" t="s">
        <v>4</v>
      </c>
      <c r="DP137" s="1" t="s">
        <v>3</v>
      </c>
      <c r="DQ137" s="1" t="s">
        <v>3</v>
      </c>
      <c r="DR137" s="1" t="s">
        <v>3</v>
      </c>
      <c r="DS137" s="1" t="s">
        <v>3</v>
      </c>
      <c r="DT137" s="1" t="s">
        <v>17</v>
      </c>
      <c r="DU137" s="1" t="s">
        <v>3</v>
      </c>
    </row>
    <row r="138" spans="111:125">
      <c r="DG138">
        <v>4</v>
      </c>
      <c r="DH138" s="1" t="s">
        <v>7</v>
      </c>
      <c r="DI138" s="1" t="s">
        <v>37</v>
      </c>
      <c r="DJ138" s="1" t="s">
        <v>38</v>
      </c>
      <c r="DK138" s="1" t="s">
        <v>17</v>
      </c>
      <c r="DL138" s="1" t="s">
        <v>1</v>
      </c>
      <c r="DM138" s="1" t="s">
        <v>4</v>
      </c>
      <c r="DN138" s="1" t="s">
        <v>4</v>
      </c>
      <c r="DO138" s="1" t="s">
        <v>4</v>
      </c>
      <c r="DP138" s="1" t="s">
        <v>3</v>
      </c>
      <c r="DQ138" s="1" t="s">
        <v>3</v>
      </c>
      <c r="DR138" s="1" t="s">
        <v>3</v>
      </c>
      <c r="DS138" s="1" t="s">
        <v>3</v>
      </c>
      <c r="DT138" s="1" t="s">
        <v>17</v>
      </c>
      <c r="DU138" s="1" t="s">
        <v>3</v>
      </c>
    </row>
    <row r="139" spans="111:125">
      <c r="DG139">
        <v>4</v>
      </c>
      <c r="DH139" s="1" t="s">
        <v>7</v>
      </c>
      <c r="DI139" s="1" t="s">
        <v>272</v>
      </c>
      <c r="DJ139" s="1" t="s">
        <v>273</v>
      </c>
      <c r="DK139" s="1" t="s">
        <v>17</v>
      </c>
      <c r="DL139" s="1" t="s">
        <v>1</v>
      </c>
      <c r="DM139" s="1" t="s">
        <v>34</v>
      </c>
      <c r="DN139" s="1" t="s">
        <v>4</v>
      </c>
      <c r="DO139" s="1" t="s">
        <v>4</v>
      </c>
      <c r="DP139" s="1" t="s">
        <v>3</v>
      </c>
      <c r="DQ139" s="1" t="s">
        <v>3</v>
      </c>
      <c r="DR139" s="1" t="s">
        <v>3</v>
      </c>
      <c r="DS139" s="1" t="s">
        <v>3</v>
      </c>
      <c r="DT139" s="1" t="s">
        <v>17</v>
      </c>
      <c r="DU139" s="1" t="s">
        <v>3</v>
      </c>
    </row>
    <row r="140" spans="111:125">
      <c r="DG140">
        <v>4</v>
      </c>
      <c r="DH140" s="1" t="s">
        <v>7</v>
      </c>
      <c r="DI140" s="1" t="s">
        <v>274</v>
      </c>
      <c r="DJ140" s="1" t="s">
        <v>275</v>
      </c>
      <c r="DK140" s="1" t="s">
        <v>17</v>
      </c>
      <c r="DL140" s="1" t="s">
        <v>1</v>
      </c>
      <c r="DM140" s="1" t="s">
        <v>34</v>
      </c>
      <c r="DN140" s="1" t="s">
        <v>4</v>
      </c>
      <c r="DO140" s="1" t="s">
        <v>4</v>
      </c>
      <c r="DP140" s="1" t="s">
        <v>3</v>
      </c>
      <c r="DQ140" s="1" t="s">
        <v>3</v>
      </c>
      <c r="DR140" s="1" t="s">
        <v>3</v>
      </c>
      <c r="DS140" s="1" t="s">
        <v>3</v>
      </c>
      <c r="DT140" s="1" t="s">
        <v>17</v>
      </c>
      <c r="DU140" s="1" t="s">
        <v>3</v>
      </c>
    </row>
    <row r="141" spans="111:125">
      <c r="DG141">
        <v>4</v>
      </c>
      <c r="DH141" s="1" t="s">
        <v>7</v>
      </c>
      <c r="DI141" s="1" t="s">
        <v>242</v>
      </c>
      <c r="DJ141" s="1" t="s">
        <v>243</v>
      </c>
      <c r="DK141" s="1" t="s">
        <v>17</v>
      </c>
      <c r="DL141" s="1" t="s">
        <v>1</v>
      </c>
      <c r="DM141" s="1" t="s">
        <v>34</v>
      </c>
      <c r="DN141" s="1" t="s">
        <v>4</v>
      </c>
      <c r="DO141" s="1" t="s">
        <v>4</v>
      </c>
      <c r="DP141" s="1" t="s">
        <v>3</v>
      </c>
      <c r="DQ141" s="1" t="s">
        <v>3</v>
      </c>
      <c r="DR141" s="1" t="s">
        <v>3</v>
      </c>
      <c r="DS141" s="1" t="s">
        <v>3</v>
      </c>
      <c r="DT141" s="1" t="s">
        <v>17</v>
      </c>
      <c r="DU141" s="1" t="s">
        <v>3</v>
      </c>
    </row>
    <row r="142" spans="111:125">
      <c r="DG142">
        <v>4</v>
      </c>
      <c r="DH142" s="1" t="s">
        <v>7</v>
      </c>
      <c r="DI142" s="1" t="s">
        <v>276</v>
      </c>
      <c r="DJ142" s="1" t="s">
        <v>277</v>
      </c>
      <c r="DK142" s="1" t="s">
        <v>17</v>
      </c>
      <c r="DL142" s="1" t="s">
        <v>1</v>
      </c>
      <c r="DM142" s="1" t="s">
        <v>2</v>
      </c>
      <c r="DN142" s="1" t="s">
        <v>4</v>
      </c>
      <c r="DO142" s="1" t="s">
        <v>4</v>
      </c>
      <c r="DP142" s="1" t="s">
        <v>3</v>
      </c>
      <c r="DQ142" s="1" t="s">
        <v>3</v>
      </c>
      <c r="DR142" s="1" t="s">
        <v>3</v>
      </c>
      <c r="DS142" s="1" t="s">
        <v>3</v>
      </c>
      <c r="DT142" s="1" t="s">
        <v>17</v>
      </c>
      <c r="DU142" s="1" t="s">
        <v>3</v>
      </c>
    </row>
    <row r="143" spans="111:125">
      <c r="DG143">
        <v>4</v>
      </c>
      <c r="DH143" s="1" t="s">
        <v>7</v>
      </c>
      <c r="DI143" s="1" t="s">
        <v>39</v>
      </c>
      <c r="DJ143" s="1" t="s">
        <v>40</v>
      </c>
      <c r="DK143" s="1" t="s">
        <v>17</v>
      </c>
      <c r="DL143" s="1" t="s">
        <v>1</v>
      </c>
      <c r="DM143" s="1" t="s">
        <v>31</v>
      </c>
      <c r="DN143" s="1" t="s">
        <v>4</v>
      </c>
      <c r="DO143" s="1" t="s">
        <v>4</v>
      </c>
      <c r="DP143" s="1" t="s">
        <v>3</v>
      </c>
      <c r="DQ143" s="1" t="s">
        <v>3</v>
      </c>
      <c r="DR143" s="1" t="s">
        <v>3</v>
      </c>
      <c r="DS143" s="1" t="s">
        <v>3</v>
      </c>
      <c r="DT143" s="1" t="s">
        <v>17</v>
      </c>
      <c r="DU143" s="1" t="s">
        <v>3</v>
      </c>
    </row>
    <row r="144" spans="111:125">
      <c r="DG144">
        <v>4</v>
      </c>
      <c r="DH144" s="1" t="s">
        <v>7</v>
      </c>
      <c r="DI144" s="1" t="s">
        <v>41</v>
      </c>
      <c r="DJ144" s="1" t="s">
        <v>42</v>
      </c>
      <c r="DK144" s="1" t="s">
        <v>17</v>
      </c>
      <c r="DL144" s="1" t="s">
        <v>1</v>
      </c>
      <c r="DM144" s="1" t="s">
        <v>34</v>
      </c>
      <c r="DN144" s="1" t="s">
        <v>4</v>
      </c>
      <c r="DO144" s="1" t="s">
        <v>4</v>
      </c>
      <c r="DP144" s="1" t="s">
        <v>3</v>
      </c>
      <c r="DQ144" s="1" t="s">
        <v>3</v>
      </c>
      <c r="DR144" s="1" t="s">
        <v>3</v>
      </c>
      <c r="DS144" s="1" t="s">
        <v>3</v>
      </c>
      <c r="DT144" s="1" t="s">
        <v>17</v>
      </c>
      <c r="DU144" s="1" t="s">
        <v>3</v>
      </c>
    </row>
    <row r="145" spans="111:125">
      <c r="DG145">
        <v>4</v>
      </c>
      <c r="DH145" s="1" t="s">
        <v>7</v>
      </c>
      <c r="DI145" s="1" t="s">
        <v>278</v>
      </c>
      <c r="DJ145" s="1" t="s">
        <v>279</v>
      </c>
      <c r="DK145" s="1" t="s">
        <v>17</v>
      </c>
      <c r="DL145" s="1" t="s">
        <v>1</v>
      </c>
      <c r="DM145" s="1" t="s">
        <v>34</v>
      </c>
      <c r="DN145" s="1" t="s">
        <v>4</v>
      </c>
      <c r="DO145" s="1" t="s">
        <v>4</v>
      </c>
      <c r="DP145" s="1" t="s">
        <v>3</v>
      </c>
      <c r="DQ145" s="1" t="s">
        <v>3</v>
      </c>
      <c r="DR145" s="1" t="s">
        <v>3</v>
      </c>
      <c r="DS145" s="1" t="s">
        <v>3</v>
      </c>
      <c r="DT145" s="1" t="s">
        <v>17</v>
      </c>
      <c r="DU145" s="1" t="s">
        <v>3</v>
      </c>
    </row>
    <row r="146" spans="111:125">
      <c r="DG146">
        <v>4</v>
      </c>
      <c r="DH146" s="1" t="s">
        <v>7</v>
      </c>
      <c r="DI146" s="1" t="s">
        <v>43</v>
      </c>
      <c r="DJ146" s="1" t="s">
        <v>44</v>
      </c>
      <c r="DK146" s="1" t="s">
        <v>17</v>
      </c>
      <c r="DL146" s="1" t="s">
        <v>1</v>
      </c>
      <c r="DM146" s="1" t="s">
        <v>4</v>
      </c>
      <c r="DN146" s="1" t="s">
        <v>4</v>
      </c>
      <c r="DO146" s="1" t="s">
        <v>4</v>
      </c>
      <c r="DP146" s="1" t="s">
        <v>3</v>
      </c>
      <c r="DQ146" s="1" t="s">
        <v>3</v>
      </c>
      <c r="DR146" s="1" t="s">
        <v>3</v>
      </c>
      <c r="DS146" s="1" t="s">
        <v>3</v>
      </c>
      <c r="DT146" s="1" t="s">
        <v>17</v>
      </c>
      <c r="DU146" s="1" t="s">
        <v>3</v>
      </c>
    </row>
    <row r="147" spans="111:125">
      <c r="DG147">
        <v>4</v>
      </c>
      <c r="DH147" s="1" t="s">
        <v>7</v>
      </c>
      <c r="DI147" s="1" t="s">
        <v>45</v>
      </c>
      <c r="DJ147" s="1" t="s">
        <v>46</v>
      </c>
      <c r="DK147" s="1" t="s">
        <v>17</v>
      </c>
      <c r="DL147" s="1" t="s">
        <v>1</v>
      </c>
      <c r="DM147" s="1" t="s">
        <v>34</v>
      </c>
      <c r="DN147" s="1" t="s">
        <v>4</v>
      </c>
      <c r="DO147" s="1" t="s">
        <v>4</v>
      </c>
      <c r="DP147" s="1" t="s">
        <v>3</v>
      </c>
      <c r="DQ147" s="1" t="s">
        <v>3</v>
      </c>
      <c r="DR147" s="1" t="s">
        <v>3</v>
      </c>
      <c r="DS147" s="1" t="s">
        <v>3</v>
      </c>
      <c r="DT147" s="1" t="s">
        <v>17</v>
      </c>
      <c r="DU147" s="1" t="s">
        <v>3</v>
      </c>
    </row>
    <row r="148" spans="111:125">
      <c r="DG148">
        <v>4</v>
      </c>
      <c r="DH148" s="1" t="s">
        <v>7</v>
      </c>
      <c r="DI148" s="1" t="s">
        <v>47</v>
      </c>
      <c r="DJ148" s="1" t="s">
        <v>48</v>
      </c>
      <c r="DK148" s="1" t="s">
        <v>17</v>
      </c>
      <c r="DL148" s="1" t="s">
        <v>1</v>
      </c>
      <c r="DM148" s="1" t="s">
        <v>34</v>
      </c>
      <c r="DN148" s="1" t="s">
        <v>4</v>
      </c>
      <c r="DO148" s="1" t="s">
        <v>4</v>
      </c>
      <c r="DP148" s="1" t="s">
        <v>3</v>
      </c>
      <c r="DQ148" s="1" t="s">
        <v>3</v>
      </c>
      <c r="DR148" s="1" t="s">
        <v>3</v>
      </c>
      <c r="DS148" s="1" t="s">
        <v>3</v>
      </c>
      <c r="DT148" s="1" t="s">
        <v>17</v>
      </c>
      <c r="DU148" s="1" t="s">
        <v>3</v>
      </c>
    </row>
    <row r="149" spans="111:125">
      <c r="DG149">
        <v>4</v>
      </c>
      <c r="DH149" s="1" t="s">
        <v>7</v>
      </c>
      <c r="DI149" s="1" t="s">
        <v>49</v>
      </c>
      <c r="DJ149" s="1" t="s">
        <v>50</v>
      </c>
      <c r="DK149" s="1" t="s">
        <v>17</v>
      </c>
      <c r="DL149" s="1" t="s">
        <v>1</v>
      </c>
      <c r="DM149" s="1" t="s">
        <v>4</v>
      </c>
      <c r="DN149" s="1" t="s">
        <v>4</v>
      </c>
      <c r="DO149" s="1" t="s">
        <v>4</v>
      </c>
      <c r="DP149" s="1" t="s">
        <v>3</v>
      </c>
      <c r="DQ149" s="1" t="s">
        <v>3</v>
      </c>
      <c r="DR149" s="1" t="s">
        <v>3</v>
      </c>
      <c r="DS149" s="1" t="s">
        <v>3</v>
      </c>
      <c r="DT149" s="1" t="s">
        <v>17</v>
      </c>
      <c r="DU149" s="1" t="s">
        <v>3</v>
      </c>
    </row>
    <row r="150" spans="111:125">
      <c r="DG150">
        <v>4</v>
      </c>
      <c r="DH150" s="1" t="s">
        <v>7</v>
      </c>
      <c r="DI150" s="1" t="s">
        <v>51</v>
      </c>
      <c r="DJ150" s="1" t="s">
        <v>52</v>
      </c>
      <c r="DK150" s="1" t="s">
        <v>17</v>
      </c>
      <c r="DL150" s="1" t="s">
        <v>1</v>
      </c>
      <c r="DM150" s="1" t="s">
        <v>2</v>
      </c>
      <c r="DN150" s="1" t="s">
        <v>4</v>
      </c>
      <c r="DO150" s="1" t="s">
        <v>4</v>
      </c>
      <c r="DP150" s="1" t="s">
        <v>3</v>
      </c>
      <c r="DQ150" s="1" t="s">
        <v>3</v>
      </c>
      <c r="DR150" s="1" t="s">
        <v>3</v>
      </c>
      <c r="DS150" s="1" t="s">
        <v>3</v>
      </c>
      <c r="DT150" s="1" t="s">
        <v>17</v>
      </c>
      <c r="DU150" s="1" t="s">
        <v>3</v>
      </c>
    </row>
    <row r="151" spans="111:125">
      <c r="DG151">
        <v>4</v>
      </c>
      <c r="DH151" s="1" t="s">
        <v>7</v>
      </c>
      <c r="DI151" s="1" t="s">
        <v>53</v>
      </c>
      <c r="DJ151" s="1" t="s">
        <v>54</v>
      </c>
      <c r="DK151" s="1" t="s">
        <v>17</v>
      </c>
      <c r="DL151" s="1" t="s">
        <v>1</v>
      </c>
      <c r="DM151" s="1" t="s">
        <v>34</v>
      </c>
      <c r="DN151" s="1" t="s">
        <v>4</v>
      </c>
      <c r="DO151" s="1" t="s">
        <v>4</v>
      </c>
      <c r="DP151" s="1" t="s">
        <v>3</v>
      </c>
      <c r="DQ151" s="1" t="s">
        <v>3</v>
      </c>
      <c r="DR151" s="1" t="s">
        <v>3</v>
      </c>
      <c r="DS151" s="1" t="s">
        <v>3</v>
      </c>
      <c r="DT151" s="1" t="s">
        <v>17</v>
      </c>
      <c r="DU151" s="1" t="s">
        <v>3</v>
      </c>
    </row>
    <row r="152" spans="111:125">
      <c r="DG152">
        <v>4</v>
      </c>
      <c r="DH152" s="1" t="s">
        <v>7</v>
      </c>
      <c r="DI152" s="1" t="s">
        <v>55</v>
      </c>
      <c r="DJ152" s="1" t="s">
        <v>280</v>
      </c>
      <c r="DK152" s="1" t="s">
        <v>17</v>
      </c>
      <c r="DL152" s="1" t="s">
        <v>1</v>
      </c>
      <c r="DM152" s="1" t="s">
        <v>24</v>
      </c>
      <c r="DN152" s="1" t="s">
        <v>4</v>
      </c>
      <c r="DO152" s="1" t="s">
        <v>4</v>
      </c>
      <c r="DP152" s="1" t="s">
        <v>3</v>
      </c>
      <c r="DQ152" s="1" t="s">
        <v>3</v>
      </c>
      <c r="DR152" s="1" t="s">
        <v>3</v>
      </c>
      <c r="DS152" s="1" t="s">
        <v>3</v>
      </c>
      <c r="DT152" s="1" t="s">
        <v>17</v>
      </c>
      <c r="DU152" s="1" t="s">
        <v>3</v>
      </c>
    </row>
    <row r="153" spans="111:125">
      <c r="DG153">
        <v>4</v>
      </c>
      <c r="DH153" s="1" t="s">
        <v>7</v>
      </c>
      <c r="DI153" s="1" t="s">
        <v>281</v>
      </c>
      <c r="DJ153" s="1" t="s">
        <v>282</v>
      </c>
      <c r="DK153" s="1" t="s">
        <v>17</v>
      </c>
      <c r="DL153" s="1" t="s">
        <v>1</v>
      </c>
      <c r="DM153" s="1" t="s">
        <v>34</v>
      </c>
      <c r="DN153" s="1" t="s">
        <v>4</v>
      </c>
      <c r="DO153" s="1" t="s">
        <v>4</v>
      </c>
      <c r="DP153" s="1" t="s">
        <v>3</v>
      </c>
      <c r="DQ153" s="1" t="s">
        <v>3</v>
      </c>
      <c r="DR153" s="1" t="s">
        <v>3</v>
      </c>
      <c r="DS153" s="1" t="s">
        <v>3</v>
      </c>
      <c r="DT153" s="1" t="s">
        <v>17</v>
      </c>
      <c r="DU153" s="1" t="s">
        <v>3</v>
      </c>
    </row>
    <row r="154" spans="111:125">
      <c r="DG154">
        <v>4</v>
      </c>
      <c r="DH154" s="1" t="s">
        <v>7</v>
      </c>
      <c r="DI154" s="1" t="s">
        <v>283</v>
      </c>
      <c r="DJ154" s="1" t="s">
        <v>284</v>
      </c>
      <c r="DK154" s="1" t="s">
        <v>17</v>
      </c>
      <c r="DL154" s="1" t="s">
        <v>1</v>
      </c>
      <c r="DM154" s="1" t="s">
        <v>34</v>
      </c>
      <c r="DN154" s="1" t="s">
        <v>4</v>
      </c>
      <c r="DO154" s="1" t="s">
        <v>4</v>
      </c>
      <c r="DP154" s="1" t="s">
        <v>3</v>
      </c>
      <c r="DQ154" s="1" t="s">
        <v>3</v>
      </c>
      <c r="DR154" s="1" t="s">
        <v>3</v>
      </c>
      <c r="DS154" s="1" t="s">
        <v>3</v>
      </c>
      <c r="DT154" s="1" t="s">
        <v>17</v>
      </c>
      <c r="DU154" s="1" t="s">
        <v>3</v>
      </c>
    </row>
    <row r="155" spans="111:125">
      <c r="DG155">
        <v>4</v>
      </c>
      <c r="DH155" s="1" t="s">
        <v>7</v>
      </c>
      <c r="DI155" s="1" t="s">
        <v>56</v>
      </c>
      <c r="DJ155" s="1" t="s">
        <v>285</v>
      </c>
      <c r="DK155" s="1" t="s">
        <v>17</v>
      </c>
      <c r="DL155" s="1" t="s">
        <v>1</v>
      </c>
      <c r="DM155" s="1" t="s">
        <v>2</v>
      </c>
      <c r="DN155" s="1" t="s">
        <v>4</v>
      </c>
      <c r="DO155" s="1" t="s">
        <v>4</v>
      </c>
      <c r="DP155" s="1" t="s">
        <v>3</v>
      </c>
      <c r="DQ155" s="1" t="s">
        <v>3</v>
      </c>
      <c r="DR155" s="1" t="s">
        <v>3</v>
      </c>
      <c r="DS155" s="1" t="s">
        <v>3</v>
      </c>
      <c r="DT155" s="1" t="s">
        <v>17</v>
      </c>
      <c r="DU155" s="1" t="s">
        <v>3</v>
      </c>
    </row>
    <row r="156" spans="111:125">
      <c r="DG156">
        <v>4</v>
      </c>
      <c r="DH156" s="1" t="s">
        <v>7</v>
      </c>
      <c r="DI156" s="1" t="s">
        <v>286</v>
      </c>
      <c r="DJ156" s="1" t="s">
        <v>287</v>
      </c>
      <c r="DK156" s="1" t="s">
        <v>17</v>
      </c>
      <c r="DL156" s="1" t="s">
        <v>1</v>
      </c>
      <c r="DM156" s="1" t="s">
        <v>34</v>
      </c>
      <c r="DN156" s="1" t="s">
        <v>4</v>
      </c>
      <c r="DO156" s="1" t="s">
        <v>4</v>
      </c>
      <c r="DP156" s="1" t="s">
        <v>3</v>
      </c>
      <c r="DQ156" s="1" t="s">
        <v>3</v>
      </c>
      <c r="DR156" s="1" t="s">
        <v>3</v>
      </c>
      <c r="DS156" s="1" t="s">
        <v>3</v>
      </c>
      <c r="DT156" s="1" t="s">
        <v>17</v>
      </c>
      <c r="DU156" s="1" t="s">
        <v>3</v>
      </c>
    </row>
    <row r="157" spans="111:125">
      <c r="DG157">
        <v>4</v>
      </c>
      <c r="DH157" s="1" t="s">
        <v>7</v>
      </c>
      <c r="DI157" s="1" t="s">
        <v>288</v>
      </c>
      <c r="DJ157" s="1" t="s">
        <v>289</v>
      </c>
      <c r="DK157" s="1" t="s">
        <v>17</v>
      </c>
      <c r="DL157" s="1" t="s">
        <v>1</v>
      </c>
      <c r="DM157" s="1" t="s">
        <v>34</v>
      </c>
      <c r="DN157" s="1" t="s">
        <v>4</v>
      </c>
      <c r="DO157" s="1" t="s">
        <v>4</v>
      </c>
      <c r="DP157" s="1" t="s">
        <v>3</v>
      </c>
      <c r="DQ157" s="1" t="s">
        <v>3</v>
      </c>
      <c r="DR157" s="1" t="s">
        <v>3</v>
      </c>
      <c r="DS157" s="1" t="s">
        <v>3</v>
      </c>
      <c r="DT157" s="1" t="s">
        <v>17</v>
      </c>
      <c r="DU157" s="1" t="s">
        <v>3</v>
      </c>
    </row>
    <row r="158" spans="111:125">
      <c r="DG158">
        <v>4</v>
      </c>
      <c r="DH158" s="1" t="s">
        <v>7</v>
      </c>
      <c r="DI158" s="1" t="s">
        <v>57</v>
      </c>
      <c r="DJ158" s="1" t="s">
        <v>58</v>
      </c>
      <c r="DK158" s="1" t="s">
        <v>17</v>
      </c>
      <c r="DL158" s="1" t="s">
        <v>1</v>
      </c>
      <c r="DM158" s="1" t="s">
        <v>4</v>
      </c>
      <c r="DN158" s="1" t="s">
        <v>4</v>
      </c>
      <c r="DO158" s="1" t="s">
        <v>4</v>
      </c>
      <c r="DP158" s="1" t="s">
        <v>3</v>
      </c>
      <c r="DQ158" s="1" t="s">
        <v>3</v>
      </c>
      <c r="DR158" s="1" t="s">
        <v>3</v>
      </c>
      <c r="DS158" s="1" t="s">
        <v>3</v>
      </c>
      <c r="DT158" s="1" t="s">
        <v>17</v>
      </c>
      <c r="DU158" s="1" t="s">
        <v>3</v>
      </c>
    </row>
    <row r="159" spans="111:125">
      <c r="DG159">
        <v>4</v>
      </c>
      <c r="DH159" s="1" t="s">
        <v>7</v>
      </c>
      <c r="DI159" s="1" t="s">
        <v>59</v>
      </c>
      <c r="DJ159" s="1" t="s">
        <v>60</v>
      </c>
      <c r="DK159" s="1" t="s">
        <v>17</v>
      </c>
      <c r="DL159" s="1" t="s">
        <v>1</v>
      </c>
      <c r="DM159" s="1" t="s">
        <v>2</v>
      </c>
      <c r="DN159" s="1" t="s">
        <v>4</v>
      </c>
      <c r="DO159" s="1" t="s">
        <v>4</v>
      </c>
      <c r="DP159" s="1" t="s">
        <v>3</v>
      </c>
      <c r="DQ159" s="1" t="s">
        <v>3</v>
      </c>
      <c r="DR159" s="1" t="s">
        <v>3</v>
      </c>
      <c r="DS159" s="1" t="s">
        <v>3</v>
      </c>
      <c r="DT159" s="1" t="s">
        <v>17</v>
      </c>
      <c r="DU159" s="1" t="s">
        <v>3</v>
      </c>
    </row>
    <row r="160" spans="111:125">
      <c r="DG160">
        <v>4</v>
      </c>
      <c r="DH160" s="1" t="s">
        <v>7</v>
      </c>
      <c r="DI160" s="1" t="s">
        <v>290</v>
      </c>
      <c r="DJ160" s="1" t="s">
        <v>291</v>
      </c>
      <c r="DK160" s="1" t="s">
        <v>17</v>
      </c>
      <c r="DL160" s="1" t="s">
        <v>1</v>
      </c>
      <c r="DM160" s="1" t="s">
        <v>34</v>
      </c>
      <c r="DN160" s="1" t="s">
        <v>4</v>
      </c>
      <c r="DO160" s="1" t="s">
        <v>4</v>
      </c>
      <c r="DP160" s="1" t="s">
        <v>3</v>
      </c>
      <c r="DQ160" s="1" t="s">
        <v>3</v>
      </c>
      <c r="DR160" s="1" t="s">
        <v>3</v>
      </c>
      <c r="DS160" s="1" t="s">
        <v>3</v>
      </c>
      <c r="DT160" s="1" t="s">
        <v>17</v>
      </c>
      <c r="DU160" s="1" t="s">
        <v>3</v>
      </c>
    </row>
    <row r="161" spans="111:125">
      <c r="DG161">
        <v>4</v>
      </c>
      <c r="DH161" s="1" t="s">
        <v>7</v>
      </c>
      <c r="DI161" s="1" t="s">
        <v>292</v>
      </c>
      <c r="DJ161" s="1" t="s">
        <v>293</v>
      </c>
      <c r="DK161" s="1" t="s">
        <v>17</v>
      </c>
      <c r="DL161" s="1" t="s">
        <v>1</v>
      </c>
      <c r="DM161" s="1" t="s">
        <v>2</v>
      </c>
      <c r="DN161" s="1" t="s">
        <v>4</v>
      </c>
      <c r="DO161" s="1" t="s">
        <v>4</v>
      </c>
      <c r="DP161" s="1" t="s">
        <v>3</v>
      </c>
      <c r="DQ161" s="1" t="s">
        <v>3</v>
      </c>
      <c r="DR161" s="1" t="s">
        <v>3</v>
      </c>
      <c r="DS161" s="1" t="s">
        <v>3</v>
      </c>
      <c r="DT161" s="1" t="s">
        <v>17</v>
      </c>
      <c r="DU161" s="1" t="s">
        <v>3</v>
      </c>
    </row>
    <row r="162" spans="111:125">
      <c r="DG162">
        <v>4</v>
      </c>
      <c r="DH162" s="1" t="s">
        <v>7</v>
      </c>
      <c r="DI162" s="1" t="s">
        <v>294</v>
      </c>
      <c r="DJ162" s="1" t="s">
        <v>295</v>
      </c>
      <c r="DK162" s="1" t="s">
        <v>17</v>
      </c>
      <c r="DL162" s="1" t="s">
        <v>1</v>
      </c>
      <c r="DM162" s="1" t="s">
        <v>2</v>
      </c>
      <c r="DN162" s="1" t="s">
        <v>4</v>
      </c>
      <c r="DO162" s="1" t="s">
        <v>4</v>
      </c>
      <c r="DP162" s="1" t="s">
        <v>3</v>
      </c>
      <c r="DQ162" s="1" t="s">
        <v>3</v>
      </c>
      <c r="DR162" s="1" t="s">
        <v>3</v>
      </c>
      <c r="DS162" s="1" t="s">
        <v>3</v>
      </c>
      <c r="DT162" s="1" t="s">
        <v>17</v>
      </c>
      <c r="DU162" s="1" t="s">
        <v>3</v>
      </c>
    </row>
    <row r="163" spans="111:125">
      <c r="DG163">
        <v>4</v>
      </c>
      <c r="DH163" s="1" t="s">
        <v>7</v>
      </c>
      <c r="DI163" s="1" t="s">
        <v>296</v>
      </c>
      <c r="DJ163" s="1" t="s">
        <v>297</v>
      </c>
      <c r="DK163" s="1" t="s">
        <v>17</v>
      </c>
      <c r="DL163" s="1" t="s">
        <v>1</v>
      </c>
      <c r="DM163" s="1" t="s">
        <v>2</v>
      </c>
      <c r="DN163" s="1" t="s">
        <v>4</v>
      </c>
      <c r="DO163" s="1" t="s">
        <v>4</v>
      </c>
      <c r="DP163" s="1" t="s">
        <v>3</v>
      </c>
      <c r="DQ163" s="1" t="s">
        <v>3</v>
      </c>
      <c r="DR163" s="1" t="s">
        <v>3</v>
      </c>
      <c r="DS163" s="1" t="s">
        <v>3</v>
      </c>
      <c r="DT163" s="1" t="s">
        <v>17</v>
      </c>
      <c r="DU163" s="1" t="s">
        <v>3</v>
      </c>
    </row>
    <row r="164" spans="111:125">
      <c r="DG164">
        <v>4</v>
      </c>
      <c r="DH164" s="1" t="s">
        <v>7</v>
      </c>
      <c r="DI164" s="1" t="s">
        <v>61</v>
      </c>
      <c r="DJ164" s="1" t="s">
        <v>62</v>
      </c>
      <c r="DK164" s="1" t="s">
        <v>17</v>
      </c>
      <c r="DL164" s="1" t="s">
        <v>1</v>
      </c>
      <c r="DM164" s="1" t="s">
        <v>34</v>
      </c>
      <c r="DN164" s="1" t="s">
        <v>4</v>
      </c>
      <c r="DO164" s="1" t="s">
        <v>4</v>
      </c>
      <c r="DP164" s="1" t="s">
        <v>3</v>
      </c>
      <c r="DQ164" s="1" t="s">
        <v>3</v>
      </c>
      <c r="DR164" s="1" t="s">
        <v>3</v>
      </c>
      <c r="DS164" s="1" t="s">
        <v>3</v>
      </c>
      <c r="DT164" s="1" t="s">
        <v>17</v>
      </c>
      <c r="DU164" s="1" t="s">
        <v>3</v>
      </c>
    </row>
    <row r="165" spans="111:125">
      <c r="DG165">
        <v>4</v>
      </c>
      <c r="DH165" s="1" t="s">
        <v>7</v>
      </c>
      <c r="DI165" s="1" t="s">
        <v>298</v>
      </c>
      <c r="DJ165" s="1" t="s">
        <v>299</v>
      </c>
      <c r="DK165" s="1" t="s">
        <v>17</v>
      </c>
      <c r="DL165" s="1" t="s">
        <v>1</v>
      </c>
      <c r="DM165" s="1" t="s">
        <v>4</v>
      </c>
      <c r="DN165" s="1" t="s">
        <v>4</v>
      </c>
      <c r="DO165" s="1" t="s">
        <v>4</v>
      </c>
      <c r="DP165" s="1" t="s">
        <v>3</v>
      </c>
      <c r="DQ165" s="1" t="s">
        <v>3</v>
      </c>
      <c r="DR165" s="1" t="s">
        <v>3</v>
      </c>
      <c r="DS165" s="1" t="s">
        <v>3</v>
      </c>
      <c r="DT165" s="1" t="s">
        <v>17</v>
      </c>
      <c r="DU165" s="1" t="s">
        <v>3</v>
      </c>
    </row>
    <row r="166" spans="111:125">
      <c r="DG166">
        <v>4</v>
      </c>
      <c r="DH166" s="1" t="s">
        <v>7</v>
      </c>
      <c r="DI166" s="1" t="s">
        <v>63</v>
      </c>
      <c r="DJ166" s="1" t="s">
        <v>64</v>
      </c>
      <c r="DK166" s="1" t="s">
        <v>17</v>
      </c>
      <c r="DL166" s="1" t="s">
        <v>1</v>
      </c>
      <c r="DM166" s="1" t="s">
        <v>34</v>
      </c>
      <c r="DN166" s="1" t="s">
        <v>4</v>
      </c>
      <c r="DO166" s="1" t="s">
        <v>4</v>
      </c>
      <c r="DP166" s="1" t="s">
        <v>3</v>
      </c>
      <c r="DQ166" s="1" t="s">
        <v>3</v>
      </c>
      <c r="DR166" s="1" t="s">
        <v>3</v>
      </c>
      <c r="DS166" s="1" t="s">
        <v>3</v>
      </c>
      <c r="DT166" s="1" t="s">
        <v>17</v>
      </c>
      <c r="DU166" s="1" t="s">
        <v>3</v>
      </c>
    </row>
    <row r="167" spans="111:125">
      <c r="DG167">
        <v>4</v>
      </c>
      <c r="DH167" s="1" t="s">
        <v>7</v>
      </c>
      <c r="DI167" s="1" t="s">
        <v>254</v>
      </c>
      <c r="DJ167" s="1" t="s">
        <v>255</v>
      </c>
      <c r="DK167" s="1" t="s">
        <v>17</v>
      </c>
      <c r="DL167" s="1" t="s">
        <v>1</v>
      </c>
      <c r="DM167" s="1" t="s">
        <v>2</v>
      </c>
      <c r="DN167" s="1" t="s">
        <v>4</v>
      </c>
      <c r="DO167" s="1" t="s">
        <v>4</v>
      </c>
      <c r="DP167" s="1" t="s">
        <v>3</v>
      </c>
      <c r="DQ167" s="1" t="s">
        <v>3</v>
      </c>
      <c r="DR167" s="1" t="s">
        <v>3</v>
      </c>
      <c r="DS167" s="1" t="s">
        <v>3</v>
      </c>
      <c r="DT167" s="1" t="s">
        <v>17</v>
      </c>
      <c r="DU167" s="1" t="s">
        <v>3</v>
      </c>
    </row>
    <row r="168" spans="111:125">
      <c r="DG168">
        <v>4</v>
      </c>
      <c r="DH168" s="1" t="s">
        <v>7</v>
      </c>
      <c r="DI168" s="1" t="s">
        <v>65</v>
      </c>
      <c r="DJ168" s="1" t="s">
        <v>66</v>
      </c>
      <c r="DK168" s="1" t="s">
        <v>17</v>
      </c>
      <c r="DL168" s="1" t="s">
        <v>1</v>
      </c>
      <c r="DM168" s="1" t="s">
        <v>34</v>
      </c>
      <c r="DN168" s="1" t="s">
        <v>4</v>
      </c>
      <c r="DO168" s="1" t="s">
        <v>4</v>
      </c>
      <c r="DP168" s="1" t="s">
        <v>3</v>
      </c>
      <c r="DQ168" s="1" t="s">
        <v>3</v>
      </c>
      <c r="DR168" s="1" t="s">
        <v>3</v>
      </c>
      <c r="DS168" s="1" t="s">
        <v>3</v>
      </c>
      <c r="DT168" s="1" t="s">
        <v>17</v>
      </c>
      <c r="DU168" s="1" t="s">
        <v>3</v>
      </c>
    </row>
    <row r="169" spans="111:125">
      <c r="DG169">
        <v>4</v>
      </c>
      <c r="DH169" s="1" t="s">
        <v>7</v>
      </c>
      <c r="DI169" s="1" t="s">
        <v>67</v>
      </c>
      <c r="DJ169" s="1" t="s">
        <v>68</v>
      </c>
      <c r="DK169" s="1" t="s">
        <v>17</v>
      </c>
      <c r="DL169" s="1" t="s">
        <v>1</v>
      </c>
      <c r="DM169" s="1" t="s">
        <v>34</v>
      </c>
      <c r="DN169" s="1" t="s">
        <v>4</v>
      </c>
      <c r="DO169" s="1" t="s">
        <v>4</v>
      </c>
      <c r="DP169" s="1" t="s">
        <v>3</v>
      </c>
      <c r="DQ169" s="1" t="s">
        <v>3</v>
      </c>
      <c r="DR169" s="1" t="s">
        <v>3</v>
      </c>
      <c r="DS169" s="1" t="s">
        <v>3</v>
      </c>
      <c r="DT169" s="1" t="s">
        <v>17</v>
      </c>
      <c r="DU169" s="1" t="s">
        <v>3</v>
      </c>
    </row>
    <row r="170" spans="111:125">
      <c r="DG170">
        <v>4</v>
      </c>
      <c r="DH170" s="1" t="s">
        <v>7</v>
      </c>
      <c r="DI170" s="1" t="s">
        <v>300</v>
      </c>
      <c r="DJ170" s="1" t="s">
        <v>301</v>
      </c>
      <c r="DK170" s="1" t="s">
        <v>17</v>
      </c>
      <c r="DL170" s="1" t="s">
        <v>1</v>
      </c>
      <c r="DM170" s="1" t="s">
        <v>34</v>
      </c>
      <c r="DN170" s="1" t="s">
        <v>4</v>
      </c>
      <c r="DO170" s="1" t="s">
        <v>4</v>
      </c>
      <c r="DP170" s="1" t="s">
        <v>3</v>
      </c>
      <c r="DQ170" s="1" t="s">
        <v>3</v>
      </c>
      <c r="DR170" s="1" t="s">
        <v>3</v>
      </c>
      <c r="DS170" s="1" t="s">
        <v>3</v>
      </c>
      <c r="DT170" s="1" t="s">
        <v>17</v>
      </c>
      <c r="DU170" s="1" t="s">
        <v>3</v>
      </c>
    </row>
    <row r="171" spans="111:125">
      <c r="DG171">
        <v>4</v>
      </c>
      <c r="DH171" s="1" t="s">
        <v>7</v>
      </c>
      <c r="DI171" s="1" t="s">
        <v>302</v>
      </c>
      <c r="DJ171" s="1" t="s">
        <v>303</v>
      </c>
      <c r="DK171" s="1" t="s">
        <v>17</v>
      </c>
      <c r="DL171" s="1" t="s">
        <v>1</v>
      </c>
      <c r="DM171" s="1" t="s">
        <v>34</v>
      </c>
      <c r="DN171" s="1" t="s">
        <v>4</v>
      </c>
      <c r="DO171" s="1" t="s">
        <v>4</v>
      </c>
      <c r="DP171" s="1" t="s">
        <v>3</v>
      </c>
      <c r="DQ171" s="1" t="s">
        <v>3</v>
      </c>
      <c r="DR171" s="1" t="s">
        <v>3</v>
      </c>
      <c r="DS171" s="1" t="s">
        <v>3</v>
      </c>
      <c r="DT171" s="1" t="s">
        <v>17</v>
      </c>
      <c r="DU171" s="1" t="s">
        <v>3</v>
      </c>
    </row>
    <row r="172" spans="111:125">
      <c r="DG172">
        <v>4</v>
      </c>
      <c r="DH172" s="1" t="s">
        <v>7</v>
      </c>
      <c r="DI172" s="1" t="s">
        <v>69</v>
      </c>
      <c r="DJ172" s="1" t="s">
        <v>70</v>
      </c>
      <c r="DK172" s="1" t="s">
        <v>17</v>
      </c>
      <c r="DL172" s="1" t="s">
        <v>1</v>
      </c>
      <c r="DM172" s="1" t="s">
        <v>4</v>
      </c>
      <c r="DN172" s="1" t="s">
        <v>4</v>
      </c>
      <c r="DO172" s="1" t="s">
        <v>4</v>
      </c>
      <c r="DP172" s="1" t="s">
        <v>3</v>
      </c>
      <c r="DQ172" s="1" t="s">
        <v>3</v>
      </c>
      <c r="DR172" s="1" t="s">
        <v>3</v>
      </c>
      <c r="DS172" s="1" t="s">
        <v>3</v>
      </c>
      <c r="DT172" s="1" t="s">
        <v>17</v>
      </c>
      <c r="DU172" s="1" t="s">
        <v>3</v>
      </c>
    </row>
    <row r="173" spans="111:125">
      <c r="DG173">
        <v>4</v>
      </c>
      <c r="DH173" s="1" t="s">
        <v>7</v>
      </c>
      <c r="DI173" s="1" t="s">
        <v>71</v>
      </c>
      <c r="DJ173" s="1" t="s">
        <v>72</v>
      </c>
      <c r="DK173" s="1" t="s">
        <v>17</v>
      </c>
      <c r="DL173" s="1" t="s">
        <v>1</v>
      </c>
      <c r="DM173" s="1" t="s">
        <v>2</v>
      </c>
      <c r="DN173" s="1" t="s">
        <v>4</v>
      </c>
      <c r="DO173" s="1" t="s">
        <v>4</v>
      </c>
      <c r="DP173" s="1" t="s">
        <v>3</v>
      </c>
      <c r="DQ173" s="1" t="s">
        <v>3</v>
      </c>
      <c r="DR173" s="1" t="s">
        <v>3</v>
      </c>
      <c r="DS173" s="1" t="s">
        <v>3</v>
      </c>
      <c r="DT173" s="1" t="s">
        <v>17</v>
      </c>
      <c r="DU173" s="1" t="s">
        <v>3</v>
      </c>
    </row>
    <row r="174" spans="111:125">
      <c r="DG174">
        <v>4</v>
      </c>
      <c r="DH174" s="1" t="s">
        <v>7</v>
      </c>
      <c r="DI174" s="1" t="s">
        <v>73</v>
      </c>
      <c r="DJ174" s="1" t="s">
        <v>74</v>
      </c>
      <c r="DK174" s="1" t="s">
        <v>17</v>
      </c>
      <c r="DL174" s="1" t="s">
        <v>1</v>
      </c>
      <c r="DM174" s="1" t="s">
        <v>4</v>
      </c>
      <c r="DN174" s="1" t="s">
        <v>4</v>
      </c>
      <c r="DO174" s="1" t="s">
        <v>4</v>
      </c>
      <c r="DP174" s="1" t="s">
        <v>3</v>
      </c>
      <c r="DQ174" s="1" t="s">
        <v>3</v>
      </c>
      <c r="DR174" s="1" t="s">
        <v>3</v>
      </c>
      <c r="DS174" s="1" t="s">
        <v>3</v>
      </c>
      <c r="DT174" s="1" t="s">
        <v>17</v>
      </c>
      <c r="DU174" s="1" t="s">
        <v>3</v>
      </c>
    </row>
    <row r="175" spans="111:125">
      <c r="DG175">
        <v>4</v>
      </c>
      <c r="DH175" s="1" t="s">
        <v>7</v>
      </c>
      <c r="DI175" s="1" t="s">
        <v>75</v>
      </c>
      <c r="DJ175" s="1" t="s">
        <v>76</v>
      </c>
      <c r="DK175" s="1" t="s">
        <v>17</v>
      </c>
      <c r="DL175" s="1" t="s">
        <v>1</v>
      </c>
      <c r="DM175" s="1" t="s">
        <v>34</v>
      </c>
      <c r="DN175" s="1" t="s">
        <v>4</v>
      </c>
      <c r="DO175" s="1" t="s">
        <v>4</v>
      </c>
      <c r="DP175" s="1" t="s">
        <v>3</v>
      </c>
      <c r="DQ175" s="1" t="s">
        <v>3</v>
      </c>
      <c r="DR175" s="1" t="s">
        <v>3</v>
      </c>
      <c r="DS175" s="1" t="s">
        <v>3</v>
      </c>
      <c r="DT175" s="1" t="s">
        <v>17</v>
      </c>
      <c r="DU175" s="1" t="s">
        <v>3</v>
      </c>
    </row>
    <row r="176" spans="111:125">
      <c r="DG176">
        <v>4</v>
      </c>
      <c r="DH176" s="1" t="s">
        <v>7</v>
      </c>
      <c r="DI176" s="1" t="s">
        <v>77</v>
      </c>
      <c r="DJ176" s="1" t="s">
        <v>78</v>
      </c>
      <c r="DK176" s="1" t="s">
        <v>17</v>
      </c>
      <c r="DL176" s="1" t="s">
        <v>1</v>
      </c>
      <c r="DM176" s="1" t="s">
        <v>4</v>
      </c>
      <c r="DN176" s="1" t="s">
        <v>4</v>
      </c>
      <c r="DO176" s="1" t="s">
        <v>4</v>
      </c>
      <c r="DP176" s="1" t="s">
        <v>3</v>
      </c>
      <c r="DQ176" s="1" t="s">
        <v>3</v>
      </c>
      <c r="DR176" s="1" t="s">
        <v>3</v>
      </c>
      <c r="DS176" s="1" t="s">
        <v>3</v>
      </c>
      <c r="DT176" s="1" t="s">
        <v>17</v>
      </c>
      <c r="DU176" s="1" t="s">
        <v>3</v>
      </c>
    </row>
    <row r="177" spans="111:125">
      <c r="DG177">
        <v>4</v>
      </c>
      <c r="DH177" s="1" t="s">
        <v>7</v>
      </c>
      <c r="DI177" s="1" t="s">
        <v>79</v>
      </c>
      <c r="DJ177" s="1" t="s">
        <v>304</v>
      </c>
      <c r="DK177" s="1" t="s">
        <v>17</v>
      </c>
      <c r="DL177" s="1" t="s">
        <v>1</v>
      </c>
      <c r="DM177" s="1" t="s">
        <v>34</v>
      </c>
      <c r="DN177" s="1" t="s">
        <v>4</v>
      </c>
      <c r="DO177" s="1" t="s">
        <v>4</v>
      </c>
      <c r="DP177" s="1" t="s">
        <v>3</v>
      </c>
      <c r="DQ177" s="1" t="s">
        <v>3</v>
      </c>
      <c r="DR177" s="1" t="s">
        <v>3</v>
      </c>
      <c r="DS177" s="1" t="s">
        <v>3</v>
      </c>
      <c r="DT177" s="1" t="s">
        <v>17</v>
      </c>
      <c r="DU177" s="1" t="s">
        <v>3</v>
      </c>
    </row>
    <row r="178" spans="111:125">
      <c r="DG178">
        <v>4</v>
      </c>
      <c r="DH178" s="1" t="s">
        <v>7</v>
      </c>
      <c r="DI178" s="1" t="s">
        <v>305</v>
      </c>
      <c r="DJ178" s="1" t="s">
        <v>306</v>
      </c>
      <c r="DK178" s="1" t="s">
        <v>17</v>
      </c>
      <c r="DL178" s="1" t="s">
        <v>1</v>
      </c>
      <c r="DM178" s="1" t="s">
        <v>34</v>
      </c>
      <c r="DN178" s="1" t="s">
        <v>4</v>
      </c>
      <c r="DO178" s="1" t="s">
        <v>4</v>
      </c>
      <c r="DP178" s="1" t="s">
        <v>3</v>
      </c>
      <c r="DQ178" s="1" t="s">
        <v>3</v>
      </c>
      <c r="DR178" s="1" t="s">
        <v>3</v>
      </c>
      <c r="DS178" s="1" t="s">
        <v>3</v>
      </c>
      <c r="DT178" s="1" t="s">
        <v>17</v>
      </c>
      <c r="DU178" s="1" t="s">
        <v>3</v>
      </c>
    </row>
    <row r="179" spans="111:125">
      <c r="DG179">
        <v>4</v>
      </c>
      <c r="DH179" s="1" t="s">
        <v>7</v>
      </c>
      <c r="DI179" s="1" t="s">
        <v>80</v>
      </c>
      <c r="DJ179" s="1" t="s">
        <v>81</v>
      </c>
      <c r="DK179" s="1" t="s">
        <v>17</v>
      </c>
      <c r="DL179" s="1" t="s">
        <v>1</v>
      </c>
      <c r="DM179" s="1" t="s">
        <v>34</v>
      </c>
      <c r="DN179" s="1" t="s">
        <v>4</v>
      </c>
      <c r="DO179" s="1" t="s">
        <v>4</v>
      </c>
      <c r="DP179" s="1" t="s">
        <v>3</v>
      </c>
      <c r="DQ179" s="1" t="s">
        <v>3</v>
      </c>
      <c r="DR179" s="1" t="s">
        <v>3</v>
      </c>
      <c r="DS179" s="1" t="s">
        <v>3</v>
      </c>
      <c r="DT179" s="1" t="s">
        <v>17</v>
      </c>
      <c r="DU179" s="1" t="s">
        <v>3</v>
      </c>
    </row>
    <row r="180" spans="111:125">
      <c r="DG180">
        <v>4</v>
      </c>
      <c r="DH180" s="1" t="s">
        <v>7</v>
      </c>
      <c r="DI180" s="1" t="s">
        <v>307</v>
      </c>
      <c r="DJ180" s="1" t="s">
        <v>308</v>
      </c>
      <c r="DK180" s="1" t="s">
        <v>17</v>
      </c>
      <c r="DL180" s="1" t="s">
        <v>1</v>
      </c>
      <c r="DM180" s="1" t="s">
        <v>34</v>
      </c>
      <c r="DN180" s="1" t="s">
        <v>4</v>
      </c>
      <c r="DO180" s="1" t="s">
        <v>4</v>
      </c>
      <c r="DP180" s="1" t="s">
        <v>3</v>
      </c>
      <c r="DQ180" s="1" t="s">
        <v>3</v>
      </c>
      <c r="DR180" s="1" t="s">
        <v>3</v>
      </c>
      <c r="DS180" s="1" t="s">
        <v>3</v>
      </c>
      <c r="DT180" s="1" t="s">
        <v>17</v>
      </c>
      <c r="DU180" s="1" t="s">
        <v>3</v>
      </c>
    </row>
    <row r="181" spans="111:125">
      <c r="DG181">
        <v>4</v>
      </c>
      <c r="DH181" s="1" t="s">
        <v>7</v>
      </c>
      <c r="DI181" s="1" t="s">
        <v>25</v>
      </c>
      <c r="DJ181" s="1" t="s">
        <v>258</v>
      </c>
      <c r="DK181" s="1" t="s">
        <v>17</v>
      </c>
      <c r="DL181" s="1" t="s">
        <v>1</v>
      </c>
      <c r="DM181" s="1" t="s">
        <v>34</v>
      </c>
      <c r="DN181" s="1" t="s">
        <v>4</v>
      </c>
      <c r="DO181" s="1" t="s">
        <v>4</v>
      </c>
      <c r="DP181" s="1" t="s">
        <v>3</v>
      </c>
      <c r="DQ181" s="1" t="s">
        <v>3</v>
      </c>
      <c r="DR181" s="1" t="s">
        <v>3</v>
      </c>
      <c r="DS181" s="1" t="s">
        <v>3</v>
      </c>
      <c r="DT181" s="1" t="s">
        <v>17</v>
      </c>
      <c r="DU181" s="1" t="s">
        <v>3</v>
      </c>
    </row>
    <row r="182" spans="111:125">
      <c r="DG182">
        <v>4</v>
      </c>
      <c r="DH182" s="1" t="s">
        <v>7</v>
      </c>
      <c r="DI182" s="1" t="s">
        <v>82</v>
      </c>
      <c r="DJ182" s="1" t="s">
        <v>83</v>
      </c>
      <c r="DK182" s="1" t="s">
        <v>17</v>
      </c>
      <c r="DL182" s="1" t="s">
        <v>1</v>
      </c>
      <c r="DM182" s="1" t="s">
        <v>34</v>
      </c>
      <c r="DN182" s="1" t="s">
        <v>4</v>
      </c>
      <c r="DO182" s="1" t="s">
        <v>4</v>
      </c>
      <c r="DP182" s="1" t="s">
        <v>3</v>
      </c>
      <c r="DQ182" s="1" t="s">
        <v>3</v>
      </c>
      <c r="DR182" s="1" t="s">
        <v>3</v>
      </c>
      <c r="DS182" s="1" t="s">
        <v>3</v>
      </c>
      <c r="DT182" s="1" t="s">
        <v>17</v>
      </c>
      <c r="DU182" s="1" t="s">
        <v>3</v>
      </c>
    </row>
    <row r="183" spans="111:125">
      <c r="DG183">
        <v>4</v>
      </c>
      <c r="DH183" s="1" t="s">
        <v>7</v>
      </c>
      <c r="DI183" s="1" t="s">
        <v>84</v>
      </c>
      <c r="DJ183" s="1" t="s">
        <v>85</v>
      </c>
      <c r="DK183" s="1" t="s">
        <v>17</v>
      </c>
      <c r="DL183" s="1" t="s">
        <v>1</v>
      </c>
      <c r="DM183" s="1" t="s">
        <v>4</v>
      </c>
      <c r="DN183" s="1" t="s">
        <v>4</v>
      </c>
      <c r="DO183" s="1" t="s">
        <v>4</v>
      </c>
      <c r="DP183" s="1" t="s">
        <v>3</v>
      </c>
      <c r="DQ183" s="1" t="s">
        <v>3</v>
      </c>
      <c r="DR183" s="1" t="s">
        <v>3</v>
      </c>
      <c r="DS183" s="1" t="s">
        <v>3</v>
      </c>
      <c r="DT183" s="1" t="s">
        <v>17</v>
      </c>
      <c r="DU183" s="1" t="s">
        <v>3</v>
      </c>
    </row>
    <row r="184" spans="111:125">
      <c r="DG184">
        <v>4</v>
      </c>
      <c r="DH184" s="1" t="s">
        <v>7</v>
      </c>
      <c r="DI184" s="1" t="s">
        <v>309</v>
      </c>
      <c r="DJ184" s="1" t="s">
        <v>310</v>
      </c>
      <c r="DK184" s="1" t="s">
        <v>17</v>
      </c>
      <c r="DL184" s="1" t="s">
        <v>1</v>
      </c>
      <c r="DM184" s="1" t="s">
        <v>34</v>
      </c>
      <c r="DN184" s="1" t="s">
        <v>4</v>
      </c>
      <c r="DO184" s="1" t="s">
        <v>4</v>
      </c>
      <c r="DP184" s="1" t="s">
        <v>3</v>
      </c>
      <c r="DQ184" s="1" t="s">
        <v>3</v>
      </c>
      <c r="DR184" s="1" t="s">
        <v>3</v>
      </c>
      <c r="DS184" s="1" t="s">
        <v>3</v>
      </c>
      <c r="DT184" s="1" t="s">
        <v>17</v>
      </c>
      <c r="DU184" s="1" t="s">
        <v>3</v>
      </c>
    </row>
    <row r="185" spans="111:125">
      <c r="DG185">
        <v>4</v>
      </c>
      <c r="DH185" s="1" t="s">
        <v>7</v>
      </c>
      <c r="DI185" s="1" t="s">
        <v>86</v>
      </c>
      <c r="DJ185" s="1" t="s">
        <v>87</v>
      </c>
      <c r="DK185" s="1" t="s">
        <v>17</v>
      </c>
      <c r="DL185" s="1" t="s">
        <v>1</v>
      </c>
      <c r="DM185" s="1" t="s">
        <v>34</v>
      </c>
      <c r="DN185" s="1" t="s">
        <v>4</v>
      </c>
      <c r="DO185" s="1" t="s">
        <v>4</v>
      </c>
      <c r="DP185" s="1" t="s">
        <v>3</v>
      </c>
      <c r="DQ185" s="1" t="s">
        <v>3</v>
      </c>
      <c r="DR185" s="1" t="s">
        <v>3</v>
      </c>
      <c r="DS185" s="1" t="s">
        <v>3</v>
      </c>
      <c r="DT185" s="1" t="s">
        <v>17</v>
      </c>
      <c r="DU185" s="1" t="s">
        <v>3</v>
      </c>
    </row>
    <row r="186" spans="111:125">
      <c r="DG186">
        <v>4</v>
      </c>
      <c r="DH186" s="1" t="s">
        <v>7</v>
      </c>
      <c r="DI186" s="1" t="s">
        <v>88</v>
      </c>
      <c r="DJ186" s="1" t="s">
        <v>89</v>
      </c>
      <c r="DK186" s="1" t="s">
        <v>17</v>
      </c>
      <c r="DL186" s="1" t="s">
        <v>1</v>
      </c>
      <c r="DM186" s="1" t="s">
        <v>34</v>
      </c>
      <c r="DN186" s="1" t="s">
        <v>4</v>
      </c>
      <c r="DO186" s="1" t="s">
        <v>4</v>
      </c>
      <c r="DP186" s="1" t="s">
        <v>3</v>
      </c>
      <c r="DQ186" s="1" t="s">
        <v>3</v>
      </c>
      <c r="DR186" s="1" t="s">
        <v>3</v>
      </c>
      <c r="DS186" s="1" t="s">
        <v>3</v>
      </c>
      <c r="DT186" s="1" t="s">
        <v>17</v>
      </c>
      <c r="DU186" s="1" t="s">
        <v>3</v>
      </c>
    </row>
    <row r="187" spans="111:125">
      <c r="DG187">
        <v>4</v>
      </c>
      <c r="DH187" s="1" t="s">
        <v>7</v>
      </c>
      <c r="DI187" s="1" t="s">
        <v>90</v>
      </c>
      <c r="DJ187" s="1" t="s">
        <v>91</v>
      </c>
      <c r="DK187" s="1" t="s">
        <v>17</v>
      </c>
      <c r="DL187" s="1" t="s">
        <v>1</v>
      </c>
      <c r="DM187" s="1" t="s">
        <v>34</v>
      </c>
      <c r="DN187" s="1" t="s">
        <v>4</v>
      </c>
      <c r="DO187" s="1" t="s">
        <v>4</v>
      </c>
      <c r="DP187" s="1" t="s">
        <v>3</v>
      </c>
      <c r="DQ187" s="1" t="s">
        <v>3</v>
      </c>
      <c r="DR187" s="1" t="s">
        <v>3</v>
      </c>
      <c r="DS187" s="1" t="s">
        <v>3</v>
      </c>
      <c r="DT187" s="1" t="s">
        <v>17</v>
      </c>
      <c r="DU187" s="1" t="s">
        <v>3</v>
      </c>
    </row>
    <row r="188" spans="111:125">
      <c r="DG188">
        <v>4</v>
      </c>
      <c r="DH188" s="1" t="s">
        <v>7</v>
      </c>
      <c r="DI188" s="1" t="s">
        <v>311</v>
      </c>
      <c r="DJ188" s="1" t="s">
        <v>312</v>
      </c>
      <c r="DK188" s="1" t="s">
        <v>17</v>
      </c>
      <c r="DL188" s="1" t="s">
        <v>1</v>
      </c>
      <c r="DM188" s="1" t="s">
        <v>34</v>
      </c>
      <c r="DN188" s="1" t="s">
        <v>4</v>
      </c>
      <c r="DO188" s="1" t="s">
        <v>4</v>
      </c>
      <c r="DP188" s="1" t="s">
        <v>3</v>
      </c>
      <c r="DQ188" s="1" t="s">
        <v>3</v>
      </c>
      <c r="DR188" s="1" t="s">
        <v>3</v>
      </c>
      <c r="DS188" s="1" t="s">
        <v>3</v>
      </c>
      <c r="DT188" s="1" t="s">
        <v>17</v>
      </c>
      <c r="DU188" s="1" t="s">
        <v>3</v>
      </c>
    </row>
    <row r="189" spans="111:125">
      <c r="DG189">
        <v>4</v>
      </c>
      <c r="DH189" s="1" t="s">
        <v>7</v>
      </c>
      <c r="DI189" s="1" t="s">
        <v>313</v>
      </c>
      <c r="DJ189" s="1" t="s">
        <v>314</v>
      </c>
      <c r="DK189" s="1" t="s">
        <v>17</v>
      </c>
      <c r="DL189" s="1" t="s">
        <v>1</v>
      </c>
      <c r="DM189" s="1" t="s">
        <v>2</v>
      </c>
      <c r="DN189" s="1" t="s">
        <v>4</v>
      </c>
      <c r="DO189" s="1" t="s">
        <v>4</v>
      </c>
      <c r="DP189" s="1" t="s">
        <v>3</v>
      </c>
      <c r="DQ189" s="1" t="s">
        <v>3</v>
      </c>
      <c r="DR189" s="1" t="s">
        <v>3</v>
      </c>
      <c r="DS189" s="1" t="s">
        <v>3</v>
      </c>
      <c r="DT189" s="1" t="s">
        <v>17</v>
      </c>
      <c r="DU189" s="1" t="s">
        <v>3</v>
      </c>
    </row>
    <row r="190" spans="111:125">
      <c r="DG190">
        <v>4</v>
      </c>
      <c r="DH190" s="1" t="s">
        <v>7</v>
      </c>
      <c r="DI190" s="1" t="s">
        <v>315</v>
      </c>
      <c r="DJ190" s="1" t="s">
        <v>316</v>
      </c>
      <c r="DK190" s="1" t="s">
        <v>17</v>
      </c>
      <c r="DL190" s="1" t="s">
        <v>1</v>
      </c>
      <c r="DM190" s="1" t="s">
        <v>4</v>
      </c>
      <c r="DN190" s="1" t="s">
        <v>4</v>
      </c>
      <c r="DO190" s="1" t="s">
        <v>4</v>
      </c>
      <c r="DP190" s="1" t="s">
        <v>3</v>
      </c>
      <c r="DQ190" s="1" t="s">
        <v>3</v>
      </c>
      <c r="DR190" s="1" t="s">
        <v>3</v>
      </c>
      <c r="DS190" s="1" t="s">
        <v>3</v>
      </c>
      <c r="DT190" s="1" t="s">
        <v>17</v>
      </c>
      <c r="DU190" s="1" t="s">
        <v>3</v>
      </c>
    </row>
    <row r="191" spans="111:125">
      <c r="DG191">
        <v>4</v>
      </c>
      <c r="DH191" s="1" t="s">
        <v>7</v>
      </c>
      <c r="DI191" s="1" t="s">
        <v>92</v>
      </c>
      <c r="DJ191" s="1" t="s">
        <v>93</v>
      </c>
      <c r="DK191" s="1" t="s">
        <v>17</v>
      </c>
      <c r="DL191" s="1" t="s">
        <v>1</v>
      </c>
      <c r="DM191" s="1" t="s">
        <v>34</v>
      </c>
      <c r="DN191" s="1" t="s">
        <v>4</v>
      </c>
      <c r="DO191" s="1" t="s">
        <v>4</v>
      </c>
      <c r="DP191" s="1" t="s">
        <v>3</v>
      </c>
      <c r="DQ191" s="1" t="s">
        <v>3</v>
      </c>
      <c r="DR191" s="1" t="s">
        <v>3</v>
      </c>
      <c r="DS191" s="1" t="s">
        <v>3</v>
      </c>
      <c r="DT191" s="1" t="s">
        <v>17</v>
      </c>
      <c r="DU191" s="1" t="s">
        <v>3</v>
      </c>
    </row>
    <row r="192" spans="111:125">
      <c r="DG192">
        <v>4</v>
      </c>
      <c r="DH192" s="1" t="s">
        <v>7</v>
      </c>
      <c r="DI192" s="1" t="s">
        <v>94</v>
      </c>
      <c r="DJ192" s="1" t="s">
        <v>95</v>
      </c>
      <c r="DK192" s="1" t="s">
        <v>17</v>
      </c>
      <c r="DL192" s="1" t="s">
        <v>1</v>
      </c>
      <c r="DM192" s="1" t="s">
        <v>2</v>
      </c>
      <c r="DN192" s="1" t="s">
        <v>4</v>
      </c>
      <c r="DO192" s="1" t="s">
        <v>4</v>
      </c>
      <c r="DP192" s="1" t="s">
        <v>3</v>
      </c>
      <c r="DQ192" s="1" t="s">
        <v>3</v>
      </c>
      <c r="DR192" s="1" t="s">
        <v>3</v>
      </c>
      <c r="DS192" s="1" t="s">
        <v>3</v>
      </c>
      <c r="DT192" s="1" t="s">
        <v>17</v>
      </c>
      <c r="DU192" s="1" t="s">
        <v>3</v>
      </c>
    </row>
    <row r="193" spans="111:125">
      <c r="DG193">
        <v>4</v>
      </c>
      <c r="DH193" s="1" t="s">
        <v>7</v>
      </c>
      <c r="DI193" s="1" t="s">
        <v>96</v>
      </c>
      <c r="DJ193" s="1" t="s">
        <v>97</v>
      </c>
      <c r="DK193" s="1" t="s">
        <v>17</v>
      </c>
      <c r="DL193" s="1" t="s">
        <v>1</v>
      </c>
      <c r="DM193" s="1" t="s">
        <v>2</v>
      </c>
      <c r="DN193" s="1" t="s">
        <v>4</v>
      </c>
      <c r="DO193" s="1" t="s">
        <v>4</v>
      </c>
      <c r="DP193" s="1" t="s">
        <v>3</v>
      </c>
      <c r="DQ193" s="1" t="s">
        <v>3</v>
      </c>
      <c r="DR193" s="1" t="s">
        <v>3</v>
      </c>
      <c r="DS193" s="1" t="s">
        <v>3</v>
      </c>
      <c r="DT193" s="1" t="s">
        <v>17</v>
      </c>
      <c r="DU193" s="1" t="s">
        <v>3</v>
      </c>
    </row>
    <row r="194" spans="111:125">
      <c r="DG194">
        <v>4</v>
      </c>
      <c r="DH194" s="1" t="s">
        <v>7</v>
      </c>
      <c r="DI194" s="1" t="s">
        <v>98</v>
      </c>
      <c r="DJ194" s="1" t="s">
        <v>99</v>
      </c>
      <c r="DK194" s="1" t="s">
        <v>17</v>
      </c>
      <c r="DL194" s="1" t="s">
        <v>1</v>
      </c>
      <c r="DM194" s="1" t="s">
        <v>2</v>
      </c>
      <c r="DN194" s="1" t="s">
        <v>4</v>
      </c>
      <c r="DO194" s="1" t="s">
        <v>4</v>
      </c>
      <c r="DP194" s="1" t="s">
        <v>3</v>
      </c>
      <c r="DQ194" s="1" t="s">
        <v>3</v>
      </c>
      <c r="DR194" s="1" t="s">
        <v>3</v>
      </c>
      <c r="DS194" s="1" t="s">
        <v>3</v>
      </c>
      <c r="DT194" s="1" t="s">
        <v>17</v>
      </c>
      <c r="DU194" s="1" t="s">
        <v>3</v>
      </c>
    </row>
    <row r="195" spans="111:125">
      <c r="DG195">
        <v>4</v>
      </c>
      <c r="DH195" s="1" t="s">
        <v>7</v>
      </c>
      <c r="DI195" s="1" t="s">
        <v>100</v>
      </c>
      <c r="DJ195" s="1" t="s">
        <v>101</v>
      </c>
      <c r="DK195" s="1" t="s">
        <v>17</v>
      </c>
      <c r="DL195" s="1" t="s">
        <v>1</v>
      </c>
      <c r="DM195" s="1" t="s">
        <v>2</v>
      </c>
      <c r="DN195" s="1" t="s">
        <v>4</v>
      </c>
      <c r="DO195" s="1" t="s">
        <v>4</v>
      </c>
      <c r="DP195" s="1" t="s">
        <v>3</v>
      </c>
      <c r="DQ195" s="1" t="s">
        <v>3</v>
      </c>
      <c r="DR195" s="1" t="s">
        <v>3</v>
      </c>
      <c r="DS195" s="1" t="s">
        <v>3</v>
      </c>
      <c r="DT195" s="1" t="s">
        <v>17</v>
      </c>
      <c r="DU195" s="1" t="s">
        <v>3</v>
      </c>
    </row>
    <row r="196" spans="111:125">
      <c r="DG196">
        <v>4</v>
      </c>
      <c r="DH196" s="1" t="s">
        <v>7</v>
      </c>
      <c r="DI196" s="1" t="s">
        <v>102</v>
      </c>
      <c r="DJ196" s="1" t="s">
        <v>103</v>
      </c>
      <c r="DK196" s="1" t="s">
        <v>17</v>
      </c>
      <c r="DL196" s="1" t="s">
        <v>1</v>
      </c>
      <c r="DM196" s="1" t="s">
        <v>34</v>
      </c>
      <c r="DN196" s="1" t="s">
        <v>4</v>
      </c>
      <c r="DO196" s="1" t="s">
        <v>4</v>
      </c>
      <c r="DP196" s="1" t="s">
        <v>3</v>
      </c>
      <c r="DQ196" s="1" t="s">
        <v>3</v>
      </c>
      <c r="DR196" s="1" t="s">
        <v>3</v>
      </c>
      <c r="DS196" s="1" t="s">
        <v>3</v>
      </c>
      <c r="DT196" s="1" t="s">
        <v>17</v>
      </c>
      <c r="DU196" s="1" t="s">
        <v>3</v>
      </c>
    </row>
    <row r="197" spans="111:125">
      <c r="DG197">
        <v>4</v>
      </c>
      <c r="DH197" s="1" t="s">
        <v>7</v>
      </c>
      <c r="DI197" s="1" t="s">
        <v>104</v>
      </c>
      <c r="DJ197" s="1" t="s">
        <v>105</v>
      </c>
      <c r="DK197" s="1" t="s">
        <v>17</v>
      </c>
      <c r="DL197" s="1" t="s">
        <v>1</v>
      </c>
      <c r="DM197" s="1" t="s">
        <v>34</v>
      </c>
      <c r="DN197" s="1" t="s">
        <v>4</v>
      </c>
      <c r="DO197" s="1" t="s">
        <v>4</v>
      </c>
      <c r="DP197" s="1" t="s">
        <v>3</v>
      </c>
      <c r="DQ197" s="1" t="s">
        <v>3</v>
      </c>
      <c r="DR197" s="1" t="s">
        <v>3</v>
      </c>
      <c r="DS197" s="1" t="s">
        <v>3</v>
      </c>
      <c r="DT197" s="1" t="s">
        <v>17</v>
      </c>
      <c r="DU197" s="1" t="s">
        <v>3</v>
      </c>
    </row>
    <row r="198" spans="111:125">
      <c r="DG198">
        <v>4</v>
      </c>
      <c r="DH198" s="1" t="s">
        <v>7</v>
      </c>
      <c r="DI198" s="1" t="s">
        <v>106</v>
      </c>
      <c r="DJ198" s="1" t="s">
        <v>107</v>
      </c>
      <c r="DK198" s="1" t="s">
        <v>17</v>
      </c>
      <c r="DL198" s="1" t="s">
        <v>1</v>
      </c>
      <c r="DM198" s="1" t="s">
        <v>34</v>
      </c>
      <c r="DN198" s="1" t="s">
        <v>4</v>
      </c>
      <c r="DO198" s="1" t="s">
        <v>4</v>
      </c>
      <c r="DP198" s="1" t="s">
        <v>3</v>
      </c>
      <c r="DQ198" s="1" t="s">
        <v>3</v>
      </c>
      <c r="DR198" s="1" t="s">
        <v>3</v>
      </c>
      <c r="DS198" s="1" t="s">
        <v>3</v>
      </c>
      <c r="DT198" s="1" t="s">
        <v>17</v>
      </c>
      <c r="DU198" s="1" t="s">
        <v>3</v>
      </c>
    </row>
    <row r="199" spans="111:125">
      <c r="DG199">
        <v>4</v>
      </c>
      <c r="DH199" s="1" t="s">
        <v>7</v>
      </c>
      <c r="DI199" s="1" t="s">
        <v>108</v>
      </c>
      <c r="DJ199" s="1" t="s">
        <v>109</v>
      </c>
      <c r="DK199" s="1" t="s">
        <v>17</v>
      </c>
      <c r="DL199" s="1" t="s">
        <v>1</v>
      </c>
      <c r="DM199" s="1" t="s">
        <v>2</v>
      </c>
      <c r="DN199" s="1" t="s">
        <v>4</v>
      </c>
      <c r="DO199" s="1" t="s">
        <v>4</v>
      </c>
      <c r="DP199" s="1" t="s">
        <v>3</v>
      </c>
      <c r="DQ199" s="1" t="s">
        <v>3</v>
      </c>
      <c r="DR199" s="1" t="s">
        <v>3</v>
      </c>
      <c r="DS199" s="1" t="s">
        <v>3</v>
      </c>
      <c r="DT199" s="1" t="s">
        <v>17</v>
      </c>
      <c r="DU199" s="1" t="s">
        <v>3</v>
      </c>
    </row>
    <row r="200" spans="111:125">
      <c r="DG200">
        <v>4</v>
      </c>
      <c r="DH200" s="1" t="s">
        <v>7</v>
      </c>
      <c r="DI200" s="1" t="s">
        <v>110</v>
      </c>
      <c r="DJ200" s="1" t="s">
        <v>111</v>
      </c>
      <c r="DK200" s="1" t="s">
        <v>17</v>
      </c>
      <c r="DL200" s="1" t="s">
        <v>1</v>
      </c>
      <c r="DM200" s="1" t="s">
        <v>2</v>
      </c>
      <c r="DN200" s="1" t="s">
        <v>4</v>
      </c>
      <c r="DO200" s="1" t="s">
        <v>4</v>
      </c>
      <c r="DP200" s="1" t="s">
        <v>3</v>
      </c>
      <c r="DQ200" s="1" t="s">
        <v>3</v>
      </c>
      <c r="DR200" s="1" t="s">
        <v>3</v>
      </c>
      <c r="DS200" s="1" t="s">
        <v>3</v>
      </c>
      <c r="DT200" s="1" t="s">
        <v>17</v>
      </c>
      <c r="DU200" s="1" t="s">
        <v>3</v>
      </c>
    </row>
    <row r="201" spans="111:125">
      <c r="DG201">
        <v>4</v>
      </c>
      <c r="DH201" s="1" t="s">
        <v>7</v>
      </c>
      <c r="DI201" s="1" t="s">
        <v>112</v>
      </c>
      <c r="DJ201" s="1" t="s">
        <v>113</v>
      </c>
      <c r="DK201" s="1" t="s">
        <v>17</v>
      </c>
      <c r="DL201" s="1" t="s">
        <v>1</v>
      </c>
      <c r="DM201" s="1" t="s">
        <v>2</v>
      </c>
      <c r="DN201" s="1" t="s">
        <v>4</v>
      </c>
      <c r="DO201" s="1" t="s">
        <v>4</v>
      </c>
      <c r="DP201" s="1" t="s">
        <v>3</v>
      </c>
      <c r="DQ201" s="1" t="s">
        <v>3</v>
      </c>
      <c r="DR201" s="1" t="s">
        <v>3</v>
      </c>
      <c r="DS201" s="1" t="s">
        <v>3</v>
      </c>
      <c r="DT201" s="1" t="s">
        <v>17</v>
      </c>
      <c r="DU201" s="1" t="s">
        <v>3</v>
      </c>
    </row>
    <row r="202" spans="111:125">
      <c r="DG202">
        <v>4</v>
      </c>
      <c r="DH202" s="1" t="s">
        <v>7</v>
      </c>
      <c r="DI202" s="1" t="s">
        <v>114</v>
      </c>
      <c r="DJ202" s="1" t="s">
        <v>115</v>
      </c>
      <c r="DK202" s="1" t="s">
        <v>17</v>
      </c>
      <c r="DL202" s="1" t="s">
        <v>1</v>
      </c>
      <c r="DM202" s="1" t="s">
        <v>2</v>
      </c>
      <c r="DN202" s="1" t="s">
        <v>4</v>
      </c>
      <c r="DO202" s="1" t="s">
        <v>4</v>
      </c>
      <c r="DP202" s="1" t="s">
        <v>3</v>
      </c>
      <c r="DQ202" s="1" t="s">
        <v>3</v>
      </c>
      <c r="DR202" s="1" t="s">
        <v>3</v>
      </c>
      <c r="DS202" s="1" t="s">
        <v>3</v>
      </c>
      <c r="DT202" s="1" t="s">
        <v>17</v>
      </c>
      <c r="DU202" s="1" t="s">
        <v>3</v>
      </c>
    </row>
    <row r="203" spans="111:125">
      <c r="DG203">
        <v>4</v>
      </c>
      <c r="DH203" s="1" t="s">
        <v>7</v>
      </c>
      <c r="DI203" s="1" t="s">
        <v>507</v>
      </c>
      <c r="DJ203" s="1" t="s">
        <v>502</v>
      </c>
      <c r="DK203" s="1" t="s">
        <v>17</v>
      </c>
      <c r="DL203" s="1" t="s">
        <v>1</v>
      </c>
      <c r="DM203" s="1" t="s">
        <v>2</v>
      </c>
      <c r="DN203" s="1" t="s">
        <v>4</v>
      </c>
      <c r="DO203" s="1" t="s">
        <v>4</v>
      </c>
      <c r="DP203" s="1" t="s">
        <v>3</v>
      </c>
      <c r="DQ203" s="1" t="s">
        <v>3</v>
      </c>
      <c r="DR203" s="1" t="s">
        <v>3</v>
      </c>
      <c r="DS203" s="1" t="s">
        <v>3</v>
      </c>
      <c r="DT203" s="1" t="s">
        <v>17</v>
      </c>
      <c r="DU203" s="1" t="s">
        <v>3</v>
      </c>
    </row>
    <row r="204" spans="111:125">
      <c r="DG204">
        <v>4</v>
      </c>
      <c r="DH204" s="1" t="s">
        <v>7</v>
      </c>
      <c r="DI204" s="1" t="s">
        <v>508</v>
      </c>
      <c r="DJ204" s="1" t="s">
        <v>521</v>
      </c>
      <c r="DK204" s="1" t="s">
        <v>17</v>
      </c>
      <c r="DL204" s="1" t="s">
        <v>1</v>
      </c>
      <c r="DM204" s="1" t="s">
        <v>4</v>
      </c>
      <c r="DN204" s="1" t="s">
        <v>4</v>
      </c>
      <c r="DO204" s="1" t="s">
        <v>4</v>
      </c>
      <c r="DP204" s="1" t="s">
        <v>3</v>
      </c>
      <c r="DQ204" s="1" t="s">
        <v>3</v>
      </c>
      <c r="DR204" s="1" t="s">
        <v>3</v>
      </c>
      <c r="DS204" s="1" t="s">
        <v>3</v>
      </c>
      <c r="DT204" s="1" t="s">
        <v>17</v>
      </c>
      <c r="DU204" s="1" t="s">
        <v>3</v>
      </c>
    </row>
    <row r="205" spans="111:125">
      <c r="DG205">
        <v>4</v>
      </c>
      <c r="DH205" s="1" t="s">
        <v>190</v>
      </c>
      <c r="DI205" s="1" t="s">
        <v>37</v>
      </c>
      <c r="DJ205" s="1" t="s">
        <v>38</v>
      </c>
      <c r="DK205" s="1" t="s">
        <v>17</v>
      </c>
      <c r="DL205" s="1" t="s">
        <v>1</v>
      </c>
      <c r="DM205" s="1" t="s">
        <v>4</v>
      </c>
      <c r="DN205" s="1" t="s">
        <v>4</v>
      </c>
      <c r="DO205" s="1" t="s">
        <v>4</v>
      </c>
      <c r="DP205" s="1" t="s">
        <v>3</v>
      </c>
      <c r="DQ205" s="1" t="s">
        <v>3</v>
      </c>
      <c r="DR205" s="1" t="s">
        <v>3</v>
      </c>
      <c r="DS205" s="1" t="s">
        <v>3</v>
      </c>
      <c r="DT205" s="1" t="s">
        <v>17</v>
      </c>
      <c r="DU205" s="1" t="s">
        <v>3</v>
      </c>
    </row>
    <row r="206" spans="111:125">
      <c r="DG206">
        <v>4</v>
      </c>
      <c r="DH206" s="1" t="s">
        <v>190</v>
      </c>
      <c r="DI206" s="1" t="s">
        <v>272</v>
      </c>
      <c r="DJ206" s="1" t="s">
        <v>273</v>
      </c>
      <c r="DK206" s="1" t="s">
        <v>17</v>
      </c>
      <c r="DL206" s="1" t="s">
        <v>1</v>
      </c>
      <c r="DM206" s="1" t="s">
        <v>34</v>
      </c>
      <c r="DN206" s="1" t="s">
        <v>4</v>
      </c>
      <c r="DO206" s="1" t="s">
        <v>4</v>
      </c>
      <c r="DP206" s="1" t="s">
        <v>3</v>
      </c>
      <c r="DQ206" s="1" t="s">
        <v>3</v>
      </c>
      <c r="DR206" s="1" t="s">
        <v>3</v>
      </c>
      <c r="DS206" s="1" t="s">
        <v>3</v>
      </c>
      <c r="DT206" s="1" t="s">
        <v>17</v>
      </c>
      <c r="DU206" s="1" t="s">
        <v>3</v>
      </c>
    </row>
    <row r="207" spans="111:125">
      <c r="DG207">
        <v>4</v>
      </c>
      <c r="DH207" s="1" t="s">
        <v>190</v>
      </c>
      <c r="DI207" s="1" t="s">
        <v>274</v>
      </c>
      <c r="DJ207" s="1" t="s">
        <v>275</v>
      </c>
      <c r="DK207" s="1" t="s">
        <v>17</v>
      </c>
      <c r="DL207" s="1" t="s">
        <v>1</v>
      </c>
      <c r="DM207" s="1" t="s">
        <v>34</v>
      </c>
      <c r="DN207" s="1" t="s">
        <v>4</v>
      </c>
      <c r="DO207" s="1" t="s">
        <v>4</v>
      </c>
      <c r="DP207" s="1" t="s">
        <v>3</v>
      </c>
      <c r="DQ207" s="1" t="s">
        <v>3</v>
      </c>
      <c r="DR207" s="1" t="s">
        <v>3</v>
      </c>
      <c r="DS207" s="1" t="s">
        <v>3</v>
      </c>
      <c r="DT207" s="1" t="s">
        <v>17</v>
      </c>
      <c r="DU207" s="1" t="s">
        <v>3</v>
      </c>
    </row>
    <row r="208" spans="111:125">
      <c r="DG208">
        <v>4</v>
      </c>
      <c r="DH208" s="1" t="s">
        <v>190</v>
      </c>
      <c r="DI208" s="1" t="s">
        <v>242</v>
      </c>
      <c r="DJ208" s="1" t="s">
        <v>243</v>
      </c>
      <c r="DK208" s="1" t="s">
        <v>17</v>
      </c>
      <c r="DL208" s="1" t="s">
        <v>1</v>
      </c>
      <c r="DM208" s="1" t="s">
        <v>34</v>
      </c>
      <c r="DN208" s="1" t="s">
        <v>4</v>
      </c>
      <c r="DO208" s="1" t="s">
        <v>4</v>
      </c>
      <c r="DP208" s="1" t="s">
        <v>3</v>
      </c>
      <c r="DQ208" s="1" t="s">
        <v>3</v>
      </c>
      <c r="DR208" s="1" t="s">
        <v>3</v>
      </c>
      <c r="DS208" s="1" t="s">
        <v>3</v>
      </c>
      <c r="DT208" s="1" t="s">
        <v>17</v>
      </c>
      <c r="DU208" s="1" t="s">
        <v>3</v>
      </c>
    </row>
    <row r="209" spans="111:125">
      <c r="DG209">
        <v>4</v>
      </c>
      <c r="DH209" s="1" t="s">
        <v>190</v>
      </c>
      <c r="DI209" s="1" t="s">
        <v>276</v>
      </c>
      <c r="DJ209" s="1" t="s">
        <v>277</v>
      </c>
      <c r="DK209" s="1" t="s">
        <v>17</v>
      </c>
      <c r="DL209" s="1" t="s">
        <v>1</v>
      </c>
      <c r="DM209" s="1" t="s">
        <v>2</v>
      </c>
      <c r="DN209" s="1" t="s">
        <v>4</v>
      </c>
      <c r="DO209" s="1" t="s">
        <v>4</v>
      </c>
      <c r="DP209" s="1" t="s">
        <v>3</v>
      </c>
      <c r="DQ209" s="1" t="s">
        <v>3</v>
      </c>
      <c r="DR209" s="1" t="s">
        <v>3</v>
      </c>
      <c r="DS209" s="1" t="s">
        <v>3</v>
      </c>
      <c r="DT209" s="1" t="s">
        <v>17</v>
      </c>
      <c r="DU209" s="1" t="s">
        <v>3</v>
      </c>
    </row>
    <row r="210" spans="111:125">
      <c r="DG210">
        <v>4</v>
      </c>
      <c r="DH210" s="1" t="s">
        <v>190</v>
      </c>
      <c r="DI210" s="1" t="s">
        <v>39</v>
      </c>
      <c r="DJ210" s="1" t="s">
        <v>40</v>
      </c>
      <c r="DK210" s="1" t="s">
        <v>17</v>
      </c>
      <c r="DL210" s="1" t="s">
        <v>1</v>
      </c>
      <c r="DM210" s="1" t="s">
        <v>31</v>
      </c>
      <c r="DN210" s="1" t="s">
        <v>4</v>
      </c>
      <c r="DO210" s="1" t="s">
        <v>4</v>
      </c>
      <c r="DP210" s="1" t="s">
        <v>3</v>
      </c>
      <c r="DQ210" s="1" t="s">
        <v>3</v>
      </c>
      <c r="DR210" s="1" t="s">
        <v>3</v>
      </c>
      <c r="DS210" s="1" t="s">
        <v>3</v>
      </c>
      <c r="DT210" s="1" t="s">
        <v>17</v>
      </c>
      <c r="DU210" s="1" t="s">
        <v>3</v>
      </c>
    </row>
    <row r="211" spans="111:125">
      <c r="DG211">
        <v>4</v>
      </c>
      <c r="DH211" s="1" t="s">
        <v>190</v>
      </c>
      <c r="DI211" s="1" t="s">
        <v>41</v>
      </c>
      <c r="DJ211" s="1" t="s">
        <v>42</v>
      </c>
      <c r="DK211" s="1" t="s">
        <v>17</v>
      </c>
      <c r="DL211" s="1" t="s">
        <v>1</v>
      </c>
      <c r="DM211" s="1" t="s">
        <v>34</v>
      </c>
      <c r="DN211" s="1" t="s">
        <v>4</v>
      </c>
      <c r="DO211" s="1" t="s">
        <v>4</v>
      </c>
      <c r="DP211" s="1" t="s">
        <v>3</v>
      </c>
      <c r="DQ211" s="1" t="s">
        <v>3</v>
      </c>
      <c r="DR211" s="1" t="s">
        <v>3</v>
      </c>
      <c r="DS211" s="1" t="s">
        <v>3</v>
      </c>
      <c r="DT211" s="1" t="s">
        <v>17</v>
      </c>
      <c r="DU211" s="1" t="s">
        <v>3</v>
      </c>
    </row>
    <row r="212" spans="111:125">
      <c r="DG212">
        <v>4</v>
      </c>
      <c r="DH212" s="1" t="s">
        <v>190</v>
      </c>
      <c r="DI212" s="1" t="s">
        <v>278</v>
      </c>
      <c r="DJ212" s="1" t="s">
        <v>279</v>
      </c>
      <c r="DK212" s="1" t="s">
        <v>17</v>
      </c>
      <c r="DL212" s="1" t="s">
        <v>1</v>
      </c>
      <c r="DM212" s="1" t="s">
        <v>34</v>
      </c>
      <c r="DN212" s="1" t="s">
        <v>4</v>
      </c>
      <c r="DO212" s="1" t="s">
        <v>4</v>
      </c>
      <c r="DP212" s="1" t="s">
        <v>3</v>
      </c>
      <c r="DQ212" s="1" t="s">
        <v>3</v>
      </c>
      <c r="DR212" s="1" t="s">
        <v>3</v>
      </c>
      <c r="DS212" s="1" t="s">
        <v>3</v>
      </c>
      <c r="DT212" s="1" t="s">
        <v>17</v>
      </c>
      <c r="DU212" s="1" t="s">
        <v>3</v>
      </c>
    </row>
    <row r="213" spans="111:125">
      <c r="DG213">
        <v>4</v>
      </c>
      <c r="DH213" s="1" t="s">
        <v>190</v>
      </c>
      <c r="DI213" s="1" t="s">
        <v>43</v>
      </c>
      <c r="DJ213" s="1" t="s">
        <v>44</v>
      </c>
      <c r="DK213" s="1" t="s">
        <v>17</v>
      </c>
      <c r="DL213" s="1" t="s">
        <v>1</v>
      </c>
      <c r="DM213" s="1" t="s">
        <v>4</v>
      </c>
      <c r="DN213" s="1" t="s">
        <v>4</v>
      </c>
      <c r="DO213" s="1" t="s">
        <v>4</v>
      </c>
      <c r="DP213" s="1" t="s">
        <v>3</v>
      </c>
      <c r="DQ213" s="1" t="s">
        <v>3</v>
      </c>
      <c r="DR213" s="1" t="s">
        <v>3</v>
      </c>
      <c r="DS213" s="1" t="s">
        <v>3</v>
      </c>
      <c r="DT213" s="1" t="s">
        <v>17</v>
      </c>
      <c r="DU213" s="1" t="s">
        <v>3</v>
      </c>
    </row>
    <row r="214" spans="111:125">
      <c r="DG214">
        <v>4</v>
      </c>
      <c r="DH214" s="1" t="s">
        <v>190</v>
      </c>
      <c r="DI214" s="1" t="s">
        <v>45</v>
      </c>
      <c r="DJ214" s="1" t="s">
        <v>46</v>
      </c>
      <c r="DK214" s="1" t="s">
        <v>17</v>
      </c>
      <c r="DL214" s="1" t="s">
        <v>1</v>
      </c>
      <c r="DM214" s="1" t="s">
        <v>34</v>
      </c>
      <c r="DN214" s="1" t="s">
        <v>4</v>
      </c>
      <c r="DO214" s="1" t="s">
        <v>4</v>
      </c>
      <c r="DP214" s="1" t="s">
        <v>3</v>
      </c>
      <c r="DQ214" s="1" t="s">
        <v>3</v>
      </c>
      <c r="DR214" s="1" t="s">
        <v>3</v>
      </c>
      <c r="DS214" s="1" t="s">
        <v>3</v>
      </c>
      <c r="DT214" s="1" t="s">
        <v>17</v>
      </c>
      <c r="DU214" s="1" t="s">
        <v>3</v>
      </c>
    </row>
    <row r="215" spans="111:125">
      <c r="DG215">
        <v>4</v>
      </c>
      <c r="DH215" s="1" t="s">
        <v>190</v>
      </c>
      <c r="DI215" s="1" t="s">
        <v>47</v>
      </c>
      <c r="DJ215" s="1" t="s">
        <v>48</v>
      </c>
      <c r="DK215" s="1" t="s">
        <v>17</v>
      </c>
      <c r="DL215" s="1" t="s">
        <v>1</v>
      </c>
      <c r="DM215" s="1" t="s">
        <v>34</v>
      </c>
      <c r="DN215" s="1" t="s">
        <v>4</v>
      </c>
      <c r="DO215" s="1" t="s">
        <v>4</v>
      </c>
      <c r="DP215" s="1" t="s">
        <v>3</v>
      </c>
      <c r="DQ215" s="1" t="s">
        <v>3</v>
      </c>
      <c r="DR215" s="1" t="s">
        <v>3</v>
      </c>
      <c r="DS215" s="1" t="s">
        <v>3</v>
      </c>
      <c r="DT215" s="1" t="s">
        <v>17</v>
      </c>
      <c r="DU215" s="1" t="s">
        <v>3</v>
      </c>
    </row>
    <row r="216" spans="111:125">
      <c r="DG216">
        <v>4</v>
      </c>
      <c r="DH216" s="1" t="s">
        <v>190</v>
      </c>
      <c r="DI216" s="1" t="s">
        <v>49</v>
      </c>
      <c r="DJ216" s="1" t="s">
        <v>50</v>
      </c>
      <c r="DK216" s="1" t="s">
        <v>17</v>
      </c>
      <c r="DL216" s="1" t="s">
        <v>1</v>
      </c>
      <c r="DM216" s="1" t="s">
        <v>4</v>
      </c>
      <c r="DN216" s="1" t="s">
        <v>4</v>
      </c>
      <c r="DO216" s="1" t="s">
        <v>4</v>
      </c>
      <c r="DP216" s="1" t="s">
        <v>3</v>
      </c>
      <c r="DQ216" s="1" t="s">
        <v>3</v>
      </c>
      <c r="DR216" s="1" t="s">
        <v>3</v>
      </c>
      <c r="DS216" s="1" t="s">
        <v>3</v>
      </c>
      <c r="DT216" s="1" t="s">
        <v>17</v>
      </c>
      <c r="DU216" s="1" t="s">
        <v>3</v>
      </c>
    </row>
    <row r="217" spans="111:125">
      <c r="DG217">
        <v>4</v>
      </c>
      <c r="DH217" s="1" t="s">
        <v>190</v>
      </c>
      <c r="DI217" s="1" t="s">
        <v>51</v>
      </c>
      <c r="DJ217" s="1" t="s">
        <v>52</v>
      </c>
      <c r="DK217" s="1" t="s">
        <v>17</v>
      </c>
      <c r="DL217" s="1" t="s">
        <v>1</v>
      </c>
      <c r="DM217" s="1" t="s">
        <v>2</v>
      </c>
      <c r="DN217" s="1" t="s">
        <v>4</v>
      </c>
      <c r="DO217" s="1" t="s">
        <v>4</v>
      </c>
      <c r="DP217" s="1" t="s">
        <v>3</v>
      </c>
      <c r="DQ217" s="1" t="s">
        <v>3</v>
      </c>
      <c r="DR217" s="1" t="s">
        <v>3</v>
      </c>
      <c r="DS217" s="1" t="s">
        <v>3</v>
      </c>
      <c r="DT217" s="1" t="s">
        <v>17</v>
      </c>
      <c r="DU217" s="1" t="s">
        <v>3</v>
      </c>
    </row>
    <row r="218" spans="111:125">
      <c r="DG218">
        <v>4</v>
      </c>
      <c r="DH218" s="1" t="s">
        <v>190</v>
      </c>
      <c r="DI218" s="1" t="s">
        <v>53</v>
      </c>
      <c r="DJ218" s="1" t="s">
        <v>54</v>
      </c>
      <c r="DK218" s="1" t="s">
        <v>17</v>
      </c>
      <c r="DL218" s="1" t="s">
        <v>1</v>
      </c>
      <c r="DM218" s="1" t="s">
        <v>34</v>
      </c>
      <c r="DN218" s="1" t="s">
        <v>4</v>
      </c>
      <c r="DO218" s="1" t="s">
        <v>4</v>
      </c>
      <c r="DP218" s="1" t="s">
        <v>3</v>
      </c>
      <c r="DQ218" s="1" t="s">
        <v>3</v>
      </c>
      <c r="DR218" s="1" t="s">
        <v>3</v>
      </c>
      <c r="DS218" s="1" t="s">
        <v>3</v>
      </c>
      <c r="DT218" s="1" t="s">
        <v>17</v>
      </c>
      <c r="DU218" s="1" t="s">
        <v>3</v>
      </c>
    </row>
    <row r="219" spans="111:125">
      <c r="DG219">
        <v>4</v>
      </c>
      <c r="DH219" s="1" t="s">
        <v>190</v>
      </c>
      <c r="DI219" s="1" t="s">
        <v>55</v>
      </c>
      <c r="DJ219" s="1" t="s">
        <v>280</v>
      </c>
      <c r="DK219" s="1" t="s">
        <v>17</v>
      </c>
      <c r="DL219" s="1" t="s">
        <v>1</v>
      </c>
      <c r="DM219" s="1" t="s">
        <v>24</v>
      </c>
      <c r="DN219" s="1" t="s">
        <v>4</v>
      </c>
      <c r="DO219" s="1" t="s">
        <v>4</v>
      </c>
      <c r="DP219" s="1" t="s">
        <v>3</v>
      </c>
      <c r="DQ219" s="1" t="s">
        <v>3</v>
      </c>
      <c r="DR219" s="1" t="s">
        <v>3</v>
      </c>
      <c r="DS219" s="1" t="s">
        <v>3</v>
      </c>
      <c r="DT219" s="1" t="s">
        <v>17</v>
      </c>
      <c r="DU219" s="1" t="s">
        <v>3</v>
      </c>
    </row>
    <row r="220" spans="111:125">
      <c r="DG220">
        <v>4</v>
      </c>
      <c r="DH220" s="1" t="s">
        <v>190</v>
      </c>
      <c r="DI220" s="1" t="s">
        <v>281</v>
      </c>
      <c r="DJ220" s="1" t="s">
        <v>282</v>
      </c>
      <c r="DK220" s="1" t="s">
        <v>17</v>
      </c>
      <c r="DL220" s="1" t="s">
        <v>1</v>
      </c>
      <c r="DM220" s="1" t="s">
        <v>34</v>
      </c>
      <c r="DN220" s="1" t="s">
        <v>4</v>
      </c>
      <c r="DO220" s="1" t="s">
        <v>4</v>
      </c>
      <c r="DP220" s="1" t="s">
        <v>3</v>
      </c>
      <c r="DQ220" s="1" t="s">
        <v>3</v>
      </c>
      <c r="DR220" s="1" t="s">
        <v>3</v>
      </c>
      <c r="DS220" s="1" t="s">
        <v>3</v>
      </c>
      <c r="DT220" s="1" t="s">
        <v>17</v>
      </c>
      <c r="DU220" s="1" t="s">
        <v>3</v>
      </c>
    </row>
    <row r="221" spans="111:125">
      <c r="DG221">
        <v>4</v>
      </c>
      <c r="DH221" s="1" t="s">
        <v>190</v>
      </c>
      <c r="DI221" s="1" t="s">
        <v>283</v>
      </c>
      <c r="DJ221" s="1" t="s">
        <v>284</v>
      </c>
      <c r="DK221" s="1" t="s">
        <v>17</v>
      </c>
      <c r="DL221" s="1" t="s">
        <v>1</v>
      </c>
      <c r="DM221" s="1" t="s">
        <v>34</v>
      </c>
      <c r="DN221" s="1" t="s">
        <v>4</v>
      </c>
      <c r="DO221" s="1" t="s">
        <v>4</v>
      </c>
      <c r="DP221" s="1" t="s">
        <v>3</v>
      </c>
      <c r="DQ221" s="1" t="s">
        <v>3</v>
      </c>
      <c r="DR221" s="1" t="s">
        <v>3</v>
      </c>
      <c r="DS221" s="1" t="s">
        <v>3</v>
      </c>
      <c r="DT221" s="1" t="s">
        <v>17</v>
      </c>
      <c r="DU221" s="1" t="s">
        <v>3</v>
      </c>
    </row>
    <row r="222" spans="111:125">
      <c r="DG222">
        <v>4</v>
      </c>
      <c r="DH222" s="1" t="s">
        <v>190</v>
      </c>
      <c r="DI222" s="1" t="s">
        <v>56</v>
      </c>
      <c r="DJ222" s="1" t="s">
        <v>285</v>
      </c>
      <c r="DK222" s="1" t="s">
        <v>17</v>
      </c>
      <c r="DL222" s="1" t="s">
        <v>1</v>
      </c>
      <c r="DM222" s="1" t="s">
        <v>2</v>
      </c>
      <c r="DN222" s="1" t="s">
        <v>4</v>
      </c>
      <c r="DO222" s="1" t="s">
        <v>4</v>
      </c>
      <c r="DP222" s="1" t="s">
        <v>3</v>
      </c>
      <c r="DQ222" s="1" t="s">
        <v>3</v>
      </c>
      <c r="DR222" s="1" t="s">
        <v>3</v>
      </c>
      <c r="DS222" s="1" t="s">
        <v>3</v>
      </c>
      <c r="DT222" s="1" t="s">
        <v>17</v>
      </c>
      <c r="DU222" s="1" t="s">
        <v>3</v>
      </c>
    </row>
    <row r="223" spans="111:125">
      <c r="DG223">
        <v>4</v>
      </c>
      <c r="DH223" s="1" t="s">
        <v>190</v>
      </c>
      <c r="DI223" s="1" t="s">
        <v>286</v>
      </c>
      <c r="DJ223" s="1" t="s">
        <v>287</v>
      </c>
      <c r="DK223" s="1" t="s">
        <v>17</v>
      </c>
      <c r="DL223" s="1" t="s">
        <v>1</v>
      </c>
      <c r="DM223" s="1" t="s">
        <v>34</v>
      </c>
      <c r="DN223" s="1" t="s">
        <v>4</v>
      </c>
      <c r="DO223" s="1" t="s">
        <v>4</v>
      </c>
      <c r="DP223" s="1" t="s">
        <v>3</v>
      </c>
      <c r="DQ223" s="1" t="s">
        <v>3</v>
      </c>
      <c r="DR223" s="1" t="s">
        <v>3</v>
      </c>
      <c r="DS223" s="1" t="s">
        <v>3</v>
      </c>
      <c r="DT223" s="1" t="s">
        <v>17</v>
      </c>
      <c r="DU223" s="1" t="s">
        <v>3</v>
      </c>
    </row>
    <row r="224" spans="111:125">
      <c r="DG224">
        <v>4</v>
      </c>
      <c r="DH224" s="1" t="s">
        <v>190</v>
      </c>
      <c r="DI224" s="1" t="s">
        <v>288</v>
      </c>
      <c r="DJ224" s="1" t="s">
        <v>289</v>
      </c>
      <c r="DK224" s="1" t="s">
        <v>17</v>
      </c>
      <c r="DL224" s="1" t="s">
        <v>1</v>
      </c>
      <c r="DM224" s="1" t="s">
        <v>34</v>
      </c>
      <c r="DN224" s="1" t="s">
        <v>4</v>
      </c>
      <c r="DO224" s="1" t="s">
        <v>4</v>
      </c>
      <c r="DP224" s="1" t="s">
        <v>3</v>
      </c>
      <c r="DQ224" s="1" t="s">
        <v>3</v>
      </c>
      <c r="DR224" s="1" t="s">
        <v>3</v>
      </c>
      <c r="DS224" s="1" t="s">
        <v>3</v>
      </c>
      <c r="DT224" s="1" t="s">
        <v>17</v>
      </c>
      <c r="DU224" s="1" t="s">
        <v>3</v>
      </c>
    </row>
    <row r="225" spans="111:125">
      <c r="DG225">
        <v>4</v>
      </c>
      <c r="DH225" s="1" t="s">
        <v>190</v>
      </c>
      <c r="DI225" s="1" t="s">
        <v>57</v>
      </c>
      <c r="DJ225" s="1" t="s">
        <v>58</v>
      </c>
      <c r="DK225" s="1" t="s">
        <v>17</v>
      </c>
      <c r="DL225" s="1" t="s">
        <v>1</v>
      </c>
      <c r="DM225" s="1" t="s">
        <v>4</v>
      </c>
      <c r="DN225" s="1" t="s">
        <v>4</v>
      </c>
      <c r="DO225" s="1" t="s">
        <v>4</v>
      </c>
      <c r="DP225" s="1" t="s">
        <v>3</v>
      </c>
      <c r="DQ225" s="1" t="s">
        <v>3</v>
      </c>
      <c r="DR225" s="1" t="s">
        <v>3</v>
      </c>
      <c r="DS225" s="1" t="s">
        <v>3</v>
      </c>
      <c r="DT225" s="1" t="s">
        <v>17</v>
      </c>
      <c r="DU225" s="1" t="s">
        <v>3</v>
      </c>
    </row>
    <row r="226" spans="111:125">
      <c r="DG226">
        <v>4</v>
      </c>
      <c r="DH226" s="1" t="s">
        <v>190</v>
      </c>
      <c r="DI226" s="1" t="s">
        <v>59</v>
      </c>
      <c r="DJ226" s="1" t="s">
        <v>60</v>
      </c>
      <c r="DK226" s="1" t="s">
        <v>17</v>
      </c>
      <c r="DL226" s="1" t="s">
        <v>1</v>
      </c>
      <c r="DM226" s="1" t="s">
        <v>2</v>
      </c>
      <c r="DN226" s="1" t="s">
        <v>4</v>
      </c>
      <c r="DO226" s="1" t="s">
        <v>4</v>
      </c>
      <c r="DP226" s="1" t="s">
        <v>3</v>
      </c>
      <c r="DQ226" s="1" t="s">
        <v>3</v>
      </c>
      <c r="DR226" s="1" t="s">
        <v>3</v>
      </c>
      <c r="DS226" s="1" t="s">
        <v>3</v>
      </c>
      <c r="DT226" s="1" t="s">
        <v>17</v>
      </c>
      <c r="DU226" s="1" t="s">
        <v>3</v>
      </c>
    </row>
    <row r="227" spans="111:125">
      <c r="DG227">
        <v>4</v>
      </c>
      <c r="DH227" s="1" t="s">
        <v>190</v>
      </c>
      <c r="DI227" s="1" t="s">
        <v>290</v>
      </c>
      <c r="DJ227" s="1" t="s">
        <v>291</v>
      </c>
      <c r="DK227" s="1" t="s">
        <v>17</v>
      </c>
      <c r="DL227" s="1" t="s">
        <v>1</v>
      </c>
      <c r="DM227" s="1" t="s">
        <v>34</v>
      </c>
      <c r="DN227" s="1" t="s">
        <v>4</v>
      </c>
      <c r="DO227" s="1" t="s">
        <v>4</v>
      </c>
      <c r="DP227" s="1" t="s">
        <v>3</v>
      </c>
      <c r="DQ227" s="1" t="s">
        <v>3</v>
      </c>
      <c r="DR227" s="1" t="s">
        <v>3</v>
      </c>
      <c r="DS227" s="1" t="s">
        <v>3</v>
      </c>
      <c r="DT227" s="1" t="s">
        <v>17</v>
      </c>
      <c r="DU227" s="1" t="s">
        <v>3</v>
      </c>
    </row>
    <row r="228" spans="111:125">
      <c r="DG228">
        <v>4</v>
      </c>
      <c r="DH228" s="1" t="s">
        <v>190</v>
      </c>
      <c r="DI228" s="1" t="s">
        <v>292</v>
      </c>
      <c r="DJ228" s="1" t="s">
        <v>293</v>
      </c>
      <c r="DK228" s="1" t="s">
        <v>17</v>
      </c>
      <c r="DL228" s="1" t="s">
        <v>1</v>
      </c>
      <c r="DM228" s="1" t="s">
        <v>2</v>
      </c>
      <c r="DN228" s="1" t="s">
        <v>4</v>
      </c>
      <c r="DO228" s="1" t="s">
        <v>4</v>
      </c>
      <c r="DP228" s="1" t="s">
        <v>3</v>
      </c>
      <c r="DQ228" s="1" t="s">
        <v>3</v>
      </c>
      <c r="DR228" s="1" t="s">
        <v>3</v>
      </c>
      <c r="DS228" s="1" t="s">
        <v>3</v>
      </c>
      <c r="DT228" s="1" t="s">
        <v>17</v>
      </c>
      <c r="DU228" s="1" t="s">
        <v>3</v>
      </c>
    </row>
    <row r="229" spans="111:125">
      <c r="DG229">
        <v>4</v>
      </c>
      <c r="DH229" s="1" t="s">
        <v>190</v>
      </c>
      <c r="DI229" s="1" t="s">
        <v>294</v>
      </c>
      <c r="DJ229" s="1" t="s">
        <v>295</v>
      </c>
      <c r="DK229" s="1" t="s">
        <v>17</v>
      </c>
      <c r="DL229" s="1" t="s">
        <v>1</v>
      </c>
      <c r="DM229" s="1" t="s">
        <v>2</v>
      </c>
      <c r="DN229" s="1" t="s">
        <v>4</v>
      </c>
      <c r="DO229" s="1" t="s">
        <v>4</v>
      </c>
      <c r="DP229" s="1" t="s">
        <v>3</v>
      </c>
      <c r="DQ229" s="1" t="s">
        <v>3</v>
      </c>
      <c r="DR229" s="1" t="s">
        <v>3</v>
      </c>
      <c r="DS229" s="1" t="s">
        <v>3</v>
      </c>
      <c r="DT229" s="1" t="s">
        <v>17</v>
      </c>
      <c r="DU229" s="1" t="s">
        <v>3</v>
      </c>
    </row>
    <row r="230" spans="111:125">
      <c r="DG230">
        <v>4</v>
      </c>
      <c r="DH230" s="1" t="s">
        <v>190</v>
      </c>
      <c r="DI230" s="1" t="s">
        <v>296</v>
      </c>
      <c r="DJ230" s="1" t="s">
        <v>297</v>
      </c>
      <c r="DK230" s="1" t="s">
        <v>17</v>
      </c>
      <c r="DL230" s="1" t="s">
        <v>1</v>
      </c>
      <c r="DM230" s="1" t="s">
        <v>2</v>
      </c>
      <c r="DN230" s="1" t="s">
        <v>4</v>
      </c>
      <c r="DO230" s="1" t="s">
        <v>4</v>
      </c>
      <c r="DP230" s="1" t="s">
        <v>3</v>
      </c>
      <c r="DQ230" s="1" t="s">
        <v>3</v>
      </c>
      <c r="DR230" s="1" t="s">
        <v>3</v>
      </c>
      <c r="DS230" s="1" t="s">
        <v>3</v>
      </c>
      <c r="DT230" s="1" t="s">
        <v>17</v>
      </c>
      <c r="DU230" s="1" t="s">
        <v>3</v>
      </c>
    </row>
    <row r="231" spans="111:125">
      <c r="DG231">
        <v>4</v>
      </c>
      <c r="DH231" s="1" t="s">
        <v>190</v>
      </c>
      <c r="DI231" s="1" t="s">
        <v>61</v>
      </c>
      <c r="DJ231" s="1" t="s">
        <v>62</v>
      </c>
      <c r="DK231" s="1" t="s">
        <v>17</v>
      </c>
      <c r="DL231" s="1" t="s">
        <v>1</v>
      </c>
      <c r="DM231" s="1" t="s">
        <v>34</v>
      </c>
      <c r="DN231" s="1" t="s">
        <v>4</v>
      </c>
      <c r="DO231" s="1" t="s">
        <v>4</v>
      </c>
      <c r="DP231" s="1" t="s">
        <v>3</v>
      </c>
      <c r="DQ231" s="1" t="s">
        <v>3</v>
      </c>
      <c r="DR231" s="1" t="s">
        <v>3</v>
      </c>
      <c r="DS231" s="1" t="s">
        <v>3</v>
      </c>
      <c r="DT231" s="1" t="s">
        <v>17</v>
      </c>
      <c r="DU231" s="1" t="s">
        <v>3</v>
      </c>
    </row>
    <row r="232" spans="111:125">
      <c r="DG232">
        <v>4</v>
      </c>
      <c r="DH232" s="1" t="s">
        <v>190</v>
      </c>
      <c r="DI232" s="1" t="s">
        <v>298</v>
      </c>
      <c r="DJ232" s="1" t="s">
        <v>299</v>
      </c>
      <c r="DK232" s="1" t="s">
        <v>17</v>
      </c>
      <c r="DL232" s="1" t="s">
        <v>1</v>
      </c>
      <c r="DM232" s="1" t="s">
        <v>4</v>
      </c>
      <c r="DN232" s="1" t="s">
        <v>4</v>
      </c>
      <c r="DO232" s="1" t="s">
        <v>4</v>
      </c>
      <c r="DP232" s="1" t="s">
        <v>3</v>
      </c>
      <c r="DQ232" s="1" t="s">
        <v>3</v>
      </c>
      <c r="DR232" s="1" t="s">
        <v>3</v>
      </c>
      <c r="DS232" s="1" t="s">
        <v>3</v>
      </c>
      <c r="DT232" s="1" t="s">
        <v>17</v>
      </c>
      <c r="DU232" s="1" t="s">
        <v>3</v>
      </c>
    </row>
    <row r="233" spans="111:125">
      <c r="DG233">
        <v>4</v>
      </c>
      <c r="DH233" s="1" t="s">
        <v>190</v>
      </c>
      <c r="DI233" s="1" t="s">
        <v>63</v>
      </c>
      <c r="DJ233" s="1" t="s">
        <v>64</v>
      </c>
      <c r="DK233" s="1" t="s">
        <v>17</v>
      </c>
      <c r="DL233" s="1" t="s">
        <v>1</v>
      </c>
      <c r="DM233" s="1" t="s">
        <v>34</v>
      </c>
      <c r="DN233" s="1" t="s">
        <v>4</v>
      </c>
      <c r="DO233" s="1" t="s">
        <v>4</v>
      </c>
      <c r="DP233" s="1" t="s">
        <v>3</v>
      </c>
      <c r="DQ233" s="1" t="s">
        <v>3</v>
      </c>
      <c r="DR233" s="1" t="s">
        <v>3</v>
      </c>
      <c r="DS233" s="1" t="s">
        <v>3</v>
      </c>
      <c r="DT233" s="1" t="s">
        <v>17</v>
      </c>
      <c r="DU233" s="1" t="s">
        <v>3</v>
      </c>
    </row>
    <row r="234" spans="111:125">
      <c r="DG234">
        <v>4</v>
      </c>
      <c r="DH234" s="1" t="s">
        <v>190</v>
      </c>
      <c r="DI234" s="1" t="s">
        <v>254</v>
      </c>
      <c r="DJ234" s="1" t="s">
        <v>255</v>
      </c>
      <c r="DK234" s="1" t="s">
        <v>17</v>
      </c>
      <c r="DL234" s="1" t="s">
        <v>1</v>
      </c>
      <c r="DM234" s="1" t="s">
        <v>2</v>
      </c>
      <c r="DN234" s="1" t="s">
        <v>4</v>
      </c>
      <c r="DO234" s="1" t="s">
        <v>4</v>
      </c>
      <c r="DP234" s="1" t="s">
        <v>3</v>
      </c>
      <c r="DQ234" s="1" t="s">
        <v>3</v>
      </c>
      <c r="DR234" s="1" t="s">
        <v>3</v>
      </c>
      <c r="DS234" s="1" t="s">
        <v>3</v>
      </c>
      <c r="DT234" s="1" t="s">
        <v>17</v>
      </c>
      <c r="DU234" s="1" t="s">
        <v>3</v>
      </c>
    </row>
    <row r="235" spans="111:125">
      <c r="DG235">
        <v>4</v>
      </c>
      <c r="DH235" s="1" t="s">
        <v>190</v>
      </c>
      <c r="DI235" s="1" t="s">
        <v>65</v>
      </c>
      <c r="DJ235" s="1" t="s">
        <v>66</v>
      </c>
      <c r="DK235" s="1" t="s">
        <v>17</v>
      </c>
      <c r="DL235" s="1" t="s">
        <v>1</v>
      </c>
      <c r="DM235" s="1" t="s">
        <v>34</v>
      </c>
      <c r="DN235" s="1" t="s">
        <v>4</v>
      </c>
      <c r="DO235" s="1" t="s">
        <v>4</v>
      </c>
      <c r="DP235" s="1" t="s">
        <v>3</v>
      </c>
      <c r="DQ235" s="1" t="s">
        <v>3</v>
      </c>
      <c r="DR235" s="1" t="s">
        <v>3</v>
      </c>
      <c r="DS235" s="1" t="s">
        <v>3</v>
      </c>
      <c r="DT235" s="1" t="s">
        <v>17</v>
      </c>
      <c r="DU235" s="1" t="s">
        <v>3</v>
      </c>
    </row>
    <row r="236" spans="111:125">
      <c r="DG236">
        <v>4</v>
      </c>
      <c r="DH236" s="1" t="s">
        <v>190</v>
      </c>
      <c r="DI236" s="1" t="s">
        <v>67</v>
      </c>
      <c r="DJ236" s="1" t="s">
        <v>68</v>
      </c>
      <c r="DK236" s="1" t="s">
        <v>17</v>
      </c>
      <c r="DL236" s="1" t="s">
        <v>1</v>
      </c>
      <c r="DM236" s="1" t="s">
        <v>34</v>
      </c>
      <c r="DN236" s="1" t="s">
        <v>4</v>
      </c>
      <c r="DO236" s="1" t="s">
        <v>4</v>
      </c>
      <c r="DP236" s="1" t="s">
        <v>3</v>
      </c>
      <c r="DQ236" s="1" t="s">
        <v>3</v>
      </c>
      <c r="DR236" s="1" t="s">
        <v>3</v>
      </c>
      <c r="DS236" s="1" t="s">
        <v>3</v>
      </c>
      <c r="DT236" s="1" t="s">
        <v>17</v>
      </c>
      <c r="DU236" s="1" t="s">
        <v>3</v>
      </c>
    </row>
    <row r="237" spans="111:125">
      <c r="DG237">
        <v>4</v>
      </c>
      <c r="DH237" s="1" t="s">
        <v>190</v>
      </c>
      <c r="DI237" s="1" t="s">
        <v>300</v>
      </c>
      <c r="DJ237" s="1" t="s">
        <v>301</v>
      </c>
      <c r="DK237" s="1" t="s">
        <v>17</v>
      </c>
      <c r="DL237" s="1" t="s">
        <v>1</v>
      </c>
      <c r="DM237" s="1" t="s">
        <v>34</v>
      </c>
      <c r="DN237" s="1" t="s">
        <v>4</v>
      </c>
      <c r="DO237" s="1" t="s">
        <v>4</v>
      </c>
      <c r="DP237" s="1" t="s">
        <v>3</v>
      </c>
      <c r="DQ237" s="1" t="s">
        <v>3</v>
      </c>
      <c r="DR237" s="1" t="s">
        <v>3</v>
      </c>
      <c r="DS237" s="1" t="s">
        <v>3</v>
      </c>
      <c r="DT237" s="1" t="s">
        <v>17</v>
      </c>
      <c r="DU237" s="1" t="s">
        <v>3</v>
      </c>
    </row>
    <row r="238" spans="111:125">
      <c r="DG238">
        <v>4</v>
      </c>
      <c r="DH238" s="1" t="s">
        <v>190</v>
      </c>
      <c r="DI238" s="1" t="s">
        <v>302</v>
      </c>
      <c r="DJ238" s="1" t="s">
        <v>303</v>
      </c>
      <c r="DK238" s="1" t="s">
        <v>17</v>
      </c>
      <c r="DL238" s="1" t="s">
        <v>1</v>
      </c>
      <c r="DM238" s="1" t="s">
        <v>34</v>
      </c>
      <c r="DN238" s="1" t="s">
        <v>4</v>
      </c>
      <c r="DO238" s="1" t="s">
        <v>4</v>
      </c>
      <c r="DP238" s="1" t="s">
        <v>3</v>
      </c>
      <c r="DQ238" s="1" t="s">
        <v>3</v>
      </c>
      <c r="DR238" s="1" t="s">
        <v>3</v>
      </c>
      <c r="DS238" s="1" t="s">
        <v>3</v>
      </c>
      <c r="DT238" s="1" t="s">
        <v>17</v>
      </c>
      <c r="DU238" s="1" t="s">
        <v>3</v>
      </c>
    </row>
    <row r="239" spans="111:125">
      <c r="DG239">
        <v>4</v>
      </c>
      <c r="DH239" s="1" t="s">
        <v>190</v>
      </c>
      <c r="DI239" s="1" t="s">
        <v>69</v>
      </c>
      <c r="DJ239" s="1" t="s">
        <v>70</v>
      </c>
      <c r="DK239" s="1" t="s">
        <v>17</v>
      </c>
      <c r="DL239" s="1" t="s">
        <v>1</v>
      </c>
      <c r="DM239" s="1" t="s">
        <v>4</v>
      </c>
      <c r="DN239" s="1" t="s">
        <v>4</v>
      </c>
      <c r="DO239" s="1" t="s">
        <v>4</v>
      </c>
      <c r="DP239" s="1" t="s">
        <v>3</v>
      </c>
      <c r="DQ239" s="1" t="s">
        <v>3</v>
      </c>
      <c r="DR239" s="1" t="s">
        <v>3</v>
      </c>
      <c r="DS239" s="1" t="s">
        <v>3</v>
      </c>
      <c r="DT239" s="1" t="s">
        <v>17</v>
      </c>
      <c r="DU239" s="1" t="s">
        <v>3</v>
      </c>
    </row>
    <row r="240" spans="111:125">
      <c r="DG240">
        <v>4</v>
      </c>
      <c r="DH240" s="1" t="s">
        <v>190</v>
      </c>
      <c r="DI240" s="1" t="s">
        <v>71</v>
      </c>
      <c r="DJ240" s="1" t="s">
        <v>72</v>
      </c>
      <c r="DK240" s="1" t="s">
        <v>17</v>
      </c>
      <c r="DL240" s="1" t="s">
        <v>1</v>
      </c>
      <c r="DM240" s="1" t="s">
        <v>2</v>
      </c>
      <c r="DN240" s="1" t="s">
        <v>4</v>
      </c>
      <c r="DO240" s="1" t="s">
        <v>4</v>
      </c>
      <c r="DP240" s="1" t="s">
        <v>3</v>
      </c>
      <c r="DQ240" s="1" t="s">
        <v>3</v>
      </c>
      <c r="DR240" s="1" t="s">
        <v>3</v>
      </c>
      <c r="DS240" s="1" t="s">
        <v>3</v>
      </c>
      <c r="DT240" s="1" t="s">
        <v>17</v>
      </c>
      <c r="DU240" s="1" t="s">
        <v>3</v>
      </c>
    </row>
    <row r="241" spans="111:125">
      <c r="DG241">
        <v>4</v>
      </c>
      <c r="DH241" s="1" t="s">
        <v>190</v>
      </c>
      <c r="DI241" s="1" t="s">
        <v>73</v>
      </c>
      <c r="DJ241" s="1" t="s">
        <v>74</v>
      </c>
      <c r="DK241" s="1" t="s">
        <v>17</v>
      </c>
      <c r="DL241" s="1" t="s">
        <v>1</v>
      </c>
      <c r="DM241" s="1" t="s">
        <v>4</v>
      </c>
      <c r="DN241" s="1" t="s">
        <v>4</v>
      </c>
      <c r="DO241" s="1" t="s">
        <v>4</v>
      </c>
      <c r="DP241" s="1" t="s">
        <v>3</v>
      </c>
      <c r="DQ241" s="1" t="s">
        <v>3</v>
      </c>
      <c r="DR241" s="1" t="s">
        <v>3</v>
      </c>
      <c r="DS241" s="1" t="s">
        <v>3</v>
      </c>
      <c r="DT241" s="1" t="s">
        <v>17</v>
      </c>
      <c r="DU241" s="1" t="s">
        <v>3</v>
      </c>
    </row>
    <row r="242" spans="111:125">
      <c r="DG242">
        <v>4</v>
      </c>
      <c r="DH242" s="1" t="s">
        <v>190</v>
      </c>
      <c r="DI242" s="1" t="s">
        <v>75</v>
      </c>
      <c r="DJ242" s="1" t="s">
        <v>76</v>
      </c>
      <c r="DK242" s="1" t="s">
        <v>17</v>
      </c>
      <c r="DL242" s="1" t="s">
        <v>1</v>
      </c>
      <c r="DM242" s="1" t="s">
        <v>34</v>
      </c>
      <c r="DN242" s="1" t="s">
        <v>4</v>
      </c>
      <c r="DO242" s="1" t="s">
        <v>4</v>
      </c>
      <c r="DP242" s="1" t="s">
        <v>3</v>
      </c>
      <c r="DQ242" s="1" t="s">
        <v>3</v>
      </c>
      <c r="DR242" s="1" t="s">
        <v>3</v>
      </c>
      <c r="DS242" s="1" t="s">
        <v>3</v>
      </c>
      <c r="DT242" s="1" t="s">
        <v>17</v>
      </c>
      <c r="DU242" s="1" t="s">
        <v>3</v>
      </c>
    </row>
    <row r="243" spans="111:125">
      <c r="DG243">
        <v>4</v>
      </c>
      <c r="DH243" s="1" t="s">
        <v>190</v>
      </c>
      <c r="DI243" s="1" t="s">
        <v>77</v>
      </c>
      <c r="DJ243" s="1" t="s">
        <v>78</v>
      </c>
      <c r="DK243" s="1" t="s">
        <v>17</v>
      </c>
      <c r="DL243" s="1" t="s">
        <v>1</v>
      </c>
      <c r="DM243" s="1" t="s">
        <v>4</v>
      </c>
      <c r="DN243" s="1" t="s">
        <v>4</v>
      </c>
      <c r="DO243" s="1" t="s">
        <v>4</v>
      </c>
      <c r="DP243" s="1" t="s">
        <v>3</v>
      </c>
      <c r="DQ243" s="1" t="s">
        <v>3</v>
      </c>
      <c r="DR243" s="1" t="s">
        <v>3</v>
      </c>
      <c r="DS243" s="1" t="s">
        <v>3</v>
      </c>
      <c r="DT243" s="1" t="s">
        <v>17</v>
      </c>
      <c r="DU243" s="1" t="s">
        <v>3</v>
      </c>
    </row>
    <row r="244" spans="111:125">
      <c r="DG244">
        <v>4</v>
      </c>
      <c r="DH244" s="1" t="s">
        <v>190</v>
      </c>
      <c r="DI244" s="1" t="s">
        <v>79</v>
      </c>
      <c r="DJ244" s="1" t="s">
        <v>304</v>
      </c>
      <c r="DK244" s="1" t="s">
        <v>17</v>
      </c>
      <c r="DL244" s="1" t="s">
        <v>1</v>
      </c>
      <c r="DM244" s="1" t="s">
        <v>34</v>
      </c>
      <c r="DN244" s="1" t="s">
        <v>4</v>
      </c>
      <c r="DO244" s="1" t="s">
        <v>4</v>
      </c>
      <c r="DP244" s="1" t="s">
        <v>3</v>
      </c>
      <c r="DQ244" s="1" t="s">
        <v>3</v>
      </c>
      <c r="DR244" s="1" t="s">
        <v>3</v>
      </c>
      <c r="DS244" s="1" t="s">
        <v>3</v>
      </c>
      <c r="DT244" s="1" t="s">
        <v>17</v>
      </c>
      <c r="DU244" s="1" t="s">
        <v>3</v>
      </c>
    </row>
    <row r="245" spans="111:125">
      <c r="DG245">
        <v>4</v>
      </c>
      <c r="DH245" s="1" t="s">
        <v>190</v>
      </c>
      <c r="DI245" s="1" t="s">
        <v>305</v>
      </c>
      <c r="DJ245" s="1" t="s">
        <v>306</v>
      </c>
      <c r="DK245" s="1" t="s">
        <v>17</v>
      </c>
      <c r="DL245" s="1" t="s">
        <v>1</v>
      </c>
      <c r="DM245" s="1" t="s">
        <v>34</v>
      </c>
      <c r="DN245" s="1" t="s">
        <v>4</v>
      </c>
      <c r="DO245" s="1" t="s">
        <v>4</v>
      </c>
      <c r="DP245" s="1" t="s">
        <v>3</v>
      </c>
      <c r="DQ245" s="1" t="s">
        <v>3</v>
      </c>
      <c r="DR245" s="1" t="s">
        <v>3</v>
      </c>
      <c r="DS245" s="1" t="s">
        <v>3</v>
      </c>
      <c r="DT245" s="1" t="s">
        <v>17</v>
      </c>
      <c r="DU245" s="1" t="s">
        <v>3</v>
      </c>
    </row>
    <row r="246" spans="111:125">
      <c r="DG246">
        <v>4</v>
      </c>
      <c r="DH246" s="1" t="s">
        <v>190</v>
      </c>
      <c r="DI246" s="1" t="s">
        <v>80</v>
      </c>
      <c r="DJ246" s="1" t="s">
        <v>81</v>
      </c>
      <c r="DK246" s="1" t="s">
        <v>17</v>
      </c>
      <c r="DL246" s="1" t="s">
        <v>1</v>
      </c>
      <c r="DM246" s="1" t="s">
        <v>34</v>
      </c>
      <c r="DN246" s="1" t="s">
        <v>4</v>
      </c>
      <c r="DO246" s="1" t="s">
        <v>4</v>
      </c>
      <c r="DP246" s="1" t="s">
        <v>3</v>
      </c>
      <c r="DQ246" s="1" t="s">
        <v>3</v>
      </c>
      <c r="DR246" s="1" t="s">
        <v>3</v>
      </c>
      <c r="DS246" s="1" t="s">
        <v>3</v>
      </c>
      <c r="DT246" s="1" t="s">
        <v>17</v>
      </c>
      <c r="DU246" s="1" t="s">
        <v>3</v>
      </c>
    </row>
    <row r="247" spans="111:125">
      <c r="DG247">
        <v>4</v>
      </c>
      <c r="DH247" s="1" t="s">
        <v>190</v>
      </c>
      <c r="DI247" s="1" t="s">
        <v>307</v>
      </c>
      <c r="DJ247" s="1" t="s">
        <v>308</v>
      </c>
      <c r="DK247" s="1" t="s">
        <v>17</v>
      </c>
      <c r="DL247" s="1" t="s">
        <v>1</v>
      </c>
      <c r="DM247" s="1" t="s">
        <v>34</v>
      </c>
      <c r="DN247" s="1" t="s">
        <v>4</v>
      </c>
      <c r="DO247" s="1" t="s">
        <v>4</v>
      </c>
      <c r="DP247" s="1" t="s">
        <v>3</v>
      </c>
      <c r="DQ247" s="1" t="s">
        <v>3</v>
      </c>
      <c r="DR247" s="1" t="s">
        <v>3</v>
      </c>
      <c r="DS247" s="1" t="s">
        <v>3</v>
      </c>
      <c r="DT247" s="1" t="s">
        <v>17</v>
      </c>
      <c r="DU247" s="1" t="s">
        <v>3</v>
      </c>
    </row>
    <row r="248" spans="111:125">
      <c r="DG248">
        <v>4</v>
      </c>
      <c r="DH248" s="1" t="s">
        <v>190</v>
      </c>
      <c r="DI248" s="1" t="s">
        <v>25</v>
      </c>
      <c r="DJ248" s="1" t="s">
        <v>258</v>
      </c>
      <c r="DK248" s="1" t="s">
        <v>17</v>
      </c>
      <c r="DL248" s="1" t="s">
        <v>1</v>
      </c>
      <c r="DM248" s="1" t="s">
        <v>34</v>
      </c>
      <c r="DN248" s="1" t="s">
        <v>4</v>
      </c>
      <c r="DO248" s="1" t="s">
        <v>4</v>
      </c>
      <c r="DP248" s="1" t="s">
        <v>3</v>
      </c>
      <c r="DQ248" s="1" t="s">
        <v>3</v>
      </c>
      <c r="DR248" s="1" t="s">
        <v>3</v>
      </c>
      <c r="DS248" s="1" t="s">
        <v>3</v>
      </c>
      <c r="DT248" s="1" t="s">
        <v>17</v>
      </c>
      <c r="DU248" s="1" t="s">
        <v>3</v>
      </c>
    </row>
    <row r="249" spans="111:125">
      <c r="DG249">
        <v>4</v>
      </c>
      <c r="DH249" s="1" t="s">
        <v>190</v>
      </c>
      <c r="DI249" s="1" t="s">
        <v>82</v>
      </c>
      <c r="DJ249" s="1" t="s">
        <v>83</v>
      </c>
      <c r="DK249" s="1" t="s">
        <v>17</v>
      </c>
      <c r="DL249" s="1" t="s">
        <v>1</v>
      </c>
      <c r="DM249" s="1" t="s">
        <v>34</v>
      </c>
      <c r="DN249" s="1" t="s">
        <v>4</v>
      </c>
      <c r="DO249" s="1" t="s">
        <v>4</v>
      </c>
      <c r="DP249" s="1" t="s">
        <v>3</v>
      </c>
      <c r="DQ249" s="1" t="s">
        <v>3</v>
      </c>
      <c r="DR249" s="1" t="s">
        <v>3</v>
      </c>
      <c r="DS249" s="1" t="s">
        <v>3</v>
      </c>
      <c r="DT249" s="1" t="s">
        <v>17</v>
      </c>
      <c r="DU249" s="1" t="s">
        <v>3</v>
      </c>
    </row>
    <row r="250" spans="111:125">
      <c r="DG250">
        <v>4</v>
      </c>
      <c r="DH250" s="1" t="s">
        <v>190</v>
      </c>
      <c r="DI250" s="1" t="s">
        <v>84</v>
      </c>
      <c r="DJ250" s="1" t="s">
        <v>85</v>
      </c>
      <c r="DK250" s="1" t="s">
        <v>17</v>
      </c>
      <c r="DL250" s="1" t="s">
        <v>1</v>
      </c>
      <c r="DM250" s="1" t="s">
        <v>4</v>
      </c>
      <c r="DN250" s="1" t="s">
        <v>4</v>
      </c>
      <c r="DO250" s="1" t="s">
        <v>4</v>
      </c>
      <c r="DP250" s="1" t="s">
        <v>3</v>
      </c>
      <c r="DQ250" s="1" t="s">
        <v>3</v>
      </c>
      <c r="DR250" s="1" t="s">
        <v>3</v>
      </c>
      <c r="DS250" s="1" t="s">
        <v>3</v>
      </c>
      <c r="DT250" s="1" t="s">
        <v>17</v>
      </c>
      <c r="DU250" s="1" t="s">
        <v>3</v>
      </c>
    </row>
    <row r="251" spans="111:125">
      <c r="DG251">
        <v>4</v>
      </c>
      <c r="DH251" s="1" t="s">
        <v>190</v>
      </c>
      <c r="DI251" s="1" t="s">
        <v>309</v>
      </c>
      <c r="DJ251" s="1" t="s">
        <v>310</v>
      </c>
      <c r="DK251" s="1" t="s">
        <v>17</v>
      </c>
      <c r="DL251" s="1" t="s">
        <v>1</v>
      </c>
      <c r="DM251" s="1" t="s">
        <v>34</v>
      </c>
      <c r="DN251" s="1" t="s">
        <v>4</v>
      </c>
      <c r="DO251" s="1" t="s">
        <v>4</v>
      </c>
      <c r="DP251" s="1" t="s">
        <v>3</v>
      </c>
      <c r="DQ251" s="1" t="s">
        <v>3</v>
      </c>
      <c r="DR251" s="1" t="s">
        <v>3</v>
      </c>
      <c r="DS251" s="1" t="s">
        <v>3</v>
      </c>
      <c r="DT251" s="1" t="s">
        <v>17</v>
      </c>
      <c r="DU251" s="1" t="s">
        <v>3</v>
      </c>
    </row>
    <row r="252" spans="111:125">
      <c r="DG252">
        <v>4</v>
      </c>
      <c r="DH252" s="1" t="s">
        <v>190</v>
      </c>
      <c r="DI252" s="1" t="s">
        <v>86</v>
      </c>
      <c r="DJ252" s="1" t="s">
        <v>87</v>
      </c>
      <c r="DK252" s="1" t="s">
        <v>17</v>
      </c>
      <c r="DL252" s="1" t="s">
        <v>1</v>
      </c>
      <c r="DM252" s="1" t="s">
        <v>34</v>
      </c>
      <c r="DN252" s="1" t="s">
        <v>4</v>
      </c>
      <c r="DO252" s="1" t="s">
        <v>4</v>
      </c>
      <c r="DP252" s="1" t="s">
        <v>3</v>
      </c>
      <c r="DQ252" s="1" t="s">
        <v>3</v>
      </c>
      <c r="DR252" s="1" t="s">
        <v>3</v>
      </c>
      <c r="DS252" s="1" t="s">
        <v>3</v>
      </c>
      <c r="DT252" s="1" t="s">
        <v>17</v>
      </c>
      <c r="DU252" s="1" t="s">
        <v>3</v>
      </c>
    </row>
    <row r="253" spans="111:125">
      <c r="DG253">
        <v>4</v>
      </c>
      <c r="DH253" s="1" t="s">
        <v>190</v>
      </c>
      <c r="DI253" s="1" t="s">
        <v>88</v>
      </c>
      <c r="DJ253" s="1" t="s">
        <v>89</v>
      </c>
      <c r="DK253" s="1" t="s">
        <v>17</v>
      </c>
      <c r="DL253" s="1" t="s">
        <v>1</v>
      </c>
      <c r="DM253" s="1" t="s">
        <v>34</v>
      </c>
      <c r="DN253" s="1" t="s">
        <v>4</v>
      </c>
      <c r="DO253" s="1" t="s">
        <v>4</v>
      </c>
      <c r="DP253" s="1" t="s">
        <v>3</v>
      </c>
      <c r="DQ253" s="1" t="s">
        <v>3</v>
      </c>
      <c r="DR253" s="1" t="s">
        <v>3</v>
      </c>
      <c r="DS253" s="1" t="s">
        <v>3</v>
      </c>
      <c r="DT253" s="1" t="s">
        <v>17</v>
      </c>
      <c r="DU253" s="1" t="s">
        <v>3</v>
      </c>
    </row>
    <row r="254" spans="111:125">
      <c r="DG254">
        <v>4</v>
      </c>
      <c r="DH254" s="1" t="s">
        <v>190</v>
      </c>
      <c r="DI254" s="1" t="s">
        <v>90</v>
      </c>
      <c r="DJ254" s="1" t="s">
        <v>91</v>
      </c>
      <c r="DK254" s="1" t="s">
        <v>17</v>
      </c>
      <c r="DL254" s="1" t="s">
        <v>1</v>
      </c>
      <c r="DM254" s="1" t="s">
        <v>34</v>
      </c>
      <c r="DN254" s="1" t="s">
        <v>4</v>
      </c>
      <c r="DO254" s="1" t="s">
        <v>4</v>
      </c>
      <c r="DP254" s="1" t="s">
        <v>3</v>
      </c>
      <c r="DQ254" s="1" t="s">
        <v>3</v>
      </c>
      <c r="DR254" s="1" t="s">
        <v>3</v>
      </c>
      <c r="DS254" s="1" t="s">
        <v>3</v>
      </c>
      <c r="DT254" s="1" t="s">
        <v>17</v>
      </c>
      <c r="DU254" s="1" t="s">
        <v>3</v>
      </c>
    </row>
    <row r="255" spans="111:125">
      <c r="DG255">
        <v>4</v>
      </c>
      <c r="DH255" s="1" t="s">
        <v>190</v>
      </c>
      <c r="DI255" s="1" t="s">
        <v>311</v>
      </c>
      <c r="DJ255" s="1" t="s">
        <v>312</v>
      </c>
      <c r="DK255" s="1" t="s">
        <v>17</v>
      </c>
      <c r="DL255" s="1" t="s">
        <v>1</v>
      </c>
      <c r="DM255" s="1" t="s">
        <v>34</v>
      </c>
      <c r="DN255" s="1" t="s">
        <v>4</v>
      </c>
      <c r="DO255" s="1" t="s">
        <v>4</v>
      </c>
      <c r="DP255" s="1" t="s">
        <v>3</v>
      </c>
      <c r="DQ255" s="1" t="s">
        <v>3</v>
      </c>
      <c r="DR255" s="1" t="s">
        <v>3</v>
      </c>
      <c r="DS255" s="1" t="s">
        <v>3</v>
      </c>
      <c r="DT255" s="1" t="s">
        <v>17</v>
      </c>
      <c r="DU255" s="1" t="s">
        <v>3</v>
      </c>
    </row>
    <row r="256" spans="111:125">
      <c r="DG256">
        <v>4</v>
      </c>
      <c r="DH256" s="1" t="s">
        <v>190</v>
      </c>
      <c r="DI256" s="1" t="s">
        <v>313</v>
      </c>
      <c r="DJ256" s="1" t="s">
        <v>314</v>
      </c>
      <c r="DK256" s="1" t="s">
        <v>17</v>
      </c>
      <c r="DL256" s="1" t="s">
        <v>1</v>
      </c>
      <c r="DM256" s="1" t="s">
        <v>2</v>
      </c>
      <c r="DN256" s="1" t="s">
        <v>4</v>
      </c>
      <c r="DO256" s="1" t="s">
        <v>4</v>
      </c>
      <c r="DP256" s="1" t="s">
        <v>3</v>
      </c>
      <c r="DQ256" s="1" t="s">
        <v>3</v>
      </c>
      <c r="DR256" s="1" t="s">
        <v>3</v>
      </c>
      <c r="DS256" s="1" t="s">
        <v>3</v>
      </c>
      <c r="DT256" s="1" t="s">
        <v>17</v>
      </c>
      <c r="DU256" s="1" t="s">
        <v>3</v>
      </c>
    </row>
    <row r="257" spans="111:125">
      <c r="DG257">
        <v>4</v>
      </c>
      <c r="DH257" s="1" t="s">
        <v>190</v>
      </c>
      <c r="DI257" s="1" t="s">
        <v>315</v>
      </c>
      <c r="DJ257" s="1" t="s">
        <v>316</v>
      </c>
      <c r="DK257" s="1" t="s">
        <v>17</v>
      </c>
      <c r="DL257" s="1" t="s">
        <v>1</v>
      </c>
      <c r="DM257" s="1" t="s">
        <v>4</v>
      </c>
      <c r="DN257" s="1" t="s">
        <v>4</v>
      </c>
      <c r="DO257" s="1" t="s">
        <v>4</v>
      </c>
      <c r="DP257" s="1" t="s">
        <v>3</v>
      </c>
      <c r="DQ257" s="1" t="s">
        <v>3</v>
      </c>
      <c r="DR257" s="1" t="s">
        <v>3</v>
      </c>
      <c r="DS257" s="1" t="s">
        <v>3</v>
      </c>
      <c r="DT257" s="1" t="s">
        <v>17</v>
      </c>
      <c r="DU257" s="1" t="s">
        <v>3</v>
      </c>
    </row>
    <row r="258" spans="111:125">
      <c r="DG258">
        <v>4</v>
      </c>
      <c r="DH258" s="1" t="s">
        <v>190</v>
      </c>
      <c r="DI258" s="1" t="s">
        <v>92</v>
      </c>
      <c r="DJ258" s="1" t="s">
        <v>93</v>
      </c>
      <c r="DK258" s="1" t="s">
        <v>17</v>
      </c>
      <c r="DL258" s="1" t="s">
        <v>1</v>
      </c>
      <c r="DM258" s="1" t="s">
        <v>34</v>
      </c>
      <c r="DN258" s="1" t="s">
        <v>4</v>
      </c>
      <c r="DO258" s="1" t="s">
        <v>4</v>
      </c>
      <c r="DP258" s="1" t="s">
        <v>3</v>
      </c>
      <c r="DQ258" s="1" t="s">
        <v>3</v>
      </c>
      <c r="DR258" s="1" t="s">
        <v>3</v>
      </c>
      <c r="DS258" s="1" t="s">
        <v>3</v>
      </c>
      <c r="DT258" s="1" t="s">
        <v>17</v>
      </c>
      <c r="DU258" s="1" t="s">
        <v>3</v>
      </c>
    </row>
    <row r="259" spans="111:125">
      <c r="DG259">
        <v>4</v>
      </c>
      <c r="DH259" s="1" t="s">
        <v>190</v>
      </c>
      <c r="DI259" s="1" t="s">
        <v>94</v>
      </c>
      <c r="DJ259" s="1" t="s">
        <v>95</v>
      </c>
      <c r="DK259" s="1" t="s">
        <v>17</v>
      </c>
      <c r="DL259" s="1" t="s">
        <v>1</v>
      </c>
      <c r="DM259" s="1" t="s">
        <v>2</v>
      </c>
      <c r="DN259" s="1" t="s">
        <v>4</v>
      </c>
      <c r="DO259" s="1" t="s">
        <v>4</v>
      </c>
      <c r="DP259" s="1" t="s">
        <v>3</v>
      </c>
      <c r="DQ259" s="1" t="s">
        <v>3</v>
      </c>
      <c r="DR259" s="1" t="s">
        <v>3</v>
      </c>
      <c r="DS259" s="1" t="s">
        <v>3</v>
      </c>
      <c r="DT259" s="1" t="s">
        <v>17</v>
      </c>
      <c r="DU259" s="1" t="s">
        <v>3</v>
      </c>
    </row>
    <row r="260" spans="111:125">
      <c r="DG260">
        <v>4</v>
      </c>
      <c r="DH260" s="1" t="s">
        <v>190</v>
      </c>
      <c r="DI260" s="1" t="s">
        <v>96</v>
      </c>
      <c r="DJ260" s="1" t="s">
        <v>97</v>
      </c>
      <c r="DK260" s="1" t="s">
        <v>17</v>
      </c>
      <c r="DL260" s="1" t="s">
        <v>1</v>
      </c>
      <c r="DM260" s="1" t="s">
        <v>2</v>
      </c>
      <c r="DN260" s="1" t="s">
        <v>4</v>
      </c>
      <c r="DO260" s="1" t="s">
        <v>4</v>
      </c>
      <c r="DP260" s="1" t="s">
        <v>3</v>
      </c>
      <c r="DQ260" s="1" t="s">
        <v>3</v>
      </c>
      <c r="DR260" s="1" t="s">
        <v>3</v>
      </c>
      <c r="DS260" s="1" t="s">
        <v>3</v>
      </c>
      <c r="DT260" s="1" t="s">
        <v>17</v>
      </c>
      <c r="DU260" s="1" t="s">
        <v>3</v>
      </c>
    </row>
    <row r="261" spans="111:125">
      <c r="DG261">
        <v>4</v>
      </c>
      <c r="DH261" s="1" t="s">
        <v>190</v>
      </c>
      <c r="DI261" s="1" t="s">
        <v>98</v>
      </c>
      <c r="DJ261" s="1" t="s">
        <v>99</v>
      </c>
      <c r="DK261" s="1" t="s">
        <v>17</v>
      </c>
      <c r="DL261" s="1" t="s">
        <v>1</v>
      </c>
      <c r="DM261" s="1" t="s">
        <v>2</v>
      </c>
      <c r="DN261" s="1" t="s">
        <v>4</v>
      </c>
      <c r="DO261" s="1" t="s">
        <v>4</v>
      </c>
      <c r="DP261" s="1" t="s">
        <v>3</v>
      </c>
      <c r="DQ261" s="1" t="s">
        <v>3</v>
      </c>
      <c r="DR261" s="1" t="s">
        <v>3</v>
      </c>
      <c r="DS261" s="1" t="s">
        <v>3</v>
      </c>
      <c r="DT261" s="1" t="s">
        <v>17</v>
      </c>
      <c r="DU261" s="1" t="s">
        <v>3</v>
      </c>
    </row>
    <row r="262" spans="111:125">
      <c r="DG262">
        <v>4</v>
      </c>
      <c r="DH262" s="1" t="s">
        <v>190</v>
      </c>
      <c r="DI262" s="1" t="s">
        <v>100</v>
      </c>
      <c r="DJ262" s="1" t="s">
        <v>101</v>
      </c>
      <c r="DK262" s="1" t="s">
        <v>17</v>
      </c>
      <c r="DL262" s="1" t="s">
        <v>1</v>
      </c>
      <c r="DM262" s="1" t="s">
        <v>2</v>
      </c>
      <c r="DN262" s="1" t="s">
        <v>4</v>
      </c>
      <c r="DO262" s="1" t="s">
        <v>4</v>
      </c>
      <c r="DP262" s="1" t="s">
        <v>3</v>
      </c>
      <c r="DQ262" s="1" t="s">
        <v>3</v>
      </c>
      <c r="DR262" s="1" t="s">
        <v>3</v>
      </c>
      <c r="DS262" s="1" t="s">
        <v>3</v>
      </c>
      <c r="DT262" s="1" t="s">
        <v>17</v>
      </c>
      <c r="DU262" s="1" t="s">
        <v>3</v>
      </c>
    </row>
    <row r="263" spans="111:125">
      <c r="DG263">
        <v>4</v>
      </c>
      <c r="DH263" s="1" t="s">
        <v>190</v>
      </c>
      <c r="DI263" s="1" t="s">
        <v>102</v>
      </c>
      <c r="DJ263" s="1" t="s">
        <v>103</v>
      </c>
      <c r="DK263" s="1" t="s">
        <v>17</v>
      </c>
      <c r="DL263" s="1" t="s">
        <v>1</v>
      </c>
      <c r="DM263" s="1" t="s">
        <v>34</v>
      </c>
      <c r="DN263" s="1" t="s">
        <v>4</v>
      </c>
      <c r="DO263" s="1" t="s">
        <v>4</v>
      </c>
      <c r="DP263" s="1" t="s">
        <v>3</v>
      </c>
      <c r="DQ263" s="1" t="s">
        <v>3</v>
      </c>
      <c r="DR263" s="1" t="s">
        <v>3</v>
      </c>
      <c r="DS263" s="1" t="s">
        <v>3</v>
      </c>
      <c r="DT263" s="1" t="s">
        <v>17</v>
      </c>
      <c r="DU263" s="1" t="s">
        <v>3</v>
      </c>
    </row>
    <row r="264" spans="111:125">
      <c r="DG264">
        <v>4</v>
      </c>
      <c r="DH264" s="1" t="s">
        <v>190</v>
      </c>
      <c r="DI264" s="1" t="s">
        <v>104</v>
      </c>
      <c r="DJ264" s="1" t="s">
        <v>105</v>
      </c>
      <c r="DK264" s="1" t="s">
        <v>17</v>
      </c>
      <c r="DL264" s="1" t="s">
        <v>1</v>
      </c>
      <c r="DM264" s="1" t="s">
        <v>34</v>
      </c>
      <c r="DN264" s="1" t="s">
        <v>4</v>
      </c>
      <c r="DO264" s="1" t="s">
        <v>4</v>
      </c>
      <c r="DP264" s="1" t="s">
        <v>3</v>
      </c>
      <c r="DQ264" s="1" t="s">
        <v>3</v>
      </c>
      <c r="DR264" s="1" t="s">
        <v>3</v>
      </c>
      <c r="DS264" s="1" t="s">
        <v>3</v>
      </c>
      <c r="DT264" s="1" t="s">
        <v>17</v>
      </c>
      <c r="DU264" s="1" t="s">
        <v>3</v>
      </c>
    </row>
    <row r="265" spans="111:125">
      <c r="DG265">
        <v>4</v>
      </c>
      <c r="DH265" s="1" t="s">
        <v>190</v>
      </c>
      <c r="DI265" s="1" t="s">
        <v>106</v>
      </c>
      <c r="DJ265" s="1" t="s">
        <v>107</v>
      </c>
      <c r="DK265" s="1" t="s">
        <v>17</v>
      </c>
      <c r="DL265" s="1" t="s">
        <v>1</v>
      </c>
      <c r="DM265" s="1" t="s">
        <v>34</v>
      </c>
      <c r="DN265" s="1" t="s">
        <v>4</v>
      </c>
      <c r="DO265" s="1" t="s">
        <v>4</v>
      </c>
      <c r="DP265" s="1" t="s">
        <v>3</v>
      </c>
      <c r="DQ265" s="1" t="s">
        <v>3</v>
      </c>
      <c r="DR265" s="1" t="s">
        <v>3</v>
      </c>
      <c r="DS265" s="1" t="s">
        <v>3</v>
      </c>
      <c r="DT265" s="1" t="s">
        <v>17</v>
      </c>
      <c r="DU265" s="1" t="s">
        <v>3</v>
      </c>
    </row>
    <row r="266" spans="111:125">
      <c r="DG266">
        <v>4</v>
      </c>
      <c r="DH266" s="1" t="s">
        <v>190</v>
      </c>
      <c r="DI266" s="1" t="s">
        <v>108</v>
      </c>
      <c r="DJ266" s="1" t="s">
        <v>109</v>
      </c>
      <c r="DK266" s="1" t="s">
        <v>17</v>
      </c>
      <c r="DL266" s="1" t="s">
        <v>1</v>
      </c>
      <c r="DM266" s="1" t="s">
        <v>2</v>
      </c>
      <c r="DN266" s="1" t="s">
        <v>4</v>
      </c>
      <c r="DO266" s="1" t="s">
        <v>4</v>
      </c>
      <c r="DP266" s="1" t="s">
        <v>3</v>
      </c>
      <c r="DQ266" s="1" t="s">
        <v>3</v>
      </c>
      <c r="DR266" s="1" t="s">
        <v>3</v>
      </c>
      <c r="DS266" s="1" t="s">
        <v>3</v>
      </c>
      <c r="DT266" s="1" t="s">
        <v>17</v>
      </c>
      <c r="DU266" s="1" t="s">
        <v>3</v>
      </c>
    </row>
    <row r="267" spans="111:125">
      <c r="DG267">
        <v>4</v>
      </c>
      <c r="DH267" s="1" t="s">
        <v>190</v>
      </c>
      <c r="DI267" s="1" t="s">
        <v>110</v>
      </c>
      <c r="DJ267" s="1" t="s">
        <v>111</v>
      </c>
      <c r="DK267" s="1" t="s">
        <v>17</v>
      </c>
      <c r="DL267" s="1" t="s">
        <v>1</v>
      </c>
      <c r="DM267" s="1" t="s">
        <v>2</v>
      </c>
      <c r="DN267" s="1" t="s">
        <v>4</v>
      </c>
      <c r="DO267" s="1" t="s">
        <v>4</v>
      </c>
      <c r="DP267" s="1" t="s">
        <v>3</v>
      </c>
      <c r="DQ267" s="1" t="s">
        <v>3</v>
      </c>
      <c r="DR267" s="1" t="s">
        <v>3</v>
      </c>
      <c r="DS267" s="1" t="s">
        <v>3</v>
      </c>
      <c r="DT267" s="1" t="s">
        <v>17</v>
      </c>
      <c r="DU267" s="1" t="s">
        <v>3</v>
      </c>
    </row>
    <row r="268" spans="111:125">
      <c r="DG268">
        <v>4</v>
      </c>
      <c r="DH268" s="1" t="s">
        <v>190</v>
      </c>
      <c r="DI268" s="1" t="s">
        <v>112</v>
      </c>
      <c r="DJ268" s="1" t="s">
        <v>113</v>
      </c>
      <c r="DK268" s="1" t="s">
        <v>17</v>
      </c>
      <c r="DL268" s="1" t="s">
        <v>1</v>
      </c>
      <c r="DM268" s="1" t="s">
        <v>2</v>
      </c>
      <c r="DN268" s="1" t="s">
        <v>4</v>
      </c>
      <c r="DO268" s="1" t="s">
        <v>4</v>
      </c>
      <c r="DP268" s="1" t="s">
        <v>3</v>
      </c>
      <c r="DQ268" s="1" t="s">
        <v>3</v>
      </c>
      <c r="DR268" s="1" t="s">
        <v>3</v>
      </c>
      <c r="DS268" s="1" t="s">
        <v>3</v>
      </c>
      <c r="DT268" s="1" t="s">
        <v>17</v>
      </c>
      <c r="DU268" s="1" t="s">
        <v>3</v>
      </c>
    </row>
    <row r="269" spans="111:125">
      <c r="DG269">
        <v>4</v>
      </c>
      <c r="DH269" s="1" t="s">
        <v>190</v>
      </c>
      <c r="DI269" s="1" t="s">
        <v>114</v>
      </c>
      <c r="DJ269" s="1" t="s">
        <v>115</v>
      </c>
      <c r="DK269" s="1" t="s">
        <v>17</v>
      </c>
      <c r="DL269" s="1" t="s">
        <v>1</v>
      </c>
      <c r="DM269" s="1" t="s">
        <v>2</v>
      </c>
      <c r="DN269" s="1" t="s">
        <v>4</v>
      </c>
      <c r="DO269" s="1" t="s">
        <v>4</v>
      </c>
      <c r="DP269" s="1" t="s">
        <v>3</v>
      </c>
      <c r="DQ269" s="1" t="s">
        <v>3</v>
      </c>
      <c r="DR269" s="1" t="s">
        <v>3</v>
      </c>
      <c r="DS269" s="1" t="s">
        <v>3</v>
      </c>
      <c r="DT269" s="1" t="s">
        <v>17</v>
      </c>
      <c r="DU269" s="1" t="s">
        <v>3</v>
      </c>
    </row>
    <row r="270" spans="111:125">
      <c r="DG270">
        <v>4</v>
      </c>
      <c r="DH270" s="1" t="s">
        <v>190</v>
      </c>
      <c r="DI270" s="1" t="s">
        <v>507</v>
      </c>
      <c r="DJ270" s="1" t="s">
        <v>502</v>
      </c>
      <c r="DK270" s="1" t="s">
        <v>17</v>
      </c>
      <c r="DL270" s="1" t="s">
        <v>1</v>
      </c>
      <c r="DM270" s="1" t="s">
        <v>2</v>
      </c>
      <c r="DN270" s="1" t="s">
        <v>4</v>
      </c>
      <c r="DO270" s="1" t="s">
        <v>4</v>
      </c>
      <c r="DP270" s="1" t="s">
        <v>3</v>
      </c>
      <c r="DQ270" s="1" t="s">
        <v>3</v>
      </c>
      <c r="DR270" s="1" t="s">
        <v>3</v>
      </c>
      <c r="DS270" s="1" t="s">
        <v>3</v>
      </c>
      <c r="DT270" s="1" t="s">
        <v>17</v>
      </c>
      <c r="DU270" s="1" t="s">
        <v>3</v>
      </c>
    </row>
    <row r="271" spans="111:125">
      <c r="DG271">
        <v>4</v>
      </c>
      <c r="DH271" s="1" t="s">
        <v>190</v>
      </c>
      <c r="DI271" s="1" t="s">
        <v>508</v>
      </c>
      <c r="DJ271" s="1" t="s">
        <v>521</v>
      </c>
      <c r="DK271" s="1" t="s">
        <v>17</v>
      </c>
      <c r="DL271" s="1" t="s">
        <v>1</v>
      </c>
      <c r="DM271" s="1" t="s">
        <v>4</v>
      </c>
      <c r="DN271" s="1" t="s">
        <v>4</v>
      </c>
      <c r="DO271" s="1" t="s">
        <v>4</v>
      </c>
      <c r="DP271" s="1" t="s">
        <v>3</v>
      </c>
      <c r="DQ271" s="1" t="s">
        <v>3</v>
      </c>
      <c r="DR271" s="1" t="s">
        <v>3</v>
      </c>
      <c r="DS271" s="1" t="s">
        <v>3</v>
      </c>
      <c r="DT271" s="1" t="s">
        <v>17</v>
      </c>
      <c r="DU271" s="1" t="s">
        <v>3</v>
      </c>
    </row>
    <row r="272" spans="111:125">
      <c r="DG272">
        <v>4</v>
      </c>
      <c r="DH272" s="1" t="s">
        <v>191</v>
      </c>
      <c r="DI272" s="1" t="s">
        <v>37</v>
      </c>
      <c r="DJ272" s="1" t="s">
        <v>38</v>
      </c>
      <c r="DK272" s="1" t="s">
        <v>17</v>
      </c>
      <c r="DL272" s="1" t="s">
        <v>1</v>
      </c>
      <c r="DM272" s="1" t="s">
        <v>4</v>
      </c>
      <c r="DN272" s="1" t="s">
        <v>4</v>
      </c>
      <c r="DO272" s="1" t="s">
        <v>4</v>
      </c>
      <c r="DP272" s="1" t="s">
        <v>3</v>
      </c>
      <c r="DQ272" s="1" t="s">
        <v>3</v>
      </c>
      <c r="DR272" s="1" t="s">
        <v>3</v>
      </c>
      <c r="DS272" s="1" t="s">
        <v>3</v>
      </c>
      <c r="DT272" s="1" t="s">
        <v>17</v>
      </c>
      <c r="DU272" s="1" t="s">
        <v>3</v>
      </c>
    </row>
    <row r="273" spans="111:125">
      <c r="DG273">
        <v>4</v>
      </c>
      <c r="DH273" s="1" t="s">
        <v>191</v>
      </c>
      <c r="DI273" s="1" t="s">
        <v>272</v>
      </c>
      <c r="DJ273" s="1" t="s">
        <v>273</v>
      </c>
      <c r="DK273" s="1" t="s">
        <v>17</v>
      </c>
      <c r="DL273" s="1" t="s">
        <v>1</v>
      </c>
      <c r="DM273" s="1" t="s">
        <v>34</v>
      </c>
      <c r="DN273" s="1" t="s">
        <v>4</v>
      </c>
      <c r="DO273" s="1" t="s">
        <v>4</v>
      </c>
      <c r="DP273" s="1" t="s">
        <v>3</v>
      </c>
      <c r="DQ273" s="1" t="s">
        <v>3</v>
      </c>
      <c r="DR273" s="1" t="s">
        <v>3</v>
      </c>
      <c r="DS273" s="1" t="s">
        <v>3</v>
      </c>
      <c r="DT273" s="1" t="s">
        <v>17</v>
      </c>
      <c r="DU273" s="1" t="s">
        <v>3</v>
      </c>
    </row>
    <row r="274" spans="111:125">
      <c r="DG274">
        <v>4</v>
      </c>
      <c r="DH274" s="1" t="s">
        <v>191</v>
      </c>
      <c r="DI274" s="1" t="s">
        <v>274</v>
      </c>
      <c r="DJ274" s="1" t="s">
        <v>275</v>
      </c>
      <c r="DK274" s="1" t="s">
        <v>17</v>
      </c>
      <c r="DL274" s="1" t="s">
        <v>1</v>
      </c>
      <c r="DM274" s="1" t="s">
        <v>34</v>
      </c>
      <c r="DN274" s="1" t="s">
        <v>4</v>
      </c>
      <c r="DO274" s="1" t="s">
        <v>4</v>
      </c>
      <c r="DP274" s="1" t="s">
        <v>3</v>
      </c>
      <c r="DQ274" s="1" t="s">
        <v>3</v>
      </c>
      <c r="DR274" s="1" t="s">
        <v>3</v>
      </c>
      <c r="DS274" s="1" t="s">
        <v>3</v>
      </c>
      <c r="DT274" s="1" t="s">
        <v>17</v>
      </c>
      <c r="DU274" s="1" t="s">
        <v>3</v>
      </c>
    </row>
    <row r="275" spans="111:125">
      <c r="DG275">
        <v>4</v>
      </c>
      <c r="DH275" s="1" t="s">
        <v>191</v>
      </c>
      <c r="DI275" s="1" t="s">
        <v>242</v>
      </c>
      <c r="DJ275" s="1" t="s">
        <v>243</v>
      </c>
      <c r="DK275" s="1" t="s">
        <v>17</v>
      </c>
      <c r="DL275" s="1" t="s">
        <v>1</v>
      </c>
      <c r="DM275" s="1" t="s">
        <v>34</v>
      </c>
      <c r="DN275" s="1" t="s">
        <v>4</v>
      </c>
      <c r="DO275" s="1" t="s">
        <v>4</v>
      </c>
      <c r="DP275" s="1" t="s">
        <v>3</v>
      </c>
      <c r="DQ275" s="1" t="s">
        <v>3</v>
      </c>
      <c r="DR275" s="1" t="s">
        <v>3</v>
      </c>
      <c r="DS275" s="1" t="s">
        <v>3</v>
      </c>
      <c r="DT275" s="1" t="s">
        <v>17</v>
      </c>
      <c r="DU275" s="1" t="s">
        <v>3</v>
      </c>
    </row>
    <row r="276" spans="111:125">
      <c r="DG276">
        <v>4</v>
      </c>
      <c r="DH276" s="1" t="s">
        <v>191</v>
      </c>
      <c r="DI276" s="1" t="s">
        <v>276</v>
      </c>
      <c r="DJ276" s="1" t="s">
        <v>277</v>
      </c>
      <c r="DK276" s="1" t="s">
        <v>17</v>
      </c>
      <c r="DL276" s="1" t="s">
        <v>1</v>
      </c>
      <c r="DM276" s="1" t="s">
        <v>2</v>
      </c>
      <c r="DN276" s="1" t="s">
        <v>4</v>
      </c>
      <c r="DO276" s="1" t="s">
        <v>4</v>
      </c>
      <c r="DP276" s="1" t="s">
        <v>3</v>
      </c>
      <c r="DQ276" s="1" t="s">
        <v>3</v>
      </c>
      <c r="DR276" s="1" t="s">
        <v>3</v>
      </c>
      <c r="DS276" s="1" t="s">
        <v>3</v>
      </c>
      <c r="DT276" s="1" t="s">
        <v>17</v>
      </c>
      <c r="DU276" s="1" t="s">
        <v>3</v>
      </c>
    </row>
    <row r="277" spans="111:125">
      <c r="DG277">
        <v>4</v>
      </c>
      <c r="DH277" s="1" t="s">
        <v>191</v>
      </c>
      <c r="DI277" s="1" t="s">
        <v>39</v>
      </c>
      <c r="DJ277" s="1" t="s">
        <v>40</v>
      </c>
      <c r="DK277" s="1" t="s">
        <v>17</v>
      </c>
      <c r="DL277" s="1" t="s">
        <v>1</v>
      </c>
      <c r="DM277" s="1" t="s">
        <v>31</v>
      </c>
      <c r="DN277" s="1" t="s">
        <v>4</v>
      </c>
      <c r="DO277" s="1" t="s">
        <v>4</v>
      </c>
      <c r="DP277" s="1" t="s">
        <v>3</v>
      </c>
      <c r="DQ277" s="1" t="s">
        <v>3</v>
      </c>
      <c r="DR277" s="1" t="s">
        <v>3</v>
      </c>
      <c r="DS277" s="1" t="s">
        <v>3</v>
      </c>
      <c r="DT277" s="1" t="s">
        <v>17</v>
      </c>
      <c r="DU277" s="1" t="s">
        <v>3</v>
      </c>
    </row>
    <row r="278" spans="111:125">
      <c r="DG278">
        <v>4</v>
      </c>
      <c r="DH278" s="1" t="s">
        <v>191</v>
      </c>
      <c r="DI278" s="1" t="s">
        <v>41</v>
      </c>
      <c r="DJ278" s="1" t="s">
        <v>42</v>
      </c>
      <c r="DK278" s="1" t="s">
        <v>17</v>
      </c>
      <c r="DL278" s="1" t="s">
        <v>1</v>
      </c>
      <c r="DM278" s="1" t="s">
        <v>34</v>
      </c>
      <c r="DN278" s="1" t="s">
        <v>4</v>
      </c>
      <c r="DO278" s="1" t="s">
        <v>4</v>
      </c>
      <c r="DP278" s="1" t="s">
        <v>3</v>
      </c>
      <c r="DQ278" s="1" t="s">
        <v>3</v>
      </c>
      <c r="DR278" s="1" t="s">
        <v>3</v>
      </c>
      <c r="DS278" s="1" t="s">
        <v>3</v>
      </c>
      <c r="DT278" s="1" t="s">
        <v>17</v>
      </c>
      <c r="DU278" s="1" t="s">
        <v>3</v>
      </c>
    </row>
    <row r="279" spans="111:125">
      <c r="DG279">
        <v>4</v>
      </c>
      <c r="DH279" s="1" t="s">
        <v>191</v>
      </c>
      <c r="DI279" s="1" t="s">
        <v>278</v>
      </c>
      <c r="DJ279" s="1" t="s">
        <v>279</v>
      </c>
      <c r="DK279" s="1" t="s">
        <v>17</v>
      </c>
      <c r="DL279" s="1" t="s">
        <v>1</v>
      </c>
      <c r="DM279" s="1" t="s">
        <v>34</v>
      </c>
      <c r="DN279" s="1" t="s">
        <v>4</v>
      </c>
      <c r="DO279" s="1" t="s">
        <v>4</v>
      </c>
      <c r="DP279" s="1" t="s">
        <v>3</v>
      </c>
      <c r="DQ279" s="1" t="s">
        <v>3</v>
      </c>
      <c r="DR279" s="1" t="s">
        <v>3</v>
      </c>
      <c r="DS279" s="1" t="s">
        <v>3</v>
      </c>
      <c r="DT279" s="1" t="s">
        <v>17</v>
      </c>
      <c r="DU279" s="1" t="s">
        <v>3</v>
      </c>
    </row>
    <row r="280" spans="111:125">
      <c r="DG280">
        <v>4</v>
      </c>
      <c r="DH280" s="1" t="s">
        <v>191</v>
      </c>
      <c r="DI280" s="1" t="s">
        <v>43</v>
      </c>
      <c r="DJ280" s="1" t="s">
        <v>44</v>
      </c>
      <c r="DK280" s="1" t="s">
        <v>17</v>
      </c>
      <c r="DL280" s="1" t="s">
        <v>1</v>
      </c>
      <c r="DM280" s="1" t="s">
        <v>4</v>
      </c>
      <c r="DN280" s="1" t="s">
        <v>4</v>
      </c>
      <c r="DO280" s="1" t="s">
        <v>4</v>
      </c>
      <c r="DP280" s="1" t="s">
        <v>3</v>
      </c>
      <c r="DQ280" s="1" t="s">
        <v>3</v>
      </c>
      <c r="DR280" s="1" t="s">
        <v>3</v>
      </c>
      <c r="DS280" s="1" t="s">
        <v>3</v>
      </c>
      <c r="DT280" s="1" t="s">
        <v>17</v>
      </c>
      <c r="DU280" s="1" t="s">
        <v>3</v>
      </c>
    </row>
    <row r="281" spans="111:125">
      <c r="DG281">
        <v>4</v>
      </c>
      <c r="DH281" s="1" t="s">
        <v>191</v>
      </c>
      <c r="DI281" s="1" t="s">
        <v>45</v>
      </c>
      <c r="DJ281" s="1" t="s">
        <v>46</v>
      </c>
      <c r="DK281" s="1" t="s">
        <v>17</v>
      </c>
      <c r="DL281" s="1" t="s">
        <v>1</v>
      </c>
      <c r="DM281" s="1" t="s">
        <v>34</v>
      </c>
      <c r="DN281" s="1" t="s">
        <v>4</v>
      </c>
      <c r="DO281" s="1" t="s">
        <v>4</v>
      </c>
      <c r="DP281" s="1" t="s">
        <v>3</v>
      </c>
      <c r="DQ281" s="1" t="s">
        <v>3</v>
      </c>
      <c r="DR281" s="1" t="s">
        <v>3</v>
      </c>
      <c r="DS281" s="1" t="s">
        <v>3</v>
      </c>
      <c r="DT281" s="1" t="s">
        <v>17</v>
      </c>
      <c r="DU281" s="1" t="s">
        <v>3</v>
      </c>
    </row>
    <row r="282" spans="111:125">
      <c r="DG282">
        <v>4</v>
      </c>
      <c r="DH282" s="1" t="s">
        <v>191</v>
      </c>
      <c r="DI282" s="1" t="s">
        <v>47</v>
      </c>
      <c r="DJ282" s="1" t="s">
        <v>48</v>
      </c>
      <c r="DK282" s="1" t="s">
        <v>17</v>
      </c>
      <c r="DL282" s="1" t="s">
        <v>1</v>
      </c>
      <c r="DM282" s="1" t="s">
        <v>34</v>
      </c>
      <c r="DN282" s="1" t="s">
        <v>4</v>
      </c>
      <c r="DO282" s="1" t="s">
        <v>4</v>
      </c>
      <c r="DP282" s="1" t="s">
        <v>3</v>
      </c>
      <c r="DQ282" s="1" t="s">
        <v>3</v>
      </c>
      <c r="DR282" s="1" t="s">
        <v>3</v>
      </c>
      <c r="DS282" s="1" t="s">
        <v>3</v>
      </c>
      <c r="DT282" s="1" t="s">
        <v>17</v>
      </c>
      <c r="DU282" s="1" t="s">
        <v>3</v>
      </c>
    </row>
    <row r="283" spans="111:125">
      <c r="DG283">
        <v>4</v>
      </c>
      <c r="DH283" s="1" t="s">
        <v>191</v>
      </c>
      <c r="DI283" s="1" t="s">
        <v>49</v>
      </c>
      <c r="DJ283" s="1" t="s">
        <v>50</v>
      </c>
      <c r="DK283" s="1" t="s">
        <v>17</v>
      </c>
      <c r="DL283" s="1" t="s">
        <v>1</v>
      </c>
      <c r="DM283" s="1" t="s">
        <v>4</v>
      </c>
      <c r="DN283" s="1" t="s">
        <v>4</v>
      </c>
      <c r="DO283" s="1" t="s">
        <v>4</v>
      </c>
      <c r="DP283" s="1" t="s">
        <v>3</v>
      </c>
      <c r="DQ283" s="1" t="s">
        <v>3</v>
      </c>
      <c r="DR283" s="1" t="s">
        <v>3</v>
      </c>
      <c r="DS283" s="1" t="s">
        <v>3</v>
      </c>
      <c r="DT283" s="1" t="s">
        <v>17</v>
      </c>
      <c r="DU283" s="1" t="s">
        <v>3</v>
      </c>
    </row>
    <row r="284" spans="111:125">
      <c r="DG284">
        <v>4</v>
      </c>
      <c r="DH284" s="1" t="s">
        <v>191</v>
      </c>
      <c r="DI284" s="1" t="s">
        <v>51</v>
      </c>
      <c r="DJ284" s="1" t="s">
        <v>52</v>
      </c>
      <c r="DK284" s="1" t="s">
        <v>17</v>
      </c>
      <c r="DL284" s="1" t="s">
        <v>1</v>
      </c>
      <c r="DM284" s="1" t="s">
        <v>2</v>
      </c>
      <c r="DN284" s="1" t="s">
        <v>4</v>
      </c>
      <c r="DO284" s="1" t="s">
        <v>4</v>
      </c>
      <c r="DP284" s="1" t="s">
        <v>3</v>
      </c>
      <c r="DQ284" s="1" t="s">
        <v>3</v>
      </c>
      <c r="DR284" s="1" t="s">
        <v>3</v>
      </c>
      <c r="DS284" s="1" t="s">
        <v>3</v>
      </c>
      <c r="DT284" s="1" t="s">
        <v>17</v>
      </c>
      <c r="DU284" s="1" t="s">
        <v>3</v>
      </c>
    </row>
    <row r="285" spans="111:125">
      <c r="DG285">
        <v>4</v>
      </c>
      <c r="DH285" s="1" t="s">
        <v>191</v>
      </c>
      <c r="DI285" s="1" t="s">
        <v>53</v>
      </c>
      <c r="DJ285" s="1" t="s">
        <v>54</v>
      </c>
      <c r="DK285" s="1" t="s">
        <v>17</v>
      </c>
      <c r="DL285" s="1" t="s">
        <v>1</v>
      </c>
      <c r="DM285" s="1" t="s">
        <v>34</v>
      </c>
      <c r="DN285" s="1" t="s">
        <v>4</v>
      </c>
      <c r="DO285" s="1" t="s">
        <v>4</v>
      </c>
      <c r="DP285" s="1" t="s">
        <v>3</v>
      </c>
      <c r="DQ285" s="1" t="s">
        <v>3</v>
      </c>
      <c r="DR285" s="1" t="s">
        <v>3</v>
      </c>
      <c r="DS285" s="1" t="s">
        <v>3</v>
      </c>
      <c r="DT285" s="1" t="s">
        <v>17</v>
      </c>
      <c r="DU285" s="1" t="s">
        <v>3</v>
      </c>
    </row>
    <row r="286" spans="111:125">
      <c r="DG286">
        <v>4</v>
      </c>
      <c r="DH286" s="1" t="s">
        <v>191</v>
      </c>
      <c r="DI286" s="1" t="s">
        <v>55</v>
      </c>
      <c r="DJ286" s="1" t="s">
        <v>280</v>
      </c>
      <c r="DK286" s="1" t="s">
        <v>17</v>
      </c>
      <c r="DL286" s="1" t="s">
        <v>1</v>
      </c>
      <c r="DM286" s="1" t="s">
        <v>24</v>
      </c>
      <c r="DN286" s="1" t="s">
        <v>4</v>
      </c>
      <c r="DO286" s="1" t="s">
        <v>4</v>
      </c>
      <c r="DP286" s="1" t="s">
        <v>3</v>
      </c>
      <c r="DQ286" s="1" t="s">
        <v>3</v>
      </c>
      <c r="DR286" s="1" t="s">
        <v>3</v>
      </c>
      <c r="DS286" s="1" t="s">
        <v>3</v>
      </c>
      <c r="DT286" s="1" t="s">
        <v>17</v>
      </c>
      <c r="DU286" s="1" t="s">
        <v>3</v>
      </c>
    </row>
    <row r="287" spans="111:125">
      <c r="DG287">
        <v>4</v>
      </c>
      <c r="DH287" s="1" t="s">
        <v>191</v>
      </c>
      <c r="DI287" s="1" t="s">
        <v>281</v>
      </c>
      <c r="DJ287" s="1" t="s">
        <v>282</v>
      </c>
      <c r="DK287" s="1" t="s">
        <v>17</v>
      </c>
      <c r="DL287" s="1" t="s">
        <v>1</v>
      </c>
      <c r="DM287" s="1" t="s">
        <v>34</v>
      </c>
      <c r="DN287" s="1" t="s">
        <v>4</v>
      </c>
      <c r="DO287" s="1" t="s">
        <v>4</v>
      </c>
      <c r="DP287" s="1" t="s">
        <v>3</v>
      </c>
      <c r="DQ287" s="1" t="s">
        <v>3</v>
      </c>
      <c r="DR287" s="1" t="s">
        <v>3</v>
      </c>
      <c r="DS287" s="1" t="s">
        <v>3</v>
      </c>
      <c r="DT287" s="1" t="s">
        <v>17</v>
      </c>
      <c r="DU287" s="1" t="s">
        <v>3</v>
      </c>
    </row>
    <row r="288" spans="111:125">
      <c r="DG288">
        <v>4</v>
      </c>
      <c r="DH288" s="1" t="s">
        <v>191</v>
      </c>
      <c r="DI288" s="1" t="s">
        <v>283</v>
      </c>
      <c r="DJ288" s="1" t="s">
        <v>284</v>
      </c>
      <c r="DK288" s="1" t="s">
        <v>17</v>
      </c>
      <c r="DL288" s="1" t="s">
        <v>1</v>
      </c>
      <c r="DM288" s="1" t="s">
        <v>34</v>
      </c>
      <c r="DN288" s="1" t="s">
        <v>4</v>
      </c>
      <c r="DO288" s="1" t="s">
        <v>4</v>
      </c>
      <c r="DP288" s="1" t="s">
        <v>3</v>
      </c>
      <c r="DQ288" s="1" t="s">
        <v>3</v>
      </c>
      <c r="DR288" s="1" t="s">
        <v>3</v>
      </c>
      <c r="DS288" s="1" t="s">
        <v>3</v>
      </c>
      <c r="DT288" s="1" t="s">
        <v>17</v>
      </c>
      <c r="DU288" s="1" t="s">
        <v>3</v>
      </c>
    </row>
    <row r="289" spans="111:125">
      <c r="DG289">
        <v>4</v>
      </c>
      <c r="DH289" s="1" t="s">
        <v>191</v>
      </c>
      <c r="DI289" s="1" t="s">
        <v>56</v>
      </c>
      <c r="DJ289" s="1" t="s">
        <v>285</v>
      </c>
      <c r="DK289" s="1" t="s">
        <v>17</v>
      </c>
      <c r="DL289" s="1" t="s">
        <v>1</v>
      </c>
      <c r="DM289" s="1" t="s">
        <v>2</v>
      </c>
      <c r="DN289" s="1" t="s">
        <v>4</v>
      </c>
      <c r="DO289" s="1" t="s">
        <v>4</v>
      </c>
      <c r="DP289" s="1" t="s">
        <v>3</v>
      </c>
      <c r="DQ289" s="1" t="s">
        <v>3</v>
      </c>
      <c r="DR289" s="1" t="s">
        <v>3</v>
      </c>
      <c r="DS289" s="1" t="s">
        <v>3</v>
      </c>
      <c r="DT289" s="1" t="s">
        <v>17</v>
      </c>
      <c r="DU289" s="1" t="s">
        <v>3</v>
      </c>
    </row>
    <row r="290" spans="111:125">
      <c r="DG290">
        <v>4</v>
      </c>
      <c r="DH290" s="1" t="s">
        <v>191</v>
      </c>
      <c r="DI290" s="1" t="s">
        <v>286</v>
      </c>
      <c r="DJ290" s="1" t="s">
        <v>287</v>
      </c>
      <c r="DK290" s="1" t="s">
        <v>17</v>
      </c>
      <c r="DL290" s="1" t="s">
        <v>1</v>
      </c>
      <c r="DM290" s="1" t="s">
        <v>34</v>
      </c>
      <c r="DN290" s="1" t="s">
        <v>4</v>
      </c>
      <c r="DO290" s="1" t="s">
        <v>4</v>
      </c>
      <c r="DP290" s="1" t="s">
        <v>3</v>
      </c>
      <c r="DQ290" s="1" t="s">
        <v>3</v>
      </c>
      <c r="DR290" s="1" t="s">
        <v>3</v>
      </c>
      <c r="DS290" s="1" t="s">
        <v>3</v>
      </c>
      <c r="DT290" s="1" t="s">
        <v>17</v>
      </c>
      <c r="DU290" s="1" t="s">
        <v>3</v>
      </c>
    </row>
    <row r="291" spans="111:125">
      <c r="DG291">
        <v>4</v>
      </c>
      <c r="DH291" s="1" t="s">
        <v>191</v>
      </c>
      <c r="DI291" s="1" t="s">
        <v>288</v>
      </c>
      <c r="DJ291" s="1" t="s">
        <v>289</v>
      </c>
      <c r="DK291" s="1" t="s">
        <v>17</v>
      </c>
      <c r="DL291" s="1" t="s">
        <v>1</v>
      </c>
      <c r="DM291" s="1" t="s">
        <v>34</v>
      </c>
      <c r="DN291" s="1" t="s">
        <v>4</v>
      </c>
      <c r="DO291" s="1" t="s">
        <v>4</v>
      </c>
      <c r="DP291" s="1" t="s">
        <v>3</v>
      </c>
      <c r="DQ291" s="1" t="s">
        <v>3</v>
      </c>
      <c r="DR291" s="1" t="s">
        <v>3</v>
      </c>
      <c r="DS291" s="1" t="s">
        <v>3</v>
      </c>
      <c r="DT291" s="1" t="s">
        <v>17</v>
      </c>
      <c r="DU291" s="1" t="s">
        <v>3</v>
      </c>
    </row>
    <row r="292" spans="111:125">
      <c r="DG292">
        <v>4</v>
      </c>
      <c r="DH292" s="1" t="s">
        <v>191</v>
      </c>
      <c r="DI292" s="1" t="s">
        <v>57</v>
      </c>
      <c r="DJ292" s="1" t="s">
        <v>58</v>
      </c>
      <c r="DK292" s="1" t="s">
        <v>17</v>
      </c>
      <c r="DL292" s="1" t="s">
        <v>1</v>
      </c>
      <c r="DM292" s="1" t="s">
        <v>4</v>
      </c>
      <c r="DN292" s="1" t="s">
        <v>4</v>
      </c>
      <c r="DO292" s="1" t="s">
        <v>4</v>
      </c>
      <c r="DP292" s="1" t="s">
        <v>3</v>
      </c>
      <c r="DQ292" s="1" t="s">
        <v>3</v>
      </c>
      <c r="DR292" s="1" t="s">
        <v>3</v>
      </c>
      <c r="DS292" s="1" t="s">
        <v>3</v>
      </c>
      <c r="DT292" s="1" t="s">
        <v>17</v>
      </c>
      <c r="DU292" s="1" t="s">
        <v>3</v>
      </c>
    </row>
    <row r="293" spans="111:125">
      <c r="DG293">
        <v>4</v>
      </c>
      <c r="DH293" s="1" t="s">
        <v>191</v>
      </c>
      <c r="DI293" s="1" t="s">
        <v>59</v>
      </c>
      <c r="DJ293" s="1" t="s">
        <v>60</v>
      </c>
      <c r="DK293" s="1" t="s">
        <v>17</v>
      </c>
      <c r="DL293" s="1" t="s">
        <v>1</v>
      </c>
      <c r="DM293" s="1" t="s">
        <v>2</v>
      </c>
      <c r="DN293" s="1" t="s">
        <v>4</v>
      </c>
      <c r="DO293" s="1" t="s">
        <v>4</v>
      </c>
      <c r="DP293" s="1" t="s">
        <v>3</v>
      </c>
      <c r="DQ293" s="1" t="s">
        <v>3</v>
      </c>
      <c r="DR293" s="1" t="s">
        <v>3</v>
      </c>
      <c r="DS293" s="1" t="s">
        <v>3</v>
      </c>
      <c r="DT293" s="1" t="s">
        <v>17</v>
      </c>
      <c r="DU293" s="1" t="s">
        <v>3</v>
      </c>
    </row>
    <row r="294" spans="111:125">
      <c r="DG294">
        <v>4</v>
      </c>
      <c r="DH294" s="1" t="s">
        <v>191</v>
      </c>
      <c r="DI294" s="1" t="s">
        <v>290</v>
      </c>
      <c r="DJ294" s="1" t="s">
        <v>291</v>
      </c>
      <c r="DK294" s="1" t="s">
        <v>17</v>
      </c>
      <c r="DL294" s="1" t="s">
        <v>1</v>
      </c>
      <c r="DM294" s="1" t="s">
        <v>34</v>
      </c>
      <c r="DN294" s="1" t="s">
        <v>4</v>
      </c>
      <c r="DO294" s="1" t="s">
        <v>4</v>
      </c>
      <c r="DP294" s="1" t="s">
        <v>3</v>
      </c>
      <c r="DQ294" s="1" t="s">
        <v>3</v>
      </c>
      <c r="DR294" s="1" t="s">
        <v>3</v>
      </c>
      <c r="DS294" s="1" t="s">
        <v>3</v>
      </c>
      <c r="DT294" s="1" t="s">
        <v>17</v>
      </c>
      <c r="DU294" s="1" t="s">
        <v>3</v>
      </c>
    </row>
    <row r="295" spans="111:125">
      <c r="DG295">
        <v>4</v>
      </c>
      <c r="DH295" s="1" t="s">
        <v>191</v>
      </c>
      <c r="DI295" s="1" t="s">
        <v>292</v>
      </c>
      <c r="DJ295" s="1" t="s">
        <v>293</v>
      </c>
      <c r="DK295" s="1" t="s">
        <v>17</v>
      </c>
      <c r="DL295" s="1" t="s">
        <v>1</v>
      </c>
      <c r="DM295" s="1" t="s">
        <v>2</v>
      </c>
      <c r="DN295" s="1" t="s">
        <v>4</v>
      </c>
      <c r="DO295" s="1" t="s">
        <v>4</v>
      </c>
      <c r="DP295" s="1" t="s">
        <v>3</v>
      </c>
      <c r="DQ295" s="1" t="s">
        <v>3</v>
      </c>
      <c r="DR295" s="1" t="s">
        <v>3</v>
      </c>
      <c r="DS295" s="1" t="s">
        <v>3</v>
      </c>
      <c r="DT295" s="1" t="s">
        <v>17</v>
      </c>
      <c r="DU295" s="1" t="s">
        <v>3</v>
      </c>
    </row>
    <row r="296" spans="111:125">
      <c r="DG296">
        <v>4</v>
      </c>
      <c r="DH296" s="1" t="s">
        <v>191</v>
      </c>
      <c r="DI296" s="1" t="s">
        <v>294</v>
      </c>
      <c r="DJ296" s="1" t="s">
        <v>295</v>
      </c>
      <c r="DK296" s="1" t="s">
        <v>17</v>
      </c>
      <c r="DL296" s="1" t="s">
        <v>1</v>
      </c>
      <c r="DM296" s="1" t="s">
        <v>2</v>
      </c>
      <c r="DN296" s="1" t="s">
        <v>4</v>
      </c>
      <c r="DO296" s="1" t="s">
        <v>4</v>
      </c>
      <c r="DP296" s="1" t="s">
        <v>3</v>
      </c>
      <c r="DQ296" s="1" t="s">
        <v>3</v>
      </c>
      <c r="DR296" s="1" t="s">
        <v>3</v>
      </c>
      <c r="DS296" s="1" t="s">
        <v>3</v>
      </c>
      <c r="DT296" s="1" t="s">
        <v>17</v>
      </c>
      <c r="DU296" s="1" t="s">
        <v>3</v>
      </c>
    </row>
    <row r="297" spans="111:125">
      <c r="DG297">
        <v>4</v>
      </c>
      <c r="DH297" s="1" t="s">
        <v>191</v>
      </c>
      <c r="DI297" s="1" t="s">
        <v>296</v>
      </c>
      <c r="DJ297" s="1" t="s">
        <v>297</v>
      </c>
      <c r="DK297" s="1" t="s">
        <v>17</v>
      </c>
      <c r="DL297" s="1" t="s">
        <v>1</v>
      </c>
      <c r="DM297" s="1" t="s">
        <v>2</v>
      </c>
      <c r="DN297" s="1" t="s">
        <v>4</v>
      </c>
      <c r="DO297" s="1" t="s">
        <v>4</v>
      </c>
      <c r="DP297" s="1" t="s">
        <v>3</v>
      </c>
      <c r="DQ297" s="1" t="s">
        <v>3</v>
      </c>
      <c r="DR297" s="1" t="s">
        <v>3</v>
      </c>
      <c r="DS297" s="1" t="s">
        <v>3</v>
      </c>
      <c r="DT297" s="1" t="s">
        <v>17</v>
      </c>
      <c r="DU297" s="1" t="s">
        <v>3</v>
      </c>
    </row>
    <row r="298" spans="111:125">
      <c r="DG298">
        <v>4</v>
      </c>
      <c r="DH298" s="1" t="s">
        <v>191</v>
      </c>
      <c r="DI298" s="1" t="s">
        <v>61</v>
      </c>
      <c r="DJ298" s="1" t="s">
        <v>62</v>
      </c>
      <c r="DK298" s="1" t="s">
        <v>17</v>
      </c>
      <c r="DL298" s="1" t="s">
        <v>1</v>
      </c>
      <c r="DM298" s="1" t="s">
        <v>34</v>
      </c>
      <c r="DN298" s="1" t="s">
        <v>4</v>
      </c>
      <c r="DO298" s="1" t="s">
        <v>4</v>
      </c>
      <c r="DP298" s="1" t="s">
        <v>3</v>
      </c>
      <c r="DQ298" s="1" t="s">
        <v>3</v>
      </c>
      <c r="DR298" s="1" t="s">
        <v>3</v>
      </c>
      <c r="DS298" s="1" t="s">
        <v>3</v>
      </c>
      <c r="DT298" s="1" t="s">
        <v>17</v>
      </c>
      <c r="DU298" s="1" t="s">
        <v>3</v>
      </c>
    </row>
    <row r="299" spans="111:125">
      <c r="DG299">
        <v>4</v>
      </c>
      <c r="DH299" s="1" t="s">
        <v>191</v>
      </c>
      <c r="DI299" s="1" t="s">
        <v>298</v>
      </c>
      <c r="DJ299" s="1" t="s">
        <v>299</v>
      </c>
      <c r="DK299" s="1" t="s">
        <v>17</v>
      </c>
      <c r="DL299" s="1" t="s">
        <v>1</v>
      </c>
      <c r="DM299" s="1" t="s">
        <v>4</v>
      </c>
      <c r="DN299" s="1" t="s">
        <v>4</v>
      </c>
      <c r="DO299" s="1" t="s">
        <v>4</v>
      </c>
      <c r="DP299" s="1" t="s">
        <v>3</v>
      </c>
      <c r="DQ299" s="1" t="s">
        <v>3</v>
      </c>
      <c r="DR299" s="1" t="s">
        <v>3</v>
      </c>
      <c r="DS299" s="1" t="s">
        <v>3</v>
      </c>
      <c r="DT299" s="1" t="s">
        <v>17</v>
      </c>
      <c r="DU299" s="1" t="s">
        <v>3</v>
      </c>
    </row>
    <row r="300" spans="111:125">
      <c r="DG300">
        <v>4</v>
      </c>
      <c r="DH300" s="1" t="s">
        <v>191</v>
      </c>
      <c r="DI300" s="1" t="s">
        <v>63</v>
      </c>
      <c r="DJ300" s="1" t="s">
        <v>64</v>
      </c>
      <c r="DK300" s="1" t="s">
        <v>17</v>
      </c>
      <c r="DL300" s="1" t="s">
        <v>1</v>
      </c>
      <c r="DM300" s="1" t="s">
        <v>34</v>
      </c>
      <c r="DN300" s="1" t="s">
        <v>4</v>
      </c>
      <c r="DO300" s="1" t="s">
        <v>4</v>
      </c>
      <c r="DP300" s="1" t="s">
        <v>3</v>
      </c>
      <c r="DQ300" s="1" t="s">
        <v>3</v>
      </c>
      <c r="DR300" s="1" t="s">
        <v>3</v>
      </c>
      <c r="DS300" s="1" t="s">
        <v>3</v>
      </c>
      <c r="DT300" s="1" t="s">
        <v>17</v>
      </c>
      <c r="DU300" s="1" t="s">
        <v>3</v>
      </c>
    </row>
    <row r="301" spans="111:125">
      <c r="DG301">
        <v>4</v>
      </c>
      <c r="DH301" s="1" t="s">
        <v>191</v>
      </c>
      <c r="DI301" s="1" t="s">
        <v>254</v>
      </c>
      <c r="DJ301" s="1" t="s">
        <v>255</v>
      </c>
      <c r="DK301" s="1" t="s">
        <v>17</v>
      </c>
      <c r="DL301" s="1" t="s">
        <v>1</v>
      </c>
      <c r="DM301" s="1" t="s">
        <v>2</v>
      </c>
      <c r="DN301" s="1" t="s">
        <v>4</v>
      </c>
      <c r="DO301" s="1" t="s">
        <v>4</v>
      </c>
      <c r="DP301" s="1" t="s">
        <v>3</v>
      </c>
      <c r="DQ301" s="1" t="s">
        <v>3</v>
      </c>
      <c r="DR301" s="1" t="s">
        <v>3</v>
      </c>
      <c r="DS301" s="1" t="s">
        <v>3</v>
      </c>
      <c r="DT301" s="1" t="s">
        <v>17</v>
      </c>
      <c r="DU301" s="1" t="s">
        <v>3</v>
      </c>
    </row>
    <row r="302" spans="111:125">
      <c r="DG302">
        <v>4</v>
      </c>
      <c r="DH302" s="1" t="s">
        <v>191</v>
      </c>
      <c r="DI302" s="1" t="s">
        <v>65</v>
      </c>
      <c r="DJ302" s="1" t="s">
        <v>66</v>
      </c>
      <c r="DK302" s="1" t="s">
        <v>17</v>
      </c>
      <c r="DL302" s="1" t="s">
        <v>1</v>
      </c>
      <c r="DM302" s="1" t="s">
        <v>34</v>
      </c>
      <c r="DN302" s="1" t="s">
        <v>4</v>
      </c>
      <c r="DO302" s="1" t="s">
        <v>4</v>
      </c>
      <c r="DP302" s="1" t="s">
        <v>3</v>
      </c>
      <c r="DQ302" s="1" t="s">
        <v>3</v>
      </c>
      <c r="DR302" s="1" t="s">
        <v>3</v>
      </c>
      <c r="DS302" s="1" t="s">
        <v>3</v>
      </c>
      <c r="DT302" s="1" t="s">
        <v>17</v>
      </c>
      <c r="DU302" s="1" t="s">
        <v>3</v>
      </c>
    </row>
    <row r="303" spans="111:125">
      <c r="DG303">
        <v>4</v>
      </c>
      <c r="DH303" s="1" t="s">
        <v>191</v>
      </c>
      <c r="DI303" s="1" t="s">
        <v>67</v>
      </c>
      <c r="DJ303" s="1" t="s">
        <v>68</v>
      </c>
      <c r="DK303" s="1" t="s">
        <v>17</v>
      </c>
      <c r="DL303" s="1" t="s">
        <v>1</v>
      </c>
      <c r="DM303" s="1" t="s">
        <v>34</v>
      </c>
      <c r="DN303" s="1" t="s">
        <v>4</v>
      </c>
      <c r="DO303" s="1" t="s">
        <v>4</v>
      </c>
      <c r="DP303" s="1" t="s">
        <v>3</v>
      </c>
      <c r="DQ303" s="1" t="s">
        <v>3</v>
      </c>
      <c r="DR303" s="1" t="s">
        <v>3</v>
      </c>
      <c r="DS303" s="1" t="s">
        <v>3</v>
      </c>
      <c r="DT303" s="1" t="s">
        <v>17</v>
      </c>
      <c r="DU303" s="1" t="s">
        <v>3</v>
      </c>
    </row>
    <row r="304" spans="111:125">
      <c r="DG304">
        <v>4</v>
      </c>
      <c r="DH304" s="1" t="s">
        <v>191</v>
      </c>
      <c r="DI304" s="1" t="s">
        <v>300</v>
      </c>
      <c r="DJ304" s="1" t="s">
        <v>301</v>
      </c>
      <c r="DK304" s="1" t="s">
        <v>17</v>
      </c>
      <c r="DL304" s="1" t="s">
        <v>1</v>
      </c>
      <c r="DM304" s="1" t="s">
        <v>34</v>
      </c>
      <c r="DN304" s="1" t="s">
        <v>4</v>
      </c>
      <c r="DO304" s="1" t="s">
        <v>4</v>
      </c>
      <c r="DP304" s="1" t="s">
        <v>3</v>
      </c>
      <c r="DQ304" s="1" t="s">
        <v>3</v>
      </c>
      <c r="DR304" s="1" t="s">
        <v>3</v>
      </c>
      <c r="DS304" s="1" t="s">
        <v>3</v>
      </c>
      <c r="DT304" s="1" t="s">
        <v>17</v>
      </c>
      <c r="DU304" s="1" t="s">
        <v>3</v>
      </c>
    </row>
    <row r="305" spans="111:125">
      <c r="DG305">
        <v>4</v>
      </c>
      <c r="DH305" s="1" t="s">
        <v>191</v>
      </c>
      <c r="DI305" s="1" t="s">
        <v>302</v>
      </c>
      <c r="DJ305" s="1" t="s">
        <v>303</v>
      </c>
      <c r="DK305" s="1" t="s">
        <v>17</v>
      </c>
      <c r="DL305" s="1" t="s">
        <v>1</v>
      </c>
      <c r="DM305" s="1" t="s">
        <v>34</v>
      </c>
      <c r="DN305" s="1" t="s">
        <v>4</v>
      </c>
      <c r="DO305" s="1" t="s">
        <v>4</v>
      </c>
      <c r="DP305" s="1" t="s">
        <v>3</v>
      </c>
      <c r="DQ305" s="1" t="s">
        <v>3</v>
      </c>
      <c r="DR305" s="1" t="s">
        <v>3</v>
      </c>
      <c r="DS305" s="1" t="s">
        <v>3</v>
      </c>
      <c r="DT305" s="1" t="s">
        <v>17</v>
      </c>
      <c r="DU305" s="1" t="s">
        <v>3</v>
      </c>
    </row>
    <row r="306" spans="111:125">
      <c r="DG306">
        <v>4</v>
      </c>
      <c r="DH306" s="1" t="s">
        <v>191</v>
      </c>
      <c r="DI306" s="1" t="s">
        <v>69</v>
      </c>
      <c r="DJ306" s="1" t="s">
        <v>70</v>
      </c>
      <c r="DK306" s="1" t="s">
        <v>17</v>
      </c>
      <c r="DL306" s="1" t="s">
        <v>1</v>
      </c>
      <c r="DM306" s="1" t="s">
        <v>4</v>
      </c>
      <c r="DN306" s="1" t="s">
        <v>4</v>
      </c>
      <c r="DO306" s="1" t="s">
        <v>4</v>
      </c>
      <c r="DP306" s="1" t="s">
        <v>3</v>
      </c>
      <c r="DQ306" s="1" t="s">
        <v>3</v>
      </c>
      <c r="DR306" s="1" t="s">
        <v>3</v>
      </c>
      <c r="DS306" s="1" t="s">
        <v>3</v>
      </c>
      <c r="DT306" s="1" t="s">
        <v>17</v>
      </c>
      <c r="DU306" s="1" t="s">
        <v>3</v>
      </c>
    </row>
    <row r="307" spans="111:125">
      <c r="DG307">
        <v>4</v>
      </c>
      <c r="DH307" s="1" t="s">
        <v>191</v>
      </c>
      <c r="DI307" s="1" t="s">
        <v>71</v>
      </c>
      <c r="DJ307" s="1" t="s">
        <v>72</v>
      </c>
      <c r="DK307" s="1" t="s">
        <v>17</v>
      </c>
      <c r="DL307" s="1" t="s">
        <v>1</v>
      </c>
      <c r="DM307" s="1" t="s">
        <v>2</v>
      </c>
      <c r="DN307" s="1" t="s">
        <v>4</v>
      </c>
      <c r="DO307" s="1" t="s">
        <v>4</v>
      </c>
      <c r="DP307" s="1" t="s">
        <v>3</v>
      </c>
      <c r="DQ307" s="1" t="s">
        <v>3</v>
      </c>
      <c r="DR307" s="1" t="s">
        <v>3</v>
      </c>
      <c r="DS307" s="1" t="s">
        <v>3</v>
      </c>
      <c r="DT307" s="1" t="s">
        <v>17</v>
      </c>
      <c r="DU307" s="1" t="s">
        <v>3</v>
      </c>
    </row>
    <row r="308" spans="111:125">
      <c r="DG308">
        <v>4</v>
      </c>
      <c r="DH308" s="1" t="s">
        <v>191</v>
      </c>
      <c r="DI308" s="1" t="s">
        <v>73</v>
      </c>
      <c r="DJ308" s="1" t="s">
        <v>74</v>
      </c>
      <c r="DK308" s="1" t="s">
        <v>17</v>
      </c>
      <c r="DL308" s="1" t="s">
        <v>1</v>
      </c>
      <c r="DM308" s="1" t="s">
        <v>4</v>
      </c>
      <c r="DN308" s="1" t="s">
        <v>4</v>
      </c>
      <c r="DO308" s="1" t="s">
        <v>4</v>
      </c>
      <c r="DP308" s="1" t="s">
        <v>3</v>
      </c>
      <c r="DQ308" s="1" t="s">
        <v>3</v>
      </c>
      <c r="DR308" s="1" t="s">
        <v>3</v>
      </c>
      <c r="DS308" s="1" t="s">
        <v>3</v>
      </c>
      <c r="DT308" s="1" t="s">
        <v>17</v>
      </c>
      <c r="DU308" s="1" t="s">
        <v>3</v>
      </c>
    </row>
    <row r="309" spans="111:125">
      <c r="DG309">
        <v>4</v>
      </c>
      <c r="DH309" s="1" t="s">
        <v>191</v>
      </c>
      <c r="DI309" s="1" t="s">
        <v>75</v>
      </c>
      <c r="DJ309" s="1" t="s">
        <v>76</v>
      </c>
      <c r="DK309" s="1" t="s">
        <v>17</v>
      </c>
      <c r="DL309" s="1" t="s">
        <v>1</v>
      </c>
      <c r="DM309" s="1" t="s">
        <v>34</v>
      </c>
      <c r="DN309" s="1" t="s">
        <v>4</v>
      </c>
      <c r="DO309" s="1" t="s">
        <v>4</v>
      </c>
      <c r="DP309" s="1" t="s">
        <v>3</v>
      </c>
      <c r="DQ309" s="1" t="s">
        <v>3</v>
      </c>
      <c r="DR309" s="1" t="s">
        <v>3</v>
      </c>
      <c r="DS309" s="1" t="s">
        <v>3</v>
      </c>
      <c r="DT309" s="1" t="s">
        <v>17</v>
      </c>
      <c r="DU309" s="1" t="s">
        <v>3</v>
      </c>
    </row>
    <row r="310" spans="111:125">
      <c r="DG310">
        <v>4</v>
      </c>
      <c r="DH310" s="1" t="s">
        <v>191</v>
      </c>
      <c r="DI310" s="1" t="s">
        <v>77</v>
      </c>
      <c r="DJ310" s="1" t="s">
        <v>78</v>
      </c>
      <c r="DK310" s="1" t="s">
        <v>17</v>
      </c>
      <c r="DL310" s="1" t="s">
        <v>1</v>
      </c>
      <c r="DM310" s="1" t="s">
        <v>4</v>
      </c>
      <c r="DN310" s="1" t="s">
        <v>4</v>
      </c>
      <c r="DO310" s="1" t="s">
        <v>4</v>
      </c>
      <c r="DP310" s="1" t="s">
        <v>3</v>
      </c>
      <c r="DQ310" s="1" t="s">
        <v>3</v>
      </c>
      <c r="DR310" s="1" t="s">
        <v>3</v>
      </c>
      <c r="DS310" s="1" t="s">
        <v>3</v>
      </c>
      <c r="DT310" s="1" t="s">
        <v>17</v>
      </c>
      <c r="DU310" s="1" t="s">
        <v>3</v>
      </c>
    </row>
    <row r="311" spans="111:125">
      <c r="DG311">
        <v>4</v>
      </c>
      <c r="DH311" s="1" t="s">
        <v>191</v>
      </c>
      <c r="DI311" s="1" t="s">
        <v>79</v>
      </c>
      <c r="DJ311" s="1" t="s">
        <v>304</v>
      </c>
      <c r="DK311" s="1" t="s">
        <v>17</v>
      </c>
      <c r="DL311" s="1" t="s">
        <v>1</v>
      </c>
      <c r="DM311" s="1" t="s">
        <v>34</v>
      </c>
      <c r="DN311" s="1" t="s">
        <v>4</v>
      </c>
      <c r="DO311" s="1" t="s">
        <v>4</v>
      </c>
      <c r="DP311" s="1" t="s">
        <v>3</v>
      </c>
      <c r="DQ311" s="1" t="s">
        <v>3</v>
      </c>
      <c r="DR311" s="1" t="s">
        <v>3</v>
      </c>
      <c r="DS311" s="1" t="s">
        <v>3</v>
      </c>
      <c r="DT311" s="1" t="s">
        <v>17</v>
      </c>
      <c r="DU311" s="1" t="s">
        <v>3</v>
      </c>
    </row>
    <row r="312" spans="111:125">
      <c r="DG312">
        <v>4</v>
      </c>
      <c r="DH312" s="1" t="s">
        <v>191</v>
      </c>
      <c r="DI312" s="1" t="s">
        <v>305</v>
      </c>
      <c r="DJ312" s="1" t="s">
        <v>306</v>
      </c>
      <c r="DK312" s="1" t="s">
        <v>17</v>
      </c>
      <c r="DL312" s="1" t="s">
        <v>1</v>
      </c>
      <c r="DM312" s="1" t="s">
        <v>34</v>
      </c>
      <c r="DN312" s="1" t="s">
        <v>4</v>
      </c>
      <c r="DO312" s="1" t="s">
        <v>4</v>
      </c>
      <c r="DP312" s="1" t="s">
        <v>3</v>
      </c>
      <c r="DQ312" s="1" t="s">
        <v>3</v>
      </c>
      <c r="DR312" s="1" t="s">
        <v>3</v>
      </c>
      <c r="DS312" s="1" t="s">
        <v>3</v>
      </c>
      <c r="DT312" s="1" t="s">
        <v>17</v>
      </c>
      <c r="DU312" s="1" t="s">
        <v>3</v>
      </c>
    </row>
    <row r="313" spans="111:125">
      <c r="DG313">
        <v>4</v>
      </c>
      <c r="DH313" s="1" t="s">
        <v>191</v>
      </c>
      <c r="DI313" s="1" t="s">
        <v>80</v>
      </c>
      <c r="DJ313" s="1" t="s">
        <v>81</v>
      </c>
      <c r="DK313" s="1" t="s">
        <v>17</v>
      </c>
      <c r="DL313" s="1" t="s">
        <v>1</v>
      </c>
      <c r="DM313" s="1" t="s">
        <v>34</v>
      </c>
      <c r="DN313" s="1" t="s">
        <v>4</v>
      </c>
      <c r="DO313" s="1" t="s">
        <v>4</v>
      </c>
      <c r="DP313" s="1" t="s">
        <v>3</v>
      </c>
      <c r="DQ313" s="1" t="s">
        <v>3</v>
      </c>
      <c r="DR313" s="1" t="s">
        <v>3</v>
      </c>
      <c r="DS313" s="1" t="s">
        <v>3</v>
      </c>
      <c r="DT313" s="1" t="s">
        <v>17</v>
      </c>
      <c r="DU313" s="1" t="s">
        <v>3</v>
      </c>
    </row>
    <row r="314" spans="111:125">
      <c r="DG314">
        <v>4</v>
      </c>
      <c r="DH314" s="1" t="s">
        <v>191</v>
      </c>
      <c r="DI314" s="1" t="s">
        <v>307</v>
      </c>
      <c r="DJ314" s="1" t="s">
        <v>308</v>
      </c>
      <c r="DK314" s="1" t="s">
        <v>17</v>
      </c>
      <c r="DL314" s="1" t="s">
        <v>1</v>
      </c>
      <c r="DM314" s="1" t="s">
        <v>34</v>
      </c>
      <c r="DN314" s="1" t="s">
        <v>4</v>
      </c>
      <c r="DO314" s="1" t="s">
        <v>4</v>
      </c>
      <c r="DP314" s="1" t="s">
        <v>3</v>
      </c>
      <c r="DQ314" s="1" t="s">
        <v>3</v>
      </c>
      <c r="DR314" s="1" t="s">
        <v>3</v>
      </c>
      <c r="DS314" s="1" t="s">
        <v>3</v>
      </c>
      <c r="DT314" s="1" t="s">
        <v>17</v>
      </c>
      <c r="DU314" s="1" t="s">
        <v>3</v>
      </c>
    </row>
    <row r="315" spans="111:125">
      <c r="DG315">
        <v>4</v>
      </c>
      <c r="DH315" s="1" t="s">
        <v>191</v>
      </c>
      <c r="DI315" s="1" t="s">
        <v>25</v>
      </c>
      <c r="DJ315" s="1" t="s">
        <v>258</v>
      </c>
      <c r="DK315" s="1" t="s">
        <v>17</v>
      </c>
      <c r="DL315" s="1" t="s">
        <v>1</v>
      </c>
      <c r="DM315" s="1" t="s">
        <v>34</v>
      </c>
      <c r="DN315" s="1" t="s">
        <v>4</v>
      </c>
      <c r="DO315" s="1" t="s">
        <v>4</v>
      </c>
      <c r="DP315" s="1" t="s">
        <v>3</v>
      </c>
      <c r="DQ315" s="1" t="s">
        <v>3</v>
      </c>
      <c r="DR315" s="1" t="s">
        <v>3</v>
      </c>
      <c r="DS315" s="1" t="s">
        <v>3</v>
      </c>
      <c r="DT315" s="1" t="s">
        <v>17</v>
      </c>
      <c r="DU315" s="1" t="s">
        <v>3</v>
      </c>
    </row>
    <row r="316" spans="111:125">
      <c r="DG316">
        <v>4</v>
      </c>
      <c r="DH316" s="1" t="s">
        <v>191</v>
      </c>
      <c r="DI316" s="1" t="s">
        <v>82</v>
      </c>
      <c r="DJ316" s="1" t="s">
        <v>83</v>
      </c>
      <c r="DK316" s="1" t="s">
        <v>17</v>
      </c>
      <c r="DL316" s="1" t="s">
        <v>1</v>
      </c>
      <c r="DM316" s="1" t="s">
        <v>34</v>
      </c>
      <c r="DN316" s="1" t="s">
        <v>4</v>
      </c>
      <c r="DO316" s="1" t="s">
        <v>4</v>
      </c>
      <c r="DP316" s="1" t="s">
        <v>3</v>
      </c>
      <c r="DQ316" s="1" t="s">
        <v>3</v>
      </c>
      <c r="DR316" s="1" t="s">
        <v>3</v>
      </c>
      <c r="DS316" s="1" t="s">
        <v>3</v>
      </c>
      <c r="DT316" s="1" t="s">
        <v>17</v>
      </c>
      <c r="DU316" s="1" t="s">
        <v>3</v>
      </c>
    </row>
    <row r="317" spans="111:125">
      <c r="DG317">
        <v>4</v>
      </c>
      <c r="DH317" s="1" t="s">
        <v>191</v>
      </c>
      <c r="DI317" s="1" t="s">
        <v>84</v>
      </c>
      <c r="DJ317" s="1" t="s">
        <v>85</v>
      </c>
      <c r="DK317" s="1" t="s">
        <v>17</v>
      </c>
      <c r="DL317" s="1" t="s">
        <v>1</v>
      </c>
      <c r="DM317" s="1" t="s">
        <v>4</v>
      </c>
      <c r="DN317" s="1" t="s">
        <v>4</v>
      </c>
      <c r="DO317" s="1" t="s">
        <v>4</v>
      </c>
      <c r="DP317" s="1" t="s">
        <v>3</v>
      </c>
      <c r="DQ317" s="1" t="s">
        <v>3</v>
      </c>
      <c r="DR317" s="1" t="s">
        <v>3</v>
      </c>
      <c r="DS317" s="1" t="s">
        <v>3</v>
      </c>
      <c r="DT317" s="1" t="s">
        <v>17</v>
      </c>
      <c r="DU317" s="1" t="s">
        <v>3</v>
      </c>
    </row>
    <row r="318" spans="111:125">
      <c r="DG318">
        <v>4</v>
      </c>
      <c r="DH318" s="1" t="s">
        <v>191</v>
      </c>
      <c r="DI318" s="1" t="s">
        <v>309</v>
      </c>
      <c r="DJ318" s="1" t="s">
        <v>310</v>
      </c>
      <c r="DK318" s="1" t="s">
        <v>17</v>
      </c>
      <c r="DL318" s="1" t="s">
        <v>1</v>
      </c>
      <c r="DM318" s="1" t="s">
        <v>34</v>
      </c>
      <c r="DN318" s="1" t="s">
        <v>4</v>
      </c>
      <c r="DO318" s="1" t="s">
        <v>4</v>
      </c>
      <c r="DP318" s="1" t="s">
        <v>3</v>
      </c>
      <c r="DQ318" s="1" t="s">
        <v>3</v>
      </c>
      <c r="DR318" s="1" t="s">
        <v>3</v>
      </c>
      <c r="DS318" s="1" t="s">
        <v>3</v>
      </c>
      <c r="DT318" s="1" t="s">
        <v>17</v>
      </c>
      <c r="DU318" s="1" t="s">
        <v>3</v>
      </c>
    </row>
    <row r="319" spans="111:125">
      <c r="DG319">
        <v>4</v>
      </c>
      <c r="DH319" s="1" t="s">
        <v>191</v>
      </c>
      <c r="DI319" s="1" t="s">
        <v>86</v>
      </c>
      <c r="DJ319" s="1" t="s">
        <v>87</v>
      </c>
      <c r="DK319" s="1" t="s">
        <v>17</v>
      </c>
      <c r="DL319" s="1" t="s">
        <v>1</v>
      </c>
      <c r="DM319" s="1" t="s">
        <v>34</v>
      </c>
      <c r="DN319" s="1" t="s">
        <v>4</v>
      </c>
      <c r="DO319" s="1" t="s">
        <v>4</v>
      </c>
      <c r="DP319" s="1" t="s">
        <v>3</v>
      </c>
      <c r="DQ319" s="1" t="s">
        <v>3</v>
      </c>
      <c r="DR319" s="1" t="s">
        <v>3</v>
      </c>
      <c r="DS319" s="1" t="s">
        <v>3</v>
      </c>
      <c r="DT319" s="1" t="s">
        <v>17</v>
      </c>
      <c r="DU319" s="1" t="s">
        <v>3</v>
      </c>
    </row>
    <row r="320" spans="111:125">
      <c r="DG320">
        <v>4</v>
      </c>
      <c r="DH320" s="1" t="s">
        <v>191</v>
      </c>
      <c r="DI320" s="1" t="s">
        <v>88</v>
      </c>
      <c r="DJ320" s="1" t="s">
        <v>89</v>
      </c>
      <c r="DK320" s="1" t="s">
        <v>17</v>
      </c>
      <c r="DL320" s="1" t="s">
        <v>1</v>
      </c>
      <c r="DM320" s="1" t="s">
        <v>34</v>
      </c>
      <c r="DN320" s="1" t="s">
        <v>4</v>
      </c>
      <c r="DO320" s="1" t="s">
        <v>4</v>
      </c>
      <c r="DP320" s="1" t="s">
        <v>3</v>
      </c>
      <c r="DQ320" s="1" t="s">
        <v>3</v>
      </c>
      <c r="DR320" s="1" t="s">
        <v>3</v>
      </c>
      <c r="DS320" s="1" t="s">
        <v>3</v>
      </c>
      <c r="DT320" s="1" t="s">
        <v>17</v>
      </c>
      <c r="DU320" s="1" t="s">
        <v>3</v>
      </c>
    </row>
    <row r="321" spans="111:125">
      <c r="DG321">
        <v>4</v>
      </c>
      <c r="DH321" s="1" t="s">
        <v>191</v>
      </c>
      <c r="DI321" s="1" t="s">
        <v>90</v>
      </c>
      <c r="DJ321" s="1" t="s">
        <v>91</v>
      </c>
      <c r="DK321" s="1" t="s">
        <v>17</v>
      </c>
      <c r="DL321" s="1" t="s">
        <v>1</v>
      </c>
      <c r="DM321" s="1" t="s">
        <v>34</v>
      </c>
      <c r="DN321" s="1" t="s">
        <v>4</v>
      </c>
      <c r="DO321" s="1" t="s">
        <v>4</v>
      </c>
      <c r="DP321" s="1" t="s">
        <v>3</v>
      </c>
      <c r="DQ321" s="1" t="s">
        <v>3</v>
      </c>
      <c r="DR321" s="1" t="s">
        <v>3</v>
      </c>
      <c r="DS321" s="1" t="s">
        <v>3</v>
      </c>
      <c r="DT321" s="1" t="s">
        <v>17</v>
      </c>
      <c r="DU321" s="1" t="s">
        <v>3</v>
      </c>
    </row>
    <row r="322" spans="111:125">
      <c r="DG322">
        <v>4</v>
      </c>
      <c r="DH322" s="1" t="s">
        <v>191</v>
      </c>
      <c r="DI322" s="1" t="s">
        <v>311</v>
      </c>
      <c r="DJ322" s="1" t="s">
        <v>312</v>
      </c>
      <c r="DK322" s="1" t="s">
        <v>17</v>
      </c>
      <c r="DL322" s="1" t="s">
        <v>1</v>
      </c>
      <c r="DM322" s="1" t="s">
        <v>34</v>
      </c>
      <c r="DN322" s="1" t="s">
        <v>4</v>
      </c>
      <c r="DO322" s="1" t="s">
        <v>4</v>
      </c>
      <c r="DP322" s="1" t="s">
        <v>3</v>
      </c>
      <c r="DQ322" s="1" t="s">
        <v>3</v>
      </c>
      <c r="DR322" s="1" t="s">
        <v>3</v>
      </c>
      <c r="DS322" s="1" t="s">
        <v>3</v>
      </c>
      <c r="DT322" s="1" t="s">
        <v>17</v>
      </c>
      <c r="DU322" s="1" t="s">
        <v>3</v>
      </c>
    </row>
    <row r="323" spans="111:125">
      <c r="DG323">
        <v>4</v>
      </c>
      <c r="DH323" s="1" t="s">
        <v>191</v>
      </c>
      <c r="DI323" s="1" t="s">
        <v>313</v>
      </c>
      <c r="DJ323" s="1" t="s">
        <v>314</v>
      </c>
      <c r="DK323" s="1" t="s">
        <v>17</v>
      </c>
      <c r="DL323" s="1" t="s">
        <v>1</v>
      </c>
      <c r="DM323" s="1" t="s">
        <v>2</v>
      </c>
      <c r="DN323" s="1" t="s">
        <v>4</v>
      </c>
      <c r="DO323" s="1" t="s">
        <v>4</v>
      </c>
      <c r="DP323" s="1" t="s">
        <v>3</v>
      </c>
      <c r="DQ323" s="1" t="s">
        <v>3</v>
      </c>
      <c r="DR323" s="1" t="s">
        <v>3</v>
      </c>
      <c r="DS323" s="1" t="s">
        <v>3</v>
      </c>
      <c r="DT323" s="1" t="s">
        <v>17</v>
      </c>
      <c r="DU323" s="1" t="s">
        <v>3</v>
      </c>
    </row>
    <row r="324" spans="111:125">
      <c r="DG324">
        <v>4</v>
      </c>
      <c r="DH324" s="1" t="s">
        <v>191</v>
      </c>
      <c r="DI324" s="1" t="s">
        <v>315</v>
      </c>
      <c r="DJ324" s="1" t="s">
        <v>316</v>
      </c>
      <c r="DK324" s="1" t="s">
        <v>17</v>
      </c>
      <c r="DL324" s="1" t="s">
        <v>1</v>
      </c>
      <c r="DM324" s="1" t="s">
        <v>4</v>
      </c>
      <c r="DN324" s="1" t="s">
        <v>4</v>
      </c>
      <c r="DO324" s="1" t="s">
        <v>4</v>
      </c>
      <c r="DP324" s="1" t="s">
        <v>3</v>
      </c>
      <c r="DQ324" s="1" t="s">
        <v>3</v>
      </c>
      <c r="DR324" s="1" t="s">
        <v>3</v>
      </c>
      <c r="DS324" s="1" t="s">
        <v>3</v>
      </c>
      <c r="DT324" s="1" t="s">
        <v>17</v>
      </c>
      <c r="DU324" s="1" t="s">
        <v>3</v>
      </c>
    </row>
    <row r="325" spans="111:125">
      <c r="DG325">
        <v>4</v>
      </c>
      <c r="DH325" s="1" t="s">
        <v>191</v>
      </c>
      <c r="DI325" s="1" t="s">
        <v>92</v>
      </c>
      <c r="DJ325" s="1" t="s">
        <v>93</v>
      </c>
      <c r="DK325" s="1" t="s">
        <v>17</v>
      </c>
      <c r="DL325" s="1" t="s">
        <v>1</v>
      </c>
      <c r="DM325" s="1" t="s">
        <v>34</v>
      </c>
      <c r="DN325" s="1" t="s">
        <v>4</v>
      </c>
      <c r="DO325" s="1" t="s">
        <v>4</v>
      </c>
      <c r="DP325" s="1" t="s">
        <v>3</v>
      </c>
      <c r="DQ325" s="1" t="s">
        <v>3</v>
      </c>
      <c r="DR325" s="1" t="s">
        <v>3</v>
      </c>
      <c r="DS325" s="1" t="s">
        <v>3</v>
      </c>
      <c r="DT325" s="1" t="s">
        <v>17</v>
      </c>
      <c r="DU325" s="1" t="s">
        <v>3</v>
      </c>
    </row>
    <row r="326" spans="111:125">
      <c r="DG326">
        <v>4</v>
      </c>
      <c r="DH326" s="1" t="s">
        <v>191</v>
      </c>
      <c r="DI326" s="1" t="s">
        <v>94</v>
      </c>
      <c r="DJ326" s="1" t="s">
        <v>95</v>
      </c>
      <c r="DK326" s="1" t="s">
        <v>17</v>
      </c>
      <c r="DL326" s="1" t="s">
        <v>1</v>
      </c>
      <c r="DM326" s="1" t="s">
        <v>2</v>
      </c>
      <c r="DN326" s="1" t="s">
        <v>4</v>
      </c>
      <c r="DO326" s="1" t="s">
        <v>4</v>
      </c>
      <c r="DP326" s="1" t="s">
        <v>3</v>
      </c>
      <c r="DQ326" s="1" t="s">
        <v>3</v>
      </c>
      <c r="DR326" s="1" t="s">
        <v>3</v>
      </c>
      <c r="DS326" s="1" t="s">
        <v>3</v>
      </c>
      <c r="DT326" s="1" t="s">
        <v>17</v>
      </c>
      <c r="DU326" s="1" t="s">
        <v>3</v>
      </c>
    </row>
    <row r="327" spans="111:125">
      <c r="DG327">
        <v>4</v>
      </c>
      <c r="DH327" s="1" t="s">
        <v>191</v>
      </c>
      <c r="DI327" s="1" t="s">
        <v>96</v>
      </c>
      <c r="DJ327" s="1" t="s">
        <v>97</v>
      </c>
      <c r="DK327" s="1" t="s">
        <v>17</v>
      </c>
      <c r="DL327" s="1" t="s">
        <v>1</v>
      </c>
      <c r="DM327" s="1" t="s">
        <v>2</v>
      </c>
      <c r="DN327" s="1" t="s">
        <v>4</v>
      </c>
      <c r="DO327" s="1" t="s">
        <v>4</v>
      </c>
      <c r="DP327" s="1" t="s">
        <v>3</v>
      </c>
      <c r="DQ327" s="1" t="s">
        <v>3</v>
      </c>
      <c r="DR327" s="1" t="s">
        <v>3</v>
      </c>
      <c r="DS327" s="1" t="s">
        <v>3</v>
      </c>
      <c r="DT327" s="1" t="s">
        <v>17</v>
      </c>
      <c r="DU327" s="1" t="s">
        <v>3</v>
      </c>
    </row>
    <row r="328" spans="111:125">
      <c r="DG328">
        <v>4</v>
      </c>
      <c r="DH328" s="1" t="s">
        <v>191</v>
      </c>
      <c r="DI328" s="1" t="s">
        <v>98</v>
      </c>
      <c r="DJ328" s="1" t="s">
        <v>99</v>
      </c>
      <c r="DK328" s="1" t="s">
        <v>17</v>
      </c>
      <c r="DL328" s="1" t="s">
        <v>1</v>
      </c>
      <c r="DM328" s="1" t="s">
        <v>2</v>
      </c>
      <c r="DN328" s="1" t="s">
        <v>4</v>
      </c>
      <c r="DO328" s="1" t="s">
        <v>4</v>
      </c>
      <c r="DP328" s="1" t="s">
        <v>3</v>
      </c>
      <c r="DQ328" s="1" t="s">
        <v>3</v>
      </c>
      <c r="DR328" s="1" t="s">
        <v>3</v>
      </c>
      <c r="DS328" s="1" t="s">
        <v>3</v>
      </c>
      <c r="DT328" s="1" t="s">
        <v>17</v>
      </c>
      <c r="DU328" s="1" t="s">
        <v>3</v>
      </c>
    </row>
    <row r="329" spans="111:125">
      <c r="DG329">
        <v>4</v>
      </c>
      <c r="DH329" s="1" t="s">
        <v>191</v>
      </c>
      <c r="DI329" s="1" t="s">
        <v>100</v>
      </c>
      <c r="DJ329" s="1" t="s">
        <v>101</v>
      </c>
      <c r="DK329" s="1" t="s">
        <v>17</v>
      </c>
      <c r="DL329" s="1" t="s">
        <v>1</v>
      </c>
      <c r="DM329" s="1" t="s">
        <v>2</v>
      </c>
      <c r="DN329" s="1" t="s">
        <v>4</v>
      </c>
      <c r="DO329" s="1" t="s">
        <v>4</v>
      </c>
      <c r="DP329" s="1" t="s">
        <v>3</v>
      </c>
      <c r="DQ329" s="1" t="s">
        <v>3</v>
      </c>
      <c r="DR329" s="1" t="s">
        <v>3</v>
      </c>
      <c r="DS329" s="1" t="s">
        <v>3</v>
      </c>
      <c r="DT329" s="1" t="s">
        <v>17</v>
      </c>
      <c r="DU329" s="1" t="s">
        <v>3</v>
      </c>
    </row>
    <row r="330" spans="111:125">
      <c r="DG330">
        <v>4</v>
      </c>
      <c r="DH330" s="1" t="s">
        <v>191</v>
      </c>
      <c r="DI330" s="1" t="s">
        <v>102</v>
      </c>
      <c r="DJ330" s="1" t="s">
        <v>103</v>
      </c>
      <c r="DK330" s="1" t="s">
        <v>17</v>
      </c>
      <c r="DL330" s="1" t="s">
        <v>1</v>
      </c>
      <c r="DM330" s="1" t="s">
        <v>34</v>
      </c>
      <c r="DN330" s="1" t="s">
        <v>4</v>
      </c>
      <c r="DO330" s="1" t="s">
        <v>4</v>
      </c>
      <c r="DP330" s="1" t="s">
        <v>3</v>
      </c>
      <c r="DQ330" s="1" t="s">
        <v>3</v>
      </c>
      <c r="DR330" s="1" t="s">
        <v>3</v>
      </c>
      <c r="DS330" s="1" t="s">
        <v>3</v>
      </c>
      <c r="DT330" s="1" t="s">
        <v>17</v>
      </c>
      <c r="DU330" s="1" t="s">
        <v>3</v>
      </c>
    </row>
    <row r="331" spans="111:125">
      <c r="DG331">
        <v>4</v>
      </c>
      <c r="DH331" s="1" t="s">
        <v>191</v>
      </c>
      <c r="DI331" s="1" t="s">
        <v>104</v>
      </c>
      <c r="DJ331" s="1" t="s">
        <v>105</v>
      </c>
      <c r="DK331" s="1" t="s">
        <v>17</v>
      </c>
      <c r="DL331" s="1" t="s">
        <v>1</v>
      </c>
      <c r="DM331" s="1" t="s">
        <v>34</v>
      </c>
      <c r="DN331" s="1" t="s">
        <v>4</v>
      </c>
      <c r="DO331" s="1" t="s">
        <v>4</v>
      </c>
      <c r="DP331" s="1" t="s">
        <v>3</v>
      </c>
      <c r="DQ331" s="1" t="s">
        <v>3</v>
      </c>
      <c r="DR331" s="1" t="s">
        <v>3</v>
      </c>
      <c r="DS331" s="1" t="s">
        <v>3</v>
      </c>
      <c r="DT331" s="1" t="s">
        <v>17</v>
      </c>
      <c r="DU331" s="1" t="s">
        <v>3</v>
      </c>
    </row>
    <row r="332" spans="111:125">
      <c r="DG332">
        <v>4</v>
      </c>
      <c r="DH332" s="1" t="s">
        <v>191</v>
      </c>
      <c r="DI332" s="1" t="s">
        <v>106</v>
      </c>
      <c r="DJ332" s="1" t="s">
        <v>107</v>
      </c>
      <c r="DK332" s="1" t="s">
        <v>17</v>
      </c>
      <c r="DL332" s="1" t="s">
        <v>1</v>
      </c>
      <c r="DM332" s="1" t="s">
        <v>34</v>
      </c>
      <c r="DN332" s="1" t="s">
        <v>4</v>
      </c>
      <c r="DO332" s="1" t="s">
        <v>4</v>
      </c>
      <c r="DP332" s="1" t="s">
        <v>3</v>
      </c>
      <c r="DQ332" s="1" t="s">
        <v>3</v>
      </c>
      <c r="DR332" s="1" t="s">
        <v>3</v>
      </c>
      <c r="DS332" s="1" t="s">
        <v>3</v>
      </c>
      <c r="DT332" s="1" t="s">
        <v>17</v>
      </c>
      <c r="DU332" s="1" t="s">
        <v>3</v>
      </c>
    </row>
    <row r="333" spans="111:125">
      <c r="DG333">
        <v>4</v>
      </c>
      <c r="DH333" s="1" t="s">
        <v>191</v>
      </c>
      <c r="DI333" s="1" t="s">
        <v>108</v>
      </c>
      <c r="DJ333" s="1" t="s">
        <v>109</v>
      </c>
      <c r="DK333" s="1" t="s">
        <v>17</v>
      </c>
      <c r="DL333" s="1" t="s">
        <v>1</v>
      </c>
      <c r="DM333" s="1" t="s">
        <v>2</v>
      </c>
      <c r="DN333" s="1" t="s">
        <v>4</v>
      </c>
      <c r="DO333" s="1" t="s">
        <v>4</v>
      </c>
      <c r="DP333" s="1" t="s">
        <v>3</v>
      </c>
      <c r="DQ333" s="1" t="s">
        <v>3</v>
      </c>
      <c r="DR333" s="1" t="s">
        <v>3</v>
      </c>
      <c r="DS333" s="1" t="s">
        <v>3</v>
      </c>
      <c r="DT333" s="1" t="s">
        <v>17</v>
      </c>
      <c r="DU333" s="1" t="s">
        <v>3</v>
      </c>
    </row>
    <row r="334" spans="111:125">
      <c r="DG334">
        <v>4</v>
      </c>
      <c r="DH334" s="1" t="s">
        <v>191</v>
      </c>
      <c r="DI334" s="1" t="s">
        <v>110</v>
      </c>
      <c r="DJ334" s="1" t="s">
        <v>111</v>
      </c>
      <c r="DK334" s="1" t="s">
        <v>17</v>
      </c>
      <c r="DL334" s="1" t="s">
        <v>1</v>
      </c>
      <c r="DM334" s="1" t="s">
        <v>2</v>
      </c>
      <c r="DN334" s="1" t="s">
        <v>4</v>
      </c>
      <c r="DO334" s="1" t="s">
        <v>4</v>
      </c>
      <c r="DP334" s="1" t="s">
        <v>3</v>
      </c>
      <c r="DQ334" s="1" t="s">
        <v>3</v>
      </c>
      <c r="DR334" s="1" t="s">
        <v>3</v>
      </c>
      <c r="DS334" s="1" t="s">
        <v>3</v>
      </c>
      <c r="DT334" s="1" t="s">
        <v>17</v>
      </c>
      <c r="DU334" s="1" t="s">
        <v>3</v>
      </c>
    </row>
    <row r="335" spans="111:125">
      <c r="DG335">
        <v>4</v>
      </c>
      <c r="DH335" s="1" t="s">
        <v>191</v>
      </c>
      <c r="DI335" s="1" t="s">
        <v>112</v>
      </c>
      <c r="DJ335" s="1" t="s">
        <v>113</v>
      </c>
      <c r="DK335" s="1" t="s">
        <v>17</v>
      </c>
      <c r="DL335" s="1" t="s">
        <v>1</v>
      </c>
      <c r="DM335" s="1" t="s">
        <v>2</v>
      </c>
      <c r="DN335" s="1" t="s">
        <v>4</v>
      </c>
      <c r="DO335" s="1" t="s">
        <v>4</v>
      </c>
      <c r="DP335" s="1" t="s">
        <v>3</v>
      </c>
      <c r="DQ335" s="1" t="s">
        <v>3</v>
      </c>
      <c r="DR335" s="1" t="s">
        <v>3</v>
      </c>
      <c r="DS335" s="1" t="s">
        <v>3</v>
      </c>
      <c r="DT335" s="1" t="s">
        <v>17</v>
      </c>
      <c r="DU335" s="1" t="s">
        <v>3</v>
      </c>
    </row>
    <row r="336" spans="111:125">
      <c r="DG336">
        <v>4</v>
      </c>
      <c r="DH336" s="1" t="s">
        <v>191</v>
      </c>
      <c r="DI336" s="1" t="s">
        <v>114</v>
      </c>
      <c r="DJ336" s="1" t="s">
        <v>115</v>
      </c>
      <c r="DK336" s="1" t="s">
        <v>17</v>
      </c>
      <c r="DL336" s="1" t="s">
        <v>1</v>
      </c>
      <c r="DM336" s="1" t="s">
        <v>2</v>
      </c>
      <c r="DN336" s="1" t="s">
        <v>4</v>
      </c>
      <c r="DO336" s="1" t="s">
        <v>4</v>
      </c>
      <c r="DP336" s="1" t="s">
        <v>3</v>
      </c>
      <c r="DQ336" s="1" t="s">
        <v>3</v>
      </c>
      <c r="DR336" s="1" t="s">
        <v>3</v>
      </c>
      <c r="DS336" s="1" t="s">
        <v>3</v>
      </c>
      <c r="DT336" s="1" t="s">
        <v>17</v>
      </c>
      <c r="DU336" s="1" t="s">
        <v>3</v>
      </c>
    </row>
    <row r="337" spans="111:125">
      <c r="DG337">
        <v>4</v>
      </c>
      <c r="DH337" s="1" t="s">
        <v>191</v>
      </c>
      <c r="DI337" s="1" t="s">
        <v>507</v>
      </c>
      <c r="DJ337" s="1" t="s">
        <v>502</v>
      </c>
      <c r="DK337" s="1" t="s">
        <v>17</v>
      </c>
      <c r="DL337" s="1" t="s">
        <v>1</v>
      </c>
      <c r="DM337" s="1" t="s">
        <v>2</v>
      </c>
      <c r="DN337" s="1" t="s">
        <v>4</v>
      </c>
      <c r="DO337" s="1" t="s">
        <v>4</v>
      </c>
      <c r="DP337" s="1" t="s">
        <v>3</v>
      </c>
      <c r="DQ337" s="1" t="s">
        <v>3</v>
      </c>
      <c r="DR337" s="1" t="s">
        <v>3</v>
      </c>
      <c r="DS337" s="1" t="s">
        <v>3</v>
      </c>
      <c r="DT337" s="1" t="s">
        <v>17</v>
      </c>
      <c r="DU337" s="1" t="s">
        <v>3</v>
      </c>
    </row>
    <row r="338" spans="111:125">
      <c r="DG338">
        <v>4</v>
      </c>
      <c r="DH338" s="1" t="s">
        <v>191</v>
      </c>
      <c r="DI338" s="1" t="s">
        <v>508</v>
      </c>
      <c r="DJ338" s="1" t="s">
        <v>521</v>
      </c>
      <c r="DK338" s="1" t="s">
        <v>17</v>
      </c>
      <c r="DL338" s="1" t="s">
        <v>1</v>
      </c>
      <c r="DM338" s="1" t="s">
        <v>4</v>
      </c>
      <c r="DN338" s="1" t="s">
        <v>4</v>
      </c>
      <c r="DO338" s="1" t="s">
        <v>4</v>
      </c>
      <c r="DP338" s="1" t="s">
        <v>3</v>
      </c>
      <c r="DQ338" s="1" t="s">
        <v>3</v>
      </c>
      <c r="DR338" s="1" t="s">
        <v>3</v>
      </c>
      <c r="DS338" s="1" t="s">
        <v>3</v>
      </c>
      <c r="DT338" s="1" t="s">
        <v>17</v>
      </c>
      <c r="DU338" s="1" t="s">
        <v>3</v>
      </c>
    </row>
    <row r="339" spans="111:125">
      <c r="DG339">
        <v>4</v>
      </c>
      <c r="DH339" s="1" t="s">
        <v>469</v>
      </c>
      <c r="DI339" s="1" t="s">
        <v>254</v>
      </c>
      <c r="DJ339" s="1" t="s">
        <v>255</v>
      </c>
      <c r="DK339" s="1" t="s">
        <v>17</v>
      </c>
      <c r="DL339" s="1" t="s">
        <v>1</v>
      </c>
      <c r="DM339" s="1" t="s">
        <v>2</v>
      </c>
      <c r="DN339" s="1" t="s">
        <v>4</v>
      </c>
      <c r="DO339" s="1" t="s">
        <v>4</v>
      </c>
      <c r="DP339" s="1" t="s">
        <v>3</v>
      </c>
      <c r="DQ339" s="1" t="s">
        <v>3</v>
      </c>
      <c r="DR339" s="1" t="s">
        <v>3</v>
      </c>
      <c r="DS339" s="1" t="s">
        <v>3</v>
      </c>
      <c r="DT339" s="1" t="s">
        <v>17</v>
      </c>
      <c r="DU339" s="1" t="s">
        <v>3</v>
      </c>
    </row>
    <row r="340" spans="111:125">
      <c r="DG340">
        <v>4</v>
      </c>
      <c r="DH340" s="1" t="s">
        <v>469</v>
      </c>
      <c r="DI340" s="1" t="s">
        <v>317</v>
      </c>
      <c r="DJ340" s="1" t="s">
        <v>318</v>
      </c>
      <c r="DK340" s="1" t="s">
        <v>17</v>
      </c>
      <c r="DL340" s="1" t="s">
        <v>1</v>
      </c>
      <c r="DM340" s="1" t="s">
        <v>2</v>
      </c>
      <c r="DN340" s="1" t="s">
        <v>4</v>
      </c>
      <c r="DO340" s="1" t="s">
        <v>4</v>
      </c>
      <c r="DP340" s="1" t="s">
        <v>3</v>
      </c>
      <c r="DQ340" s="1" t="s">
        <v>3</v>
      </c>
      <c r="DR340" s="1" t="s">
        <v>3</v>
      </c>
      <c r="DS340" s="1" t="s">
        <v>3</v>
      </c>
      <c r="DT340" s="1" t="s">
        <v>17</v>
      </c>
      <c r="DU340" s="1" t="s">
        <v>3</v>
      </c>
    </row>
    <row r="341" spans="111:125">
      <c r="DG341">
        <v>4</v>
      </c>
      <c r="DH341" s="1" t="s">
        <v>469</v>
      </c>
      <c r="DI341" s="1" t="s">
        <v>319</v>
      </c>
      <c r="DJ341" s="1" t="s">
        <v>320</v>
      </c>
      <c r="DK341" s="1" t="s">
        <v>17</v>
      </c>
      <c r="DL341" s="1" t="s">
        <v>1</v>
      </c>
      <c r="DM341" s="1" t="s">
        <v>34</v>
      </c>
      <c r="DN341" s="1" t="s">
        <v>4</v>
      </c>
      <c r="DO341" s="1" t="s">
        <v>4</v>
      </c>
      <c r="DP341" s="1" t="s">
        <v>3</v>
      </c>
      <c r="DQ341" s="1" t="s">
        <v>3</v>
      </c>
      <c r="DR341" s="1" t="s">
        <v>3</v>
      </c>
      <c r="DS341" s="1" t="s">
        <v>3</v>
      </c>
      <c r="DT341" s="1" t="s">
        <v>17</v>
      </c>
      <c r="DU341" s="1" t="s">
        <v>3</v>
      </c>
    </row>
    <row r="342" spans="111:125">
      <c r="DG342">
        <v>4</v>
      </c>
      <c r="DH342" s="1" t="s">
        <v>469</v>
      </c>
      <c r="DI342" s="1" t="s">
        <v>492</v>
      </c>
      <c r="DJ342" s="1" t="s">
        <v>493</v>
      </c>
      <c r="DK342" s="1" t="s">
        <v>17</v>
      </c>
      <c r="DL342" s="1" t="s">
        <v>1</v>
      </c>
      <c r="DM342" s="1" t="s">
        <v>2</v>
      </c>
      <c r="DN342" s="1" t="s">
        <v>4</v>
      </c>
      <c r="DO342" s="1" t="s">
        <v>4</v>
      </c>
      <c r="DP342" s="1" t="s">
        <v>3</v>
      </c>
      <c r="DQ342" s="1" t="s">
        <v>3</v>
      </c>
      <c r="DR342" s="1" t="s">
        <v>3</v>
      </c>
      <c r="DS342" s="1" t="s">
        <v>3</v>
      </c>
      <c r="DT342" s="1" t="s">
        <v>17</v>
      </c>
      <c r="DU342" s="1" t="s">
        <v>3</v>
      </c>
    </row>
    <row r="343" spans="111:125">
      <c r="DG343">
        <v>4</v>
      </c>
      <c r="DH343" s="1" t="s">
        <v>11</v>
      </c>
      <c r="DI343" s="1" t="s">
        <v>254</v>
      </c>
      <c r="DJ343" s="1" t="s">
        <v>255</v>
      </c>
      <c r="DK343" s="1" t="s">
        <v>17</v>
      </c>
      <c r="DL343" s="1" t="s">
        <v>1</v>
      </c>
      <c r="DM343" s="1" t="s">
        <v>2</v>
      </c>
      <c r="DN343" s="1" t="s">
        <v>4</v>
      </c>
      <c r="DO343" s="1" t="s">
        <v>4</v>
      </c>
      <c r="DP343" s="1" t="s">
        <v>3</v>
      </c>
      <c r="DQ343" s="1" t="s">
        <v>3</v>
      </c>
      <c r="DR343" s="1" t="s">
        <v>3</v>
      </c>
      <c r="DS343" s="1" t="s">
        <v>3</v>
      </c>
      <c r="DT343" s="1" t="s">
        <v>17</v>
      </c>
      <c r="DU343" s="1" t="s">
        <v>3</v>
      </c>
    </row>
    <row r="344" spans="111:125">
      <c r="DG344">
        <v>4</v>
      </c>
      <c r="DH344" s="1" t="s">
        <v>11</v>
      </c>
      <c r="DI344" s="1" t="s">
        <v>317</v>
      </c>
      <c r="DJ344" s="1" t="s">
        <v>318</v>
      </c>
      <c r="DK344" s="1" t="s">
        <v>17</v>
      </c>
      <c r="DL344" s="1" t="s">
        <v>1</v>
      </c>
      <c r="DM344" s="1" t="s">
        <v>2</v>
      </c>
      <c r="DN344" s="1" t="s">
        <v>4</v>
      </c>
      <c r="DO344" s="1" t="s">
        <v>4</v>
      </c>
      <c r="DP344" s="1" t="s">
        <v>3</v>
      </c>
      <c r="DQ344" s="1" t="s">
        <v>3</v>
      </c>
      <c r="DR344" s="1" t="s">
        <v>3</v>
      </c>
      <c r="DS344" s="1" t="s">
        <v>3</v>
      </c>
      <c r="DT344" s="1" t="s">
        <v>17</v>
      </c>
      <c r="DU344" s="1" t="s">
        <v>3</v>
      </c>
    </row>
    <row r="345" spans="111:125">
      <c r="DG345">
        <v>4</v>
      </c>
      <c r="DH345" s="1" t="s">
        <v>11</v>
      </c>
      <c r="DI345" s="1" t="s">
        <v>319</v>
      </c>
      <c r="DJ345" s="1" t="s">
        <v>320</v>
      </c>
      <c r="DK345" s="1" t="s">
        <v>17</v>
      </c>
      <c r="DL345" s="1" t="s">
        <v>1</v>
      </c>
      <c r="DM345" s="1" t="s">
        <v>34</v>
      </c>
      <c r="DN345" s="1" t="s">
        <v>4</v>
      </c>
      <c r="DO345" s="1" t="s">
        <v>4</v>
      </c>
      <c r="DP345" s="1" t="s">
        <v>3</v>
      </c>
      <c r="DQ345" s="1" t="s">
        <v>3</v>
      </c>
      <c r="DR345" s="1" t="s">
        <v>3</v>
      </c>
      <c r="DS345" s="1" t="s">
        <v>3</v>
      </c>
      <c r="DT345" s="1" t="s">
        <v>17</v>
      </c>
      <c r="DU345" s="1" t="s">
        <v>3</v>
      </c>
    </row>
    <row r="346" spans="111:125">
      <c r="DG346">
        <v>4</v>
      </c>
      <c r="DH346" s="1" t="s">
        <v>11</v>
      </c>
      <c r="DI346" s="1" t="s">
        <v>492</v>
      </c>
      <c r="DJ346" s="1" t="s">
        <v>493</v>
      </c>
      <c r="DK346" s="1" t="s">
        <v>17</v>
      </c>
      <c r="DL346" s="1" t="s">
        <v>1</v>
      </c>
      <c r="DM346" s="1" t="s">
        <v>2</v>
      </c>
      <c r="DN346" s="1" t="s">
        <v>4</v>
      </c>
      <c r="DO346" s="1" t="s">
        <v>4</v>
      </c>
      <c r="DP346" s="1" t="s">
        <v>3</v>
      </c>
      <c r="DQ346" s="1" t="s">
        <v>3</v>
      </c>
      <c r="DR346" s="1" t="s">
        <v>3</v>
      </c>
      <c r="DS346" s="1" t="s">
        <v>3</v>
      </c>
      <c r="DT346" s="1" t="s">
        <v>17</v>
      </c>
      <c r="DU346" s="1" t="s">
        <v>3</v>
      </c>
    </row>
    <row r="347" spans="111:125">
      <c r="DG347">
        <v>4</v>
      </c>
      <c r="DH347" s="1" t="s">
        <v>12</v>
      </c>
      <c r="DI347" s="1" t="s">
        <v>116</v>
      </c>
      <c r="DJ347" s="1" t="s">
        <v>117</v>
      </c>
      <c r="DK347" s="1" t="s">
        <v>17</v>
      </c>
      <c r="DL347" s="1" t="s">
        <v>1</v>
      </c>
      <c r="DM347" s="1" t="s">
        <v>2</v>
      </c>
      <c r="DN347" s="1" t="s">
        <v>4</v>
      </c>
      <c r="DO347" s="1" t="s">
        <v>4</v>
      </c>
      <c r="DP347" s="1" t="s">
        <v>3</v>
      </c>
      <c r="DQ347" s="1" t="s">
        <v>3</v>
      </c>
      <c r="DR347" s="1" t="s">
        <v>3</v>
      </c>
      <c r="DS347" s="1" t="s">
        <v>3</v>
      </c>
      <c r="DT347" s="1" t="s">
        <v>17</v>
      </c>
      <c r="DU347" s="1" t="s">
        <v>3</v>
      </c>
    </row>
    <row r="348" spans="111:125">
      <c r="DG348">
        <v>4</v>
      </c>
      <c r="DH348" s="1" t="s">
        <v>12</v>
      </c>
      <c r="DI348" s="1" t="s">
        <v>118</v>
      </c>
      <c r="DJ348" s="1" t="s">
        <v>119</v>
      </c>
      <c r="DK348" s="1" t="s">
        <v>17</v>
      </c>
      <c r="DL348" s="1" t="s">
        <v>1</v>
      </c>
      <c r="DM348" s="1" t="s">
        <v>34</v>
      </c>
      <c r="DN348" s="1" t="s">
        <v>4</v>
      </c>
      <c r="DO348" s="1" t="s">
        <v>4</v>
      </c>
      <c r="DP348" s="1" t="s">
        <v>3</v>
      </c>
      <c r="DQ348" s="1" t="s">
        <v>3</v>
      </c>
      <c r="DR348" s="1" t="s">
        <v>3</v>
      </c>
      <c r="DS348" s="1" t="s">
        <v>3</v>
      </c>
      <c r="DT348" s="1" t="s">
        <v>17</v>
      </c>
      <c r="DU348" s="1" t="s">
        <v>3</v>
      </c>
    </row>
    <row r="349" spans="111:125">
      <c r="DG349">
        <v>4</v>
      </c>
      <c r="DH349" s="1" t="s">
        <v>12</v>
      </c>
      <c r="DI349" s="1" t="s">
        <v>321</v>
      </c>
      <c r="DJ349" s="1" t="s">
        <v>322</v>
      </c>
      <c r="DK349" s="1" t="s">
        <v>17</v>
      </c>
      <c r="DL349" s="1" t="s">
        <v>1</v>
      </c>
      <c r="DM349" s="1" t="s">
        <v>323</v>
      </c>
      <c r="DN349" s="1" t="s">
        <v>4</v>
      </c>
      <c r="DO349" s="1" t="s">
        <v>4</v>
      </c>
      <c r="DP349" s="1" t="s">
        <v>3</v>
      </c>
      <c r="DQ349" s="1" t="s">
        <v>3</v>
      </c>
      <c r="DR349" s="1" t="s">
        <v>3</v>
      </c>
      <c r="DS349" s="1" t="s">
        <v>3</v>
      </c>
      <c r="DT349" s="1" t="s">
        <v>17</v>
      </c>
      <c r="DU349" s="1" t="s">
        <v>3</v>
      </c>
    </row>
    <row r="350" spans="111:125">
      <c r="DG350">
        <v>4</v>
      </c>
      <c r="DH350" s="1" t="s">
        <v>12</v>
      </c>
      <c r="DI350" s="1" t="s">
        <v>120</v>
      </c>
      <c r="DJ350" s="1" t="s">
        <v>121</v>
      </c>
      <c r="DK350" s="1" t="s">
        <v>17</v>
      </c>
      <c r="DL350" s="1" t="s">
        <v>1</v>
      </c>
      <c r="DM350" s="1" t="s">
        <v>2</v>
      </c>
      <c r="DN350" s="1" t="s">
        <v>4</v>
      </c>
      <c r="DO350" s="1" t="s">
        <v>4</v>
      </c>
      <c r="DP350" s="1" t="s">
        <v>3</v>
      </c>
      <c r="DQ350" s="1" t="s">
        <v>3</v>
      </c>
      <c r="DR350" s="1" t="s">
        <v>3</v>
      </c>
      <c r="DS350" s="1" t="s">
        <v>3</v>
      </c>
      <c r="DT350" s="1" t="s">
        <v>17</v>
      </c>
      <c r="DU350" s="1" t="s">
        <v>3</v>
      </c>
    </row>
    <row r="351" spans="111:125">
      <c r="DG351">
        <v>4</v>
      </c>
      <c r="DH351" s="1" t="s">
        <v>12</v>
      </c>
      <c r="DI351" s="1" t="s">
        <v>122</v>
      </c>
      <c r="DJ351" s="1" t="s">
        <v>123</v>
      </c>
      <c r="DK351" s="1" t="s">
        <v>17</v>
      </c>
      <c r="DL351" s="1" t="s">
        <v>1</v>
      </c>
      <c r="DM351" s="1" t="s">
        <v>2</v>
      </c>
      <c r="DN351" s="1" t="s">
        <v>4</v>
      </c>
      <c r="DO351" s="1" t="s">
        <v>4</v>
      </c>
      <c r="DP351" s="1" t="s">
        <v>3</v>
      </c>
      <c r="DQ351" s="1" t="s">
        <v>3</v>
      </c>
      <c r="DR351" s="1" t="s">
        <v>3</v>
      </c>
      <c r="DS351" s="1" t="s">
        <v>3</v>
      </c>
      <c r="DT351" s="1" t="s">
        <v>17</v>
      </c>
      <c r="DU351" s="1" t="s">
        <v>3</v>
      </c>
    </row>
    <row r="352" spans="111:125">
      <c r="DG352">
        <v>4</v>
      </c>
      <c r="DH352" s="1" t="s">
        <v>12</v>
      </c>
      <c r="DI352" s="1" t="s">
        <v>47</v>
      </c>
      <c r="DJ352" s="1" t="s">
        <v>48</v>
      </c>
      <c r="DK352" s="1" t="s">
        <v>17</v>
      </c>
      <c r="DL352" s="1" t="s">
        <v>1</v>
      </c>
      <c r="DM352" s="1" t="s">
        <v>34</v>
      </c>
      <c r="DN352" s="1" t="s">
        <v>4</v>
      </c>
      <c r="DO352" s="1" t="s">
        <v>4</v>
      </c>
      <c r="DP352" s="1" t="s">
        <v>3</v>
      </c>
      <c r="DQ352" s="1" t="s">
        <v>3</v>
      </c>
      <c r="DR352" s="1" t="s">
        <v>3</v>
      </c>
      <c r="DS352" s="1" t="s">
        <v>3</v>
      </c>
      <c r="DT352" s="1" t="s">
        <v>17</v>
      </c>
      <c r="DU352" s="1" t="s">
        <v>3</v>
      </c>
    </row>
    <row r="353" spans="111:125">
      <c r="DG353">
        <v>4</v>
      </c>
      <c r="DH353" s="1" t="s">
        <v>12</v>
      </c>
      <c r="DI353" s="1" t="s">
        <v>124</v>
      </c>
      <c r="DJ353" s="1" t="s">
        <v>125</v>
      </c>
      <c r="DK353" s="1" t="s">
        <v>17</v>
      </c>
      <c r="DL353" s="1" t="s">
        <v>1</v>
      </c>
      <c r="DM353" s="1" t="s">
        <v>4</v>
      </c>
      <c r="DN353" s="1" t="s">
        <v>4</v>
      </c>
      <c r="DO353" s="1" t="s">
        <v>4</v>
      </c>
      <c r="DP353" s="1" t="s">
        <v>3</v>
      </c>
      <c r="DQ353" s="1" t="s">
        <v>3</v>
      </c>
      <c r="DR353" s="1" t="s">
        <v>3</v>
      </c>
      <c r="DS353" s="1" t="s">
        <v>3</v>
      </c>
      <c r="DT353" s="1" t="s">
        <v>17</v>
      </c>
      <c r="DU353" s="1" t="s">
        <v>3</v>
      </c>
    </row>
    <row r="354" spans="111:125">
      <c r="DG354">
        <v>4</v>
      </c>
      <c r="DH354" s="1" t="s">
        <v>12</v>
      </c>
      <c r="DI354" s="1" t="s">
        <v>126</v>
      </c>
      <c r="DJ354" s="1" t="s">
        <v>127</v>
      </c>
      <c r="DK354" s="1" t="s">
        <v>17</v>
      </c>
      <c r="DL354" s="1" t="s">
        <v>1</v>
      </c>
      <c r="DM354" s="1" t="s">
        <v>34</v>
      </c>
      <c r="DN354" s="1" t="s">
        <v>4</v>
      </c>
      <c r="DO354" s="1" t="s">
        <v>4</v>
      </c>
      <c r="DP354" s="1" t="s">
        <v>3</v>
      </c>
      <c r="DQ354" s="1" t="s">
        <v>3</v>
      </c>
      <c r="DR354" s="1" t="s">
        <v>3</v>
      </c>
      <c r="DS354" s="1" t="s">
        <v>3</v>
      </c>
      <c r="DT354" s="1" t="s">
        <v>17</v>
      </c>
      <c r="DU354" s="1" t="s">
        <v>3</v>
      </c>
    </row>
    <row r="355" spans="111:125">
      <c r="DG355">
        <v>4</v>
      </c>
      <c r="DH355" s="1" t="s">
        <v>12</v>
      </c>
      <c r="DI355" s="1" t="s">
        <v>128</v>
      </c>
      <c r="DJ355" s="1" t="s">
        <v>129</v>
      </c>
      <c r="DK355" s="1" t="s">
        <v>17</v>
      </c>
      <c r="DL355" s="1" t="s">
        <v>1</v>
      </c>
      <c r="DM355" s="1" t="s">
        <v>34</v>
      </c>
      <c r="DN355" s="1" t="s">
        <v>4</v>
      </c>
      <c r="DO355" s="1" t="s">
        <v>4</v>
      </c>
      <c r="DP355" s="1" t="s">
        <v>3</v>
      </c>
      <c r="DQ355" s="1" t="s">
        <v>3</v>
      </c>
      <c r="DR355" s="1" t="s">
        <v>3</v>
      </c>
      <c r="DS355" s="1" t="s">
        <v>3</v>
      </c>
      <c r="DT355" s="1" t="s">
        <v>17</v>
      </c>
      <c r="DU355" s="1" t="s">
        <v>3</v>
      </c>
    </row>
    <row r="356" spans="111:125">
      <c r="DG356">
        <v>4</v>
      </c>
      <c r="DH356" s="1" t="s">
        <v>12</v>
      </c>
      <c r="DI356" s="1" t="s">
        <v>130</v>
      </c>
      <c r="DJ356" s="1" t="s">
        <v>131</v>
      </c>
      <c r="DK356" s="1" t="s">
        <v>17</v>
      </c>
      <c r="DL356" s="1" t="s">
        <v>1</v>
      </c>
      <c r="DM356" s="1" t="s">
        <v>34</v>
      </c>
      <c r="DN356" s="1" t="s">
        <v>4</v>
      </c>
      <c r="DO356" s="1" t="s">
        <v>4</v>
      </c>
      <c r="DP356" s="1" t="s">
        <v>3</v>
      </c>
      <c r="DQ356" s="1" t="s">
        <v>3</v>
      </c>
      <c r="DR356" s="1" t="s">
        <v>3</v>
      </c>
      <c r="DS356" s="1" t="s">
        <v>3</v>
      </c>
      <c r="DT356" s="1" t="s">
        <v>17</v>
      </c>
      <c r="DU356" s="1" t="s">
        <v>3</v>
      </c>
    </row>
    <row r="357" spans="111:125">
      <c r="DG357">
        <v>4</v>
      </c>
      <c r="DH357" s="1" t="s">
        <v>12</v>
      </c>
      <c r="DI357" s="1" t="s">
        <v>132</v>
      </c>
      <c r="DJ357" s="1" t="s">
        <v>133</v>
      </c>
      <c r="DK357" s="1" t="s">
        <v>17</v>
      </c>
      <c r="DL357" s="1" t="s">
        <v>1</v>
      </c>
      <c r="DM357" s="1" t="s">
        <v>34</v>
      </c>
      <c r="DN357" s="1" t="s">
        <v>4</v>
      </c>
      <c r="DO357" s="1" t="s">
        <v>4</v>
      </c>
      <c r="DP357" s="1" t="s">
        <v>3</v>
      </c>
      <c r="DQ357" s="1" t="s">
        <v>3</v>
      </c>
      <c r="DR357" s="1" t="s">
        <v>3</v>
      </c>
      <c r="DS357" s="1" t="s">
        <v>3</v>
      </c>
      <c r="DT357" s="1" t="s">
        <v>17</v>
      </c>
      <c r="DU357" s="1" t="s">
        <v>3</v>
      </c>
    </row>
    <row r="358" spans="111:125">
      <c r="DG358">
        <v>4</v>
      </c>
      <c r="DH358" s="1" t="s">
        <v>12</v>
      </c>
      <c r="DI358" s="1" t="s">
        <v>324</v>
      </c>
      <c r="DJ358" s="1" t="s">
        <v>325</v>
      </c>
      <c r="DK358" s="1" t="s">
        <v>17</v>
      </c>
      <c r="DL358" s="1" t="s">
        <v>1</v>
      </c>
      <c r="DM358" s="1" t="s">
        <v>34</v>
      </c>
      <c r="DN358" s="1" t="s">
        <v>4</v>
      </c>
      <c r="DO358" s="1" t="s">
        <v>4</v>
      </c>
      <c r="DP358" s="1" t="s">
        <v>3</v>
      </c>
      <c r="DQ358" s="1" t="s">
        <v>3</v>
      </c>
      <c r="DR358" s="1" t="s">
        <v>3</v>
      </c>
      <c r="DS358" s="1" t="s">
        <v>3</v>
      </c>
      <c r="DT358" s="1" t="s">
        <v>17</v>
      </c>
      <c r="DU358" s="1" t="s">
        <v>3</v>
      </c>
    </row>
    <row r="359" spans="111:125">
      <c r="DG359">
        <v>4</v>
      </c>
      <c r="DH359" s="1" t="s">
        <v>12</v>
      </c>
      <c r="DI359" s="1" t="s">
        <v>134</v>
      </c>
      <c r="DJ359" s="1" t="s">
        <v>135</v>
      </c>
      <c r="DK359" s="1" t="s">
        <v>17</v>
      </c>
      <c r="DL359" s="1" t="s">
        <v>1</v>
      </c>
      <c r="DM359" s="1" t="s">
        <v>34</v>
      </c>
      <c r="DN359" s="1" t="s">
        <v>4</v>
      </c>
      <c r="DO359" s="1" t="s">
        <v>4</v>
      </c>
      <c r="DP359" s="1" t="s">
        <v>3</v>
      </c>
      <c r="DQ359" s="1" t="s">
        <v>3</v>
      </c>
      <c r="DR359" s="1" t="s">
        <v>3</v>
      </c>
      <c r="DS359" s="1" t="s">
        <v>3</v>
      </c>
      <c r="DT359" s="1" t="s">
        <v>17</v>
      </c>
      <c r="DU359" s="1" t="s">
        <v>3</v>
      </c>
    </row>
    <row r="360" spans="111:125">
      <c r="DG360">
        <v>4</v>
      </c>
      <c r="DH360" s="1" t="s">
        <v>12</v>
      </c>
      <c r="DI360" s="1" t="s">
        <v>326</v>
      </c>
      <c r="DJ360" s="1" t="s">
        <v>327</v>
      </c>
      <c r="DK360" s="1" t="s">
        <v>17</v>
      </c>
      <c r="DL360" s="1" t="s">
        <v>1</v>
      </c>
      <c r="DM360" s="1" t="s">
        <v>34</v>
      </c>
      <c r="DN360" s="1" t="s">
        <v>4</v>
      </c>
      <c r="DO360" s="1" t="s">
        <v>4</v>
      </c>
      <c r="DP360" s="1" t="s">
        <v>3</v>
      </c>
      <c r="DQ360" s="1" t="s">
        <v>3</v>
      </c>
      <c r="DR360" s="1" t="s">
        <v>3</v>
      </c>
      <c r="DS360" s="1" t="s">
        <v>3</v>
      </c>
      <c r="DT360" s="1" t="s">
        <v>17</v>
      </c>
      <c r="DU360" s="1" t="s">
        <v>3</v>
      </c>
    </row>
    <row r="361" spans="111:125">
      <c r="DG361">
        <v>4</v>
      </c>
      <c r="DH361" s="1" t="s">
        <v>12</v>
      </c>
      <c r="DI361" s="1" t="s">
        <v>252</v>
      </c>
      <c r="DJ361" s="1" t="s">
        <v>253</v>
      </c>
      <c r="DK361" s="1" t="s">
        <v>17</v>
      </c>
      <c r="DL361" s="1" t="s">
        <v>1</v>
      </c>
      <c r="DM361" s="1" t="s">
        <v>4</v>
      </c>
      <c r="DN361" s="1" t="s">
        <v>4</v>
      </c>
      <c r="DO361" s="1" t="s">
        <v>4</v>
      </c>
      <c r="DP361" s="1" t="s">
        <v>3</v>
      </c>
      <c r="DQ361" s="1" t="s">
        <v>3</v>
      </c>
      <c r="DR361" s="1" t="s">
        <v>3</v>
      </c>
      <c r="DS361" s="1" t="s">
        <v>3</v>
      </c>
      <c r="DT361" s="1" t="s">
        <v>17</v>
      </c>
      <c r="DU361" s="1" t="s">
        <v>3</v>
      </c>
    </row>
    <row r="362" spans="111:125">
      <c r="DG362">
        <v>4</v>
      </c>
      <c r="DH362" s="1" t="s">
        <v>12</v>
      </c>
      <c r="DI362" s="1" t="s">
        <v>254</v>
      </c>
      <c r="DJ362" s="1" t="s">
        <v>255</v>
      </c>
      <c r="DK362" s="1" t="s">
        <v>17</v>
      </c>
      <c r="DL362" s="1" t="s">
        <v>1</v>
      </c>
      <c r="DM362" s="1" t="s">
        <v>2</v>
      </c>
      <c r="DN362" s="1" t="s">
        <v>4</v>
      </c>
      <c r="DO362" s="1" t="s">
        <v>4</v>
      </c>
      <c r="DP362" s="1" t="s">
        <v>3</v>
      </c>
      <c r="DQ362" s="1" t="s">
        <v>3</v>
      </c>
      <c r="DR362" s="1" t="s">
        <v>3</v>
      </c>
      <c r="DS362" s="1" t="s">
        <v>3</v>
      </c>
      <c r="DT362" s="1" t="s">
        <v>17</v>
      </c>
      <c r="DU362" s="1" t="s">
        <v>3</v>
      </c>
    </row>
    <row r="363" spans="111:125">
      <c r="DG363">
        <v>4</v>
      </c>
      <c r="DH363" s="1" t="s">
        <v>12</v>
      </c>
      <c r="DI363" s="1" t="s">
        <v>136</v>
      </c>
      <c r="DJ363" s="1" t="s">
        <v>137</v>
      </c>
      <c r="DK363" s="1" t="s">
        <v>17</v>
      </c>
      <c r="DL363" s="1" t="s">
        <v>1</v>
      </c>
      <c r="DM363" s="1" t="s">
        <v>2</v>
      </c>
      <c r="DN363" s="1" t="s">
        <v>4</v>
      </c>
      <c r="DO363" s="1" t="s">
        <v>4</v>
      </c>
      <c r="DP363" s="1" t="s">
        <v>3</v>
      </c>
      <c r="DQ363" s="1" t="s">
        <v>3</v>
      </c>
      <c r="DR363" s="1" t="s">
        <v>3</v>
      </c>
      <c r="DS363" s="1" t="s">
        <v>3</v>
      </c>
      <c r="DT363" s="1" t="s">
        <v>17</v>
      </c>
      <c r="DU363" s="1" t="s">
        <v>3</v>
      </c>
    </row>
    <row r="364" spans="111:125">
      <c r="DG364">
        <v>4</v>
      </c>
      <c r="DH364" s="1" t="s">
        <v>12</v>
      </c>
      <c r="DI364" s="1" t="s">
        <v>138</v>
      </c>
      <c r="DJ364" s="1" t="s">
        <v>139</v>
      </c>
      <c r="DK364" s="1" t="s">
        <v>17</v>
      </c>
      <c r="DL364" s="1" t="s">
        <v>1</v>
      </c>
      <c r="DM364" s="1" t="s">
        <v>34</v>
      </c>
      <c r="DN364" s="1" t="s">
        <v>4</v>
      </c>
      <c r="DO364" s="1" t="s">
        <v>4</v>
      </c>
      <c r="DP364" s="1" t="s">
        <v>3</v>
      </c>
      <c r="DQ364" s="1" t="s">
        <v>3</v>
      </c>
      <c r="DR364" s="1" t="s">
        <v>3</v>
      </c>
      <c r="DS364" s="1" t="s">
        <v>3</v>
      </c>
      <c r="DT364" s="1" t="s">
        <v>17</v>
      </c>
      <c r="DU364" s="1" t="s">
        <v>3</v>
      </c>
    </row>
    <row r="365" spans="111:125">
      <c r="DG365">
        <v>4</v>
      </c>
      <c r="DH365" s="1" t="s">
        <v>12</v>
      </c>
      <c r="DI365" s="1" t="s">
        <v>140</v>
      </c>
      <c r="DJ365" s="1" t="s">
        <v>141</v>
      </c>
      <c r="DK365" s="1" t="s">
        <v>17</v>
      </c>
      <c r="DL365" s="1" t="s">
        <v>1</v>
      </c>
      <c r="DM365" s="1" t="s">
        <v>2</v>
      </c>
      <c r="DN365" s="1" t="s">
        <v>4</v>
      </c>
      <c r="DO365" s="1" t="s">
        <v>4</v>
      </c>
      <c r="DP365" s="1" t="s">
        <v>3</v>
      </c>
      <c r="DQ365" s="1" t="s">
        <v>3</v>
      </c>
      <c r="DR365" s="1" t="s">
        <v>3</v>
      </c>
      <c r="DS365" s="1" t="s">
        <v>3</v>
      </c>
      <c r="DT365" s="1" t="s">
        <v>17</v>
      </c>
      <c r="DU365" s="1" t="s">
        <v>3</v>
      </c>
    </row>
    <row r="366" spans="111:125">
      <c r="DG366">
        <v>4</v>
      </c>
      <c r="DH366" s="1" t="s">
        <v>12</v>
      </c>
      <c r="DI366" s="1" t="s">
        <v>11</v>
      </c>
      <c r="DJ366" s="1" t="s">
        <v>10</v>
      </c>
      <c r="DK366" s="1" t="s">
        <v>17</v>
      </c>
      <c r="DL366" s="1" t="s">
        <v>1</v>
      </c>
      <c r="DM366" s="1" t="s">
        <v>4</v>
      </c>
      <c r="DN366" s="1" t="s">
        <v>4</v>
      </c>
      <c r="DO366" s="1" t="s">
        <v>4</v>
      </c>
      <c r="DP366" s="1" t="s">
        <v>3</v>
      </c>
      <c r="DQ366" s="1" t="s">
        <v>3</v>
      </c>
      <c r="DR366" s="1" t="s">
        <v>3</v>
      </c>
      <c r="DS366" s="1" t="s">
        <v>3</v>
      </c>
      <c r="DT366" s="1" t="s">
        <v>17</v>
      </c>
      <c r="DU366" s="1" t="s">
        <v>3</v>
      </c>
    </row>
    <row r="367" spans="111:125">
      <c r="DG367">
        <v>4</v>
      </c>
      <c r="DH367" s="1" t="s">
        <v>12</v>
      </c>
      <c r="DI367" s="1" t="s">
        <v>142</v>
      </c>
      <c r="DJ367" s="1" t="s">
        <v>143</v>
      </c>
      <c r="DK367" s="1" t="s">
        <v>17</v>
      </c>
      <c r="DL367" s="1" t="s">
        <v>1</v>
      </c>
      <c r="DM367" s="1" t="s">
        <v>4</v>
      </c>
      <c r="DN367" s="1" t="s">
        <v>4</v>
      </c>
      <c r="DO367" s="1" t="s">
        <v>4</v>
      </c>
      <c r="DP367" s="1" t="s">
        <v>3</v>
      </c>
      <c r="DQ367" s="1" t="s">
        <v>3</v>
      </c>
      <c r="DR367" s="1" t="s">
        <v>3</v>
      </c>
      <c r="DS367" s="1" t="s">
        <v>3</v>
      </c>
      <c r="DT367" s="1" t="s">
        <v>17</v>
      </c>
      <c r="DU367" s="1" t="s">
        <v>3</v>
      </c>
    </row>
    <row r="368" spans="111:125">
      <c r="DG368">
        <v>4</v>
      </c>
      <c r="DH368" s="1" t="s">
        <v>12</v>
      </c>
      <c r="DI368" s="1" t="s">
        <v>328</v>
      </c>
      <c r="DJ368" s="1" t="s">
        <v>329</v>
      </c>
      <c r="DK368" s="1" t="s">
        <v>17</v>
      </c>
      <c r="DL368" s="1" t="s">
        <v>1</v>
      </c>
      <c r="DM368" s="1" t="s">
        <v>2</v>
      </c>
      <c r="DN368" s="1" t="s">
        <v>4</v>
      </c>
      <c r="DO368" s="1" t="s">
        <v>4</v>
      </c>
      <c r="DP368" s="1" t="s">
        <v>3</v>
      </c>
      <c r="DQ368" s="1" t="s">
        <v>3</v>
      </c>
      <c r="DR368" s="1" t="s">
        <v>3</v>
      </c>
      <c r="DS368" s="1" t="s">
        <v>3</v>
      </c>
      <c r="DT368" s="1" t="s">
        <v>17</v>
      </c>
      <c r="DU368" s="1" t="s">
        <v>3</v>
      </c>
    </row>
    <row r="369" spans="111:125">
      <c r="DG369">
        <v>4</v>
      </c>
      <c r="DH369" s="1" t="s">
        <v>12</v>
      </c>
      <c r="DI369" s="1" t="s">
        <v>144</v>
      </c>
      <c r="DJ369" s="1" t="s">
        <v>145</v>
      </c>
      <c r="DK369" s="1" t="s">
        <v>17</v>
      </c>
      <c r="DL369" s="1" t="s">
        <v>1</v>
      </c>
      <c r="DM369" s="1" t="s">
        <v>34</v>
      </c>
      <c r="DN369" s="1" t="s">
        <v>4</v>
      </c>
      <c r="DO369" s="1" t="s">
        <v>4</v>
      </c>
      <c r="DP369" s="1" t="s">
        <v>3</v>
      </c>
      <c r="DQ369" s="1" t="s">
        <v>3</v>
      </c>
      <c r="DR369" s="1" t="s">
        <v>3</v>
      </c>
      <c r="DS369" s="1" t="s">
        <v>3</v>
      </c>
      <c r="DT369" s="1" t="s">
        <v>17</v>
      </c>
      <c r="DU369" s="1" t="s">
        <v>3</v>
      </c>
    </row>
    <row r="370" spans="111:125">
      <c r="DG370">
        <v>4</v>
      </c>
      <c r="DH370" s="1" t="s">
        <v>12</v>
      </c>
      <c r="DI370" s="1" t="s">
        <v>146</v>
      </c>
      <c r="DJ370" s="1" t="s">
        <v>147</v>
      </c>
      <c r="DK370" s="1" t="s">
        <v>17</v>
      </c>
      <c r="DL370" s="1" t="s">
        <v>1</v>
      </c>
      <c r="DM370" s="1" t="s">
        <v>34</v>
      </c>
      <c r="DN370" s="1" t="s">
        <v>4</v>
      </c>
      <c r="DO370" s="1" t="s">
        <v>4</v>
      </c>
      <c r="DP370" s="1" t="s">
        <v>3</v>
      </c>
      <c r="DQ370" s="1" t="s">
        <v>3</v>
      </c>
      <c r="DR370" s="1" t="s">
        <v>3</v>
      </c>
      <c r="DS370" s="1" t="s">
        <v>3</v>
      </c>
      <c r="DT370" s="1" t="s">
        <v>17</v>
      </c>
      <c r="DU370" s="1" t="s">
        <v>3</v>
      </c>
    </row>
    <row r="371" spans="111:125">
      <c r="DG371">
        <v>4</v>
      </c>
      <c r="DH371" s="1" t="s">
        <v>12</v>
      </c>
      <c r="DI371" s="1" t="s">
        <v>148</v>
      </c>
      <c r="DJ371" s="1" t="s">
        <v>149</v>
      </c>
      <c r="DK371" s="1" t="s">
        <v>17</v>
      </c>
      <c r="DL371" s="1" t="s">
        <v>1</v>
      </c>
      <c r="DM371" s="1" t="s">
        <v>2</v>
      </c>
      <c r="DN371" s="1" t="s">
        <v>4</v>
      </c>
      <c r="DO371" s="1" t="s">
        <v>4</v>
      </c>
      <c r="DP371" s="1" t="s">
        <v>3</v>
      </c>
      <c r="DQ371" s="1" t="s">
        <v>3</v>
      </c>
      <c r="DR371" s="1" t="s">
        <v>3</v>
      </c>
      <c r="DS371" s="1" t="s">
        <v>3</v>
      </c>
      <c r="DT371" s="1" t="s">
        <v>17</v>
      </c>
      <c r="DU371" s="1" t="s">
        <v>3</v>
      </c>
    </row>
    <row r="372" spans="111:125">
      <c r="DG372">
        <v>4</v>
      </c>
      <c r="DH372" s="1" t="s">
        <v>12</v>
      </c>
      <c r="DI372" s="1" t="s">
        <v>150</v>
      </c>
      <c r="DJ372" s="1" t="s">
        <v>330</v>
      </c>
      <c r="DK372" s="1" t="s">
        <v>17</v>
      </c>
      <c r="DL372" s="1" t="s">
        <v>1</v>
      </c>
      <c r="DM372" s="1" t="s">
        <v>4</v>
      </c>
      <c r="DN372" s="1" t="s">
        <v>4</v>
      </c>
      <c r="DO372" s="1" t="s">
        <v>4</v>
      </c>
      <c r="DP372" s="1" t="s">
        <v>3</v>
      </c>
      <c r="DQ372" s="1" t="s">
        <v>3</v>
      </c>
      <c r="DR372" s="1" t="s">
        <v>3</v>
      </c>
      <c r="DS372" s="1" t="s">
        <v>3</v>
      </c>
      <c r="DT372" s="1" t="s">
        <v>17</v>
      </c>
      <c r="DU372" s="1" t="s">
        <v>3</v>
      </c>
    </row>
    <row r="373" spans="111:125">
      <c r="DG373">
        <v>4</v>
      </c>
      <c r="DH373" s="1" t="s">
        <v>12</v>
      </c>
      <c r="DI373" s="1" t="s">
        <v>331</v>
      </c>
      <c r="DJ373" s="1" t="s">
        <v>332</v>
      </c>
      <c r="DK373" s="1" t="s">
        <v>17</v>
      </c>
      <c r="DL373" s="1" t="s">
        <v>1</v>
      </c>
      <c r="DM373" s="1" t="s">
        <v>34</v>
      </c>
      <c r="DN373" s="1" t="s">
        <v>4</v>
      </c>
      <c r="DO373" s="1" t="s">
        <v>4</v>
      </c>
      <c r="DP373" s="1" t="s">
        <v>3</v>
      </c>
      <c r="DQ373" s="1" t="s">
        <v>3</v>
      </c>
      <c r="DR373" s="1" t="s">
        <v>3</v>
      </c>
      <c r="DS373" s="1" t="s">
        <v>3</v>
      </c>
      <c r="DT373" s="1" t="s">
        <v>17</v>
      </c>
      <c r="DU373" s="1" t="s">
        <v>3</v>
      </c>
    </row>
    <row r="374" spans="111:125">
      <c r="DG374">
        <v>4</v>
      </c>
      <c r="DH374" s="1" t="s">
        <v>12</v>
      </c>
      <c r="DI374" s="1" t="s">
        <v>151</v>
      </c>
      <c r="DJ374" s="1" t="s">
        <v>152</v>
      </c>
      <c r="DK374" s="1" t="s">
        <v>17</v>
      </c>
      <c r="DL374" s="1" t="s">
        <v>1</v>
      </c>
      <c r="DM374" s="1" t="s">
        <v>34</v>
      </c>
      <c r="DN374" s="1" t="s">
        <v>4</v>
      </c>
      <c r="DO374" s="1" t="s">
        <v>4</v>
      </c>
      <c r="DP374" s="1" t="s">
        <v>3</v>
      </c>
      <c r="DQ374" s="1" t="s">
        <v>3</v>
      </c>
      <c r="DR374" s="1" t="s">
        <v>3</v>
      </c>
      <c r="DS374" s="1" t="s">
        <v>3</v>
      </c>
      <c r="DT374" s="1" t="s">
        <v>17</v>
      </c>
      <c r="DU374" s="1" t="s">
        <v>3</v>
      </c>
    </row>
    <row r="375" spans="111:125">
      <c r="DG375">
        <v>4</v>
      </c>
      <c r="DH375" s="1" t="s">
        <v>12</v>
      </c>
      <c r="DI375" s="1" t="s">
        <v>153</v>
      </c>
      <c r="DJ375" s="1" t="s">
        <v>154</v>
      </c>
      <c r="DK375" s="1" t="s">
        <v>17</v>
      </c>
      <c r="DL375" s="1" t="s">
        <v>1</v>
      </c>
      <c r="DM375" s="1" t="s">
        <v>34</v>
      </c>
      <c r="DN375" s="1" t="s">
        <v>4</v>
      </c>
      <c r="DO375" s="1" t="s">
        <v>4</v>
      </c>
      <c r="DP375" s="1" t="s">
        <v>3</v>
      </c>
      <c r="DQ375" s="1" t="s">
        <v>3</v>
      </c>
      <c r="DR375" s="1" t="s">
        <v>3</v>
      </c>
      <c r="DS375" s="1" t="s">
        <v>3</v>
      </c>
      <c r="DT375" s="1" t="s">
        <v>17</v>
      </c>
      <c r="DU375" s="1" t="s">
        <v>3</v>
      </c>
    </row>
    <row r="376" spans="111:125">
      <c r="DG376">
        <v>4</v>
      </c>
      <c r="DH376" s="1" t="s">
        <v>12</v>
      </c>
      <c r="DI376" s="1" t="s">
        <v>155</v>
      </c>
      <c r="DJ376" s="1" t="s">
        <v>156</v>
      </c>
      <c r="DK376" s="1" t="s">
        <v>17</v>
      </c>
      <c r="DL376" s="1" t="s">
        <v>1</v>
      </c>
      <c r="DM376" s="1" t="s">
        <v>2</v>
      </c>
      <c r="DN376" s="1" t="s">
        <v>4</v>
      </c>
      <c r="DO376" s="1" t="s">
        <v>4</v>
      </c>
      <c r="DP376" s="1" t="s">
        <v>3</v>
      </c>
      <c r="DQ376" s="1" t="s">
        <v>3</v>
      </c>
      <c r="DR376" s="1" t="s">
        <v>3</v>
      </c>
      <c r="DS376" s="1" t="s">
        <v>3</v>
      </c>
      <c r="DT376" s="1" t="s">
        <v>17</v>
      </c>
      <c r="DU376" s="1" t="s">
        <v>3</v>
      </c>
    </row>
    <row r="377" spans="111:125">
      <c r="DG377">
        <v>4</v>
      </c>
      <c r="DH377" s="1" t="s">
        <v>12</v>
      </c>
      <c r="DI377" s="1" t="s">
        <v>157</v>
      </c>
      <c r="DJ377" s="1" t="s">
        <v>158</v>
      </c>
      <c r="DK377" s="1" t="s">
        <v>17</v>
      </c>
      <c r="DL377" s="1" t="s">
        <v>1</v>
      </c>
      <c r="DM377" s="1" t="s">
        <v>4</v>
      </c>
      <c r="DN377" s="1" t="s">
        <v>4</v>
      </c>
      <c r="DO377" s="1" t="s">
        <v>4</v>
      </c>
      <c r="DP377" s="1" t="s">
        <v>3</v>
      </c>
      <c r="DQ377" s="1" t="s">
        <v>3</v>
      </c>
      <c r="DR377" s="1" t="s">
        <v>3</v>
      </c>
      <c r="DS377" s="1" t="s">
        <v>3</v>
      </c>
      <c r="DT377" s="1" t="s">
        <v>17</v>
      </c>
      <c r="DU377" s="1" t="s">
        <v>3</v>
      </c>
    </row>
    <row r="378" spans="111:125">
      <c r="DG378">
        <v>4</v>
      </c>
      <c r="DH378" s="1" t="s">
        <v>12</v>
      </c>
      <c r="DI378" s="1" t="s">
        <v>315</v>
      </c>
      <c r="DJ378" s="1" t="s">
        <v>316</v>
      </c>
      <c r="DK378" s="1" t="s">
        <v>17</v>
      </c>
      <c r="DL378" s="1" t="s">
        <v>1</v>
      </c>
      <c r="DM378" s="1" t="s">
        <v>4</v>
      </c>
      <c r="DN378" s="1" t="s">
        <v>4</v>
      </c>
      <c r="DO378" s="1" t="s">
        <v>4</v>
      </c>
      <c r="DP378" s="1" t="s">
        <v>3</v>
      </c>
      <c r="DQ378" s="1" t="s">
        <v>3</v>
      </c>
      <c r="DR378" s="1" t="s">
        <v>3</v>
      </c>
      <c r="DS378" s="1" t="s">
        <v>3</v>
      </c>
      <c r="DT378" s="1" t="s">
        <v>17</v>
      </c>
      <c r="DU378" s="1" t="s">
        <v>3</v>
      </c>
    </row>
    <row r="379" spans="111:125">
      <c r="DG379">
        <v>4</v>
      </c>
      <c r="DH379" s="1" t="s">
        <v>12</v>
      </c>
      <c r="DI379" s="1" t="s">
        <v>159</v>
      </c>
      <c r="DJ379" s="1" t="s">
        <v>160</v>
      </c>
      <c r="DK379" s="1" t="s">
        <v>17</v>
      </c>
      <c r="DL379" s="1" t="s">
        <v>1</v>
      </c>
      <c r="DM379" s="1" t="s">
        <v>34</v>
      </c>
      <c r="DN379" s="1" t="s">
        <v>4</v>
      </c>
      <c r="DO379" s="1" t="s">
        <v>4</v>
      </c>
      <c r="DP379" s="1" t="s">
        <v>3</v>
      </c>
      <c r="DQ379" s="1" t="s">
        <v>3</v>
      </c>
      <c r="DR379" s="1" t="s">
        <v>3</v>
      </c>
      <c r="DS379" s="1" t="s">
        <v>3</v>
      </c>
      <c r="DT379" s="1" t="s">
        <v>17</v>
      </c>
      <c r="DU379" s="1" t="s">
        <v>3</v>
      </c>
    </row>
    <row r="380" spans="111:125">
      <c r="DG380">
        <v>4</v>
      </c>
      <c r="DH380" s="1" t="s">
        <v>12</v>
      </c>
      <c r="DI380" s="1" t="s">
        <v>161</v>
      </c>
      <c r="DJ380" s="1" t="s">
        <v>162</v>
      </c>
      <c r="DK380" s="1" t="s">
        <v>17</v>
      </c>
      <c r="DL380" s="1" t="s">
        <v>1</v>
      </c>
      <c r="DM380" s="1" t="s">
        <v>4</v>
      </c>
      <c r="DN380" s="1" t="s">
        <v>4</v>
      </c>
      <c r="DO380" s="1" t="s">
        <v>4</v>
      </c>
      <c r="DP380" s="1" t="s">
        <v>3</v>
      </c>
      <c r="DQ380" s="1" t="s">
        <v>3</v>
      </c>
      <c r="DR380" s="1" t="s">
        <v>3</v>
      </c>
      <c r="DS380" s="1" t="s">
        <v>3</v>
      </c>
      <c r="DT380" s="1" t="s">
        <v>17</v>
      </c>
      <c r="DU380" s="1" t="s">
        <v>3</v>
      </c>
    </row>
    <row r="381" spans="111:125">
      <c r="DG381">
        <v>4</v>
      </c>
      <c r="DH381" s="1" t="s">
        <v>12</v>
      </c>
      <c r="DI381" s="1" t="s">
        <v>333</v>
      </c>
      <c r="DJ381" s="1" t="s">
        <v>334</v>
      </c>
      <c r="DK381" s="1" t="s">
        <v>17</v>
      </c>
      <c r="DL381" s="1" t="s">
        <v>1</v>
      </c>
      <c r="DM381" s="1" t="s">
        <v>34</v>
      </c>
      <c r="DN381" s="1" t="s">
        <v>4</v>
      </c>
      <c r="DO381" s="1" t="s">
        <v>4</v>
      </c>
      <c r="DP381" s="1" t="s">
        <v>3</v>
      </c>
      <c r="DQ381" s="1" t="s">
        <v>3</v>
      </c>
      <c r="DR381" s="1" t="s">
        <v>3</v>
      </c>
      <c r="DS381" s="1" t="s">
        <v>3</v>
      </c>
      <c r="DT381" s="1" t="s">
        <v>17</v>
      </c>
      <c r="DU381" s="1" t="s">
        <v>3</v>
      </c>
    </row>
    <row r="382" spans="111:125">
      <c r="DG382">
        <v>4</v>
      </c>
      <c r="DH382" s="1" t="s">
        <v>12</v>
      </c>
      <c r="DI382" s="1" t="s">
        <v>509</v>
      </c>
      <c r="DJ382" s="1" t="s">
        <v>510</v>
      </c>
      <c r="DK382" s="1" t="s">
        <v>17</v>
      </c>
      <c r="DL382" s="1" t="s">
        <v>1</v>
      </c>
      <c r="DM382" s="1" t="s">
        <v>34</v>
      </c>
      <c r="DN382" s="1" t="s">
        <v>4</v>
      </c>
      <c r="DO382" s="1" t="s">
        <v>4</v>
      </c>
      <c r="DP382" s="1" t="s">
        <v>3</v>
      </c>
      <c r="DQ382" s="1" t="s">
        <v>3</v>
      </c>
      <c r="DR382" s="1" t="s">
        <v>3</v>
      </c>
      <c r="DS382" s="1" t="s">
        <v>3</v>
      </c>
      <c r="DT382" s="1" t="s">
        <v>17</v>
      </c>
      <c r="DU382" s="1" t="s">
        <v>3</v>
      </c>
    </row>
    <row r="383" spans="111:125">
      <c r="DG383">
        <v>4</v>
      </c>
      <c r="DH383" s="1" t="s">
        <v>12</v>
      </c>
      <c r="DI383" s="1" t="s">
        <v>511</v>
      </c>
      <c r="DJ383" s="1" t="s">
        <v>512</v>
      </c>
      <c r="DK383" s="1" t="s">
        <v>17</v>
      </c>
      <c r="DL383" s="1" t="s">
        <v>1</v>
      </c>
      <c r="DM383" s="1" t="s">
        <v>2</v>
      </c>
      <c r="DN383" s="1" t="s">
        <v>4</v>
      </c>
      <c r="DO383" s="1" t="s">
        <v>4</v>
      </c>
      <c r="DP383" s="1" t="s">
        <v>3</v>
      </c>
      <c r="DQ383" s="1" t="s">
        <v>3</v>
      </c>
      <c r="DR383" s="1" t="s">
        <v>3</v>
      </c>
      <c r="DS383" s="1" t="s">
        <v>3</v>
      </c>
      <c r="DT383" s="1" t="s">
        <v>17</v>
      </c>
      <c r="DU383" s="1" t="s">
        <v>3</v>
      </c>
    </row>
    <row r="384" spans="111:125">
      <c r="DG384">
        <v>4</v>
      </c>
      <c r="DH384" s="1" t="s">
        <v>12</v>
      </c>
      <c r="DI384" s="1" t="s">
        <v>513</v>
      </c>
      <c r="DJ384" s="1" t="s">
        <v>514</v>
      </c>
      <c r="DK384" s="1" t="s">
        <v>17</v>
      </c>
      <c r="DL384" s="1" t="s">
        <v>1</v>
      </c>
      <c r="DM384" s="1" t="s">
        <v>2</v>
      </c>
      <c r="DN384" s="1" t="s">
        <v>4</v>
      </c>
      <c r="DO384" s="1" t="s">
        <v>4</v>
      </c>
      <c r="DP384" s="1" t="s">
        <v>3</v>
      </c>
      <c r="DQ384" s="1" t="s">
        <v>3</v>
      </c>
      <c r="DR384" s="1" t="s">
        <v>3</v>
      </c>
      <c r="DS384" s="1" t="s">
        <v>3</v>
      </c>
      <c r="DT384" s="1" t="s">
        <v>17</v>
      </c>
      <c r="DU384" s="1" t="s">
        <v>3</v>
      </c>
    </row>
    <row r="385" spans="111:125">
      <c r="DG385">
        <v>4</v>
      </c>
      <c r="DH385" s="1" t="s">
        <v>12</v>
      </c>
      <c r="DI385" s="1" t="s">
        <v>486</v>
      </c>
      <c r="DJ385" s="1" t="s">
        <v>487</v>
      </c>
      <c r="DK385" s="1" t="s">
        <v>17</v>
      </c>
      <c r="DL385" s="1" t="s">
        <v>1</v>
      </c>
      <c r="DM385" s="1" t="s">
        <v>34</v>
      </c>
      <c r="DN385" s="1" t="s">
        <v>4</v>
      </c>
      <c r="DO385" s="1" t="s">
        <v>4</v>
      </c>
      <c r="DP385" s="1" t="s">
        <v>3</v>
      </c>
      <c r="DQ385" s="1" t="s">
        <v>3</v>
      </c>
      <c r="DR385" s="1" t="s">
        <v>3</v>
      </c>
      <c r="DS385" s="1" t="s">
        <v>3</v>
      </c>
      <c r="DT385" s="1" t="s">
        <v>17</v>
      </c>
      <c r="DU385" s="1" t="s">
        <v>3</v>
      </c>
    </row>
    <row r="386" spans="111:125">
      <c r="DG386">
        <v>4</v>
      </c>
      <c r="DH386" s="1" t="s">
        <v>12</v>
      </c>
      <c r="DI386" s="1" t="s">
        <v>163</v>
      </c>
      <c r="DJ386" s="1" t="s">
        <v>372</v>
      </c>
      <c r="DK386" s="1" t="s">
        <v>17</v>
      </c>
      <c r="DL386" s="1" t="s">
        <v>1</v>
      </c>
      <c r="DM386" s="1" t="s">
        <v>31</v>
      </c>
      <c r="DN386" s="1" t="s">
        <v>4</v>
      </c>
      <c r="DO386" s="1" t="s">
        <v>4</v>
      </c>
      <c r="DP386" s="1" t="s">
        <v>3</v>
      </c>
      <c r="DQ386" s="1" t="s">
        <v>3</v>
      </c>
      <c r="DR386" s="1" t="s">
        <v>3</v>
      </c>
      <c r="DS386" s="1" t="s">
        <v>3</v>
      </c>
      <c r="DT386" s="1" t="s">
        <v>17</v>
      </c>
      <c r="DU386" s="1" t="s">
        <v>3</v>
      </c>
    </row>
    <row r="387" spans="111:125">
      <c r="DG387">
        <v>4</v>
      </c>
      <c r="DH387" s="1" t="s">
        <v>12</v>
      </c>
      <c r="DI387" s="1" t="s">
        <v>164</v>
      </c>
      <c r="DJ387" s="1" t="s">
        <v>368</v>
      </c>
      <c r="DK387" s="1" t="s">
        <v>17</v>
      </c>
      <c r="DL387" s="1" t="s">
        <v>1</v>
      </c>
      <c r="DM387" s="1" t="s">
        <v>2</v>
      </c>
      <c r="DN387" s="1" t="s">
        <v>4</v>
      </c>
      <c r="DO387" s="1" t="s">
        <v>4</v>
      </c>
      <c r="DP387" s="1" t="s">
        <v>3</v>
      </c>
      <c r="DQ387" s="1" t="s">
        <v>3</v>
      </c>
      <c r="DR387" s="1" t="s">
        <v>3</v>
      </c>
      <c r="DS387" s="1" t="s">
        <v>3</v>
      </c>
      <c r="DT387" s="1" t="s">
        <v>17</v>
      </c>
      <c r="DU387" s="1" t="s">
        <v>3</v>
      </c>
    </row>
    <row r="388" spans="111:125">
      <c r="DG388">
        <v>4</v>
      </c>
      <c r="DH388" s="1" t="s">
        <v>12</v>
      </c>
      <c r="DI388" s="1" t="s">
        <v>335</v>
      </c>
      <c r="DJ388" s="1" t="s">
        <v>336</v>
      </c>
      <c r="DK388" s="1" t="s">
        <v>17</v>
      </c>
      <c r="DL388" s="1" t="s">
        <v>1</v>
      </c>
      <c r="DM388" s="1" t="s">
        <v>31</v>
      </c>
      <c r="DN388" s="1" t="s">
        <v>4</v>
      </c>
      <c r="DO388" s="1" t="s">
        <v>4</v>
      </c>
      <c r="DP388" s="1" t="s">
        <v>3</v>
      </c>
      <c r="DQ388" s="1" t="s">
        <v>3</v>
      </c>
      <c r="DR388" s="1" t="s">
        <v>3</v>
      </c>
      <c r="DS388" s="1" t="s">
        <v>3</v>
      </c>
      <c r="DT388" s="1" t="s">
        <v>17</v>
      </c>
      <c r="DU388" s="1" t="s">
        <v>3</v>
      </c>
    </row>
    <row r="389" spans="111:125">
      <c r="DG389">
        <v>4</v>
      </c>
      <c r="DH389" s="1" t="s">
        <v>12</v>
      </c>
      <c r="DI389" s="1" t="s">
        <v>488</v>
      </c>
      <c r="DJ389" s="1" t="s">
        <v>489</v>
      </c>
      <c r="DK389" s="1" t="s">
        <v>17</v>
      </c>
      <c r="DL389" s="1" t="s">
        <v>1</v>
      </c>
      <c r="DM389" s="1" t="s">
        <v>34</v>
      </c>
      <c r="DN389" s="1" t="s">
        <v>4</v>
      </c>
      <c r="DO389" s="1" t="s">
        <v>4</v>
      </c>
      <c r="DP389" s="1" t="s">
        <v>3</v>
      </c>
      <c r="DQ389" s="1" t="s">
        <v>3</v>
      </c>
      <c r="DR389" s="1" t="s">
        <v>3</v>
      </c>
      <c r="DS389" s="1" t="s">
        <v>3</v>
      </c>
      <c r="DT389" s="1" t="s">
        <v>17</v>
      </c>
      <c r="DU389" s="1" t="s">
        <v>3</v>
      </c>
    </row>
    <row r="390" spans="111:125">
      <c r="DG390">
        <v>4</v>
      </c>
      <c r="DH390" s="1" t="s">
        <v>12</v>
      </c>
      <c r="DI390" s="1" t="s">
        <v>490</v>
      </c>
      <c r="DJ390" s="1" t="s">
        <v>491</v>
      </c>
      <c r="DK390" s="1" t="s">
        <v>17</v>
      </c>
      <c r="DL390" s="1" t="s">
        <v>1</v>
      </c>
      <c r="DM390" s="1" t="s">
        <v>34</v>
      </c>
      <c r="DN390" s="1" t="s">
        <v>4</v>
      </c>
      <c r="DO390" s="1" t="s">
        <v>4</v>
      </c>
      <c r="DP390" s="1" t="s">
        <v>3</v>
      </c>
      <c r="DQ390" s="1" t="s">
        <v>3</v>
      </c>
      <c r="DR390" s="1" t="s">
        <v>3</v>
      </c>
      <c r="DS390" s="1" t="s">
        <v>3</v>
      </c>
      <c r="DT390" s="1" t="s">
        <v>17</v>
      </c>
      <c r="DU390" s="1" t="s">
        <v>3</v>
      </c>
    </row>
    <row r="391" spans="111:125">
      <c r="DG391">
        <v>4</v>
      </c>
      <c r="DH391" s="1" t="s">
        <v>12</v>
      </c>
      <c r="DI391" s="1" t="s">
        <v>515</v>
      </c>
      <c r="DJ391" s="1" t="s">
        <v>516</v>
      </c>
      <c r="DK391" s="1" t="s">
        <v>17</v>
      </c>
      <c r="DL391" s="1" t="s">
        <v>1</v>
      </c>
      <c r="DM391" s="1" t="s">
        <v>2</v>
      </c>
      <c r="DN391" s="1" t="s">
        <v>4</v>
      </c>
      <c r="DO391" s="1" t="s">
        <v>4</v>
      </c>
      <c r="DP391" s="1" t="s">
        <v>3</v>
      </c>
      <c r="DQ391" s="1" t="s">
        <v>3</v>
      </c>
      <c r="DR391" s="1" t="s">
        <v>3</v>
      </c>
      <c r="DS391" s="1" t="s">
        <v>3</v>
      </c>
      <c r="DT391" s="1" t="s">
        <v>17</v>
      </c>
      <c r="DU391" s="1" t="s">
        <v>3</v>
      </c>
    </row>
    <row r="392" spans="111:125">
      <c r="DG392">
        <v>4</v>
      </c>
      <c r="DH392" s="1" t="s">
        <v>12</v>
      </c>
      <c r="DI392" s="1" t="s">
        <v>492</v>
      </c>
      <c r="DJ392" s="1" t="s">
        <v>493</v>
      </c>
      <c r="DK392" s="1" t="s">
        <v>17</v>
      </c>
      <c r="DL392" s="1" t="s">
        <v>1</v>
      </c>
      <c r="DM392" s="1" t="s">
        <v>2</v>
      </c>
      <c r="DN392" s="1" t="s">
        <v>4</v>
      </c>
      <c r="DO392" s="1" t="s">
        <v>4</v>
      </c>
      <c r="DP392" s="1" t="s">
        <v>3</v>
      </c>
      <c r="DQ392" s="1" t="s">
        <v>3</v>
      </c>
      <c r="DR392" s="1" t="s">
        <v>3</v>
      </c>
      <c r="DS392" s="1" t="s">
        <v>3</v>
      </c>
      <c r="DT392" s="1" t="s">
        <v>17</v>
      </c>
      <c r="DU392" s="1" t="s">
        <v>3</v>
      </c>
    </row>
    <row r="393" spans="111:125">
      <c r="DG393">
        <v>4</v>
      </c>
      <c r="DH393" s="1" t="s">
        <v>12</v>
      </c>
      <c r="DI393" s="1" t="s">
        <v>517</v>
      </c>
      <c r="DJ393" s="1" t="s">
        <v>518</v>
      </c>
      <c r="DK393" s="1" t="s">
        <v>17</v>
      </c>
      <c r="DL393" s="1" t="s">
        <v>1</v>
      </c>
      <c r="DM393" s="1" t="s">
        <v>34</v>
      </c>
      <c r="DN393" s="1" t="s">
        <v>4</v>
      </c>
      <c r="DO393" s="1" t="s">
        <v>4</v>
      </c>
      <c r="DP393" s="1" t="s">
        <v>3</v>
      </c>
      <c r="DQ393" s="1" t="s">
        <v>3</v>
      </c>
      <c r="DR393" s="1" t="s">
        <v>3</v>
      </c>
      <c r="DS393" s="1" t="s">
        <v>3</v>
      </c>
      <c r="DT393" s="1" t="s">
        <v>17</v>
      </c>
      <c r="DU393" s="1" t="s">
        <v>3</v>
      </c>
    </row>
    <row r="394" spans="111:125">
      <c r="DG394">
        <v>4</v>
      </c>
      <c r="DH394" s="1" t="s">
        <v>12</v>
      </c>
      <c r="DI394" s="1" t="s">
        <v>519</v>
      </c>
      <c r="DJ394" s="1" t="s">
        <v>520</v>
      </c>
      <c r="DK394" s="1" t="s">
        <v>17</v>
      </c>
      <c r="DL394" s="1" t="s">
        <v>1</v>
      </c>
      <c r="DM394" s="1" t="s">
        <v>2</v>
      </c>
      <c r="DN394" s="1" t="s">
        <v>4</v>
      </c>
      <c r="DO394" s="1" t="s">
        <v>4</v>
      </c>
      <c r="DP394" s="1" t="s">
        <v>3</v>
      </c>
      <c r="DQ394" s="1" t="s">
        <v>3</v>
      </c>
      <c r="DR394" s="1" t="s">
        <v>3</v>
      </c>
      <c r="DS394" s="1" t="s">
        <v>3</v>
      </c>
      <c r="DT394" s="1" t="s">
        <v>17</v>
      </c>
      <c r="DU394" s="1" t="s">
        <v>3</v>
      </c>
    </row>
    <row r="395" spans="111:125">
      <c r="DG395">
        <v>4</v>
      </c>
      <c r="DH395" s="1" t="s">
        <v>9</v>
      </c>
      <c r="DI395" s="1" t="s">
        <v>37</v>
      </c>
      <c r="DJ395" s="1" t="s">
        <v>38</v>
      </c>
      <c r="DK395" s="1" t="s">
        <v>17</v>
      </c>
      <c r="DL395" s="1" t="s">
        <v>1</v>
      </c>
      <c r="DM395" s="1" t="s">
        <v>4</v>
      </c>
      <c r="DN395" s="1" t="s">
        <v>4</v>
      </c>
      <c r="DO395" s="1" t="s">
        <v>4</v>
      </c>
      <c r="DP395" s="1" t="s">
        <v>3</v>
      </c>
      <c r="DQ395" s="1" t="s">
        <v>3</v>
      </c>
      <c r="DR395" s="1" t="s">
        <v>3</v>
      </c>
      <c r="DS395" s="1" t="s">
        <v>3</v>
      </c>
      <c r="DT395" s="1" t="s">
        <v>17</v>
      </c>
      <c r="DU395" s="1" t="s">
        <v>3</v>
      </c>
    </row>
    <row r="396" spans="111:125">
      <c r="DG396">
        <v>4</v>
      </c>
      <c r="DH396" s="1" t="s">
        <v>9</v>
      </c>
      <c r="DI396" s="1" t="s">
        <v>272</v>
      </c>
      <c r="DJ396" s="1" t="s">
        <v>273</v>
      </c>
      <c r="DK396" s="1" t="s">
        <v>17</v>
      </c>
      <c r="DL396" s="1" t="s">
        <v>1</v>
      </c>
      <c r="DM396" s="1" t="s">
        <v>34</v>
      </c>
      <c r="DN396" s="1" t="s">
        <v>4</v>
      </c>
      <c r="DO396" s="1" t="s">
        <v>4</v>
      </c>
      <c r="DP396" s="1" t="s">
        <v>3</v>
      </c>
      <c r="DQ396" s="1" t="s">
        <v>3</v>
      </c>
      <c r="DR396" s="1" t="s">
        <v>3</v>
      </c>
      <c r="DS396" s="1" t="s">
        <v>3</v>
      </c>
      <c r="DT396" s="1" t="s">
        <v>17</v>
      </c>
      <c r="DU396" s="1" t="s">
        <v>3</v>
      </c>
    </row>
    <row r="397" spans="111:125">
      <c r="DG397">
        <v>4</v>
      </c>
      <c r="DH397" s="1" t="s">
        <v>9</v>
      </c>
      <c r="DI397" s="1" t="s">
        <v>274</v>
      </c>
      <c r="DJ397" s="1" t="s">
        <v>275</v>
      </c>
      <c r="DK397" s="1" t="s">
        <v>17</v>
      </c>
      <c r="DL397" s="1" t="s">
        <v>1</v>
      </c>
      <c r="DM397" s="1" t="s">
        <v>34</v>
      </c>
      <c r="DN397" s="1" t="s">
        <v>4</v>
      </c>
      <c r="DO397" s="1" t="s">
        <v>4</v>
      </c>
      <c r="DP397" s="1" t="s">
        <v>3</v>
      </c>
      <c r="DQ397" s="1" t="s">
        <v>3</v>
      </c>
      <c r="DR397" s="1" t="s">
        <v>3</v>
      </c>
      <c r="DS397" s="1" t="s">
        <v>3</v>
      </c>
      <c r="DT397" s="1" t="s">
        <v>17</v>
      </c>
      <c r="DU397" s="1" t="s">
        <v>3</v>
      </c>
    </row>
    <row r="398" spans="111:125">
      <c r="DG398">
        <v>4</v>
      </c>
      <c r="DH398" s="1" t="s">
        <v>9</v>
      </c>
      <c r="DI398" s="1" t="s">
        <v>242</v>
      </c>
      <c r="DJ398" s="1" t="s">
        <v>243</v>
      </c>
      <c r="DK398" s="1" t="s">
        <v>17</v>
      </c>
      <c r="DL398" s="1" t="s">
        <v>1</v>
      </c>
      <c r="DM398" s="1" t="s">
        <v>34</v>
      </c>
      <c r="DN398" s="1" t="s">
        <v>4</v>
      </c>
      <c r="DO398" s="1" t="s">
        <v>4</v>
      </c>
      <c r="DP398" s="1" t="s">
        <v>3</v>
      </c>
      <c r="DQ398" s="1" t="s">
        <v>3</v>
      </c>
      <c r="DR398" s="1" t="s">
        <v>3</v>
      </c>
      <c r="DS398" s="1" t="s">
        <v>3</v>
      </c>
      <c r="DT398" s="1" t="s">
        <v>17</v>
      </c>
      <c r="DU398" s="1" t="s">
        <v>3</v>
      </c>
    </row>
    <row r="399" spans="111:125">
      <c r="DG399">
        <v>4</v>
      </c>
      <c r="DH399" s="1" t="s">
        <v>9</v>
      </c>
      <c r="DI399" s="1" t="s">
        <v>276</v>
      </c>
      <c r="DJ399" s="1" t="s">
        <v>277</v>
      </c>
      <c r="DK399" s="1" t="s">
        <v>17</v>
      </c>
      <c r="DL399" s="1" t="s">
        <v>1</v>
      </c>
      <c r="DM399" s="1" t="s">
        <v>2</v>
      </c>
      <c r="DN399" s="1" t="s">
        <v>4</v>
      </c>
      <c r="DO399" s="1" t="s">
        <v>4</v>
      </c>
      <c r="DP399" s="1" t="s">
        <v>3</v>
      </c>
      <c r="DQ399" s="1" t="s">
        <v>3</v>
      </c>
      <c r="DR399" s="1" t="s">
        <v>3</v>
      </c>
      <c r="DS399" s="1" t="s">
        <v>3</v>
      </c>
      <c r="DT399" s="1" t="s">
        <v>17</v>
      </c>
      <c r="DU399" s="1" t="s">
        <v>3</v>
      </c>
    </row>
    <row r="400" spans="111:125">
      <c r="DG400">
        <v>4</v>
      </c>
      <c r="DH400" s="1" t="s">
        <v>9</v>
      </c>
      <c r="DI400" s="1" t="s">
        <v>39</v>
      </c>
      <c r="DJ400" s="1" t="s">
        <v>40</v>
      </c>
      <c r="DK400" s="1" t="s">
        <v>17</v>
      </c>
      <c r="DL400" s="1" t="s">
        <v>1</v>
      </c>
      <c r="DM400" s="1" t="s">
        <v>31</v>
      </c>
      <c r="DN400" s="1" t="s">
        <v>4</v>
      </c>
      <c r="DO400" s="1" t="s">
        <v>4</v>
      </c>
      <c r="DP400" s="1" t="s">
        <v>3</v>
      </c>
      <c r="DQ400" s="1" t="s">
        <v>3</v>
      </c>
      <c r="DR400" s="1" t="s">
        <v>3</v>
      </c>
      <c r="DS400" s="1" t="s">
        <v>3</v>
      </c>
      <c r="DT400" s="1" t="s">
        <v>17</v>
      </c>
      <c r="DU400" s="1" t="s">
        <v>3</v>
      </c>
    </row>
    <row r="401" spans="111:125">
      <c r="DG401">
        <v>4</v>
      </c>
      <c r="DH401" s="1" t="s">
        <v>9</v>
      </c>
      <c r="DI401" s="1" t="s">
        <v>41</v>
      </c>
      <c r="DJ401" s="1" t="s">
        <v>42</v>
      </c>
      <c r="DK401" s="1" t="s">
        <v>17</v>
      </c>
      <c r="DL401" s="1" t="s">
        <v>1</v>
      </c>
      <c r="DM401" s="1" t="s">
        <v>34</v>
      </c>
      <c r="DN401" s="1" t="s">
        <v>4</v>
      </c>
      <c r="DO401" s="1" t="s">
        <v>4</v>
      </c>
      <c r="DP401" s="1" t="s">
        <v>3</v>
      </c>
      <c r="DQ401" s="1" t="s">
        <v>3</v>
      </c>
      <c r="DR401" s="1" t="s">
        <v>3</v>
      </c>
      <c r="DS401" s="1" t="s">
        <v>3</v>
      </c>
      <c r="DT401" s="1" t="s">
        <v>17</v>
      </c>
      <c r="DU401" s="1" t="s">
        <v>3</v>
      </c>
    </row>
    <row r="402" spans="111:125">
      <c r="DG402">
        <v>4</v>
      </c>
      <c r="DH402" s="1" t="s">
        <v>9</v>
      </c>
      <c r="DI402" s="1" t="s">
        <v>278</v>
      </c>
      <c r="DJ402" s="1" t="s">
        <v>279</v>
      </c>
      <c r="DK402" s="1" t="s">
        <v>17</v>
      </c>
      <c r="DL402" s="1" t="s">
        <v>1</v>
      </c>
      <c r="DM402" s="1" t="s">
        <v>34</v>
      </c>
      <c r="DN402" s="1" t="s">
        <v>4</v>
      </c>
      <c r="DO402" s="1" t="s">
        <v>4</v>
      </c>
      <c r="DP402" s="1" t="s">
        <v>3</v>
      </c>
      <c r="DQ402" s="1" t="s">
        <v>3</v>
      </c>
      <c r="DR402" s="1" t="s">
        <v>3</v>
      </c>
      <c r="DS402" s="1" t="s">
        <v>3</v>
      </c>
      <c r="DT402" s="1" t="s">
        <v>17</v>
      </c>
      <c r="DU402" s="1" t="s">
        <v>3</v>
      </c>
    </row>
    <row r="403" spans="111:125">
      <c r="DG403">
        <v>4</v>
      </c>
      <c r="DH403" s="1" t="s">
        <v>9</v>
      </c>
      <c r="DI403" s="1" t="s">
        <v>43</v>
      </c>
      <c r="DJ403" s="1" t="s">
        <v>44</v>
      </c>
      <c r="DK403" s="1" t="s">
        <v>17</v>
      </c>
      <c r="DL403" s="1" t="s">
        <v>1</v>
      </c>
      <c r="DM403" s="1" t="s">
        <v>4</v>
      </c>
      <c r="DN403" s="1" t="s">
        <v>4</v>
      </c>
      <c r="DO403" s="1" t="s">
        <v>4</v>
      </c>
      <c r="DP403" s="1" t="s">
        <v>3</v>
      </c>
      <c r="DQ403" s="1" t="s">
        <v>3</v>
      </c>
      <c r="DR403" s="1" t="s">
        <v>3</v>
      </c>
      <c r="DS403" s="1" t="s">
        <v>3</v>
      </c>
      <c r="DT403" s="1" t="s">
        <v>17</v>
      </c>
      <c r="DU403" s="1" t="s">
        <v>3</v>
      </c>
    </row>
    <row r="404" spans="111:125">
      <c r="DG404">
        <v>4</v>
      </c>
      <c r="DH404" s="1" t="s">
        <v>9</v>
      </c>
      <c r="DI404" s="1" t="s">
        <v>45</v>
      </c>
      <c r="DJ404" s="1" t="s">
        <v>46</v>
      </c>
      <c r="DK404" s="1" t="s">
        <v>17</v>
      </c>
      <c r="DL404" s="1" t="s">
        <v>1</v>
      </c>
      <c r="DM404" s="1" t="s">
        <v>34</v>
      </c>
      <c r="DN404" s="1" t="s">
        <v>4</v>
      </c>
      <c r="DO404" s="1" t="s">
        <v>4</v>
      </c>
      <c r="DP404" s="1" t="s">
        <v>3</v>
      </c>
      <c r="DQ404" s="1" t="s">
        <v>3</v>
      </c>
      <c r="DR404" s="1" t="s">
        <v>3</v>
      </c>
      <c r="DS404" s="1" t="s">
        <v>3</v>
      </c>
      <c r="DT404" s="1" t="s">
        <v>17</v>
      </c>
      <c r="DU404" s="1" t="s">
        <v>3</v>
      </c>
    </row>
    <row r="405" spans="111:125">
      <c r="DG405">
        <v>4</v>
      </c>
      <c r="DH405" s="1" t="s">
        <v>9</v>
      </c>
      <c r="DI405" s="1" t="s">
        <v>47</v>
      </c>
      <c r="DJ405" s="1" t="s">
        <v>48</v>
      </c>
      <c r="DK405" s="1" t="s">
        <v>17</v>
      </c>
      <c r="DL405" s="1" t="s">
        <v>1</v>
      </c>
      <c r="DM405" s="1" t="s">
        <v>34</v>
      </c>
      <c r="DN405" s="1" t="s">
        <v>4</v>
      </c>
      <c r="DO405" s="1" t="s">
        <v>4</v>
      </c>
      <c r="DP405" s="1" t="s">
        <v>3</v>
      </c>
      <c r="DQ405" s="1" t="s">
        <v>3</v>
      </c>
      <c r="DR405" s="1" t="s">
        <v>3</v>
      </c>
      <c r="DS405" s="1" t="s">
        <v>3</v>
      </c>
      <c r="DT405" s="1" t="s">
        <v>17</v>
      </c>
      <c r="DU405" s="1" t="s">
        <v>3</v>
      </c>
    </row>
    <row r="406" spans="111:125">
      <c r="DG406">
        <v>4</v>
      </c>
      <c r="DH406" s="1" t="s">
        <v>9</v>
      </c>
      <c r="DI406" s="1" t="s">
        <v>49</v>
      </c>
      <c r="DJ406" s="1" t="s">
        <v>50</v>
      </c>
      <c r="DK406" s="1" t="s">
        <v>17</v>
      </c>
      <c r="DL406" s="1" t="s">
        <v>1</v>
      </c>
      <c r="DM406" s="1" t="s">
        <v>4</v>
      </c>
      <c r="DN406" s="1" t="s">
        <v>4</v>
      </c>
      <c r="DO406" s="1" t="s">
        <v>4</v>
      </c>
      <c r="DP406" s="1" t="s">
        <v>3</v>
      </c>
      <c r="DQ406" s="1" t="s">
        <v>3</v>
      </c>
      <c r="DR406" s="1" t="s">
        <v>3</v>
      </c>
      <c r="DS406" s="1" t="s">
        <v>3</v>
      </c>
      <c r="DT406" s="1" t="s">
        <v>17</v>
      </c>
      <c r="DU406" s="1" t="s">
        <v>3</v>
      </c>
    </row>
    <row r="407" spans="111:125">
      <c r="DG407">
        <v>4</v>
      </c>
      <c r="DH407" s="1" t="s">
        <v>9</v>
      </c>
      <c r="DI407" s="1" t="s">
        <v>51</v>
      </c>
      <c r="DJ407" s="1" t="s">
        <v>52</v>
      </c>
      <c r="DK407" s="1" t="s">
        <v>17</v>
      </c>
      <c r="DL407" s="1" t="s">
        <v>1</v>
      </c>
      <c r="DM407" s="1" t="s">
        <v>2</v>
      </c>
      <c r="DN407" s="1" t="s">
        <v>4</v>
      </c>
      <c r="DO407" s="1" t="s">
        <v>4</v>
      </c>
      <c r="DP407" s="1" t="s">
        <v>3</v>
      </c>
      <c r="DQ407" s="1" t="s">
        <v>3</v>
      </c>
      <c r="DR407" s="1" t="s">
        <v>3</v>
      </c>
      <c r="DS407" s="1" t="s">
        <v>3</v>
      </c>
      <c r="DT407" s="1" t="s">
        <v>17</v>
      </c>
      <c r="DU407" s="1" t="s">
        <v>3</v>
      </c>
    </row>
    <row r="408" spans="111:125">
      <c r="DG408">
        <v>4</v>
      </c>
      <c r="DH408" s="1" t="s">
        <v>9</v>
      </c>
      <c r="DI408" s="1" t="s">
        <v>53</v>
      </c>
      <c r="DJ408" s="1" t="s">
        <v>54</v>
      </c>
      <c r="DK408" s="1" t="s">
        <v>17</v>
      </c>
      <c r="DL408" s="1" t="s">
        <v>1</v>
      </c>
      <c r="DM408" s="1" t="s">
        <v>34</v>
      </c>
      <c r="DN408" s="1" t="s">
        <v>4</v>
      </c>
      <c r="DO408" s="1" t="s">
        <v>4</v>
      </c>
      <c r="DP408" s="1" t="s">
        <v>3</v>
      </c>
      <c r="DQ408" s="1" t="s">
        <v>3</v>
      </c>
      <c r="DR408" s="1" t="s">
        <v>3</v>
      </c>
      <c r="DS408" s="1" t="s">
        <v>3</v>
      </c>
      <c r="DT408" s="1" t="s">
        <v>17</v>
      </c>
      <c r="DU408" s="1" t="s">
        <v>3</v>
      </c>
    </row>
    <row r="409" spans="111:125">
      <c r="DG409">
        <v>4</v>
      </c>
      <c r="DH409" s="1" t="s">
        <v>9</v>
      </c>
      <c r="DI409" s="1" t="s">
        <v>55</v>
      </c>
      <c r="DJ409" s="1" t="s">
        <v>280</v>
      </c>
      <c r="DK409" s="1" t="s">
        <v>17</v>
      </c>
      <c r="DL409" s="1" t="s">
        <v>1</v>
      </c>
      <c r="DM409" s="1" t="s">
        <v>24</v>
      </c>
      <c r="DN409" s="1" t="s">
        <v>4</v>
      </c>
      <c r="DO409" s="1" t="s">
        <v>4</v>
      </c>
      <c r="DP409" s="1" t="s">
        <v>3</v>
      </c>
      <c r="DQ409" s="1" t="s">
        <v>3</v>
      </c>
      <c r="DR409" s="1" t="s">
        <v>3</v>
      </c>
      <c r="DS409" s="1" t="s">
        <v>3</v>
      </c>
      <c r="DT409" s="1" t="s">
        <v>17</v>
      </c>
      <c r="DU409" s="1" t="s">
        <v>3</v>
      </c>
    </row>
    <row r="410" spans="111:125">
      <c r="DG410">
        <v>4</v>
      </c>
      <c r="DH410" s="1" t="s">
        <v>9</v>
      </c>
      <c r="DI410" s="1" t="s">
        <v>281</v>
      </c>
      <c r="DJ410" s="1" t="s">
        <v>282</v>
      </c>
      <c r="DK410" s="1" t="s">
        <v>17</v>
      </c>
      <c r="DL410" s="1" t="s">
        <v>1</v>
      </c>
      <c r="DM410" s="1" t="s">
        <v>34</v>
      </c>
      <c r="DN410" s="1" t="s">
        <v>4</v>
      </c>
      <c r="DO410" s="1" t="s">
        <v>4</v>
      </c>
      <c r="DP410" s="1" t="s">
        <v>3</v>
      </c>
      <c r="DQ410" s="1" t="s">
        <v>3</v>
      </c>
      <c r="DR410" s="1" t="s">
        <v>3</v>
      </c>
      <c r="DS410" s="1" t="s">
        <v>3</v>
      </c>
      <c r="DT410" s="1" t="s">
        <v>17</v>
      </c>
      <c r="DU410" s="1" t="s">
        <v>3</v>
      </c>
    </row>
    <row r="411" spans="111:125">
      <c r="DG411">
        <v>4</v>
      </c>
      <c r="DH411" s="1" t="s">
        <v>9</v>
      </c>
      <c r="DI411" s="1" t="s">
        <v>283</v>
      </c>
      <c r="DJ411" s="1" t="s">
        <v>284</v>
      </c>
      <c r="DK411" s="1" t="s">
        <v>17</v>
      </c>
      <c r="DL411" s="1" t="s">
        <v>1</v>
      </c>
      <c r="DM411" s="1" t="s">
        <v>34</v>
      </c>
      <c r="DN411" s="1" t="s">
        <v>4</v>
      </c>
      <c r="DO411" s="1" t="s">
        <v>4</v>
      </c>
      <c r="DP411" s="1" t="s">
        <v>3</v>
      </c>
      <c r="DQ411" s="1" t="s">
        <v>3</v>
      </c>
      <c r="DR411" s="1" t="s">
        <v>3</v>
      </c>
      <c r="DS411" s="1" t="s">
        <v>3</v>
      </c>
      <c r="DT411" s="1" t="s">
        <v>17</v>
      </c>
      <c r="DU411" s="1" t="s">
        <v>3</v>
      </c>
    </row>
    <row r="412" spans="111:125">
      <c r="DG412">
        <v>4</v>
      </c>
      <c r="DH412" s="1" t="s">
        <v>9</v>
      </c>
      <c r="DI412" s="1" t="s">
        <v>56</v>
      </c>
      <c r="DJ412" s="1" t="s">
        <v>285</v>
      </c>
      <c r="DK412" s="1" t="s">
        <v>17</v>
      </c>
      <c r="DL412" s="1" t="s">
        <v>1</v>
      </c>
      <c r="DM412" s="1" t="s">
        <v>2</v>
      </c>
      <c r="DN412" s="1" t="s">
        <v>4</v>
      </c>
      <c r="DO412" s="1" t="s">
        <v>4</v>
      </c>
      <c r="DP412" s="1" t="s">
        <v>3</v>
      </c>
      <c r="DQ412" s="1" t="s">
        <v>3</v>
      </c>
      <c r="DR412" s="1" t="s">
        <v>3</v>
      </c>
      <c r="DS412" s="1" t="s">
        <v>3</v>
      </c>
      <c r="DT412" s="1" t="s">
        <v>17</v>
      </c>
      <c r="DU412" s="1" t="s">
        <v>3</v>
      </c>
    </row>
    <row r="413" spans="111:125">
      <c r="DG413">
        <v>4</v>
      </c>
      <c r="DH413" s="1" t="s">
        <v>9</v>
      </c>
      <c r="DI413" s="1" t="s">
        <v>286</v>
      </c>
      <c r="DJ413" s="1" t="s">
        <v>287</v>
      </c>
      <c r="DK413" s="1" t="s">
        <v>17</v>
      </c>
      <c r="DL413" s="1" t="s">
        <v>1</v>
      </c>
      <c r="DM413" s="1" t="s">
        <v>34</v>
      </c>
      <c r="DN413" s="1" t="s">
        <v>4</v>
      </c>
      <c r="DO413" s="1" t="s">
        <v>4</v>
      </c>
      <c r="DP413" s="1" t="s">
        <v>3</v>
      </c>
      <c r="DQ413" s="1" t="s">
        <v>3</v>
      </c>
      <c r="DR413" s="1" t="s">
        <v>3</v>
      </c>
      <c r="DS413" s="1" t="s">
        <v>3</v>
      </c>
      <c r="DT413" s="1" t="s">
        <v>17</v>
      </c>
      <c r="DU413" s="1" t="s">
        <v>3</v>
      </c>
    </row>
    <row r="414" spans="111:125">
      <c r="DG414">
        <v>4</v>
      </c>
      <c r="DH414" s="1" t="s">
        <v>9</v>
      </c>
      <c r="DI414" s="1" t="s">
        <v>288</v>
      </c>
      <c r="DJ414" s="1" t="s">
        <v>289</v>
      </c>
      <c r="DK414" s="1" t="s">
        <v>17</v>
      </c>
      <c r="DL414" s="1" t="s">
        <v>1</v>
      </c>
      <c r="DM414" s="1" t="s">
        <v>34</v>
      </c>
      <c r="DN414" s="1" t="s">
        <v>4</v>
      </c>
      <c r="DO414" s="1" t="s">
        <v>4</v>
      </c>
      <c r="DP414" s="1" t="s">
        <v>3</v>
      </c>
      <c r="DQ414" s="1" t="s">
        <v>3</v>
      </c>
      <c r="DR414" s="1" t="s">
        <v>3</v>
      </c>
      <c r="DS414" s="1" t="s">
        <v>3</v>
      </c>
      <c r="DT414" s="1" t="s">
        <v>17</v>
      </c>
      <c r="DU414" s="1" t="s">
        <v>3</v>
      </c>
    </row>
    <row r="415" spans="111:125">
      <c r="DG415">
        <v>4</v>
      </c>
      <c r="DH415" s="1" t="s">
        <v>9</v>
      </c>
      <c r="DI415" s="1" t="s">
        <v>57</v>
      </c>
      <c r="DJ415" s="1" t="s">
        <v>58</v>
      </c>
      <c r="DK415" s="1" t="s">
        <v>17</v>
      </c>
      <c r="DL415" s="1" t="s">
        <v>1</v>
      </c>
      <c r="DM415" s="1" t="s">
        <v>4</v>
      </c>
      <c r="DN415" s="1" t="s">
        <v>4</v>
      </c>
      <c r="DO415" s="1" t="s">
        <v>4</v>
      </c>
      <c r="DP415" s="1" t="s">
        <v>3</v>
      </c>
      <c r="DQ415" s="1" t="s">
        <v>3</v>
      </c>
      <c r="DR415" s="1" t="s">
        <v>3</v>
      </c>
      <c r="DS415" s="1" t="s">
        <v>3</v>
      </c>
      <c r="DT415" s="1" t="s">
        <v>17</v>
      </c>
      <c r="DU415" s="1" t="s">
        <v>3</v>
      </c>
    </row>
    <row r="416" spans="111:125">
      <c r="DG416">
        <v>4</v>
      </c>
      <c r="DH416" s="1" t="s">
        <v>9</v>
      </c>
      <c r="DI416" s="1" t="s">
        <v>59</v>
      </c>
      <c r="DJ416" s="1" t="s">
        <v>60</v>
      </c>
      <c r="DK416" s="1" t="s">
        <v>17</v>
      </c>
      <c r="DL416" s="1" t="s">
        <v>1</v>
      </c>
      <c r="DM416" s="1" t="s">
        <v>2</v>
      </c>
      <c r="DN416" s="1" t="s">
        <v>4</v>
      </c>
      <c r="DO416" s="1" t="s">
        <v>4</v>
      </c>
      <c r="DP416" s="1" t="s">
        <v>3</v>
      </c>
      <c r="DQ416" s="1" t="s">
        <v>3</v>
      </c>
      <c r="DR416" s="1" t="s">
        <v>3</v>
      </c>
      <c r="DS416" s="1" t="s">
        <v>3</v>
      </c>
      <c r="DT416" s="1" t="s">
        <v>17</v>
      </c>
      <c r="DU416" s="1" t="s">
        <v>3</v>
      </c>
    </row>
    <row r="417" spans="111:125">
      <c r="DG417">
        <v>4</v>
      </c>
      <c r="DH417" s="1" t="s">
        <v>9</v>
      </c>
      <c r="DI417" s="1" t="s">
        <v>290</v>
      </c>
      <c r="DJ417" s="1" t="s">
        <v>291</v>
      </c>
      <c r="DK417" s="1" t="s">
        <v>17</v>
      </c>
      <c r="DL417" s="1" t="s">
        <v>1</v>
      </c>
      <c r="DM417" s="1" t="s">
        <v>34</v>
      </c>
      <c r="DN417" s="1" t="s">
        <v>4</v>
      </c>
      <c r="DO417" s="1" t="s">
        <v>4</v>
      </c>
      <c r="DP417" s="1" t="s">
        <v>3</v>
      </c>
      <c r="DQ417" s="1" t="s">
        <v>3</v>
      </c>
      <c r="DR417" s="1" t="s">
        <v>3</v>
      </c>
      <c r="DS417" s="1" t="s">
        <v>3</v>
      </c>
      <c r="DT417" s="1" t="s">
        <v>17</v>
      </c>
      <c r="DU417" s="1" t="s">
        <v>3</v>
      </c>
    </row>
    <row r="418" spans="111:125">
      <c r="DG418">
        <v>4</v>
      </c>
      <c r="DH418" s="1" t="s">
        <v>9</v>
      </c>
      <c r="DI418" s="1" t="s">
        <v>292</v>
      </c>
      <c r="DJ418" s="1" t="s">
        <v>293</v>
      </c>
      <c r="DK418" s="1" t="s">
        <v>17</v>
      </c>
      <c r="DL418" s="1" t="s">
        <v>1</v>
      </c>
      <c r="DM418" s="1" t="s">
        <v>2</v>
      </c>
      <c r="DN418" s="1" t="s">
        <v>4</v>
      </c>
      <c r="DO418" s="1" t="s">
        <v>4</v>
      </c>
      <c r="DP418" s="1" t="s">
        <v>3</v>
      </c>
      <c r="DQ418" s="1" t="s">
        <v>3</v>
      </c>
      <c r="DR418" s="1" t="s">
        <v>3</v>
      </c>
      <c r="DS418" s="1" t="s">
        <v>3</v>
      </c>
      <c r="DT418" s="1" t="s">
        <v>17</v>
      </c>
      <c r="DU418" s="1" t="s">
        <v>3</v>
      </c>
    </row>
    <row r="419" spans="111:125">
      <c r="DG419">
        <v>4</v>
      </c>
      <c r="DH419" s="1" t="s">
        <v>9</v>
      </c>
      <c r="DI419" s="1" t="s">
        <v>294</v>
      </c>
      <c r="DJ419" s="1" t="s">
        <v>295</v>
      </c>
      <c r="DK419" s="1" t="s">
        <v>17</v>
      </c>
      <c r="DL419" s="1" t="s">
        <v>1</v>
      </c>
      <c r="DM419" s="1" t="s">
        <v>2</v>
      </c>
      <c r="DN419" s="1" t="s">
        <v>4</v>
      </c>
      <c r="DO419" s="1" t="s">
        <v>4</v>
      </c>
      <c r="DP419" s="1" t="s">
        <v>3</v>
      </c>
      <c r="DQ419" s="1" t="s">
        <v>3</v>
      </c>
      <c r="DR419" s="1" t="s">
        <v>3</v>
      </c>
      <c r="DS419" s="1" t="s">
        <v>3</v>
      </c>
      <c r="DT419" s="1" t="s">
        <v>17</v>
      </c>
      <c r="DU419" s="1" t="s">
        <v>3</v>
      </c>
    </row>
    <row r="420" spans="111:125">
      <c r="DG420">
        <v>4</v>
      </c>
      <c r="DH420" s="1" t="s">
        <v>9</v>
      </c>
      <c r="DI420" s="1" t="s">
        <v>296</v>
      </c>
      <c r="DJ420" s="1" t="s">
        <v>297</v>
      </c>
      <c r="DK420" s="1" t="s">
        <v>17</v>
      </c>
      <c r="DL420" s="1" t="s">
        <v>1</v>
      </c>
      <c r="DM420" s="1" t="s">
        <v>2</v>
      </c>
      <c r="DN420" s="1" t="s">
        <v>4</v>
      </c>
      <c r="DO420" s="1" t="s">
        <v>4</v>
      </c>
      <c r="DP420" s="1" t="s">
        <v>3</v>
      </c>
      <c r="DQ420" s="1" t="s">
        <v>3</v>
      </c>
      <c r="DR420" s="1" t="s">
        <v>3</v>
      </c>
      <c r="DS420" s="1" t="s">
        <v>3</v>
      </c>
      <c r="DT420" s="1" t="s">
        <v>17</v>
      </c>
      <c r="DU420" s="1" t="s">
        <v>3</v>
      </c>
    </row>
    <row r="421" spans="111:125">
      <c r="DG421">
        <v>4</v>
      </c>
      <c r="DH421" s="1" t="s">
        <v>9</v>
      </c>
      <c r="DI421" s="1" t="s">
        <v>61</v>
      </c>
      <c r="DJ421" s="1" t="s">
        <v>62</v>
      </c>
      <c r="DK421" s="1" t="s">
        <v>17</v>
      </c>
      <c r="DL421" s="1" t="s">
        <v>1</v>
      </c>
      <c r="DM421" s="1" t="s">
        <v>34</v>
      </c>
      <c r="DN421" s="1" t="s">
        <v>4</v>
      </c>
      <c r="DO421" s="1" t="s">
        <v>4</v>
      </c>
      <c r="DP421" s="1" t="s">
        <v>3</v>
      </c>
      <c r="DQ421" s="1" t="s">
        <v>3</v>
      </c>
      <c r="DR421" s="1" t="s">
        <v>3</v>
      </c>
      <c r="DS421" s="1" t="s">
        <v>3</v>
      </c>
      <c r="DT421" s="1" t="s">
        <v>17</v>
      </c>
      <c r="DU421" s="1" t="s">
        <v>3</v>
      </c>
    </row>
    <row r="422" spans="111:125">
      <c r="DG422">
        <v>4</v>
      </c>
      <c r="DH422" s="1" t="s">
        <v>9</v>
      </c>
      <c r="DI422" s="1" t="s">
        <v>298</v>
      </c>
      <c r="DJ422" s="1" t="s">
        <v>299</v>
      </c>
      <c r="DK422" s="1" t="s">
        <v>17</v>
      </c>
      <c r="DL422" s="1" t="s">
        <v>1</v>
      </c>
      <c r="DM422" s="1" t="s">
        <v>4</v>
      </c>
      <c r="DN422" s="1" t="s">
        <v>4</v>
      </c>
      <c r="DO422" s="1" t="s">
        <v>4</v>
      </c>
      <c r="DP422" s="1" t="s">
        <v>3</v>
      </c>
      <c r="DQ422" s="1" t="s">
        <v>3</v>
      </c>
      <c r="DR422" s="1" t="s">
        <v>3</v>
      </c>
      <c r="DS422" s="1" t="s">
        <v>3</v>
      </c>
      <c r="DT422" s="1" t="s">
        <v>17</v>
      </c>
      <c r="DU422" s="1" t="s">
        <v>3</v>
      </c>
    </row>
    <row r="423" spans="111:125">
      <c r="DG423">
        <v>4</v>
      </c>
      <c r="DH423" s="1" t="s">
        <v>9</v>
      </c>
      <c r="DI423" s="1" t="s">
        <v>63</v>
      </c>
      <c r="DJ423" s="1" t="s">
        <v>64</v>
      </c>
      <c r="DK423" s="1" t="s">
        <v>17</v>
      </c>
      <c r="DL423" s="1" t="s">
        <v>1</v>
      </c>
      <c r="DM423" s="1" t="s">
        <v>34</v>
      </c>
      <c r="DN423" s="1" t="s">
        <v>4</v>
      </c>
      <c r="DO423" s="1" t="s">
        <v>4</v>
      </c>
      <c r="DP423" s="1" t="s">
        <v>3</v>
      </c>
      <c r="DQ423" s="1" t="s">
        <v>3</v>
      </c>
      <c r="DR423" s="1" t="s">
        <v>3</v>
      </c>
      <c r="DS423" s="1" t="s">
        <v>3</v>
      </c>
      <c r="DT423" s="1" t="s">
        <v>17</v>
      </c>
      <c r="DU423" s="1" t="s">
        <v>3</v>
      </c>
    </row>
    <row r="424" spans="111:125">
      <c r="DG424">
        <v>4</v>
      </c>
      <c r="DH424" s="1" t="s">
        <v>9</v>
      </c>
      <c r="DI424" s="1" t="s">
        <v>254</v>
      </c>
      <c r="DJ424" s="1" t="s">
        <v>255</v>
      </c>
      <c r="DK424" s="1" t="s">
        <v>17</v>
      </c>
      <c r="DL424" s="1" t="s">
        <v>1</v>
      </c>
      <c r="DM424" s="1" t="s">
        <v>2</v>
      </c>
      <c r="DN424" s="1" t="s">
        <v>4</v>
      </c>
      <c r="DO424" s="1" t="s">
        <v>4</v>
      </c>
      <c r="DP424" s="1" t="s">
        <v>3</v>
      </c>
      <c r="DQ424" s="1" t="s">
        <v>3</v>
      </c>
      <c r="DR424" s="1" t="s">
        <v>3</v>
      </c>
      <c r="DS424" s="1" t="s">
        <v>3</v>
      </c>
      <c r="DT424" s="1" t="s">
        <v>17</v>
      </c>
      <c r="DU424" s="1" t="s">
        <v>3</v>
      </c>
    </row>
    <row r="425" spans="111:125">
      <c r="DG425">
        <v>4</v>
      </c>
      <c r="DH425" s="1" t="s">
        <v>9</v>
      </c>
      <c r="DI425" s="1" t="s">
        <v>65</v>
      </c>
      <c r="DJ425" s="1" t="s">
        <v>66</v>
      </c>
      <c r="DK425" s="1" t="s">
        <v>17</v>
      </c>
      <c r="DL425" s="1" t="s">
        <v>1</v>
      </c>
      <c r="DM425" s="1" t="s">
        <v>34</v>
      </c>
      <c r="DN425" s="1" t="s">
        <v>4</v>
      </c>
      <c r="DO425" s="1" t="s">
        <v>4</v>
      </c>
      <c r="DP425" s="1" t="s">
        <v>3</v>
      </c>
      <c r="DQ425" s="1" t="s">
        <v>3</v>
      </c>
      <c r="DR425" s="1" t="s">
        <v>3</v>
      </c>
      <c r="DS425" s="1" t="s">
        <v>3</v>
      </c>
      <c r="DT425" s="1" t="s">
        <v>17</v>
      </c>
      <c r="DU425" s="1" t="s">
        <v>3</v>
      </c>
    </row>
    <row r="426" spans="111:125">
      <c r="DG426">
        <v>4</v>
      </c>
      <c r="DH426" s="1" t="s">
        <v>9</v>
      </c>
      <c r="DI426" s="1" t="s">
        <v>67</v>
      </c>
      <c r="DJ426" s="1" t="s">
        <v>68</v>
      </c>
      <c r="DK426" s="1" t="s">
        <v>17</v>
      </c>
      <c r="DL426" s="1" t="s">
        <v>1</v>
      </c>
      <c r="DM426" s="1" t="s">
        <v>34</v>
      </c>
      <c r="DN426" s="1" t="s">
        <v>4</v>
      </c>
      <c r="DO426" s="1" t="s">
        <v>4</v>
      </c>
      <c r="DP426" s="1" t="s">
        <v>3</v>
      </c>
      <c r="DQ426" s="1" t="s">
        <v>3</v>
      </c>
      <c r="DR426" s="1" t="s">
        <v>3</v>
      </c>
      <c r="DS426" s="1" t="s">
        <v>3</v>
      </c>
      <c r="DT426" s="1" t="s">
        <v>17</v>
      </c>
      <c r="DU426" s="1" t="s">
        <v>3</v>
      </c>
    </row>
    <row r="427" spans="111:125">
      <c r="DG427">
        <v>4</v>
      </c>
      <c r="DH427" s="1" t="s">
        <v>9</v>
      </c>
      <c r="DI427" s="1" t="s">
        <v>300</v>
      </c>
      <c r="DJ427" s="1" t="s">
        <v>301</v>
      </c>
      <c r="DK427" s="1" t="s">
        <v>17</v>
      </c>
      <c r="DL427" s="1" t="s">
        <v>1</v>
      </c>
      <c r="DM427" s="1" t="s">
        <v>34</v>
      </c>
      <c r="DN427" s="1" t="s">
        <v>4</v>
      </c>
      <c r="DO427" s="1" t="s">
        <v>4</v>
      </c>
      <c r="DP427" s="1" t="s">
        <v>3</v>
      </c>
      <c r="DQ427" s="1" t="s">
        <v>3</v>
      </c>
      <c r="DR427" s="1" t="s">
        <v>3</v>
      </c>
      <c r="DS427" s="1" t="s">
        <v>3</v>
      </c>
      <c r="DT427" s="1" t="s">
        <v>17</v>
      </c>
      <c r="DU427" s="1" t="s">
        <v>3</v>
      </c>
    </row>
    <row r="428" spans="111:125">
      <c r="DG428">
        <v>4</v>
      </c>
      <c r="DH428" s="1" t="s">
        <v>9</v>
      </c>
      <c r="DI428" s="1" t="s">
        <v>302</v>
      </c>
      <c r="DJ428" s="1" t="s">
        <v>303</v>
      </c>
      <c r="DK428" s="1" t="s">
        <v>17</v>
      </c>
      <c r="DL428" s="1" t="s">
        <v>1</v>
      </c>
      <c r="DM428" s="1" t="s">
        <v>34</v>
      </c>
      <c r="DN428" s="1" t="s">
        <v>4</v>
      </c>
      <c r="DO428" s="1" t="s">
        <v>4</v>
      </c>
      <c r="DP428" s="1" t="s">
        <v>3</v>
      </c>
      <c r="DQ428" s="1" t="s">
        <v>3</v>
      </c>
      <c r="DR428" s="1" t="s">
        <v>3</v>
      </c>
      <c r="DS428" s="1" t="s">
        <v>3</v>
      </c>
      <c r="DT428" s="1" t="s">
        <v>17</v>
      </c>
      <c r="DU428" s="1" t="s">
        <v>3</v>
      </c>
    </row>
    <row r="429" spans="111:125">
      <c r="DG429">
        <v>4</v>
      </c>
      <c r="DH429" s="1" t="s">
        <v>9</v>
      </c>
      <c r="DI429" s="1" t="s">
        <v>69</v>
      </c>
      <c r="DJ429" s="1" t="s">
        <v>70</v>
      </c>
      <c r="DK429" s="1" t="s">
        <v>17</v>
      </c>
      <c r="DL429" s="1" t="s">
        <v>1</v>
      </c>
      <c r="DM429" s="1" t="s">
        <v>4</v>
      </c>
      <c r="DN429" s="1" t="s">
        <v>4</v>
      </c>
      <c r="DO429" s="1" t="s">
        <v>4</v>
      </c>
      <c r="DP429" s="1" t="s">
        <v>3</v>
      </c>
      <c r="DQ429" s="1" t="s">
        <v>3</v>
      </c>
      <c r="DR429" s="1" t="s">
        <v>3</v>
      </c>
      <c r="DS429" s="1" t="s">
        <v>3</v>
      </c>
      <c r="DT429" s="1" t="s">
        <v>17</v>
      </c>
      <c r="DU429" s="1" t="s">
        <v>3</v>
      </c>
    </row>
    <row r="430" spans="111:125">
      <c r="DG430">
        <v>4</v>
      </c>
      <c r="DH430" s="1" t="s">
        <v>9</v>
      </c>
      <c r="DI430" s="1" t="s">
        <v>71</v>
      </c>
      <c r="DJ430" s="1" t="s">
        <v>72</v>
      </c>
      <c r="DK430" s="1" t="s">
        <v>17</v>
      </c>
      <c r="DL430" s="1" t="s">
        <v>1</v>
      </c>
      <c r="DM430" s="1" t="s">
        <v>2</v>
      </c>
      <c r="DN430" s="1" t="s">
        <v>4</v>
      </c>
      <c r="DO430" s="1" t="s">
        <v>4</v>
      </c>
      <c r="DP430" s="1" t="s">
        <v>3</v>
      </c>
      <c r="DQ430" s="1" t="s">
        <v>3</v>
      </c>
      <c r="DR430" s="1" t="s">
        <v>3</v>
      </c>
      <c r="DS430" s="1" t="s">
        <v>3</v>
      </c>
      <c r="DT430" s="1" t="s">
        <v>17</v>
      </c>
      <c r="DU430" s="1" t="s">
        <v>3</v>
      </c>
    </row>
    <row r="431" spans="111:125">
      <c r="DG431">
        <v>4</v>
      </c>
      <c r="DH431" s="1" t="s">
        <v>9</v>
      </c>
      <c r="DI431" s="1" t="s">
        <v>73</v>
      </c>
      <c r="DJ431" s="1" t="s">
        <v>74</v>
      </c>
      <c r="DK431" s="1" t="s">
        <v>17</v>
      </c>
      <c r="DL431" s="1" t="s">
        <v>1</v>
      </c>
      <c r="DM431" s="1" t="s">
        <v>4</v>
      </c>
      <c r="DN431" s="1" t="s">
        <v>4</v>
      </c>
      <c r="DO431" s="1" t="s">
        <v>4</v>
      </c>
      <c r="DP431" s="1" t="s">
        <v>3</v>
      </c>
      <c r="DQ431" s="1" t="s">
        <v>3</v>
      </c>
      <c r="DR431" s="1" t="s">
        <v>3</v>
      </c>
      <c r="DS431" s="1" t="s">
        <v>3</v>
      </c>
      <c r="DT431" s="1" t="s">
        <v>17</v>
      </c>
      <c r="DU431" s="1" t="s">
        <v>3</v>
      </c>
    </row>
    <row r="432" spans="111:125">
      <c r="DG432">
        <v>4</v>
      </c>
      <c r="DH432" s="1" t="s">
        <v>9</v>
      </c>
      <c r="DI432" s="1" t="s">
        <v>75</v>
      </c>
      <c r="DJ432" s="1" t="s">
        <v>76</v>
      </c>
      <c r="DK432" s="1" t="s">
        <v>17</v>
      </c>
      <c r="DL432" s="1" t="s">
        <v>1</v>
      </c>
      <c r="DM432" s="1" t="s">
        <v>34</v>
      </c>
      <c r="DN432" s="1" t="s">
        <v>4</v>
      </c>
      <c r="DO432" s="1" t="s">
        <v>4</v>
      </c>
      <c r="DP432" s="1" t="s">
        <v>3</v>
      </c>
      <c r="DQ432" s="1" t="s">
        <v>3</v>
      </c>
      <c r="DR432" s="1" t="s">
        <v>3</v>
      </c>
      <c r="DS432" s="1" t="s">
        <v>3</v>
      </c>
      <c r="DT432" s="1" t="s">
        <v>17</v>
      </c>
      <c r="DU432" s="1" t="s">
        <v>3</v>
      </c>
    </row>
    <row r="433" spans="111:125">
      <c r="DG433">
        <v>4</v>
      </c>
      <c r="DH433" s="1" t="s">
        <v>9</v>
      </c>
      <c r="DI433" s="1" t="s">
        <v>77</v>
      </c>
      <c r="DJ433" s="1" t="s">
        <v>78</v>
      </c>
      <c r="DK433" s="1" t="s">
        <v>17</v>
      </c>
      <c r="DL433" s="1" t="s">
        <v>1</v>
      </c>
      <c r="DM433" s="1" t="s">
        <v>4</v>
      </c>
      <c r="DN433" s="1" t="s">
        <v>4</v>
      </c>
      <c r="DO433" s="1" t="s">
        <v>4</v>
      </c>
      <c r="DP433" s="1" t="s">
        <v>3</v>
      </c>
      <c r="DQ433" s="1" t="s">
        <v>3</v>
      </c>
      <c r="DR433" s="1" t="s">
        <v>3</v>
      </c>
      <c r="DS433" s="1" t="s">
        <v>3</v>
      </c>
      <c r="DT433" s="1" t="s">
        <v>17</v>
      </c>
      <c r="DU433" s="1" t="s">
        <v>3</v>
      </c>
    </row>
    <row r="434" spans="111:125">
      <c r="DG434">
        <v>4</v>
      </c>
      <c r="DH434" s="1" t="s">
        <v>9</v>
      </c>
      <c r="DI434" s="1" t="s">
        <v>79</v>
      </c>
      <c r="DJ434" s="1" t="s">
        <v>304</v>
      </c>
      <c r="DK434" s="1" t="s">
        <v>17</v>
      </c>
      <c r="DL434" s="1" t="s">
        <v>1</v>
      </c>
      <c r="DM434" s="1" t="s">
        <v>34</v>
      </c>
      <c r="DN434" s="1" t="s">
        <v>4</v>
      </c>
      <c r="DO434" s="1" t="s">
        <v>4</v>
      </c>
      <c r="DP434" s="1" t="s">
        <v>3</v>
      </c>
      <c r="DQ434" s="1" t="s">
        <v>3</v>
      </c>
      <c r="DR434" s="1" t="s">
        <v>3</v>
      </c>
      <c r="DS434" s="1" t="s">
        <v>3</v>
      </c>
      <c r="DT434" s="1" t="s">
        <v>17</v>
      </c>
      <c r="DU434" s="1" t="s">
        <v>3</v>
      </c>
    </row>
    <row r="435" spans="111:125">
      <c r="DG435">
        <v>4</v>
      </c>
      <c r="DH435" s="1" t="s">
        <v>9</v>
      </c>
      <c r="DI435" s="1" t="s">
        <v>305</v>
      </c>
      <c r="DJ435" s="1" t="s">
        <v>306</v>
      </c>
      <c r="DK435" s="1" t="s">
        <v>17</v>
      </c>
      <c r="DL435" s="1" t="s">
        <v>1</v>
      </c>
      <c r="DM435" s="1" t="s">
        <v>34</v>
      </c>
      <c r="DN435" s="1" t="s">
        <v>4</v>
      </c>
      <c r="DO435" s="1" t="s">
        <v>4</v>
      </c>
      <c r="DP435" s="1" t="s">
        <v>3</v>
      </c>
      <c r="DQ435" s="1" t="s">
        <v>3</v>
      </c>
      <c r="DR435" s="1" t="s">
        <v>3</v>
      </c>
      <c r="DS435" s="1" t="s">
        <v>3</v>
      </c>
      <c r="DT435" s="1" t="s">
        <v>17</v>
      </c>
      <c r="DU435" s="1" t="s">
        <v>3</v>
      </c>
    </row>
    <row r="436" spans="111:125">
      <c r="DG436">
        <v>4</v>
      </c>
      <c r="DH436" s="1" t="s">
        <v>9</v>
      </c>
      <c r="DI436" s="1" t="s">
        <v>80</v>
      </c>
      <c r="DJ436" s="1" t="s">
        <v>81</v>
      </c>
      <c r="DK436" s="1" t="s">
        <v>17</v>
      </c>
      <c r="DL436" s="1" t="s">
        <v>1</v>
      </c>
      <c r="DM436" s="1" t="s">
        <v>34</v>
      </c>
      <c r="DN436" s="1" t="s">
        <v>4</v>
      </c>
      <c r="DO436" s="1" t="s">
        <v>4</v>
      </c>
      <c r="DP436" s="1" t="s">
        <v>3</v>
      </c>
      <c r="DQ436" s="1" t="s">
        <v>3</v>
      </c>
      <c r="DR436" s="1" t="s">
        <v>3</v>
      </c>
      <c r="DS436" s="1" t="s">
        <v>3</v>
      </c>
      <c r="DT436" s="1" t="s">
        <v>17</v>
      </c>
      <c r="DU436" s="1" t="s">
        <v>3</v>
      </c>
    </row>
    <row r="437" spans="111:125">
      <c r="DG437">
        <v>4</v>
      </c>
      <c r="DH437" s="1" t="s">
        <v>9</v>
      </c>
      <c r="DI437" s="1" t="s">
        <v>307</v>
      </c>
      <c r="DJ437" s="1" t="s">
        <v>308</v>
      </c>
      <c r="DK437" s="1" t="s">
        <v>17</v>
      </c>
      <c r="DL437" s="1" t="s">
        <v>1</v>
      </c>
      <c r="DM437" s="1" t="s">
        <v>34</v>
      </c>
      <c r="DN437" s="1" t="s">
        <v>4</v>
      </c>
      <c r="DO437" s="1" t="s">
        <v>4</v>
      </c>
      <c r="DP437" s="1" t="s">
        <v>3</v>
      </c>
      <c r="DQ437" s="1" t="s">
        <v>3</v>
      </c>
      <c r="DR437" s="1" t="s">
        <v>3</v>
      </c>
      <c r="DS437" s="1" t="s">
        <v>3</v>
      </c>
      <c r="DT437" s="1" t="s">
        <v>17</v>
      </c>
      <c r="DU437" s="1" t="s">
        <v>3</v>
      </c>
    </row>
    <row r="438" spans="111:125">
      <c r="DG438">
        <v>4</v>
      </c>
      <c r="DH438" s="1" t="s">
        <v>9</v>
      </c>
      <c r="DI438" s="1" t="s">
        <v>25</v>
      </c>
      <c r="DJ438" s="1" t="s">
        <v>258</v>
      </c>
      <c r="DK438" s="1" t="s">
        <v>17</v>
      </c>
      <c r="DL438" s="1" t="s">
        <v>1</v>
      </c>
      <c r="DM438" s="1" t="s">
        <v>34</v>
      </c>
      <c r="DN438" s="1" t="s">
        <v>4</v>
      </c>
      <c r="DO438" s="1" t="s">
        <v>4</v>
      </c>
      <c r="DP438" s="1" t="s">
        <v>3</v>
      </c>
      <c r="DQ438" s="1" t="s">
        <v>3</v>
      </c>
      <c r="DR438" s="1" t="s">
        <v>3</v>
      </c>
      <c r="DS438" s="1" t="s">
        <v>3</v>
      </c>
      <c r="DT438" s="1" t="s">
        <v>17</v>
      </c>
      <c r="DU438" s="1" t="s">
        <v>3</v>
      </c>
    </row>
    <row r="439" spans="111:125">
      <c r="DG439">
        <v>4</v>
      </c>
      <c r="DH439" s="1" t="s">
        <v>9</v>
      </c>
      <c r="DI439" s="1" t="s">
        <v>82</v>
      </c>
      <c r="DJ439" s="1" t="s">
        <v>83</v>
      </c>
      <c r="DK439" s="1" t="s">
        <v>17</v>
      </c>
      <c r="DL439" s="1" t="s">
        <v>1</v>
      </c>
      <c r="DM439" s="1" t="s">
        <v>34</v>
      </c>
      <c r="DN439" s="1" t="s">
        <v>4</v>
      </c>
      <c r="DO439" s="1" t="s">
        <v>4</v>
      </c>
      <c r="DP439" s="1" t="s">
        <v>3</v>
      </c>
      <c r="DQ439" s="1" t="s">
        <v>3</v>
      </c>
      <c r="DR439" s="1" t="s">
        <v>3</v>
      </c>
      <c r="DS439" s="1" t="s">
        <v>3</v>
      </c>
      <c r="DT439" s="1" t="s">
        <v>17</v>
      </c>
      <c r="DU439" s="1" t="s">
        <v>3</v>
      </c>
    </row>
    <row r="440" spans="111:125">
      <c r="DG440">
        <v>4</v>
      </c>
      <c r="DH440" s="1" t="s">
        <v>9</v>
      </c>
      <c r="DI440" s="1" t="s">
        <v>84</v>
      </c>
      <c r="DJ440" s="1" t="s">
        <v>85</v>
      </c>
      <c r="DK440" s="1" t="s">
        <v>17</v>
      </c>
      <c r="DL440" s="1" t="s">
        <v>1</v>
      </c>
      <c r="DM440" s="1" t="s">
        <v>4</v>
      </c>
      <c r="DN440" s="1" t="s">
        <v>4</v>
      </c>
      <c r="DO440" s="1" t="s">
        <v>4</v>
      </c>
      <c r="DP440" s="1" t="s">
        <v>3</v>
      </c>
      <c r="DQ440" s="1" t="s">
        <v>3</v>
      </c>
      <c r="DR440" s="1" t="s">
        <v>3</v>
      </c>
      <c r="DS440" s="1" t="s">
        <v>3</v>
      </c>
      <c r="DT440" s="1" t="s">
        <v>17</v>
      </c>
      <c r="DU440" s="1" t="s">
        <v>3</v>
      </c>
    </row>
    <row r="441" spans="111:125">
      <c r="DG441">
        <v>4</v>
      </c>
      <c r="DH441" s="1" t="s">
        <v>9</v>
      </c>
      <c r="DI441" s="1" t="s">
        <v>309</v>
      </c>
      <c r="DJ441" s="1" t="s">
        <v>310</v>
      </c>
      <c r="DK441" s="1" t="s">
        <v>17</v>
      </c>
      <c r="DL441" s="1" t="s">
        <v>1</v>
      </c>
      <c r="DM441" s="1" t="s">
        <v>34</v>
      </c>
      <c r="DN441" s="1" t="s">
        <v>4</v>
      </c>
      <c r="DO441" s="1" t="s">
        <v>4</v>
      </c>
      <c r="DP441" s="1" t="s">
        <v>3</v>
      </c>
      <c r="DQ441" s="1" t="s">
        <v>3</v>
      </c>
      <c r="DR441" s="1" t="s">
        <v>3</v>
      </c>
      <c r="DS441" s="1" t="s">
        <v>3</v>
      </c>
      <c r="DT441" s="1" t="s">
        <v>17</v>
      </c>
      <c r="DU441" s="1" t="s">
        <v>3</v>
      </c>
    </row>
    <row r="442" spans="111:125">
      <c r="DG442">
        <v>4</v>
      </c>
      <c r="DH442" s="1" t="s">
        <v>9</v>
      </c>
      <c r="DI442" s="1" t="s">
        <v>86</v>
      </c>
      <c r="DJ442" s="1" t="s">
        <v>87</v>
      </c>
      <c r="DK442" s="1" t="s">
        <v>17</v>
      </c>
      <c r="DL442" s="1" t="s">
        <v>1</v>
      </c>
      <c r="DM442" s="1" t="s">
        <v>34</v>
      </c>
      <c r="DN442" s="1" t="s">
        <v>4</v>
      </c>
      <c r="DO442" s="1" t="s">
        <v>4</v>
      </c>
      <c r="DP442" s="1" t="s">
        <v>3</v>
      </c>
      <c r="DQ442" s="1" t="s">
        <v>3</v>
      </c>
      <c r="DR442" s="1" t="s">
        <v>3</v>
      </c>
      <c r="DS442" s="1" t="s">
        <v>3</v>
      </c>
      <c r="DT442" s="1" t="s">
        <v>17</v>
      </c>
      <c r="DU442" s="1" t="s">
        <v>3</v>
      </c>
    </row>
    <row r="443" spans="111:125">
      <c r="DG443">
        <v>4</v>
      </c>
      <c r="DH443" s="1" t="s">
        <v>9</v>
      </c>
      <c r="DI443" s="1" t="s">
        <v>88</v>
      </c>
      <c r="DJ443" s="1" t="s">
        <v>89</v>
      </c>
      <c r="DK443" s="1" t="s">
        <v>17</v>
      </c>
      <c r="DL443" s="1" t="s">
        <v>1</v>
      </c>
      <c r="DM443" s="1" t="s">
        <v>34</v>
      </c>
      <c r="DN443" s="1" t="s">
        <v>4</v>
      </c>
      <c r="DO443" s="1" t="s">
        <v>4</v>
      </c>
      <c r="DP443" s="1" t="s">
        <v>3</v>
      </c>
      <c r="DQ443" s="1" t="s">
        <v>3</v>
      </c>
      <c r="DR443" s="1" t="s">
        <v>3</v>
      </c>
      <c r="DS443" s="1" t="s">
        <v>3</v>
      </c>
      <c r="DT443" s="1" t="s">
        <v>17</v>
      </c>
      <c r="DU443" s="1" t="s">
        <v>3</v>
      </c>
    </row>
    <row r="444" spans="111:125">
      <c r="DG444">
        <v>4</v>
      </c>
      <c r="DH444" s="1" t="s">
        <v>9</v>
      </c>
      <c r="DI444" s="1" t="s">
        <v>90</v>
      </c>
      <c r="DJ444" s="1" t="s">
        <v>91</v>
      </c>
      <c r="DK444" s="1" t="s">
        <v>17</v>
      </c>
      <c r="DL444" s="1" t="s">
        <v>1</v>
      </c>
      <c r="DM444" s="1" t="s">
        <v>34</v>
      </c>
      <c r="DN444" s="1" t="s">
        <v>4</v>
      </c>
      <c r="DO444" s="1" t="s">
        <v>4</v>
      </c>
      <c r="DP444" s="1" t="s">
        <v>3</v>
      </c>
      <c r="DQ444" s="1" t="s">
        <v>3</v>
      </c>
      <c r="DR444" s="1" t="s">
        <v>3</v>
      </c>
      <c r="DS444" s="1" t="s">
        <v>3</v>
      </c>
      <c r="DT444" s="1" t="s">
        <v>17</v>
      </c>
      <c r="DU444" s="1" t="s">
        <v>3</v>
      </c>
    </row>
    <row r="445" spans="111:125">
      <c r="DG445">
        <v>4</v>
      </c>
      <c r="DH445" s="1" t="s">
        <v>9</v>
      </c>
      <c r="DI445" s="1" t="s">
        <v>311</v>
      </c>
      <c r="DJ445" s="1" t="s">
        <v>312</v>
      </c>
      <c r="DK445" s="1" t="s">
        <v>17</v>
      </c>
      <c r="DL445" s="1" t="s">
        <v>1</v>
      </c>
      <c r="DM445" s="1" t="s">
        <v>34</v>
      </c>
      <c r="DN445" s="1" t="s">
        <v>4</v>
      </c>
      <c r="DO445" s="1" t="s">
        <v>4</v>
      </c>
      <c r="DP445" s="1" t="s">
        <v>3</v>
      </c>
      <c r="DQ445" s="1" t="s">
        <v>3</v>
      </c>
      <c r="DR445" s="1" t="s">
        <v>3</v>
      </c>
      <c r="DS445" s="1" t="s">
        <v>3</v>
      </c>
      <c r="DT445" s="1" t="s">
        <v>17</v>
      </c>
      <c r="DU445" s="1" t="s">
        <v>3</v>
      </c>
    </row>
    <row r="446" spans="111:125">
      <c r="DG446">
        <v>4</v>
      </c>
      <c r="DH446" s="1" t="s">
        <v>9</v>
      </c>
      <c r="DI446" s="1" t="s">
        <v>313</v>
      </c>
      <c r="DJ446" s="1" t="s">
        <v>314</v>
      </c>
      <c r="DK446" s="1" t="s">
        <v>17</v>
      </c>
      <c r="DL446" s="1" t="s">
        <v>1</v>
      </c>
      <c r="DM446" s="1" t="s">
        <v>2</v>
      </c>
      <c r="DN446" s="1" t="s">
        <v>4</v>
      </c>
      <c r="DO446" s="1" t="s">
        <v>4</v>
      </c>
      <c r="DP446" s="1" t="s">
        <v>3</v>
      </c>
      <c r="DQ446" s="1" t="s">
        <v>3</v>
      </c>
      <c r="DR446" s="1" t="s">
        <v>3</v>
      </c>
      <c r="DS446" s="1" t="s">
        <v>3</v>
      </c>
      <c r="DT446" s="1" t="s">
        <v>17</v>
      </c>
      <c r="DU446" s="1" t="s">
        <v>3</v>
      </c>
    </row>
    <row r="447" spans="111:125">
      <c r="DG447">
        <v>4</v>
      </c>
      <c r="DH447" s="1" t="s">
        <v>9</v>
      </c>
      <c r="DI447" s="1" t="s">
        <v>315</v>
      </c>
      <c r="DJ447" s="1" t="s">
        <v>316</v>
      </c>
      <c r="DK447" s="1" t="s">
        <v>17</v>
      </c>
      <c r="DL447" s="1" t="s">
        <v>1</v>
      </c>
      <c r="DM447" s="1" t="s">
        <v>4</v>
      </c>
      <c r="DN447" s="1" t="s">
        <v>4</v>
      </c>
      <c r="DO447" s="1" t="s">
        <v>4</v>
      </c>
      <c r="DP447" s="1" t="s">
        <v>3</v>
      </c>
      <c r="DQ447" s="1" t="s">
        <v>3</v>
      </c>
      <c r="DR447" s="1" t="s">
        <v>3</v>
      </c>
      <c r="DS447" s="1" t="s">
        <v>3</v>
      </c>
      <c r="DT447" s="1" t="s">
        <v>17</v>
      </c>
      <c r="DU447" s="1" t="s">
        <v>3</v>
      </c>
    </row>
    <row r="448" spans="111:125">
      <c r="DG448">
        <v>4</v>
      </c>
      <c r="DH448" s="1" t="s">
        <v>9</v>
      </c>
      <c r="DI448" s="1" t="s">
        <v>92</v>
      </c>
      <c r="DJ448" s="1" t="s">
        <v>93</v>
      </c>
      <c r="DK448" s="1" t="s">
        <v>17</v>
      </c>
      <c r="DL448" s="1" t="s">
        <v>1</v>
      </c>
      <c r="DM448" s="1" t="s">
        <v>34</v>
      </c>
      <c r="DN448" s="1" t="s">
        <v>4</v>
      </c>
      <c r="DO448" s="1" t="s">
        <v>4</v>
      </c>
      <c r="DP448" s="1" t="s">
        <v>3</v>
      </c>
      <c r="DQ448" s="1" t="s">
        <v>3</v>
      </c>
      <c r="DR448" s="1" t="s">
        <v>3</v>
      </c>
      <c r="DS448" s="1" t="s">
        <v>3</v>
      </c>
      <c r="DT448" s="1" t="s">
        <v>17</v>
      </c>
      <c r="DU448" s="1" t="s">
        <v>3</v>
      </c>
    </row>
    <row r="449" spans="111:125">
      <c r="DG449">
        <v>4</v>
      </c>
      <c r="DH449" s="1" t="s">
        <v>9</v>
      </c>
      <c r="DI449" s="1" t="s">
        <v>94</v>
      </c>
      <c r="DJ449" s="1" t="s">
        <v>95</v>
      </c>
      <c r="DK449" s="1" t="s">
        <v>17</v>
      </c>
      <c r="DL449" s="1" t="s">
        <v>1</v>
      </c>
      <c r="DM449" s="1" t="s">
        <v>2</v>
      </c>
      <c r="DN449" s="1" t="s">
        <v>4</v>
      </c>
      <c r="DO449" s="1" t="s">
        <v>4</v>
      </c>
      <c r="DP449" s="1" t="s">
        <v>3</v>
      </c>
      <c r="DQ449" s="1" t="s">
        <v>3</v>
      </c>
      <c r="DR449" s="1" t="s">
        <v>3</v>
      </c>
      <c r="DS449" s="1" t="s">
        <v>3</v>
      </c>
      <c r="DT449" s="1" t="s">
        <v>17</v>
      </c>
      <c r="DU449" s="1" t="s">
        <v>3</v>
      </c>
    </row>
    <row r="450" spans="111:125">
      <c r="DG450">
        <v>4</v>
      </c>
      <c r="DH450" s="1" t="s">
        <v>9</v>
      </c>
      <c r="DI450" s="1" t="s">
        <v>96</v>
      </c>
      <c r="DJ450" s="1" t="s">
        <v>97</v>
      </c>
      <c r="DK450" s="1" t="s">
        <v>17</v>
      </c>
      <c r="DL450" s="1" t="s">
        <v>1</v>
      </c>
      <c r="DM450" s="1" t="s">
        <v>2</v>
      </c>
      <c r="DN450" s="1" t="s">
        <v>4</v>
      </c>
      <c r="DO450" s="1" t="s">
        <v>4</v>
      </c>
      <c r="DP450" s="1" t="s">
        <v>3</v>
      </c>
      <c r="DQ450" s="1" t="s">
        <v>3</v>
      </c>
      <c r="DR450" s="1" t="s">
        <v>3</v>
      </c>
      <c r="DS450" s="1" t="s">
        <v>3</v>
      </c>
      <c r="DT450" s="1" t="s">
        <v>17</v>
      </c>
      <c r="DU450" s="1" t="s">
        <v>3</v>
      </c>
    </row>
    <row r="451" spans="111:125">
      <c r="DG451">
        <v>4</v>
      </c>
      <c r="DH451" s="1" t="s">
        <v>9</v>
      </c>
      <c r="DI451" s="1" t="s">
        <v>98</v>
      </c>
      <c r="DJ451" s="1" t="s">
        <v>99</v>
      </c>
      <c r="DK451" s="1" t="s">
        <v>17</v>
      </c>
      <c r="DL451" s="1" t="s">
        <v>1</v>
      </c>
      <c r="DM451" s="1" t="s">
        <v>2</v>
      </c>
      <c r="DN451" s="1" t="s">
        <v>4</v>
      </c>
      <c r="DO451" s="1" t="s">
        <v>4</v>
      </c>
      <c r="DP451" s="1" t="s">
        <v>3</v>
      </c>
      <c r="DQ451" s="1" t="s">
        <v>3</v>
      </c>
      <c r="DR451" s="1" t="s">
        <v>3</v>
      </c>
      <c r="DS451" s="1" t="s">
        <v>3</v>
      </c>
      <c r="DT451" s="1" t="s">
        <v>17</v>
      </c>
      <c r="DU451" s="1" t="s">
        <v>3</v>
      </c>
    </row>
    <row r="452" spans="111:125">
      <c r="DG452">
        <v>4</v>
      </c>
      <c r="DH452" s="1" t="s">
        <v>9</v>
      </c>
      <c r="DI452" s="1" t="s">
        <v>100</v>
      </c>
      <c r="DJ452" s="1" t="s">
        <v>101</v>
      </c>
      <c r="DK452" s="1" t="s">
        <v>17</v>
      </c>
      <c r="DL452" s="1" t="s">
        <v>1</v>
      </c>
      <c r="DM452" s="1" t="s">
        <v>2</v>
      </c>
      <c r="DN452" s="1" t="s">
        <v>4</v>
      </c>
      <c r="DO452" s="1" t="s">
        <v>4</v>
      </c>
      <c r="DP452" s="1" t="s">
        <v>3</v>
      </c>
      <c r="DQ452" s="1" t="s">
        <v>3</v>
      </c>
      <c r="DR452" s="1" t="s">
        <v>3</v>
      </c>
      <c r="DS452" s="1" t="s">
        <v>3</v>
      </c>
      <c r="DT452" s="1" t="s">
        <v>17</v>
      </c>
      <c r="DU452" s="1" t="s">
        <v>3</v>
      </c>
    </row>
    <row r="453" spans="111:125">
      <c r="DG453">
        <v>4</v>
      </c>
      <c r="DH453" s="1" t="s">
        <v>9</v>
      </c>
      <c r="DI453" s="1" t="s">
        <v>102</v>
      </c>
      <c r="DJ453" s="1" t="s">
        <v>103</v>
      </c>
      <c r="DK453" s="1" t="s">
        <v>17</v>
      </c>
      <c r="DL453" s="1" t="s">
        <v>1</v>
      </c>
      <c r="DM453" s="1" t="s">
        <v>34</v>
      </c>
      <c r="DN453" s="1" t="s">
        <v>4</v>
      </c>
      <c r="DO453" s="1" t="s">
        <v>4</v>
      </c>
      <c r="DP453" s="1" t="s">
        <v>3</v>
      </c>
      <c r="DQ453" s="1" t="s">
        <v>3</v>
      </c>
      <c r="DR453" s="1" t="s">
        <v>3</v>
      </c>
      <c r="DS453" s="1" t="s">
        <v>3</v>
      </c>
      <c r="DT453" s="1" t="s">
        <v>17</v>
      </c>
      <c r="DU453" s="1" t="s">
        <v>3</v>
      </c>
    </row>
    <row r="454" spans="111:125">
      <c r="DG454">
        <v>4</v>
      </c>
      <c r="DH454" s="1" t="s">
        <v>9</v>
      </c>
      <c r="DI454" s="1" t="s">
        <v>104</v>
      </c>
      <c r="DJ454" s="1" t="s">
        <v>105</v>
      </c>
      <c r="DK454" s="1" t="s">
        <v>17</v>
      </c>
      <c r="DL454" s="1" t="s">
        <v>1</v>
      </c>
      <c r="DM454" s="1" t="s">
        <v>34</v>
      </c>
      <c r="DN454" s="1" t="s">
        <v>4</v>
      </c>
      <c r="DO454" s="1" t="s">
        <v>4</v>
      </c>
      <c r="DP454" s="1" t="s">
        <v>3</v>
      </c>
      <c r="DQ454" s="1" t="s">
        <v>3</v>
      </c>
      <c r="DR454" s="1" t="s">
        <v>3</v>
      </c>
      <c r="DS454" s="1" t="s">
        <v>3</v>
      </c>
      <c r="DT454" s="1" t="s">
        <v>17</v>
      </c>
      <c r="DU454" s="1" t="s">
        <v>3</v>
      </c>
    </row>
    <row r="455" spans="111:125">
      <c r="DG455">
        <v>4</v>
      </c>
      <c r="DH455" s="1" t="s">
        <v>9</v>
      </c>
      <c r="DI455" s="1" t="s">
        <v>106</v>
      </c>
      <c r="DJ455" s="1" t="s">
        <v>107</v>
      </c>
      <c r="DK455" s="1" t="s">
        <v>17</v>
      </c>
      <c r="DL455" s="1" t="s">
        <v>1</v>
      </c>
      <c r="DM455" s="1" t="s">
        <v>34</v>
      </c>
      <c r="DN455" s="1" t="s">
        <v>4</v>
      </c>
      <c r="DO455" s="1" t="s">
        <v>4</v>
      </c>
      <c r="DP455" s="1" t="s">
        <v>3</v>
      </c>
      <c r="DQ455" s="1" t="s">
        <v>3</v>
      </c>
      <c r="DR455" s="1" t="s">
        <v>3</v>
      </c>
      <c r="DS455" s="1" t="s">
        <v>3</v>
      </c>
      <c r="DT455" s="1" t="s">
        <v>17</v>
      </c>
      <c r="DU455" s="1" t="s">
        <v>3</v>
      </c>
    </row>
    <row r="456" spans="111:125">
      <c r="DG456">
        <v>4</v>
      </c>
      <c r="DH456" s="1" t="s">
        <v>9</v>
      </c>
      <c r="DI456" s="1" t="s">
        <v>108</v>
      </c>
      <c r="DJ456" s="1" t="s">
        <v>109</v>
      </c>
      <c r="DK456" s="1" t="s">
        <v>17</v>
      </c>
      <c r="DL456" s="1" t="s">
        <v>1</v>
      </c>
      <c r="DM456" s="1" t="s">
        <v>2</v>
      </c>
      <c r="DN456" s="1" t="s">
        <v>4</v>
      </c>
      <c r="DO456" s="1" t="s">
        <v>4</v>
      </c>
      <c r="DP456" s="1" t="s">
        <v>3</v>
      </c>
      <c r="DQ456" s="1" t="s">
        <v>3</v>
      </c>
      <c r="DR456" s="1" t="s">
        <v>3</v>
      </c>
      <c r="DS456" s="1" t="s">
        <v>3</v>
      </c>
      <c r="DT456" s="1" t="s">
        <v>17</v>
      </c>
      <c r="DU456" s="1" t="s">
        <v>3</v>
      </c>
    </row>
    <row r="457" spans="111:125">
      <c r="DG457">
        <v>4</v>
      </c>
      <c r="DH457" s="1" t="s">
        <v>9</v>
      </c>
      <c r="DI457" s="1" t="s">
        <v>110</v>
      </c>
      <c r="DJ457" s="1" t="s">
        <v>111</v>
      </c>
      <c r="DK457" s="1" t="s">
        <v>17</v>
      </c>
      <c r="DL457" s="1" t="s">
        <v>1</v>
      </c>
      <c r="DM457" s="1" t="s">
        <v>2</v>
      </c>
      <c r="DN457" s="1" t="s">
        <v>4</v>
      </c>
      <c r="DO457" s="1" t="s">
        <v>4</v>
      </c>
      <c r="DP457" s="1" t="s">
        <v>3</v>
      </c>
      <c r="DQ457" s="1" t="s">
        <v>3</v>
      </c>
      <c r="DR457" s="1" t="s">
        <v>3</v>
      </c>
      <c r="DS457" s="1" t="s">
        <v>3</v>
      </c>
      <c r="DT457" s="1" t="s">
        <v>17</v>
      </c>
      <c r="DU457" s="1" t="s">
        <v>3</v>
      </c>
    </row>
    <row r="458" spans="111:125">
      <c r="DG458">
        <v>4</v>
      </c>
      <c r="DH458" s="1" t="s">
        <v>9</v>
      </c>
      <c r="DI458" s="1" t="s">
        <v>112</v>
      </c>
      <c r="DJ458" s="1" t="s">
        <v>113</v>
      </c>
      <c r="DK458" s="1" t="s">
        <v>17</v>
      </c>
      <c r="DL458" s="1" t="s">
        <v>1</v>
      </c>
      <c r="DM458" s="1" t="s">
        <v>2</v>
      </c>
      <c r="DN458" s="1" t="s">
        <v>4</v>
      </c>
      <c r="DO458" s="1" t="s">
        <v>4</v>
      </c>
      <c r="DP458" s="1" t="s">
        <v>3</v>
      </c>
      <c r="DQ458" s="1" t="s">
        <v>3</v>
      </c>
      <c r="DR458" s="1" t="s">
        <v>3</v>
      </c>
      <c r="DS458" s="1" t="s">
        <v>3</v>
      </c>
      <c r="DT458" s="1" t="s">
        <v>17</v>
      </c>
      <c r="DU458" s="1" t="s">
        <v>3</v>
      </c>
    </row>
    <row r="459" spans="111:125">
      <c r="DG459">
        <v>4</v>
      </c>
      <c r="DH459" s="1" t="s">
        <v>9</v>
      </c>
      <c r="DI459" s="1" t="s">
        <v>114</v>
      </c>
      <c r="DJ459" s="1" t="s">
        <v>115</v>
      </c>
      <c r="DK459" s="1" t="s">
        <v>17</v>
      </c>
      <c r="DL459" s="1" t="s">
        <v>1</v>
      </c>
      <c r="DM459" s="1" t="s">
        <v>2</v>
      </c>
      <c r="DN459" s="1" t="s">
        <v>4</v>
      </c>
      <c r="DO459" s="1" t="s">
        <v>4</v>
      </c>
      <c r="DP459" s="1" t="s">
        <v>3</v>
      </c>
      <c r="DQ459" s="1" t="s">
        <v>3</v>
      </c>
      <c r="DR459" s="1" t="s">
        <v>3</v>
      </c>
      <c r="DS459" s="1" t="s">
        <v>3</v>
      </c>
      <c r="DT459" s="1" t="s">
        <v>17</v>
      </c>
      <c r="DU459" s="1" t="s">
        <v>3</v>
      </c>
    </row>
    <row r="460" spans="111:125">
      <c r="DG460">
        <v>4</v>
      </c>
      <c r="DH460" s="1" t="s">
        <v>9</v>
      </c>
      <c r="DI460" s="1" t="s">
        <v>507</v>
      </c>
      <c r="DJ460" s="1" t="s">
        <v>502</v>
      </c>
      <c r="DK460" s="1" t="s">
        <v>17</v>
      </c>
      <c r="DL460" s="1" t="s">
        <v>1</v>
      </c>
      <c r="DM460" s="1" t="s">
        <v>2</v>
      </c>
      <c r="DN460" s="1" t="s">
        <v>4</v>
      </c>
      <c r="DO460" s="1" t="s">
        <v>4</v>
      </c>
      <c r="DP460" s="1" t="s">
        <v>3</v>
      </c>
      <c r="DQ460" s="1" t="s">
        <v>3</v>
      </c>
      <c r="DR460" s="1" t="s">
        <v>3</v>
      </c>
      <c r="DS460" s="1" t="s">
        <v>3</v>
      </c>
      <c r="DT460" s="1" t="s">
        <v>17</v>
      </c>
      <c r="DU460" s="1" t="s">
        <v>3</v>
      </c>
    </row>
    <row r="461" spans="111:125">
      <c r="DG461">
        <v>4</v>
      </c>
      <c r="DH461" s="1" t="s">
        <v>9</v>
      </c>
      <c r="DI461" s="1" t="s">
        <v>508</v>
      </c>
      <c r="DJ461" s="1" t="s">
        <v>521</v>
      </c>
      <c r="DK461" s="1" t="s">
        <v>17</v>
      </c>
      <c r="DL461" s="1" t="s">
        <v>1</v>
      </c>
      <c r="DM461" s="1" t="s">
        <v>4</v>
      </c>
      <c r="DN461" s="1" t="s">
        <v>4</v>
      </c>
      <c r="DO461" s="1" t="s">
        <v>4</v>
      </c>
      <c r="DP461" s="1" t="s">
        <v>3</v>
      </c>
      <c r="DQ461" s="1" t="s">
        <v>3</v>
      </c>
      <c r="DR461" s="1" t="s">
        <v>3</v>
      </c>
      <c r="DS461" s="1" t="s">
        <v>3</v>
      </c>
      <c r="DT461" s="1" t="s">
        <v>17</v>
      </c>
      <c r="DU461" s="1" t="s">
        <v>3</v>
      </c>
    </row>
    <row r="462" spans="111:125">
      <c r="DG462">
        <v>4</v>
      </c>
      <c r="DH462" s="1" t="s">
        <v>8</v>
      </c>
      <c r="DI462" s="1" t="s">
        <v>37</v>
      </c>
      <c r="DJ462" s="1" t="s">
        <v>38</v>
      </c>
      <c r="DK462" s="1" t="s">
        <v>17</v>
      </c>
      <c r="DL462" s="1" t="s">
        <v>1</v>
      </c>
      <c r="DM462" s="1" t="s">
        <v>4</v>
      </c>
      <c r="DN462" s="1" t="s">
        <v>4</v>
      </c>
      <c r="DO462" s="1" t="s">
        <v>4</v>
      </c>
      <c r="DP462" s="1" t="s">
        <v>3</v>
      </c>
      <c r="DQ462" s="1" t="s">
        <v>3</v>
      </c>
      <c r="DR462" s="1" t="s">
        <v>3</v>
      </c>
      <c r="DS462" s="1" t="s">
        <v>3</v>
      </c>
      <c r="DT462" s="1" t="s">
        <v>17</v>
      </c>
      <c r="DU462" s="1" t="s">
        <v>3</v>
      </c>
    </row>
    <row r="463" spans="111:125">
      <c r="DG463">
        <v>4</v>
      </c>
      <c r="DH463" s="1" t="s">
        <v>8</v>
      </c>
      <c r="DI463" s="1" t="s">
        <v>272</v>
      </c>
      <c r="DJ463" s="1" t="s">
        <v>273</v>
      </c>
      <c r="DK463" s="1" t="s">
        <v>17</v>
      </c>
      <c r="DL463" s="1" t="s">
        <v>1</v>
      </c>
      <c r="DM463" s="1" t="s">
        <v>34</v>
      </c>
      <c r="DN463" s="1" t="s">
        <v>4</v>
      </c>
      <c r="DO463" s="1" t="s">
        <v>4</v>
      </c>
      <c r="DP463" s="1" t="s">
        <v>3</v>
      </c>
      <c r="DQ463" s="1" t="s">
        <v>3</v>
      </c>
      <c r="DR463" s="1" t="s">
        <v>3</v>
      </c>
      <c r="DS463" s="1" t="s">
        <v>3</v>
      </c>
      <c r="DT463" s="1" t="s">
        <v>17</v>
      </c>
      <c r="DU463" s="1" t="s">
        <v>3</v>
      </c>
    </row>
    <row r="464" spans="111:125">
      <c r="DG464">
        <v>4</v>
      </c>
      <c r="DH464" s="1" t="s">
        <v>8</v>
      </c>
      <c r="DI464" s="1" t="s">
        <v>274</v>
      </c>
      <c r="DJ464" s="1" t="s">
        <v>275</v>
      </c>
      <c r="DK464" s="1" t="s">
        <v>17</v>
      </c>
      <c r="DL464" s="1" t="s">
        <v>1</v>
      </c>
      <c r="DM464" s="1" t="s">
        <v>34</v>
      </c>
      <c r="DN464" s="1" t="s">
        <v>4</v>
      </c>
      <c r="DO464" s="1" t="s">
        <v>4</v>
      </c>
      <c r="DP464" s="1" t="s">
        <v>3</v>
      </c>
      <c r="DQ464" s="1" t="s">
        <v>3</v>
      </c>
      <c r="DR464" s="1" t="s">
        <v>3</v>
      </c>
      <c r="DS464" s="1" t="s">
        <v>3</v>
      </c>
      <c r="DT464" s="1" t="s">
        <v>17</v>
      </c>
      <c r="DU464" s="1" t="s">
        <v>3</v>
      </c>
    </row>
    <row r="465" spans="111:125">
      <c r="DG465">
        <v>4</v>
      </c>
      <c r="DH465" s="1" t="s">
        <v>8</v>
      </c>
      <c r="DI465" s="1" t="s">
        <v>242</v>
      </c>
      <c r="DJ465" s="1" t="s">
        <v>243</v>
      </c>
      <c r="DK465" s="1" t="s">
        <v>17</v>
      </c>
      <c r="DL465" s="1" t="s">
        <v>1</v>
      </c>
      <c r="DM465" s="1" t="s">
        <v>34</v>
      </c>
      <c r="DN465" s="1" t="s">
        <v>4</v>
      </c>
      <c r="DO465" s="1" t="s">
        <v>4</v>
      </c>
      <c r="DP465" s="1" t="s">
        <v>3</v>
      </c>
      <c r="DQ465" s="1" t="s">
        <v>3</v>
      </c>
      <c r="DR465" s="1" t="s">
        <v>3</v>
      </c>
      <c r="DS465" s="1" t="s">
        <v>3</v>
      </c>
      <c r="DT465" s="1" t="s">
        <v>17</v>
      </c>
      <c r="DU465" s="1" t="s">
        <v>3</v>
      </c>
    </row>
    <row r="466" spans="111:125">
      <c r="DG466">
        <v>4</v>
      </c>
      <c r="DH466" s="1" t="s">
        <v>8</v>
      </c>
      <c r="DI466" s="1" t="s">
        <v>276</v>
      </c>
      <c r="DJ466" s="1" t="s">
        <v>277</v>
      </c>
      <c r="DK466" s="1" t="s">
        <v>17</v>
      </c>
      <c r="DL466" s="1" t="s">
        <v>1</v>
      </c>
      <c r="DM466" s="1" t="s">
        <v>2</v>
      </c>
      <c r="DN466" s="1" t="s">
        <v>4</v>
      </c>
      <c r="DO466" s="1" t="s">
        <v>4</v>
      </c>
      <c r="DP466" s="1" t="s">
        <v>3</v>
      </c>
      <c r="DQ466" s="1" t="s">
        <v>3</v>
      </c>
      <c r="DR466" s="1" t="s">
        <v>3</v>
      </c>
      <c r="DS466" s="1" t="s">
        <v>3</v>
      </c>
      <c r="DT466" s="1" t="s">
        <v>17</v>
      </c>
      <c r="DU466" s="1" t="s">
        <v>3</v>
      </c>
    </row>
    <row r="467" spans="111:125">
      <c r="DG467">
        <v>4</v>
      </c>
      <c r="DH467" s="1" t="s">
        <v>8</v>
      </c>
      <c r="DI467" s="1" t="s">
        <v>39</v>
      </c>
      <c r="DJ467" s="1" t="s">
        <v>40</v>
      </c>
      <c r="DK467" s="1" t="s">
        <v>17</v>
      </c>
      <c r="DL467" s="1" t="s">
        <v>1</v>
      </c>
      <c r="DM467" s="1" t="s">
        <v>31</v>
      </c>
      <c r="DN467" s="1" t="s">
        <v>4</v>
      </c>
      <c r="DO467" s="1" t="s">
        <v>4</v>
      </c>
      <c r="DP467" s="1" t="s">
        <v>3</v>
      </c>
      <c r="DQ467" s="1" t="s">
        <v>3</v>
      </c>
      <c r="DR467" s="1" t="s">
        <v>3</v>
      </c>
      <c r="DS467" s="1" t="s">
        <v>3</v>
      </c>
      <c r="DT467" s="1" t="s">
        <v>17</v>
      </c>
      <c r="DU467" s="1" t="s">
        <v>3</v>
      </c>
    </row>
    <row r="468" spans="111:125">
      <c r="DG468">
        <v>4</v>
      </c>
      <c r="DH468" s="1" t="s">
        <v>8</v>
      </c>
      <c r="DI468" s="1" t="s">
        <v>41</v>
      </c>
      <c r="DJ468" s="1" t="s">
        <v>42</v>
      </c>
      <c r="DK468" s="1" t="s">
        <v>17</v>
      </c>
      <c r="DL468" s="1" t="s">
        <v>1</v>
      </c>
      <c r="DM468" s="1" t="s">
        <v>34</v>
      </c>
      <c r="DN468" s="1" t="s">
        <v>4</v>
      </c>
      <c r="DO468" s="1" t="s">
        <v>4</v>
      </c>
      <c r="DP468" s="1" t="s">
        <v>3</v>
      </c>
      <c r="DQ468" s="1" t="s">
        <v>3</v>
      </c>
      <c r="DR468" s="1" t="s">
        <v>3</v>
      </c>
      <c r="DS468" s="1" t="s">
        <v>3</v>
      </c>
      <c r="DT468" s="1" t="s">
        <v>17</v>
      </c>
      <c r="DU468" s="1" t="s">
        <v>3</v>
      </c>
    </row>
    <row r="469" spans="111:125">
      <c r="DG469">
        <v>4</v>
      </c>
      <c r="DH469" s="1" t="s">
        <v>8</v>
      </c>
      <c r="DI469" s="1" t="s">
        <v>278</v>
      </c>
      <c r="DJ469" s="1" t="s">
        <v>279</v>
      </c>
      <c r="DK469" s="1" t="s">
        <v>17</v>
      </c>
      <c r="DL469" s="1" t="s">
        <v>1</v>
      </c>
      <c r="DM469" s="1" t="s">
        <v>34</v>
      </c>
      <c r="DN469" s="1" t="s">
        <v>4</v>
      </c>
      <c r="DO469" s="1" t="s">
        <v>4</v>
      </c>
      <c r="DP469" s="1" t="s">
        <v>3</v>
      </c>
      <c r="DQ469" s="1" t="s">
        <v>3</v>
      </c>
      <c r="DR469" s="1" t="s">
        <v>3</v>
      </c>
      <c r="DS469" s="1" t="s">
        <v>3</v>
      </c>
      <c r="DT469" s="1" t="s">
        <v>17</v>
      </c>
      <c r="DU469" s="1" t="s">
        <v>3</v>
      </c>
    </row>
    <row r="470" spans="111:125">
      <c r="DG470">
        <v>4</v>
      </c>
      <c r="DH470" s="1" t="s">
        <v>8</v>
      </c>
      <c r="DI470" s="1" t="s">
        <v>43</v>
      </c>
      <c r="DJ470" s="1" t="s">
        <v>44</v>
      </c>
      <c r="DK470" s="1" t="s">
        <v>17</v>
      </c>
      <c r="DL470" s="1" t="s">
        <v>1</v>
      </c>
      <c r="DM470" s="1" t="s">
        <v>4</v>
      </c>
      <c r="DN470" s="1" t="s">
        <v>4</v>
      </c>
      <c r="DO470" s="1" t="s">
        <v>4</v>
      </c>
      <c r="DP470" s="1" t="s">
        <v>3</v>
      </c>
      <c r="DQ470" s="1" t="s">
        <v>3</v>
      </c>
      <c r="DR470" s="1" t="s">
        <v>3</v>
      </c>
      <c r="DS470" s="1" t="s">
        <v>3</v>
      </c>
      <c r="DT470" s="1" t="s">
        <v>17</v>
      </c>
      <c r="DU470" s="1" t="s">
        <v>3</v>
      </c>
    </row>
    <row r="471" spans="111:125">
      <c r="DG471">
        <v>4</v>
      </c>
      <c r="DH471" s="1" t="s">
        <v>8</v>
      </c>
      <c r="DI471" s="1" t="s">
        <v>45</v>
      </c>
      <c r="DJ471" s="1" t="s">
        <v>46</v>
      </c>
      <c r="DK471" s="1" t="s">
        <v>17</v>
      </c>
      <c r="DL471" s="1" t="s">
        <v>1</v>
      </c>
      <c r="DM471" s="1" t="s">
        <v>34</v>
      </c>
      <c r="DN471" s="1" t="s">
        <v>4</v>
      </c>
      <c r="DO471" s="1" t="s">
        <v>4</v>
      </c>
      <c r="DP471" s="1" t="s">
        <v>3</v>
      </c>
      <c r="DQ471" s="1" t="s">
        <v>3</v>
      </c>
      <c r="DR471" s="1" t="s">
        <v>3</v>
      </c>
      <c r="DS471" s="1" t="s">
        <v>3</v>
      </c>
      <c r="DT471" s="1" t="s">
        <v>17</v>
      </c>
      <c r="DU471" s="1" t="s">
        <v>3</v>
      </c>
    </row>
    <row r="472" spans="111:125">
      <c r="DG472">
        <v>4</v>
      </c>
      <c r="DH472" s="1" t="s">
        <v>8</v>
      </c>
      <c r="DI472" s="1" t="s">
        <v>47</v>
      </c>
      <c r="DJ472" s="1" t="s">
        <v>48</v>
      </c>
      <c r="DK472" s="1" t="s">
        <v>17</v>
      </c>
      <c r="DL472" s="1" t="s">
        <v>1</v>
      </c>
      <c r="DM472" s="1" t="s">
        <v>34</v>
      </c>
      <c r="DN472" s="1" t="s">
        <v>4</v>
      </c>
      <c r="DO472" s="1" t="s">
        <v>4</v>
      </c>
      <c r="DP472" s="1" t="s">
        <v>3</v>
      </c>
      <c r="DQ472" s="1" t="s">
        <v>3</v>
      </c>
      <c r="DR472" s="1" t="s">
        <v>3</v>
      </c>
      <c r="DS472" s="1" t="s">
        <v>3</v>
      </c>
      <c r="DT472" s="1" t="s">
        <v>17</v>
      </c>
      <c r="DU472" s="1" t="s">
        <v>3</v>
      </c>
    </row>
    <row r="473" spans="111:125">
      <c r="DG473">
        <v>4</v>
      </c>
      <c r="DH473" s="1" t="s">
        <v>8</v>
      </c>
      <c r="DI473" s="1" t="s">
        <v>49</v>
      </c>
      <c r="DJ473" s="1" t="s">
        <v>50</v>
      </c>
      <c r="DK473" s="1" t="s">
        <v>17</v>
      </c>
      <c r="DL473" s="1" t="s">
        <v>1</v>
      </c>
      <c r="DM473" s="1" t="s">
        <v>4</v>
      </c>
      <c r="DN473" s="1" t="s">
        <v>4</v>
      </c>
      <c r="DO473" s="1" t="s">
        <v>4</v>
      </c>
      <c r="DP473" s="1" t="s">
        <v>3</v>
      </c>
      <c r="DQ473" s="1" t="s">
        <v>3</v>
      </c>
      <c r="DR473" s="1" t="s">
        <v>3</v>
      </c>
      <c r="DS473" s="1" t="s">
        <v>3</v>
      </c>
      <c r="DT473" s="1" t="s">
        <v>17</v>
      </c>
      <c r="DU473" s="1" t="s">
        <v>3</v>
      </c>
    </row>
    <row r="474" spans="111:125">
      <c r="DG474">
        <v>4</v>
      </c>
      <c r="DH474" s="1" t="s">
        <v>8</v>
      </c>
      <c r="DI474" s="1" t="s">
        <v>51</v>
      </c>
      <c r="DJ474" s="1" t="s">
        <v>52</v>
      </c>
      <c r="DK474" s="1" t="s">
        <v>17</v>
      </c>
      <c r="DL474" s="1" t="s">
        <v>1</v>
      </c>
      <c r="DM474" s="1" t="s">
        <v>2</v>
      </c>
      <c r="DN474" s="1" t="s">
        <v>4</v>
      </c>
      <c r="DO474" s="1" t="s">
        <v>4</v>
      </c>
      <c r="DP474" s="1" t="s">
        <v>3</v>
      </c>
      <c r="DQ474" s="1" t="s">
        <v>3</v>
      </c>
      <c r="DR474" s="1" t="s">
        <v>3</v>
      </c>
      <c r="DS474" s="1" t="s">
        <v>3</v>
      </c>
      <c r="DT474" s="1" t="s">
        <v>17</v>
      </c>
      <c r="DU474" s="1" t="s">
        <v>3</v>
      </c>
    </row>
    <row r="475" spans="111:125">
      <c r="DG475">
        <v>4</v>
      </c>
      <c r="DH475" s="1" t="s">
        <v>8</v>
      </c>
      <c r="DI475" s="1" t="s">
        <v>53</v>
      </c>
      <c r="DJ475" s="1" t="s">
        <v>54</v>
      </c>
      <c r="DK475" s="1" t="s">
        <v>17</v>
      </c>
      <c r="DL475" s="1" t="s">
        <v>1</v>
      </c>
      <c r="DM475" s="1" t="s">
        <v>34</v>
      </c>
      <c r="DN475" s="1" t="s">
        <v>4</v>
      </c>
      <c r="DO475" s="1" t="s">
        <v>4</v>
      </c>
      <c r="DP475" s="1" t="s">
        <v>3</v>
      </c>
      <c r="DQ475" s="1" t="s">
        <v>3</v>
      </c>
      <c r="DR475" s="1" t="s">
        <v>3</v>
      </c>
      <c r="DS475" s="1" t="s">
        <v>3</v>
      </c>
      <c r="DT475" s="1" t="s">
        <v>17</v>
      </c>
      <c r="DU475" s="1" t="s">
        <v>3</v>
      </c>
    </row>
    <row r="476" spans="111:125">
      <c r="DG476">
        <v>4</v>
      </c>
      <c r="DH476" s="1" t="s">
        <v>8</v>
      </c>
      <c r="DI476" s="1" t="s">
        <v>55</v>
      </c>
      <c r="DJ476" s="1" t="s">
        <v>280</v>
      </c>
      <c r="DK476" s="1" t="s">
        <v>17</v>
      </c>
      <c r="DL476" s="1" t="s">
        <v>1</v>
      </c>
      <c r="DM476" s="1" t="s">
        <v>24</v>
      </c>
      <c r="DN476" s="1" t="s">
        <v>4</v>
      </c>
      <c r="DO476" s="1" t="s">
        <v>4</v>
      </c>
      <c r="DP476" s="1" t="s">
        <v>3</v>
      </c>
      <c r="DQ476" s="1" t="s">
        <v>3</v>
      </c>
      <c r="DR476" s="1" t="s">
        <v>3</v>
      </c>
      <c r="DS476" s="1" t="s">
        <v>3</v>
      </c>
      <c r="DT476" s="1" t="s">
        <v>17</v>
      </c>
      <c r="DU476" s="1" t="s">
        <v>3</v>
      </c>
    </row>
    <row r="477" spans="111:125">
      <c r="DG477">
        <v>4</v>
      </c>
      <c r="DH477" s="1" t="s">
        <v>8</v>
      </c>
      <c r="DI477" s="1" t="s">
        <v>281</v>
      </c>
      <c r="DJ477" s="1" t="s">
        <v>282</v>
      </c>
      <c r="DK477" s="1" t="s">
        <v>17</v>
      </c>
      <c r="DL477" s="1" t="s">
        <v>1</v>
      </c>
      <c r="DM477" s="1" t="s">
        <v>34</v>
      </c>
      <c r="DN477" s="1" t="s">
        <v>4</v>
      </c>
      <c r="DO477" s="1" t="s">
        <v>4</v>
      </c>
      <c r="DP477" s="1" t="s">
        <v>3</v>
      </c>
      <c r="DQ477" s="1" t="s">
        <v>3</v>
      </c>
      <c r="DR477" s="1" t="s">
        <v>3</v>
      </c>
      <c r="DS477" s="1" t="s">
        <v>3</v>
      </c>
      <c r="DT477" s="1" t="s">
        <v>17</v>
      </c>
      <c r="DU477" s="1" t="s">
        <v>3</v>
      </c>
    </row>
    <row r="478" spans="111:125">
      <c r="DG478">
        <v>4</v>
      </c>
      <c r="DH478" s="1" t="s">
        <v>8</v>
      </c>
      <c r="DI478" s="1" t="s">
        <v>283</v>
      </c>
      <c r="DJ478" s="1" t="s">
        <v>284</v>
      </c>
      <c r="DK478" s="1" t="s">
        <v>17</v>
      </c>
      <c r="DL478" s="1" t="s">
        <v>1</v>
      </c>
      <c r="DM478" s="1" t="s">
        <v>34</v>
      </c>
      <c r="DN478" s="1" t="s">
        <v>4</v>
      </c>
      <c r="DO478" s="1" t="s">
        <v>4</v>
      </c>
      <c r="DP478" s="1" t="s">
        <v>3</v>
      </c>
      <c r="DQ478" s="1" t="s">
        <v>3</v>
      </c>
      <c r="DR478" s="1" t="s">
        <v>3</v>
      </c>
      <c r="DS478" s="1" t="s">
        <v>3</v>
      </c>
      <c r="DT478" s="1" t="s">
        <v>17</v>
      </c>
      <c r="DU478" s="1" t="s">
        <v>3</v>
      </c>
    </row>
    <row r="479" spans="111:125">
      <c r="DG479">
        <v>4</v>
      </c>
      <c r="DH479" s="1" t="s">
        <v>8</v>
      </c>
      <c r="DI479" s="1" t="s">
        <v>56</v>
      </c>
      <c r="DJ479" s="1" t="s">
        <v>285</v>
      </c>
      <c r="DK479" s="1" t="s">
        <v>17</v>
      </c>
      <c r="DL479" s="1" t="s">
        <v>1</v>
      </c>
      <c r="DM479" s="1" t="s">
        <v>2</v>
      </c>
      <c r="DN479" s="1" t="s">
        <v>4</v>
      </c>
      <c r="DO479" s="1" t="s">
        <v>4</v>
      </c>
      <c r="DP479" s="1" t="s">
        <v>3</v>
      </c>
      <c r="DQ479" s="1" t="s">
        <v>3</v>
      </c>
      <c r="DR479" s="1" t="s">
        <v>3</v>
      </c>
      <c r="DS479" s="1" t="s">
        <v>3</v>
      </c>
      <c r="DT479" s="1" t="s">
        <v>17</v>
      </c>
      <c r="DU479" s="1" t="s">
        <v>3</v>
      </c>
    </row>
    <row r="480" spans="111:125">
      <c r="DG480">
        <v>4</v>
      </c>
      <c r="DH480" s="1" t="s">
        <v>8</v>
      </c>
      <c r="DI480" s="1" t="s">
        <v>286</v>
      </c>
      <c r="DJ480" s="1" t="s">
        <v>287</v>
      </c>
      <c r="DK480" s="1" t="s">
        <v>17</v>
      </c>
      <c r="DL480" s="1" t="s">
        <v>1</v>
      </c>
      <c r="DM480" s="1" t="s">
        <v>34</v>
      </c>
      <c r="DN480" s="1" t="s">
        <v>4</v>
      </c>
      <c r="DO480" s="1" t="s">
        <v>4</v>
      </c>
      <c r="DP480" s="1" t="s">
        <v>3</v>
      </c>
      <c r="DQ480" s="1" t="s">
        <v>3</v>
      </c>
      <c r="DR480" s="1" t="s">
        <v>3</v>
      </c>
      <c r="DS480" s="1" t="s">
        <v>3</v>
      </c>
      <c r="DT480" s="1" t="s">
        <v>17</v>
      </c>
      <c r="DU480" s="1" t="s">
        <v>3</v>
      </c>
    </row>
    <row r="481" spans="111:125">
      <c r="DG481">
        <v>4</v>
      </c>
      <c r="DH481" s="1" t="s">
        <v>8</v>
      </c>
      <c r="DI481" s="1" t="s">
        <v>288</v>
      </c>
      <c r="DJ481" s="1" t="s">
        <v>289</v>
      </c>
      <c r="DK481" s="1" t="s">
        <v>17</v>
      </c>
      <c r="DL481" s="1" t="s">
        <v>1</v>
      </c>
      <c r="DM481" s="1" t="s">
        <v>34</v>
      </c>
      <c r="DN481" s="1" t="s">
        <v>4</v>
      </c>
      <c r="DO481" s="1" t="s">
        <v>4</v>
      </c>
      <c r="DP481" s="1" t="s">
        <v>3</v>
      </c>
      <c r="DQ481" s="1" t="s">
        <v>3</v>
      </c>
      <c r="DR481" s="1" t="s">
        <v>3</v>
      </c>
      <c r="DS481" s="1" t="s">
        <v>3</v>
      </c>
      <c r="DT481" s="1" t="s">
        <v>17</v>
      </c>
      <c r="DU481" s="1" t="s">
        <v>3</v>
      </c>
    </row>
    <row r="482" spans="111:125">
      <c r="DG482">
        <v>4</v>
      </c>
      <c r="DH482" s="1" t="s">
        <v>8</v>
      </c>
      <c r="DI482" s="1" t="s">
        <v>57</v>
      </c>
      <c r="DJ482" s="1" t="s">
        <v>58</v>
      </c>
      <c r="DK482" s="1" t="s">
        <v>17</v>
      </c>
      <c r="DL482" s="1" t="s">
        <v>1</v>
      </c>
      <c r="DM482" s="1" t="s">
        <v>4</v>
      </c>
      <c r="DN482" s="1" t="s">
        <v>4</v>
      </c>
      <c r="DO482" s="1" t="s">
        <v>4</v>
      </c>
      <c r="DP482" s="1" t="s">
        <v>3</v>
      </c>
      <c r="DQ482" s="1" t="s">
        <v>3</v>
      </c>
      <c r="DR482" s="1" t="s">
        <v>3</v>
      </c>
      <c r="DS482" s="1" t="s">
        <v>3</v>
      </c>
      <c r="DT482" s="1" t="s">
        <v>17</v>
      </c>
      <c r="DU482" s="1" t="s">
        <v>3</v>
      </c>
    </row>
    <row r="483" spans="111:125">
      <c r="DG483">
        <v>4</v>
      </c>
      <c r="DH483" s="1" t="s">
        <v>8</v>
      </c>
      <c r="DI483" s="1" t="s">
        <v>59</v>
      </c>
      <c r="DJ483" s="1" t="s">
        <v>60</v>
      </c>
      <c r="DK483" s="1" t="s">
        <v>17</v>
      </c>
      <c r="DL483" s="1" t="s">
        <v>1</v>
      </c>
      <c r="DM483" s="1" t="s">
        <v>2</v>
      </c>
      <c r="DN483" s="1" t="s">
        <v>4</v>
      </c>
      <c r="DO483" s="1" t="s">
        <v>4</v>
      </c>
      <c r="DP483" s="1" t="s">
        <v>3</v>
      </c>
      <c r="DQ483" s="1" t="s">
        <v>3</v>
      </c>
      <c r="DR483" s="1" t="s">
        <v>3</v>
      </c>
      <c r="DS483" s="1" t="s">
        <v>3</v>
      </c>
      <c r="DT483" s="1" t="s">
        <v>17</v>
      </c>
      <c r="DU483" s="1" t="s">
        <v>3</v>
      </c>
    </row>
    <row r="484" spans="111:125">
      <c r="DG484">
        <v>4</v>
      </c>
      <c r="DH484" s="1" t="s">
        <v>8</v>
      </c>
      <c r="DI484" s="1" t="s">
        <v>290</v>
      </c>
      <c r="DJ484" s="1" t="s">
        <v>291</v>
      </c>
      <c r="DK484" s="1" t="s">
        <v>17</v>
      </c>
      <c r="DL484" s="1" t="s">
        <v>1</v>
      </c>
      <c r="DM484" s="1" t="s">
        <v>34</v>
      </c>
      <c r="DN484" s="1" t="s">
        <v>4</v>
      </c>
      <c r="DO484" s="1" t="s">
        <v>4</v>
      </c>
      <c r="DP484" s="1" t="s">
        <v>3</v>
      </c>
      <c r="DQ484" s="1" t="s">
        <v>3</v>
      </c>
      <c r="DR484" s="1" t="s">
        <v>3</v>
      </c>
      <c r="DS484" s="1" t="s">
        <v>3</v>
      </c>
      <c r="DT484" s="1" t="s">
        <v>17</v>
      </c>
      <c r="DU484" s="1" t="s">
        <v>3</v>
      </c>
    </row>
    <row r="485" spans="111:125">
      <c r="DG485">
        <v>4</v>
      </c>
      <c r="DH485" s="1" t="s">
        <v>8</v>
      </c>
      <c r="DI485" s="1" t="s">
        <v>292</v>
      </c>
      <c r="DJ485" s="1" t="s">
        <v>293</v>
      </c>
      <c r="DK485" s="1" t="s">
        <v>17</v>
      </c>
      <c r="DL485" s="1" t="s">
        <v>1</v>
      </c>
      <c r="DM485" s="1" t="s">
        <v>2</v>
      </c>
      <c r="DN485" s="1" t="s">
        <v>4</v>
      </c>
      <c r="DO485" s="1" t="s">
        <v>4</v>
      </c>
      <c r="DP485" s="1" t="s">
        <v>3</v>
      </c>
      <c r="DQ485" s="1" t="s">
        <v>3</v>
      </c>
      <c r="DR485" s="1" t="s">
        <v>3</v>
      </c>
      <c r="DS485" s="1" t="s">
        <v>3</v>
      </c>
      <c r="DT485" s="1" t="s">
        <v>17</v>
      </c>
      <c r="DU485" s="1" t="s">
        <v>3</v>
      </c>
    </row>
    <row r="486" spans="111:125">
      <c r="DG486">
        <v>4</v>
      </c>
      <c r="DH486" s="1" t="s">
        <v>8</v>
      </c>
      <c r="DI486" s="1" t="s">
        <v>294</v>
      </c>
      <c r="DJ486" s="1" t="s">
        <v>295</v>
      </c>
      <c r="DK486" s="1" t="s">
        <v>17</v>
      </c>
      <c r="DL486" s="1" t="s">
        <v>1</v>
      </c>
      <c r="DM486" s="1" t="s">
        <v>2</v>
      </c>
      <c r="DN486" s="1" t="s">
        <v>4</v>
      </c>
      <c r="DO486" s="1" t="s">
        <v>4</v>
      </c>
      <c r="DP486" s="1" t="s">
        <v>3</v>
      </c>
      <c r="DQ486" s="1" t="s">
        <v>3</v>
      </c>
      <c r="DR486" s="1" t="s">
        <v>3</v>
      </c>
      <c r="DS486" s="1" t="s">
        <v>3</v>
      </c>
      <c r="DT486" s="1" t="s">
        <v>17</v>
      </c>
      <c r="DU486" s="1" t="s">
        <v>3</v>
      </c>
    </row>
    <row r="487" spans="111:125">
      <c r="DG487">
        <v>4</v>
      </c>
      <c r="DH487" s="1" t="s">
        <v>8</v>
      </c>
      <c r="DI487" s="1" t="s">
        <v>296</v>
      </c>
      <c r="DJ487" s="1" t="s">
        <v>297</v>
      </c>
      <c r="DK487" s="1" t="s">
        <v>17</v>
      </c>
      <c r="DL487" s="1" t="s">
        <v>1</v>
      </c>
      <c r="DM487" s="1" t="s">
        <v>2</v>
      </c>
      <c r="DN487" s="1" t="s">
        <v>4</v>
      </c>
      <c r="DO487" s="1" t="s">
        <v>4</v>
      </c>
      <c r="DP487" s="1" t="s">
        <v>3</v>
      </c>
      <c r="DQ487" s="1" t="s">
        <v>3</v>
      </c>
      <c r="DR487" s="1" t="s">
        <v>3</v>
      </c>
      <c r="DS487" s="1" t="s">
        <v>3</v>
      </c>
      <c r="DT487" s="1" t="s">
        <v>17</v>
      </c>
      <c r="DU487" s="1" t="s">
        <v>3</v>
      </c>
    </row>
    <row r="488" spans="111:125">
      <c r="DG488">
        <v>4</v>
      </c>
      <c r="DH488" s="1" t="s">
        <v>8</v>
      </c>
      <c r="DI488" s="1" t="s">
        <v>61</v>
      </c>
      <c r="DJ488" s="1" t="s">
        <v>62</v>
      </c>
      <c r="DK488" s="1" t="s">
        <v>17</v>
      </c>
      <c r="DL488" s="1" t="s">
        <v>1</v>
      </c>
      <c r="DM488" s="1" t="s">
        <v>34</v>
      </c>
      <c r="DN488" s="1" t="s">
        <v>4</v>
      </c>
      <c r="DO488" s="1" t="s">
        <v>4</v>
      </c>
      <c r="DP488" s="1" t="s">
        <v>3</v>
      </c>
      <c r="DQ488" s="1" t="s">
        <v>3</v>
      </c>
      <c r="DR488" s="1" t="s">
        <v>3</v>
      </c>
      <c r="DS488" s="1" t="s">
        <v>3</v>
      </c>
      <c r="DT488" s="1" t="s">
        <v>17</v>
      </c>
      <c r="DU488" s="1" t="s">
        <v>3</v>
      </c>
    </row>
    <row r="489" spans="111:125">
      <c r="DG489">
        <v>4</v>
      </c>
      <c r="DH489" s="1" t="s">
        <v>8</v>
      </c>
      <c r="DI489" s="1" t="s">
        <v>298</v>
      </c>
      <c r="DJ489" s="1" t="s">
        <v>299</v>
      </c>
      <c r="DK489" s="1" t="s">
        <v>17</v>
      </c>
      <c r="DL489" s="1" t="s">
        <v>1</v>
      </c>
      <c r="DM489" s="1" t="s">
        <v>4</v>
      </c>
      <c r="DN489" s="1" t="s">
        <v>4</v>
      </c>
      <c r="DO489" s="1" t="s">
        <v>4</v>
      </c>
      <c r="DP489" s="1" t="s">
        <v>3</v>
      </c>
      <c r="DQ489" s="1" t="s">
        <v>3</v>
      </c>
      <c r="DR489" s="1" t="s">
        <v>3</v>
      </c>
      <c r="DS489" s="1" t="s">
        <v>3</v>
      </c>
      <c r="DT489" s="1" t="s">
        <v>17</v>
      </c>
      <c r="DU489" s="1" t="s">
        <v>3</v>
      </c>
    </row>
    <row r="490" spans="111:125">
      <c r="DG490">
        <v>4</v>
      </c>
      <c r="DH490" s="1" t="s">
        <v>8</v>
      </c>
      <c r="DI490" s="1" t="s">
        <v>63</v>
      </c>
      <c r="DJ490" s="1" t="s">
        <v>64</v>
      </c>
      <c r="DK490" s="1" t="s">
        <v>17</v>
      </c>
      <c r="DL490" s="1" t="s">
        <v>1</v>
      </c>
      <c r="DM490" s="1" t="s">
        <v>34</v>
      </c>
      <c r="DN490" s="1" t="s">
        <v>4</v>
      </c>
      <c r="DO490" s="1" t="s">
        <v>4</v>
      </c>
      <c r="DP490" s="1" t="s">
        <v>3</v>
      </c>
      <c r="DQ490" s="1" t="s">
        <v>3</v>
      </c>
      <c r="DR490" s="1" t="s">
        <v>3</v>
      </c>
      <c r="DS490" s="1" t="s">
        <v>3</v>
      </c>
      <c r="DT490" s="1" t="s">
        <v>17</v>
      </c>
      <c r="DU490" s="1" t="s">
        <v>3</v>
      </c>
    </row>
    <row r="491" spans="111:125">
      <c r="DG491">
        <v>4</v>
      </c>
      <c r="DH491" s="1" t="s">
        <v>8</v>
      </c>
      <c r="DI491" s="1" t="s">
        <v>254</v>
      </c>
      <c r="DJ491" s="1" t="s">
        <v>255</v>
      </c>
      <c r="DK491" s="1" t="s">
        <v>17</v>
      </c>
      <c r="DL491" s="1" t="s">
        <v>1</v>
      </c>
      <c r="DM491" s="1" t="s">
        <v>2</v>
      </c>
      <c r="DN491" s="1" t="s">
        <v>4</v>
      </c>
      <c r="DO491" s="1" t="s">
        <v>4</v>
      </c>
      <c r="DP491" s="1" t="s">
        <v>3</v>
      </c>
      <c r="DQ491" s="1" t="s">
        <v>3</v>
      </c>
      <c r="DR491" s="1" t="s">
        <v>3</v>
      </c>
      <c r="DS491" s="1" t="s">
        <v>3</v>
      </c>
      <c r="DT491" s="1" t="s">
        <v>17</v>
      </c>
      <c r="DU491" s="1" t="s">
        <v>3</v>
      </c>
    </row>
    <row r="492" spans="111:125">
      <c r="DG492">
        <v>4</v>
      </c>
      <c r="DH492" s="1" t="s">
        <v>8</v>
      </c>
      <c r="DI492" s="1" t="s">
        <v>65</v>
      </c>
      <c r="DJ492" s="1" t="s">
        <v>66</v>
      </c>
      <c r="DK492" s="1" t="s">
        <v>17</v>
      </c>
      <c r="DL492" s="1" t="s">
        <v>1</v>
      </c>
      <c r="DM492" s="1" t="s">
        <v>34</v>
      </c>
      <c r="DN492" s="1" t="s">
        <v>4</v>
      </c>
      <c r="DO492" s="1" t="s">
        <v>4</v>
      </c>
      <c r="DP492" s="1" t="s">
        <v>3</v>
      </c>
      <c r="DQ492" s="1" t="s">
        <v>3</v>
      </c>
      <c r="DR492" s="1" t="s">
        <v>3</v>
      </c>
      <c r="DS492" s="1" t="s">
        <v>3</v>
      </c>
      <c r="DT492" s="1" t="s">
        <v>17</v>
      </c>
      <c r="DU492" s="1" t="s">
        <v>3</v>
      </c>
    </row>
    <row r="493" spans="111:125">
      <c r="DG493">
        <v>4</v>
      </c>
      <c r="DH493" s="1" t="s">
        <v>8</v>
      </c>
      <c r="DI493" s="1" t="s">
        <v>67</v>
      </c>
      <c r="DJ493" s="1" t="s">
        <v>68</v>
      </c>
      <c r="DK493" s="1" t="s">
        <v>17</v>
      </c>
      <c r="DL493" s="1" t="s">
        <v>1</v>
      </c>
      <c r="DM493" s="1" t="s">
        <v>34</v>
      </c>
      <c r="DN493" s="1" t="s">
        <v>4</v>
      </c>
      <c r="DO493" s="1" t="s">
        <v>4</v>
      </c>
      <c r="DP493" s="1" t="s">
        <v>3</v>
      </c>
      <c r="DQ493" s="1" t="s">
        <v>3</v>
      </c>
      <c r="DR493" s="1" t="s">
        <v>3</v>
      </c>
      <c r="DS493" s="1" t="s">
        <v>3</v>
      </c>
      <c r="DT493" s="1" t="s">
        <v>17</v>
      </c>
      <c r="DU493" s="1" t="s">
        <v>3</v>
      </c>
    </row>
    <row r="494" spans="111:125">
      <c r="DG494">
        <v>4</v>
      </c>
      <c r="DH494" s="1" t="s">
        <v>8</v>
      </c>
      <c r="DI494" s="1" t="s">
        <v>300</v>
      </c>
      <c r="DJ494" s="1" t="s">
        <v>301</v>
      </c>
      <c r="DK494" s="1" t="s">
        <v>17</v>
      </c>
      <c r="DL494" s="1" t="s">
        <v>1</v>
      </c>
      <c r="DM494" s="1" t="s">
        <v>34</v>
      </c>
      <c r="DN494" s="1" t="s">
        <v>4</v>
      </c>
      <c r="DO494" s="1" t="s">
        <v>4</v>
      </c>
      <c r="DP494" s="1" t="s">
        <v>3</v>
      </c>
      <c r="DQ494" s="1" t="s">
        <v>3</v>
      </c>
      <c r="DR494" s="1" t="s">
        <v>3</v>
      </c>
      <c r="DS494" s="1" t="s">
        <v>3</v>
      </c>
      <c r="DT494" s="1" t="s">
        <v>17</v>
      </c>
      <c r="DU494" s="1" t="s">
        <v>3</v>
      </c>
    </row>
    <row r="495" spans="111:125">
      <c r="DG495">
        <v>4</v>
      </c>
      <c r="DH495" s="1" t="s">
        <v>8</v>
      </c>
      <c r="DI495" s="1" t="s">
        <v>302</v>
      </c>
      <c r="DJ495" s="1" t="s">
        <v>303</v>
      </c>
      <c r="DK495" s="1" t="s">
        <v>17</v>
      </c>
      <c r="DL495" s="1" t="s">
        <v>1</v>
      </c>
      <c r="DM495" s="1" t="s">
        <v>34</v>
      </c>
      <c r="DN495" s="1" t="s">
        <v>4</v>
      </c>
      <c r="DO495" s="1" t="s">
        <v>4</v>
      </c>
      <c r="DP495" s="1" t="s">
        <v>3</v>
      </c>
      <c r="DQ495" s="1" t="s">
        <v>3</v>
      </c>
      <c r="DR495" s="1" t="s">
        <v>3</v>
      </c>
      <c r="DS495" s="1" t="s">
        <v>3</v>
      </c>
      <c r="DT495" s="1" t="s">
        <v>17</v>
      </c>
      <c r="DU495" s="1" t="s">
        <v>3</v>
      </c>
    </row>
    <row r="496" spans="111:125">
      <c r="DG496">
        <v>4</v>
      </c>
      <c r="DH496" s="1" t="s">
        <v>8</v>
      </c>
      <c r="DI496" s="1" t="s">
        <v>69</v>
      </c>
      <c r="DJ496" s="1" t="s">
        <v>70</v>
      </c>
      <c r="DK496" s="1" t="s">
        <v>17</v>
      </c>
      <c r="DL496" s="1" t="s">
        <v>1</v>
      </c>
      <c r="DM496" s="1" t="s">
        <v>4</v>
      </c>
      <c r="DN496" s="1" t="s">
        <v>4</v>
      </c>
      <c r="DO496" s="1" t="s">
        <v>4</v>
      </c>
      <c r="DP496" s="1" t="s">
        <v>3</v>
      </c>
      <c r="DQ496" s="1" t="s">
        <v>3</v>
      </c>
      <c r="DR496" s="1" t="s">
        <v>3</v>
      </c>
      <c r="DS496" s="1" t="s">
        <v>3</v>
      </c>
      <c r="DT496" s="1" t="s">
        <v>17</v>
      </c>
      <c r="DU496" s="1" t="s">
        <v>3</v>
      </c>
    </row>
    <row r="497" spans="111:125">
      <c r="DG497">
        <v>4</v>
      </c>
      <c r="DH497" s="1" t="s">
        <v>8</v>
      </c>
      <c r="DI497" s="1" t="s">
        <v>71</v>
      </c>
      <c r="DJ497" s="1" t="s">
        <v>72</v>
      </c>
      <c r="DK497" s="1" t="s">
        <v>17</v>
      </c>
      <c r="DL497" s="1" t="s">
        <v>1</v>
      </c>
      <c r="DM497" s="1" t="s">
        <v>2</v>
      </c>
      <c r="DN497" s="1" t="s">
        <v>4</v>
      </c>
      <c r="DO497" s="1" t="s">
        <v>4</v>
      </c>
      <c r="DP497" s="1" t="s">
        <v>3</v>
      </c>
      <c r="DQ497" s="1" t="s">
        <v>3</v>
      </c>
      <c r="DR497" s="1" t="s">
        <v>3</v>
      </c>
      <c r="DS497" s="1" t="s">
        <v>3</v>
      </c>
      <c r="DT497" s="1" t="s">
        <v>17</v>
      </c>
      <c r="DU497" s="1" t="s">
        <v>3</v>
      </c>
    </row>
    <row r="498" spans="111:125">
      <c r="DG498">
        <v>4</v>
      </c>
      <c r="DH498" s="1" t="s">
        <v>8</v>
      </c>
      <c r="DI498" s="1" t="s">
        <v>73</v>
      </c>
      <c r="DJ498" s="1" t="s">
        <v>74</v>
      </c>
      <c r="DK498" s="1" t="s">
        <v>17</v>
      </c>
      <c r="DL498" s="1" t="s">
        <v>1</v>
      </c>
      <c r="DM498" s="1" t="s">
        <v>4</v>
      </c>
      <c r="DN498" s="1" t="s">
        <v>4</v>
      </c>
      <c r="DO498" s="1" t="s">
        <v>4</v>
      </c>
      <c r="DP498" s="1" t="s">
        <v>3</v>
      </c>
      <c r="DQ498" s="1" t="s">
        <v>3</v>
      </c>
      <c r="DR498" s="1" t="s">
        <v>3</v>
      </c>
      <c r="DS498" s="1" t="s">
        <v>3</v>
      </c>
      <c r="DT498" s="1" t="s">
        <v>17</v>
      </c>
      <c r="DU498" s="1" t="s">
        <v>3</v>
      </c>
    </row>
    <row r="499" spans="111:125">
      <c r="DG499">
        <v>4</v>
      </c>
      <c r="DH499" s="1" t="s">
        <v>8</v>
      </c>
      <c r="DI499" s="1" t="s">
        <v>75</v>
      </c>
      <c r="DJ499" s="1" t="s">
        <v>76</v>
      </c>
      <c r="DK499" s="1" t="s">
        <v>17</v>
      </c>
      <c r="DL499" s="1" t="s">
        <v>1</v>
      </c>
      <c r="DM499" s="1" t="s">
        <v>34</v>
      </c>
      <c r="DN499" s="1" t="s">
        <v>4</v>
      </c>
      <c r="DO499" s="1" t="s">
        <v>4</v>
      </c>
      <c r="DP499" s="1" t="s">
        <v>3</v>
      </c>
      <c r="DQ499" s="1" t="s">
        <v>3</v>
      </c>
      <c r="DR499" s="1" t="s">
        <v>3</v>
      </c>
      <c r="DS499" s="1" t="s">
        <v>3</v>
      </c>
      <c r="DT499" s="1" t="s">
        <v>17</v>
      </c>
      <c r="DU499" s="1" t="s">
        <v>3</v>
      </c>
    </row>
    <row r="500" spans="111:125">
      <c r="DG500">
        <v>4</v>
      </c>
      <c r="DH500" s="1" t="s">
        <v>8</v>
      </c>
      <c r="DI500" s="1" t="s">
        <v>77</v>
      </c>
      <c r="DJ500" s="1" t="s">
        <v>78</v>
      </c>
      <c r="DK500" s="1" t="s">
        <v>17</v>
      </c>
      <c r="DL500" s="1" t="s">
        <v>1</v>
      </c>
      <c r="DM500" s="1" t="s">
        <v>4</v>
      </c>
      <c r="DN500" s="1" t="s">
        <v>4</v>
      </c>
      <c r="DO500" s="1" t="s">
        <v>4</v>
      </c>
      <c r="DP500" s="1" t="s">
        <v>3</v>
      </c>
      <c r="DQ500" s="1" t="s">
        <v>3</v>
      </c>
      <c r="DR500" s="1" t="s">
        <v>3</v>
      </c>
      <c r="DS500" s="1" t="s">
        <v>3</v>
      </c>
      <c r="DT500" s="1" t="s">
        <v>17</v>
      </c>
      <c r="DU500" s="1" t="s">
        <v>3</v>
      </c>
    </row>
    <row r="501" spans="111:125">
      <c r="DG501">
        <v>4</v>
      </c>
      <c r="DH501" s="1" t="s">
        <v>8</v>
      </c>
      <c r="DI501" s="1" t="s">
        <v>79</v>
      </c>
      <c r="DJ501" s="1" t="s">
        <v>304</v>
      </c>
      <c r="DK501" s="1" t="s">
        <v>17</v>
      </c>
      <c r="DL501" s="1" t="s">
        <v>1</v>
      </c>
      <c r="DM501" s="1" t="s">
        <v>34</v>
      </c>
      <c r="DN501" s="1" t="s">
        <v>4</v>
      </c>
      <c r="DO501" s="1" t="s">
        <v>4</v>
      </c>
      <c r="DP501" s="1" t="s">
        <v>3</v>
      </c>
      <c r="DQ501" s="1" t="s">
        <v>3</v>
      </c>
      <c r="DR501" s="1" t="s">
        <v>3</v>
      </c>
      <c r="DS501" s="1" t="s">
        <v>3</v>
      </c>
      <c r="DT501" s="1" t="s">
        <v>17</v>
      </c>
      <c r="DU501" s="1" t="s">
        <v>3</v>
      </c>
    </row>
    <row r="502" spans="111:125">
      <c r="DG502">
        <v>4</v>
      </c>
      <c r="DH502" s="1" t="s">
        <v>8</v>
      </c>
      <c r="DI502" s="1" t="s">
        <v>305</v>
      </c>
      <c r="DJ502" s="1" t="s">
        <v>306</v>
      </c>
      <c r="DK502" s="1" t="s">
        <v>17</v>
      </c>
      <c r="DL502" s="1" t="s">
        <v>1</v>
      </c>
      <c r="DM502" s="1" t="s">
        <v>34</v>
      </c>
      <c r="DN502" s="1" t="s">
        <v>4</v>
      </c>
      <c r="DO502" s="1" t="s">
        <v>4</v>
      </c>
      <c r="DP502" s="1" t="s">
        <v>3</v>
      </c>
      <c r="DQ502" s="1" t="s">
        <v>3</v>
      </c>
      <c r="DR502" s="1" t="s">
        <v>3</v>
      </c>
      <c r="DS502" s="1" t="s">
        <v>3</v>
      </c>
      <c r="DT502" s="1" t="s">
        <v>17</v>
      </c>
      <c r="DU502" s="1" t="s">
        <v>3</v>
      </c>
    </row>
    <row r="503" spans="111:125">
      <c r="DG503">
        <v>4</v>
      </c>
      <c r="DH503" s="1" t="s">
        <v>8</v>
      </c>
      <c r="DI503" s="1" t="s">
        <v>80</v>
      </c>
      <c r="DJ503" s="1" t="s">
        <v>81</v>
      </c>
      <c r="DK503" s="1" t="s">
        <v>17</v>
      </c>
      <c r="DL503" s="1" t="s">
        <v>1</v>
      </c>
      <c r="DM503" s="1" t="s">
        <v>34</v>
      </c>
      <c r="DN503" s="1" t="s">
        <v>4</v>
      </c>
      <c r="DO503" s="1" t="s">
        <v>4</v>
      </c>
      <c r="DP503" s="1" t="s">
        <v>3</v>
      </c>
      <c r="DQ503" s="1" t="s">
        <v>3</v>
      </c>
      <c r="DR503" s="1" t="s">
        <v>3</v>
      </c>
      <c r="DS503" s="1" t="s">
        <v>3</v>
      </c>
      <c r="DT503" s="1" t="s">
        <v>17</v>
      </c>
      <c r="DU503" s="1" t="s">
        <v>3</v>
      </c>
    </row>
    <row r="504" spans="111:125">
      <c r="DG504">
        <v>4</v>
      </c>
      <c r="DH504" s="1" t="s">
        <v>8</v>
      </c>
      <c r="DI504" s="1" t="s">
        <v>307</v>
      </c>
      <c r="DJ504" s="1" t="s">
        <v>308</v>
      </c>
      <c r="DK504" s="1" t="s">
        <v>17</v>
      </c>
      <c r="DL504" s="1" t="s">
        <v>1</v>
      </c>
      <c r="DM504" s="1" t="s">
        <v>34</v>
      </c>
      <c r="DN504" s="1" t="s">
        <v>4</v>
      </c>
      <c r="DO504" s="1" t="s">
        <v>4</v>
      </c>
      <c r="DP504" s="1" t="s">
        <v>3</v>
      </c>
      <c r="DQ504" s="1" t="s">
        <v>3</v>
      </c>
      <c r="DR504" s="1" t="s">
        <v>3</v>
      </c>
      <c r="DS504" s="1" t="s">
        <v>3</v>
      </c>
      <c r="DT504" s="1" t="s">
        <v>17</v>
      </c>
      <c r="DU504" s="1" t="s">
        <v>3</v>
      </c>
    </row>
    <row r="505" spans="111:125">
      <c r="DG505">
        <v>4</v>
      </c>
      <c r="DH505" s="1" t="s">
        <v>8</v>
      </c>
      <c r="DI505" s="1" t="s">
        <v>25</v>
      </c>
      <c r="DJ505" s="1" t="s">
        <v>258</v>
      </c>
      <c r="DK505" s="1" t="s">
        <v>17</v>
      </c>
      <c r="DL505" s="1" t="s">
        <v>1</v>
      </c>
      <c r="DM505" s="1" t="s">
        <v>34</v>
      </c>
      <c r="DN505" s="1" t="s">
        <v>4</v>
      </c>
      <c r="DO505" s="1" t="s">
        <v>4</v>
      </c>
      <c r="DP505" s="1" t="s">
        <v>3</v>
      </c>
      <c r="DQ505" s="1" t="s">
        <v>3</v>
      </c>
      <c r="DR505" s="1" t="s">
        <v>3</v>
      </c>
      <c r="DS505" s="1" t="s">
        <v>3</v>
      </c>
      <c r="DT505" s="1" t="s">
        <v>17</v>
      </c>
      <c r="DU505" s="1" t="s">
        <v>3</v>
      </c>
    </row>
    <row r="506" spans="111:125">
      <c r="DG506">
        <v>4</v>
      </c>
      <c r="DH506" s="1" t="s">
        <v>8</v>
      </c>
      <c r="DI506" s="1" t="s">
        <v>82</v>
      </c>
      <c r="DJ506" s="1" t="s">
        <v>83</v>
      </c>
      <c r="DK506" s="1" t="s">
        <v>17</v>
      </c>
      <c r="DL506" s="1" t="s">
        <v>1</v>
      </c>
      <c r="DM506" s="1" t="s">
        <v>34</v>
      </c>
      <c r="DN506" s="1" t="s">
        <v>4</v>
      </c>
      <c r="DO506" s="1" t="s">
        <v>4</v>
      </c>
      <c r="DP506" s="1" t="s">
        <v>3</v>
      </c>
      <c r="DQ506" s="1" t="s">
        <v>3</v>
      </c>
      <c r="DR506" s="1" t="s">
        <v>3</v>
      </c>
      <c r="DS506" s="1" t="s">
        <v>3</v>
      </c>
      <c r="DT506" s="1" t="s">
        <v>17</v>
      </c>
      <c r="DU506" s="1" t="s">
        <v>3</v>
      </c>
    </row>
    <row r="507" spans="111:125">
      <c r="DG507">
        <v>4</v>
      </c>
      <c r="DH507" s="1" t="s">
        <v>8</v>
      </c>
      <c r="DI507" s="1" t="s">
        <v>84</v>
      </c>
      <c r="DJ507" s="1" t="s">
        <v>85</v>
      </c>
      <c r="DK507" s="1" t="s">
        <v>17</v>
      </c>
      <c r="DL507" s="1" t="s">
        <v>1</v>
      </c>
      <c r="DM507" s="1" t="s">
        <v>4</v>
      </c>
      <c r="DN507" s="1" t="s">
        <v>4</v>
      </c>
      <c r="DO507" s="1" t="s">
        <v>4</v>
      </c>
      <c r="DP507" s="1" t="s">
        <v>3</v>
      </c>
      <c r="DQ507" s="1" t="s">
        <v>3</v>
      </c>
      <c r="DR507" s="1" t="s">
        <v>3</v>
      </c>
      <c r="DS507" s="1" t="s">
        <v>3</v>
      </c>
      <c r="DT507" s="1" t="s">
        <v>17</v>
      </c>
      <c r="DU507" s="1" t="s">
        <v>3</v>
      </c>
    </row>
    <row r="508" spans="111:125">
      <c r="DG508">
        <v>4</v>
      </c>
      <c r="DH508" s="1" t="s">
        <v>8</v>
      </c>
      <c r="DI508" s="1" t="s">
        <v>309</v>
      </c>
      <c r="DJ508" s="1" t="s">
        <v>310</v>
      </c>
      <c r="DK508" s="1" t="s">
        <v>17</v>
      </c>
      <c r="DL508" s="1" t="s">
        <v>1</v>
      </c>
      <c r="DM508" s="1" t="s">
        <v>34</v>
      </c>
      <c r="DN508" s="1" t="s">
        <v>4</v>
      </c>
      <c r="DO508" s="1" t="s">
        <v>4</v>
      </c>
      <c r="DP508" s="1" t="s">
        <v>3</v>
      </c>
      <c r="DQ508" s="1" t="s">
        <v>3</v>
      </c>
      <c r="DR508" s="1" t="s">
        <v>3</v>
      </c>
      <c r="DS508" s="1" t="s">
        <v>3</v>
      </c>
      <c r="DT508" s="1" t="s">
        <v>17</v>
      </c>
      <c r="DU508" s="1" t="s">
        <v>3</v>
      </c>
    </row>
    <row r="509" spans="111:125">
      <c r="DG509">
        <v>4</v>
      </c>
      <c r="DH509" s="1" t="s">
        <v>8</v>
      </c>
      <c r="DI509" s="1" t="s">
        <v>86</v>
      </c>
      <c r="DJ509" s="1" t="s">
        <v>87</v>
      </c>
      <c r="DK509" s="1" t="s">
        <v>17</v>
      </c>
      <c r="DL509" s="1" t="s">
        <v>1</v>
      </c>
      <c r="DM509" s="1" t="s">
        <v>34</v>
      </c>
      <c r="DN509" s="1" t="s">
        <v>4</v>
      </c>
      <c r="DO509" s="1" t="s">
        <v>4</v>
      </c>
      <c r="DP509" s="1" t="s">
        <v>3</v>
      </c>
      <c r="DQ509" s="1" t="s">
        <v>3</v>
      </c>
      <c r="DR509" s="1" t="s">
        <v>3</v>
      </c>
      <c r="DS509" s="1" t="s">
        <v>3</v>
      </c>
      <c r="DT509" s="1" t="s">
        <v>17</v>
      </c>
      <c r="DU509" s="1" t="s">
        <v>3</v>
      </c>
    </row>
    <row r="510" spans="111:125">
      <c r="DG510">
        <v>4</v>
      </c>
      <c r="DH510" s="1" t="s">
        <v>8</v>
      </c>
      <c r="DI510" s="1" t="s">
        <v>88</v>
      </c>
      <c r="DJ510" s="1" t="s">
        <v>89</v>
      </c>
      <c r="DK510" s="1" t="s">
        <v>17</v>
      </c>
      <c r="DL510" s="1" t="s">
        <v>1</v>
      </c>
      <c r="DM510" s="1" t="s">
        <v>34</v>
      </c>
      <c r="DN510" s="1" t="s">
        <v>4</v>
      </c>
      <c r="DO510" s="1" t="s">
        <v>4</v>
      </c>
      <c r="DP510" s="1" t="s">
        <v>3</v>
      </c>
      <c r="DQ510" s="1" t="s">
        <v>3</v>
      </c>
      <c r="DR510" s="1" t="s">
        <v>3</v>
      </c>
      <c r="DS510" s="1" t="s">
        <v>3</v>
      </c>
      <c r="DT510" s="1" t="s">
        <v>17</v>
      </c>
      <c r="DU510" s="1" t="s">
        <v>3</v>
      </c>
    </row>
    <row r="511" spans="111:125">
      <c r="DG511">
        <v>4</v>
      </c>
      <c r="DH511" s="1" t="s">
        <v>8</v>
      </c>
      <c r="DI511" s="1" t="s">
        <v>90</v>
      </c>
      <c r="DJ511" s="1" t="s">
        <v>91</v>
      </c>
      <c r="DK511" s="1" t="s">
        <v>17</v>
      </c>
      <c r="DL511" s="1" t="s">
        <v>1</v>
      </c>
      <c r="DM511" s="1" t="s">
        <v>34</v>
      </c>
      <c r="DN511" s="1" t="s">
        <v>4</v>
      </c>
      <c r="DO511" s="1" t="s">
        <v>4</v>
      </c>
      <c r="DP511" s="1" t="s">
        <v>3</v>
      </c>
      <c r="DQ511" s="1" t="s">
        <v>3</v>
      </c>
      <c r="DR511" s="1" t="s">
        <v>3</v>
      </c>
      <c r="DS511" s="1" t="s">
        <v>3</v>
      </c>
      <c r="DT511" s="1" t="s">
        <v>17</v>
      </c>
      <c r="DU511" s="1" t="s">
        <v>3</v>
      </c>
    </row>
    <row r="512" spans="111:125">
      <c r="DG512">
        <v>4</v>
      </c>
      <c r="DH512" s="1" t="s">
        <v>8</v>
      </c>
      <c r="DI512" s="1" t="s">
        <v>311</v>
      </c>
      <c r="DJ512" s="1" t="s">
        <v>312</v>
      </c>
      <c r="DK512" s="1" t="s">
        <v>17</v>
      </c>
      <c r="DL512" s="1" t="s">
        <v>1</v>
      </c>
      <c r="DM512" s="1" t="s">
        <v>34</v>
      </c>
      <c r="DN512" s="1" t="s">
        <v>4</v>
      </c>
      <c r="DO512" s="1" t="s">
        <v>4</v>
      </c>
      <c r="DP512" s="1" t="s">
        <v>3</v>
      </c>
      <c r="DQ512" s="1" t="s">
        <v>3</v>
      </c>
      <c r="DR512" s="1" t="s">
        <v>3</v>
      </c>
      <c r="DS512" s="1" t="s">
        <v>3</v>
      </c>
      <c r="DT512" s="1" t="s">
        <v>17</v>
      </c>
      <c r="DU512" s="1" t="s">
        <v>3</v>
      </c>
    </row>
    <row r="513" spans="111:125">
      <c r="DG513">
        <v>4</v>
      </c>
      <c r="DH513" s="1" t="s">
        <v>8</v>
      </c>
      <c r="DI513" s="1" t="s">
        <v>313</v>
      </c>
      <c r="DJ513" s="1" t="s">
        <v>314</v>
      </c>
      <c r="DK513" s="1" t="s">
        <v>17</v>
      </c>
      <c r="DL513" s="1" t="s">
        <v>1</v>
      </c>
      <c r="DM513" s="1" t="s">
        <v>2</v>
      </c>
      <c r="DN513" s="1" t="s">
        <v>4</v>
      </c>
      <c r="DO513" s="1" t="s">
        <v>4</v>
      </c>
      <c r="DP513" s="1" t="s">
        <v>3</v>
      </c>
      <c r="DQ513" s="1" t="s">
        <v>3</v>
      </c>
      <c r="DR513" s="1" t="s">
        <v>3</v>
      </c>
      <c r="DS513" s="1" t="s">
        <v>3</v>
      </c>
      <c r="DT513" s="1" t="s">
        <v>17</v>
      </c>
      <c r="DU513" s="1" t="s">
        <v>3</v>
      </c>
    </row>
    <row r="514" spans="111:125">
      <c r="DG514">
        <v>4</v>
      </c>
      <c r="DH514" s="1" t="s">
        <v>8</v>
      </c>
      <c r="DI514" s="1" t="s">
        <v>315</v>
      </c>
      <c r="DJ514" s="1" t="s">
        <v>316</v>
      </c>
      <c r="DK514" s="1" t="s">
        <v>17</v>
      </c>
      <c r="DL514" s="1" t="s">
        <v>1</v>
      </c>
      <c r="DM514" s="1" t="s">
        <v>4</v>
      </c>
      <c r="DN514" s="1" t="s">
        <v>4</v>
      </c>
      <c r="DO514" s="1" t="s">
        <v>4</v>
      </c>
      <c r="DP514" s="1" t="s">
        <v>3</v>
      </c>
      <c r="DQ514" s="1" t="s">
        <v>3</v>
      </c>
      <c r="DR514" s="1" t="s">
        <v>3</v>
      </c>
      <c r="DS514" s="1" t="s">
        <v>3</v>
      </c>
      <c r="DT514" s="1" t="s">
        <v>17</v>
      </c>
      <c r="DU514" s="1" t="s">
        <v>3</v>
      </c>
    </row>
    <row r="515" spans="111:125">
      <c r="DG515">
        <v>4</v>
      </c>
      <c r="DH515" s="1" t="s">
        <v>8</v>
      </c>
      <c r="DI515" s="1" t="s">
        <v>92</v>
      </c>
      <c r="DJ515" s="1" t="s">
        <v>93</v>
      </c>
      <c r="DK515" s="1" t="s">
        <v>17</v>
      </c>
      <c r="DL515" s="1" t="s">
        <v>1</v>
      </c>
      <c r="DM515" s="1" t="s">
        <v>34</v>
      </c>
      <c r="DN515" s="1" t="s">
        <v>4</v>
      </c>
      <c r="DO515" s="1" t="s">
        <v>4</v>
      </c>
      <c r="DP515" s="1" t="s">
        <v>3</v>
      </c>
      <c r="DQ515" s="1" t="s">
        <v>3</v>
      </c>
      <c r="DR515" s="1" t="s">
        <v>3</v>
      </c>
      <c r="DS515" s="1" t="s">
        <v>3</v>
      </c>
      <c r="DT515" s="1" t="s">
        <v>17</v>
      </c>
      <c r="DU515" s="1" t="s">
        <v>3</v>
      </c>
    </row>
    <row r="516" spans="111:125">
      <c r="DG516">
        <v>4</v>
      </c>
      <c r="DH516" s="1" t="s">
        <v>8</v>
      </c>
      <c r="DI516" s="1" t="s">
        <v>94</v>
      </c>
      <c r="DJ516" s="1" t="s">
        <v>95</v>
      </c>
      <c r="DK516" s="1" t="s">
        <v>17</v>
      </c>
      <c r="DL516" s="1" t="s">
        <v>1</v>
      </c>
      <c r="DM516" s="1" t="s">
        <v>2</v>
      </c>
      <c r="DN516" s="1" t="s">
        <v>4</v>
      </c>
      <c r="DO516" s="1" t="s">
        <v>4</v>
      </c>
      <c r="DP516" s="1" t="s">
        <v>3</v>
      </c>
      <c r="DQ516" s="1" t="s">
        <v>3</v>
      </c>
      <c r="DR516" s="1" t="s">
        <v>3</v>
      </c>
      <c r="DS516" s="1" t="s">
        <v>3</v>
      </c>
      <c r="DT516" s="1" t="s">
        <v>17</v>
      </c>
      <c r="DU516" s="1" t="s">
        <v>3</v>
      </c>
    </row>
    <row r="517" spans="111:125">
      <c r="DG517">
        <v>4</v>
      </c>
      <c r="DH517" s="1" t="s">
        <v>8</v>
      </c>
      <c r="DI517" s="1" t="s">
        <v>96</v>
      </c>
      <c r="DJ517" s="1" t="s">
        <v>97</v>
      </c>
      <c r="DK517" s="1" t="s">
        <v>17</v>
      </c>
      <c r="DL517" s="1" t="s">
        <v>1</v>
      </c>
      <c r="DM517" s="1" t="s">
        <v>2</v>
      </c>
      <c r="DN517" s="1" t="s">
        <v>4</v>
      </c>
      <c r="DO517" s="1" t="s">
        <v>4</v>
      </c>
      <c r="DP517" s="1" t="s">
        <v>3</v>
      </c>
      <c r="DQ517" s="1" t="s">
        <v>3</v>
      </c>
      <c r="DR517" s="1" t="s">
        <v>3</v>
      </c>
      <c r="DS517" s="1" t="s">
        <v>3</v>
      </c>
      <c r="DT517" s="1" t="s">
        <v>17</v>
      </c>
      <c r="DU517" s="1" t="s">
        <v>3</v>
      </c>
    </row>
    <row r="518" spans="111:125">
      <c r="DG518">
        <v>4</v>
      </c>
      <c r="DH518" s="1" t="s">
        <v>8</v>
      </c>
      <c r="DI518" s="1" t="s">
        <v>98</v>
      </c>
      <c r="DJ518" s="1" t="s">
        <v>99</v>
      </c>
      <c r="DK518" s="1" t="s">
        <v>17</v>
      </c>
      <c r="DL518" s="1" t="s">
        <v>1</v>
      </c>
      <c r="DM518" s="1" t="s">
        <v>2</v>
      </c>
      <c r="DN518" s="1" t="s">
        <v>4</v>
      </c>
      <c r="DO518" s="1" t="s">
        <v>4</v>
      </c>
      <c r="DP518" s="1" t="s">
        <v>3</v>
      </c>
      <c r="DQ518" s="1" t="s">
        <v>3</v>
      </c>
      <c r="DR518" s="1" t="s">
        <v>3</v>
      </c>
      <c r="DS518" s="1" t="s">
        <v>3</v>
      </c>
      <c r="DT518" s="1" t="s">
        <v>17</v>
      </c>
      <c r="DU518" s="1" t="s">
        <v>3</v>
      </c>
    </row>
    <row r="519" spans="111:125">
      <c r="DG519">
        <v>4</v>
      </c>
      <c r="DH519" s="1" t="s">
        <v>8</v>
      </c>
      <c r="DI519" s="1" t="s">
        <v>100</v>
      </c>
      <c r="DJ519" s="1" t="s">
        <v>101</v>
      </c>
      <c r="DK519" s="1" t="s">
        <v>17</v>
      </c>
      <c r="DL519" s="1" t="s">
        <v>1</v>
      </c>
      <c r="DM519" s="1" t="s">
        <v>2</v>
      </c>
      <c r="DN519" s="1" t="s">
        <v>4</v>
      </c>
      <c r="DO519" s="1" t="s">
        <v>4</v>
      </c>
      <c r="DP519" s="1" t="s">
        <v>3</v>
      </c>
      <c r="DQ519" s="1" t="s">
        <v>3</v>
      </c>
      <c r="DR519" s="1" t="s">
        <v>3</v>
      </c>
      <c r="DS519" s="1" t="s">
        <v>3</v>
      </c>
      <c r="DT519" s="1" t="s">
        <v>17</v>
      </c>
      <c r="DU519" s="1" t="s">
        <v>3</v>
      </c>
    </row>
    <row r="520" spans="111:125">
      <c r="DG520">
        <v>4</v>
      </c>
      <c r="DH520" s="1" t="s">
        <v>8</v>
      </c>
      <c r="DI520" s="1" t="s">
        <v>102</v>
      </c>
      <c r="DJ520" s="1" t="s">
        <v>103</v>
      </c>
      <c r="DK520" s="1" t="s">
        <v>17</v>
      </c>
      <c r="DL520" s="1" t="s">
        <v>1</v>
      </c>
      <c r="DM520" s="1" t="s">
        <v>34</v>
      </c>
      <c r="DN520" s="1" t="s">
        <v>4</v>
      </c>
      <c r="DO520" s="1" t="s">
        <v>4</v>
      </c>
      <c r="DP520" s="1" t="s">
        <v>3</v>
      </c>
      <c r="DQ520" s="1" t="s">
        <v>3</v>
      </c>
      <c r="DR520" s="1" t="s">
        <v>3</v>
      </c>
      <c r="DS520" s="1" t="s">
        <v>3</v>
      </c>
      <c r="DT520" s="1" t="s">
        <v>17</v>
      </c>
      <c r="DU520" s="1" t="s">
        <v>3</v>
      </c>
    </row>
    <row r="521" spans="111:125">
      <c r="DG521">
        <v>4</v>
      </c>
      <c r="DH521" s="1" t="s">
        <v>8</v>
      </c>
      <c r="DI521" s="1" t="s">
        <v>104</v>
      </c>
      <c r="DJ521" s="1" t="s">
        <v>105</v>
      </c>
      <c r="DK521" s="1" t="s">
        <v>17</v>
      </c>
      <c r="DL521" s="1" t="s">
        <v>1</v>
      </c>
      <c r="DM521" s="1" t="s">
        <v>34</v>
      </c>
      <c r="DN521" s="1" t="s">
        <v>4</v>
      </c>
      <c r="DO521" s="1" t="s">
        <v>4</v>
      </c>
      <c r="DP521" s="1" t="s">
        <v>3</v>
      </c>
      <c r="DQ521" s="1" t="s">
        <v>3</v>
      </c>
      <c r="DR521" s="1" t="s">
        <v>3</v>
      </c>
      <c r="DS521" s="1" t="s">
        <v>3</v>
      </c>
      <c r="DT521" s="1" t="s">
        <v>17</v>
      </c>
      <c r="DU521" s="1" t="s">
        <v>3</v>
      </c>
    </row>
    <row r="522" spans="111:125">
      <c r="DG522">
        <v>4</v>
      </c>
      <c r="DH522" s="1" t="s">
        <v>8</v>
      </c>
      <c r="DI522" s="1" t="s">
        <v>106</v>
      </c>
      <c r="DJ522" s="1" t="s">
        <v>107</v>
      </c>
      <c r="DK522" s="1" t="s">
        <v>17</v>
      </c>
      <c r="DL522" s="1" t="s">
        <v>1</v>
      </c>
      <c r="DM522" s="1" t="s">
        <v>34</v>
      </c>
      <c r="DN522" s="1" t="s">
        <v>4</v>
      </c>
      <c r="DO522" s="1" t="s">
        <v>4</v>
      </c>
      <c r="DP522" s="1" t="s">
        <v>3</v>
      </c>
      <c r="DQ522" s="1" t="s">
        <v>3</v>
      </c>
      <c r="DR522" s="1" t="s">
        <v>3</v>
      </c>
      <c r="DS522" s="1" t="s">
        <v>3</v>
      </c>
      <c r="DT522" s="1" t="s">
        <v>17</v>
      </c>
      <c r="DU522" s="1" t="s">
        <v>3</v>
      </c>
    </row>
    <row r="523" spans="111:125">
      <c r="DG523">
        <v>4</v>
      </c>
      <c r="DH523" s="1" t="s">
        <v>8</v>
      </c>
      <c r="DI523" s="1" t="s">
        <v>108</v>
      </c>
      <c r="DJ523" s="1" t="s">
        <v>109</v>
      </c>
      <c r="DK523" s="1" t="s">
        <v>17</v>
      </c>
      <c r="DL523" s="1" t="s">
        <v>1</v>
      </c>
      <c r="DM523" s="1" t="s">
        <v>2</v>
      </c>
      <c r="DN523" s="1" t="s">
        <v>4</v>
      </c>
      <c r="DO523" s="1" t="s">
        <v>4</v>
      </c>
      <c r="DP523" s="1" t="s">
        <v>3</v>
      </c>
      <c r="DQ523" s="1" t="s">
        <v>3</v>
      </c>
      <c r="DR523" s="1" t="s">
        <v>3</v>
      </c>
      <c r="DS523" s="1" t="s">
        <v>3</v>
      </c>
      <c r="DT523" s="1" t="s">
        <v>17</v>
      </c>
      <c r="DU523" s="1" t="s">
        <v>3</v>
      </c>
    </row>
    <row r="524" spans="111:125">
      <c r="DG524">
        <v>4</v>
      </c>
      <c r="DH524" s="1" t="s">
        <v>8</v>
      </c>
      <c r="DI524" s="1" t="s">
        <v>110</v>
      </c>
      <c r="DJ524" s="1" t="s">
        <v>111</v>
      </c>
      <c r="DK524" s="1" t="s">
        <v>17</v>
      </c>
      <c r="DL524" s="1" t="s">
        <v>1</v>
      </c>
      <c r="DM524" s="1" t="s">
        <v>2</v>
      </c>
      <c r="DN524" s="1" t="s">
        <v>4</v>
      </c>
      <c r="DO524" s="1" t="s">
        <v>4</v>
      </c>
      <c r="DP524" s="1" t="s">
        <v>3</v>
      </c>
      <c r="DQ524" s="1" t="s">
        <v>3</v>
      </c>
      <c r="DR524" s="1" t="s">
        <v>3</v>
      </c>
      <c r="DS524" s="1" t="s">
        <v>3</v>
      </c>
      <c r="DT524" s="1" t="s">
        <v>17</v>
      </c>
      <c r="DU524" s="1" t="s">
        <v>3</v>
      </c>
    </row>
    <row r="525" spans="111:125">
      <c r="DG525">
        <v>4</v>
      </c>
      <c r="DH525" s="1" t="s">
        <v>8</v>
      </c>
      <c r="DI525" s="1" t="s">
        <v>112</v>
      </c>
      <c r="DJ525" s="1" t="s">
        <v>113</v>
      </c>
      <c r="DK525" s="1" t="s">
        <v>17</v>
      </c>
      <c r="DL525" s="1" t="s">
        <v>1</v>
      </c>
      <c r="DM525" s="1" t="s">
        <v>2</v>
      </c>
      <c r="DN525" s="1" t="s">
        <v>4</v>
      </c>
      <c r="DO525" s="1" t="s">
        <v>4</v>
      </c>
      <c r="DP525" s="1" t="s">
        <v>3</v>
      </c>
      <c r="DQ525" s="1" t="s">
        <v>3</v>
      </c>
      <c r="DR525" s="1" t="s">
        <v>3</v>
      </c>
      <c r="DS525" s="1" t="s">
        <v>3</v>
      </c>
      <c r="DT525" s="1" t="s">
        <v>17</v>
      </c>
      <c r="DU525" s="1" t="s">
        <v>3</v>
      </c>
    </row>
    <row r="526" spans="111:125">
      <c r="DG526">
        <v>4</v>
      </c>
      <c r="DH526" s="1" t="s">
        <v>8</v>
      </c>
      <c r="DI526" s="1" t="s">
        <v>114</v>
      </c>
      <c r="DJ526" s="1" t="s">
        <v>115</v>
      </c>
      <c r="DK526" s="1" t="s">
        <v>17</v>
      </c>
      <c r="DL526" s="1" t="s">
        <v>1</v>
      </c>
      <c r="DM526" s="1" t="s">
        <v>2</v>
      </c>
      <c r="DN526" s="1" t="s">
        <v>4</v>
      </c>
      <c r="DO526" s="1" t="s">
        <v>4</v>
      </c>
      <c r="DP526" s="1" t="s">
        <v>3</v>
      </c>
      <c r="DQ526" s="1" t="s">
        <v>3</v>
      </c>
      <c r="DR526" s="1" t="s">
        <v>3</v>
      </c>
      <c r="DS526" s="1" t="s">
        <v>3</v>
      </c>
      <c r="DT526" s="1" t="s">
        <v>17</v>
      </c>
      <c r="DU526" s="1" t="s">
        <v>3</v>
      </c>
    </row>
    <row r="527" spans="111:125">
      <c r="DG527">
        <v>4</v>
      </c>
      <c r="DH527" s="1" t="s">
        <v>8</v>
      </c>
      <c r="DI527" s="1" t="s">
        <v>507</v>
      </c>
      <c r="DJ527" s="1" t="s">
        <v>502</v>
      </c>
      <c r="DK527" s="1" t="s">
        <v>17</v>
      </c>
      <c r="DL527" s="1" t="s">
        <v>1</v>
      </c>
      <c r="DM527" s="1" t="s">
        <v>2</v>
      </c>
      <c r="DN527" s="1" t="s">
        <v>4</v>
      </c>
      <c r="DO527" s="1" t="s">
        <v>4</v>
      </c>
      <c r="DP527" s="1" t="s">
        <v>3</v>
      </c>
      <c r="DQ527" s="1" t="s">
        <v>3</v>
      </c>
      <c r="DR527" s="1" t="s">
        <v>3</v>
      </c>
      <c r="DS527" s="1" t="s">
        <v>3</v>
      </c>
      <c r="DT527" s="1" t="s">
        <v>17</v>
      </c>
      <c r="DU527" s="1" t="s">
        <v>3</v>
      </c>
    </row>
    <row r="528" spans="111:125">
      <c r="DG528">
        <v>4</v>
      </c>
      <c r="DH528" s="1" t="s">
        <v>8</v>
      </c>
      <c r="DI528" s="1" t="s">
        <v>508</v>
      </c>
      <c r="DJ528" s="1" t="s">
        <v>521</v>
      </c>
      <c r="DK528" s="1" t="s">
        <v>17</v>
      </c>
      <c r="DL528" s="1" t="s">
        <v>1</v>
      </c>
      <c r="DM528" s="1" t="s">
        <v>4</v>
      </c>
      <c r="DN528" s="1" t="s">
        <v>4</v>
      </c>
      <c r="DO528" s="1" t="s">
        <v>4</v>
      </c>
      <c r="DP528" s="1" t="s">
        <v>3</v>
      </c>
      <c r="DQ528" s="1" t="s">
        <v>3</v>
      </c>
      <c r="DR528" s="1" t="s">
        <v>3</v>
      </c>
      <c r="DS528" s="1" t="s">
        <v>3</v>
      </c>
      <c r="DT528" s="1" t="s">
        <v>17</v>
      </c>
      <c r="DU528" s="1" t="s">
        <v>3</v>
      </c>
    </row>
    <row r="529" spans="111:125">
      <c r="DG529">
        <v>4</v>
      </c>
      <c r="DH529" s="1" t="s">
        <v>77</v>
      </c>
      <c r="DI529" s="1" t="s">
        <v>242</v>
      </c>
      <c r="DJ529" s="1" t="s">
        <v>243</v>
      </c>
      <c r="DK529" s="1" t="s">
        <v>17</v>
      </c>
      <c r="DL529" s="1" t="s">
        <v>1</v>
      </c>
      <c r="DM529" s="1" t="s">
        <v>34</v>
      </c>
      <c r="DN529" s="1" t="s">
        <v>4</v>
      </c>
      <c r="DO529" s="1" t="s">
        <v>4</v>
      </c>
      <c r="DP529" s="1" t="s">
        <v>3</v>
      </c>
      <c r="DQ529" s="1" t="s">
        <v>3</v>
      </c>
      <c r="DR529" s="1" t="s">
        <v>3</v>
      </c>
      <c r="DS529" s="1" t="s">
        <v>3</v>
      </c>
      <c r="DT529" s="1" t="s">
        <v>17</v>
      </c>
      <c r="DU529" s="1" t="s">
        <v>3</v>
      </c>
    </row>
    <row r="530" spans="111:125">
      <c r="DG530">
        <v>4</v>
      </c>
      <c r="DH530" s="1" t="s">
        <v>77</v>
      </c>
      <c r="DI530" s="1" t="s">
        <v>39</v>
      </c>
      <c r="DJ530" s="1" t="s">
        <v>40</v>
      </c>
      <c r="DK530" s="1" t="s">
        <v>17</v>
      </c>
      <c r="DL530" s="1" t="s">
        <v>1</v>
      </c>
      <c r="DM530" s="1" t="s">
        <v>31</v>
      </c>
      <c r="DN530" s="1" t="s">
        <v>4</v>
      </c>
      <c r="DO530" s="1" t="s">
        <v>4</v>
      </c>
      <c r="DP530" s="1" t="s">
        <v>3</v>
      </c>
      <c r="DQ530" s="1" t="s">
        <v>3</v>
      </c>
      <c r="DR530" s="1" t="s">
        <v>3</v>
      </c>
      <c r="DS530" s="1" t="s">
        <v>3</v>
      </c>
      <c r="DT530" s="1" t="s">
        <v>17</v>
      </c>
      <c r="DU530" s="1" t="s">
        <v>3</v>
      </c>
    </row>
    <row r="531" spans="111:125">
      <c r="DG531">
        <v>4</v>
      </c>
      <c r="DH531" s="1" t="s">
        <v>77</v>
      </c>
      <c r="DI531" s="1" t="s">
        <v>244</v>
      </c>
      <c r="DJ531" s="1" t="s">
        <v>245</v>
      </c>
      <c r="DK531" s="1" t="s">
        <v>17</v>
      </c>
      <c r="DL531" s="1" t="s">
        <v>1</v>
      </c>
      <c r="DM531" s="1" t="s">
        <v>4</v>
      </c>
      <c r="DN531" s="1" t="s">
        <v>4</v>
      </c>
      <c r="DO531" s="1" t="s">
        <v>4</v>
      </c>
      <c r="DP531" s="1" t="s">
        <v>3</v>
      </c>
      <c r="DQ531" s="1" t="s">
        <v>3</v>
      </c>
      <c r="DR531" s="1" t="s">
        <v>3</v>
      </c>
      <c r="DS531" s="1" t="s">
        <v>3</v>
      </c>
      <c r="DT531" s="1" t="s">
        <v>17</v>
      </c>
      <c r="DU531" s="1" t="s">
        <v>3</v>
      </c>
    </row>
    <row r="532" spans="111:125">
      <c r="DG532">
        <v>4</v>
      </c>
      <c r="DH532" s="1" t="s">
        <v>77</v>
      </c>
      <c r="DI532" s="1" t="s">
        <v>43</v>
      </c>
      <c r="DJ532" s="1" t="s">
        <v>44</v>
      </c>
      <c r="DK532" s="1" t="s">
        <v>17</v>
      </c>
      <c r="DL532" s="1" t="s">
        <v>1</v>
      </c>
      <c r="DM532" s="1" t="s">
        <v>4</v>
      </c>
      <c r="DN532" s="1" t="s">
        <v>4</v>
      </c>
      <c r="DO532" s="1" t="s">
        <v>4</v>
      </c>
      <c r="DP532" s="1" t="s">
        <v>3</v>
      </c>
      <c r="DQ532" s="1" t="s">
        <v>3</v>
      </c>
      <c r="DR532" s="1" t="s">
        <v>3</v>
      </c>
      <c r="DS532" s="1" t="s">
        <v>3</v>
      </c>
      <c r="DT532" s="1" t="s">
        <v>17</v>
      </c>
      <c r="DU532" s="1" t="s">
        <v>3</v>
      </c>
    </row>
    <row r="533" spans="111:125">
      <c r="DG533">
        <v>4</v>
      </c>
      <c r="DH533" s="1" t="s">
        <v>77</v>
      </c>
      <c r="DI533" s="1" t="s">
        <v>45</v>
      </c>
      <c r="DJ533" s="1" t="s">
        <v>46</v>
      </c>
      <c r="DK533" s="1" t="s">
        <v>17</v>
      </c>
      <c r="DL533" s="1" t="s">
        <v>1</v>
      </c>
      <c r="DM533" s="1" t="s">
        <v>34</v>
      </c>
      <c r="DN533" s="1" t="s">
        <v>4</v>
      </c>
      <c r="DO533" s="1" t="s">
        <v>4</v>
      </c>
      <c r="DP533" s="1" t="s">
        <v>3</v>
      </c>
      <c r="DQ533" s="1" t="s">
        <v>3</v>
      </c>
      <c r="DR533" s="1" t="s">
        <v>3</v>
      </c>
      <c r="DS533" s="1" t="s">
        <v>3</v>
      </c>
      <c r="DT533" s="1" t="s">
        <v>17</v>
      </c>
      <c r="DU533" s="1" t="s">
        <v>3</v>
      </c>
    </row>
    <row r="534" spans="111:125">
      <c r="DG534">
        <v>4</v>
      </c>
      <c r="DH534" s="1" t="s">
        <v>77</v>
      </c>
      <c r="DI534" s="1" t="s">
        <v>246</v>
      </c>
      <c r="DJ534" s="1" t="s">
        <v>247</v>
      </c>
      <c r="DK534" s="1" t="s">
        <v>17</v>
      </c>
      <c r="DL534" s="1" t="s">
        <v>1</v>
      </c>
      <c r="DM534" s="1" t="s">
        <v>4</v>
      </c>
      <c r="DN534" s="1" t="s">
        <v>4</v>
      </c>
      <c r="DO534" s="1" t="s">
        <v>4</v>
      </c>
      <c r="DP534" s="1" t="s">
        <v>3</v>
      </c>
      <c r="DQ534" s="1" t="s">
        <v>3</v>
      </c>
      <c r="DR534" s="1" t="s">
        <v>3</v>
      </c>
      <c r="DS534" s="1" t="s">
        <v>3</v>
      </c>
      <c r="DT534" s="1" t="s">
        <v>17</v>
      </c>
      <c r="DU534" s="1" t="s">
        <v>3</v>
      </c>
    </row>
    <row r="535" spans="111:125">
      <c r="DG535">
        <v>4</v>
      </c>
      <c r="DH535" s="1" t="s">
        <v>77</v>
      </c>
      <c r="DI535" s="1" t="s">
        <v>248</v>
      </c>
      <c r="DJ535" s="1" t="s">
        <v>249</v>
      </c>
      <c r="DK535" s="1" t="s">
        <v>17</v>
      </c>
      <c r="DL535" s="1" t="s">
        <v>1</v>
      </c>
      <c r="DM535" s="1" t="s">
        <v>34</v>
      </c>
      <c r="DN535" s="1" t="s">
        <v>4</v>
      </c>
      <c r="DO535" s="1" t="s">
        <v>4</v>
      </c>
      <c r="DP535" s="1" t="s">
        <v>3</v>
      </c>
      <c r="DQ535" s="1" t="s">
        <v>3</v>
      </c>
      <c r="DR535" s="1" t="s">
        <v>3</v>
      </c>
      <c r="DS535" s="1" t="s">
        <v>3</v>
      </c>
      <c r="DT535" s="1" t="s">
        <v>17</v>
      </c>
      <c r="DU535" s="1" t="s">
        <v>3</v>
      </c>
    </row>
    <row r="536" spans="111:125">
      <c r="DG536">
        <v>4</v>
      </c>
      <c r="DH536" s="1" t="s">
        <v>77</v>
      </c>
      <c r="DI536" s="1" t="s">
        <v>250</v>
      </c>
      <c r="DJ536" s="1" t="s">
        <v>251</v>
      </c>
      <c r="DK536" s="1" t="s">
        <v>17</v>
      </c>
      <c r="DL536" s="1" t="s">
        <v>1</v>
      </c>
      <c r="DM536" s="1" t="s">
        <v>2</v>
      </c>
      <c r="DN536" s="1" t="s">
        <v>4</v>
      </c>
      <c r="DO536" s="1" t="s">
        <v>4</v>
      </c>
      <c r="DP536" s="1" t="s">
        <v>3</v>
      </c>
      <c r="DQ536" s="1" t="s">
        <v>3</v>
      </c>
      <c r="DR536" s="1" t="s">
        <v>3</v>
      </c>
      <c r="DS536" s="1" t="s">
        <v>3</v>
      </c>
      <c r="DT536" s="1" t="s">
        <v>17</v>
      </c>
      <c r="DU536" s="1" t="s">
        <v>3</v>
      </c>
    </row>
    <row r="537" spans="111:125">
      <c r="DG537">
        <v>4</v>
      </c>
      <c r="DH537" s="1" t="s">
        <v>77</v>
      </c>
      <c r="DI537" s="1" t="s">
        <v>63</v>
      </c>
      <c r="DJ537" s="1" t="s">
        <v>64</v>
      </c>
      <c r="DK537" s="1" t="s">
        <v>17</v>
      </c>
      <c r="DL537" s="1" t="s">
        <v>1</v>
      </c>
      <c r="DM537" s="1" t="s">
        <v>34</v>
      </c>
      <c r="DN537" s="1" t="s">
        <v>4</v>
      </c>
      <c r="DO537" s="1" t="s">
        <v>4</v>
      </c>
      <c r="DP537" s="1" t="s">
        <v>3</v>
      </c>
      <c r="DQ537" s="1" t="s">
        <v>3</v>
      </c>
      <c r="DR537" s="1" t="s">
        <v>3</v>
      </c>
      <c r="DS537" s="1" t="s">
        <v>3</v>
      </c>
      <c r="DT537" s="1" t="s">
        <v>17</v>
      </c>
      <c r="DU537" s="1" t="s">
        <v>3</v>
      </c>
    </row>
    <row r="538" spans="111:125">
      <c r="DG538">
        <v>4</v>
      </c>
      <c r="DH538" s="1" t="s">
        <v>77</v>
      </c>
      <c r="DI538" s="1" t="s">
        <v>252</v>
      </c>
      <c r="DJ538" s="1" t="s">
        <v>253</v>
      </c>
      <c r="DK538" s="1" t="s">
        <v>17</v>
      </c>
      <c r="DL538" s="1" t="s">
        <v>1</v>
      </c>
      <c r="DM538" s="1" t="s">
        <v>4</v>
      </c>
      <c r="DN538" s="1" t="s">
        <v>4</v>
      </c>
      <c r="DO538" s="1" t="s">
        <v>4</v>
      </c>
      <c r="DP538" s="1" t="s">
        <v>3</v>
      </c>
      <c r="DQ538" s="1" t="s">
        <v>3</v>
      </c>
      <c r="DR538" s="1" t="s">
        <v>3</v>
      </c>
      <c r="DS538" s="1" t="s">
        <v>3</v>
      </c>
      <c r="DT538" s="1" t="s">
        <v>17</v>
      </c>
      <c r="DU538" s="1" t="s">
        <v>3</v>
      </c>
    </row>
    <row r="539" spans="111:125">
      <c r="DG539">
        <v>4</v>
      </c>
      <c r="DH539" s="1" t="s">
        <v>77</v>
      </c>
      <c r="DI539" s="1" t="s">
        <v>254</v>
      </c>
      <c r="DJ539" s="1" t="s">
        <v>255</v>
      </c>
      <c r="DK539" s="1" t="s">
        <v>17</v>
      </c>
      <c r="DL539" s="1" t="s">
        <v>1</v>
      </c>
      <c r="DM539" s="1" t="s">
        <v>2</v>
      </c>
      <c r="DN539" s="1" t="s">
        <v>4</v>
      </c>
      <c r="DO539" s="1" t="s">
        <v>4</v>
      </c>
      <c r="DP539" s="1" t="s">
        <v>3</v>
      </c>
      <c r="DQ539" s="1" t="s">
        <v>3</v>
      </c>
      <c r="DR539" s="1" t="s">
        <v>3</v>
      </c>
      <c r="DS539" s="1" t="s">
        <v>3</v>
      </c>
      <c r="DT539" s="1" t="s">
        <v>17</v>
      </c>
      <c r="DU539" s="1" t="s">
        <v>3</v>
      </c>
    </row>
    <row r="540" spans="111:125">
      <c r="DG540">
        <v>4</v>
      </c>
      <c r="DH540" s="1" t="s">
        <v>77</v>
      </c>
      <c r="DI540" s="1" t="s">
        <v>65</v>
      </c>
      <c r="DJ540" s="1" t="s">
        <v>66</v>
      </c>
      <c r="DK540" s="1" t="s">
        <v>17</v>
      </c>
      <c r="DL540" s="1" t="s">
        <v>1</v>
      </c>
      <c r="DM540" s="1" t="s">
        <v>34</v>
      </c>
      <c r="DN540" s="1" t="s">
        <v>4</v>
      </c>
      <c r="DO540" s="1" t="s">
        <v>4</v>
      </c>
      <c r="DP540" s="1" t="s">
        <v>3</v>
      </c>
      <c r="DQ540" s="1" t="s">
        <v>3</v>
      </c>
      <c r="DR540" s="1" t="s">
        <v>3</v>
      </c>
      <c r="DS540" s="1" t="s">
        <v>3</v>
      </c>
      <c r="DT540" s="1" t="s">
        <v>17</v>
      </c>
      <c r="DU540" s="1" t="s">
        <v>3</v>
      </c>
    </row>
    <row r="541" spans="111:125">
      <c r="DG541">
        <v>4</v>
      </c>
      <c r="DH541" s="1" t="s">
        <v>77</v>
      </c>
      <c r="DI541" s="1" t="s">
        <v>256</v>
      </c>
      <c r="DJ541" s="1" t="s">
        <v>257</v>
      </c>
      <c r="DK541" s="1" t="s">
        <v>17</v>
      </c>
      <c r="DL541" s="1" t="s">
        <v>1</v>
      </c>
      <c r="DM541" s="1" t="s">
        <v>34</v>
      </c>
      <c r="DN541" s="1" t="s">
        <v>4</v>
      </c>
      <c r="DO541" s="1" t="s">
        <v>4</v>
      </c>
      <c r="DP541" s="1" t="s">
        <v>3</v>
      </c>
      <c r="DQ541" s="1" t="s">
        <v>3</v>
      </c>
      <c r="DR541" s="1" t="s">
        <v>3</v>
      </c>
      <c r="DS541" s="1" t="s">
        <v>3</v>
      </c>
      <c r="DT541" s="1" t="s">
        <v>17</v>
      </c>
      <c r="DU541" s="1" t="s">
        <v>3</v>
      </c>
    </row>
    <row r="542" spans="111:125">
      <c r="DG542">
        <v>4</v>
      </c>
      <c r="DH542" s="1" t="s">
        <v>77</v>
      </c>
      <c r="DI542" s="1" t="s">
        <v>80</v>
      </c>
      <c r="DJ542" s="1" t="s">
        <v>81</v>
      </c>
      <c r="DK542" s="1" t="s">
        <v>17</v>
      </c>
      <c r="DL542" s="1" t="s">
        <v>1</v>
      </c>
      <c r="DM542" s="1" t="s">
        <v>34</v>
      </c>
      <c r="DN542" s="1" t="s">
        <v>4</v>
      </c>
      <c r="DO542" s="1" t="s">
        <v>4</v>
      </c>
      <c r="DP542" s="1" t="s">
        <v>3</v>
      </c>
      <c r="DQ542" s="1" t="s">
        <v>3</v>
      </c>
      <c r="DR542" s="1" t="s">
        <v>3</v>
      </c>
      <c r="DS542" s="1" t="s">
        <v>3</v>
      </c>
      <c r="DT542" s="1" t="s">
        <v>17</v>
      </c>
      <c r="DU542" s="1" t="s">
        <v>3</v>
      </c>
    </row>
    <row r="543" spans="111:125">
      <c r="DG543">
        <v>4</v>
      </c>
      <c r="DH543" s="1" t="s">
        <v>77</v>
      </c>
      <c r="DI543" s="1" t="s">
        <v>25</v>
      </c>
      <c r="DJ543" s="1" t="s">
        <v>258</v>
      </c>
      <c r="DK543" s="1" t="s">
        <v>17</v>
      </c>
      <c r="DL543" s="1" t="s">
        <v>1</v>
      </c>
      <c r="DM543" s="1" t="s">
        <v>34</v>
      </c>
      <c r="DN543" s="1" t="s">
        <v>4</v>
      </c>
      <c r="DO543" s="1" t="s">
        <v>4</v>
      </c>
      <c r="DP543" s="1" t="s">
        <v>3</v>
      </c>
      <c r="DQ543" s="1" t="s">
        <v>3</v>
      </c>
      <c r="DR543" s="1" t="s">
        <v>3</v>
      </c>
      <c r="DS543" s="1" t="s">
        <v>3</v>
      </c>
      <c r="DT543" s="1" t="s">
        <v>17</v>
      </c>
      <c r="DU543" s="1" t="s">
        <v>3</v>
      </c>
    </row>
    <row r="544" spans="111:125">
      <c r="DG544">
        <v>4</v>
      </c>
      <c r="DH544" s="1" t="s">
        <v>77</v>
      </c>
      <c r="DI544" s="1" t="s">
        <v>82</v>
      </c>
      <c r="DJ544" s="1" t="s">
        <v>83</v>
      </c>
      <c r="DK544" s="1" t="s">
        <v>17</v>
      </c>
      <c r="DL544" s="1" t="s">
        <v>1</v>
      </c>
      <c r="DM544" s="1" t="s">
        <v>34</v>
      </c>
      <c r="DN544" s="1" t="s">
        <v>4</v>
      </c>
      <c r="DO544" s="1" t="s">
        <v>4</v>
      </c>
      <c r="DP544" s="1" t="s">
        <v>3</v>
      </c>
      <c r="DQ544" s="1" t="s">
        <v>3</v>
      </c>
      <c r="DR544" s="1" t="s">
        <v>3</v>
      </c>
      <c r="DS544" s="1" t="s">
        <v>3</v>
      </c>
      <c r="DT544" s="1" t="s">
        <v>17</v>
      </c>
      <c r="DU544" s="1" t="s">
        <v>3</v>
      </c>
    </row>
    <row r="545" spans="111:125">
      <c r="DG545">
        <v>4</v>
      </c>
      <c r="DH545" s="1" t="s">
        <v>77</v>
      </c>
      <c r="DI545" s="1" t="s">
        <v>259</v>
      </c>
      <c r="DJ545" s="1" t="s">
        <v>260</v>
      </c>
      <c r="DK545" s="1" t="s">
        <v>17</v>
      </c>
      <c r="DL545" s="1" t="s">
        <v>1</v>
      </c>
      <c r="DM545" s="1" t="s">
        <v>4</v>
      </c>
      <c r="DN545" s="1" t="s">
        <v>4</v>
      </c>
      <c r="DO545" s="1" t="s">
        <v>4</v>
      </c>
      <c r="DP545" s="1" t="s">
        <v>3</v>
      </c>
      <c r="DQ545" s="1" t="s">
        <v>3</v>
      </c>
      <c r="DR545" s="1" t="s">
        <v>3</v>
      </c>
      <c r="DS545" s="1" t="s">
        <v>3</v>
      </c>
      <c r="DT545" s="1" t="s">
        <v>17</v>
      </c>
      <c r="DU545" s="1" t="s">
        <v>3</v>
      </c>
    </row>
    <row r="546" spans="111:125">
      <c r="DG546">
        <v>4</v>
      </c>
      <c r="DH546" s="1" t="s">
        <v>77</v>
      </c>
      <c r="DI546" s="1" t="s">
        <v>84</v>
      </c>
      <c r="DJ546" s="1" t="s">
        <v>85</v>
      </c>
      <c r="DK546" s="1" t="s">
        <v>17</v>
      </c>
      <c r="DL546" s="1" t="s">
        <v>1</v>
      </c>
      <c r="DM546" s="1" t="s">
        <v>4</v>
      </c>
      <c r="DN546" s="1" t="s">
        <v>4</v>
      </c>
      <c r="DO546" s="1" t="s">
        <v>4</v>
      </c>
      <c r="DP546" s="1" t="s">
        <v>3</v>
      </c>
      <c r="DQ546" s="1" t="s">
        <v>3</v>
      </c>
      <c r="DR546" s="1" t="s">
        <v>3</v>
      </c>
      <c r="DS546" s="1" t="s">
        <v>3</v>
      </c>
      <c r="DT546" s="1" t="s">
        <v>17</v>
      </c>
      <c r="DU546" s="1" t="s">
        <v>3</v>
      </c>
    </row>
    <row r="547" spans="111:125">
      <c r="DG547">
        <v>4</v>
      </c>
      <c r="DH547" s="1" t="s">
        <v>77</v>
      </c>
      <c r="DI547" s="1" t="s">
        <v>261</v>
      </c>
      <c r="DJ547" s="1" t="s">
        <v>262</v>
      </c>
      <c r="DK547" s="1" t="s">
        <v>17</v>
      </c>
      <c r="DL547" s="1" t="s">
        <v>1</v>
      </c>
      <c r="DM547" s="1" t="s">
        <v>2</v>
      </c>
      <c r="DN547" s="1" t="s">
        <v>4</v>
      </c>
      <c r="DO547" s="1" t="s">
        <v>4</v>
      </c>
      <c r="DP547" s="1" t="s">
        <v>3</v>
      </c>
      <c r="DQ547" s="1" t="s">
        <v>3</v>
      </c>
      <c r="DR547" s="1" t="s">
        <v>3</v>
      </c>
      <c r="DS547" s="1" t="s">
        <v>3</v>
      </c>
      <c r="DT547" s="1" t="s">
        <v>17</v>
      </c>
      <c r="DU547" s="1" t="s">
        <v>3</v>
      </c>
    </row>
    <row r="548" spans="111:125">
      <c r="DG548">
        <v>4</v>
      </c>
      <c r="DH548" s="1" t="s">
        <v>77</v>
      </c>
      <c r="DI548" s="1" t="s">
        <v>263</v>
      </c>
      <c r="DJ548" s="1" t="s">
        <v>264</v>
      </c>
      <c r="DK548" s="1" t="s">
        <v>17</v>
      </c>
      <c r="DL548" s="1" t="s">
        <v>1</v>
      </c>
      <c r="DM548" s="1" t="s">
        <v>2</v>
      </c>
      <c r="DN548" s="1" t="s">
        <v>4</v>
      </c>
      <c r="DO548" s="1" t="s">
        <v>4</v>
      </c>
      <c r="DP548" s="1" t="s">
        <v>3</v>
      </c>
      <c r="DQ548" s="1" t="s">
        <v>3</v>
      </c>
      <c r="DR548" s="1" t="s">
        <v>3</v>
      </c>
      <c r="DS548" s="1" t="s">
        <v>3</v>
      </c>
      <c r="DT548" s="1" t="s">
        <v>17</v>
      </c>
      <c r="DU548" s="1" t="s">
        <v>3</v>
      </c>
    </row>
    <row r="549" spans="111:125">
      <c r="DG549">
        <v>4</v>
      </c>
      <c r="DH549" s="1" t="s">
        <v>77</v>
      </c>
      <c r="DI549" s="1" t="s">
        <v>265</v>
      </c>
      <c r="DJ549" s="1" t="s">
        <v>266</v>
      </c>
      <c r="DK549" s="1" t="s">
        <v>17</v>
      </c>
      <c r="DL549" s="1" t="s">
        <v>1</v>
      </c>
      <c r="DM549" s="1" t="s">
        <v>34</v>
      </c>
      <c r="DN549" s="1" t="s">
        <v>4</v>
      </c>
      <c r="DO549" s="1" t="s">
        <v>4</v>
      </c>
      <c r="DP549" s="1" t="s">
        <v>3</v>
      </c>
      <c r="DQ549" s="1" t="s">
        <v>3</v>
      </c>
      <c r="DR549" s="1" t="s">
        <v>3</v>
      </c>
      <c r="DS549" s="1" t="s">
        <v>3</v>
      </c>
      <c r="DT549" s="1" t="s">
        <v>17</v>
      </c>
      <c r="DU549" s="1" t="s">
        <v>3</v>
      </c>
    </row>
    <row r="550" spans="111:125">
      <c r="DG550">
        <v>4</v>
      </c>
      <c r="DH550" s="1" t="s">
        <v>77</v>
      </c>
      <c r="DI550" s="1" t="s">
        <v>267</v>
      </c>
      <c r="DJ550" s="1" t="s">
        <v>268</v>
      </c>
      <c r="DK550" s="1" t="s">
        <v>17</v>
      </c>
      <c r="DL550" s="1" t="s">
        <v>1</v>
      </c>
      <c r="DM550" s="1" t="s">
        <v>34</v>
      </c>
      <c r="DN550" s="1" t="s">
        <v>4</v>
      </c>
      <c r="DO550" s="1" t="s">
        <v>4</v>
      </c>
      <c r="DP550" s="1" t="s">
        <v>3</v>
      </c>
      <c r="DQ550" s="1" t="s">
        <v>3</v>
      </c>
      <c r="DR550" s="1" t="s">
        <v>3</v>
      </c>
      <c r="DS550" s="1" t="s">
        <v>3</v>
      </c>
      <c r="DT550" s="1" t="s">
        <v>17</v>
      </c>
      <c r="DU550" s="1" t="s">
        <v>3</v>
      </c>
    </row>
    <row r="551" spans="111:125">
      <c r="DG551">
        <v>4</v>
      </c>
      <c r="DH551" s="1" t="s">
        <v>77</v>
      </c>
      <c r="DI551" s="1" t="s">
        <v>36</v>
      </c>
      <c r="DJ551" s="1" t="s">
        <v>269</v>
      </c>
      <c r="DK551" s="1" t="s">
        <v>17</v>
      </c>
      <c r="DL551" s="1" t="s">
        <v>1</v>
      </c>
      <c r="DM551" s="1" t="s">
        <v>4</v>
      </c>
      <c r="DN551" s="1" t="s">
        <v>4</v>
      </c>
      <c r="DO551" s="1" t="s">
        <v>4</v>
      </c>
      <c r="DP551" s="1" t="s">
        <v>3</v>
      </c>
      <c r="DQ551" s="1" t="s">
        <v>3</v>
      </c>
      <c r="DR551" s="1" t="s">
        <v>3</v>
      </c>
      <c r="DS551" s="1" t="s">
        <v>3</v>
      </c>
      <c r="DT551" s="1" t="s">
        <v>17</v>
      </c>
      <c r="DU551" s="1" t="s">
        <v>3</v>
      </c>
    </row>
    <row r="552" spans="111:125">
      <c r="DG552">
        <v>4</v>
      </c>
      <c r="DH552" s="1" t="s">
        <v>77</v>
      </c>
      <c r="DI552" s="1" t="s">
        <v>187</v>
      </c>
      <c r="DJ552" s="1" t="s">
        <v>196</v>
      </c>
      <c r="DK552" s="1" t="s">
        <v>17</v>
      </c>
      <c r="DL552" s="1" t="s">
        <v>1</v>
      </c>
      <c r="DM552" s="1" t="s">
        <v>4</v>
      </c>
      <c r="DN552" s="1" t="s">
        <v>4</v>
      </c>
      <c r="DO552" s="1" t="s">
        <v>4</v>
      </c>
      <c r="DP552" s="1" t="s">
        <v>3</v>
      </c>
      <c r="DQ552" s="1" t="s">
        <v>3</v>
      </c>
      <c r="DR552" s="1" t="s">
        <v>3</v>
      </c>
      <c r="DS552" s="1" t="s">
        <v>3</v>
      </c>
      <c r="DT552" s="1" t="s">
        <v>17</v>
      </c>
      <c r="DU552" s="1" t="s">
        <v>3</v>
      </c>
    </row>
    <row r="553" spans="111:125">
      <c r="DG553">
        <v>4</v>
      </c>
      <c r="DH553" s="1" t="s">
        <v>77</v>
      </c>
      <c r="DI553" s="1" t="s">
        <v>86</v>
      </c>
      <c r="DJ553" s="1" t="s">
        <v>87</v>
      </c>
      <c r="DK553" s="1" t="s">
        <v>17</v>
      </c>
      <c r="DL553" s="1" t="s">
        <v>1</v>
      </c>
      <c r="DM553" s="1" t="s">
        <v>34</v>
      </c>
      <c r="DN553" s="1" t="s">
        <v>4</v>
      </c>
      <c r="DO553" s="1" t="s">
        <v>4</v>
      </c>
      <c r="DP553" s="1" t="s">
        <v>3</v>
      </c>
      <c r="DQ553" s="1" t="s">
        <v>3</v>
      </c>
      <c r="DR553" s="1" t="s">
        <v>3</v>
      </c>
      <c r="DS553" s="1" t="s">
        <v>3</v>
      </c>
      <c r="DT553" s="1" t="s">
        <v>17</v>
      </c>
      <c r="DU553" s="1" t="s">
        <v>3</v>
      </c>
    </row>
    <row r="554" spans="111:125">
      <c r="DG554">
        <v>4</v>
      </c>
      <c r="DH554" s="1" t="s">
        <v>77</v>
      </c>
      <c r="DI554" s="1" t="s">
        <v>270</v>
      </c>
      <c r="DJ554" s="1" t="s">
        <v>271</v>
      </c>
      <c r="DK554" s="1" t="s">
        <v>17</v>
      </c>
      <c r="DL554" s="1" t="s">
        <v>1</v>
      </c>
      <c r="DM554" s="1" t="s">
        <v>2</v>
      </c>
      <c r="DN554" s="1" t="s">
        <v>4</v>
      </c>
      <c r="DO554" s="1" t="s">
        <v>4</v>
      </c>
      <c r="DP554" s="1" t="s">
        <v>3</v>
      </c>
      <c r="DQ554" s="1" t="s">
        <v>3</v>
      </c>
      <c r="DR554" s="1" t="s">
        <v>3</v>
      </c>
      <c r="DS554" s="1" t="s">
        <v>3</v>
      </c>
      <c r="DT554" s="1" t="s">
        <v>17</v>
      </c>
      <c r="DU554" s="1" t="s">
        <v>3</v>
      </c>
    </row>
    <row r="555" spans="111:125">
      <c r="DG555">
        <v>4</v>
      </c>
      <c r="DH555" s="1" t="s">
        <v>77</v>
      </c>
      <c r="DI555" s="1" t="s">
        <v>505</v>
      </c>
      <c r="DJ555" s="1" t="s">
        <v>506</v>
      </c>
      <c r="DK555" s="1" t="s">
        <v>17</v>
      </c>
      <c r="DL555" s="1" t="s">
        <v>1</v>
      </c>
      <c r="DM555" s="1" t="s">
        <v>2</v>
      </c>
      <c r="DN555" s="1" t="s">
        <v>4</v>
      </c>
      <c r="DO555" s="1" t="s">
        <v>4</v>
      </c>
      <c r="DP555" s="1" t="s">
        <v>3</v>
      </c>
      <c r="DQ555" s="1" t="s">
        <v>3</v>
      </c>
      <c r="DR555" s="1" t="s">
        <v>3</v>
      </c>
      <c r="DS555" s="1" t="s">
        <v>3</v>
      </c>
      <c r="DT555" s="1" t="s">
        <v>17</v>
      </c>
      <c r="DU555" s="1" t="s">
        <v>3</v>
      </c>
    </row>
    <row r="556" spans="111:125">
      <c r="DG556">
        <v>4</v>
      </c>
      <c r="DH556" s="1" t="s">
        <v>497</v>
      </c>
      <c r="DI556" s="1" t="s">
        <v>507</v>
      </c>
      <c r="DJ556" s="1" t="s">
        <v>502</v>
      </c>
      <c r="DK556" s="1" t="s">
        <v>17</v>
      </c>
      <c r="DL556" s="1" t="s">
        <v>1</v>
      </c>
      <c r="DM556" s="1" t="s">
        <v>2</v>
      </c>
      <c r="DN556" s="1" t="s">
        <v>4</v>
      </c>
      <c r="DO556" s="1" t="s">
        <v>4</v>
      </c>
      <c r="DP556" s="1" t="s">
        <v>3</v>
      </c>
      <c r="DQ556" s="1" t="s">
        <v>3</v>
      </c>
      <c r="DR556" s="1" t="s">
        <v>3</v>
      </c>
      <c r="DS556" s="1" t="s">
        <v>3</v>
      </c>
      <c r="DT556" s="1" t="s">
        <v>17</v>
      </c>
      <c r="DU556" s="1" t="s">
        <v>3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CW2:GX3"/>
  <sheetViews>
    <sheetView workbookViewId="0"/>
  </sheetViews>
  <sheetFormatPr defaultRowHeight="13.2"/>
  <sheetData>
    <row r="2" spans="101:206">
      <c r="CW2">
        <v>0</v>
      </c>
      <c r="EZ2">
        <v>0</v>
      </c>
      <c r="GX2">
        <v>0</v>
      </c>
    </row>
    <row r="3" spans="101:206">
      <c r="CW3">
        <v>8</v>
      </c>
      <c r="EZ3">
        <v>12</v>
      </c>
      <c r="GX3">
        <v>31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/>
  <sheetData>
    <row r="1" spans="1:1">
      <c r="A1">
        <v>7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6"/>
  <sheetViews>
    <sheetView tabSelected="1" topLeftCell="D1" zoomScale="60" zoomScaleNormal="60" workbookViewId="0">
      <pane ySplit="2" topLeftCell="A3" activePane="bottomLeft" state="frozen"/>
      <selection activeCell="D1" sqref="D1"/>
      <selection pane="bottomLeft" activeCell="D1" sqref="D1:W1"/>
    </sheetView>
  </sheetViews>
  <sheetFormatPr defaultColWidth="9.21875" defaultRowHeight="18"/>
  <cols>
    <col min="1" max="3" width="15.77734375" style="17" hidden="1" customWidth="1"/>
    <col min="4" max="4" width="38.33203125" style="16" customWidth="1"/>
    <col min="5" max="8" width="16" style="16" customWidth="1"/>
    <col min="9" max="11" width="12.44140625" style="16" customWidth="1"/>
    <col min="12" max="13" width="15.5546875" style="16" customWidth="1"/>
    <col min="14" max="15" width="15.77734375" style="16" hidden="1" customWidth="1"/>
    <col min="16" max="16" width="38.33203125" style="16" customWidth="1"/>
    <col min="17" max="20" width="16" style="16" customWidth="1"/>
    <col min="21" max="23" width="12.44140625" style="16" customWidth="1"/>
    <col min="24" max="28" width="11" style="16" customWidth="1"/>
    <col min="29" max="32" width="9.21875" style="16" customWidth="1"/>
    <col min="33" max="33" width="35.77734375" style="16" customWidth="1"/>
    <col min="34" max="34" width="14.21875" style="16" customWidth="1"/>
    <col min="35" max="37" width="11" style="16" customWidth="1"/>
    <col min="38" max="40" width="9.21875" style="16" customWidth="1"/>
    <col min="41" max="41" width="54.5546875" style="16" customWidth="1"/>
    <col min="42" max="42" width="13.21875" style="16" customWidth="1"/>
    <col min="43" max="45" width="13.5546875" style="16" customWidth="1"/>
    <col min="46" max="47" width="9.21875" style="16" customWidth="1"/>
    <col min="48" max="48" width="9.21875" style="16"/>
    <col min="49" max="49" width="29.33203125" style="16" bestFit="1" customWidth="1"/>
    <col min="50" max="53" width="9.21875" style="16"/>
    <col min="54" max="56" width="10.77734375" style="16" customWidth="1"/>
    <col min="57" max="59" width="9.21875" style="16"/>
    <col min="60" max="60" width="12.109375" style="16" bestFit="1" customWidth="1"/>
    <col min="61" max="64" width="9.21875" style="16"/>
    <col min="65" max="65" width="36" style="16" bestFit="1" customWidth="1"/>
    <col min="66" max="66" width="36" style="16" customWidth="1"/>
    <col min="67" max="70" width="15.77734375" style="16" customWidth="1"/>
    <col min="71" max="73" width="14.33203125" style="16" customWidth="1"/>
    <col min="74" max="74" width="9.21875" style="16"/>
    <col min="75" max="75" width="32.77734375" style="16" bestFit="1" customWidth="1"/>
    <col min="76" max="79" width="15.77734375" style="16" customWidth="1"/>
    <col min="80" max="82" width="13" style="16" customWidth="1"/>
    <col min="83" max="83" width="9.21875" style="16" customWidth="1"/>
    <col min="84" max="84" width="14.21875" style="16" customWidth="1"/>
    <col min="85" max="85" width="9.21875" style="16"/>
    <col min="86" max="86" width="9.21875" style="16" customWidth="1"/>
    <col min="87" max="87" width="9.21875" style="16"/>
    <col min="88" max="88" width="16.21875" style="16" customWidth="1"/>
    <col min="89" max="91" width="15.77734375" style="16" customWidth="1"/>
    <col min="92" max="92" width="14" style="16" customWidth="1"/>
    <col min="93" max="93" width="14" customWidth="1"/>
    <col min="94" max="96" width="11.21875" customWidth="1"/>
    <col min="98" max="100" width="17.21875" customWidth="1"/>
    <col min="101" max="16384" width="9.21875" style="16"/>
  </cols>
  <sheetData>
    <row r="1" spans="1:100" ht="55.8" thickBot="1">
      <c r="D1" s="434" t="s">
        <v>2357</v>
      </c>
      <c r="E1" s="434"/>
      <c r="F1" s="434"/>
      <c r="G1" s="434"/>
      <c r="H1" s="434"/>
      <c r="I1" s="434"/>
      <c r="J1" s="434"/>
      <c r="K1" s="434"/>
      <c r="L1" s="434"/>
      <c r="M1" s="434"/>
      <c r="N1" s="434"/>
      <c r="O1" s="434"/>
      <c r="P1" s="434"/>
      <c r="Q1" s="434"/>
      <c r="R1" s="434"/>
      <c r="S1" s="434"/>
      <c r="T1" s="434"/>
      <c r="U1" s="434"/>
      <c r="V1" s="434"/>
      <c r="W1" s="434"/>
    </row>
    <row r="2" spans="1:100" ht="20.55" customHeight="1" thickBot="1">
      <c r="D2" s="378">
        <v>43242.166238425925</v>
      </c>
      <c r="E2" s="379"/>
      <c r="K2" s="19"/>
    </row>
    <row r="3" spans="1:100" ht="20.55" customHeight="1" thickBot="1">
      <c r="K3" s="19"/>
    </row>
    <row r="4" spans="1:100" ht="20.55" customHeight="1" thickBot="1">
      <c r="I4" s="443" t="s">
        <v>1529</v>
      </c>
      <c r="J4" s="444"/>
      <c r="K4" s="19"/>
      <c r="BG4" s="242"/>
      <c r="BH4" s="243"/>
      <c r="BI4" s="243"/>
      <c r="BJ4" s="360" t="s">
        <v>2306</v>
      </c>
      <c r="BK4" s="244" t="s">
        <v>1525</v>
      </c>
    </row>
    <row r="5" spans="1:100" ht="20.55" customHeight="1" thickBot="1">
      <c r="D5" s="53"/>
      <c r="E5" s="53"/>
      <c r="I5" s="439">
        <f>I45</f>
        <v>0.9550362666241089</v>
      </c>
      <c r="J5" s="440"/>
      <c r="AW5" s="159" t="s">
        <v>1351</v>
      </c>
      <c r="AX5" s="160">
        <f>V60</f>
        <v>0.84358148921487686</v>
      </c>
      <c r="BA5" s="16">
        <v>1</v>
      </c>
      <c r="BB5" s="165">
        <v>43221</v>
      </c>
      <c r="BC5" s="163" t="s">
        <v>953</v>
      </c>
      <c r="BD5" s="161">
        <v>0.1</v>
      </c>
      <c r="BG5" s="245"/>
      <c r="BH5" s="246" t="s">
        <v>602</v>
      </c>
      <c r="BI5" s="246" t="s">
        <v>604</v>
      </c>
      <c r="BJ5" s="361"/>
      <c r="BK5" s="247" t="s">
        <v>1521</v>
      </c>
      <c r="BM5" s="336" t="s">
        <v>2313</v>
      </c>
    </row>
    <row r="6" spans="1:100" ht="20.55" customHeight="1" thickBot="1">
      <c r="D6" s="53"/>
      <c r="E6" s="53"/>
      <c r="I6" s="441"/>
      <c r="J6" s="442"/>
      <c r="AW6" s="159" t="s">
        <v>969</v>
      </c>
      <c r="AX6" s="160">
        <f>V59</f>
        <v>0.87563205056410132</v>
      </c>
      <c r="BA6" s="16">
        <v>2</v>
      </c>
      <c r="BB6" s="165">
        <v>43222</v>
      </c>
      <c r="BC6" s="163" t="s">
        <v>954</v>
      </c>
      <c r="BD6" s="161">
        <v>0.15</v>
      </c>
      <c r="BF6" s="54" t="s">
        <v>953</v>
      </c>
      <c r="BG6" s="75">
        <v>1</v>
      </c>
      <c r="BH6" s="209">
        <f t="shared" ref="BH6:BH27" si="0">(BK6*E$45)/1000</f>
        <v>4.6994999999999996</v>
      </c>
      <c r="BI6" s="209">
        <f t="shared" ref="BI6:BI27" si="1">(BK6*F$45)/1000</f>
        <v>4.2583000000000002</v>
      </c>
      <c r="BJ6" s="209">
        <v>12.372999999999999</v>
      </c>
      <c r="BK6" s="210">
        <f>VLOOKUP(BG6,BA$5:BD$35,4,FALSE)</f>
        <v>0.1</v>
      </c>
      <c r="BM6" s="335">
        <f>H45</f>
        <v>44881.929349999999</v>
      </c>
    </row>
    <row r="7" spans="1:100" ht="20.55" customHeight="1" thickBot="1">
      <c r="D7" s="53"/>
      <c r="E7" s="53"/>
      <c r="AW7" s="159" t="s">
        <v>616</v>
      </c>
      <c r="AX7" s="160">
        <f>V56</f>
        <v>0.4848177957906955</v>
      </c>
      <c r="BA7" s="16">
        <v>3</v>
      </c>
      <c r="BB7" s="165">
        <v>43223</v>
      </c>
      <c r="BC7" s="163" t="s">
        <v>955</v>
      </c>
      <c r="BD7" s="161">
        <v>0.2</v>
      </c>
      <c r="BF7" s="54"/>
      <c r="BG7" s="87">
        <v>2</v>
      </c>
      <c r="BH7" s="208">
        <f t="shared" si="0"/>
        <v>7.0492499999999998</v>
      </c>
      <c r="BI7" s="208">
        <f t="shared" si="1"/>
        <v>6.3874499999999994</v>
      </c>
      <c r="BJ7" s="208">
        <v>15.1</v>
      </c>
      <c r="BK7" s="210">
        <f t="shared" ref="BK7:BK27" si="2">VLOOKUP(BG7,BA$5:BD$35,4,FALSE)</f>
        <v>0.15</v>
      </c>
    </row>
    <row r="8" spans="1:100" ht="20.55" customHeight="1" thickBot="1">
      <c r="D8" s="53"/>
      <c r="E8" s="53"/>
      <c r="I8" s="443" t="s">
        <v>1530</v>
      </c>
      <c r="J8" s="444"/>
      <c r="AW8" s="159" t="s">
        <v>1350</v>
      </c>
      <c r="AX8" s="160">
        <f>V55</f>
        <v>1.258823446501141</v>
      </c>
      <c r="BA8" s="16">
        <v>4</v>
      </c>
      <c r="BB8" s="165">
        <v>43224</v>
      </c>
      <c r="BC8" s="163" t="s">
        <v>949</v>
      </c>
      <c r="BD8" s="161">
        <v>0.25</v>
      </c>
      <c r="BF8" s="54"/>
      <c r="BG8" s="87">
        <v>3</v>
      </c>
      <c r="BH8" s="208">
        <f t="shared" si="0"/>
        <v>9.3989999999999991</v>
      </c>
      <c r="BI8" s="208">
        <f t="shared" si="1"/>
        <v>8.5166000000000004</v>
      </c>
      <c r="BJ8" s="208">
        <v>16.768000000000001</v>
      </c>
      <c r="BK8" s="210">
        <f t="shared" si="2"/>
        <v>0.2</v>
      </c>
    </row>
    <row r="9" spans="1:100" ht="20.55" customHeight="1">
      <c r="D9" s="53"/>
      <c r="E9" s="53"/>
      <c r="I9" s="439">
        <f>J45</f>
        <v>1.0539870218162177</v>
      </c>
      <c r="J9" s="440"/>
      <c r="AW9" s="159" t="s">
        <v>1363</v>
      </c>
      <c r="AX9" s="160">
        <f>V54</f>
        <v>1.0658590789307709</v>
      </c>
      <c r="BA9" s="359">
        <v>5</v>
      </c>
      <c r="BB9" s="166">
        <v>43225</v>
      </c>
      <c r="BC9" s="164" t="s">
        <v>950</v>
      </c>
      <c r="BD9" s="162">
        <v>0.25</v>
      </c>
      <c r="BF9" s="54"/>
      <c r="BG9" s="87">
        <v>4</v>
      </c>
      <c r="BH9" s="208">
        <f t="shared" si="0"/>
        <v>11.748749999999999</v>
      </c>
      <c r="BI9" s="208">
        <f t="shared" si="1"/>
        <v>10.64575</v>
      </c>
      <c r="BJ9" s="208">
        <v>17.334</v>
      </c>
      <c r="BK9" s="210">
        <f t="shared" si="2"/>
        <v>0.25</v>
      </c>
    </row>
    <row r="10" spans="1:100" ht="20.55" customHeight="1" thickBot="1">
      <c r="D10" s="53"/>
      <c r="E10" s="53"/>
      <c r="I10" s="441"/>
      <c r="J10" s="442"/>
      <c r="AW10" s="159" t="s">
        <v>1347</v>
      </c>
      <c r="AX10" s="160">
        <f>V53</f>
        <v>1.1214598760161021</v>
      </c>
      <c r="BA10" s="359">
        <v>6</v>
      </c>
      <c r="BB10" s="166">
        <v>43226</v>
      </c>
      <c r="BC10" s="164" t="s">
        <v>951</v>
      </c>
      <c r="BD10" s="162">
        <v>0.25</v>
      </c>
      <c r="BF10" s="54" t="s">
        <v>952</v>
      </c>
      <c r="BG10" s="87">
        <v>7</v>
      </c>
      <c r="BH10" s="208">
        <f t="shared" si="0"/>
        <v>14.0985</v>
      </c>
      <c r="BI10" s="208">
        <f t="shared" si="1"/>
        <v>12.774899999999999</v>
      </c>
      <c r="BJ10" s="208">
        <v>18.484000000000002</v>
      </c>
      <c r="BK10" s="210">
        <f t="shared" si="2"/>
        <v>0.3</v>
      </c>
    </row>
    <row r="11" spans="1:100" ht="20.55" customHeight="1" thickBot="1">
      <c r="D11" s="53"/>
      <c r="E11" s="53"/>
      <c r="AW11" s="159" t="s">
        <v>1336</v>
      </c>
      <c r="AX11" s="160">
        <f>V51</f>
        <v>0.99639051782804244</v>
      </c>
      <c r="BA11" s="16">
        <v>7</v>
      </c>
      <c r="BB11" s="165">
        <v>43227</v>
      </c>
      <c r="BC11" s="163" t="s">
        <v>952</v>
      </c>
      <c r="BD11" s="161">
        <v>0.3</v>
      </c>
      <c r="BF11" s="54"/>
      <c r="BG11" s="87">
        <v>8</v>
      </c>
      <c r="BH11" s="208">
        <f t="shared" si="0"/>
        <v>16.448250000000002</v>
      </c>
      <c r="BI11" s="208">
        <f t="shared" si="1"/>
        <v>14.90405</v>
      </c>
      <c r="BJ11" s="208">
        <v>22.983000000000001</v>
      </c>
      <c r="BK11" s="210">
        <f t="shared" si="2"/>
        <v>0.35</v>
      </c>
    </row>
    <row r="12" spans="1:100" ht="20.55" customHeight="1" thickBot="1">
      <c r="D12" s="53"/>
      <c r="E12" s="53"/>
      <c r="I12" s="437" t="s">
        <v>1362</v>
      </c>
      <c r="J12" s="438"/>
      <c r="AO12" s="159"/>
      <c r="AP12" s="160"/>
      <c r="AW12" s="159" t="s">
        <v>931</v>
      </c>
      <c r="AX12" s="160">
        <f>J45</f>
        <v>1.0539870218162177</v>
      </c>
      <c r="BA12" s="16">
        <v>8</v>
      </c>
      <c r="BB12" s="165">
        <v>43228</v>
      </c>
      <c r="BC12" s="163" t="s">
        <v>953</v>
      </c>
      <c r="BD12" s="161">
        <v>0.35</v>
      </c>
      <c r="BF12" s="54"/>
      <c r="BG12" s="87">
        <v>9</v>
      </c>
      <c r="BH12" s="208">
        <f t="shared" si="0"/>
        <v>18.797999999999998</v>
      </c>
      <c r="BI12" s="208">
        <f t="shared" si="1"/>
        <v>17.033200000000001</v>
      </c>
      <c r="BJ12" s="208">
        <v>25.053999999999998</v>
      </c>
      <c r="BK12" s="210">
        <f t="shared" si="2"/>
        <v>0.4</v>
      </c>
    </row>
    <row r="13" spans="1:100" ht="20.55" customHeight="1">
      <c r="D13" s="53"/>
      <c r="E13" s="53"/>
      <c r="I13" s="439">
        <v>0.9</v>
      </c>
      <c r="J13" s="440"/>
      <c r="AW13" s="159" t="s">
        <v>1362</v>
      </c>
      <c r="AX13" s="160">
        <f>I13</f>
        <v>0.9</v>
      </c>
      <c r="BA13" s="16">
        <v>9</v>
      </c>
      <c r="BB13" s="165">
        <v>43229</v>
      </c>
      <c r="BC13" s="163" t="s">
        <v>954</v>
      </c>
      <c r="BD13" s="161">
        <v>0.4</v>
      </c>
      <c r="BF13" s="54"/>
      <c r="BG13" s="87">
        <v>10</v>
      </c>
      <c r="BH13" s="208">
        <f t="shared" si="0"/>
        <v>21.147749999999998</v>
      </c>
      <c r="BI13" s="208">
        <f t="shared" si="1"/>
        <v>19.162350000000004</v>
      </c>
      <c r="BJ13" s="208">
        <v>25.629000000000001</v>
      </c>
      <c r="BK13" s="210">
        <f t="shared" si="2"/>
        <v>0.45</v>
      </c>
    </row>
    <row r="14" spans="1:100" ht="20.55" customHeight="1" thickBot="1">
      <c r="D14" s="53"/>
      <c r="E14" s="53"/>
      <c r="I14" s="441"/>
      <c r="J14" s="442"/>
      <c r="Y14"/>
      <c r="Z14"/>
      <c r="AA14"/>
      <c r="AB14"/>
      <c r="AC14"/>
      <c r="AD14"/>
      <c r="BA14" s="16">
        <v>10</v>
      </c>
      <c r="BB14" s="165">
        <v>43230</v>
      </c>
      <c r="BC14" s="163" t="s">
        <v>955</v>
      </c>
      <c r="BD14" s="161">
        <v>0.45</v>
      </c>
      <c r="BF14" s="54"/>
      <c r="BG14" s="87">
        <v>11</v>
      </c>
      <c r="BH14" s="208">
        <f t="shared" si="0"/>
        <v>23.497499999999999</v>
      </c>
      <c r="BI14" s="208">
        <f t="shared" si="1"/>
        <v>21.291499999999999</v>
      </c>
      <c r="BJ14" s="208">
        <v>26.335000000000001</v>
      </c>
      <c r="BK14" s="210">
        <f t="shared" si="2"/>
        <v>0.5</v>
      </c>
    </row>
    <row r="15" spans="1:100" ht="20.55" customHeight="1" thickBot="1">
      <c r="D15" s="53"/>
      <c r="E15" s="53"/>
      <c r="I15" s="212"/>
      <c r="J15" s="212"/>
      <c r="Y15"/>
      <c r="Z15"/>
      <c r="AA15"/>
      <c r="AB15"/>
      <c r="AC15"/>
      <c r="AD15"/>
      <c r="AG15" s="431" t="s">
        <v>2312</v>
      </c>
      <c r="AH15" s="432"/>
      <c r="AI15" s="433"/>
      <c r="AJ15" s="334">
        <f>I13</f>
        <v>0.9</v>
      </c>
      <c r="BA15" s="16">
        <v>11</v>
      </c>
      <c r="BB15" s="165">
        <v>43231</v>
      </c>
      <c r="BC15" s="163" t="s">
        <v>949</v>
      </c>
      <c r="BD15" s="161">
        <v>0.5</v>
      </c>
      <c r="BF15" s="54" t="s">
        <v>952</v>
      </c>
      <c r="BG15" s="87">
        <v>14</v>
      </c>
      <c r="BH15" s="208">
        <f t="shared" si="0"/>
        <v>25.847250000000003</v>
      </c>
      <c r="BI15" s="208">
        <f t="shared" si="1"/>
        <v>23.420650000000002</v>
      </c>
      <c r="BJ15" s="208">
        <v>28.294</v>
      </c>
      <c r="BK15" s="210">
        <f t="shared" si="2"/>
        <v>0.55000000000000004</v>
      </c>
    </row>
    <row r="16" spans="1:100" s="54" customFormat="1" ht="20.55" customHeight="1" thickBot="1">
      <c r="A16" s="17"/>
      <c r="B16" s="17"/>
      <c r="C16" s="17"/>
      <c r="D16" s="53"/>
      <c r="E16" s="53"/>
      <c r="F16" s="16"/>
      <c r="G16" s="16"/>
      <c r="H16" s="16"/>
      <c r="I16" s="212"/>
      <c r="J16" s="212"/>
      <c r="K16" s="19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/>
      <c r="Z16"/>
      <c r="AA16"/>
      <c r="AB16"/>
      <c r="AC16"/>
      <c r="AD16"/>
      <c r="AG16" s="429" t="s">
        <v>601</v>
      </c>
      <c r="AH16" s="58" t="s">
        <v>606</v>
      </c>
      <c r="AI16" s="55"/>
      <c r="AJ16" s="59"/>
      <c r="AK16" s="60"/>
      <c r="AV16" s="16"/>
      <c r="AW16" s="159" t="s">
        <v>1348</v>
      </c>
      <c r="AX16" s="160">
        <f>J41</f>
        <v>1.0013643553867679</v>
      </c>
      <c r="AY16" s="16"/>
      <c r="BA16" s="359">
        <v>12</v>
      </c>
      <c r="BB16" s="166">
        <v>43232</v>
      </c>
      <c r="BC16" s="164" t="s">
        <v>950</v>
      </c>
      <c r="BD16" s="162">
        <v>0.5</v>
      </c>
      <c r="BG16" s="87">
        <v>15</v>
      </c>
      <c r="BH16" s="208">
        <f t="shared" si="0"/>
        <v>30.546749999999999</v>
      </c>
      <c r="BI16" s="208">
        <f t="shared" si="1"/>
        <v>27.67895</v>
      </c>
      <c r="BJ16" s="208">
        <v>32.027000000000001</v>
      </c>
      <c r="BK16" s="210">
        <f t="shared" si="2"/>
        <v>0.65</v>
      </c>
      <c r="CO16"/>
      <c r="CP16"/>
      <c r="CQ16"/>
      <c r="CR16"/>
      <c r="CS16"/>
      <c r="CT16"/>
      <c r="CU16"/>
      <c r="CV16"/>
    </row>
    <row r="17" spans="1:100" s="54" customFormat="1" ht="20.55" customHeight="1" thickBot="1">
      <c r="D17" s="435" t="s">
        <v>601</v>
      </c>
      <c r="E17" s="55" t="s">
        <v>613</v>
      </c>
      <c r="F17" s="56" t="s">
        <v>2405</v>
      </c>
      <c r="G17" s="57"/>
      <c r="H17" s="58" t="s">
        <v>606</v>
      </c>
      <c r="I17" s="55"/>
      <c r="J17" s="59"/>
      <c r="K17" s="60"/>
      <c r="P17" s="435" t="s">
        <v>1336</v>
      </c>
      <c r="Q17" s="55" t="s">
        <v>613</v>
      </c>
      <c r="R17" s="56" t="str">
        <f>F17</f>
        <v>May</v>
      </c>
      <c r="S17" s="57"/>
      <c r="T17" s="58" t="s">
        <v>606</v>
      </c>
      <c r="U17" s="55"/>
      <c r="V17" s="59"/>
      <c r="W17" s="60"/>
      <c r="Y17"/>
      <c r="Z17"/>
      <c r="AA17"/>
      <c r="AB17"/>
      <c r="AC17"/>
      <c r="AD17"/>
      <c r="AG17" s="430"/>
      <c r="AH17" s="64" t="s">
        <v>607</v>
      </c>
      <c r="AI17" s="61" t="s">
        <v>609</v>
      </c>
      <c r="AJ17" s="62" t="s">
        <v>609</v>
      </c>
      <c r="AK17" s="65" t="s">
        <v>609</v>
      </c>
      <c r="AW17" s="159" t="s">
        <v>1349</v>
      </c>
      <c r="AX17" s="160">
        <f>J37</f>
        <v>1.0596668050651408</v>
      </c>
      <c r="BA17" s="359">
        <v>13</v>
      </c>
      <c r="BB17" s="166">
        <v>43233</v>
      </c>
      <c r="BC17" s="164" t="s">
        <v>951</v>
      </c>
      <c r="BD17" s="162">
        <v>0.5</v>
      </c>
      <c r="BG17" s="87">
        <v>16</v>
      </c>
      <c r="BH17" s="208">
        <f t="shared" si="0"/>
        <v>32.896500000000003</v>
      </c>
      <c r="BI17" s="208">
        <f t="shared" si="1"/>
        <v>29.8081</v>
      </c>
      <c r="BJ17" s="208">
        <v>33.241999999999997</v>
      </c>
      <c r="BK17" s="210">
        <f t="shared" si="2"/>
        <v>0.7</v>
      </c>
      <c r="CO17"/>
      <c r="CP17"/>
      <c r="CQ17"/>
      <c r="CR17"/>
      <c r="CS17"/>
      <c r="CT17"/>
      <c r="CU17"/>
      <c r="CV17"/>
    </row>
    <row r="18" spans="1:100" s="54" customFormat="1" ht="20.55" customHeight="1" thickBot="1">
      <c r="D18" s="436"/>
      <c r="E18" s="61"/>
      <c r="F18" s="62" t="s">
        <v>603</v>
      </c>
      <c r="G18" s="63"/>
      <c r="H18" s="64" t="s">
        <v>607</v>
      </c>
      <c r="I18" s="61" t="s">
        <v>609</v>
      </c>
      <c r="J18" s="62" t="s">
        <v>609</v>
      </c>
      <c r="K18" s="65" t="s">
        <v>609</v>
      </c>
      <c r="P18" s="436"/>
      <c r="Q18" s="61"/>
      <c r="R18" s="62" t="s">
        <v>603</v>
      </c>
      <c r="S18" s="63"/>
      <c r="T18" s="64" t="s">
        <v>607</v>
      </c>
      <c r="U18" s="61" t="s">
        <v>609</v>
      </c>
      <c r="V18" s="62" t="s">
        <v>609</v>
      </c>
      <c r="W18" s="65" t="s">
        <v>609</v>
      </c>
      <c r="Y18"/>
      <c r="Z18"/>
      <c r="AA18"/>
      <c r="AB18"/>
      <c r="AC18"/>
      <c r="AD18"/>
      <c r="AG18" s="101" t="s">
        <v>588</v>
      </c>
      <c r="AH18" s="69" t="s">
        <v>608</v>
      </c>
      <c r="AI18" s="70" t="s">
        <v>602</v>
      </c>
      <c r="AJ18" s="67" t="s">
        <v>604</v>
      </c>
      <c r="AK18" s="71" t="s">
        <v>605</v>
      </c>
      <c r="AW18" s="159" t="s">
        <v>1364</v>
      </c>
      <c r="AX18" s="160">
        <f>J28</f>
        <v>1.0956862697342324</v>
      </c>
      <c r="BA18" s="16">
        <v>14</v>
      </c>
      <c r="BB18" s="165">
        <v>43234</v>
      </c>
      <c r="BC18" s="163" t="s">
        <v>952</v>
      </c>
      <c r="BD18" s="161">
        <v>0.55000000000000004</v>
      </c>
      <c r="BG18" s="87">
        <v>17</v>
      </c>
      <c r="BH18" s="208">
        <f t="shared" si="0"/>
        <v>35.246250000000003</v>
      </c>
      <c r="BI18" s="208">
        <f t="shared" si="1"/>
        <v>31.937249999999999</v>
      </c>
      <c r="BJ18" s="208">
        <v>34.6</v>
      </c>
      <c r="BK18" s="210">
        <f t="shared" si="2"/>
        <v>0.75</v>
      </c>
      <c r="BM18" s="87"/>
      <c r="BN18" s="199"/>
      <c r="BO18" s="445" t="s">
        <v>551</v>
      </c>
      <c r="BP18" s="446"/>
      <c r="BQ18" s="446"/>
      <c r="BR18" s="447"/>
      <c r="BS18" s="140" t="s">
        <v>934</v>
      </c>
      <c r="BT18" s="215"/>
      <c r="BU18" s="215"/>
      <c r="BV18" s="213"/>
      <c r="BW18" s="199"/>
      <c r="BX18" s="445" t="s">
        <v>1099</v>
      </c>
      <c r="BY18" s="446"/>
      <c r="BZ18" s="446"/>
      <c r="CA18" s="447"/>
      <c r="CB18" s="140" t="s">
        <v>934</v>
      </c>
      <c r="CC18" s="215"/>
      <c r="CD18" s="215"/>
      <c r="CF18" s="140" t="s">
        <v>934</v>
      </c>
      <c r="CJ18" s="72"/>
      <c r="CK18" s="73"/>
      <c r="CL18" s="74"/>
      <c r="CM18" s="74"/>
      <c r="CN18" s="197"/>
      <c r="CO18"/>
      <c r="CP18"/>
      <c r="CQ18"/>
      <c r="CR18"/>
      <c r="CS18"/>
      <c r="CT18"/>
      <c r="CU18"/>
      <c r="CV18"/>
    </row>
    <row r="19" spans="1:100" s="54" customFormat="1" ht="20.55" customHeight="1" thickBot="1">
      <c r="D19" s="66" t="s">
        <v>588</v>
      </c>
      <c r="E19" s="67" t="s">
        <v>602</v>
      </c>
      <c r="F19" s="67" t="s">
        <v>604</v>
      </c>
      <c r="G19" s="68" t="s">
        <v>605</v>
      </c>
      <c r="H19" s="69" t="s">
        <v>608</v>
      </c>
      <c r="I19" s="70" t="s">
        <v>602</v>
      </c>
      <c r="J19" s="67" t="s">
        <v>604</v>
      </c>
      <c r="K19" s="71" t="s">
        <v>605</v>
      </c>
      <c r="L19" s="355"/>
      <c r="P19" s="66" t="s">
        <v>588</v>
      </c>
      <c r="Q19" s="67" t="s">
        <v>602</v>
      </c>
      <c r="R19" s="67" t="s">
        <v>604</v>
      </c>
      <c r="S19" s="68" t="s">
        <v>605</v>
      </c>
      <c r="T19" s="69" t="s">
        <v>608</v>
      </c>
      <c r="U19" s="70" t="s">
        <v>602</v>
      </c>
      <c r="V19" s="67" t="s">
        <v>604</v>
      </c>
      <c r="W19" s="71" t="s">
        <v>605</v>
      </c>
      <c r="Y19"/>
      <c r="Z19"/>
      <c r="AA19"/>
      <c r="AB19"/>
      <c r="AC19"/>
      <c r="AD19"/>
      <c r="AG19" s="75" t="s">
        <v>536</v>
      </c>
      <c r="AH19" s="79">
        <f>H20</f>
        <v>13026.571119999999</v>
      </c>
      <c r="AI19" s="80">
        <f>I20</f>
        <v>0.95195638117509496</v>
      </c>
      <c r="AJ19" s="81">
        <f>J20</f>
        <v>0.98648777887163941</v>
      </c>
      <c r="AK19" s="81">
        <f t="shared" ref="AK19" si="3">K20</f>
        <v>0.748266478258372</v>
      </c>
      <c r="AW19" s="159" t="s">
        <v>1366</v>
      </c>
      <c r="AX19" s="160">
        <f>J27</f>
        <v>1.3447720972644377</v>
      </c>
      <c r="BA19" s="16">
        <v>15</v>
      </c>
      <c r="BB19" s="165">
        <v>43235</v>
      </c>
      <c r="BC19" s="163" t="s">
        <v>953</v>
      </c>
      <c r="BD19" s="161">
        <v>0.65</v>
      </c>
      <c r="BG19" s="87">
        <v>18</v>
      </c>
      <c r="BH19" s="208">
        <f t="shared" si="0"/>
        <v>37.595999999999997</v>
      </c>
      <c r="BI19" s="208">
        <f t="shared" si="1"/>
        <v>34.066400000000002</v>
      </c>
      <c r="BJ19" s="208">
        <v>37.558</v>
      </c>
      <c r="BK19" s="210">
        <f t="shared" si="2"/>
        <v>0.8</v>
      </c>
      <c r="BM19" s="87"/>
      <c r="BN19" s="199"/>
      <c r="BO19" s="201" t="s">
        <v>602</v>
      </c>
      <c r="BP19" s="202" t="s">
        <v>604</v>
      </c>
      <c r="BQ19" s="202" t="s">
        <v>605</v>
      </c>
      <c r="BR19" s="203" t="s">
        <v>608</v>
      </c>
      <c r="BS19" s="142" t="s">
        <v>937</v>
      </c>
      <c r="BT19" s="216" t="s">
        <v>1531</v>
      </c>
      <c r="BU19" s="216" t="s">
        <v>1532</v>
      </c>
      <c r="BV19" s="214"/>
      <c r="BW19" s="196"/>
      <c r="BX19" s="201" t="s">
        <v>602</v>
      </c>
      <c r="BY19" s="202" t="s">
        <v>604</v>
      </c>
      <c r="BZ19" s="202" t="s">
        <v>605</v>
      </c>
      <c r="CA19" s="203" t="s">
        <v>608</v>
      </c>
      <c r="CB19" s="142" t="s">
        <v>937</v>
      </c>
      <c r="CC19" s="216" t="s">
        <v>1531</v>
      </c>
      <c r="CD19" s="216" t="s">
        <v>1532</v>
      </c>
      <c r="CF19" s="142" t="s">
        <v>937</v>
      </c>
      <c r="CJ19" s="86"/>
      <c r="CK19" s="141" t="s">
        <v>602</v>
      </c>
      <c r="CL19" s="141" t="s">
        <v>604</v>
      </c>
      <c r="CM19" s="141" t="s">
        <v>605</v>
      </c>
      <c r="CN19" s="143" t="s">
        <v>608</v>
      </c>
      <c r="CO19"/>
      <c r="CP19"/>
      <c r="CQ19"/>
      <c r="CR19"/>
      <c r="CS19"/>
      <c r="CT19"/>
      <c r="CU19"/>
      <c r="CV19"/>
    </row>
    <row r="20" spans="1:100" s="54" customFormat="1" ht="20.55" customHeight="1">
      <c r="A20" s="54" t="s">
        <v>536</v>
      </c>
      <c r="D20" s="75" t="s">
        <v>536</v>
      </c>
      <c r="E20" s="76">
        <f>SUMIF('PCEC Sls by Cat'!A$21:A$61,A20,'PCEC Sls by Cat'!H$21:H$61)/1000</f>
        <v>13684</v>
      </c>
      <c r="F20" s="77">
        <v>13205</v>
      </c>
      <c r="G20" s="78">
        <v>17409</v>
      </c>
      <c r="H20" s="79">
        <f>SUMIF('PCEC Sls by Cat'!$A$21:$A$71,A20,'PCEC Sls by Cat'!$J$21:$J$71)/1000</f>
        <v>13026.571119999999</v>
      </c>
      <c r="I20" s="80">
        <f t="shared" ref="I20:J24" si="4">IF(ISERROR($H20/E20),,($H20/E20))</f>
        <v>0.95195638117509496</v>
      </c>
      <c r="J20" s="81">
        <f t="shared" si="4"/>
        <v>0.98648777887163941</v>
      </c>
      <c r="K20" s="81">
        <f t="shared" ref="K20:K33" si="5">IF(ISERROR($H20/G20),,($H20/G20))</f>
        <v>0.748266478258372</v>
      </c>
      <c r="P20" s="75" t="s">
        <v>536</v>
      </c>
      <c r="Q20" s="88">
        <f>BO20+BX20</f>
        <v>3299</v>
      </c>
      <c r="R20" s="77">
        <f t="shared" ref="R20:R21" si="6">BP20+BY20</f>
        <v>2319</v>
      </c>
      <c r="S20" s="78">
        <f t="shared" ref="S20:S21" si="7">BQ20+BZ20</f>
        <v>3407</v>
      </c>
      <c r="T20" s="79">
        <f t="shared" ref="T20:T21" si="8">BR20+CA20</f>
        <v>2161.4142000000002</v>
      </c>
      <c r="U20" s="80">
        <f>IF(ISERROR($T20/Q20),,($T20/Q20))</f>
        <v>0.65517253713246448</v>
      </c>
      <c r="V20" s="81">
        <f>IF(ISERROR($T20/R20),,($T20/R20))</f>
        <v>0.93204579560155243</v>
      </c>
      <c r="W20" s="81">
        <f>IF(ISERROR($T20/S20),,($T20/S20))</f>
        <v>0.63440393307895515</v>
      </c>
      <c r="Y20"/>
      <c r="Z20"/>
      <c r="AA20"/>
      <c r="AB20"/>
      <c r="AC20"/>
      <c r="AD20"/>
      <c r="AG20" s="87" t="s">
        <v>589</v>
      </c>
      <c r="AH20" s="91">
        <f t="shared" ref="AH20:AK20" si="9">H21</f>
        <v>2482.8415299999997</v>
      </c>
      <c r="AI20" s="92">
        <f t="shared" ref="AI20:AI44" si="10">I21</f>
        <v>2.7803376595744678</v>
      </c>
      <c r="AJ20" s="93">
        <f t="shared" ref="AJ20:AJ44" si="11">J21</f>
        <v>1.1851272219570403</v>
      </c>
      <c r="AK20" s="93">
        <f t="shared" si="9"/>
        <v>2.348951305581835</v>
      </c>
      <c r="AW20" s="159" t="s">
        <v>1365</v>
      </c>
      <c r="AX20" s="160">
        <f>J22</f>
        <v>1.0136871013071895</v>
      </c>
      <c r="BA20" s="16">
        <v>16</v>
      </c>
      <c r="BB20" s="165">
        <v>43236</v>
      </c>
      <c r="BC20" s="163" t="s">
        <v>954</v>
      </c>
      <c r="BD20" s="161">
        <v>0.7</v>
      </c>
      <c r="BF20" s="54" t="s">
        <v>952</v>
      </c>
      <c r="BG20" s="87">
        <v>21</v>
      </c>
      <c r="BH20" s="208">
        <f t="shared" si="0"/>
        <v>39.945749999999997</v>
      </c>
      <c r="BI20" s="208">
        <f t="shared" si="1"/>
        <v>36.195549999999997</v>
      </c>
      <c r="BJ20" s="208">
        <v>39.844000000000001</v>
      </c>
      <c r="BK20" s="210">
        <f t="shared" si="2"/>
        <v>0.85</v>
      </c>
      <c r="BM20" s="87" t="s">
        <v>536</v>
      </c>
      <c r="BN20" s="87" t="str">
        <f>CONCATENATE(BO$18,BM20)</f>
        <v>AM760DSC</v>
      </c>
      <c r="BO20" s="200">
        <f>SUMIF('Sls by Cat by MECA'!$B$22:$B$8229,BN20,'Sls by Cat by MECA'!$N$22:$N$8229)/1000</f>
        <v>3299</v>
      </c>
      <c r="BP20" s="200">
        <f>SUMIF('PSI by CP'!$B$8:$B$9999,BN20,'PSI by CP'!$O$8:$O$9999)/1000</f>
        <v>2319</v>
      </c>
      <c r="BQ20" s="363">
        <v>3407</v>
      </c>
      <c r="BR20" s="200">
        <f>SUMIF('Sls by Cat by MECA'!$B$22:$B$8229,BN20,'Sls by Cat by MECA'!$P$22:$P$8229)/1000</f>
        <v>2161.4142000000002</v>
      </c>
      <c r="BS20" s="200">
        <f>BT20+BU20</f>
        <v>29.15822</v>
      </c>
      <c r="BT20" s="200">
        <f>SUMIF('Sls by Cat by MECA'!$B$22:$B$8229,$BN20,'Sls by Cat by MECA'!$I$22:$I$8229)/1000</f>
        <v>29.15822</v>
      </c>
      <c r="BU20" s="200">
        <f>SUMIF('Sls by Cat by MECA'!$B$22:$B$8229,$BN20,'Sls by Cat by MECA'!$J$22:$J$8229)/1000</f>
        <v>0</v>
      </c>
      <c r="BV20" s="87"/>
      <c r="BW20" s="87" t="str">
        <f>CONCATENATE(BX$18,BM20)</f>
        <v>AM761DSC</v>
      </c>
      <c r="BX20" s="200">
        <f>SUMIF('Sls by Cat by MECA'!$B$22:$B$8229,BW20,'Sls by Cat by MECA'!$N$22:$N$8229)/1000</f>
        <v>0</v>
      </c>
      <c r="BY20" s="200">
        <f>SUMIF('PSI by CP'!$B$8:$B$9999,BW20,'PSI by CP'!$O$8:$O$9999)/1000</f>
        <v>0</v>
      </c>
      <c r="BZ20" s="200">
        <v>0</v>
      </c>
      <c r="CA20" s="200">
        <f>SUMIF('Sls by Cat by MECA'!$B$22:$B$8229,BW20,'Sls by Cat by MECA'!$P$22:$P$8229)/1000</f>
        <v>0</v>
      </c>
      <c r="CB20" s="200">
        <f>CC20+CD20</f>
        <v>0</v>
      </c>
      <c r="CC20" s="200">
        <f>SUMIF('Sls by Cat by MECA'!$B$22:$B$8229,$BW20,'Sls by Cat by MECA'!$I$22:$I$8229)/1000</f>
        <v>0</v>
      </c>
      <c r="CD20" s="200">
        <f>SUMIF('Sls by Cat by MECA'!$B$22:$B$8229,$BW20,'Sls by Cat by MECA'!$J$22:$J$8229)/1000</f>
        <v>0</v>
      </c>
      <c r="CF20" s="200">
        <f>CB20+BS20</f>
        <v>29.15822</v>
      </c>
      <c r="CJ20" s="54" t="s">
        <v>552</v>
      </c>
      <c r="CK20" s="198">
        <f>SUMIF('Sls by Cat by MECA'!$F$22:$F$8229,$CJ20,'Sls by Cat by MECA'!$N$22:$N$8229)/1000</f>
        <v>4547</v>
      </c>
      <c r="CL20" s="198">
        <f>SUMIF('PSI by CP'!H8:H9999,CJ20,'PSI by CP'!O8:O9999)/1000</f>
        <v>3413.5697324999996</v>
      </c>
      <c r="CM20" s="362">
        <v>4824</v>
      </c>
      <c r="CN20" s="198">
        <f>SUMIF('Sls by Cat by MECA'!$F$22:$F$8229,$CJ20,'Sls by Cat by MECA'!$P$22:$P$8229)/1000</f>
        <v>3496.4164399999995</v>
      </c>
      <c r="CO20"/>
      <c r="CP20"/>
      <c r="CQ20"/>
      <c r="CR20"/>
      <c r="CS20"/>
      <c r="CT20"/>
      <c r="CU20"/>
      <c r="CV20"/>
    </row>
    <row r="21" spans="1:100" s="54" customFormat="1" ht="20.55" customHeight="1">
      <c r="A21" s="54" t="s">
        <v>535</v>
      </c>
      <c r="D21" s="87" t="s">
        <v>589</v>
      </c>
      <c r="E21" s="88">
        <f>SUMIF('PCEC Sls by Cat'!A$21:A$61,A21,'PCEC Sls by Cat'!H$21:H$61)/1000</f>
        <v>893</v>
      </c>
      <c r="F21" s="89">
        <v>2095</v>
      </c>
      <c r="G21" s="90">
        <v>1057</v>
      </c>
      <c r="H21" s="91">
        <f>SUMIF('PCEC Sls by Cat'!$A$21:$A$71,A21,'PCEC Sls by Cat'!$J$21:$J$71)/1000</f>
        <v>2482.8415299999997</v>
      </c>
      <c r="I21" s="92">
        <f t="shared" si="4"/>
        <v>2.7803376595744678</v>
      </c>
      <c r="J21" s="93">
        <f t="shared" si="4"/>
        <v>1.1851272219570403</v>
      </c>
      <c r="K21" s="93">
        <f t="shared" si="5"/>
        <v>2.348951305581835</v>
      </c>
      <c r="P21" s="87" t="s">
        <v>589</v>
      </c>
      <c r="Q21" s="88">
        <f t="shared" ref="Q21" si="12">BO21+BX21</f>
        <v>211</v>
      </c>
      <c r="R21" s="89">
        <f t="shared" si="6"/>
        <v>514</v>
      </c>
      <c r="S21" s="90">
        <f t="shared" si="7"/>
        <v>210</v>
      </c>
      <c r="T21" s="91">
        <f t="shared" si="8"/>
        <v>522.16754000000003</v>
      </c>
      <c r="U21" s="92">
        <f t="shared" ref="U21:U44" si="13">IF(ISERROR($T21/Q21),,($T21/Q21))</f>
        <v>2.4747276777251188</v>
      </c>
      <c r="V21" s="93">
        <f t="shared" ref="V21:V44" si="14">IF(ISERROR($T21/R21),,($T21/R21))</f>
        <v>1.0158901556420235</v>
      </c>
      <c r="W21" s="93">
        <f t="shared" ref="W21:W44" si="15">IF(ISERROR($T21/S21),,($T21/S21))</f>
        <v>2.4865120952380955</v>
      </c>
      <c r="Y21"/>
      <c r="Z21"/>
      <c r="AA21"/>
      <c r="AB21"/>
      <c r="AC21"/>
      <c r="AD21"/>
      <c r="AG21" s="94" t="s">
        <v>590</v>
      </c>
      <c r="AH21" s="98">
        <f t="shared" ref="AH21:AK21" si="16">H22</f>
        <v>15509.412649999998</v>
      </c>
      <c r="AI21" s="99">
        <f t="shared" si="10"/>
        <v>1.0639646463607051</v>
      </c>
      <c r="AJ21" s="100">
        <f t="shared" si="11"/>
        <v>1.0136871013071895</v>
      </c>
      <c r="AK21" s="100">
        <f t="shared" si="16"/>
        <v>0.83989021174049594</v>
      </c>
      <c r="AW21" s="159" t="s">
        <v>931</v>
      </c>
      <c r="AX21" s="160">
        <f>I9</f>
        <v>1.0539870218162177</v>
      </c>
      <c r="BA21" s="16">
        <v>17</v>
      </c>
      <c r="BB21" s="165">
        <v>43237</v>
      </c>
      <c r="BC21" s="163" t="s">
        <v>955</v>
      </c>
      <c r="BD21" s="161">
        <v>0.75</v>
      </c>
      <c r="BG21" s="87">
        <v>22</v>
      </c>
      <c r="BH21" s="208">
        <f t="shared" si="0"/>
        <v>42.295499999999997</v>
      </c>
      <c r="BI21" s="208">
        <f t="shared" si="1"/>
        <v>38.324700000000007</v>
      </c>
      <c r="BJ21" s="208">
        <v>44.881999999999998</v>
      </c>
      <c r="BK21" s="210">
        <f t="shared" si="2"/>
        <v>0.9</v>
      </c>
      <c r="BM21" s="87" t="s">
        <v>535</v>
      </c>
      <c r="BN21" s="87" t="str">
        <f>CONCATENATE(BO$18,BM21)</f>
        <v>AM760Digital Camcorder</v>
      </c>
      <c r="BO21" s="194">
        <f>SUMIF('Sls by Cat by MECA'!$B$22:$B$8229,BN21,'Sls by Cat by MECA'!$N$22:$N$8229)/1000</f>
        <v>211</v>
      </c>
      <c r="BP21" s="194">
        <f>SUMIF('PSI by CP'!$B$8:$B$9999,BN21,'PSI by CP'!$O$8:$O$9999)/1000</f>
        <v>514</v>
      </c>
      <c r="BQ21" s="363">
        <v>210</v>
      </c>
      <c r="BR21" s="194">
        <f>SUMIF('Sls by Cat by MECA'!$B$22:$B$8229,BN21,'Sls by Cat by MECA'!$P$22:$P$8229)/1000</f>
        <v>522.16754000000003</v>
      </c>
      <c r="BS21" s="200">
        <f>BT21+BU21</f>
        <v>0.20394000000000001</v>
      </c>
      <c r="BT21" s="200">
        <f>SUMIF('Sls by Cat by MECA'!$B$22:$B$8229,$BN21,'Sls by Cat by MECA'!$I$22:$I$8229)/1000</f>
        <v>0.20394000000000001</v>
      </c>
      <c r="BU21" s="200">
        <f>SUMIF('Sls by Cat by MECA'!$B$22:$B$8229,$BN21,'Sls by Cat by MECA'!$J$22:$J$8229)/1000</f>
        <v>0</v>
      </c>
      <c r="BV21" s="87"/>
      <c r="BW21" s="87" t="str">
        <f>CONCATENATE(BX$18,BM21)</f>
        <v>AM761Digital Camcorder</v>
      </c>
      <c r="BX21" s="194">
        <f>SUMIF('Sls by Cat by MECA'!$B$22:$B$8229,BW21,'Sls by Cat by MECA'!$N$22:$N$8229)/1000</f>
        <v>0</v>
      </c>
      <c r="BY21" s="194">
        <f>SUMIF('PSI by CP'!$B$8:$B$9999,BW21,'PSI by CP'!$O$8:$O$9999)/1000</f>
        <v>0</v>
      </c>
      <c r="BZ21" s="200">
        <v>0</v>
      </c>
      <c r="CA21" s="194">
        <f>SUMIF('Sls by Cat by MECA'!$B$22:$B$8229,BW21,'Sls by Cat by MECA'!$P$22:$P$8229)/1000</f>
        <v>0</v>
      </c>
      <c r="CB21" s="200">
        <f>CC21+CD21</f>
        <v>0</v>
      </c>
      <c r="CC21" s="200">
        <f>SUMIF('Sls by Cat by MECA'!$B$22:$B$8229,$BW21,'Sls by Cat by MECA'!$I$22:$I$8229)/1000</f>
        <v>0</v>
      </c>
      <c r="CD21" s="200">
        <f>SUMIF('Sls by Cat by MECA'!$B$22:$B$8229,$BW21,'Sls by Cat by MECA'!$J$22:$J$8229)/1000</f>
        <v>0</v>
      </c>
      <c r="CF21" s="200">
        <f>CB21+BS21</f>
        <v>0.20394000000000001</v>
      </c>
      <c r="CJ21" s="54" t="s">
        <v>866</v>
      </c>
      <c r="CK21" s="198">
        <f>SUMIF('Sls by Cat by MECA'!$F$22:$F$8229,$CJ21,'Sls by Cat by MECA'!$N$22:$N$8229)/1000</f>
        <v>0</v>
      </c>
      <c r="CL21" s="198">
        <f>SUMIF('PSI by CP'!H9:H10000,CJ21,'PSI by CP'!O9:O10000)/1000</f>
        <v>9.8388899999999992</v>
      </c>
      <c r="CM21" s="362">
        <v>3</v>
      </c>
      <c r="CN21" s="198">
        <f>SUMIF('Sls by Cat by MECA'!$F$22:$F$8229,$CJ21,'Sls by Cat by MECA'!$P$22:$P$8229)/1000</f>
        <v>3.2863099999999998</v>
      </c>
      <c r="CO21"/>
      <c r="CP21"/>
      <c r="CQ21"/>
      <c r="CR21"/>
      <c r="CS21"/>
      <c r="CT21"/>
      <c r="CU21"/>
      <c r="CV21"/>
    </row>
    <row r="22" spans="1:100" s="54" customFormat="1" ht="20.55" customHeight="1">
      <c r="D22" s="94" t="s">
        <v>590</v>
      </c>
      <c r="E22" s="95">
        <f>E20+E21</f>
        <v>14577</v>
      </c>
      <c r="F22" s="96">
        <f>F20+F21</f>
        <v>15300</v>
      </c>
      <c r="G22" s="97">
        <f>G20+G21</f>
        <v>18466</v>
      </c>
      <c r="H22" s="98">
        <f>H20+H21</f>
        <v>15509.412649999998</v>
      </c>
      <c r="I22" s="99">
        <f t="shared" si="4"/>
        <v>1.0639646463607051</v>
      </c>
      <c r="J22" s="100">
        <f t="shared" si="4"/>
        <v>1.0136871013071895</v>
      </c>
      <c r="K22" s="100">
        <f t="shared" si="5"/>
        <v>0.83989021174049594</v>
      </c>
      <c r="P22" s="94" t="s">
        <v>590</v>
      </c>
      <c r="Q22" s="95">
        <f>Q20+Q21</f>
        <v>3510</v>
      </c>
      <c r="R22" s="96">
        <f>R20+R21</f>
        <v>2833</v>
      </c>
      <c r="S22" s="97">
        <f>S20+S21</f>
        <v>3617</v>
      </c>
      <c r="T22" s="98">
        <f>T20+T21</f>
        <v>2683.5817400000001</v>
      </c>
      <c r="U22" s="99">
        <f t="shared" si="13"/>
        <v>0.76455320227920232</v>
      </c>
      <c r="V22" s="100">
        <f t="shared" si="14"/>
        <v>0.9472579385810096</v>
      </c>
      <c r="W22" s="100">
        <f t="shared" si="15"/>
        <v>0.74193578656345038</v>
      </c>
      <c r="Y22"/>
      <c r="Z22"/>
      <c r="AA22"/>
      <c r="AB22"/>
      <c r="AC22"/>
      <c r="AD22"/>
      <c r="AG22" s="87" t="s">
        <v>591</v>
      </c>
      <c r="AH22" s="91">
        <f t="shared" ref="AH22:AK22" si="17">H23</f>
        <v>580.11365999999998</v>
      </c>
      <c r="AI22" s="92">
        <f t="shared" si="10"/>
        <v>0.75047045278137126</v>
      </c>
      <c r="AJ22" s="93">
        <f t="shared" si="11"/>
        <v>1.2666237117903929</v>
      </c>
      <c r="AK22" s="93">
        <f t="shared" si="17"/>
        <v>0.79685942307692303</v>
      </c>
      <c r="AW22" s="159" t="s">
        <v>1362</v>
      </c>
      <c r="AX22" s="160">
        <f>I13</f>
        <v>0.9</v>
      </c>
      <c r="BA22" s="16">
        <v>18</v>
      </c>
      <c r="BB22" s="165">
        <v>43238</v>
      </c>
      <c r="BC22" s="163" t="s">
        <v>949</v>
      </c>
      <c r="BD22" s="161">
        <v>0.8</v>
      </c>
      <c r="BG22" s="87">
        <v>23</v>
      </c>
      <c r="BH22" s="208">
        <f t="shared" si="0"/>
        <v>44.645249999999997</v>
      </c>
      <c r="BI22" s="208">
        <f t="shared" si="1"/>
        <v>40.453849999999996</v>
      </c>
      <c r="BJ22" s="208"/>
      <c r="BK22" s="210">
        <f t="shared" si="2"/>
        <v>0.95</v>
      </c>
      <c r="BM22" s="87"/>
      <c r="BN22" s="87"/>
      <c r="BO22" s="194"/>
      <c r="BP22" s="194"/>
      <c r="BQ22" s="194"/>
      <c r="BR22" s="194"/>
      <c r="BS22" s="200"/>
      <c r="BT22" s="200"/>
      <c r="BU22" s="200"/>
      <c r="BV22" s="87"/>
      <c r="BW22" s="87"/>
      <c r="BX22" s="194"/>
      <c r="BY22" s="194"/>
      <c r="BZ22" s="194"/>
      <c r="CA22" s="194"/>
      <c r="CB22" s="200"/>
      <c r="CC22" s="200"/>
      <c r="CD22" s="200"/>
      <c r="CF22" s="200"/>
      <c r="CJ22" s="54" t="s">
        <v>916</v>
      </c>
      <c r="CK22" s="198">
        <f>SUMIF('Sls by Cat by MECA'!$F$22:$F$8229,$CJ22,'Sls by Cat by MECA'!$N$22:$N$8229)/1000</f>
        <v>0</v>
      </c>
      <c r="CL22" s="198">
        <f>SUMIF('PSI by CP'!H10:H10001,CJ22,'PSI by CP'!O10:O10001)/1000</f>
        <v>29.073520000000002</v>
      </c>
      <c r="CM22" s="362">
        <v>8</v>
      </c>
      <c r="CN22" s="198">
        <f>SUMIF('Sls by Cat by MECA'!$F$22:$F$8229,$CJ22,'Sls by Cat by MECA'!$P$22:$P$8229)/1000</f>
        <v>35.878999999999998</v>
      </c>
      <c r="CO22"/>
      <c r="CP22"/>
      <c r="CQ22"/>
      <c r="CR22"/>
      <c r="CS22"/>
      <c r="CT22"/>
      <c r="CU22"/>
      <c r="CV22"/>
    </row>
    <row r="23" spans="1:100" s="54" customFormat="1" ht="20.55" customHeight="1">
      <c r="A23" s="54" t="s">
        <v>538</v>
      </c>
      <c r="D23" s="87" t="s">
        <v>591</v>
      </c>
      <c r="E23" s="88">
        <f>SUMIF('PCEC Sls by Cat'!A$21:A$61,A23,'PCEC Sls by Cat'!H$21:H$61)/1000</f>
        <v>773</v>
      </c>
      <c r="F23" s="89">
        <v>458</v>
      </c>
      <c r="G23" s="90">
        <v>728</v>
      </c>
      <c r="H23" s="91">
        <f>SUMIF('PCEC Sls by Cat'!$A$21:$A$71,A23,'PCEC Sls by Cat'!$J$21:$J$71)/1000</f>
        <v>580.11365999999998</v>
      </c>
      <c r="I23" s="92">
        <f t="shared" si="4"/>
        <v>0.75047045278137126</v>
      </c>
      <c r="J23" s="93">
        <f t="shared" si="4"/>
        <v>1.2666237117903929</v>
      </c>
      <c r="K23" s="93">
        <f t="shared" si="5"/>
        <v>0.79685942307692303</v>
      </c>
      <c r="P23" s="87" t="s">
        <v>591</v>
      </c>
      <c r="Q23" s="88">
        <f t="shared" ref="Q23:Q24" si="18">BO23+BX23</f>
        <v>613</v>
      </c>
      <c r="R23" s="89">
        <f t="shared" ref="R23:R26" si="19">BP23+BY23</f>
        <v>366.00003999999996</v>
      </c>
      <c r="S23" s="90">
        <f t="shared" ref="S23:S26" si="20">BQ23+BZ23</f>
        <v>341</v>
      </c>
      <c r="T23" s="91">
        <f t="shared" ref="T23:T26" si="21">BR23+CA23</f>
        <v>439.25741999999997</v>
      </c>
      <c r="U23" s="92">
        <f t="shared" si="13"/>
        <v>0.7165700163132136</v>
      </c>
      <c r="V23" s="93">
        <f t="shared" si="14"/>
        <v>1.200156754081229</v>
      </c>
      <c r="W23" s="93">
        <f t="shared" si="15"/>
        <v>1.2881449266862168</v>
      </c>
      <c r="Y23"/>
      <c r="Z23"/>
      <c r="AA23"/>
      <c r="AB23"/>
      <c r="AC23"/>
      <c r="AD23"/>
      <c r="AG23" s="87" t="s">
        <v>592</v>
      </c>
      <c r="AH23" s="91">
        <f t="shared" ref="AH23:AK23" si="22">H24</f>
        <v>95.815770000000001</v>
      </c>
      <c r="AI23" s="92">
        <f t="shared" si="10"/>
        <v>2.2282737209302326</v>
      </c>
      <c r="AJ23" s="93">
        <f t="shared" si="11"/>
        <v>1.1406639285714286</v>
      </c>
      <c r="AK23" s="93">
        <f t="shared" si="22"/>
        <v>3.1938590000000002</v>
      </c>
      <c r="BA23" s="359">
        <v>19</v>
      </c>
      <c r="BB23" s="166">
        <v>43239</v>
      </c>
      <c r="BC23" s="164" t="s">
        <v>950</v>
      </c>
      <c r="BD23" s="162">
        <v>0.8</v>
      </c>
      <c r="BG23" s="87">
        <v>24</v>
      </c>
      <c r="BH23" s="208">
        <f t="shared" si="0"/>
        <v>46.994999999999997</v>
      </c>
      <c r="BI23" s="208">
        <f t="shared" si="1"/>
        <v>42.582999999999998</v>
      </c>
      <c r="BJ23" s="208"/>
      <c r="BK23" s="210">
        <f t="shared" si="2"/>
        <v>1</v>
      </c>
      <c r="BM23" s="87" t="s">
        <v>538</v>
      </c>
      <c r="BN23" s="87" t="str">
        <f t="shared" ref="BN23:BN26" si="23">CONCATENATE(BO$18,BM23)</f>
        <v>AM760Audio Accessories</v>
      </c>
      <c r="BO23" s="194">
        <f>SUMIF('Sls by Cat by MECA'!$B$22:$B$8229,BN23,'Sls by Cat by MECA'!$N$22:$N$8229)/1000</f>
        <v>613</v>
      </c>
      <c r="BP23" s="194">
        <f>SUMIF('PSI by CP'!$B$8:$B$9999,BN23,'PSI by CP'!$O$8:$O$9999)/1000</f>
        <v>366.00003999999996</v>
      </c>
      <c r="BQ23" s="363">
        <v>341</v>
      </c>
      <c r="BR23" s="194">
        <f>SUMIF('Sls by Cat by MECA'!$B$22:$B$8229,BN23,'Sls by Cat by MECA'!$P$22:$P$8229)/1000</f>
        <v>439.25741999999997</v>
      </c>
      <c r="BS23" s="200">
        <f>BT23+BU23</f>
        <v>88.496359999999996</v>
      </c>
      <c r="BT23" s="200">
        <f>SUMIF('Sls by Cat by MECA'!$B$22:$B$8229,$BN23,'Sls by Cat by MECA'!$I$22:$I$8229)/1000</f>
        <v>88.496359999999996</v>
      </c>
      <c r="BU23" s="200">
        <f>SUMIF('Sls by Cat by MECA'!$B$22:$B$8229,$BN23,'Sls by Cat by MECA'!$J$22:$J$8229)/1000</f>
        <v>0</v>
      </c>
      <c r="BV23" s="87"/>
      <c r="BW23" s="87" t="str">
        <f t="shared" ref="BW23:BW26" si="24">CONCATENATE(BX$18,BM23)</f>
        <v>AM761Audio Accessories</v>
      </c>
      <c r="BX23" s="194">
        <f>SUMIF('Sls by Cat by MECA'!$B$22:$B$8229,BW23,'Sls by Cat by MECA'!$N$22:$N$8229)/1000</f>
        <v>0</v>
      </c>
      <c r="BY23" s="194">
        <f>SUMIF('PSI by CP'!$B$8:$B$9999,BW23,'PSI by CP'!$O$8:$O$9999)/1000</f>
        <v>0</v>
      </c>
      <c r="BZ23" s="200">
        <v>0</v>
      </c>
      <c r="CA23" s="194">
        <f>SUMIF('Sls by Cat by MECA'!$B$22:$B$8229,BW23,'Sls by Cat by MECA'!$P$22:$P$8229)/1000</f>
        <v>0</v>
      </c>
      <c r="CB23" s="200">
        <f t="shared" ref="CB23:CB26" si="25">CC23+CD23</f>
        <v>0</v>
      </c>
      <c r="CC23" s="200">
        <f>SUMIF('Sls by Cat by MECA'!$B$22:$B$8229,$BW23,'Sls by Cat by MECA'!$I$22:$I$8229)/1000</f>
        <v>0</v>
      </c>
      <c r="CD23" s="200">
        <f>SUMIF('Sls by Cat by MECA'!$B$22:$B$8229,$BW23,'Sls by Cat by MECA'!$J$22:$J$8229)/1000</f>
        <v>0</v>
      </c>
      <c r="CF23" s="200">
        <f>CB23+BS23</f>
        <v>88.496359999999996</v>
      </c>
      <c r="CJ23" s="54" t="s">
        <v>930</v>
      </c>
      <c r="CK23" s="198">
        <f>SUMIF('Sls by Cat by MECA'!$F$22:$F$8229,$CJ23,'Sls by Cat by MECA'!$N$22:$N$8229)/1000</f>
        <v>0</v>
      </c>
      <c r="CL23" s="198">
        <f>SUMIF('PSI by CP'!H11:H10002,CJ23,'PSI by CP'!O11:O10002)/1000</f>
        <v>0</v>
      </c>
      <c r="CM23" s="362">
        <v>0</v>
      </c>
      <c r="CN23" s="198">
        <f>SUMIF('Sls by Cat by MECA'!$F$22:$F$8229,$CJ23,'Sls by Cat by MECA'!$P$22:$P$8229)/1000</f>
        <v>3.1E-4</v>
      </c>
      <c r="CO23"/>
      <c r="CP23"/>
      <c r="CQ23"/>
      <c r="CR23"/>
      <c r="CS23"/>
      <c r="CT23"/>
      <c r="CU23"/>
      <c r="CV23"/>
    </row>
    <row r="24" spans="1:100" s="54" customFormat="1" ht="20.55" customHeight="1">
      <c r="A24" s="54" t="s">
        <v>541</v>
      </c>
      <c r="D24" s="87" t="s">
        <v>592</v>
      </c>
      <c r="E24" s="88">
        <f>SUMIF('PCEC Sls by Cat'!A$21:A$61,A24,'PCEC Sls by Cat'!H$21:H$61)/1000</f>
        <v>43</v>
      </c>
      <c r="F24" s="89">
        <v>84</v>
      </c>
      <c r="G24" s="90">
        <v>30</v>
      </c>
      <c r="H24" s="91">
        <f>SUMIF('PCEC Sls by Cat'!$A$21:$A$71,A24,'PCEC Sls by Cat'!$J$21:$J$71)/1000</f>
        <v>95.815770000000001</v>
      </c>
      <c r="I24" s="92">
        <f t="shared" si="4"/>
        <v>2.2282737209302326</v>
      </c>
      <c r="J24" s="93">
        <f t="shared" si="4"/>
        <v>1.1406639285714286</v>
      </c>
      <c r="K24" s="93">
        <f t="shared" si="5"/>
        <v>3.1938590000000002</v>
      </c>
      <c r="P24" s="87" t="s">
        <v>592</v>
      </c>
      <c r="Q24" s="88">
        <f t="shared" si="18"/>
        <v>0</v>
      </c>
      <c r="R24" s="89">
        <f t="shared" si="19"/>
        <v>0</v>
      </c>
      <c r="S24" s="90">
        <f t="shared" si="20"/>
        <v>0</v>
      </c>
      <c r="T24" s="91">
        <f t="shared" si="21"/>
        <v>0</v>
      </c>
      <c r="U24" s="92">
        <f t="shared" si="13"/>
        <v>0</v>
      </c>
      <c r="V24" s="93">
        <f t="shared" si="14"/>
        <v>0</v>
      </c>
      <c r="W24" s="93">
        <f t="shared" si="15"/>
        <v>0</v>
      </c>
      <c r="Y24"/>
      <c r="Z24"/>
      <c r="AA24"/>
      <c r="AB24"/>
      <c r="AC24"/>
      <c r="AD24"/>
      <c r="AG24" s="87" t="s">
        <v>540</v>
      </c>
      <c r="AH24" s="91">
        <f t="shared" ref="AH24:AK24" si="26">H25</f>
        <v>2.0398900000000002</v>
      </c>
      <c r="AI24" s="92">
        <f t="shared" si="10"/>
        <v>0</v>
      </c>
      <c r="AJ24" s="93">
        <f t="shared" si="11"/>
        <v>0.11332722222222223</v>
      </c>
      <c r="AK24" s="93">
        <f t="shared" si="26"/>
        <v>0.67996333333333336</v>
      </c>
      <c r="BA24" s="359">
        <v>20</v>
      </c>
      <c r="BB24" s="166">
        <v>43240</v>
      </c>
      <c r="BC24" s="164" t="s">
        <v>951</v>
      </c>
      <c r="BD24" s="162">
        <v>0.8</v>
      </c>
      <c r="BG24" s="87">
        <v>25</v>
      </c>
      <c r="BH24" s="208">
        <f t="shared" si="0"/>
        <v>46.994999999999997</v>
      </c>
      <c r="BI24" s="208">
        <f t="shared" si="1"/>
        <v>42.582999999999998</v>
      </c>
      <c r="BJ24" s="208"/>
      <c r="BK24" s="210">
        <f t="shared" si="2"/>
        <v>1</v>
      </c>
      <c r="BM24" s="87" t="s">
        <v>541</v>
      </c>
      <c r="BN24" s="87" t="str">
        <f t="shared" si="23"/>
        <v>AM760Technics Home Audio</v>
      </c>
      <c r="BO24" s="194">
        <f>SUMIF('Sls by Cat by MECA'!$B$22:$B$8229,BN24,'Sls by Cat by MECA'!$N$22:$N$8229)/1000</f>
        <v>0</v>
      </c>
      <c r="BP24" s="194">
        <f>SUMIF('PSI by CP'!$B$8:$B$9999,BN24,'PSI by CP'!$O$8:$O$9999)/1000</f>
        <v>0</v>
      </c>
      <c r="BQ24" s="363"/>
      <c r="BR24" s="194">
        <f>SUMIF('Sls by Cat by MECA'!$B$22:$B$8229,BN24,'Sls by Cat by MECA'!$P$22:$P$8229)/1000</f>
        <v>0</v>
      </c>
      <c r="BS24" s="200">
        <f>BT24+BU24</f>
        <v>0</v>
      </c>
      <c r="BT24" s="200">
        <f>SUMIF('Sls by Cat by MECA'!$B$22:$B$8229,$BN24,'Sls by Cat by MECA'!$I$22:$I$8229)/1000</f>
        <v>0</v>
      </c>
      <c r="BU24" s="200">
        <f>SUMIF('Sls by Cat by MECA'!$B$22:$B$8229,$BN24,'Sls by Cat by MECA'!$J$22:$J$8229)/1000</f>
        <v>0</v>
      </c>
      <c r="BV24" s="87"/>
      <c r="BW24" s="87" t="str">
        <f t="shared" si="24"/>
        <v>AM761Technics Home Audio</v>
      </c>
      <c r="BX24" s="194">
        <f>SUMIF('Sls by Cat by MECA'!$B$22:$B$8229,BW24,'Sls by Cat by MECA'!$N$22:$N$8229)/1000</f>
        <v>0</v>
      </c>
      <c r="BY24" s="194">
        <f>SUMIF('PSI by CP'!$B$8:$B$9999,BW24,'PSI by CP'!$O$8:$O$9999)/1000</f>
        <v>0</v>
      </c>
      <c r="BZ24" s="200">
        <v>0</v>
      </c>
      <c r="CA24" s="194">
        <f>SUMIF('Sls by Cat by MECA'!$B$22:$B$8229,BW24,'Sls by Cat by MECA'!$P$22:$P$8229)/1000</f>
        <v>0</v>
      </c>
      <c r="CB24" s="200">
        <f t="shared" si="25"/>
        <v>0</v>
      </c>
      <c r="CC24" s="200">
        <f>SUMIF('Sls by Cat by MECA'!$B$22:$B$8229,$BW24,'Sls by Cat by MECA'!$I$22:$I$8229)/1000</f>
        <v>0</v>
      </c>
      <c r="CD24" s="200">
        <f>SUMIF('Sls by Cat by MECA'!$B$22:$B$8229,$BW24,'Sls by Cat by MECA'!$J$22:$J$8229)/1000</f>
        <v>0</v>
      </c>
      <c r="CF24" s="200">
        <f>CB24+BS24</f>
        <v>0</v>
      </c>
      <c r="CJ24" s="54" t="s">
        <v>1520</v>
      </c>
      <c r="CK24" s="198">
        <f>SUM(CK20:CK23)</f>
        <v>4547</v>
      </c>
      <c r="CL24" s="198">
        <f t="shared" ref="CL24:CN24" si="27">SUM(CL20:CL23)</f>
        <v>3452.4821424999996</v>
      </c>
      <c r="CM24" s="198">
        <f t="shared" si="27"/>
        <v>4835</v>
      </c>
      <c r="CN24" s="198">
        <f t="shared" si="27"/>
        <v>3535.5820599999993</v>
      </c>
      <c r="CO24"/>
      <c r="CP24"/>
      <c r="CQ24"/>
      <c r="CR24"/>
      <c r="CS24"/>
      <c r="CT24"/>
      <c r="CU24"/>
      <c r="CV24"/>
    </row>
    <row r="25" spans="1:100" s="54" customFormat="1" ht="20.55" customHeight="1">
      <c r="A25" s="54" t="s">
        <v>540</v>
      </c>
      <c r="D25" s="87" t="s">
        <v>540</v>
      </c>
      <c r="E25" s="88"/>
      <c r="F25" s="89">
        <v>18</v>
      </c>
      <c r="G25" s="90">
        <v>3</v>
      </c>
      <c r="H25" s="91">
        <f>SUMIF('PCEC Sls by Cat'!$A$21:$A$71,A25,'PCEC Sls by Cat'!$J$21:$J$71)/1000</f>
        <v>2.0398900000000002</v>
      </c>
      <c r="I25" s="92"/>
      <c r="J25" s="93">
        <f t="shared" ref="J25:J45" si="28">IF(ISERROR($H25/F25),,($H25/F25))</f>
        <v>0.11332722222222223</v>
      </c>
      <c r="K25" s="93">
        <f t="shared" si="5"/>
        <v>0.67996333333333336</v>
      </c>
      <c r="P25" s="87" t="s">
        <v>540</v>
      </c>
      <c r="Q25" s="88"/>
      <c r="R25" s="89">
        <f t="shared" si="19"/>
        <v>0</v>
      </c>
      <c r="S25" s="90">
        <f t="shared" si="20"/>
        <v>0</v>
      </c>
      <c r="T25" s="91">
        <f t="shared" si="21"/>
        <v>0</v>
      </c>
      <c r="U25" s="92"/>
      <c r="V25" s="93">
        <f t="shared" si="14"/>
        <v>0</v>
      </c>
      <c r="W25" s="93">
        <f t="shared" si="15"/>
        <v>0</v>
      </c>
      <c r="Y25"/>
      <c r="Z25"/>
      <c r="AA25"/>
      <c r="AB25"/>
      <c r="AC25"/>
      <c r="AD25"/>
      <c r="AG25" s="87" t="s">
        <v>593</v>
      </c>
      <c r="AH25" s="91">
        <f t="shared" ref="AH25:AK25" si="29">H26</f>
        <v>206.89071999999999</v>
      </c>
      <c r="AI25" s="92">
        <f t="shared" si="10"/>
        <v>0</v>
      </c>
      <c r="AJ25" s="93">
        <f t="shared" si="11"/>
        <v>2.1111297959183672</v>
      </c>
      <c r="AK25" s="93">
        <f t="shared" si="29"/>
        <v>5.7469644444444441</v>
      </c>
      <c r="BA25" s="16">
        <v>21</v>
      </c>
      <c r="BB25" s="165">
        <v>43241</v>
      </c>
      <c r="BC25" s="163" t="s">
        <v>952</v>
      </c>
      <c r="BD25" s="161">
        <v>0.85</v>
      </c>
      <c r="BF25" s="54" t="s">
        <v>953</v>
      </c>
      <c r="BG25" s="87">
        <v>29</v>
      </c>
      <c r="BH25" s="208">
        <f t="shared" si="0"/>
        <v>46.994999999999997</v>
      </c>
      <c r="BI25" s="208">
        <f t="shared" si="1"/>
        <v>42.582999999999998</v>
      </c>
      <c r="BJ25" s="208"/>
      <c r="BK25" s="210">
        <f t="shared" si="2"/>
        <v>1</v>
      </c>
      <c r="BM25" s="87" t="s">
        <v>540</v>
      </c>
      <c r="BN25" s="87" t="str">
        <f t="shared" si="23"/>
        <v>AM760Audio</v>
      </c>
      <c r="BO25" s="194">
        <f>SUMIF('Sls by Cat by MECA'!$B$22:$B$8229,BN25,'Sls by Cat by MECA'!$N$22:$N$8229)/1000</f>
        <v>0</v>
      </c>
      <c r="BP25" s="194">
        <f>SUMIF('PSI by CP'!$B$8:$B$9999,BN25,'PSI by CP'!$O$8:$O$9999)/1000</f>
        <v>0</v>
      </c>
      <c r="BQ25" s="363"/>
      <c r="BR25" s="194">
        <f>SUMIF('Sls by Cat by MECA'!$B$22:$B$8229,BN25,'Sls by Cat by MECA'!$P$22:$P$8229)/1000</f>
        <v>0</v>
      </c>
      <c r="BS25" s="200">
        <f>BT25+BU25</f>
        <v>0</v>
      </c>
      <c r="BT25" s="200">
        <f>SUMIF('Sls by Cat by MECA'!$B$22:$B$8229,$BN25,'Sls by Cat by MECA'!$I$22:$I$8229)/1000</f>
        <v>0</v>
      </c>
      <c r="BU25" s="200">
        <f>SUMIF('Sls by Cat by MECA'!$B$22:$B$8229,$BN25,'Sls by Cat by MECA'!$J$22:$J$8229)/1000</f>
        <v>0</v>
      </c>
      <c r="BV25" s="87"/>
      <c r="BW25" s="87" t="str">
        <f t="shared" si="24"/>
        <v>AM761Audio</v>
      </c>
      <c r="BX25" s="194">
        <f>SUMIF('Sls by Cat by MECA'!$B$22:$B$8229,BW25,'Sls by Cat by MECA'!$N$22:$N$8229)/1000</f>
        <v>0</v>
      </c>
      <c r="BY25" s="194">
        <f>SUMIF('PSI by CP'!$B$8:$B$9999,BW25,'PSI by CP'!$O$8:$O$9999)/1000</f>
        <v>0</v>
      </c>
      <c r="BZ25" s="200">
        <v>0</v>
      </c>
      <c r="CA25" s="194">
        <f>SUMIF('Sls by Cat by MECA'!$B$22:$B$8229,BW25,'Sls by Cat by MECA'!$P$22:$P$8229)/1000</f>
        <v>0</v>
      </c>
      <c r="CB25" s="200">
        <f t="shared" si="25"/>
        <v>0</v>
      </c>
      <c r="CC25" s="200">
        <f>SUMIF('Sls by Cat by MECA'!$B$22:$B$8229,$BW25,'Sls by Cat by MECA'!$I$22:$I$8229)/1000</f>
        <v>0</v>
      </c>
      <c r="CD25" s="200">
        <f>SUMIF('Sls by Cat by MECA'!$B$22:$B$8229,$BW25,'Sls by Cat by MECA'!$J$22:$J$8229)/1000</f>
        <v>0</v>
      </c>
      <c r="CF25" s="200">
        <f>CB25+BS25</f>
        <v>0</v>
      </c>
      <c r="CK25" s="198"/>
      <c r="CL25" s="198"/>
      <c r="CM25" s="198"/>
      <c r="CN25" s="198"/>
      <c r="CO25"/>
      <c r="CP25"/>
      <c r="CQ25"/>
      <c r="CR25"/>
      <c r="CS25"/>
      <c r="CT25"/>
      <c r="CU25"/>
      <c r="CV25"/>
    </row>
    <row r="26" spans="1:100" s="54" customFormat="1" ht="20.55" customHeight="1">
      <c r="A26" s="54" t="s">
        <v>537</v>
      </c>
      <c r="D26" s="87" t="s">
        <v>593</v>
      </c>
      <c r="E26" s="88"/>
      <c r="F26" s="89">
        <v>98</v>
      </c>
      <c r="G26" s="90">
        <v>36</v>
      </c>
      <c r="H26" s="91">
        <f>SUMIF('PCEC Sls by Cat'!$A$21:$A$71,A26,'PCEC Sls by Cat'!$J$21:$J$71)/1000</f>
        <v>206.89071999999999</v>
      </c>
      <c r="I26" s="92"/>
      <c r="J26" s="93">
        <f t="shared" si="28"/>
        <v>2.1111297959183672</v>
      </c>
      <c r="K26" s="93">
        <f t="shared" si="5"/>
        <v>5.7469644444444441</v>
      </c>
      <c r="P26" s="87" t="s">
        <v>593</v>
      </c>
      <c r="Q26" s="88"/>
      <c r="R26" s="89">
        <f t="shared" si="19"/>
        <v>22.99999</v>
      </c>
      <c r="S26" s="90">
        <f t="shared" si="20"/>
        <v>0</v>
      </c>
      <c r="T26" s="91">
        <f t="shared" si="21"/>
        <v>122.39614</v>
      </c>
      <c r="U26" s="92"/>
      <c r="V26" s="93">
        <f t="shared" si="14"/>
        <v>5.3215736180754858</v>
      </c>
      <c r="W26" s="93">
        <f t="shared" si="15"/>
        <v>0</v>
      </c>
      <c r="Y26"/>
      <c r="Z26"/>
      <c r="AA26"/>
      <c r="AB26"/>
      <c r="AC26"/>
      <c r="AD26"/>
      <c r="AG26" s="94" t="s">
        <v>594</v>
      </c>
      <c r="AH26" s="98">
        <f t="shared" ref="AH26:AK26" si="30">H27</f>
        <v>884.86004000000003</v>
      </c>
      <c r="AI26" s="99">
        <f t="shared" si="10"/>
        <v>1.0843873039215686</v>
      </c>
      <c r="AJ26" s="100">
        <f t="shared" si="11"/>
        <v>1.3447720972644377</v>
      </c>
      <c r="AK26" s="100">
        <f t="shared" si="30"/>
        <v>1.110238444165621</v>
      </c>
      <c r="AO26" s="102" t="s">
        <v>1260</v>
      </c>
      <c r="AP26" s="103">
        <f>H45</f>
        <v>44881.929349999999</v>
      </c>
      <c r="AQ26" s="102"/>
      <c r="BA26" s="16">
        <v>22</v>
      </c>
      <c r="BB26" s="165">
        <v>43242</v>
      </c>
      <c r="BC26" s="163" t="s">
        <v>953</v>
      </c>
      <c r="BD26" s="161">
        <v>0.9</v>
      </c>
      <c r="BG26" s="87">
        <v>30</v>
      </c>
      <c r="BH26" s="208">
        <f t="shared" si="0"/>
        <v>46.994999999999997</v>
      </c>
      <c r="BI26" s="208">
        <f t="shared" si="1"/>
        <v>42.582999999999998</v>
      </c>
      <c r="BJ26" s="208"/>
      <c r="BK26" s="210">
        <f t="shared" si="2"/>
        <v>1</v>
      </c>
      <c r="BM26" s="87" t="s">
        <v>537</v>
      </c>
      <c r="BN26" s="87" t="str">
        <f t="shared" si="23"/>
        <v>AM760DVD</v>
      </c>
      <c r="BO26" s="194">
        <f>SUMIF('Sls by Cat by MECA'!$B$22:$B$8229,BN26,'Sls by Cat by MECA'!$N$22:$N$8229)/1000</f>
        <v>0</v>
      </c>
      <c r="BP26" s="194">
        <f>SUMIF('PSI by CP'!$B$8:$B$9999,BN26,'PSI by CP'!$O$8:$O$9999)/1000</f>
        <v>22.99999</v>
      </c>
      <c r="BQ26" s="363"/>
      <c r="BR26" s="194">
        <f>SUMIF('Sls by Cat by MECA'!$B$22:$B$8229,BN26,'Sls by Cat by MECA'!$P$22:$P$8229)/1000</f>
        <v>122.39614</v>
      </c>
      <c r="BS26" s="200">
        <f>BT26+BU26</f>
        <v>0</v>
      </c>
      <c r="BT26" s="200">
        <f>SUMIF('Sls by Cat by MECA'!$B$22:$B$8229,$BN26,'Sls by Cat by MECA'!$I$22:$I$8229)/1000</f>
        <v>0</v>
      </c>
      <c r="BU26" s="200">
        <f>SUMIF('Sls by Cat by MECA'!$B$22:$B$8229,$BN26,'Sls by Cat by MECA'!$J$22:$J$8229)/1000</f>
        <v>0</v>
      </c>
      <c r="BV26" s="87"/>
      <c r="BW26" s="87" t="str">
        <f t="shared" si="24"/>
        <v>AM761DVD</v>
      </c>
      <c r="BX26" s="194">
        <f>SUMIF('Sls by Cat by MECA'!$B$22:$B$8229,BW26,'Sls by Cat by MECA'!$N$22:$N$8229)/1000</f>
        <v>0</v>
      </c>
      <c r="BY26" s="194">
        <f>SUMIF('PSI by CP'!$B$8:$B$9999,BW26,'PSI by CP'!$O$8:$O$9999)/1000</f>
        <v>0</v>
      </c>
      <c r="BZ26" s="200">
        <v>0</v>
      </c>
      <c r="CA26" s="194">
        <f>SUMIF('Sls by Cat by MECA'!$B$22:$B$8229,BW26,'Sls by Cat by MECA'!$P$22:$P$8229)/1000</f>
        <v>0</v>
      </c>
      <c r="CB26" s="200">
        <f t="shared" si="25"/>
        <v>0</v>
      </c>
      <c r="CC26" s="200">
        <f>SUMIF('Sls by Cat by MECA'!$B$22:$B$8229,$BW26,'Sls by Cat by MECA'!$I$22:$I$8229)/1000</f>
        <v>0</v>
      </c>
      <c r="CD26" s="200">
        <f>SUMIF('Sls by Cat by MECA'!$B$22:$B$8229,$BW26,'Sls by Cat by MECA'!$J$22:$J$8229)/1000</f>
        <v>0</v>
      </c>
      <c r="CF26" s="200">
        <f>CB26+BS26</f>
        <v>0</v>
      </c>
      <c r="CJ26" s="54" t="s">
        <v>580</v>
      </c>
      <c r="CK26" s="198">
        <f>SUMIF('Sls by Cat by MECA'!$F$22:$F$8229,$CJ26,'Sls by Cat by MECA'!$N$22:$N$8229)/1000</f>
        <v>1698</v>
      </c>
      <c r="CL26" s="198">
        <f>SUMIF('PSI by CP'!H14:H10005,CJ26,'PSI by CP'!O14:O10005)/1000</f>
        <v>2954.5664660000002</v>
      </c>
      <c r="CM26" s="362">
        <v>1470</v>
      </c>
      <c r="CN26" s="198">
        <f>SUMIF('Sls by Cat by MECA'!$F$22:$F$8229,$CJ26,'Sls by Cat by MECA'!$P$22:$P$8229)/1000</f>
        <v>3289.2772200000004</v>
      </c>
      <c r="CO26"/>
      <c r="CP26"/>
      <c r="CQ26"/>
      <c r="CR26"/>
      <c r="CS26"/>
      <c r="CT26"/>
      <c r="CU26"/>
      <c r="CV26"/>
    </row>
    <row r="27" spans="1:100" s="54" customFormat="1" ht="20.55" customHeight="1">
      <c r="D27" s="94" t="s">
        <v>594</v>
      </c>
      <c r="E27" s="95">
        <f>E23+E24+E25+E26</f>
        <v>816</v>
      </c>
      <c r="F27" s="96">
        <f>SUM(F23:F26)</f>
        <v>658</v>
      </c>
      <c r="G27" s="97">
        <f>G23+G24+G25+G26</f>
        <v>797</v>
      </c>
      <c r="H27" s="98">
        <f>H23+H24+H25+H26</f>
        <v>884.86004000000003</v>
      </c>
      <c r="I27" s="99">
        <f>IF(ISERROR($H27/E27),,($H27/E27))</f>
        <v>1.0843873039215686</v>
      </c>
      <c r="J27" s="100">
        <f t="shared" si="28"/>
        <v>1.3447720972644377</v>
      </c>
      <c r="K27" s="100">
        <f t="shared" si="5"/>
        <v>1.110238444165621</v>
      </c>
      <c r="P27" s="94" t="s">
        <v>594</v>
      </c>
      <c r="Q27" s="95">
        <f>Q23+Q24+Q25+Q26</f>
        <v>613</v>
      </c>
      <c r="R27" s="96">
        <f>SUM(R23:R26)</f>
        <v>389.00002999999998</v>
      </c>
      <c r="S27" s="97">
        <f>S23+S24+S25+S26</f>
        <v>341</v>
      </c>
      <c r="T27" s="98">
        <f>T23+T24+T25+T26</f>
        <v>561.65355999999997</v>
      </c>
      <c r="U27" s="99">
        <f t="shared" si="13"/>
        <v>0.91623745513866228</v>
      </c>
      <c r="V27" s="100">
        <f t="shared" si="14"/>
        <v>1.4438393745111022</v>
      </c>
      <c r="W27" s="100">
        <f t="shared" si="15"/>
        <v>1.6470778885630497</v>
      </c>
      <c r="Y27"/>
      <c r="Z27"/>
      <c r="AA27"/>
      <c r="AB27"/>
      <c r="AC27"/>
      <c r="AD27"/>
      <c r="AG27" s="87" t="s">
        <v>598</v>
      </c>
      <c r="AH27" s="91">
        <f t="shared" ref="AH27:AK27" si="31">H28</f>
        <v>13811.12543</v>
      </c>
      <c r="AI27" s="92">
        <f t="shared" si="10"/>
        <v>1.1053321672669068</v>
      </c>
      <c r="AJ27" s="93">
        <f t="shared" si="11"/>
        <v>1.0956862697342324</v>
      </c>
      <c r="AK27" s="93">
        <f t="shared" si="31"/>
        <v>1.1568075575843872</v>
      </c>
      <c r="AO27" s="87" t="s">
        <v>1261</v>
      </c>
      <c r="AP27" s="89">
        <f>'PCEC Sls by Cat'!E38/1000</f>
        <v>8691.6741199999997</v>
      </c>
      <c r="AQ27" s="87"/>
      <c r="BA27" s="16">
        <v>23</v>
      </c>
      <c r="BB27" s="165">
        <v>43243</v>
      </c>
      <c r="BC27" s="163" t="s">
        <v>954</v>
      </c>
      <c r="BD27" s="161">
        <v>0.95</v>
      </c>
      <c r="BG27" s="87">
        <v>31</v>
      </c>
      <c r="BH27" s="208">
        <f t="shared" si="0"/>
        <v>46.994999999999997</v>
      </c>
      <c r="BI27" s="208">
        <f t="shared" si="1"/>
        <v>42.582999999999998</v>
      </c>
      <c r="BJ27" s="208"/>
      <c r="BK27" s="210">
        <f t="shared" si="2"/>
        <v>1</v>
      </c>
      <c r="BM27" s="87"/>
      <c r="BN27" s="87"/>
      <c r="BO27" s="194"/>
      <c r="BP27" s="194"/>
      <c r="BQ27" s="194"/>
      <c r="BR27" s="194"/>
      <c r="BS27" s="200"/>
      <c r="BT27" s="200"/>
      <c r="BU27" s="200"/>
      <c r="BV27" s="87"/>
      <c r="BW27" s="87"/>
      <c r="BX27" s="194"/>
      <c r="BY27" s="194"/>
      <c r="BZ27" s="194"/>
      <c r="CA27" s="194"/>
      <c r="CB27" s="200"/>
      <c r="CC27" s="200"/>
      <c r="CD27" s="200"/>
      <c r="CF27" s="200"/>
      <c r="CJ27" s="54" t="s">
        <v>883</v>
      </c>
      <c r="CK27" s="198">
        <f>SUMIF('Sls by Cat by MECA'!$F$22:$F$8229,$CJ27,'Sls by Cat by MECA'!$N$22:$N$8229)/1000</f>
        <v>0</v>
      </c>
      <c r="CL27" s="198">
        <f>SUMIF('PSI by CP'!H15:H10006,CJ27,'PSI by CP'!O15:O10006)/1000</f>
        <v>0</v>
      </c>
      <c r="CM27" s="362">
        <v>0</v>
      </c>
      <c r="CN27" s="198">
        <f>SUMIF('Sls by Cat by MECA'!$F$22:$F$8229,$CJ27,'Sls by Cat by MECA'!$P$22:$P$8229)/1000</f>
        <v>0</v>
      </c>
      <c r="CO27"/>
      <c r="CP27"/>
      <c r="CQ27"/>
      <c r="CR27"/>
      <c r="CS27"/>
      <c r="CT27"/>
      <c r="CU27"/>
      <c r="CV27"/>
    </row>
    <row r="28" spans="1:100" s="54" customFormat="1" ht="20.55" customHeight="1">
      <c r="A28" s="54" t="s">
        <v>532</v>
      </c>
      <c r="D28" s="87" t="s">
        <v>598</v>
      </c>
      <c r="E28" s="88">
        <f>SUMIF('PCEC Sls by Cat'!A$21:A$61,A28,'PCEC Sls by Cat'!H$21:H$61)/1000</f>
        <v>12495</v>
      </c>
      <c r="F28" s="89">
        <v>12605</v>
      </c>
      <c r="G28" s="90">
        <v>11939</v>
      </c>
      <c r="H28" s="91">
        <f>SUMIF('PCEC Sls by Cat'!$A$21:$A$71,A28,'PCEC Sls by Cat'!$J$21:$J$71)/1000</f>
        <v>13811.12543</v>
      </c>
      <c r="I28" s="92">
        <f>IF(ISERROR($H28/E28),,($H28/E28))</f>
        <v>1.1053321672669068</v>
      </c>
      <c r="J28" s="93">
        <f t="shared" si="28"/>
        <v>1.0956862697342324</v>
      </c>
      <c r="K28" s="93">
        <f t="shared" si="5"/>
        <v>1.1568075575843872</v>
      </c>
      <c r="P28" s="87" t="s">
        <v>598</v>
      </c>
      <c r="Q28" s="88">
        <f t="shared" ref="Q28:Q29" si="32">BO28+BX28</f>
        <v>2892</v>
      </c>
      <c r="R28" s="89">
        <f t="shared" ref="R28:R29" si="33">BP28+BY28</f>
        <v>2326.9999499999994</v>
      </c>
      <c r="S28" s="90">
        <f t="shared" ref="S28:S29" si="34">BQ28+BZ28</f>
        <v>2720</v>
      </c>
      <c r="T28" s="91">
        <f t="shared" ref="T28:T29" si="35">BR28+CA28</f>
        <v>1957.75226</v>
      </c>
      <c r="U28" s="92">
        <f t="shared" si="13"/>
        <v>0.67695444674965422</v>
      </c>
      <c r="V28" s="93">
        <f t="shared" si="14"/>
        <v>0.84132028451483221</v>
      </c>
      <c r="W28" s="93">
        <f t="shared" si="15"/>
        <v>0.71976186029411759</v>
      </c>
      <c r="Y28"/>
      <c r="AG28" s="87" t="s">
        <v>1137</v>
      </c>
      <c r="AH28" s="79">
        <f t="shared" ref="AH28:AK28" si="36">H29</f>
        <v>867.66188999999997</v>
      </c>
      <c r="AI28" s="92">
        <f t="shared" si="10"/>
        <v>0.29806317073170729</v>
      </c>
      <c r="AJ28" s="93">
        <f t="shared" si="11"/>
        <v>1.4177481862745098</v>
      </c>
      <c r="AK28" s="93">
        <f t="shared" si="36"/>
        <v>33.371611153846153</v>
      </c>
      <c r="AO28" s="104" t="s">
        <v>1262</v>
      </c>
      <c r="AP28" s="87"/>
      <c r="AQ28" s="89"/>
      <c r="BA28" s="16">
        <v>24</v>
      </c>
      <c r="BB28" s="165">
        <v>43244</v>
      </c>
      <c r="BC28" s="163" t="s">
        <v>955</v>
      </c>
      <c r="BD28" s="161">
        <v>1</v>
      </c>
      <c r="BG28" s="87"/>
      <c r="BH28" s="208"/>
      <c r="BI28" s="208"/>
      <c r="BJ28" s="208"/>
      <c r="BK28" s="210"/>
      <c r="BM28" s="87" t="s">
        <v>532</v>
      </c>
      <c r="BN28" s="87" t="str">
        <f t="shared" ref="BN28:BN29" si="37">CONCATENATE(BO$18,BM28)</f>
        <v>AM760Comm Devices</v>
      </c>
      <c r="BO28" s="194">
        <f>SUMIF('Sls by Cat by MECA'!$B$22:$B$8229,BN28,'Sls by Cat by MECA'!$N$22:$N$8229)/1000</f>
        <v>2892</v>
      </c>
      <c r="BP28" s="194">
        <f>SUMIF('PSI by CP'!$B$8:$B$9999,BN28,'PSI by CP'!$O$8:$O$9999)/1000</f>
        <v>2326.9999499999994</v>
      </c>
      <c r="BQ28" s="363">
        <v>2720</v>
      </c>
      <c r="BR28" s="194">
        <f>SUMIF('Sls by Cat by MECA'!$B$22:$B$8229,BN28,'Sls by Cat by MECA'!$P$22:$P$8229)/1000</f>
        <v>1957.75226</v>
      </c>
      <c r="BS28" s="200">
        <f>BT28+BU28</f>
        <v>120.82961</v>
      </c>
      <c r="BT28" s="200">
        <f>SUMIF('Sls by Cat by MECA'!$B$22:$B$8229,$BN28,'Sls by Cat by MECA'!$I$22:$I$8229)/1000</f>
        <v>120.82961</v>
      </c>
      <c r="BU28" s="200">
        <f>SUMIF('Sls by Cat by MECA'!$B$22:$B$8229,$BN28,'Sls by Cat by MECA'!$J$22:$J$8229)/1000</f>
        <v>0</v>
      </c>
      <c r="BV28" s="87"/>
      <c r="BW28" s="87" t="str">
        <f t="shared" ref="BW28:BW29" si="38">CONCATENATE(BX$18,BM28)</f>
        <v>AM761Comm Devices</v>
      </c>
      <c r="BX28" s="194">
        <f>SUMIF('Sls by Cat by MECA'!$B$22:$B$8229,BW28,'Sls by Cat by MECA'!$N$22:$N$8229)/1000</f>
        <v>0</v>
      </c>
      <c r="BY28" s="194">
        <f>SUMIF('PSI by CP'!$B$8:$B$9999,BW28,'PSI by CP'!$O$8:$O$9999)/1000</f>
        <v>0</v>
      </c>
      <c r="BZ28" s="200">
        <v>0</v>
      </c>
      <c r="CA28" s="194">
        <f>SUMIF('Sls by Cat by MECA'!$B$22:$B$8229,BW28,'Sls by Cat by MECA'!$P$22:$P$8229)/1000</f>
        <v>0</v>
      </c>
      <c r="CB28" s="200">
        <f t="shared" ref="CB28:CB29" si="39">CC28+CD28</f>
        <v>0</v>
      </c>
      <c r="CC28" s="200">
        <f>SUMIF('Sls by Cat by MECA'!$B$22:$B$8229,$BW28,'Sls by Cat by MECA'!$I$22:$I$8229)/1000</f>
        <v>0</v>
      </c>
      <c r="CD28" s="200">
        <f>SUMIF('Sls by Cat by MECA'!$B$22:$B$8229,$BW28,'Sls by Cat by MECA'!$J$22:$J$8229)/1000</f>
        <v>0</v>
      </c>
      <c r="CF28" s="200">
        <f>CB28+BS28</f>
        <v>120.82961</v>
      </c>
      <c r="CJ28" s="54" t="s">
        <v>882</v>
      </c>
      <c r="CK28" s="198">
        <f>SUMIF('Sls by Cat by MECA'!$F$22:$F$8229,$CJ28,'Sls by Cat by MECA'!$N$22:$N$8229)/1000</f>
        <v>0</v>
      </c>
      <c r="CL28" s="198">
        <f>SUMIF('PSI by CP'!H16:H10007,CJ28,'PSI by CP'!O16:O10007)/1000</f>
        <v>0</v>
      </c>
      <c r="CM28" s="362">
        <v>0</v>
      </c>
      <c r="CN28" s="198">
        <f>SUMIF('Sls by Cat by MECA'!$F$22:$F$8229,$CJ28,'Sls by Cat by MECA'!$P$22:$P$8229)/1000</f>
        <v>0</v>
      </c>
      <c r="CO28"/>
      <c r="CP28"/>
      <c r="CQ28"/>
      <c r="CR28"/>
      <c r="CS28"/>
      <c r="CT28"/>
      <c r="CU28"/>
      <c r="CV28"/>
    </row>
    <row r="29" spans="1:100" s="54" customFormat="1" ht="20.55" customHeight="1">
      <c r="A29" s="54" t="s">
        <v>960</v>
      </c>
      <c r="D29" s="87" t="s">
        <v>1137</v>
      </c>
      <c r="E29" s="88">
        <f>SUMIF('PCEC Sls by Cat'!A$21:A$61,A29,'PCEC Sls by Cat'!H$21:H$61)/1000</f>
        <v>2911</v>
      </c>
      <c r="F29" s="89">
        <v>612</v>
      </c>
      <c r="G29" s="90">
        <v>26</v>
      </c>
      <c r="H29" s="79">
        <f>SUMIF('PCEC Sls by Cat'!$A$21:$A$71,A29,'PCEC Sls by Cat'!$J$21:$J$71)/1000</f>
        <v>867.66188999999997</v>
      </c>
      <c r="I29" s="92">
        <f>IF(ISERROR($H29/E29),,($H29/E29))</f>
        <v>0.29806317073170729</v>
      </c>
      <c r="J29" s="93">
        <f t="shared" si="28"/>
        <v>1.4177481862745098</v>
      </c>
      <c r="K29" s="93">
        <f t="shared" si="5"/>
        <v>33.371611153846153</v>
      </c>
      <c r="P29" s="87" t="s">
        <v>1137</v>
      </c>
      <c r="Q29" s="88">
        <f t="shared" si="32"/>
        <v>914</v>
      </c>
      <c r="R29" s="89">
        <f t="shared" si="33"/>
        <v>4</v>
      </c>
      <c r="S29" s="90">
        <f t="shared" si="34"/>
        <v>20</v>
      </c>
      <c r="T29" s="79">
        <f t="shared" si="35"/>
        <v>26.631119999999999</v>
      </c>
      <c r="U29" s="92">
        <f t="shared" si="13"/>
        <v>2.9136892778993433E-2</v>
      </c>
      <c r="V29" s="93">
        <f t="shared" si="14"/>
        <v>6.6577799999999998</v>
      </c>
      <c r="W29" s="93">
        <f t="shared" si="15"/>
        <v>1.331556</v>
      </c>
      <c r="AG29" s="105" t="s">
        <v>599</v>
      </c>
      <c r="AH29" s="109">
        <f t="shared" ref="AH29:AK29" si="40">H30</f>
        <v>14678.787319999999</v>
      </c>
      <c r="AI29" s="110">
        <f t="shared" si="10"/>
        <v>0.95279678826431258</v>
      </c>
      <c r="AJ29" s="111">
        <f t="shared" si="11"/>
        <v>1.1105990254974654</v>
      </c>
      <c r="AK29" s="111">
        <f t="shared" si="40"/>
        <v>1.2268104738821561</v>
      </c>
      <c r="AO29" s="104" t="s">
        <v>1263</v>
      </c>
      <c r="AP29" s="87"/>
      <c r="AQ29" s="89"/>
      <c r="BA29" s="16">
        <v>25</v>
      </c>
      <c r="BB29" s="165">
        <v>43245</v>
      </c>
      <c r="BC29" s="163" t="s">
        <v>949</v>
      </c>
      <c r="BD29" s="161">
        <v>1</v>
      </c>
      <c r="BG29" s="87"/>
      <c r="BH29" s="87"/>
      <c r="BI29" s="87"/>
      <c r="BJ29" s="87"/>
      <c r="BK29" s="87"/>
      <c r="BM29" s="87" t="s">
        <v>960</v>
      </c>
      <c r="BN29" s="87" t="str">
        <f t="shared" si="37"/>
        <v>AM760Home Network Systems</v>
      </c>
      <c r="BO29" s="194">
        <f>SUMIF('Sls by Cat by MECA'!$B$22:$B$8229,BN29,'Sls by Cat by MECA'!$N$22:$N$8229)/1000</f>
        <v>914</v>
      </c>
      <c r="BP29" s="194">
        <f>SUMIF('PSI by CP'!$B$8:$B$9999,BN29,'PSI by CP'!$O$8:$O$9999)/1000</f>
        <v>4</v>
      </c>
      <c r="BQ29" s="363">
        <v>20</v>
      </c>
      <c r="BR29" s="194">
        <f>SUMIF('Sls by Cat by MECA'!$B$22:$B$8229,BN29,'Sls by Cat by MECA'!$P$22:$P$8229)/1000</f>
        <v>26.631119999999999</v>
      </c>
      <c r="BS29" s="200">
        <f>BT29+BU29</f>
        <v>0</v>
      </c>
      <c r="BT29" s="200">
        <f>SUMIF('Sls by Cat by MECA'!$B$22:$B$8229,$BN29,'Sls by Cat by MECA'!$I$22:$I$8229)/1000</f>
        <v>0</v>
      </c>
      <c r="BU29" s="200">
        <f>SUMIF('Sls by Cat by MECA'!$B$22:$B$8229,$BN29,'Sls by Cat by MECA'!$J$22:$J$8229)/1000</f>
        <v>0</v>
      </c>
      <c r="BV29" s="87"/>
      <c r="BW29" s="87" t="str">
        <f t="shared" si="38"/>
        <v>AM761Home Network Systems</v>
      </c>
      <c r="BX29" s="194">
        <f>SUMIF('Sls by Cat by MECA'!$B$22:$B$8229,BW29,'Sls by Cat by MECA'!$N$22:$N$8229)/1000</f>
        <v>0</v>
      </c>
      <c r="BY29" s="194">
        <f>SUMIF('PSI by CP'!$B$8:$B$9999,BW29,'PSI by CP'!$O$8:$O$9999)/1000</f>
        <v>0</v>
      </c>
      <c r="BZ29" s="200">
        <v>0</v>
      </c>
      <c r="CA29" s="194">
        <f>SUMIF('Sls by Cat by MECA'!$B$22:$B$8229,BW29,'Sls by Cat by MECA'!$P$22:$P$8229)/1000</f>
        <v>0</v>
      </c>
      <c r="CB29" s="200">
        <f t="shared" si="39"/>
        <v>0</v>
      </c>
      <c r="CC29" s="200">
        <f>SUMIF('Sls by Cat by MECA'!$B$22:$B$8229,$BW29,'Sls by Cat by MECA'!$I$22:$I$8229)/1000</f>
        <v>0</v>
      </c>
      <c r="CD29" s="200">
        <f>SUMIF('Sls by Cat by MECA'!$B$22:$B$8229,$BW29,'Sls by Cat by MECA'!$J$22:$J$8229)/1000</f>
        <v>0</v>
      </c>
      <c r="CF29" s="200">
        <f>CB29+BS29</f>
        <v>0</v>
      </c>
      <c r="CJ29" s="54" t="s">
        <v>884</v>
      </c>
      <c r="CK29" s="198">
        <f>SUMIF('Sls by Cat by MECA'!$F$22:$F$8229,$CJ29,'Sls by Cat by MECA'!$N$22:$N$8229)/1000</f>
        <v>0</v>
      </c>
      <c r="CL29" s="198">
        <f>SUMIF('PSI by CP'!H17:H10008,CJ29,'PSI by CP'!O17:O10008)/1000</f>
        <v>6.3209999999999997</v>
      </c>
      <c r="CM29" s="362">
        <v>1</v>
      </c>
      <c r="CN29" s="198">
        <f>SUMIF('Sls by Cat by MECA'!$F$22:$F$8229,$CJ29,'Sls by Cat by MECA'!$P$22:$P$8229)/1000</f>
        <v>0.83299999999999996</v>
      </c>
      <c r="CO29"/>
      <c r="CP29"/>
      <c r="CQ29"/>
      <c r="CR29"/>
      <c r="CS29"/>
      <c r="CT29"/>
      <c r="CU29"/>
      <c r="CV29"/>
    </row>
    <row r="30" spans="1:100" s="54" customFormat="1" ht="20.55" customHeight="1" thickBot="1">
      <c r="D30" s="105" t="s">
        <v>599</v>
      </c>
      <c r="E30" s="106">
        <f>E28+E29</f>
        <v>15406</v>
      </c>
      <c r="F30" s="107">
        <f>F28+F29</f>
        <v>13217</v>
      </c>
      <c r="G30" s="108">
        <f>G28+G29</f>
        <v>11965</v>
      </c>
      <c r="H30" s="109">
        <f>H28+H29</f>
        <v>14678.787319999999</v>
      </c>
      <c r="I30" s="110">
        <f>IF(ISERROR($H30/E30),,($H30/E30))</f>
        <v>0.95279678826431258</v>
      </c>
      <c r="J30" s="111">
        <f t="shared" si="28"/>
        <v>1.1105990254974654</v>
      </c>
      <c r="K30" s="111">
        <f t="shared" si="5"/>
        <v>1.2268104738821561</v>
      </c>
      <c r="P30" s="105" t="s">
        <v>599</v>
      </c>
      <c r="Q30" s="106">
        <f>Q28+Q29</f>
        <v>3806</v>
      </c>
      <c r="R30" s="107">
        <f>R28+R29</f>
        <v>2330.9999499999994</v>
      </c>
      <c r="S30" s="108">
        <f>S28+S29</f>
        <v>2740</v>
      </c>
      <c r="T30" s="109">
        <f>T28+T29</f>
        <v>1984.38338</v>
      </c>
      <c r="U30" s="110">
        <f t="shared" si="13"/>
        <v>0.52138291644771417</v>
      </c>
      <c r="V30" s="111">
        <f t="shared" si="14"/>
        <v>0.85130133958175347</v>
      </c>
      <c r="W30" s="111">
        <f t="shared" si="15"/>
        <v>0.72422751094890514</v>
      </c>
      <c r="AG30" s="87" t="s">
        <v>1189</v>
      </c>
      <c r="AH30" s="79">
        <f t="shared" ref="AH30:AK30" si="41">H31</f>
        <v>0</v>
      </c>
      <c r="AI30" s="92">
        <f t="shared" si="10"/>
        <v>0</v>
      </c>
      <c r="AJ30" s="93">
        <f t="shared" si="11"/>
        <v>0</v>
      </c>
      <c r="AK30" s="93">
        <f t="shared" si="41"/>
        <v>0</v>
      </c>
      <c r="AO30" s="104"/>
      <c r="AP30" s="87"/>
      <c r="AQ30" s="89"/>
      <c r="BA30" s="359">
        <v>26</v>
      </c>
      <c r="BB30" s="166">
        <v>43246</v>
      </c>
      <c r="BC30" s="164" t="s">
        <v>950</v>
      </c>
      <c r="BD30" s="162">
        <v>1</v>
      </c>
      <c r="BG30" s="87"/>
      <c r="BH30" s="87"/>
      <c r="BI30" s="87"/>
      <c r="BJ30" s="87"/>
      <c r="BK30" s="87"/>
      <c r="BM30" s="87"/>
      <c r="BN30" s="87"/>
      <c r="BO30" s="194"/>
      <c r="BP30" s="194"/>
      <c r="BQ30" s="194"/>
      <c r="BR30" s="194"/>
      <c r="BS30" s="200"/>
      <c r="BT30" s="200"/>
      <c r="BU30" s="200"/>
      <c r="BV30" s="87"/>
      <c r="BW30" s="87"/>
      <c r="BX30" s="194"/>
      <c r="BY30" s="194"/>
      <c r="BZ30" s="194"/>
      <c r="CA30" s="194"/>
      <c r="CB30" s="200"/>
      <c r="CC30" s="200"/>
      <c r="CD30" s="200"/>
      <c r="CF30" s="200"/>
      <c r="CJ30" s="54" t="s">
        <v>1521</v>
      </c>
      <c r="CK30" s="198">
        <f>SUM(CK26:CK29)</f>
        <v>1698</v>
      </c>
      <c r="CL30" s="198">
        <f t="shared" ref="CL30:CN30" si="42">SUM(CL26:CL29)</f>
        <v>2960.8874660000001</v>
      </c>
      <c r="CM30" s="198">
        <f t="shared" si="42"/>
        <v>1471</v>
      </c>
      <c r="CN30" s="198">
        <f t="shared" si="42"/>
        <v>3290.1102200000005</v>
      </c>
      <c r="CO30"/>
      <c r="CP30"/>
      <c r="CQ30"/>
      <c r="CR30"/>
      <c r="CS30"/>
      <c r="CT30"/>
      <c r="CU30"/>
      <c r="CV30"/>
    </row>
    <row r="31" spans="1:100" s="54" customFormat="1" ht="20.55" customHeight="1" thickBot="1">
      <c r="A31" s="54" t="s">
        <v>1352</v>
      </c>
      <c r="D31" s="87" t="s">
        <v>1189</v>
      </c>
      <c r="E31" s="88">
        <f>SUMIF('PCEC Sls by Cat'!A$21:A$61,A31,'PCEC Sls by Cat'!H$21:H$61)/1000</f>
        <v>0</v>
      </c>
      <c r="F31" s="89">
        <v>0</v>
      </c>
      <c r="G31" s="90">
        <v>0</v>
      </c>
      <c r="H31" s="91">
        <f>SUMIF('PCEC Sls by Cat'!$A$21:$A$71,A31,'PCEC Sls by Cat'!$J$21:$J$71)/1000</f>
        <v>0</v>
      </c>
      <c r="I31" s="92"/>
      <c r="J31" s="93">
        <f t="shared" si="28"/>
        <v>0</v>
      </c>
      <c r="K31" s="93">
        <f t="shared" si="5"/>
        <v>0</v>
      </c>
      <c r="P31" s="87" t="s">
        <v>1189</v>
      </c>
      <c r="Q31" s="88">
        <f>BO31+BX31</f>
        <v>0</v>
      </c>
      <c r="R31" s="89">
        <f>BP31+BY31</f>
        <v>0</v>
      </c>
      <c r="S31" s="90">
        <f>BQ31+BZ31</f>
        <v>0</v>
      </c>
      <c r="T31" s="79">
        <f>BR31+CA31</f>
        <v>0</v>
      </c>
      <c r="U31" s="92"/>
      <c r="V31" s="93">
        <f t="shared" si="14"/>
        <v>0</v>
      </c>
      <c r="W31" s="93">
        <f t="shared" si="15"/>
        <v>0</v>
      </c>
      <c r="AG31" s="124" t="s">
        <v>1341</v>
      </c>
      <c r="AH31" s="115">
        <f t="shared" ref="AH31:AK31" si="43">H32</f>
        <v>31073.060009999997</v>
      </c>
      <c r="AI31" s="116">
        <f t="shared" si="10"/>
        <v>1.0088983411799084</v>
      </c>
      <c r="AJ31" s="117">
        <f t="shared" si="11"/>
        <v>1.0650577552699227</v>
      </c>
      <c r="AK31" s="118">
        <f t="shared" si="43"/>
        <v>0.9950384273728704</v>
      </c>
      <c r="AO31" s="119" t="s">
        <v>1264</v>
      </c>
      <c r="AP31" s="120"/>
      <c r="AQ31" s="120"/>
      <c r="BA31" s="359">
        <v>27</v>
      </c>
      <c r="BB31" s="166">
        <v>43247</v>
      </c>
      <c r="BC31" s="164" t="s">
        <v>951</v>
      </c>
      <c r="BD31" s="162">
        <v>1</v>
      </c>
      <c r="BM31" s="87" t="s">
        <v>1352</v>
      </c>
      <c r="BN31" s="87" t="str">
        <f>CONCATENATE(BO$18,BM31)</f>
        <v>AM760LCD DISPLAY</v>
      </c>
      <c r="BO31" s="194">
        <f>SUMIF('Sls by Cat by MECA'!$B$22:$B$8229,BN31,'Sls by Cat by MECA'!$N$22:$N$8229)/1000</f>
        <v>0</v>
      </c>
      <c r="BP31" s="194">
        <f>SUMIF('PSI by CP'!$B$8:$B$9999,BN31,'PSI by CP'!$O$8:$O$9999)/1000</f>
        <v>0</v>
      </c>
      <c r="BQ31" s="363"/>
      <c r="BR31" s="194">
        <f>SUMIF('Sls by Cat by MECA'!$B$22:$B$8229,BN31,'Sls by Cat by MECA'!$P$22:$P$8229)/1000</f>
        <v>0</v>
      </c>
      <c r="BS31" s="200">
        <f>BT31+BU31</f>
        <v>0</v>
      </c>
      <c r="BT31" s="200">
        <f>SUMIF('Sls by Cat by MECA'!$B$22:$B$8229,$BN31,'Sls by Cat by MECA'!$I$22:$I$8229)/1000</f>
        <v>0</v>
      </c>
      <c r="BU31" s="200">
        <f>SUMIF('Sls by Cat by MECA'!$B$22:$B$8229,$BN31,'Sls by Cat by MECA'!$J$22:$J$8229)/1000</f>
        <v>0</v>
      </c>
      <c r="BV31" s="87"/>
      <c r="BW31" s="87" t="str">
        <f>CONCATENATE(BX$18,BM31)</f>
        <v>AM761LCD DISPLAY</v>
      </c>
      <c r="BX31" s="194">
        <f>SUMIF('Sls by Cat by MECA'!$B$22:$B$8229,BW31,'Sls by Cat by MECA'!$N$22:$N$8229)/1000</f>
        <v>0</v>
      </c>
      <c r="BY31" s="194">
        <f>SUMIF('PSI by CP'!$B$8:$B$9999,BW31,'PSI by CP'!$O$8:$O$9999)/1000</f>
        <v>0</v>
      </c>
      <c r="BZ31" s="200">
        <v>0</v>
      </c>
      <c r="CA31" s="194">
        <f>SUMIF('Sls by Cat by MECA'!$B$22:$B$8229,BW31,'Sls by Cat by MECA'!$P$22:$P$8229)/1000</f>
        <v>0</v>
      </c>
      <c r="CB31" s="200">
        <f>CC31+CD31</f>
        <v>0</v>
      </c>
      <c r="CC31" s="200">
        <f>SUMIF('Sls by Cat by MECA'!$B$22:$B$8229,$BW31,'Sls by Cat by MECA'!$I$22:$I$8229)/1000</f>
        <v>0</v>
      </c>
      <c r="CD31" s="200">
        <f>SUMIF('Sls by Cat by MECA'!$B$22:$B$8229,$BW31,'Sls by Cat by MECA'!$J$22:$J$8229)/1000</f>
        <v>0</v>
      </c>
      <c r="CF31" s="200">
        <f>CB31+BS31</f>
        <v>0</v>
      </c>
      <c r="CK31" s="198"/>
      <c r="CL31" s="198"/>
      <c r="CM31" s="198"/>
      <c r="CN31" s="198"/>
      <c r="CO31"/>
      <c r="CP31"/>
      <c r="CQ31"/>
      <c r="CR31"/>
      <c r="CS31"/>
      <c r="CT31"/>
      <c r="CU31"/>
      <c r="CV31"/>
    </row>
    <row r="32" spans="1:100" s="54" customFormat="1" ht="20.55" customHeight="1" thickBot="1">
      <c r="D32" s="124" t="s">
        <v>1341</v>
      </c>
      <c r="E32" s="112">
        <f>E22+E27+E30+E31</f>
        <v>30799</v>
      </c>
      <c r="F32" s="113">
        <f t="shared" ref="F32:H32" si="44">F22+F27+F30+F31</f>
        <v>29175</v>
      </c>
      <c r="G32" s="114">
        <f t="shared" si="44"/>
        <v>31228</v>
      </c>
      <c r="H32" s="115">
        <f t="shared" si="44"/>
        <v>31073.060009999997</v>
      </c>
      <c r="I32" s="116">
        <f t="shared" ref="I32:I45" si="45">IF(ISERROR($H32/E32),,($H32/E32))</f>
        <v>1.0088983411799084</v>
      </c>
      <c r="J32" s="117">
        <f t="shared" si="28"/>
        <v>1.0650577552699227</v>
      </c>
      <c r="K32" s="118">
        <f t="shared" si="5"/>
        <v>0.9950384273728704</v>
      </c>
      <c r="P32" s="124" t="s">
        <v>1341</v>
      </c>
      <c r="Q32" s="112">
        <f>Q22+Q27+Q30+Q31</f>
        <v>7929</v>
      </c>
      <c r="R32" s="113">
        <f t="shared" ref="R32" si="46">R22+R27+R30+R31</f>
        <v>5552.9999799999996</v>
      </c>
      <c r="S32" s="114">
        <f t="shared" ref="S32" si="47">S22+S27+S30+S31</f>
        <v>6698</v>
      </c>
      <c r="T32" s="115">
        <f t="shared" ref="T32" si="48">T22+T27+T30+T31</f>
        <v>5229.6186800000005</v>
      </c>
      <c r="U32" s="116">
        <f t="shared" si="13"/>
        <v>0.65955589355530342</v>
      </c>
      <c r="V32" s="117">
        <f t="shared" si="14"/>
        <v>0.94176457749600084</v>
      </c>
      <c r="W32" s="118">
        <f t="shared" si="15"/>
        <v>0.78077316810988362</v>
      </c>
      <c r="AG32" s="75" t="s">
        <v>595</v>
      </c>
      <c r="AH32" s="79">
        <f t="shared" ref="AH32:AK32" si="49">H33</f>
        <v>7089.0769500000006</v>
      </c>
      <c r="AI32" s="80">
        <f t="shared" si="10"/>
        <v>0.86074270883924242</v>
      </c>
      <c r="AJ32" s="81">
        <f t="shared" si="11"/>
        <v>1.1257863982848977</v>
      </c>
      <c r="AK32" s="81">
        <f t="shared" si="49"/>
        <v>0.96031928339203476</v>
      </c>
      <c r="AO32" s="87"/>
      <c r="AP32" s="89"/>
      <c r="AQ32" s="87"/>
      <c r="BA32" s="359">
        <v>28</v>
      </c>
      <c r="BB32" s="166">
        <v>43248</v>
      </c>
      <c r="BC32" s="164" t="s">
        <v>952</v>
      </c>
      <c r="BD32" s="162">
        <v>1</v>
      </c>
      <c r="BM32" s="87"/>
      <c r="BN32" s="87"/>
      <c r="BO32" s="194"/>
      <c r="BP32" s="194"/>
      <c r="BQ32" s="194"/>
      <c r="BR32" s="194"/>
      <c r="BS32" s="200"/>
      <c r="BT32" s="200"/>
      <c r="BU32" s="200"/>
      <c r="BV32" s="87"/>
      <c r="BW32" s="87"/>
      <c r="BX32" s="194"/>
      <c r="BY32" s="194"/>
      <c r="BZ32" s="194"/>
      <c r="CA32" s="194"/>
      <c r="CB32" s="200"/>
      <c r="CC32" s="200"/>
      <c r="CD32" s="200"/>
      <c r="CF32" s="200"/>
      <c r="CJ32" s="54" t="s">
        <v>584</v>
      </c>
      <c r="CK32" s="198">
        <f>SUMIF('Sls by Cat by MECA'!$F$22:$F$8229,$CJ32,'Sls by Cat by MECA'!$N$22:$N$8229)/1000</f>
        <v>3619</v>
      </c>
      <c r="CL32" s="198">
        <f>SUMIF('PSI by CP'!H20:H10011,CJ32,'PSI by CP'!O20:O10011)/1000</f>
        <v>3731.9845685</v>
      </c>
      <c r="CM32" s="362">
        <v>3177</v>
      </c>
      <c r="CN32" s="198">
        <f>SUMIF('Sls by Cat by MECA'!$F$22:$F$8229,$CJ32,'Sls by Cat by MECA'!$P$22:$P$8229)/1000</f>
        <v>3227.7941700000006</v>
      </c>
      <c r="CO32"/>
      <c r="CP32"/>
      <c r="CQ32"/>
      <c r="CR32"/>
      <c r="CS32"/>
      <c r="CT32"/>
      <c r="CU32"/>
      <c r="CV32"/>
    </row>
    <row r="33" spans="1:101" s="54" customFormat="1" ht="20.55" customHeight="1">
      <c r="A33" s="54" t="s">
        <v>534</v>
      </c>
      <c r="D33" s="75" t="s">
        <v>595</v>
      </c>
      <c r="E33" s="76">
        <f>SUMIF('PCEC Sls by Cat'!A$21:A$61,A33,'PCEC Sls by Cat'!H$21:H$61)/1000</f>
        <v>8236</v>
      </c>
      <c r="F33" s="121">
        <v>6297</v>
      </c>
      <c r="G33" s="78">
        <v>7382</v>
      </c>
      <c r="H33" s="79">
        <f>SUMIF('PCEC Sls by Cat'!$A$21:$A$71,A33,'PCEC Sls by Cat'!$J$21:$J$71)/1000</f>
        <v>7089.0769500000006</v>
      </c>
      <c r="I33" s="80">
        <f t="shared" si="45"/>
        <v>0.86074270883924242</v>
      </c>
      <c r="J33" s="81">
        <f t="shared" si="28"/>
        <v>1.1257863982848977</v>
      </c>
      <c r="K33" s="81">
        <f t="shared" si="5"/>
        <v>0.96031928339203476</v>
      </c>
      <c r="P33" s="75" t="s">
        <v>595</v>
      </c>
      <c r="Q33" s="76">
        <f t="shared" ref="Q33:Q36" si="50">BO33+BX33</f>
        <v>1551</v>
      </c>
      <c r="R33" s="121">
        <f t="shared" ref="R33:R36" si="51">BP33+BY33</f>
        <v>907.99997400000018</v>
      </c>
      <c r="S33" s="78">
        <f t="shared" ref="S33:S36" si="52">BQ33+BZ33</f>
        <v>1040</v>
      </c>
      <c r="T33" s="79">
        <f t="shared" ref="T33:T36" si="53">BR33+CA33</f>
        <v>877.38966000000005</v>
      </c>
      <c r="U33" s="80">
        <f t="shared" si="13"/>
        <v>0.5656928820116055</v>
      </c>
      <c r="V33" s="81">
        <f t="shared" si="14"/>
        <v>0.96628819947521261</v>
      </c>
      <c r="W33" s="81">
        <f t="shared" si="15"/>
        <v>0.84364390384615384</v>
      </c>
      <c r="AG33" s="54" t="s">
        <v>1136</v>
      </c>
      <c r="AH33" s="91">
        <f t="shared" ref="AH33:AK33" si="54">H34</f>
        <v>79.037149999999997</v>
      </c>
      <c r="AI33" s="92">
        <f t="shared" si="10"/>
        <v>0.40120380710659898</v>
      </c>
      <c r="AJ33" s="93">
        <f t="shared" si="11"/>
        <v>0.7903715</v>
      </c>
      <c r="AK33" s="93">
        <f t="shared" si="54"/>
        <v>0.80650153061224483</v>
      </c>
      <c r="AO33" s="122" t="s">
        <v>1265</v>
      </c>
      <c r="AP33" s="123">
        <f>AP26-AQ31</f>
        <v>44881.929349999999</v>
      </c>
      <c r="AQ33" s="122"/>
      <c r="BA33" s="16">
        <v>29</v>
      </c>
      <c r="BB33" s="165">
        <v>43249</v>
      </c>
      <c r="BC33" s="163" t="s">
        <v>953</v>
      </c>
      <c r="BD33" s="161">
        <v>1</v>
      </c>
      <c r="BM33" s="87" t="s">
        <v>534</v>
      </c>
      <c r="BN33" s="87" t="str">
        <f t="shared" ref="BN33:BN36" si="55">CONCATENATE(BO$18,BM33)</f>
        <v>AM760Microwaves</v>
      </c>
      <c r="BO33" s="194">
        <f>SUMIF('Sls by Cat by MECA'!$B$22:$B$8229,BN33,'Sls by Cat by MECA'!$N$22:$N$8229)/1000</f>
        <v>1551</v>
      </c>
      <c r="BP33" s="194">
        <f>SUMIF('PSI by CP'!$B$8:$B$9999,BN33,'PSI by CP'!$O$8:$O$9999)/1000</f>
        <v>907.99997400000018</v>
      </c>
      <c r="BQ33" s="363">
        <v>1040</v>
      </c>
      <c r="BR33" s="194">
        <f>SUMIF('Sls by Cat by MECA'!$B$22:$B$8229,BN33,'Sls by Cat by MECA'!$P$22:$P$8229)/1000</f>
        <v>555.95298000000003</v>
      </c>
      <c r="BS33" s="200">
        <f>BT33+BU33</f>
        <v>303.46375</v>
      </c>
      <c r="BT33" s="200">
        <f>SUMIF('Sls by Cat by MECA'!$B$22:$B$8229,$BN33,'Sls by Cat by MECA'!$I$22:$I$8229)/1000</f>
        <v>303.46375</v>
      </c>
      <c r="BU33" s="200">
        <f>SUMIF('Sls by Cat by MECA'!$B$22:$B$8229,$BN33,'Sls by Cat by MECA'!$J$22:$J$8229)/1000</f>
        <v>0</v>
      </c>
      <c r="BV33" s="87"/>
      <c r="BW33" s="87" t="str">
        <f t="shared" ref="BW33:BW36" si="56">CONCATENATE(BX$18,BM33)</f>
        <v>AM761Microwaves</v>
      </c>
      <c r="BX33" s="194">
        <f>SUMIF('Sls by Cat by MECA'!$B$22:$B$8229,BW33,'Sls by Cat by MECA'!$N$22:$N$8229)/1000</f>
        <v>0</v>
      </c>
      <c r="BY33" s="194">
        <f>SUMIF('PSI by CP'!$B$8:$B$9999,BW33,'PSI by CP'!$O$8:$O$9999)/1000</f>
        <v>0</v>
      </c>
      <c r="BZ33" s="363">
        <v>0</v>
      </c>
      <c r="CA33" s="194">
        <f>SUMIF('Sls by Cat by MECA'!$B$22:$B$8229,BW33,'Sls by Cat by MECA'!$P$22:$P$8229)/1000</f>
        <v>321.43667999999997</v>
      </c>
      <c r="CB33" s="200">
        <f t="shared" ref="CB33:CB36" si="57">CC33+CD33</f>
        <v>0</v>
      </c>
      <c r="CC33" s="200">
        <f>SUMIF('Sls by Cat by MECA'!$B$22:$B$8229,$BW33,'Sls by Cat by MECA'!$I$22:$I$8229)/1000</f>
        <v>0</v>
      </c>
      <c r="CD33" s="200">
        <f>SUMIF('Sls by Cat by MECA'!$B$22:$B$8229,$BW33,'Sls by Cat by MECA'!$J$22:$J$8229)/1000</f>
        <v>0</v>
      </c>
      <c r="CF33" s="200">
        <f>CB33+BS33</f>
        <v>303.46375</v>
      </c>
      <c r="CJ33" s="54" t="s">
        <v>870</v>
      </c>
      <c r="CK33" s="198">
        <f>SUMIF('Sls by Cat by MECA'!$F$22:$F$8229,$CJ33,'Sls by Cat by MECA'!$N$22:$N$8229)/1000</f>
        <v>0</v>
      </c>
      <c r="CL33" s="198">
        <f>SUMIF('PSI by CP'!H21:H10012,CJ33,'PSI by CP'!O21:O10012)/1000</f>
        <v>0</v>
      </c>
      <c r="CM33" s="362">
        <v>0</v>
      </c>
      <c r="CN33" s="198">
        <f>SUMIF('Sls by Cat by MECA'!$F$22:$F$8229,$CJ33,'Sls by Cat by MECA'!$P$22:$P$8229)/1000</f>
        <v>0</v>
      </c>
      <c r="CO33"/>
      <c r="CP33"/>
      <c r="CQ33"/>
      <c r="CR33"/>
      <c r="CS33"/>
      <c r="CT33"/>
      <c r="CU33"/>
      <c r="CV33"/>
    </row>
    <row r="34" spans="1:101" s="54" customFormat="1" ht="20.55" customHeight="1">
      <c r="A34" s="54" t="s">
        <v>1150</v>
      </c>
      <c r="D34" s="87" t="s">
        <v>1136</v>
      </c>
      <c r="E34" s="88">
        <f>SUMIF('PCEC Sls by Cat'!A$21:A$61,A34,'PCEC Sls by Cat'!H$21:H$61)/1000</f>
        <v>197</v>
      </c>
      <c r="F34" s="121">
        <v>100</v>
      </c>
      <c r="G34" s="90">
        <v>98</v>
      </c>
      <c r="H34" s="91">
        <f>SUMIF('PCEC Sls by Cat'!$A$21:$A$71,A34,'PCEC Sls by Cat'!$J$21:$J$71)/1000</f>
        <v>79.037149999999997</v>
      </c>
      <c r="I34" s="92">
        <f t="shared" si="45"/>
        <v>0.40120380710659898</v>
      </c>
      <c r="J34" s="93">
        <f t="shared" si="28"/>
        <v>0.7903715</v>
      </c>
      <c r="K34" s="93">
        <f t="shared" ref="K34" si="58">IF(ISERROR($H34/G34),,($H34/G34))</f>
        <v>0.80650153061224483</v>
      </c>
      <c r="P34" s="87" t="s">
        <v>1136</v>
      </c>
      <c r="Q34" s="88">
        <f t="shared" si="50"/>
        <v>65</v>
      </c>
      <c r="R34" s="121">
        <f t="shared" si="51"/>
        <v>38.000029999999995</v>
      </c>
      <c r="S34" s="90">
        <f t="shared" si="52"/>
        <v>15</v>
      </c>
      <c r="T34" s="91">
        <f t="shared" si="53"/>
        <v>28.543700000000001</v>
      </c>
      <c r="U34" s="92">
        <f t="shared" si="13"/>
        <v>0.43913384615384615</v>
      </c>
      <c r="V34" s="93">
        <f t="shared" si="14"/>
        <v>0.75114940698731036</v>
      </c>
      <c r="W34" s="93">
        <f t="shared" si="15"/>
        <v>1.9029133333333335</v>
      </c>
      <c r="AG34" s="87" t="s">
        <v>545</v>
      </c>
      <c r="AH34" s="91">
        <f t="shared" ref="AH34:AK34" si="59">H35</f>
        <v>140.31767000000002</v>
      </c>
      <c r="AI34" s="92">
        <f t="shared" si="10"/>
        <v>0.88808651898734192</v>
      </c>
      <c r="AJ34" s="93">
        <f t="shared" si="11"/>
        <v>0.82539805882352957</v>
      </c>
      <c r="AK34" s="93">
        <f t="shared" si="59"/>
        <v>1.2417492920353985</v>
      </c>
      <c r="AO34" s="104" t="s">
        <v>1269</v>
      </c>
      <c r="AP34" s="89"/>
      <c r="AQ34" s="87"/>
      <c r="BA34" s="16">
        <v>30</v>
      </c>
      <c r="BB34" s="165">
        <v>43250</v>
      </c>
      <c r="BC34" s="163" t="s">
        <v>954</v>
      </c>
      <c r="BD34" s="161">
        <v>1</v>
      </c>
      <c r="BM34" s="87" t="s">
        <v>1150</v>
      </c>
      <c r="BN34" s="87" t="str">
        <f t="shared" si="55"/>
        <v>AM760Kitchen Appl</v>
      </c>
      <c r="BO34" s="194">
        <f>SUMIF('Sls by Cat by MECA'!$B$22:$B$8229,BN34,'Sls by Cat by MECA'!$N$22:$N$8229)/1000</f>
        <v>65</v>
      </c>
      <c r="BP34" s="194">
        <f>SUMIF('PSI by CP'!$B$8:$B$9999,BN34,'PSI by CP'!$O$8:$O$9999)/1000</f>
        <v>38.000029999999995</v>
      </c>
      <c r="BQ34" s="363">
        <v>15</v>
      </c>
      <c r="BR34" s="194">
        <f>SUMIF('Sls by Cat by MECA'!$B$22:$B$8229,BN34,'Sls by Cat by MECA'!$P$22:$P$8229)/1000</f>
        <v>28.543700000000001</v>
      </c>
      <c r="BS34" s="200">
        <f>BT34+BU34</f>
        <v>1.89344</v>
      </c>
      <c r="BT34" s="200">
        <f>SUMIF('Sls by Cat by MECA'!$B$22:$B$8229,$BN34,'Sls by Cat by MECA'!$I$22:$I$8229)/1000</f>
        <v>1.89344</v>
      </c>
      <c r="BU34" s="200">
        <f>SUMIF('Sls by Cat by MECA'!$B$22:$B$8229,$BN34,'Sls by Cat by MECA'!$J$22:$J$8229)/1000</f>
        <v>0</v>
      </c>
      <c r="BV34" s="87"/>
      <c r="BW34" s="87" t="str">
        <f t="shared" si="56"/>
        <v>AM761Kitchen Appl</v>
      </c>
      <c r="BX34" s="194">
        <f>SUMIF('Sls by Cat by MECA'!$B$22:$B$8229,BW34,'Sls by Cat by MECA'!$N$22:$N$8229)/1000</f>
        <v>0</v>
      </c>
      <c r="BY34" s="194">
        <f>SUMIF('PSI by CP'!$B$8:$B$9999,BW34,'PSI by CP'!$O$8:$O$9999)/1000</f>
        <v>0</v>
      </c>
      <c r="BZ34" s="200">
        <v>0</v>
      </c>
      <c r="CA34" s="194">
        <f>SUMIF('Sls by Cat by MECA'!$B$22:$B$8229,BW34,'Sls by Cat by MECA'!$P$22:$P$8229)/1000</f>
        <v>0</v>
      </c>
      <c r="CB34" s="200">
        <f t="shared" si="57"/>
        <v>0</v>
      </c>
      <c r="CC34" s="200">
        <f>SUMIF('Sls by Cat by MECA'!$B$22:$B$8229,$BW34,'Sls by Cat by MECA'!$I$22:$I$8229)/1000</f>
        <v>0</v>
      </c>
      <c r="CD34" s="200">
        <f>SUMIF('Sls by Cat by MECA'!$B$22:$B$8229,$BW34,'Sls by Cat by MECA'!$J$22:$J$8229)/1000</f>
        <v>0</v>
      </c>
      <c r="CF34" s="200">
        <f>CB34+BS34</f>
        <v>1.89344</v>
      </c>
      <c r="CI34"/>
      <c r="CJ34" s="54" t="s">
        <v>1522</v>
      </c>
      <c r="CK34" s="198">
        <f>SUM(CK32:CK33)</f>
        <v>3619</v>
      </c>
      <c r="CL34" s="198">
        <f t="shared" ref="CL34:CN34" si="60">SUM(CL32:CL33)</f>
        <v>3731.9845685</v>
      </c>
      <c r="CM34" s="198">
        <f t="shared" si="60"/>
        <v>3177</v>
      </c>
      <c r="CN34" s="198">
        <f t="shared" si="60"/>
        <v>3227.7941700000006</v>
      </c>
      <c r="CO34"/>
      <c r="CP34"/>
      <c r="CQ34"/>
      <c r="CR34"/>
      <c r="CS34"/>
      <c r="CT34"/>
      <c r="CU34"/>
      <c r="CV34"/>
      <c r="CW34"/>
    </row>
    <row r="35" spans="1:101" s="54" customFormat="1" ht="20.55" customHeight="1">
      <c r="A35" s="54" t="s">
        <v>545</v>
      </c>
      <c r="D35" s="87" t="s">
        <v>545</v>
      </c>
      <c r="E35" s="88">
        <f>SUMIF('PCEC Sls by Cat'!A$21:A$61,A35,'PCEC Sls by Cat'!H$21:H$61)/1000</f>
        <v>158</v>
      </c>
      <c r="F35" s="121">
        <v>170</v>
      </c>
      <c r="G35" s="90">
        <v>113</v>
      </c>
      <c r="H35" s="91">
        <f>SUMIF('PCEC Sls by Cat'!$A$21:$A$71,A35,'PCEC Sls by Cat'!$J$21:$J$71)/1000</f>
        <v>140.31767000000002</v>
      </c>
      <c r="I35" s="92">
        <f t="shared" si="45"/>
        <v>0.88808651898734192</v>
      </c>
      <c r="J35" s="93">
        <f t="shared" si="28"/>
        <v>0.82539805882352957</v>
      </c>
      <c r="K35" s="93">
        <f>IF(ISERROR($H35/G35),,($H35/G35))</f>
        <v>1.2417492920353985</v>
      </c>
      <c r="P35" s="87" t="s">
        <v>545</v>
      </c>
      <c r="Q35" s="88">
        <f t="shared" si="50"/>
        <v>49</v>
      </c>
      <c r="R35" s="121">
        <f t="shared" si="51"/>
        <v>63.799970000000002</v>
      </c>
      <c r="S35" s="90">
        <f t="shared" si="52"/>
        <v>2</v>
      </c>
      <c r="T35" s="91">
        <f t="shared" si="53"/>
        <v>61.319800000000001</v>
      </c>
      <c r="U35" s="92">
        <f t="shared" si="13"/>
        <v>1.2514244897959184</v>
      </c>
      <c r="V35" s="93">
        <f t="shared" si="14"/>
        <v>0.96112584378958166</v>
      </c>
      <c r="W35" s="93">
        <f t="shared" si="15"/>
        <v>30.6599</v>
      </c>
      <c r="AG35" s="87" t="s">
        <v>597</v>
      </c>
      <c r="AH35" s="91">
        <f>H36</f>
        <v>1394.6116999999999</v>
      </c>
      <c r="AI35" s="92">
        <f t="shared" si="10"/>
        <v>1.1450013957307059</v>
      </c>
      <c r="AJ35" s="93">
        <f t="shared" si="11"/>
        <v>0.84727320777642767</v>
      </c>
      <c r="AK35" s="93">
        <f t="shared" ref="AK35" si="61">K36</f>
        <v>1.1094762927605408</v>
      </c>
      <c r="AO35" s="104" t="s">
        <v>1266</v>
      </c>
      <c r="AP35" s="89"/>
      <c r="AQ35" s="87"/>
      <c r="BA35" s="16">
        <v>31</v>
      </c>
      <c r="BB35" s="165">
        <v>43251</v>
      </c>
      <c r="BC35" s="163" t="s">
        <v>955</v>
      </c>
      <c r="BD35" s="161">
        <v>1</v>
      </c>
      <c r="BM35" s="87" t="s">
        <v>545</v>
      </c>
      <c r="BN35" s="87" t="str">
        <f t="shared" si="55"/>
        <v>AM760Vacuums</v>
      </c>
      <c r="BO35" s="194">
        <f>SUMIF('Sls by Cat by MECA'!$B$22:$B$8229,BN35,'Sls by Cat by MECA'!$N$22:$N$8229)/1000</f>
        <v>49</v>
      </c>
      <c r="BP35" s="194">
        <f>SUMIF('PSI by CP'!$B$8:$B$9999,BN35,'PSI by CP'!$O$8:$O$9999)/1000</f>
        <v>63.799970000000002</v>
      </c>
      <c r="BQ35" s="363">
        <v>2</v>
      </c>
      <c r="BR35" s="194">
        <f>SUMIF('Sls by Cat by MECA'!$B$22:$B$8229,BN35,'Sls by Cat by MECA'!$P$22:$P$8229)/1000</f>
        <v>61.319800000000001</v>
      </c>
      <c r="BS35" s="200">
        <f>BT35+BU35</f>
        <v>0</v>
      </c>
      <c r="BT35" s="200">
        <f>SUMIF('Sls by Cat by MECA'!$B$22:$B$8229,$BN35,'Sls by Cat by MECA'!$I$22:$I$8229)/1000</f>
        <v>0</v>
      </c>
      <c r="BU35" s="200">
        <f>SUMIF('Sls by Cat by MECA'!$B$22:$B$8229,$BN35,'Sls by Cat by MECA'!$J$22:$J$8229)/1000</f>
        <v>0</v>
      </c>
      <c r="BV35" s="87"/>
      <c r="BW35" s="87" t="str">
        <f t="shared" si="56"/>
        <v>AM761Vacuums</v>
      </c>
      <c r="BX35" s="194">
        <f>SUMIF('Sls by Cat by MECA'!$B$22:$B$8229,BW35,'Sls by Cat by MECA'!$N$22:$N$8229)/1000</f>
        <v>0</v>
      </c>
      <c r="BY35" s="194">
        <f>SUMIF('PSI by CP'!$B$8:$B$9999,BW35,'PSI by CP'!$O$8:$O$9999)/1000</f>
        <v>0</v>
      </c>
      <c r="BZ35" s="200">
        <v>0</v>
      </c>
      <c r="CA35" s="194">
        <f>SUMIF('Sls by Cat by MECA'!$B$22:$B$8229,BW35,'Sls by Cat by MECA'!$P$22:$P$8229)/1000</f>
        <v>0</v>
      </c>
      <c r="CB35" s="200">
        <f t="shared" si="57"/>
        <v>0</v>
      </c>
      <c r="CC35" s="200">
        <f>SUMIF('Sls by Cat by MECA'!$B$22:$B$8229,$BW35,'Sls by Cat by MECA'!$I$22:$I$8229)/1000</f>
        <v>0</v>
      </c>
      <c r="CD35" s="200">
        <f>SUMIF('Sls by Cat by MECA'!$B$22:$B$8229,$BW35,'Sls by Cat by MECA'!$J$22:$J$8229)/1000</f>
        <v>0</v>
      </c>
      <c r="CF35" s="200">
        <f>CB35+BS35</f>
        <v>0</v>
      </c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</row>
    <row r="36" spans="1:101" s="54" customFormat="1" ht="20.55" customHeight="1">
      <c r="A36" s="54" t="s">
        <v>546</v>
      </c>
      <c r="D36" s="87" t="s">
        <v>597</v>
      </c>
      <c r="E36" s="88">
        <f>SUMIF('PCEC Sls by Cat'!A$21:A$61,A36,'PCEC Sls by Cat'!H$21:H$61)/1000</f>
        <v>1218</v>
      </c>
      <c r="F36" s="121">
        <v>1646</v>
      </c>
      <c r="G36" s="90">
        <v>1257</v>
      </c>
      <c r="H36" s="91">
        <f>SUMIF('PCEC Sls by Cat'!$A$21:$A$71,A36,'PCEC Sls by Cat'!$J$21:$J$71)/1000</f>
        <v>1394.6116999999999</v>
      </c>
      <c r="I36" s="92">
        <f>IF(ISERROR($H36/E36),,($H36/E36))</f>
        <v>1.1450013957307059</v>
      </c>
      <c r="J36" s="93">
        <f>IF(ISERROR($H36/F36),,($H36/F36))</f>
        <v>0.84727320777642767</v>
      </c>
      <c r="K36" s="93">
        <f>IF(ISERROR($H36/G36),,($H36/G36))</f>
        <v>1.1094762927605408</v>
      </c>
      <c r="P36" s="87" t="s">
        <v>597</v>
      </c>
      <c r="Q36" s="88">
        <f t="shared" si="50"/>
        <v>129</v>
      </c>
      <c r="R36" s="121">
        <f t="shared" si="51"/>
        <v>141.00001</v>
      </c>
      <c r="S36" s="90">
        <f t="shared" si="52"/>
        <v>56</v>
      </c>
      <c r="T36" s="91">
        <f t="shared" si="53"/>
        <v>96.575000000000003</v>
      </c>
      <c r="U36" s="92">
        <f t="shared" si="13"/>
        <v>0.74864341085271324</v>
      </c>
      <c r="V36" s="93">
        <f t="shared" si="14"/>
        <v>0.68492902943765754</v>
      </c>
      <c r="W36" s="93">
        <f t="shared" si="15"/>
        <v>1.7245535714285716</v>
      </c>
      <c r="AG36" s="94" t="s">
        <v>1343</v>
      </c>
      <c r="AH36" s="98">
        <f t="shared" ref="AH36:AK36" si="62">H37</f>
        <v>8703.0434700000005</v>
      </c>
      <c r="AI36" s="99">
        <f t="shared" si="10"/>
        <v>0.88725083800591298</v>
      </c>
      <c r="AJ36" s="100">
        <f t="shared" si="11"/>
        <v>1.0596668050651408</v>
      </c>
      <c r="AK36" s="100">
        <f t="shared" si="62"/>
        <v>0.98339474237288138</v>
      </c>
      <c r="AO36" s="104" t="s">
        <v>1267</v>
      </c>
      <c r="AP36" s="125"/>
      <c r="AQ36" s="87"/>
      <c r="BM36" s="87" t="s">
        <v>546</v>
      </c>
      <c r="BN36" s="87" t="str">
        <f t="shared" si="55"/>
        <v>AM760Food Services</v>
      </c>
      <c r="BO36" s="194">
        <f>SUMIF('Sls by Cat by MECA'!$B$22:$B$8229,BN36,'Sls by Cat by MECA'!$N$22:$N$8229)/1000</f>
        <v>129</v>
      </c>
      <c r="BP36" s="194">
        <f>SUMIF('PSI by CP'!$B$8:$B$9999,BN36,'PSI by CP'!$O$8:$O$9999)/1000</f>
        <v>141.00001</v>
      </c>
      <c r="BQ36" s="363">
        <v>56</v>
      </c>
      <c r="BR36" s="194">
        <f>SUMIF('Sls by Cat by MECA'!$B$22:$B$8229,BN36,'Sls by Cat by MECA'!$P$22:$P$8229)/1000</f>
        <v>96.575000000000003</v>
      </c>
      <c r="BS36" s="200">
        <f>BT36+BU36</f>
        <v>0</v>
      </c>
      <c r="BT36" s="200">
        <f>SUMIF('Sls by Cat by MECA'!$B$22:$B$8229,$BN36,'Sls by Cat by MECA'!$I$22:$I$8229)/1000</f>
        <v>0</v>
      </c>
      <c r="BU36" s="200">
        <f>SUMIF('Sls by Cat by MECA'!$B$22:$B$8229,$BN36,'Sls by Cat by MECA'!$J$22:$J$8229)/1000</f>
        <v>0</v>
      </c>
      <c r="BV36" s="87"/>
      <c r="BW36" s="87" t="str">
        <f t="shared" si="56"/>
        <v>AM761Food Services</v>
      </c>
      <c r="BX36" s="194">
        <f>SUMIF('Sls by Cat by MECA'!$B$22:$B$8229,BW36,'Sls by Cat by MECA'!$N$22:$N$8229)/1000</f>
        <v>0</v>
      </c>
      <c r="BY36" s="194">
        <f>SUMIF('PSI by CP'!$B$8:$B$9999,BW36,'PSI by CP'!$O$8:$O$9999)/1000</f>
        <v>0</v>
      </c>
      <c r="BZ36" s="200">
        <v>0</v>
      </c>
      <c r="CA36" s="194">
        <f>SUMIF('Sls by Cat by MECA'!$B$22:$B$8229,BW36,'Sls by Cat by MECA'!$P$22:$P$8229)/1000</f>
        <v>0</v>
      </c>
      <c r="CB36" s="200">
        <f t="shared" si="57"/>
        <v>0</v>
      </c>
      <c r="CC36" s="200">
        <f>SUMIF('Sls by Cat by MECA'!$B$22:$B$8229,$BW36,'Sls by Cat by MECA'!$I$22:$I$8229)/1000</f>
        <v>0</v>
      </c>
      <c r="CD36" s="200">
        <f>SUMIF('Sls by Cat by MECA'!$B$22:$B$8229,$BW36,'Sls by Cat by MECA'!$J$22:$J$8229)/1000</f>
        <v>0</v>
      </c>
      <c r="CF36" s="200">
        <f>CB36+BS36</f>
        <v>0</v>
      </c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</row>
    <row r="37" spans="1:101" s="54" customFormat="1" ht="20.55" customHeight="1">
      <c r="D37" s="94" t="s">
        <v>1343</v>
      </c>
      <c r="E37" s="95">
        <f>SUM(E33:E36)</f>
        <v>9809</v>
      </c>
      <c r="F37" s="96">
        <f t="shared" ref="F37:H37" si="63">SUM(F33:F36)</f>
        <v>8213</v>
      </c>
      <c r="G37" s="97">
        <f t="shared" si="63"/>
        <v>8850</v>
      </c>
      <c r="H37" s="98">
        <f t="shared" si="63"/>
        <v>8703.0434700000005</v>
      </c>
      <c r="I37" s="99">
        <f t="shared" si="45"/>
        <v>0.88725083800591298</v>
      </c>
      <c r="J37" s="100">
        <f t="shared" si="28"/>
        <v>1.0596668050651408</v>
      </c>
      <c r="K37" s="100">
        <f t="shared" ref="K37" si="64">IF(ISERROR($H37/G37),,($H37/G37))</f>
        <v>0.98339474237288138</v>
      </c>
      <c r="P37" s="94" t="s">
        <v>1343</v>
      </c>
      <c r="Q37" s="95">
        <f>SUM(Q33:Q36)</f>
        <v>1794</v>
      </c>
      <c r="R37" s="96">
        <f t="shared" ref="R37" si="65">SUM(R33:R36)</f>
        <v>1150.7999840000002</v>
      </c>
      <c r="S37" s="97">
        <f t="shared" ref="S37" si="66">SUM(S33:S36)</f>
        <v>1113</v>
      </c>
      <c r="T37" s="98">
        <f t="shared" ref="T37" si="67">SUM(T33:T36)</f>
        <v>1063.82816</v>
      </c>
      <c r="U37" s="99">
        <f t="shared" si="13"/>
        <v>0.59299228539576365</v>
      </c>
      <c r="V37" s="100">
        <f t="shared" si="14"/>
        <v>0.92442489988772869</v>
      </c>
      <c r="W37" s="100">
        <f t="shared" si="15"/>
        <v>0.95582044923629828</v>
      </c>
      <c r="AG37" s="87" t="s">
        <v>1374</v>
      </c>
      <c r="AH37" s="91">
        <f t="shared" ref="AH37:AK37" si="68">H38</f>
        <v>4493.9754699999994</v>
      </c>
      <c r="AI37" s="92">
        <f t="shared" si="10"/>
        <v>0.86522438775510191</v>
      </c>
      <c r="AJ37" s="93">
        <f t="shared" si="11"/>
        <v>1.0295476449026344</v>
      </c>
      <c r="AK37" s="93">
        <f t="shared" si="68"/>
        <v>1.0101091189031242</v>
      </c>
      <c r="AO37" s="104" t="s">
        <v>1523</v>
      </c>
      <c r="AP37" s="125"/>
      <c r="AQ37" s="87"/>
      <c r="BM37" s="87"/>
      <c r="BN37" s="87"/>
      <c r="BO37" s="194"/>
      <c r="BP37" s="194"/>
      <c r="BQ37" s="194"/>
      <c r="BR37" s="194"/>
      <c r="BS37" s="200"/>
      <c r="BT37" s="200"/>
      <c r="BU37" s="200"/>
      <c r="BV37" s="87"/>
      <c r="BW37" s="87"/>
      <c r="BX37" s="194"/>
      <c r="BY37" s="194"/>
      <c r="BZ37" s="194"/>
      <c r="CA37" s="194"/>
      <c r="CB37" s="200"/>
      <c r="CC37" s="200"/>
      <c r="CD37" s="200"/>
      <c r="CF37" s="200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</row>
    <row r="38" spans="1:101" s="54" customFormat="1" ht="20.55" customHeight="1">
      <c r="A38" s="54" t="s">
        <v>544</v>
      </c>
      <c r="D38" s="87" t="s">
        <v>1374</v>
      </c>
      <c r="E38" s="88">
        <f>SUMIF('PCEC Sls by Cat'!A$21:A$61,A38,'PCEC Sls by Cat'!H$21:H$61)/1000</f>
        <v>5194</v>
      </c>
      <c r="F38" s="121">
        <v>4365</v>
      </c>
      <c r="G38" s="90">
        <v>4449</v>
      </c>
      <c r="H38" s="91">
        <f>SUMIF('PCEC Sls by Cat'!$A$21:$A$71,A38,'PCEC Sls by Cat'!$J$21:$J$71)/1000</f>
        <v>4493.9754699999994</v>
      </c>
      <c r="I38" s="92">
        <f t="shared" si="45"/>
        <v>0.86522438775510191</v>
      </c>
      <c r="J38" s="93">
        <f t="shared" si="28"/>
        <v>1.0295476449026344</v>
      </c>
      <c r="K38" s="93">
        <f t="shared" ref="K38:K39" si="69">IF(ISERROR($H38/G38),,($H38/G38))</f>
        <v>1.0101091189031242</v>
      </c>
      <c r="P38" s="87" t="s">
        <v>614</v>
      </c>
      <c r="Q38" s="88">
        <f t="shared" ref="Q38:Q40" si="70">BO38+BX38</f>
        <v>3450</v>
      </c>
      <c r="R38" s="121">
        <f t="shared" ref="R38:R40" si="71">BP38+BY38</f>
        <v>2445.0000300000002</v>
      </c>
      <c r="S38" s="90">
        <f t="shared" ref="S38:S40" si="72">BQ38+BZ38</f>
        <v>2970</v>
      </c>
      <c r="T38" s="91">
        <f t="shared" ref="T38:T40" si="73">BR38+CA38</f>
        <v>2870.3203199999998</v>
      </c>
      <c r="U38" s="92">
        <f t="shared" si="13"/>
        <v>0.83197690434782601</v>
      </c>
      <c r="V38" s="93">
        <f t="shared" si="14"/>
        <v>1.1739551266999368</v>
      </c>
      <c r="W38" s="93">
        <f t="shared" si="15"/>
        <v>0.96643781818181806</v>
      </c>
      <c r="AG38" s="87" t="s">
        <v>596</v>
      </c>
      <c r="AH38" s="91">
        <f t="shared" ref="AH38:AK38" si="74">H39</f>
        <v>338.67908</v>
      </c>
      <c r="AI38" s="92">
        <f t="shared" si="10"/>
        <v>0.63901713207547173</v>
      </c>
      <c r="AJ38" s="93">
        <f t="shared" si="11"/>
        <v>0.80637876190476188</v>
      </c>
      <c r="AK38" s="93">
        <f t="shared" si="74"/>
        <v>0.82806621026894867</v>
      </c>
      <c r="AO38" s="104" t="s">
        <v>1268</v>
      </c>
      <c r="AP38" s="125"/>
      <c r="AQ38" s="87"/>
      <c r="BM38" s="87" t="s">
        <v>544</v>
      </c>
      <c r="BN38" s="87" t="str">
        <f t="shared" ref="BN38:BN40" si="75">CONCATENATE(BO$18,BM38)</f>
        <v>AM760Personal Care</v>
      </c>
      <c r="BO38" s="194">
        <f>SUMIF('Sls by Cat by MECA'!$B$22:$B$8229,BN38,'Sls by Cat by MECA'!$N$22:$N$8229)/1000</f>
        <v>3450</v>
      </c>
      <c r="BP38" s="194">
        <f>SUMIF('PSI by CP'!$B$8:$B$9999,BN38,'PSI by CP'!$O$8:$O$9999)/1000</f>
        <v>2445.0000300000002</v>
      </c>
      <c r="BQ38" s="363">
        <v>2970</v>
      </c>
      <c r="BR38" s="194">
        <f>SUMIF('Sls by Cat by MECA'!$B$22:$B$8229,BN38,'Sls by Cat by MECA'!$P$22:$P$8229)/1000</f>
        <v>2870.3203199999998</v>
      </c>
      <c r="BS38" s="200">
        <f>BT38+BU38</f>
        <v>44.065239999999996</v>
      </c>
      <c r="BT38" s="200">
        <f>SUMIF('Sls by Cat by MECA'!$B$22:$B$8229,$BN38,'Sls by Cat by MECA'!$I$22:$I$8229)/1000</f>
        <v>44.065239999999996</v>
      </c>
      <c r="BU38" s="200">
        <f>SUMIF('Sls by Cat by MECA'!$B$22:$B$8229,$BN38,'Sls by Cat by MECA'!$J$22:$J$8229)/1000</f>
        <v>0</v>
      </c>
      <c r="BV38" s="87"/>
      <c r="BW38" s="87" t="str">
        <f t="shared" ref="BW38:BW40" si="76">CONCATENATE(BX$18,BM38)</f>
        <v>AM761Personal Care</v>
      </c>
      <c r="BX38" s="194">
        <f>SUMIF('Sls by Cat by MECA'!$B$22:$B$8229,BW38,'Sls by Cat by MECA'!$N$22:$N$8229)/1000</f>
        <v>0</v>
      </c>
      <c r="BY38" s="194">
        <f>SUMIF('PSI by CP'!$B$8:$B$9999,BW38,'PSI by CP'!$O$8:$O$9999)/1000</f>
        <v>0</v>
      </c>
      <c r="BZ38" s="200">
        <v>0</v>
      </c>
      <c r="CA38" s="194">
        <f>SUMIF('Sls by Cat by MECA'!$B$22:$B$8229,BW38,'Sls by Cat by MECA'!$P$22:$P$8229)/1000</f>
        <v>0</v>
      </c>
      <c r="CB38" s="200">
        <f t="shared" ref="CB38:CB40" si="77">CC38+CD38</f>
        <v>0</v>
      </c>
      <c r="CC38" s="200">
        <f>SUMIF('Sls by Cat by MECA'!$B$22:$B$8229,$BW38,'Sls by Cat by MECA'!$I$22:$I$8229)/1000</f>
        <v>0</v>
      </c>
      <c r="CD38" s="200">
        <f>SUMIF('Sls by Cat by MECA'!$B$22:$B$8229,$BW38,'Sls by Cat by MECA'!$J$22:$J$8229)/1000</f>
        <v>0</v>
      </c>
      <c r="CF38" s="200">
        <f>CB38+BS38</f>
        <v>44.065239999999996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</row>
    <row r="39" spans="1:101" s="54" customFormat="1" ht="20.55" customHeight="1">
      <c r="A39" s="54" t="s">
        <v>542</v>
      </c>
      <c r="D39" s="87" t="s">
        <v>596</v>
      </c>
      <c r="E39" s="88">
        <f>SUMIF('PCEC Sls by Cat'!A$21:A$61,A39,'PCEC Sls by Cat'!H$21:H$61)/1000</f>
        <v>530</v>
      </c>
      <c r="F39" s="121">
        <v>420</v>
      </c>
      <c r="G39" s="90">
        <v>409</v>
      </c>
      <c r="H39" s="91">
        <f>SUMIF('PCEC Sls by Cat'!$A$21:$A$71,A39,'PCEC Sls by Cat'!$J$21:$J$71)/1000</f>
        <v>338.67908</v>
      </c>
      <c r="I39" s="92">
        <f t="shared" si="45"/>
        <v>0.63901713207547173</v>
      </c>
      <c r="J39" s="93">
        <f t="shared" si="28"/>
        <v>0.80637876190476188</v>
      </c>
      <c r="K39" s="93">
        <f t="shared" si="69"/>
        <v>0.82806621026894867</v>
      </c>
      <c r="P39" s="87" t="s">
        <v>596</v>
      </c>
      <c r="Q39" s="88">
        <f t="shared" si="70"/>
        <v>309</v>
      </c>
      <c r="R39" s="121">
        <f t="shared" si="71"/>
        <v>280.00002000000001</v>
      </c>
      <c r="S39" s="90">
        <f t="shared" si="72"/>
        <v>166</v>
      </c>
      <c r="T39" s="91">
        <f t="shared" si="73"/>
        <v>233.30894000000001</v>
      </c>
      <c r="U39" s="92">
        <f t="shared" si="13"/>
        <v>0.75504511326860846</v>
      </c>
      <c r="V39" s="93">
        <f t="shared" si="14"/>
        <v>0.8332461547681318</v>
      </c>
      <c r="W39" s="93">
        <f t="shared" si="15"/>
        <v>1.4054755421686747</v>
      </c>
      <c r="AG39" s="87" t="s">
        <v>543</v>
      </c>
      <c r="AH39" s="91">
        <f t="shared" ref="AH39:AK39" si="78">H40</f>
        <v>177.17132000000001</v>
      </c>
      <c r="AI39" s="92">
        <f t="shared" si="10"/>
        <v>0.35720024193548389</v>
      </c>
      <c r="AJ39" s="93">
        <f t="shared" si="11"/>
        <v>0.81271247706422023</v>
      </c>
      <c r="AK39" s="93">
        <f t="shared" si="78"/>
        <v>0.60058074576271192</v>
      </c>
      <c r="AO39" s="119" t="s">
        <v>1270</v>
      </c>
      <c r="AP39" s="125"/>
      <c r="AQ39" s="87"/>
      <c r="BM39" s="87" t="s">
        <v>542</v>
      </c>
      <c r="BN39" s="87" t="str">
        <f t="shared" si="75"/>
        <v>AM760Small Appliance</v>
      </c>
      <c r="BO39" s="194">
        <f>SUMIF('Sls by Cat by MECA'!$B$22:$B$8229,BN39,'Sls by Cat by MECA'!$N$22:$N$8229)/1000</f>
        <v>309</v>
      </c>
      <c r="BP39" s="194">
        <f>SUMIF('PSI by CP'!$B$8:$B$9999,BN39,'PSI by CP'!$O$8:$O$9999)/1000</f>
        <v>280.00002000000001</v>
      </c>
      <c r="BQ39" s="363">
        <v>166</v>
      </c>
      <c r="BR39" s="194">
        <f>SUMIF('Sls by Cat by MECA'!$B$22:$B$8229,BN39,'Sls by Cat by MECA'!$P$22:$P$8229)/1000</f>
        <v>233.30894000000001</v>
      </c>
      <c r="BS39" s="200">
        <f>BT39+BU39</f>
        <v>0</v>
      </c>
      <c r="BT39" s="200">
        <f>SUMIF('Sls by Cat by MECA'!$B$22:$B$8229,$BN39,'Sls by Cat by MECA'!$I$22:$I$8229)/1000</f>
        <v>0</v>
      </c>
      <c r="BU39" s="200">
        <f>SUMIF('Sls by Cat by MECA'!$B$22:$B$8229,$BN39,'Sls by Cat by MECA'!$J$22:$J$8229)/1000</f>
        <v>0</v>
      </c>
      <c r="BV39" s="87"/>
      <c r="BW39" s="87" t="str">
        <f t="shared" si="76"/>
        <v>AM761Small Appliance</v>
      </c>
      <c r="BX39" s="194">
        <f>SUMIF('Sls by Cat by MECA'!$B$22:$B$8229,BW39,'Sls by Cat by MECA'!$N$22:$N$8229)/1000</f>
        <v>0</v>
      </c>
      <c r="BY39" s="194">
        <f>SUMIF('PSI by CP'!$B$8:$B$9999,BW39,'PSI by CP'!$O$8:$O$9999)/1000</f>
        <v>0</v>
      </c>
      <c r="BZ39" s="200">
        <v>0</v>
      </c>
      <c r="CA39" s="194">
        <f>SUMIF('Sls by Cat by MECA'!$B$22:$B$8229,BW39,'Sls by Cat by MECA'!$P$22:$P$8229)/1000</f>
        <v>0</v>
      </c>
      <c r="CB39" s="200">
        <f t="shared" si="77"/>
        <v>0</v>
      </c>
      <c r="CC39" s="200">
        <f>SUMIF('Sls by Cat by MECA'!$B$22:$B$8229,$BW39,'Sls by Cat by MECA'!$I$22:$I$8229)/1000</f>
        <v>0</v>
      </c>
      <c r="CD39" s="200">
        <f>SUMIF('Sls by Cat by MECA'!$B$22:$B$8229,$BW39,'Sls by Cat by MECA'!$J$22:$J$8229)/1000</f>
        <v>0</v>
      </c>
      <c r="CF39" s="200">
        <f>CB39+BS39</f>
        <v>0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</row>
    <row r="40" spans="1:101" s="54" customFormat="1" ht="20.55" customHeight="1" thickBot="1">
      <c r="A40" s="54" t="s">
        <v>543</v>
      </c>
      <c r="D40" s="87" t="s">
        <v>543</v>
      </c>
      <c r="E40" s="88">
        <f>SUMIF('PCEC Sls by Cat'!A$21:A$61,A40,'PCEC Sls by Cat'!H$21:H$61)/1000</f>
        <v>496</v>
      </c>
      <c r="F40" s="121">
        <v>218</v>
      </c>
      <c r="G40" s="90">
        <v>295</v>
      </c>
      <c r="H40" s="91">
        <f>SUMIF('PCEC Sls by Cat'!$A$21:$A$71,A40,'PCEC Sls by Cat'!$J$21:$J$71)/1000</f>
        <v>177.17132000000001</v>
      </c>
      <c r="I40" s="92">
        <f t="shared" si="45"/>
        <v>0.35720024193548389</v>
      </c>
      <c r="J40" s="93">
        <f t="shared" si="28"/>
        <v>0.81271247706422023</v>
      </c>
      <c r="K40" s="93">
        <f>IF(ISERROR($H40/G40),,($H40/G40))</f>
        <v>0.60058074576271192</v>
      </c>
      <c r="P40" s="87" t="s">
        <v>543</v>
      </c>
      <c r="Q40" s="88">
        <f t="shared" si="70"/>
        <v>37</v>
      </c>
      <c r="R40" s="121">
        <f t="shared" si="71"/>
        <v>3</v>
      </c>
      <c r="S40" s="90">
        <f t="shared" si="72"/>
        <v>43</v>
      </c>
      <c r="T40" s="91">
        <f t="shared" si="73"/>
        <v>0.68</v>
      </c>
      <c r="U40" s="92">
        <f t="shared" si="13"/>
        <v>1.8378378378378378E-2</v>
      </c>
      <c r="V40" s="93">
        <f t="shared" si="14"/>
        <v>0.22666666666666668</v>
      </c>
      <c r="W40" s="93">
        <f t="shared" si="15"/>
        <v>1.5813953488372095E-2</v>
      </c>
      <c r="AG40" s="94" t="s">
        <v>1342</v>
      </c>
      <c r="AH40" s="98">
        <f t="shared" ref="AH40:AK40" si="79">H41</f>
        <v>5009.8258699999997</v>
      </c>
      <c r="AI40" s="99">
        <f t="shared" si="10"/>
        <v>0.8054382427652732</v>
      </c>
      <c r="AJ40" s="100">
        <f t="shared" si="11"/>
        <v>1.0013643553867679</v>
      </c>
      <c r="AK40" s="100">
        <f t="shared" si="79"/>
        <v>0.9722153832718804</v>
      </c>
      <c r="AO40" s="102" t="s">
        <v>1271</v>
      </c>
      <c r="AP40" s="103">
        <f>AP33+AP36+AP38+AP34+AP39+AP37</f>
        <v>44881.929349999999</v>
      </c>
      <c r="AQ40" s="102"/>
      <c r="BM40" s="87" t="s">
        <v>543</v>
      </c>
      <c r="BN40" s="87" t="str">
        <f t="shared" si="75"/>
        <v>AM760Health Care</v>
      </c>
      <c r="BO40" s="194">
        <f>SUMIF('Sls by Cat by MECA'!$B$22:$B$8229,BN40,'Sls by Cat by MECA'!$N$22:$N$8229)/1000</f>
        <v>37</v>
      </c>
      <c r="BP40" s="194">
        <f>SUMIF('PSI by CP'!$B$8:$B$9999,BN40,'PSI by CP'!$O$8:$O$9999)/1000</f>
        <v>3</v>
      </c>
      <c r="BQ40" s="363">
        <v>43</v>
      </c>
      <c r="BR40" s="194">
        <f>SUMIF('Sls by Cat by MECA'!$B$22:$B$8229,BN40,'Sls by Cat by MECA'!$P$22:$P$8229)/1000</f>
        <v>0.68</v>
      </c>
      <c r="BS40" s="200">
        <f>BT40+BU40</f>
        <v>0</v>
      </c>
      <c r="BT40" s="200">
        <f>SUMIF('Sls by Cat by MECA'!$B$22:$B$8229,$BN40,'Sls by Cat by MECA'!$I$22:$I$8229)/1000</f>
        <v>0</v>
      </c>
      <c r="BU40" s="200">
        <f>SUMIF('Sls by Cat by MECA'!$B$22:$B$8229,$BN40,'Sls by Cat by MECA'!$J$22:$J$8229)/1000</f>
        <v>0</v>
      </c>
      <c r="BV40" s="87"/>
      <c r="BW40" s="87" t="str">
        <f t="shared" si="76"/>
        <v>AM761Health Care</v>
      </c>
      <c r="BX40" s="194">
        <f>SUMIF('Sls by Cat by MECA'!$B$22:$B$8229,BW40,'Sls by Cat by MECA'!$N$22:$N$8229)/1000</f>
        <v>0</v>
      </c>
      <c r="BY40" s="194">
        <f>SUMIF('PSI by CP'!$B$8:$B$9999,BW40,'PSI by CP'!$O$8:$O$9999)/1000</f>
        <v>0</v>
      </c>
      <c r="BZ40" s="200">
        <v>0</v>
      </c>
      <c r="CA40" s="194">
        <f>SUMIF('Sls by Cat by MECA'!$B$22:$B$8229,BW40,'Sls by Cat by MECA'!$P$22:$P$8229)/1000</f>
        <v>0</v>
      </c>
      <c r="CB40" s="200">
        <f t="shared" si="77"/>
        <v>0</v>
      </c>
      <c r="CC40" s="200">
        <f>SUMIF('Sls by Cat by MECA'!$B$22:$B$8229,$BW40,'Sls by Cat by MECA'!$I$22:$I$8229)/1000</f>
        <v>0</v>
      </c>
      <c r="CD40" s="200">
        <f>SUMIF('Sls by Cat by MECA'!$B$22:$B$8229,$BW40,'Sls by Cat by MECA'!$J$22:$J$8229)/1000</f>
        <v>0</v>
      </c>
      <c r="CF40" s="200">
        <f>CB40+BS40</f>
        <v>0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</row>
    <row r="41" spans="1:101" s="54" customFormat="1" ht="20.55" customHeight="1" thickBot="1">
      <c r="D41" s="94" t="s">
        <v>1342</v>
      </c>
      <c r="E41" s="95">
        <f>SUM(E38:E40)</f>
        <v>6220</v>
      </c>
      <c r="F41" s="96">
        <f t="shared" ref="F41:H41" si="80">SUM(F38:F40)</f>
        <v>5003</v>
      </c>
      <c r="G41" s="97">
        <f t="shared" si="80"/>
        <v>5153</v>
      </c>
      <c r="H41" s="98">
        <f t="shared" si="80"/>
        <v>5009.8258699999997</v>
      </c>
      <c r="I41" s="99">
        <f t="shared" si="45"/>
        <v>0.8054382427652732</v>
      </c>
      <c r="J41" s="100">
        <f t="shared" si="28"/>
        <v>1.0013643553867679</v>
      </c>
      <c r="K41" s="100">
        <f t="shared" ref="K41:K45" si="81">IF(ISERROR($H41/G41),,($H41/G41))</f>
        <v>0.9722153832718804</v>
      </c>
      <c r="P41" s="94" t="s">
        <v>1342</v>
      </c>
      <c r="Q41" s="95">
        <f>SUM(Q38:Q40)</f>
        <v>3796</v>
      </c>
      <c r="R41" s="96">
        <f t="shared" ref="R41" si="82">SUM(R38:R40)</f>
        <v>2728.0000500000001</v>
      </c>
      <c r="S41" s="97">
        <f t="shared" ref="S41" si="83">SUM(S38:S40)</f>
        <v>3179</v>
      </c>
      <c r="T41" s="98">
        <f t="shared" ref="T41" si="84">SUM(T38:T40)</f>
        <v>3104.3092599999995</v>
      </c>
      <c r="U41" s="99">
        <f t="shared" si="13"/>
        <v>0.81778431506849303</v>
      </c>
      <c r="V41" s="100">
        <f t="shared" si="14"/>
        <v>1.1379432562693683</v>
      </c>
      <c r="W41" s="100">
        <f t="shared" si="15"/>
        <v>0.9765049575338155</v>
      </c>
      <c r="AG41" s="124" t="s">
        <v>612</v>
      </c>
      <c r="AH41" s="115">
        <f t="shared" ref="AH41:AK41" si="85">H42</f>
        <v>13712.869340000001</v>
      </c>
      <c r="AI41" s="116">
        <f t="shared" si="10"/>
        <v>0.85550373323351436</v>
      </c>
      <c r="AJ41" s="117">
        <f t="shared" si="11"/>
        <v>1.0375960457021793</v>
      </c>
      <c r="AK41" s="118">
        <f t="shared" si="85"/>
        <v>0.97928082125258886</v>
      </c>
      <c r="AO41" s="126" t="s">
        <v>1272</v>
      </c>
      <c r="AP41" s="127">
        <f>AP40/F45</f>
        <v>1.0539870218162177</v>
      </c>
      <c r="AQ41" s="87"/>
      <c r="BM41" s="87"/>
      <c r="BN41" s="87"/>
      <c r="BO41" s="194"/>
      <c r="BP41" s="194"/>
      <c r="BQ41" s="194"/>
      <c r="BR41" s="194"/>
      <c r="BS41" s="200"/>
      <c r="BT41" s="200"/>
      <c r="BU41" s="200"/>
      <c r="BV41" s="87"/>
      <c r="BW41" s="87"/>
      <c r="BX41" s="194"/>
      <c r="BY41" s="194"/>
      <c r="BZ41" s="194"/>
      <c r="CA41" s="194"/>
      <c r="CB41" s="200"/>
      <c r="CC41" s="200"/>
      <c r="CD41" s="200"/>
      <c r="CF41" s="200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</row>
    <row r="42" spans="1:101" s="54" customFormat="1" ht="20.55" customHeight="1" thickBot="1">
      <c r="D42" s="124" t="s">
        <v>612</v>
      </c>
      <c r="E42" s="112">
        <f>E41+E37</f>
        <v>16029</v>
      </c>
      <c r="F42" s="113">
        <f t="shared" ref="F42:H42" si="86">F41+F37</f>
        <v>13216</v>
      </c>
      <c r="G42" s="114">
        <f t="shared" si="86"/>
        <v>14003</v>
      </c>
      <c r="H42" s="115">
        <f t="shared" si="86"/>
        <v>13712.869340000001</v>
      </c>
      <c r="I42" s="116">
        <f t="shared" si="45"/>
        <v>0.85550373323351436</v>
      </c>
      <c r="J42" s="117">
        <f t="shared" si="28"/>
        <v>1.0375960457021793</v>
      </c>
      <c r="K42" s="118">
        <f t="shared" si="81"/>
        <v>0.97928082125258886</v>
      </c>
      <c r="P42" s="124" t="s">
        <v>612</v>
      </c>
      <c r="Q42" s="112">
        <f>Q41+Q37</f>
        <v>5590</v>
      </c>
      <c r="R42" s="113">
        <f t="shared" ref="R42" si="87">R41+R37</f>
        <v>3878.8000340000003</v>
      </c>
      <c r="S42" s="114">
        <f t="shared" ref="S42" si="88">S41+S37</f>
        <v>4292</v>
      </c>
      <c r="T42" s="115">
        <f t="shared" ref="T42" si="89">T41+T37</f>
        <v>4168.1374199999991</v>
      </c>
      <c r="U42" s="116">
        <f t="shared" si="13"/>
        <v>0.74564175670840771</v>
      </c>
      <c r="V42" s="117">
        <f t="shared" si="14"/>
        <v>1.0745945610662535</v>
      </c>
      <c r="W42" s="118">
        <f t="shared" si="15"/>
        <v>0.97114105778191961</v>
      </c>
      <c r="AG42" s="128" t="s">
        <v>1345</v>
      </c>
      <c r="AH42" s="82">
        <f t="shared" ref="AH42:AK42" si="90">H43</f>
        <v>44785.929349999999</v>
      </c>
      <c r="AI42" s="83">
        <f t="shared" si="10"/>
        <v>0.95639210194755275</v>
      </c>
      <c r="AJ42" s="84">
        <f t="shared" si="11"/>
        <v>1.0564961748956145</v>
      </c>
      <c r="AK42" s="85">
        <f t="shared" si="90"/>
        <v>0.99016005283986641</v>
      </c>
      <c r="AO42" s="126" t="s">
        <v>1524</v>
      </c>
      <c r="AP42" s="127">
        <f>AP40/E45</f>
        <v>0.9550362666241089</v>
      </c>
      <c r="AQ42" s="120"/>
      <c r="BM42" s="87"/>
      <c r="BN42" s="87"/>
      <c r="BO42" s="194"/>
      <c r="BP42" s="194"/>
      <c r="BQ42" s="194"/>
      <c r="BR42" s="194"/>
      <c r="BS42" s="200"/>
      <c r="BT42" s="200"/>
      <c r="BU42" s="200"/>
      <c r="BV42" s="87"/>
      <c r="BW42" s="87"/>
      <c r="BX42" s="194"/>
      <c r="BY42" s="194"/>
      <c r="BZ42" s="194"/>
      <c r="CA42" s="194"/>
      <c r="CB42" s="200"/>
      <c r="CC42" s="200"/>
      <c r="CD42" s="200"/>
      <c r="CF42" s="200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</row>
    <row r="43" spans="1:101" s="54" customFormat="1" ht="20.55" customHeight="1" thickBot="1">
      <c r="D43" s="128" t="s">
        <v>1345</v>
      </c>
      <c r="E43" s="129">
        <f>E42+E32</f>
        <v>46828</v>
      </c>
      <c r="F43" s="130">
        <f t="shared" ref="F43:H43" si="91">F42+F32</f>
        <v>42391</v>
      </c>
      <c r="G43" s="131">
        <f t="shared" si="91"/>
        <v>45231</v>
      </c>
      <c r="H43" s="82">
        <f t="shared" si="91"/>
        <v>44785.929349999999</v>
      </c>
      <c r="I43" s="83">
        <f t="shared" si="45"/>
        <v>0.95639210194755275</v>
      </c>
      <c r="J43" s="84">
        <f t="shared" si="28"/>
        <v>1.0564961748956145</v>
      </c>
      <c r="K43" s="85">
        <f t="shared" si="81"/>
        <v>0.99016005283986641</v>
      </c>
      <c r="P43" s="128" t="s">
        <v>1345</v>
      </c>
      <c r="Q43" s="129">
        <f>Q42+Q32</f>
        <v>13519</v>
      </c>
      <c r="R43" s="130">
        <f t="shared" ref="R43" si="92">R42+R32</f>
        <v>9431.8000140000004</v>
      </c>
      <c r="S43" s="131">
        <f t="shared" ref="S43" si="93">S42+S32</f>
        <v>10990</v>
      </c>
      <c r="T43" s="82">
        <f t="shared" ref="T43" si="94">T42+T32</f>
        <v>9397.7560999999987</v>
      </c>
      <c r="U43" s="83">
        <f t="shared" si="13"/>
        <v>0.69515171980176038</v>
      </c>
      <c r="V43" s="84">
        <f t="shared" si="14"/>
        <v>0.99639051782804244</v>
      </c>
      <c r="W43" s="85">
        <f t="shared" si="15"/>
        <v>0.85511884440400354</v>
      </c>
      <c r="AG43" s="132" t="s">
        <v>600</v>
      </c>
      <c r="AH43" s="136">
        <f t="shared" ref="AH43:AK43" si="95">H44</f>
        <v>96</v>
      </c>
      <c r="AI43" s="137">
        <f t="shared" si="10"/>
        <v>0.57485029940119758</v>
      </c>
      <c r="AJ43" s="138">
        <f t="shared" si="11"/>
        <v>0.5</v>
      </c>
      <c r="AK43" s="138">
        <f t="shared" si="95"/>
        <v>0.46376811594202899</v>
      </c>
      <c r="AO43" s="126" t="s">
        <v>1273</v>
      </c>
      <c r="AP43" s="127">
        <f>AP40/G45</f>
        <v>0.98776199106474749</v>
      </c>
      <c r="AQ43" s="87"/>
      <c r="BM43" s="87"/>
      <c r="BN43" s="87"/>
      <c r="BO43" s="194"/>
      <c r="BP43" s="194"/>
      <c r="BQ43" s="194"/>
      <c r="BR43" s="194"/>
      <c r="BS43" s="200"/>
      <c r="BT43" s="200"/>
      <c r="BU43" s="200"/>
      <c r="BV43" s="87"/>
      <c r="BW43" s="87"/>
      <c r="BX43" s="194"/>
      <c r="BY43" s="194"/>
      <c r="BZ43" s="194"/>
      <c r="CA43" s="194"/>
      <c r="CB43" s="200"/>
      <c r="CC43" s="200"/>
      <c r="CD43" s="200"/>
      <c r="CF43" s="200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</row>
    <row r="44" spans="1:101" s="54" customFormat="1" ht="20.55" customHeight="1" thickBot="1">
      <c r="A44" s="54" t="s">
        <v>965</v>
      </c>
      <c r="D44" s="132" t="s">
        <v>600</v>
      </c>
      <c r="E44" s="133">
        <f>SUMIF('PCEC Sls by Cat'!A$21:A$61,A44,'PCEC Sls by Cat'!H$21:H$61)/1000</f>
        <v>167</v>
      </c>
      <c r="F44" s="134">
        <v>192</v>
      </c>
      <c r="G44" s="135">
        <v>207</v>
      </c>
      <c r="H44" s="136">
        <v>96</v>
      </c>
      <c r="I44" s="137">
        <f t="shared" si="45"/>
        <v>0.57485029940119758</v>
      </c>
      <c r="J44" s="138">
        <f t="shared" si="28"/>
        <v>0.5</v>
      </c>
      <c r="K44" s="138">
        <f t="shared" si="81"/>
        <v>0.46376811594202899</v>
      </c>
      <c r="P44" s="132" t="s">
        <v>600</v>
      </c>
      <c r="Q44" s="133">
        <f>BO44+BX44</f>
        <v>0</v>
      </c>
      <c r="R44" s="134">
        <f>BP44+BY44</f>
        <v>0</v>
      </c>
      <c r="S44" s="135">
        <f>BQ44+BZ44</f>
        <v>0</v>
      </c>
      <c r="T44" s="136">
        <f>BR44+CA44</f>
        <v>0</v>
      </c>
      <c r="U44" s="137">
        <f t="shared" si="13"/>
        <v>0</v>
      </c>
      <c r="V44" s="138">
        <f t="shared" si="14"/>
        <v>0</v>
      </c>
      <c r="W44" s="138">
        <f t="shared" si="15"/>
        <v>0</v>
      </c>
      <c r="AG44" s="128" t="s">
        <v>601</v>
      </c>
      <c r="AH44" s="204">
        <f t="shared" ref="AH44:AK44" si="96">H45</f>
        <v>44881.929349999999</v>
      </c>
      <c r="AI44" s="205">
        <f t="shared" si="10"/>
        <v>0.9550362666241089</v>
      </c>
      <c r="AJ44" s="206">
        <f t="shared" si="11"/>
        <v>1.0539870218162177</v>
      </c>
      <c r="AK44" s="207">
        <f t="shared" si="96"/>
        <v>0.98776199106474749</v>
      </c>
      <c r="BM44" s="87" t="s">
        <v>965</v>
      </c>
      <c r="BN44" s="87" t="str">
        <f>CONCATENATE(BO$18,BM44)</f>
        <v>AM760ECOM Sales</v>
      </c>
      <c r="BO44" s="194">
        <f>SUMIF('Sls by Cat by MECA'!$B$22:$B$8229,BN44,'Sls by Cat by MECA'!$N$22:$N$8229)/1000</f>
        <v>0</v>
      </c>
      <c r="BP44" s="194">
        <f>SUMIF('PSI by CP'!$B$8:$B$9999,BN44,'PSI by CP'!$O$8:$O$9999)/1000</f>
        <v>0</v>
      </c>
      <c r="BQ44" s="194"/>
      <c r="BR44" s="194">
        <f>SUMIF('Sls by Cat by MECA'!$B$22:$B$8229,BN44,'Sls by Cat by MECA'!$P$22:$P$8229)/1000</f>
        <v>0</v>
      </c>
      <c r="BS44" s="200">
        <f>BT44+BU44</f>
        <v>0</v>
      </c>
      <c r="BT44" s="200">
        <f>SUMIF('Sls by Cat by MECA'!$B$22:$B$8229,$BN44,'Sls by Cat by MECA'!$I$22:$I$8229)/1000</f>
        <v>0</v>
      </c>
      <c r="BU44" s="200">
        <f>SUMIF('Sls by Cat by MECA'!$B$22:$B$8229,$BN44,'Sls by Cat by MECA'!$J$22:$J$8229)/1000</f>
        <v>0</v>
      </c>
      <c r="BV44" s="87"/>
      <c r="BW44" s="87" t="str">
        <f>CONCATENATE(BX$18,BM44)</f>
        <v>AM761ECOM Sales</v>
      </c>
      <c r="BX44" s="194">
        <f>SUMIF('Sls by Cat by MECA'!$B$22:$B$8229,BW44,'Sls by Cat by MECA'!$N$22:$N$8229)/1000</f>
        <v>0</v>
      </c>
      <c r="BY44" s="194">
        <f>SUMIF('PSI by CP'!$B$8:$B$9999,BW44,'PSI by CP'!$O$8:$O$9999)/1000</f>
        <v>0</v>
      </c>
      <c r="BZ44" s="194"/>
      <c r="CA44" s="194">
        <f>SUMIF('Sls by Cat by MECA'!$B$22:$B$8229,BW44,'Sls by Cat by MECA'!$P$22:$P$8229)/1000</f>
        <v>0</v>
      </c>
      <c r="CB44" s="200">
        <f>CC44+CD44</f>
        <v>0</v>
      </c>
      <c r="CC44" s="200">
        <f>SUMIF('Sls by Cat by MECA'!$B$22:$B$8229,$BW44,'Sls by Cat by MECA'!$I$22:$I$8229)/1000</f>
        <v>0</v>
      </c>
      <c r="CD44" s="200">
        <f>SUMIF('Sls by Cat by MECA'!$B$22:$B$8229,$BW44,'Sls by Cat by MECA'!$J$22:$J$8229)/1000</f>
        <v>0</v>
      </c>
      <c r="CF44" s="200">
        <f>CB44+BS44</f>
        <v>0</v>
      </c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</row>
    <row r="45" spans="1:101" s="54" customFormat="1" ht="20.55" customHeight="1" thickBot="1">
      <c r="D45" s="128" t="s">
        <v>601</v>
      </c>
      <c r="E45" s="129">
        <f>E43+E44</f>
        <v>46995</v>
      </c>
      <c r="F45" s="129">
        <f>F43+F44</f>
        <v>42583</v>
      </c>
      <c r="G45" s="131">
        <f t="shared" ref="G45:H45" si="97">G43+G44</f>
        <v>45438</v>
      </c>
      <c r="H45" s="82">
        <f t="shared" si="97"/>
        <v>44881.929349999999</v>
      </c>
      <c r="I45" s="83">
        <f t="shared" si="45"/>
        <v>0.9550362666241089</v>
      </c>
      <c r="J45" s="139">
        <f t="shared" si="28"/>
        <v>1.0539870218162177</v>
      </c>
      <c r="K45" s="85">
        <f t="shared" si="81"/>
        <v>0.98776199106474749</v>
      </c>
      <c r="P45" s="128" t="s">
        <v>601</v>
      </c>
      <c r="Q45" s="129">
        <f>Q43+Q44</f>
        <v>13519</v>
      </c>
      <c r="R45" s="129">
        <f t="shared" ref="R45" si="98">R43+R44</f>
        <v>9431.8000140000004</v>
      </c>
      <c r="S45" s="131">
        <f t="shared" ref="S45" si="99">S43+S44</f>
        <v>10990</v>
      </c>
      <c r="T45" s="82">
        <f t="shared" ref="T45" si="100">T43+T44</f>
        <v>9397.7560999999987</v>
      </c>
      <c r="U45" s="83">
        <f t="shared" ref="U45" si="101">IF(ISERROR($T45/Q45),,($T45/Q45))</f>
        <v>0.69515171980176038</v>
      </c>
      <c r="V45" s="139">
        <f t="shared" ref="V45" si="102">IF(ISERROR($T45/R45),,($T45/R45))</f>
        <v>0.99639051782804244</v>
      </c>
      <c r="W45" s="85">
        <f t="shared" ref="W45" si="103">IF(ISERROR($T45/S45),,($T45/S45))</f>
        <v>0.85511884440400354</v>
      </c>
      <c r="BM45" s="87" t="s">
        <v>601</v>
      </c>
      <c r="BN45" s="87"/>
      <c r="BO45" s="194">
        <f>SUM(BO20:BO44)</f>
        <v>13519</v>
      </c>
      <c r="BP45" s="194">
        <f t="shared" ref="BP45:BU45" si="104">SUM(BP20:BP44)</f>
        <v>9431.8000139999986</v>
      </c>
      <c r="BQ45" s="194">
        <f t="shared" si="104"/>
        <v>10990</v>
      </c>
      <c r="BR45" s="194">
        <f t="shared" si="104"/>
        <v>9076.3194200000016</v>
      </c>
      <c r="BS45" s="194">
        <f t="shared" si="104"/>
        <v>588.11056000000008</v>
      </c>
      <c r="BT45" s="194">
        <f t="shared" si="104"/>
        <v>588.11056000000008</v>
      </c>
      <c r="BU45" s="194">
        <f t="shared" si="104"/>
        <v>0</v>
      </c>
      <c r="BV45" s="87"/>
      <c r="BW45" s="87"/>
      <c r="BX45" s="194">
        <f>SUM(BX20:BX44)</f>
        <v>0</v>
      </c>
      <c r="BY45" s="194">
        <f t="shared" ref="BY45" si="105">SUM(BY20:BY44)</f>
        <v>0</v>
      </c>
      <c r="BZ45" s="194">
        <f t="shared" ref="BZ45" si="106">SUM(BZ20:BZ44)</f>
        <v>0</v>
      </c>
      <c r="CA45" s="194">
        <f t="shared" ref="CA45:CD45" si="107">SUM(CA20:CA44)</f>
        <v>321.43667999999997</v>
      </c>
      <c r="CB45" s="194">
        <f t="shared" si="107"/>
        <v>0</v>
      </c>
      <c r="CC45" s="194">
        <f t="shared" si="107"/>
        <v>0</v>
      </c>
      <c r="CD45" s="194">
        <f t="shared" si="107"/>
        <v>0</v>
      </c>
      <c r="CF45" s="194">
        <f t="shared" ref="CF45" si="108">SUM(CF20:CF44)</f>
        <v>588.11056000000008</v>
      </c>
      <c r="CO45"/>
      <c r="CP45"/>
      <c r="CQ45"/>
      <c r="CR45"/>
      <c r="CS45"/>
      <c r="CT45"/>
      <c r="CU45"/>
      <c r="CV45"/>
    </row>
    <row r="46" spans="1:101" s="54" customFormat="1" ht="20.55" customHeight="1">
      <c r="BO46" s="195"/>
      <c r="BP46" s="195"/>
      <c r="BQ46" s="195"/>
      <c r="BR46" s="195"/>
      <c r="CO46"/>
      <c r="CP46"/>
      <c r="CQ46"/>
      <c r="CR46"/>
      <c r="CS46"/>
      <c r="CT46"/>
      <c r="CU46"/>
      <c r="CV46"/>
    </row>
    <row r="47" spans="1:101" s="54" customFormat="1" ht="20.55" customHeight="1" thickBot="1">
      <c r="CO47"/>
      <c r="CP47"/>
      <c r="CQ47"/>
      <c r="CR47"/>
      <c r="CS47"/>
      <c r="CT47"/>
      <c r="CU47"/>
      <c r="CV47"/>
    </row>
    <row r="48" spans="1:101" s="54" customFormat="1" ht="20.55" customHeight="1" thickBot="1">
      <c r="D48" s="435" t="s">
        <v>601</v>
      </c>
      <c r="E48" s="218" t="s">
        <v>613</v>
      </c>
      <c r="F48" s="219" t="str">
        <f>$F$17</f>
        <v>May</v>
      </c>
      <c r="G48" s="220"/>
      <c r="H48" s="221" t="s">
        <v>606</v>
      </c>
      <c r="I48" s="218"/>
      <c r="J48" s="222"/>
      <c r="K48" s="223"/>
      <c r="P48" s="435" t="s">
        <v>1361</v>
      </c>
      <c r="Q48" s="218" t="s">
        <v>613</v>
      </c>
      <c r="R48" s="219" t="str">
        <f>$F$17</f>
        <v>May</v>
      </c>
      <c r="S48" s="220"/>
      <c r="T48" s="221" t="s">
        <v>606</v>
      </c>
      <c r="U48" s="218"/>
      <c r="V48" s="222"/>
      <c r="W48" s="223"/>
      <c r="CO48"/>
      <c r="CP48"/>
      <c r="CQ48"/>
      <c r="CR48"/>
      <c r="CS48"/>
      <c r="CT48"/>
      <c r="CU48"/>
      <c r="CV48"/>
    </row>
    <row r="49" spans="3:100" s="54" customFormat="1" ht="20.55" customHeight="1" thickBot="1">
      <c r="D49" s="436"/>
      <c r="E49" s="224"/>
      <c r="F49" s="225" t="s">
        <v>603</v>
      </c>
      <c r="G49" s="226"/>
      <c r="H49" s="227" t="s">
        <v>607</v>
      </c>
      <c r="I49" s="224" t="s">
        <v>609</v>
      </c>
      <c r="J49" s="225" t="s">
        <v>609</v>
      </c>
      <c r="K49" s="228" t="s">
        <v>609</v>
      </c>
      <c r="P49" s="436"/>
      <c r="Q49" s="224"/>
      <c r="R49" s="225" t="s">
        <v>603</v>
      </c>
      <c r="S49" s="226"/>
      <c r="T49" s="227" t="s">
        <v>607</v>
      </c>
      <c r="U49" s="224" t="s">
        <v>609</v>
      </c>
      <c r="V49" s="225" t="s">
        <v>609</v>
      </c>
      <c r="W49" s="228" t="s">
        <v>609</v>
      </c>
      <c r="AG49" s="429" t="s">
        <v>601</v>
      </c>
      <c r="AH49" s="58" t="s">
        <v>606</v>
      </c>
      <c r="AI49" s="55"/>
      <c r="AJ49" s="59"/>
      <c r="AK49" s="60"/>
      <c r="CO49"/>
      <c r="CP49"/>
      <c r="CQ49"/>
      <c r="CR49"/>
      <c r="CS49"/>
      <c r="CT49"/>
      <c r="CU49"/>
      <c r="CV49"/>
    </row>
    <row r="50" spans="3:100" s="54" customFormat="1" ht="20.55" customHeight="1" thickBot="1">
      <c r="D50" s="234" t="s">
        <v>617</v>
      </c>
      <c r="E50" s="229" t="s">
        <v>602</v>
      </c>
      <c r="F50" s="229" t="s">
        <v>604</v>
      </c>
      <c r="G50" s="230" t="s">
        <v>605</v>
      </c>
      <c r="H50" s="231" t="s">
        <v>608</v>
      </c>
      <c r="I50" s="232" t="s">
        <v>602</v>
      </c>
      <c r="J50" s="229" t="s">
        <v>604</v>
      </c>
      <c r="K50" s="233" t="s">
        <v>605</v>
      </c>
      <c r="P50" s="234"/>
      <c r="Q50" s="229" t="s">
        <v>602</v>
      </c>
      <c r="R50" s="229" t="s">
        <v>604</v>
      </c>
      <c r="S50" s="230" t="s">
        <v>605</v>
      </c>
      <c r="T50" s="231" t="s">
        <v>608</v>
      </c>
      <c r="U50" s="232" t="s">
        <v>602</v>
      </c>
      <c r="V50" s="229" t="s">
        <v>604</v>
      </c>
      <c r="W50" s="233" t="s">
        <v>605</v>
      </c>
      <c r="AG50" s="430"/>
      <c r="AH50" s="64" t="s">
        <v>607</v>
      </c>
      <c r="AI50" s="61" t="s">
        <v>609</v>
      </c>
      <c r="AJ50" s="62" t="s">
        <v>609</v>
      </c>
      <c r="AK50" s="65" t="s">
        <v>609</v>
      </c>
      <c r="CO50"/>
      <c r="CP50"/>
      <c r="CQ50"/>
      <c r="CR50"/>
      <c r="CS50"/>
      <c r="CT50"/>
      <c r="CU50"/>
      <c r="CV50"/>
    </row>
    <row r="51" spans="3:100" s="54" customFormat="1" ht="20.55" customHeight="1" thickBot="1">
      <c r="C51" s="54" t="s">
        <v>551</v>
      </c>
      <c r="D51" s="75" t="s">
        <v>850</v>
      </c>
      <c r="E51" s="144">
        <f>Q45</f>
        <v>13519</v>
      </c>
      <c r="F51" s="144">
        <f t="shared" ref="F51:H51" si="109">R45</f>
        <v>9431.8000140000004</v>
      </c>
      <c r="G51" s="76">
        <f t="shared" si="109"/>
        <v>10990</v>
      </c>
      <c r="H51" s="79">
        <f t="shared" si="109"/>
        <v>9397.7560999999987</v>
      </c>
      <c r="I51" s="80">
        <f t="shared" ref="I51:I73" si="110">IF(ISERROR($H51/E51),,($H51/E51))</f>
        <v>0.69515171980176038</v>
      </c>
      <c r="J51" s="81">
        <f t="shared" ref="J51:J73" si="111">IF(ISERROR($H51/F51),,($H51/F51))</f>
        <v>0.99639051782804244</v>
      </c>
      <c r="K51" s="81">
        <f t="shared" ref="K51:K73" si="112">IF(ISERROR($H51/G51),,($H51/G51))</f>
        <v>0.85511884440400354</v>
      </c>
      <c r="N51" s="54" t="s">
        <v>1397</v>
      </c>
      <c r="P51" s="217" t="s">
        <v>1336</v>
      </c>
      <c r="Q51" s="130">
        <f>Q45</f>
        <v>13519</v>
      </c>
      <c r="R51" s="130">
        <f t="shared" ref="R51:T51" si="113">R45</f>
        <v>9431.8000140000004</v>
      </c>
      <c r="S51" s="129">
        <f t="shared" si="113"/>
        <v>10990</v>
      </c>
      <c r="T51" s="82">
        <f t="shared" si="113"/>
        <v>9397.7560999999987</v>
      </c>
      <c r="U51" s="83">
        <f>IF(ISERROR($T51/Q51),,($T51/Q51))</f>
        <v>0.69515171980176038</v>
      </c>
      <c r="V51" s="84">
        <f>IF(ISERROR($T51/R51),,($T51/R51))</f>
        <v>0.99639051782804244</v>
      </c>
      <c r="W51" s="85">
        <f>IF(ISERROR($T51/S51),,($T51/S51))</f>
        <v>0.85511884440400354</v>
      </c>
      <c r="AG51" s="101" t="s">
        <v>617</v>
      </c>
      <c r="AH51" s="69" t="s">
        <v>608</v>
      </c>
      <c r="AI51" s="70" t="s">
        <v>602</v>
      </c>
      <c r="AJ51" s="67" t="s">
        <v>604</v>
      </c>
      <c r="AK51" s="71" t="s">
        <v>605</v>
      </c>
      <c r="CO51"/>
      <c r="CP51"/>
      <c r="CQ51"/>
      <c r="CR51"/>
      <c r="CS51"/>
      <c r="CT51"/>
      <c r="CU51"/>
      <c r="CV51"/>
    </row>
    <row r="52" spans="3:100" s="54" customFormat="1" ht="20.55" customHeight="1">
      <c r="C52" s="54" t="s">
        <v>552</v>
      </c>
      <c r="D52" s="75" t="s">
        <v>553</v>
      </c>
      <c r="E52" s="144">
        <f>CK24</f>
        <v>4547</v>
      </c>
      <c r="F52" s="144">
        <f t="shared" ref="F52:H52" si="114">CL24</f>
        <v>3452.4821424999996</v>
      </c>
      <c r="G52" s="76">
        <f t="shared" si="114"/>
        <v>4835</v>
      </c>
      <c r="H52" s="79">
        <f t="shared" si="114"/>
        <v>3535.5820599999993</v>
      </c>
      <c r="I52" s="80">
        <f t="shared" si="110"/>
        <v>0.77756368154827338</v>
      </c>
      <c r="J52" s="81">
        <f t="shared" si="111"/>
        <v>1.0240696154447959</v>
      </c>
      <c r="K52" s="81">
        <f t="shared" si="112"/>
        <v>0.73124758221302988</v>
      </c>
      <c r="P52" s="145"/>
      <c r="Q52" s="144"/>
      <c r="R52" s="144"/>
      <c r="S52" s="76"/>
      <c r="T52" s="79"/>
      <c r="U52" s="80"/>
      <c r="V52" s="81"/>
      <c r="W52" s="81"/>
      <c r="AG52" s="75" t="s">
        <v>850</v>
      </c>
      <c r="AH52" s="79">
        <f>H51</f>
        <v>9397.7560999999987</v>
      </c>
      <c r="AI52" s="80">
        <f>I51</f>
        <v>0.69515171980176038</v>
      </c>
      <c r="AJ52" s="81">
        <f>J51</f>
        <v>0.99639051782804244</v>
      </c>
      <c r="AK52" s="81">
        <f t="shared" ref="AK52" si="115">K51</f>
        <v>0.85511884440400354</v>
      </c>
      <c r="CO52"/>
      <c r="CP52"/>
      <c r="CQ52"/>
      <c r="CR52"/>
      <c r="CS52"/>
      <c r="CT52"/>
      <c r="CU52"/>
      <c r="CV52"/>
    </row>
    <row r="53" spans="3:100" s="54" customFormat="1" ht="20.55" customHeight="1">
      <c r="C53" s="54" t="s">
        <v>578</v>
      </c>
      <c r="D53" s="75" t="s">
        <v>1355</v>
      </c>
      <c r="E53" s="144">
        <f>SUMIF('Sls by Cat by MECA'!$F$22:$F$8229,$C53,'Sls by Cat by MECA'!$N$22:$N$8229)/1000</f>
        <v>6035</v>
      </c>
      <c r="F53" s="144">
        <f>SUMIF('PSI by CP'!H8:H9999,C53,'PSI by CP'!O8:O9999)/1000</f>
        <v>4618.1070599999994</v>
      </c>
      <c r="G53" s="76">
        <v>1688.17275</v>
      </c>
      <c r="H53" s="79">
        <f>SUMIF('Sls by Cat by MECA'!$F$22:$F$8229,$C53,'Sls by Cat by MECA'!$P$22:$P$8229)/1000</f>
        <v>6662.3577699999996</v>
      </c>
      <c r="I53" s="80">
        <f t="shared" si="110"/>
        <v>1.1039532344656171</v>
      </c>
      <c r="J53" s="81">
        <f t="shared" si="111"/>
        <v>1.4426598784827653</v>
      </c>
      <c r="K53" s="81">
        <f t="shared" si="112"/>
        <v>3.9464905294792847</v>
      </c>
      <c r="N53" s="54" t="s">
        <v>1403</v>
      </c>
      <c r="P53" s="211" t="s">
        <v>1347</v>
      </c>
      <c r="Q53" s="144">
        <f>SUMIF('Sls by Cat by MECA'!$C$22:$C$8229,$N53,'Sls by Cat by MECA'!$N$22:$N$8229)/1000</f>
        <v>19825</v>
      </c>
      <c r="R53" s="144">
        <f>SUMIF('PSI by CP'!$C$8:$C$9999,P53,'PSI by CP'!$O$8:$O$9999)/1000</f>
        <v>18845.154750500009</v>
      </c>
      <c r="S53" s="76">
        <v>16977.882719999994</v>
      </c>
      <c r="T53" s="79">
        <f>SUMIF('Sls by Cat by MECA'!$C$22:$C$8229,$N53,'Sls by Cat by MECA'!$P$22:$P$8229)/1000</f>
        <v>21134.084909999998</v>
      </c>
      <c r="U53" s="80">
        <f t="shared" ref="U53:U57" si="116">IF(ISERROR($T53/Q53),,($T53/Q53))</f>
        <v>1.0660320257250944</v>
      </c>
      <c r="V53" s="81">
        <f t="shared" ref="V53:V57" si="117">IF(ISERROR($T53/R53),,($T53/R53))</f>
        <v>1.1214598760161021</v>
      </c>
      <c r="W53" s="81">
        <f t="shared" ref="W53:W57" si="118">IF(ISERROR($T53/S53),,($T53/S53))</f>
        <v>1.2448009718611135</v>
      </c>
      <c r="AG53" s="75" t="s">
        <v>553</v>
      </c>
      <c r="AH53" s="79">
        <f t="shared" ref="AH53:AK53" si="119">H52</f>
        <v>3535.5820599999993</v>
      </c>
      <c r="AI53" s="80">
        <f t="shared" ref="AI53:AI74" si="120">I52</f>
        <v>0.77756368154827338</v>
      </c>
      <c r="AJ53" s="81">
        <f t="shared" ref="AJ53:AJ74" si="121">J52</f>
        <v>1.0240696154447959</v>
      </c>
      <c r="AK53" s="81">
        <f t="shared" si="119"/>
        <v>0.73124758221302988</v>
      </c>
      <c r="CO53"/>
      <c r="CP53"/>
      <c r="CQ53"/>
      <c r="CR53"/>
      <c r="CS53"/>
      <c r="CT53"/>
      <c r="CU53"/>
      <c r="CV53"/>
    </row>
    <row r="54" spans="3:100" s="54" customFormat="1" ht="20.55" customHeight="1">
      <c r="C54" s="54" t="s">
        <v>556</v>
      </c>
      <c r="D54" s="75" t="s">
        <v>1154</v>
      </c>
      <c r="E54" s="144">
        <f>SUMIF('Sls by Cat by MECA'!$F$22:$F$8229,$C54,'Sls by Cat by MECA'!$N$22:$N$8229)/1000</f>
        <v>4106</v>
      </c>
      <c r="F54" s="144">
        <f>SUMIF('PSI by CP'!H9:H10000,C54,'PSI by CP'!O9:O10000)/1000</f>
        <v>2703.0927199999996</v>
      </c>
      <c r="G54" s="76">
        <v>3087.4531099999999</v>
      </c>
      <c r="H54" s="79">
        <f>SUMIF('Sls by Cat by MECA'!$F$22:$F$8229,$C54,'Sls by Cat by MECA'!$P$22:$P$8229)/1000</f>
        <v>2406.43012</v>
      </c>
      <c r="I54" s="80">
        <f t="shared" si="110"/>
        <v>0.58607650267900635</v>
      </c>
      <c r="J54" s="81">
        <f t="shared" si="111"/>
        <v>0.89025067552991677</v>
      </c>
      <c r="K54" s="81">
        <f t="shared" si="112"/>
        <v>0.77942240230492121</v>
      </c>
      <c r="N54" s="54" t="s">
        <v>1337</v>
      </c>
      <c r="P54" s="211" t="s">
        <v>1526</v>
      </c>
      <c r="Q54" s="144">
        <f>SUMIF('Sls by Cat by MECA'!$C$22:$C$8229,$N54,'Sls by Cat by MECA'!$N$22:$N$8229)/1000</f>
        <v>8930</v>
      </c>
      <c r="R54" s="144">
        <f>SUMIF('PSI by CP'!$C$8:$C$9999,P54,'PSI by CP'!$O$8:$O$9999)/1000</f>
        <v>8770.6788400000005</v>
      </c>
      <c r="S54" s="76">
        <v>7738.6600099999996</v>
      </c>
      <c r="T54" s="79">
        <f>SUMIF('Sls by Cat by MECA'!$C$22:$C$8229,$N54,'Sls by Cat by MECA'!$P$22:$P$8229)/1000</f>
        <v>9348.3076700000038</v>
      </c>
      <c r="U54" s="80">
        <f t="shared" si="116"/>
        <v>1.046842964165734</v>
      </c>
      <c r="V54" s="81">
        <f t="shared" si="117"/>
        <v>1.0658590789307709</v>
      </c>
      <c r="W54" s="81">
        <f t="shared" si="118"/>
        <v>1.208000824163356</v>
      </c>
      <c r="AG54" s="75" t="s">
        <v>1355</v>
      </c>
      <c r="AH54" s="79">
        <f t="shared" ref="AH54:AK54" si="122">H53</f>
        <v>6662.3577699999996</v>
      </c>
      <c r="AI54" s="80">
        <f t="shared" si="120"/>
        <v>1.1039532344656171</v>
      </c>
      <c r="AJ54" s="81">
        <f t="shared" si="121"/>
        <v>1.4426598784827653</v>
      </c>
      <c r="AK54" s="81">
        <f t="shared" si="122"/>
        <v>3.9464905294792847</v>
      </c>
      <c r="CO54"/>
      <c r="CP54"/>
      <c r="CQ54"/>
      <c r="CR54"/>
      <c r="CS54"/>
      <c r="CT54"/>
      <c r="CU54"/>
      <c r="CV54"/>
    </row>
    <row r="55" spans="3:100" s="54" customFormat="1" ht="20.55" customHeight="1">
      <c r="C55" s="54" t="s">
        <v>584</v>
      </c>
      <c r="D55" s="75" t="s">
        <v>585</v>
      </c>
      <c r="E55" s="144">
        <f>CK34</f>
        <v>3619</v>
      </c>
      <c r="F55" s="144">
        <f t="shared" ref="F55:H55" si="123">CL34</f>
        <v>3731.9845685</v>
      </c>
      <c r="G55" s="76">
        <f t="shared" si="123"/>
        <v>3177</v>
      </c>
      <c r="H55" s="79">
        <f t="shared" si="123"/>
        <v>3227.7941700000006</v>
      </c>
      <c r="I55" s="80">
        <f t="shared" si="110"/>
        <v>0.89190222989776202</v>
      </c>
      <c r="J55" s="81">
        <f t="shared" si="111"/>
        <v>0.86490019204376045</v>
      </c>
      <c r="K55" s="81">
        <f t="shared" si="112"/>
        <v>1.0159880925401323</v>
      </c>
      <c r="N55" s="54" t="s">
        <v>1338</v>
      </c>
      <c r="P55" s="211" t="s">
        <v>1350</v>
      </c>
      <c r="Q55" s="144">
        <f>SUMIF('Sls by Cat by MECA'!$C$22:$C$8229,$N55,'Sls by Cat by MECA'!$N$22:$N$8229)/1000</f>
        <v>1891</v>
      </c>
      <c r="R55" s="144">
        <f>SUMIF('PSI by CP'!$C$8:$C$9999,P55,'PSI by CP'!$O$8:$O$9999)/1000</f>
        <v>1180.9314675000001</v>
      </c>
      <c r="S55" s="76">
        <v>1952.29097</v>
      </c>
      <c r="T55" s="79">
        <f>SUMIF('Sls by Cat by MECA'!$C$22:$C$8229,$N55,'Sls by Cat by MECA'!$P$22:$P$8229)/1000</f>
        <v>1486.5842200000002</v>
      </c>
      <c r="U55" s="80">
        <f t="shared" si="116"/>
        <v>0.78613655208884203</v>
      </c>
      <c r="V55" s="81">
        <f t="shared" si="117"/>
        <v>1.258823446501141</v>
      </c>
      <c r="W55" s="81">
        <f t="shared" si="118"/>
        <v>0.76145628025928946</v>
      </c>
      <c r="AG55" s="75" t="s">
        <v>1154</v>
      </c>
      <c r="AH55" s="79">
        <f t="shared" ref="AH55:AK55" si="124">H54</f>
        <v>2406.43012</v>
      </c>
      <c r="AI55" s="80">
        <f t="shared" si="120"/>
        <v>0.58607650267900635</v>
      </c>
      <c r="AJ55" s="81">
        <f t="shared" si="121"/>
        <v>0.89025067552991677</v>
      </c>
      <c r="AK55" s="81">
        <f t="shared" si="124"/>
        <v>0.77942240230492121</v>
      </c>
      <c r="CO55"/>
      <c r="CP55"/>
      <c r="CQ55"/>
      <c r="CR55"/>
      <c r="CS55"/>
      <c r="CT55"/>
      <c r="CU55"/>
      <c r="CV55"/>
    </row>
    <row r="56" spans="3:100" s="54" customFormat="1" ht="20.55" customHeight="1" thickBot="1">
      <c r="C56" s="54" t="s">
        <v>580</v>
      </c>
      <c r="D56" s="75" t="s">
        <v>1356</v>
      </c>
      <c r="E56" s="144">
        <f>CK30</f>
        <v>1698</v>
      </c>
      <c r="F56" s="144">
        <f t="shared" ref="F56:H56" si="125">CL30</f>
        <v>2960.8874660000001</v>
      </c>
      <c r="G56" s="76">
        <f t="shared" si="125"/>
        <v>1471</v>
      </c>
      <c r="H56" s="79">
        <f t="shared" si="125"/>
        <v>3290.1102200000005</v>
      </c>
      <c r="I56" s="80">
        <f t="shared" si="110"/>
        <v>1.9376385276796233</v>
      </c>
      <c r="J56" s="81">
        <f t="shared" si="111"/>
        <v>1.1111905662678774</v>
      </c>
      <c r="K56" s="81">
        <f t="shared" si="112"/>
        <v>2.2366486879673695</v>
      </c>
      <c r="N56" s="54" t="s">
        <v>616</v>
      </c>
      <c r="P56" s="211" t="s">
        <v>1527</v>
      </c>
      <c r="Q56" s="144">
        <f>SUMIF('Sls by Cat by MECA'!$C$22:$C$8229,$N56,'Sls by Cat by MECA'!$N$22:$N$8229)/1000</f>
        <v>276</v>
      </c>
      <c r="R56" s="144">
        <f>SUMIF('PSI by CP'!$C$8:$C$9999,P56,'PSI by CP'!$O$8:$O$9999)/1000</f>
        <v>348.55973000000006</v>
      </c>
      <c r="S56" s="76">
        <v>396.01774999999998</v>
      </c>
      <c r="T56" s="79">
        <f>SUMIF('Sls by Cat by MECA'!$C$22:$C$8229,$N56,'Sls by Cat by MECA'!$P$22:$P$8229)/1000</f>
        <v>168.98795999999999</v>
      </c>
      <c r="U56" s="80">
        <f t="shared" si="116"/>
        <v>0.61227521739130431</v>
      </c>
      <c r="V56" s="81">
        <f t="shared" si="117"/>
        <v>0.4848177957906955</v>
      </c>
      <c r="W56" s="81">
        <f t="shared" si="118"/>
        <v>0.42671814584068518</v>
      </c>
      <c r="AG56" s="75" t="s">
        <v>585</v>
      </c>
      <c r="AH56" s="79">
        <f t="shared" ref="AH56:AK56" si="126">H55</f>
        <v>3227.7941700000006</v>
      </c>
      <c r="AI56" s="80">
        <f t="shared" si="120"/>
        <v>0.89190222989776202</v>
      </c>
      <c r="AJ56" s="81">
        <f t="shared" si="121"/>
        <v>0.86490019204376045</v>
      </c>
      <c r="AK56" s="81">
        <f t="shared" si="126"/>
        <v>1.0159880925401323</v>
      </c>
      <c r="CO56"/>
      <c r="CP56"/>
      <c r="CQ56"/>
      <c r="CR56"/>
      <c r="CS56"/>
      <c r="CT56"/>
      <c r="CU56"/>
      <c r="CV56"/>
    </row>
    <row r="57" spans="3:100" s="54" customFormat="1" ht="20.55" customHeight="1" thickBot="1">
      <c r="C57" s="54" t="s">
        <v>575</v>
      </c>
      <c r="D57" s="75" t="s">
        <v>576</v>
      </c>
      <c r="E57" s="144">
        <f>SUMIF('Sls by Cat by MECA'!$F$22:$F$8229,$C57,'Sls by Cat by MECA'!$N$22:$N$8229)/1000</f>
        <v>1283</v>
      </c>
      <c r="F57" s="144">
        <f>SUMIF('PSI by CP'!H12:H10003,C57,'PSI by CP'!O12:O10003)/1000</f>
        <v>1765.4353560000002</v>
      </c>
      <c r="G57" s="76">
        <v>3127.91318</v>
      </c>
      <c r="H57" s="79">
        <f>SUMIF('Sls by Cat by MECA'!$F$22:$F$8229,$C57,'Sls by Cat by MECA'!$P$22:$P$8229)/1000</f>
        <v>2046.9637399999999</v>
      </c>
      <c r="I57" s="80">
        <f t="shared" si="110"/>
        <v>1.5954510833982851</v>
      </c>
      <c r="J57" s="81">
        <f t="shared" si="111"/>
        <v>1.1594668323839776</v>
      </c>
      <c r="K57" s="81">
        <f t="shared" si="112"/>
        <v>0.65441833650894365</v>
      </c>
      <c r="P57" s="128" t="s">
        <v>1344</v>
      </c>
      <c r="Q57" s="130">
        <f>SUM(Q53:Q56)</f>
        <v>30922</v>
      </c>
      <c r="R57" s="130">
        <f t="shared" ref="R57:T57" si="127">SUM(R53:R56)</f>
        <v>29145.324788000009</v>
      </c>
      <c r="S57" s="129">
        <f t="shared" si="127"/>
        <v>27064.851449999995</v>
      </c>
      <c r="T57" s="82">
        <f t="shared" si="127"/>
        <v>32137.964759999999</v>
      </c>
      <c r="U57" s="83">
        <f t="shared" si="116"/>
        <v>1.0393236129616454</v>
      </c>
      <c r="V57" s="84">
        <f t="shared" si="117"/>
        <v>1.1026799321595533</v>
      </c>
      <c r="W57" s="85">
        <f t="shared" si="118"/>
        <v>1.1874428654955727</v>
      </c>
      <c r="AG57" s="75" t="s">
        <v>1356</v>
      </c>
      <c r="AH57" s="79">
        <f t="shared" ref="AH57:AK57" si="128">H56</f>
        <v>3290.1102200000005</v>
      </c>
      <c r="AI57" s="80">
        <f t="shared" si="120"/>
        <v>1.9376385276796233</v>
      </c>
      <c r="AJ57" s="81">
        <f t="shared" si="121"/>
        <v>1.1111905662678774</v>
      </c>
      <c r="AK57" s="81">
        <f t="shared" si="128"/>
        <v>2.2366486879673695</v>
      </c>
      <c r="CO57"/>
      <c r="CP57"/>
      <c r="CQ57"/>
      <c r="CR57"/>
      <c r="CS57"/>
      <c r="CT57"/>
      <c r="CU57"/>
      <c r="CV57"/>
    </row>
    <row r="58" spans="3:100" s="54" customFormat="1" ht="20.55" customHeight="1">
      <c r="C58" s="54" t="s">
        <v>559</v>
      </c>
      <c r="D58" s="75" t="s">
        <v>1153</v>
      </c>
      <c r="E58" s="144">
        <f>SUMIF('Sls by Cat by MECA'!$F$22:$F$8229,$C58,'Sls by Cat by MECA'!$N$22:$N$8229)/1000</f>
        <v>784</v>
      </c>
      <c r="F58" s="144">
        <f>SUMIF('PSI by CP'!H13:H10004,C58,'PSI by CP'!O13:O10004)/1000</f>
        <v>1147.1486100000002</v>
      </c>
      <c r="G58" s="76">
        <v>631.82038999999997</v>
      </c>
      <c r="H58" s="79">
        <f>SUMIF('Sls by Cat by MECA'!$F$22:$F$8229,$C58,'Sls by Cat by MECA'!$P$22:$P$8229)/1000</f>
        <v>1264.8326800000002</v>
      </c>
      <c r="I58" s="80">
        <f t="shared" si="110"/>
        <v>1.6133069897959187</v>
      </c>
      <c r="J58" s="81">
        <f t="shared" si="111"/>
        <v>1.1025883385762896</v>
      </c>
      <c r="K58" s="81">
        <f t="shared" si="112"/>
        <v>2.0018864538385666</v>
      </c>
      <c r="P58" s="145"/>
      <c r="Q58" s="144"/>
      <c r="R58" s="144"/>
      <c r="S58" s="76"/>
      <c r="T58" s="79"/>
      <c r="U58" s="80"/>
      <c r="V58" s="81"/>
      <c r="W58" s="81"/>
      <c r="AG58" s="75" t="s">
        <v>576</v>
      </c>
      <c r="AH58" s="79">
        <f t="shared" ref="AH58:AK58" si="129">H57</f>
        <v>2046.9637399999999</v>
      </c>
      <c r="AI58" s="80">
        <f t="shared" si="120"/>
        <v>1.5954510833982851</v>
      </c>
      <c r="AJ58" s="81">
        <f t="shared" si="121"/>
        <v>1.1594668323839776</v>
      </c>
      <c r="AK58" s="81">
        <f t="shared" si="129"/>
        <v>0.65441833650894365</v>
      </c>
      <c r="AP58" s="11" t="s">
        <v>1239</v>
      </c>
      <c r="AQ58" s="89">
        <f>SUMIF('PCEC Sls by Whse'!A$21:A$66,AP58,'PCEC Sls by Whse'!K$21:K$66)/1000</f>
        <v>52.288260000000001</v>
      </c>
      <c r="CO58"/>
      <c r="CP58"/>
      <c r="CQ58"/>
      <c r="CR58"/>
      <c r="CS58"/>
      <c r="CT58"/>
      <c r="CU58"/>
      <c r="CV58"/>
    </row>
    <row r="59" spans="3:100" s="54" customFormat="1" ht="20.55" customHeight="1">
      <c r="C59" s="54" t="s">
        <v>557</v>
      </c>
      <c r="D59" s="75" t="s">
        <v>828</v>
      </c>
      <c r="E59" s="144">
        <f>SUMIF('Sls by Cat by MECA'!$F$22:$F$8229,$C59,'Sls by Cat by MECA'!$N$22:$N$8229)/1000</f>
        <v>671</v>
      </c>
      <c r="F59" s="144">
        <f>SUMIF('PSI by CP'!H14:H10005,C59,'PSI by CP'!O14:O10005)/1000</f>
        <v>554.51143999999999</v>
      </c>
      <c r="G59" s="76">
        <v>897.82844999999998</v>
      </c>
      <c r="H59" s="79">
        <f>SUMIF('Sls by Cat by MECA'!$F$22:$F$8229,$C59,'Sls by Cat by MECA'!$P$22:$P$8229)/1000</f>
        <v>613.1697999999999</v>
      </c>
      <c r="I59" s="80">
        <f t="shared" si="110"/>
        <v>0.91381490312965707</v>
      </c>
      <c r="J59" s="81">
        <f t="shared" si="111"/>
        <v>1.1057838590309335</v>
      </c>
      <c r="K59" s="81">
        <f t="shared" si="112"/>
        <v>0.68294761655191472</v>
      </c>
      <c r="N59" s="54" t="s">
        <v>597</v>
      </c>
      <c r="P59" s="211" t="s">
        <v>969</v>
      </c>
      <c r="Q59" s="144">
        <f>SUMIF('Sls by Cat by MECA'!$C$22:$C$8229,$N59,'Sls by Cat by MECA'!$N$22:$N$8229)/1000</f>
        <v>1093</v>
      </c>
      <c r="R59" s="144">
        <f>SUMIF('PSI by CP'!$C$8:$C$9999,P59,'PSI by CP'!$O$8:$O$9999)/1000</f>
        <v>1419.7835600000001</v>
      </c>
      <c r="S59" s="76">
        <v>1303.0570699999998</v>
      </c>
      <c r="T59" s="79">
        <f>SUMIF('Sls by Cat by MECA'!$C$22:$C$8229,$N59,'Sls by Cat by MECA'!$P$22:$P$8229)/1000</f>
        <v>1243.2079899999999</v>
      </c>
      <c r="U59" s="80">
        <f t="shared" ref="U59:U60" si="130">IF(ISERROR($T59/Q59),,($T59/Q59))</f>
        <v>1.1374272552607501</v>
      </c>
      <c r="V59" s="81">
        <f t="shared" ref="V59:V60" si="131">IF(ISERROR($T59/R59),,($T59/R59))</f>
        <v>0.87563205056410132</v>
      </c>
      <c r="W59" s="81">
        <f t="shared" ref="W59:W60" si="132">IF(ISERROR($T59/S59),,($T59/S59))</f>
        <v>0.95407025419078539</v>
      </c>
      <c r="AG59" s="75" t="s">
        <v>1153</v>
      </c>
      <c r="AH59" s="79">
        <f t="shared" ref="AH59:AK59" si="133">H58</f>
        <v>1264.8326800000002</v>
      </c>
      <c r="AI59" s="80">
        <f t="shared" si="120"/>
        <v>1.6133069897959187</v>
      </c>
      <c r="AJ59" s="81">
        <f t="shared" si="121"/>
        <v>1.1025883385762896</v>
      </c>
      <c r="AK59" s="81">
        <f t="shared" si="133"/>
        <v>2.0018864538385666</v>
      </c>
      <c r="AP59" s="11" t="s">
        <v>1373</v>
      </c>
      <c r="AQ59" s="89">
        <f>SUMIF('PCEC Sls by Whse'!A$21:A$66,AP59,'PCEC Sls by Whse'!K$21:K$66)/1000</f>
        <v>0</v>
      </c>
      <c r="CO59"/>
      <c r="CP59"/>
      <c r="CQ59"/>
      <c r="CR59"/>
      <c r="CS59"/>
      <c r="CT59"/>
      <c r="CU59"/>
      <c r="CV59"/>
    </row>
    <row r="60" spans="3:100" s="54" customFormat="1" ht="20.55" customHeight="1">
      <c r="C60" s="54" t="s">
        <v>1126</v>
      </c>
      <c r="D60" s="75" t="s">
        <v>1357</v>
      </c>
      <c r="E60" s="144">
        <f>SUMIF('Sls by Cat by MECA'!$F$22:$F$8229,$C60,'Sls by Cat by MECA'!$N$22:$N$8229)/1000</f>
        <v>452</v>
      </c>
      <c r="F60" s="144">
        <f>SUMIF('PSI by CP'!H15:H10006,C60,'PSI by CP'!O15:O10006)/1000</f>
        <v>206.589</v>
      </c>
      <c r="G60" s="76">
        <v>435.08001000000002</v>
      </c>
      <c r="H60" s="79">
        <f>SUMIF('Sls by Cat by MECA'!$F$22:$F$8229,$C60,'Sls by Cat by MECA'!$P$22:$P$8229)/1000</f>
        <v>177.03</v>
      </c>
      <c r="I60" s="80">
        <f t="shared" si="110"/>
        <v>0.39165929203539823</v>
      </c>
      <c r="J60" s="81">
        <f t="shared" si="111"/>
        <v>0.85691880981078372</v>
      </c>
      <c r="K60" s="81">
        <f t="shared" si="112"/>
        <v>0.40689067741816037</v>
      </c>
      <c r="N60" s="54" t="s">
        <v>1339</v>
      </c>
      <c r="P60" s="211" t="s">
        <v>1351</v>
      </c>
      <c r="Q60" s="144">
        <f>SUMIF('Sls by Cat by MECA'!$C$22:$C$8229,$N60,'Sls by Cat by MECA'!$N$22:$N$8229)/1000</f>
        <v>1294</v>
      </c>
      <c r="R60" s="144">
        <f>SUMIF('PSI by CP'!$C$8:$C$9999,P60,'PSI by CP'!$O$8:$O$9999)/1000</f>
        <v>2394.0926820000009</v>
      </c>
      <c r="S60" s="76">
        <v>1261.2293599999991</v>
      </c>
      <c r="T60" s="79">
        <f>SUMIF('Sls by Cat by MECA'!$C$22:$C$8229,$N60,'Sls by Cat by MECA'!$P$22:$P$8229)/1000</f>
        <v>2019.6122699999994</v>
      </c>
      <c r="U60" s="80">
        <f t="shared" si="130"/>
        <v>1.5607513678516225</v>
      </c>
      <c r="V60" s="81">
        <f t="shared" si="131"/>
        <v>0.84358148921487686</v>
      </c>
      <c r="W60" s="81">
        <f t="shared" si="132"/>
        <v>1.6013045160953125</v>
      </c>
      <c r="AG60" s="75" t="s">
        <v>828</v>
      </c>
      <c r="AH60" s="79">
        <f t="shared" ref="AH60:AK60" si="134">H59</f>
        <v>613.1697999999999</v>
      </c>
      <c r="AI60" s="80">
        <f t="shared" si="120"/>
        <v>0.91381490312965707</v>
      </c>
      <c r="AJ60" s="81">
        <f t="shared" si="121"/>
        <v>1.1057838590309335</v>
      </c>
      <c r="AK60" s="81">
        <f t="shared" si="134"/>
        <v>0.68294761655191472</v>
      </c>
      <c r="AP60" s="11" t="s">
        <v>1533</v>
      </c>
      <c r="AQ60" s="89">
        <f>SUMIF('PCEC Sls by Whse'!A$21:A$66,AP60,'PCEC Sls by Whse'!K$21:K$66)/1000</f>
        <v>0</v>
      </c>
      <c r="CO60"/>
      <c r="CP60"/>
      <c r="CQ60"/>
      <c r="CR60"/>
      <c r="CS60"/>
      <c r="CT60"/>
      <c r="CU60"/>
      <c r="CV60"/>
    </row>
    <row r="61" spans="3:100" s="54" customFormat="1" ht="20.55" customHeight="1" thickBot="1">
      <c r="C61" s="54" t="s">
        <v>581</v>
      </c>
      <c r="D61" s="75" t="s">
        <v>1358</v>
      </c>
      <c r="E61" s="144">
        <f>SUMIF('Sls by Cat by MECA'!$F$22:$F$8229,$C61,'Sls by Cat by MECA'!$N$22:$N$8229)/1000</f>
        <v>486</v>
      </c>
      <c r="F61" s="144">
        <f>SUMIF('PSI by CP'!H16:H10007,C61,'PSI by CP'!O16:O10007)/1000</f>
        <v>213.72276000000002</v>
      </c>
      <c r="G61" s="76">
        <v>242.66367000000002</v>
      </c>
      <c r="H61" s="79">
        <f>SUMIF('Sls by Cat by MECA'!$F$22:$F$8229,$C61,'Sls by Cat by MECA'!$P$22:$P$8229)/1000</f>
        <v>163.43753000000001</v>
      </c>
      <c r="I61" s="80">
        <f t="shared" si="110"/>
        <v>0.33629121399176959</v>
      </c>
      <c r="J61" s="81">
        <f t="shared" si="111"/>
        <v>0.76471747791391054</v>
      </c>
      <c r="K61" s="81">
        <f t="shared" si="112"/>
        <v>0.67351462211051205</v>
      </c>
      <c r="P61" s="145" t="s">
        <v>1346</v>
      </c>
      <c r="Q61" s="151">
        <f>Q64-Q63-Q60-Q59-Q56-Q55-Q54-Q53-Q51</f>
        <v>0</v>
      </c>
      <c r="R61" s="151">
        <f t="shared" ref="R61:T61" si="135">R64-R63-R60-R59-R56-R55-R54-R53-R51</f>
        <v>-1.0440000150993001E-3</v>
      </c>
      <c r="S61" s="152">
        <v>16.312370000005103</v>
      </c>
      <c r="T61" s="153">
        <f t="shared" si="135"/>
        <v>-12.611769999995886</v>
      </c>
      <c r="U61" s="154"/>
      <c r="V61" s="155"/>
      <c r="W61" s="156"/>
      <c r="AG61" s="75" t="s">
        <v>1357</v>
      </c>
      <c r="AH61" s="79">
        <f t="shared" ref="AH61:AK61" si="136">H60</f>
        <v>177.03</v>
      </c>
      <c r="AI61" s="80">
        <f t="shared" si="120"/>
        <v>0.39165929203539823</v>
      </c>
      <c r="AJ61" s="81">
        <f t="shared" si="121"/>
        <v>0.85691880981078372</v>
      </c>
      <c r="AK61" s="81">
        <f t="shared" si="136"/>
        <v>0.40689067741816037</v>
      </c>
      <c r="AP61" s="11" t="s">
        <v>1534</v>
      </c>
      <c r="AQ61" s="89">
        <f>SUMIF('PCEC Sls by Whse'!A$21:A$66,AP61,'PCEC Sls by Whse'!K$21:K$66)/1000</f>
        <v>0</v>
      </c>
      <c r="CO61"/>
      <c r="CP61"/>
      <c r="CQ61"/>
      <c r="CR61"/>
      <c r="CS61"/>
      <c r="CT61"/>
      <c r="CU61"/>
      <c r="CV61"/>
    </row>
    <row r="62" spans="3:100" s="54" customFormat="1" ht="20.55" customHeight="1" thickBot="1">
      <c r="C62" s="54" t="s">
        <v>558</v>
      </c>
      <c r="D62" s="75" t="s">
        <v>1359</v>
      </c>
      <c r="E62" s="144">
        <f>SUMIF('Sls by Cat by MECA'!$F$22:$F$8229,$C62,'Sls by Cat by MECA'!$N$22:$N$8229)/1000</f>
        <v>466</v>
      </c>
      <c r="F62" s="144">
        <f>SUMIF('PSI by CP'!H17:H10008,C62,'PSI by CP'!O17:O10008)/1000</f>
        <v>546.12148999999999</v>
      </c>
      <c r="G62" s="76">
        <v>433.85744</v>
      </c>
      <c r="H62" s="79">
        <f>SUMIF('Sls by Cat by MECA'!$F$22:$F$8229,$C62,'Sls by Cat by MECA'!$P$22:$P$8229)/1000</f>
        <v>522.62967000000003</v>
      </c>
      <c r="I62" s="80">
        <f t="shared" si="110"/>
        <v>1.1215228969957083</v>
      </c>
      <c r="J62" s="81">
        <f t="shared" si="111"/>
        <v>0.95698426004074666</v>
      </c>
      <c r="K62" s="81">
        <f t="shared" si="112"/>
        <v>1.2046115193967863</v>
      </c>
      <c r="P62" s="128" t="s">
        <v>1345</v>
      </c>
      <c r="Q62" s="130">
        <f>Q51+Q57+Q59+Q60+Q61</f>
        <v>46828</v>
      </c>
      <c r="R62" s="130">
        <f t="shared" ref="R62:T62" si="137">R51+R57+R59+R60+R61</f>
        <v>42391</v>
      </c>
      <c r="S62" s="129">
        <f t="shared" si="137"/>
        <v>40635.450250000002</v>
      </c>
      <c r="T62" s="82">
        <f t="shared" si="137"/>
        <v>44785.929350000006</v>
      </c>
      <c r="U62" s="83">
        <f t="shared" ref="U62:U64" si="138">IF(ISERROR($T62/Q62),,($T62/Q62))</f>
        <v>0.95639210194755286</v>
      </c>
      <c r="V62" s="84">
        <f t="shared" ref="V62:V64" si="139">IF(ISERROR($T62/R62),,($T62/R62))</f>
        <v>1.0564961748956148</v>
      </c>
      <c r="W62" s="85">
        <f t="shared" ref="W62:W64" si="140">IF(ISERROR($T62/S62),,($T62/S62))</f>
        <v>1.102139365368543</v>
      </c>
      <c r="AG62" s="75" t="s">
        <v>1358</v>
      </c>
      <c r="AH62" s="79">
        <f t="shared" ref="AH62:AK62" si="141">H61</f>
        <v>163.43753000000001</v>
      </c>
      <c r="AI62" s="80">
        <f t="shared" si="120"/>
        <v>0.33629121399176959</v>
      </c>
      <c r="AJ62" s="81">
        <f t="shared" si="121"/>
        <v>0.76471747791391054</v>
      </c>
      <c r="AK62" s="81">
        <f t="shared" si="141"/>
        <v>0.67351462211051205</v>
      </c>
      <c r="AQ62" s="89">
        <f>SUM(AQ58:AQ61)</f>
        <v>52.288260000000001</v>
      </c>
      <c r="CO62"/>
      <c r="CP62"/>
      <c r="CQ62"/>
      <c r="CR62"/>
      <c r="CS62"/>
      <c r="CT62"/>
      <c r="CU62"/>
      <c r="CV62"/>
    </row>
    <row r="63" spans="3:100" s="54" customFormat="1" ht="20.55" customHeight="1" thickBot="1">
      <c r="C63" s="54" t="s">
        <v>577</v>
      </c>
      <c r="D63" s="75" t="s">
        <v>1152</v>
      </c>
      <c r="E63" s="144">
        <f>SUMIF('Sls by Cat by MECA'!$F$22:$F$8229,$C63,'Sls by Cat by MECA'!$N$22:$N$8229)/1000</f>
        <v>448</v>
      </c>
      <c r="F63" s="144">
        <f>SUMIF('PSI by CP'!H18:H10009,C63,'PSI by CP'!O18:O10009)/1000</f>
        <v>561.48652000000004</v>
      </c>
      <c r="G63" s="76">
        <v>585.36145999999997</v>
      </c>
      <c r="H63" s="79">
        <f>SUMIF('Sls by Cat by MECA'!$F$22:$F$8229,$C63,'Sls by Cat by MECA'!$P$22:$P$8229)/1000</f>
        <v>641.09361000000001</v>
      </c>
      <c r="I63" s="80">
        <f t="shared" si="110"/>
        <v>1.4310125223214285</v>
      </c>
      <c r="J63" s="81">
        <f t="shared" si="111"/>
        <v>1.1417791650634819</v>
      </c>
      <c r="K63" s="81">
        <f t="shared" si="112"/>
        <v>1.0952098042122556</v>
      </c>
      <c r="P63" s="211" t="s">
        <v>1528</v>
      </c>
      <c r="Q63" s="144">
        <f>E44</f>
        <v>167</v>
      </c>
      <c r="R63" s="144">
        <f t="shared" ref="R63:T63" si="142">F44</f>
        <v>192</v>
      </c>
      <c r="S63" s="76">
        <f t="shared" si="142"/>
        <v>207</v>
      </c>
      <c r="T63" s="79">
        <f t="shared" si="142"/>
        <v>96</v>
      </c>
      <c r="U63" s="80">
        <f t="shared" si="138"/>
        <v>0.57485029940119758</v>
      </c>
      <c r="V63" s="81">
        <f t="shared" si="139"/>
        <v>0.5</v>
      </c>
      <c r="W63" s="81">
        <f t="shared" si="140"/>
        <v>0.46376811594202899</v>
      </c>
      <c r="AG63" s="75" t="s">
        <v>1359</v>
      </c>
      <c r="AH63" s="79">
        <f t="shared" ref="AH63:AK63" si="143">H62</f>
        <v>522.62967000000003</v>
      </c>
      <c r="AI63" s="80">
        <f t="shared" si="120"/>
        <v>1.1215228969957083</v>
      </c>
      <c r="AJ63" s="81">
        <f t="shared" si="121"/>
        <v>0.95698426004074666</v>
      </c>
      <c r="AK63" s="81">
        <f t="shared" si="143"/>
        <v>1.2046115193967863</v>
      </c>
      <c r="CO63"/>
      <c r="CP63"/>
      <c r="CQ63"/>
      <c r="CR63"/>
      <c r="CS63"/>
      <c r="CT63"/>
      <c r="CU63"/>
      <c r="CV63"/>
    </row>
    <row r="64" spans="3:100" s="54" customFormat="1" ht="20.55" customHeight="1" thickBot="1">
      <c r="C64" s="54" t="s">
        <v>567</v>
      </c>
      <c r="D64" s="75" t="s">
        <v>1360</v>
      </c>
      <c r="E64" s="144">
        <f>SUMIF('Sls by Cat by MECA'!$F$22:$F$8229,$C64,'Sls by Cat by MECA'!$N$22:$N$8229)/1000</f>
        <v>393</v>
      </c>
      <c r="F64" s="144">
        <f>SUMIF('PSI by CP'!H19:H10010,C64,'PSI by CP'!O19:O10010)/1000</f>
        <v>566.44600000000003</v>
      </c>
      <c r="G64" s="76">
        <v>324.46244999999999</v>
      </c>
      <c r="H64" s="79">
        <f>SUMIF('Sls by Cat by MECA'!$F$22:$F$8229,$C64,'Sls by Cat by MECA'!$P$22:$P$8229)/1000</f>
        <v>859.21596</v>
      </c>
      <c r="I64" s="80">
        <f t="shared" si="110"/>
        <v>2.1863001526717558</v>
      </c>
      <c r="J64" s="81">
        <f t="shared" si="111"/>
        <v>1.5168541396708599</v>
      </c>
      <c r="K64" s="81">
        <f t="shared" si="112"/>
        <v>2.6481214081937678</v>
      </c>
      <c r="N64"/>
      <c r="P64" s="128" t="s">
        <v>1340</v>
      </c>
      <c r="Q64" s="130">
        <f>E45</f>
        <v>46995</v>
      </c>
      <c r="R64" s="130">
        <f>F45</f>
        <v>42583</v>
      </c>
      <c r="S64" s="129">
        <f>G45</f>
        <v>45438</v>
      </c>
      <c r="T64" s="82">
        <f>H45</f>
        <v>44881.929349999999</v>
      </c>
      <c r="U64" s="83">
        <f t="shared" si="138"/>
        <v>0.9550362666241089</v>
      </c>
      <c r="V64" s="84">
        <f t="shared" si="139"/>
        <v>1.0539870218162177</v>
      </c>
      <c r="W64" s="85">
        <f t="shared" si="140"/>
        <v>0.98776199106474749</v>
      </c>
      <c r="AF64" s="157"/>
      <c r="AG64" s="75" t="s">
        <v>1152</v>
      </c>
      <c r="AH64" s="79">
        <f t="shared" ref="AH64:AK64" si="144">H63</f>
        <v>641.09361000000001</v>
      </c>
      <c r="AI64" s="80">
        <f t="shared" si="120"/>
        <v>1.4310125223214285</v>
      </c>
      <c r="AJ64" s="81">
        <f t="shared" si="121"/>
        <v>1.1417791650634819</v>
      </c>
      <c r="AK64" s="81">
        <f t="shared" si="144"/>
        <v>1.0952098042122556</v>
      </c>
      <c r="AL64" s="157"/>
      <c r="CO64"/>
      <c r="CP64"/>
      <c r="CQ64"/>
      <c r="CR64"/>
      <c r="CS64"/>
      <c r="CT64"/>
      <c r="CU64"/>
      <c r="CV64"/>
    </row>
    <row r="65" spans="1:100" s="54" customFormat="1" ht="20.55" customHeight="1">
      <c r="C65" s="54" t="s">
        <v>772</v>
      </c>
      <c r="D65" s="75" t="s">
        <v>773</v>
      </c>
      <c r="E65" s="144">
        <f>SUMIF('Sls by Cat by MECA'!$F$22:$F$8229,$C65,'Sls by Cat by MECA'!$N$22:$N$8229)/1000</f>
        <v>423</v>
      </c>
      <c r="F65" s="144">
        <f>SUMIF('PSI by CP'!H20:H10011,C65,'PSI by CP'!O20:O10011)/1000</f>
        <v>739.54895999999997</v>
      </c>
      <c r="G65" s="76">
        <v>315.91378000000003</v>
      </c>
      <c r="H65" s="79">
        <f>SUMIF('Sls by Cat by MECA'!$F$22:$F$8229,$C65,'Sls by Cat by MECA'!$P$22:$P$8229)/1000</f>
        <v>1122.6799500000002</v>
      </c>
      <c r="I65" s="80">
        <f t="shared" si="110"/>
        <v>2.6540897163120571</v>
      </c>
      <c r="J65" s="81">
        <f t="shared" si="111"/>
        <v>1.5180603458627002</v>
      </c>
      <c r="K65" s="81">
        <f t="shared" si="112"/>
        <v>3.5537542870083101</v>
      </c>
      <c r="L65"/>
      <c r="M65"/>
      <c r="N65"/>
      <c r="AF65" s="157"/>
      <c r="AG65" s="75" t="s">
        <v>1360</v>
      </c>
      <c r="AH65" s="79">
        <f t="shared" ref="AH65:AK65" si="145">H64</f>
        <v>859.21596</v>
      </c>
      <c r="AI65" s="80">
        <f t="shared" si="120"/>
        <v>2.1863001526717558</v>
      </c>
      <c r="AJ65" s="81">
        <f t="shared" si="121"/>
        <v>1.5168541396708599</v>
      </c>
      <c r="AK65" s="81">
        <f t="shared" si="145"/>
        <v>2.6481214081937678</v>
      </c>
      <c r="AL65" s="157"/>
      <c r="CO65"/>
      <c r="CP65"/>
      <c r="CQ65"/>
      <c r="CR65"/>
      <c r="CS65"/>
      <c r="CT65"/>
      <c r="CU65"/>
      <c r="CV65"/>
    </row>
    <row r="66" spans="1:100" s="54" customFormat="1" ht="20.55" customHeight="1">
      <c r="C66" s="54" t="s">
        <v>562</v>
      </c>
      <c r="D66" s="75" t="s">
        <v>563</v>
      </c>
      <c r="E66" s="144">
        <f>SUMIF('Sls by Cat by MECA'!$F$22:$F$8229,$C66,'Sls by Cat by MECA'!$N$22:$N$8229)/1000</f>
        <v>400</v>
      </c>
      <c r="F66" s="144">
        <f>SUMIF('PSI by CP'!H21:H10012,C66,'PSI by CP'!O21:O10012)/1000</f>
        <v>709.21400000000006</v>
      </c>
      <c r="G66" s="76">
        <v>418.32283000000001</v>
      </c>
      <c r="H66" s="79">
        <f>SUMIF('Sls by Cat by MECA'!$F$22:$F$8229,$C66,'Sls by Cat by MECA'!$P$22:$P$8229)/1000</f>
        <v>795.91373999999996</v>
      </c>
      <c r="I66" s="80">
        <f t="shared" si="110"/>
        <v>1.9897843499999999</v>
      </c>
      <c r="J66" s="81">
        <f t="shared" si="111"/>
        <v>1.1222476431655324</v>
      </c>
      <c r="K66" s="81">
        <f t="shared" si="112"/>
        <v>1.9026304158441458</v>
      </c>
      <c r="L66"/>
      <c r="M66"/>
      <c r="N66"/>
      <c r="O66"/>
      <c r="P66"/>
      <c r="Q66"/>
      <c r="R66"/>
      <c r="S66"/>
      <c r="T66"/>
      <c r="U66"/>
      <c r="V66"/>
      <c r="W66"/>
      <c r="X66"/>
      <c r="AG66" s="75" t="s">
        <v>773</v>
      </c>
      <c r="AH66" s="79">
        <f t="shared" ref="AH66:AK66" si="146">H65</f>
        <v>1122.6799500000002</v>
      </c>
      <c r="AI66" s="80">
        <f t="shared" si="120"/>
        <v>2.6540897163120571</v>
      </c>
      <c r="AJ66" s="81">
        <f t="shared" si="121"/>
        <v>1.5180603458627002</v>
      </c>
      <c r="AK66" s="81">
        <f t="shared" si="146"/>
        <v>3.5537542870083101</v>
      </c>
      <c r="CO66"/>
      <c r="CP66"/>
      <c r="CQ66"/>
      <c r="CR66"/>
      <c r="CS66"/>
      <c r="CT66"/>
      <c r="CU66"/>
      <c r="CV66"/>
    </row>
    <row r="67" spans="1:100" s="54" customFormat="1" ht="20.55" customHeight="1">
      <c r="C67" s="54" t="s">
        <v>560</v>
      </c>
      <c r="D67" s="75" t="s">
        <v>1354</v>
      </c>
      <c r="E67" s="144">
        <f>SUMIF('Sls by Cat by MECA'!$F$22:$F$8229,$C67,'Sls by Cat by MECA'!$N$22:$N$8229)/1000</f>
        <v>336</v>
      </c>
      <c r="F67" s="144">
        <f>SUMIF('PSI by CP'!H22:H10013,C67,'PSI by CP'!O22:O10013)/1000</f>
        <v>349.42287199999998</v>
      </c>
      <c r="G67" s="76">
        <v>367.55543999999998</v>
      </c>
      <c r="H67" s="79">
        <f>SUMIF('Sls by Cat by MECA'!$F$22:$F$8229,$C67,'Sls by Cat by MECA'!$P$22:$P$8229)/1000</f>
        <v>266.40499</v>
      </c>
      <c r="I67" s="80">
        <f t="shared" si="110"/>
        <v>0.79287199404761899</v>
      </c>
      <c r="J67" s="81">
        <f t="shared" si="111"/>
        <v>0.76241428752265539</v>
      </c>
      <c r="K67" s="81">
        <f t="shared" si="112"/>
        <v>0.72480219582656702</v>
      </c>
      <c r="L67"/>
      <c r="M67"/>
      <c r="N67"/>
      <c r="O67"/>
      <c r="P67"/>
      <c r="Q67"/>
      <c r="R67"/>
      <c r="S67"/>
      <c r="T67"/>
      <c r="U67"/>
      <c r="V67"/>
      <c r="W67"/>
      <c r="X67"/>
      <c r="AG67" s="75" t="s">
        <v>563</v>
      </c>
      <c r="AH67" s="79">
        <f t="shared" ref="AH67:AK67" si="147">H66</f>
        <v>795.91373999999996</v>
      </c>
      <c r="AI67" s="80">
        <f t="shared" si="120"/>
        <v>1.9897843499999999</v>
      </c>
      <c r="AJ67" s="81">
        <f t="shared" si="121"/>
        <v>1.1222476431655324</v>
      </c>
      <c r="AK67" s="81">
        <f t="shared" si="147"/>
        <v>1.9026304158441458</v>
      </c>
      <c r="CO67"/>
      <c r="CP67"/>
      <c r="CQ67"/>
      <c r="CR67"/>
      <c r="CS67"/>
      <c r="CT67"/>
      <c r="CU67"/>
      <c r="CV67"/>
    </row>
    <row r="68" spans="1:100" s="54" customFormat="1" ht="20.55" customHeight="1">
      <c r="C68" s="54" t="s">
        <v>569</v>
      </c>
      <c r="D68" s="75" t="s">
        <v>748</v>
      </c>
      <c r="E68" s="144">
        <f>SUMIF('Sls by Cat by MECA'!$F$22:$F$8229,$C68,'Sls by Cat by MECA'!$N$22:$N$8229)/1000</f>
        <v>325</v>
      </c>
      <c r="F68" s="144">
        <f>SUMIF('PSI by CP'!H23:H10014,C68,'PSI by CP'!O23:O10014)/1000</f>
        <v>145.42740750000002</v>
      </c>
      <c r="G68" s="76">
        <v>130.00405000000001</v>
      </c>
      <c r="H68" s="79">
        <f>SUMIF('Sls by Cat by MECA'!$F$22:$F$8229,$C68,'Sls by Cat by MECA'!$P$22:$P$8229)/1000</f>
        <v>199.0153</v>
      </c>
      <c r="I68" s="80">
        <f t="shared" si="110"/>
        <v>0.61235476923076926</v>
      </c>
      <c r="J68" s="81">
        <f t="shared" si="111"/>
        <v>1.3684855105458713</v>
      </c>
      <c r="K68" s="81">
        <f t="shared" si="112"/>
        <v>1.5308392315470172</v>
      </c>
      <c r="L68"/>
      <c r="M68"/>
      <c r="N68"/>
      <c r="O68"/>
      <c r="P68"/>
      <c r="Q68"/>
      <c r="R68"/>
      <c r="S68"/>
      <c r="T68"/>
      <c r="U68"/>
      <c r="V68"/>
      <c r="W68"/>
      <c r="X68"/>
      <c r="AG68" s="75" t="s">
        <v>1354</v>
      </c>
      <c r="AH68" s="79">
        <f t="shared" ref="AH68:AK68" si="148">H67</f>
        <v>266.40499</v>
      </c>
      <c r="AI68" s="80">
        <f t="shared" si="120"/>
        <v>0.79287199404761899</v>
      </c>
      <c r="AJ68" s="81">
        <f t="shared" si="121"/>
        <v>0.76241428752265539</v>
      </c>
      <c r="AK68" s="81">
        <f t="shared" si="148"/>
        <v>0.72480219582656702</v>
      </c>
      <c r="CO68"/>
      <c r="CP68"/>
      <c r="CQ68"/>
      <c r="CR68"/>
      <c r="CS68"/>
      <c r="CT68"/>
      <c r="CU68"/>
      <c r="CV68"/>
    </row>
    <row r="69" spans="1:100" s="54" customFormat="1" ht="20.55" customHeight="1">
      <c r="C69" s="54" t="s">
        <v>573</v>
      </c>
      <c r="D69" s="75" t="s">
        <v>1353</v>
      </c>
      <c r="E69" s="144">
        <f>SUMIF('Sls by Cat by MECA'!$F$22:$F$8229,$C69,'Sls by Cat by MECA'!$N$22:$N$8229)/1000</f>
        <v>185</v>
      </c>
      <c r="F69" s="144">
        <f>SUMIF('PSI by CP'!H24:H10015,C69,'PSI by CP'!O24:O10015)/1000</f>
        <v>219.46639999999999</v>
      </c>
      <c r="G69" s="76">
        <v>49.477599999999995</v>
      </c>
      <c r="H69" s="79">
        <f>SUMIF('Sls by Cat by MECA'!$F$22:$F$8229,$C69,'Sls by Cat by MECA'!$P$22:$P$8229)/1000</f>
        <v>169.572</v>
      </c>
      <c r="I69" s="80">
        <f t="shared" si="110"/>
        <v>0.91660540540540547</v>
      </c>
      <c r="J69" s="81">
        <f t="shared" si="111"/>
        <v>0.77265585984916141</v>
      </c>
      <c r="K69" s="81">
        <f t="shared" si="112"/>
        <v>3.427247885912009</v>
      </c>
      <c r="L69"/>
      <c r="M69"/>
      <c r="N69"/>
      <c r="O69"/>
      <c r="P69"/>
      <c r="Q69"/>
      <c r="R69"/>
      <c r="S69"/>
      <c r="T69"/>
      <c r="U69"/>
      <c r="V69"/>
      <c r="W69"/>
      <c r="X69"/>
      <c r="AG69" s="75" t="s">
        <v>748</v>
      </c>
      <c r="AH69" s="79">
        <f t="shared" ref="AH69:AK69" si="149">H68</f>
        <v>199.0153</v>
      </c>
      <c r="AI69" s="80">
        <f t="shared" si="120"/>
        <v>0.61235476923076926</v>
      </c>
      <c r="AJ69" s="81">
        <f t="shared" si="121"/>
        <v>1.3684855105458713</v>
      </c>
      <c r="AK69" s="81">
        <f t="shared" si="149"/>
        <v>1.5308392315470172</v>
      </c>
      <c r="CO69"/>
      <c r="CP69"/>
      <c r="CQ69"/>
      <c r="CR69"/>
      <c r="CS69"/>
      <c r="CT69"/>
      <c r="CU69"/>
      <c r="CV69"/>
    </row>
    <row r="70" spans="1:100" s="54" customFormat="1" ht="20.55" customHeight="1">
      <c r="C70" s="54" t="s">
        <v>566</v>
      </c>
      <c r="D70" s="75" t="s">
        <v>771</v>
      </c>
      <c r="E70" s="144">
        <f>SUMIF('Sls by Cat by MECA'!$F$22:$F$8229,$C70,'Sls by Cat by MECA'!$N$22:$N$8229)/1000</f>
        <v>260</v>
      </c>
      <c r="F70" s="144">
        <f>SUMIF('PSI by CP'!H25:H10016,C70,'PSI by CP'!O25:O10016)/1000</f>
        <v>225.80758150000003</v>
      </c>
      <c r="G70" s="76">
        <v>264.21999</v>
      </c>
      <c r="H70" s="79">
        <f>SUMIF('Sls by Cat by MECA'!$F$22:$F$8229,$C70,'Sls by Cat by MECA'!$P$22:$P$8229)/1000</f>
        <v>195.91295</v>
      </c>
      <c r="I70" s="80">
        <f t="shared" si="110"/>
        <v>0.75351134615384618</v>
      </c>
      <c r="J70" s="81">
        <f t="shared" si="111"/>
        <v>0.86761015152186094</v>
      </c>
      <c r="K70" s="81">
        <f t="shared" si="112"/>
        <v>0.7414766384632745</v>
      </c>
      <c r="L70"/>
      <c r="M70"/>
      <c r="N70"/>
      <c r="O70"/>
      <c r="P70"/>
      <c r="Q70"/>
      <c r="R70"/>
      <c r="S70"/>
      <c r="T70"/>
      <c r="U70"/>
      <c r="V70"/>
      <c r="W70"/>
      <c r="X70"/>
      <c r="AF70" s="16"/>
      <c r="AG70" s="75" t="s">
        <v>1353</v>
      </c>
      <c r="AH70" s="79">
        <f t="shared" ref="AH70:AK70" si="150">H69</f>
        <v>169.572</v>
      </c>
      <c r="AI70" s="80">
        <f t="shared" si="120"/>
        <v>0.91660540540540547</v>
      </c>
      <c r="AJ70" s="81">
        <f t="shared" si="121"/>
        <v>0.77265585984916141</v>
      </c>
      <c r="AK70" s="81">
        <f t="shared" si="150"/>
        <v>3.427247885912009</v>
      </c>
      <c r="AL70" s="16"/>
      <c r="CO70"/>
      <c r="CP70"/>
      <c r="CQ70"/>
      <c r="CR70"/>
      <c r="CS70"/>
      <c r="CT70"/>
      <c r="CU70"/>
      <c r="CV70"/>
    </row>
    <row r="71" spans="1:100" s="54" customFormat="1" ht="20.55" customHeight="1">
      <c r="D71" s="158" t="s">
        <v>610</v>
      </c>
      <c r="E71" s="146">
        <f>SUM(E51:E70)</f>
        <v>40436</v>
      </c>
      <c r="F71" s="146">
        <f>SUM(F51:F70)</f>
        <v>34848.702367999998</v>
      </c>
      <c r="G71" s="147">
        <f>SUM(G51:G70)</f>
        <v>33473.106599999999</v>
      </c>
      <c r="H71" s="148">
        <f>SUM(H51:H70)</f>
        <v>37557.90236</v>
      </c>
      <c r="I71" s="149">
        <f t="shared" si="110"/>
        <v>0.92882338411316645</v>
      </c>
      <c r="J71" s="150">
        <f t="shared" si="111"/>
        <v>1.0777417753863838</v>
      </c>
      <c r="K71" s="150">
        <f t="shared" si="112"/>
        <v>1.1220321677582206</v>
      </c>
      <c r="L71"/>
      <c r="M71"/>
      <c r="N71"/>
      <c r="O71"/>
      <c r="P71"/>
      <c r="Q71"/>
      <c r="R71"/>
      <c r="S71"/>
      <c r="T71"/>
      <c r="U71"/>
      <c r="V71"/>
      <c r="W71"/>
      <c r="AF71" s="16"/>
      <c r="AG71" s="75" t="s">
        <v>771</v>
      </c>
      <c r="AH71" s="79">
        <f t="shared" ref="AH71:AK71" si="151">H70</f>
        <v>195.91295</v>
      </c>
      <c r="AI71" s="80">
        <f t="shared" si="120"/>
        <v>0.75351134615384618</v>
      </c>
      <c r="AJ71" s="81">
        <f t="shared" si="121"/>
        <v>0.86761015152186094</v>
      </c>
      <c r="AK71" s="81">
        <f t="shared" si="151"/>
        <v>0.7414766384632745</v>
      </c>
      <c r="AL71" s="16"/>
      <c r="CO71"/>
      <c r="CP71"/>
      <c r="CQ71"/>
      <c r="CR71"/>
      <c r="CS71"/>
      <c r="CT71"/>
      <c r="CU71"/>
      <c r="CV71"/>
    </row>
    <row r="72" spans="1:100" s="54" customFormat="1" ht="20.55" customHeight="1" thickBot="1">
      <c r="D72" s="145" t="s">
        <v>611</v>
      </c>
      <c r="E72" s="144">
        <f>E73-E71</f>
        <v>6559</v>
      </c>
      <c r="F72" s="144">
        <f t="shared" ref="F72:H72" si="152">F73-F71</f>
        <v>7734.2976320000016</v>
      </c>
      <c r="G72" s="76">
        <f t="shared" si="152"/>
        <v>11964.893400000001</v>
      </c>
      <c r="H72" s="79">
        <f t="shared" si="152"/>
        <v>7324.0269899999985</v>
      </c>
      <c r="I72" s="80">
        <f t="shared" si="110"/>
        <v>1.1166377481323371</v>
      </c>
      <c r="J72" s="81">
        <f t="shared" si="111"/>
        <v>0.94695437627037482</v>
      </c>
      <c r="K72" s="81">
        <f t="shared" si="112"/>
        <v>0.61212638885692017</v>
      </c>
      <c r="L72"/>
      <c r="M72"/>
      <c r="N72"/>
      <c r="O72"/>
      <c r="P72"/>
      <c r="Q72"/>
      <c r="R72"/>
      <c r="S72"/>
      <c r="T72"/>
      <c r="U72"/>
      <c r="V72"/>
      <c r="W72"/>
      <c r="AF72" s="16"/>
      <c r="AG72" s="158" t="s">
        <v>610</v>
      </c>
      <c r="AH72" s="148">
        <f t="shared" ref="AH72:AK72" si="153">H71</f>
        <v>37557.90236</v>
      </c>
      <c r="AI72" s="149">
        <f t="shared" si="120"/>
        <v>0.92882338411316645</v>
      </c>
      <c r="AJ72" s="150">
        <f t="shared" si="121"/>
        <v>1.0777417753863838</v>
      </c>
      <c r="AK72" s="150">
        <f t="shared" si="153"/>
        <v>1.1220321677582206</v>
      </c>
      <c r="AL72" s="16"/>
      <c r="CO72"/>
      <c r="CP72"/>
      <c r="CQ72"/>
      <c r="CR72"/>
      <c r="CS72"/>
      <c r="CT72"/>
      <c r="CU72"/>
      <c r="CV72"/>
    </row>
    <row r="73" spans="1:100" ht="21.6" thickBot="1">
      <c r="A73" s="54"/>
      <c r="B73" s="54"/>
      <c r="C73" s="54"/>
      <c r="D73" s="128" t="s">
        <v>601</v>
      </c>
      <c r="E73" s="130">
        <f>E45</f>
        <v>46995</v>
      </c>
      <c r="F73" s="130">
        <f t="shared" ref="F73:H73" si="154">F45</f>
        <v>42583</v>
      </c>
      <c r="G73" s="129">
        <f t="shared" si="154"/>
        <v>45438</v>
      </c>
      <c r="H73" s="82">
        <f t="shared" si="154"/>
        <v>44881.929349999999</v>
      </c>
      <c r="I73" s="83">
        <f t="shared" si="110"/>
        <v>0.9550362666241089</v>
      </c>
      <c r="J73" s="84">
        <f t="shared" si="111"/>
        <v>1.0539870218162177</v>
      </c>
      <c r="K73" s="85">
        <f t="shared" si="112"/>
        <v>0.98776199106474749</v>
      </c>
      <c r="L73"/>
      <c r="M73"/>
      <c r="N73"/>
      <c r="O73"/>
      <c r="P73"/>
      <c r="Q73"/>
      <c r="R73"/>
      <c r="S73"/>
      <c r="T73"/>
      <c r="U73"/>
      <c r="V73"/>
      <c r="W73"/>
      <c r="X73" s="54"/>
      <c r="Y73" s="54"/>
      <c r="AG73" s="145" t="s">
        <v>611</v>
      </c>
      <c r="AH73" s="79">
        <f t="shared" ref="AH73:AK73" si="155">H72</f>
        <v>7324.0269899999985</v>
      </c>
      <c r="AI73" s="80">
        <f t="shared" si="120"/>
        <v>1.1166377481323371</v>
      </c>
      <c r="AJ73" s="81">
        <f t="shared" si="121"/>
        <v>0.94695437627037482</v>
      </c>
      <c r="AK73" s="81">
        <f t="shared" si="155"/>
        <v>0.61212638885692017</v>
      </c>
      <c r="AV73" s="54"/>
      <c r="AW73" s="54"/>
      <c r="AX73" s="54"/>
      <c r="AY73" s="54"/>
      <c r="BF73" s="54"/>
      <c r="BG73" s="54"/>
      <c r="BH73" s="54"/>
      <c r="BI73" s="54"/>
      <c r="BJ73" s="54"/>
      <c r="BK73" s="54"/>
      <c r="BL73" s="54"/>
      <c r="CI73" s="54"/>
      <c r="CJ73" s="54"/>
      <c r="CK73" s="54"/>
      <c r="CL73" s="54"/>
      <c r="CM73" s="54"/>
      <c r="CN73" s="54"/>
    </row>
    <row r="74" spans="1:100" ht="21.6" thickBot="1"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 s="54"/>
      <c r="Y74" s="54"/>
      <c r="AG74" s="128" t="s">
        <v>601</v>
      </c>
      <c r="AH74" s="82">
        <f t="shared" ref="AH74:AK74" si="156">H73</f>
        <v>44881.929349999999</v>
      </c>
      <c r="AI74" s="83">
        <f t="shared" si="120"/>
        <v>0.9550362666241089</v>
      </c>
      <c r="AJ74" s="84">
        <f t="shared" si="121"/>
        <v>1.0539870218162177</v>
      </c>
      <c r="AK74" s="85">
        <f t="shared" si="156"/>
        <v>0.98776199106474749</v>
      </c>
    </row>
    <row r="75" spans="1:100" ht="21"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 s="54"/>
    </row>
    <row r="76" spans="1:100" ht="21.6" thickBot="1"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s="54"/>
    </row>
    <row r="77" spans="1:100" ht="21"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s="54"/>
      <c r="AG77" s="435" t="s">
        <v>1361</v>
      </c>
      <c r="AH77" s="221" t="s">
        <v>606</v>
      </c>
      <c r="AI77" s="218"/>
      <c r="AJ77" s="222"/>
      <c r="AK77" s="223"/>
    </row>
    <row r="78" spans="1:100" ht="21.6" thickBot="1">
      <c r="L78"/>
      <c r="M78"/>
      <c r="N78"/>
      <c r="O78"/>
      <c r="P78"/>
      <c r="Q78"/>
      <c r="R78"/>
      <c r="S78"/>
      <c r="T78"/>
      <c r="U78"/>
      <c r="V78"/>
      <c r="W78"/>
      <c r="X78" s="54"/>
      <c r="AG78" s="436"/>
      <c r="AH78" s="227" t="s">
        <v>607</v>
      </c>
      <c r="AI78" s="224" t="s">
        <v>609</v>
      </c>
      <c r="AJ78" s="225" t="s">
        <v>609</v>
      </c>
      <c r="AK78" s="228" t="s">
        <v>609</v>
      </c>
    </row>
    <row r="79" spans="1:100" ht="21.6" thickBot="1">
      <c r="L79"/>
      <c r="M79"/>
      <c r="N79"/>
      <c r="O79"/>
      <c r="P79"/>
      <c r="Q79"/>
      <c r="R79"/>
      <c r="S79"/>
      <c r="T79"/>
      <c r="U79"/>
      <c r="V79"/>
      <c r="W79"/>
      <c r="AG79" s="234"/>
      <c r="AH79" s="231" t="s">
        <v>608</v>
      </c>
      <c r="AI79" s="232" t="s">
        <v>602</v>
      </c>
      <c r="AJ79" s="229" t="s">
        <v>604</v>
      </c>
      <c r="AK79" s="233" t="s">
        <v>605</v>
      </c>
    </row>
    <row r="80" spans="1:100" ht="21.6" thickBot="1">
      <c r="L80"/>
      <c r="M80"/>
      <c r="O80"/>
      <c r="P80"/>
      <c r="Q80"/>
      <c r="R80"/>
      <c r="S80"/>
      <c r="T80"/>
      <c r="U80"/>
      <c r="V80"/>
      <c r="W80"/>
      <c r="AG80" s="217" t="s">
        <v>1336</v>
      </c>
      <c r="AH80" s="82">
        <f>T51</f>
        <v>9397.7560999999987</v>
      </c>
      <c r="AI80" s="83">
        <f t="shared" ref="AI80:AK80" si="157">U51</f>
        <v>0.69515171980176038</v>
      </c>
      <c r="AJ80" s="84">
        <f t="shared" si="157"/>
        <v>0.99639051782804244</v>
      </c>
      <c r="AK80" s="85">
        <f t="shared" si="157"/>
        <v>0.85511884440400354</v>
      </c>
    </row>
    <row r="81" spans="15:37" ht="21">
      <c r="O81"/>
      <c r="P81"/>
      <c r="R81"/>
      <c r="S81"/>
      <c r="T81"/>
      <c r="U81"/>
      <c r="V81"/>
      <c r="W81"/>
      <c r="AG81" s="211" t="s">
        <v>1347</v>
      </c>
      <c r="AH81" s="79">
        <f t="shared" ref="AH81:AK81" si="158">T53</f>
        <v>21134.084909999998</v>
      </c>
      <c r="AI81" s="80">
        <f t="shared" si="158"/>
        <v>1.0660320257250944</v>
      </c>
      <c r="AJ81" s="81">
        <f t="shared" si="158"/>
        <v>1.1214598760161021</v>
      </c>
      <c r="AK81" s="81">
        <f t="shared" si="158"/>
        <v>1.2448009718611135</v>
      </c>
    </row>
    <row r="82" spans="15:37" ht="21">
      <c r="O82"/>
      <c r="P82"/>
      <c r="R82"/>
      <c r="S82"/>
      <c r="T82"/>
      <c r="U82"/>
      <c r="V82"/>
      <c r="W82"/>
      <c r="AG82" s="211" t="s">
        <v>1526</v>
      </c>
      <c r="AH82" s="79">
        <f t="shared" ref="AH82:AK82" si="159">T54</f>
        <v>9348.3076700000038</v>
      </c>
      <c r="AI82" s="80">
        <f t="shared" si="159"/>
        <v>1.046842964165734</v>
      </c>
      <c r="AJ82" s="81">
        <f t="shared" si="159"/>
        <v>1.0658590789307709</v>
      </c>
      <c r="AK82" s="81">
        <f t="shared" si="159"/>
        <v>1.208000824163356</v>
      </c>
    </row>
    <row r="83" spans="15:37" ht="21">
      <c r="AG83" s="211" t="s">
        <v>1350</v>
      </c>
      <c r="AH83" s="79">
        <f t="shared" ref="AH83:AK83" si="160">T55</f>
        <v>1486.5842200000002</v>
      </c>
      <c r="AI83" s="80">
        <f t="shared" si="160"/>
        <v>0.78613655208884203</v>
      </c>
      <c r="AJ83" s="81">
        <f t="shared" si="160"/>
        <v>1.258823446501141</v>
      </c>
      <c r="AK83" s="81">
        <f t="shared" si="160"/>
        <v>0.76145628025928946</v>
      </c>
    </row>
    <row r="84" spans="15:37" ht="21.6" thickBot="1">
      <c r="AG84" s="211" t="s">
        <v>1527</v>
      </c>
      <c r="AH84" s="79">
        <f t="shared" ref="AH84:AK84" si="161">T56</f>
        <v>168.98795999999999</v>
      </c>
      <c r="AI84" s="80">
        <f t="shared" si="161"/>
        <v>0.61227521739130431</v>
      </c>
      <c r="AJ84" s="81">
        <f t="shared" si="161"/>
        <v>0.4848177957906955</v>
      </c>
      <c r="AK84" s="81">
        <f t="shared" si="161"/>
        <v>0.42671814584068518</v>
      </c>
    </row>
    <row r="85" spans="15:37" ht="21.6" thickBot="1">
      <c r="AG85" s="128" t="s">
        <v>1344</v>
      </c>
      <c r="AH85" s="82">
        <f t="shared" ref="AH85:AK85" si="162">T57</f>
        <v>32137.964759999999</v>
      </c>
      <c r="AI85" s="83">
        <f t="shared" si="162"/>
        <v>1.0393236129616454</v>
      </c>
      <c r="AJ85" s="84">
        <f t="shared" si="162"/>
        <v>1.1026799321595533</v>
      </c>
      <c r="AK85" s="85">
        <f t="shared" si="162"/>
        <v>1.1874428654955727</v>
      </c>
    </row>
    <row r="86" spans="15:37" ht="21">
      <c r="AG86" s="211" t="s">
        <v>969</v>
      </c>
      <c r="AH86" s="79">
        <f t="shared" ref="AH86:AK86" si="163">T59</f>
        <v>1243.2079899999999</v>
      </c>
      <c r="AI86" s="80">
        <f t="shared" si="163"/>
        <v>1.1374272552607501</v>
      </c>
      <c r="AJ86" s="81">
        <f t="shared" si="163"/>
        <v>0.87563205056410132</v>
      </c>
      <c r="AK86" s="81">
        <f t="shared" si="163"/>
        <v>0.95407025419078539</v>
      </c>
    </row>
    <row r="87" spans="15:37" ht="21">
      <c r="AG87" s="211" t="s">
        <v>1351</v>
      </c>
      <c r="AH87" s="79">
        <f t="shared" ref="AH87:AK87" si="164">T60</f>
        <v>2019.6122699999994</v>
      </c>
      <c r="AI87" s="80">
        <f t="shared" si="164"/>
        <v>1.5607513678516225</v>
      </c>
      <c r="AJ87" s="81">
        <f t="shared" si="164"/>
        <v>0.84358148921487686</v>
      </c>
      <c r="AK87" s="81">
        <f t="shared" si="164"/>
        <v>1.6013045160953125</v>
      </c>
    </row>
    <row r="88" spans="15:37" ht="21.6" thickBot="1">
      <c r="AG88" s="145" t="s">
        <v>1346</v>
      </c>
      <c r="AH88" s="153">
        <f t="shared" ref="AH88:AK88" si="165">T61</f>
        <v>-12.611769999995886</v>
      </c>
      <c r="AI88" s="154">
        <f t="shared" si="165"/>
        <v>0</v>
      </c>
      <c r="AJ88" s="155">
        <f t="shared" si="165"/>
        <v>0</v>
      </c>
      <c r="AK88" s="156">
        <f t="shared" si="165"/>
        <v>0</v>
      </c>
    </row>
    <row r="89" spans="15:37" ht="21.6" thickBot="1">
      <c r="AG89" s="128" t="s">
        <v>1345</v>
      </c>
      <c r="AH89" s="82">
        <f t="shared" ref="AH89:AK89" si="166">T62</f>
        <v>44785.929350000006</v>
      </c>
      <c r="AI89" s="83">
        <f t="shared" si="166"/>
        <v>0.95639210194755286</v>
      </c>
      <c r="AJ89" s="84">
        <f t="shared" si="166"/>
        <v>1.0564961748956148</v>
      </c>
      <c r="AK89" s="85">
        <f t="shared" si="166"/>
        <v>1.102139365368543</v>
      </c>
    </row>
    <row r="90" spans="15:37" ht="21.6" thickBot="1">
      <c r="Q90"/>
      <c r="AG90" s="211" t="s">
        <v>1528</v>
      </c>
      <c r="AH90" s="79">
        <f t="shared" ref="AH90:AK90" si="167">T63</f>
        <v>96</v>
      </c>
      <c r="AI90" s="80">
        <f t="shared" si="167"/>
        <v>0.57485029940119758</v>
      </c>
      <c r="AJ90" s="81">
        <f t="shared" si="167"/>
        <v>0.5</v>
      </c>
      <c r="AK90" s="81">
        <f t="shared" si="167"/>
        <v>0.46376811594202899</v>
      </c>
    </row>
    <row r="91" spans="15:37" ht="21.6" thickBot="1">
      <c r="Q91"/>
      <c r="AG91" s="128" t="s">
        <v>1340</v>
      </c>
      <c r="AH91" s="82">
        <f t="shared" ref="AH91:AK91" si="168">T64</f>
        <v>44881.929349999999</v>
      </c>
      <c r="AI91" s="83">
        <f t="shared" si="168"/>
        <v>0.9550362666241089</v>
      </c>
      <c r="AJ91" s="84">
        <f t="shared" si="168"/>
        <v>1.0539870218162177</v>
      </c>
      <c r="AK91" s="85">
        <f t="shared" si="168"/>
        <v>0.98776199106474749</v>
      </c>
    </row>
    <row r="92" spans="15:37">
      <c r="Q92"/>
    </row>
    <row r="93" spans="15:37">
      <c r="Q93"/>
    </row>
    <row r="94" spans="15:37">
      <c r="Q94"/>
    </row>
    <row r="95" spans="15:37">
      <c r="Q95"/>
    </row>
    <row r="96" spans="15:37">
      <c r="Q96"/>
    </row>
    <row r="97" spans="17:17">
      <c r="Q97"/>
    </row>
    <row r="98" spans="17:17">
      <c r="Q98"/>
    </row>
    <row r="99" spans="17:17">
      <c r="Q99"/>
    </row>
    <row r="100" spans="17:17">
      <c r="Q100"/>
    </row>
    <row r="101" spans="17:17">
      <c r="Q101"/>
    </row>
    <row r="102" spans="17:17">
      <c r="Q102"/>
    </row>
    <row r="103" spans="17:17">
      <c r="Q103"/>
    </row>
    <row r="104" spans="17:17">
      <c r="Q104"/>
    </row>
    <row r="105" spans="17:17">
      <c r="Q105"/>
    </row>
    <row r="106" spans="17:17">
      <c r="Q106"/>
    </row>
    <row r="107" spans="17:17">
      <c r="Q107"/>
    </row>
    <row r="108" spans="17:17">
      <c r="Q108"/>
    </row>
    <row r="109" spans="17:17">
      <c r="Q109"/>
    </row>
    <row r="110" spans="17:17">
      <c r="Q110"/>
    </row>
    <row r="111" spans="17:17">
      <c r="Q111"/>
    </row>
    <row r="112" spans="17:17">
      <c r="Q112"/>
    </row>
    <row r="113" spans="17:17">
      <c r="Q113"/>
    </row>
    <row r="114" spans="17:17">
      <c r="Q114"/>
    </row>
    <row r="115" spans="17:17">
      <c r="Q115"/>
    </row>
    <row r="116" spans="17:17">
      <c r="Q116"/>
    </row>
    <row r="117" spans="17:17">
      <c r="Q117"/>
    </row>
    <row r="118" spans="17:17">
      <c r="Q118"/>
    </row>
    <row r="119" spans="17:17">
      <c r="Q119"/>
    </row>
    <row r="120" spans="17:17">
      <c r="Q120"/>
    </row>
    <row r="121" spans="17:17">
      <c r="Q121"/>
    </row>
    <row r="122" spans="17:17">
      <c r="Q122"/>
    </row>
    <row r="123" spans="17:17">
      <c r="Q123"/>
    </row>
    <row r="124" spans="17:17">
      <c r="Q124"/>
    </row>
    <row r="125" spans="17:17">
      <c r="Q125"/>
    </row>
    <row r="126" spans="17:17">
      <c r="Q126"/>
    </row>
    <row r="127" spans="17:17">
      <c r="Q127"/>
    </row>
    <row r="128" spans="17:17">
      <c r="Q128"/>
    </row>
    <row r="129" spans="17:17">
      <c r="Q129"/>
    </row>
    <row r="130" spans="17:17">
      <c r="Q130"/>
    </row>
    <row r="131" spans="17:17">
      <c r="Q131"/>
    </row>
    <row r="132" spans="17:17">
      <c r="Q132"/>
    </row>
    <row r="133" spans="17:17">
      <c r="Q133"/>
    </row>
    <row r="134" spans="17:17">
      <c r="Q134"/>
    </row>
    <row r="135" spans="17:17">
      <c r="Q135"/>
    </row>
    <row r="136" spans="17:17">
      <c r="Q136"/>
    </row>
    <row r="137" spans="17:17">
      <c r="Q137"/>
    </row>
    <row r="138" spans="17:17">
      <c r="Q138"/>
    </row>
    <row r="139" spans="17:17">
      <c r="Q139"/>
    </row>
    <row r="140" spans="17:17">
      <c r="Q140"/>
    </row>
    <row r="141" spans="17:17">
      <c r="Q141"/>
    </row>
    <row r="142" spans="17:17">
      <c r="Q142"/>
    </row>
    <row r="143" spans="17:17">
      <c r="Q143"/>
    </row>
    <row r="144" spans="17:17">
      <c r="Q144"/>
    </row>
    <row r="145" spans="17:17">
      <c r="Q145"/>
    </row>
    <row r="146" spans="17:17">
      <c r="Q146"/>
    </row>
    <row r="147" spans="17:17">
      <c r="Q147"/>
    </row>
    <row r="148" spans="17:17">
      <c r="Q148"/>
    </row>
    <row r="149" spans="17:17">
      <c r="Q149"/>
    </row>
    <row r="150" spans="17:17">
      <c r="Q150"/>
    </row>
    <row r="151" spans="17:17">
      <c r="Q151"/>
    </row>
    <row r="152" spans="17:17">
      <c r="Q152"/>
    </row>
    <row r="153" spans="17:17">
      <c r="Q153"/>
    </row>
    <row r="154" spans="17:17">
      <c r="Q154"/>
    </row>
    <row r="155" spans="17:17">
      <c r="Q155"/>
    </row>
    <row r="156" spans="17:17">
      <c r="Q156"/>
    </row>
    <row r="157" spans="17:17">
      <c r="Q157"/>
    </row>
    <row r="158" spans="17:17">
      <c r="Q158"/>
    </row>
    <row r="159" spans="17:17">
      <c r="Q159"/>
    </row>
    <row r="160" spans="17:17">
      <c r="Q160"/>
    </row>
    <row r="161" spans="17:17">
      <c r="Q161"/>
    </row>
    <row r="162" spans="17:17">
      <c r="Q162"/>
    </row>
    <row r="163" spans="17:17">
      <c r="Q163"/>
    </row>
    <row r="164" spans="17:17">
      <c r="Q164"/>
    </row>
    <row r="165" spans="17:17">
      <c r="Q165"/>
    </row>
    <row r="166" spans="17:17">
      <c r="Q166"/>
    </row>
    <row r="167" spans="17:17">
      <c r="Q167"/>
    </row>
    <row r="168" spans="17:17">
      <c r="Q168"/>
    </row>
    <row r="169" spans="17:17">
      <c r="Q169"/>
    </row>
    <row r="170" spans="17:17">
      <c r="Q170"/>
    </row>
    <row r="171" spans="17:17">
      <c r="Q171"/>
    </row>
    <row r="172" spans="17:17">
      <c r="Q172"/>
    </row>
    <row r="173" spans="17:17">
      <c r="Q173"/>
    </row>
    <row r="174" spans="17:17">
      <c r="Q174"/>
    </row>
    <row r="175" spans="17:17">
      <c r="Q175"/>
    </row>
    <row r="176" spans="17:17">
      <c r="Q176"/>
    </row>
    <row r="177" spans="17:17">
      <c r="Q177"/>
    </row>
    <row r="178" spans="17:17">
      <c r="Q178"/>
    </row>
    <row r="179" spans="17:17">
      <c r="Q179"/>
    </row>
    <row r="180" spans="17:17">
      <c r="Q180"/>
    </row>
    <row r="181" spans="17:17">
      <c r="Q181"/>
    </row>
    <row r="182" spans="17:17">
      <c r="Q182"/>
    </row>
    <row r="183" spans="17:17">
      <c r="Q183"/>
    </row>
    <row r="184" spans="17:17">
      <c r="Q184"/>
    </row>
    <row r="185" spans="17:17">
      <c r="Q185"/>
    </row>
    <row r="186" spans="17:17">
      <c r="Q186"/>
    </row>
    <row r="187" spans="17:17">
      <c r="Q187"/>
    </row>
    <row r="188" spans="17:17">
      <c r="Q188"/>
    </row>
    <row r="189" spans="17:17">
      <c r="Q189"/>
    </row>
    <row r="190" spans="17:17">
      <c r="Q190"/>
    </row>
    <row r="191" spans="17:17">
      <c r="Q191"/>
    </row>
    <row r="192" spans="17:17">
      <c r="Q192"/>
    </row>
    <row r="193" spans="17:17">
      <c r="Q193"/>
    </row>
    <row r="194" spans="17:17">
      <c r="Q194"/>
    </row>
    <row r="195" spans="17:17">
      <c r="Q195"/>
    </row>
    <row r="196" spans="17:17">
      <c r="Q196"/>
    </row>
    <row r="197" spans="17:17">
      <c r="Q197"/>
    </row>
    <row r="198" spans="17:17">
      <c r="Q198"/>
    </row>
    <row r="199" spans="17:17">
      <c r="Q199"/>
    </row>
    <row r="200" spans="17:17">
      <c r="Q200"/>
    </row>
    <row r="201" spans="17:17">
      <c r="Q201"/>
    </row>
    <row r="202" spans="17:17">
      <c r="Q202"/>
    </row>
    <row r="203" spans="17:17">
      <c r="Q203"/>
    </row>
    <row r="204" spans="17:17">
      <c r="Q204"/>
    </row>
    <row r="205" spans="17:17">
      <c r="Q205"/>
    </row>
    <row r="206" spans="17:17">
      <c r="Q206"/>
    </row>
    <row r="207" spans="17:17">
      <c r="Q207"/>
    </row>
    <row r="208" spans="17:17">
      <c r="Q208"/>
    </row>
    <row r="209" spans="17:17">
      <c r="Q209"/>
    </row>
    <row r="210" spans="17:17">
      <c r="Q210"/>
    </row>
    <row r="211" spans="17:17">
      <c r="Q211"/>
    </row>
    <row r="212" spans="17:17">
      <c r="Q212"/>
    </row>
    <row r="213" spans="17:17">
      <c r="Q213"/>
    </row>
    <row r="214" spans="17:17">
      <c r="Q214"/>
    </row>
    <row r="215" spans="17:17">
      <c r="Q215"/>
    </row>
    <row r="216" spans="17:17">
      <c r="Q216"/>
    </row>
    <row r="217" spans="17:17">
      <c r="Q217"/>
    </row>
    <row r="218" spans="17:17">
      <c r="Q218"/>
    </row>
    <row r="219" spans="17:17">
      <c r="Q219"/>
    </row>
    <row r="220" spans="17:17">
      <c r="Q220"/>
    </row>
    <row r="221" spans="17:17">
      <c r="Q221"/>
    </row>
    <row r="222" spans="17:17">
      <c r="Q222"/>
    </row>
    <row r="223" spans="17:17">
      <c r="Q223"/>
    </row>
    <row r="224" spans="17:17">
      <c r="Q224"/>
    </row>
    <row r="225" spans="17:17">
      <c r="Q225"/>
    </row>
    <row r="226" spans="17:17">
      <c r="Q226"/>
    </row>
    <row r="227" spans="17:17">
      <c r="Q227"/>
    </row>
    <row r="228" spans="17:17">
      <c r="Q228"/>
    </row>
    <row r="229" spans="17:17">
      <c r="Q229"/>
    </row>
    <row r="230" spans="17:17">
      <c r="Q230"/>
    </row>
    <row r="231" spans="17:17">
      <c r="Q231"/>
    </row>
    <row r="232" spans="17:17">
      <c r="Q232"/>
    </row>
    <row r="233" spans="17:17">
      <c r="Q233"/>
    </row>
    <row r="234" spans="17:17">
      <c r="Q234"/>
    </row>
    <row r="235" spans="17:17">
      <c r="Q235"/>
    </row>
    <row r="236" spans="17:17">
      <c r="Q236"/>
    </row>
    <row r="237" spans="17:17">
      <c r="Q237"/>
    </row>
    <row r="238" spans="17:17">
      <c r="Q238"/>
    </row>
    <row r="239" spans="17:17">
      <c r="Q239"/>
    </row>
    <row r="240" spans="17:17">
      <c r="Q240"/>
    </row>
    <row r="241" spans="17:17">
      <c r="Q241"/>
    </row>
    <row r="242" spans="17:17">
      <c r="Q242"/>
    </row>
    <row r="243" spans="17:17">
      <c r="Q243"/>
    </row>
    <row r="244" spans="17:17">
      <c r="Q244"/>
    </row>
    <row r="245" spans="17:17">
      <c r="Q245"/>
    </row>
    <row r="246" spans="17:17">
      <c r="Q246"/>
    </row>
    <row r="247" spans="17:17">
      <c r="Q247"/>
    </row>
    <row r="248" spans="17:17">
      <c r="Q248"/>
    </row>
    <row r="249" spans="17:17">
      <c r="Q249"/>
    </row>
    <row r="250" spans="17:17">
      <c r="Q250"/>
    </row>
    <row r="251" spans="17:17">
      <c r="Q251"/>
    </row>
    <row r="252" spans="17:17">
      <c r="Q252"/>
    </row>
    <row r="253" spans="17:17">
      <c r="Q253"/>
    </row>
    <row r="254" spans="17:17">
      <c r="Q254"/>
    </row>
    <row r="255" spans="17:17">
      <c r="Q255"/>
    </row>
    <row r="256" spans="17:17">
      <c r="Q256"/>
    </row>
    <row r="257" spans="17:17">
      <c r="Q257"/>
    </row>
    <row r="258" spans="17:17">
      <c r="Q258"/>
    </row>
    <row r="259" spans="17:17">
      <c r="Q259"/>
    </row>
    <row r="260" spans="17:17">
      <c r="Q260"/>
    </row>
    <row r="261" spans="17:17">
      <c r="Q261"/>
    </row>
    <row r="262" spans="17:17">
      <c r="Q262"/>
    </row>
    <row r="263" spans="17:17">
      <c r="Q263"/>
    </row>
    <row r="264" spans="17:17">
      <c r="Q264"/>
    </row>
    <row r="265" spans="17:17">
      <c r="Q265"/>
    </row>
    <row r="266" spans="17:17">
      <c r="Q266"/>
    </row>
    <row r="267" spans="17:17">
      <c r="Q267"/>
    </row>
    <row r="268" spans="17:17">
      <c r="Q268"/>
    </row>
    <row r="269" spans="17:17">
      <c r="Q269"/>
    </row>
    <row r="270" spans="17:17">
      <c r="Q270"/>
    </row>
    <row r="271" spans="17:17">
      <c r="Q271"/>
    </row>
    <row r="272" spans="17:17">
      <c r="Q272"/>
    </row>
    <row r="273" spans="17:17">
      <c r="Q273"/>
    </row>
    <row r="274" spans="17:17">
      <c r="Q274"/>
    </row>
    <row r="275" spans="17:17">
      <c r="Q275"/>
    </row>
    <row r="276" spans="17:17">
      <c r="Q276"/>
    </row>
    <row r="277" spans="17:17">
      <c r="Q277"/>
    </row>
    <row r="278" spans="17:17">
      <c r="Q278"/>
    </row>
    <row r="279" spans="17:17">
      <c r="Q279"/>
    </row>
    <row r="280" spans="17:17">
      <c r="Q280"/>
    </row>
    <row r="281" spans="17:17">
      <c r="Q281"/>
    </row>
    <row r="282" spans="17:17">
      <c r="Q282"/>
    </row>
    <row r="283" spans="17:17">
      <c r="Q283"/>
    </row>
    <row r="284" spans="17:17">
      <c r="Q284"/>
    </row>
    <row r="285" spans="17:17">
      <c r="Q285"/>
    </row>
    <row r="286" spans="17:17">
      <c r="Q286"/>
    </row>
    <row r="287" spans="17:17">
      <c r="Q287"/>
    </row>
    <row r="288" spans="17:17">
      <c r="Q288"/>
    </row>
    <row r="289" spans="17:17">
      <c r="Q289"/>
    </row>
    <row r="290" spans="17:17">
      <c r="Q290"/>
    </row>
    <row r="291" spans="17:17">
      <c r="Q291"/>
    </row>
    <row r="292" spans="17:17">
      <c r="Q292"/>
    </row>
    <row r="293" spans="17:17">
      <c r="Q293"/>
    </row>
    <row r="294" spans="17:17">
      <c r="Q294"/>
    </row>
    <row r="295" spans="17:17">
      <c r="Q295"/>
    </row>
    <row r="296" spans="17:17">
      <c r="Q296"/>
    </row>
    <row r="297" spans="17:17">
      <c r="Q297"/>
    </row>
    <row r="298" spans="17:17">
      <c r="Q298"/>
    </row>
    <row r="299" spans="17:17">
      <c r="Q299"/>
    </row>
    <row r="300" spans="17:17">
      <c r="Q300"/>
    </row>
    <row r="301" spans="17:17">
      <c r="Q301"/>
    </row>
    <row r="302" spans="17:17">
      <c r="Q302"/>
    </row>
    <row r="303" spans="17:17">
      <c r="Q303"/>
    </row>
    <row r="304" spans="17:17">
      <c r="Q304"/>
    </row>
    <row r="305" spans="17:17">
      <c r="Q305"/>
    </row>
    <row r="306" spans="17:17">
      <c r="Q306"/>
    </row>
    <row r="307" spans="17:17">
      <c r="Q307"/>
    </row>
    <row r="308" spans="17:17">
      <c r="Q308"/>
    </row>
    <row r="309" spans="17:17">
      <c r="Q309"/>
    </row>
    <row r="310" spans="17:17">
      <c r="Q310"/>
    </row>
    <row r="311" spans="17:17">
      <c r="Q311"/>
    </row>
    <row r="312" spans="17:17">
      <c r="Q312"/>
    </row>
    <row r="313" spans="17:17">
      <c r="Q313"/>
    </row>
    <row r="314" spans="17:17">
      <c r="Q314"/>
    </row>
    <row r="315" spans="17:17">
      <c r="Q315"/>
    </row>
    <row r="316" spans="17:17">
      <c r="Q316"/>
    </row>
    <row r="317" spans="17:17">
      <c r="Q317"/>
    </row>
    <row r="318" spans="17:17">
      <c r="Q318"/>
    </row>
    <row r="319" spans="17:17">
      <c r="Q319"/>
    </row>
    <row r="320" spans="17:17">
      <c r="Q320"/>
    </row>
    <row r="321" spans="17:17">
      <c r="Q321"/>
    </row>
    <row r="322" spans="17:17">
      <c r="Q322"/>
    </row>
    <row r="323" spans="17:17">
      <c r="Q323"/>
    </row>
    <row r="324" spans="17:17">
      <c r="Q324"/>
    </row>
    <row r="325" spans="17:17">
      <c r="Q325"/>
    </row>
    <row r="326" spans="17:17">
      <c r="Q326"/>
    </row>
    <row r="327" spans="17:17">
      <c r="Q327"/>
    </row>
    <row r="328" spans="17:17">
      <c r="Q328"/>
    </row>
    <row r="329" spans="17:17">
      <c r="Q329"/>
    </row>
    <row r="330" spans="17:17">
      <c r="Q330"/>
    </row>
    <row r="331" spans="17:17">
      <c r="Q331"/>
    </row>
    <row r="332" spans="17:17">
      <c r="Q332"/>
    </row>
    <row r="333" spans="17:17">
      <c r="Q333"/>
    </row>
    <row r="334" spans="17:17">
      <c r="Q334"/>
    </row>
    <row r="335" spans="17:17">
      <c r="Q335"/>
    </row>
    <row r="336" spans="17:17">
      <c r="Q336"/>
    </row>
    <row r="337" spans="17:17">
      <c r="Q337"/>
    </row>
    <row r="338" spans="17:17">
      <c r="Q338"/>
    </row>
    <row r="339" spans="17:17">
      <c r="Q339"/>
    </row>
    <row r="340" spans="17:17">
      <c r="Q340"/>
    </row>
    <row r="341" spans="17:17">
      <c r="Q341"/>
    </row>
    <row r="342" spans="17:17">
      <c r="Q342"/>
    </row>
    <row r="343" spans="17:17">
      <c r="Q343"/>
    </row>
    <row r="344" spans="17:17">
      <c r="Q344"/>
    </row>
    <row r="345" spans="17:17">
      <c r="Q345"/>
    </row>
    <row r="346" spans="17:17">
      <c r="Q346"/>
    </row>
    <row r="347" spans="17:17">
      <c r="Q347"/>
    </row>
    <row r="348" spans="17:17">
      <c r="Q348"/>
    </row>
    <row r="349" spans="17:17">
      <c r="Q349"/>
    </row>
    <row r="350" spans="17:17">
      <c r="Q350"/>
    </row>
    <row r="351" spans="17:17">
      <c r="Q351"/>
    </row>
    <row r="352" spans="17:17">
      <c r="Q352"/>
    </row>
    <row r="353" spans="17:17">
      <c r="Q353"/>
    </row>
    <row r="354" spans="17:17">
      <c r="Q354"/>
    </row>
    <row r="355" spans="17:17">
      <c r="Q355"/>
    </row>
    <row r="356" spans="17:17">
      <c r="Q356"/>
    </row>
    <row r="357" spans="17:17">
      <c r="Q357"/>
    </row>
    <row r="358" spans="17:17">
      <c r="Q358"/>
    </row>
    <row r="359" spans="17:17">
      <c r="Q359"/>
    </row>
    <row r="360" spans="17:17">
      <c r="Q360"/>
    </row>
    <row r="361" spans="17:17">
      <c r="Q361"/>
    </row>
    <row r="362" spans="17:17">
      <c r="Q362"/>
    </row>
    <row r="363" spans="17:17">
      <c r="Q363"/>
    </row>
    <row r="364" spans="17:17">
      <c r="Q364"/>
    </row>
    <row r="365" spans="17:17">
      <c r="Q365"/>
    </row>
    <row r="366" spans="17:17">
      <c r="Q366"/>
    </row>
    <row r="367" spans="17:17">
      <c r="Q367"/>
    </row>
    <row r="368" spans="17:17">
      <c r="Q368"/>
    </row>
    <row r="369" spans="17:17">
      <c r="Q369"/>
    </row>
    <row r="370" spans="17:17">
      <c r="Q370"/>
    </row>
    <row r="371" spans="17:17">
      <c r="Q371"/>
    </row>
    <row r="372" spans="17:17">
      <c r="Q372"/>
    </row>
    <row r="373" spans="17:17">
      <c r="Q373"/>
    </row>
    <row r="374" spans="17:17">
      <c r="Q374"/>
    </row>
    <row r="375" spans="17:17">
      <c r="Q375"/>
    </row>
    <row r="376" spans="17:17">
      <c r="Q376"/>
    </row>
    <row r="377" spans="17:17">
      <c r="Q377"/>
    </row>
    <row r="378" spans="17:17">
      <c r="Q378"/>
    </row>
    <row r="379" spans="17:17">
      <c r="Q379"/>
    </row>
    <row r="380" spans="17:17">
      <c r="Q380"/>
    </row>
    <row r="381" spans="17:17">
      <c r="Q381"/>
    </row>
    <row r="382" spans="17:17">
      <c r="Q382"/>
    </row>
    <row r="383" spans="17:17">
      <c r="Q383"/>
    </row>
    <row r="384" spans="17:17">
      <c r="Q384"/>
    </row>
    <row r="385" spans="17:17">
      <c r="Q385"/>
    </row>
    <row r="386" spans="17:17">
      <c r="Q386"/>
    </row>
    <row r="387" spans="17:17">
      <c r="Q387"/>
    </row>
    <row r="388" spans="17:17">
      <c r="Q388"/>
    </row>
    <row r="389" spans="17:17">
      <c r="Q389"/>
    </row>
    <row r="390" spans="17:17">
      <c r="Q390"/>
    </row>
    <row r="391" spans="17:17">
      <c r="Q391"/>
    </row>
    <row r="392" spans="17:17">
      <c r="Q392"/>
    </row>
    <row r="393" spans="17:17">
      <c r="Q393"/>
    </row>
    <row r="394" spans="17:17">
      <c r="Q394"/>
    </row>
    <row r="395" spans="17:17">
      <c r="Q395"/>
    </row>
    <row r="396" spans="17:17">
      <c r="Q396"/>
    </row>
    <row r="397" spans="17:17">
      <c r="Q397"/>
    </row>
    <row r="398" spans="17:17">
      <c r="Q398"/>
    </row>
    <row r="399" spans="17:17">
      <c r="Q399"/>
    </row>
    <row r="400" spans="17:17">
      <c r="Q400"/>
    </row>
    <row r="401" spans="17:17">
      <c r="Q401"/>
    </row>
    <row r="402" spans="17:17">
      <c r="Q402"/>
    </row>
    <row r="403" spans="17:17">
      <c r="Q403"/>
    </row>
    <row r="404" spans="17:17">
      <c r="Q404"/>
    </row>
    <row r="405" spans="17:17">
      <c r="Q405"/>
    </row>
    <row r="406" spans="17:17">
      <c r="Q406"/>
    </row>
    <row r="407" spans="17:17">
      <c r="Q407"/>
    </row>
    <row r="408" spans="17:17">
      <c r="Q408"/>
    </row>
    <row r="409" spans="17:17">
      <c r="Q409"/>
    </row>
    <row r="410" spans="17:17">
      <c r="Q410"/>
    </row>
    <row r="411" spans="17:17">
      <c r="Q411"/>
    </row>
    <row r="412" spans="17:17">
      <c r="Q412"/>
    </row>
    <row r="413" spans="17:17">
      <c r="Q413"/>
    </row>
    <row r="414" spans="17:17">
      <c r="Q414"/>
    </row>
    <row r="415" spans="17:17">
      <c r="Q415"/>
    </row>
    <row r="416" spans="17:17">
      <c r="Q416"/>
    </row>
    <row r="417" spans="17:17">
      <c r="Q417"/>
    </row>
    <row r="418" spans="17:17">
      <c r="Q418"/>
    </row>
    <row r="419" spans="17:17">
      <c r="Q419"/>
    </row>
    <row r="420" spans="17:17">
      <c r="Q420"/>
    </row>
    <row r="421" spans="17:17">
      <c r="Q421"/>
    </row>
    <row r="422" spans="17:17">
      <c r="Q422"/>
    </row>
    <row r="423" spans="17:17">
      <c r="Q423"/>
    </row>
    <row r="424" spans="17:17">
      <c r="Q424"/>
    </row>
    <row r="425" spans="17:17">
      <c r="Q425"/>
    </row>
    <row r="426" spans="17:17">
      <c r="Q426"/>
    </row>
    <row r="427" spans="17:17">
      <c r="Q427"/>
    </row>
    <row r="428" spans="17:17">
      <c r="Q428"/>
    </row>
    <row r="429" spans="17:17">
      <c r="Q429"/>
    </row>
    <row r="430" spans="17:17">
      <c r="Q430"/>
    </row>
    <row r="431" spans="17:17">
      <c r="Q431"/>
    </row>
    <row r="432" spans="17:17">
      <c r="Q432"/>
    </row>
    <row r="433" spans="17:17">
      <c r="Q433"/>
    </row>
    <row r="434" spans="17:17">
      <c r="Q434"/>
    </row>
    <row r="435" spans="17:17">
      <c r="Q435"/>
    </row>
    <row r="436" spans="17:17">
      <c r="Q436"/>
    </row>
    <row r="437" spans="17:17">
      <c r="Q437"/>
    </row>
    <row r="438" spans="17:17">
      <c r="Q438"/>
    </row>
    <row r="439" spans="17:17">
      <c r="Q439"/>
    </row>
    <row r="440" spans="17:17">
      <c r="Q440"/>
    </row>
    <row r="441" spans="17:17">
      <c r="Q441"/>
    </row>
    <row r="442" spans="17:17">
      <c r="Q442"/>
    </row>
    <row r="443" spans="17:17">
      <c r="Q443"/>
    </row>
    <row r="444" spans="17:17">
      <c r="Q444"/>
    </row>
    <row r="445" spans="17:17">
      <c r="Q445"/>
    </row>
    <row r="446" spans="17:17">
      <c r="Q446"/>
    </row>
    <row r="447" spans="17:17">
      <c r="Q447"/>
    </row>
    <row r="448" spans="17:17">
      <c r="Q448"/>
    </row>
    <row r="449" spans="17:17">
      <c r="Q449"/>
    </row>
    <row r="450" spans="17:17">
      <c r="Q450"/>
    </row>
    <row r="451" spans="17:17">
      <c r="Q451"/>
    </row>
    <row r="452" spans="17:17">
      <c r="Q452"/>
    </row>
    <row r="453" spans="17:17">
      <c r="Q453"/>
    </row>
    <row r="454" spans="17:17">
      <c r="Q454"/>
    </row>
    <row r="455" spans="17:17">
      <c r="Q455"/>
    </row>
    <row r="456" spans="17:17">
      <c r="Q456"/>
    </row>
    <row r="457" spans="17:17">
      <c r="Q457"/>
    </row>
    <row r="458" spans="17:17">
      <c r="Q458"/>
    </row>
    <row r="459" spans="17:17">
      <c r="Q459"/>
    </row>
    <row r="460" spans="17:17">
      <c r="Q460"/>
    </row>
    <row r="461" spans="17:17">
      <c r="Q461"/>
    </row>
    <row r="462" spans="17:17">
      <c r="Q462"/>
    </row>
    <row r="463" spans="17:17">
      <c r="Q463"/>
    </row>
    <row r="464" spans="17:17">
      <c r="Q464"/>
    </row>
    <row r="465" spans="17:17">
      <c r="Q465"/>
    </row>
    <row r="466" spans="17:17">
      <c r="Q466"/>
    </row>
    <row r="467" spans="17:17">
      <c r="Q467"/>
    </row>
    <row r="468" spans="17:17">
      <c r="Q468"/>
    </row>
    <row r="469" spans="17:17">
      <c r="Q469"/>
    </row>
    <row r="470" spans="17:17">
      <c r="Q470"/>
    </row>
    <row r="471" spans="17:17">
      <c r="Q471"/>
    </row>
    <row r="472" spans="17:17">
      <c r="Q472"/>
    </row>
    <row r="473" spans="17:17">
      <c r="Q473"/>
    </row>
    <row r="474" spans="17:17">
      <c r="Q474"/>
    </row>
    <row r="475" spans="17:17">
      <c r="Q475"/>
    </row>
    <row r="476" spans="17:17">
      <c r="Q476"/>
    </row>
    <row r="477" spans="17:17">
      <c r="Q477"/>
    </row>
    <row r="478" spans="17:17">
      <c r="Q478"/>
    </row>
    <row r="479" spans="17:17">
      <c r="Q479"/>
    </row>
    <row r="480" spans="17:17">
      <c r="Q480"/>
    </row>
    <row r="481" spans="17:17">
      <c r="Q481"/>
    </row>
    <row r="482" spans="17:17">
      <c r="Q482"/>
    </row>
    <row r="483" spans="17:17">
      <c r="Q483"/>
    </row>
    <row r="484" spans="17:17">
      <c r="Q484"/>
    </row>
    <row r="485" spans="17:17">
      <c r="Q485"/>
    </row>
    <row r="486" spans="17:17">
      <c r="Q486"/>
    </row>
    <row r="487" spans="17:17">
      <c r="Q487"/>
    </row>
    <row r="488" spans="17:17">
      <c r="Q488"/>
    </row>
    <row r="489" spans="17:17">
      <c r="Q489"/>
    </row>
    <row r="490" spans="17:17">
      <c r="Q490"/>
    </row>
    <row r="491" spans="17:17">
      <c r="Q491"/>
    </row>
    <row r="492" spans="17:17">
      <c r="Q492"/>
    </row>
    <row r="493" spans="17:17">
      <c r="Q493"/>
    </row>
    <row r="494" spans="17:17">
      <c r="Q494"/>
    </row>
    <row r="495" spans="17:17">
      <c r="Q495"/>
    </row>
    <row r="496" spans="17:17">
      <c r="Q496"/>
    </row>
    <row r="497" spans="17:17">
      <c r="Q497"/>
    </row>
    <row r="498" spans="17:17">
      <c r="Q498"/>
    </row>
    <row r="499" spans="17:17">
      <c r="Q499"/>
    </row>
    <row r="500" spans="17:17">
      <c r="Q500"/>
    </row>
    <row r="501" spans="17:17">
      <c r="Q501"/>
    </row>
    <row r="502" spans="17:17">
      <c r="Q502"/>
    </row>
    <row r="503" spans="17:17">
      <c r="Q503"/>
    </row>
    <row r="504" spans="17:17">
      <c r="Q504"/>
    </row>
    <row r="505" spans="17:17">
      <c r="Q505"/>
    </row>
    <row r="506" spans="17:17">
      <c r="Q506"/>
    </row>
    <row r="507" spans="17:17">
      <c r="Q507"/>
    </row>
    <row r="508" spans="17:17">
      <c r="Q508"/>
    </row>
    <row r="509" spans="17:17">
      <c r="Q509"/>
    </row>
    <row r="510" spans="17:17">
      <c r="Q510"/>
    </row>
    <row r="511" spans="17:17">
      <c r="Q511"/>
    </row>
    <row r="512" spans="17:17">
      <c r="Q512"/>
    </row>
    <row r="513" spans="17:17">
      <c r="Q513"/>
    </row>
    <row r="514" spans="17:17">
      <c r="Q514"/>
    </row>
    <row r="515" spans="17:17">
      <c r="Q515"/>
    </row>
    <row r="516" spans="17:17">
      <c r="Q516"/>
    </row>
    <row r="517" spans="17:17">
      <c r="Q517"/>
    </row>
    <row r="518" spans="17:17">
      <c r="Q518"/>
    </row>
    <row r="519" spans="17:17">
      <c r="Q519"/>
    </row>
    <row r="520" spans="17:17">
      <c r="Q520"/>
    </row>
    <row r="521" spans="17:17">
      <c r="Q521"/>
    </row>
    <row r="522" spans="17:17">
      <c r="Q522"/>
    </row>
    <row r="523" spans="17:17">
      <c r="Q523"/>
    </row>
    <row r="524" spans="17:17">
      <c r="Q524"/>
    </row>
    <row r="525" spans="17:17">
      <c r="Q525"/>
    </row>
    <row r="526" spans="17:17">
      <c r="Q526"/>
    </row>
    <row r="527" spans="17:17">
      <c r="Q527"/>
    </row>
    <row r="528" spans="17:17">
      <c r="Q528"/>
    </row>
    <row r="529" spans="17:17">
      <c r="Q529"/>
    </row>
    <row r="530" spans="17:17">
      <c r="Q530"/>
    </row>
    <row r="531" spans="17:17">
      <c r="Q531"/>
    </row>
    <row r="532" spans="17:17">
      <c r="Q532"/>
    </row>
    <row r="533" spans="17:17">
      <c r="Q533"/>
    </row>
    <row r="534" spans="17:17">
      <c r="Q534"/>
    </row>
    <row r="535" spans="17:17">
      <c r="Q535"/>
    </row>
    <row r="536" spans="17:17">
      <c r="Q536"/>
    </row>
    <row r="537" spans="17:17">
      <c r="Q537"/>
    </row>
    <row r="538" spans="17:17">
      <c r="Q538"/>
    </row>
    <row r="539" spans="17:17">
      <c r="Q539"/>
    </row>
    <row r="540" spans="17:17">
      <c r="Q540"/>
    </row>
    <row r="541" spans="17:17">
      <c r="Q541"/>
    </row>
    <row r="542" spans="17:17">
      <c r="Q542"/>
    </row>
    <row r="543" spans="17:17">
      <c r="Q543"/>
    </row>
    <row r="544" spans="17:17">
      <c r="Q544"/>
    </row>
    <row r="545" spans="17:17">
      <c r="Q545"/>
    </row>
    <row r="546" spans="17:17">
      <c r="Q546"/>
    </row>
    <row r="547" spans="17:17">
      <c r="Q547"/>
    </row>
    <row r="548" spans="17:17">
      <c r="Q548"/>
    </row>
    <row r="549" spans="17:17">
      <c r="Q549"/>
    </row>
    <row r="550" spans="17:17">
      <c r="Q550"/>
    </row>
    <row r="551" spans="17:17">
      <c r="Q551"/>
    </row>
    <row r="552" spans="17:17">
      <c r="Q552"/>
    </row>
    <row r="553" spans="17:17">
      <c r="Q553"/>
    </row>
    <row r="554" spans="17:17">
      <c r="Q554"/>
    </row>
    <row r="555" spans="17:17">
      <c r="Q555"/>
    </row>
    <row r="556" spans="17:17">
      <c r="Q556"/>
    </row>
    <row r="557" spans="17:17">
      <c r="Q557"/>
    </row>
    <row r="558" spans="17:17">
      <c r="Q558"/>
    </row>
    <row r="559" spans="17:17">
      <c r="Q559"/>
    </row>
    <row r="560" spans="17:17">
      <c r="Q560"/>
    </row>
    <row r="561" spans="17:17">
      <c r="Q561"/>
    </row>
    <row r="562" spans="17:17">
      <c r="Q562"/>
    </row>
    <row r="563" spans="17:17">
      <c r="Q563"/>
    </row>
    <row r="564" spans="17:17">
      <c r="Q564"/>
    </row>
    <row r="565" spans="17:17">
      <c r="Q565"/>
    </row>
    <row r="566" spans="17:17">
      <c r="Q566"/>
    </row>
    <row r="567" spans="17:17">
      <c r="Q567"/>
    </row>
    <row r="568" spans="17:17">
      <c r="Q568"/>
    </row>
    <row r="569" spans="17:17">
      <c r="Q569"/>
    </row>
    <row r="570" spans="17:17">
      <c r="Q570"/>
    </row>
    <row r="571" spans="17:17">
      <c r="Q571"/>
    </row>
    <row r="572" spans="17:17">
      <c r="Q572"/>
    </row>
    <row r="573" spans="17:17">
      <c r="Q573"/>
    </row>
    <row r="574" spans="17:17">
      <c r="Q574"/>
    </row>
    <row r="575" spans="17:17">
      <c r="Q575"/>
    </row>
    <row r="576" spans="17:17">
      <c r="Q576"/>
    </row>
    <row r="577" spans="17:17">
      <c r="Q577"/>
    </row>
    <row r="578" spans="17:17">
      <c r="Q578"/>
    </row>
    <row r="579" spans="17:17">
      <c r="Q579"/>
    </row>
    <row r="580" spans="17:17">
      <c r="Q580"/>
    </row>
    <row r="581" spans="17:17">
      <c r="Q581"/>
    </row>
    <row r="582" spans="17:17">
      <c r="Q582"/>
    </row>
    <row r="583" spans="17:17">
      <c r="Q583"/>
    </row>
    <row r="584" spans="17:17">
      <c r="Q584"/>
    </row>
    <row r="585" spans="17:17">
      <c r="Q585"/>
    </row>
    <row r="586" spans="17:17">
      <c r="Q586"/>
    </row>
    <row r="587" spans="17:17">
      <c r="Q587"/>
    </row>
    <row r="588" spans="17:17">
      <c r="Q588"/>
    </row>
    <row r="589" spans="17:17">
      <c r="Q589"/>
    </row>
    <row r="590" spans="17:17">
      <c r="Q590"/>
    </row>
    <row r="591" spans="17:17">
      <c r="Q591"/>
    </row>
    <row r="592" spans="17:17">
      <c r="Q592"/>
    </row>
    <row r="593" spans="17:17">
      <c r="Q593"/>
    </row>
    <row r="594" spans="17:17">
      <c r="Q594"/>
    </row>
    <row r="595" spans="17:17">
      <c r="Q595"/>
    </row>
    <row r="596" spans="17:17">
      <c r="Q596"/>
    </row>
    <row r="597" spans="17:17">
      <c r="Q597"/>
    </row>
    <row r="598" spans="17:17">
      <c r="Q598"/>
    </row>
    <row r="599" spans="17:17">
      <c r="Q599"/>
    </row>
    <row r="600" spans="17:17">
      <c r="Q600"/>
    </row>
    <row r="601" spans="17:17">
      <c r="Q601"/>
    </row>
    <row r="602" spans="17:17">
      <c r="Q602"/>
    </row>
    <row r="603" spans="17:17">
      <c r="Q603"/>
    </row>
    <row r="604" spans="17:17">
      <c r="Q604"/>
    </row>
    <row r="605" spans="17:17">
      <c r="Q605"/>
    </row>
    <row r="606" spans="17:17">
      <c r="Q606"/>
    </row>
    <row r="607" spans="17:17">
      <c r="Q607"/>
    </row>
    <row r="608" spans="17:17">
      <c r="Q608"/>
    </row>
    <row r="609" spans="17:17">
      <c r="Q609"/>
    </row>
    <row r="610" spans="17:17">
      <c r="Q610"/>
    </row>
    <row r="611" spans="17:17">
      <c r="Q611"/>
    </row>
    <row r="612" spans="17:17">
      <c r="Q612"/>
    </row>
    <row r="613" spans="17:17">
      <c r="Q613"/>
    </row>
    <row r="614" spans="17:17">
      <c r="Q614"/>
    </row>
    <row r="615" spans="17:17">
      <c r="Q615"/>
    </row>
    <row r="616" spans="17:17">
      <c r="Q616"/>
    </row>
    <row r="617" spans="17:17">
      <c r="Q617"/>
    </row>
    <row r="618" spans="17:17">
      <c r="Q618"/>
    </row>
    <row r="619" spans="17:17">
      <c r="Q619"/>
    </row>
    <row r="620" spans="17:17">
      <c r="Q620"/>
    </row>
    <row r="621" spans="17:17">
      <c r="Q621"/>
    </row>
    <row r="622" spans="17:17">
      <c r="Q622"/>
    </row>
    <row r="623" spans="17:17">
      <c r="Q623"/>
    </row>
    <row r="624" spans="17:17">
      <c r="Q624"/>
    </row>
    <row r="625" spans="17:17">
      <c r="Q625"/>
    </row>
    <row r="626" spans="17:17">
      <c r="Q626"/>
    </row>
    <row r="627" spans="17:17">
      <c r="Q627"/>
    </row>
    <row r="628" spans="17:17">
      <c r="Q628"/>
    </row>
    <row r="629" spans="17:17">
      <c r="Q629"/>
    </row>
    <row r="630" spans="17:17">
      <c r="Q630"/>
    </row>
    <row r="631" spans="17:17">
      <c r="Q631"/>
    </row>
    <row r="632" spans="17:17">
      <c r="Q632"/>
    </row>
    <row r="633" spans="17:17">
      <c r="Q633"/>
    </row>
    <row r="634" spans="17:17">
      <c r="Q634"/>
    </row>
    <row r="635" spans="17:17">
      <c r="Q635"/>
    </row>
    <row r="636" spans="17:17">
      <c r="Q636"/>
    </row>
    <row r="637" spans="17:17">
      <c r="Q637"/>
    </row>
    <row r="638" spans="17:17">
      <c r="Q638"/>
    </row>
    <row r="639" spans="17:17">
      <c r="Q639"/>
    </row>
    <row r="640" spans="17:17">
      <c r="Q640"/>
    </row>
    <row r="641" spans="17:17">
      <c r="Q641"/>
    </row>
    <row r="642" spans="17:17">
      <c r="Q642"/>
    </row>
    <row r="643" spans="17:17">
      <c r="Q643"/>
    </row>
    <row r="644" spans="17:17">
      <c r="Q644"/>
    </row>
    <row r="645" spans="17:17">
      <c r="Q645"/>
    </row>
    <row r="646" spans="17:17">
      <c r="Q646"/>
    </row>
    <row r="647" spans="17:17">
      <c r="Q647"/>
    </row>
    <row r="648" spans="17:17">
      <c r="Q648"/>
    </row>
    <row r="649" spans="17:17">
      <c r="Q649"/>
    </row>
    <row r="650" spans="17:17">
      <c r="Q650"/>
    </row>
    <row r="651" spans="17:17">
      <c r="Q651"/>
    </row>
    <row r="652" spans="17:17">
      <c r="Q652"/>
    </row>
    <row r="653" spans="17:17">
      <c r="Q653"/>
    </row>
    <row r="654" spans="17:17">
      <c r="Q654"/>
    </row>
    <row r="655" spans="17:17">
      <c r="Q655"/>
    </row>
    <row r="656" spans="17:17">
      <c r="Q656"/>
    </row>
    <row r="657" spans="17:17">
      <c r="Q657"/>
    </row>
    <row r="658" spans="17:17">
      <c r="Q658"/>
    </row>
    <row r="659" spans="17:17">
      <c r="Q659"/>
    </row>
    <row r="660" spans="17:17">
      <c r="Q660"/>
    </row>
    <row r="661" spans="17:17">
      <c r="Q661"/>
    </row>
    <row r="662" spans="17:17">
      <c r="Q662"/>
    </row>
    <row r="663" spans="17:17">
      <c r="Q663"/>
    </row>
    <row r="664" spans="17:17">
      <c r="Q664"/>
    </row>
    <row r="665" spans="17:17">
      <c r="Q665"/>
    </row>
    <row r="666" spans="17:17">
      <c r="Q666"/>
    </row>
    <row r="667" spans="17:17">
      <c r="Q667"/>
    </row>
    <row r="668" spans="17:17">
      <c r="Q668"/>
    </row>
    <row r="669" spans="17:17">
      <c r="Q669"/>
    </row>
    <row r="670" spans="17:17">
      <c r="Q670"/>
    </row>
    <row r="671" spans="17:17">
      <c r="Q671"/>
    </row>
    <row r="672" spans="17:17">
      <c r="Q672"/>
    </row>
    <row r="673" spans="17:17">
      <c r="Q673"/>
    </row>
    <row r="674" spans="17:17">
      <c r="Q674"/>
    </row>
    <row r="675" spans="17:17">
      <c r="Q675"/>
    </row>
    <row r="676" spans="17:17">
      <c r="Q676"/>
    </row>
    <row r="677" spans="17:17">
      <c r="Q677"/>
    </row>
    <row r="678" spans="17:17">
      <c r="Q678"/>
    </row>
    <row r="679" spans="17:17">
      <c r="Q679"/>
    </row>
    <row r="680" spans="17:17">
      <c r="Q680"/>
    </row>
    <row r="681" spans="17:17">
      <c r="Q681"/>
    </row>
    <row r="682" spans="17:17">
      <c r="Q682"/>
    </row>
    <row r="683" spans="17:17">
      <c r="Q683"/>
    </row>
    <row r="684" spans="17:17">
      <c r="Q684"/>
    </row>
    <row r="685" spans="17:17">
      <c r="Q685"/>
    </row>
    <row r="686" spans="17:17">
      <c r="Q686"/>
    </row>
    <row r="687" spans="17:17">
      <c r="Q687"/>
    </row>
    <row r="688" spans="17:17">
      <c r="Q688"/>
    </row>
    <row r="689" spans="17:17">
      <c r="Q689"/>
    </row>
    <row r="690" spans="17:17">
      <c r="Q690"/>
    </row>
    <row r="691" spans="17:17">
      <c r="Q691"/>
    </row>
    <row r="692" spans="17:17">
      <c r="Q692"/>
    </row>
    <row r="693" spans="17:17">
      <c r="Q693"/>
    </row>
    <row r="694" spans="17:17">
      <c r="Q694"/>
    </row>
    <row r="695" spans="17:17">
      <c r="Q695"/>
    </row>
    <row r="696" spans="17:17">
      <c r="Q696"/>
    </row>
  </sheetData>
  <sortState ref="Q80:Q694">
    <sortCondition ref="Q80:Q694"/>
  </sortState>
  <mergeCells count="17">
    <mergeCell ref="AG77:AG78"/>
    <mergeCell ref="D48:D49"/>
    <mergeCell ref="AG49:AG50"/>
    <mergeCell ref="P48:P49"/>
    <mergeCell ref="BX18:CA18"/>
    <mergeCell ref="BO18:BR18"/>
    <mergeCell ref="AG16:AG17"/>
    <mergeCell ref="AG15:AI15"/>
    <mergeCell ref="D1:W1"/>
    <mergeCell ref="D17:D18"/>
    <mergeCell ref="P17:P18"/>
    <mergeCell ref="I12:J12"/>
    <mergeCell ref="I13:J14"/>
    <mergeCell ref="I9:J10"/>
    <mergeCell ref="I5:J6"/>
    <mergeCell ref="I4:J4"/>
    <mergeCell ref="I8:J8"/>
  </mergeCells>
  <conditionalFormatting sqref="I5:J6">
    <cfRule type="cellIs" dxfId="24" priority="4" operator="between">
      <formula>$I$13-0.050001</formula>
      <formula>$I$13-100</formula>
    </cfRule>
    <cfRule type="cellIs" dxfId="23" priority="5" operator="between">
      <formula>$I$13-0.001</formula>
      <formula>$I$13-5</formula>
    </cfRule>
    <cfRule type="cellIs" dxfId="22" priority="6" operator="greaterThanOrEqual">
      <formula>$I$13</formula>
    </cfRule>
  </conditionalFormatting>
  <conditionalFormatting sqref="I9:J10">
    <cfRule type="cellIs" dxfId="21" priority="1" operator="between">
      <formula>$I$13-0.050001</formula>
      <formula>$I$13-100</formula>
    </cfRule>
    <cfRule type="cellIs" dxfId="20" priority="2" operator="between">
      <formula>$I$13-0.001</formula>
      <formula>$I$13-5</formula>
    </cfRule>
    <cfRule type="cellIs" dxfId="19" priority="3" operator="greaterThanOrEqual">
      <formula>$I$13</formula>
    </cfRule>
  </conditionalFormatting>
  <printOptions horizontalCentered="1" verticalCentered="1"/>
  <pageMargins left="0" right="0" top="0" bottom="0" header="0" footer="0"/>
  <pageSetup scale="37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AB94"/>
  <sheetViews>
    <sheetView showGridLines="0" showZeros="0" topLeftCell="A2" zoomScale="80" zoomScaleNormal="80" workbookViewId="0">
      <pane xSplit="1" ySplit="19" topLeftCell="B21" activePane="bottomRight" state="frozen"/>
      <selection activeCell="A2" sqref="A2"/>
      <selection pane="topRight" activeCell="B2" sqref="B2"/>
      <selection pane="bottomLeft" activeCell="A21" sqref="A21"/>
      <selection pane="bottomRight" activeCell="A17" sqref="A17"/>
    </sheetView>
  </sheetViews>
  <sheetFormatPr defaultRowHeight="13.2"/>
  <cols>
    <col min="1" max="1" width="29.44140625" customWidth="1"/>
    <col min="2" max="20" width="16.77734375" customWidth="1"/>
    <col min="21" max="22" width="25.5546875" customWidth="1"/>
    <col min="23" max="23" width="25.77734375" bestFit="1" customWidth="1"/>
    <col min="24" max="24" width="26.21875" bestFit="1" customWidth="1"/>
    <col min="25" max="25" width="16.77734375" bestFit="1" customWidth="1"/>
    <col min="26" max="26" width="25.77734375" bestFit="1" customWidth="1"/>
    <col min="27" max="27" width="26.21875" bestFit="1" customWidth="1"/>
    <col min="28" max="28" width="16.77734375" bestFit="1" customWidth="1"/>
    <col min="29" max="29" width="25.77734375" bestFit="1" customWidth="1"/>
    <col min="30" max="30" width="26.21875" bestFit="1" customWidth="1"/>
    <col min="31" max="31" width="16.77734375" bestFit="1" customWidth="1"/>
    <col min="32" max="32" width="25.77734375" bestFit="1" customWidth="1"/>
    <col min="33" max="33" width="26.21875" bestFit="1" customWidth="1"/>
    <col min="34" max="34" width="16.77734375" bestFit="1" customWidth="1"/>
    <col min="35" max="35" width="25.77734375" bestFit="1" customWidth="1"/>
    <col min="36" max="36" width="26.21875" bestFit="1" customWidth="1"/>
    <col min="37" max="37" width="16.77734375" bestFit="1" customWidth="1"/>
    <col min="38" max="38" width="24.77734375" bestFit="1" customWidth="1"/>
    <col min="39" max="39" width="25.44140625" bestFit="1" customWidth="1"/>
    <col min="40" max="40" width="18.44140625" bestFit="1" customWidth="1"/>
  </cols>
  <sheetData>
    <row r="1" spans="1:23" ht="31.5" customHeight="1">
      <c r="A1" s="2"/>
      <c r="B1" s="2"/>
      <c r="D1" s="4"/>
      <c r="E1" s="6" t="s">
        <v>347</v>
      </c>
      <c r="F1" s="2"/>
      <c r="G1" s="2"/>
      <c r="H1" s="2"/>
      <c r="I1" s="2"/>
      <c r="J1" s="2"/>
      <c r="K1" s="2"/>
      <c r="L1" s="2"/>
      <c r="M1" s="2"/>
      <c r="N1" s="2"/>
      <c r="O1" s="2"/>
    </row>
    <row r="2" spans="1:23" ht="16.5" customHeight="1">
      <c r="A2" s="2"/>
      <c r="B2" s="2"/>
      <c r="D2" s="4"/>
      <c r="E2" s="6"/>
      <c r="F2" s="2"/>
      <c r="G2" s="2"/>
      <c r="H2" s="2"/>
      <c r="I2" s="2"/>
      <c r="J2" s="2"/>
      <c r="K2" s="2"/>
      <c r="L2" s="2"/>
      <c r="M2" s="2"/>
      <c r="N2" s="2"/>
      <c r="O2" s="2"/>
      <c r="V2" s="7" t="s">
        <v>356</v>
      </c>
      <c r="W2" s="8" t="s">
        <v>338</v>
      </c>
    </row>
    <row r="3" spans="1:23" ht="17.25" hidden="1" customHeight="1">
      <c r="A3" s="7" t="s">
        <v>355</v>
      </c>
      <c r="B3" s="8" t="s">
        <v>2358</v>
      </c>
      <c r="D3" s="7" t="s">
        <v>377</v>
      </c>
      <c r="E3" s="8" t="s">
        <v>354</v>
      </c>
      <c r="G3" s="7" t="s">
        <v>483</v>
      </c>
      <c r="H3" s="8" t="s">
        <v>354</v>
      </c>
      <c r="J3" s="5" t="s">
        <v>236</v>
      </c>
      <c r="K3" s="13" t="s">
        <v>3</v>
      </c>
      <c r="M3" s="5" t="s">
        <v>370</v>
      </c>
      <c r="N3" s="12" t="s">
        <v>3</v>
      </c>
      <c r="P3" s="5" t="s">
        <v>481</v>
      </c>
      <c r="Q3" s="12" t="s">
        <v>3</v>
      </c>
      <c r="S3" t="s">
        <v>479</v>
      </c>
      <c r="T3" t="s">
        <v>3</v>
      </c>
      <c r="V3" s="7" t="s">
        <v>357</v>
      </c>
      <c r="W3" s="8" t="s">
        <v>358</v>
      </c>
    </row>
    <row r="4" spans="1:23" ht="17.25" hidden="1" customHeight="1">
      <c r="A4" s="7" t="s">
        <v>236</v>
      </c>
      <c r="B4" s="8" t="s">
        <v>354</v>
      </c>
      <c r="D4" s="7" t="s">
        <v>370</v>
      </c>
      <c r="E4" s="8" t="s">
        <v>354</v>
      </c>
      <c r="G4" s="7" t="s">
        <v>494</v>
      </c>
      <c r="H4" s="8" t="s">
        <v>354</v>
      </c>
      <c r="J4" s="5" t="s">
        <v>369</v>
      </c>
      <c r="K4" s="13" t="s">
        <v>3</v>
      </c>
      <c r="M4" s="5" t="s">
        <v>115</v>
      </c>
      <c r="N4" s="12" t="s">
        <v>3</v>
      </c>
      <c r="P4" s="5" t="s">
        <v>26</v>
      </c>
      <c r="Q4" s="12" t="s">
        <v>3</v>
      </c>
      <c r="S4" t="s">
        <v>483</v>
      </c>
      <c r="T4" t="s">
        <v>1151</v>
      </c>
      <c r="V4" s="7" t="s">
        <v>359</v>
      </c>
      <c r="W4" s="8" t="s">
        <v>2365</v>
      </c>
    </row>
    <row r="5" spans="1:23" ht="17.25" hidden="1" customHeight="1">
      <c r="A5" s="7" t="s">
        <v>369</v>
      </c>
      <c r="B5" s="8" t="s">
        <v>354</v>
      </c>
      <c r="D5" s="7" t="s">
        <v>115</v>
      </c>
      <c r="E5" s="8" t="s">
        <v>354</v>
      </c>
      <c r="G5" s="3"/>
      <c r="H5" s="10"/>
      <c r="J5" s="5" t="s">
        <v>196</v>
      </c>
      <c r="K5" s="12" t="s">
        <v>3</v>
      </c>
      <c r="M5" s="5" t="s">
        <v>213</v>
      </c>
      <c r="N5" s="12" t="s">
        <v>3</v>
      </c>
      <c r="P5" s="5" t="s">
        <v>22</v>
      </c>
      <c r="Q5" s="12" t="s">
        <v>3</v>
      </c>
      <c r="S5" t="s">
        <v>498</v>
      </c>
      <c r="T5" t="s">
        <v>3</v>
      </c>
      <c r="V5" s="7" t="s">
        <v>360</v>
      </c>
      <c r="W5" s="8" t="s">
        <v>2366</v>
      </c>
    </row>
    <row r="6" spans="1:23" ht="17.25" hidden="1" customHeight="1">
      <c r="A6" s="7" t="s">
        <v>196</v>
      </c>
      <c r="B6" s="8" t="s">
        <v>354</v>
      </c>
      <c r="D6" s="7" t="s">
        <v>213</v>
      </c>
      <c r="E6" s="8" t="s">
        <v>354</v>
      </c>
      <c r="G6" s="7" t="s">
        <v>22</v>
      </c>
      <c r="H6" s="8" t="s">
        <v>354</v>
      </c>
      <c r="J6" s="5" t="s">
        <v>199</v>
      </c>
      <c r="K6" s="12" t="s">
        <v>3</v>
      </c>
      <c r="M6" s="5" t="s">
        <v>380</v>
      </c>
      <c r="N6" s="12" t="s">
        <v>3</v>
      </c>
      <c r="P6" s="5" t="s">
        <v>202</v>
      </c>
      <c r="Q6" s="12" t="s">
        <v>3</v>
      </c>
      <c r="S6" t="s">
        <v>502</v>
      </c>
      <c r="T6" t="s">
        <v>3</v>
      </c>
    </row>
    <row r="7" spans="1:23" ht="15.6" hidden="1">
      <c r="A7" s="7" t="s">
        <v>199</v>
      </c>
      <c r="B7" s="8" t="s">
        <v>354</v>
      </c>
      <c r="D7" s="7" t="s">
        <v>380</v>
      </c>
      <c r="E7" s="8" t="s">
        <v>354</v>
      </c>
      <c r="G7" s="7" t="s">
        <v>202</v>
      </c>
      <c r="H7" s="8" t="s">
        <v>354</v>
      </c>
      <c r="J7" s="5" t="s">
        <v>375</v>
      </c>
      <c r="K7" s="12" t="s">
        <v>3</v>
      </c>
      <c r="M7" s="5" t="s">
        <v>381</v>
      </c>
      <c r="N7" s="12" t="s">
        <v>3</v>
      </c>
      <c r="P7" s="5" t="s">
        <v>78</v>
      </c>
      <c r="Q7" s="12" t="s">
        <v>3</v>
      </c>
      <c r="S7" t="s">
        <v>523</v>
      </c>
      <c r="T7" t="s">
        <v>3</v>
      </c>
    </row>
    <row r="8" spans="1:23" ht="26.4" hidden="1">
      <c r="A8" s="7" t="s">
        <v>375</v>
      </c>
      <c r="B8" s="8" t="s">
        <v>354</v>
      </c>
      <c r="D8" s="7" t="s">
        <v>381</v>
      </c>
      <c r="E8" s="8" t="s">
        <v>354</v>
      </c>
      <c r="G8" s="7" t="s">
        <v>78</v>
      </c>
      <c r="H8" s="8" t="s">
        <v>354</v>
      </c>
      <c r="J8" s="5" t="s">
        <v>371</v>
      </c>
      <c r="K8" s="12" t="s">
        <v>3</v>
      </c>
      <c r="M8" s="5" t="s">
        <v>10</v>
      </c>
      <c r="N8" s="12" t="s">
        <v>3</v>
      </c>
      <c r="P8" s="5" t="s">
        <v>227</v>
      </c>
      <c r="Q8" s="12" t="s">
        <v>3</v>
      </c>
    </row>
    <row r="9" spans="1:23" ht="26.4" hidden="1">
      <c r="A9" s="7" t="s">
        <v>371</v>
      </c>
      <c r="B9" s="8" t="s">
        <v>354</v>
      </c>
      <c r="D9" s="7" t="s">
        <v>470</v>
      </c>
      <c r="E9" s="8" t="s">
        <v>354</v>
      </c>
      <c r="G9" s="7" t="s">
        <v>373</v>
      </c>
      <c r="H9" s="8" t="s">
        <v>354</v>
      </c>
      <c r="J9" s="5" t="s">
        <v>379</v>
      </c>
      <c r="K9" s="12" t="s">
        <v>3</v>
      </c>
      <c r="M9" s="5" t="s">
        <v>220</v>
      </c>
      <c r="N9" s="12" t="s">
        <v>3</v>
      </c>
      <c r="P9" s="5" t="s">
        <v>347</v>
      </c>
      <c r="Q9" s="14" t="s">
        <v>533</v>
      </c>
    </row>
    <row r="10" spans="1:23" ht="26.4" hidden="1">
      <c r="A10" s="7" t="s">
        <v>374</v>
      </c>
      <c r="B10" s="8" t="s">
        <v>354</v>
      </c>
      <c r="D10" s="7" t="s">
        <v>220</v>
      </c>
      <c r="E10" s="8" t="s">
        <v>354</v>
      </c>
      <c r="J10" s="5" t="s">
        <v>401</v>
      </c>
      <c r="K10" s="12" t="s">
        <v>3</v>
      </c>
      <c r="M10" s="5" t="s">
        <v>33</v>
      </c>
      <c r="N10" s="12" t="s">
        <v>3</v>
      </c>
      <c r="P10" s="7" t="s">
        <v>247</v>
      </c>
      <c r="Q10" s="8" t="s">
        <v>353</v>
      </c>
    </row>
    <row r="11" spans="1:23" ht="26.4" hidden="1">
      <c r="A11" s="7" t="s">
        <v>401</v>
      </c>
      <c r="B11" s="8" t="s">
        <v>354</v>
      </c>
      <c r="D11" s="7" t="s">
        <v>33</v>
      </c>
      <c r="E11" s="8" t="s">
        <v>354</v>
      </c>
      <c r="J11" s="5" t="s">
        <v>377</v>
      </c>
      <c r="K11" s="12" t="s">
        <v>3</v>
      </c>
      <c r="M11" s="5" t="s">
        <v>372</v>
      </c>
      <c r="N11" s="12" t="s">
        <v>3</v>
      </c>
      <c r="P11" s="5" t="s">
        <v>470</v>
      </c>
      <c r="Q11" s="12" t="s">
        <v>3</v>
      </c>
    </row>
    <row r="12" spans="1:23" hidden="1"/>
    <row r="13" spans="1:23" hidden="1">
      <c r="A13" s="3"/>
    </row>
    <row r="14" spans="1:23" hidden="1">
      <c r="C14" s="3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</row>
    <row r="15" spans="1:23" hidden="1"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spans="1:23" hidden="1">
      <c r="A16" s="10"/>
      <c r="B16" s="10"/>
      <c r="C16" s="10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6">
      <c r="A17" s="2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6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</row>
    <row r="19" spans="1:26" ht="52.8">
      <c r="A19" s="33" t="s">
        <v>3</v>
      </c>
      <c r="B19" s="34" t="s">
        <v>981</v>
      </c>
      <c r="C19" s="34" t="s">
        <v>982</v>
      </c>
      <c r="D19" s="34" t="s">
        <v>983</v>
      </c>
      <c r="E19" s="34" t="s">
        <v>984</v>
      </c>
      <c r="F19" s="34" t="s">
        <v>240</v>
      </c>
      <c r="G19" s="34" t="s">
        <v>985</v>
      </c>
      <c r="H19" s="34" t="s">
        <v>986</v>
      </c>
      <c r="I19" s="34" t="s">
        <v>987</v>
      </c>
      <c r="J19" s="34" t="s">
        <v>988</v>
      </c>
      <c r="K19" s="34" t="s">
        <v>989</v>
      </c>
      <c r="L19" s="34" t="s">
        <v>990</v>
      </c>
      <c r="M19" s="34" t="s">
        <v>991</v>
      </c>
      <c r="N19" s="34" t="s">
        <v>992</v>
      </c>
      <c r="O19" s="34" t="s">
        <v>993</v>
      </c>
      <c r="P19" s="34" t="s">
        <v>994</v>
      </c>
      <c r="Q19" s="34" t="s">
        <v>995</v>
      </c>
      <c r="R19" s="34" t="s">
        <v>996</v>
      </c>
      <c r="S19" s="34"/>
      <c r="T19" s="34"/>
    </row>
    <row r="20" spans="1:26" ht="15">
      <c r="A20" s="33" t="s">
        <v>483</v>
      </c>
      <c r="B20" s="26" t="s">
        <v>997</v>
      </c>
      <c r="C20" s="26" t="s">
        <v>997</v>
      </c>
      <c r="D20" s="26" t="s">
        <v>997</v>
      </c>
      <c r="E20" s="26" t="s">
        <v>997</v>
      </c>
      <c r="F20" s="26" t="s">
        <v>997</v>
      </c>
      <c r="G20" s="26" t="s">
        <v>997</v>
      </c>
      <c r="H20" s="26" t="s">
        <v>997</v>
      </c>
      <c r="I20" s="26" t="s">
        <v>1155</v>
      </c>
      <c r="J20" s="26" t="s">
        <v>997</v>
      </c>
      <c r="K20" s="26" t="s">
        <v>1155</v>
      </c>
      <c r="L20" s="26" t="s">
        <v>997</v>
      </c>
      <c r="M20" s="26" t="s">
        <v>1155</v>
      </c>
      <c r="N20" s="26" t="s">
        <v>997</v>
      </c>
      <c r="O20" s="26" t="s">
        <v>997</v>
      </c>
      <c r="P20" s="26" t="s">
        <v>3</v>
      </c>
      <c r="Q20" s="26" t="s">
        <v>3</v>
      </c>
      <c r="R20" s="26" t="s">
        <v>3</v>
      </c>
      <c r="S20" s="26"/>
      <c r="T20" s="26"/>
    </row>
    <row r="21" spans="1:26" ht="15.6">
      <c r="A21" s="11" t="s">
        <v>532</v>
      </c>
      <c r="B21" s="28">
        <v>641754.59</v>
      </c>
      <c r="C21" s="28">
        <v>756366.65</v>
      </c>
      <c r="D21" s="28">
        <v>34452.300000000003</v>
      </c>
      <c r="E21" s="28">
        <v>2238458.63</v>
      </c>
      <c r="F21" s="28">
        <v>2210202.96</v>
      </c>
      <c r="G21" s="28">
        <v>9362463.8399999999</v>
      </c>
      <c r="H21" s="28">
        <v>12495000</v>
      </c>
      <c r="I21" s="28">
        <v>0.74929682593000002</v>
      </c>
      <c r="J21" s="28">
        <v>13811125.43</v>
      </c>
      <c r="K21" s="28">
        <v>1.1053321672659999</v>
      </c>
      <c r="L21" s="28">
        <v>14601944.380000001</v>
      </c>
      <c r="M21" s="28">
        <v>1.1686229995990001</v>
      </c>
      <c r="N21" s="29">
        <v>160517.67000000001</v>
      </c>
      <c r="O21" s="29">
        <v>561626.81999999995</v>
      </c>
      <c r="P21" s="29">
        <v>0</v>
      </c>
      <c r="Q21" s="29">
        <v>421320.21</v>
      </c>
      <c r="R21" s="29">
        <v>0</v>
      </c>
      <c r="S21" s="29"/>
      <c r="T21" s="29"/>
      <c r="Z21" s="20">
        <v>1889.97882</v>
      </c>
    </row>
    <row r="22" spans="1:26" ht="15.6">
      <c r="A22" s="11" t="s">
        <v>536</v>
      </c>
      <c r="B22" s="28">
        <v>5770183.6399999997</v>
      </c>
      <c r="C22" s="28">
        <v>241155.03</v>
      </c>
      <c r="D22" s="28">
        <v>239756.05</v>
      </c>
      <c r="E22" s="28">
        <v>2265426.8199999998</v>
      </c>
      <c r="F22" s="28">
        <v>2393690.41</v>
      </c>
      <c r="G22" s="28">
        <v>8367453.8899999997</v>
      </c>
      <c r="H22" s="28">
        <v>13684000</v>
      </c>
      <c r="I22" s="42">
        <v>0.61147719161000003</v>
      </c>
      <c r="J22" s="28">
        <v>13026571.119999999</v>
      </c>
      <c r="K22" s="42">
        <v>0.95195638117500003</v>
      </c>
      <c r="L22" s="28">
        <v>13507482.199999999</v>
      </c>
      <c r="M22" s="42">
        <v>0.98710042385200003</v>
      </c>
      <c r="N22" s="29">
        <v>412623.47</v>
      </c>
      <c r="O22" s="29">
        <v>161320.95999999999</v>
      </c>
      <c r="P22" s="29">
        <v>0</v>
      </c>
      <c r="Q22" s="29">
        <v>52882.38</v>
      </c>
      <c r="R22" s="29">
        <v>0</v>
      </c>
      <c r="S22" s="29"/>
      <c r="T22" s="29"/>
      <c r="Z22" s="20">
        <v>1338.0084999999999</v>
      </c>
    </row>
    <row r="23" spans="1:26" ht="15.6">
      <c r="A23" s="11" t="s">
        <v>534</v>
      </c>
      <c r="B23" s="28">
        <v>676639.04</v>
      </c>
      <c r="C23" s="28">
        <v>455346.34</v>
      </c>
      <c r="D23" s="28">
        <v>1861.81</v>
      </c>
      <c r="E23" s="28">
        <v>1336203.23</v>
      </c>
      <c r="F23" s="28">
        <v>1356951.62</v>
      </c>
      <c r="G23" s="28">
        <v>4395922.0999999996</v>
      </c>
      <c r="H23" s="28">
        <v>8236000</v>
      </c>
      <c r="I23" s="42">
        <v>0.53374479115999995</v>
      </c>
      <c r="J23" s="28">
        <v>7089076.9500000002</v>
      </c>
      <c r="K23" s="42">
        <v>0.86074270883899995</v>
      </c>
      <c r="L23" s="28">
        <v>7546285.0999999996</v>
      </c>
      <c r="M23" s="42">
        <v>0.91625608304999995</v>
      </c>
      <c r="N23" s="29">
        <v>1958702.77</v>
      </c>
      <c r="O23" s="29">
        <v>813698.42</v>
      </c>
      <c r="P23" s="29">
        <v>0</v>
      </c>
      <c r="Q23" s="29">
        <v>260326.55</v>
      </c>
      <c r="R23" s="29">
        <v>125.21</v>
      </c>
      <c r="S23" s="29"/>
      <c r="T23" s="29"/>
      <c r="Z23" s="20">
        <v>751.10701000000006</v>
      </c>
    </row>
    <row r="24" spans="1:26" ht="15.6">
      <c r="A24" s="11" t="s">
        <v>544</v>
      </c>
      <c r="B24" s="28">
        <v>517063.75</v>
      </c>
      <c r="C24" s="28">
        <v>75691.62</v>
      </c>
      <c r="D24" s="28">
        <v>5597.4</v>
      </c>
      <c r="E24" s="28">
        <v>1051999.19</v>
      </c>
      <c r="F24" s="28">
        <v>277763.52</v>
      </c>
      <c r="G24" s="28">
        <v>3164212.76</v>
      </c>
      <c r="H24" s="28">
        <v>5194000</v>
      </c>
      <c r="I24" s="42">
        <v>0.60920538313399997</v>
      </c>
      <c r="J24" s="28">
        <v>4493975.47</v>
      </c>
      <c r="K24" s="42">
        <v>0.86522438775499999</v>
      </c>
      <c r="L24" s="28">
        <v>4575264.49</v>
      </c>
      <c r="M24" s="42">
        <v>0.880874949942</v>
      </c>
      <c r="N24" s="29">
        <v>30151.96</v>
      </c>
      <c r="O24" s="29">
        <v>16985.38</v>
      </c>
      <c r="P24" s="29">
        <v>0</v>
      </c>
      <c r="Q24" s="29">
        <v>5806.83</v>
      </c>
      <c r="R24" s="29">
        <v>0</v>
      </c>
      <c r="S24" s="29"/>
      <c r="T24" s="29"/>
      <c r="Z24" s="20">
        <v>72.501999999999995</v>
      </c>
    </row>
    <row r="25" spans="1:26" ht="15.6">
      <c r="A25" s="11" t="s">
        <v>535</v>
      </c>
      <c r="B25" s="28">
        <v>1009188.48</v>
      </c>
      <c r="C25" s="28">
        <v>6937.84</v>
      </c>
      <c r="D25" s="28">
        <v>10359.24</v>
      </c>
      <c r="E25" s="28">
        <v>220418.57</v>
      </c>
      <c r="F25" s="28">
        <v>177563.34</v>
      </c>
      <c r="G25" s="28">
        <v>2084859.62</v>
      </c>
      <c r="H25" s="28">
        <v>893000</v>
      </c>
      <c r="I25" s="42">
        <v>2.3346692273229999</v>
      </c>
      <c r="J25" s="28">
        <v>2482841.5299999998</v>
      </c>
      <c r="K25" s="42">
        <v>2.7803376595740001</v>
      </c>
      <c r="L25" s="28">
        <v>2500138.61</v>
      </c>
      <c r="M25" s="42">
        <v>2.799707290033</v>
      </c>
      <c r="N25" s="29">
        <v>0</v>
      </c>
      <c r="O25" s="29">
        <v>123197.12</v>
      </c>
      <c r="P25" s="29">
        <v>0</v>
      </c>
      <c r="Q25" s="29">
        <v>56685.15</v>
      </c>
      <c r="R25" s="29">
        <v>0</v>
      </c>
      <c r="S25" s="29"/>
      <c r="T25" s="29"/>
      <c r="Z25" s="20">
        <v>88.129010000000008</v>
      </c>
    </row>
    <row r="26" spans="1:26" ht="15.6">
      <c r="A26" s="11" t="s">
        <v>546</v>
      </c>
      <c r="B26" s="28">
        <v>610733</v>
      </c>
      <c r="C26" s="28">
        <v>190652.32</v>
      </c>
      <c r="D26" s="28">
        <v>0</v>
      </c>
      <c r="E26" s="28">
        <v>281949.8</v>
      </c>
      <c r="F26" s="28">
        <v>182724</v>
      </c>
      <c r="G26" s="28">
        <v>929937.9</v>
      </c>
      <c r="H26" s="28">
        <v>1218000</v>
      </c>
      <c r="I26" s="42">
        <v>0.76349581280699996</v>
      </c>
      <c r="J26" s="28">
        <v>1394611.7</v>
      </c>
      <c r="K26" s="42">
        <v>1.14500139573</v>
      </c>
      <c r="L26" s="28">
        <v>1585264.02</v>
      </c>
      <c r="M26" s="42">
        <v>1.3015303940880001</v>
      </c>
      <c r="N26" s="29">
        <v>887030</v>
      </c>
      <c r="O26" s="29">
        <v>94076</v>
      </c>
      <c r="P26" s="29">
        <v>0</v>
      </c>
      <c r="Q26" s="29">
        <v>0</v>
      </c>
      <c r="R26" s="29">
        <v>0</v>
      </c>
      <c r="S26" s="29"/>
      <c r="T26" s="29"/>
      <c r="Z26" s="20">
        <v>331.51267999999999</v>
      </c>
    </row>
    <row r="27" spans="1:26" ht="15.6">
      <c r="A27" s="11" t="s">
        <v>960</v>
      </c>
      <c r="B27" s="28">
        <v>1278.72</v>
      </c>
      <c r="C27" s="28">
        <v>0</v>
      </c>
      <c r="D27" s="28">
        <v>0</v>
      </c>
      <c r="E27" s="28">
        <v>797863.02</v>
      </c>
      <c r="F27" s="28">
        <v>58742.58</v>
      </c>
      <c r="G27" s="28">
        <v>11056.29</v>
      </c>
      <c r="H27" s="28">
        <v>2911000</v>
      </c>
      <c r="I27" s="42">
        <v>3.7981071789999999E-3</v>
      </c>
      <c r="J27" s="28">
        <v>867661.89</v>
      </c>
      <c r="K27" s="42">
        <v>0.29806317073100003</v>
      </c>
      <c r="L27" s="28">
        <v>867661.89</v>
      </c>
      <c r="M27" s="42">
        <v>0.29806317073100003</v>
      </c>
      <c r="N27" s="29">
        <v>0</v>
      </c>
      <c r="O27" s="29">
        <v>0</v>
      </c>
      <c r="P27" s="29">
        <v>0</v>
      </c>
      <c r="Q27" s="29">
        <v>132480</v>
      </c>
      <c r="R27" s="29">
        <v>0</v>
      </c>
      <c r="S27" s="29"/>
      <c r="T27" s="29"/>
      <c r="Z27" s="20">
        <v>177.06789999999998</v>
      </c>
    </row>
    <row r="28" spans="1:26" ht="15.6">
      <c r="A28" s="11" t="s">
        <v>538</v>
      </c>
      <c r="B28" s="28">
        <v>183148.94</v>
      </c>
      <c r="C28" s="28">
        <v>98808.24</v>
      </c>
      <c r="D28" s="28">
        <v>140</v>
      </c>
      <c r="E28" s="28">
        <v>236515.51</v>
      </c>
      <c r="F28" s="28">
        <v>3589</v>
      </c>
      <c r="G28" s="28">
        <v>340009.15</v>
      </c>
      <c r="H28" s="28">
        <v>773000</v>
      </c>
      <c r="I28" s="42">
        <v>0.43985659767099999</v>
      </c>
      <c r="J28" s="28">
        <v>580113.66</v>
      </c>
      <c r="K28" s="42">
        <v>0.750470452781</v>
      </c>
      <c r="L28" s="28">
        <v>679061.9</v>
      </c>
      <c r="M28" s="42">
        <v>0.87847593790400003</v>
      </c>
      <c r="N28" s="29">
        <v>4812</v>
      </c>
      <c r="O28" s="29">
        <v>14028</v>
      </c>
      <c r="P28" s="29">
        <v>0</v>
      </c>
      <c r="Q28" s="29">
        <v>3239.9</v>
      </c>
      <c r="R28" s="29">
        <v>0</v>
      </c>
      <c r="S28" s="29"/>
      <c r="T28" s="29"/>
      <c r="Z28" s="20">
        <v>27.261669999999999</v>
      </c>
    </row>
    <row r="29" spans="1:26" ht="15.6">
      <c r="A29" s="11" t="s">
        <v>542</v>
      </c>
      <c r="B29" s="28">
        <v>42908.78</v>
      </c>
      <c r="C29" s="28">
        <v>5442.01</v>
      </c>
      <c r="D29" s="28">
        <v>0</v>
      </c>
      <c r="E29" s="28">
        <v>97019.03</v>
      </c>
      <c r="F29" s="28">
        <v>12770.76</v>
      </c>
      <c r="G29" s="28">
        <v>228889.29</v>
      </c>
      <c r="H29" s="28">
        <v>530000</v>
      </c>
      <c r="I29" s="42">
        <v>0.43186658490500002</v>
      </c>
      <c r="J29" s="28">
        <v>338679.08</v>
      </c>
      <c r="K29" s="42">
        <v>0.63901713207499999</v>
      </c>
      <c r="L29" s="28">
        <v>344121.09</v>
      </c>
      <c r="M29" s="42">
        <v>0.64928507547100001</v>
      </c>
      <c r="N29" s="29">
        <v>165222.75</v>
      </c>
      <c r="O29" s="29">
        <v>3495.1</v>
      </c>
      <c r="P29" s="29">
        <v>0</v>
      </c>
      <c r="Q29" s="29">
        <v>0</v>
      </c>
      <c r="R29" s="29">
        <v>0</v>
      </c>
      <c r="S29" s="29"/>
      <c r="T29" s="29"/>
      <c r="Z29" s="20">
        <v>10.497</v>
      </c>
    </row>
    <row r="30" spans="1:26" ht="15.6">
      <c r="A30" s="11" t="s">
        <v>537</v>
      </c>
      <c r="B30" s="28">
        <v>15072.16</v>
      </c>
      <c r="C30" s="28">
        <v>0.01</v>
      </c>
      <c r="D30" s="28">
        <v>0</v>
      </c>
      <c r="E30" s="28">
        <v>125204.81</v>
      </c>
      <c r="F30" s="28">
        <v>41032.050000000003</v>
      </c>
      <c r="G30" s="28">
        <v>40653.86</v>
      </c>
      <c r="H30" s="28">
        <v>0</v>
      </c>
      <c r="I30" s="42"/>
      <c r="J30" s="28">
        <v>206890.72</v>
      </c>
      <c r="K30" s="42"/>
      <c r="L30" s="28">
        <v>206890.73</v>
      </c>
      <c r="M30" s="42"/>
      <c r="N30" s="29">
        <v>902.52</v>
      </c>
      <c r="O30" s="29">
        <v>0</v>
      </c>
      <c r="P30" s="29">
        <v>0</v>
      </c>
      <c r="Q30" s="29">
        <v>188.34</v>
      </c>
      <c r="R30" s="29">
        <v>2800</v>
      </c>
      <c r="S30" s="29"/>
      <c r="T30" s="29"/>
      <c r="Z30" s="20">
        <v>15.00882</v>
      </c>
    </row>
    <row r="31" spans="1:26" ht="15.6">
      <c r="A31" s="11" t="s">
        <v>543</v>
      </c>
      <c r="B31" s="28">
        <v>1200</v>
      </c>
      <c r="C31" s="28">
        <v>8100.4</v>
      </c>
      <c r="D31" s="28">
        <v>0</v>
      </c>
      <c r="E31" s="28">
        <v>1968.03</v>
      </c>
      <c r="F31" s="28">
        <v>2705.7</v>
      </c>
      <c r="G31" s="28">
        <v>172497.59</v>
      </c>
      <c r="H31" s="28">
        <v>496000</v>
      </c>
      <c r="I31" s="42">
        <v>0.34777739919299999</v>
      </c>
      <c r="J31" s="28">
        <v>177171.32</v>
      </c>
      <c r="K31" s="42">
        <v>0.357200241935</v>
      </c>
      <c r="L31" s="28">
        <v>185271.72</v>
      </c>
      <c r="M31" s="42">
        <v>0.37353169354799998</v>
      </c>
      <c r="N31" s="29">
        <v>0</v>
      </c>
      <c r="O31" s="29">
        <v>37.5</v>
      </c>
      <c r="P31" s="29">
        <v>0</v>
      </c>
      <c r="Q31" s="29">
        <v>0</v>
      </c>
      <c r="R31" s="29">
        <v>0</v>
      </c>
      <c r="S31" s="29"/>
      <c r="T31" s="29"/>
      <c r="Z31" s="20">
        <v>10.10998</v>
      </c>
    </row>
    <row r="32" spans="1:26" ht="15.6">
      <c r="A32" s="11" t="s">
        <v>545</v>
      </c>
      <c r="B32" s="28">
        <v>15299.06</v>
      </c>
      <c r="C32" s="28">
        <v>6134.14</v>
      </c>
      <c r="D32" s="28">
        <v>0</v>
      </c>
      <c r="E32" s="28">
        <v>21017.81</v>
      </c>
      <c r="F32" s="28">
        <v>5747.72</v>
      </c>
      <c r="G32" s="28">
        <v>113552.14</v>
      </c>
      <c r="H32" s="28">
        <v>158000</v>
      </c>
      <c r="I32" s="42">
        <v>0.71868443037899998</v>
      </c>
      <c r="J32" s="28">
        <v>140317.67000000001</v>
      </c>
      <c r="K32" s="42">
        <v>0.88808651898699997</v>
      </c>
      <c r="L32" s="28">
        <v>146451.81</v>
      </c>
      <c r="M32" s="42">
        <v>0.926910189873</v>
      </c>
      <c r="N32" s="29">
        <v>5914.05</v>
      </c>
      <c r="O32" s="29">
        <v>46391.7</v>
      </c>
      <c r="P32" s="29">
        <v>0</v>
      </c>
      <c r="Q32" s="29">
        <v>3465.89</v>
      </c>
      <c r="R32" s="29">
        <v>0</v>
      </c>
      <c r="S32" s="29"/>
      <c r="T32" s="29"/>
      <c r="Z32" s="20">
        <v>5.8695399999999998</v>
      </c>
    </row>
    <row r="33" spans="1:28" ht="15.6">
      <c r="A33" s="11" t="s">
        <v>541</v>
      </c>
      <c r="B33" s="28">
        <v>437072</v>
      </c>
      <c r="C33" s="28">
        <v>8800</v>
      </c>
      <c r="D33" s="28">
        <v>0</v>
      </c>
      <c r="E33" s="28">
        <v>0</v>
      </c>
      <c r="F33" s="28">
        <v>57679.78</v>
      </c>
      <c r="G33" s="28">
        <v>38135.99</v>
      </c>
      <c r="H33" s="28">
        <v>43000</v>
      </c>
      <c r="I33" s="28">
        <v>0.88688348837200004</v>
      </c>
      <c r="J33" s="28">
        <v>95815.77</v>
      </c>
      <c r="K33" s="28">
        <v>2.2282737209299999</v>
      </c>
      <c r="L33" s="28">
        <v>104615.77</v>
      </c>
      <c r="M33" s="28">
        <v>2.4329248837200002</v>
      </c>
      <c r="N33" s="29">
        <v>0</v>
      </c>
      <c r="O33" s="29">
        <v>2200</v>
      </c>
      <c r="P33" s="29">
        <v>0</v>
      </c>
      <c r="Q33" s="29">
        <v>0</v>
      </c>
      <c r="R33" s="29">
        <v>0</v>
      </c>
      <c r="S33" s="29"/>
      <c r="T33" s="29"/>
      <c r="Z33" s="20">
        <v>6.9</v>
      </c>
    </row>
    <row r="34" spans="1:28" ht="15.6">
      <c r="A34" s="11" t="s">
        <v>1150</v>
      </c>
      <c r="B34" s="28">
        <v>6268.8</v>
      </c>
      <c r="C34" s="28">
        <v>4732.66</v>
      </c>
      <c r="D34" s="28">
        <v>825.92</v>
      </c>
      <c r="E34" s="28">
        <v>17629.669999999998</v>
      </c>
      <c r="F34" s="28">
        <v>6270.99</v>
      </c>
      <c r="G34" s="28">
        <v>55136.49</v>
      </c>
      <c r="H34" s="28">
        <v>197000</v>
      </c>
      <c r="I34" s="28">
        <v>0.27988065989799998</v>
      </c>
      <c r="J34" s="28">
        <v>79037.149999999994</v>
      </c>
      <c r="K34" s="28">
        <v>0.40120380710600001</v>
      </c>
      <c r="L34" s="28">
        <v>84595.73</v>
      </c>
      <c r="M34" s="28">
        <v>0.42941994923799998</v>
      </c>
      <c r="N34" s="29">
        <v>67.44</v>
      </c>
      <c r="O34" s="29">
        <v>4233.7700000000004</v>
      </c>
      <c r="P34" s="29">
        <v>0</v>
      </c>
      <c r="Q34" s="29">
        <v>167.22</v>
      </c>
      <c r="R34" s="29">
        <v>0</v>
      </c>
      <c r="S34" s="29"/>
      <c r="T34" s="29"/>
      <c r="Z34" s="20">
        <v>19.894880000000001</v>
      </c>
    </row>
    <row r="35" spans="1:28" ht="15.6">
      <c r="A35" s="11" t="s">
        <v>540</v>
      </c>
      <c r="B35" s="28">
        <v>14162.34</v>
      </c>
      <c r="C35" s="28">
        <v>14723.5</v>
      </c>
      <c r="D35" s="28">
        <v>0</v>
      </c>
      <c r="E35" s="28">
        <v>0</v>
      </c>
      <c r="F35" s="28">
        <v>2309.88</v>
      </c>
      <c r="G35" s="28">
        <v>-269.99</v>
      </c>
      <c r="H35" s="28">
        <v>0</v>
      </c>
      <c r="I35" s="28"/>
      <c r="J35" s="28">
        <v>2039.89</v>
      </c>
      <c r="K35" s="28"/>
      <c r="L35" s="28">
        <v>16763.39</v>
      </c>
      <c r="M35" s="28"/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/>
      <c r="T35" s="29"/>
      <c r="Z35" s="20">
        <v>0</v>
      </c>
    </row>
    <row r="36" spans="1:28" ht="15.6">
      <c r="A36" s="11" t="s">
        <v>539</v>
      </c>
      <c r="B36" s="28">
        <v>0</v>
      </c>
      <c r="C36" s="28">
        <v>0</v>
      </c>
      <c r="D36" s="28">
        <v>6000</v>
      </c>
      <c r="E36" s="28">
        <v>0</v>
      </c>
      <c r="F36" s="28">
        <v>0</v>
      </c>
      <c r="G36" s="28">
        <v>0</v>
      </c>
      <c r="H36" s="28">
        <v>0</v>
      </c>
      <c r="I36" s="42"/>
      <c r="J36" s="28">
        <v>0</v>
      </c>
      <c r="K36" s="42"/>
      <c r="L36" s="28">
        <v>6000</v>
      </c>
      <c r="M36" s="42"/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/>
      <c r="T36" s="29"/>
      <c r="Z36" s="20">
        <v>0</v>
      </c>
    </row>
    <row r="37" spans="1:28" ht="15.6">
      <c r="A37" s="11" t="s">
        <v>965</v>
      </c>
      <c r="B37" s="28">
        <v>0</v>
      </c>
      <c r="C37" s="28">
        <v>0</v>
      </c>
      <c r="D37" s="28">
        <v>0</v>
      </c>
      <c r="E37" s="28">
        <v>0</v>
      </c>
      <c r="F37" s="28">
        <v>0</v>
      </c>
      <c r="G37" s="28">
        <v>0</v>
      </c>
      <c r="H37" s="28">
        <v>167000</v>
      </c>
      <c r="I37" s="42">
        <v>0</v>
      </c>
      <c r="J37" s="28">
        <v>0</v>
      </c>
      <c r="K37" s="42">
        <v>0</v>
      </c>
      <c r="L37" s="28">
        <v>0</v>
      </c>
      <c r="M37" s="42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/>
      <c r="T37" s="29"/>
      <c r="Z37" s="20">
        <v>0</v>
      </c>
    </row>
    <row r="38" spans="1:28" ht="15.6">
      <c r="A38" s="30" t="s">
        <v>2373</v>
      </c>
      <c r="B38" s="31">
        <v>9941973.3000000007</v>
      </c>
      <c r="C38" s="31">
        <v>1872890.76</v>
      </c>
      <c r="D38" s="31">
        <v>298992.71999999997</v>
      </c>
      <c r="E38" s="31">
        <v>8691674.1199999992</v>
      </c>
      <c r="F38" s="31">
        <v>6789744.3099999996</v>
      </c>
      <c r="G38" s="31">
        <v>29304510.920000002</v>
      </c>
      <c r="H38" s="31">
        <v>46995000</v>
      </c>
      <c r="I38" s="43">
        <v>0.623566569209</v>
      </c>
      <c r="J38" s="31">
        <v>44785929.350000001</v>
      </c>
      <c r="K38" s="43">
        <v>0.95299349611600004</v>
      </c>
      <c r="L38" s="31">
        <v>46957812.829999998</v>
      </c>
      <c r="M38" s="43">
        <v>0.99920869943599999</v>
      </c>
      <c r="N38" s="32">
        <v>3625944.63</v>
      </c>
      <c r="O38" s="32">
        <v>1841290.77</v>
      </c>
      <c r="P38" s="32">
        <v>0</v>
      </c>
      <c r="Q38" s="32">
        <v>936562.47</v>
      </c>
      <c r="R38" s="32">
        <v>2925.21</v>
      </c>
      <c r="S38" s="32"/>
      <c r="T38" s="32"/>
      <c r="Z38" s="20">
        <v>4743.8478100000002</v>
      </c>
    </row>
    <row r="39" spans="1:28" ht="13.8" thickBot="1">
      <c r="Z39" s="20">
        <v>0</v>
      </c>
    </row>
    <row r="40" spans="1:28" s="386" customFormat="1" ht="16.2" thickBot="1">
      <c r="B40" s="419" t="s">
        <v>2509</v>
      </c>
      <c r="C40" s="420">
        <f>'FY18 Sales Summary'!I13</f>
        <v>0.9</v>
      </c>
      <c r="T40" s="421"/>
      <c r="Z40" s="387">
        <v>0</v>
      </c>
    </row>
    <row r="41" spans="1:28" ht="14.4" thickBot="1">
      <c r="A41" s="380">
        <f>'FY18 Sales Summary'!D2</f>
        <v>43242.166238425925</v>
      </c>
      <c r="Z41" s="20">
        <f t="shared" ref="Z41:Z67" si="0">(C41+D41)/1000</f>
        <v>0</v>
      </c>
    </row>
    <row r="42" spans="1:28" s="383" customFormat="1" ht="15.6">
      <c r="A42" s="381" t="s">
        <v>974</v>
      </c>
      <c r="B42" s="382" t="s">
        <v>536</v>
      </c>
      <c r="C42" s="382" t="s">
        <v>589</v>
      </c>
      <c r="D42" s="382" t="s">
        <v>2410</v>
      </c>
      <c r="E42" s="382" t="s">
        <v>592</v>
      </c>
      <c r="F42" s="382" t="s">
        <v>540</v>
      </c>
      <c r="G42" s="382" t="s">
        <v>593</v>
      </c>
      <c r="H42" s="382" t="s">
        <v>598</v>
      </c>
      <c r="I42" s="382" t="s">
        <v>2411</v>
      </c>
      <c r="J42" s="382" t="s">
        <v>595</v>
      </c>
      <c r="K42" s="382" t="s">
        <v>2412</v>
      </c>
      <c r="L42" s="382" t="s">
        <v>2413</v>
      </c>
      <c r="M42" s="382" t="s">
        <v>545</v>
      </c>
      <c r="N42" s="382" t="s">
        <v>546</v>
      </c>
      <c r="O42" s="382" t="s">
        <v>543</v>
      </c>
      <c r="P42" s="382" t="s">
        <v>1374</v>
      </c>
      <c r="Q42" s="382" t="s">
        <v>2414</v>
      </c>
      <c r="R42" s="382" t="s">
        <v>2415</v>
      </c>
      <c r="S42" s="382" t="s">
        <v>600</v>
      </c>
      <c r="T42" s="382" t="s">
        <v>1340</v>
      </c>
      <c r="U42" s="411"/>
      <c r="V42" s="411"/>
      <c r="W42" s="411"/>
      <c r="X42" s="411"/>
      <c r="Y42" s="411"/>
      <c r="Z42" s="384" t="e">
        <f t="shared" si="0"/>
        <v>#VALUE!</v>
      </c>
      <c r="AA42" s="385" t="s">
        <v>600</v>
      </c>
      <c r="AB42" s="385" t="s">
        <v>2415</v>
      </c>
    </row>
    <row r="43" spans="1:28" s="383" customFormat="1" ht="15.6" hidden="1">
      <c r="A43" s="410"/>
      <c r="B43" s="382" t="s">
        <v>536</v>
      </c>
      <c r="C43" s="382" t="s">
        <v>2444</v>
      </c>
      <c r="D43" s="382" t="s">
        <v>2433</v>
      </c>
      <c r="E43" s="382" t="s">
        <v>2434</v>
      </c>
      <c r="F43" s="382" t="s">
        <v>2435</v>
      </c>
      <c r="G43" s="382" t="s">
        <v>537</v>
      </c>
      <c r="H43" s="382" t="s">
        <v>2436</v>
      </c>
      <c r="I43" s="382" t="s">
        <v>2437</v>
      </c>
      <c r="J43" s="382" t="s">
        <v>2438</v>
      </c>
      <c r="K43" s="382" t="s">
        <v>2439</v>
      </c>
      <c r="L43" s="382" t="s">
        <v>2440</v>
      </c>
      <c r="M43" s="382" t="s">
        <v>2441</v>
      </c>
      <c r="N43" s="382" t="s">
        <v>2445</v>
      </c>
      <c r="O43" s="382" t="s">
        <v>2442</v>
      </c>
      <c r="P43" s="382" t="s">
        <v>2443</v>
      </c>
      <c r="Q43" s="382" t="s">
        <v>1352</v>
      </c>
      <c r="R43" s="382"/>
      <c r="S43" s="382" t="s">
        <v>965</v>
      </c>
      <c r="T43" s="382"/>
      <c r="U43" s="411"/>
      <c r="V43" s="411"/>
      <c r="W43" s="411"/>
      <c r="X43" s="411"/>
      <c r="Y43" s="411"/>
      <c r="Z43" s="384"/>
      <c r="AA43" s="385"/>
      <c r="AB43" s="385"/>
    </row>
    <row r="44" spans="1:28" s="386" customFormat="1" ht="15">
      <c r="A44" s="388" t="s">
        <v>2408</v>
      </c>
      <c r="B44" s="389">
        <f>SUMIF('FY18 Sales Summary'!$A$20:$A$40,B$43,'FY18 Sales Summary'!$E$20:$E$40)*1000</f>
        <v>13684000</v>
      </c>
      <c r="C44" s="389">
        <f>SUMIF('FY18 Sales Summary'!$A$20:$A$40,C$43,'FY18 Sales Summary'!$E$20:$E$40)*1000</f>
        <v>893000</v>
      </c>
      <c r="D44" s="389">
        <f>SUMIF('FY18 Sales Summary'!$A$20:$A$40,D$43,'FY18 Sales Summary'!$E$20:$E$40)*1000</f>
        <v>773000</v>
      </c>
      <c r="E44" s="389">
        <f>SUMIF('FY18 Sales Summary'!$A$20:$A$40,E$43,'FY18 Sales Summary'!$E$20:$E$40)*1000</f>
        <v>43000</v>
      </c>
      <c r="F44" s="389">
        <f>SUMIF('FY18 Sales Summary'!$A$20:$A$40,F$43,'FY18 Sales Summary'!$E$20:$E$40)*1000</f>
        <v>0</v>
      </c>
      <c r="G44" s="389">
        <f>SUMIF('FY18 Sales Summary'!$A$20:$A$40,G$43,'FY18 Sales Summary'!$E$20:$E$40)*1000</f>
        <v>0</v>
      </c>
      <c r="H44" s="389">
        <f>SUMIF('FY18 Sales Summary'!$A$20:$A$40,H$43,'FY18 Sales Summary'!$E$20:$E$40)*1000</f>
        <v>12495000</v>
      </c>
      <c r="I44" s="389">
        <f>SUMIF('FY18 Sales Summary'!$A$20:$A$40,I$43,'FY18 Sales Summary'!$E$20:$E$40)*1000</f>
        <v>2911000</v>
      </c>
      <c r="J44" s="389">
        <f>SUMIF('FY18 Sales Summary'!$A$20:$A$40,J$43,'FY18 Sales Summary'!$E$20:$E$40)*1000</f>
        <v>8236000</v>
      </c>
      <c r="K44" s="389">
        <f>SUMIF('FY18 Sales Summary'!$A$20:$A$40,K$43,'FY18 Sales Summary'!$E$20:$E$40)*1000</f>
        <v>530000</v>
      </c>
      <c r="L44" s="389">
        <f>SUMIF('FY18 Sales Summary'!$A$20:$A$40,L$43,'FY18 Sales Summary'!$E$20:$E$40)*1000</f>
        <v>197000</v>
      </c>
      <c r="M44" s="389">
        <f>SUMIF('FY18 Sales Summary'!$A$20:$A$40,M$43,'FY18 Sales Summary'!$E$20:$E$40)*1000</f>
        <v>158000</v>
      </c>
      <c r="N44" s="389">
        <f>SUMIF('FY18 Sales Summary'!$A$20:$A$40,N$43,'FY18 Sales Summary'!$E$20:$E$40)*1000</f>
        <v>1218000</v>
      </c>
      <c r="O44" s="389">
        <f>SUMIF('FY18 Sales Summary'!$A$20:$A$40,O$43,'FY18 Sales Summary'!$E$20:$E$40)*1000</f>
        <v>496000</v>
      </c>
      <c r="P44" s="389">
        <f>SUMIF('FY18 Sales Summary'!$A$20:$A$40,P$43,'FY18 Sales Summary'!$E$20:$E$40)*1000</f>
        <v>5194000</v>
      </c>
      <c r="Q44" s="389">
        <f>SUMIF('FY18 Sales Summary'!$A$20:$A$40,Q$43,'FY18 Sales Summary'!$E$20:$E$40)*1000</f>
        <v>0</v>
      </c>
      <c r="R44" s="389">
        <f>SUM(B44:Q44)</f>
        <v>46828000</v>
      </c>
      <c r="S44" s="389">
        <f>SUMIF('FY18 Sales Summary'!$A$20:$A$44,S$43,'FY18 Sales Summary'!$E$20:$E$44)*1000</f>
        <v>167000</v>
      </c>
      <c r="T44" s="389">
        <f>R44+S44</f>
        <v>46995000</v>
      </c>
      <c r="U44" s="412"/>
      <c r="V44" s="412"/>
      <c r="W44" s="412"/>
      <c r="X44" s="412"/>
      <c r="Y44" s="412"/>
      <c r="Z44" s="387">
        <f t="shared" si="0"/>
        <v>1666</v>
      </c>
      <c r="AA44" s="390">
        <v>171000</v>
      </c>
      <c r="AB44" s="390">
        <f>AA44+R44</f>
        <v>46999000</v>
      </c>
    </row>
    <row r="45" spans="1:28" s="386" customFormat="1" ht="15.6">
      <c r="A45" s="391" t="s">
        <v>604</v>
      </c>
      <c r="B45" s="392">
        <f>SUMIF('FY18 Sales Summary'!$A$20:$A$40,B$43,'FY18 Sales Summary'!$F$20:$F$40)*1000</f>
        <v>13205000</v>
      </c>
      <c r="C45" s="392">
        <f>SUMIF('FY18 Sales Summary'!$A$20:$A$40,C$43,'FY18 Sales Summary'!$F$20:$F$40)*1000</f>
        <v>2095000</v>
      </c>
      <c r="D45" s="392">
        <f>SUMIF('FY18 Sales Summary'!$A$20:$A$40,D$43,'FY18 Sales Summary'!$F$20:$F$40)*1000</f>
        <v>458000</v>
      </c>
      <c r="E45" s="392">
        <f>SUMIF('FY18 Sales Summary'!$A$20:$A$40,E$43,'FY18 Sales Summary'!$F$20:$F$40)*1000</f>
        <v>84000</v>
      </c>
      <c r="F45" s="392">
        <f>SUMIF('FY18 Sales Summary'!$A$20:$A$40,F$43,'FY18 Sales Summary'!$F$20:$F$40)*1000</f>
        <v>18000</v>
      </c>
      <c r="G45" s="392">
        <f>SUMIF('FY18 Sales Summary'!$A$20:$A$40,G$43,'FY18 Sales Summary'!$F$20:$F$40)*1000</f>
        <v>98000</v>
      </c>
      <c r="H45" s="392">
        <f>SUMIF('FY18 Sales Summary'!$A$20:$A$40,H$43,'FY18 Sales Summary'!$F$20:$F$40)*1000</f>
        <v>12605000</v>
      </c>
      <c r="I45" s="392">
        <f>SUMIF('FY18 Sales Summary'!$A$20:$A$40,I$43,'FY18 Sales Summary'!$F$20:$F$40)*1000</f>
        <v>612000</v>
      </c>
      <c r="J45" s="392">
        <f>SUMIF('FY18 Sales Summary'!$A$20:$A$40,J$43,'FY18 Sales Summary'!$F$20:$F$40)*1000</f>
        <v>6297000</v>
      </c>
      <c r="K45" s="392">
        <f>SUMIF('FY18 Sales Summary'!$A$20:$A$40,K$43,'FY18 Sales Summary'!$F$20:$F$40)*1000</f>
        <v>420000</v>
      </c>
      <c r="L45" s="392">
        <f>SUMIF('FY18 Sales Summary'!$A$20:$A$40,L$43,'FY18 Sales Summary'!$F$20:$F$40)*1000</f>
        <v>100000</v>
      </c>
      <c r="M45" s="392">
        <f>SUMIF('FY18 Sales Summary'!$A$20:$A$40,M$43,'FY18 Sales Summary'!$F$20:$F$40)*1000</f>
        <v>170000</v>
      </c>
      <c r="N45" s="392">
        <f>SUMIF('FY18 Sales Summary'!$A$20:$A$40,N$43,'FY18 Sales Summary'!$F$20:$F$40)*1000</f>
        <v>1646000</v>
      </c>
      <c r="O45" s="392">
        <f>SUMIF('FY18 Sales Summary'!$A$20:$A$40,O$43,'FY18 Sales Summary'!$F$20:$F$40)*1000</f>
        <v>218000</v>
      </c>
      <c r="P45" s="392">
        <f>SUMIF('FY18 Sales Summary'!$A$20:$A$40,P$43,'FY18 Sales Summary'!$F$20:$F$40)*1000</f>
        <v>4365000</v>
      </c>
      <c r="Q45" s="392">
        <f>SUMIF('FY18 Sales Summary'!$A$20:$A$40,Q$43,'FY18 Sales Summary'!$F$20:$F$40)*1000</f>
        <v>0</v>
      </c>
      <c r="R45" s="392">
        <f>SUM(B45:Q45)</f>
        <v>42391000</v>
      </c>
      <c r="S45" s="392">
        <f>SUMIF('FY18 Sales Summary'!$A$20:$A$44,S$43,'FY18 Sales Summary'!$F$20:$F$44)*1000</f>
        <v>192000</v>
      </c>
      <c r="T45" s="392">
        <f t="shared" ref="T45:T46" si="1">R45+S45</f>
        <v>42583000</v>
      </c>
      <c r="U45" s="412"/>
      <c r="V45" s="412"/>
      <c r="W45" s="412"/>
      <c r="X45" s="412"/>
      <c r="Y45" s="412"/>
      <c r="Z45" s="393">
        <f t="shared" si="0"/>
        <v>2553</v>
      </c>
      <c r="AA45" s="394">
        <v>83000</v>
      </c>
      <c r="AB45" s="394">
        <f>AA45+R45</f>
        <v>42474000</v>
      </c>
    </row>
    <row r="46" spans="1:28" s="386" customFormat="1" ht="15">
      <c r="A46" s="388" t="s">
        <v>2409</v>
      </c>
      <c r="B46" s="389">
        <f>SUMIF('FY18 Sales Summary'!$A$20:$A$40,B$43,'FY18 Sales Summary'!$G$20:$G$40)*1000</f>
        <v>17409000</v>
      </c>
      <c r="C46" s="389">
        <f>SUMIF('FY18 Sales Summary'!$A$20:$A$40,C$43,'FY18 Sales Summary'!$G$20:$G$40)*1000</f>
        <v>1057000</v>
      </c>
      <c r="D46" s="389">
        <f>SUMIF('FY18 Sales Summary'!$A$20:$A$40,D$43,'FY18 Sales Summary'!$G$20:$G$40)*1000</f>
        <v>728000</v>
      </c>
      <c r="E46" s="389">
        <f>SUMIF('FY18 Sales Summary'!$A$20:$A$40,E$43,'FY18 Sales Summary'!$G$20:$G$40)*1000</f>
        <v>30000</v>
      </c>
      <c r="F46" s="389">
        <f>SUMIF('FY18 Sales Summary'!$A$20:$A$40,F$43,'FY18 Sales Summary'!$G$20:$G$40)*1000</f>
        <v>3000</v>
      </c>
      <c r="G46" s="389">
        <f>SUMIF('FY18 Sales Summary'!$A$20:$A$40,G$43,'FY18 Sales Summary'!$G$20:$G$40)*1000</f>
        <v>36000</v>
      </c>
      <c r="H46" s="389">
        <f>SUMIF('FY18 Sales Summary'!$A$20:$A$40,H$43,'FY18 Sales Summary'!$G$20:$G$40)*1000</f>
        <v>11939000</v>
      </c>
      <c r="I46" s="389">
        <f>SUMIF('FY18 Sales Summary'!$A$20:$A$40,I$43,'FY18 Sales Summary'!$G$20:$G$40)*1000</f>
        <v>26000</v>
      </c>
      <c r="J46" s="389">
        <f>SUMIF('FY18 Sales Summary'!$A$20:$A$40,J$43,'FY18 Sales Summary'!$G$20:$G$40)*1000</f>
        <v>7382000</v>
      </c>
      <c r="K46" s="389">
        <f>SUMIF('FY18 Sales Summary'!$A$20:$A$40,K$43,'FY18 Sales Summary'!$G$20:$G$40)*1000</f>
        <v>409000</v>
      </c>
      <c r="L46" s="389">
        <f>SUMIF('FY18 Sales Summary'!$A$20:$A$40,L$43,'FY18 Sales Summary'!$G$20:$G$40)*1000</f>
        <v>98000</v>
      </c>
      <c r="M46" s="389">
        <f>SUMIF('FY18 Sales Summary'!$A$20:$A$40,M$43,'FY18 Sales Summary'!$G$20:$G$40)*1000</f>
        <v>113000</v>
      </c>
      <c r="N46" s="389">
        <f>SUMIF('FY18 Sales Summary'!$A$20:$A$40,N$43,'FY18 Sales Summary'!$G$20:$G$40)*1000</f>
        <v>1257000</v>
      </c>
      <c r="O46" s="389">
        <f>SUMIF('FY18 Sales Summary'!$A$20:$A$40,O$43,'FY18 Sales Summary'!$G$20:$G$40)*1000</f>
        <v>295000</v>
      </c>
      <c r="P46" s="389">
        <f>SUMIF('FY18 Sales Summary'!$A$20:$A$40,P$43,'FY18 Sales Summary'!$G$20:$G$40)*1000</f>
        <v>4449000</v>
      </c>
      <c r="Q46" s="389">
        <f>SUMIF('FY18 Sales Summary'!$A$20:$A$40,Q$43,'FY18 Sales Summary'!$G$20:$G$40)*1000</f>
        <v>0</v>
      </c>
      <c r="R46" s="389">
        <f>SUM(B46:Q46)</f>
        <v>45231000</v>
      </c>
      <c r="S46" s="389">
        <f>SUMIF('FY18 Sales Summary'!$A$20:$A$44,S$43,'FY18 Sales Summary'!$G$20:$G$44)*1000</f>
        <v>207000</v>
      </c>
      <c r="T46" s="389">
        <f t="shared" si="1"/>
        <v>45438000</v>
      </c>
      <c r="U46" s="412"/>
      <c r="V46" s="412"/>
      <c r="W46" s="412"/>
      <c r="X46" s="412"/>
      <c r="Y46" s="412"/>
      <c r="Z46" s="387">
        <f t="shared" si="0"/>
        <v>1785</v>
      </c>
      <c r="AA46" s="390">
        <v>185000</v>
      </c>
      <c r="AB46" s="394">
        <f>AA46+R46</f>
        <v>45416000</v>
      </c>
    </row>
    <row r="47" spans="1:28" s="386" customFormat="1" ht="15">
      <c r="A47" s="395"/>
      <c r="B47" s="396"/>
      <c r="C47" s="396"/>
      <c r="D47" s="396"/>
      <c r="E47" s="396"/>
      <c r="F47" s="396"/>
      <c r="G47" s="396"/>
      <c r="H47" s="396"/>
      <c r="I47" s="396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412"/>
      <c r="V47" s="412"/>
      <c r="W47" s="412"/>
      <c r="X47" s="412"/>
      <c r="Y47" s="412"/>
      <c r="Z47" s="387">
        <f t="shared" si="0"/>
        <v>0</v>
      </c>
      <c r="AA47" s="388"/>
      <c r="AB47" s="388"/>
    </row>
    <row r="48" spans="1:28" s="386" customFormat="1" ht="15">
      <c r="A48" s="397" t="s">
        <v>2416</v>
      </c>
      <c r="B48" s="398">
        <f>SUMIF($A$21:$A$40,B$43,$J$21:$J$41)</f>
        <v>13026571.119999999</v>
      </c>
      <c r="C48" s="398">
        <f t="shared" ref="C48:Q48" si="2">SUMIF($A$21:$A$40,C$43,$J$21:$J$41)</f>
        <v>2482841.5299999998</v>
      </c>
      <c r="D48" s="398">
        <f t="shared" si="2"/>
        <v>580113.66</v>
      </c>
      <c r="E48" s="398">
        <f t="shared" si="2"/>
        <v>95815.77</v>
      </c>
      <c r="F48" s="398">
        <f t="shared" si="2"/>
        <v>2039.89</v>
      </c>
      <c r="G48" s="398">
        <f t="shared" si="2"/>
        <v>206890.72</v>
      </c>
      <c r="H48" s="398">
        <f t="shared" si="2"/>
        <v>13811125.43</v>
      </c>
      <c r="I48" s="398">
        <f t="shared" si="2"/>
        <v>867661.89</v>
      </c>
      <c r="J48" s="398">
        <f t="shared" si="2"/>
        <v>7089076.9500000002</v>
      </c>
      <c r="K48" s="398">
        <f t="shared" si="2"/>
        <v>338679.08</v>
      </c>
      <c r="L48" s="398">
        <f t="shared" si="2"/>
        <v>79037.149999999994</v>
      </c>
      <c r="M48" s="398">
        <f t="shared" si="2"/>
        <v>140317.67000000001</v>
      </c>
      <c r="N48" s="398">
        <f t="shared" si="2"/>
        <v>1394611.7</v>
      </c>
      <c r="O48" s="398">
        <f t="shared" si="2"/>
        <v>177171.32</v>
      </c>
      <c r="P48" s="398">
        <f t="shared" si="2"/>
        <v>4493975.47</v>
      </c>
      <c r="Q48" s="398">
        <f t="shared" si="2"/>
        <v>0</v>
      </c>
      <c r="R48" s="398">
        <f>SUM(B48:Q48)</f>
        <v>44785929.350000001</v>
      </c>
      <c r="S48" s="398">
        <f>'FY18 Sales Summary'!$H$44*1000</f>
        <v>96000</v>
      </c>
      <c r="T48" s="398">
        <f t="shared" ref="T48:T61" si="3">R48+S48</f>
        <v>44881929.350000001</v>
      </c>
      <c r="U48" s="412"/>
      <c r="V48" s="412"/>
      <c r="W48" s="412"/>
      <c r="X48" s="412"/>
      <c r="Y48" s="412"/>
      <c r="Z48" s="393">
        <f t="shared" si="0"/>
        <v>3062.9551900000001</v>
      </c>
      <c r="AA48" s="399"/>
      <c r="AB48" s="399"/>
    </row>
    <row r="49" spans="1:28" s="386" customFormat="1" ht="15">
      <c r="A49" s="388" t="s">
        <v>2417</v>
      </c>
      <c r="B49" s="389">
        <f>SUMIF($A$21:$A$40,B$43,$C$21:$C$41)</f>
        <v>241155.03</v>
      </c>
      <c r="C49" s="389">
        <f t="shared" ref="C49:Q49" si="4">SUMIF($A$21:$A$40,C$43,$C$21:$C$41)</f>
        <v>6937.84</v>
      </c>
      <c r="D49" s="389">
        <f t="shared" si="4"/>
        <v>98808.24</v>
      </c>
      <c r="E49" s="389">
        <f t="shared" si="4"/>
        <v>8800</v>
      </c>
      <c r="F49" s="389">
        <f t="shared" si="4"/>
        <v>14723.5</v>
      </c>
      <c r="G49" s="389">
        <f t="shared" si="4"/>
        <v>0.01</v>
      </c>
      <c r="H49" s="389">
        <f t="shared" si="4"/>
        <v>756366.65</v>
      </c>
      <c r="I49" s="389">
        <f t="shared" si="4"/>
        <v>0</v>
      </c>
      <c r="J49" s="389">
        <f t="shared" si="4"/>
        <v>455346.34</v>
      </c>
      <c r="K49" s="389">
        <f t="shared" si="4"/>
        <v>5442.01</v>
      </c>
      <c r="L49" s="389">
        <f t="shared" si="4"/>
        <v>4732.66</v>
      </c>
      <c r="M49" s="389">
        <f t="shared" si="4"/>
        <v>6134.14</v>
      </c>
      <c r="N49" s="389">
        <f t="shared" si="4"/>
        <v>190652.32</v>
      </c>
      <c r="O49" s="389">
        <f t="shared" si="4"/>
        <v>8100.4</v>
      </c>
      <c r="P49" s="389">
        <f t="shared" si="4"/>
        <v>75691.62</v>
      </c>
      <c r="Q49" s="389">
        <f t="shared" si="4"/>
        <v>0</v>
      </c>
      <c r="R49" s="389">
        <f>SUM(B49:Q49)</f>
        <v>1872890.7599999998</v>
      </c>
      <c r="S49" s="389"/>
      <c r="T49" s="389">
        <f t="shared" si="3"/>
        <v>1872890.7599999998</v>
      </c>
      <c r="U49" s="412"/>
      <c r="V49" s="412"/>
      <c r="W49" s="412"/>
      <c r="X49" s="412"/>
      <c r="Y49" s="412"/>
      <c r="Z49" s="387">
        <f t="shared" si="0"/>
        <v>105.74608000000001</v>
      </c>
      <c r="AA49" s="388"/>
      <c r="AB49" s="388"/>
    </row>
    <row r="50" spans="1:28" s="386" customFormat="1" ht="15">
      <c r="A50" s="388" t="s">
        <v>1532</v>
      </c>
      <c r="B50" s="389">
        <f>SUMIF($A$21:$A$40,B$43,$D$21:$D$41)</f>
        <v>239756.05</v>
      </c>
      <c r="C50" s="389">
        <f t="shared" ref="C50:Q50" si="5">SUMIF($A$21:$A$40,C$43,$D$21:$D$41)</f>
        <v>10359.24</v>
      </c>
      <c r="D50" s="389">
        <f t="shared" si="5"/>
        <v>140</v>
      </c>
      <c r="E50" s="389">
        <f t="shared" si="5"/>
        <v>0</v>
      </c>
      <c r="F50" s="389">
        <f t="shared" si="5"/>
        <v>0</v>
      </c>
      <c r="G50" s="389">
        <f t="shared" si="5"/>
        <v>0</v>
      </c>
      <c r="H50" s="389">
        <f t="shared" si="5"/>
        <v>34452.300000000003</v>
      </c>
      <c r="I50" s="389">
        <f t="shared" si="5"/>
        <v>0</v>
      </c>
      <c r="J50" s="389">
        <f t="shared" si="5"/>
        <v>1861.81</v>
      </c>
      <c r="K50" s="389">
        <f t="shared" si="5"/>
        <v>0</v>
      </c>
      <c r="L50" s="389">
        <f t="shared" si="5"/>
        <v>825.92</v>
      </c>
      <c r="M50" s="389">
        <f t="shared" si="5"/>
        <v>0</v>
      </c>
      <c r="N50" s="389">
        <f t="shared" si="5"/>
        <v>0</v>
      </c>
      <c r="O50" s="389">
        <f t="shared" si="5"/>
        <v>0</v>
      </c>
      <c r="P50" s="389">
        <f t="shared" si="5"/>
        <v>5597.4</v>
      </c>
      <c r="Q50" s="389">
        <f t="shared" si="5"/>
        <v>6000</v>
      </c>
      <c r="R50" s="389">
        <f>SUM(B50:Q50)</f>
        <v>298992.71999999997</v>
      </c>
      <c r="S50" s="389"/>
      <c r="T50" s="389">
        <f t="shared" si="3"/>
        <v>298992.71999999997</v>
      </c>
      <c r="U50" s="412"/>
      <c r="V50" s="412"/>
      <c r="W50" s="412"/>
      <c r="X50" s="412"/>
      <c r="Y50" s="412"/>
      <c r="Z50" s="387">
        <f t="shared" si="0"/>
        <v>10.49924</v>
      </c>
      <c r="AA50" s="388"/>
      <c r="AB50" s="388"/>
    </row>
    <row r="51" spans="1:28" s="386" customFormat="1" ht="15">
      <c r="A51" s="388" t="s">
        <v>2418</v>
      </c>
      <c r="B51" s="389">
        <f>SUMIF($A$21:$A$40,B$43,$B$21:$B$41)</f>
        <v>5770183.6399999997</v>
      </c>
      <c r="C51" s="389">
        <f t="shared" ref="C51:Q51" si="6">SUMIF($A$21:$A$40,C$43,$B$21:$B$41)</f>
        <v>1009188.48</v>
      </c>
      <c r="D51" s="389">
        <f t="shared" si="6"/>
        <v>183148.94</v>
      </c>
      <c r="E51" s="389">
        <f t="shared" si="6"/>
        <v>437072</v>
      </c>
      <c r="F51" s="389">
        <f t="shared" si="6"/>
        <v>14162.34</v>
      </c>
      <c r="G51" s="389">
        <f t="shared" si="6"/>
        <v>15072.16</v>
      </c>
      <c r="H51" s="389">
        <f t="shared" si="6"/>
        <v>641754.59</v>
      </c>
      <c r="I51" s="389">
        <f t="shared" si="6"/>
        <v>1278.72</v>
      </c>
      <c r="J51" s="389">
        <f t="shared" si="6"/>
        <v>676639.04</v>
      </c>
      <c r="K51" s="389">
        <f t="shared" si="6"/>
        <v>42908.78</v>
      </c>
      <c r="L51" s="389">
        <f t="shared" si="6"/>
        <v>6268.8</v>
      </c>
      <c r="M51" s="389">
        <f t="shared" si="6"/>
        <v>15299.06</v>
      </c>
      <c r="N51" s="389">
        <f t="shared" si="6"/>
        <v>610733</v>
      </c>
      <c r="O51" s="389">
        <f t="shared" si="6"/>
        <v>1200</v>
      </c>
      <c r="P51" s="389">
        <f t="shared" si="6"/>
        <v>517063.75</v>
      </c>
      <c r="Q51" s="389">
        <f t="shared" si="6"/>
        <v>0</v>
      </c>
      <c r="R51" s="389">
        <f>SUM(B51:Q51)</f>
        <v>9941973.3000000007</v>
      </c>
      <c r="S51" s="389"/>
      <c r="T51" s="389">
        <f t="shared" si="3"/>
        <v>9941973.3000000007</v>
      </c>
      <c r="U51" s="412"/>
      <c r="V51" s="412"/>
      <c r="W51" s="412"/>
      <c r="X51" s="412"/>
      <c r="Y51" s="412"/>
      <c r="Z51" s="387">
        <f t="shared" si="0"/>
        <v>1192.3374199999998</v>
      </c>
      <c r="AA51" s="388"/>
      <c r="AB51" s="388"/>
    </row>
    <row r="52" spans="1:28" s="386" customFormat="1" ht="15">
      <c r="A52" s="397" t="s">
        <v>2419</v>
      </c>
      <c r="B52" s="398">
        <f>B48+B49+B50</f>
        <v>13507482.199999999</v>
      </c>
      <c r="C52" s="398">
        <f t="shared" ref="C52:Q52" si="7">C48+C49+C50</f>
        <v>2500138.61</v>
      </c>
      <c r="D52" s="398">
        <f t="shared" si="7"/>
        <v>679061.9</v>
      </c>
      <c r="E52" s="398">
        <f t="shared" si="7"/>
        <v>104615.77</v>
      </c>
      <c r="F52" s="398">
        <f t="shared" si="7"/>
        <v>16763.39</v>
      </c>
      <c r="G52" s="398">
        <f t="shared" si="7"/>
        <v>206890.73</v>
      </c>
      <c r="H52" s="398">
        <f t="shared" si="7"/>
        <v>14601944.380000001</v>
      </c>
      <c r="I52" s="398">
        <f t="shared" si="7"/>
        <v>867661.89</v>
      </c>
      <c r="J52" s="398">
        <f t="shared" si="7"/>
        <v>7546285.0999999996</v>
      </c>
      <c r="K52" s="398">
        <f t="shared" si="7"/>
        <v>344121.09</v>
      </c>
      <c r="L52" s="398">
        <f t="shared" si="7"/>
        <v>84595.73</v>
      </c>
      <c r="M52" s="398">
        <f t="shared" si="7"/>
        <v>146451.81000000003</v>
      </c>
      <c r="N52" s="398">
        <f t="shared" si="7"/>
        <v>1585264.02</v>
      </c>
      <c r="O52" s="398">
        <f t="shared" si="7"/>
        <v>185271.72</v>
      </c>
      <c r="P52" s="398">
        <f t="shared" si="7"/>
        <v>4575264.49</v>
      </c>
      <c r="Q52" s="398">
        <f t="shared" si="7"/>
        <v>6000</v>
      </c>
      <c r="R52" s="398">
        <f t="shared" ref="R52" si="8">R48+R49+R50</f>
        <v>46957812.829999998</v>
      </c>
      <c r="S52" s="398">
        <f>'FY18 Sales Summary'!$H$44*1000</f>
        <v>96000</v>
      </c>
      <c r="T52" s="398">
        <f t="shared" si="3"/>
        <v>47053812.829999998</v>
      </c>
      <c r="U52" s="412"/>
      <c r="V52" s="412"/>
      <c r="W52" s="412"/>
      <c r="X52" s="412"/>
      <c r="Y52" s="412"/>
      <c r="Z52" s="393">
        <f t="shared" si="0"/>
        <v>3179.2005099999997</v>
      </c>
      <c r="AA52" s="399"/>
      <c r="AB52" s="399"/>
    </row>
    <row r="53" spans="1:28" s="386" customFormat="1" ht="15">
      <c r="A53" s="388" t="s">
        <v>2420</v>
      </c>
      <c r="B53" s="389">
        <f>SUMIF($A$21:$A$40,B$43,$G$21:$G$41)</f>
        <v>8367453.8899999997</v>
      </c>
      <c r="C53" s="389">
        <f t="shared" ref="C53:Q53" si="9">SUMIF($A$21:$A$40,C$43,$G$21:$G$41)</f>
        <v>2084859.62</v>
      </c>
      <c r="D53" s="389">
        <f t="shared" si="9"/>
        <v>340009.15</v>
      </c>
      <c r="E53" s="389">
        <f t="shared" si="9"/>
        <v>38135.99</v>
      </c>
      <c r="F53" s="389">
        <f t="shared" si="9"/>
        <v>-269.99</v>
      </c>
      <c r="G53" s="389">
        <f t="shared" si="9"/>
        <v>40653.86</v>
      </c>
      <c r="H53" s="389">
        <f t="shared" si="9"/>
        <v>9362463.8399999999</v>
      </c>
      <c r="I53" s="389">
        <f t="shared" si="9"/>
        <v>11056.29</v>
      </c>
      <c r="J53" s="389">
        <f t="shared" si="9"/>
        <v>4395922.0999999996</v>
      </c>
      <c r="K53" s="389">
        <f t="shared" si="9"/>
        <v>228889.29</v>
      </c>
      <c r="L53" s="389">
        <f t="shared" si="9"/>
        <v>55136.49</v>
      </c>
      <c r="M53" s="389">
        <f t="shared" si="9"/>
        <v>113552.14</v>
      </c>
      <c r="N53" s="389">
        <f t="shared" si="9"/>
        <v>929937.9</v>
      </c>
      <c r="O53" s="389">
        <f t="shared" si="9"/>
        <v>172497.59</v>
      </c>
      <c r="P53" s="389">
        <f t="shared" si="9"/>
        <v>3164212.76</v>
      </c>
      <c r="Q53" s="389">
        <f t="shared" si="9"/>
        <v>0</v>
      </c>
      <c r="R53" s="389">
        <f t="shared" ref="R53:R60" si="10">SUM(B53:Q53)</f>
        <v>29304510.919999994</v>
      </c>
      <c r="S53" s="389">
        <f>'FY18 Sales Summary'!$H$44*1000</f>
        <v>96000</v>
      </c>
      <c r="T53" s="389">
        <f t="shared" si="3"/>
        <v>29400510.919999994</v>
      </c>
      <c r="U53" s="412"/>
      <c r="V53" s="412"/>
      <c r="W53" s="412"/>
      <c r="X53" s="412"/>
      <c r="Y53" s="412"/>
      <c r="Z53" s="387">
        <f t="shared" si="0"/>
        <v>2424.86877</v>
      </c>
      <c r="AA53" s="388"/>
      <c r="AB53" s="388"/>
    </row>
    <row r="54" spans="1:28" s="386" customFormat="1" ht="15">
      <c r="A54" s="388" t="s">
        <v>2446</v>
      </c>
      <c r="B54" s="389">
        <f>SUMIF($A$21:$A$40,B$43,$E$21:$E$41)</f>
        <v>2265426.8199999998</v>
      </c>
      <c r="C54" s="389">
        <f t="shared" ref="C54:Q54" si="11">SUMIF($A$21:$A$40,C$43,$E$21:$E$41)</f>
        <v>220418.57</v>
      </c>
      <c r="D54" s="389">
        <f t="shared" si="11"/>
        <v>236515.51</v>
      </c>
      <c r="E54" s="389">
        <f t="shared" si="11"/>
        <v>0</v>
      </c>
      <c r="F54" s="389">
        <f t="shared" si="11"/>
        <v>0</v>
      </c>
      <c r="G54" s="389">
        <f t="shared" si="11"/>
        <v>125204.81</v>
      </c>
      <c r="H54" s="389">
        <f t="shared" si="11"/>
        <v>2238458.63</v>
      </c>
      <c r="I54" s="389">
        <f t="shared" si="11"/>
        <v>797863.02</v>
      </c>
      <c r="J54" s="389">
        <f t="shared" si="11"/>
        <v>1336203.23</v>
      </c>
      <c r="K54" s="389">
        <f t="shared" si="11"/>
        <v>97019.03</v>
      </c>
      <c r="L54" s="389">
        <f t="shared" si="11"/>
        <v>17629.669999999998</v>
      </c>
      <c r="M54" s="389">
        <f t="shared" si="11"/>
        <v>21017.81</v>
      </c>
      <c r="N54" s="389">
        <f t="shared" si="11"/>
        <v>281949.8</v>
      </c>
      <c r="O54" s="389">
        <f t="shared" si="11"/>
        <v>1968.03</v>
      </c>
      <c r="P54" s="389">
        <f t="shared" si="11"/>
        <v>1051999.19</v>
      </c>
      <c r="Q54" s="389">
        <f t="shared" si="11"/>
        <v>0</v>
      </c>
      <c r="R54" s="389">
        <f t="shared" si="10"/>
        <v>8691674.1199999992</v>
      </c>
      <c r="S54" s="389"/>
      <c r="T54" s="389">
        <f t="shared" si="3"/>
        <v>8691674.1199999992</v>
      </c>
      <c r="U54" s="412"/>
      <c r="V54" s="412"/>
      <c r="W54" s="412"/>
      <c r="X54" s="412"/>
      <c r="Y54" s="412"/>
      <c r="Z54" s="387">
        <f t="shared" si="0"/>
        <v>456.93407999999999</v>
      </c>
      <c r="AA54" s="388"/>
      <c r="AB54" s="388"/>
    </row>
    <row r="55" spans="1:28" s="386" customFormat="1" ht="15">
      <c r="A55" s="388" t="s">
        <v>2421</v>
      </c>
      <c r="B55" s="389">
        <f>SUMIF($A$21:$A$40,B$43,$F$21:$F$41)</f>
        <v>2393690.41</v>
      </c>
      <c r="C55" s="389">
        <f t="shared" ref="C55:Q55" si="12">SUMIF($A$21:$A$40,C$43,$F$21:$F$41)</f>
        <v>177563.34</v>
      </c>
      <c r="D55" s="389">
        <f t="shared" si="12"/>
        <v>3589</v>
      </c>
      <c r="E55" s="389">
        <f t="shared" si="12"/>
        <v>57679.78</v>
      </c>
      <c r="F55" s="389">
        <f t="shared" si="12"/>
        <v>2309.88</v>
      </c>
      <c r="G55" s="389">
        <f t="shared" si="12"/>
        <v>41032.050000000003</v>
      </c>
      <c r="H55" s="389">
        <f t="shared" si="12"/>
        <v>2210202.96</v>
      </c>
      <c r="I55" s="389">
        <f t="shared" si="12"/>
        <v>58742.58</v>
      </c>
      <c r="J55" s="389">
        <f t="shared" si="12"/>
        <v>1356951.62</v>
      </c>
      <c r="K55" s="389">
        <f t="shared" si="12"/>
        <v>12770.76</v>
      </c>
      <c r="L55" s="389">
        <f t="shared" si="12"/>
        <v>6270.99</v>
      </c>
      <c r="M55" s="389">
        <f t="shared" si="12"/>
        <v>5747.72</v>
      </c>
      <c r="N55" s="389">
        <f t="shared" si="12"/>
        <v>182724</v>
      </c>
      <c r="O55" s="389">
        <f t="shared" si="12"/>
        <v>2705.7</v>
      </c>
      <c r="P55" s="389">
        <f t="shared" si="12"/>
        <v>277763.52</v>
      </c>
      <c r="Q55" s="389">
        <f t="shared" si="12"/>
        <v>0</v>
      </c>
      <c r="R55" s="389">
        <f t="shared" si="10"/>
        <v>6789744.3100000005</v>
      </c>
      <c r="S55" s="389"/>
      <c r="T55" s="389">
        <f t="shared" si="3"/>
        <v>6789744.3100000005</v>
      </c>
      <c r="U55" s="412"/>
      <c r="V55" s="412"/>
      <c r="W55" s="412"/>
      <c r="X55" s="412"/>
      <c r="Y55" s="412"/>
      <c r="Z55" s="387">
        <f t="shared" si="0"/>
        <v>181.15234000000001</v>
      </c>
      <c r="AA55" s="388"/>
      <c r="AB55" s="388"/>
    </row>
    <row r="56" spans="1:28" s="386" customFormat="1" ht="15">
      <c r="A56" s="388" t="s">
        <v>2422</v>
      </c>
      <c r="B56" s="389">
        <f>SUMIF($A$21:$A$40,B$43,$N$21:$N$41)</f>
        <v>412623.47</v>
      </c>
      <c r="C56" s="389">
        <f t="shared" ref="C56:Q56" si="13">SUMIF($A$21:$A$40,C$43,$N$21:$N$41)</f>
        <v>0</v>
      </c>
      <c r="D56" s="389">
        <f t="shared" si="13"/>
        <v>4812</v>
      </c>
      <c r="E56" s="389">
        <f t="shared" si="13"/>
        <v>0</v>
      </c>
      <c r="F56" s="389">
        <f t="shared" si="13"/>
        <v>0</v>
      </c>
      <c r="G56" s="389">
        <f t="shared" si="13"/>
        <v>902.52</v>
      </c>
      <c r="H56" s="389">
        <f t="shared" si="13"/>
        <v>160517.67000000001</v>
      </c>
      <c r="I56" s="389">
        <f t="shared" si="13"/>
        <v>0</v>
      </c>
      <c r="J56" s="389">
        <f t="shared" si="13"/>
        <v>1958702.77</v>
      </c>
      <c r="K56" s="389">
        <f t="shared" si="13"/>
        <v>165222.75</v>
      </c>
      <c r="L56" s="389">
        <f t="shared" si="13"/>
        <v>67.44</v>
      </c>
      <c r="M56" s="389">
        <f t="shared" si="13"/>
        <v>5914.05</v>
      </c>
      <c r="N56" s="389">
        <f t="shared" si="13"/>
        <v>887030</v>
      </c>
      <c r="O56" s="389">
        <f t="shared" si="13"/>
        <v>0</v>
      </c>
      <c r="P56" s="389">
        <f t="shared" si="13"/>
        <v>30151.96</v>
      </c>
      <c r="Q56" s="389">
        <f t="shared" si="13"/>
        <v>0</v>
      </c>
      <c r="R56" s="389">
        <f t="shared" si="10"/>
        <v>3625944.63</v>
      </c>
      <c r="S56" s="389"/>
      <c r="T56" s="389">
        <f t="shared" si="3"/>
        <v>3625944.63</v>
      </c>
      <c r="U56" s="412"/>
      <c r="V56" s="412"/>
      <c r="W56" s="412"/>
      <c r="X56" s="412"/>
      <c r="Y56" s="412"/>
      <c r="Z56" s="387">
        <f t="shared" si="0"/>
        <v>4.8120000000000003</v>
      </c>
      <c r="AA56" s="388"/>
      <c r="AB56" s="388"/>
    </row>
    <row r="57" spans="1:28" s="386" customFormat="1" ht="15">
      <c r="A57" s="388" t="s">
        <v>2423</v>
      </c>
      <c r="B57" s="389">
        <f>SUMIF($A$21:$A$40,B$43,$O$21:$O$41)</f>
        <v>161320.95999999999</v>
      </c>
      <c r="C57" s="389">
        <f t="shared" ref="C57:Q57" si="14">SUMIF($A$21:$A$40,C$43,$O$21:$O$41)</f>
        <v>123197.12</v>
      </c>
      <c r="D57" s="389">
        <f t="shared" si="14"/>
        <v>14028</v>
      </c>
      <c r="E57" s="389">
        <f t="shared" si="14"/>
        <v>2200</v>
      </c>
      <c r="F57" s="389">
        <f t="shared" si="14"/>
        <v>0</v>
      </c>
      <c r="G57" s="389">
        <f t="shared" si="14"/>
        <v>0</v>
      </c>
      <c r="H57" s="389">
        <f t="shared" si="14"/>
        <v>561626.81999999995</v>
      </c>
      <c r="I57" s="389">
        <f t="shared" si="14"/>
        <v>0</v>
      </c>
      <c r="J57" s="389">
        <f t="shared" si="14"/>
        <v>813698.42</v>
      </c>
      <c r="K57" s="389">
        <f t="shared" si="14"/>
        <v>3495.1</v>
      </c>
      <c r="L57" s="389">
        <f t="shared" si="14"/>
        <v>4233.7700000000004</v>
      </c>
      <c r="M57" s="389">
        <f t="shared" si="14"/>
        <v>46391.7</v>
      </c>
      <c r="N57" s="389">
        <f t="shared" si="14"/>
        <v>94076</v>
      </c>
      <c r="O57" s="389">
        <f t="shared" si="14"/>
        <v>37.5</v>
      </c>
      <c r="P57" s="389">
        <f t="shared" si="14"/>
        <v>16985.38</v>
      </c>
      <c r="Q57" s="389">
        <f t="shared" si="14"/>
        <v>0</v>
      </c>
      <c r="R57" s="389">
        <f t="shared" si="10"/>
        <v>1841290.7699999998</v>
      </c>
      <c r="S57" s="389"/>
      <c r="T57" s="389">
        <f t="shared" si="3"/>
        <v>1841290.7699999998</v>
      </c>
      <c r="U57" s="412"/>
      <c r="V57" s="412"/>
      <c r="W57" s="412"/>
      <c r="X57" s="412"/>
      <c r="Y57" s="412"/>
      <c r="Z57" s="387">
        <f t="shared" si="0"/>
        <v>137.22512</v>
      </c>
      <c r="AA57" s="388"/>
      <c r="AB57" s="388"/>
    </row>
    <row r="58" spans="1:28" s="386" customFormat="1" ht="15">
      <c r="A58" s="388" t="s">
        <v>2424</v>
      </c>
      <c r="B58" s="389">
        <f>SUMIF($A$21:$A$40,B$43,$P$21:$P$41)</f>
        <v>0</v>
      </c>
      <c r="C58" s="389">
        <f t="shared" ref="C58:Q58" si="15">SUMIF($A$21:$A$40,C$43,$P$21:$P$41)</f>
        <v>0</v>
      </c>
      <c r="D58" s="389">
        <f t="shared" si="15"/>
        <v>0</v>
      </c>
      <c r="E58" s="389">
        <f t="shared" si="15"/>
        <v>0</v>
      </c>
      <c r="F58" s="389">
        <f t="shared" si="15"/>
        <v>0</v>
      </c>
      <c r="G58" s="389">
        <f t="shared" si="15"/>
        <v>0</v>
      </c>
      <c r="H58" s="389">
        <f t="shared" si="15"/>
        <v>0</v>
      </c>
      <c r="I58" s="389">
        <f t="shared" si="15"/>
        <v>0</v>
      </c>
      <c r="J58" s="389">
        <f t="shared" si="15"/>
        <v>0</v>
      </c>
      <c r="K58" s="389">
        <f t="shared" si="15"/>
        <v>0</v>
      </c>
      <c r="L58" s="389">
        <f t="shared" si="15"/>
        <v>0</v>
      </c>
      <c r="M58" s="389">
        <f t="shared" si="15"/>
        <v>0</v>
      </c>
      <c r="N58" s="389">
        <f t="shared" si="15"/>
        <v>0</v>
      </c>
      <c r="O58" s="389">
        <f t="shared" si="15"/>
        <v>0</v>
      </c>
      <c r="P58" s="389">
        <f t="shared" si="15"/>
        <v>0</v>
      </c>
      <c r="Q58" s="389">
        <f t="shared" si="15"/>
        <v>0</v>
      </c>
      <c r="R58" s="389">
        <f t="shared" si="10"/>
        <v>0</v>
      </c>
      <c r="S58" s="389"/>
      <c r="T58" s="389">
        <f t="shared" si="3"/>
        <v>0</v>
      </c>
      <c r="U58" s="412"/>
      <c r="V58" s="412"/>
      <c r="W58" s="412"/>
      <c r="X58" s="412"/>
      <c r="Y58" s="412"/>
      <c r="Z58" s="387">
        <f t="shared" si="0"/>
        <v>0</v>
      </c>
      <c r="AA58" s="388"/>
      <c r="AB58" s="388"/>
    </row>
    <row r="59" spans="1:28" s="386" customFormat="1" ht="15">
      <c r="A59" s="388" t="s">
        <v>2425</v>
      </c>
      <c r="B59" s="389">
        <f>SUMIF($A$21:$A$40,B$43,$Q$21:$Q$41)</f>
        <v>52882.38</v>
      </c>
      <c r="C59" s="389">
        <f t="shared" ref="C59:Q59" si="16">SUMIF($A$21:$A$40,C$43,$Q$21:$Q$41)</f>
        <v>56685.15</v>
      </c>
      <c r="D59" s="389">
        <f t="shared" si="16"/>
        <v>3239.9</v>
      </c>
      <c r="E59" s="389">
        <f t="shared" si="16"/>
        <v>0</v>
      </c>
      <c r="F59" s="389">
        <f t="shared" si="16"/>
        <v>0</v>
      </c>
      <c r="G59" s="389">
        <f t="shared" si="16"/>
        <v>188.34</v>
      </c>
      <c r="H59" s="389">
        <f t="shared" si="16"/>
        <v>421320.21</v>
      </c>
      <c r="I59" s="389">
        <f t="shared" si="16"/>
        <v>132480</v>
      </c>
      <c r="J59" s="389">
        <f t="shared" si="16"/>
        <v>260326.55</v>
      </c>
      <c r="K59" s="389">
        <f t="shared" si="16"/>
        <v>0</v>
      </c>
      <c r="L59" s="389">
        <f t="shared" si="16"/>
        <v>167.22</v>
      </c>
      <c r="M59" s="389">
        <f t="shared" si="16"/>
        <v>3465.89</v>
      </c>
      <c r="N59" s="389">
        <f t="shared" si="16"/>
        <v>0</v>
      </c>
      <c r="O59" s="389">
        <f t="shared" si="16"/>
        <v>0</v>
      </c>
      <c r="P59" s="389">
        <f t="shared" si="16"/>
        <v>5806.83</v>
      </c>
      <c r="Q59" s="389">
        <f t="shared" si="16"/>
        <v>0</v>
      </c>
      <c r="R59" s="389">
        <f t="shared" si="10"/>
        <v>936562.47</v>
      </c>
      <c r="S59" s="389"/>
      <c r="T59" s="389">
        <f t="shared" si="3"/>
        <v>936562.47</v>
      </c>
      <c r="U59" s="412"/>
      <c r="V59" s="412"/>
      <c r="W59" s="412"/>
      <c r="X59" s="412"/>
      <c r="Y59" s="412"/>
      <c r="Z59" s="387">
        <f t="shared" si="0"/>
        <v>59.925050000000006</v>
      </c>
      <c r="AA59" s="388"/>
      <c r="AB59" s="388"/>
    </row>
    <row r="60" spans="1:28" s="386" customFormat="1" ht="15">
      <c r="A60" s="388" t="s">
        <v>2426</v>
      </c>
      <c r="B60" s="389">
        <f>SUMIF($A$21:$A$40,B$43,$R$21:$R$41)</f>
        <v>0</v>
      </c>
      <c r="C60" s="389">
        <f t="shared" ref="C60:Q60" si="17">SUMIF($A$21:$A$40,C$43,$R$21:$R$41)</f>
        <v>0</v>
      </c>
      <c r="D60" s="389">
        <f t="shared" si="17"/>
        <v>0</v>
      </c>
      <c r="E60" s="389">
        <f t="shared" si="17"/>
        <v>0</v>
      </c>
      <c r="F60" s="389">
        <f t="shared" si="17"/>
        <v>0</v>
      </c>
      <c r="G60" s="389">
        <f t="shared" si="17"/>
        <v>2800</v>
      </c>
      <c r="H60" s="389">
        <f t="shared" si="17"/>
        <v>0</v>
      </c>
      <c r="I60" s="389">
        <f t="shared" si="17"/>
        <v>0</v>
      </c>
      <c r="J60" s="389">
        <f t="shared" si="17"/>
        <v>125.21</v>
      </c>
      <c r="K60" s="389">
        <f t="shared" si="17"/>
        <v>0</v>
      </c>
      <c r="L60" s="389">
        <f t="shared" si="17"/>
        <v>0</v>
      </c>
      <c r="M60" s="389">
        <f t="shared" si="17"/>
        <v>0</v>
      </c>
      <c r="N60" s="389">
        <f t="shared" si="17"/>
        <v>0</v>
      </c>
      <c r="O60" s="389">
        <f t="shared" si="17"/>
        <v>0</v>
      </c>
      <c r="P60" s="389">
        <f t="shared" si="17"/>
        <v>0</v>
      </c>
      <c r="Q60" s="389">
        <f t="shared" si="17"/>
        <v>0</v>
      </c>
      <c r="R60" s="389">
        <f t="shared" si="10"/>
        <v>2925.21</v>
      </c>
      <c r="S60" s="389"/>
      <c r="T60" s="389">
        <f t="shared" si="3"/>
        <v>2925.21</v>
      </c>
      <c r="U60" s="412"/>
      <c r="V60" s="412"/>
      <c r="W60" s="412"/>
      <c r="X60" s="412"/>
      <c r="Y60" s="412"/>
      <c r="Z60" s="387">
        <f t="shared" si="0"/>
        <v>0</v>
      </c>
      <c r="AA60" s="388"/>
      <c r="AB60" s="388"/>
    </row>
    <row r="61" spans="1:28" s="386" customFormat="1" ht="15.6">
      <c r="A61" s="391" t="s">
        <v>2447</v>
      </c>
      <c r="B61" s="392">
        <f>B45</f>
        <v>13205000</v>
      </c>
      <c r="C61" s="392">
        <f t="shared" ref="C61:Q61" si="18">C45</f>
        <v>2095000</v>
      </c>
      <c r="D61" s="392">
        <f t="shared" si="18"/>
        <v>458000</v>
      </c>
      <c r="E61" s="392">
        <f t="shared" si="18"/>
        <v>84000</v>
      </c>
      <c r="F61" s="392">
        <f t="shared" si="18"/>
        <v>18000</v>
      </c>
      <c r="G61" s="392">
        <f t="shared" si="18"/>
        <v>98000</v>
      </c>
      <c r="H61" s="392">
        <f t="shared" si="18"/>
        <v>12605000</v>
      </c>
      <c r="I61" s="392">
        <f t="shared" si="18"/>
        <v>612000</v>
      </c>
      <c r="J61" s="392">
        <f t="shared" si="18"/>
        <v>6297000</v>
      </c>
      <c r="K61" s="392">
        <f t="shared" si="18"/>
        <v>420000</v>
      </c>
      <c r="L61" s="392">
        <f t="shared" si="18"/>
        <v>100000</v>
      </c>
      <c r="M61" s="392">
        <f t="shared" si="18"/>
        <v>170000</v>
      </c>
      <c r="N61" s="392">
        <f t="shared" si="18"/>
        <v>1646000</v>
      </c>
      <c r="O61" s="392">
        <f t="shared" si="18"/>
        <v>218000</v>
      </c>
      <c r="P61" s="392">
        <f t="shared" si="18"/>
        <v>4365000</v>
      </c>
      <c r="Q61" s="392">
        <f t="shared" si="18"/>
        <v>0</v>
      </c>
      <c r="R61" s="392">
        <f t="shared" ref="R61" si="19">R45</f>
        <v>42391000</v>
      </c>
      <c r="S61" s="392">
        <f>'FY18 Sales Summary'!$H$44*1000</f>
        <v>96000</v>
      </c>
      <c r="T61" s="392">
        <f t="shared" si="3"/>
        <v>42487000</v>
      </c>
      <c r="U61" s="412"/>
      <c r="V61" s="412"/>
      <c r="W61" s="412"/>
      <c r="X61" s="412"/>
      <c r="Y61" s="412"/>
      <c r="Z61" s="393">
        <f t="shared" si="0"/>
        <v>2553</v>
      </c>
      <c r="AA61" s="399">
        <v>212000</v>
      </c>
      <c r="AB61" s="394">
        <f>AA61+R61</f>
        <v>42603000</v>
      </c>
    </row>
    <row r="62" spans="1:28" s="424" customFormat="1" ht="15.6">
      <c r="A62" s="422"/>
      <c r="B62" s="423"/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/>
      <c r="S62" s="423"/>
      <c r="T62" s="423"/>
      <c r="Z62" s="425"/>
      <c r="AA62" s="413"/>
      <c r="AB62" s="426"/>
    </row>
    <row r="63" spans="1:28" s="386" customFormat="1" ht="15">
      <c r="A63" s="400" t="s">
        <v>2427</v>
      </c>
      <c r="B63" s="401">
        <f>IF(ISERROR(B48/B44),,(B48/B44))</f>
        <v>0.95195638117509496</v>
      </c>
      <c r="C63" s="401">
        <f>IF(ISERROR(C48/C44),,(C48/C44))</f>
        <v>2.7803376595744678</v>
      </c>
      <c r="D63" s="401">
        <f>IF(ISERROR(D48/D44),,(D48/D44))</f>
        <v>0.75047045278137137</v>
      </c>
      <c r="E63" s="401">
        <f>IF(ISERROR(E48/E44),,(E48/E44))</f>
        <v>2.2282737209302326</v>
      </c>
      <c r="F63" s="389">
        <f t="shared" ref="F63:G63" si="20">SUMIF($A$21:$A$40,F$43,$Q$21:$Q$41)</f>
        <v>0</v>
      </c>
      <c r="G63" s="389">
        <f t="shared" si="20"/>
        <v>188.34</v>
      </c>
      <c r="H63" s="401">
        <f t="shared" ref="H63:P63" si="21">IF(ISERROR(H48/H44),,(H48/H44))</f>
        <v>1.1053321672669068</v>
      </c>
      <c r="I63" s="401">
        <f t="shared" si="21"/>
        <v>0.29806317073170729</v>
      </c>
      <c r="J63" s="401">
        <f t="shared" si="21"/>
        <v>0.86074270883924242</v>
      </c>
      <c r="K63" s="401">
        <f t="shared" si="21"/>
        <v>0.63901713207547173</v>
      </c>
      <c r="L63" s="401">
        <f t="shared" si="21"/>
        <v>0.40120380710659898</v>
      </c>
      <c r="M63" s="401">
        <f t="shared" si="21"/>
        <v>0.88808651898734181</v>
      </c>
      <c r="N63" s="401">
        <f t="shared" si="21"/>
        <v>1.1450013957307061</v>
      </c>
      <c r="O63" s="401">
        <f t="shared" si="21"/>
        <v>0.35720024193548389</v>
      </c>
      <c r="P63" s="401">
        <f t="shared" si="21"/>
        <v>0.86522438775510202</v>
      </c>
      <c r="Q63" s="389">
        <f t="shared" ref="Q63" si="22">SUMIF($A$21:$A$40,Q$43,$Q$21:$Q$41)</f>
        <v>0</v>
      </c>
      <c r="R63" s="401">
        <f>IF(ISERROR(R48/R44),,(R48/R44))</f>
        <v>0.95639210194755275</v>
      </c>
      <c r="S63" s="401">
        <f>IF(ISERROR(S48/S44),,(S48/S44))</f>
        <v>0.57485029940119758</v>
      </c>
      <c r="T63" s="401">
        <f t="shared" ref="T63" si="23">IF(ISERROR(T48/T44),,(T48/T44))</f>
        <v>0.95503626662410901</v>
      </c>
      <c r="U63" s="412"/>
      <c r="V63" s="412"/>
      <c r="W63" s="412"/>
      <c r="X63" s="412"/>
      <c r="Y63" s="412"/>
      <c r="Z63" s="387">
        <f t="shared" si="0"/>
        <v>3.5308081123558393E-3</v>
      </c>
      <c r="AA63" s="388"/>
      <c r="AB63" s="388"/>
    </row>
    <row r="64" spans="1:28" s="386" customFormat="1" ht="15">
      <c r="A64" s="400" t="s">
        <v>2428</v>
      </c>
      <c r="B64" s="401">
        <f>IF(ISERROR(B52/B44),,(B52/B44))</f>
        <v>0.9871004238526746</v>
      </c>
      <c r="C64" s="401">
        <f>IF(ISERROR(C52/C44),,(C52/C44))</f>
        <v>2.7997072900335946</v>
      </c>
      <c r="D64" s="401">
        <f>IF(ISERROR(D52/D44),,(D52/D44))</f>
        <v>0.87847593790426914</v>
      </c>
      <c r="E64" s="401">
        <f>IF(ISERROR(E52/E44),,(E52/E44))</f>
        <v>2.4329248837209305</v>
      </c>
      <c r="F64" s="389">
        <f t="shared" ref="F64:G64" si="24">SUMIF($A$21:$A$40,F$43,$R$21:$R$41)</f>
        <v>0</v>
      </c>
      <c r="G64" s="389">
        <f t="shared" si="24"/>
        <v>2800</v>
      </c>
      <c r="H64" s="401">
        <f t="shared" ref="H64:P64" si="25">IF(ISERROR(H52/H44),,(H52/H44))</f>
        <v>1.1686229995998401</v>
      </c>
      <c r="I64" s="401">
        <f t="shared" si="25"/>
        <v>0.29806317073170729</v>
      </c>
      <c r="J64" s="401">
        <f t="shared" si="25"/>
        <v>0.91625608305002426</v>
      </c>
      <c r="K64" s="401">
        <f t="shared" si="25"/>
        <v>0.64928507547169811</v>
      </c>
      <c r="L64" s="401">
        <f t="shared" si="25"/>
        <v>0.42941994923857868</v>
      </c>
      <c r="M64" s="401">
        <f t="shared" si="25"/>
        <v>0.92691018987341789</v>
      </c>
      <c r="N64" s="401">
        <f t="shared" si="25"/>
        <v>1.30153039408867</v>
      </c>
      <c r="O64" s="401">
        <f t="shared" si="25"/>
        <v>0.37353169354838711</v>
      </c>
      <c r="P64" s="401">
        <f t="shared" si="25"/>
        <v>0.88087494994224114</v>
      </c>
      <c r="Q64" s="389">
        <f t="shared" ref="Q64" si="26">SUMIF($A$21:$A$40,Q$43,$R$21:$R$41)</f>
        <v>0</v>
      </c>
      <c r="R64" s="401">
        <f>IF(ISERROR(R52/R44),,(R52/R44))</f>
        <v>1.0027721198855386</v>
      </c>
      <c r="S64" s="401">
        <f>IF(ISERROR(S52/S44),,(S52/S44))</f>
        <v>0.57485029940119758</v>
      </c>
      <c r="T64" s="401">
        <f t="shared" ref="T64" si="27">IF(ISERROR(T52/T44),,(T52/T44))</f>
        <v>1.001251469943611</v>
      </c>
      <c r="U64" s="412"/>
      <c r="V64" s="412"/>
      <c r="W64" s="412"/>
      <c r="X64" s="412"/>
      <c r="Y64" s="412"/>
      <c r="Z64" s="387">
        <f t="shared" si="0"/>
        <v>3.6781832279378637E-3</v>
      </c>
      <c r="AA64" s="388"/>
      <c r="AB64" s="388"/>
    </row>
    <row r="65" spans="1:28" s="386" customFormat="1" ht="15">
      <c r="A65" s="400" t="s">
        <v>2429</v>
      </c>
      <c r="B65" s="401">
        <f>IF(ISERROR(B48/B45),,(B48/B45))</f>
        <v>0.98648777887163952</v>
      </c>
      <c r="C65" s="401">
        <f t="shared" ref="C65:S65" si="28">IF(ISERROR(C48/C45),,(C48/C45))</f>
        <v>1.1851272219570406</v>
      </c>
      <c r="D65" s="401">
        <f t="shared" si="28"/>
        <v>1.2666237117903931</v>
      </c>
      <c r="E65" s="401">
        <f t="shared" si="28"/>
        <v>1.1406639285714286</v>
      </c>
      <c r="F65" s="401">
        <f t="shared" si="28"/>
        <v>0.11332722222222223</v>
      </c>
      <c r="G65" s="401">
        <f t="shared" si="28"/>
        <v>2.1111297959183672</v>
      </c>
      <c r="H65" s="401">
        <f t="shared" si="28"/>
        <v>1.0956862697342324</v>
      </c>
      <c r="I65" s="401">
        <f t="shared" si="28"/>
        <v>1.4177481862745098</v>
      </c>
      <c r="J65" s="401">
        <f t="shared" si="28"/>
        <v>1.1257863982848977</v>
      </c>
      <c r="K65" s="401">
        <f t="shared" si="28"/>
        <v>0.80637876190476199</v>
      </c>
      <c r="L65" s="401">
        <f t="shared" si="28"/>
        <v>0.79037149999999989</v>
      </c>
      <c r="M65" s="401">
        <f t="shared" si="28"/>
        <v>0.82539805882352946</v>
      </c>
      <c r="N65" s="401">
        <f t="shared" si="28"/>
        <v>0.84727320777642767</v>
      </c>
      <c r="O65" s="401">
        <f t="shared" si="28"/>
        <v>0.81271247706422023</v>
      </c>
      <c r="P65" s="401">
        <f t="shared" si="28"/>
        <v>1.0295476449026346</v>
      </c>
      <c r="Q65" s="401">
        <f t="shared" si="28"/>
        <v>0</v>
      </c>
      <c r="R65" s="401">
        <f t="shared" si="28"/>
        <v>1.0564961748956148</v>
      </c>
      <c r="S65" s="401">
        <f t="shared" si="28"/>
        <v>0.5</v>
      </c>
      <c r="T65" s="401">
        <f t="shared" ref="T65" si="29">IF(ISERROR(T48/T45),,(T48/T45))</f>
        <v>1.0539870218162177</v>
      </c>
      <c r="U65" s="412"/>
      <c r="V65" s="412"/>
      <c r="W65" s="412"/>
      <c r="X65" s="412"/>
      <c r="Y65" s="412"/>
      <c r="Z65" s="387">
        <f t="shared" si="0"/>
        <v>2.4517509337474335E-3</v>
      </c>
      <c r="AA65" s="388"/>
      <c r="AB65" s="388"/>
    </row>
    <row r="66" spans="1:28" s="386" customFormat="1" ht="15">
      <c r="A66" s="402" t="s">
        <v>2430</v>
      </c>
      <c r="B66" s="403">
        <f>IF(ISERROR(B52/B45),,(B52/B45))</f>
        <v>1.0229066414237031</v>
      </c>
      <c r="C66" s="403">
        <f t="shared" ref="C66:S66" si="30">IF(ISERROR(C52/C45),,(C52/C45))</f>
        <v>1.193383584725537</v>
      </c>
      <c r="D66" s="403">
        <f t="shared" si="30"/>
        <v>1.4826679039301311</v>
      </c>
      <c r="E66" s="403">
        <f t="shared" si="30"/>
        <v>1.2454258333333335</v>
      </c>
      <c r="F66" s="403">
        <f t="shared" si="30"/>
        <v>0.93129944444444446</v>
      </c>
      <c r="G66" s="403">
        <f t="shared" si="30"/>
        <v>2.1111298979591839</v>
      </c>
      <c r="H66" s="403">
        <f t="shared" si="30"/>
        <v>1.1584247822292741</v>
      </c>
      <c r="I66" s="403">
        <f t="shared" si="30"/>
        <v>1.4177481862745098</v>
      </c>
      <c r="J66" s="403">
        <f t="shared" si="30"/>
        <v>1.198393695410513</v>
      </c>
      <c r="K66" s="403">
        <f t="shared" si="30"/>
        <v>0.81933592857142867</v>
      </c>
      <c r="L66" s="403">
        <f t="shared" si="30"/>
        <v>0.84595729999999991</v>
      </c>
      <c r="M66" s="403">
        <f t="shared" si="30"/>
        <v>0.8614812352941178</v>
      </c>
      <c r="N66" s="403">
        <f t="shared" si="30"/>
        <v>0.96310086269744832</v>
      </c>
      <c r="O66" s="403">
        <f t="shared" si="30"/>
        <v>0.84987027522935776</v>
      </c>
      <c r="P66" s="403">
        <f t="shared" si="30"/>
        <v>1.0481705589919816</v>
      </c>
      <c r="Q66" s="403">
        <f t="shared" si="30"/>
        <v>0</v>
      </c>
      <c r="R66" s="403">
        <f t="shared" si="30"/>
        <v>1.1077307171333537</v>
      </c>
      <c r="S66" s="403">
        <f t="shared" si="30"/>
        <v>0.5</v>
      </c>
      <c r="T66" s="403">
        <f t="shared" ref="T66" si="31">IF(ISERROR(T52/T45),,(T52/T45))</f>
        <v>1.1049905556207875</v>
      </c>
      <c r="U66" s="412"/>
      <c r="V66" s="412"/>
      <c r="W66" s="412"/>
      <c r="X66" s="412"/>
      <c r="Y66" s="412"/>
      <c r="Z66" s="387">
        <f t="shared" si="0"/>
        <v>2.6760514886556681E-3</v>
      </c>
      <c r="AA66" s="404"/>
      <c r="AB66" s="404"/>
    </row>
    <row r="67" spans="1:28" s="386" customFormat="1" ht="15">
      <c r="A67" s="400" t="s">
        <v>2431</v>
      </c>
      <c r="B67" s="405">
        <f>IF(ISERROR(B48/B46),,(B48/B46))</f>
        <v>0.74826647825837211</v>
      </c>
      <c r="C67" s="405">
        <f t="shared" ref="C67:S67" si="32">IF(ISERROR(C48/C46),,(C48/C46))</f>
        <v>2.3489513055818354</v>
      </c>
      <c r="D67" s="405">
        <f t="shared" si="32"/>
        <v>0.79685942307692315</v>
      </c>
      <c r="E67" s="405">
        <f t="shared" si="32"/>
        <v>3.1938590000000002</v>
      </c>
      <c r="F67" s="405">
        <f t="shared" si="32"/>
        <v>0.67996333333333336</v>
      </c>
      <c r="G67" s="405">
        <f t="shared" si="32"/>
        <v>5.7469644444444441</v>
      </c>
      <c r="H67" s="405">
        <f t="shared" si="32"/>
        <v>1.1568075575843872</v>
      </c>
      <c r="I67" s="405">
        <f t="shared" si="32"/>
        <v>33.371611153846153</v>
      </c>
      <c r="J67" s="405">
        <f t="shared" si="32"/>
        <v>0.96031928339203465</v>
      </c>
      <c r="K67" s="405">
        <f t="shared" si="32"/>
        <v>0.82806621026894867</v>
      </c>
      <c r="L67" s="405">
        <f t="shared" si="32"/>
        <v>0.80650153061224483</v>
      </c>
      <c r="M67" s="405">
        <f t="shared" si="32"/>
        <v>1.2417492920353983</v>
      </c>
      <c r="N67" s="405">
        <f t="shared" si="32"/>
        <v>1.1094762927605408</v>
      </c>
      <c r="O67" s="405">
        <f t="shared" si="32"/>
        <v>0.60058074576271192</v>
      </c>
      <c r="P67" s="405">
        <f t="shared" si="32"/>
        <v>1.0101091189031242</v>
      </c>
      <c r="Q67" s="405">
        <f t="shared" si="32"/>
        <v>0</v>
      </c>
      <c r="R67" s="405">
        <f t="shared" si="32"/>
        <v>0.99016005283986652</v>
      </c>
      <c r="S67" s="405">
        <f t="shared" si="32"/>
        <v>0.46376811594202899</v>
      </c>
      <c r="T67" s="405">
        <f t="shared" ref="T67" si="33">IF(ISERROR(T48/T46),,(T48/T46))</f>
        <v>0.9877619910647476</v>
      </c>
      <c r="U67" s="413"/>
      <c r="V67" s="413"/>
      <c r="W67" s="413"/>
      <c r="X67" s="413"/>
      <c r="Y67" s="413"/>
      <c r="Z67" s="406">
        <f t="shared" si="0"/>
        <v>3.1458107286587585E-3</v>
      </c>
      <c r="AA67" s="388"/>
      <c r="AB67" s="388"/>
    </row>
    <row r="68" spans="1:28" s="386" customFormat="1" ht="15">
      <c r="A68" s="407" t="s">
        <v>2432</v>
      </c>
      <c r="B68" s="408"/>
      <c r="C68" s="408"/>
      <c r="D68" s="408"/>
      <c r="E68" s="408"/>
      <c r="F68" s="408"/>
      <c r="G68" s="408"/>
      <c r="H68" s="408"/>
      <c r="I68" s="408"/>
      <c r="J68" s="408"/>
      <c r="K68" s="408"/>
      <c r="L68" s="408"/>
      <c r="M68" s="408"/>
      <c r="N68" s="408"/>
      <c r="O68" s="408"/>
      <c r="P68" s="408"/>
      <c r="Q68" s="408"/>
      <c r="R68" s="408"/>
      <c r="S68" s="408"/>
      <c r="T68" s="408"/>
      <c r="U68" s="414"/>
      <c r="V68" s="414"/>
      <c r="W68" s="414"/>
      <c r="X68" s="414"/>
      <c r="Y68" s="414"/>
      <c r="Z68" s="409"/>
      <c r="AA68" s="409"/>
      <c r="AB68" s="409"/>
    </row>
    <row r="69" spans="1:28" ht="15">
      <c r="A69" s="386"/>
      <c r="B69" s="386"/>
      <c r="C69" s="386"/>
      <c r="D69" s="386"/>
      <c r="E69" s="386"/>
      <c r="F69" s="386"/>
      <c r="G69" s="386"/>
      <c r="H69" s="386"/>
      <c r="I69" s="386"/>
      <c r="J69" s="386"/>
      <c r="K69" s="386"/>
      <c r="L69" s="386"/>
      <c r="M69" s="386"/>
      <c r="N69" s="386"/>
      <c r="O69" s="386"/>
      <c r="P69" s="386"/>
      <c r="Q69" s="386"/>
      <c r="R69" s="386"/>
      <c r="S69" s="386"/>
      <c r="T69" s="386"/>
      <c r="Z69" s="20">
        <v>0</v>
      </c>
    </row>
    <row r="70" spans="1:28" ht="15">
      <c r="A70" s="386"/>
      <c r="B70" s="386"/>
      <c r="C70" s="386"/>
      <c r="D70" s="386"/>
      <c r="E70" s="386"/>
      <c r="F70" s="386"/>
      <c r="G70" s="386"/>
      <c r="H70" s="386"/>
      <c r="I70" s="386"/>
      <c r="J70" s="386"/>
      <c r="K70" s="386"/>
      <c r="L70" s="386"/>
      <c r="M70" s="386"/>
      <c r="N70" s="386"/>
      <c r="O70" s="386"/>
      <c r="P70" s="386"/>
      <c r="Q70" s="386"/>
      <c r="R70" s="386"/>
      <c r="S70" s="386"/>
      <c r="T70" s="386"/>
      <c r="Z70" s="20">
        <v>0</v>
      </c>
    </row>
    <row r="71" spans="1:28" ht="15">
      <c r="A71" s="386"/>
      <c r="B71" s="386"/>
      <c r="C71" s="386"/>
      <c r="D71" s="386"/>
      <c r="E71" s="386"/>
      <c r="F71" s="386"/>
      <c r="G71" s="386"/>
      <c r="H71" s="386"/>
      <c r="I71" s="386"/>
      <c r="J71" s="386"/>
      <c r="K71" s="386"/>
      <c r="L71" s="386"/>
      <c r="M71" s="386"/>
      <c r="N71" s="386"/>
      <c r="O71" s="386"/>
      <c r="P71" s="386"/>
      <c r="Q71" s="386"/>
      <c r="R71" s="386"/>
      <c r="S71" s="386"/>
      <c r="T71" s="386"/>
    </row>
    <row r="72" spans="1:28" ht="15">
      <c r="A72" s="386"/>
      <c r="B72" s="386"/>
      <c r="C72" s="386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6"/>
      <c r="T72" s="386"/>
    </row>
    <row r="73" spans="1:28" ht="15">
      <c r="A73" s="386"/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6"/>
      <c r="T73" s="386"/>
    </row>
    <row r="74" spans="1:28" ht="15">
      <c r="A74" s="386"/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6"/>
      <c r="T74" s="386"/>
    </row>
    <row r="75" spans="1:28" ht="15">
      <c r="A75" s="386"/>
      <c r="B75" s="386"/>
      <c r="C75" s="386"/>
      <c r="D75" s="386"/>
      <c r="E75" s="386"/>
      <c r="F75" s="386"/>
      <c r="G75" s="386"/>
      <c r="H75" s="386"/>
      <c r="I75" s="386"/>
      <c r="J75" s="386"/>
      <c r="K75" s="386"/>
      <c r="L75" s="386"/>
      <c r="M75" s="386"/>
      <c r="N75" s="386"/>
      <c r="O75" s="386"/>
      <c r="P75" s="386"/>
      <c r="Q75" s="386"/>
      <c r="R75" s="386"/>
      <c r="S75" s="386"/>
      <c r="T75" s="386"/>
    </row>
    <row r="76" spans="1:28" ht="15">
      <c r="A76" s="386"/>
      <c r="B76" s="386"/>
      <c r="C76" s="386"/>
      <c r="D76" s="386"/>
      <c r="E76" s="386"/>
      <c r="F76" s="386"/>
      <c r="G76" s="386"/>
      <c r="H76" s="386"/>
      <c r="I76" s="386"/>
      <c r="J76" s="386"/>
      <c r="K76" s="386"/>
      <c r="L76" s="386"/>
      <c r="M76" s="386"/>
      <c r="N76" s="386"/>
      <c r="O76" s="386"/>
      <c r="P76" s="386"/>
      <c r="Q76" s="386"/>
      <c r="R76" s="386"/>
      <c r="S76" s="386"/>
      <c r="T76" s="386"/>
    </row>
    <row r="77" spans="1:28" ht="15">
      <c r="A77" s="386"/>
      <c r="B77" s="386"/>
      <c r="C77" s="386"/>
      <c r="D77" s="386"/>
      <c r="E77" s="386"/>
      <c r="F77" s="386"/>
      <c r="G77" s="386"/>
      <c r="H77" s="386"/>
      <c r="I77" s="386"/>
      <c r="J77" s="386"/>
      <c r="K77" s="386"/>
      <c r="L77" s="386"/>
      <c r="M77" s="386"/>
      <c r="N77" s="386"/>
      <c r="O77" s="386"/>
      <c r="P77" s="386"/>
      <c r="Q77" s="386"/>
      <c r="R77" s="386"/>
      <c r="S77" s="386"/>
      <c r="T77" s="386"/>
    </row>
    <row r="78" spans="1:28" ht="15">
      <c r="A78" s="386"/>
      <c r="B78" s="386"/>
      <c r="C78" s="386"/>
      <c r="D78" s="386"/>
      <c r="E78" s="386"/>
      <c r="F78" s="386"/>
      <c r="G78" s="386"/>
      <c r="H78" s="386"/>
      <c r="I78" s="386"/>
      <c r="J78" s="386"/>
      <c r="K78" s="386"/>
      <c r="L78" s="386"/>
      <c r="M78" s="386"/>
      <c r="N78" s="386"/>
      <c r="O78" s="386"/>
      <c r="P78" s="386"/>
      <c r="Q78" s="386"/>
      <c r="R78" s="386"/>
      <c r="S78" s="386"/>
      <c r="T78" s="386"/>
    </row>
    <row r="79" spans="1:28" ht="15">
      <c r="A79" s="386"/>
      <c r="B79" s="386"/>
      <c r="C79" s="386"/>
      <c r="D79" s="386"/>
      <c r="E79" s="386"/>
      <c r="F79" s="386"/>
      <c r="G79" s="386"/>
      <c r="H79" s="386"/>
      <c r="I79" s="386"/>
      <c r="J79" s="386"/>
      <c r="K79" s="386"/>
      <c r="L79" s="386"/>
      <c r="M79" s="386"/>
      <c r="N79" s="386"/>
      <c r="O79" s="386"/>
      <c r="P79" s="386"/>
      <c r="Q79" s="386"/>
      <c r="R79" s="386"/>
      <c r="S79" s="386"/>
      <c r="T79" s="386"/>
    </row>
    <row r="80" spans="1:28" ht="15">
      <c r="A80" s="386"/>
      <c r="B80" s="386"/>
      <c r="C80" s="386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6"/>
      <c r="T80" s="386"/>
    </row>
    <row r="81" spans="1:20" ht="15">
      <c r="A81" s="386"/>
      <c r="B81" s="386"/>
      <c r="C81" s="386"/>
      <c r="D81" s="386"/>
      <c r="E81" s="386"/>
      <c r="F81" s="386"/>
      <c r="G81" s="386"/>
      <c r="H81" s="386"/>
      <c r="I81" s="386"/>
      <c r="J81" s="386"/>
      <c r="K81" s="386"/>
      <c r="L81" s="386"/>
      <c r="M81" s="386"/>
      <c r="N81" s="386"/>
      <c r="O81" s="386"/>
      <c r="P81" s="386"/>
      <c r="Q81" s="386"/>
      <c r="R81" s="386"/>
      <c r="S81" s="386"/>
      <c r="T81" s="386"/>
    </row>
    <row r="82" spans="1:20" ht="15">
      <c r="A82" s="386"/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86"/>
      <c r="T82" s="386"/>
    </row>
    <row r="83" spans="1:20" ht="15">
      <c r="A83" s="386"/>
      <c r="B83" s="386"/>
      <c r="C83" s="386"/>
      <c r="D83" s="386"/>
      <c r="E83" s="386"/>
      <c r="F83" s="386"/>
      <c r="G83" s="386"/>
      <c r="H83" s="386"/>
      <c r="I83" s="386"/>
      <c r="J83" s="386"/>
      <c r="K83" s="386"/>
      <c r="L83" s="386"/>
      <c r="M83" s="386"/>
      <c r="N83" s="386"/>
      <c r="O83" s="386"/>
      <c r="P83" s="386"/>
      <c r="Q83" s="386"/>
      <c r="R83" s="386"/>
      <c r="S83" s="386"/>
      <c r="T83" s="386"/>
    </row>
    <row r="84" spans="1:20" ht="15">
      <c r="A84" s="386"/>
      <c r="B84" s="386"/>
      <c r="C84" s="386"/>
      <c r="D84" s="386"/>
      <c r="E84" s="386"/>
      <c r="F84" s="386"/>
      <c r="G84" s="386"/>
      <c r="H84" s="386"/>
      <c r="I84" s="386"/>
      <c r="J84" s="386"/>
      <c r="K84" s="386"/>
      <c r="L84" s="386"/>
      <c r="M84" s="386"/>
      <c r="N84" s="386"/>
      <c r="O84" s="386"/>
      <c r="P84" s="386"/>
      <c r="Q84" s="386"/>
      <c r="R84" s="386"/>
      <c r="S84" s="386"/>
      <c r="T84" s="386"/>
    </row>
    <row r="85" spans="1:20" ht="15">
      <c r="A85" s="386"/>
      <c r="B85" s="386"/>
      <c r="C85" s="386"/>
      <c r="D85" s="386"/>
      <c r="E85" s="386"/>
      <c r="F85" s="386"/>
      <c r="G85" s="386"/>
      <c r="H85" s="386"/>
      <c r="I85" s="386"/>
      <c r="J85" s="386"/>
      <c r="K85" s="386"/>
      <c r="L85" s="386"/>
      <c r="M85" s="386"/>
      <c r="N85" s="386"/>
      <c r="O85" s="386"/>
      <c r="P85" s="386"/>
      <c r="Q85" s="386"/>
      <c r="R85" s="386"/>
      <c r="S85" s="386"/>
      <c r="T85" s="386"/>
    </row>
    <row r="86" spans="1:20" ht="15">
      <c r="A86" s="386"/>
      <c r="B86" s="386"/>
      <c r="C86" s="386"/>
      <c r="D86" s="386"/>
      <c r="E86" s="386"/>
      <c r="F86" s="386"/>
      <c r="G86" s="386"/>
      <c r="H86" s="386"/>
      <c r="I86" s="386"/>
      <c r="J86" s="386"/>
      <c r="K86" s="386"/>
      <c r="L86" s="386"/>
      <c r="M86" s="386"/>
      <c r="N86" s="386"/>
      <c r="O86" s="386"/>
      <c r="P86" s="386"/>
      <c r="Q86" s="386"/>
      <c r="R86" s="386"/>
      <c r="S86" s="386"/>
      <c r="T86" s="386"/>
    </row>
    <row r="87" spans="1:20" ht="15">
      <c r="A87" s="386"/>
      <c r="B87" s="386"/>
      <c r="C87" s="386"/>
      <c r="D87" s="386"/>
      <c r="E87" s="386"/>
      <c r="F87" s="386"/>
      <c r="G87" s="386"/>
      <c r="H87" s="386"/>
      <c r="I87" s="386"/>
      <c r="J87" s="386"/>
      <c r="K87" s="386"/>
      <c r="L87" s="386"/>
      <c r="M87" s="386"/>
      <c r="N87" s="386"/>
      <c r="O87" s="386"/>
      <c r="P87" s="386"/>
      <c r="Q87" s="386"/>
      <c r="R87" s="386"/>
      <c r="S87" s="386"/>
      <c r="T87" s="386"/>
    </row>
    <row r="88" spans="1:20" ht="15">
      <c r="A88" s="386"/>
      <c r="B88" s="386"/>
      <c r="C88" s="386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6"/>
      <c r="T88" s="386"/>
    </row>
    <row r="89" spans="1:20" ht="15">
      <c r="A89" s="386"/>
      <c r="B89" s="386"/>
      <c r="C89" s="386"/>
      <c r="D89" s="386"/>
      <c r="E89" s="386"/>
      <c r="F89" s="386"/>
      <c r="G89" s="386"/>
      <c r="H89" s="386"/>
      <c r="I89" s="386"/>
      <c r="J89" s="386"/>
      <c r="K89" s="386"/>
      <c r="L89" s="386"/>
      <c r="M89" s="386"/>
      <c r="N89" s="386"/>
      <c r="O89" s="386"/>
      <c r="P89" s="386"/>
      <c r="Q89" s="386"/>
      <c r="R89" s="386"/>
      <c r="S89" s="386"/>
      <c r="T89" s="386"/>
    </row>
    <row r="90" spans="1:20" ht="15">
      <c r="A90" s="386"/>
      <c r="B90" s="386"/>
      <c r="C90" s="386"/>
      <c r="D90" s="386"/>
      <c r="E90" s="386"/>
      <c r="F90" s="386"/>
      <c r="G90" s="386"/>
      <c r="H90" s="386"/>
      <c r="I90" s="386"/>
      <c r="J90" s="386"/>
      <c r="K90" s="386"/>
      <c r="L90" s="386"/>
      <c r="M90" s="386"/>
      <c r="N90" s="386"/>
      <c r="O90" s="386"/>
      <c r="P90" s="386"/>
      <c r="Q90" s="386"/>
      <c r="R90" s="386"/>
      <c r="S90" s="386"/>
      <c r="T90" s="386"/>
    </row>
    <row r="91" spans="1:20" ht="15">
      <c r="A91" s="386"/>
      <c r="B91" s="386"/>
      <c r="C91" s="386"/>
      <c r="D91" s="386"/>
      <c r="E91" s="386"/>
      <c r="F91" s="386"/>
      <c r="G91" s="386"/>
      <c r="H91" s="386"/>
      <c r="I91" s="386"/>
      <c r="J91" s="386"/>
      <c r="K91" s="386"/>
      <c r="L91" s="386"/>
      <c r="M91" s="386"/>
      <c r="N91" s="386"/>
      <c r="O91" s="386"/>
      <c r="P91" s="386"/>
      <c r="Q91" s="386"/>
      <c r="R91" s="386"/>
      <c r="S91" s="386"/>
      <c r="T91" s="386"/>
    </row>
    <row r="92" spans="1:20" ht="15">
      <c r="A92" s="386"/>
      <c r="B92" s="386"/>
      <c r="C92" s="386"/>
      <c r="D92" s="386"/>
      <c r="E92" s="386"/>
      <c r="F92" s="386"/>
      <c r="G92" s="386"/>
      <c r="H92" s="386"/>
      <c r="I92" s="386"/>
      <c r="J92" s="386"/>
      <c r="K92" s="386"/>
      <c r="L92" s="386"/>
      <c r="M92" s="386"/>
      <c r="N92" s="386"/>
      <c r="O92" s="386"/>
      <c r="P92" s="386"/>
      <c r="Q92" s="386"/>
      <c r="R92" s="386"/>
      <c r="S92" s="386"/>
      <c r="T92" s="386"/>
    </row>
    <row r="93" spans="1:20" ht="15">
      <c r="A93" s="386"/>
      <c r="B93" s="386"/>
      <c r="C93" s="386"/>
      <c r="D93" s="386"/>
      <c r="E93" s="386"/>
      <c r="F93" s="386"/>
      <c r="G93" s="386"/>
      <c r="H93" s="386"/>
      <c r="I93" s="386"/>
      <c r="J93" s="386"/>
      <c r="K93" s="386"/>
      <c r="L93" s="386"/>
      <c r="M93" s="386"/>
      <c r="N93" s="386"/>
      <c r="O93" s="386"/>
      <c r="P93" s="386"/>
      <c r="Q93" s="386"/>
      <c r="R93" s="386"/>
      <c r="S93" s="386"/>
      <c r="T93" s="386"/>
    </row>
    <row r="94" spans="1:20" ht="15">
      <c r="A94" s="386"/>
      <c r="B94" s="386"/>
      <c r="C94" s="386"/>
      <c r="D94" s="386"/>
      <c r="E94" s="386"/>
      <c r="F94" s="386"/>
      <c r="G94" s="386"/>
      <c r="H94" s="386"/>
      <c r="I94" s="386"/>
      <c r="J94" s="386"/>
      <c r="K94" s="386"/>
      <c r="L94" s="386"/>
      <c r="M94" s="386"/>
      <c r="N94" s="386"/>
      <c r="O94" s="386"/>
      <c r="P94" s="386"/>
      <c r="Q94" s="386"/>
      <c r="R94" s="386"/>
      <c r="S94" s="386"/>
      <c r="T94" s="386"/>
    </row>
  </sheetData>
  <phoneticPr fontId="0" type="noConversion"/>
  <conditionalFormatting sqref="B65:T67 B63:E64 H63:P64 R63:T64">
    <cfRule type="cellIs" dxfId="18" priority="32" stopIfTrue="1" operator="greaterThanOrEqual">
      <formula>1</formula>
    </cfRule>
    <cfRule type="cellIs" dxfId="17" priority="33" operator="lessThan">
      <formula>$C$40-0.05</formula>
    </cfRule>
    <cfRule type="cellIs" dxfId="16" priority="34" operator="between">
      <formula>$C$40-0.000001</formula>
      <formula>$C$40-0.0499999</formula>
    </cfRule>
    <cfRule type="cellIs" dxfId="15" priority="35" operator="greaterThanOrEqual">
      <formula>$C$40</formula>
    </cfRule>
  </conditionalFormatting>
  <pageMargins left="0.2" right="0.2" top="0.56000000000000005" bottom="0.35" header="0.28999999999999998" footer="0.19"/>
  <pageSetup scale="35" fitToHeight="0" orientation="landscape" r:id="rId1"/>
  <headerFooter alignWithMargins="0">
    <oddHeader>&amp;LDate Printed : &amp;D&amp;C&amp;"Arial,Bold"&amp;12REPORT NAME&amp;R&amp;"Arial,Bold"&amp;11&amp;P of &amp;N</oddHeader>
    <oddFooter xml:space="preserve">&amp;R
</oddFooter>
  </headerFooter>
  <drawing r:id="rId2"/>
  <legacyDrawing r:id="rId3"/>
  <oleObjects>
    <mc:AlternateContent xmlns:mc="http://schemas.openxmlformats.org/markup-compatibility/2006">
      <mc:Choice Requires="x14">
        <oleObject progId="MSPhotoEd.3" shapeId="1028" r:id="rId4">
          <objectPr defaultSize="0" autoPict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1082040</xdr:colOff>
                <xdr:row>0</xdr:row>
                <xdr:rowOff>297180</xdr:rowOff>
              </to>
            </anchor>
          </objectPr>
        </oleObject>
      </mc:Choice>
      <mc:Fallback>
        <oleObject progId="MSPhotoEd.3" shapeId="1028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Z68"/>
  <sheetViews>
    <sheetView showGridLines="0" showZeros="0" topLeftCell="A3" zoomScale="80" zoomScaleNormal="80" workbookViewId="0">
      <pane xSplit="2" ySplit="18" topLeftCell="C21" activePane="bottomRight" state="frozen"/>
      <selection activeCell="A3" sqref="A3"/>
      <selection pane="topRight" activeCell="C3" sqref="C3"/>
      <selection pane="bottomLeft" activeCell="A21" sqref="A21"/>
      <selection pane="bottomRight" activeCell="A21" sqref="A21:S55"/>
    </sheetView>
  </sheetViews>
  <sheetFormatPr defaultRowHeight="13.2"/>
  <cols>
    <col min="1" max="1" width="8.77734375" customWidth="1"/>
    <col min="2" max="2" width="47.77734375" customWidth="1"/>
    <col min="3" max="18" width="16.77734375" customWidth="1"/>
    <col min="19" max="22" width="25.5546875" customWidth="1"/>
    <col min="23" max="23" width="25.77734375" bestFit="1" customWidth="1"/>
    <col min="24" max="24" width="26.21875" bestFit="1" customWidth="1"/>
    <col min="25" max="25" width="16.77734375" bestFit="1" customWidth="1"/>
    <col min="26" max="26" width="25.77734375" bestFit="1" customWidth="1"/>
    <col min="27" max="27" width="26.21875" bestFit="1" customWidth="1"/>
    <col min="28" max="28" width="16.77734375" bestFit="1" customWidth="1"/>
    <col min="29" max="29" width="25.77734375" bestFit="1" customWidth="1"/>
    <col min="30" max="30" width="26.21875" bestFit="1" customWidth="1"/>
    <col min="31" max="31" width="16.77734375" bestFit="1" customWidth="1"/>
    <col min="32" max="32" width="25.77734375" bestFit="1" customWidth="1"/>
    <col min="33" max="33" width="26.21875" bestFit="1" customWidth="1"/>
    <col min="34" max="34" width="16.77734375" bestFit="1" customWidth="1"/>
    <col min="35" max="35" width="25.77734375" bestFit="1" customWidth="1"/>
    <col min="36" max="36" width="26.21875" bestFit="1" customWidth="1"/>
    <col min="37" max="37" width="16.77734375" bestFit="1" customWidth="1"/>
    <col min="38" max="38" width="24.77734375" bestFit="1" customWidth="1"/>
    <col min="39" max="39" width="25.44140625" bestFit="1" customWidth="1"/>
    <col min="40" max="40" width="18.44140625" bestFit="1" customWidth="1"/>
  </cols>
  <sheetData>
    <row r="1" spans="1:23" ht="31.5" customHeight="1">
      <c r="A1" s="2"/>
      <c r="B1" s="2"/>
      <c r="D1" s="4"/>
      <c r="E1" s="6" t="s">
        <v>347</v>
      </c>
      <c r="F1" s="2"/>
      <c r="G1" s="2"/>
      <c r="H1" s="2"/>
      <c r="I1" s="2"/>
      <c r="J1" s="2"/>
      <c r="K1" s="2"/>
      <c r="L1" s="2"/>
      <c r="M1" s="2"/>
      <c r="N1" s="2"/>
      <c r="O1" s="2"/>
    </row>
    <row r="2" spans="1:23" ht="16.5" hidden="1" customHeight="1">
      <c r="A2" s="2"/>
      <c r="B2" s="2"/>
      <c r="D2" s="4"/>
      <c r="E2" s="6"/>
      <c r="F2" s="2"/>
      <c r="G2" s="2"/>
      <c r="H2" s="2"/>
      <c r="I2" s="2"/>
      <c r="J2" s="2"/>
      <c r="K2" s="2"/>
      <c r="L2" s="2"/>
      <c r="M2" s="2"/>
      <c r="N2" s="2"/>
      <c r="O2" s="2"/>
      <c r="V2" s="7" t="s">
        <v>356</v>
      </c>
      <c r="W2" s="8" t="s">
        <v>338</v>
      </c>
    </row>
    <row r="3" spans="1:23" ht="17.25" hidden="1" customHeight="1">
      <c r="A3" s="7" t="s">
        <v>355</v>
      </c>
      <c r="B3" s="8" t="s">
        <v>2358</v>
      </c>
      <c r="D3" s="7" t="s">
        <v>377</v>
      </c>
      <c r="E3" s="8" t="s">
        <v>354</v>
      </c>
      <c r="G3" s="7" t="s">
        <v>483</v>
      </c>
      <c r="H3" s="8" t="s">
        <v>354</v>
      </c>
      <c r="J3" s="5" t="s">
        <v>236</v>
      </c>
      <c r="K3" s="13" t="s">
        <v>3</v>
      </c>
      <c r="M3" s="5" t="s">
        <v>370</v>
      </c>
      <c r="N3" s="12" t="s">
        <v>3</v>
      </c>
      <c r="P3" s="5" t="s">
        <v>481</v>
      </c>
      <c r="Q3" s="12" t="s">
        <v>3</v>
      </c>
      <c r="S3" s="5" t="s">
        <v>479</v>
      </c>
      <c r="T3" s="12" t="s">
        <v>3</v>
      </c>
      <c r="V3" s="7" t="s">
        <v>357</v>
      </c>
      <c r="W3" s="8" t="s">
        <v>358</v>
      </c>
    </row>
    <row r="4" spans="1:23" ht="17.25" hidden="1" customHeight="1">
      <c r="A4" s="7" t="s">
        <v>236</v>
      </c>
      <c r="B4" s="8" t="s">
        <v>354</v>
      </c>
      <c r="D4" s="7" t="s">
        <v>370</v>
      </c>
      <c r="E4" s="8" t="s">
        <v>354</v>
      </c>
      <c r="G4" s="7" t="s">
        <v>494</v>
      </c>
      <c r="H4" s="8" t="s">
        <v>354</v>
      </c>
      <c r="J4" s="5" t="s">
        <v>369</v>
      </c>
      <c r="K4" s="13" t="s">
        <v>3</v>
      </c>
      <c r="M4" s="5" t="s">
        <v>115</v>
      </c>
      <c r="N4" s="12" t="s">
        <v>3</v>
      </c>
      <c r="P4" s="5" t="s">
        <v>26</v>
      </c>
      <c r="Q4" s="12" t="s">
        <v>3</v>
      </c>
      <c r="S4" s="5" t="s">
        <v>483</v>
      </c>
      <c r="T4" s="13" t="s">
        <v>1151</v>
      </c>
      <c r="V4" s="7" t="s">
        <v>359</v>
      </c>
      <c r="W4" s="8" t="s">
        <v>2365</v>
      </c>
    </row>
    <row r="5" spans="1:23" ht="17.25" hidden="1" customHeight="1">
      <c r="A5" s="7" t="s">
        <v>369</v>
      </c>
      <c r="B5" s="8" t="s">
        <v>354</v>
      </c>
      <c r="D5" s="7" t="s">
        <v>115</v>
      </c>
      <c r="E5" s="8" t="s">
        <v>354</v>
      </c>
      <c r="G5" s="3"/>
      <c r="H5" s="10"/>
      <c r="J5" s="5" t="s">
        <v>196</v>
      </c>
      <c r="K5" s="12" t="s">
        <v>3</v>
      </c>
      <c r="M5" s="5" t="s">
        <v>213</v>
      </c>
      <c r="N5" s="12" t="s">
        <v>3</v>
      </c>
      <c r="P5" s="5" t="s">
        <v>22</v>
      </c>
      <c r="Q5" s="12" t="s">
        <v>3</v>
      </c>
      <c r="S5" s="5" t="s">
        <v>498</v>
      </c>
      <c r="T5" s="12" t="s">
        <v>3</v>
      </c>
      <c r="V5" s="7" t="s">
        <v>360</v>
      </c>
      <c r="W5" s="8" t="s">
        <v>2366</v>
      </c>
    </row>
    <row r="6" spans="1:23" ht="17.25" hidden="1" customHeight="1">
      <c r="A6" s="7" t="s">
        <v>196</v>
      </c>
      <c r="B6" s="8" t="s">
        <v>354</v>
      </c>
      <c r="D6" s="7" t="s">
        <v>213</v>
      </c>
      <c r="E6" s="8" t="s">
        <v>354</v>
      </c>
      <c r="G6" s="7" t="s">
        <v>22</v>
      </c>
      <c r="H6" s="8" t="s">
        <v>354</v>
      </c>
      <c r="J6" s="5" t="s">
        <v>199</v>
      </c>
      <c r="K6" s="12" t="s">
        <v>3</v>
      </c>
      <c r="M6" s="5" t="s">
        <v>380</v>
      </c>
      <c r="N6" s="12" t="s">
        <v>3</v>
      </c>
      <c r="P6" s="5" t="s">
        <v>202</v>
      </c>
      <c r="Q6" s="12" t="s">
        <v>3</v>
      </c>
      <c r="S6" s="5" t="s">
        <v>502</v>
      </c>
      <c r="T6" s="12" t="s">
        <v>3</v>
      </c>
    </row>
    <row r="7" spans="1:23" ht="15.6" hidden="1">
      <c r="A7" s="7" t="s">
        <v>199</v>
      </c>
      <c r="B7" s="8" t="s">
        <v>354</v>
      </c>
      <c r="D7" s="7" t="s">
        <v>380</v>
      </c>
      <c r="E7" s="8" t="s">
        <v>354</v>
      </c>
      <c r="G7" s="7" t="s">
        <v>202</v>
      </c>
      <c r="H7" s="8" t="s">
        <v>354</v>
      </c>
      <c r="J7" s="5" t="s">
        <v>375</v>
      </c>
      <c r="K7" s="12" t="s">
        <v>3</v>
      </c>
      <c r="M7" s="5" t="s">
        <v>381</v>
      </c>
      <c r="N7" s="12" t="s">
        <v>3</v>
      </c>
      <c r="P7" s="5" t="s">
        <v>78</v>
      </c>
      <c r="Q7" s="12" t="s">
        <v>3</v>
      </c>
      <c r="S7" s="5" t="s">
        <v>523</v>
      </c>
      <c r="T7" s="12" t="s">
        <v>3</v>
      </c>
    </row>
    <row r="8" spans="1:23" ht="26.4" hidden="1">
      <c r="A8" s="7" t="s">
        <v>375</v>
      </c>
      <c r="B8" s="8" t="s">
        <v>354</v>
      </c>
      <c r="D8" s="7" t="s">
        <v>381</v>
      </c>
      <c r="E8" s="8" t="s">
        <v>354</v>
      </c>
      <c r="G8" s="7" t="s">
        <v>78</v>
      </c>
      <c r="H8" s="8" t="s">
        <v>354</v>
      </c>
      <c r="J8" s="5" t="s">
        <v>371</v>
      </c>
      <c r="K8" s="12" t="s">
        <v>3</v>
      </c>
      <c r="M8" s="5" t="s">
        <v>10</v>
      </c>
      <c r="N8" s="12" t="s">
        <v>3</v>
      </c>
      <c r="P8" s="5" t="s">
        <v>227</v>
      </c>
      <c r="Q8" s="12" t="s">
        <v>3</v>
      </c>
    </row>
    <row r="9" spans="1:23" ht="26.4" hidden="1">
      <c r="A9" s="7" t="s">
        <v>371</v>
      </c>
      <c r="B9" s="8" t="s">
        <v>354</v>
      </c>
      <c r="D9" s="7" t="s">
        <v>470</v>
      </c>
      <c r="E9" s="8" t="s">
        <v>354</v>
      </c>
      <c r="G9" s="7" t="s">
        <v>373</v>
      </c>
      <c r="H9" s="8" t="s">
        <v>354</v>
      </c>
      <c r="J9" s="5" t="s">
        <v>379</v>
      </c>
      <c r="K9" s="12" t="s">
        <v>3</v>
      </c>
      <c r="M9" s="5" t="s">
        <v>220</v>
      </c>
      <c r="N9" s="12" t="s">
        <v>3</v>
      </c>
      <c r="P9" s="5" t="s">
        <v>347</v>
      </c>
      <c r="Q9" s="14" t="s">
        <v>533</v>
      </c>
    </row>
    <row r="10" spans="1:23" ht="26.4" hidden="1">
      <c r="A10" s="7" t="s">
        <v>374</v>
      </c>
      <c r="B10" s="8" t="s">
        <v>354</v>
      </c>
      <c r="D10" s="7" t="s">
        <v>220</v>
      </c>
      <c r="E10" s="8" t="s">
        <v>354</v>
      </c>
      <c r="J10" s="5" t="s">
        <v>401</v>
      </c>
      <c r="K10" s="12" t="s">
        <v>3</v>
      </c>
      <c r="M10" s="5" t="s">
        <v>33</v>
      </c>
      <c r="N10" s="12" t="s">
        <v>3</v>
      </c>
      <c r="P10" s="7" t="s">
        <v>247</v>
      </c>
      <c r="Q10" s="8" t="s">
        <v>353</v>
      </c>
    </row>
    <row r="11" spans="1:23" ht="26.4" hidden="1">
      <c r="A11" s="7" t="s">
        <v>401</v>
      </c>
      <c r="B11" s="8" t="s">
        <v>354</v>
      </c>
      <c r="D11" s="7" t="s">
        <v>33</v>
      </c>
      <c r="E11" s="8" t="s">
        <v>354</v>
      </c>
      <c r="J11" s="5" t="s">
        <v>377</v>
      </c>
      <c r="K11" s="12" t="s">
        <v>3</v>
      </c>
      <c r="M11" s="5" t="s">
        <v>372</v>
      </c>
      <c r="N11" s="12" t="s">
        <v>3</v>
      </c>
      <c r="P11" s="5" t="s">
        <v>470</v>
      </c>
      <c r="Q11" s="12" t="s">
        <v>3</v>
      </c>
    </row>
    <row r="12" spans="1:23" hidden="1"/>
    <row r="13" spans="1:23" hidden="1">
      <c r="A13" s="3"/>
    </row>
    <row r="14" spans="1:23" hidden="1">
      <c r="C14" s="3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</row>
    <row r="15" spans="1:23" hidden="1"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spans="1:23" hidden="1">
      <c r="A16" s="10"/>
      <c r="B16" s="10"/>
      <c r="C16" s="10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6" hidden="1">
      <c r="A17" s="2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6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</row>
    <row r="19" spans="1:26" ht="52.8">
      <c r="A19" s="25" t="s">
        <v>3</v>
      </c>
      <c r="B19" s="33" t="s">
        <v>3</v>
      </c>
      <c r="C19" s="34" t="s">
        <v>981</v>
      </c>
      <c r="D19" s="34" t="s">
        <v>982</v>
      </c>
      <c r="E19" s="34" t="s">
        <v>983</v>
      </c>
      <c r="F19" s="34" t="s">
        <v>984</v>
      </c>
      <c r="G19" s="34" t="s">
        <v>240</v>
      </c>
      <c r="H19" s="34" t="s">
        <v>985</v>
      </c>
      <c r="I19" s="34" t="s">
        <v>986</v>
      </c>
      <c r="J19" s="34" t="s">
        <v>987</v>
      </c>
      <c r="K19" s="34" t="s">
        <v>988</v>
      </c>
      <c r="L19" s="34" t="s">
        <v>989</v>
      </c>
      <c r="M19" s="34" t="s">
        <v>990</v>
      </c>
      <c r="N19" s="34" t="s">
        <v>991</v>
      </c>
      <c r="O19" s="34" t="s">
        <v>992</v>
      </c>
      <c r="P19" s="34" t="s">
        <v>993</v>
      </c>
      <c r="Q19" s="34" t="s">
        <v>994</v>
      </c>
      <c r="R19" s="34" t="s">
        <v>995</v>
      </c>
      <c r="S19" s="34" t="s">
        <v>996</v>
      </c>
    </row>
    <row r="20" spans="1:26" ht="15">
      <c r="A20" s="33" t="s">
        <v>78</v>
      </c>
      <c r="B20" s="25" t="s">
        <v>3</v>
      </c>
      <c r="C20" s="26" t="s">
        <v>997</v>
      </c>
      <c r="D20" s="26" t="s">
        <v>997</v>
      </c>
      <c r="E20" s="26" t="s">
        <v>997</v>
      </c>
      <c r="F20" s="26" t="s">
        <v>997</v>
      </c>
      <c r="G20" s="26" t="s">
        <v>997</v>
      </c>
      <c r="H20" s="26" t="s">
        <v>997</v>
      </c>
      <c r="I20" s="26" t="s">
        <v>997</v>
      </c>
      <c r="J20" s="26" t="s">
        <v>1155</v>
      </c>
      <c r="K20" s="26" t="s">
        <v>997</v>
      </c>
      <c r="L20" s="26" t="s">
        <v>1155</v>
      </c>
      <c r="M20" s="26" t="s">
        <v>997</v>
      </c>
      <c r="N20" s="26" t="s">
        <v>1155</v>
      </c>
      <c r="O20" s="26" t="s">
        <v>997</v>
      </c>
      <c r="P20" s="26" t="s">
        <v>997</v>
      </c>
      <c r="Q20" s="26" t="s">
        <v>3</v>
      </c>
      <c r="R20" s="26" t="s">
        <v>3</v>
      </c>
      <c r="S20" s="26" t="s">
        <v>3</v>
      </c>
    </row>
    <row r="21" spans="1:26" ht="15.6">
      <c r="A21" s="11"/>
      <c r="B21" s="11"/>
      <c r="C21" s="28">
        <v>0</v>
      </c>
      <c r="D21" s="28">
        <v>0</v>
      </c>
      <c r="E21" s="28">
        <v>0</v>
      </c>
      <c r="F21" s="28">
        <v>0</v>
      </c>
      <c r="G21" s="28">
        <v>0</v>
      </c>
      <c r="H21" s="28">
        <v>0</v>
      </c>
      <c r="I21" s="28">
        <v>46995000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Z21" s="20">
        <f>(C21+D21)/1000</f>
        <v>0</v>
      </c>
    </row>
    <row r="22" spans="1:26" ht="15.6">
      <c r="A22" s="11" t="s">
        <v>1234</v>
      </c>
      <c r="B22" s="11" t="s">
        <v>1246</v>
      </c>
      <c r="C22" s="28">
        <v>479.96</v>
      </c>
      <c r="D22" s="28">
        <v>0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/>
      <c r="K22" s="28">
        <v>0</v>
      </c>
      <c r="L22" s="28"/>
      <c r="M22" s="28">
        <v>0</v>
      </c>
      <c r="N22" s="28"/>
      <c r="O22" s="29">
        <v>67.44</v>
      </c>
      <c r="P22" s="29">
        <v>0</v>
      </c>
      <c r="Q22" s="29">
        <v>0</v>
      </c>
      <c r="R22" s="29">
        <v>0</v>
      </c>
      <c r="S22" s="29">
        <v>0</v>
      </c>
      <c r="Z22" s="20">
        <f t="shared" ref="Z22:Z68" si="0">(C22+D22)/1000</f>
        <v>0.47996</v>
      </c>
    </row>
    <row r="23" spans="1:26" ht="15.6">
      <c r="A23" s="11" t="s">
        <v>1235</v>
      </c>
      <c r="B23" s="11" t="s">
        <v>1247</v>
      </c>
      <c r="C23" s="28">
        <v>0</v>
      </c>
      <c r="D23" s="28">
        <v>244.96</v>
      </c>
      <c r="E23" s="28">
        <v>382.16</v>
      </c>
      <c r="F23" s="28">
        <v>1383.23</v>
      </c>
      <c r="G23" s="28">
        <v>0</v>
      </c>
      <c r="H23" s="28">
        <v>31760.61</v>
      </c>
      <c r="I23" s="28">
        <v>0</v>
      </c>
      <c r="J23" s="28"/>
      <c r="K23" s="28">
        <v>33143.839999999997</v>
      </c>
      <c r="L23" s="28"/>
      <c r="M23" s="28">
        <v>33770.959999999999</v>
      </c>
      <c r="N23" s="28"/>
      <c r="O23" s="29">
        <v>0</v>
      </c>
      <c r="P23" s="29">
        <v>67.44</v>
      </c>
      <c r="Q23" s="29">
        <v>0</v>
      </c>
      <c r="R23" s="29">
        <v>0</v>
      </c>
      <c r="S23" s="29">
        <v>0</v>
      </c>
      <c r="Z23" s="20">
        <f t="shared" si="0"/>
        <v>0.24496000000000001</v>
      </c>
    </row>
    <row r="24" spans="1:26" ht="15.6">
      <c r="A24" s="11" t="s">
        <v>1371</v>
      </c>
      <c r="B24" s="11" t="s">
        <v>1372</v>
      </c>
      <c r="C24" s="28">
        <v>0</v>
      </c>
      <c r="D24" s="28">
        <v>39467.519999999997</v>
      </c>
      <c r="E24" s="28">
        <v>0</v>
      </c>
      <c r="F24" s="28">
        <v>164448</v>
      </c>
      <c r="G24" s="28">
        <v>317932.79999999999</v>
      </c>
      <c r="H24" s="28">
        <v>679718.40000000002</v>
      </c>
      <c r="I24" s="28">
        <v>0</v>
      </c>
      <c r="J24" s="28"/>
      <c r="K24" s="28">
        <v>1162099.2</v>
      </c>
      <c r="L24" s="28"/>
      <c r="M24" s="28">
        <v>1201566.72</v>
      </c>
      <c r="N24" s="28"/>
      <c r="O24" s="29">
        <v>0</v>
      </c>
      <c r="P24" s="29">
        <v>0</v>
      </c>
      <c r="Q24" s="29">
        <v>0</v>
      </c>
      <c r="R24" s="29">
        <v>89898.240000000005</v>
      </c>
      <c r="S24" s="29">
        <v>0</v>
      </c>
      <c r="Z24" s="20">
        <f t="shared" si="0"/>
        <v>39.467519999999993</v>
      </c>
    </row>
    <row r="25" spans="1:26" ht="15.6">
      <c r="A25" s="11" t="s">
        <v>2374</v>
      </c>
      <c r="B25" s="11" t="s">
        <v>2375</v>
      </c>
      <c r="C25" s="28">
        <v>0</v>
      </c>
      <c r="D25" s="28">
        <v>0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/>
      <c r="K25" s="28">
        <v>0</v>
      </c>
      <c r="L25" s="28"/>
      <c r="M25" s="28">
        <v>0</v>
      </c>
      <c r="N25" s="28"/>
      <c r="O25" s="29">
        <v>0</v>
      </c>
      <c r="P25" s="29">
        <v>0</v>
      </c>
      <c r="Q25" s="29">
        <v>0</v>
      </c>
      <c r="R25" s="29">
        <v>0</v>
      </c>
      <c r="S25" s="29">
        <v>0</v>
      </c>
      <c r="Z25" s="20">
        <f t="shared" si="0"/>
        <v>0</v>
      </c>
    </row>
    <row r="26" spans="1:26" ht="15.6">
      <c r="A26" s="11" t="s">
        <v>2376</v>
      </c>
      <c r="B26" s="11" t="s">
        <v>2377</v>
      </c>
      <c r="C26" s="28">
        <v>0</v>
      </c>
      <c r="D26" s="28">
        <v>0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/>
      <c r="K26" s="28">
        <v>0</v>
      </c>
      <c r="L26" s="28"/>
      <c r="M26" s="28">
        <v>0</v>
      </c>
      <c r="N26" s="28"/>
      <c r="O26" s="29">
        <v>0</v>
      </c>
      <c r="P26" s="29">
        <v>0</v>
      </c>
      <c r="Q26" s="29">
        <v>0</v>
      </c>
      <c r="R26" s="29">
        <v>0</v>
      </c>
      <c r="S26" s="29">
        <v>0</v>
      </c>
      <c r="Z26" s="20">
        <f t="shared" si="0"/>
        <v>0</v>
      </c>
    </row>
    <row r="27" spans="1:26" ht="15.6">
      <c r="A27" s="11" t="s">
        <v>2378</v>
      </c>
      <c r="B27" s="11" t="s">
        <v>2379</v>
      </c>
      <c r="C27" s="28">
        <v>0</v>
      </c>
      <c r="D27" s="28">
        <v>0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/>
      <c r="K27" s="28">
        <v>0</v>
      </c>
      <c r="L27" s="28"/>
      <c r="M27" s="28">
        <v>0</v>
      </c>
      <c r="N27" s="28"/>
      <c r="O27" s="29">
        <v>0</v>
      </c>
      <c r="P27" s="29">
        <v>0</v>
      </c>
      <c r="Q27" s="29">
        <v>0</v>
      </c>
      <c r="R27" s="29">
        <v>0</v>
      </c>
      <c r="S27" s="29">
        <v>0</v>
      </c>
      <c r="Z27" s="20">
        <f t="shared" si="0"/>
        <v>0</v>
      </c>
    </row>
    <row r="28" spans="1:26" ht="15.6">
      <c r="A28" s="11" t="s">
        <v>2380</v>
      </c>
      <c r="B28" s="11" t="s">
        <v>2381</v>
      </c>
      <c r="C28" s="28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/>
      <c r="K28" s="28">
        <v>0</v>
      </c>
      <c r="L28" s="28"/>
      <c r="M28" s="28">
        <v>0</v>
      </c>
      <c r="N28" s="28"/>
      <c r="O28" s="29">
        <v>0</v>
      </c>
      <c r="P28" s="29">
        <v>0</v>
      </c>
      <c r="Q28" s="29">
        <v>0</v>
      </c>
      <c r="R28" s="29">
        <v>0</v>
      </c>
      <c r="S28" s="29">
        <v>0</v>
      </c>
      <c r="Z28" s="20">
        <f t="shared" si="0"/>
        <v>0</v>
      </c>
    </row>
    <row r="29" spans="1:26" ht="15.6">
      <c r="A29" s="11" t="s">
        <v>1236</v>
      </c>
      <c r="B29" s="11" t="s">
        <v>1248</v>
      </c>
      <c r="C29" s="28">
        <v>24410.12</v>
      </c>
      <c r="D29" s="28">
        <v>169301.55</v>
      </c>
      <c r="E29" s="28">
        <v>16939.8</v>
      </c>
      <c r="F29" s="28">
        <v>1967685.21</v>
      </c>
      <c r="G29" s="28">
        <v>36022.81</v>
      </c>
      <c r="H29" s="28">
        <v>4781191.32</v>
      </c>
      <c r="I29" s="28">
        <v>0</v>
      </c>
      <c r="J29" s="28"/>
      <c r="K29" s="28">
        <v>6784899.3399999999</v>
      </c>
      <c r="L29" s="28"/>
      <c r="M29" s="28">
        <v>6971140.6900000004</v>
      </c>
      <c r="N29" s="28"/>
      <c r="O29" s="29">
        <v>0</v>
      </c>
      <c r="P29" s="29">
        <v>362284.98</v>
      </c>
      <c r="Q29" s="29">
        <v>0</v>
      </c>
      <c r="R29" s="29">
        <v>800</v>
      </c>
      <c r="S29" s="29">
        <v>0</v>
      </c>
      <c r="Z29" s="20">
        <f t="shared" si="0"/>
        <v>193.71166999999997</v>
      </c>
    </row>
    <row r="30" spans="1:26" ht="15.6">
      <c r="A30" s="11" t="s">
        <v>1237</v>
      </c>
      <c r="B30" s="11" t="s">
        <v>1249</v>
      </c>
      <c r="C30" s="28">
        <v>1120.4000000000001</v>
      </c>
      <c r="D30" s="28">
        <v>0</v>
      </c>
      <c r="E30" s="28">
        <v>0</v>
      </c>
      <c r="F30" s="28">
        <v>7759.89</v>
      </c>
      <c r="G30" s="28">
        <v>27279.69</v>
      </c>
      <c r="H30" s="28">
        <v>402022.59</v>
      </c>
      <c r="I30" s="28">
        <v>0</v>
      </c>
      <c r="J30" s="28"/>
      <c r="K30" s="28">
        <v>437062.17</v>
      </c>
      <c r="L30" s="28"/>
      <c r="M30" s="28">
        <v>437062.17</v>
      </c>
      <c r="N30" s="28"/>
      <c r="O30" s="29">
        <v>0</v>
      </c>
      <c r="P30" s="29">
        <v>0</v>
      </c>
      <c r="Q30" s="29">
        <v>0</v>
      </c>
      <c r="R30" s="29">
        <v>94.5</v>
      </c>
      <c r="S30" s="29">
        <v>0</v>
      </c>
      <c r="Z30" s="20">
        <f t="shared" si="0"/>
        <v>1.1204000000000001</v>
      </c>
    </row>
    <row r="31" spans="1:26" ht="15.6">
      <c r="A31" s="11" t="s">
        <v>1238</v>
      </c>
      <c r="B31" s="11" t="s">
        <v>1250</v>
      </c>
      <c r="C31" s="28">
        <v>1003554.15</v>
      </c>
      <c r="D31" s="28">
        <v>269022.73</v>
      </c>
      <c r="E31" s="28">
        <v>244009.31</v>
      </c>
      <c r="F31" s="28">
        <v>3183843.84</v>
      </c>
      <c r="G31" s="28">
        <v>3622167.94</v>
      </c>
      <c r="H31" s="28">
        <v>10976904.300000001</v>
      </c>
      <c r="I31" s="28">
        <v>0</v>
      </c>
      <c r="J31" s="28"/>
      <c r="K31" s="28">
        <v>17782916.079999998</v>
      </c>
      <c r="L31" s="28"/>
      <c r="M31" s="28">
        <v>18295948.120000001</v>
      </c>
      <c r="N31" s="28"/>
      <c r="O31" s="29">
        <v>36406.42</v>
      </c>
      <c r="P31" s="29">
        <v>359771.36</v>
      </c>
      <c r="Q31" s="29">
        <v>0</v>
      </c>
      <c r="R31" s="29">
        <v>219981.99</v>
      </c>
      <c r="S31" s="29">
        <v>2925.21</v>
      </c>
      <c r="Z31" s="20">
        <f t="shared" si="0"/>
        <v>1272.5768799999998</v>
      </c>
    </row>
    <row r="32" spans="1:26" ht="15.6">
      <c r="A32" s="11" t="s">
        <v>2363</v>
      </c>
      <c r="B32" s="11" t="s">
        <v>2364</v>
      </c>
      <c r="C32" s="28">
        <v>0</v>
      </c>
      <c r="D32" s="28">
        <v>0</v>
      </c>
      <c r="E32" s="28">
        <v>0</v>
      </c>
      <c r="F32" s="28">
        <v>0</v>
      </c>
      <c r="G32" s="28">
        <v>0</v>
      </c>
      <c r="H32" s="28">
        <v>-36519.47</v>
      </c>
      <c r="I32" s="28">
        <v>0</v>
      </c>
      <c r="J32" s="28"/>
      <c r="K32" s="28">
        <v>-36519.47</v>
      </c>
      <c r="L32" s="28"/>
      <c r="M32" s="28">
        <v>-36519.47</v>
      </c>
      <c r="N32" s="28"/>
      <c r="O32" s="29">
        <v>0</v>
      </c>
      <c r="P32" s="29">
        <v>0</v>
      </c>
      <c r="Q32" s="29">
        <v>0</v>
      </c>
      <c r="R32" s="29">
        <v>0</v>
      </c>
      <c r="S32" s="29">
        <v>0</v>
      </c>
      <c r="Z32" s="20">
        <f t="shared" si="0"/>
        <v>0</v>
      </c>
    </row>
    <row r="33" spans="1:26" ht="15.6">
      <c r="A33" s="11" t="s">
        <v>2382</v>
      </c>
      <c r="B33" s="11" t="s">
        <v>2383</v>
      </c>
      <c r="C33" s="28">
        <v>0</v>
      </c>
      <c r="D33" s="28">
        <v>0</v>
      </c>
      <c r="E33" s="28">
        <v>0</v>
      </c>
      <c r="F33" s="28">
        <v>0</v>
      </c>
      <c r="G33" s="28">
        <v>0</v>
      </c>
      <c r="H33" s="28">
        <v>1000.01</v>
      </c>
      <c r="I33" s="28">
        <v>0</v>
      </c>
      <c r="J33" s="28"/>
      <c r="K33" s="28">
        <v>1000.01</v>
      </c>
      <c r="L33" s="28"/>
      <c r="M33" s="28">
        <v>1000.01</v>
      </c>
      <c r="N33" s="28"/>
      <c r="O33" s="29">
        <v>0</v>
      </c>
      <c r="P33" s="29">
        <v>0</v>
      </c>
      <c r="Q33" s="29">
        <v>0</v>
      </c>
      <c r="R33" s="29">
        <v>0</v>
      </c>
      <c r="S33" s="29">
        <v>0</v>
      </c>
      <c r="Z33" s="20">
        <f t="shared" si="0"/>
        <v>0</v>
      </c>
    </row>
    <row r="34" spans="1:26" ht="15.6">
      <c r="A34" s="11" t="s">
        <v>1239</v>
      </c>
      <c r="B34" s="11" t="s">
        <v>1251</v>
      </c>
      <c r="C34" s="28">
        <v>823904.93</v>
      </c>
      <c r="D34" s="28">
        <v>13837.97</v>
      </c>
      <c r="E34" s="28">
        <v>0</v>
      </c>
      <c r="F34" s="28">
        <v>18013.5</v>
      </c>
      <c r="G34" s="28">
        <v>0</v>
      </c>
      <c r="H34" s="28">
        <v>34274.76</v>
      </c>
      <c r="I34" s="28">
        <v>0</v>
      </c>
      <c r="J34" s="28"/>
      <c r="K34" s="28">
        <v>52288.26</v>
      </c>
      <c r="L34" s="28"/>
      <c r="M34" s="28">
        <v>66126.23</v>
      </c>
      <c r="N34" s="28"/>
      <c r="O34" s="29">
        <v>0</v>
      </c>
      <c r="P34" s="29">
        <v>0</v>
      </c>
      <c r="Q34" s="29">
        <v>0</v>
      </c>
      <c r="R34" s="29">
        <v>0</v>
      </c>
      <c r="S34" s="29">
        <v>0</v>
      </c>
      <c r="Z34" s="20">
        <f t="shared" si="0"/>
        <v>837.74290000000008</v>
      </c>
    </row>
    <row r="35" spans="1:26" ht="15.6">
      <c r="A35" s="11" t="s">
        <v>2384</v>
      </c>
      <c r="B35" s="11" t="s">
        <v>2385</v>
      </c>
      <c r="C35" s="28">
        <v>0</v>
      </c>
      <c r="D35" s="28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/>
      <c r="K35" s="28">
        <v>0</v>
      </c>
      <c r="L35" s="28"/>
      <c r="M35" s="28">
        <v>0</v>
      </c>
      <c r="N35" s="28"/>
      <c r="O35" s="29">
        <v>0</v>
      </c>
      <c r="P35" s="29">
        <v>0</v>
      </c>
      <c r="Q35" s="29">
        <v>0</v>
      </c>
      <c r="R35" s="29">
        <v>0</v>
      </c>
      <c r="S35" s="29">
        <v>0</v>
      </c>
      <c r="Z35" s="20">
        <f t="shared" si="0"/>
        <v>0</v>
      </c>
    </row>
    <row r="36" spans="1:26" ht="15.6">
      <c r="A36" s="11" t="s">
        <v>1304</v>
      </c>
      <c r="B36" s="11" t="s">
        <v>1305</v>
      </c>
      <c r="C36" s="28">
        <v>120</v>
      </c>
      <c r="D36" s="28">
        <v>0</v>
      </c>
      <c r="E36" s="28">
        <v>0</v>
      </c>
      <c r="F36" s="28">
        <v>0</v>
      </c>
      <c r="G36" s="28">
        <v>0</v>
      </c>
      <c r="H36" s="28">
        <v>-608079.76</v>
      </c>
      <c r="I36" s="28">
        <v>0</v>
      </c>
      <c r="J36" s="28"/>
      <c r="K36" s="28">
        <v>-608079.76</v>
      </c>
      <c r="L36" s="28"/>
      <c r="M36" s="28">
        <v>-608079.76</v>
      </c>
      <c r="N36" s="28"/>
      <c r="O36" s="29">
        <v>0</v>
      </c>
      <c r="P36" s="29">
        <v>0</v>
      </c>
      <c r="Q36" s="29">
        <v>0</v>
      </c>
      <c r="R36" s="29">
        <v>0</v>
      </c>
      <c r="S36" s="29">
        <v>0</v>
      </c>
      <c r="Z36" s="20">
        <f t="shared" si="0"/>
        <v>0.12</v>
      </c>
    </row>
    <row r="37" spans="1:26" ht="15.6">
      <c r="A37" s="11" t="s">
        <v>2386</v>
      </c>
      <c r="B37" s="11" t="s">
        <v>2387</v>
      </c>
      <c r="C37" s="28">
        <v>0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/>
      <c r="K37" s="28">
        <v>0</v>
      </c>
      <c r="L37" s="28"/>
      <c r="M37" s="28">
        <v>0</v>
      </c>
      <c r="N37" s="28"/>
      <c r="O37" s="29">
        <v>0</v>
      </c>
      <c r="P37" s="29">
        <v>0</v>
      </c>
      <c r="Q37" s="29">
        <v>0</v>
      </c>
      <c r="R37" s="29">
        <v>0</v>
      </c>
      <c r="S37" s="29">
        <v>0</v>
      </c>
      <c r="Z37" s="20">
        <f t="shared" si="0"/>
        <v>0</v>
      </c>
    </row>
    <row r="38" spans="1:26" ht="15.6">
      <c r="A38" s="11" t="s">
        <v>1240</v>
      </c>
      <c r="B38" s="11" t="s">
        <v>1252</v>
      </c>
      <c r="C38" s="28">
        <v>90.05</v>
      </c>
      <c r="D38" s="28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/>
      <c r="K38" s="28">
        <v>0</v>
      </c>
      <c r="L38" s="28"/>
      <c r="M38" s="28">
        <v>0</v>
      </c>
      <c r="N38" s="28"/>
      <c r="O38" s="29">
        <v>0</v>
      </c>
      <c r="P38" s="29">
        <v>0</v>
      </c>
      <c r="Q38" s="29">
        <v>0</v>
      </c>
      <c r="R38" s="29">
        <v>0</v>
      </c>
      <c r="S38" s="29">
        <v>0</v>
      </c>
      <c r="Z38" s="20">
        <f t="shared" si="0"/>
        <v>9.0049999999999991E-2</v>
      </c>
    </row>
    <row r="39" spans="1:26" ht="15.6">
      <c r="A39" s="11" t="s">
        <v>1373</v>
      </c>
      <c r="B39" s="11" t="s">
        <v>2388</v>
      </c>
      <c r="C39" s="28">
        <v>0</v>
      </c>
      <c r="D39" s="28">
        <v>0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/>
      <c r="K39" s="28">
        <v>0</v>
      </c>
      <c r="L39" s="28"/>
      <c r="M39" s="28">
        <v>0</v>
      </c>
      <c r="N39" s="28"/>
      <c r="O39" s="29">
        <v>0</v>
      </c>
      <c r="P39" s="29">
        <v>0</v>
      </c>
      <c r="Q39" s="29">
        <v>0</v>
      </c>
      <c r="R39" s="29">
        <v>0</v>
      </c>
      <c r="S39" s="29">
        <v>0</v>
      </c>
      <c r="Z39" s="20">
        <f t="shared" si="0"/>
        <v>0</v>
      </c>
    </row>
    <row r="40" spans="1:26" ht="15.6">
      <c r="A40" s="11" t="s">
        <v>2368</v>
      </c>
      <c r="B40" s="11" t="s">
        <v>2369</v>
      </c>
      <c r="C40" s="28">
        <v>0</v>
      </c>
      <c r="D40" s="28">
        <v>0</v>
      </c>
      <c r="E40" s="28">
        <v>0</v>
      </c>
      <c r="F40" s="28">
        <v>0</v>
      </c>
      <c r="G40" s="28">
        <v>0</v>
      </c>
      <c r="H40" s="28">
        <v>-1419.99</v>
      </c>
      <c r="I40" s="28">
        <v>0</v>
      </c>
      <c r="J40" s="28"/>
      <c r="K40" s="28">
        <v>-1419.99</v>
      </c>
      <c r="L40" s="28"/>
      <c r="M40" s="28">
        <v>-1419.99</v>
      </c>
      <c r="N40" s="28"/>
      <c r="O40" s="29">
        <v>0</v>
      </c>
      <c r="P40" s="29">
        <v>0</v>
      </c>
      <c r="Q40" s="29">
        <v>0</v>
      </c>
      <c r="R40" s="29">
        <v>0</v>
      </c>
      <c r="S40" s="29">
        <v>0</v>
      </c>
      <c r="Z40" s="20">
        <f t="shared" si="0"/>
        <v>0</v>
      </c>
    </row>
    <row r="41" spans="1:26" ht="15.6">
      <c r="A41" s="11" t="s">
        <v>2506</v>
      </c>
      <c r="B41" s="11" t="s">
        <v>2507</v>
      </c>
      <c r="C41" s="28">
        <v>0</v>
      </c>
      <c r="D41" s="28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/>
      <c r="K41" s="28">
        <v>0</v>
      </c>
      <c r="L41" s="28"/>
      <c r="M41" s="28">
        <v>0</v>
      </c>
      <c r="N41" s="28"/>
      <c r="O41" s="29">
        <v>0</v>
      </c>
      <c r="P41" s="29">
        <v>0</v>
      </c>
      <c r="Q41" s="29">
        <v>0</v>
      </c>
      <c r="R41" s="29">
        <v>0</v>
      </c>
      <c r="S41" s="29">
        <v>0</v>
      </c>
      <c r="Z41" s="20">
        <f t="shared" si="0"/>
        <v>0</v>
      </c>
    </row>
    <row r="42" spans="1:26" ht="15.6">
      <c r="A42" s="11" t="s">
        <v>2389</v>
      </c>
      <c r="B42" s="11" t="s">
        <v>2390</v>
      </c>
      <c r="C42" s="28">
        <v>0</v>
      </c>
      <c r="D42" s="28">
        <v>0</v>
      </c>
      <c r="E42" s="28">
        <v>0</v>
      </c>
      <c r="F42" s="28">
        <v>0</v>
      </c>
      <c r="G42" s="28">
        <v>0</v>
      </c>
      <c r="H42" s="28">
        <v>5474.93</v>
      </c>
      <c r="I42" s="28">
        <v>0</v>
      </c>
      <c r="J42" s="28"/>
      <c r="K42" s="28">
        <v>5474.93</v>
      </c>
      <c r="L42" s="28"/>
      <c r="M42" s="28">
        <v>5474.93</v>
      </c>
      <c r="N42" s="28"/>
      <c r="O42" s="29">
        <v>0</v>
      </c>
      <c r="P42" s="29">
        <v>0</v>
      </c>
      <c r="Q42" s="29">
        <v>0</v>
      </c>
      <c r="R42" s="29">
        <v>0</v>
      </c>
      <c r="S42" s="29">
        <v>0</v>
      </c>
      <c r="Z42" s="20">
        <f t="shared" si="0"/>
        <v>0</v>
      </c>
    </row>
    <row r="43" spans="1:26" ht="15.6">
      <c r="A43" s="11" t="s">
        <v>1241</v>
      </c>
      <c r="B43" s="11" t="s">
        <v>1253</v>
      </c>
      <c r="C43" s="28">
        <v>7777915.0199999996</v>
      </c>
      <c r="D43" s="28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/>
      <c r="K43" s="28">
        <v>0</v>
      </c>
      <c r="L43" s="28"/>
      <c r="M43" s="28">
        <v>0</v>
      </c>
      <c r="N43" s="28"/>
      <c r="O43" s="29">
        <v>3495005.16</v>
      </c>
      <c r="P43" s="29">
        <v>0</v>
      </c>
      <c r="Q43" s="29">
        <v>0</v>
      </c>
      <c r="R43" s="29">
        <v>0</v>
      </c>
      <c r="S43" s="29">
        <v>0</v>
      </c>
      <c r="Z43" s="20">
        <f t="shared" si="0"/>
        <v>7777.9150199999995</v>
      </c>
    </row>
    <row r="44" spans="1:26" ht="15.6">
      <c r="A44" s="11" t="s">
        <v>1242</v>
      </c>
      <c r="B44" s="11" t="s">
        <v>1254</v>
      </c>
      <c r="C44" s="28">
        <v>263014.42</v>
      </c>
      <c r="D44" s="28">
        <v>939703.58</v>
      </c>
      <c r="E44" s="28">
        <v>32635.63</v>
      </c>
      <c r="F44" s="28">
        <v>1955138.77</v>
      </c>
      <c r="G44" s="28">
        <v>2629993.64</v>
      </c>
      <c r="H44" s="28">
        <v>10081237.98</v>
      </c>
      <c r="I44" s="28">
        <v>0</v>
      </c>
      <c r="J44" s="28"/>
      <c r="K44" s="28">
        <v>14666370.390000001</v>
      </c>
      <c r="L44" s="28"/>
      <c r="M44" s="28">
        <v>15638709.6</v>
      </c>
      <c r="N44" s="28"/>
      <c r="O44" s="29">
        <v>84667.61</v>
      </c>
      <c r="P44" s="29">
        <v>590991.39</v>
      </c>
      <c r="Q44" s="29">
        <v>0</v>
      </c>
      <c r="R44" s="29">
        <v>493307.74</v>
      </c>
      <c r="S44" s="29">
        <v>0</v>
      </c>
      <c r="Z44" s="20">
        <f t="shared" si="0"/>
        <v>1202.7180000000001</v>
      </c>
    </row>
    <row r="45" spans="1:26" ht="15.6">
      <c r="A45" s="11" t="s">
        <v>1533</v>
      </c>
      <c r="B45" s="11" t="s">
        <v>2391</v>
      </c>
      <c r="C45" s="28">
        <v>0</v>
      </c>
      <c r="D45" s="28">
        <v>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/>
      <c r="K45" s="28">
        <v>0</v>
      </c>
      <c r="L45" s="28"/>
      <c r="M45" s="28">
        <v>0</v>
      </c>
      <c r="N45" s="28"/>
      <c r="O45" s="29">
        <v>0</v>
      </c>
      <c r="P45" s="29">
        <v>0</v>
      </c>
      <c r="Q45" s="29">
        <v>0</v>
      </c>
      <c r="R45" s="29">
        <v>0</v>
      </c>
      <c r="S45" s="29">
        <v>0</v>
      </c>
      <c r="Z45" s="20">
        <f t="shared" si="0"/>
        <v>0</v>
      </c>
    </row>
    <row r="46" spans="1:26" ht="15.6">
      <c r="A46" s="11" t="s">
        <v>1286</v>
      </c>
      <c r="B46" s="11" t="s">
        <v>1287</v>
      </c>
      <c r="C46" s="28">
        <v>11514</v>
      </c>
      <c r="D46" s="28">
        <v>0</v>
      </c>
      <c r="E46" s="28">
        <v>0</v>
      </c>
      <c r="F46" s="28">
        <v>0</v>
      </c>
      <c r="G46" s="28">
        <v>0</v>
      </c>
      <c r="H46" s="28">
        <v>-52946.65</v>
      </c>
      <c r="I46" s="28">
        <v>0</v>
      </c>
      <c r="J46" s="28"/>
      <c r="K46" s="28">
        <v>-52946.65</v>
      </c>
      <c r="L46" s="28"/>
      <c r="M46" s="28">
        <v>-52946.65</v>
      </c>
      <c r="N46" s="28"/>
      <c r="O46" s="29">
        <v>0</v>
      </c>
      <c r="P46" s="29">
        <v>0</v>
      </c>
      <c r="Q46" s="29">
        <v>0</v>
      </c>
      <c r="R46" s="29">
        <v>0</v>
      </c>
      <c r="S46" s="29">
        <v>0</v>
      </c>
      <c r="Z46" s="20">
        <f t="shared" si="0"/>
        <v>11.513999999999999</v>
      </c>
    </row>
    <row r="47" spans="1:26" ht="15.6">
      <c r="A47" s="11" t="s">
        <v>2392</v>
      </c>
      <c r="B47" s="11" t="s">
        <v>2393</v>
      </c>
      <c r="C47" s="28">
        <v>0</v>
      </c>
      <c r="D47" s="28">
        <v>0</v>
      </c>
      <c r="E47" s="28">
        <v>0</v>
      </c>
      <c r="F47" s="28">
        <v>0</v>
      </c>
      <c r="G47" s="28">
        <v>0</v>
      </c>
      <c r="H47" s="28">
        <v>0</v>
      </c>
      <c r="I47" s="28">
        <v>0</v>
      </c>
      <c r="J47" s="28"/>
      <c r="K47" s="28">
        <v>0</v>
      </c>
      <c r="L47" s="28"/>
      <c r="M47" s="28">
        <v>0</v>
      </c>
      <c r="N47" s="28"/>
      <c r="O47" s="29">
        <v>0</v>
      </c>
      <c r="P47" s="29">
        <v>0</v>
      </c>
      <c r="Q47" s="29">
        <v>0</v>
      </c>
      <c r="R47" s="29">
        <v>0</v>
      </c>
      <c r="S47" s="29">
        <v>0</v>
      </c>
      <c r="Z47" s="20">
        <f t="shared" si="0"/>
        <v>0</v>
      </c>
    </row>
    <row r="48" spans="1:26" ht="15.6">
      <c r="A48" s="11" t="s">
        <v>1243</v>
      </c>
      <c r="B48" s="11" t="s">
        <v>1255</v>
      </c>
      <c r="C48" s="28">
        <v>7200.28</v>
      </c>
      <c r="D48" s="28">
        <v>429815.06</v>
      </c>
      <c r="E48" s="28">
        <v>4825.8599999999997</v>
      </c>
      <c r="F48" s="28">
        <v>622204.24</v>
      </c>
      <c r="G48" s="28">
        <v>114359.61</v>
      </c>
      <c r="H48" s="28">
        <v>2663340.2999999998</v>
      </c>
      <c r="I48" s="28">
        <v>0</v>
      </c>
      <c r="J48" s="28"/>
      <c r="K48" s="28">
        <v>3399904.15</v>
      </c>
      <c r="L48" s="28"/>
      <c r="M48" s="28">
        <v>3834545.07</v>
      </c>
      <c r="N48" s="28"/>
      <c r="O48" s="29">
        <v>0</v>
      </c>
      <c r="P48" s="29">
        <v>525304.36</v>
      </c>
      <c r="Q48" s="29">
        <v>0</v>
      </c>
      <c r="R48" s="29">
        <v>0</v>
      </c>
      <c r="S48" s="29">
        <v>0</v>
      </c>
      <c r="Z48" s="20">
        <f t="shared" si="0"/>
        <v>437.01534000000004</v>
      </c>
    </row>
    <row r="49" spans="1:26" ht="15.6">
      <c r="A49" s="11" t="s">
        <v>1244</v>
      </c>
      <c r="B49" s="11" t="s">
        <v>1256</v>
      </c>
      <c r="C49" s="28">
        <v>28009.99</v>
      </c>
      <c r="D49" s="28">
        <v>2461.81</v>
      </c>
      <c r="E49" s="28">
        <v>0</v>
      </c>
      <c r="F49" s="28">
        <v>4537.9399999999996</v>
      </c>
      <c r="G49" s="28">
        <v>389.99</v>
      </c>
      <c r="H49" s="28">
        <v>172856.04</v>
      </c>
      <c r="I49" s="28">
        <v>0</v>
      </c>
      <c r="J49" s="28"/>
      <c r="K49" s="28">
        <v>177783.97</v>
      </c>
      <c r="L49" s="28"/>
      <c r="M49" s="28">
        <v>180245.78</v>
      </c>
      <c r="N49" s="28"/>
      <c r="O49" s="29">
        <v>9798</v>
      </c>
      <c r="P49" s="29">
        <v>671.24</v>
      </c>
      <c r="Q49" s="29">
        <v>0</v>
      </c>
      <c r="R49" s="29">
        <v>0</v>
      </c>
      <c r="S49" s="29">
        <v>0</v>
      </c>
      <c r="Z49" s="20">
        <f t="shared" si="0"/>
        <v>30.471800000000002</v>
      </c>
    </row>
    <row r="50" spans="1:26" ht="15.6">
      <c r="A50" s="11" t="s">
        <v>1245</v>
      </c>
      <c r="B50" s="11" t="s">
        <v>1257</v>
      </c>
      <c r="C50" s="28">
        <v>639.98</v>
      </c>
      <c r="D50" s="28">
        <v>8815.58</v>
      </c>
      <c r="E50" s="28">
        <v>199.96</v>
      </c>
      <c r="F50" s="28">
        <v>766659.5</v>
      </c>
      <c r="G50" s="28">
        <v>41597.83</v>
      </c>
      <c r="H50" s="28">
        <v>173654.63</v>
      </c>
      <c r="I50" s="28">
        <v>0</v>
      </c>
      <c r="J50" s="28"/>
      <c r="K50" s="28">
        <v>981911.96</v>
      </c>
      <c r="L50" s="28"/>
      <c r="M50" s="28">
        <v>990927.5</v>
      </c>
      <c r="N50" s="28"/>
      <c r="O50" s="29">
        <v>0</v>
      </c>
      <c r="P50" s="29">
        <v>2200</v>
      </c>
      <c r="Q50" s="29">
        <v>0</v>
      </c>
      <c r="R50" s="29">
        <v>132480</v>
      </c>
      <c r="S50" s="29">
        <v>0</v>
      </c>
      <c r="Z50" s="20">
        <f t="shared" si="0"/>
        <v>9.4555600000000002</v>
      </c>
    </row>
    <row r="51" spans="1:26" ht="15.6">
      <c r="A51" s="11" t="s">
        <v>2394</v>
      </c>
      <c r="B51" s="11" t="s">
        <v>2395</v>
      </c>
      <c r="C51" s="28">
        <v>0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/>
      <c r="K51" s="28">
        <v>0</v>
      </c>
      <c r="L51" s="28"/>
      <c r="M51" s="28">
        <v>0</v>
      </c>
      <c r="N51" s="28"/>
      <c r="O51" s="29">
        <v>0</v>
      </c>
      <c r="P51" s="29">
        <v>0</v>
      </c>
      <c r="Q51" s="29">
        <v>0</v>
      </c>
      <c r="R51" s="29">
        <v>0</v>
      </c>
      <c r="S51" s="29">
        <v>0</v>
      </c>
      <c r="Z51" s="20">
        <f t="shared" si="0"/>
        <v>0</v>
      </c>
    </row>
    <row r="52" spans="1:26" ht="15.6">
      <c r="A52" s="11" t="s">
        <v>2396</v>
      </c>
      <c r="B52" s="11" t="s">
        <v>2397</v>
      </c>
      <c r="C52" s="28">
        <v>0</v>
      </c>
      <c r="D52" s="28">
        <v>220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/>
      <c r="K52" s="28">
        <v>0</v>
      </c>
      <c r="L52" s="28"/>
      <c r="M52" s="28">
        <v>220</v>
      </c>
      <c r="N52" s="28"/>
      <c r="O52" s="29">
        <v>0</v>
      </c>
      <c r="P52" s="29">
        <v>0</v>
      </c>
      <c r="Q52" s="29">
        <v>0</v>
      </c>
      <c r="R52" s="29">
        <v>0</v>
      </c>
      <c r="S52" s="29">
        <v>0</v>
      </c>
      <c r="Z52" s="20">
        <f t="shared" si="0"/>
        <v>0.22</v>
      </c>
    </row>
    <row r="53" spans="1:26" ht="15.6">
      <c r="A53" s="11" t="s">
        <v>2398</v>
      </c>
      <c r="B53" s="11" t="s">
        <v>2399</v>
      </c>
      <c r="C53" s="28">
        <v>0</v>
      </c>
      <c r="D53" s="28">
        <v>0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/>
      <c r="K53" s="28">
        <v>0</v>
      </c>
      <c r="L53" s="28"/>
      <c r="M53" s="28">
        <v>0</v>
      </c>
      <c r="N53" s="28"/>
      <c r="O53" s="29">
        <v>0</v>
      </c>
      <c r="P53" s="29">
        <v>0</v>
      </c>
      <c r="Q53" s="29">
        <v>0</v>
      </c>
      <c r="R53" s="29">
        <v>0</v>
      </c>
      <c r="S53" s="29">
        <v>0</v>
      </c>
      <c r="Z53" s="20">
        <f t="shared" si="0"/>
        <v>0</v>
      </c>
    </row>
    <row r="54" spans="1:26" ht="15.6">
      <c r="A54" s="11" t="s">
        <v>1290</v>
      </c>
      <c r="B54" s="11" t="s">
        <v>1291</v>
      </c>
      <c r="C54" s="28">
        <v>0</v>
      </c>
      <c r="D54" s="28">
        <v>0</v>
      </c>
      <c r="E54" s="28">
        <v>0</v>
      </c>
      <c r="F54" s="28">
        <v>0</v>
      </c>
      <c r="G54" s="28">
        <v>0</v>
      </c>
      <c r="H54" s="28">
        <v>40.92</v>
      </c>
      <c r="I54" s="28">
        <v>0</v>
      </c>
      <c r="J54" s="28"/>
      <c r="K54" s="28">
        <v>40.92</v>
      </c>
      <c r="L54" s="28"/>
      <c r="M54" s="28">
        <v>40.92</v>
      </c>
      <c r="N54" s="28"/>
      <c r="O54" s="29">
        <v>0</v>
      </c>
      <c r="P54" s="29">
        <v>0</v>
      </c>
      <c r="Q54" s="29">
        <v>0</v>
      </c>
      <c r="R54" s="29">
        <v>0</v>
      </c>
      <c r="S54" s="29">
        <v>0</v>
      </c>
      <c r="Z54" s="20">
        <f t="shared" si="0"/>
        <v>0</v>
      </c>
    </row>
    <row r="55" spans="1:26" ht="15.6">
      <c r="A55" s="30" t="s">
        <v>2373</v>
      </c>
      <c r="B55" s="30"/>
      <c r="C55" s="31">
        <v>9941973.3000000007</v>
      </c>
      <c r="D55" s="31">
        <v>1872890.76</v>
      </c>
      <c r="E55" s="31">
        <v>298992.71999999997</v>
      </c>
      <c r="F55" s="31">
        <v>8691674.1199999992</v>
      </c>
      <c r="G55" s="31">
        <v>6789744.3099999996</v>
      </c>
      <c r="H55" s="31">
        <v>29304510.920000002</v>
      </c>
      <c r="I55" s="31">
        <v>46995000</v>
      </c>
      <c r="J55" s="43">
        <v>0.623566569209</v>
      </c>
      <c r="K55" s="31">
        <v>44785929.350000001</v>
      </c>
      <c r="L55" s="43">
        <v>0.95299349611600004</v>
      </c>
      <c r="M55" s="31">
        <v>46957812.829999998</v>
      </c>
      <c r="N55" s="43">
        <v>0.99920869943599999</v>
      </c>
      <c r="O55" s="32">
        <v>3625944.63</v>
      </c>
      <c r="P55" s="32">
        <v>1841290.77</v>
      </c>
      <c r="Q55" s="32">
        <v>0</v>
      </c>
      <c r="R55" s="32">
        <v>936562.47</v>
      </c>
      <c r="S55" s="32">
        <v>2925.21</v>
      </c>
      <c r="Z55" s="20">
        <f t="shared" si="0"/>
        <v>11814.86406</v>
      </c>
    </row>
    <row r="56" spans="1:26">
      <c r="Z56" s="20">
        <f t="shared" si="0"/>
        <v>0</v>
      </c>
    </row>
    <row r="57" spans="1:26">
      <c r="Z57" s="20">
        <f t="shared" si="0"/>
        <v>0</v>
      </c>
    </row>
    <row r="58" spans="1:26">
      <c r="Z58" s="20">
        <f t="shared" si="0"/>
        <v>0</v>
      </c>
    </row>
    <row r="59" spans="1:26">
      <c r="Z59" s="20">
        <f t="shared" si="0"/>
        <v>0</v>
      </c>
    </row>
    <row r="60" spans="1:26">
      <c r="Z60" s="20">
        <f t="shared" si="0"/>
        <v>0</v>
      </c>
    </row>
    <row r="61" spans="1:26">
      <c r="Z61" s="20">
        <f t="shared" si="0"/>
        <v>0</v>
      </c>
    </row>
    <row r="62" spans="1:26">
      <c r="Z62" s="20">
        <f t="shared" si="0"/>
        <v>0</v>
      </c>
    </row>
    <row r="63" spans="1:26">
      <c r="Z63" s="20">
        <f t="shared" si="0"/>
        <v>0</v>
      </c>
    </row>
    <row r="64" spans="1:26">
      <c r="Z64" s="20">
        <f t="shared" si="0"/>
        <v>0</v>
      </c>
    </row>
    <row r="65" spans="26:26">
      <c r="Z65" s="20">
        <f t="shared" si="0"/>
        <v>0</v>
      </c>
    </row>
    <row r="66" spans="26:26">
      <c r="Z66" s="20">
        <f t="shared" si="0"/>
        <v>0</v>
      </c>
    </row>
    <row r="67" spans="26:26">
      <c r="Z67" s="20">
        <f t="shared" si="0"/>
        <v>0</v>
      </c>
    </row>
    <row r="68" spans="26:26">
      <c r="Z68" s="20">
        <f t="shared" si="0"/>
        <v>0</v>
      </c>
    </row>
  </sheetData>
  <pageMargins left="0.2" right="0.2" top="0.56000000000000005" bottom="0.35" header="0.28999999999999998" footer="0.19"/>
  <pageSetup scale="26" fitToHeight="0" orientation="landscape" r:id="rId1"/>
  <headerFooter alignWithMargins="0">
    <oddHeader>&amp;LDate Printed : &amp;D&amp;C&amp;"Arial,Bold"&amp;12REPORT NAME&amp;R&amp;"Arial,Bold"&amp;11&amp;P of &amp;N</oddHeader>
    <oddFooter xml:space="preserve">&amp;R
</oddFooter>
  </headerFooter>
  <drawing r:id="rId2"/>
  <legacyDrawing r:id="rId3"/>
  <oleObjects>
    <mc:AlternateContent xmlns:mc="http://schemas.openxmlformats.org/markup-compatibility/2006">
      <mc:Choice Requires="x14">
        <oleObject progId="MSPhotoEd.3" shapeId="26625" r:id="rId4">
          <objectPr defaultSize="0" autoPict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2529840</xdr:colOff>
                <xdr:row>0</xdr:row>
                <xdr:rowOff>297180</xdr:rowOff>
              </to>
            </anchor>
          </objectPr>
        </oleObject>
      </mc:Choice>
      <mc:Fallback>
        <oleObject progId="MSPhotoEd.3" shapeId="26625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AA37"/>
  <sheetViews>
    <sheetView showGridLines="0" showZeros="0" topLeftCell="A2" zoomScale="90" zoomScaleNormal="90" workbookViewId="0">
      <pane xSplit="1" ySplit="19" topLeftCell="B21" activePane="bottomRight" state="frozen"/>
      <selection activeCell="A2" sqref="A2"/>
      <selection pane="topRight" activeCell="B2" sqref="B2"/>
      <selection pane="bottomLeft" activeCell="A21" sqref="A21"/>
      <selection pane="bottomRight" activeCell="A21" sqref="A21:R37"/>
    </sheetView>
  </sheetViews>
  <sheetFormatPr defaultRowHeight="13.2"/>
  <cols>
    <col min="1" max="1" width="29.44140625" customWidth="1"/>
    <col min="2" max="18" width="16.77734375" customWidth="1"/>
    <col min="19" max="22" width="25.5546875" customWidth="1"/>
    <col min="23" max="23" width="25.77734375" bestFit="1" customWidth="1"/>
    <col min="24" max="24" width="26.21875" bestFit="1" customWidth="1"/>
    <col min="25" max="25" width="16.77734375" bestFit="1" customWidth="1"/>
    <col min="26" max="26" width="25.77734375" bestFit="1" customWidth="1"/>
    <col min="27" max="27" width="26.21875" bestFit="1" customWidth="1"/>
    <col min="28" max="28" width="16.77734375" bestFit="1" customWidth="1"/>
    <col min="29" max="29" width="25.77734375" bestFit="1" customWidth="1"/>
    <col min="30" max="30" width="26.21875" bestFit="1" customWidth="1"/>
    <col min="31" max="31" width="16.77734375" bestFit="1" customWidth="1"/>
    <col min="32" max="32" width="25.77734375" bestFit="1" customWidth="1"/>
    <col min="33" max="33" width="26.21875" bestFit="1" customWidth="1"/>
    <col min="34" max="34" width="16.77734375" bestFit="1" customWidth="1"/>
    <col min="35" max="35" width="25.77734375" bestFit="1" customWidth="1"/>
    <col min="36" max="36" width="26.21875" bestFit="1" customWidth="1"/>
    <col min="37" max="37" width="16.77734375" bestFit="1" customWidth="1"/>
    <col min="38" max="38" width="24.77734375" bestFit="1" customWidth="1"/>
    <col min="39" max="39" width="25.44140625" bestFit="1" customWidth="1"/>
    <col min="40" max="40" width="18.44140625" bestFit="1" customWidth="1"/>
  </cols>
  <sheetData>
    <row r="1" spans="1:27" ht="31.5" customHeight="1">
      <c r="A1" s="2"/>
      <c r="B1" s="2"/>
      <c r="D1" s="4"/>
      <c r="E1" s="6" t="s">
        <v>347</v>
      </c>
      <c r="F1" s="2"/>
      <c r="G1" s="2"/>
      <c r="H1" s="2"/>
      <c r="I1" s="2"/>
      <c r="J1" s="2"/>
      <c r="K1" s="2"/>
      <c r="L1" s="2"/>
      <c r="M1" s="2"/>
      <c r="N1" s="2"/>
      <c r="O1" s="2"/>
    </row>
    <row r="2" spans="1:27" ht="16.5" customHeight="1">
      <c r="A2" s="2"/>
      <c r="B2" s="2"/>
      <c r="D2" s="4"/>
      <c r="E2" s="6"/>
      <c r="F2" s="2"/>
      <c r="G2" s="2"/>
      <c r="H2" s="2"/>
      <c r="I2" s="2"/>
      <c r="J2" s="2"/>
      <c r="K2" s="2"/>
      <c r="L2" s="2"/>
      <c r="M2" s="2"/>
      <c r="N2" s="2"/>
      <c r="O2" s="2"/>
      <c r="V2" s="7" t="s">
        <v>356</v>
      </c>
      <c r="W2" s="8" t="s">
        <v>338</v>
      </c>
      <c r="Y2">
        <v>1</v>
      </c>
      <c r="Z2" s="11" t="s">
        <v>536</v>
      </c>
      <c r="AA2" s="15" t="s">
        <v>547</v>
      </c>
    </row>
    <row r="3" spans="1:27" ht="17.25" customHeight="1">
      <c r="A3" s="7" t="s">
        <v>355</v>
      </c>
      <c r="B3" s="8" t="s">
        <v>2358</v>
      </c>
      <c r="D3" s="7" t="s">
        <v>377</v>
      </c>
      <c r="E3" s="8" t="s">
        <v>354</v>
      </c>
      <c r="G3" s="7" t="s">
        <v>483</v>
      </c>
      <c r="H3" s="8" t="s">
        <v>354</v>
      </c>
      <c r="J3" s="5" t="s">
        <v>236</v>
      </c>
      <c r="K3" s="13" t="s">
        <v>3</v>
      </c>
      <c r="M3" s="5" t="s">
        <v>370</v>
      </c>
      <c r="N3" s="12" t="s">
        <v>3</v>
      </c>
      <c r="P3" s="5" t="s">
        <v>481</v>
      </c>
      <c r="Q3" s="12" t="s">
        <v>3</v>
      </c>
      <c r="S3" s="5" t="s">
        <v>479</v>
      </c>
      <c r="T3" s="12" t="s">
        <v>3</v>
      </c>
      <c r="V3" s="7" t="s">
        <v>357</v>
      </c>
      <c r="W3" s="8" t="s">
        <v>358</v>
      </c>
      <c r="Y3">
        <v>2</v>
      </c>
      <c r="Z3" s="11" t="s">
        <v>535</v>
      </c>
      <c r="AA3" s="15" t="s">
        <v>547</v>
      </c>
    </row>
    <row r="4" spans="1:27" ht="17.25" customHeight="1">
      <c r="A4" s="7" t="s">
        <v>236</v>
      </c>
      <c r="B4" s="8" t="s">
        <v>354</v>
      </c>
      <c r="D4" s="7" t="s">
        <v>370</v>
      </c>
      <c r="E4" s="8" t="s">
        <v>354</v>
      </c>
      <c r="G4" s="7" t="s">
        <v>494</v>
      </c>
      <c r="H4" s="8" t="s">
        <v>354</v>
      </c>
      <c r="J4" s="5" t="s">
        <v>369</v>
      </c>
      <c r="K4" s="13" t="s">
        <v>3</v>
      </c>
      <c r="M4" s="5" t="s">
        <v>115</v>
      </c>
      <c r="N4" s="12" t="s">
        <v>3</v>
      </c>
      <c r="P4" s="5" t="s">
        <v>26</v>
      </c>
      <c r="Q4" s="12" t="s">
        <v>3</v>
      </c>
      <c r="S4" s="5" t="s">
        <v>483</v>
      </c>
      <c r="T4" s="13" t="s">
        <v>1151</v>
      </c>
      <c r="V4" s="7" t="s">
        <v>359</v>
      </c>
      <c r="W4" s="8" t="s">
        <v>2365</v>
      </c>
      <c r="Y4">
        <v>3</v>
      </c>
      <c r="Z4" s="11" t="s">
        <v>538</v>
      </c>
      <c r="AA4" s="15" t="s">
        <v>547</v>
      </c>
    </row>
    <row r="5" spans="1:27" ht="17.25" customHeight="1">
      <c r="A5" s="7" t="s">
        <v>369</v>
      </c>
      <c r="B5" s="8" t="s">
        <v>354</v>
      </c>
      <c r="D5" s="7" t="s">
        <v>115</v>
      </c>
      <c r="E5" s="8" t="s">
        <v>354</v>
      </c>
      <c r="G5" s="3"/>
      <c r="H5" s="10"/>
      <c r="J5" s="5" t="s">
        <v>196</v>
      </c>
      <c r="K5" s="12" t="s">
        <v>3</v>
      </c>
      <c r="M5" s="5" t="s">
        <v>213</v>
      </c>
      <c r="N5" s="12" t="s">
        <v>3</v>
      </c>
      <c r="P5" s="5" t="s">
        <v>22</v>
      </c>
      <c r="Q5" s="12" t="s">
        <v>3</v>
      </c>
      <c r="S5" s="5" t="s">
        <v>498</v>
      </c>
      <c r="T5" s="12" t="s">
        <v>3</v>
      </c>
      <c r="V5" s="7" t="s">
        <v>360</v>
      </c>
      <c r="W5" s="8" t="s">
        <v>2366</v>
      </c>
      <c r="Y5">
        <v>4</v>
      </c>
      <c r="Z5" s="11" t="s">
        <v>541</v>
      </c>
      <c r="AA5" s="15" t="s">
        <v>547</v>
      </c>
    </row>
    <row r="6" spans="1:27" ht="17.25" customHeight="1">
      <c r="A6" s="7" t="s">
        <v>196</v>
      </c>
      <c r="B6" s="8" t="s">
        <v>354</v>
      </c>
      <c r="D6" s="7" t="s">
        <v>213</v>
      </c>
      <c r="E6" s="8" t="s">
        <v>354</v>
      </c>
      <c r="G6" s="7" t="s">
        <v>22</v>
      </c>
      <c r="H6" s="8" t="s">
        <v>354</v>
      </c>
      <c r="J6" s="5" t="s">
        <v>199</v>
      </c>
      <c r="K6" s="12" t="s">
        <v>3</v>
      </c>
      <c r="M6" s="5" t="s">
        <v>380</v>
      </c>
      <c r="N6" s="12" t="s">
        <v>3</v>
      </c>
      <c r="P6" s="5" t="s">
        <v>202</v>
      </c>
      <c r="Q6" s="12" t="s">
        <v>3</v>
      </c>
      <c r="S6" s="5" t="s">
        <v>502</v>
      </c>
      <c r="T6" s="12" t="s">
        <v>3</v>
      </c>
      <c r="Y6">
        <v>5</v>
      </c>
      <c r="Z6" s="11" t="s">
        <v>540</v>
      </c>
      <c r="AA6" s="15" t="s">
        <v>547</v>
      </c>
    </row>
    <row r="7" spans="1:27" ht="17.25" customHeight="1">
      <c r="A7" s="7" t="s">
        <v>199</v>
      </c>
      <c r="B7" s="8" t="s">
        <v>354</v>
      </c>
      <c r="D7" s="7" t="s">
        <v>380</v>
      </c>
      <c r="E7" s="8" t="s">
        <v>354</v>
      </c>
      <c r="G7" s="7" t="s">
        <v>202</v>
      </c>
      <c r="H7" s="8" t="s">
        <v>354</v>
      </c>
      <c r="J7" s="5" t="s">
        <v>375</v>
      </c>
      <c r="K7" s="18" t="s">
        <v>932</v>
      </c>
      <c r="M7" s="5" t="s">
        <v>381</v>
      </c>
      <c r="N7" s="12" t="s">
        <v>3</v>
      </c>
      <c r="P7" s="5" t="s">
        <v>78</v>
      </c>
      <c r="Q7" s="12" t="s">
        <v>3</v>
      </c>
      <c r="S7" s="5" t="s">
        <v>523</v>
      </c>
      <c r="T7" s="12" t="s">
        <v>3</v>
      </c>
      <c r="Y7">
        <v>6</v>
      </c>
      <c r="Z7" s="11" t="s">
        <v>537</v>
      </c>
      <c r="AA7" s="15" t="s">
        <v>547</v>
      </c>
    </row>
    <row r="8" spans="1:27" ht="17.25" hidden="1" customHeight="1">
      <c r="A8" s="7" t="s">
        <v>375</v>
      </c>
      <c r="B8" s="8" t="s">
        <v>354</v>
      </c>
      <c r="D8" s="7" t="s">
        <v>381</v>
      </c>
      <c r="E8" s="8" t="s">
        <v>354</v>
      </c>
      <c r="G8" s="7" t="s">
        <v>78</v>
      </c>
      <c r="H8" s="8" t="s">
        <v>354</v>
      </c>
      <c r="J8" s="5" t="s">
        <v>371</v>
      </c>
      <c r="K8" s="12" t="s">
        <v>3</v>
      </c>
      <c r="M8" s="5" t="s">
        <v>10</v>
      </c>
      <c r="N8" s="12" t="s">
        <v>3</v>
      </c>
      <c r="P8" s="5" t="s">
        <v>227</v>
      </c>
      <c r="Q8" s="12" t="s">
        <v>3</v>
      </c>
      <c r="Y8">
        <v>7</v>
      </c>
      <c r="Z8" s="11" t="s">
        <v>532</v>
      </c>
      <c r="AA8" s="15" t="s">
        <v>547</v>
      </c>
    </row>
    <row r="9" spans="1:27" ht="17.25" hidden="1" customHeight="1">
      <c r="A9" s="7" t="s">
        <v>371</v>
      </c>
      <c r="B9" s="8" t="s">
        <v>354</v>
      </c>
      <c r="D9" s="7" t="s">
        <v>470</v>
      </c>
      <c r="E9" s="8" t="s">
        <v>354</v>
      </c>
      <c r="G9" s="7" t="s">
        <v>373</v>
      </c>
      <c r="H9" s="8" t="s">
        <v>354</v>
      </c>
      <c r="J9" s="5" t="s">
        <v>379</v>
      </c>
      <c r="K9" s="12" t="s">
        <v>3</v>
      </c>
      <c r="M9" s="5" t="s">
        <v>220</v>
      </c>
      <c r="N9" s="12" t="s">
        <v>3</v>
      </c>
      <c r="P9" s="5" t="s">
        <v>347</v>
      </c>
      <c r="Q9" s="14" t="s">
        <v>533</v>
      </c>
      <c r="Y9">
        <v>8</v>
      </c>
      <c r="Z9" s="11" t="s">
        <v>534</v>
      </c>
      <c r="AA9" s="15" t="s">
        <v>239</v>
      </c>
    </row>
    <row r="10" spans="1:27" ht="17.25" hidden="1" customHeight="1">
      <c r="A10" s="7" t="s">
        <v>374</v>
      </c>
      <c r="B10" s="8" t="s">
        <v>354</v>
      </c>
      <c r="D10" s="7" t="s">
        <v>220</v>
      </c>
      <c r="E10" s="8" t="s">
        <v>354</v>
      </c>
      <c r="J10" s="5" t="s">
        <v>401</v>
      </c>
      <c r="K10" s="12" t="s">
        <v>3</v>
      </c>
      <c r="M10" s="5" t="s">
        <v>33</v>
      </c>
      <c r="N10" s="12" t="s">
        <v>3</v>
      </c>
      <c r="P10" s="7" t="s">
        <v>247</v>
      </c>
      <c r="Q10" s="8" t="s">
        <v>353</v>
      </c>
      <c r="Y10">
        <v>9</v>
      </c>
      <c r="Z10" s="11" t="s">
        <v>542</v>
      </c>
      <c r="AA10" s="15" t="s">
        <v>239</v>
      </c>
    </row>
    <row r="11" spans="1:27" ht="17.25" hidden="1" customHeight="1">
      <c r="A11" s="7" t="s">
        <v>401</v>
      </c>
      <c r="B11" s="8" t="s">
        <v>354</v>
      </c>
      <c r="D11" s="7" t="s">
        <v>33</v>
      </c>
      <c r="E11" s="8" t="s">
        <v>354</v>
      </c>
      <c r="J11" s="5" t="s">
        <v>377</v>
      </c>
      <c r="K11" s="12" t="s">
        <v>3</v>
      </c>
      <c r="M11" s="5" t="s">
        <v>372</v>
      </c>
      <c r="N11" s="12" t="s">
        <v>3</v>
      </c>
      <c r="P11" s="5" t="s">
        <v>470</v>
      </c>
      <c r="Q11" s="12" t="s">
        <v>3</v>
      </c>
      <c r="Y11">
        <v>10</v>
      </c>
      <c r="Z11" s="11" t="s">
        <v>545</v>
      </c>
      <c r="AA11" s="15" t="s">
        <v>239</v>
      </c>
    </row>
    <row r="12" spans="1:27" ht="17.25" hidden="1" customHeight="1">
      <c r="Y12">
        <v>11</v>
      </c>
      <c r="Z12" s="11" t="s">
        <v>546</v>
      </c>
      <c r="AA12" s="15" t="s">
        <v>239</v>
      </c>
    </row>
    <row r="13" spans="1:27" hidden="1">
      <c r="A13" s="3"/>
      <c r="Y13">
        <v>12</v>
      </c>
      <c r="Z13" s="11" t="s">
        <v>543</v>
      </c>
      <c r="AA13" s="15" t="s">
        <v>239</v>
      </c>
    </row>
    <row r="14" spans="1:27" hidden="1">
      <c r="C14" s="3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Y14">
        <v>13</v>
      </c>
      <c r="Z14" s="11" t="s">
        <v>544</v>
      </c>
      <c r="AA14" s="15" t="s">
        <v>239</v>
      </c>
    </row>
    <row r="15" spans="1:27" hidden="1"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Y15">
        <v>14</v>
      </c>
      <c r="Z15" s="11" t="s">
        <v>539</v>
      </c>
      <c r="AA15" s="15" t="s">
        <v>548</v>
      </c>
    </row>
    <row r="16" spans="1:27" hidden="1">
      <c r="A16" s="10"/>
      <c r="B16" s="10"/>
      <c r="C16" s="10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0"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</row>
    <row r="19" spans="1:20" ht="52.8">
      <c r="A19" s="33" t="s">
        <v>3</v>
      </c>
      <c r="B19" s="34" t="s">
        <v>981</v>
      </c>
      <c r="C19" s="34" t="s">
        <v>982</v>
      </c>
      <c r="D19" s="34" t="s">
        <v>983</v>
      </c>
      <c r="E19" s="34" t="s">
        <v>984</v>
      </c>
      <c r="F19" s="34" t="s">
        <v>240</v>
      </c>
      <c r="G19" s="34" t="s">
        <v>985</v>
      </c>
      <c r="H19" s="34" t="s">
        <v>986</v>
      </c>
      <c r="I19" s="34" t="s">
        <v>987</v>
      </c>
      <c r="J19" s="34" t="s">
        <v>988</v>
      </c>
      <c r="K19" s="34" t="s">
        <v>989</v>
      </c>
      <c r="L19" s="34" t="s">
        <v>990</v>
      </c>
      <c r="M19" s="34" t="s">
        <v>991</v>
      </c>
      <c r="N19" s="34" t="s">
        <v>992</v>
      </c>
      <c r="O19" s="34" t="s">
        <v>993</v>
      </c>
      <c r="P19" s="34" t="s">
        <v>994</v>
      </c>
      <c r="Q19" s="34" t="s">
        <v>995</v>
      </c>
      <c r="R19" s="34" t="s">
        <v>996</v>
      </c>
    </row>
    <row r="20" spans="1:20" ht="15">
      <c r="A20" s="33" t="s">
        <v>483</v>
      </c>
      <c r="B20" s="26" t="s">
        <v>997</v>
      </c>
      <c r="C20" s="26" t="s">
        <v>997</v>
      </c>
      <c r="D20" s="26" t="s">
        <v>3</v>
      </c>
      <c r="E20" s="26" t="s">
        <v>997</v>
      </c>
      <c r="F20" s="26" t="s">
        <v>3</v>
      </c>
      <c r="G20" s="26" t="s">
        <v>997</v>
      </c>
      <c r="H20" s="26" t="s">
        <v>997</v>
      </c>
      <c r="I20" s="26" t="s">
        <v>1155</v>
      </c>
      <c r="J20" s="26" t="s">
        <v>997</v>
      </c>
      <c r="K20" s="26" t="s">
        <v>1155</v>
      </c>
      <c r="L20" s="26" t="s">
        <v>997</v>
      </c>
      <c r="M20" s="26" t="s">
        <v>1155</v>
      </c>
      <c r="N20" s="26" t="s">
        <v>3</v>
      </c>
      <c r="O20" s="26" t="s">
        <v>3</v>
      </c>
      <c r="P20" s="26" t="s">
        <v>3</v>
      </c>
      <c r="Q20" s="26" t="s">
        <v>3</v>
      </c>
      <c r="R20" s="26" t="s">
        <v>3</v>
      </c>
    </row>
    <row r="21" spans="1:20" ht="15.6">
      <c r="A21" s="11" t="s">
        <v>540</v>
      </c>
      <c r="B21" s="28">
        <v>0</v>
      </c>
      <c r="C21" s="28">
        <v>0</v>
      </c>
      <c r="D21" s="28">
        <v>0</v>
      </c>
      <c r="E21" s="28">
        <v>0</v>
      </c>
      <c r="F21" s="28">
        <v>0</v>
      </c>
      <c r="G21" s="28">
        <v>229.99</v>
      </c>
      <c r="H21" s="28">
        <v>0</v>
      </c>
      <c r="I21" s="28"/>
      <c r="J21" s="28">
        <v>229.99</v>
      </c>
      <c r="K21" s="28"/>
      <c r="L21" s="28">
        <v>229.99</v>
      </c>
      <c r="M21" s="28"/>
      <c r="N21" s="29">
        <v>0</v>
      </c>
      <c r="O21" s="29">
        <v>0</v>
      </c>
      <c r="P21" s="29">
        <v>0</v>
      </c>
      <c r="Q21" s="29">
        <v>0</v>
      </c>
      <c r="R21" s="29">
        <v>0</v>
      </c>
    </row>
    <row r="22" spans="1:20" ht="15.6">
      <c r="A22" s="11" t="s">
        <v>538</v>
      </c>
      <c r="B22" s="28">
        <v>159.96</v>
      </c>
      <c r="C22" s="28">
        <v>0</v>
      </c>
      <c r="D22" s="28">
        <v>0</v>
      </c>
      <c r="E22" s="28">
        <v>114.98</v>
      </c>
      <c r="F22" s="28">
        <v>0</v>
      </c>
      <c r="G22" s="28">
        <v>5191.5600000000004</v>
      </c>
      <c r="H22" s="28">
        <v>2000</v>
      </c>
      <c r="I22" s="28">
        <v>2.59578</v>
      </c>
      <c r="J22" s="28">
        <v>5306.54</v>
      </c>
      <c r="K22" s="28">
        <v>2.65327</v>
      </c>
      <c r="L22" s="28">
        <v>5306.54</v>
      </c>
      <c r="M22" s="28">
        <v>2.65327</v>
      </c>
      <c r="N22" s="29">
        <v>0</v>
      </c>
      <c r="O22" s="29">
        <v>0</v>
      </c>
      <c r="P22" s="29">
        <v>0</v>
      </c>
      <c r="Q22" s="29">
        <v>0</v>
      </c>
      <c r="R22" s="29">
        <v>0</v>
      </c>
    </row>
    <row r="23" spans="1:20" ht="15.6">
      <c r="A23" s="11" t="s">
        <v>532</v>
      </c>
      <c r="B23" s="28">
        <v>16782.5</v>
      </c>
      <c r="C23" s="28">
        <v>0</v>
      </c>
      <c r="D23" s="28">
        <v>0</v>
      </c>
      <c r="E23" s="28">
        <v>489.4</v>
      </c>
      <c r="F23" s="28">
        <v>0</v>
      </c>
      <c r="G23" s="28">
        <v>19319.96</v>
      </c>
      <c r="H23" s="28">
        <v>40000</v>
      </c>
      <c r="I23" s="42">
        <v>0.48299900000000001</v>
      </c>
      <c r="J23" s="28">
        <v>19809.36</v>
      </c>
      <c r="K23" s="42">
        <v>0.49523400000000001</v>
      </c>
      <c r="L23" s="28">
        <v>19809.36</v>
      </c>
      <c r="M23" s="42">
        <v>0.49523400000000001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</row>
    <row r="24" spans="1:20" ht="15.6">
      <c r="A24" s="11" t="s">
        <v>536</v>
      </c>
      <c r="B24" s="28">
        <v>0</v>
      </c>
      <c r="C24" s="28">
        <v>209.89</v>
      </c>
      <c r="D24" s="28">
        <v>0</v>
      </c>
      <c r="E24" s="28">
        <v>2549.9699999999998</v>
      </c>
      <c r="F24" s="28">
        <v>389.99</v>
      </c>
      <c r="G24" s="28">
        <v>64475.42</v>
      </c>
      <c r="H24" s="28">
        <v>82000</v>
      </c>
      <c r="I24" s="42">
        <v>0.78628560975600004</v>
      </c>
      <c r="J24" s="28">
        <v>67415.38</v>
      </c>
      <c r="K24" s="42">
        <v>0.82213878048699995</v>
      </c>
      <c r="L24" s="28">
        <v>67625.27</v>
      </c>
      <c r="M24" s="42">
        <v>0.82469841463399995</v>
      </c>
      <c r="N24" s="29">
        <v>0</v>
      </c>
      <c r="O24" s="29">
        <v>619.99</v>
      </c>
      <c r="P24" s="29">
        <v>0</v>
      </c>
      <c r="Q24" s="29">
        <v>0</v>
      </c>
      <c r="R24" s="29">
        <v>0</v>
      </c>
    </row>
    <row r="25" spans="1:20" ht="15.6">
      <c r="A25" s="11" t="s">
        <v>537</v>
      </c>
      <c r="B25" s="28">
        <v>0</v>
      </c>
      <c r="C25" s="28">
        <v>0</v>
      </c>
      <c r="D25" s="28">
        <v>0</v>
      </c>
      <c r="E25" s="28">
        <v>0</v>
      </c>
      <c r="F25" s="28">
        <v>0</v>
      </c>
      <c r="G25" s="28">
        <v>489.98</v>
      </c>
      <c r="H25" s="28">
        <v>0</v>
      </c>
      <c r="I25" s="42"/>
      <c r="J25" s="28">
        <v>489.98</v>
      </c>
      <c r="K25" s="42"/>
      <c r="L25" s="28">
        <v>489.98</v>
      </c>
      <c r="M25" s="42"/>
      <c r="N25" s="29">
        <v>0</v>
      </c>
      <c r="O25" s="29">
        <v>0</v>
      </c>
      <c r="P25" s="29">
        <v>0</v>
      </c>
      <c r="Q25" s="29">
        <v>0</v>
      </c>
      <c r="R25" s="29">
        <v>0</v>
      </c>
    </row>
    <row r="26" spans="1:20" ht="15.6">
      <c r="A26" s="11" t="s">
        <v>535</v>
      </c>
      <c r="B26" s="28">
        <v>0</v>
      </c>
      <c r="C26" s="28">
        <v>0</v>
      </c>
      <c r="D26" s="28">
        <v>0</v>
      </c>
      <c r="E26" s="28">
        <v>99.99</v>
      </c>
      <c r="F26" s="28">
        <v>0</v>
      </c>
      <c r="G26" s="28">
        <v>13968.3</v>
      </c>
      <c r="H26" s="28">
        <v>13000</v>
      </c>
      <c r="I26" s="42">
        <v>1.074484615384</v>
      </c>
      <c r="J26" s="28">
        <v>14068.29</v>
      </c>
      <c r="K26" s="42">
        <v>1.082176153846</v>
      </c>
      <c r="L26" s="28">
        <v>14068.29</v>
      </c>
      <c r="M26" s="42">
        <v>1.082176153846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</row>
    <row r="27" spans="1:20" ht="15.6">
      <c r="A27" s="11" t="s">
        <v>546</v>
      </c>
      <c r="B27" s="28">
        <v>0</v>
      </c>
      <c r="C27" s="28">
        <v>0</v>
      </c>
      <c r="D27" s="28">
        <v>0</v>
      </c>
      <c r="E27" s="28">
        <v>0</v>
      </c>
      <c r="F27" s="28">
        <v>0</v>
      </c>
      <c r="G27" s="28">
        <v>0</v>
      </c>
      <c r="H27" s="28">
        <v>3000</v>
      </c>
      <c r="I27" s="42">
        <v>0</v>
      </c>
      <c r="J27" s="28">
        <v>0</v>
      </c>
      <c r="K27" s="42">
        <v>0</v>
      </c>
      <c r="L27" s="28">
        <v>0</v>
      </c>
      <c r="M27" s="42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</row>
    <row r="28" spans="1:20" ht="15.6">
      <c r="A28" s="11" t="s">
        <v>543</v>
      </c>
      <c r="B28" s="28">
        <v>0</v>
      </c>
      <c r="C28" s="28">
        <v>37.9</v>
      </c>
      <c r="D28" s="28">
        <v>0</v>
      </c>
      <c r="E28" s="28">
        <v>609.83000000000004</v>
      </c>
      <c r="F28" s="28">
        <v>0</v>
      </c>
      <c r="G28" s="28">
        <v>-7908.21</v>
      </c>
      <c r="H28" s="28">
        <v>1000</v>
      </c>
      <c r="I28" s="42">
        <v>-7.9082100000000004</v>
      </c>
      <c r="J28" s="28">
        <v>-7298.38</v>
      </c>
      <c r="K28" s="42">
        <v>-7.2983799999999999</v>
      </c>
      <c r="L28" s="28">
        <v>-7260.48</v>
      </c>
      <c r="M28" s="42">
        <v>-7.2604800000000003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</row>
    <row r="29" spans="1:20" ht="15.6">
      <c r="A29" s="11" t="s">
        <v>960</v>
      </c>
      <c r="B29" s="28">
        <v>0</v>
      </c>
      <c r="C29" s="28">
        <v>0</v>
      </c>
      <c r="D29" s="28">
        <v>0</v>
      </c>
      <c r="E29" s="28">
        <v>0</v>
      </c>
      <c r="F29" s="28">
        <v>0</v>
      </c>
      <c r="G29" s="28">
        <v>284.89999999999998</v>
      </c>
      <c r="H29" s="28">
        <v>4000</v>
      </c>
      <c r="I29" s="42">
        <v>7.1224999999999997E-2</v>
      </c>
      <c r="J29" s="28">
        <v>284.89999999999998</v>
      </c>
      <c r="K29" s="42">
        <v>7.1224999999999997E-2</v>
      </c>
      <c r="L29" s="28">
        <v>284.89999999999998</v>
      </c>
      <c r="M29" s="42">
        <v>7.1224999999999997E-2</v>
      </c>
      <c r="N29" s="29">
        <v>0</v>
      </c>
      <c r="O29" s="29">
        <v>0</v>
      </c>
      <c r="P29" s="29">
        <v>0</v>
      </c>
      <c r="Q29" s="29">
        <v>0</v>
      </c>
      <c r="R29" s="29">
        <v>0</v>
      </c>
    </row>
    <row r="30" spans="1:20" ht="15.6">
      <c r="A30" s="11" t="s">
        <v>1150</v>
      </c>
      <c r="B30" s="28">
        <v>0</v>
      </c>
      <c r="C30" s="28">
        <v>0</v>
      </c>
      <c r="D30" s="28">
        <v>0</v>
      </c>
      <c r="E30" s="28">
        <v>0</v>
      </c>
      <c r="F30" s="28">
        <v>0</v>
      </c>
      <c r="G30" s="28">
        <v>3844.26</v>
      </c>
      <c r="H30" s="28">
        <v>8000</v>
      </c>
      <c r="I30" s="28">
        <v>0.48053249999999997</v>
      </c>
      <c r="J30" s="28">
        <v>3844.26</v>
      </c>
      <c r="K30" s="28">
        <v>0.48053249999999997</v>
      </c>
      <c r="L30" s="28">
        <v>3844.26</v>
      </c>
      <c r="M30" s="28">
        <v>0.48053249999999997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</row>
    <row r="31" spans="1:20" ht="15.6">
      <c r="A31" s="11" t="s">
        <v>539</v>
      </c>
      <c r="B31" s="28">
        <v>0</v>
      </c>
      <c r="C31" s="28">
        <v>0</v>
      </c>
      <c r="D31" s="28">
        <v>0</v>
      </c>
      <c r="E31" s="28">
        <v>0</v>
      </c>
      <c r="F31" s="28">
        <v>0</v>
      </c>
      <c r="G31" s="28">
        <v>0</v>
      </c>
      <c r="H31" s="28">
        <v>0</v>
      </c>
      <c r="I31" s="42"/>
      <c r="J31" s="28">
        <v>0</v>
      </c>
      <c r="K31" s="42"/>
      <c r="L31" s="28">
        <v>0</v>
      </c>
      <c r="M31" s="42"/>
      <c r="N31" s="29">
        <v>0</v>
      </c>
      <c r="O31" s="29">
        <v>0</v>
      </c>
      <c r="P31" s="29">
        <v>0</v>
      </c>
      <c r="Q31" s="29">
        <v>0</v>
      </c>
      <c r="R31" s="29">
        <v>0</v>
      </c>
    </row>
    <row r="32" spans="1:20" ht="15.6">
      <c r="A32" s="11" t="s">
        <v>534</v>
      </c>
      <c r="B32" s="28">
        <v>0</v>
      </c>
      <c r="C32" s="28">
        <v>544.95000000000005</v>
      </c>
      <c r="D32" s="28">
        <v>0</v>
      </c>
      <c r="E32" s="28">
        <v>0</v>
      </c>
      <c r="F32" s="28">
        <v>0</v>
      </c>
      <c r="G32" s="28">
        <v>3781.1</v>
      </c>
      <c r="H32" s="28">
        <v>25000</v>
      </c>
      <c r="I32" s="28">
        <v>0.15124399999999999</v>
      </c>
      <c r="J32" s="28">
        <v>3781.1</v>
      </c>
      <c r="K32" s="28">
        <v>0.15124399999999999</v>
      </c>
      <c r="L32" s="28">
        <v>4326.05</v>
      </c>
      <c r="M32" s="28">
        <v>0.173042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</row>
    <row r="33" spans="1:18" ht="15.6">
      <c r="A33" s="11" t="s">
        <v>544</v>
      </c>
      <c r="B33" s="28">
        <v>28129.99</v>
      </c>
      <c r="C33" s="28">
        <v>619.97</v>
      </c>
      <c r="D33" s="28">
        <v>0</v>
      </c>
      <c r="E33" s="28">
        <v>1153.6099999999999</v>
      </c>
      <c r="F33" s="28">
        <v>0</v>
      </c>
      <c r="G33" s="28">
        <v>23255.13</v>
      </c>
      <c r="H33" s="28">
        <v>60000</v>
      </c>
      <c r="I33" s="28">
        <v>0.38758550000000003</v>
      </c>
      <c r="J33" s="28">
        <v>24408.74</v>
      </c>
      <c r="K33" s="28">
        <v>0.40681233333299999</v>
      </c>
      <c r="L33" s="28">
        <v>25028.71</v>
      </c>
      <c r="M33" s="28">
        <v>0.41714516666599999</v>
      </c>
      <c r="N33" s="29">
        <v>0</v>
      </c>
      <c r="O33" s="29">
        <v>51.25</v>
      </c>
      <c r="P33" s="29">
        <v>0</v>
      </c>
      <c r="Q33" s="29">
        <v>0</v>
      </c>
      <c r="R33" s="29">
        <v>0</v>
      </c>
    </row>
    <row r="34" spans="1:18" ht="15.6">
      <c r="A34" s="11" t="s">
        <v>542</v>
      </c>
      <c r="B34" s="28">
        <v>0</v>
      </c>
      <c r="C34" s="28">
        <v>1224.75</v>
      </c>
      <c r="D34" s="28">
        <v>0</v>
      </c>
      <c r="E34" s="28">
        <v>299.97000000000003</v>
      </c>
      <c r="F34" s="28">
        <v>0</v>
      </c>
      <c r="G34" s="28">
        <v>36347.83</v>
      </c>
      <c r="H34" s="28">
        <v>36000</v>
      </c>
      <c r="I34" s="28">
        <v>1.009661944444</v>
      </c>
      <c r="J34" s="28">
        <v>36647.800000000003</v>
      </c>
      <c r="K34" s="28">
        <v>1.0179944444439999</v>
      </c>
      <c r="L34" s="28">
        <v>37872.550000000003</v>
      </c>
      <c r="M34" s="28">
        <v>1.052015277777</v>
      </c>
      <c r="N34" s="29">
        <v>9798</v>
      </c>
      <c r="O34" s="29">
        <v>0</v>
      </c>
      <c r="P34" s="29">
        <v>0</v>
      </c>
      <c r="Q34" s="29">
        <v>0</v>
      </c>
      <c r="R34" s="29">
        <v>0</v>
      </c>
    </row>
    <row r="35" spans="1:18" ht="15.6">
      <c r="A35" s="11" t="s">
        <v>541</v>
      </c>
      <c r="B35" s="28">
        <v>0</v>
      </c>
      <c r="C35" s="28">
        <v>0</v>
      </c>
      <c r="D35" s="28">
        <v>0</v>
      </c>
      <c r="E35" s="28">
        <v>0</v>
      </c>
      <c r="F35" s="28">
        <v>0</v>
      </c>
      <c r="G35" s="28">
        <v>0</v>
      </c>
      <c r="H35" s="28">
        <v>1000</v>
      </c>
      <c r="I35" s="42">
        <v>0</v>
      </c>
      <c r="J35" s="28">
        <v>0</v>
      </c>
      <c r="K35" s="42">
        <v>0</v>
      </c>
      <c r="L35" s="28">
        <v>0</v>
      </c>
      <c r="M35" s="42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</row>
    <row r="36" spans="1:18" ht="15.6">
      <c r="A36" s="11" t="s">
        <v>545</v>
      </c>
      <c r="B36" s="28">
        <v>0</v>
      </c>
      <c r="C36" s="28">
        <v>0</v>
      </c>
      <c r="D36" s="28">
        <v>0</v>
      </c>
      <c r="E36" s="28">
        <v>0</v>
      </c>
      <c r="F36" s="28">
        <v>0</v>
      </c>
      <c r="G36" s="28">
        <v>0</v>
      </c>
      <c r="H36" s="28">
        <v>1000</v>
      </c>
      <c r="I36" s="42">
        <v>0</v>
      </c>
      <c r="J36" s="28">
        <v>0</v>
      </c>
      <c r="K36" s="42">
        <v>0</v>
      </c>
      <c r="L36" s="28">
        <v>0</v>
      </c>
      <c r="M36" s="42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</row>
    <row r="37" spans="1:18" ht="15.6">
      <c r="A37" s="30" t="s">
        <v>2373</v>
      </c>
      <c r="B37" s="31">
        <v>45072.45</v>
      </c>
      <c r="C37" s="31">
        <v>2637.46</v>
      </c>
      <c r="D37" s="31">
        <v>0</v>
      </c>
      <c r="E37" s="31">
        <v>5317.75</v>
      </c>
      <c r="F37" s="31">
        <v>389.99</v>
      </c>
      <c r="G37" s="31">
        <v>163280.22</v>
      </c>
      <c r="H37" s="31">
        <v>276000</v>
      </c>
      <c r="I37" s="43">
        <v>0.59159499999999998</v>
      </c>
      <c r="J37" s="31">
        <v>168987.96</v>
      </c>
      <c r="K37" s="43">
        <v>0.61227521739099999</v>
      </c>
      <c r="L37" s="31">
        <v>171625.42</v>
      </c>
      <c r="M37" s="43">
        <v>0.62183123188400002</v>
      </c>
      <c r="N37" s="32">
        <v>9798</v>
      </c>
      <c r="O37" s="32">
        <v>671.24</v>
      </c>
      <c r="P37" s="32">
        <v>0</v>
      </c>
      <c r="Q37" s="32">
        <v>0</v>
      </c>
      <c r="R37" s="32">
        <v>0</v>
      </c>
    </row>
  </sheetData>
  <pageMargins left="0.2" right="0.2" top="0.56000000000000005" bottom="0.35" header="0.28999999999999998" footer="0.19"/>
  <pageSetup scale="24" fitToHeight="0" orientation="landscape" r:id="rId1"/>
  <headerFooter alignWithMargins="0">
    <oddHeader>&amp;LDate Printed : &amp;D&amp;C&amp;"Arial,Bold"&amp;12REPORT NAME&amp;R&amp;"Arial,Bold"&amp;11&amp;P of &amp;N</oddHeader>
    <oddFooter xml:space="preserve">&amp;R
</oddFooter>
  </headerFooter>
  <drawing r:id="rId2"/>
  <legacyDrawing r:id="rId3"/>
  <oleObjects>
    <mc:AlternateContent xmlns:mc="http://schemas.openxmlformats.org/markup-compatibility/2006">
      <mc:Choice Requires="x14">
        <oleObject progId="MSPhotoEd.3" shapeId="21505" r:id="rId4">
          <objectPr defaultSize="0" autoPict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1082040</xdr:colOff>
                <xdr:row>0</xdr:row>
                <xdr:rowOff>297180</xdr:rowOff>
              </to>
            </anchor>
          </objectPr>
        </oleObject>
      </mc:Choice>
      <mc:Fallback>
        <oleObject progId="MSPhotoEd.3" shapeId="21505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CD1028"/>
  <sheetViews>
    <sheetView showGridLines="0" showZeros="0" zoomScale="80" zoomScaleNormal="80" workbookViewId="0">
      <pane xSplit="7" ySplit="21" topLeftCell="H22" activePane="bottomRight" state="frozen"/>
      <selection pane="topRight" activeCell="F1" sqref="F1"/>
      <selection pane="bottomLeft" activeCell="A21" sqref="A21"/>
      <selection pane="bottomRight" activeCell="E22" sqref="E22:X755"/>
    </sheetView>
  </sheetViews>
  <sheetFormatPr defaultRowHeight="13.2"/>
  <cols>
    <col min="1" max="1" width="8.77734375" hidden="1" customWidth="1"/>
    <col min="2" max="3" width="8.109375" customWidth="1"/>
    <col min="4" max="4" width="6.21875" customWidth="1"/>
    <col min="5" max="5" width="29.77734375" customWidth="1"/>
    <col min="6" max="6" width="15" customWidth="1"/>
    <col min="7" max="7" width="46.5546875" customWidth="1"/>
    <col min="8" max="14" width="16.77734375" customWidth="1"/>
    <col min="15" max="15" width="16.77734375" style="371" customWidth="1"/>
    <col min="16" max="16" width="16.77734375" customWidth="1"/>
    <col min="17" max="17" width="16.77734375" style="371" customWidth="1"/>
    <col min="18" max="18" width="16.77734375" customWidth="1"/>
    <col min="19" max="19" width="16.77734375" style="371" customWidth="1"/>
    <col min="20" max="22" width="16.77734375" customWidth="1"/>
    <col min="23" max="26" width="25.5546875" customWidth="1"/>
    <col min="27" max="27" width="25.77734375" bestFit="1" customWidth="1"/>
    <col min="28" max="28" width="26.21875" bestFit="1" customWidth="1"/>
    <col min="29" max="29" width="16.77734375" bestFit="1" customWidth="1"/>
    <col min="30" max="30" width="25.77734375" bestFit="1" customWidth="1"/>
    <col min="31" max="31" width="26.21875" bestFit="1" customWidth="1"/>
    <col min="32" max="32" width="16.77734375" bestFit="1" customWidth="1"/>
    <col min="33" max="33" width="25.77734375" bestFit="1" customWidth="1"/>
    <col min="34" max="34" width="26.21875" bestFit="1" customWidth="1"/>
    <col min="35" max="35" width="16.77734375" bestFit="1" customWidth="1"/>
    <col min="36" max="36" width="25.77734375" bestFit="1" customWidth="1"/>
    <col min="37" max="37" width="26.21875" bestFit="1" customWidth="1"/>
    <col min="38" max="38" width="16.77734375" bestFit="1" customWidth="1"/>
    <col min="39" max="39" width="25.77734375" bestFit="1" customWidth="1"/>
    <col min="40" max="40" width="26.21875" bestFit="1" customWidth="1"/>
    <col min="41" max="41" width="16.77734375" bestFit="1" customWidth="1"/>
    <col min="42" max="42" width="24.77734375" bestFit="1" customWidth="1"/>
    <col min="43" max="43" width="25.44140625" bestFit="1" customWidth="1"/>
    <col min="44" max="44" width="18.44140625" bestFit="1" customWidth="1"/>
  </cols>
  <sheetData>
    <row r="1" spans="5:37" ht="24">
      <c r="E1" s="2"/>
      <c r="F1" s="2"/>
      <c r="H1" s="4"/>
      <c r="I1" s="6" t="s">
        <v>347</v>
      </c>
      <c r="J1" s="2"/>
      <c r="K1" s="2"/>
      <c r="L1" s="2"/>
      <c r="M1" s="2"/>
      <c r="N1" s="2"/>
      <c r="O1" s="368"/>
      <c r="P1" s="2"/>
      <c r="Q1" s="368"/>
      <c r="R1" s="2"/>
      <c r="S1" s="368"/>
      <c r="AI1">
        <v>1</v>
      </c>
      <c r="AJ1" s="11" t="s">
        <v>536</v>
      </c>
      <c r="AK1" s="15" t="s">
        <v>547</v>
      </c>
    </row>
    <row r="2" spans="5:37" ht="24">
      <c r="E2" s="2"/>
      <c r="F2" s="2"/>
      <c r="H2" s="4"/>
      <c r="I2" s="6"/>
      <c r="J2" s="2"/>
      <c r="K2" s="2"/>
      <c r="L2" s="2"/>
      <c r="M2" s="2"/>
      <c r="N2" s="2"/>
      <c r="O2" s="368"/>
      <c r="P2" s="2"/>
      <c r="Q2" s="368"/>
      <c r="R2" s="2"/>
      <c r="S2" s="368"/>
      <c r="Z2" s="7" t="s">
        <v>356</v>
      </c>
      <c r="AA2" s="8" t="s">
        <v>338</v>
      </c>
      <c r="AI2">
        <v>2</v>
      </c>
      <c r="AJ2" s="11" t="s">
        <v>535</v>
      </c>
      <c r="AK2" s="15" t="s">
        <v>547</v>
      </c>
    </row>
    <row r="3" spans="5:37" ht="15.6">
      <c r="E3" s="7" t="s">
        <v>355</v>
      </c>
      <c r="F3" s="8" t="s">
        <v>2358</v>
      </c>
      <c r="H3" s="7" t="s">
        <v>377</v>
      </c>
      <c r="I3" s="8" t="s">
        <v>354</v>
      </c>
      <c r="K3" s="7" t="s">
        <v>483</v>
      </c>
      <c r="L3" s="8" t="s">
        <v>354</v>
      </c>
      <c r="N3" s="5" t="s">
        <v>236</v>
      </c>
      <c r="O3" s="369" t="s">
        <v>3</v>
      </c>
      <c r="Q3" s="377" t="s">
        <v>370</v>
      </c>
      <c r="R3" s="12" t="s">
        <v>3</v>
      </c>
      <c r="T3" s="5" t="s">
        <v>481</v>
      </c>
      <c r="U3" s="12" t="s">
        <v>3</v>
      </c>
      <c r="W3" s="5" t="s">
        <v>479</v>
      </c>
      <c r="X3" s="12" t="s">
        <v>3</v>
      </c>
      <c r="Z3" s="7" t="s">
        <v>357</v>
      </c>
      <c r="AA3" s="8" t="s">
        <v>358</v>
      </c>
      <c r="AI3">
        <v>3</v>
      </c>
      <c r="AJ3" s="11" t="s">
        <v>538</v>
      </c>
      <c r="AK3" s="15" t="s">
        <v>547</v>
      </c>
    </row>
    <row r="4" spans="5:37" ht="15.6">
      <c r="E4" s="7" t="s">
        <v>236</v>
      </c>
      <c r="F4" s="8" t="s">
        <v>354</v>
      </c>
      <c r="H4" s="7" t="s">
        <v>370</v>
      </c>
      <c r="I4" s="8" t="s">
        <v>354</v>
      </c>
      <c r="K4" s="7" t="s">
        <v>494</v>
      </c>
      <c r="L4" s="8" t="s">
        <v>354</v>
      </c>
      <c r="N4" s="5" t="s">
        <v>369</v>
      </c>
      <c r="O4" s="369" t="s">
        <v>3</v>
      </c>
      <c r="Q4" s="377" t="s">
        <v>115</v>
      </c>
      <c r="R4" s="12" t="s">
        <v>3</v>
      </c>
      <c r="T4" s="5" t="s">
        <v>26</v>
      </c>
      <c r="U4" s="12" t="s">
        <v>3</v>
      </c>
      <c r="W4" s="5" t="s">
        <v>483</v>
      </c>
      <c r="X4" s="13" t="s">
        <v>1151</v>
      </c>
      <c r="Z4" s="7" t="s">
        <v>359</v>
      </c>
      <c r="AA4" s="8" t="s">
        <v>2367</v>
      </c>
      <c r="AI4">
        <v>4</v>
      </c>
      <c r="AJ4" s="11" t="s">
        <v>541</v>
      </c>
      <c r="AK4" s="15" t="s">
        <v>547</v>
      </c>
    </row>
    <row r="5" spans="5:37" ht="15.6">
      <c r="E5" s="7" t="s">
        <v>369</v>
      </c>
      <c r="F5" s="8" t="s">
        <v>354</v>
      </c>
      <c r="H5" s="7" t="s">
        <v>115</v>
      </c>
      <c r="I5" s="8" t="s">
        <v>354</v>
      </c>
      <c r="K5" s="3"/>
      <c r="L5" s="10"/>
      <c r="N5" s="5" t="s">
        <v>196</v>
      </c>
      <c r="O5" s="370" t="s">
        <v>3</v>
      </c>
      <c r="Q5" s="377" t="s">
        <v>213</v>
      </c>
      <c r="R5" s="12" t="s">
        <v>3</v>
      </c>
      <c r="T5" s="5" t="s">
        <v>22</v>
      </c>
      <c r="U5" s="12" t="s">
        <v>3</v>
      </c>
      <c r="W5" s="5" t="s">
        <v>498</v>
      </c>
      <c r="X5" s="12" t="s">
        <v>3</v>
      </c>
      <c r="Z5" s="7" t="s">
        <v>360</v>
      </c>
      <c r="AA5" s="8" t="s">
        <v>2366</v>
      </c>
      <c r="AI5">
        <v>5</v>
      </c>
      <c r="AJ5" s="11" t="s">
        <v>540</v>
      </c>
      <c r="AK5" s="15" t="s">
        <v>547</v>
      </c>
    </row>
    <row r="6" spans="5:37" ht="26.4" hidden="1">
      <c r="E6" s="7" t="s">
        <v>196</v>
      </c>
      <c r="F6" s="8" t="s">
        <v>354</v>
      </c>
      <c r="H6" s="7" t="s">
        <v>213</v>
      </c>
      <c r="I6" s="8" t="s">
        <v>354</v>
      </c>
      <c r="K6" s="7" t="s">
        <v>22</v>
      </c>
      <c r="L6" s="8" t="s">
        <v>354</v>
      </c>
      <c r="N6" s="5" t="s">
        <v>199</v>
      </c>
      <c r="O6" s="370" t="s">
        <v>3</v>
      </c>
      <c r="Q6" s="377" t="s">
        <v>380</v>
      </c>
      <c r="R6" s="12" t="s">
        <v>3</v>
      </c>
      <c r="T6" s="5" t="s">
        <v>202</v>
      </c>
      <c r="U6" s="12" t="s">
        <v>3</v>
      </c>
      <c r="W6" s="5" t="s">
        <v>502</v>
      </c>
      <c r="X6" s="12" t="s">
        <v>3</v>
      </c>
      <c r="AI6">
        <v>6</v>
      </c>
      <c r="AJ6" s="11" t="s">
        <v>537</v>
      </c>
      <c r="AK6" s="15" t="s">
        <v>547</v>
      </c>
    </row>
    <row r="7" spans="5:37" ht="15.6" hidden="1">
      <c r="E7" s="7" t="s">
        <v>199</v>
      </c>
      <c r="F7" s="8" t="s">
        <v>354</v>
      </c>
      <c r="H7" s="7" t="s">
        <v>380</v>
      </c>
      <c r="I7" s="8" t="s">
        <v>354</v>
      </c>
      <c r="K7" s="7" t="s">
        <v>202</v>
      </c>
      <c r="L7" s="8" t="s">
        <v>354</v>
      </c>
      <c r="N7" s="5" t="s">
        <v>375</v>
      </c>
      <c r="O7" s="370" t="s">
        <v>3</v>
      </c>
      <c r="Q7" s="377" t="s">
        <v>381</v>
      </c>
      <c r="R7" s="12" t="s">
        <v>3</v>
      </c>
      <c r="T7" s="5" t="s">
        <v>78</v>
      </c>
      <c r="U7" s="12" t="s">
        <v>3</v>
      </c>
      <c r="W7" s="5" t="s">
        <v>523</v>
      </c>
      <c r="X7" s="12" t="s">
        <v>3</v>
      </c>
      <c r="AI7">
        <v>7</v>
      </c>
      <c r="AJ7" s="11" t="s">
        <v>532</v>
      </c>
      <c r="AK7" s="15" t="s">
        <v>547</v>
      </c>
    </row>
    <row r="8" spans="5:37" ht="15.6" hidden="1">
      <c r="E8" s="7"/>
      <c r="F8" s="8"/>
      <c r="H8" s="7"/>
      <c r="I8" s="8"/>
      <c r="K8" s="7"/>
      <c r="L8" s="8"/>
      <c r="N8" s="5"/>
      <c r="O8" s="370"/>
      <c r="Q8" s="377"/>
      <c r="R8" s="12"/>
      <c r="T8" s="5"/>
      <c r="U8" s="12"/>
      <c r="W8" s="5"/>
      <c r="X8" s="12"/>
      <c r="AJ8" s="11" t="s">
        <v>960</v>
      </c>
      <c r="AK8" s="15" t="s">
        <v>547</v>
      </c>
    </row>
    <row r="9" spans="5:37" ht="26.4" hidden="1">
      <c r="E9" s="7" t="s">
        <v>375</v>
      </c>
      <c r="F9" s="8" t="s">
        <v>354</v>
      </c>
      <c r="H9" s="7" t="s">
        <v>381</v>
      </c>
      <c r="I9" s="8" t="s">
        <v>354</v>
      </c>
      <c r="K9" s="7" t="s">
        <v>78</v>
      </c>
      <c r="L9" s="8" t="s">
        <v>354</v>
      </c>
      <c r="N9" s="5" t="s">
        <v>371</v>
      </c>
      <c r="O9" s="370" t="s">
        <v>3</v>
      </c>
      <c r="Q9" s="377" t="s">
        <v>10</v>
      </c>
      <c r="R9" s="12" t="s">
        <v>3</v>
      </c>
      <c r="T9" s="5" t="s">
        <v>227</v>
      </c>
      <c r="U9" s="12" t="s">
        <v>3</v>
      </c>
      <c r="AI9">
        <v>8</v>
      </c>
      <c r="AJ9" s="11" t="s">
        <v>534</v>
      </c>
      <c r="AK9" s="15" t="s">
        <v>239</v>
      </c>
    </row>
    <row r="10" spans="5:37" ht="26.4" hidden="1">
      <c r="E10" s="7" t="s">
        <v>371</v>
      </c>
      <c r="F10" s="8" t="s">
        <v>354</v>
      </c>
      <c r="H10" s="7" t="s">
        <v>470</v>
      </c>
      <c r="I10" s="8" t="s">
        <v>354</v>
      </c>
      <c r="K10" s="7" t="s">
        <v>373</v>
      </c>
      <c r="L10" s="8" t="s">
        <v>354</v>
      </c>
      <c r="N10" s="5" t="s">
        <v>379</v>
      </c>
      <c r="O10" s="370" t="s">
        <v>3</v>
      </c>
      <c r="Q10" s="377" t="s">
        <v>220</v>
      </c>
      <c r="R10" s="12" t="s">
        <v>3</v>
      </c>
      <c r="T10" s="5" t="s">
        <v>347</v>
      </c>
      <c r="U10" s="14" t="s">
        <v>533</v>
      </c>
      <c r="AI10">
        <v>9</v>
      </c>
      <c r="AJ10" s="41" t="s">
        <v>542</v>
      </c>
      <c r="AK10" s="15" t="s">
        <v>239</v>
      </c>
    </row>
    <row r="11" spans="5:37" ht="26.4" hidden="1">
      <c r="E11" s="7" t="s">
        <v>374</v>
      </c>
      <c r="F11" s="8" t="s">
        <v>354</v>
      </c>
      <c r="H11" s="7" t="s">
        <v>220</v>
      </c>
      <c r="I11" s="8" t="s">
        <v>354</v>
      </c>
      <c r="N11" s="5" t="s">
        <v>401</v>
      </c>
      <c r="O11" s="370" t="s">
        <v>3</v>
      </c>
      <c r="Q11" s="377" t="s">
        <v>33</v>
      </c>
      <c r="R11" s="12" t="s">
        <v>3</v>
      </c>
      <c r="T11" s="7" t="s">
        <v>247</v>
      </c>
      <c r="U11" s="8" t="s">
        <v>353</v>
      </c>
      <c r="AI11">
        <v>10</v>
      </c>
      <c r="AJ11" s="41" t="s">
        <v>1150</v>
      </c>
      <c r="AK11" s="15" t="s">
        <v>239</v>
      </c>
    </row>
    <row r="12" spans="5:37" ht="26.4" hidden="1">
      <c r="E12" s="7" t="s">
        <v>401</v>
      </c>
      <c r="F12" s="8" t="s">
        <v>354</v>
      </c>
      <c r="H12" s="7" t="s">
        <v>33</v>
      </c>
      <c r="I12" s="8" t="s">
        <v>354</v>
      </c>
      <c r="N12" s="5" t="s">
        <v>377</v>
      </c>
      <c r="O12" s="370" t="s">
        <v>3</v>
      </c>
      <c r="Q12" s="377" t="s">
        <v>372</v>
      </c>
      <c r="R12" s="12" t="s">
        <v>3</v>
      </c>
      <c r="T12" s="5" t="s">
        <v>470</v>
      </c>
      <c r="U12" s="12" t="s">
        <v>3</v>
      </c>
      <c r="AI12">
        <v>11</v>
      </c>
      <c r="AJ12" s="11" t="s">
        <v>545</v>
      </c>
      <c r="AK12" s="15" t="s">
        <v>239</v>
      </c>
    </row>
    <row r="13" spans="5:37" hidden="1">
      <c r="AI13">
        <v>12</v>
      </c>
      <c r="AJ13" s="11" t="s">
        <v>546</v>
      </c>
      <c r="AK13" s="15" t="s">
        <v>239</v>
      </c>
    </row>
    <row r="14" spans="5:37" hidden="1">
      <c r="E14" s="3"/>
      <c r="AI14">
        <v>13</v>
      </c>
      <c r="AJ14" s="11" t="s">
        <v>543</v>
      </c>
      <c r="AK14" s="15" t="s">
        <v>239</v>
      </c>
    </row>
    <row r="15" spans="5:37">
      <c r="G15" s="3"/>
      <c r="H15" s="10"/>
      <c r="I15" s="10"/>
      <c r="J15" s="10"/>
      <c r="K15" s="10"/>
      <c r="L15" s="10"/>
      <c r="M15" s="10"/>
      <c r="N15" s="10"/>
      <c r="O15" s="372"/>
      <c r="P15" s="10"/>
      <c r="Q15" s="372"/>
      <c r="R15" s="10"/>
      <c r="S15" s="372"/>
      <c r="T15" s="10"/>
      <c r="U15" s="10"/>
      <c r="V15" s="10"/>
      <c r="W15" s="10"/>
      <c r="X15" s="10"/>
      <c r="AI15">
        <v>14</v>
      </c>
      <c r="AJ15" s="11" t="s">
        <v>544</v>
      </c>
      <c r="AK15" s="15" t="s">
        <v>239</v>
      </c>
    </row>
    <row r="16" spans="5:37" hidden="1">
      <c r="G16" s="10"/>
      <c r="H16" s="10"/>
      <c r="I16" s="10"/>
      <c r="J16" s="10"/>
      <c r="K16" s="10"/>
      <c r="L16" s="10"/>
      <c r="M16" s="10"/>
      <c r="N16" s="10"/>
      <c r="O16" s="372"/>
      <c r="P16" s="10"/>
      <c r="Q16" s="372"/>
      <c r="R16" s="10"/>
      <c r="S16" s="372"/>
      <c r="T16" s="10"/>
      <c r="U16" s="10"/>
      <c r="V16" s="10"/>
      <c r="W16" s="10"/>
      <c r="X16" s="10"/>
      <c r="AI16">
        <v>15</v>
      </c>
      <c r="AJ16" s="11" t="s">
        <v>539</v>
      </c>
      <c r="AK16" s="15" t="s">
        <v>548</v>
      </c>
    </row>
    <row r="17" spans="2:82" hidden="1">
      <c r="E17" s="10"/>
      <c r="F17" s="10"/>
      <c r="G17" s="10"/>
      <c r="H17" s="3"/>
      <c r="I17" s="3"/>
      <c r="J17" s="3"/>
      <c r="K17" s="3"/>
      <c r="L17" s="3"/>
      <c r="M17" s="3"/>
      <c r="N17" s="3"/>
      <c r="O17" s="373"/>
      <c r="P17" s="3"/>
      <c r="Q17" s="373"/>
      <c r="R17" s="3"/>
      <c r="S17" s="373"/>
      <c r="T17" s="3"/>
      <c r="U17" s="3"/>
      <c r="V17" s="3"/>
      <c r="W17" s="3"/>
      <c r="X17" s="3"/>
    </row>
    <row r="18" spans="2:82" hidden="1">
      <c r="G18" s="10"/>
      <c r="H18" s="10"/>
      <c r="I18" s="10"/>
      <c r="J18" s="10"/>
      <c r="K18" s="10"/>
      <c r="L18" s="10"/>
      <c r="M18" s="10"/>
      <c r="N18" s="10"/>
      <c r="O18" s="372"/>
      <c r="P18" s="10"/>
      <c r="Q18" s="372"/>
      <c r="R18" s="10"/>
      <c r="S18" s="372"/>
      <c r="T18" s="10"/>
      <c r="U18" s="10"/>
      <c r="V18" s="10"/>
      <c r="W18" s="10"/>
      <c r="X18" s="10"/>
    </row>
    <row r="19" spans="2:82" hidden="1"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372"/>
      <c r="P19" s="10"/>
      <c r="Q19" s="372"/>
      <c r="R19" s="10"/>
      <c r="S19" s="372"/>
      <c r="T19" s="10"/>
      <c r="U19" s="10"/>
      <c r="V19" s="10"/>
      <c r="W19" s="10"/>
      <c r="X19" s="10"/>
    </row>
    <row r="20" spans="2:82" ht="52.8">
      <c r="E20" s="25" t="s">
        <v>3</v>
      </c>
      <c r="F20" s="25" t="s">
        <v>3</v>
      </c>
      <c r="G20" s="33" t="s">
        <v>3</v>
      </c>
      <c r="H20" s="34" t="s">
        <v>981</v>
      </c>
      <c r="I20" s="34" t="s">
        <v>982</v>
      </c>
      <c r="J20" s="34" t="s">
        <v>983</v>
      </c>
      <c r="K20" s="34" t="s">
        <v>984</v>
      </c>
      <c r="L20" s="34" t="s">
        <v>240</v>
      </c>
      <c r="M20" s="34" t="s">
        <v>985</v>
      </c>
      <c r="N20" s="34" t="s">
        <v>986</v>
      </c>
      <c r="O20" s="374" t="s">
        <v>987</v>
      </c>
      <c r="P20" s="34" t="s">
        <v>988</v>
      </c>
      <c r="Q20" s="374" t="s">
        <v>989</v>
      </c>
      <c r="R20" s="34" t="s">
        <v>990</v>
      </c>
      <c r="S20" s="374" t="s">
        <v>991</v>
      </c>
      <c r="T20" s="34" t="s">
        <v>992</v>
      </c>
      <c r="U20" s="34" t="s">
        <v>993</v>
      </c>
      <c r="V20" s="34" t="s">
        <v>994</v>
      </c>
      <c r="W20" s="34" t="s">
        <v>995</v>
      </c>
      <c r="X20" s="34" t="s">
        <v>996</v>
      </c>
    </row>
    <row r="21" spans="2:82" ht="15">
      <c r="E21" s="33" t="s">
        <v>483</v>
      </c>
      <c r="F21" s="33" t="s">
        <v>375</v>
      </c>
      <c r="G21" s="25" t="s">
        <v>3</v>
      </c>
      <c r="H21" s="26" t="s">
        <v>997</v>
      </c>
      <c r="I21" s="26" t="s">
        <v>997</v>
      </c>
      <c r="J21" s="26" t="s">
        <v>997</v>
      </c>
      <c r="K21" s="26" t="s">
        <v>997</v>
      </c>
      <c r="L21" s="26" t="s">
        <v>997</v>
      </c>
      <c r="M21" s="26" t="s">
        <v>997</v>
      </c>
      <c r="N21" s="26" t="s">
        <v>997</v>
      </c>
      <c r="O21" s="375" t="s">
        <v>1155</v>
      </c>
      <c r="P21" s="26" t="s">
        <v>997</v>
      </c>
      <c r="Q21" s="375" t="s">
        <v>1155</v>
      </c>
      <c r="R21" s="26" t="s">
        <v>997</v>
      </c>
      <c r="S21" s="375" t="s">
        <v>1155</v>
      </c>
      <c r="T21" s="26" t="s">
        <v>997</v>
      </c>
      <c r="U21" s="26" t="s">
        <v>997</v>
      </c>
      <c r="V21" s="26" t="s">
        <v>3</v>
      </c>
      <c r="W21" s="26" t="s">
        <v>3</v>
      </c>
      <c r="X21" s="26" t="s">
        <v>3</v>
      </c>
      <c r="CD21" t="e">
        <f ca="1">'Sls by Cat by MECA'!G33SUMIF('Sls by Cat by MECA'!$B$22:$B$8229,$BN21,'Sls by Cat by MECA'!$J$22:$J$8229)/1000</f>
        <v>#NAME?</v>
      </c>
    </row>
    <row r="22" spans="2:82" ht="15.6">
      <c r="B22" t="str">
        <f>CONCATENATE(F22,E22)</f>
        <v>AM760Audio</v>
      </c>
      <c r="C22" t="str">
        <f>VLOOKUP(F22,'Sls Rep Matrix'!I$7:N$428,6,FALSE)</f>
        <v>Amazon</v>
      </c>
      <c r="E22" s="11" t="s">
        <v>540</v>
      </c>
      <c r="F22" s="11" t="s">
        <v>551</v>
      </c>
      <c r="G22" s="11" t="s">
        <v>850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376"/>
      <c r="P22" s="28">
        <v>0</v>
      </c>
      <c r="Q22" s="376"/>
      <c r="R22" s="28">
        <v>0</v>
      </c>
      <c r="S22" s="376"/>
      <c r="T22" s="27">
        <v>0</v>
      </c>
      <c r="U22" s="27">
        <v>0</v>
      </c>
      <c r="V22" s="27">
        <v>0</v>
      </c>
      <c r="W22" s="27">
        <v>0</v>
      </c>
      <c r="X22" s="27">
        <v>0</v>
      </c>
    </row>
    <row r="23" spans="2:82" ht="15.6">
      <c r="B23" t="str">
        <f t="shared" ref="B23:B86" si="0">CONCATENATE(F23,E23)</f>
        <v>LA020Audio</v>
      </c>
      <c r="C23" t="str">
        <f>VLOOKUP(F23,'Sls Rep Matrix'!I$7:N$428,6,FALSE)</f>
        <v>Inside Sales</v>
      </c>
      <c r="E23" s="11" t="s">
        <v>540</v>
      </c>
      <c r="F23" s="11" t="s">
        <v>722</v>
      </c>
      <c r="G23" s="11" t="s">
        <v>723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376"/>
      <c r="P23" s="28">
        <v>0</v>
      </c>
      <c r="Q23" s="376"/>
      <c r="R23" s="28">
        <v>0</v>
      </c>
      <c r="S23" s="376"/>
      <c r="T23" s="27">
        <v>0</v>
      </c>
      <c r="U23" s="27">
        <v>0</v>
      </c>
      <c r="V23" s="27">
        <v>0</v>
      </c>
      <c r="W23" s="27">
        <v>0</v>
      </c>
      <c r="X23" s="27">
        <v>0</v>
      </c>
    </row>
    <row r="24" spans="2:82" ht="15.6">
      <c r="B24" t="str">
        <f t="shared" si="0"/>
        <v>DWAREAudio</v>
      </c>
      <c r="C24" t="str">
        <f>VLOOKUP(F24,'Sls Rep Matrix'!I$7:N$428,6,FALSE)</f>
        <v>pana.com</v>
      </c>
      <c r="E24" s="11" t="s">
        <v>540</v>
      </c>
      <c r="F24" s="11" t="s">
        <v>561</v>
      </c>
      <c r="G24" s="11" t="s">
        <v>788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229.99</v>
      </c>
      <c r="N24" s="28">
        <v>0</v>
      </c>
      <c r="O24" s="376"/>
      <c r="P24" s="28">
        <v>229.99</v>
      </c>
      <c r="Q24" s="376"/>
      <c r="R24" s="28">
        <v>229.99</v>
      </c>
      <c r="S24" s="376"/>
      <c r="T24" s="27">
        <v>0</v>
      </c>
      <c r="U24" s="27">
        <v>0</v>
      </c>
      <c r="V24" s="27">
        <v>0</v>
      </c>
      <c r="W24" s="27">
        <v>0</v>
      </c>
      <c r="X24" s="27">
        <v>0</v>
      </c>
    </row>
    <row r="25" spans="2:82" ht="15.6">
      <c r="B25" t="str">
        <f t="shared" si="0"/>
        <v>ACSLSAudio</v>
      </c>
      <c r="C25" t="str">
        <f>VLOOKUP(F25,'Sls Rep Matrix'!I$7:N$428,6,FALSE)</f>
        <v>pana.com</v>
      </c>
      <c r="E25" s="11" t="s">
        <v>540</v>
      </c>
      <c r="F25" s="11" t="s">
        <v>1173</v>
      </c>
      <c r="G25" s="11" t="s">
        <v>1174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376"/>
      <c r="P25" s="28">
        <v>0</v>
      </c>
      <c r="Q25" s="376"/>
      <c r="R25" s="28">
        <v>0</v>
      </c>
      <c r="S25" s="376"/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2:82" ht="15.6">
      <c r="B26" t="str">
        <f t="shared" si="0"/>
        <v>GO642Audio</v>
      </c>
      <c r="C26" t="str">
        <f>VLOOKUP(F26,'Sls Rep Matrix'!I$7:N$428,6,FALSE)</f>
        <v>National</v>
      </c>
      <c r="E26" s="11" t="s">
        <v>540</v>
      </c>
      <c r="F26" s="11" t="s">
        <v>567</v>
      </c>
      <c r="G26" s="11" t="s">
        <v>568</v>
      </c>
      <c r="H26" s="28">
        <v>209.94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376"/>
      <c r="P26" s="28">
        <v>0</v>
      </c>
      <c r="Q26" s="376"/>
      <c r="R26" s="28">
        <v>0</v>
      </c>
      <c r="S26" s="376"/>
      <c r="T26" s="27">
        <v>0</v>
      </c>
      <c r="U26" s="27">
        <v>0</v>
      </c>
      <c r="V26" s="27">
        <v>0</v>
      </c>
      <c r="W26" s="27">
        <v>0</v>
      </c>
      <c r="X26" s="27">
        <v>0</v>
      </c>
    </row>
    <row r="27" spans="2:82" ht="15.6">
      <c r="B27" t="str">
        <f t="shared" si="0"/>
        <v>FO513Audio</v>
      </c>
      <c r="C27" t="str">
        <f>VLOOKUP(F27,'Sls Rep Matrix'!I$7:N$428,6,FALSE)</f>
        <v>Photo Specialty</v>
      </c>
      <c r="E27" s="11" t="s">
        <v>540</v>
      </c>
      <c r="F27" s="11" t="s">
        <v>772</v>
      </c>
      <c r="G27" s="11" t="s">
        <v>773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376"/>
      <c r="P27" s="28">
        <v>0</v>
      </c>
      <c r="Q27" s="376"/>
      <c r="R27" s="28">
        <v>0</v>
      </c>
      <c r="S27" s="376"/>
      <c r="T27" s="27">
        <v>0</v>
      </c>
      <c r="U27" s="27">
        <v>0</v>
      </c>
      <c r="V27" s="27">
        <v>0</v>
      </c>
      <c r="W27" s="27">
        <v>0</v>
      </c>
      <c r="X27" s="27">
        <v>0</v>
      </c>
    </row>
    <row r="28" spans="2:82" ht="15.6">
      <c r="B28" t="str">
        <f t="shared" si="0"/>
        <v>SC015Audio</v>
      </c>
      <c r="C28" t="str">
        <f>VLOOKUP(F28,'Sls Rep Matrix'!I$7:N$428,6,FALSE)</f>
        <v>Inside Sales</v>
      </c>
      <c r="E28" s="11" t="s">
        <v>540</v>
      </c>
      <c r="F28" s="11" t="s">
        <v>1013</v>
      </c>
      <c r="G28" s="11" t="s">
        <v>1014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376"/>
      <c r="P28" s="28">
        <v>0</v>
      </c>
      <c r="Q28" s="376"/>
      <c r="R28" s="28">
        <v>0</v>
      </c>
      <c r="S28" s="376"/>
      <c r="T28" s="27">
        <v>0</v>
      </c>
      <c r="U28" s="27">
        <v>0</v>
      </c>
      <c r="V28" s="27">
        <v>0</v>
      </c>
      <c r="W28" s="27">
        <v>0</v>
      </c>
      <c r="X28" s="27">
        <v>0</v>
      </c>
    </row>
    <row r="29" spans="2:82" ht="15.6">
      <c r="B29" t="str">
        <f t="shared" si="0"/>
        <v>SC078Audio</v>
      </c>
      <c r="C29" t="str">
        <f>VLOOKUP(F29,'Sls Rep Matrix'!I$7:N$428,6,FALSE)</f>
        <v>National</v>
      </c>
      <c r="E29" s="11" t="s">
        <v>540</v>
      </c>
      <c r="F29" s="11" t="s">
        <v>578</v>
      </c>
      <c r="G29" s="11" t="s">
        <v>656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376"/>
      <c r="P29" s="28">
        <v>0</v>
      </c>
      <c r="Q29" s="376"/>
      <c r="R29" s="28">
        <v>0</v>
      </c>
      <c r="S29" s="376"/>
      <c r="T29" s="27">
        <v>0</v>
      </c>
      <c r="U29" s="27">
        <v>0</v>
      </c>
      <c r="V29" s="27">
        <v>0</v>
      </c>
      <c r="W29" s="27">
        <v>0</v>
      </c>
      <c r="X29" s="27">
        <v>0</v>
      </c>
    </row>
    <row r="30" spans="2:82" ht="15.6">
      <c r="B30" t="str">
        <f t="shared" si="0"/>
        <v>JE316Audio</v>
      </c>
      <c r="C30" t="str">
        <f>VLOOKUP(F30,'Sls Rep Matrix'!I$7:N$428,6,FALSE)</f>
        <v>pana.com</v>
      </c>
      <c r="E30" s="11" t="s">
        <v>540</v>
      </c>
      <c r="F30" s="11" t="s">
        <v>1076</v>
      </c>
      <c r="G30" s="11" t="s">
        <v>1077</v>
      </c>
      <c r="H30" s="28">
        <v>0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376"/>
      <c r="P30" s="28">
        <v>0</v>
      </c>
      <c r="Q30" s="376"/>
      <c r="R30" s="28">
        <v>0</v>
      </c>
      <c r="S30" s="376"/>
      <c r="T30" s="27">
        <v>0</v>
      </c>
      <c r="U30" s="27">
        <v>0</v>
      </c>
      <c r="V30" s="27">
        <v>0</v>
      </c>
      <c r="W30" s="27">
        <v>0</v>
      </c>
      <c r="X30" s="27">
        <v>0</v>
      </c>
    </row>
    <row r="31" spans="2:82" ht="15.6">
      <c r="B31" t="str">
        <f t="shared" si="0"/>
        <v>SP080Audio</v>
      </c>
      <c r="C31" t="str">
        <f>VLOOKUP(F31,'Sls Rep Matrix'!I$7:N$428,6,FALSE)</f>
        <v>Inside Sales</v>
      </c>
      <c r="E31" s="11" t="s">
        <v>540</v>
      </c>
      <c r="F31" s="11" t="s">
        <v>646</v>
      </c>
      <c r="G31" s="11" t="s">
        <v>647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376"/>
      <c r="P31" s="28">
        <v>0</v>
      </c>
      <c r="Q31" s="376"/>
      <c r="R31" s="28">
        <v>0</v>
      </c>
      <c r="S31" s="376"/>
      <c r="T31" s="27">
        <v>0</v>
      </c>
      <c r="U31" s="27">
        <v>0</v>
      </c>
      <c r="V31" s="27">
        <v>0</v>
      </c>
      <c r="W31" s="27">
        <v>0</v>
      </c>
      <c r="X31" s="27">
        <v>0</v>
      </c>
    </row>
    <row r="32" spans="2:82" ht="15.6">
      <c r="B32" t="str">
        <f t="shared" si="0"/>
        <v>CA080Audio</v>
      </c>
      <c r="C32" t="str">
        <f>VLOOKUP(F32,'Sls Rep Matrix'!I$7:N$428,6,FALSE)</f>
        <v>Inside Sales</v>
      </c>
      <c r="E32" s="11" t="s">
        <v>540</v>
      </c>
      <c r="F32" s="11" t="s">
        <v>817</v>
      </c>
      <c r="G32" s="11" t="s">
        <v>818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376"/>
      <c r="P32" s="28">
        <v>0</v>
      </c>
      <c r="Q32" s="376"/>
      <c r="R32" s="28">
        <v>0</v>
      </c>
      <c r="S32" s="376"/>
      <c r="T32" s="27">
        <v>0</v>
      </c>
      <c r="U32" s="27">
        <v>0</v>
      </c>
      <c r="V32" s="27">
        <v>0</v>
      </c>
      <c r="W32" s="27">
        <v>0</v>
      </c>
      <c r="X32" s="27">
        <v>0</v>
      </c>
    </row>
    <row r="33" spans="2:24" ht="15.6">
      <c r="B33" t="str">
        <f t="shared" si="0"/>
        <v>PC001Audio</v>
      </c>
      <c r="C33" t="str">
        <f>VLOOKUP(F33,'Sls Rep Matrix'!I$7:N$428,6,FALSE)</f>
        <v>Regional</v>
      </c>
      <c r="E33" s="11" t="s">
        <v>540</v>
      </c>
      <c r="F33" s="11" t="s">
        <v>572</v>
      </c>
      <c r="G33" s="11" t="s">
        <v>684</v>
      </c>
      <c r="H33" s="28">
        <v>6518.4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376"/>
      <c r="P33" s="28">
        <v>0</v>
      </c>
      <c r="Q33" s="376"/>
      <c r="R33" s="28">
        <v>0</v>
      </c>
      <c r="S33" s="376"/>
      <c r="T33" s="27">
        <v>0</v>
      </c>
      <c r="U33" s="27">
        <v>0</v>
      </c>
      <c r="V33" s="27">
        <v>0</v>
      </c>
      <c r="W33" s="27">
        <v>0</v>
      </c>
      <c r="X33" s="27">
        <v>0</v>
      </c>
    </row>
    <row r="34" spans="2:24" ht="15.6">
      <c r="B34" t="str">
        <f t="shared" si="0"/>
        <v>EMSLSAudio</v>
      </c>
      <c r="C34" t="str">
        <f>VLOOKUP(F34,'Sls Rep Matrix'!I$7:N$428,6,FALSE)</f>
        <v>pana.com</v>
      </c>
      <c r="E34" s="11" t="s">
        <v>540</v>
      </c>
      <c r="F34" s="11" t="s">
        <v>1078</v>
      </c>
      <c r="G34" s="11" t="s">
        <v>865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376"/>
      <c r="P34" s="28">
        <v>0</v>
      </c>
      <c r="Q34" s="376"/>
      <c r="R34" s="28">
        <v>0</v>
      </c>
      <c r="S34" s="376"/>
      <c r="T34" s="27">
        <v>0</v>
      </c>
      <c r="U34" s="27">
        <v>0</v>
      </c>
      <c r="V34" s="27">
        <v>0</v>
      </c>
      <c r="W34" s="27">
        <v>0</v>
      </c>
      <c r="X34" s="27">
        <v>0</v>
      </c>
    </row>
    <row r="35" spans="2:24" ht="15.6">
      <c r="B35" t="str">
        <f t="shared" si="0"/>
        <v>FR195Audio</v>
      </c>
      <c r="C35" t="str">
        <f>VLOOKUP(F35,'Sls Rep Matrix'!I$7:N$428,6,FALSE)</f>
        <v>Regional</v>
      </c>
      <c r="E35" s="11" t="s">
        <v>540</v>
      </c>
      <c r="F35" s="11" t="s">
        <v>566</v>
      </c>
      <c r="G35" s="11" t="s">
        <v>771</v>
      </c>
      <c r="H35" s="28">
        <v>1134</v>
      </c>
      <c r="I35" s="28">
        <v>3024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376"/>
      <c r="P35" s="28">
        <v>0</v>
      </c>
      <c r="Q35" s="376"/>
      <c r="R35" s="28">
        <v>3024</v>
      </c>
      <c r="S35" s="376"/>
      <c r="T35" s="27">
        <v>0</v>
      </c>
      <c r="U35" s="27">
        <v>0</v>
      </c>
      <c r="V35" s="27">
        <v>0</v>
      </c>
      <c r="W35" s="27">
        <v>0</v>
      </c>
      <c r="X35" s="27">
        <v>0</v>
      </c>
    </row>
    <row r="36" spans="2:24" ht="15.6">
      <c r="B36" t="str">
        <f t="shared" si="0"/>
        <v>FC065Audio</v>
      </c>
      <c r="C36" t="str">
        <f>VLOOKUP(F36,'Sls Rep Matrix'!I$7:N$428,6,FALSE)</f>
        <v>Inside Sales</v>
      </c>
      <c r="E36" s="11" t="s">
        <v>540</v>
      </c>
      <c r="F36" s="11" t="s">
        <v>778</v>
      </c>
      <c r="G36" s="11" t="s">
        <v>779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376"/>
      <c r="P36" s="28">
        <v>0</v>
      </c>
      <c r="Q36" s="376"/>
      <c r="R36" s="28">
        <v>0</v>
      </c>
      <c r="S36" s="376"/>
      <c r="T36" s="27">
        <v>0</v>
      </c>
      <c r="U36" s="27">
        <v>0</v>
      </c>
      <c r="V36" s="27">
        <v>0</v>
      </c>
      <c r="W36" s="27">
        <v>0</v>
      </c>
      <c r="X36" s="27">
        <v>0</v>
      </c>
    </row>
    <row r="37" spans="2:24" ht="15.6">
      <c r="B37" t="str">
        <f t="shared" si="0"/>
        <v>DH030Audio</v>
      </c>
      <c r="C37" t="str">
        <f>VLOOKUP(F37,'Sls Rep Matrix'!I$7:N$428,6,FALSE)</f>
        <v>Inside Sales</v>
      </c>
      <c r="E37" s="11" t="s">
        <v>540</v>
      </c>
      <c r="F37" s="11" t="s">
        <v>560</v>
      </c>
      <c r="G37" s="11" t="s">
        <v>795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376"/>
      <c r="P37" s="28">
        <v>0</v>
      </c>
      <c r="Q37" s="376"/>
      <c r="R37" s="28">
        <v>0</v>
      </c>
      <c r="S37" s="376"/>
      <c r="T37" s="27">
        <v>0</v>
      </c>
      <c r="U37" s="27">
        <v>0</v>
      </c>
      <c r="V37" s="27">
        <v>0</v>
      </c>
      <c r="W37" s="27">
        <v>0</v>
      </c>
      <c r="X37" s="27">
        <v>0</v>
      </c>
    </row>
    <row r="38" spans="2:24" ht="15.6">
      <c r="B38" t="str">
        <f t="shared" si="0"/>
        <v>AB235Audio</v>
      </c>
      <c r="C38" t="str">
        <f>VLOOKUP(F38,'Sls Rep Matrix'!I$7:N$428,6,FALSE)</f>
        <v>Regional</v>
      </c>
      <c r="E38" s="11" t="s">
        <v>540</v>
      </c>
      <c r="F38" s="11" t="s">
        <v>860</v>
      </c>
      <c r="G38" s="11" t="s">
        <v>861</v>
      </c>
      <c r="H38" s="28">
        <v>6300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376"/>
      <c r="P38" s="28">
        <v>0</v>
      </c>
      <c r="Q38" s="376"/>
      <c r="R38" s="28">
        <v>0</v>
      </c>
      <c r="S38" s="376"/>
      <c r="T38" s="27">
        <v>0</v>
      </c>
      <c r="U38" s="27">
        <v>0</v>
      </c>
      <c r="V38" s="27">
        <v>0</v>
      </c>
      <c r="W38" s="27">
        <v>0</v>
      </c>
      <c r="X38" s="27">
        <v>0</v>
      </c>
    </row>
    <row r="39" spans="2:24" ht="15.6">
      <c r="B39" t="str">
        <f t="shared" si="0"/>
        <v>UN696Audio</v>
      </c>
      <c r="C39" t="str">
        <f>VLOOKUP(F39,'Sls Rep Matrix'!I$7:N$428,6,FALSE)</f>
        <v>Regional</v>
      </c>
      <c r="E39" s="11" t="s">
        <v>540</v>
      </c>
      <c r="F39" s="11" t="s">
        <v>630</v>
      </c>
      <c r="G39" s="11" t="s">
        <v>631</v>
      </c>
      <c r="H39" s="28">
        <v>0</v>
      </c>
      <c r="I39" s="28">
        <v>10500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376"/>
      <c r="P39" s="28">
        <v>0</v>
      </c>
      <c r="Q39" s="376"/>
      <c r="R39" s="28">
        <v>10500</v>
      </c>
      <c r="S39" s="376"/>
      <c r="T39" s="27">
        <v>0</v>
      </c>
      <c r="U39" s="27">
        <v>0</v>
      </c>
      <c r="V39" s="27">
        <v>0</v>
      </c>
      <c r="W39" s="27">
        <v>0</v>
      </c>
      <c r="X39" s="27">
        <v>0</v>
      </c>
    </row>
    <row r="40" spans="2:24" ht="15.6">
      <c r="B40" t="str">
        <f t="shared" si="0"/>
        <v>BH085Audio</v>
      </c>
      <c r="C40" t="str">
        <f>VLOOKUP(F40,'Sls Rep Matrix'!I$7:N$428,6,FALSE)</f>
        <v>Photo Specialty</v>
      </c>
      <c r="E40" s="11" t="s">
        <v>540</v>
      </c>
      <c r="F40" s="11" t="s">
        <v>556</v>
      </c>
      <c r="G40" s="11" t="s">
        <v>835</v>
      </c>
      <c r="H40" s="28">
        <v>0</v>
      </c>
      <c r="I40" s="28">
        <v>1199.5</v>
      </c>
      <c r="J40" s="28">
        <v>0</v>
      </c>
      <c r="K40" s="28">
        <v>0</v>
      </c>
      <c r="L40" s="28">
        <v>2309.88</v>
      </c>
      <c r="M40" s="28">
        <v>0</v>
      </c>
      <c r="N40" s="28">
        <v>0</v>
      </c>
      <c r="O40" s="376"/>
      <c r="P40" s="28">
        <v>2309.88</v>
      </c>
      <c r="Q40" s="376"/>
      <c r="R40" s="28">
        <v>3509.38</v>
      </c>
      <c r="S40" s="376"/>
      <c r="T40" s="27">
        <v>0</v>
      </c>
      <c r="U40" s="27">
        <v>0</v>
      </c>
      <c r="V40" s="27">
        <v>0</v>
      </c>
      <c r="W40" s="27">
        <v>0</v>
      </c>
      <c r="X40" s="27">
        <v>0</v>
      </c>
    </row>
    <row r="41" spans="2:24" ht="15.6">
      <c r="B41" t="str">
        <f t="shared" si="0"/>
        <v>PE265Audio</v>
      </c>
      <c r="C41" t="str">
        <f>VLOOKUP(F41,'Sls Rep Matrix'!I$7:N$428,6,FALSE)</f>
        <v>Inside Sales</v>
      </c>
      <c r="E41" s="11" t="s">
        <v>540</v>
      </c>
      <c r="F41" s="11" t="s">
        <v>682</v>
      </c>
      <c r="G41" s="11" t="s">
        <v>683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-499.98</v>
      </c>
      <c r="N41" s="28">
        <v>0</v>
      </c>
      <c r="O41" s="376"/>
      <c r="P41" s="28">
        <v>-499.98</v>
      </c>
      <c r="Q41" s="376"/>
      <c r="R41" s="28">
        <v>-499.98</v>
      </c>
      <c r="S41" s="376"/>
      <c r="T41" s="27">
        <v>0</v>
      </c>
      <c r="U41" s="27">
        <v>0</v>
      </c>
      <c r="V41" s="27">
        <v>0</v>
      </c>
      <c r="W41" s="27">
        <v>0</v>
      </c>
      <c r="X41" s="27">
        <v>0</v>
      </c>
    </row>
    <row r="42" spans="2:24" ht="15.6">
      <c r="B42" t="str">
        <f t="shared" si="0"/>
        <v>FR195Audio Accessories</v>
      </c>
      <c r="C42" t="str">
        <f>VLOOKUP(F42,'Sls Rep Matrix'!I$7:N$428,6,FALSE)</f>
        <v>Regional</v>
      </c>
      <c r="E42" s="11" t="s">
        <v>538</v>
      </c>
      <c r="F42" s="11" t="s">
        <v>566</v>
      </c>
      <c r="G42" s="11" t="s">
        <v>771</v>
      </c>
      <c r="H42" s="28">
        <v>3366.5</v>
      </c>
      <c r="I42" s="28">
        <v>0</v>
      </c>
      <c r="J42" s="28">
        <v>0</v>
      </c>
      <c r="K42" s="28">
        <v>255</v>
      </c>
      <c r="L42" s="28">
        <v>165</v>
      </c>
      <c r="M42" s="28">
        <v>6267.5</v>
      </c>
      <c r="N42" s="28">
        <v>16000</v>
      </c>
      <c r="O42" s="376">
        <v>0.39171875</v>
      </c>
      <c r="P42" s="28">
        <v>6687.5</v>
      </c>
      <c r="Q42" s="376">
        <v>0.41796875</v>
      </c>
      <c r="R42" s="28">
        <v>6687.5</v>
      </c>
      <c r="S42" s="376">
        <v>0.41796875</v>
      </c>
      <c r="T42" s="27">
        <v>0</v>
      </c>
      <c r="U42" s="27">
        <v>0</v>
      </c>
      <c r="V42" s="27">
        <v>0</v>
      </c>
      <c r="W42" s="27">
        <v>75</v>
      </c>
      <c r="X42" s="27">
        <v>0</v>
      </c>
    </row>
    <row r="43" spans="2:24" ht="15.6">
      <c r="B43" t="str">
        <f t="shared" si="0"/>
        <v>JH020Audio Accessories</v>
      </c>
      <c r="C43" t="str">
        <f>VLOOKUP(F43,'Sls Rep Matrix'!I$7:N$428,6,FALSE)</f>
        <v>Inside Sales</v>
      </c>
      <c r="E43" s="11" t="s">
        <v>538</v>
      </c>
      <c r="F43" s="11" t="s">
        <v>730</v>
      </c>
      <c r="G43" s="11" t="s">
        <v>731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376"/>
      <c r="P43" s="28">
        <v>0</v>
      </c>
      <c r="Q43" s="376"/>
      <c r="R43" s="28">
        <v>0</v>
      </c>
      <c r="S43" s="376"/>
      <c r="T43" s="27">
        <v>0</v>
      </c>
      <c r="U43" s="27">
        <v>0</v>
      </c>
      <c r="V43" s="27">
        <v>0</v>
      </c>
      <c r="W43" s="27">
        <v>0</v>
      </c>
      <c r="X43" s="27">
        <v>0</v>
      </c>
    </row>
    <row r="44" spans="2:24" ht="15.6">
      <c r="B44" t="str">
        <f t="shared" si="0"/>
        <v>EN171Audio Accessories</v>
      </c>
      <c r="C44" t="str">
        <f>VLOOKUP(F44,'Sls Rep Matrix'!I$7:N$428,6,FALSE)</f>
        <v>Inside Sales</v>
      </c>
      <c r="E44" s="11" t="s">
        <v>538</v>
      </c>
      <c r="F44" s="11" t="s">
        <v>780</v>
      </c>
      <c r="G44" s="11" t="s">
        <v>781</v>
      </c>
      <c r="H44" s="28">
        <v>163.80000000000001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376"/>
      <c r="P44" s="28">
        <v>0</v>
      </c>
      <c r="Q44" s="376"/>
      <c r="R44" s="28">
        <v>0</v>
      </c>
      <c r="S44" s="376"/>
      <c r="T44" s="27">
        <v>0</v>
      </c>
      <c r="U44" s="29">
        <v>0</v>
      </c>
      <c r="V44" s="27">
        <v>0</v>
      </c>
      <c r="W44" s="27">
        <v>0</v>
      </c>
      <c r="X44" s="27">
        <v>0</v>
      </c>
    </row>
    <row r="45" spans="2:24" ht="15.6">
      <c r="B45" t="str">
        <f t="shared" si="0"/>
        <v>DH030Audio Accessories</v>
      </c>
      <c r="C45" t="str">
        <f>VLOOKUP(F45,'Sls Rep Matrix'!I$7:N$428,6,FALSE)</f>
        <v>Inside Sales</v>
      </c>
      <c r="E45" s="11" t="s">
        <v>538</v>
      </c>
      <c r="F45" s="11" t="s">
        <v>560</v>
      </c>
      <c r="G45" s="11" t="s">
        <v>795</v>
      </c>
      <c r="H45" s="28">
        <v>2646</v>
      </c>
      <c r="I45" s="28">
        <v>0</v>
      </c>
      <c r="J45" s="28">
        <v>0</v>
      </c>
      <c r="K45" s="28">
        <v>0</v>
      </c>
      <c r="L45" s="28">
        <v>0</v>
      </c>
      <c r="M45" s="28">
        <v>12710</v>
      </c>
      <c r="N45" s="28">
        <v>15000</v>
      </c>
      <c r="O45" s="376">
        <v>0.84733333333299998</v>
      </c>
      <c r="P45" s="28">
        <v>12710</v>
      </c>
      <c r="Q45" s="376">
        <v>0.84733333333299998</v>
      </c>
      <c r="R45" s="28">
        <v>12710</v>
      </c>
      <c r="S45" s="376">
        <v>0.84733333333299998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</row>
    <row r="46" spans="2:24" ht="15.6">
      <c r="B46" t="str">
        <f t="shared" si="0"/>
        <v>SAMPLAudio Accessories</v>
      </c>
      <c r="C46" t="str">
        <f>VLOOKUP(F46,'Sls Rep Matrix'!I$7:N$428,6,FALSE)</f>
        <v>pana.com</v>
      </c>
      <c r="E46" s="11" t="s">
        <v>538</v>
      </c>
      <c r="F46" s="11" t="s">
        <v>1292</v>
      </c>
      <c r="G46" s="11" t="s">
        <v>1293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376"/>
      <c r="P46" s="28">
        <v>0</v>
      </c>
      <c r="Q46" s="376"/>
      <c r="R46" s="28">
        <v>0</v>
      </c>
      <c r="S46" s="376"/>
      <c r="T46" s="27">
        <v>0</v>
      </c>
      <c r="U46" s="27">
        <v>0</v>
      </c>
      <c r="V46" s="27">
        <v>0</v>
      </c>
      <c r="W46" s="27">
        <v>0</v>
      </c>
      <c r="X46" s="27">
        <v>0</v>
      </c>
    </row>
    <row r="47" spans="2:24" ht="15.6">
      <c r="B47" t="str">
        <f t="shared" si="0"/>
        <v>SA055Audio Accessories</v>
      </c>
      <c r="C47" t="str">
        <f>VLOOKUP(F47,'Sls Rep Matrix'!I$7:N$428,6,FALSE)</f>
        <v>National</v>
      </c>
      <c r="E47" s="11" t="s">
        <v>538</v>
      </c>
      <c r="F47" s="11" t="s">
        <v>575</v>
      </c>
      <c r="G47" s="11" t="s">
        <v>576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376"/>
      <c r="P47" s="28">
        <v>0</v>
      </c>
      <c r="Q47" s="376"/>
      <c r="R47" s="28">
        <v>0</v>
      </c>
      <c r="S47" s="376"/>
      <c r="T47" s="27">
        <v>0</v>
      </c>
      <c r="U47" s="27">
        <v>0</v>
      </c>
      <c r="V47" s="27">
        <v>0</v>
      </c>
      <c r="W47" s="27">
        <v>0</v>
      </c>
      <c r="X47" s="27">
        <v>0</v>
      </c>
    </row>
    <row r="48" spans="2:24" ht="15.6">
      <c r="B48" t="str">
        <f t="shared" si="0"/>
        <v>#Audio Accessories</v>
      </c>
      <c r="C48" t="e">
        <f>VLOOKUP(F48,'Sls Rep Matrix'!I$7:N$428,6,FALSE)</f>
        <v>#N/A</v>
      </c>
      <c r="E48" s="11" t="s">
        <v>538</v>
      </c>
      <c r="F48" s="11" t="s">
        <v>1075</v>
      </c>
      <c r="G48" s="11" t="s">
        <v>2400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376"/>
      <c r="P48" s="28">
        <v>0</v>
      </c>
      <c r="Q48" s="376"/>
      <c r="R48" s="28">
        <v>0</v>
      </c>
      <c r="S48" s="376"/>
      <c r="T48" s="27">
        <v>0</v>
      </c>
      <c r="U48" s="27">
        <v>0</v>
      </c>
      <c r="V48" s="27">
        <v>0</v>
      </c>
      <c r="W48" s="27">
        <v>0</v>
      </c>
      <c r="X48" s="27">
        <v>0</v>
      </c>
    </row>
    <row r="49" spans="2:24" ht="15.6">
      <c r="B49" t="str">
        <f t="shared" si="0"/>
        <v>SP080Audio Accessories</v>
      </c>
      <c r="C49" t="str">
        <f>VLOOKUP(F49,'Sls Rep Matrix'!I$7:N$428,6,FALSE)</f>
        <v>Inside Sales</v>
      </c>
      <c r="E49" s="11" t="s">
        <v>538</v>
      </c>
      <c r="F49" s="11" t="s">
        <v>646</v>
      </c>
      <c r="G49" s="11" t="s">
        <v>647</v>
      </c>
      <c r="H49" s="28">
        <v>384</v>
      </c>
      <c r="I49" s="28">
        <v>0</v>
      </c>
      <c r="J49" s="28">
        <v>0</v>
      </c>
      <c r="K49" s="28">
        <v>528</v>
      </c>
      <c r="L49" s="28">
        <v>79.900000000000006</v>
      </c>
      <c r="M49" s="28">
        <v>3711.8</v>
      </c>
      <c r="N49" s="28">
        <v>1000</v>
      </c>
      <c r="O49" s="376">
        <v>3.7118000000000002</v>
      </c>
      <c r="P49" s="28">
        <v>4319.7</v>
      </c>
      <c r="Q49" s="376">
        <v>4.3197000000000001</v>
      </c>
      <c r="R49" s="28">
        <v>4319.7</v>
      </c>
      <c r="S49" s="376">
        <v>4.3197000000000001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</row>
    <row r="50" spans="2:24" ht="15.6">
      <c r="B50" t="str">
        <f t="shared" si="0"/>
        <v>DWAREAudio Accessories</v>
      </c>
      <c r="C50" t="str">
        <f>VLOOKUP(F50,'Sls Rep Matrix'!I$7:N$428,6,FALSE)</f>
        <v>pana.com</v>
      </c>
      <c r="E50" s="11" t="s">
        <v>538</v>
      </c>
      <c r="F50" s="11" t="s">
        <v>561</v>
      </c>
      <c r="G50" s="11" t="s">
        <v>788</v>
      </c>
      <c r="H50" s="28">
        <v>9.99</v>
      </c>
      <c r="I50" s="28">
        <v>0</v>
      </c>
      <c r="J50" s="28">
        <v>0</v>
      </c>
      <c r="K50" s="28">
        <v>64.989999999999995</v>
      </c>
      <c r="L50" s="28">
        <v>0</v>
      </c>
      <c r="M50" s="28">
        <v>1719.58</v>
      </c>
      <c r="N50" s="28">
        <v>2000</v>
      </c>
      <c r="O50" s="376">
        <v>0.85979000000000005</v>
      </c>
      <c r="P50" s="28">
        <v>1784.57</v>
      </c>
      <c r="Q50" s="376">
        <v>0.89228499999999999</v>
      </c>
      <c r="R50" s="28">
        <v>1784.57</v>
      </c>
      <c r="S50" s="376">
        <v>0.89228499999999999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</row>
    <row r="51" spans="2:24" ht="15.6">
      <c r="B51" t="str">
        <f t="shared" si="0"/>
        <v>HA430Audio Accessories</v>
      </c>
      <c r="C51" t="str">
        <f>VLOOKUP(F51,'Sls Rep Matrix'!I$7:N$428,6,FALSE)</f>
        <v>National</v>
      </c>
      <c r="E51" s="11" t="s">
        <v>538</v>
      </c>
      <c r="F51" s="11" t="s">
        <v>757</v>
      </c>
      <c r="G51" s="11" t="s">
        <v>758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578.5</v>
      </c>
      <c r="N51" s="28">
        <v>1000</v>
      </c>
      <c r="O51" s="376">
        <v>0.57850000000000001</v>
      </c>
      <c r="P51" s="28">
        <v>578.5</v>
      </c>
      <c r="Q51" s="376">
        <v>0.57850000000000001</v>
      </c>
      <c r="R51" s="28">
        <v>578.5</v>
      </c>
      <c r="S51" s="376">
        <v>0.57850000000000001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2:24" ht="15.6">
      <c r="B52" t="str">
        <f t="shared" si="0"/>
        <v>FO513Audio Accessories</v>
      </c>
      <c r="C52" t="str">
        <f>VLOOKUP(F52,'Sls Rep Matrix'!I$7:N$428,6,FALSE)</f>
        <v>Photo Specialty</v>
      </c>
      <c r="E52" s="11" t="s">
        <v>538</v>
      </c>
      <c r="F52" s="11" t="s">
        <v>772</v>
      </c>
      <c r="G52" s="11" t="s">
        <v>773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1000</v>
      </c>
      <c r="O52" s="376">
        <v>0</v>
      </c>
      <c r="P52" s="28">
        <v>0</v>
      </c>
      <c r="Q52" s="376">
        <v>0</v>
      </c>
      <c r="R52" s="28">
        <v>0</v>
      </c>
      <c r="S52" s="376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</row>
    <row r="53" spans="2:24" ht="15.6">
      <c r="B53" t="str">
        <f t="shared" si="0"/>
        <v>AM760Audio Accessories</v>
      </c>
      <c r="C53" t="str">
        <f>VLOOKUP(F53,'Sls Rep Matrix'!I$7:N$428,6,FALSE)</f>
        <v>Amazon</v>
      </c>
      <c r="E53" s="11" t="s">
        <v>538</v>
      </c>
      <c r="F53" s="11" t="s">
        <v>551</v>
      </c>
      <c r="G53" s="11" t="s">
        <v>850</v>
      </c>
      <c r="H53" s="28">
        <v>87796.2</v>
      </c>
      <c r="I53" s="28">
        <v>88496.36</v>
      </c>
      <c r="J53" s="28">
        <v>0</v>
      </c>
      <c r="K53" s="28">
        <v>139241.25</v>
      </c>
      <c r="L53" s="28">
        <v>0</v>
      </c>
      <c r="M53" s="28">
        <v>300016.17</v>
      </c>
      <c r="N53" s="28">
        <v>613000</v>
      </c>
      <c r="O53" s="376">
        <v>0.48942278955899998</v>
      </c>
      <c r="P53" s="28">
        <v>439257.42</v>
      </c>
      <c r="Q53" s="376">
        <v>0.71657001631299999</v>
      </c>
      <c r="R53" s="28">
        <v>527753.78</v>
      </c>
      <c r="S53" s="376">
        <v>0.86093601957499999</v>
      </c>
      <c r="T53" s="27">
        <v>0</v>
      </c>
      <c r="U53" s="29">
        <v>10514</v>
      </c>
      <c r="V53" s="27">
        <v>0</v>
      </c>
      <c r="W53" s="27">
        <v>0</v>
      </c>
      <c r="X53" s="27">
        <v>0</v>
      </c>
    </row>
    <row r="54" spans="2:24" ht="15.6">
      <c r="B54" t="str">
        <f t="shared" si="0"/>
        <v>SPSTRAudio Accessories</v>
      </c>
      <c r="C54" t="str">
        <f>VLOOKUP(F54,'Sls Rep Matrix'!I$7:N$428,6,FALSE)</f>
        <v>pana.com</v>
      </c>
      <c r="E54" s="11" t="s">
        <v>538</v>
      </c>
      <c r="F54" s="11" t="s">
        <v>644</v>
      </c>
      <c r="G54" s="11" t="s">
        <v>645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1290</v>
      </c>
      <c r="N54" s="28">
        <v>0</v>
      </c>
      <c r="O54" s="376"/>
      <c r="P54" s="28">
        <v>1290</v>
      </c>
      <c r="Q54" s="376"/>
      <c r="R54" s="28">
        <v>1290</v>
      </c>
      <c r="S54" s="376"/>
      <c r="T54" s="27">
        <v>0</v>
      </c>
      <c r="U54" s="27">
        <v>0</v>
      </c>
      <c r="V54" s="27">
        <v>0</v>
      </c>
      <c r="W54" s="27">
        <v>0</v>
      </c>
      <c r="X54" s="27">
        <v>0</v>
      </c>
    </row>
    <row r="55" spans="2:24" ht="15.6">
      <c r="B55" t="str">
        <f t="shared" si="0"/>
        <v>SC015Audio Accessories</v>
      </c>
      <c r="C55" t="str">
        <f>VLOOKUP(F55,'Sls Rep Matrix'!I$7:N$428,6,FALSE)</f>
        <v>Inside Sales</v>
      </c>
      <c r="E55" s="11" t="s">
        <v>538</v>
      </c>
      <c r="F55" s="11" t="s">
        <v>1013</v>
      </c>
      <c r="G55" s="11" t="s">
        <v>1014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376"/>
      <c r="P55" s="28">
        <v>0</v>
      </c>
      <c r="Q55" s="376"/>
      <c r="R55" s="28">
        <v>0</v>
      </c>
      <c r="S55" s="376"/>
      <c r="T55" s="27">
        <v>0</v>
      </c>
      <c r="U55" s="27">
        <v>0</v>
      </c>
      <c r="V55" s="27">
        <v>0</v>
      </c>
      <c r="W55" s="27">
        <v>0</v>
      </c>
      <c r="X55" s="27">
        <v>0</v>
      </c>
    </row>
    <row r="56" spans="2:24" ht="15.6">
      <c r="B56" t="str">
        <f t="shared" si="0"/>
        <v>FC065Audio Accessories</v>
      </c>
      <c r="C56" t="str">
        <f>VLOOKUP(F56,'Sls Rep Matrix'!I$7:N$428,6,FALSE)</f>
        <v>Inside Sales</v>
      </c>
      <c r="E56" s="11" t="s">
        <v>538</v>
      </c>
      <c r="F56" s="11" t="s">
        <v>778</v>
      </c>
      <c r="G56" s="11" t="s">
        <v>779</v>
      </c>
      <c r="H56" s="28">
        <v>31935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9000</v>
      </c>
      <c r="O56" s="376">
        <v>0</v>
      </c>
      <c r="P56" s="28">
        <v>0</v>
      </c>
      <c r="Q56" s="376">
        <v>0</v>
      </c>
      <c r="R56" s="28">
        <v>0</v>
      </c>
      <c r="S56" s="376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</row>
    <row r="57" spans="2:24" ht="15.6">
      <c r="B57" t="str">
        <f t="shared" si="0"/>
        <v>CA080Audio Accessories</v>
      </c>
      <c r="C57" t="str">
        <f>VLOOKUP(F57,'Sls Rep Matrix'!I$7:N$428,6,FALSE)</f>
        <v>Inside Sales</v>
      </c>
      <c r="E57" s="11" t="s">
        <v>538</v>
      </c>
      <c r="F57" s="11" t="s">
        <v>817</v>
      </c>
      <c r="G57" s="11" t="s">
        <v>818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96</v>
      </c>
      <c r="N57" s="28">
        <v>0</v>
      </c>
      <c r="O57" s="376"/>
      <c r="P57" s="28">
        <v>96</v>
      </c>
      <c r="Q57" s="376"/>
      <c r="R57" s="28">
        <v>96</v>
      </c>
      <c r="S57" s="376"/>
      <c r="T57" s="27">
        <v>0</v>
      </c>
      <c r="U57" s="27">
        <v>0</v>
      </c>
      <c r="V57" s="27">
        <v>0</v>
      </c>
      <c r="W57" s="27">
        <v>0</v>
      </c>
      <c r="X57" s="27">
        <v>0</v>
      </c>
    </row>
    <row r="58" spans="2:24" ht="15.6">
      <c r="B58" t="str">
        <f t="shared" si="0"/>
        <v>WB001Audio Accessories</v>
      </c>
      <c r="C58" t="str">
        <f>VLOOKUP(F58,'Sls Rep Matrix'!I$7:N$428,6,FALSE)</f>
        <v>Photo Specialty</v>
      </c>
      <c r="E58" s="11" t="s">
        <v>538</v>
      </c>
      <c r="F58" s="11" t="s">
        <v>624</v>
      </c>
      <c r="G58" s="11" t="s">
        <v>625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376"/>
      <c r="P58" s="28">
        <v>0</v>
      </c>
      <c r="Q58" s="376"/>
      <c r="R58" s="28">
        <v>0</v>
      </c>
      <c r="S58" s="376"/>
      <c r="T58" s="27">
        <v>0</v>
      </c>
      <c r="U58" s="27">
        <v>0</v>
      </c>
      <c r="V58" s="27">
        <v>0</v>
      </c>
      <c r="W58" s="27">
        <v>0</v>
      </c>
      <c r="X58" s="27">
        <v>0</v>
      </c>
    </row>
    <row r="59" spans="2:24" ht="15.6">
      <c r="B59" t="str">
        <f t="shared" si="0"/>
        <v>GO642Audio Accessories</v>
      </c>
      <c r="C59" t="str">
        <f>VLOOKUP(F59,'Sls Rep Matrix'!I$7:N$428,6,FALSE)</f>
        <v>National</v>
      </c>
      <c r="E59" s="11" t="s">
        <v>538</v>
      </c>
      <c r="F59" s="11" t="s">
        <v>567</v>
      </c>
      <c r="G59" s="11" t="s">
        <v>568</v>
      </c>
      <c r="H59" s="28">
        <v>8764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2000</v>
      </c>
      <c r="O59" s="376">
        <v>0</v>
      </c>
      <c r="P59" s="28">
        <v>0</v>
      </c>
      <c r="Q59" s="376">
        <v>0</v>
      </c>
      <c r="R59" s="28">
        <v>0</v>
      </c>
      <c r="S59" s="376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</row>
    <row r="60" spans="2:24" ht="15.6">
      <c r="B60" t="str">
        <f t="shared" si="0"/>
        <v>CA020Audio Accessories</v>
      </c>
      <c r="C60" t="str">
        <f>VLOOKUP(F60,'Sls Rep Matrix'!I$7:N$428,6,FALSE)</f>
        <v>Inside Sales</v>
      </c>
      <c r="E60" s="11" t="s">
        <v>538</v>
      </c>
      <c r="F60" s="11" t="s">
        <v>820</v>
      </c>
      <c r="G60" s="11" t="s">
        <v>821</v>
      </c>
      <c r="H60" s="28">
        <v>1814.4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376"/>
      <c r="P60" s="28">
        <v>0</v>
      </c>
      <c r="Q60" s="376"/>
      <c r="R60" s="28">
        <v>0</v>
      </c>
      <c r="S60" s="376"/>
      <c r="T60" s="27">
        <v>0</v>
      </c>
      <c r="U60" s="27">
        <v>0</v>
      </c>
      <c r="V60" s="27">
        <v>0</v>
      </c>
      <c r="W60" s="27">
        <v>0</v>
      </c>
      <c r="X60" s="27">
        <v>0</v>
      </c>
    </row>
    <row r="61" spans="2:24" ht="15.6">
      <c r="B61" t="str">
        <f t="shared" si="0"/>
        <v>US310Audio Accessories</v>
      </c>
      <c r="C61" t="str">
        <f>VLOOKUP(F61,'Sls Rep Matrix'!I$7:N$428,6,FALSE)</f>
        <v>Inside Sales</v>
      </c>
      <c r="E61" s="11" t="s">
        <v>538</v>
      </c>
      <c r="F61" s="11" t="s">
        <v>628</v>
      </c>
      <c r="G61" s="11" t="s">
        <v>629</v>
      </c>
      <c r="H61" s="28">
        <v>328.5</v>
      </c>
      <c r="I61" s="28">
        <v>0</v>
      </c>
      <c r="J61" s="28">
        <v>0</v>
      </c>
      <c r="K61" s="28">
        <v>4015</v>
      </c>
      <c r="L61" s="28">
        <v>0</v>
      </c>
      <c r="M61" s="28">
        <v>3200</v>
      </c>
      <c r="N61" s="28">
        <v>5000</v>
      </c>
      <c r="O61" s="376">
        <v>0.64</v>
      </c>
      <c r="P61" s="28">
        <v>7215</v>
      </c>
      <c r="Q61" s="376">
        <v>1.4430000000000001</v>
      </c>
      <c r="R61" s="28">
        <v>7215</v>
      </c>
      <c r="S61" s="376">
        <v>1.4430000000000001</v>
      </c>
      <c r="T61" s="27">
        <v>0</v>
      </c>
      <c r="U61" s="27">
        <v>949</v>
      </c>
      <c r="V61" s="27">
        <v>0</v>
      </c>
      <c r="W61" s="27">
        <v>0</v>
      </c>
      <c r="X61" s="27">
        <v>0</v>
      </c>
    </row>
    <row r="62" spans="2:24" ht="15.6">
      <c r="B62" t="str">
        <f t="shared" si="0"/>
        <v>AK050Audio Accessories</v>
      </c>
      <c r="C62" t="str">
        <f>VLOOKUP(F62,'Sls Rep Matrix'!I$7:N$428,6,FALSE)</f>
        <v>Regional</v>
      </c>
      <c r="E62" s="11" t="s">
        <v>538</v>
      </c>
      <c r="F62" s="11" t="s">
        <v>851</v>
      </c>
      <c r="G62" s="11" t="s">
        <v>852</v>
      </c>
      <c r="H62" s="28">
        <v>730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1000</v>
      </c>
      <c r="O62" s="376">
        <v>0</v>
      </c>
      <c r="P62" s="28">
        <v>0</v>
      </c>
      <c r="Q62" s="376">
        <v>0</v>
      </c>
      <c r="R62" s="28">
        <v>0</v>
      </c>
      <c r="S62" s="376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</row>
    <row r="63" spans="2:24" ht="15.6">
      <c r="B63" t="str">
        <f t="shared" si="0"/>
        <v>JE316Audio Accessories</v>
      </c>
      <c r="C63" t="str">
        <f>VLOOKUP(F63,'Sls Rep Matrix'!I$7:N$428,6,FALSE)</f>
        <v>pana.com</v>
      </c>
      <c r="E63" s="11" t="s">
        <v>538</v>
      </c>
      <c r="F63" s="11" t="s">
        <v>1076</v>
      </c>
      <c r="G63" s="11" t="s">
        <v>1077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376"/>
      <c r="P63" s="28">
        <v>0</v>
      </c>
      <c r="Q63" s="376"/>
      <c r="R63" s="28">
        <v>0</v>
      </c>
      <c r="S63" s="376"/>
      <c r="T63" s="27">
        <v>0</v>
      </c>
      <c r="U63" s="27">
        <v>0</v>
      </c>
      <c r="V63" s="27">
        <v>0</v>
      </c>
      <c r="W63" s="27">
        <v>0</v>
      </c>
      <c r="X63" s="27">
        <v>0</v>
      </c>
    </row>
    <row r="64" spans="2:24" ht="15.6">
      <c r="B64" t="str">
        <f t="shared" si="0"/>
        <v>LT031Audio Accessories</v>
      </c>
      <c r="C64" t="str">
        <f>VLOOKUP(F64,'Sls Rep Matrix'!I$7:N$428,6,FALSE)</f>
        <v>Inside Sales</v>
      </c>
      <c r="E64" s="11" t="s">
        <v>538</v>
      </c>
      <c r="F64" s="11" t="s">
        <v>720</v>
      </c>
      <c r="G64" s="11" t="s">
        <v>721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4000</v>
      </c>
      <c r="O64" s="376">
        <v>0</v>
      </c>
      <c r="P64" s="28">
        <v>0</v>
      </c>
      <c r="Q64" s="376">
        <v>0</v>
      </c>
      <c r="R64" s="28">
        <v>0</v>
      </c>
      <c r="S64" s="376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</row>
    <row r="65" spans="2:24" ht="15.6">
      <c r="B65" t="str">
        <f t="shared" si="0"/>
        <v>SE735Audio Accessories</v>
      </c>
      <c r="C65" t="str">
        <f>VLOOKUP(F65,'Sls Rep Matrix'!I$7:N$428,6,FALSE)</f>
        <v>Inside Sales</v>
      </c>
      <c r="E65" s="11" t="s">
        <v>538</v>
      </c>
      <c r="F65" s="11" t="s">
        <v>1009</v>
      </c>
      <c r="G65" s="11" t="s">
        <v>1010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376"/>
      <c r="P65" s="28">
        <v>0</v>
      </c>
      <c r="Q65" s="376"/>
      <c r="R65" s="28">
        <v>0</v>
      </c>
      <c r="S65" s="376"/>
      <c r="T65" s="27">
        <v>0</v>
      </c>
      <c r="U65" s="27">
        <v>0</v>
      </c>
      <c r="V65" s="27">
        <v>0</v>
      </c>
      <c r="W65" s="27">
        <v>0</v>
      </c>
      <c r="X65" s="27">
        <v>0</v>
      </c>
    </row>
    <row r="66" spans="2:24" ht="15.6">
      <c r="B66" t="str">
        <f t="shared" si="0"/>
        <v>FO080Audio Accessories</v>
      </c>
      <c r="C66" t="str">
        <f>VLOOKUP(F66,'Sls Rep Matrix'!I$7:N$428,6,FALSE)</f>
        <v>Regional</v>
      </c>
      <c r="E66" s="11" t="s">
        <v>538</v>
      </c>
      <c r="F66" s="11" t="s">
        <v>564</v>
      </c>
      <c r="G66" s="11" t="s">
        <v>565</v>
      </c>
      <c r="H66" s="28">
        <v>11040</v>
      </c>
      <c r="I66" s="28">
        <v>8550</v>
      </c>
      <c r="J66" s="28">
        <v>0</v>
      </c>
      <c r="K66" s="28">
        <v>16000</v>
      </c>
      <c r="L66" s="28">
        <v>315</v>
      </c>
      <c r="M66" s="28">
        <v>2535</v>
      </c>
      <c r="N66" s="28">
        <v>43000</v>
      </c>
      <c r="O66" s="376">
        <v>5.8953488371999999E-2</v>
      </c>
      <c r="P66" s="28">
        <v>18850</v>
      </c>
      <c r="Q66" s="376">
        <v>0.43837209302300001</v>
      </c>
      <c r="R66" s="28">
        <v>27400</v>
      </c>
      <c r="S66" s="376">
        <v>0.63720930232499995</v>
      </c>
      <c r="T66" s="27">
        <v>0</v>
      </c>
      <c r="U66" s="27">
        <v>2430</v>
      </c>
      <c r="V66" s="27">
        <v>0</v>
      </c>
      <c r="W66" s="27">
        <v>0</v>
      </c>
      <c r="X66" s="27">
        <v>0</v>
      </c>
    </row>
    <row r="67" spans="2:24" ht="15.6">
      <c r="B67" t="str">
        <f t="shared" si="0"/>
        <v>BH085Audio Accessories</v>
      </c>
      <c r="C67" t="str">
        <f>VLOOKUP(F67,'Sls Rep Matrix'!I$7:N$428,6,FALSE)</f>
        <v>Photo Specialty</v>
      </c>
      <c r="E67" s="11" t="s">
        <v>538</v>
      </c>
      <c r="F67" s="11" t="s">
        <v>556</v>
      </c>
      <c r="G67" s="11" t="s">
        <v>835</v>
      </c>
      <c r="H67" s="28">
        <v>3140.88</v>
      </c>
      <c r="I67" s="28">
        <v>269.88</v>
      </c>
      <c r="J67" s="28">
        <v>0</v>
      </c>
      <c r="K67" s="28">
        <v>749.9</v>
      </c>
      <c r="L67" s="28">
        <v>0</v>
      </c>
      <c r="M67" s="28">
        <v>930</v>
      </c>
      <c r="N67" s="28">
        <v>26000</v>
      </c>
      <c r="O67" s="376">
        <v>3.5769230769000002E-2</v>
      </c>
      <c r="P67" s="28">
        <v>1679.9</v>
      </c>
      <c r="Q67" s="376">
        <v>6.4611538460999998E-2</v>
      </c>
      <c r="R67" s="28">
        <v>1949.78</v>
      </c>
      <c r="S67" s="376">
        <v>7.4991538460999999E-2</v>
      </c>
      <c r="T67" s="27">
        <v>0</v>
      </c>
      <c r="U67" s="27">
        <v>135</v>
      </c>
      <c r="V67" s="27">
        <v>0</v>
      </c>
      <c r="W67" s="27">
        <v>0</v>
      </c>
      <c r="X67" s="27">
        <v>0</v>
      </c>
    </row>
    <row r="68" spans="2:24" ht="15.6">
      <c r="B68" t="str">
        <f t="shared" si="0"/>
        <v>PE265Audio Accessories</v>
      </c>
      <c r="C68" t="str">
        <f>VLOOKUP(F68,'Sls Rep Matrix'!I$7:N$428,6,FALSE)</f>
        <v>Inside Sales</v>
      </c>
      <c r="E68" s="11" t="s">
        <v>538</v>
      </c>
      <c r="F68" s="11" t="s">
        <v>682</v>
      </c>
      <c r="G68" s="11" t="s">
        <v>683</v>
      </c>
      <c r="H68" s="28">
        <v>1293.8</v>
      </c>
      <c r="I68" s="28">
        <v>1400</v>
      </c>
      <c r="J68" s="28">
        <v>140</v>
      </c>
      <c r="K68" s="28">
        <v>0</v>
      </c>
      <c r="L68" s="28">
        <v>399.3</v>
      </c>
      <c r="M68" s="28">
        <v>280</v>
      </c>
      <c r="N68" s="28">
        <v>15000</v>
      </c>
      <c r="O68" s="376">
        <v>1.8666666666E-2</v>
      </c>
      <c r="P68" s="28">
        <v>679.3</v>
      </c>
      <c r="Q68" s="376">
        <v>4.5286666666000001E-2</v>
      </c>
      <c r="R68" s="28">
        <v>2219.3000000000002</v>
      </c>
      <c r="S68" s="376">
        <v>0.14795333333300001</v>
      </c>
      <c r="T68" s="27">
        <v>4812</v>
      </c>
      <c r="U68" s="27">
        <v>0</v>
      </c>
      <c r="V68" s="27">
        <v>0</v>
      </c>
      <c r="W68" s="27">
        <v>3164.9</v>
      </c>
      <c r="X68" s="27">
        <v>0</v>
      </c>
    </row>
    <row r="69" spans="2:24" ht="15.6">
      <c r="B69" t="str">
        <f t="shared" si="0"/>
        <v>RB005Audio Accessories</v>
      </c>
      <c r="C69" t="str">
        <f>VLOOKUP(F69,'Sls Rep Matrix'!I$7:N$428,6,FALSE)</f>
        <v>Inside Sales</v>
      </c>
      <c r="E69" s="11" t="s">
        <v>538</v>
      </c>
      <c r="F69" s="11" t="s">
        <v>668</v>
      </c>
      <c r="G69" s="11" t="s">
        <v>669</v>
      </c>
      <c r="H69" s="28">
        <v>0</v>
      </c>
      <c r="I69" s="28">
        <v>0</v>
      </c>
      <c r="J69" s="28">
        <v>0</v>
      </c>
      <c r="K69" s="28">
        <v>0</v>
      </c>
      <c r="L69" s="28">
        <v>0</v>
      </c>
      <c r="M69" s="28">
        <v>-126</v>
      </c>
      <c r="N69" s="28">
        <v>0</v>
      </c>
      <c r="O69" s="376"/>
      <c r="P69" s="28">
        <v>-126</v>
      </c>
      <c r="Q69" s="376"/>
      <c r="R69" s="28">
        <v>-126</v>
      </c>
      <c r="S69" s="376"/>
      <c r="T69" s="27">
        <v>0</v>
      </c>
      <c r="U69" s="27">
        <v>0</v>
      </c>
      <c r="V69" s="27">
        <v>0</v>
      </c>
      <c r="W69" s="27">
        <v>0</v>
      </c>
      <c r="X69" s="27">
        <v>0</v>
      </c>
    </row>
    <row r="70" spans="2:24" ht="15.6">
      <c r="B70" t="str">
        <f t="shared" si="0"/>
        <v>P1670Audio Accessories</v>
      </c>
      <c r="C70" t="e">
        <f>VLOOKUP(F70,'Sls Rep Matrix'!I$7:N$428,6,FALSE)</f>
        <v>#N/A</v>
      </c>
      <c r="E70" s="11" t="s">
        <v>538</v>
      </c>
      <c r="F70" s="11" t="s">
        <v>1369</v>
      </c>
      <c r="G70" s="11" t="s">
        <v>1370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376"/>
      <c r="P70" s="28">
        <v>0</v>
      </c>
      <c r="Q70" s="376"/>
      <c r="R70" s="28">
        <v>0</v>
      </c>
      <c r="S70" s="376"/>
      <c r="T70" s="27">
        <v>0</v>
      </c>
      <c r="U70" s="27">
        <v>0</v>
      </c>
      <c r="V70" s="27">
        <v>0</v>
      </c>
      <c r="W70" s="27">
        <v>0</v>
      </c>
      <c r="X70" s="27">
        <v>0</v>
      </c>
    </row>
    <row r="71" spans="2:24" ht="15.6">
      <c r="B71" t="str">
        <f t="shared" si="0"/>
        <v>TE165Audio Accessories</v>
      </c>
      <c r="C71" t="str">
        <f>VLOOKUP(F71,'Sls Rep Matrix'!I$7:N$428,6,FALSE)</f>
        <v>National</v>
      </c>
      <c r="E71" s="11" t="s">
        <v>538</v>
      </c>
      <c r="F71" s="11" t="s">
        <v>581</v>
      </c>
      <c r="G71" s="11" t="s">
        <v>641</v>
      </c>
      <c r="H71" s="28">
        <v>12600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3000</v>
      </c>
      <c r="O71" s="376">
        <v>0</v>
      </c>
      <c r="P71" s="28">
        <v>0</v>
      </c>
      <c r="Q71" s="376">
        <v>0</v>
      </c>
      <c r="R71" s="28">
        <v>0</v>
      </c>
      <c r="S71" s="376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</row>
    <row r="72" spans="2:24" ht="15.6">
      <c r="B72" t="str">
        <f t="shared" si="0"/>
        <v>AD230Audio Accessories</v>
      </c>
      <c r="C72" t="str">
        <f>VLOOKUP(F72,'Sls Rep Matrix'!I$7:N$428,6,FALSE)</f>
        <v>Regional</v>
      </c>
      <c r="E72" s="11" t="s">
        <v>538</v>
      </c>
      <c r="F72" s="11" t="s">
        <v>550</v>
      </c>
      <c r="G72" s="11" t="s">
        <v>855</v>
      </c>
      <c r="H72" s="28">
        <v>0</v>
      </c>
      <c r="I72" s="28">
        <v>0</v>
      </c>
      <c r="J72" s="28">
        <v>0</v>
      </c>
      <c r="K72" s="28">
        <v>0</v>
      </c>
      <c r="L72" s="28">
        <v>0</v>
      </c>
      <c r="M72" s="28">
        <v>0</v>
      </c>
      <c r="N72" s="28">
        <v>1000</v>
      </c>
      <c r="O72" s="376">
        <v>0</v>
      </c>
      <c r="P72" s="28">
        <v>0</v>
      </c>
      <c r="Q72" s="376">
        <v>0</v>
      </c>
      <c r="R72" s="28">
        <v>0</v>
      </c>
      <c r="S72" s="376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</row>
    <row r="73" spans="2:24" ht="15.6">
      <c r="B73" t="str">
        <f t="shared" si="0"/>
        <v>LA020Audio Accessories</v>
      </c>
      <c r="C73" t="str">
        <f>VLOOKUP(F73,'Sls Rep Matrix'!I$7:N$428,6,FALSE)</f>
        <v>Inside Sales</v>
      </c>
      <c r="E73" s="11" t="s">
        <v>538</v>
      </c>
      <c r="F73" s="11" t="s">
        <v>722</v>
      </c>
      <c r="G73" s="11" t="s">
        <v>723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376"/>
      <c r="P73" s="28">
        <v>0</v>
      </c>
      <c r="Q73" s="376"/>
      <c r="R73" s="28">
        <v>0</v>
      </c>
      <c r="S73" s="376"/>
      <c r="T73" s="27">
        <v>0</v>
      </c>
      <c r="U73" s="27">
        <v>0</v>
      </c>
      <c r="V73" s="27">
        <v>0</v>
      </c>
      <c r="W73" s="27">
        <v>0</v>
      </c>
      <c r="X73" s="27">
        <v>0</v>
      </c>
    </row>
    <row r="74" spans="2:24" ht="15.6">
      <c r="B74" t="str">
        <f t="shared" si="0"/>
        <v>DB075Audio Accessories</v>
      </c>
      <c r="C74" t="str">
        <f>VLOOKUP(F74,'Sls Rep Matrix'!I$7:N$428,6,FALSE)</f>
        <v>Regional</v>
      </c>
      <c r="E74" s="11" t="s">
        <v>538</v>
      </c>
      <c r="F74" s="11" t="s">
        <v>800</v>
      </c>
      <c r="G74" s="11" t="s">
        <v>801</v>
      </c>
      <c r="H74" s="28">
        <v>3406.4</v>
      </c>
      <c r="I74" s="28">
        <v>0</v>
      </c>
      <c r="J74" s="28">
        <v>0</v>
      </c>
      <c r="K74" s="28">
        <v>5611.38</v>
      </c>
      <c r="L74" s="28">
        <v>2629.8</v>
      </c>
      <c r="M74" s="28">
        <v>4618.62</v>
      </c>
      <c r="N74" s="28">
        <v>8000</v>
      </c>
      <c r="O74" s="376">
        <v>0.57732749999999999</v>
      </c>
      <c r="P74" s="28">
        <v>12859.8</v>
      </c>
      <c r="Q74" s="376">
        <v>1.607475</v>
      </c>
      <c r="R74" s="28">
        <v>12859.8</v>
      </c>
      <c r="S74" s="376">
        <v>1.607475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</row>
    <row r="75" spans="2:24" ht="15.6">
      <c r="B75" t="str">
        <f t="shared" si="0"/>
        <v>CHNADVAudio Accessories</v>
      </c>
      <c r="C75" t="str">
        <f>VLOOKUP(F75,'Sls Rep Matrix'!I$7:N$428,6,FALSE)</f>
        <v>pana.com</v>
      </c>
      <c r="E75" s="11" t="s">
        <v>538</v>
      </c>
      <c r="F75" s="11" t="s">
        <v>1079</v>
      </c>
      <c r="G75" s="11" t="s">
        <v>1080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376"/>
      <c r="P75" s="28">
        <v>0</v>
      </c>
      <c r="Q75" s="376"/>
      <c r="R75" s="28">
        <v>0</v>
      </c>
      <c r="S75" s="376"/>
      <c r="T75" s="27">
        <v>0</v>
      </c>
      <c r="U75" s="27">
        <v>0</v>
      </c>
      <c r="V75" s="27">
        <v>0</v>
      </c>
      <c r="W75" s="27">
        <v>0</v>
      </c>
      <c r="X75" s="27">
        <v>0</v>
      </c>
    </row>
    <row r="76" spans="2:24" ht="15.6">
      <c r="B76" t="str">
        <f t="shared" si="0"/>
        <v>AB045Audio Accessories</v>
      </c>
      <c r="C76" t="str">
        <f>VLOOKUP(F76,'Sls Rep Matrix'!I$7:N$428,6,FALSE)</f>
        <v>Regional</v>
      </c>
      <c r="E76" s="11" t="s">
        <v>538</v>
      </c>
      <c r="F76" s="11" t="s">
        <v>549</v>
      </c>
      <c r="G76" s="11" t="s">
        <v>862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376"/>
      <c r="P76" s="28">
        <v>0</v>
      </c>
      <c r="Q76" s="376"/>
      <c r="R76" s="28">
        <v>0</v>
      </c>
      <c r="S76" s="376"/>
      <c r="T76" s="27">
        <v>0</v>
      </c>
      <c r="U76" s="27">
        <v>0</v>
      </c>
      <c r="V76" s="27">
        <v>0</v>
      </c>
      <c r="W76" s="27">
        <v>0</v>
      </c>
      <c r="X76" s="27">
        <v>0</v>
      </c>
    </row>
    <row r="77" spans="2:24" ht="15.6">
      <c r="B77" t="str">
        <f t="shared" si="0"/>
        <v>SA830Audio Accessories</v>
      </c>
      <c r="C77" t="str">
        <f>VLOOKUP(F77,'Sls Rep Matrix'!I$7:N$428,6,FALSE)</f>
        <v>Inside Sales</v>
      </c>
      <c r="E77" s="11" t="s">
        <v>538</v>
      </c>
      <c r="F77" s="11" t="s">
        <v>657</v>
      </c>
      <c r="G77" s="11" t="s">
        <v>658</v>
      </c>
      <c r="H77" s="28">
        <v>5040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1000</v>
      </c>
      <c r="O77" s="376">
        <v>0</v>
      </c>
      <c r="P77" s="28">
        <v>0</v>
      </c>
      <c r="Q77" s="376">
        <v>0</v>
      </c>
      <c r="R77" s="28">
        <v>0</v>
      </c>
      <c r="S77" s="376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</row>
    <row r="78" spans="2:24" ht="15.6">
      <c r="B78" t="str">
        <f t="shared" si="0"/>
        <v>MI690Audio Accessories</v>
      </c>
      <c r="C78" t="str">
        <f>VLOOKUP(F78,'Sls Rep Matrix'!I$7:N$428,6,FALSE)</f>
        <v>Inside Sales</v>
      </c>
      <c r="E78" s="11" t="s">
        <v>538</v>
      </c>
      <c r="F78" s="11" t="s">
        <v>710</v>
      </c>
      <c r="G78" s="11" t="s">
        <v>711</v>
      </c>
      <c r="H78" s="28">
        <v>3525</v>
      </c>
      <c r="I78" s="28">
        <v>0</v>
      </c>
      <c r="J78" s="28">
        <v>0</v>
      </c>
      <c r="K78" s="28">
        <v>70000</v>
      </c>
      <c r="L78" s="28">
        <v>0</v>
      </c>
      <c r="M78" s="28">
        <v>0</v>
      </c>
      <c r="N78" s="28">
        <v>5000</v>
      </c>
      <c r="O78" s="376">
        <v>0</v>
      </c>
      <c r="P78" s="28">
        <v>70000</v>
      </c>
      <c r="Q78" s="376">
        <v>14</v>
      </c>
      <c r="R78" s="28">
        <v>70000</v>
      </c>
      <c r="S78" s="376">
        <v>14</v>
      </c>
      <c r="T78" s="27">
        <v>0</v>
      </c>
      <c r="U78" s="29">
        <v>0</v>
      </c>
      <c r="V78" s="27">
        <v>0</v>
      </c>
      <c r="W78" s="27">
        <v>0</v>
      </c>
      <c r="X78" s="27">
        <v>0</v>
      </c>
    </row>
    <row r="79" spans="2:24" ht="15.6">
      <c r="B79" t="str">
        <f t="shared" si="0"/>
        <v>AM762Audio Accessories</v>
      </c>
      <c r="C79" t="str">
        <f>VLOOKUP(F79,'Sls Rep Matrix'!I$7:N$428,6,FALSE)</f>
        <v>pana.com</v>
      </c>
      <c r="E79" s="11" t="s">
        <v>538</v>
      </c>
      <c r="F79" s="11" t="s">
        <v>1105</v>
      </c>
      <c r="G79" s="11" t="s">
        <v>1106</v>
      </c>
      <c r="H79" s="28">
        <v>149.97</v>
      </c>
      <c r="I79" s="28">
        <v>0</v>
      </c>
      <c r="J79" s="28">
        <v>0</v>
      </c>
      <c r="K79" s="28">
        <v>49.99</v>
      </c>
      <c r="L79" s="28">
        <v>0</v>
      </c>
      <c r="M79" s="28">
        <v>2181.98</v>
      </c>
      <c r="N79" s="28">
        <v>0</v>
      </c>
      <c r="O79" s="376"/>
      <c r="P79" s="28">
        <v>2231.9699999999998</v>
      </c>
      <c r="Q79" s="376"/>
      <c r="R79" s="28">
        <v>2231.9699999999998</v>
      </c>
      <c r="S79" s="376"/>
      <c r="T79" s="27">
        <v>0</v>
      </c>
      <c r="U79" s="27">
        <v>0</v>
      </c>
      <c r="V79" s="27">
        <v>0</v>
      </c>
      <c r="W79" s="27">
        <v>0</v>
      </c>
      <c r="X79" s="27">
        <v>0</v>
      </c>
    </row>
    <row r="80" spans="2:24" ht="15.6">
      <c r="B80" t="str">
        <f t="shared" si="0"/>
        <v>ZA116Audio Accessories</v>
      </c>
      <c r="C80" t="str">
        <f>VLOOKUP(F80,'Sls Rep Matrix'!I$7:N$428,6,FALSE)</f>
        <v>Inside Sales</v>
      </c>
      <c r="E80" s="11" t="s">
        <v>538</v>
      </c>
      <c r="F80" s="11" t="s">
        <v>618</v>
      </c>
      <c r="G80" s="11" t="s">
        <v>619</v>
      </c>
      <c r="H80" s="28">
        <v>2998.5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376"/>
      <c r="P80" s="28">
        <v>0</v>
      </c>
      <c r="Q80" s="376"/>
      <c r="R80" s="28">
        <v>0</v>
      </c>
      <c r="S80" s="376"/>
      <c r="T80" s="27">
        <v>0</v>
      </c>
      <c r="U80" s="27">
        <v>0</v>
      </c>
      <c r="V80" s="27">
        <v>0</v>
      </c>
      <c r="W80" s="27">
        <v>0</v>
      </c>
      <c r="X80" s="27">
        <v>0</v>
      </c>
    </row>
    <row r="81" spans="2:24" ht="15.6">
      <c r="B81" t="str">
        <f t="shared" si="0"/>
        <v>JE050Audio Accessories</v>
      </c>
      <c r="C81" t="str">
        <f>VLOOKUP(F81,'Sls Rep Matrix'!I$7:N$428,6,FALSE)</f>
        <v>Inside Sales</v>
      </c>
      <c r="E81" s="11" t="s">
        <v>538</v>
      </c>
      <c r="F81" s="11" t="s">
        <v>734</v>
      </c>
      <c r="G81" s="11" t="s">
        <v>735</v>
      </c>
      <c r="H81" s="28">
        <v>2016</v>
      </c>
      <c r="I81" s="28">
        <v>92</v>
      </c>
      <c r="J81" s="28">
        <v>0</v>
      </c>
      <c r="K81" s="28">
        <v>0</v>
      </c>
      <c r="L81" s="28">
        <v>0</v>
      </c>
      <c r="M81" s="28">
        <v>0</v>
      </c>
      <c r="N81" s="28">
        <v>1000</v>
      </c>
      <c r="O81" s="376">
        <v>0</v>
      </c>
      <c r="P81" s="28">
        <v>0</v>
      </c>
      <c r="Q81" s="376">
        <v>0</v>
      </c>
      <c r="R81" s="28">
        <v>92</v>
      </c>
      <c r="S81" s="376">
        <v>9.1999999999999998E-2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</row>
    <row r="82" spans="2:24" ht="15.6">
      <c r="B82" t="str">
        <f t="shared" si="0"/>
        <v>TA004Audio Accessories</v>
      </c>
      <c r="C82" t="str">
        <f>VLOOKUP(F82,'Sls Rep Matrix'!I$7:N$428,6,FALSE)</f>
        <v>National</v>
      </c>
      <c r="E82" s="11" t="s">
        <v>538</v>
      </c>
      <c r="F82" s="11" t="s">
        <v>884</v>
      </c>
      <c r="G82" s="11" t="s">
        <v>885</v>
      </c>
      <c r="H82" s="28">
        <v>0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376"/>
      <c r="P82" s="28">
        <v>0</v>
      </c>
      <c r="Q82" s="376"/>
      <c r="R82" s="28">
        <v>0</v>
      </c>
      <c r="S82" s="376"/>
      <c r="T82" s="27">
        <v>0</v>
      </c>
      <c r="U82" s="27">
        <v>0</v>
      </c>
      <c r="V82" s="27">
        <v>0</v>
      </c>
      <c r="W82" s="27">
        <v>0</v>
      </c>
      <c r="X82" s="27">
        <v>0</v>
      </c>
    </row>
    <row r="83" spans="2:24" ht="15.6">
      <c r="B83" t="str">
        <f t="shared" si="0"/>
        <v>BE500Audio Accessories</v>
      </c>
      <c r="C83" t="str">
        <f>VLOOKUP(F83,'Sls Rep Matrix'!I$7:N$428,6,FALSE)</f>
        <v>National</v>
      </c>
      <c r="E83" s="11" t="s">
        <v>538</v>
      </c>
      <c r="F83" s="11" t="s">
        <v>866</v>
      </c>
      <c r="G83" s="11" t="s">
        <v>867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376"/>
      <c r="P83" s="28">
        <v>0</v>
      </c>
      <c r="Q83" s="376"/>
      <c r="R83" s="28">
        <v>0</v>
      </c>
      <c r="S83" s="376"/>
      <c r="T83" s="27">
        <v>0</v>
      </c>
      <c r="U83" s="27">
        <v>0</v>
      </c>
      <c r="V83" s="27">
        <v>0</v>
      </c>
      <c r="W83" s="27">
        <v>0</v>
      </c>
      <c r="X83" s="27">
        <v>0</v>
      </c>
    </row>
    <row r="84" spans="2:24" ht="15.6">
      <c r="B84" t="str">
        <f t="shared" si="0"/>
        <v>UR001Audio Accessories</v>
      </c>
      <c r="C84" t="str">
        <f>VLOOKUP(F84,'Sls Rep Matrix'!I$7:N$428,6,FALSE)</f>
        <v>Inside Sales</v>
      </c>
      <c r="E84" s="11" t="s">
        <v>538</v>
      </c>
      <c r="F84" s="11" t="s">
        <v>998</v>
      </c>
      <c r="G84" s="11" t="s">
        <v>999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376"/>
      <c r="P84" s="28">
        <v>0</v>
      </c>
      <c r="Q84" s="376"/>
      <c r="R84" s="28">
        <v>0</v>
      </c>
      <c r="S84" s="376"/>
      <c r="T84" s="27">
        <v>0</v>
      </c>
      <c r="U84" s="27">
        <v>0</v>
      </c>
      <c r="V84" s="27">
        <v>0</v>
      </c>
      <c r="W84" s="27">
        <v>0</v>
      </c>
      <c r="X84" s="27">
        <v>0</v>
      </c>
    </row>
    <row r="85" spans="2:24" ht="15.6">
      <c r="B85" t="str">
        <f t="shared" si="0"/>
        <v>MI680Comm Devices</v>
      </c>
      <c r="C85" t="str">
        <f>VLOOKUP(F85,'Sls Rep Matrix'!I$7:N$428,6,FALSE)</f>
        <v>Inside Sales</v>
      </c>
      <c r="E85" s="11" t="s">
        <v>532</v>
      </c>
      <c r="F85" s="11" t="s">
        <v>712</v>
      </c>
      <c r="G85" s="11" t="s">
        <v>713</v>
      </c>
      <c r="H85" s="28">
        <v>762.36</v>
      </c>
      <c r="I85" s="28">
        <v>0</v>
      </c>
      <c r="J85" s="28">
        <v>0</v>
      </c>
      <c r="K85" s="28">
        <v>661.5</v>
      </c>
      <c r="L85" s="28">
        <v>5528.25</v>
      </c>
      <c r="M85" s="28">
        <v>4997.1899999999996</v>
      </c>
      <c r="N85" s="28">
        <v>15000</v>
      </c>
      <c r="O85" s="376">
        <v>0.333146</v>
      </c>
      <c r="P85" s="28">
        <v>11186.94</v>
      </c>
      <c r="Q85" s="376">
        <v>0.74579600000000001</v>
      </c>
      <c r="R85" s="28">
        <v>11186.94</v>
      </c>
      <c r="S85" s="376">
        <v>0.74579600000000001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</row>
    <row r="86" spans="2:24" ht="15.6">
      <c r="B86" t="str">
        <f t="shared" si="0"/>
        <v>BJ005Comm Devices</v>
      </c>
      <c r="C86" t="str">
        <f>VLOOKUP(F86,'Sls Rep Matrix'!I$7:N$428,6,FALSE)</f>
        <v>National</v>
      </c>
      <c r="E86" s="11" t="s">
        <v>532</v>
      </c>
      <c r="F86" s="11" t="s">
        <v>557</v>
      </c>
      <c r="G86" s="11" t="s">
        <v>828</v>
      </c>
      <c r="H86" s="28">
        <v>0</v>
      </c>
      <c r="I86" s="28">
        <v>0</v>
      </c>
      <c r="J86" s="28">
        <v>8102.4</v>
      </c>
      <c r="K86" s="28">
        <v>132625.44</v>
      </c>
      <c r="L86" s="28">
        <v>111495.36</v>
      </c>
      <c r="M86" s="28">
        <v>298193.8</v>
      </c>
      <c r="N86" s="28">
        <v>576000</v>
      </c>
      <c r="O86" s="376">
        <v>0.51769756944400003</v>
      </c>
      <c r="P86" s="28">
        <v>542314.6</v>
      </c>
      <c r="Q86" s="376">
        <v>0.94151840277700005</v>
      </c>
      <c r="R86" s="28">
        <v>550417</v>
      </c>
      <c r="S86" s="376">
        <v>0.95558506944400001</v>
      </c>
      <c r="T86" s="27">
        <v>137410.56</v>
      </c>
      <c r="U86" s="27">
        <v>121885.44</v>
      </c>
      <c r="V86" s="27">
        <v>0</v>
      </c>
      <c r="W86" s="27">
        <v>0</v>
      </c>
      <c r="X86" s="27">
        <v>0</v>
      </c>
    </row>
    <row r="87" spans="2:24" ht="15.6">
      <c r="B87" t="str">
        <f t="shared" ref="B87:B150" si="1">CONCATENATE(F87,E87)</f>
        <v>JE050Comm Devices</v>
      </c>
      <c r="C87" t="str">
        <f>VLOOKUP(F87,'Sls Rep Matrix'!I$7:N$428,6,FALSE)</f>
        <v>Inside Sales</v>
      </c>
      <c r="E87" s="11" t="s">
        <v>532</v>
      </c>
      <c r="F87" s="11" t="s">
        <v>734</v>
      </c>
      <c r="G87" s="11" t="s">
        <v>735</v>
      </c>
      <c r="H87" s="28">
        <v>10988.88</v>
      </c>
      <c r="I87" s="28">
        <v>0</v>
      </c>
      <c r="J87" s="28">
        <v>0</v>
      </c>
      <c r="K87" s="28">
        <v>2167.35</v>
      </c>
      <c r="L87" s="28">
        <v>6848.82</v>
      </c>
      <c r="M87" s="28">
        <v>36639.199999999997</v>
      </c>
      <c r="N87" s="28">
        <v>62000</v>
      </c>
      <c r="O87" s="376">
        <v>0.59095483870900001</v>
      </c>
      <c r="P87" s="28">
        <v>45655.37</v>
      </c>
      <c r="Q87" s="376">
        <v>0.73637693548299998</v>
      </c>
      <c r="R87" s="28">
        <v>45655.37</v>
      </c>
      <c r="S87" s="376">
        <v>0.73637693548299998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</row>
    <row r="88" spans="2:24" ht="15.6">
      <c r="B88" t="str">
        <f t="shared" si="1"/>
        <v>CA020Comm Devices</v>
      </c>
      <c r="C88" t="str">
        <f>VLOOKUP(F88,'Sls Rep Matrix'!I$7:N$428,6,FALSE)</f>
        <v>Inside Sales</v>
      </c>
      <c r="E88" s="11" t="s">
        <v>532</v>
      </c>
      <c r="F88" s="11" t="s">
        <v>820</v>
      </c>
      <c r="G88" s="11" t="s">
        <v>821</v>
      </c>
      <c r="H88" s="28">
        <v>4792.47</v>
      </c>
      <c r="I88" s="28">
        <v>57.9</v>
      </c>
      <c r="J88" s="28">
        <v>367.56</v>
      </c>
      <c r="K88" s="28">
        <v>0</v>
      </c>
      <c r="L88" s="28">
        <v>3469.44</v>
      </c>
      <c r="M88" s="28">
        <v>13314.67</v>
      </c>
      <c r="N88" s="28">
        <v>8000</v>
      </c>
      <c r="O88" s="376">
        <v>1.6643337499999999</v>
      </c>
      <c r="P88" s="28">
        <v>16784.11</v>
      </c>
      <c r="Q88" s="376">
        <v>2.0980137499999998</v>
      </c>
      <c r="R88" s="28">
        <v>17209.57</v>
      </c>
      <c r="S88" s="376">
        <v>2.1511962499999999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</row>
    <row r="89" spans="2:24" ht="15.6">
      <c r="B89" t="str">
        <f t="shared" si="1"/>
        <v>MA422Comm Devices</v>
      </c>
      <c r="C89" t="str">
        <f>VLOOKUP(F89,'Sls Rep Matrix'!I$7:N$428,6,FALSE)</f>
        <v>Inside Sales</v>
      </c>
      <c r="E89" s="11" t="s">
        <v>532</v>
      </c>
      <c r="F89" s="11" t="s">
        <v>716</v>
      </c>
      <c r="G89" s="11" t="s">
        <v>717</v>
      </c>
      <c r="H89" s="28">
        <v>18606.900000000001</v>
      </c>
      <c r="I89" s="28">
        <v>2736.66</v>
      </c>
      <c r="J89" s="28">
        <v>0</v>
      </c>
      <c r="K89" s="28">
        <v>0</v>
      </c>
      <c r="L89" s="28">
        <v>20994.63</v>
      </c>
      <c r="M89" s="28">
        <v>19848.12</v>
      </c>
      <c r="N89" s="28">
        <v>14000</v>
      </c>
      <c r="O89" s="376">
        <v>1.417722857142</v>
      </c>
      <c r="P89" s="28">
        <v>40842.75</v>
      </c>
      <c r="Q89" s="376">
        <v>2.9173392857140001</v>
      </c>
      <c r="R89" s="28">
        <v>43579.41</v>
      </c>
      <c r="S89" s="376">
        <v>3.1128149999999999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</row>
    <row r="90" spans="2:24" ht="15.6">
      <c r="B90" t="str">
        <f t="shared" si="1"/>
        <v>MI690Comm Devices</v>
      </c>
      <c r="C90" t="str">
        <f>VLOOKUP(F90,'Sls Rep Matrix'!I$7:N$428,6,FALSE)</f>
        <v>Inside Sales</v>
      </c>
      <c r="E90" s="11" t="s">
        <v>532</v>
      </c>
      <c r="F90" s="11" t="s">
        <v>710</v>
      </c>
      <c r="G90" s="11" t="s">
        <v>711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376"/>
      <c r="P90" s="28">
        <v>0</v>
      </c>
      <c r="Q90" s="376"/>
      <c r="R90" s="28">
        <v>0</v>
      </c>
      <c r="S90" s="376"/>
      <c r="T90" s="27">
        <v>0</v>
      </c>
      <c r="U90" s="27">
        <v>0</v>
      </c>
      <c r="V90" s="27">
        <v>0</v>
      </c>
      <c r="W90" s="27">
        <v>0</v>
      </c>
      <c r="X90" s="27">
        <v>0</v>
      </c>
    </row>
    <row r="91" spans="2:24" ht="15.6">
      <c r="B91" t="str">
        <f t="shared" si="1"/>
        <v>TE165Comm Devices</v>
      </c>
      <c r="C91" t="str">
        <f>VLOOKUP(F91,'Sls Rep Matrix'!I$7:N$428,6,FALSE)</f>
        <v>National</v>
      </c>
      <c r="E91" s="11" t="s">
        <v>532</v>
      </c>
      <c r="F91" s="11" t="s">
        <v>581</v>
      </c>
      <c r="G91" s="11" t="s">
        <v>641</v>
      </c>
      <c r="H91" s="28">
        <v>108434.81</v>
      </c>
      <c r="I91" s="28">
        <v>509901.99</v>
      </c>
      <c r="J91" s="28">
        <v>0</v>
      </c>
      <c r="K91" s="28">
        <v>1608</v>
      </c>
      <c r="L91" s="28">
        <v>69952.31</v>
      </c>
      <c r="M91" s="28">
        <v>87123.94</v>
      </c>
      <c r="N91" s="28">
        <v>450000</v>
      </c>
      <c r="O91" s="376">
        <v>0.19360875555500001</v>
      </c>
      <c r="P91" s="28">
        <v>158684.25</v>
      </c>
      <c r="Q91" s="376">
        <v>0.35263166666599999</v>
      </c>
      <c r="R91" s="28">
        <v>668586.23999999999</v>
      </c>
      <c r="S91" s="376">
        <v>1.4857472</v>
      </c>
      <c r="T91" s="27">
        <v>0</v>
      </c>
      <c r="U91" s="27">
        <v>304070.25</v>
      </c>
      <c r="V91" s="27">
        <v>0</v>
      </c>
      <c r="W91" s="27">
        <v>0</v>
      </c>
      <c r="X91" s="27">
        <v>0</v>
      </c>
    </row>
    <row r="92" spans="2:24" ht="15.6">
      <c r="B92" t="str">
        <f t="shared" si="1"/>
        <v>EN171Comm Devices</v>
      </c>
      <c r="C92" t="str">
        <f>VLOOKUP(F92,'Sls Rep Matrix'!I$7:N$428,6,FALSE)</f>
        <v>Inside Sales</v>
      </c>
      <c r="E92" s="11" t="s">
        <v>532</v>
      </c>
      <c r="F92" s="11" t="s">
        <v>780</v>
      </c>
      <c r="G92" s="11" t="s">
        <v>781</v>
      </c>
      <c r="H92" s="28">
        <v>10252.120000000001</v>
      </c>
      <c r="I92" s="28">
        <v>4228.29</v>
      </c>
      <c r="J92" s="28">
        <v>0</v>
      </c>
      <c r="K92" s="28">
        <v>0</v>
      </c>
      <c r="L92" s="28">
        <v>450.86</v>
      </c>
      <c r="M92" s="28">
        <v>11201.55</v>
      </c>
      <c r="N92" s="28">
        <v>5000</v>
      </c>
      <c r="O92" s="376">
        <v>2.24031</v>
      </c>
      <c r="P92" s="28">
        <v>11652.41</v>
      </c>
      <c r="Q92" s="376">
        <v>2.3304819999999999</v>
      </c>
      <c r="R92" s="28">
        <v>15880.7</v>
      </c>
      <c r="S92" s="376">
        <v>3.1761400000000002</v>
      </c>
      <c r="T92" s="27">
        <v>0</v>
      </c>
      <c r="U92" s="27">
        <v>6028.88</v>
      </c>
      <c r="V92" s="27">
        <v>0</v>
      </c>
      <c r="W92" s="27">
        <v>0</v>
      </c>
      <c r="X92" s="27">
        <v>0</v>
      </c>
    </row>
    <row r="93" spans="2:24" ht="15.6">
      <c r="B93" t="str">
        <f t="shared" si="1"/>
        <v>AD230Comm Devices</v>
      </c>
      <c r="C93" t="str">
        <f>VLOOKUP(F93,'Sls Rep Matrix'!I$7:N$428,6,FALSE)</f>
        <v>Regional</v>
      </c>
      <c r="E93" s="11" t="s">
        <v>532</v>
      </c>
      <c r="F93" s="11" t="s">
        <v>550</v>
      </c>
      <c r="G93" s="11" t="s">
        <v>855</v>
      </c>
      <c r="H93" s="28">
        <v>11764.98</v>
      </c>
      <c r="I93" s="28">
        <v>0</v>
      </c>
      <c r="J93" s="28">
        <v>0</v>
      </c>
      <c r="K93" s="28">
        <v>0</v>
      </c>
      <c r="L93" s="28">
        <v>16471.96</v>
      </c>
      <c r="M93" s="28">
        <v>50351.13</v>
      </c>
      <c r="N93" s="28">
        <v>29000</v>
      </c>
      <c r="O93" s="376">
        <v>1.7362458620679999</v>
      </c>
      <c r="P93" s="28">
        <v>66823.09</v>
      </c>
      <c r="Q93" s="376">
        <v>2.304244482758</v>
      </c>
      <c r="R93" s="28">
        <v>66823.09</v>
      </c>
      <c r="S93" s="376">
        <v>2.304244482758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</row>
    <row r="94" spans="2:24" ht="15.6">
      <c r="B94" t="str">
        <f t="shared" si="1"/>
        <v>CA080Comm Devices</v>
      </c>
      <c r="C94" t="str">
        <f>VLOOKUP(F94,'Sls Rep Matrix'!I$7:N$428,6,FALSE)</f>
        <v>Inside Sales</v>
      </c>
      <c r="E94" s="11" t="s">
        <v>532</v>
      </c>
      <c r="F94" s="11" t="s">
        <v>817</v>
      </c>
      <c r="G94" s="11" t="s">
        <v>818</v>
      </c>
      <c r="H94" s="28">
        <v>444.75</v>
      </c>
      <c r="I94" s="28">
        <v>0</v>
      </c>
      <c r="J94" s="28">
        <v>0</v>
      </c>
      <c r="K94" s="28">
        <v>0</v>
      </c>
      <c r="L94" s="28">
        <v>286.08</v>
      </c>
      <c r="M94" s="28">
        <v>6121.89</v>
      </c>
      <c r="N94" s="28">
        <v>0</v>
      </c>
      <c r="O94" s="376"/>
      <c r="P94" s="28">
        <v>6407.97</v>
      </c>
      <c r="Q94" s="376"/>
      <c r="R94" s="28">
        <v>6407.97</v>
      </c>
      <c r="S94" s="376"/>
      <c r="T94" s="27">
        <v>0</v>
      </c>
      <c r="U94" s="27">
        <v>0</v>
      </c>
      <c r="V94" s="27">
        <v>0</v>
      </c>
      <c r="W94" s="27">
        <v>0</v>
      </c>
      <c r="X94" s="27">
        <v>0</v>
      </c>
    </row>
    <row r="95" spans="2:24" ht="15.6">
      <c r="B95" t="str">
        <f t="shared" si="1"/>
        <v>FO080Comm Devices</v>
      </c>
      <c r="C95" t="str">
        <f>VLOOKUP(F95,'Sls Rep Matrix'!I$7:N$428,6,FALSE)</f>
        <v>Regional</v>
      </c>
      <c r="E95" s="11" t="s">
        <v>532</v>
      </c>
      <c r="F95" s="11" t="s">
        <v>564</v>
      </c>
      <c r="G95" s="11" t="s">
        <v>565</v>
      </c>
      <c r="H95" s="28">
        <v>7908.6</v>
      </c>
      <c r="I95" s="28">
        <v>0</v>
      </c>
      <c r="J95" s="28">
        <v>0</v>
      </c>
      <c r="K95" s="28">
        <v>372.6</v>
      </c>
      <c r="L95" s="28">
        <v>1225.8</v>
      </c>
      <c r="M95" s="28">
        <v>22516.76</v>
      </c>
      <c r="N95" s="28">
        <v>24000</v>
      </c>
      <c r="O95" s="376">
        <v>0.93819833333299996</v>
      </c>
      <c r="P95" s="28">
        <v>24115.16</v>
      </c>
      <c r="Q95" s="376">
        <v>1.0047983333329999</v>
      </c>
      <c r="R95" s="28">
        <v>24115.16</v>
      </c>
      <c r="S95" s="376">
        <v>1.0047983333329999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</row>
    <row r="96" spans="2:24" ht="15.6">
      <c r="B96" t="str">
        <f t="shared" si="1"/>
        <v>TA001Comm Devices</v>
      </c>
      <c r="C96" t="str">
        <f>VLOOKUP(F96,'Sls Rep Matrix'!I$7:N$428,6,FALSE)</f>
        <v>National</v>
      </c>
      <c r="E96" s="11" t="s">
        <v>532</v>
      </c>
      <c r="F96" s="11" t="s">
        <v>580</v>
      </c>
      <c r="G96" s="11" t="s">
        <v>642</v>
      </c>
      <c r="H96" s="28">
        <v>0</v>
      </c>
      <c r="I96" s="28">
        <v>0</v>
      </c>
      <c r="J96" s="28">
        <v>0</v>
      </c>
      <c r="K96" s="28">
        <v>743.64</v>
      </c>
      <c r="L96" s="28">
        <v>5205.4799999999996</v>
      </c>
      <c r="M96" s="28">
        <v>796388.29</v>
      </c>
      <c r="N96" s="28">
        <v>506000</v>
      </c>
      <c r="O96" s="376">
        <v>1.5738899011850001</v>
      </c>
      <c r="P96" s="28">
        <v>802337.41</v>
      </c>
      <c r="Q96" s="376">
        <v>1.5856470553349999</v>
      </c>
      <c r="R96" s="28">
        <v>802337.41</v>
      </c>
      <c r="S96" s="376">
        <v>1.5856470553349999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</row>
    <row r="97" spans="2:24" ht="15.6">
      <c r="B97" t="str">
        <f t="shared" si="1"/>
        <v>HS070Comm Devices</v>
      </c>
      <c r="C97" t="str">
        <f>VLOOKUP(F97,'Sls Rep Matrix'!I$7:N$428,6,FALSE)</f>
        <v>National</v>
      </c>
      <c r="E97" s="11" t="s">
        <v>532</v>
      </c>
      <c r="F97" s="11" t="s">
        <v>746</v>
      </c>
      <c r="G97" s="11" t="s">
        <v>747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376"/>
      <c r="P97" s="28">
        <v>0</v>
      </c>
      <c r="Q97" s="376"/>
      <c r="R97" s="28">
        <v>0</v>
      </c>
      <c r="S97" s="376"/>
      <c r="T97" s="27">
        <v>0</v>
      </c>
      <c r="U97" s="27">
        <v>0</v>
      </c>
      <c r="V97" s="27">
        <v>0</v>
      </c>
      <c r="W97" s="27">
        <v>0</v>
      </c>
      <c r="X97" s="27">
        <v>0</v>
      </c>
    </row>
    <row r="98" spans="2:24" ht="15.6">
      <c r="B98" t="str">
        <f t="shared" si="1"/>
        <v>HA052Comm Devices</v>
      </c>
      <c r="C98" t="str">
        <f>VLOOKUP(F98,'Sls Rep Matrix'!I$7:N$428,6,FALSE)</f>
        <v>National</v>
      </c>
      <c r="E98" s="11" t="s">
        <v>532</v>
      </c>
      <c r="F98" s="11" t="s">
        <v>1097</v>
      </c>
      <c r="G98" s="11" t="s">
        <v>1098</v>
      </c>
      <c r="H98" s="28">
        <v>45120</v>
      </c>
      <c r="I98" s="28">
        <v>36960</v>
      </c>
      <c r="J98" s="28">
        <v>0</v>
      </c>
      <c r="K98" s="28">
        <v>13440</v>
      </c>
      <c r="L98" s="28">
        <v>0</v>
      </c>
      <c r="M98" s="28">
        <v>11059</v>
      </c>
      <c r="N98" s="28">
        <v>58000</v>
      </c>
      <c r="O98" s="376">
        <v>0.19067241379300001</v>
      </c>
      <c r="P98" s="28">
        <v>24499</v>
      </c>
      <c r="Q98" s="376">
        <v>0.42239655172399998</v>
      </c>
      <c r="R98" s="28">
        <v>61459</v>
      </c>
      <c r="S98" s="376">
        <v>1.0596379310340001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</row>
    <row r="99" spans="2:24" ht="15.6">
      <c r="B99" t="str">
        <f t="shared" si="1"/>
        <v>SP080Comm Devices</v>
      </c>
      <c r="C99" t="str">
        <f>VLOOKUP(F99,'Sls Rep Matrix'!I$7:N$428,6,FALSE)</f>
        <v>Inside Sales</v>
      </c>
      <c r="E99" s="11" t="s">
        <v>532</v>
      </c>
      <c r="F99" s="11" t="s">
        <v>646</v>
      </c>
      <c r="G99" s="11" t="s">
        <v>647</v>
      </c>
      <c r="H99" s="28">
        <v>2356.86</v>
      </c>
      <c r="I99" s="28">
        <v>0</v>
      </c>
      <c r="J99" s="28">
        <v>0</v>
      </c>
      <c r="K99" s="28">
        <v>321.60000000000002</v>
      </c>
      <c r="L99" s="28">
        <v>2959.77</v>
      </c>
      <c r="M99" s="28">
        <v>3889.05</v>
      </c>
      <c r="N99" s="28">
        <v>8000</v>
      </c>
      <c r="O99" s="376">
        <v>0.48613125000000001</v>
      </c>
      <c r="P99" s="28">
        <v>7170.42</v>
      </c>
      <c r="Q99" s="376">
        <v>0.8963025</v>
      </c>
      <c r="R99" s="28">
        <v>7170.42</v>
      </c>
      <c r="S99" s="376">
        <v>0.8963025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</row>
    <row r="100" spans="2:24" ht="15.6">
      <c r="B100" t="str">
        <f t="shared" si="1"/>
        <v>#Comm Devices</v>
      </c>
      <c r="C100" t="e">
        <f>VLOOKUP(F100,'Sls Rep Matrix'!I$7:N$428,6,FALSE)</f>
        <v>#N/A</v>
      </c>
      <c r="E100" s="11" t="s">
        <v>532</v>
      </c>
      <c r="F100" s="11" t="s">
        <v>1075</v>
      </c>
      <c r="G100" s="11" t="s">
        <v>2400</v>
      </c>
      <c r="H100" s="28">
        <v>0</v>
      </c>
      <c r="I100" s="28">
        <v>29.95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376"/>
      <c r="P100" s="28">
        <v>0</v>
      </c>
      <c r="Q100" s="376"/>
      <c r="R100" s="28">
        <v>29.95</v>
      </c>
      <c r="S100" s="376"/>
      <c r="T100" s="27">
        <v>0</v>
      </c>
      <c r="U100" s="27">
        <v>0</v>
      </c>
      <c r="V100" s="27">
        <v>0</v>
      </c>
      <c r="W100" s="27">
        <v>0</v>
      </c>
      <c r="X100" s="27">
        <v>0</v>
      </c>
    </row>
    <row r="101" spans="2:24" ht="15.6">
      <c r="B101" t="str">
        <f t="shared" si="1"/>
        <v>ME170Comm Devices</v>
      </c>
      <c r="C101" t="str">
        <f>VLOOKUP(F101,'Sls Rep Matrix'!I$7:N$428,6,FALSE)</f>
        <v>Regional</v>
      </c>
      <c r="E101" s="11" t="s">
        <v>532</v>
      </c>
      <c r="F101" s="11" t="s">
        <v>714</v>
      </c>
      <c r="G101" s="11" t="s">
        <v>715</v>
      </c>
      <c r="H101" s="28">
        <v>0</v>
      </c>
      <c r="I101" s="28">
        <v>0</v>
      </c>
      <c r="J101" s="28">
        <v>0</v>
      </c>
      <c r="K101" s="28">
        <v>3290.31</v>
      </c>
      <c r="L101" s="28">
        <v>2225.37</v>
      </c>
      <c r="M101" s="28">
        <v>56258.16</v>
      </c>
      <c r="N101" s="28">
        <v>52000</v>
      </c>
      <c r="O101" s="376">
        <v>1.081887692307</v>
      </c>
      <c r="P101" s="28">
        <v>61773.84</v>
      </c>
      <c r="Q101" s="376">
        <v>1.1879584615380001</v>
      </c>
      <c r="R101" s="28">
        <v>61773.84</v>
      </c>
      <c r="S101" s="376">
        <v>1.1879584615380001</v>
      </c>
      <c r="T101" s="27">
        <v>837.6</v>
      </c>
      <c r="U101" s="27">
        <v>3100.83</v>
      </c>
      <c r="V101" s="27">
        <v>0</v>
      </c>
      <c r="W101" s="27">
        <v>0</v>
      </c>
      <c r="X101" s="27">
        <v>0</v>
      </c>
    </row>
    <row r="102" spans="2:24" ht="15.6">
      <c r="B102" t="str">
        <f t="shared" si="1"/>
        <v>BE121Comm Devices</v>
      </c>
      <c r="C102" t="str">
        <f>VLOOKUP(F102,'Sls Rep Matrix'!I$7:N$428,6,FALSE)</f>
        <v>National</v>
      </c>
      <c r="E102" s="11" t="s">
        <v>532</v>
      </c>
      <c r="F102" s="11" t="s">
        <v>552</v>
      </c>
      <c r="G102" s="11" t="s">
        <v>553</v>
      </c>
      <c r="H102" s="28">
        <v>0</v>
      </c>
      <c r="I102" s="28">
        <v>33845.760000000002</v>
      </c>
      <c r="J102" s="28">
        <v>0</v>
      </c>
      <c r="K102" s="28">
        <v>338055.54</v>
      </c>
      <c r="L102" s="28">
        <v>341143.55</v>
      </c>
      <c r="M102" s="28">
        <v>890169.18</v>
      </c>
      <c r="N102" s="28">
        <v>1753000</v>
      </c>
      <c r="O102" s="376">
        <v>0.50779759269799996</v>
      </c>
      <c r="P102" s="28">
        <v>1569368.27</v>
      </c>
      <c r="Q102" s="376">
        <v>0.89524715915499997</v>
      </c>
      <c r="R102" s="28">
        <v>1603214.03</v>
      </c>
      <c r="S102" s="376">
        <v>0.91455449515099996</v>
      </c>
      <c r="T102" s="27">
        <v>0</v>
      </c>
      <c r="U102" s="27">
        <v>0</v>
      </c>
      <c r="V102" s="27">
        <v>0</v>
      </c>
      <c r="W102" s="27">
        <v>151878.76</v>
      </c>
      <c r="X102" s="27">
        <v>0</v>
      </c>
    </row>
    <row r="103" spans="2:24" ht="15.6">
      <c r="B103" t="str">
        <f t="shared" si="1"/>
        <v>DE635Comm Devices</v>
      </c>
      <c r="C103" t="str">
        <f>VLOOKUP(F103,'Sls Rep Matrix'!I$7:N$428,6,FALSE)</f>
        <v>Inside Sales</v>
      </c>
      <c r="E103" s="11" t="s">
        <v>532</v>
      </c>
      <c r="F103" s="11" t="s">
        <v>798</v>
      </c>
      <c r="G103" s="11" t="s">
        <v>799</v>
      </c>
      <c r="H103" s="28">
        <v>285.83999999999997</v>
      </c>
      <c r="I103" s="28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376"/>
      <c r="P103" s="28">
        <v>0</v>
      </c>
      <c r="Q103" s="376"/>
      <c r="R103" s="28">
        <v>0</v>
      </c>
      <c r="S103" s="376"/>
      <c r="T103" s="27">
        <v>0</v>
      </c>
      <c r="U103" s="27">
        <v>0</v>
      </c>
      <c r="V103" s="27">
        <v>0</v>
      </c>
      <c r="W103" s="27">
        <v>0</v>
      </c>
      <c r="X103" s="27">
        <v>0</v>
      </c>
    </row>
    <row r="104" spans="2:24" ht="15.6">
      <c r="B104" t="str">
        <f t="shared" si="1"/>
        <v>PE265Comm Devices</v>
      </c>
      <c r="C104" t="str">
        <f>VLOOKUP(F104,'Sls Rep Matrix'!I$7:N$428,6,FALSE)</f>
        <v>Inside Sales</v>
      </c>
      <c r="E104" s="11" t="s">
        <v>532</v>
      </c>
      <c r="F104" s="11" t="s">
        <v>682</v>
      </c>
      <c r="G104" s="11" t="s">
        <v>683</v>
      </c>
      <c r="H104" s="28">
        <v>21296.7</v>
      </c>
      <c r="I104" s="28">
        <v>0</v>
      </c>
      <c r="J104" s="28">
        <v>14610.54</v>
      </c>
      <c r="K104" s="28">
        <v>0</v>
      </c>
      <c r="L104" s="28">
        <v>7440.9</v>
      </c>
      <c r="M104" s="28">
        <v>6079.6</v>
      </c>
      <c r="N104" s="28">
        <v>76000</v>
      </c>
      <c r="O104" s="376">
        <v>7.9994736841999994E-2</v>
      </c>
      <c r="P104" s="28">
        <v>13520.5</v>
      </c>
      <c r="Q104" s="376">
        <v>0.17790131578900001</v>
      </c>
      <c r="R104" s="28">
        <v>28131.040000000001</v>
      </c>
      <c r="S104" s="376">
        <v>0.37014526315700003</v>
      </c>
      <c r="T104" s="27">
        <v>22269.51</v>
      </c>
      <c r="U104" s="29">
        <v>1997.28</v>
      </c>
      <c r="V104" s="27">
        <v>0</v>
      </c>
      <c r="W104" s="27">
        <v>2733.42</v>
      </c>
      <c r="X104" s="27">
        <v>0</v>
      </c>
    </row>
    <row r="105" spans="2:24" ht="15.6">
      <c r="B105" t="str">
        <f t="shared" si="1"/>
        <v>MA040Comm Devices</v>
      </c>
      <c r="C105" t="str">
        <f>VLOOKUP(F105,'Sls Rep Matrix'!I$7:N$428,6,FALSE)</f>
        <v>National</v>
      </c>
      <c r="E105" s="11" t="s">
        <v>532</v>
      </c>
      <c r="F105" s="11" t="s">
        <v>916</v>
      </c>
      <c r="G105" s="11" t="s">
        <v>917</v>
      </c>
      <c r="H105" s="28">
        <v>0</v>
      </c>
      <c r="I105" s="28">
        <v>0</v>
      </c>
      <c r="J105" s="28">
        <v>0</v>
      </c>
      <c r="K105" s="28">
        <v>0</v>
      </c>
      <c r="L105" s="28">
        <v>0</v>
      </c>
      <c r="M105" s="28">
        <v>0</v>
      </c>
      <c r="N105" s="28">
        <v>0</v>
      </c>
      <c r="O105" s="376"/>
      <c r="P105" s="28">
        <v>0</v>
      </c>
      <c r="Q105" s="376"/>
      <c r="R105" s="28">
        <v>0</v>
      </c>
      <c r="S105" s="376"/>
      <c r="T105" s="27">
        <v>0</v>
      </c>
      <c r="U105" s="27">
        <v>0</v>
      </c>
      <c r="V105" s="27">
        <v>0</v>
      </c>
      <c r="W105" s="27">
        <v>0</v>
      </c>
      <c r="X105" s="27">
        <v>0</v>
      </c>
    </row>
    <row r="106" spans="2:24" ht="15.6">
      <c r="B106" t="str">
        <f t="shared" si="1"/>
        <v>S1410Comm Devices</v>
      </c>
      <c r="C106" t="e">
        <f>VLOOKUP(F106,'Sls Rep Matrix'!I$7:N$428,6,FALSE)</f>
        <v>#N/A</v>
      </c>
      <c r="E106" s="11" t="s">
        <v>532</v>
      </c>
      <c r="F106" s="11" t="s">
        <v>2510</v>
      </c>
      <c r="G106" s="11" t="s">
        <v>2511</v>
      </c>
      <c r="H106" s="28">
        <v>124.75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376"/>
      <c r="P106" s="28">
        <v>0</v>
      </c>
      <c r="Q106" s="376"/>
      <c r="R106" s="28">
        <v>0</v>
      </c>
      <c r="S106" s="376"/>
      <c r="T106" s="27">
        <v>0</v>
      </c>
      <c r="U106" s="27">
        <v>0</v>
      </c>
      <c r="V106" s="27">
        <v>0</v>
      </c>
      <c r="W106" s="27">
        <v>0</v>
      </c>
      <c r="X106" s="27">
        <v>0</v>
      </c>
    </row>
    <row r="107" spans="2:24" ht="15.6">
      <c r="B107" t="str">
        <f t="shared" si="1"/>
        <v>NE040Comm Devices</v>
      </c>
      <c r="C107" t="str">
        <f>VLOOKUP(F107,'Sls Rep Matrix'!I$7:N$428,6,FALSE)</f>
        <v>National</v>
      </c>
      <c r="E107" s="11" t="s">
        <v>532</v>
      </c>
      <c r="F107" s="11" t="s">
        <v>700</v>
      </c>
      <c r="G107" s="11" t="s">
        <v>701</v>
      </c>
      <c r="H107" s="28">
        <v>137.4</v>
      </c>
      <c r="I107" s="28">
        <v>0</v>
      </c>
      <c r="J107" s="28">
        <v>0</v>
      </c>
      <c r="K107" s="28">
        <v>0</v>
      </c>
      <c r="L107" s="28">
        <v>1952.1</v>
      </c>
      <c r="M107" s="28">
        <v>5899.8</v>
      </c>
      <c r="N107" s="28">
        <v>8000</v>
      </c>
      <c r="O107" s="376">
        <v>0.73747499999999999</v>
      </c>
      <c r="P107" s="28">
        <v>7851.9</v>
      </c>
      <c r="Q107" s="376">
        <v>0.98148749999999996</v>
      </c>
      <c r="R107" s="28">
        <v>7851.9</v>
      </c>
      <c r="S107" s="376">
        <v>0.98148749999999996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</row>
    <row r="108" spans="2:24" ht="15.6">
      <c r="B108" t="str">
        <f t="shared" si="1"/>
        <v>RB005Comm Devices</v>
      </c>
      <c r="C108" t="str">
        <f>VLOOKUP(F108,'Sls Rep Matrix'!I$7:N$428,6,FALSE)</f>
        <v>Inside Sales</v>
      </c>
      <c r="E108" s="11" t="s">
        <v>532</v>
      </c>
      <c r="F108" s="11" t="s">
        <v>668</v>
      </c>
      <c r="G108" s="11" t="s">
        <v>669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-143.04</v>
      </c>
      <c r="N108" s="28">
        <v>0</v>
      </c>
      <c r="O108" s="376"/>
      <c r="P108" s="28">
        <v>-143.04</v>
      </c>
      <c r="Q108" s="376"/>
      <c r="R108" s="28">
        <v>-143.04</v>
      </c>
      <c r="S108" s="376"/>
      <c r="T108" s="27">
        <v>0</v>
      </c>
      <c r="U108" s="29">
        <v>0</v>
      </c>
      <c r="V108" s="27">
        <v>0</v>
      </c>
      <c r="W108" s="27">
        <v>0</v>
      </c>
      <c r="X108" s="27">
        <v>0</v>
      </c>
    </row>
    <row r="109" spans="2:24" ht="15.6">
      <c r="B109" t="str">
        <f t="shared" si="1"/>
        <v>PC001Comm Devices</v>
      </c>
      <c r="C109" t="str">
        <f>VLOOKUP(F109,'Sls Rep Matrix'!I$7:N$428,6,FALSE)</f>
        <v>Regional</v>
      </c>
      <c r="E109" s="11" t="s">
        <v>532</v>
      </c>
      <c r="F109" s="11" t="s">
        <v>572</v>
      </c>
      <c r="G109" s="11" t="s">
        <v>684</v>
      </c>
      <c r="H109" s="28">
        <v>4464.59</v>
      </c>
      <c r="I109" s="28">
        <v>0</v>
      </c>
      <c r="J109" s="28">
        <v>0</v>
      </c>
      <c r="K109" s="28">
        <v>19116</v>
      </c>
      <c r="L109" s="28">
        <v>0</v>
      </c>
      <c r="M109" s="28">
        <v>34710.559999999998</v>
      </c>
      <c r="N109" s="28">
        <v>145000</v>
      </c>
      <c r="O109" s="376">
        <v>0.239383172413</v>
      </c>
      <c r="P109" s="28">
        <v>53826.559999999998</v>
      </c>
      <c r="Q109" s="376">
        <v>0.37121765517200001</v>
      </c>
      <c r="R109" s="28">
        <v>53826.559999999998</v>
      </c>
      <c r="S109" s="376">
        <v>0.37121765517200001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</row>
    <row r="110" spans="2:24" ht="15.6">
      <c r="B110" t="str">
        <f t="shared" si="1"/>
        <v>BE500Comm Devices</v>
      </c>
      <c r="C110" t="str">
        <f>VLOOKUP(F110,'Sls Rep Matrix'!I$7:N$428,6,FALSE)</f>
        <v>National</v>
      </c>
      <c r="E110" s="11" t="s">
        <v>532</v>
      </c>
      <c r="F110" s="11" t="s">
        <v>866</v>
      </c>
      <c r="G110" s="11" t="s">
        <v>867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376"/>
      <c r="P110" s="28">
        <v>0</v>
      </c>
      <c r="Q110" s="376"/>
      <c r="R110" s="28">
        <v>0</v>
      </c>
      <c r="S110" s="376"/>
      <c r="T110" s="27">
        <v>0</v>
      </c>
      <c r="U110" s="27">
        <v>0</v>
      </c>
      <c r="V110" s="27">
        <v>0</v>
      </c>
      <c r="W110" s="27">
        <v>0</v>
      </c>
      <c r="X110" s="27">
        <v>0</v>
      </c>
    </row>
    <row r="111" spans="2:24" ht="15.6">
      <c r="B111" t="str">
        <f t="shared" si="1"/>
        <v>BI001Comm Devices</v>
      </c>
      <c r="C111" t="str">
        <f>VLOOKUP(F111,'Sls Rep Matrix'!I$7:N$428,6,FALSE)</f>
        <v>Regional</v>
      </c>
      <c r="E111" s="11" t="s">
        <v>532</v>
      </c>
      <c r="F111" s="11" t="s">
        <v>833</v>
      </c>
      <c r="G111" s="11" t="s">
        <v>834</v>
      </c>
      <c r="H111" s="28">
        <v>2885.4</v>
      </c>
      <c r="I111" s="28">
        <v>0</v>
      </c>
      <c r="J111" s="28">
        <v>0</v>
      </c>
      <c r="K111" s="28">
        <v>33756.300000000003</v>
      </c>
      <c r="L111" s="28">
        <v>2751</v>
      </c>
      <c r="M111" s="28">
        <v>1717.5</v>
      </c>
      <c r="N111" s="28">
        <v>13000</v>
      </c>
      <c r="O111" s="376">
        <v>0.132115384615</v>
      </c>
      <c r="P111" s="28">
        <v>38224.800000000003</v>
      </c>
      <c r="Q111" s="376">
        <v>2.9403692307689999</v>
      </c>
      <c r="R111" s="28">
        <v>38224.800000000003</v>
      </c>
      <c r="S111" s="376">
        <v>2.9403692307689999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</row>
    <row r="112" spans="2:24" ht="15.6">
      <c r="B112" t="str">
        <f t="shared" si="1"/>
        <v>EA402Comm Devices</v>
      </c>
      <c r="C112" t="str">
        <f>VLOOKUP(F112,'Sls Rep Matrix'!I$7:N$428,6,FALSE)</f>
        <v>Inside Sales</v>
      </c>
      <c r="E112" s="11" t="s">
        <v>532</v>
      </c>
      <c r="F112" s="11" t="s">
        <v>1051</v>
      </c>
      <c r="G112" s="11" t="s">
        <v>1052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21000</v>
      </c>
      <c r="O112" s="376">
        <v>0</v>
      </c>
      <c r="P112" s="28">
        <v>0</v>
      </c>
      <c r="Q112" s="376">
        <v>0</v>
      </c>
      <c r="R112" s="28">
        <v>0</v>
      </c>
      <c r="S112" s="376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</row>
    <row r="113" spans="2:24" ht="15.6">
      <c r="B113" t="str">
        <f t="shared" si="1"/>
        <v>ST455Comm Devices</v>
      </c>
      <c r="C113" t="str">
        <f>VLOOKUP(F113,'Sls Rep Matrix'!I$7:N$428,6,FALSE)</f>
        <v>National</v>
      </c>
      <c r="E113" s="11" t="s">
        <v>532</v>
      </c>
      <c r="F113" s="11" t="s">
        <v>579</v>
      </c>
      <c r="G113" s="11" t="s">
        <v>643</v>
      </c>
      <c r="H113" s="28">
        <v>0</v>
      </c>
      <c r="I113" s="28">
        <v>15822</v>
      </c>
      <c r="J113" s="28">
        <v>0</v>
      </c>
      <c r="K113" s="28">
        <v>100547.1</v>
      </c>
      <c r="L113" s="28">
        <v>0</v>
      </c>
      <c r="M113" s="28">
        <v>168064.17</v>
      </c>
      <c r="N113" s="28">
        <v>227000</v>
      </c>
      <c r="O113" s="376">
        <v>0.74037079295099995</v>
      </c>
      <c r="P113" s="28">
        <v>268611.27</v>
      </c>
      <c r="Q113" s="376">
        <v>1.1833095594709999</v>
      </c>
      <c r="R113" s="28">
        <v>284433.27</v>
      </c>
      <c r="S113" s="376">
        <v>1.25301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</row>
    <row r="114" spans="2:24" ht="15.6">
      <c r="B114" t="str">
        <f t="shared" si="1"/>
        <v>FO513Comm Devices</v>
      </c>
      <c r="C114" t="str">
        <f>VLOOKUP(F114,'Sls Rep Matrix'!I$7:N$428,6,FALSE)</f>
        <v>Photo Specialty</v>
      </c>
      <c r="E114" s="11" t="s">
        <v>532</v>
      </c>
      <c r="F114" s="11" t="s">
        <v>772</v>
      </c>
      <c r="G114" s="11" t="s">
        <v>773</v>
      </c>
      <c r="H114" s="28">
        <v>5846.51</v>
      </c>
      <c r="I114" s="28">
        <v>0</v>
      </c>
      <c r="J114" s="28">
        <v>0</v>
      </c>
      <c r="K114" s="28">
        <v>1257.1199999999999</v>
      </c>
      <c r="L114" s="28">
        <v>7534.1</v>
      </c>
      <c r="M114" s="28">
        <v>117769.22</v>
      </c>
      <c r="N114" s="28">
        <v>14000</v>
      </c>
      <c r="O114" s="376">
        <v>8.4120871428570005</v>
      </c>
      <c r="P114" s="28">
        <v>126560.44</v>
      </c>
      <c r="Q114" s="376">
        <v>9.0400314285709999</v>
      </c>
      <c r="R114" s="28">
        <v>126560.44</v>
      </c>
      <c r="S114" s="376">
        <v>9.0400314285709999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</row>
    <row r="115" spans="2:24" ht="15.6">
      <c r="B115" t="str">
        <f t="shared" si="1"/>
        <v>WA010Comm Devices</v>
      </c>
      <c r="C115" t="str">
        <f>VLOOKUP(F115,'Sls Rep Matrix'!I$7:N$428,6,FALSE)</f>
        <v>National</v>
      </c>
      <c r="E115" s="11" t="s">
        <v>532</v>
      </c>
      <c r="F115" s="11" t="s">
        <v>584</v>
      </c>
      <c r="G115" s="11" t="s">
        <v>585</v>
      </c>
      <c r="H115" s="28">
        <v>0</v>
      </c>
      <c r="I115" s="28">
        <v>0</v>
      </c>
      <c r="J115" s="28">
        <v>0</v>
      </c>
      <c r="K115" s="28">
        <v>72979.08</v>
      </c>
      <c r="L115" s="28">
        <v>213663.35</v>
      </c>
      <c r="M115" s="28">
        <v>534894.12</v>
      </c>
      <c r="N115" s="28">
        <v>1391000</v>
      </c>
      <c r="O115" s="376">
        <v>0.38453926671400002</v>
      </c>
      <c r="P115" s="28">
        <v>821536.55</v>
      </c>
      <c r="Q115" s="376">
        <v>0.59060859094100004</v>
      </c>
      <c r="R115" s="28">
        <v>821536.55</v>
      </c>
      <c r="S115" s="376">
        <v>0.59060859094100004</v>
      </c>
      <c r="T115" s="27">
        <v>0</v>
      </c>
      <c r="U115" s="27">
        <v>0</v>
      </c>
      <c r="V115" s="27">
        <v>0</v>
      </c>
      <c r="W115" s="27">
        <v>266708.03000000003</v>
      </c>
      <c r="X115" s="27">
        <v>0</v>
      </c>
    </row>
    <row r="116" spans="2:24" ht="15.6">
      <c r="B116" t="str">
        <f t="shared" si="1"/>
        <v>DWAREComm Devices</v>
      </c>
      <c r="C116" t="str">
        <f>VLOOKUP(F116,'Sls Rep Matrix'!I$7:N$428,6,FALSE)</f>
        <v>pana.com</v>
      </c>
      <c r="E116" s="11" t="s">
        <v>532</v>
      </c>
      <c r="F116" s="11" t="s">
        <v>561</v>
      </c>
      <c r="G116" s="11" t="s">
        <v>788</v>
      </c>
      <c r="H116" s="28">
        <v>0</v>
      </c>
      <c r="I116" s="28">
        <v>0</v>
      </c>
      <c r="J116" s="28">
        <v>0</v>
      </c>
      <c r="K116" s="28">
        <v>489.4</v>
      </c>
      <c r="L116" s="28">
        <v>0</v>
      </c>
      <c r="M116" s="28">
        <v>19264.759999999998</v>
      </c>
      <c r="N116" s="28">
        <v>40000</v>
      </c>
      <c r="O116" s="376">
        <v>0.48161900000000002</v>
      </c>
      <c r="P116" s="28">
        <v>19754.16</v>
      </c>
      <c r="Q116" s="376">
        <v>0.49385400000000002</v>
      </c>
      <c r="R116" s="28">
        <v>19754.16</v>
      </c>
      <c r="S116" s="376">
        <v>0.49385400000000002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</row>
    <row r="117" spans="2:24" ht="15.6">
      <c r="B117" t="str">
        <f t="shared" si="1"/>
        <v>HA215Comm Devices</v>
      </c>
      <c r="C117" t="str">
        <f>VLOOKUP(F117,'Sls Rep Matrix'!I$7:N$428,6,FALSE)</f>
        <v>Inside Sales</v>
      </c>
      <c r="E117" s="11" t="s">
        <v>532</v>
      </c>
      <c r="F117" s="11" t="s">
        <v>759</v>
      </c>
      <c r="G117" s="11" t="s">
        <v>760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376"/>
      <c r="P117" s="28">
        <v>0</v>
      </c>
      <c r="Q117" s="376"/>
      <c r="R117" s="28">
        <v>0</v>
      </c>
      <c r="S117" s="376"/>
      <c r="T117" s="27">
        <v>0</v>
      </c>
      <c r="U117" s="27">
        <v>0</v>
      </c>
      <c r="V117" s="27">
        <v>0</v>
      </c>
      <c r="W117" s="27">
        <v>0</v>
      </c>
      <c r="X117" s="27">
        <v>0</v>
      </c>
    </row>
    <row r="118" spans="2:24" ht="15.6">
      <c r="B118" t="str">
        <f t="shared" si="1"/>
        <v>CE946Comm Devices</v>
      </c>
      <c r="C118" t="str">
        <f>VLOOKUP(F118,'Sls Rep Matrix'!I$7:N$428,6,FALSE)</f>
        <v>Inside Sales</v>
      </c>
      <c r="E118" s="11" t="s">
        <v>532</v>
      </c>
      <c r="F118" s="11" t="s">
        <v>805</v>
      </c>
      <c r="G118" s="11" t="s">
        <v>806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376"/>
      <c r="P118" s="28">
        <v>0</v>
      </c>
      <c r="Q118" s="376"/>
      <c r="R118" s="28">
        <v>0</v>
      </c>
      <c r="S118" s="376"/>
      <c r="T118" s="27">
        <v>0</v>
      </c>
      <c r="U118" s="27">
        <v>0</v>
      </c>
      <c r="V118" s="27">
        <v>0</v>
      </c>
      <c r="W118" s="27">
        <v>0</v>
      </c>
      <c r="X118" s="27">
        <v>0</v>
      </c>
    </row>
    <row r="119" spans="2:24" ht="15.6">
      <c r="B119" t="str">
        <f t="shared" si="1"/>
        <v>SC078Comm Devices</v>
      </c>
      <c r="C119" t="str">
        <f>VLOOKUP(F119,'Sls Rep Matrix'!I$7:N$428,6,FALSE)</f>
        <v>National</v>
      </c>
      <c r="E119" s="11" t="s">
        <v>532</v>
      </c>
      <c r="F119" s="11" t="s">
        <v>578</v>
      </c>
      <c r="G119" s="11" t="s">
        <v>656</v>
      </c>
      <c r="H119" s="28">
        <v>0</v>
      </c>
      <c r="I119" s="28">
        <v>9028.32</v>
      </c>
      <c r="J119" s="28">
        <v>0</v>
      </c>
      <c r="K119" s="28">
        <v>981944.64</v>
      </c>
      <c r="L119" s="28">
        <v>614826.72</v>
      </c>
      <c r="M119" s="28">
        <v>2636336.0299999998</v>
      </c>
      <c r="N119" s="28">
        <v>2191000</v>
      </c>
      <c r="O119" s="376">
        <v>1.203256973984</v>
      </c>
      <c r="P119" s="28">
        <v>4233107.3899999997</v>
      </c>
      <c r="Q119" s="376">
        <v>1.9320435371969999</v>
      </c>
      <c r="R119" s="28">
        <v>4242135.71</v>
      </c>
      <c r="S119" s="376">
        <v>1.9361641761749999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</row>
    <row r="120" spans="2:24" ht="15.6">
      <c r="B120" t="str">
        <f t="shared" si="1"/>
        <v>OF105Comm Devices</v>
      </c>
      <c r="C120" t="e">
        <f>VLOOKUP(F120,'Sls Rep Matrix'!I$7:N$428,6,FALSE)</f>
        <v>#N/A</v>
      </c>
      <c r="E120" s="11" t="s">
        <v>532</v>
      </c>
      <c r="F120" s="11" t="s">
        <v>689</v>
      </c>
      <c r="G120" s="11" t="s">
        <v>690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376"/>
      <c r="P120" s="28">
        <v>0</v>
      </c>
      <c r="Q120" s="376"/>
      <c r="R120" s="28">
        <v>0</v>
      </c>
      <c r="S120" s="376"/>
      <c r="T120" s="27">
        <v>0</v>
      </c>
      <c r="U120" s="27">
        <v>0</v>
      </c>
      <c r="V120" s="27">
        <v>0</v>
      </c>
      <c r="W120" s="27">
        <v>0</v>
      </c>
      <c r="X120" s="27">
        <v>0</v>
      </c>
    </row>
    <row r="121" spans="2:24" ht="15.6">
      <c r="B121" t="str">
        <f t="shared" si="1"/>
        <v>AB235Comm Devices</v>
      </c>
      <c r="C121" t="str">
        <f>VLOOKUP(F121,'Sls Rep Matrix'!I$7:N$428,6,FALSE)</f>
        <v>Regional</v>
      </c>
      <c r="E121" s="11" t="s">
        <v>532</v>
      </c>
      <c r="F121" s="11" t="s">
        <v>860</v>
      </c>
      <c r="G121" s="11" t="s">
        <v>861</v>
      </c>
      <c r="H121" s="28">
        <v>45.8</v>
      </c>
      <c r="I121" s="28">
        <v>0</v>
      </c>
      <c r="J121" s="28">
        <v>0</v>
      </c>
      <c r="K121" s="28">
        <v>0</v>
      </c>
      <c r="L121" s="28">
        <v>13965</v>
      </c>
      <c r="M121" s="28">
        <v>10237.08</v>
      </c>
      <c r="N121" s="28">
        <v>16000</v>
      </c>
      <c r="O121" s="376">
        <v>0.63981750000000004</v>
      </c>
      <c r="P121" s="28">
        <v>24202.080000000002</v>
      </c>
      <c r="Q121" s="376">
        <v>1.5126299999999999</v>
      </c>
      <c r="R121" s="28">
        <v>24202.080000000002</v>
      </c>
      <c r="S121" s="376">
        <v>1.5126299999999999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</row>
    <row r="122" spans="2:24" ht="15.6">
      <c r="B122" t="str">
        <f t="shared" si="1"/>
        <v>HA110Comm Devices</v>
      </c>
      <c r="C122" t="str">
        <f>VLOOKUP(F122,'Sls Rep Matrix'!I$7:N$428,6,FALSE)</f>
        <v>Inside Sales</v>
      </c>
      <c r="E122" s="11" t="s">
        <v>532</v>
      </c>
      <c r="F122" s="11" t="s">
        <v>761</v>
      </c>
      <c r="G122" s="11" t="s">
        <v>762</v>
      </c>
      <c r="H122" s="28">
        <v>24750</v>
      </c>
      <c r="I122" s="28">
        <v>0</v>
      </c>
      <c r="J122" s="28">
        <v>0</v>
      </c>
      <c r="K122" s="28">
        <v>2815</v>
      </c>
      <c r="L122" s="28">
        <v>0</v>
      </c>
      <c r="M122" s="28">
        <v>0</v>
      </c>
      <c r="N122" s="28">
        <v>26000</v>
      </c>
      <c r="O122" s="376">
        <v>0</v>
      </c>
      <c r="P122" s="28">
        <v>2815</v>
      </c>
      <c r="Q122" s="376">
        <v>0.108269230769</v>
      </c>
      <c r="R122" s="28">
        <v>2815</v>
      </c>
      <c r="S122" s="376">
        <v>0.108269230769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</row>
    <row r="123" spans="2:24" ht="15.6">
      <c r="B123" t="str">
        <f t="shared" si="1"/>
        <v>GO642Comm Devices</v>
      </c>
      <c r="C123" t="str">
        <f>VLOOKUP(F123,'Sls Rep Matrix'!I$7:N$428,6,FALSE)</f>
        <v>National</v>
      </c>
      <c r="E123" s="11" t="s">
        <v>532</v>
      </c>
      <c r="F123" s="11" t="s">
        <v>567</v>
      </c>
      <c r="G123" s="11" t="s">
        <v>568</v>
      </c>
      <c r="H123" s="28">
        <v>29119.5</v>
      </c>
      <c r="I123" s="28">
        <v>12586.5</v>
      </c>
      <c r="J123" s="28">
        <v>4411.8</v>
      </c>
      <c r="K123" s="28">
        <v>0</v>
      </c>
      <c r="L123" s="28">
        <v>67992.820000000007</v>
      </c>
      <c r="M123" s="28">
        <v>778380.39</v>
      </c>
      <c r="N123" s="28">
        <v>354000</v>
      </c>
      <c r="O123" s="376">
        <v>2.1988146610160002</v>
      </c>
      <c r="P123" s="28">
        <v>846373.21</v>
      </c>
      <c r="Q123" s="376">
        <v>2.390884774011</v>
      </c>
      <c r="R123" s="28">
        <v>863371.51</v>
      </c>
      <c r="S123" s="376">
        <v>2.4389025706209999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</row>
    <row r="124" spans="2:24" ht="15.6">
      <c r="B124" t="str">
        <f t="shared" si="1"/>
        <v>FC065Comm Devices</v>
      </c>
      <c r="C124" t="str">
        <f>VLOOKUP(F124,'Sls Rep Matrix'!I$7:N$428,6,FALSE)</f>
        <v>Inside Sales</v>
      </c>
      <c r="E124" s="11" t="s">
        <v>532</v>
      </c>
      <c r="F124" s="11" t="s">
        <v>778</v>
      </c>
      <c r="G124" s="11" t="s">
        <v>779</v>
      </c>
      <c r="H124" s="28">
        <v>89.78</v>
      </c>
      <c r="I124" s="28">
        <v>19.670000000000002</v>
      </c>
      <c r="J124" s="28">
        <v>0</v>
      </c>
      <c r="K124" s="28">
        <v>0</v>
      </c>
      <c r="L124" s="28">
        <v>0</v>
      </c>
      <c r="M124" s="28">
        <v>2934</v>
      </c>
      <c r="N124" s="28">
        <v>119000</v>
      </c>
      <c r="O124" s="376">
        <v>2.4655462183999999E-2</v>
      </c>
      <c r="P124" s="28">
        <v>2934</v>
      </c>
      <c r="Q124" s="376">
        <v>2.4655462183999999E-2</v>
      </c>
      <c r="R124" s="28">
        <v>2953.67</v>
      </c>
      <c r="S124" s="376">
        <v>2.4820756302000001E-2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</row>
    <row r="125" spans="2:24" ht="15.6">
      <c r="B125" t="str">
        <f t="shared" si="1"/>
        <v>AM760Comm Devices</v>
      </c>
      <c r="C125" t="str">
        <f>VLOOKUP(F125,'Sls Rep Matrix'!I$7:N$428,6,FALSE)</f>
        <v>Amazon</v>
      </c>
      <c r="E125" s="11" t="s">
        <v>532</v>
      </c>
      <c r="F125" s="11" t="s">
        <v>551</v>
      </c>
      <c r="G125" s="11" t="s">
        <v>850</v>
      </c>
      <c r="H125" s="28">
        <v>214423.84</v>
      </c>
      <c r="I125" s="28">
        <v>120829.61</v>
      </c>
      <c r="J125" s="28">
        <v>0</v>
      </c>
      <c r="K125" s="28">
        <v>382828.3</v>
      </c>
      <c r="L125" s="28">
        <v>0</v>
      </c>
      <c r="M125" s="28">
        <v>1574923.96</v>
      </c>
      <c r="N125" s="28">
        <v>2892000</v>
      </c>
      <c r="O125" s="376">
        <v>0.54457951590499998</v>
      </c>
      <c r="P125" s="28">
        <v>1957752.26</v>
      </c>
      <c r="Q125" s="376">
        <v>0.67695444674899996</v>
      </c>
      <c r="R125" s="28">
        <v>2078581.87</v>
      </c>
      <c r="S125" s="376">
        <v>0.71873508644499995</v>
      </c>
      <c r="T125" s="27">
        <v>0</v>
      </c>
      <c r="U125" s="27">
        <v>120197.14</v>
      </c>
      <c r="V125" s="27">
        <v>0</v>
      </c>
      <c r="W125" s="27">
        <v>0</v>
      </c>
      <c r="X125" s="27">
        <v>0</v>
      </c>
    </row>
    <row r="126" spans="2:24" ht="15.6">
      <c r="B126" t="str">
        <f t="shared" si="1"/>
        <v>SA065Comm Devices</v>
      </c>
      <c r="C126" t="str">
        <f>VLOOKUP(F126,'Sls Rep Matrix'!I$7:N$428,6,FALSE)</f>
        <v>Photo Specialty</v>
      </c>
      <c r="E126" s="11" t="s">
        <v>532</v>
      </c>
      <c r="F126" s="11" t="s">
        <v>577</v>
      </c>
      <c r="G126" s="11" t="s">
        <v>661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159.9</v>
      </c>
      <c r="N126" s="28">
        <v>0</v>
      </c>
      <c r="O126" s="376"/>
      <c r="P126" s="28">
        <v>159.9</v>
      </c>
      <c r="Q126" s="376"/>
      <c r="R126" s="28">
        <v>159.9</v>
      </c>
      <c r="S126" s="376"/>
      <c r="T126" s="27">
        <v>0</v>
      </c>
      <c r="U126" s="27">
        <v>0</v>
      </c>
      <c r="V126" s="27">
        <v>0</v>
      </c>
      <c r="W126" s="27">
        <v>0</v>
      </c>
      <c r="X126" s="27">
        <v>0</v>
      </c>
    </row>
    <row r="127" spans="2:24" ht="15.6">
      <c r="B127" t="str">
        <f t="shared" si="1"/>
        <v>SC015Comm Devices</v>
      </c>
      <c r="C127" t="str">
        <f>VLOOKUP(F127,'Sls Rep Matrix'!I$7:N$428,6,FALSE)</f>
        <v>Inside Sales</v>
      </c>
      <c r="E127" s="11" t="s">
        <v>532</v>
      </c>
      <c r="F127" s="11" t="s">
        <v>1013</v>
      </c>
      <c r="G127" s="11" t="s">
        <v>1014</v>
      </c>
      <c r="H127" s="28">
        <v>67.650000000000006</v>
      </c>
      <c r="I127" s="28">
        <v>0</v>
      </c>
      <c r="J127" s="28">
        <v>0</v>
      </c>
      <c r="K127" s="28">
        <v>922.25</v>
      </c>
      <c r="L127" s="28">
        <v>0</v>
      </c>
      <c r="M127" s="28">
        <v>57.76</v>
      </c>
      <c r="N127" s="28">
        <v>126000</v>
      </c>
      <c r="O127" s="376">
        <v>4.5841269799999998E-4</v>
      </c>
      <c r="P127" s="28">
        <v>980.01</v>
      </c>
      <c r="Q127" s="376">
        <v>7.7778571420000003E-3</v>
      </c>
      <c r="R127" s="28">
        <v>980.01</v>
      </c>
      <c r="S127" s="376">
        <v>7.7778571420000003E-3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</row>
    <row r="128" spans="2:24" ht="15.6">
      <c r="B128" t="str">
        <f t="shared" si="1"/>
        <v>GR025Comm Devices</v>
      </c>
      <c r="C128" t="str">
        <f>VLOOKUP(F128,'Sls Rep Matrix'!I$7:N$428,6,FALSE)</f>
        <v>Inside Sales</v>
      </c>
      <c r="E128" s="11" t="s">
        <v>532</v>
      </c>
      <c r="F128" s="11" t="s">
        <v>765</v>
      </c>
      <c r="G128" s="11" t="s">
        <v>766</v>
      </c>
      <c r="H128" s="28">
        <v>0</v>
      </c>
      <c r="I128" s="28">
        <v>0</v>
      </c>
      <c r="J128" s="28">
        <v>0</v>
      </c>
      <c r="K128" s="28">
        <v>0</v>
      </c>
      <c r="L128" s="28">
        <v>117</v>
      </c>
      <c r="M128" s="28">
        <v>0</v>
      </c>
      <c r="N128" s="28">
        <v>0</v>
      </c>
      <c r="O128" s="376"/>
      <c r="P128" s="28">
        <v>117</v>
      </c>
      <c r="Q128" s="376"/>
      <c r="R128" s="28">
        <v>117</v>
      </c>
      <c r="S128" s="376"/>
      <c r="T128" s="27">
        <v>0</v>
      </c>
      <c r="U128" s="27">
        <v>0</v>
      </c>
      <c r="V128" s="27">
        <v>0</v>
      </c>
      <c r="W128" s="27">
        <v>0</v>
      </c>
      <c r="X128" s="27">
        <v>0</v>
      </c>
    </row>
    <row r="129" spans="2:24" ht="15.6">
      <c r="B129" t="str">
        <f t="shared" si="1"/>
        <v>OF020Comm Devices</v>
      </c>
      <c r="C129" t="str">
        <f>VLOOKUP(F129,'Sls Rep Matrix'!I$7:N$428,6,FALSE)</f>
        <v>National</v>
      </c>
      <c r="E129" s="11" t="s">
        <v>532</v>
      </c>
      <c r="F129" s="11" t="s">
        <v>571</v>
      </c>
      <c r="G129" s="11" t="s">
        <v>691</v>
      </c>
      <c r="H129" s="28">
        <v>0</v>
      </c>
      <c r="I129" s="28">
        <v>0</v>
      </c>
      <c r="J129" s="28">
        <v>0</v>
      </c>
      <c r="K129" s="28">
        <v>57281.37</v>
      </c>
      <c r="L129" s="28">
        <v>34062.239999999998</v>
      </c>
      <c r="M129" s="28">
        <v>122202.79</v>
      </c>
      <c r="N129" s="28">
        <v>220000</v>
      </c>
      <c r="O129" s="376">
        <v>0.55546722727200004</v>
      </c>
      <c r="P129" s="28">
        <v>213546.4</v>
      </c>
      <c r="Q129" s="376">
        <v>0.97066545454499997</v>
      </c>
      <c r="R129" s="28">
        <v>213546.4</v>
      </c>
      <c r="S129" s="376">
        <v>0.97066545454499997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</row>
    <row r="130" spans="2:24" ht="15.6">
      <c r="B130" t="str">
        <f t="shared" si="1"/>
        <v>IN035Comm Devices</v>
      </c>
      <c r="C130" t="str">
        <f>VLOOKUP(F130,'Sls Rep Matrix'!I$7:N$428,6,FALSE)</f>
        <v>Regional</v>
      </c>
      <c r="E130" s="11" t="s">
        <v>532</v>
      </c>
      <c r="F130" s="11" t="s">
        <v>740</v>
      </c>
      <c r="G130" s="11" t="s">
        <v>741</v>
      </c>
      <c r="H130" s="28">
        <v>0</v>
      </c>
      <c r="I130" s="28">
        <v>0</v>
      </c>
      <c r="J130" s="28">
        <v>0</v>
      </c>
      <c r="K130" s="28">
        <v>0</v>
      </c>
      <c r="L130" s="28">
        <v>4725.1499999999996</v>
      </c>
      <c r="M130" s="28">
        <v>24802.99</v>
      </c>
      <c r="N130" s="28">
        <v>18000</v>
      </c>
      <c r="O130" s="376">
        <v>1.377943888888</v>
      </c>
      <c r="P130" s="28">
        <v>29528.14</v>
      </c>
      <c r="Q130" s="376">
        <v>1.6404522222219999</v>
      </c>
      <c r="R130" s="28">
        <v>29528.14</v>
      </c>
      <c r="S130" s="376">
        <v>1.6404522222219999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</row>
    <row r="131" spans="2:24" ht="15.6">
      <c r="B131" t="str">
        <f t="shared" si="1"/>
        <v>DH030Comm Devices</v>
      </c>
      <c r="C131" t="str">
        <f>VLOOKUP(F131,'Sls Rep Matrix'!I$7:N$428,6,FALSE)</f>
        <v>Inside Sales</v>
      </c>
      <c r="E131" s="11" t="s">
        <v>532</v>
      </c>
      <c r="F131" s="11" t="s">
        <v>560</v>
      </c>
      <c r="G131" s="11" t="s">
        <v>795</v>
      </c>
      <c r="H131" s="28">
        <v>8621.5400000000009</v>
      </c>
      <c r="I131" s="28">
        <v>0</v>
      </c>
      <c r="J131" s="28">
        <v>0</v>
      </c>
      <c r="K131" s="28">
        <v>0</v>
      </c>
      <c r="L131" s="28">
        <v>9928.77</v>
      </c>
      <c r="M131" s="28">
        <v>72482.899999999994</v>
      </c>
      <c r="N131" s="28">
        <v>83000</v>
      </c>
      <c r="O131" s="376">
        <v>0.87328795180700003</v>
      </c>
      <c r="P131" s="28">
        <v>82411.67</v>
      </c>
      <c r="Q131" s="376">
        <v>0.99291168674600006</v>
      </c>
      <c r="R131" s="28">
        <v>82411.67</v>
      </c>
      <c r="S131" s="376">
        <v>0.99291168674600006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</row>
    <row r="132" spans="2:24" ht="15.6">
      <c r="B132" t="str">
        <f t="shared" si="1"/>
        <v>ZA116Comm Devices</v>
      </c>
      <c r="C132" t="str">
        <f>VLOOKUP(F132,'Sls Rep Matrix'!I$7:N$428,6,FALSE)</f>
        <v>Inside Sales</v>
      </c>
      <c r="E132" s="11" t="s">
        <v>532</v>
      </c>
      <c r="F132" s="11" t="s">
        <v>618</v>
      </c>
      <c r="G132" s="11" t="s">
        <v>619</v>
      </c>
      <c r="H132" s="28">
        <v>603.63</v>
      </c>
      <c r="I132" s="28">
        <v>0</v>
      </c>
      <c r="J132" s="28">
        <v>0</v>
      </c>
      <c r="K132" s="28">
        <v>0</v>
      </c>
      <c r="L132" s="28">
        <v>1225.3499999999999</v>
      </c>
      <c r="M132" s="28">
        <v>12363.82</v>
      </c>
      <c r="N132" s="28">
        <v>8000</v>
      </c>
      <c r="O132" s="376">
        <v>1.5454775000000001</v>
      </c>
      <c r="P132" s="28">
        <v>13589.17</v>
      </c>
      <c r="Q132" s="376">
        <v>1.6986462499999999</v>
      </c>
      <c r="R132" s="28">
        <v>13589.17</v>
      </c>
      <c r="S132" s="376">
        <v>1.6986462499999999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</row>
    <row r="133" spans="2:24" ht="15.6">
      <c r="B133" t="str">
        <f t="shared" si="1"/>
        <v>AK050Comm Devices</v>
      </c>
      <c r="C133" t="str">
        <f>VLOOKUP(F133,'Sls Rep Matrix'!I$7:N$428,6,FALSE)</f>
        <v>Regional</v>
      </c>
      <c r="E133" s="11" t="s">
        <v>532</v>
      </c>
      <c r="F133" s="11" t="s">
        <v>851</v>
      </c>
      <c r="G133" s="11" t="s">
        <v>852</v>
      </c>
      <c r="H133" s="28">
        <v>0</v>
      </c>
      <c r="I133" s="28">
        <v>0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376"/>
      <c r="P133" s="28">
        <v>0</v>
      </c>
      <c r="Q133" s="376"/>
      <c r="R133" s="28">
        <v>0</v>
      </c>
      <c r="S133" s="376"/>
      <c r="T133" s="27">
        <v>0</v>
      </c>
      <c r="U133" s="27">
        <v>0</v>
      </c>
      <c r="V133" s="27">
        <v>0</v>
      </c>
      <c r="W133" s="27">
        <v>0</v>
      </c>
      <c r="X133" s="27">
        <v>0</v>
      </c>
    </row>
    <row r="134" spans="2:24" ht="15.6">
      <c r="B134" t="str">
        <f t="shared" si="1"/>
        <v>BH085Comm Devices</v>
      </c>
      <c r="C134" t="str">
        <f>VLOOKUP(F134,'Sls Rep Matrix'!I$7:N$428,6,FALSE)</f>
        <v>Photo Specialty</v>
      </c>
      <c r="E134" s="11" t="s">
        <v>532</v>
      </c>
      <c r="F134" s="11" t="s">
        <v>556</v>
      </c>
      <c r="G134" s="11" t="s">
        <v>835</v>
      </c>
      <c r="H134" s="28">
        <v>0</v>
      </c>
      <c r="I134" s="28">
        <v>0</v>
      </c>
      <c r="J134" s="28">
        <v>0</v>
      </c>
      <c r="K134" s="28">
        <v>0</v>
      </c>
      <c r="L134" s="28">
        <v>0</v>
      </c>
      <c r="M134" s="28">
        <v>0</v>
      </c>
      <c r="N134" s="28">
        <v>0</v>
      </c>
      <c r="O134" s="376"/>
      <c r="P134" s="28">
        <v>0</v>
      </c>
      <c r="Q134" s="376"/>
      <c r="R134" s="28">
        <v>0</v>
      </c>
      <c r="S134" s="376"/>
      <c r="T134" s="27">
        <v>0</v>
      </c>
      <c r="U134" s="27">
        <v>0</v>
      </c>
      <c r="V134" s="27">
        <v>0</v>
      </c>
      <c r="W134" s="27">
        <v>0</v>
      </c>
      <c r="X134" s="27">
        <v>0</v>
      </c>
    </row>
    <row r="135" spans="2:24" ht="15.6">
      <c r="B135" t="str">
        <f t="shared" si="1"/>
        <v>VI128Comm Devices</v>
      </c>
      <c r="C135" t="str">
        <f>VLOOKUP(F135,'Sls Rep Matrix'!I$7:N$428,6,FALSE)</f>
        <v>Inside Sales</v>
      </c>
      <c r="E135" s="11" t="s">
        <v>532</v>
      </c>
      <c r="F135" s="11" t="s">
        <v>2401</v>
      </c>
      <c r="G135" s="11" t="s">
        <v>2402</v>
      </c>
      <c r="H135" s="28">
        <v>9192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376"/>
      <c r="P135" s="28">
        <v>0</v>
      </c>
      <c r="Q135" s="376"/>
      <c r="R135" s="28">
        <v>0</v>
      </c>
      <c r="S135" s="376"/>
      <c r="T135" s="27">
        <v>0</v>
      </c>
      <c r="U135" s="27">
        <v>0</v>
      </c>
      <c r="V135" s="27">
        <v>0</v>
      </c>
      <c r="W135" s="27">
        <v>0</v>
      </c>
      <c r="X135" s="27">
        <v>0</v>
      </c>
    </row>
    <row r="136" spans="2:24" ht="15.6">
      <c r="B136" t="str">
        <f t="shared" si="1"/>
        <v>EL225Comm Devices</v>
      </c>
      <c r="C136" t="str">
        <f>VLOOKUP(F136,'Sls Rep Matrix'!I$7:N$428,6,FALSE)</f>
        <v>Inside Sales</v>
      </c>
      <c r="E136" s="11" t="s">
        <v>532</v>
      </c>
      <c r="F136" s="11" t="s">
        <v>786</v>
      </c>
      <c r="G136" s="11" t="s">
        <v>787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30523.32</v>
      </c>
      <c r="N136" s="28">
        <v>26000</v>
      </c>
      <c r="O136" s="376">
        <v>1.173973846153</v>
      </c>
      <c r="P136" s="28">
        <v>30523.32</v>
      </c>
      <c r="Q136" s="376">
        <v>1.173973846153</v>
      </c>
      <c r="R136" s="28">
        <v>30523.32</v>
      </c>
      <c r="S136" s="376">
        <v>1.173973846153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</row>
    <row r="137" spans="2:24" ht="15.6">
      <c r="B137" t="str">
        <f t="shared" si="1"/>
        <v>AD275Comm Devices</v>
      </c>
      <c r="C137" t="str">
        <f>VLOOKUP(F137,'Sls Rep Matrix'!I$7:N$428,6,FALSE)</f>
        <v>Regional</v>
      </c>
      <c r="E137" s="11" t="s">
        <v>532</v>
      </c>
      <c r="F137" s="11" t="s">
        <v>853</v>
      </c>
      <c r="G137" s="11" t="s">
        <v>854</v>
      </c>
      <c r="H137" s="28">
        <v>0</v>
      </c>
      <c r="I137" s="28">
        <v>0</v>
      </c>
      <c r="J137" s="28">
        <v>0</v>
      </c>
      <c r="K137" s="28">
        <v>0</v>
      </c>
      <c r="L137" s="28">
        <v>0</v>
      </c>
      <c r="M137" s="28">
        <v>15376.32</v>
      </c>
      <c r="N137" s="28">
        <v>0</v>
      </c>
      <c r="O137" s="376"/>
      <c r="P137" s="28">
        <v>15376.32</v>
      </c>
      <c r="Q137" s="376"/>
      <c r="R137" s="28">
        <v>15376.32</v>
      </c>
      <c r="S137" s="376"/>
      <c r="T137" s="27">
        <v>0</v>
      </c>
      <c r="U137" s="29">
        <v>0</v>
      </c>
      <c r="V137" s="27">
        <v>0</v>
      </c>
      <c r="W137" s="27">
        <v>0</v>
      </c>
      <c r="X137" s="27">
        <v>0</v>
      </c>
    </row>
    <row r="138" spans="2:24" ht="15.6">
      <c r="B138" t="str">
        <f t="shared" si="1"/>
        <v>AM761Comm Devices</v>
      </c>
      <c r="C138" t="str">
        <f>VLOOKUP(F138,'Sls Rep Matrix'!I$7:N$428,6,FALSE)</f>
        <v>Amazon</v>
      </c>
      <c r="E138" s="11" t="s">
        <v>532</v>
      </c>
      <c r="F138" s="11" t="s">
        <v>1099</v>
      </c>
      <c r="G138" s="11" t="s">
        <v>1100</v>
      </c>
      <c r="H138" s="28">
        <v>0</v>
      </c>
      <c r="I138" s="28">
        <v>0</v>
      </c>
      <c r="J138" s="28">
        <v>0</v>
      </c>
      <c r="K138" s="28">
        <v>0</v>
      </c>
      <c r="L138" s="28">
        <v>0</v>
      </c>
      <c r="M138" s="28">
        <v>0</v>
      </c>
      <c r="N138" s="28">
        <v>0</v>
      </c>
      <c r="O138" s="376"/>
      <c r="P138" s="28">
        <v>0</v>
      </c>
      <c r="Q138" s="376"/>
      <c r="R138" s="28">
        <v>0</v>
      </c>
      <c r="S138" s="376"/>
      <c r="T138" s="27">
        <v>0</v>
      </c>
      <c r="U138" s="27">
        <v>0</v>
      </c>
      <c r="V138" s="27">
        <v>0</v>
      </c>
      <c r="W138" s="27">
        <v>0</v>
      </c>
      <c r="X138" s="27">
        <v>0</v>
      </c>
    </row>
    <row r="139" spans="2:24" ht="15.6">
      <c r="B139" t="str">
        <f t="shared" si="1"/>
        <v>SA055Comm Devices</v>
      </c>
      <c r="C139" t="str">
        <f>VLOOKUP(F139,'Sls Rep Matrix'!I$7:N$428,6,FALSE)</f>
        <v>National</v>
      </c>
      <c r="E139" s="11" t="s">
        <v>532</v>
      </c>
      <c r="F139" s="11" t="s">
        <v>575</v>
      </c>
      <c r="G139" s="11" t="s">
        <v>576</v>
      </c>
      <c r="H139" s="28">
        <v>0</v>
      </c>
      <c r="I139" s="28">
        <v>0</v>
      </c>
      <c r="J139" s="28">
        <v>0</v>
      </c>
      <c r="K139" s="28">
        <v>68976.36</v>
      </c>
      <c r="L139" s="28">
        <v>612486.36</v>
      </c>
      <c r="M139" s="28">
        <v>786682.28</v>
      </c>
      <c r="N139" s="28">
        <v>625000</v>
      </c>
      <c r="O139" s="376">
        <v>1.2586916480000001</v>
      </c>
      <c r="P139" s="28">
        <v>1468145</v>
      </c>
      <c r="Q139" s="376">
        <v>2.3490319999999998</v>
      </c>
      <c r="R139" s="28">
        <v>1468145</v>
      </c>
      <c r="S139" s="376">
        <v>2.3490319999999998</v>
      </c>
      <c r="T139" s="27">
        <v>0</v>
      </c>
      <c r="U139" s="27">
        <v>0</v>
      </c>
      <c r="V139" s="27">
        <v>0</v>
      </c>
      <c r="W139" s="27">
        <v>0</v>
      </c>
      <c r="X139" s="27">
        <v>0</v>
      </c>
    </row>
    <row r="140" spans="2:24" ht="15.6">
      <c r="B140" t="str">
        <f t="shared" si="1"/>
        <v>JH020Comm Devices</v>
      </c>
      <c r="C140" t="str">
        <f>VLOOKUP(F140,'Sls Rep Matrix'!I$7:N$428,6,FALSE)</f>
        <v>Inside Sales</v>
      </c>
      <c r="E140" s="11" t="s">
        <v>532</v>
      </c>
      <c r="F140" s="11" t="s">
        <v>730</v>
      </c>
      <c r="G140" s="11" t="s">
        <v>731</v>
      </c>
      <c r="H140" s="28">
        <v>0</v>
      </c>
      <c r="I140" s="28">
        <v>0</v>
      </c>
      <c r="J140" s="28">
        <v>0</v>
      </c>
      <c r="K140" s="28">
        <v>0</v>
      </c>
      <c r="L140" s="28">
        <v>0</v>
      </c>
      <c r="M140" s="28">
        <v>5717.07</v>
      </c>
      <c r="N140" s="28">
        <v>14000</v>
      </c>
      <c r="O140" s="376">
        <v>0.40836214285700001</v>
      </c>
      <c r="P140" s="28">
        <v>5717.07</v>
      </c>
      <c r="Q140" s="376">
        <v>0.40836214285700001</v>
      </c>
      <c r="R140" s="28">
        <v>5717.07</v>
      </c>
      <c r="S140" s="376">
        <v>0.40836214285700001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</row>
    <row r="141" spans="2:24" ht="15.6">
      <c r="B141" t="str">
        <f t="shared" si="1"/>
        <v>TE779Comm Devices</v>
      </c>
      <c r="C141" t="str">
        <f>VLOOKUP(F141,'Sls Rep Matrix'!I$7:N$428,6,FALSE)</f>
        <v>National</v>
      </c>
      <c r="E141" s="11" t="s">
        <v>532</v>
      </c>
      <c r="F141" s="11" t="s">
        <v>1107</v>
      </c>
      <c r="G141" s="11" t="s">
        <v>1108</v>
      </c>
      <c r="H141" s="28">
        <v>16080</v>
      </c>
      <c r="I141" s="28">
        <v>10320</v>
      </c>
      <c r="J141" s="28">
        <v>5760</v>
      </c>
      <c r="K141" s="28">
        <v>0</v>
      </c>
      <c r="L141" s="28">
        <v>325</v>
      </c>
      <c r="M141" s="28">
        <v>-15</v>
      </c>
      <c r="N141" s="28">
        <v>80000</v>
      </c>
      <c r="O141" s="376">
        <v>-1.875E-4</v>
      </c>
      <c r="P141" s="28">
        <v>310</v>
      </c>
      <c r="Q141" s="376">
        <v>3.875E-3</v>
      </c>
      <c r="R141" s="28">
        <v>16390</v>
      </c>
      <c r="S141" s="376">
        <v>0.204875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</row>
    <row r="142" spans="2:24" ht="15.6">
      <c r="B142" t="str">
        <f t="shared" si="1"/>
        <v>SPSTRComm Devices</v>
      </c>
      <c r="C142" t="str">
        <f>VLOOKUP(F142,'Sls Rep Matrix'!I$7:N$428,6,FALSE)</f>
        <v>pana.com</v>
      </c>
      <c r="E142" s="11" t="s">
        <v>532</v>
      </c>
      <c r="F142" s="11" t="s">
        <v>644</v>
      </c>
      <c r="G142" s="11" t="s">
        <v>645</v>
      </c>
      <c r="H142" s="28">
        <v>16782.5</v>
      </c>
      <c r="I142" s="28">
        <v>0</v>
      </c>
      <c r="J142" s="28">
        <v>0</v>
      </c>
      <c r="K142" s="28">
        <v>0</v>
      </c>
      <c r="L142" s="28">
        <v>0</v>
      </c>
      <c r="M142" s="28">
        <v>55.2</v>
      </c>
      <c r="N142" s="28">
        <v>0</v>
      </c>
      <c r="O142" s="376"/>
      <c r="P142" s="28">
        <v>55.2</v>
      </c>
      <c r="Q142" s="376"/>
      <c r="R142" s="28">
        <v>55.2</v>
      </c>
      <c r="S142" s="376"/>
      <c r="T142" s="27">
        <v>0</v>
      </c>
      <c r="U142" s="27">
        <v>0</v>
      </c>
      <c r="V142" s="27">
        <v>0</v>
      </c>
      <c r="W142" s="27">
        <v>0</v>
      </c>
      <c r="X142" s="27">
        <v>0</v>
      </c>
    </row>
    <row r="143" spans="2:24" ht="15.6">
      <c r="B143" t="str">
        <f t="shared" si="1"/>
        <v>AB045Comm Devices</v>
      </c>
      <c r="C143" t="str">
        <f>VLOOKUP(F143,'Sls Rep Matrix'!I$7:N$428,6,FALSE)</f>
        <v>Regional</v>
      </c>
      <c r="E143" s="11" t="s">
        <v>532</v>
      </c>
      <c r="F143" s="11" t="s">
        <v>549</v>
      </c>
      <c r="G143" s="11" t="s">
        <v>862</v>
      </c>
      <c r="H143" s="28">
        <v>346.85</v>
      </c>
      <c r="I143" s="28">
        <v>0</v>
      </c>
      <c r="J143" s="28">
        <v>0</v>
      </c>
      <c r="K143" s="28">
        <v>0</v>
      </c>
      <c r="L143" s="28">
        <v>140.75</v>
      </c>
      <c r="M143" s="28">
        <v>12229.61</v>
      </c>
      <c r="N143" s="28">
        <v>19000</v>
      </c>
      <c r="O143" s="376">
        <v>0.64366368420999998</v>
      </c>
      <c r="P143" s="28">
        <v>12370.36</v>
      </c>
      <c r="Q143" s="376">
        <v>0.65107157894699996</v>
      </c>
      <c r="R143" s="28">
        <v>12370.36</v>
      </c>
      <c r="S143" s="376">
        <v>0.65107157894699996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</row>
    <row r="144" spans="2:24" ht="15.6">
      <c r="B144" t="str">
        <f t="shared" si="1"/>
        <v>SE735Comm Devices</v>
      </c>
      <c r="C144" t="str">
        <f>VLOOKUP(F144,'Sls Rep Matrix'!I$7:N$428,6,FALSE)</f>
        <v>Inside Sales</v>
      </c>
      <c r="E144" s="11" t="s">
        <v>532</v>
      </c>
      <c r="F144" s="11" t="s">
        <v>1009</v>
      </c>
      <c r="G144" s="11" t="s">
        <v>1010</v>
      </c>
      <c r="H144" s="28">
        <v>16407.53</v>
      </c>
      <c r="I144" s="28">
        <v>0</v>
      </c>
      <c r="J144" s="28">
        <v>0</v>
      </c>
      <c r="K144" s="28">
        <v>0</v>
      </c>
      <c r="L144" s="28">
        <v>71.459999999999994</v>
      </c>
      <c r="M144" s="28">
        <v>21636.12</v>
      </c>
      <c r="N144" s="28">
        <v>29000</v>
      </c>
      <c r="O144" s="376">
        <v>0.74607310344800004</v>
      </c>
      <c r="P144" s="28">
        <v>21707.58</v>
      </c>
      <c r="Q144" s="376">
        <v>0.74853724137900002</v>
      </c>
      <c r="R144" s="28">
        <v>21707.58</v>
      </c>
      <c r="S144" s="376">
        <v>0.74853724137900002</v>
      </c>
      <c r="T144" s="27">
        <v>0</v>
      </c>
      <c r="U144" s="27">
        <v>4347</v>
      </c>
      <c r="V144" s="27">
        <v>0</v>
      </c>
      <c r="W144" s="27">
        <v>0</v>
      </c>
      <c r="X144" s="27">
        <v>0</v>
      </c>
    </row>
    <row r="145" spans="2:24" ht="15.6">
      <c r="B145" t="str">
        <f t="shared" si="1"/>
        <v>DB075Comm Devices</v>
      </c>
      <c r="C145" t="str">
        <f>VLOOKUP(F145,'Sls Rep Matrix'!I$7:N$428,6,FALSE)</f>
        <v>Regional</v>
      </c>
      <c r="E145" s="11" t="s">
        <v>532</v>
      </c>
      <c r="F145" s="11" t="s">
        <v>800</v>
      </c>
      <c r="G145" s="11" t="s">
        <v>801</v>
      </c>
      <c r="H145" s="28">
        <v>26086.09</v>
      </c>
      <c r="I145" s="28">
        <v>0</v>
      </c>
      <c r="J145" s="28">
        <v>1200</v>
      </c>
      <c r="K145" s="28">
        <v>5089.26</v>
      </c>
      <c r="L145" s="28">
        <v>3917.94</v>
      </c>
      <c r="M145" s="28">
        <v>20844.64</v>
      </c>
      <c r="N145" s="28">
        <v>43000</v>
      </c>
      <c r="O145" s="376">
        <v>0.48475906976700001</v>
      </c>
      <c r="P145" s="28">
        <v>29851.84</v>
      </c>
      <c r="Q145" s="376">
        <v>0.69422883720899997</v>
      </c>
      <c r="R145" s="28">
        <v>31051.84</v>
      </c>
      <c r="S145" s="376">
        <v>0.72213581395299997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</row>
    <row r="146" spans="2:24" ht="15.6">
      <c r="B146" t="str">
        <f t="shared" si="1"/>
        <v>FR195Comm Devices</v>
      </c>
      <c r="C146" t="str">
        <f>VLOOKUP(F146,'Sls Rep Matrix'!I$7:N$428,6,FALSE)</f>
        <v>Regional</v>
      </c>
      <c r="E146" s="11" t="s">
        <v>532</v>
      </c>
      <c r="F146" s="11" t="s">
        <v>566</v>
      </c>
      <c r="G146" s="11" t="s">
        <v>771</v>
      </c>
      <c r="H146" s="28">
        <v>22663.96</v>
      </c>
      <c r="I146" s="28">
        <v>0</v>
      </c>
      <c r="J146" s="28">
        <v>0</v>
      </c>
      <c r="K146" s="28">
        <v>17170.47</v>
      </c>
      <c r="L146" s="28">
        <v>24819.27</v>
      </c>
      <c r="M146" s="28">
        <v>38204.04</v>
      </c>
      <c r="N146" s="28">
        <v>111000</v>
      </c>
      <c r="O146" s="376">
        <v>0.34418054054000002</v>
      </c>
      <c r="P146" s="28">
        <v>80193.78</v>
      </c>
      <c r="Q146" s="376">
        <v>0.72246648648599998</v>
      </c>
      <c r="R146" s="28">
        <v>80193.78</v>
      </c>
      <c r="S146" s="376">
        <v>0.72246648648599998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</row>
    <row r="147" spans="2:24" ht="15.6">
      <c r="B147" t="str">
        <f t="shared" si="1"/>
        <v>PA446DSC</v>
      </c>
      <c r="C147" t="str">
        <f>VLOOKUP(F147,'Sls Rep Matrix'!I$7:N$428,6,FALSE)</f>
        <v>Photo Specialty</v>
      </c>
      <c r="E147" s="11" t="s">
        <v>536</v>
      </c>
      <c r="F147" s="11" t="s">
        <v>685</v>
      </c>
      <c r="G147" s="11" t="s">
        <v>686</v>
      </c>
      <c r="H147" s="28">
        <v>3799.95</v>
      </c>
      <c r="I147" s="28">
        <v>0</v>
      </c>
      <c r="J147" s="28">
        <v>0</v>
      </c>
      <c r="K147" s="28">
        <v>1279.98</v>
      </c>
      <c r="L147" s="28">
        <v>2959.93</v>
      </c>
      <c r="M147" s="28">
        <v>5495.59</v>
      </c>
      <c r="N147" s="28">
        <v>25000</v>
      </c>
      <c r="O147" s="376">
        <v>0.21982360000000001</v>
      </c>
      <c r="P147" s="28">
        <v>9735.5</v>
      </c>
      <c r="Q147" s="376">
        <v>0.38941999999999999</v>
      </c>
      <c r="R147" s="28">
        <v>9735.5</v>
      </c>
      <c r="S147" s="376">
        <v>0.38941999999999999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</row>
    <row r="148" spans="2:24" ht="15.6">
      <c r="B148" t="str">
        <f t="shared" si="1"/>
        <v>B0659DSC</v>
      </c>
      <c r="C148" t="str">
        <f>VLOOKUP(F148,'Sls Rep Matrix'!I$7:N$428,6,FALSE)</f>
        <v>Inside Sales</v>
      </c>
      <c r="E148" s="11" t="s">
        <v>536</v>
      </c>
      <c r="F148" s="11" t="s">
        <v>1067</v>
      </c>
      <c r="G148" s="11" t="s">
        <v>1068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1997.96</v>
      </c>
      <c r="N148" s="28">
        <v>3000</v>
      </c>
      <c r="O148" s="376">
        <v>0.66598666666600004</v>
      </c>
      <c r="P148" s="28">
        <v>1997.96</v>
      </c>
      <c r="Q148" s="376">
        <v>0.66598666666600004</v>
      </c>
      <c r="R148" s="28">
        <v>1997.96</v>
      </c>
      <c r="S148" s="376">
        <v>0.66598666666600004</v>
      </c>
      <c r="T148" s="27">
        <v>0</v>
      </c>
      <c r="U148" s="27">
        <v>0</v>
      </c>
      <c r="V148" s="27">
        <v>0</v>
      </c>
      <c r="W148" s="27">
        <v>0</v>
      </c>
      <c r="X148" s="27">
        <v>0</v>
      </c>
    </row>
    <row r="149" spans="2:24" ht="15.6">
      <c r="B149" t="str">
        <f t="shared" si="1"/>
        <v>FI427DSC</v>
      </c>
      <c r="C149" t="str">
        <f>VLOOKUP(F149,'Sls Rep Matrix'!I$7:N$428,6,FALSE)</f>
        <v>Photo Specialty</v>
      </c>
      <c r="E149" s="11" t="s">
        <v>536</v>
      </c>
      <c r="F149" s="11" t="s">
        <v>774</v>
      </c>
      <c r="G149" s="11" t="s">
        <v>775</v>
      </c>
      <c r="H149" s="28">
        <v>1263.98</v>
      </c>
      <c r="I149" s="28">
        <v>0</v>
      </c>
      <c r="J149" s="28">
        <v>0</v>
      </c>
      <c r="K149" s="28">
        <v>1419.98</v>
      </c>
      <c r="L149" s="28">
        <v>3143.93</v>
      </c>
      <c r="M149" s="28">
        <v>1845.98</v>
      </c>
      <c r="N149" s="28">
        <v>12000</v>
      </c>
      <c r="O149" s="376">
        <v>0.15383166666600001</v>
      </c>
      <c r="P149" s="28">
        <v>6409.89</v>
      </c>
      <c r="Q149" s="376">
        <v>0.53415749999999995</v>
      </c>
      <c r="R149" s="28">
        <v>6409.89</v>
      </c>
      <c r="S149" s="376">
        <v>0.53415749999999995</v>
      </c>
      <c r="T149" s="27">
        <v>0</v>
      </c>
      <c r="U149" s="27">
        <v>0</v>
      </c>
      <c r="V149" s="27">
        <v>0</v>
      </c>
      <c r="W149" s="27">
        <v>0</v>
      </c>
      <c r="X149" s="27">
        <v>0</v>
      </c>
    </row>
    <row r="150" spans="2:24" ht="15.6">
      <c r="B150" t="str">
        <f t="shared" si="1"/>
        <v>B0667DSC</v>
      </c>
      <c r="C150" t="str">
        <f>VLOOKUP(F150,'Sls Rep Matrix'!I$7:N$428,6,FALSE)</f>
        <v>Photo Specialty</v>
      </c>
      <c r="E150" s="11" t="s">
        <v>536</v>
      </c>
      <c r="F150" s="11" t="s">
        <v>1065</v>
      </c>
      <c r="G150" s="11" t="s">
        <v>1066</v>
      </c>
      <c r="H150" s="28">
        <v>399.99</v>
      </c>
      <c r="I150" s="28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6000</v>
      </c>
      <c r="O150" s="376">
        <v>0</v>
      </c>
      <c r="P150" s="28">
        <v>0</v>
      </c>
      <c r="Q150" s="376">
        <v>0</v>
      </c>
      <c r="R150" s="28">
        <v>0</v>
      </c>
      <c r="S150" s="376">
        <v>0</v>
      </c>
      <c r="T150" s="27">
        <v>0</v>
      </c>
      <c r="U150" s="27">
        <v>0</v>
      </c>
      <c r="V150" s="27">
        <v>0</v>
      </c>
      <c r="W150" s="27">
        <v>0</v>
      </c>
      <c r="X150" s="27">
        <v>0</v>
      </c>
    </row>
    <row r="151" spans="2:24" ht="15.6">
      <c r="B151" t="str">
        <f t="shared" ref="B151:B214" si="2">CONCATENATE(F151,E151)</f>
        <v>SC078DSC</v>
      </c>
      <c r="C151" t="str">
        <f>VLOOKUP(F151,'Sls Rep Matrix'!I$7:N$428,6,FALSE)</f>
        <v>National</v>
      </c>
      <c r="E151" s="11" t="s">
        <v>536</v>
      </c>
      <c r="F151" s="11" t="s">
        <v>578</v>
      </c>
      <c r="G151" s="11" t="s">
        <v>656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-92517.08</v>
      </c>
      <c r="N151" s="28">
        <v>0</v>
      </c>
      <c r="O151" s="376"/>
      <c r="P151" s="28">
        <v>-92517.08</v>
      </c>
      <c r="Q151" s="376"/>
      <c r="R151" s="28">
        <v>-92517.08</v>
      </c>
      <c r="S151" s="376"/>
      <c r="T151" s="27">
        <v>0</v>
      </c>
      <c r="U151" s="27">
        <v>0</v>
      </c>
      <c r="V151" s="27">
        <v>0</v>
      </c>
      <c r="W151" s="27">
        <v>0</v>
      </c>
      <c r="X151" s="27">
        <v>0</v>
      </c>
    </row>
    <row r="152" spans="2:24" ht="15.6">
      <c r="B152" t="str">
        <f t="shared" si="2"/>
        <v>PT046DSC</v>
      </c>
      <c r="C152" t="str">
        <f>VLOOKUP(F152,'Sls Rep Matrix'!I$7:N$428,6,FALSE)</f>
        <v>Food Service</v>
      </c>
      <c r="E152" s="11" t="s">
        <v>536</v>
      </c>
      <c r="F152" s="11" t="s">
        <v>1017</v>
      </c>
      <c r="G152" s="11" t="s">
        <v>1018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376"/>
      <c r="P152" s="28">
        <v>0</v>
      </c>
      <c r="Q152" s="376"/>
      <c r="R152" s="28">
        <v>0</v>
      </c>
      <c r="S152" s="376"/>
      <c r="T152" s="27">
        <v>0</v>
      </c>
      <c r="U152" s="27">
        <v>0</v>
      </c>
      <c r="V152" s="27">
        <v>0</v>
      </c>
      <c r="W152" s="27">
        <v>0</v>
      </c>
      <c r="X152" s="27">
        <v>0</v>
      </c>
    </row>
    <row r="153" spans="2:24" ht="15.6">
      <c r="B153" t="str">
        <f t="shared" si="2"/>
        <v>SC015DSC</v>
      </c>
      <c r="C153" t="str">
        <f>VLOOKUP(F153,'Sls Rep Matrix'!I$7:N$428,6,FALSE)</f>
        <v>Inside Sales</v>
      </c>
      <c r="E153" s="11" t="s">
        <v>536</v>
      </c>
      <c r="F153" s="11" t="s">
        <v>1013</v>
      </c>
      <c r="G153" s="11" t="s">
        <v>1014</v>
      </c>
      <c r="H153" s="28">
        <v>818467.5</v>
      </c>
      <c r="I153" s="28">
        <v>0</v>
      </c>
      <c r="J153" s="28">
        <v>0</v>
      </c>
      <c r="K153" s="28">
        <v>0</v>
      </c>
      <c r="L153" s="28">
        <v>0</v>
      </c>
      <c r="M153" s="28">
        <v>8720</v>
      </c>
      <c r="N153" s="28">
        <v>27000</v>
      </c>
      <c r="O153" s="376">
        <v>0.322962962962</v>
      </c>
      <c r="P153" s="28">
        <v>8720</v>
      </c>
      <c r="Q153" s="376">
        <v>0.322962962962</v>
      </c>
      <c r="R153" s="28">
        <v>8720</v>
      </c>
      <c r="S153" s="376">
        <v>0.322962962962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</row>
    <row r="154" spans="2:24" ht="15.6">
      <c r="B154" t="str">
        <f t="shared" si="2"/>
        <v>PR971DSC</v>
      </c>
      <c r="C154" t="str">
        <f>VLOOKUP(F154,'Sls Rep Matrix'!I$7:N$428,6,FALSE)</f>
        <v>Photo Specialty</v>
      </c>
      <c r="E154" s="11" t="s">
        <v>536</v>
      </c>
      <c r="F154" s="11" t="s">
        <v>673</v>
      </c>
      <c r="G154" s="11" t="s">
        <v>674</v>
      </c>
      <c r="H154" s="28">
        <v>71935.8</v>
      </c>
      <c r="I154" s="28">
        <v>0</v>
      </c>
      <c r="J154" s="28">
        <v>0</v>
      </c>
      <c r="K154" s="28">
        <v>7911.8</v>
      </c>
      <c r="L154" s="28">
        <v>24623.81</v>
      </c>
      <c r="M154" s="28">
        <v>152540.68</v>
      </c>
      <c r="N154" s="28">
        <v>142000</v>
      </c>
      <c r="O154" s="376">
        <v>1.0742301408449999</v>
      </c>
      <c r="P154" s="28">
        <v>185076.29</v>
      </c>
      <c r="Q154" s="376">
        <v>1.303354154929</v>
      </c>
      <c r="R154" s="28">
        <v>185076.29</v>
      </c>
      <c r="S154" s="376">
        <v>1.303354154929</v>
      </c>
      <c r="T154" s="27">
        <v>0</v>
      </c>
      <c r="U154" s="27">
        <v>1511.97</v>
      </c>
      <c r="V154" s="27">
        <v>0</v>
      </c>
      <c r="W154" s="27">
        <v>0</v>
      </c>
      <c r="X154" s="27">
        <v>0</v>
      </c>
    </row>
    <row r="155" spans="2:24" ht="15.6">
      <c r="B155" t="str">
        <f t="shared" si="2"/>
        <v>PR960DSC</v>
      </c>
      <c r="C155" t="str">
        <f>VLOOKUP(F155,'Sls Rep Matrix'!I$7:N$428,6,FALSE)</f>
        <v>Inside Sales</v>
      </c>
      <c r="E155" s="11" t="s">
        <v>536</v>
      </c>
      <c r="F155" s="11" t="s">
        <v>1093</v>
      </c>
      <c r="G155" s="11" t="s">
        <v>1094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6000</v>
      </c>
      <c r="O155" s="376">
        <v>0</v>
      </c>
      <c r="P155" s="28">
        <v>0</v>
      </c>
      <c r="Q155" s="376">
        <v>0</v>
      </c>
      <c r="R155" s="28">
        <v>0</v>
      </c>
      <c r="S155" s="376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</row>
    <row r="156" spans="2:24" ht="15.6">
      <c r="B156" t="str">
        <f t="shared" si="2"/>
        <v>DWAREDSC</v>
      </c>
      <c r="C156" t="str">
        <f>VLOOKUP(F156,'Sls Rep Matrix'!I$7:N$428,6,FALSE)</f>
        <v>pana.com</v>
      </c>
      <c r="E156" s="11" t="s">
        <v>536</v>
      </c>
      <c r="F156" s="11" t="s">
        <v>561</v>
      </c>
      <c r="G156" s="11" t="s">
        <v>788</v>
      </c>
      <c r="H156" s="28">
        <v>0</v>
      </c>
      <c r="I156" s="28">
        <v>209.89</v>
      </c>
      <c r="J156" s="28">
        <v>0</v>
      </c>
      <c r="K156" s="28">
        <v>2549.9699999999998</v>
      </c>
      <c r="L156" s="28">
        <v>389.99</v>
      </c>
      <c r="M156" s="28">
        <v>64475.42</v>
      </c>
      <c r="N156" s="28">
        <v>82000</v>
      </c>
      <c r="O156" s="376">
        <v>0.78628560975600004</v>
      </c>
      <c r="P156" s="28">
        <v>67415.38</v>
      </c>
      <c r="Q156" s="376">
        <v>0.82213878048699995</v>
      </c>
      <c r="R156" s="28">
        <v>67625.27</v>
      </c>
      <c r="S156" s="376">
        <v>0.82469841463399995</v>
      </c>
      <c r="T156" s="27">
        <v>0</v>
      </c>
      <c r="U156" s="27">
        <v>619.99</v>
      </c>
      <c r="V156" s="27">
        <v>0</v>
      </c>
      <c r="W156" s="27">
        <v>0</v>
      </c>
      <c r="X156" s="27">
        <v>0</v>
      </c>
    </row>
    <row r="157" spans="2:24" ht="15.6">
      <c r="B157" t="str">
        <f t="shared" si="2"/>
        <v>FU243DSC</v>
      </c>
      <c r="C157" t="str">
        <f>VLOOKUP(F157,'Sls Rep Matrix'!I$7:N$428,6,FALSE)</f>
        <v>Photo Specialty</v>
      </c>
      <c r="E157" s="11" t="s">
        <v>536</v>
      </c>
      <c r="F157" s="11" t="s">
        <v>769</v>
      </c>
      <c r="G157" s="11" t="s">
        <v>770</v>
      </c>
      <c r="H157" s="28">
        <v>2399.9699999999998</v>
      </c>
      <c r="I157" s="28">
        <v>59.99</v>
      </c>
      <c r="J157" s="28">
        <v>0</v>
      </c>
      <c r="K157" s="28">
        <v>2009.96</v>
      </c>
      <c r="L157" s="28">
        <v>7299.88</v>
      </c>
      <c r="M157" s="28">
        <v>779.99</v>
      </c>
      <c r="N157" s="28">
        <v>18000</v>
      </c>
      <c r="O157" s="376">
        <v>4.3332777777000002E-2</v>
      </c>
      <c r="P157" s="28">
        <v>10089.83</v>
      </c>
      <c r="Q157" s="376">
        <v>0.56054611111099995</v>
      </c>
      <c r="R157" s="28">
        <v>10149.82</v>
      </c>
      <c r="S157" s="376">
        <v>0.56387888888799997</v>
      </c>
      <c r="T157" s="27">
        <v>0</v>
      </c>
      <c r="U157" s="27">
        <v>0</v>
      </c>
      <c r="V157" s="27">
        <v>0</v>
      </c>
      <c r="W157" s="27">
        <v>0</v>
      </c>
      <c r="X157" s="27">
        <v>0</v>
      </c>
    </row>
    <row r="158" spans="2:24" ht="15.6">
      <c r="B158" t="str">
        <f t="shared" si="2"/>
        <v>B0716DSC</v>
      </c>
      <c r="C158" t="str">
        <f>VLOOKUP(F158,'Sls Rep Matrix'!I$7:N$428,6,FALSE)</f>
        <v>Inside Sales</v>
      </c>
      <c r="E158" s="11" t="s">
        <v>536</v>
      </c>
      <c r="F158" s="11" t="s">
        <v>1124</v>
      </c>
      <c r="G158" s="11" t="s">
        <v>1125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0</v>
      </c>
      <c r="N158" s="28">
        <v>0</v>
      </c>
      <c r="O158" s="376"/>
      <c r="P158" s="28">
        <v>0</v>
      </c>
      <c r="Q158" s="376"/>
      <c r="R158" s="28">
        <v>0</v>
      </c>
      <c r="S158" s="376"/>
      <c r="T158" s="27">
        <v>0</v>
      </c>
      <c r="U158" s="27">
        <v>0</v>
      </c>
      <c r="V158" s="27">
        <v>0</v>
      </c>
      <c r="W158" s="27">
        <v>0</v>
      </c>
      <c r="X158" s="27">
        <v>0</v>
      </c>
    </row>
    <row r="159" spans="2:24" ht="15.6">
      <c r="B159" t="str">
        <f t="shared" si="2"/>
        <v>BI472DSC</v>
      </c>
      <c r="C159" t="str">
        <f>VLOOKUP(F159,'Sls Rep Matrix'!I$7:N$428,6,FALSE)</f>
        <v>Photo Specialty</v>
      </c>
      <c r="E159" s="11" t="s">
        <v>536</v>
      </c>
      <c r="F159" s="11" t="s">
        <v>829</v>
      </c>
      <c r="G159" s="11" t="s">
        <v>830</v>
      </c>
      <c r="H159" s="28">
        <v>2151.91</v>
      </c>
      <c r="I159" s="28">
        <v>0</v>
      </c>
      <c r="J159" s="28">
        <v>0</v>
      </c>
      <c r="K159" s="28">
        <v>3031.89</v>
      </c>
      <c r="L159" s="28">
        <v>1559.94</v>
      </c>
      <c r="M159" s="28">
        <v>32007.45</v>
      </c>
      <c r="N159" s="28">
        <v>21000</v>
      </c>
      <c r="O159" s="376">
        <v>1.5241642857140001</v>
      </c>
      <c r="P159" s="28">
        <v>36599.279999999999</v>
      </c>
      <c r="Q159" s="376">
        <v>1.7428228571419999</v>
      </c>
      <c r="R159" s="28">
        <v>36599.279999999999</v>
      </c>
      <c r="S159" s="376">
        <v>1.7428228571419999</v>
      </c>
      <c r="T159" s="27">
        <v>0</v>
      </c>
      <c r="U159" s="27">
        <v>0</v>
      </c>
      <c r="V159" s="27">
        <v>0</v>
      </c>
      <c r="W159" s="27">
        <v>0</v>
      </c>
      <c r="X159" s="27">
        <v>0</v>
      </c>
    </row>
    <row r="160" spans="2:24" ht="15.6">
      <c r="B160" t="str">
        <f t="shared" si="2"/>
        <v>B0815DSC</v>
      </c>
      <c r="C160" t="str">
        <f>VLOOKUP(F160,'Sls Rep Matrix'!I$7:N$428,6,FALSE)</f>
        <v>Photo Specialty</v>
      </c>
      <c r="E160" s="11" t="s">
        <v>536</v>
      </c>
      <c r="F160" s="11" t="s">
        <v>844</v>
      </c>
      <c r="G160" s="11" t="s">
        <v>845</v>
      </c>
      <c r="H160" s="28">
        <v>0</v>
      </c>
      <c r="I160" s="28">
        <v>0</v>
      </c>
      <c r="J160" s="28">
        <v>0</v>
      </c>
      <c r="K160" s="28">
        <v>0</v>
      </c>
      <c r="L160" s="28">
        <v>0</v>
      </c>
      <c r="M160" s="28">
        <v>0</v>
      </c>
      <c r="N160" s="28">
        <v>10000</v>
      </c>
      <c r="O160" s="376">
        <v>0</v>
      </c>
      <c r="P160" s="28">
        <v>0</v>
      </c>
      <c r="Q160" s="376">
        <v>0</v>
      </c>
      <c r="R160" s="28">
        <v>0</v>
      </c>
      <c r="S160" s="376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</row>
    <row r="161" spans="2:24" ht="15.6">
      <c r="B161" t="str">
        <f t="shared" si="2"/>
        <v>KE811DSC</v>
      </c>
      <c r="C161" t="str">
        <f>VLOOKUP(F161,'Sls Rep Matrix'!I$7:N$428,6,FALSE)</f>
        <v>Photo Specialty</v>
      </c>
      <c r="E161" s="11" t="s">
        <v>536</v>
      </c>
      <c r="F161" s="11" t="s">
        <v>724</v>
      </c>
      <c r="G161" s="11" t="s">
        <v>725</v>
      </c>
      <c r="H161" s="28">
        <v>29942.98</v>
      </c>
      <c r="I161" s="28">
        <v>0</v>
      </c>
      <c r="J161" s="28">
        <v>1111.93</v>
      </c>
      <c r="K161" s="28">
        <v>3755.91</v>
      </c>
      <c r="L161" s="28">
        <v>21683.83</v>
      </c>
      <c r="M161" s="28">
        <v>102367.03</v>
      </c>
      <c r="N161" s="28">
        <v>86000</v>
      </c>
      <c r="O161" s="376">
        <v>1.190314302325</v>
      </c>
      <c r="P161" s="28">
        <v>127806.77</v>
      </c>
      <c r="Q161" s="376">
        <v>1.4861252325580001</v>
      </c>
      <c r="R161" s="28">
        <v>128918.7</v>
      </c>
      <c r="S161" s="376">
        <v>1.499054651162</v>
      </c>
      <c r="T161" s="27">
        <v>0</v>
      </c>
      <c r="U161" s="27">
        <v>639.98</v>
      </c>
      <c r="V161" s="27">
        <v>0</v>
      </c>
      <c r="W161" s="27">
        <v>0</v>
      </c>
      <c r="X161" s="27">
        <v>0</v>
      </c>
    </row>
    <row r="162" spans="2:24" ht="15.6">
      <c r="B162" t="str">
        <f t="shared" si="2"/>
        <v>B0782DSC</v>
      </c>
      <c r="C162" t="str">
        <f>VLOOKUP(F162,'Sls Rep Matrix'!I$7:N$428,6,FALSE)</f>
        <v>Inside Sales</v>
      </c>
      <c r="E162" s="11" t="s">
        <v>536</v>
      </c>
      <c r="F162" s="11" t="s">
        <v>1063</v>
      </c>
      <c r="G162" s="11" t="s">
        <v>1064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7000</v>
      </c>
      <c r="O162" s="376">
        <v>0</v>
      </c>
      <c r="P162" s="28">
        <v>0</v>
      </c>
      <c r="Q162" s="376">
        <v>0</v>
      </c>
      <c r="R162" s="28">
        <v>0</v>
      </c>
      <c r="S162" s="376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</row>
    <row r="163" spans="2:24" ht="15.6">
      <c r="B163" t="str">
        <f t="shared" si="2"/>
        <v>BD141DSC</v>
      </c>
      <c r="C163" t="str">
        <f>VLOOKUP(F163,'Sls Rep Matrix'!I$7:N$428,6,FALSE)</f>
        <v>Inside Sales</v>
      </c>
      <c r="E163" s="11" t="s">
        <v>536</v>
      </c>
      <c r="F163" s="11" t="s">
        <v>840</v>
      </c>
      <c r="G163" s="11" t="s">
        <v>841</v>
      </c>
      <c r="H163" s="28">
        <v>2559.96</v>
      </c>
      <c r="I163" s="28">
        <v>0</v>
      </c>
      <c r="J163" s="28">
        <v>0</v>
      </c>
      <c r="K163" s="28">
        <v>0</v>
      </c>
      <c r="L163" s="28">
        <v>2559.96</v>
      </c>
      <c r="M163" s="28">
        <v>0</v>
      </c>
      <c r="N163" s="28">
        <v>8000</v>
      </c>
      <c r="O163" s="376">
        <v>0</v>
      </c>
      <c r="P163" s="28">
        <v>2559.96</v>
      </c>
      <c r="Q163" s="376">
        <v>0.31999499999999997</v>
      </c>
      <c r="R163" s="28">
        <v>2559.96</v>
      </c>
      <c r="S163" s="376">
        <v>0.31999499999999997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</row>
    <row r="164" spans="2:24" ht="15.6">
      <c r="B164" t="str">
        <f t="shared" si="2"/>
        <v>ME170DSC</v>
      </c>
      <c r="C164" t="str">
        <f>VLOOKUP(F164,'Sls Rep Matrix'!I$7:N$428,6,FALSE)</f>
        <v>Regional</v>
      </c>
      <c r="E164" s="11" t="s">
        <v>536</v>
      </c>
      <c r="F164" s="11" t="s">
        <v>714</v>
      </c>
      <c r="G164" s="11" t="s">
        <v>715</v>
      </c>
      <c r="H164" s="28">
        <v>0</v>
      </c>
      <c r="I164" s="28">
        <v>0</v>
      </c>
      <c r="J164" s="28">
        <v>0</v>
      </c>
      <c r="K164" s="28">
        <v>0</v>
      </c>
      <c r="L164" s="28">
        <v>6599.45</v>
      </c>
      <c r="M164" s="28">
        <v>5999.5</v>
      </c>
      <c r="N164" s="28">
        <v>2000</v>
      </c>
      <c r="O164" s="376">
        <v>2.9997500000000001</v>
      </c>
      <c r="P164" s="28">
        <v>12598.95</v>
      </c>
      <c r="Q164" s="376">
        <v>6.2994750000000002</v>
      </c>
      <c r="R164" s="28">
        <v>12598.95</v>
      </c>
      <c r="S164" s="376">
        <v>6.2994750000000002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</row>
    <row r="165" spans="2:24" ht="15.6">
      <c r="B165" t="str">
        <f t="shared" si="2"/>
        <v>WO426DSC</v>
      </c>
      <c r="C165" t="str">
        <f>VLOOKUP(F165,'Sls Rep Matrix'!I$7:N$428,6,FALSE)</f>
        <v>Photo Specialty</v>
      </c>
      <c r="E165" s="11" t="s">
        <v>536</v>
      </c>
      <c r="F165" s="11" t="s">
        <v>620</v>
      </c>
      <c r="G165" s="11" t="s">
        <v>621</v>
      </c>
      <c r="H165" s="28">
        <v>8299.86</v>
      </c>
      <c r="I165" s="28">
        <v>0</v>
      </c>
      <c r="J165" s="28">
        <v>0</v>
      </c>
      <c r="K165" s="28">
        <v>0</v>
      </c>
      <c r="L165" s="28">
        <v>799.96</v>
      </c>
      <c r="M165" s="28">
        <v>34829.15</v>
      </c>
      <c r="N165" s="28">
        <v>19000</v>
      </c>
      <c r="O165" s="376">
        <v>1.8331131578940001</v>
      </c>
      <c r="P165" s="28">
        <v>35629.11</v>
      </c>
      <c r="Q165" s="376">
        <v>1.8752163157890001</v>
      </c>
      <c r="R165" s="28">
        <v>35629.11</v>
      </c>
      <c r="S165" s="376">
        <v>1.8752163157890001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</row>
    <row r="166" spans="2:24" ht="15.6">
      <c r="B166" t="str">
        <f t="shared" si="2"/>
        <v>NE040DSC</v>
      </c>
      <c r="C166" t="str">
        <f>VLOOKUP(F166,'Sls Rep Matrix'!I$7:N$428,6,FALSE)</f>
        <v>National</v>
      </c>
      <c r="E166" s="11" t="s">
        <v>536</v>
      </c>
      <c r="F166" s="11" t="s">
        <v>700</v>
      </c>
      <c r="G166" s="11" t="s">
        <v>701</v>
      </c>
      <c r="H166" s="28">
        <v>799.99</v>
      </c>
      <c r="I166" s="28">
        <v>0</v>
      </c>
      <c r="J166" s="28">
        <v>0</v>
      </c>
      <c r="K166" s="28">
        <v>4943.8900000000003</v>
      </c>
      <c r="L166" s="28">
        <v>2559.94</v>
      </c>
      <c r="M166" s="28">
        <v>0</v>
      </c>
      <c r="N166" s="28">
        <v>15000</v>
      </c>
      <c r="O166" s="376">
        <v>0</v>
      </c>
      <c r="P166" s="28">
        <v>7503.83</v>
      </c>
      <c r="Q166" s="376">
        <v>0.50025533333299999</v>
      </c>
      <c r="R166" s="28">
        <v>7503.83</v>
      </c>
      <c r="S166" s="376">
        <v>0.50025533333299999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</row>
    <row r="167" spans="2:24" ht="15.6">
      <c r="B167" t="str">
        <f t="shared" si="2"/>
        <v>AR602DSC</v>
      </c>
      <c r="C167" t="str">
        <f>VLOOKUP(F167,'Sls Rep Matrix'!I$7:N$428,6,FALSE)</f>
        <v>Photo Specialty</v>
      </c>
      <c r="E167" s="11" t="s">
        <v>536</v>
      </c>
      <c r="F167" s="11" t="s">
        <v>848</v>
      </c>
      <c r="G167" s="11" t="s">
        <v>849</v>
      </c>
      <c r="H167" s="28">
        <v>16421.759999999998</v>
      </c>
      <c r="I167" s="28">
        <v>479.99</v>
      </c>
      <c r="J167" s="28">
        <v>0</v>
      </c>
      <c r="K167" s="28">
        <v>1771.96</v>
      </c>
      <c r="L167" s="28">
        <v>10907.66</v>
      </c>
      <c r="M167" s="28">
        <v>5859.55</v>
      </c>
      <c r="N167" s="28">
        <v>33000</v>
      </c>
      <c r="O167" s="376">
        <v>0.17756212121199999</v>
      </c>
      <c r="P167" s="28">
        <v>18539.169999999998</v>
      </c>
      <c r="Q167" s="376">
        <v>0.56179303030299999</v>
      </c>
      <c r="R167" s="28">
        <v>19019.16</v>
      </c>
      <c r="S167" s="376">
        <v>0.57633818181800001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</row>
    <row r="168" spans="2:24" ht="15.6">
      <c r="B168" t="str">
        <f t="shared" si="2"/>
        <v>AR605DSC</v>
      </c>
      <c r="C168" t="str">
        <f>VLOOKUP(F168,'Sls Rep Matrix'!I$7:N$428,6,FALSE)</f>
        <v>Photo Specialty</v>
      </c>
      <c r="E168" s="11" t="s">
        <v>536</v>
      </c>
      <c r="F168" s="11" t="s">
        <v>1095</v>
      </c>
      <c r="G168" s="11" t="s">
        <v>1096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1039.98</v>
      </c>
      <c r="N168" s="28">
        <v>3000</v>
      </c>
      <c r="O168" s="376">
        <v>0.34666000000000002</v>
      </c>
      <c r="P168" s="28">
        <v>1039.98</v>
      </c>
      <c r="Q168" s="376">
        <v>0.34666000000000002</v>
      </c>
      <c r="R168" s="28">
        <v>1039.98</v>
      </c>
      <c r="S168" s="376">
        <v>0.34666000000000002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</row>
    <row r="169" spans="2:24" ht="15.6">
      <c r="B169" t="str">
        <f t="shared" si="2"/>
        <v>B0792DSC</v>
      </c>
      <c r="C169" t="str">
        <f>VLOOKUP(F169,'Sls Rep Matrix'!I$7:N$428,6,FALSE)</f>
        <v>Inside Sales</v>
      </c>
      <c r="E169" s="11" t="s">
        <v>536</v>
      </c>
      <c r="F169" s="11" t="s">
        <v>1061</v>
      </c>
      <c r="G169" s="11" t="s">
        <v>1062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2000</v>
      </c>
      <c r="O169" s="376">
        <v>0</v>
      </c>
      <c r="P169" s="28">
        <v>0</v>
      </c>
      <c r="Q169" s="376">
        <v>0</v>
      </c>
      <c r="R169" s="28">
        <v>0</v>
      </c>
      <c r="S169" s="376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</row>
    <row r="170" spans="2:24" ht="15.6">
      <c r="B170" t="str">
        <f t="shared" si="2"/>
        <v>CA080DSC</v>
      </c>
      <c r="C170" t="str">
        <f>VLOOKUP(F170,'Sls Rep Matrix'!I$7:N$428,6,FALSE)</f>
        <v>Inside Sales</v>
      </c>
      <c r="E170" s="11" t="s">
        <v>536</v>
      </c>
      <c r="F170" s="11" t="s">
        <v>817</v>
      </c>
      <c r="G170" s="11" t="s">
        <v>818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376"/>
      <c r="P170" s="28">
        <v>0</v>
      </c>
      <c r="Q170" s="376"/>
      <c r="R170" s="28">
        <v>0</v>
      </c>
      <c r="S170" s="376"/>
      <c r="T170" s="27">
        <v>0</v>
      </c>
      <c r="U170" s="27">
        <v>0</v>
      </c>
      <c r="V170" s="27">
        <v>0</v>
      </c>
      <c r="W170" s="27">
        <v>0</v>
      </c>
      <c r="X170" s="27">
        <v>0</v>
      </c>
    </row>
    <row r="171" spans="2:24" ht="15.6">
      <c r="B171" t="str">
        <f t="shared" si="2"/>
        <v>FR195DSC</v>
      </c>
      <c r="C171" t="str">
        <f>VLOOKUP(F171,'Sls Rep Matrix'!I$7:N$428,6,FALSE)</f>
        <v>Regional</v>
      </c>
      <c r="E171" s="11" t="s">
        <v>536</v>
      </c>
      <c r="F171" s="11" t="s">
        <v>566</v>
      </c>
      <c r="G171" s="11" t="s">
        <v>771</v>
      </c>
      <c r="H171" s="28">
        <v>4879.8599999999997</v>
      </c>
      <c r="I171" s="28">
        <v>0</v>
      </c>
      <c r="J171" s="28">
        <v>0</v>
      </c>
      <c r="K171" s="28">
        <v>7119.82</v>
      </c>
      <c r="L171" s="28">
        <v>10119.719999999999</v>
      </c>
      <c r="M171" s="28">
        <v>15919.7</v>
      </c>
      <c r="N171" s="28">
        <v>29000</v>
      </c>
      <c r="O171" s="376">
        <v>0.54895517241299996</v>
      </c>
      <c r="P171" s="28">
        <v>33159.24</v>
      </c>
      <c r="Q171" s="376">
        <v>1.1434220689650001</v>
      </c>
      <c r="R171" s="28">
        <v>33159.24</v>
      </c>
      <c r="S171" s="376">
        <v>1.1434220689650001</v>
      </c>
      <c r="T171" s="27">
        <v>0</v>
      </c>
      <c r="U171" s="27">
        <v>0</v>
      </c>
      <c r="V171" s="27">
        <v>0</v>
      </c>
      <c r="W171" s="27">
        <v>0</v>
      </c>
      <c r="X171" s="27">
        <v>0</v>
      </c>
    </row>
    <row r="172" spans="2:24" ht="15.6">
      <c r="B172" t="str">
        <f t="shared" si="2"/>
        <v>IN035DSC</v>
      </c>
      <c r="C172" t="str">
        <f>VLOOKUP(F172,'Sls Rep Matrix'!I$7:N$428,6,FALSE)</f>
        <v>Regional</v>
      </c>
      <c r="E172" s="11" t="s">
        <v>536</v>
      </c>
      <c r="F172" s="11" t="s">
        <v>740</v>
      </c>
      <c r="G172" s="11" t="s">
        <v>741</v>
      </c>
      <c r="H172" s="28">
        <v>0</v>
      </c>
      <c r="I172" s="28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376"/>
      <c r="P172" s="28">
        <v>0</v>
      </c>
      <c r="Q172" s="376"/>
      <c r="R172" s="28">
        <v>0</v>
      </c>
      <c r="S172" s="376"/>
      <c r="T172" s="27">
        <v>0</v>
      </c>
      <c r="U172" s="27">
        <v>0</v>
      </c>
      <c r="V172" s="27">
        <v>0</v>
      </c>
      <c r="W172" s="27">
        <v>0</v>
      </c>
      <c r="X172" s="27">
        <v>0</v>
      </c>
    </row>
    <row r="173" spans="2:24" ht="15.6">
      <c r="B173" t="str">
        <f t="shared" si="2"/>
        <v>SA055DSC</v>
      </c>
      <c r="C173" t="str">
        <f>VLOOKUP(F173,'Sls Rep Matrix'!I$7:N$428,6,FALSE)</f>
        <v>National</v>
      </c>
      <c r="E173" s="11" t="s">
        <v>536</v>
      </c>
      <c r="F173" s="11" t="s">
        <v>575</v>
      </c>
      <c r="G173" s="11" t="s">
        <v>576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376"/>
      <c r="P173" s="28">
        <v>0</v>
      </c>
      <c r="Q173" s="376"/>
      <c r="R173" s="28">
        <v>0</v>
      </c>
      <c r="S173" s="376"/>
      <c r="T173" s="27">
        <v>0</v>
      </c>
      <c r="U173" s="27">
        <v>0</v>
      </c>
      <c r="V173" s="27">
        <v>0</v>
      </c>
      <c r="W173" s="27">
        <v>0</v>
      </c>
      <c r="X173" s="27">
        <v>0</v>
      </c>
    </row>
    <row r="174" spans="2:24" ht="15.6">
      <c r="B174" t="str">
        <f t="shared" si="2"/>
        <v>CA977DSC</v>
      </c>
      <c r="C174" t="str">
        <f>VLOOKUP(F174,'Sls Rep Matrix'!I$7:N$428,6,FALSE)</f>
        <v>Photo Specialty</v>
      </c>
      <c r="E174" s="11" t="s">
        <v>536</v>
      </c>
      <c r="F174" s="11" t="s">
        <v>809</v>
      </c>
      <c r="G174" s="11" t="s">
        <v>810</v>
      </c>
      <c r="H174" s="28">
        <v>9665.77</v>
      </c>
      <c r="I174" s="28">
        <v>0</v>
      </c>
      <c r="J174" s="28">
        <v>0</v>
      </c>
      <c r="K174" s="28">
        <v>83.93</v>
      </c>
      <c r="L174" s="28">
        <v>6939.87</v>
      </c>
      <c r="M174" s="28">
        <v>57748.639999999999</v>
      </c>
      <c r="N174" s="28">
        <v>41000</v>
      </c>
      <c r="O174" s="376">
        <v>1.4085034146340001</v>
      </c>
      <c r="P174" s="28">
        <v>64772.44</v>
      </c>
      <c r="Q174" s="376">
        <v>1.5798156097560001</v>
      </c>
      <c r="R174" s="28">
        <v>64772.44</v>
      </c>
      <c r="S174" s="376">
        <v>1.5798156097560001</v>
      </c>
      <c r="T174" s="27">
        <v>0</v>
      </c>
      <c r="U174" s="27">
        <v>503.99</v>
      </c>
      <c r="V174" s="27">
        <v>0</v>
      </c>
      <c r="W174" s="27">
        <v>0</v>
      </c>
      <c r="X174" s="27">
        <v>0</v>
      </c>
    </row>
    <row r="175" spans="2:24" ht="15.6">
      <c r="B175" t="str">
        <f t="shared" si="2"/>
        <v>LI722DSC</v>
      </c>
      <c r="C175" t="str">
        <f>VLOOKUP(F175,'Sls Rep Matrix'!I$7:N$428,6,FALSE)</f>
        <v>Inside Sales</v>
      </c>
      <c r="E175" s="11" t="s">
        <v>536</v>
      </c>
      <c r="F175" s="11" t="s">
        <v>1222</v>
      </c>
      <c r="G175" s="11" t="s">
        <v>1223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1191590.23</v>
      </c>
      <c r="N175" s="28">
        <v>0</v>
      </c>
      <c r="O175" s="376"/>
      <c r="P175" s="28">
        <v>1191590.23</v>
      </c>
      <c r="Q175" s="376"/>
      <c r="R175" s="28">
        <v>1191590.23</v>
      </c>
      <c r="S175" s="376"/>
      <c r="T175" s="27">
        <v>0</v>
      </c>
      <c r="U175" s="27">
        <v>0</v>
      </c>
      <c r="V175" s="27">
        <v>0</v>
      </c>
      <c r="W175" s="27">
        <v>0</v>
      </c>
      <c r="X175" s="27">
        <v>0</v>
      </c>
    </row>
    <row r="176" spans="2:24" ht="15.6">
      <c r="B176" t="str">
        <f t="shared" si="2"/>
        <v>GR843DSC</v>
      </c>
      <c r="C176" t="str">
        <f>VLOOKUP(F176,'Sls Rep Matrix'!I$7:N$428,6,FALSE)</f>
        <v>Inside Sales</v>
      </c>
      <c r="E176" s="11" t="s">
        <v>536</v>
      </c>
      <c r="F176" s="11" t="s">
        <v>763</v>
      </c>
      <c r="G176" s="11" t="s">
        <v>764</v>
      </c>
      <c r="H176" s="28">
        <v>1247.98</v>
      </c>
      <c r="I176" s="28">
        <v>0</v>
      </c>
      <c r="J176" s="28">
        <v>0</v>
      </c>
      <c r="K176" s="28">
        <v>0</v>
      </c>
      <c r="L176" s="28">
        <v>2239.94</v>
      </c>
      <c r="M176" s="28">
        <v>769.97</v>
      </c>
      <c r="N176" s="28">
        <v>5000</v>
      </c>
      <c r="O176" s="376">
        <v>0.15399399999999999</v>
      </c>
      <c r="P176" s="28">
        <v>3009.91</v>
      </c>
      <c r="Q176" s="376">
        <v>0.60198200000000002</v>
      </c>
      <c r="R176" s="28">
        <v>3009.91</v>
      </c>
      <c r="S176" s="376">
        <v>0.60198200000000002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</row>
    <row r="177" spans="2:24" ht="15.6">
      <c r="B177" t="str">
        <f t="shared" si="2"/>
        <v>CA024DSC</v>
      </c>
      <c r="C177" t="str">
        <f>VLOOKUP(F177,'Sls Rep Matrix'!I$7:N$428,6,FALSE)</f>
        <v>Photo Specialty</v>
      </c>
      <c r="E177" s="11" t="s">
        <v>536</v>
      </c>
      <c r="F177" s="11" t="s">
        <v>926</v>
      </c>
      <c r="G177" s="11" t="s">
        <v>927</v>
      </c>
      <c r="H177" s="28">
        <v>0</v>
      </c>
      <c r="I177" s="28">
        <v>0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376"/>
      <c r="P177" s="28">
        <v>0</v>
      </c>
      <c r="Q177" s="376"/>
      <c r="R177" s="28">
        <v>0</v>
      </c>
      <c r="S177" s="376"/>
      <c r="T177" s="27">
        <v>0</v>
      </c>
      <c r="U177" s="27">
        <v>0</v>
      </c>
      <c r="V177" s="27">
        <v>0</v>
      </c>
      <c r="W177" s="27">
        <v>0</v>
      </c>
      <c r="X177" s="27">
        <v>0</v>
      </c>
    </row>
    <row r="178" spans="2:24" ht="15.6">
      <c r="B178" t="str">
        <f t="shared" si="2"/>
        <v>IM266DSC</v>
      </c>
      <c r="C178" t="str">
        <f>VLOOKUP(F178,'Sls Rep Matrix'!I$7:N$428,6,FALSE)</f>
        <v>Inside Sales</v>
      </c>
      <c r="E178" s="11" t="s">
        <v>536</v>
      </c>
      <c r="F178" s="11" t="s">
        <v>744</v>
      </c>
      <c r="G178" s="11" t="s">
        <v>745</v>
      </c>
      <c r="H178" s="28">
        <v>0</v>
      </c>
      <c r="I178" s="28">
        <v>0</v>
      </c>
      <c r="J178" s="28">
        <v>0</v>
      </c>
      <c r="K178" s="28">
        <v>0</v>
      </c>
      <c r="L178" s="28">
        <v>5759.6</v>
      </c>
      <c r="M178" s="28">
        <v>0</v>
      </c>
      <c r="N178" s="28">
        <v>5000</v>
      </c>
      <c r="O178" s="376">
        <v>0</v>
      </c>
      <c r="P178" s="28">
        <v>5759.6</v>
      </c>
      <c r="Q178" s="376">
        <v>1.1519200000000001</v>
      </c>
      <c r="R178" s="28">
        <v>5759.6</v>
      </c>
      <c r="S178" s="376">
        <v>1.1519200000000001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</row>
    <row r="179" spans="2:24" ht="15.6">
      <c r="B179" t="str">
        <f t="shared" si="2"/>
        <v>CA978DSC</v>
      </c>
      <c r="C179" t="str">
        <f>VLOOKUP(F179,'Sls Rep Matrix'!I$7:N$428,6,FALSE)</f>
        <v>Photo Specialty</v>
      </c>
      <c r="E179" s="11" t="s">
        <v>536</v>
      </c>
      <c r="F179" s="11" t="s">
        <v>807</v>
      </c>
      <c r="G179" s="11" t="s">
        <v>808</v>
      </c>
      <c r="H179" s="28">
        <v>1359.99</v>
      </c>
      <c r="I179" s="28">
        <v>0</v>
      </c>
      <c r="J179" s="28">
        <v>0</v>
      </c>
      <c r="K179" s="28">
        <v>319.99</v>
      </c>
      <c r="L179" s="28">
        <v>3215.92</v>
      </c>
      <c r="M179" s="28">
        <v>5495.95</v>
      </c>
      <c r="N179" s="28">
        <v>7000</v>
      </c>
      <c r="O179" s="376">
        <v>0.78513571428499995</v>
      </c>
      <c r="P179" s="28">
        <v>9031.86</v>
      </c>
      <c r="Q179" s="376">
        <v>1.290265714285</v>
      </c>
      <c r="R179" s="28">
        <v>9031.86</v>
      </c>
      <c r="S179" s="376">
        <v>1.290265714285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</row>
    <row r="180" spans="2:24" ht="15.6">
      <c r="B180" t="str">
        <f t="shared" si="2"/>
        <v>BE121DSC</v>
      </c>
      <c r="C180" t="str">
        <f>VLOOKUP(F180,'Sls Rep Matrix'!I$7:N$428,6,FALSE)</f>
        <v>National</v>
      </c>
      <c r="E180" s="11" t="s">
        <v>536</v>
      </c>
      <c r="F180" s="11" t="s">
        <v>552</v>
      </c>
      <c r="G180" s="11" t="s">
        <v>553</v>
      </c>
      <c r="H180" s="28">
        <v>0</v>
      </c>
      <c r="I180" s="28">
        <v>0</v>
      </c>
      <c r="J180" s="28">
        <v>0</v>
      </c>
      <c r="K180" s="28">
        <v>360299.26</v>
      </c>
      <c r="L180" s="28">
        <v>5535.14</v>
      </c>
      <c r="M180" s="28">
        <v>799861.27</v>
      </c>
      <c r="N180" s="28">
        <v>1552000</v>
      </c>
      <c r="O180" s="376">
        <v>0.51537452963899999</v>
      </c>
      <c r="P180" s="28">
        <v>1165695.67</v>
      </c>
      <c r="Q180" s="376">
        <v>0.75109257087600001</v>
      </c>
      <c r="R180" s="28">
        <v>1165695.67</v>
      </c>
      <c r="S180" s="376">
        <v>0.75109257087600001</v>
      </c>
      <c r="T180" s="27">
        <v>0</v>
      </c>
      <c r="U180" s="27">
        <v>0</v>
      </c>
      <c r="V180" s="27">
        <v>0</v>
      </c>
      <c r="W180" s="27">
        <v>52882.38</v>
      </c>
      <c r="X180" s="27">
        <v>0</v>
      </c>
    </row>
    <row r="181" spans="2:24" ht="15.6">
      <c r="B181" t="str">
        <f t="shared" si="2"/>
        <v>PR976DSC</v>
      </c>
      <c r="C181" t="str">
        <f>VLOOKUP(F181,'Sls Rep Matrix'!I$7:N$428,6,FALSE)</f>
        <v>Regional</v>
      </c>
      <c r="E181" s="11" t="s">
        <v>536</v>
      </c>
      <c r="F181" s="11" t="s">
        <v>671</v>
      </c>
      <c r="G181" s="11" t="s">
        <v>672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2000</v>
      </c>
      <c r="O181" s="376">
        <v>0</v>
      </c>
      <c r="P181" s="28">
        <v>0</v>
      </c>
      <c r="Q181" s="376">
        <v>0</v>
      </c>
      <c r="R181" s="28">
        <v>0</v>
      </c>
      <c r="S181" s="376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</row>
    <row r="182" spans="2:24" ht="15.6">
      <c r="B182" t="str">
        <f t="shared" si="2"/>
        <v>WB001DSC</v>
      </c>
      <c r="C182" t="str">
        <f>VLOOKUP(F182,'Sls Rep Matrix'!I$7:N$428,6,FALSE)</f>
        <v>Photo Specialty</v>
      </c>
      <c r="E182" s="11" t="s">
        <v>536</v>
      </c>
      <c r="F182" s="11" t="s">
        <v>624</v>
      </c>
      <c r="G182" s="11" t="s">
        <v>625</v>
      </c>
      <c r="H182" s="28">
        <v>44915.3</v>
      </c>
      <c r="I182" s="28">
        <v>0</v>
      </c>
      <c r="J182" s="28">
        <v>0</v>
      </c>
      <c r="K182" s="28">
        <v>10271.790000000001</v>
      </c>
      <c r="L182" s="28">
        <v>57258.43</v>
      </c>
      <c r="M182" s="28">
        <v>48318.48</v>
      </c>
      <c r="N182" s="28">
        <v>129000</v>
      </c>
      <c r="O182" s="376">
        <v>0.37456186046500001</v>
      </c>
      <c r="P182" s="28">
        <v>115848.7</v>
      </c>
      <c r="Q182" s="376">
        <v>0.89805193798399996</v>
      </c>
      <c r="R182" s="28">
        <v>115848.7</v>
      </c>
      <c r="S182" s="376">
        <v>0.89805193798399996</v>
      </c>
      <c r="T182" s="27">
        <v>0</v>
      </c>
      <c r="U182" s="27">
        <v>503.99</v>
      </c>
      <c r="V182" s="27">
        <v>0</v>
      </c>
      <c r="W182" s="27">
        <v>0</v>
      </c>
      <c r="X182" s="27">
        <v>0</v>
      </c>
    </row>
    <row r="183" spans="2:24" ht="15.6">
      <c r="B183" t="str">
        <f t="shared" si="2"/>
        <v>EMSLSDSC</v>
      </c>
      <c r="C183" t="str">
        <f>VLOOKUP(F183,'Sls Rep Matrix'!I$7:N$428,6,FALSE)</f>
        <v>pana.com</v>
      </c>
      <c r="E183" s="11" t="s">
        <v>536</v>
      </c>
      <c r="F183" s="11" t="s">
        <v>1078</v>
      </c>
      <c r="G183" s="11" t="s">
        <v>865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376"/>
      <c r="P183" s="28">
        <v>0</v>
      </c>
      <c r="Q183" s="376"/>
      <c r="R183" s="28">
        <v>0</v>
      </c>
      <c r="S183" s="376"/>
      <c r="T183" s="27">
        <v>0</v>
      </c>
      <c r="U183" s="27">
        <v>0</v>
      </c>
      <c r="V183" s="27">
        <v>0</v>
      </c>
      <c r="W183" s="27">
        <v>0</v>
      </c>
      <c r="X183" s="27">
        <v>0</v>
      </c>
    </row>
    <row r="184" spans="2:24" ht="15.6">
      <c r="B184" t="str">
        <f t="shared" si="2"/>
        <v>AM760DSC</v>
      </c>
      <c r="C184" t="str">
        <f>VLOOKUP(F184,'Sls Rep Matrix'!I$7:N$428,6,FALSE)</f>
        <v>Amazon</v>
      </c>
      <c r="E184" s="11" t="s">
        <v>536</v>
      </c>
      <c r="F184" s="11" t="s">
        <v>551</v>
      </c>
      <c r="G184" s="11" t="s">
        <v>850</v>
      </c>
      <c r="H184" s="28">
        <v>867302.48</v>
      </c>
      <c r="I184" s="28">
        <v>29158.22</v>
      </c>
      <c r="J184" s="28">
        <v>0</v>
      </c>
      <c r="K184" s="28">
        <v>670919.12</v>
      </c>
      <c r="L184" s="28">
        <v>0</v>
      </c>
      <c r="M184" s="28">
        <v>1490495.08</v>
      </c>
      <c r="N184" s="28">
        <v>3299000</v>
      </c>
      <c r="O184" s="376">
        <v>0.45180208548</v>
      </c>
      <c r="P184" s="28">
        <v>2161414.2000000002</v>
      </c>
      <c r="Q184" s="376">
        <v>0.65517253713199997</v>
      </c>
      <c r="R184" s="28">
        <v>2190572.42</v>
      </c>
      <c r="S184" s="376">
        <v>0.66401103970899999</v>
      </c>
      <c r="T184" s="27">
        <v>0</v>
      </c>
      <c r="U184" s="27">
        <v>14336.18</v>
      </c>
      <c r="V184" s="27">
        <v>0</v>
      </c>
      <c r="W184" s="27">
        <v>0</v>
      </c>
      <c r="X184" s="27">
        <v>0</v>
      </c>
    </row>
    <row r="185" spans="2:24" ht="15.6">
      <c r="B185" t="str">
        <f t="shared" si="2"/>
        <v>BE313DSC</v>
      </c>
      <c r="C185" t="str">
        <f>VLOOKUP(F185,'Sls Rep Matrix'!I$7:N$428,6,FALSE)</f>
        <v>Photo Specialty</v>
      </c>
      <c r="E185" s="11" t="s">
        <v>536</v>
      </c>
      <c r="F185" s="11" t="s">
        <v>836</v>
      </c>
      <c r="G185" s="11" t="s">
        <v>837</v>
      </c>
      <c r="H185" s="28">
        <v>42359.21</v>
      </c>
      <c r="I185" s="28">
        <v>3439.92</v>
      </c>
      <c r="J185" s="28">
        <v>9999.7900000000009</v>
      </c>
      <c r="K185" s="28">
        <v>0</v>
      </c>
      <c r="L185" s="28">
        <v>3239.91</v>
      </c>
      <c r="M185" s="28">
        <v>0</v>
      </c>
      <c r="N185" s="28">
        <v>105000</v>
      </c>
      <c r="O185" s="376">
        <v>0</v>
      </c>
      <c r="P185" s="28">
        <v>3239.91</v>
      </c>
      <c r="Q185" s="376">
        <v>3.0856285713999999E-2</v>
      </c>
      <c r="R185" s="28">
        <v>16679.62</v>
      </c>
      <c r="S185" s="376">
        <v>0.158853523809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</row>
    <row r="186" spans="2:24" ht="15.6">
      <c r="B186" t="str">
        <f t="shared" si="2"/>
        <v>RE802DSC</v>
      </c>
      <c r="C186" t="str">
        <f>VLOOKUP(F186,'Sls Rep Matrix'!I$7:N$428,6,FALSE)</f>
        <v>Inside Sales</v>
      </c>
      <c r="E186" s="11" t="s">
        <v>536</v>
      </c>
      <c r="F186" s="11" t="s">
        <v>664</v>
      </c>
      <c r="G186" s="11" t="s">
        <v>665</v>
      </c>
      <c r="H186" s="28">
        <v>1119.98</v>
      </c>
      <c r="I186" s="28">
        <v>0</v>
      </c>
      <c r="J186" s="28">
        <v>0</v>
      </c>
      <c r="K186" s="28">
        <v>319.99</v>
      </c>
      <c r="L186" s="28">
        <v>0</v>
      </c>
      <c r="M186" s="28">
        <v>1559.99</v>
      </c>
      <c r="N186" s="28">
        <v>3000</v>
      </c>
      <c r="O186" s="376">
        <v>0.51999666666599997</v>
      </c>
      <c r="P186" s="28">
        <v>1879.98</v>
      </c>
      <c r="Q186" s="376">
        <v>0.62665999999999999</v>
      </c>
      <c r="R186" s="28">
        <v>1879.98</v>
      </c>
      <c r="S186" s="376">
        <v>0.62665999999999999</v>
      </c>
      <c r="T186" s="27">
        <v>0</v>
      </c>
      <c r="U186" s="27">
        <v>0</v>
      </c>
      <c r="V186" s="27">
        <v>0</v>
      </c>
      <c r="W186" s="27">
        <v>0</v>
      </c>
      <c r="X186" s="27">
        <v>0</v>
      </c>
    </row>
    <row r="187" spans="2:24" ht="15.6">
      <c r="B187" t="str">
        <f t="shared" si="2"/>
        <v>RB005DSC</v>
      </c>
      <c r="C187" t="str">
        <f>VLOOKUP(F187,'Sls Rep Matrix'!I$7:N$428,6,FALSE)</f>
        <v>Inside Sales</v>
      </c>
      <c r="E187" s="11" t="s">
        <v>536</v>
      </c>
      <c r="F187" s="11" t="s">
        <v>668</v>
      </c>
      <c r="G187" s="11" t="s">
        <v>669</v>
      </c>
      <c r="H187" s="28">
        <v>0</v>
      </c>
      <c r="I187" s="28">
        <v>0</v>
      </c>
      <c r="J187" s="28">
        <v>0</v>
      </c>
      <c r="K187" s="28">
        <v>0</v>
      </c>
      <c r="L187" s="28">
        <v>0</v>
      </c>
      <c r="M187" s="28">
        <v>-799.99</v>
      </c>
      <c r="N187" s="28">
        <v>0</v>
      </c>
      <c r="O187" s="376"/>
      <c r="P187" s="28">
        <v>-799.99</v>
      </c>
      <c r="Q187" s="376"/>
      <c r="R187" s="28">
        <v>-799.99</v>
      </c>
      <c r="S187" s="376"/>
      <c r="T187" s="27">
        <v>0</v>
      </c>
      <c r="U187" s="27">
        <v>0</v>
      </c>
      <c r="V187" s="27">
        <v>0</v>
      </c>
      <c r="W187" s="27">
        <v>0</v>
      </c>
      <c r="X187" s="27">
        <v>0</v>
      </c>
    </row>
    <row r="188" spans="2:24" ht="15.6">
      <c r="B188" t="str">
        <f t="shared" si="2"/>
        <v>J0028DSC</v>
      </c>
      <c r="C188" t="str">
        <f>VLOOKUP(F188,'Sls Rep Matrix'!I$7:N$428,6,FALSE)</f>
        <v>Inside Sales</v>
      </c>
      <c r="E188" s="11" t="s">
        <v>536</v>
      </c>
      <c r="F188" s="11" t="s">
        <v>1171</v>
      </c>
      <c r="G188" s="11" t="s">
        <v>1172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376"/>
      <c r="P188" s="28">
        <v>0</v>
      </c>
      <c r="Q188" s="376"/>
      <c r="R188" s="28">
        <v>0</v>
      </c>
      <c r="S188" s="376"/>
      <c r="T188" s="27">
        <v>0</v>
      </c>
      <c r="U188" s="27">
        <v>0</v>
      </c>
      <c r="V188" s="27">
        <v>0</v>
      </c>
      <c r="W188" s="27">
        <v>0</v>
      </c>
      <c r="X188" s="27">
        <v>0</v>
      </c>
    </row>
    <row r="189" spans="2:24" ht="15.6">
      <c r="B189" t="str">
        <f t="shared" si="2"/>
        <v>BI476DSC</v>
      </c>
      <c r="C189" t="e">
        <f>VLOOKUP(F189,'Sls Rep Matrix'!I$7:N$428,6,FALSE)</f>
        <v>#N/A</v>
      </c>
      <c r="E189" s="11" t="s">
        <v>536</v>
      </c>
      <c r="F189" s="11" t="s">
        <v>1187</v>
      </c>
      <c r="G189" s="11" t="s">
        <v>1188</v>
      </c>
      <c r="H189" s="28">
        <v>0</v>
      </c>
      <c r="I189" s="28">
        <v>0</v>
      </c>
      <c r="J189" s="28">
        <v>0</v>
      </c>
      <c r="K189" s="28">
        <v>0</v>
      </c>
      <c r="L189" s="28">
        <v>0</v>
      </c>
      <c r="M189" s="28">
        <v>0</v>
      </c>
      <c r="N189" s="28">
        <v>0</v>
      </c>
      <c r="O189" s="376"/>
      <c r="P189" s="28">
        <v>0</v>
      </c>
      <c r="Q189" s="376"/>
      <c r="R189" s="28">
        <v>0</v>
      </c>
      <c r="S189" s="376"/>
      <c r="T189" s="27">
        <v>0</v>
      </c>
      <c r="U189" s="27">
        <v>0</v>
      </c>
      <c r="V189" s="27">
        <v>0</v>
      </c>
      <c r="W189" s="27">
        <v>0</v>
      </c>
      <c r="X189" s="27">
        <v>0</v>
      </c>
    </row>
    <row r="190" spans="2:24" ht="15.6">
      <c r="B190" t="str">
        <f t="shared" si="2"/>
        <v>BO900DSC</v>
      </c>
      <c r="C190" t="str">
        <f>VLOOKUP(F190,'Sls Rep Matrix'!I$7:N$428,6,FALSE)</f>
        <v>Photo Specialty</v>
      </c>
      <c r="E190" s="11" t="s">
        <v>536</v>
      </c>
      <c r="F190" s="11" t="s">
        <v>826</v>
      </c>
      <c r="G190" s="11" t="s">
        <v>827</v>
      </c>
      <c r="H190" s="28">
        <v>2719.96</v>
      </c>
      <c r="I190" s="28">
        <v>0</v>
      </c>
      <c r="J190" s="28">
        <v>0</v>
      </c>
      <c r="K190" s="28">
        <v>4359.9399999999996</v>
      </c>
      <c r="L190" s="28">
        <v>15487.81</v>
      </c>
      <c r="M190" s="28">
        <v>7095.52</v>
      </c>
      <c r="N190" s="28">
        <v>21000</v>
      </c>
      <c r="O190" s="376">
        <v>0.337881904761</v>
      </c>
      <c r="P190" s="28">
        <v>26943.27</v>
      </c>
      <c r="Q190" s="376">
        <v>1.2830128571420001</v>
      </c>
      <c r="R190" s="28">
        <v>26943.27</v>
      </c>
      <c r="S190" s="376">
        <v>1.2830128571420001</v>
      </c>
      <c r="T190" s="27">
        <v>0</v>
      </c>
      <c r="U190" s="27">
        <v>0</v>
      </c>
      <c r="V190" s="27">
        <v>0</v>
      </c>
      <c r="W190" s="27">
        <v>0</v>
      </c>
      <c r="X190" s="27">
        <v>0</v>
      </c>
    </row>
    <row r="191" spans="2:24" ht="15.6">
      <c r="B191" t="str">
        <f t="shared" si="2"/>
        <v>CA023DSC</v>
      </c>
      <c r="C191" t="str">
        <f>VLOOKUP(F191,'Sls Rep Matrix'!I$7:N$428,6,FALSE)</f>
        <v>Photo Specialty</v>
      </c>
      <c r="E191" s="11" t="s">
        <v>536</v>
      </c>
      <c r="F191" s="11" t="s">
        <v>558</v>
      </c>
      <c r="G191" s="11" t="s">
        <v>819</v>
      </c>
      <c r="H191" s="28">
        <v>138374.29999999999</v>
      </c>
      <c r="I191" s="28">
        <v>31199.5</v>
      </c>
      <c r="J191" s="28">
        <v>0</v>
      </c>
      <c r="K191" s="28">
        <v>37439.760000000002</v>
      </c>
      <c r="L191" s="28">
        <v>44319.02</v>
      </c>
      <c r="M191" s="28">
        <v>422311.06</v>
      </c>
      <c r="N191" s="28">
        <v>446000</v>
      </c>
      <c r="O191" s="376">
        <v>0.946885784753</v>
      </c>
      <c r="P191" s="28">
        <v>504069.84</v>
      </c>
      <c r="Q191" s="376">
        <v>1.130201434977</v>
      </c>
      <c r="R191" s="28">
        <v>535269.34</v>
      </c>
      <c r="S191" s="376">
        <v>1.2001554708519999</v>
      </c>
      <c r="T191" s="27">
        <v>0</v>
      </c>
      <c r="U191" s="27">
        <v>0</v>
      </c>
      <c r="V191" s="27">
        <v>0</v>
      </c>
      <c r="W191" s="27">
        <v>0</v>
      </c>
      <c r="X191" s="27">
        <v>0</v>
      </c>
    </row>
    <row r="192" spans="2:24" ht="15.6">
      <c r="B192" t="str">
        <f t="shared" si="2"/>
        <v>S1276DSC</v>
      </c>
      <c r="C192" t="e">
        <f>VLOOKUP(F192,'Sls Rep Matrix'!I$7:N$428,6,FALSE)</f>
        <v>#N/A</v>
      </c>
      <c r="E192" s="11" t="s">
        <v>536</v>
      </c>
      <c r="F192" s="11" t="s">
        <v>1210</v>
      </c>
      <c r="G192" s="11" t="s">
        <v>1211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376"/>
      <c r="P192" s="28">
        <v>0</v>
      </c>
      <c r="Q192" s="376"/>
      <c r="R192" s="28">
        <v>0</v>
      </c>
      <c r="S192" s="376"/>
      <c r="T192" s="27">
        <v>0</v>
      </c>
      <c r="U192" s="27">
        <v>0</v>
      </c>
      <c r="V192" s="27">
        <v>0</v>
      </c>
      <c r="W192" s="27">
        <v>0</v>
      </c>
      <c r="X192" s="27">
        <v>0</v>
      </c>
    </row>
    <row r="193" spans="2:24" ht="15.6">
      <c r="B193" t="str">
        <f t="shared" si="2"/>
        <v>MA043DSC</v>
      </c>
      <c r="C193" t="str">
        <f>VLOOKUP(F193,'Sls Rep Matrix'!I$7:N$428,6,FALSE)</f>
        <v>National</v>
      </c>
      <c r="E193" s="11" t="s">
        <v>536</v>
      </c>
      <c r="F193" s="11" t="s">
        <v>930</v>
      </c>
      <c r="G193" s="11" t="s">
        <v>979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376"/>
      <c r="P193" s="28">
        <v>0</v>
      </c>
      <c r="Q193" s="376"/>
      <c r="R193" s="28">
        <v>0</v>
      </c>
      <c r="S193" s="376"/>
      <c r="T193" s="27">
        <v>0</v>
      </c>
      <c r="U193" s="27">
        <v>0</v>
      </c>
      <c r="V193" s="27">
        <v>0</v>
      </c>
      <c r="W193" s="27">
        <v>0</v>
      </c>
      <c r="X193" s="27">
        <v>0</v>
      </c>
    </row>
    <row r="194" spans="2:24" ht="15.6">
      <c r="B194" t="str">
        <f t="shared" si="2"/>
        <v>PI458DSC</v>
      </c>
      <c r="C194" t="str">
        <f>VLOOKUP(F194,'Sls Rep Matrix'!I$7:N$428,6,FALSE)</f>
        <v>Photo Specialty</v>
      </c>
      <c r="E194" s="11" t="s">
        <v>536</v>
      </c>
      <c r="F194" s="11" t="s">
        <v>678</v>
      </c>
      <c r="G194" s="11" t="s">
        <v>679</v>
      </c>
      <c r="H194" s="28">
        <v>8311.75</v>
      </c>
      <c r="I194" s="28">
        <v>0</v>
      </c>
      <c r="J194" s="28">
        <v>71.94</v>
      </c>
      <c r="K194" s="28">
        <v>3691.94</v>
      </c>
      <c r="L194" s="28">
        <v>0</v>
      </c>
      <c r="M194" s="28">
        <v>107720.26</v>
      </c>
      <c r="N194" s="28">
        <v>55000</v>
      </c>
      <c r="O194" s="376">
        <v>1.958550181818</v>
      </c>
      <c r="P194" s="28">
        <v>111412.2</v>
      </c>
      <c r="Q194" s="376">
        <v>2.0256763636359998</v>
      </c>
      <c r="R194" s="28">
        <v>111484.14</v>
      </c>
      <c r="S194" s="376">
        <v>2.0269843636360001</v>
      </c>
      <c r="T194" s="27">
        <v>0</v>
      </c>
      <c r="U194" s="27">
        <v>0</v>
      </c>
      <c r="V194" s="27">
        <v>0</v>
      </c>
      <c r="W194" s="27">
        <v>0</v>
      </c>
      <c r="X194" s="27">
        <v>0</v>
      </c>
    </row>
    <row r="195" spans="2:24" ht="15.6">
      <c r="B195" t="str">
        <f t="shared" si="2"/>
        <v>TH361DSC</v>
      </c>
      <c r="C195" t="str">
        <f>VLOOKUP(F195,'Sls Rep Matrix'!I$7:N$428,6,FALSE)</f>
        <v>Photo Specialty</v>
      </c>
      <c r="E195" s="11" t="s">
        <v>536</v>
      </c>
      <c r="F195" s="11" t="s">
        <v>639</v>
      </c>
      <c r="G195" s="11" t="s">
        <v>640</v>
      </c>
      <c r="H195" s="28">
        <v>6479.93</v>
      </c>
      <c r="I195" s="28">
        <v>0</v>
      </c>
      <c r="J195" s="28">
        <v>0</v>
      </c>
      <c r="K195" s="28">
        <v>3819.95</v>
      </c>
      <c r="L195" s="28">
        <v>2639.94</v>
      </c>
      <c r="M195" s="28">
        <v>779.99</v>
      </c>
      <c r="N195" s="28">
        <v>37000</v>
      </c>
      <c r="O195" s="376">
        <v>2.108081081E-2</v>
      </c>
      <c r="P195" s="28">
        <v>7239.88</v>
      </c>
      <c r="Q195" s="376">
        <v>0.195672432432</v>
      </c>
      <c r="R195" s="28">
        <v>7239.88</v>
      </c>
      <c r="S195" s="376">
        <v>0.195672432432</v>
      </c>
      <c r="T195" s="27">
        <v>0</v>
      </c>
      <c r="U195" s="27">
        <v>0</v>
      </c>
      <c r="V195" s="27">
        <v>0</v>
      </c>
      <c r="W195" s="27">
        <v>0</v>
      </c>
      <c r="X195" s="27">
        <v>0</v>
      </c>
    </row>
    <row r="196" spans="2:24" ht="15.6">
      <c r="B196" t="str">
        <f t="shared" si="2"/>
        <v>ST155DSC</v>
      </c>
      <c r="C196" t="e">
        <f>VLOOKUP(F196,'Sls Rep Matrix'!I$7:N$428,6,FALSE)</f>
        <v>#N/A</v>
      </c>
      <c r="E196" s="11" t="s">
        <v>536</v>
      </c>
      <c r="F196" s="11" t="s">
        <v>1220</v>
      </c>
      <c r="G196" s="11" t="s">
        <v>1221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376"/>
      <c r="P196" s="28">
        <v>0</v>
      </c>
      <c r="Q196" s="376"/>
      <c r="R196" s="28">
        <v>0</v>
      </c>
      <c r="S196" s="376"/>
      <c r="T196" s="27">
        <v>0</v>
      </c>
      <c r="U196" s="27">
        <v>0</v>
      </c>
      <c r="V196" s="27">
        <v>0</v>
      </c>
      <c r="W196" s="27">
        <v>0</v>
      </c>
      <c r="X196" s="27">
        <v>0</v>
      </c>
    </row>
    <row r="197" spans="2:24" ht="15.6">
      <c r="B197" t="str">
        <f t="shared" si="2"/>
        <v>MI976DSC</v>
      </c>
      <c r="C197" t="str">
        <f>VLOOKUP(F197,'Sls Rep Matrix'!I$7:N$428,6,FALSE)</f>
        <v>Photo Specialty</v>
      </c>
      <c r="E197" s="11" t="s">
        <v>536</v>
      </c>
      <c r="F197" s="11" t="s">
        <v>706</v>
      </c>
      <c r="G197" s="11" t="s">
        <v>707</v>
      </c>
      <c r="H197" s="28">
        <v>68611.98</v>
      </c>
      <c r="I197" s="28">
        <v>0</v>
      </c>
      <c r="J197" s="28">
        <v>119.91</v>
      </c>
      <c r="K197" s="28">
        <v>5839.9</v>
      </c>
      <c r="L197" s="28">
        <v>11645.77</v>
      </c>
      <c r="M197" s="28">
        <v>216765.59</v>
      </c>
      <c r="N197" s="28">
        <v>168000</v>
      </c>
      <c r="O197" s="376">
        <v>1.290271369047</v>
      </c>
      <c r="P197" s="28">
        <v>234251.26</v>
      </c>
      <c r="Q197" s="376">
        <v>1.394352738095</v>
      </c>
      <c r="R197" s="28">
        <v>234371.17</v>
      </c>
      <c r="S197" s="376">
        <v>1.3950664880949999</v>
      </c>
      <c r="T197" s="27">
        <v>0</v>
      </c>
      <c r="U197" s="27">
        <v>0</v>
      </c>
      <c r="V197" s="27">
        <v>0</v>
      </c>
      <c r="W197" s="27">
        <v>0</v>
      </c>
      <c r="X197" s="27">
        <v>0</v>
      </c>
    </row>
    <row r="198" spans="2:24" ht="15.6">
      <c r="B198" t="str">
        <f t="shared" si="2"/>
        <v>MI975DSC</v>
      </c>
      <c r="C198" t="str">
        <f>VLOOKUP(F198,'Sls Rep Matrix'!I$7:N$428,6,FALSE)</f>
        <v>Photo Specialty</v>
      </c>
      <c r="E198" s="11" t="s">
        <v>536</v>
      </c>
      <c r="F198" s="11" t="s">
        <v>708</v>
      </c>
      <c r="G198" s="11" t="s">
        <v>709</v>
      </c>
      <c r="H198" s="28">
        <v>41202.949999999997</v>
      </c>
      <c r="I198" s="28">
        <v>0</v>
      </c>
      <c r="J198" s="28">
        <v>0</v>
      </c>
      <c r="K198" s="28">
        <v>6651.78</v>
      </c>
      <c r="L198" s="28">
        <v>19823.45</v>
      </c>
      <c r="M198" s="28">
        <v>92679.67</v>
      </c>
      <c r="N198" s="28">
        <v>87000</v>
      </c>
      <c r="O198" s="376">
        <v>1.065283563218</v>
      </c>
      <c r="P198" s="28">
        <v>119154.9</v>
      </c>
      <c r="Q198" s="376">
        <v>1.3695965517240001</v>
      </c>
      <c r="R198" s="28">
        <v>119154.9</v>
      </c>
      <c r="S198" s="376">
        <v>1.3695965517240001</v>
      </c>
      <c r="T198" s="27">
        <v>0</v>
      </c>
      <c r="U198" s="27">
        <v>0</v>
      </c>
      <c r="V198" s="27">
        <v>0</v>
      </c>
      <c r="W198" s="27">
        <v>0</v>
      </c>
      <c r="X198" s="27">
        <v>0</v>
      </c>
    </row>
    <row r="199" spans="2:24" ht="15.6">
      <c r="B199" t="str">
        <f t="shared" si="2"/>
        <v>B0614DSC</v>
      </c>
      <c r="C199" t="str">
        <f>VLOOKUP(F199,'Sls Rep Matrix'!I$7:N$428,6,FALSE)</f>
        <v>Inside Sales</v>
      </c>
      <c r="E199" s="11" t="s">
        <v>536</v>
      </c>
      <c r="F199" s="11" t="s">
        <v>1069</v>
      </c>
      <c r="G199" s="11" t="s">
        <v>1070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7000</v>
      </c>
      <c r="O199" s="376">
        <v>0</v>
      </c>
      <c r="P199" s="28">
        <v>0</v>
      </c>
      <c r="Q199" s="376">
        <v>0</v>
      </c>
      <c r="R199" s="28">
        <v>0</v>
      </c>
      <c r="S199" s="376">
        <v>0</v>
      </c>
      <c r="T199" s="27">
        <v>0</v>
      </c>
      <c r="U199" s="27">
        <v>0</v>
      </c>
      <c r="V199" s="27">
        <v>0</v>
      </c>
      <c r="W199" s="27">
        <v>0</v>
      </c>
      <c r="X199" s="27">
        <v>0</v>
      </c>
    </row>
    <row r="200" spans="2:24" ht="15.6">
      <c r="B200" t="str">
        <f t="shared" si="2"/>
        <v>B0806DSC</v>
      </c>
      <c r="C200" t="str">
        <f>VLOOKUP(F200,'Sls Rep Matrix'!I$7:N$428,6,FALSE)</f>
        <v>Inside Sales</v>
      </c>
      <c r="E200" s="11" t="s">
        <v>536</v>
      </c>
      <c r="F200" s="11" t="s">
        <v>1059</v>
      </c>
      <c r="G200" s="11" t="s">
        <v>1060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376"/>
      <c r="P200" s="28">
        <v>0</v>
      </c>
      <c r="Q200" s="376"/>
      <c r="R200" s="28">
        <v>0</v>
      </c>
      <c r="S200" s="376"/>
      <c r="T200" s="27">
        <v>0</v>
      </c>
      <c r="U200" s="27">
        <v>0</v>
      </c>
      <c r="V200" s="27">
        <v>0</v>
      </c>
      <c r="W200" s="27">
        <v>0</v>
      </c>
      <c r="X200" s="27">
        <v>0</v>
      </c>
    </row>
    <row r="201" spans="2:24" ht="15.6">
      <c r="B201" t="str">
        <f t="shared" si="2"/>
        <v>CA956DSC</v>
      </c>
      <c r="C201" t="str">
        <f>VLOOKUP(F201,'Sls Rep Matrix'!I$7:N$428,6,FALSE)</f>
        <v>Photo Specialty</v>
      </c>
      <c r="E201" s="11" t="s">
        <v>536</v>
      </c>
      <c r="F201" s="11" t="s">
        <v>811</v>
      </c>
      <c r="G201" s="11" t="s">
        <v>812</v>
      </c>
      <c r="H201" s="28">
        <v>19103.88</v>
      </c>
      <c r="I201" s="28">
        <v>0</v>
      </c>
      <c r="J201" s="28">
        <v>27719.7</v>
      </c>
      <c r="K201" s="28">
        <v>0</v>
      </c>
      <c r="L201" s="28">
        <v>1835.94</v>
      </c>
      <c r="M201" s="28">
        <v>18143.64</v>
      </c>
      <c r="N201" s="28">
        <v>56000</v>
      </c>
      <c r="O201" s="376">
        <v>0.323993571428</v>
      </c>
      <c r="P201" s="28">
        <v>19979.580000000002</v>
      </c>
      <c r="Q201" s="376">
        <v>0.35677821428500001</v>
      </c>
      <c r="R201" s="28">
        <v>47699.28</v>
      </c>
      <c r="S201" s="376">
        <v>0.85177285714200002</v>
      </c>
      <c r="T201" s="27">
        <v>0</v>
      </c>
      <c r="U201" s="27">
        <v>0</v>
      </c>
      <c r="V201" s="27">
        <v>0</v>
      </c>
      <c r="W201" s="27">
        <v>0</v>
      </c>
      <c r="X201" s="27">
        <v>0</v>
      </c>
    </row>
    <row r="202" spans="2:24" ht="15.6">
      <c r="B202" t="str">
        <f t="shared" si="2"/>
        <v>EN171DSC</v>
      </c>
      <c r="C202" t="str">
        <f>VLOOKUP(F202,'Sls Rep Matrix'!I$7:N$428,6,FALSE)</f>
        <v>Inside Sales</v>
      </c>
      <c r="E202" s="11" t="s">
        <v>536</v>
      </c>
      <c r="F202" s="11" t="s">
        <v>780</v>
      </c>
      <c r="G202" s="11" t="s">
        <v>781</v>
      </c>
      <c r="H202" s="28">
        <v>317.91000000000003</v>
      </c>
      <c r="I202" s="28">
        <v>0</v>
      </c>
      <c r="J202" s="28">
        <v>0</v>
      </c>
      <c r="K202" s="28">
        <v>71.94</v>
      </c>
      <c r="L202" s="28">
        <v>0</v>
      </c>
      <c r="M202" s="28">
        <v>473.79</v>
      </c>
      <c r="N202" s="28">
        <v>0</v>
      </c>
      <c r="O202" s="376"/>
      <c r="P202" s="28">
        <v>545.73</v>
      </c>
      <c r="Q202" s="376"/>
      <c r="R202" s="28">
        <v>545.73</v>
      </c>
      <c r="S202" s="376"/>
      <c r="T202" s="27">
        <v>0</v>
      </c>
      <c r="U202" s="27">
        <v>0</v>
      </c>
      <c r="V202" s="27">
        <v>0</v>
      </c>
      <c r="W202" s="27">
        <v>0</v>
      </c>
      <c r="X202" s="27">
        <v>0</v>
      </c>
    </row>
    <row r="203" spans="2:24" ht="15.6">
      <c r="B203" t="str">
        <f t="shared" si="2"/>
        <v>SN287DSC</v>
      </c>
      <c r="C203" t="str">
        <f>VLOOKUP(F203,'Sls Rep Matrix'!I$7:N$428,6,FALSE)</f>
        <v>Photo Specialty</v>
      </c>
      <c r="E203" s="11" t="s">
        <v>536</v>
      </c>
      <c r="F203" s="11" t="s">
        <v>648</v>
      </c>
      <c r="G203" s="11" t="s">
        <v>649</v>
      </c>
      <c r="H203" s="28">
        <v>4971.91</v>
      </c>
      <c r="I203" s="28">
        <v>0</v>
      </c>
      <c r="J203" s="28">
        <v>0</v>
      </c>
      <c r="K203" s="28">
        <v>7639.88</v>
      </c>
      <c r="L203" s="28">
        <v>1743.97</v>
      </c>
      <c r="M203" s="28">
        <v>9031.34</v>
      </c>
      <c r="N203" s="28">
        <v>36000</v>
      </c>
      <c r="O203" s="376">
        <v>0.25087055555499999</v>
      </c>
      <c r="P203" s="28">
        <v>18415.189999999999</v>
      </c>
      <c r="Q203" s="376">
        <v>0.51153305555499995</v>
      </c>
      <c r="R203" s="28">
        <v>18415.189999999999</v>
      </c>
      <c r="S203" s="376">
        <v>0.51153305555499995</v>
      </c>
      <c r="T203" s="27">
        <v>0</v>
      </c>
      <c r="U203" s="27">
        <v>71.91</v>
      </c>
      <c r="V203" s="27">
        <v>0</v>
      </c>
      <c r="W203" s="27">
        <v>0</v>
      </c>
      <c r="X203" s="27">
        <v>0</v>
      </c>
    </row>
    <row r="204" spans="2:24" ht="15.6">
      <c r="B204" t="str">
        <f t="shared" si="2"/>
        <v>BE206DSC</v>
      </c>
      <c r="C204" t="str">
        <f>VLOOKUP(F204,'Sls Rep Matrix'!I$7:N$428,6,FALSE)</f>
        <v>Photo Specialty</v>
      </c>
      <c r="E204" s="11" t="s">
        <v>536</v>
      </c>
      <c r="F204" s="11" t="s">
        <v>838</v>
      </c>
      <c r="G204" s="11" t="s">
        <v>839</v>
      </c>
      <c r="H204" s="28">
        <v>6527.8</v>
      </c>
      <c r="I204" s="28">
        <v>0</v>
      </c>
      <c r="J204" s="28">
        <v>0</v>
      </c>
      <c r="K204" s="28">
        <v>711.93</v>
      </c>
      <c r="L204" s="28">
        <v>7025.85</v>
      </c>
      <c r="M204" s="28">
        <v>5441.65</v>
      </c>
      <c r="N204" s="28">
        <v>38000</v>
      </c>
      <c r="O204" s="376">
        <v>0.143201315789</v>
      </c>
      <c r="P204" s="28">
        <v>13179.43</v>
      </c>
      <c r="Q204" s="376">
        <v>0.34682710526299998</v>
      </c>
      <c r="R204" s="28">
        <v>13179.43</v>
      </c>
      <c r="S204" s="376">
        <v>0.34682710526299998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</row>
    <row r="205" spans="2:24" ht="15.6">
      <c r="B205" t="str">
        <f t="shared" si="2"/>
        <v>BL356DSC</v>
      </c>
      <c r="C205" t="str">
        <f>VLOOKUP(F205,'Sls Rep Matrix'!I$7:N$428,6,FALSE)</f>
        <v>Inside Sales</v>
      </c>
      <c r="E205" s="11" t="s">
        <v>536</v>
      </c>
      <c r="F205" s="11" t="s">
        <v>928</v>
      </c>
      <c r="G205" s="11" t="s">
        <v>929</v>
      </c>
      <c r="H205" s="28">
        <v>0</v>
      </c>
      <c r="I205" s="28">
        <v>0</v>
      </c>
      <c r="J205" s="28">
        <v>0</v>
      </c>
      <c r="K205" s="28">
        <v>0</v>
      </c>
      <c r="L205" s="28">
        <v>1559.99</v>
      </c>
      <c r="M205" s="28">
        <v>2159.9699999999998</v>
      </c>
      <c r="N205" s="28">
        <v>4000</v>
      </c>
      <c r="O205" s="376">
        <v>0.53999249999999999</v>
      </c>
      <c r="P205" s="28">
        <v>3719.96</v>
      </c>
      <c r="Q205" s="376">
        <v>0.92998999999999998</v>
      </c>
      <c r="R205" s="28">
        <v>3719.96</v>
      </c>
      <c r="S205" s="376">
        <v>0.92998999999999998</v>
      </c>
      <c r="T205" s="27">
        <v>0</v>
      </c>
      <c r="U205" s="27">
        <v>0</v>
      </c>
      <c r="V205" s="27">
        <v>0</v>
      </c>
      <c r="W205" s="27">
        <v>0</v>
      </c>
      <c r="X205" s="27">
        <v>0</v>
      </c>
    </row>
    <row r="206" spans="2:24" ht="15.6">
      <c r="B206" t="str">
        <f t="shared" si="2"/>
        <v>RO125DSC</v>
      </c>
      <c r="C206" t="str">
        <f>VLOOKUP(F206,'Sls Rep Matrix'!I$7:N$428,6,FALSE)</f>
        <v>Photo Specialty</v>
      </c>
      <c r="E206" s="11" t="s">
        <v>536</v>
      </c>
      <c r="F206" s="11" t="s">
        <v>662</v>
      </c>
      <c r="G206" s="11" t="s">
        <v>663</v>
      </c>
      <c r="H206" s="28">
        <v>28435.38</v>
      </c>
      <c r="I206" s="28">
        <v>0</v>
      </c>
      <c r="J206" s="28">
        <v>0</v>
      </c>
      <c r="K206" s="28">
        <v>5231.3999999999996</v>
      </c>
      <c r="L206" s="28">
        <v>16542.96</v>
      </c>
      <c r="M206" s="28">
        <v>119485.78</v>
      </c>
      <c r="N206" s="28">
        <v>92000</v>
      </c>
      <c r="O206" s="376">
        <v>1.2987584782599999</v>
      </c>
      <c r="P206" s="28">
        <v>141260.14000000001</v>
      </c>
      <c r="Q206" s="376">
        <v>1.5354363043470001</v>
      </c>
      <c r="R206" s="28">
        <v>141260.14000000001</v>
      </c>
      <c r="S206" s="376">
        <v>1.5354363043470001</v>
      </c>
      <c r="T206" s="27">
        <v>0</v>
      </c>
      <c r="U206" s="27">
        <v>47.94</v>
      </c>
      <c r="V206" s="27">
        <v>0</v>
      </c>
      <c r="W206" s="27">
        <v>0</v>
      </c>
      <c r="X206" s="27">
        <v>0</v>
      </c>
    </row>
    <row r="207" spans="2:24" ht="15.6">
      <c r="B207" t="str">
        <f t="shared" si="2"/>
        <v>NA708DSC</v>
      </c>
      <c r="C207" t="str">
        <f>VLOOKUP(F207,'Sls Rep Matrix'!I$7:N$428,6,FALSE)</f>
        <v>Photo Specialty</v>
      </c>
      <c r="E207" s="11" t="s">
        <v>536</v>
      </c>
      <c r="F207" s="11" t="s">
        <v>702</v>
      </c>
      <c r="G207" s="11" t="s">
        <v>703</v>
      </c>
      <c r="H207" s="28">
        <v>26207.39</v>
      </c>
      <c r="I207" s="28">
        <v>0</v>
      </c>
      <c r="J207" s="28">
        <v>3671.89</v>
      </c>
      <c r="K207" s="28">
        <v>0</v>
      </c>
      <c r="L207" s="28">
        <v>26225.19</v>
      </c>
      <c r="M207" s="28">
        <v>30518.720000000001</v>
      </c>
      <c r="N207" s="28">
        <v>66000</v>
      </c>
      <c r="O207" s="376">
        <v>0.46240484848399999</v>
      </c>
      <c r="P207" s="28">
        <v>56743.91</v>
      </c>
      <c r="Q207" s="376">
        <v>0.85975621212099995</v>
      </c>
      <c r="R207" s="28">
        <v>60415.8</v>
      </c>
      <c r="S207" s="376">
        <v>0.91539090908999998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</row>
    <row r="208" spans="2:24" ht="15.6">
      <c r="B208" t="str">
        <f t="shared" si="2"/>
        <v>CA342DSC</v>
      </c>
      <c r="C208" t="str">
        <f>VLOOKUP(F208,'Sls Rep Matrix'!I$7:N$428,6,FALSE)</f>
        <v>Photo Specialty</v>
      </c>
      <c r="E208" s="11" t="s">
        <v>536</v>
      </c>
      <c r="F208" s="11" t="s">
        <v>813</v>
      </c>
      <c r="G208" s="11" t="s">
        <v>814</v>
      </c>
      <c r="H208" s="28">
        <v>33059.589999999997</v>
      </c>
      <c r="I208" s="28">
        <v>1279.98</v>
      </c>
      <c r="J208" s="28">
        <v>15419.73</v>
      </c>
      <c r="K208" s="28">
        <v>0</v>
      </c>
      <c r="L208" s="28">
        <v>99640.47</v>
      </c>
      <c r="M208" s="28">
        <v>46835.01</v>
      </c>
      <c r="N208" s="28">
        <v>141000</v>
      </c>
      <c r="O208" s="376">
        <v>0.33216319148899998</v>
      </c>
      <c r="P208" s="28">
        <v>146475.48000000001</v>
      </c>
      <c r="Q208" s="376">
        <v>1.0388331914890001</v>
      </c>
      <c r="R208" s="28">
        <v>163175.19</v>
      </c>
      <c r="S208" s="376">
        <v>1.1572708510630001</v>
      </c>
      <c r="T208" s="27">
        <v>0</v>
      </c>
      <c r="U208" s="27">
        <v>0</v>
      </c>
      <c r="V208" s="27">
        <v>0</v>
      </c>
      <c r="W208" s="27">
        <v>0</v>
      </c>
      <c r="X208" s="27">
        <v>0</v>
      </c>
    </row>
    <row r="209" spans="2:24" ht="15.6">
      <c r="B209" t="str">
        <f t="shared" si="2"/>
        <v>B0648DSC</v>
      </c>
      <c r="C209" t="str">
        <f>VLOOKUP(F209,'Sls Rep Matrix'!I$7:N$428,6,FALSE)</f>
        <v>Inside Sales</v>
      </c>
      <c r="E209" s="11" t="s">
        <v>536</v>
      </c>
      <c r="F209" s="11" t="s">
        <v>1148</v>
      </c>
      <c r="G209" s="11" t="s">
        <v>1149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5479.92</v>
      </c>
      <c r="N209" s="28">
        <v>0</v>
      </c>
      <c r="O209" s="376"/>
      <c r="P209" s="28">
        <v>5479.92</v>
      </c>
      <c r="Q209" s="376"/>
      <c r="R209" s="28">
        <v>5479.92</v>
      </c>
      <c r="S209" s="376"/>
      <c r="T209" s="27">
        <v>0</v>
      </c>
      <c r="U209" s="27">
        <v>0</v>
      </c>
      <c r="V209" s="27">
        <v>0</v>
      </c>
      <c r="W209" s="27">
        <v>0</v>
      </c>
      <c r="X209" s="27">
        <v>0</v>
      </c>
    </row>
    <row r="210" spans="2:24" ht="15.6">
      <c r="B210" t="str">
        <f t="shared" si="2"/>
        <v>HO050DSC</v>
      </c>
      <c r="C210" t="str">
        <f>VLOOKUP(F210,'Sls Rep Matrix'!I$7:N$428,6,FALSE)</f>
        <v>Photo Specialty</v>
      </c>
      <c r="E210" s="11" t="s">
        <v>536</v>
      </c>
      <c r="F210" s="11" t="s">
        <v>1294</v>
      </c>
      <c r="G210" s="11" t="s">
        <v>1295</v>
      </c>
      <c r="H210" s="28">
        <v>4572.92</v>
      </c>
      <c r="I210" s="28">
        <v>479.99</v>
      </c>
      <c r="J210" s="28">
        <v>0</v>
      </c>
      <c r="K210" s="28">
        <v>331.98</v>
      </c>
      <c r="L210" s="28">
        <v>5239.87</v>
      </c>
      <c r="M210" s="28">
        <v>33201.24</v>
      </c>
      <c r="N210" s="28">
        <v>15000</v>
      </c>
      <c r="O210" s="376">
        <v>2.2134160000000001</v>
      </c>
      <c r="P210" s="28">
        <v>38773.089999999997</v>
      </c>
      <c r="Q210" s="376">
        <v>2.584872666666</v>
      </c>
      <c r="R210" s="28">
        <v>39253.08</v>
      </c>
      <c r="S210" s="376">
        <v>2.6168719999999999</v>
      </c>
      <c r="T210" s="27">
        <v>0</v>
      </c>
      <c r="U210" s="27">
        <v>1007.98</v>
      </c>
      <c r="V210" s="27">
        <v>0</v>
      </c>
      <c r="W210" s="27">
        <v>0</v>
      </c>
      <c r="X210" s="27">
        <v>0</v>
      </c>
    </row>
    <row r="211" spans="2:24" ht="15.6">
      <c r="B211" t="str">
        <f t="shared" si="2"/>
        <v>HE087DSC</v>
      </c>
      <c r="C211" t="str">
        <f>VLOOKUP(F211,'Sls Rep Matrix'!I$7:N$428,6,FALSE)</f>
        <v>Photo Specialty</v>
      </c>
      <c r="E211" s="11" t="s">
        <v>536</v>
      </c>
      <c r="F211" s="11" t="s">
        <v>922</v>
      </c>
      <c r="G211" s="11" t="s">
        <v>923</v>
      </c>
      <c r="H211" s="28">
        <v>0</v>
      </c>
      <c r="I211" s="28">
        <v>0</v>
      </c>
      <c r="J211" s="28">
        <v>6447.68</v>
      </c>
      <c r="K211" s="28">
        <v>0</v>
      </c>
      <c r="L211" s="28">
        <v>5305.89</v>
      </c>
      <c r="M211" s="28">
        <v>3633.83</v>
      </c>
      <c r="N211" s="28">
        <v>5000</v>
      </c>
      <c r="O211" s="376">
        <v>0.72676600000000002</v>
      </c>
      <c r="P211" s="28">
        <v>8939.7199999999993</v>
      </c>
      <c r="Q211" s="376">
        <v>1.787944</v>
      </c>
      <c r="R211" s="28">
        <v>15387.4</v>
      </c>
      <c r="S211" s="376">
        <v>3.07748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</row>
    <row r="212" spans="2:24" ht="15.6">
      <c r="B212" t="str">
        <f t="shared" si="2"/>
        <v>CR785DSC</v>
      </c>
      <c r="C212" t="str">
        <f>VLOOKUP(F212,'Sls Rep Matrix'!I$7:N$428,6,FALSE)</f>
        <v>Photo Specialty</v>
      </c>
      <c r="E212" s="11" t="s">
        <v>536</v>
      </c>
      <c r="F212" s="11" t="s">
        <v>803</v>
      </c>
      <c r="G212" s="11" t="s">
        <v>804</v>
      </c>
      <c r="H212" s="28">
        <v>51039.29</v>
      </c>
      <c r="I212" s="28">
        <v>0</v>
      </c>
      <c r="J212" s="28">
        <v>0</v>
      </c>
      <c r="K212" s="28">
        <v>144981.64000000001</v>
      </c>
      <c r="L212" s="28">
        <v>1239.8800000000001</v>
      </c>
      <c r="M212" s="28">
        <v>3119.96</v>
      </c>
      <c r="N212" s="28">
        <v>121000</v>
      </c>
      <c r="O212" s="376">
        <v>2.5784793388E-2</v>
      </c>
      <c r="P212" s="28">
        <v>149341.48000000001</v>
      </c>
      <c r="Q212" s="376">
        <v>1.234227107438</v>
      </c>
      <c r="R212" s="28">
        <v>149341.48000000001</v>
      </c>
      <c r="S212" s="376">
        <v>1.234227107438</v>
      </c>
      <c r="T212" s="27">
        <v>0</v>
      </c>
      <c r="U212" s="27">
        <v>0</v>
      </c>
      <c r="V212" s="27">
        <v>0</v>
      </c>
      <c r="W212" s="27">
        <v>0</v>
      </c>
      <c r="X212" s="27">
        <v>0</v>
      </c>
    </row>
    <row r="213" spans="2:24" ht="15.6">
      <c r="B213" t="str">
        <f t="shared" si="2"/>
        <v>NL001DSC</v>
      </c>
      <c r="C213" t="str">
        <f>VLOOKUP(F213,'Sls Rep Matrix'!I$7:N$428,6,FALSE)</f>
        <v>Photo Specialty</v>
      </c>
      <c r="E213" s="11" t="s">
        <v>536</v>
      </c>
      <c r="F213" s="11" t="s">
        <v>920</v>
      </c>
      <c r="G213" s="11" t="s">
        <v>921</v>
      </c>
      <c r="H213" s="28">
        <v>18347.689999999999</v>
      </c>
      <c r="I213" s="28">
        <v>0</v>
      </c>
      <c r="J213" s="28">
        <v>7751.86</v>
      </c>
      <c r="K213" s="28">
        <v>519.99</v>
      </c>
      <c r="L213" s="28">
        <v>5335.96</v>
      </c>
      <c r="M213" s="28">
        <v>63016.32</v>
      </c>
      <c r="N213" s="28">
        <v>45000</v>
      </c>
      <c r="O213" s="376">
        <v>1.4003626666660001</v>
      </c>
      <c r="P213" s="28">
        <v>68872.27</v>
      </c>
      <c r="Q213" s="376">
        <v>1.5304948888879999</v>
      </c>
      <c r="R213" s="28">
        <v>76624.13</v>
      </c>
      <c r="S213" s="376">
        <v>1.702758444444</v>
      </c>
      <c r="T213" s="27">
        <v>0</v>
      </c>
      <c r="U213" s="27">
        <v>0</v>
      </c>
      <c r="V213" s="27">
        <v>0</v>
      </c>
      <c r="W213" s="27">
        <v>0</v>
      </c>
      <c r="X213" s="27">
        <v>0</v>
      </c>
    </row>
    <row r="214" spans="2:24" ht="15.6">
      <c r="B214" t="str">
        <f t="shared" si="2"/>
        <v>HS070DSC</v>
      </c>
      <c r="C214" t="str">
        <f>VLOOKUP(F214,'Sls Rep Matrix'!I$7:N$428,6,FALSE)</f>
        <v>National</v>
      </c>
      <c r="E214" s="11" t="s">
        <v>536</v>
      </c>
      <c r="F214" s="11" t="s">
        <v>746</v>
      </c>
      <c r="G214" s="11" t="s">
        <v>747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376"/>
      <c r="P214" s="28">
        <v>0</v>
      </c>
      <c r="Q214" s="376"/>
      <c r="R214" s="28">
        <v>0</v>
      </c>
      <c r="S214" s="376"/>
      <c r="T214" s="27">
        <v>0</v>
      </c>
      <c r="U214" s="27">
        <v>0</v>
      </c>
      <c r="V214" s="27">
        <v>0</v>
      </c>
      <c r="W214" s="27">
        <v>0</v>
      </c>
      <c r="X214" s="27">
        <v>0</v>
      </c>
    </row>
    <row r="215" spans="2:24" ht="15.6">
      <c r="B215" t="str">
        <f t="shared" ref="B215:B278" si="3">CONCATENATE(F215,E215)</f>
        <v>HO122DSC</v>
      </c>
      <c r="C215" t="str">
        <f>VLOOKUP(F215,'Sls Rep Matrix'!I$7:N$428,6,FALSE)</f>
        <v>Photo Specialty</v>
      </c>
      <c r="E215" s="11" t="s">
        <v>536</v>
      </c>
      <c r="F215" s="11" t="s">
        <v>751</v>
      </c>
      <c r="G215" s="11" t="s">
        <v>752</v>
      </c>
      <c r="H215" s="28">
        <v>1849.96</v>
      </c>
      <c r="I215" s="28">
        <v>0</v>
      </c>
      <c r="J215" s="28">
        <v>0</v>
      </c>
      <c r="K215" s="28">
        <v>879.99</v>
      </c>
      <c r="L215" s="28">
        <v>3119.98</v>
      </c>
      <c r="M215" s="28">
        <v>9717.74</v>
      </c>
      <c r="N215" s="28">
        <v>12000</v>
      </c>
      <c r="O215" s="376">
        <v>0.80981166666600002</v>
      </c>
      <c r="P215" s="28">
        <v>13717.71</v>
      </c>
      <c r="Q215" s="376">
        <v>1.1431425</v>
      </c>
      <c r="R215" s="28">
        <v>13717.71</v>
      </c>
      <c r="S215" s="376">
        <v>1.1431425</v>
      </c>
      <c r="T215" s="27">
        <v>0</v>
      </c>
      <c r="U215" s="29">
        <v>0</v>
      </c>
      <c r="V215" s="27">
        <v>0</v>
      </c>
      <c r="W215" s="27">
        <v>0</v>
      </c>
      <c r="X215" s="27">
        <v>0</v>
      </c>
    </row>
    <row r="216" spans="2:24" ht="15.6">
      <c r="B216" t="str">
        <f t="shared" si="3"/>
        <v>EL967DSC</v>
      </c>
      <c r="C216" t="str">
        <f>VLOOKUP(F216,'Sls Rep Matrix'!I$7:N$428,6,FALSE)</f>
        <v>Photo Specialty</v>
      </c>
      <c r="E216" s="11" t="s">
        <v>536</v>
      </c>
      <c r="F216" s="11" t="s">
        <v>562</v>
      </c>
      <c r="G216" s="11" t="s">
        <v>563</v>
      </c>
      <c r="H216" s="28">
        <v>169048.23</v>
      </c>
      <c r="I216" s="28">
        <v>119.98</v>
      </c>
      <c r="J216" s="28">
        <v>0</v>
      </c>
      <c r="K216" s="28">
        <v>50258.09</v>
      </c>
      <c r="L216" s="28">
        <v>313132.25</v>
      </c>
      <c r="M216" s="28">
        <v>305485.89</v>
      </c>
      <c r="N216" s="28">
        <v>339000</v>
      </c>
      <c r="O216" s="376">
        <v>0.90113831858399995</v>
      </c>
      <c r="P216" s="28">
        <v>668876.23</v>
      </c>
      <c r="Q216" s="376">
        <v>1.9730862241880001</v>
      </c>
      <c r="R216" s="28">
        <v>668996.21</v>
      </c>
      <c r="S216" s="376">
        <v>1.973440147492</v>
      </c>
      <c r="T216" s="27">
        <v>0</v>
      </c>
      <c r="U216" s="27">
        <v>0</v>
      </c>
      <c r="V216" s="27">
        <v>0</v>
      </c>
      <c r="W216" s="27">
        <v>0</v>
      </c>
      <c r="X216" s="27">
        <v>0</v>
      </c>
    </row>
    <row r="217" spans="2:24" ht="15.6">
      <c r="B217" t="str">
        <f t="shared" si="3"/>
        <v>FO512DSC</v>
      </c>
      <c r="C217" t="str">
        <f>VLOOKUP(F217,'Sls Rep Matrix'!I$7:N$428,6,FALSE)</f>
        <v>Inside Sales</v>
      </c>
      <c r="E217" s="11" t="s">
        <v>536</v>
      </c>
      <c r="F217" s="11" t="s">
        <v>1043</v>
      </c>
      <c r="G217" s="11" t="s">
        <v>1044</v>
      </c>
      <c r="H217" s="28">
        <v>0</v>
      </c>
      <c r="I217" s="28">
        <v>0</v>
      </c>
      <c r="J217" s="28">
        <v>0</v>
      </c>
      <c r="K217" s="28">
        <v>0</v>
      </c>
      <c r="L217" s="28">
        <v>0</v>
      </c>
      <c r="M217" s="28">
        <v>0</v>
      </c>
      <c r="N217" s="28">
        <v>1000</v>
      </c>
      <c r="O217" s="376">
        <v>0</v>
      </c>
      <c r="P217" s="28">
        <v>0</v>
      </c>
      <c r="Q217" s="376">
        <v>0</v>
      </c>
      <c r="R217" s="28">
        <v>0</v>
      </c>
      <c r="S217" s="376">
        <v>0</v>
      </c>
      <c r="T217" s="27">
        <v>0</v>
      </c>
      <c r="U217" s="27">
        <v>0</v>
      </c>
      <c r="V217" s="27">
        <v>0</v>
      </c>
      <c r="W217" s="27">
        <v>0</v>
      </c>
      <c r="X217" s="27">
        <v>0</v>
      </c>
    </row>
    <row r="218" spans="2:24" ht="15.6">
      <c r="B218" t="str">
        <f t="shared" si="3"/>
        <v>DI583DSC</v>
      </c>
      <c r="C218" t="str">
        <f>VLOOKUP(F218,'Sls Rep Matrix'!I$7:N$428,6,FALSE)</f>
        <v>Photo Specialty</v>
      </c>
      <c r="E218" s="11" t="s">
        <v>536</v>
      </c>
      <c r="F218" s="11" t="s">
        <v>793</v>
      </c>
      <c r="G218" s="11" t="s">
        <v>794</v>
      </c>
      <c r="H218" s="28">
        <v>54989.15</v>
      </c>
      <c r="I218" s="28">
        <v>0</v>
      </c>
      <c r="J218" s="28">
        <v>20479.68</v>
      </c>
      <c r="K218" s="28">
        <v>28347.57</v>
      </c>
      <c r="L218" s="28">
        <v>0</v>
      </c>
      <c r="M218" s="28">
        <v>201278.66</v>
      </c>
      <c r="N218" s="28">
        <v>117000</v>
      </c>
      <c r="O218" s="376">
        <v>1.72033042735</v>
      </c>
      <c r="P218" s="28">
        <v>229626.23</v>
      </c>
      <c r="Q218" s="376">
        <v>1.9626173504269999</v>
      </c>
      <c r="R218" s="28">
        <v>250105.91</v>
      </c>
      <c r="S218" s="376">
        <v>2.1376573504269998</v>
      </c>
      <c r="T218" s="27">
        <v>0</v>
      </c>
      <c r="U218" s="27">
        <v>0</v>
      </c>
      <c r="V218" s="27">
        <v>0</v>
      </c>
      <c r="W218" s="27">
        <v>0</v>
      </c>
      <c r="X218" s="27">
        <v>0</v>
      </c>
    </row>
    <row r="219" spans="2:24" ht="15.6">
      <c r="B219" t="str">
        <f t="shared" si="3"/>
        <v>B0466DSC</v>
      </c>
      <c r="C219" t="str">
        <f>VLOOKUP(F219,'Sls Rep Matrix'!I$7:N$428,6,FALSE)</f>
        <v>Photo Specialty</v>
      </c>
      <c r="E219" s="11" t="s">
        <v>536</v>
      </c>
      <c r="F219" s="11" t="s">
        <v>1071</v>
      </c>
      <c r="G219" s="11" t="s">
        <v>1072</v>
      </c>
      <c r="H219" s="28">
        <v>263.99</v>
      </c>
      <c r="I219" s="28">
        <v>0</v>
      </c>
      <c r="J219" s="28">
        <v>0</v>
      </c>
      <c r="K219" s="28">
        <v>0</v>
      </c>
      <c r="L219" s="28">
        <v>399.98</v>
      </c>
      <c r="M219" s="28">
        <v>713.93</v>
      </c>
      <c r="N219" s="28">
        <v>3000</v>
      </c>
      <c r="O219" s="376">
        <v>0.23797666666600001</v>
      </c>
      <c r="P219" s="28">
        <v>1113.9100000000001</v>
      </c>
      <c r="Q219" s="376">
        <v>0.37130333333299997</v>
      </c>
      <c r="R219" s="28">
        <v>1113.9100000000001</v>
      </c>
      <c r="S219" s="376">
        <v>0.37130333333299997</v>
      </c>
      <c r="T219" s="27">
        <v>0</v>
      </c>
      <c r="U219" s="29">
        <v>0</v>
      </c>
      <c r="V219" s="27">
        <v>0</v>
      </c>
      <c r="W219" s="27">
        <v>0</v>
      </c>
      <c r="X219" s="27">
        <v>0</v>
      </c>
    </row>
    <row r="220" spans="2:24" ht="15.6">
      <c r="B220" t="str">
        <f t="shared" si="3"/>
        <v>IM267DSC</v>
      </c>
      <c r="C220" t="str">
        <f>VLOOKUP(F220,'Sls Rep Matrix'!I$7:N$428,6,FALSE)</f>
        <v>Photo Specialty</v>
      </c>
      <c r="E220" s="11" t="s">
        <v>536</v>
      </c>
      <c r="F220" s="11" t="s">
        <v>742</v>
      </c>
      <c r="G220" s="11" t="s">
        <v>743</v>
      </c>
      <c r="H220" s="28">
        <v>11023.85</v>
      </c>
      <c r="I220" s="28">
        <v>639.99</v>
      </c>
      <c r="J220" s="28">
        <v>8131.9</v>
      </c>
      <c r="K220" s="28">
        <v>6079.94</v>
      </c>
      <c r="L220" s="28">
        <v>0</v>
      </c>
      <c r="M220" s="28">
        <v>85700.58</v>
      </c>
      <c r="N220" s="28">
        <v>67000</v>
      </c>
      <c r="O220" s="376">
        <v>1.279113134328</v>
      </c>
      <c r="P220" s="28">
        <v>91780.52</v>
      </c>
      <c r="Q220" s="376">
        <v>1.369858507462</v>
      </c>
      <c r="R220" s="28">
        <v>100552.41</v>
      </c>
      <c r="S220" s="376">
        <v>1.5007822388050001</v>
      </c>
      <c r="T220" s="27">
        <v>0</v>
      </c>
      <c r="U220" s="27">
        <v>1007.98</v>
      </c>
      <c r="V220" s="27">
        <v>0</v>
      </c>
      <c r="W220" s="27">
        <v>0</v>
      </c>
      <c r="X220" s="27">
        <v>0</v>
      </c>
    </row>
    <row r="221" spans="2:24" ht="15.6">
      <c r="B221" t="str">
        <f t="shared" si="3"/>
        <v>UN635DSC</v>
      </c>
      <c r="C221" t="str">
        <f>VLOOKUP(F221,'Sls Rep Matrix'!I$7:N$428,6,FALSE)</f>
        <v>Photo Specialty</v>
      </c>
      <c r="E221" s="11" t="s">
        <v>536</v>
      </c>
      <c r="F221" s="11" t="s">
        <v>632</v>
      </c>
      <c r="G221" s="11" t="s">
        <v>633</v>
      </c>
      <c r="H221" s="28">
        <v>21441.69</v>
      </c>
      <c r="I221" s="28">
        <v>41.97</v>
      </c>
      <c r="J221" s="28">
        <v>71.94</v>
      </c>
      <c r="K221" s="28">
        <v>6619.88</v>
      </c>
      <c r="L221" s="28">
        <v>34261.61</v>
      </c>
      <c r="M221" s="28">
        <v>17545.060000000001</v>
      </c>
      <c r="N221" s="28">
        <v>48000</v>
      </c>
      <c r="O221" s="376">
        <v>0.36552208333300001</v>
      </c>
      <c r="P221" s="28">
        <v>58426.55</v>
      </c>
      <c r="Q221" s="376">
        <v>1.2172197916659999</v>
      </c>
      <c r="R221" s="28">
        <v>58540.46</v>
      </c>
      <c r="S221" s="376">
        <v>1.219592916666</v>
      </c>
      <c r="T221" s="27">
        <v>0</v>
      </c>
      <c r="U221" s="27">
        <v>11.99</v>
      </c>
      <c r="V221" s="27">
        <v>0</v>
      </c>
      <c r="W221" s="27">
        <v>0</v>
      </c>
      <c r="X221" s="27">
        <v>0</v>
      </c>
    </row>
    <row r="222" spans="2:24" ht="15.6">
      <c r="B222" t="str">
        <f t="shared" si="3"/>
        <v>#DSC</v>
      </c>
      <c r="C222" t="e">
        <f>VLOOKUP(F222,'Sls Rep Matrix'!I$7:N$428,6,FALSE)</f>
        <v>#N/A</v>
      </c>
      <c r="E222" s="11" t="s">
        <v>536</v>
      </c>
      <c r="F222" s="11" t="s">
        <v>1075</v>
      </c>
      <c r="G222" s="11" t="s">
        <v>2400</v>
      </c>
      <c r="H222" s="28">
        <v>0</v>
      </c>
      <c r="I222" s="28">
        <v>0</v>
      </c>
      <c r="J222" s="28">
        <v>0</v>
      </c>
      <c r="K222" s="28">
        <v>0</v>
      </c>
      <c r="L222" s="28">
        <v>0</v>
      </c>
      <c r="M222" s="28">
        <v>-425</v>
      </c>
      <c r="N222" s="28">
        <v>0</v>
      </c>
      <c r="O222" s="376"/>
      <c r="P222" s="28">
        <v>-425</v>
      </c>
      <c r="Q222" s="376"/>
      <c r="R222" s="28">
        <v>-425</v>
      </c>
      <c r="S222" s="376"/>
      <c r="T222" s="27">
        <v>0</v>
      </c>
      <c r="U222" s="27">
        <v>0</v>
      </c>
      <c r="V222" s="27">
        <v>0</v>
      </c>
      <c r="W222" s="27">
        <v>0</v>
      </c>
      <c r="X222" s="27">
        <v>0</v>
      </c>
    </row>
    <row r="223" spans="2:24" ht="15.6">
      <c r="B223" t="str">
        <f t="shared" si="3"/>
        <v>TA001DSC</v>
      </c>
      <c r="C223" t="str">
        <f>VLOOKUP(F223,'Sls Rep Matrix'!I$7:N$428,6,FALSE)</f>
        <v>National</v>
      </c>
      <c r="E223" s="11" t="s">
        <v>536</v>
      </c>
      <c r="F223" s="11" t="s">
        <v>580</v>
      </c>
      <c r="G223" s="11" t="s">
        <v>642</v>
      </c>
      <c r="H223" s="28">
        <v>0</v>
      </c>
      <c r="I223" s="28">
        <v>0</v>
      </c>
      <c r="J223" s="28">
        <v>0</v>
      </c>
      <c r="K223" s="28">
        <v>43772.800000000003</v>
      </c>
      <c r="L223" s="28">
        <v>25306.15</v>
      </c>
      <c r="M223" s="28">
        <v>130497.66</v>
      </c>
      <c r="N223" s="28">
        <v>126000</v>
      </c>
      <c r="O223" s="376">
        <v>1.0356957142850001</v>
      </c>
      <c r="P223" s="28">
        <v>199576.61</v>
      </c>
      <c r="Q223" s="376">
        <v>1.5839413492059999</v>
      </c>
      <c r="R223" s="28">
        <v>199576.61</v>
      </c>
      <c r="S223" s="376">
        <v>1.5839413492059999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</row>
    <row r="224" spans="2:24" ht="15.6">
      <c r="B224" t="str">
        <f t="shared" si="3"/>
        <v>SY375DSC</v>
      </c>
      <c r="C224" t="e">
        <f>VLOOKUP(F224,'Sls Rep Matrix'!I$7:N$428,6,FALSE)</f>
        <v>#N/A</v>
      </c>
      <c r="E224" s="11" t="s">
        <v>536</v>
      </c>
      <c r="F224" s="11" t="s">
        <v>1284</v>
      </c>
      <c r="G224" s="11" t="s">
        <v>1285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376"/>
      <c r="P224" s="28">
        <v>0</v>
      </c>
      <c r="Q224" s="376"/>
      <c r="R224" s="28">
        <v>0</v>
      </c>
      <c r="S224" s="376"/>
      <c r="T224" s="27">
        <v>0</v>
      </c>
      <c r="U224" s="27">
        <v>0</v>
      </c>
      <c r="V224" s="27">
        <v>0</v>
      </c>
      <c r="W224" s="27">
        <v>0</v>
      </c>
      <c r="X224" s="27">
        <v>0</v>
      </c>
    </row>
    <row r="225" spans="2:24" ht="15.6">
      <c r="B225" t="str">
        <f t="shared" si="3"/>
        <v>GL321DSC</v>
      </c>
      <c r="C225" t="str">
        <f>VLOOKUP(F225,'Sls Rep Matrix'!I$7:N$428,6,FALSE)</f>
        <v>Photo Specialty</v>
      </c>
      <c r="E225" s="11" t="s">
        <v>536</v>
      </c>
      <c r="F225" s="11" t="s">
        <v>767</v>
      </c>
      <c r="G225" s="11" t="s">
        <v>768</v>
      </c>
      <c r="H225" s="28">
        <v>11525.18</v>
      </c>
      <c r="I225" s="28">
        <v>1247.98</v>
      </c>
      <c r="J225" s="28">
        <v>0</v>
      </c>
      <c r="K225" s="28">
        <v>1671.92</v>
      </c>
      <c r="L225" s="28">
        <v>6803.95</v>
      </c>
      <c r="M225" s="28">
        <v>20367.14</v>
      </c>
      <c r="N225" s="28">
        <v>72000</v>
      </c>
      <c r="O225" s="376">
        <v>0.28287694444400002</v>
      </c>
      <c r="P225" s="28">
        <v>28843.01</v>
      </c>
      <c r="Q225" s="376">
        <v>0.40059736111100003</v>
      </c>
      <c r="R225" s="28">
        <v>30090.99</v>
      </c>
      <c r="S225" s="376">
        <v>0.417930416666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</row>
    <row r="226" spans="2:24" ht="15.6">
      <c r="B226" t="str">
        <f t="shared" si="3"/>
        <v>SA065DSC</v>
      </c>
      <c r="C226" t="str">
        <f>VLOOKUP(F226,'Sls Rep Matrix'!I$7:N$428,6,FALSE)</f>
        <v>Photo Specialty</v>
      </c>
      <c r="E226" s="11" t="s">
        <v>536</v>
      </c>
      <c r="F226" s="11" t="s">
        <v>577</v>
      </c>
      <c r="G226" s="11" t="s">
        <v>661</v>
      </c>
      <c r="H226" s="28">
        <v>89300.51</v>
      </c>
      <c r="I226" s="28">
        <v>1247.98</v>
      </c>
      <c r="J226" s="28">
        <v>3029.73</v>
      </c>
      <c r="K226" s="28">
        <v>96230.21</v>
      </c>
      <c r="L226" s="28">
        <v>37521.980000000003</v>
      </c>
      <c r="M226" s="28">
        <v>433378.43</v>
      </c>
      <c r="N226" s="28">
        <v>436000</v>
      </c>
      <c r="O226" s="376">
        <v>0.99398722477000001</v>
      </c>
      <c r="P226" s="28">
        <v>567130.62</v>
      </c>
      <c r="Q226" s="376">
        <v>1.300758302752</v>
      </c>
      <c r="R226" s="28">
        <v>571408.32999999996</v>
      </c>
      <c r="S226" s="376">
        <v>1.3105695642199999</v>
      </c>
      <c r="T226" s="27">
        <v>412623.47</v>
      </c>
      <c r="U226" s="27">
        <v>1559.91</v>
      </c>
      <c r="V226" s="27">
        <v>0</v>
      </c>
      <c r="W226" s="27">
        <v>0</v>
      </c>
      <c r="X226" s="27">
        <v>0</v>
      </c>
    </row>
    <row r="227" spans="2:24" ht="15.6">
      <c r="B227" t="str">
        <f t="shared" si="3"/>
        <v>BE500DSC</v>
      </c>
      <c r="C227" t="str">
        <f>VLOOKUP(F227,'Sls Rep Matrix'!I$7:N$428,6,FALSE)</f>
        <v>National</v>
      </c>
      <c r="E227" s="11" t="s">
        <v>536</v>
      </c>
      <c r="F227" s="11" t="s">
        <v>866</v>
      </c>
      <c r="G227" s="11" t="s">
        <v>867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376"/>
      <c r="P227" s="28">
        <v>0</v>
      </c>
      <c r="Q227" s="376"/>
      <c r="R227" s="28">
        <v>0</v>
      </c>
      <c r="S227" s="376"/>
      <c r="T227" s="27">
        <v>0</v>
      </c>
      <c r="U227" s="27">
        <v>0</v>
      </c>
      <c r="V227" s="27">
        <v>0</v>
      </c>
      <c r="W227" s="27">
        <v>0</v>
      </c>
      <c r="X227" s="27">
        <v>0</v>
      </c>
    </row>
    <row r="228" spans="2:24" ht="15.6">
      <c r="B228" t="str">
        <f t="shared" si="3"/>
        <v>DO421DSC</v>
      </c>
      <c r="C228" t="str">
        <f>VLOOKUP(F228,'Sls Rep Matrix'!I$7:N$428,6,FALSE)</f>
        <v>Photo Specialty</v>
      </c>
      <c r="E228" s="11" t="s">
        <v>536</v>
      </c>
      <c r="F228" s="11" t="s">
        <v>789</v>
      </c>
      <c r="G228" s="11" t="s">
        <v>790</v>
      </c>
      <c r="H228" s="28">
        <v>5919.91</v>
      </c>
      <c r="I228" s="28">
        <v>0</v>
      </c>
      <c r="J228" s="28">
        <v>0</v>
      </c>
      <c r="K228" s="28">
        <v>2239.96</v>
      </c>
      <c r="L228" s="28">
        <v>10159.69</v>
      </c>
      <c r="M228" s="28">
        <v>19381.509999999998</v>
      </c>
      <c r="N228" s="28">
        <v>70000</v>
      </c>
      <c r="O228" s="376">
        <v>0.27687871428499999</v>
      </c>
      <c r="P228" s="28">
        <v>31781.16</v>
      </c>
      <c r="Q228" s="376">
        <v>0.454016571428</v>
      </c>
      <c r="R228" s="28">
        <v>31781.16</v>
      </c>
      <c r="S228" s="376">
        <v>0.454016571428</v>
      </c>
      <c r="T228" s="27">
        <v>0</v>
      </c>
      <c r="U228" s="27">
        <v>0</v>
      </c>
      <c r="V228" s="27">
        <v>0</v>
      </c>
      <c r="W228" s="27">
        <v>0</v>
      </c>
      <c r="X228" s="27">
        <v>0</v>
      </c>
    </row>
    <row r="229" spans="2:24" ht="15.6">
      <c r="B229" t="str">
        <f t="shared" si="3"/>
        <v>BA020DSC</v>
      </c>
      <c r="C229" t="str">
        <f>VLOOKUP(F229,'Sls Rep Matrix'!I$7:N$428,6,FALSE)</f>
        <v>Photo Specialty</v>
      </c>
      <c r="E229" s="11" t="s">
        <v>536</v>
      </c>
      <c r="F229" s="11" t="s">
        <v>842</v>
      </c>
      <c r="G229" s="11" t="s">
        <v>843</v>
      </c>
      <c r="H229" s="28">
        <v>0</v>
      </c>
      <c r="I229" s="28">
        <v>0</v>
      </c>
      <c r="J229" s="28">
        <v>0</v>
      </c>
      <c r="K229" s="28">
        <v>0</v>
      </c>
      <c r="L229" s="28">
        <v>239.85</v>
      </c>
      <c r="M229" s="28">
        <v>-559.99</v>
      </c>
      <c r="N229" s="28">
        <v>12000</v>
      </c>
      <c r="O229" s="376">
        <v>-4.6665833332999999E-2</v>
      </c>
      <c r="P229" s="28">
        <v>-320.14</v>
      </c>
      <c r="Q229" s="376">
        <v>-2.6678333333000001E-2</v>
      </c>
      <c r="R229" s="28">
        <v>-320.14</v>
      </c>
      <c r="S229" s="376">
        <v>-2.6678333333000001E-2</v>
      </c>
      <c r="T229" s="27">
        <v>0</v>
      </c>
      <c r="U229" s="27">
        <v>0</v>
      </c>
      <c r="V229" s="27">
        <v>0</v>
      </c>
      <c r="W229" s="27">
        <v>0</v>
      </c>
      <c r="X229" s="27">
        <v>0</v>
      </c>
    </row>
    <row r="230" spans="2:24" ht="15.6">
      <c r="B230" t="str">
        <f t="shared" si="3"/>
        <v>WO427DSC</v>
      </c>
      <c r="C230" t="str">
        <f>VLOOKUP(F230,'Sls Rep Matrix'!I$7:N$428,6,FALSE)</f>
        <v>Photo Specialty</v>
      </c>
      <c r="E230" s="11" t="s">
        <v>536</v>
      </c>
      <c r="F230" s="11" t="s">
        <v>2353</v>
      </c>
      <c r="G230" s="11" t="s">
        <v>2354</v>
      </c>
      <c r="H230" s="28">
        <v>4319.76</v>
      </c>
      <c r="I230" s="28">
        <v>623.99</v>
      </c>
      <c r="J230" s="28">
        <v>0</v>
      </c>
      <c r="K230" s="28">
        <v>4111.88</v>
      </c>
      <c r="L230" s="28">
        <v>4079.94</v>
      </c>
      <c r="M230" s="28">
        <v>28565.35</v>
      </c>
      <c r="N230" s="28">
        <v>0</v>
      </c>
      <c r="O230" s="376"/>
      <c r="P230" s="28">
        <v>36757.17</v>
      </c>
      <c r="Q230" s="376"/>
      <c r="R230" s="28">
        <v>37381.160000000003</v>
      </c>
      <c r="S230" s="376"/>
      <c r="T230" s="27">
        <v>0</v>
      </c>
      <c r="U230" s="27">
        <v>0</v>
      </c>
      <c r="V230" s="27">
        <v>0</v>
      </c>
      <c r="W230" s="27">
        <v>0</v>
      </c>
      <c r="X230" s="27">
        <v>0</v>
      </c>
    </row>
    <row r="231" spans="2:24" ht="15.6">
      <c r="B231" t="str">
        <f t="shared" si="3"/>
        <v>CO153DSC</v>
      </c>
      <c r="C231" t="str">
        <f>VLOOKUP(F231,'Sls Rep Matrix'!I$7:N$428,6,FALSE)</f>
        <v>Photo Specialty</v>
      </c>
      <c r="E231" s="11" t="s">
        <v>536</v>
      </c>
      <c r="F231" s="11" t="s">
        <v>924</v>
      </c>
      <c r="G231" s="11" t="s">
        <v>925</v>
      </c>
      <c r="H231" s="28">
        <v>8159.86</v>
      </c>
      <c r="I231" s="28">
        <v>0</v>
      </c>
      <c r="J231" s="28">
        <v>0</v>
      </c>
      <c r="K231" s="28">
        <v>2001.95</v>
      </c>
      <c r="L231" s="28">
        <v>1257.8800000000001</v>
      </c>
      <c r="M231" s="28">
        <v>2615.87</v>
      </c>
      <c r="N231" s="28">
        <v>15000</v>
      </c>
      <c r="O231" s="376">
        <v>0.174391333333</v>
      </c>
      <c r="P231" s="28">
        <v>5875.7</v>
      </c>
      <c r="Q231" s="376">
        <v>0.39171333333300001</v>
      </c>
      <c r="R231" s="28">
        <v>5875.7</v>
      </c>
      <c r="S231" s="376">
        <v>0.39171333333300001</v>
      </c>
      <c r="T231" s="27">
        <v>0</v>
      </c>
      <c r="U231" s="29">
        <v>0</v>
      </c>
      <c r="V231" s="27">
        <v>0</v>
      </c>
      <c r="W231" s="27">
        <v>0</v>
      </c>
      <c r="X231" s="27">
        <v>0</v>
      </c>
    </row>
    <row r="232" spans="2:24" ht="15.6">
      <c r="B232" t="str">
        <f t="shared" si="3"/>
        <v>CA979DSC</v>
      </c>
      <c r="C232" t="e">
        <f>VLOOKUP(F232,'Sls Rep Matrix'!I$7:N$428,6,FALSE)</f>
        <v>#N/A</v>
      </c>
      <c r="E232" s="11" t="s">
        <v>536</v>
      </c>
      <c r="F232" s="11" t="s">
        <v>2536</v>
      </c>
      <c r="G232" s="11" t="s">
        <v>2537</v>
      </c>
      <c r="H232" s="28">
        <v>28649.71</v>
      </c>
      <c r="I232" s="28">
        <v>41084.120000000003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376"/>
      <c r="P232" s="28">
        <v>0</v>
      </c>
      <c r="Q232" s="376"/>
      <c r="R232" s="28">
        <v>41084.120000000003</v>
      </c>
      <c r="S232" s="376"/>
      <c r="T232" s="27">
        <v>0</v>
      </c>
      <c r="U232" s="27">
        <v>1599.96</v>
      </c>
      <c r="V232" s="27">
        <v>0</v>
      </c>
      <c r="W232" s="27">
        <v>0</v>
      </c>
      <c r="X232" s="27">
        <v>0</v>
      </c>
    </row>
    <row r="233" spans="2:24" ht="15.6">
      <c r="B233" t="str">
        <f t="shared" si="3"/>
        <v>FO513DSC</v>
      </c>
      <c r="C233" t="str">
        <f>VLOOKUP(F233,'Sls Rep Matrix'!I$7:N$428,6,FALSE)</f>
        <v>Photo Specialty</v>
      </c>
      <c r="E233" s="11" t="s">
        <v>536</v>
      </c>
      <c r="F233" s="11" t="s">
        <v>772</v>
      </c>
      <c r="G233" s="11" t="s">
        <v>773</v>
      </c>
      <c r="H233" s="28">
        <v>1449524.46</v>
      </c>
      <c r="I233" s="28">
        <v>79390.73</v>
      </c>
      <c r="J233" s="28">
        <v>0</v>
      </c>
      <c r="K233" s="28">
        <v>169274.84</v>
      </c>
      <c r="L233" s="28">
        <v>391254.69</v>
      </c>
      <c r="M233" s="28">
        <v>363902.82</v>
      </c>
      <c r="N233" s="28">
        <v>359000</v>
      </c>
      <c r="O233" s="376">
        <v>1.0136568802220001</v>
      </c>
      <c r="P233" s="28">
        <v>924432.35</v>
      </c>
      <c r="Q233" s="376">
        <v>2.5750204735370001</v>
      </c>
      <c r="R233" s="28">
        <v>1003823.08</v>
      </c>
      <c r="S233" s="376">
        <v>2.796164568245</v>
      </c>
      <c r="T233" s="27">
        <v>0</v>
      </c>
      <c r="U233" s="29">
        <v>898.5</v>
      </c>
      <c r="V233" s="27">
        <v>0</v>
      </c>
      <c r="W233" s="27">
        <v>0</v>
      </c>
      <c r="X233" s="27">
        <v>0</v>
      </c>
    </row>
    <row r="234" spans="2:24" ht="15.6">
      <c r="B234" t="str">
        <f t="shared" si="3"/>
        <v>MA009DSC</v>
      </c>
      <c r="C234" t="str">
        <f>VLOOKUP(F234,'Sls Rep Matrix'!I$7:N$428,6,FALSE)</f>
        <v>Photo Specialty</v>
      </c>
      <c r="E234" s="11" t="s">
        <v>536</v>
      </c>
      <c r="F234" s="11" t="s">
        <v>718</v>
      </c>
      <c r="G234" s="11" t="s">
        <v>719</v>
      </c>
      <c r="H234" s="28">
        <v>34055.54</v>
      </c>
      <c r="I234" s="28">
        <v>239.96</v>
      </c>
      <c r="J234" s="28">
        <v>0</v>
      </c>
      <c r="K234" s="28">
        <v>6419.88</v>
      </c>
      <c r="L234" s="28">
        <v>34795.74</v>
      </c>
      <c r="M234" s="28">
        <v>46235.49</v>
      </c>
      <c r="N234" s="28">
        <v>44000</v>
      </c>
      <c r="O234" s="376">
        <v>1.0508065909090001</v>
      </c>
      <c r="P234" s="28">
        <v>87451.11</v>
      </c>
      <c r="Q234" s="376">
        <v>1.9875252272720001</v>
      </c>
      <c r="R234" s="28">
        <v>87691.07</v>
      </c>
      <c r="S234" s="376">
        <v>1.992978863636</v>
      </c>
      <c r="T234" s="27">
        <v>0</v>
      </c>
      <c r="U234" s="29">
        <v>1007.98</v>
      </c>
      <c r="V234" s="27">
        <v>0</v>
      </c>
      <c r="W234" s="27">
        <v>0</v>
      </c>
      <c r="X234" s="27">
        <v>0</v>
      </c>
    </row>
    <row r="235" spans="2:24" ht="15.6">
      <c r="B235" t="str">
        <f t="shared" si="3"/>
        <v>PR015DSC</v>
      </c>
      <c r="C235" t="str">
        <f>VLOOKUP(F235,'Sls Rep Matrix'!I$7:N$428,6,FALSE)</f>
        <v>Photo Specialty</v>
      </c>
      <c r="E235" s="11" t="s">
        <v>536</v>
      </c>
      <c r="F235" s="11" t="s">
        <v>676</v>
      </c>
      <c r="G235" s="11" t="s">
        <v>677</v>
      </c>
      <c r="H235" s="28">
        <v>7625.81</v>
      </c>
      <c r="I235" s="28">
        <v>0</v>
      </c>
      <c r="J235" s="28">
        <v>0</v>
      </c>
      <c r="K235" s="28">
        <v>11831.8</v>
      </c>
      <c r="L235" s="28">
        <v>17019.68</v>
      </c>
      <c r="M235" s="28">
        <v>12893.69</v>
      </c>
      <c r="N235" s="28">
        <v>47000</v>
      </c>
      <c r="O235" s="376">
        <v>0.27433382978699999</v>
      </c>
      <c r="P235" s="28">
        <v>41745.17</v>
      </c>
      <c r="Q235" s="376">
        <v>0.88819510638200005</v>
      </c>
      <c r="R235" s="28">
        <v>41745.17</v>
      </c>
      <c r="S235" s="376">
        <v>0.88819510638200005</v>
      </c>
      <c r="T235" s="27">
        <v>0</v>
      </c>
      <c r="U235" s="27">
        <v>0</v>
      </c>
      <c r="V235" s="27">
        <v>0</v>
      </c>
      <c r="W235" s="27">
        <v>0</v>
      </c>
      <c r="X235" s="27">
        <v>0</v>
      </c>
    </row>
    <row r="236" spans="2:24" ht="15.6">
      <c r="B236" t="str">
        <f t="shared" si="3"/>
        <v>AC201DSC</v>
      </c>
      <c r="C236" t="str">
        <f>VLOOKUP(F236,'Sls Rep Matrix'!I$7:N$428,6,FALSE)</f>
        <v>Photo Specialty</v>
      </c>
      <c r="E236" s="11" t="s">
        <v>536</v>
      </c>
      <c r="F236" s="11" t="s">
        <v>856</v>
      </c>
      <c r="G236" s="11" t="s">
        <v>857</v>
      </c>
      <c r="H236" s="28">
        <v>10383.83</v>
      </c>
      <c r="I236" s="28">
        <v>0</v>
      </c>
      <c r="J236" s="28">
        <v>0</v>
      </c>
      <c r="K236" s="28">
        <v>0</v>
      </c>
      <c r="L236" s="28">
        <v>3449.91</v>
      </c>
      <c r="M236" s="28">
        <v>7643.95</v>
      </c>
      <c r="N236" s="28">
        <v>22000</v>
      </c>
      <c r="O236" s="376">
        <v>0.34745227272700002</v>
      </c>
      <c r="P236" s="28">
        <v>11093.86</v>
      </c>
      <c r="Q236" s="376">
        <v>0.50426636363599997</v>
      </c>
      <c r="R236" s="28">
        <v>11093.86</v>
      </c>
      <c r="S236" s="376">
        <v>0.50426636363599997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</row>
    <row r="237" spans="2:24" ht="15.6">
      <c r="B237" t="str">
        <f t="shared" si="3"/>
        <v>ACSLSDSC</v>
      </c>
      <c r="C237" t="str">
        <f>VLOOKUP(F237,'Sls Rep Matrix'!I$7:N$428,6,FALSE)</f>
        <v>pana.com</v>
      </c>
      <c r="E237" s="11" t="s">
        <v>536</v>
      </c>
      <c r="F237" s="11" t="s">
        <v>1173</v>
      </c>
      <c r="G237" s="11" t="s">
        <v>1174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376"/>
      <c r="P237" s="28">
        <v>0</v>
      </c>
      <c r="Q237" s="376"/>
      <c r="R237" s="28">
        <v>0</v>
      </c>
      <c r="S237" s="376"/>
      <c r="T237" s="27">
        <v>0</v>
      </c>
      <c r="U237" s="27">
        <v>0</v>
      </c>
      <c r="V237" s="27">
        <v>0</v>
      </c>
      <c r="W237" s="27">
        <v>0</v>
      </c>
      <c r="X237" s="27">
        <v>0</v>
      </c>
    </row>
    <row r="238" spans="2:24" ht="15.6">
      <c r="B238" t="str">
        <f t="shared" si="3"/>
        <v>FC065DSC</v>
      </c>
      <c r="C238" t="str">
        <f>VLOOKUP(F238,'Sls Rep Matrix'!I$7:N$428,6,FALSE)</f>
        <v>Inside Sales</v>
      </c>
      <c r="E238" s="11" t="s">
        <v>536</v>
      </c>
      <c r="F238" s="11" t="s">
        <v>778</v>
      </c>
      <c r="G238" s="11" t="s">
        <v>779</v>
      </c>
      <c r="H238" s="28">
        <v>0</v>
      </c>
      <c r="I238" s="28">
        <v>0</v>
      </c>
      <c r="J238" s="28">
        <v>0</v>
      </c>
      <c r="K238" s="28">
        <v>0</v>
      </c>
      <c r="L238" s="28">
        <v>0</v>
      </c>
      <c r="M238" s="28">
        <v>0</v>
      </c>
      <c r="N238" s="28">
        <v>2000</v>
      </c>
      <c r="O238" s="376">
        <v>0</v>
      </c>
      <c r="P238" s="28">
        <v>0</v>
      </c>
      <c r="Q238" s="376">
        <v>0</v>
      </c>
      <c r="R238" s="28">
        <v>0</v>
      </c>
      <c r="S238" s="376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</row>
    <row r="239" spans="2:24" ht="15.6">
      <c r="B239" t="str">
        <f t="shared" si="3"/>
        <v>PH522DSC</v>
      </c>
      <c r="C239" t="str">
        <f>VLOOKUP(F239,'Sls Rep Matrix'!I$7:N$428,6,FALSE)</f>
        <v>Photo Specialty</v>
      </c>
      <c r="E239" s="11" t="s">
        <v>536</v>
      </c>
      <c r="F239" s="11" t="s">
        <v>680</v>
      </c>
      <c r="G239" s="11" t="s">
        <v>681</v>
      </c>
      <c r="H239" s="28">
        <v>6319.61</v>
      </c>
      <c r="I239" s="28">
        <v>639.99</v>
      </c>
      <c r="J239" s="28">
        <v>29147.46</v>
      </c>
      <c r="K239" s="28">
        <v>0</v>
      </c>
      <c r="L239" s="28">
        <v>0</v>
      </c>
      <c r="M239" s="28">
        <v>4567.95</v>
      </c>
      <c r="N239" s="28">
        <v>19000</v>
      </c>
      <c r="O239" s="376">
        <v>0.24041842105200001</v>
      </c>
      <c r="P239" s="28">
        <v>4567.95</v>
      </c>
      <c r="Q239" s="376">
        <v>0.24041842105200001</v>
      </c>
      <c r="R239" s="28">
        <v>34355.4</v>
      </c>
      <c r="S239" s="376">
        <v>1.8081789473679999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</row>
    <row r="240" spans="2:24" ht="15.6">
      <c r="B240" t="str">
        <f t="shared" si="3"/>
        <v>RE147DSC</v>
      </c>
      <c r="C240" t="e">
        <f>VLOOKUP(F240,'Sls Rep Matrix'!I$7:N$428,6,FALSE)</f>
        <v>#N/A</v>
      </c>
      <c r="E240" s="11" t="s">
        <v>536</v>
      </c>
      <c r="F240" s="11" t="s">
        <v>666</v>
      </c>
      <c r="G240" s="11" t="s">
        <v>667</v>
      </c>
      <c r="H240" s="28">
        <v>0</v>
      </c>
      <c r="I240" s="28">
        <v>0</v>
      </c>
      <c r="J240" s="28">
        <v>0</v>
      </c>
      <c r="K240" s="28">
        <v>0</v>
      </c>
      <c r="L240" s="28">
        <v>0</v>
      </c>
      <c r="M240" s="28">
        <v>0</v>
      </c>
      <c r="N240" s="28">
        <v>0</v>
      </c>
      <c r="O240" s="376"/>
      <c r="P240" s="28">
        <v>0</v>
      </c>
      <c r="Q240" s="376"/>
      <c r="R240" s="28">
        <v>0</v>
      </c>
      <c r="S240" s="376"/>
      <c r="T240" s="27">
        <v>0</v>
      </c>
      <c r="U240" s="27">
        <v>0</v>
      </c>
      <c r="V240" s="27">
        <v>0</v>
      </c>
      <c r="W240" s="27">
        <v>0</v>
      </c>
      <c r="X240" s="27">
        <v>0</v>
      </c>
    </row>
    <row r="241" spans="2:24" ht="15.6">
      <c r="B241" t="str">
        <f t="shared" si="3"/>
        <v>D0577DSC</v>
      </c>
      <c r="C241" t="str">
        <f>VLOOKUP(F241,'Sls Rep Matrix'!I$7:N$428,6,FALSE)</f>
        <v>Photo Specialty</v>
      </c>
      <c r="E241" s="11" t="s">
        <v>536</v>
      </c>
      <c r="F241" s="11" t="s">
        <v>559</v>
      </c>
      <c r="G241" s="11" t="s">
        <v>802</v>
      </c>
      <c r="H241" s="28">
        <v>386118.57</v>
      </c>
      <c r="I241" s="28">
        <v>42791.02</v>
      </c>
      <c r="J241" s="28">
        <v>33230.949999999997</v>
      </c>
      <c r="K241" s="28">
        <v>92428.97</v>
      </c>
      <c r="L241" s="28">
        <v>426981.19</v>
      </c>
      <c r="M241" s="28">
        <v>665550.17000000004</v>
      </c>
      <c r="N241" s="28">
        <v>754000</v>
      </c>
      <c r="O241" s="376">
        <v>0.88269253315600005</v>
      </c>
      <c r="P241" s="28">
        <v>1184960.33</v>
      </c>
      <c r="Q241" s="376">
        <v>1.571565424403</v>
      </c>
      <c r="R241" s="28">
        <v>1260982.3</v>
      </c>
      <c r="S241" s="376">
        <v>1.6723903183019999</v>
      </c>
      <c r="T241" s="27">
        <v>0</v>
      </c>
      <c r="U241" s="27">
        <v>104506.85</v>
      </c>
      <c r="V241" s="27">
        <v>0</v>
      </c>
      <c r="W241" s="27">
        <v>0</v>
      </c>
      <c r="X241" s="27">
        <v>0</v>
      </c>
    </row>
    <row r="242" spans="2:24" ht="15.6">
      <c r="B242" t="str">
        <f t="shared" si="3"/>
        <v>NO665DSC</v>
      </c>
      <c r="C242" t="str">
        <f>VLOOKUP(F242,'Sls Rep Matrix'!I$7:N$428,6,FALSE)</f>
        <v>Photo Specialty</v>
      </c>
      <c r="E242" s="11" t="s">
        <v>536</v>
      </c>
      <c r="F242" s="11" t="s">
        <v>692</v>
      </c>
      <c r="G242" s="11" t="s">
        <v>693</v>
      </c>
      <c r="H242" s="28">
        <v>202.99</v>
      </c>
      <c r="I242" s="28">
        <v>0</v>
      </c>
      <c r="J242" s="28">
        <v>0</v>
      </c>
      <c r="K242" s="28">
        <v>0</v>
      </c>
      <c r="L242" s="28">
        <v>2027.99</v>
      </c>
      <c r="M242" s="28">
        <v>0</v>
      </c>
      <c r="N242" s="28">
        <v>20000</v>
      </c>
      <c r="O242" s="376">
        <v>0</v>
      </c>
      <c r="P242" s="28">
        <v>2027.99</v>
      </c>
      <c r="Q242" s="376">
        <v>0.1013995</v>
      </c>
      <c r="R242" s="28">
        <v>2027.99</v>
      </c>
      <c r="S242" s="376">
        <v>0.1013995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</row>
    <row r="243" spans="2:24" ht="15.6">
      <c r="B243" t="str">
        <f t="shared" si="3"/>
        <v>BH085DSC</v>
      </c>
      <c r="C243" t="str">
        <f>VLOOKUP(F243,'Sls Rep Matrix'!I$7:N$428,6,FALSE)</f>
        <v>Photo Specialty</v>
      </c>
      <c r="E243" s="11" t="s">
        <v>536</v>
      </c>
      <c r="F243" s="11" t="s">
        <v>556</v>
      </c>
      <c r="G243" s="11" t="s">
        <v>835</v>
      </c>
      <c r="H243" s="28">
        <v>1044370.61</v>
      </c>
      <c r="I243" s="28">
        <v>4379.8999999999996</v>
      </c>
      <c r="J243" s="28">
        <v>73313.990000000005</v>
      </c>
      <c r="K243" s="28">
        <v>429295.57</v>
      </c>
      <c r="L243" s="28">
        <v>615002.05000000005</v>
      </c>
      <c r="M243" s="28">
        <v>802432.5</v>
      </c>
      <c r="N243" s="28">
        <v>3869000</v>
      </c>
      <c r="O243" s="376">
        <v>0.20740049108200001</v>
      </c>
      <c r="P243" s="28">
        <v>1846730.12</v>
      </c>
      <c r="Q243" s="376">
        <v>0.477314582579</v>
      </c>
      <c r="R243" s="28">
        <v>1924424.01</v>
      </c>
      <c r="S243" s="376">
        <v>0.49739571207</v>
      </c>
      <c r="T243" s="27">
        <v>0</v>
      </c>
      <c r="U243" s="27">
        <v>31483.86</v>
      </c>
      <c r="V243" s="27">
        <v>0</v>
      </c>
      <c r="W243" s="27">
        <v>0</v>
      </c>
      <c r="X243" s="27">
        <v>0</v>
      </c>
    </row>
    <row r="244" spans="2:24" ht="15.6">
      <c r="B244" t="str">
        <f t="shared" si="3"/>
        <v>BU952DSC</v>
      </c>
      <c r="C244" t="str">
        <f>VLOOKUP(F244,'Sls Rep Matrix'!I$7:N$428,6,FALSE)</f>
        <v>Inside Sales</v>
      </c>
      <c r="E244" s="11" t="s">
        <v>536</v>
      </c>
      <c r="F244" s="11" t="s">
        <v>822</v>
      </c>
      <c r="G244" s="11" t="s">
        <v>823</v>
      </c>
      <c r="H244" s="28">
        <v>12187.85</v>
      </c>
      <c r="I244" s="28">
        <v>2399.94</v>
      </c>
      <c r="J244" s="28">
        <v>35.97</v>
      </c>
      <c r="K244" s="28">
        <v>0</v>
      </c>
      <c r="L244" s="28">
        <v>7399.85</v>
      </c>
      <c r="M244" s="28">
        <v>499.9</v>
      </c>
      <c r="N244" s="28">
        <v>15000</v>
      </c>
      <c r="O244" s="376">
        <v>3.3326666666000003E-2</v>
      </c>
      <c r="P244" s="28">
        <v>7899.75</v>
      </c>
      <c r="Q244" s="376">
        <v>0.52664999999999995</v>
      </c>
      <c r="R244" s="28">
        <v>10335.66</v>
      </c>
      <c r="S244" s="376">
        <v>0.68904399999999999</v>
      </c>
      <c r="T244" s="27">
        <v>0</v>
      </c>
      <c r="U244" s="27">
        <v>0</v>
      </c>
      <c r="V244" s="27">
        <v>0</v>
      </c>
      <c r="W244" s="27">
        <v>0</v>
      </c>
      <c r="X244" s="27">
        <v>0</v>
      </c>
    </row>
    <row r="245" spans="2:24" ht="15.6">
      <c r="B245" t="str">
        <f t="shared" si="3"/>
        <v>ST095DSC</v>
      </c>
      <c r="C245" t="str">
        <f>VLOOKUP(F245,'Sls Rep Matrix'!I$7:N$428,6,FALSE)</f>
        <v>Photo Specialty</v>
      </c>
      <c r="E245" s="11" t="s">
        <v>536</v>
      </c>
      <c r="F245" s="11" t="s">
        <v>918</v>
      </c>
      <c r="G245" s="11" t="s">
        <v>919</v>
      </c>
      <c r="H245" s="28">
        <v>6199.94</v>
      </c>
      <c r="I245" s="28">
        <v>0</v>
      </c>
      <c r="J245" s="28">
        <v>0</v>
      </c>
      <c r="K245" s="28">
        <v>519.99</v>
      </c>
      <c r="L245" s="28">
        <v>0</v>
      </c>
      <c r="M245" s="28">
        <v>8171.94</v>
      </c>
      <c r="N245" s="28">
        <v>10000</v>
      </c>
      <c r="O245" s="376">
        <v>0.81719399999999998</v>
      </c>
      <c r="P245" s="28">
        <v>8691.93</v>
      </c>
      <c r="Q245" s="376">
        <v>0.86919299999999999</v>
      </c>
      <c r="R245" s="28">
        <v>8691.93</v>
      </c>
      <c r="S245" s="376">
        <v>0.86919299999999999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</row>
    <row r="246" spans="2:24" ht="15.6">
      <c r="B246" t="str">
        <f t="shared" si="3"/>
        <v>SP080DSC</v>
      </c>
      <c r="C246" t="str">
        <f>VLOOKUP(F246,'Sls Rep Matrix'!I$7:N$428,6,FALSE)</f>
        <v>Inside Sales</v>
      </c>
      <c r="E246" s="11" t="s">
        <v>536</v>
      </c>
      <c r="F246" s="11" t="s">
        <v>646</v>
      </c>
      <c r="G246" s="11" t="s">
        <v>647</v>
      </c>
      <c r="H246" s="28">
        <v>0</v>
      </c>
      <c r="I246" s="28">
        <v>0</v>
      </c>
      <c r="J246" s="28">
        <v>0</v>
      </c>
      <c r="K246" s="28">
        <v>9071.3700000000008</v>
      </c>
      <c r="L246" s="28">
        <v>7631.47</v>
      </c>
      <c r="M246" s="28">
        <v>19582.64</v>
      </c>
      <c r="N246" s="28">
        <v>19000</v>
      </c>
      <c r="O246" s="376">
        <v>1.0306652631569999</v>
      </c>
      <c r="P246" s="28">
        <v>36285.480000000003</v>
      </c>
      <c r="Q246" s="376">
        <v>1.9097621052630001</v>
      </c>
      <c r="R246" s="28">
        <v>36285.480000000003</v>
      </c>
      <c r="S246" s="376">
        <v>1.9097621052630001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</row>
    <row r="247" spans="2:24" ht="15.6">
      <c r="B247" t="str">
        <f t="shared" si="3"/>
        <v>SPSTRDSC</v>
      </c>
      <c r="C247" t="str">
        <f>VLOOKUP(F247,'Sls Rep Matrix'!I$7:N$428,6,FALSE)</f>
        <v>pana.com</v>
      </c>
      <c r="E247" s="11" t="s">
        <v>536</v>
      </c>
      <c r="F247" s="11" t="s">
        <v>644</v>
      </c>
      <c r="G247" s="11" t="s">
        <v>645</v>
      </c>
      <c r="H247" s="28">
        <v>0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376"/>
      <c r="P247" s="28">
        <v>0</v>
      </c>
      <c r="Q247" s="376"/>
      <c r="R247" s="28">
        <v>0</v>
      </c>
      <c r="S247" s="376"/>
      <c r="T247" s="27">
        <v>0</v>
      </c>
      <c r="U247" s="27">
        <v>0</v>
      </c>
      <c r="V247" s="27">
        <v>0</v>
      </c>
      <c r="W247" s="27">
        <v>0</v>
      </c>
      <c r="X247" s="27">
        <v>0</v>
      </c>
    </row>
    <row r="248" spans="2:24" ht="15.6">
      <c r="B248" t="str">
        <f t="shared" si="3"/>
        <v>JO461DSC</v>
      </c>
      <c r="C248" t="str">
        <f>VLOOKUP(F248,'Sls Rep Matrix'!I$7:N$428,6,FALSE)</f>
        <v>Photo Specialty</v>
      </c>
      <c r="E248" s="11" t="s">
        <v>536</v>
      </c>
      <c r="F248" s="11" t="s">
        <v>728</v>
      </c>
      <c r="G248" s="11" t="s">
        <v>729</v>
      </c>
      <c r="H248" s="28">
        <v>17123.78</v>
      </c>
      <c r="I248" s="28">
        <v>0</v>
      </c>
      <c r="J248" s="28">
        <v>0</v>
      </c>
      <c r="K248" s="28">
        <v>5068.9399999999996</v>
      </c>
      <c r="L248" s="28">
        <v>6835.81</v>
      </c>
      <c r="M248" s="28">
        <v>57416.23</v>
      </c>
      <c r="N248" s="28">
        <v>42000</v>
      </c>
      <c r="O248" s="376">
        <v>1.367053095238</v>
      </c>
      <c r="P248" s="28">
        <v>69320.98</v>
      </c>
      <c r="Q248" s="376">
        <v>1.6504995238089999</v>
      </c>
      <c r="R248" s="28">
        <v>69320.98</v>
      </c>
      <c r="S248" s="376">
        <v>1.6504995238089999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</row>
    <row r="249" spans="2:24" ht="15.6">
      <c r="B249" t="str">
        <f t="shared" si="3"/>
        <v>FC065DVD</v>
      </c>
      <c r="C249" t="str">
        <f>VLOOKUP(F249,'Sls Rep Matrix'!I$7:N$428,6,FALSE)</f>
        <v>Inside Sales</v>
      </c>
      <c r="E249" s="11" t="s">
        <v>537</v>
      </c>
      <c r="F249" s="11" t="s">
        <v>778</v>
      </c>
      <c r="G249" s="11" t="s">
        <v>779</v>
      </c>
      <c r="H249" s="28">
        <v>0</v>
      </c>
      <c r="I249" s="28">
        <v>0</v>
      </c>
      <c r="J249" s="28">
        <v>0</v>
      </c>
      <c r="K249" s="28">
        <v>0</v>
      </c>
      <c r="L249" s="28">
        <v>0</v>
      </c>
      <c r="M249" s="28">
        <v>200</v>
      </c>
      <c r="N249" s="28">
        <v>0</v>
      </c>
      <c r="O249" s="376"/>
      <c r="P249" s="28">
        <v>200</v>
      </c>
      <c r="Q249" s="376"/>
      <c r="R249" s="28">
        <v>200</v>
      </c>
      <c r="S249" s="376"/>
      <c r="T249" s="27">
        <v>0</v>
      </c>
      <c r="U249" s="29">
        <v>0</v>
      </c>
      <c r="V249" s="27">
        <v>0</v>
      </c>
      <c r="W249" s="27">
        <v>0</v>
      </c>
      <c r="X249" s="27">
        <v>0</v>
      </c>
    </row>
    <row r="250" spans="2:24" ht="15.6">
      <c r="B250" t="str">
        <f t="shared" si="3"/>
        <v>EN171DVD</v>
      </c>
      <c r="C250" t="str">
        <f>VLOOKUP(F250,'Sls Rep Matrix'!I$7:N$428,6,FALSE)</f>
        <v>Inside Sales</v>
      </c>
      <c r="E250" s="11" t="s">
        <v>537</v>
      </c>
      <c r="F250" s="11" t="s">
        <v>780</v>
      </c>
      <c r="G250" s="11" t="s">
        <v>781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376"/>
      <c r="P250" s="28">
        <v>0</v>
      </c>
      <c r="Q250" s="376"/>
      <c r="R250" s="28">
        <v>0</v>
      </c>
      <c r="S250" s="376"/>
      <c r="T250" s="27">
        <v>0</v>
      </c>
      <c r="U250" s="27">
        <v>0</v>
      </c>
      <c r="V250" s="27">
        <v>0</v>
      </c>
      <c r="W250" s="27">
        <v>0</v>
      </c>
      <c r="X250" s="27">
        <v>0</v>
      </c>
    </row>
    <row r="251" spans="2:24" ht="15.6">
      <c r="B251" t="str">
        <f t="shared" si="3"/>
        <v>UN696DVD</v>
      </c>
      <c r="C251" t="str">
        <f>VLOOKUP(F251,'Sls Rep Matrix'!I$7:N$428,6,FALSE)</f>
        <v>Regional</v>
      </c>
      <c r="E251" s="11" t="s">
        <v>537</v>
      </c>
      <c r="F251" s="11" t="s">
        <v>630</v>
      </c>
      <c r="G251" s="11" t="s">
        <v>631</v>
      </c>
      <c r="H251" s="28">
        <v>0</v>
      </c>
      <c r="I251" s="28">
        <v>0</v>
      </c>
      <c r="J251" s="28">
        <v>0</v>
      </c>
      <c r="K251" s="28">
        <v>0</v>
      </c>
      <c r="L251" s="28">
        <v>0</v>
      </c>
      <c r="M251" s="28">
        <v>0</v>
      </c>
      <c r="N251" s="28">
        <v>0</v>
      </c>
      <c r="O251" s="376"/>
      <c r="P251" s="28">
        <v>0</v>
      </c>
      <c r="Q251" s="376"/>
      <c r="R251" s="28">
        <v>0</v>
      </c>
      <c r="S251" s="376"/>
      <c r="T251" s="27">
        <v>0</v>
      </c>
      <c r="U251" s="27">
        <v>0</v>
      </c>
      <c r="V251" s="27">
        <v>0</v>
      </c>
      <c r="W251" s="27">
        <v>0</v>
      </c>
      <c r="X251" s="27">
        <v>2800</v>
      </c>
    </row>
    <row r="252" spans="2:24" ht="15.6">
      <c r="B252" t="str">
        <f t="shared" si="3"/>
        <v>#DVD</v>
      </c>
      <c r="C252" t="e">
        <f>VLOOKUP(F252,'Sls Rep Matrix'!I$7:N$428,6,FALSE)</f>
        <v>#N/A</v>
      </c>
      <c r="E252" s="11" t="s">
        <v>537</v>
      </c>
      <c r="F252" s="11" t="s">
        <v>1075</v>
      </c>
      <c r="G252" s="11" t="s">
        <v>2400</v>
      </c>
      <c r="H252" s="28">
        <v>0</v>
      </c>
      <c r="I252" s="28">
        <v>0</v>
      </c>
      <c r="J252" s="28">
        <v>0</v>
      </c>
      <c r="K252" s="28">
        <v>0</v>
      </c>
      <c r="L252" s="28">
        <v>0</v>
      </c>
      <c r="M252" s="28">
        <v>0</v>
      </c>
      <c r="N252" s="28">
        <v>0</v>
      </c>
      <c r="O252" s="376"/>
      <c r="P252" s="28">
        <v>0</v>
      </c>
      <c r="Q252" s="376"/>
      <c r="R252" s="28">
        <v>0</v>
      </c>
      <c r="S252" s="376"/>
      <c r="T252" s="27">
        <v>0</v>
      </c>
      <c r="U252" s="27">
        <v>0</v>
      </c>
      <c r="V252" s="27">
        <v>0</v>
      </c>
      <c r="W252" s="27">
        <v>0</v>
      </c>
      <c r="X252" s="27">
        <v>0</v>
      </c>
    </row>
    <row r="253" spans="2:24" ht="15.6">
      <c r="B253" t="str">
        <f t="shared" si="3"/>
        <v>MA043DVD</v>
      </c>
      <c r="C253" t="str">
        <f>VLOOKUP(F253,'Sls Rep Matrix'!I$7:N$428,6,FALSE)</f>
        <v>National</v>
      </c>
      <c r="E253" s="11" t="s">
        <v>537</v>
      </c>
      <c r="F253" s="11" t="s">
        <v>930</v>
      </c>
      <c r="G253" s="11" t="s">
        <v>979</v>
      </c>
      <c r="H253" s="28">
        <v>0</v>
      </c>
      <c r="I253" s="28">
        <v>0.01</v>
      </c>
      <c r="J253" s="28">
        <v>0</v>
      </c>
      <c r="K253" s="28">
        <v>7.0000000000000007E-2</v>
      </c>
      <c r="L253" s="28">
        <v>0.01</v>
      </c>
      <c r="M253" s="28">
        <v>0.02</v>
      </c>
      <c r="N253" s="28">
        <v>0</v>
      </c>
      <c r="O253" s="376"/>
      <c r="P253" s="28">
        <v>0.1</v>
      </c>
      <c r="Q253" s="376"/>
      <c r="R253" s="28">
        <v>0.11</v>
      </c>
      <c r="S253" s="376"/>
      <c r="T253" s="27">
        <v>0</v>
      </c>
      <c r="U253" s="29">
        <v>0</v>
      </c>
      <c r="V253" s="27">
        <v>0</v>
      </c>
      <c r="W253" s="27">
        <v>0</v>
      </c>
      <c r="X253" s="27">
        <v>0</v>
      </c>
    </row>
    <row r="254" spans="2:24" ht="15.6">
      <c r="B254" t="str">
        <f t="shared" si="3"/>
        <v>AK050DVD</v>
      </c>
      <c r="C254" t="str">
        <f>VLOOKUP(F254,'Sls Rep Matrix'!I$7:N$428,6,FALSE)</f>
        <v>Regional</v>
      </c>
      <c r="E254" s="11" t="s">
        <v>537</v>
      </c>
      <c r="F254" s="11" t="s">
        <v>851</v>
      </c>
      <c r="G254" s="11" t="s">
        <v>852</v>
      </c>
      <c r="H254" s="28">
        <v>0</v>
      </c>
      <c r="I254" s="28">
        <v>0</v>
      </c>
      <c r="J254" s="28">
        <v>0</v>
      </c>
      <c r="K254" s="28">
        <v>0</v>
      </c>
      <c r="L254" s="28">
        <v>0</v>
      </c>
      <c r="M254" s="28">
        <v>0</v>
      </c>
      <c r="N254" s="28">
        <v>0</v>
      </c>
      <c r="O254" s="376"/>
      <c r="P254" s="28">
        <v>0</v>
      </c>
      <c r="Q254" s="376"/>
      <c r="R254" s="28">
        <v>0</v>
      </c>
      <c r="S254" s="376"/>
      <c r="T254" s="27">
        <v>0</v>
      </c>
      <c r="U254" s="27">
        <v>0</v>
      </c>
      <c r="V254" s="27">
        <v>0</v>
      </c>
      <c r="W254" s="27">
        <v>0</v>
      </c>
      <c r="X254" s="27">
        <v>0</v>
      </c>
    </row>
    <row r="255" spans="2:24" ht="15.6">
      <c r="B255" t="str">
        <f t="shared" si="3"/>
        <v>FO080DVD</v>
      </c>
      <c r="C255" t="str">
        <f>VLOOKUP(F255,'Sls Rep Matrix'!I$7:N$428,6,FALSE)</f>
        <v>Regional</v>
      </c>
      <c r="E255" s="11" t="s">
        <v>537</v>
      </c>
      <c r="F255" s="11" t="s">
        <v>564</v>
      </c>
      <c r="G255" s="11" t="s">
        <v>565</v>
      </c>
      <c r="H255" s="28">
        <v>0</v>
      </c>
      <c r="I255" s="28">
        <v>0</v>
      </c>
      <c r="J255" s="28">
        <v>0</v>
      </c>
      <c r="K255" s="28">
        <v>753.25</v>
      </c>
      <c r="L255" s="28">
        <v>0</v>
      </c>
      <c r="M255" s="28">
        <v>5031.71</v>
      </c>
      <c r="N255" s="28">
        <v>0</v>
      </c>
      <c r="O255" s="376"/>
      <c r="P255" s="28">
        <v>5784.96</v>
      </c>
      <c r="Q255" s="376"/>
      <c r="R255" s="28">
        <v>5784.96</v>
      </c>
      <c r="S255" s="376"/>
      <c r="T255" s="27">
        <v>0</v>
      </c>
      <c r="U255" s="27">
        <v>0</v>
      </c>
      <c r="V255" s="27">
        <v>0</v>
      </c>
      <c r="W255" s="27">
        <v>0</v>
      </c>
      <c r="X255" s="27">
        <v>0</v>
      </c>
    </row>
    <row r="256" spans="2:24" ht="15.6">
      <c r="B256" t="str">
        <f t="shared" si="3"/>
        <v>DH030DVD</v>
      </c>
      <c r="C256" t="str">
        <f>VLOOKUP(F256,'Sls Rep Matrix'!I$7:N$428,6,FALSE)</f>
        <v>Inside Sales</v>
      </c>
      <c r="E256" s="11" t="s">
        <v>537</v>
      </c>
      <c r="F256" s="11" t="s">
        <v>560</v>
      </c>
      <c r="G256" s="11" t="s">
        <v>795</v>
      </c>
      <c r="H256" s="28">
        <v>0</v>
      </c>
      <c r="I256" s="28">
        <v>0</v>
      </c>
      <c r="J256" s="28">
        <v>0</v>
      </c>
      <c r="K256" s="28">
        <v>1506.72</v>
      </c>
      <c r="L256" s="28">
        <v>0</v>
      </c>
      <c r="M256" s="28">
        <v>4646.7700000000004</v>
      </c>
      <c r="N256" s="28">
        <v>0</v>
      </c>
      <c r="O256" s="376"/>
      <c r="P256" s="28">
        <v>6153.49</v>
      </c>
      <c r="Q256" s="376"/>
      <c r="R256" s="28">
        <v>6153.49</v>
      </c>
      <c r="S256" s="376"/>
      <c r="T256" s="27">
        <v>0</v>
      </c>
      <c r="U256" s="27">
        <v>0</v>
      </c>
      <c r="V256" s="27">
        <v>0</v>
      </c>
      <c r="W256" s="27">
        <v>0</v>
      </c>
      <c r="X256" s="27">
        <v>0</v>
      </c>
    </row>
    <row r="257" spans="2:24" ht="15.6">
      <c r="B257" t="str">
        <f t="shared" si="3"/>
        <v>AB045DVD</v>
      </c>
      <c r="C257" t="str">
        <f>VLOOKUP(F257,'Sls Rep Matrix'!I$7:N$428,6,FALSE)</f>
        <v>Regional</v>
      </c>
      <c r="E257" s="11" t="s">
        <v>537</v>
      </c>
      <c r="F257" s="11" t="s">
        <v>549</v>
      </c>
      <c r="G257" s="11" t="s">
        <v>862</v>
      </c>
      <c r="H257" s="28">
        <v>8400</v>
      </c>
      <c r="I257" s="28">
        <v>0</v>
      </c>
      <c r="J257" s="28">
        <v>0</v>
      </c>
      <c r="K257" s="28">
        <v>0</v>
      </c>
      <c r="L257" s="28">
        <v>8400</v>
      </c>
      <c r="M257" s="28">
        <v>-449</v>
      </c>
      <c r="N257" s="28">
        <v>0</v>
      </c>
      <c r="O257" s="376"/>
      <c r="P257" s="28">
        <v>7951</v>
      </c>
      <c r="Q257" s="376"/>
      <c r="R257" s="28">
        <v>7951</v>
      </c>
      <c r="S257" s="376"/>
      <c r="T257" s="27">
        <v>0</v>
      </c>
      <c r="U257" s="27">
        <v>0</v>
      </c>
      <c r="V257" s="27">
        <v>0</v>
      </c>
      <c r="W257" s="27">
        <v>0</v>
      </c>
      <c r="X257" s="27">
        <v>0</v>
      </c>
    </row>
    <row r="258" spans="2:24" ht="15.6">
      <c r="B258" t="str">
        <f t="shared" si="3"/>
        <v>PE265DVD</v>
      </c>
      <c r="C258" t="str">
        <f>VLOOKUP(F258,'Sls Rep Matrix'!I$7:N$428,6,FALSE)</f>
        <v>Inside Sales</v>
      </c>
      <c r="E258" s="11" t="s">
        <v>537</v>
      </c>
      <c r="F258" s="11" t="s">
        <v>682</v>
      </c>
      <c r="G258" s="11" t="s">
        <v>683</v>
      </c>
      <c r="H258" s="28">
        <v>0</v>
      </c>
      <c r="I258" s="28">
        <v>0</v>
      </c>
      <c r="J258" s="28">
        <v>0</v>
      </c>
      <c r="K258" s="28">
        <v>0</v>
      </c>
      <c r="L258" s="28">
        <v>565.04</v>
      </c>
      <c r="M258" s="28">
        <v>0</v>
      </c>
      <c r="N258" s="28">
        <v>0</v>
      </c>
      <c r="O258" s="376"/>
      <c r="P258" s="28">
        <v>565.04</v>
      </c>
      <c r="Q258" s="376"/>
      <c r="R258" s="28">
        <v>565.04</v>
      </c>
      <c r="S258" s="376"/>
      <c r="T258" s="27">
        <v>902.52</v>
      </c>
      <c r="U258" s="29">
        <v>0</v>
      </c>
      <c r="V258" s="27">
        <v>0</v>
      </c>
      <c r="W258" s="27">
        <v>188.34</v>
      </c>
      <c r="X258" s="27">
        <v>0</v>
      </c>
    </row>
    <row r="259" spans="2:24" ht="15.6">
      <c r="B259" t="str">
        <f t="shared" si="3"/>
        <v>BH085DVD</v>
      </c>
      <c r="C259" t="str">
        <f>VLOOKUP(F259,'Sls Rep Matrix'!I$7:N$428,6,FALSE)</f>
        <v>Photo Specialty</v>
      </c>
      <c r="E259" s="11" t="s">
        <v>537</v>
      </c>
      <c r="F259" s="11" t="s">
        <v>556</v>
      </c>
      <c r="G259" s="11" t="s">
        <v>835</v>
      </c>
      <c r="H259" s="28">
        <v>0</v>
      </c>
      <c r="I259" s="28">
        <v>0</v>
      </c>
      <c r="J259" s="28">
        <v>0</v>
      </c>
      <c r="K259" s="28">
        <v>0</v>
      </c>
      <c r="L259" s="28">
        <v>13499.7</v>
      </c>
      <c r="M259" s="28">
        <v>0</v>
      </c>
      <c r="N259" s="28">
        <v>0</v>
      </c>
      <c r="O259" s="376"/>
      <c r="P259" s="28">
        <v>13499.7</v>
      </c>
      <c r="Q259" s="376"/>
      <c r="R259" s="28">
        <v>13499.7</v>
      </c>
      <c r="S259" s="376"/>
      <c r="T259" s="27">
        <v>0</v>
      </c>
      <c r="U259" s="27">
        <v>0</v>
      </c>
      <c r="V259" s="27">
        <v>0</v>
      </c>
      <c r="W259" s="27">
        <v>0</v>
      </c>
      <c r="X259" s="27">
        <v>0</v>
      </c>
    </row>
    <row r="260" spans="2:24" ht="15.6">
      <c r="B260" t="str">
        <f t="shared" si="3"/>
        <v>WA010DVD</v>
      </c>
      <c r="C260" t="str">
        <f>VLOOKUP(F260,'Sls Rep Matrix'!I$7:N$428,6,FALSE)</f>
        <v>National</v>
      </c>
      <c r="E260" s="11" t="s">
        <v>537</v>
      </c>
      <c r="F260" s="11" t="s">
        <v>584</v>
      </c>
      <c r="G260" s="11" t="s">
        <v>585</v>
      </c>
      <c r="H260" s="28">
        <v>0</v>
      </c>
      <c r="I260" s="28">
        <v>0</v>
      </c>
      <c r="J260" s="28">
        <v>0</v>
      </c>
      <c r="K260" s="28">
        <v>0</v>
      </c>
      <c r="L260" s="28">
        <v>0</v>
      </c>
      <c r="M260" s="28">
        <v>0</v>
      </c>
      <c r="N260" s="28">
        <v>0</v>
      </c>
      <c r="O260" s="376"/>
      <c r="P260" s="28">
        <v>0</v>
      </c>
      <c r="Q260" s="376"/>
      <c r="R260" s="28">
        <v>0</v>
      </c>
      <c r="S260" s="376"/>
      <c r="T260" s="27">
        <v>0</v>
      </c>
      <c r="U260" s="27">
        <v>0</v>
      </c>
      <c r="V260" s="27">
        <v>0</v>
      </c>
      <c r="W260" s="27">
        <v>0</v>
      </c>
      <c r="X260" s="27">
        <v>0</v>
      </c>
    </row>
    <row r="261" spans="2:24" ht="15.6">
      <c r="B261" t="str">
        <f t="shared" si="3"/>
        <v>IN035DVD</v>
      </c>
      <c r="C261" t="str">
        <f>VLOOKUP(F261,'Sls Rep Matrix'!I$7:N$428,6,FALSE)</f>
        <v>Regional</v>
      </c>
      <c r="E261" s="11" t="s">
        <v>537</v>
      </c>
      <c r="F261" s="11" t="s">
        <v>740</v>
      </c>
      <c r="G261" s="11" t="s">
        <v>741</v>
      </c>
      <c r="H261" s="28">
        <v>0</v>
      </c>
      <c r="I261" s="28">
        <v>0</v>
      </c>
      <c r="J261" s="28">
        <v>0</v>
      </c>
      <c r="K261" s="28">
        <v>0</v>
      </c>
      <c r="L261" s="28">
        <v>0</v>
      </c>
      <c r="M261" s="28">
        <v>0</v>
      </c>
      <c r="N261" s="28">
        <v>0</v>
      </c>
      <c r="O261" s="376"/>
      <c r="P261" s="28">
        <v>0</v>
      </c>
      <c r="Q261" s="376"/>
      <c r="R261" s="28">
        <v>0</v>
      </c>
      <c r="S261" s="376"/>
      <c r="T261" s="27">
        <v>0</v>
      </c>
      <c r="U261" s="27">
        <v>0</v>
      </c>
      <c r="V261" s="27">
        <v>0</v>
      </c>
      <c r="W261" s="27">
        <v>0</v>
      </c>
      <c r="X261" s="27">
        <v>0</v>
      </c>
    </row>
    <row r="262" spans="2:24" ht="15.6">
      <c r="B262" t="str">
        <f t="shared" si="3"/>
        <v>AM762DVD</v>
      </c>
      <c r="C262" t="str">
        <f>VLOOKUP(F262,'Sls Rep Matrix'!I$7:N$428,6,FALSE)</f>
        <v>pana.com</v>
      </c>
      <c r="E262" s="11" t="s">
        <v>537</v>
      </c>
      <c r="F262" s="11" t="s">
        <v>1105</v>
      </c>
      <c r="G262" s="11" t="s">
        <v>1106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376"/>
      <c r="P262" s="28">
        <v>0</v>
      </c>
      <c r="Q262" s="376"/>
      <c r="R262" s="28">
        <v>0</v>
      </c>
      <c r="S262" s="376"/>
      <c r="T262" s="27">
        <v>0</v>
      </c>
      <c r="U262" s="27">
        <v>0</v>
      </c>
      <c r="V262" s="27">
        <v>0</v>
      </c>
      <c r="W262" s="27">
        <v>0</v>
      </c>
      <c r="X262" s="27">
        <v>0</v>
      </c>
    </row>
    <row r="263" spans="2:24" ht="15.6">
      <c r="B263" t="str">
        <f t="shared" si="3"/>
        <v>VA671DVD</v>
      </c>
      <c r="C263" t="str">
        <f>VLOOKUP(F263,'Sls Rep Matrix'!I$7:N$428,6,FALSE)</f>
        <v>Regional</v>
      </c>
      <c r="E263" s="11" t="s">
        <v>537</v>
      </c>
      <c r="F263" s="11" t="s">
        <v>886</v>
      </c>
      <c r="G263" s="11" t="s">
        <v>887</v>
      </c>
      <c r="H263" s="28">
        <v>0</v>
      </c>
      <c r="I263" s="28">
        <v>0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376"/>
      <c r="P263" s="28">
        <v>0</v>
      </c>
      <c r="Q263" s="376"/>
      <c r="R263" s="28">
        <v>0</v>
      </c>
      <c r="S263" s="376"/>
      <c r="T263" s="27">
        <v>0</v>
      </c>
      <c r="U263" s="27">
        <v>0</v>
      </c>
      <c r="V263" s="27">
        <v>0</v>
      </c>
      <c r="W263" s="27">
        <v>0</v>
      </c>
      <c r="X263" s="27">
        <v>0</v>
      </c>
    </row>
    <row r="264" spans="2:24" ht="15.6">
      <c r="B264" t="str">
        <f t="shared" si="3"/>
        <v>BI001DVD</v>
      </c>
      <c r="C264" t="str">
        <f>VLOOKUP(F264,'Sls Rep Matrix'!I$7:N$428,6,FALSE)</f>
        <v>Regional</v>
      </c>
      <c r="E264" s="11" t="s">
        <v>537</v>
      </c>
      <c r="F264" s="11" t="s">
        <v>833</v>
      </c>
      <c r="G264" s="11" t="s">
        <v>834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376"/>
      <c r="P264" s="28">
        <v>0</v>
      </c>
      <c r="Q264" s="376"/>
      <c r="R264" s="28">
        <v>0</v>
      </c>
      <c r="S264" s="376"/>
      <c r="T264" s="27">
        <v>0</v>
      </c>
      <c r="U264" s="27">
        <v>0</v>
      </c>
      <c r="V264" s="27">
        <v>0</v>
      </c>
      <c r="W264" s="27">
        <v>0</v>
      </c>
      <c r="X264" s="27">
        <v>0</v>
      </c>
    </row>
    <row r="265" spans="2:24" ht="15.6">
      <c r="B265" t="str">
        <f t="shared" si="3"/>
        <v>FO513DVD</v>
      </c>
      <c r="C265" t="str">
        <f>VLOOKUP(F265,'Sls Rep Matrix'!I$7:N$428,6,FALSE)</f>
        <v>Photo Specialty</v>
      </c>
      <c r="E265" s="11" t="s">
        <v>537</v>
      </c>
      <c r="F265" s="11" t="s">
        <v>772</v>
      </c>
      <c r="G265" s="11" t="s">
        <v>773</v>
      </c>
      <c r="H265" s="28">
        <v>6672.16</v>
      </c>
      <c r="I265" s="28">
        <v>0</v>
      </c>
      <c r="J265" s="28">
        <v>0</v>
      </c>
      <c r="K265" s="28">
        <v>0</v>
      </c>
      <c r="L265" s="28">
        <v>0</v>
      </c>
      <c r="M265" s="28">
        <v>12951.84</v>
      </c>
      <c r="N265" s="28">
        <v>0</v>
      </c>
      <c r="O265" s="376"/>
      <c r="P265" s="28">
        <v>12951.84</v>
      </c>
      <c r="Q265" s="376"/>
      <c r="R265" s="28">
        <v>12951.84</v>
      </c>
      <c r="S265" s="376"/>
      <c r="T265" s="27">
        <v>0</v>
      </c>
      <c r="U265" s="27">
        <v>0</v>
      </c>
      <c r="V265" s="27">
        <v>0</v>
      </c>
      <c r="W265" s="27">
        <v>0</v>
      </c>
      <c r="X265" s="27">
        <v>0</v>
      </c>
    </row>
    <row r="266" spans="2:24" ht="15.6">
      <c r="B266" t="str">
        <f t="shared" si="3"/>
        <v>SC015DVD</v>
      </c>
      <c r="C266" t="str">
        <f>VLOOKUP(F266,'Sls Rep Matrix'!I$7:N$428,6,FALSE)</f>
        <v>Inside Sales</v>
      </c>
      <c r="E266" s="11" t="s">
        <v>537</v>
      </c>
      <c r="F266" s="11" t="s">
        <v>1013</v>
      </c>
      <c r="G266" s="11" t="s">
        <v>1014</v>
      </c>
      <c r="H266" s="28">
        <v>0</v>
      </c>
      <c r="I266" s="28">
        <v>0</v>
      </c>
      <c r="J266" s="28">
        <v>0</v>
      </c>
      <c r="K266" s="28">
        <v>15</v>
      </c>
      <c r="L266" s="28">
        <v>0</v>
      </c>
      <c r="M266" s="28">
        <v>0</v>
      </c>
      <c r="N266" s="28">
        <v>0</v>
      </c>
      <c r="O266" s="376"/>
      <c r="P266" s="28">
        <v>15</v>
      </c>
      <c r="Q266" s="376"/>
      <c r="R266" s="28">
        <v>15</v>
      </c>
      <c r="S266" s="376"/>
      <c r="T266" s="27">
        <v>0</v>
      </c>
      <c r="U266" s="27">
        <v>0</v>
      </c>
      <c r="V266" s="27">
        <v>0</v>
      </c>
      <c r="W266" s="27">
        <v>0</v>
      </c>
      <c r="X266" s="27">
        <v>0</v>
      </c>
    </row>
    <row r="267" spans="2:24" ht="15.6">
      <c r="B267" t="str">
        <f t="shared" si="3"/>
        <v>CA080DVD</v>
      </c>
      <c r="C267" t="str">
        <f>VLOOKUP(F267,'Sls Rep Matrix'!I$7:N$428,6,FALSE)</f>
        <v>Inside Sales</v>
      </c>
      <c r="E267" s="11" t="s">
        <v>537</v>
      </c>
      <c r="F267" s="11" t="s">
        <v>817</v>
      </c>
      <c r="G267" s="11" t="s">
        <v>818</v>
      </c>
      <c r="H267" s="28">
        <v>0</v>
      </c>
      <c r="I267" s="28">
        <v>0</v>
      </c>
      <c r="J267" s="28">
        <v>0</v>
      </c>
      <c r="K267" s="28">
        <v>0</v>
      </c>
      <c r="L267" s="28">
        <v>125.56</v>
      </c>
      <c r="M267" s="28">
        <v>0</v>
      </c>
      <c r="N267" s="28">
        <v>0</v>
      </c>
      <c r="O267" s="376"/>
      <c r="P267" s="28">
        <v>125.56</v>
      </c>
      <c r="Q267" s="376"/>
      <c r="R267" s="28">
        <v>125.56</v>
      </c>
      <c r="S267" s="376"/>
      <c r="T267" s="27">
        <v>0</v>
      </c>
      <c r="U267" s="27">
        <v>0</v>
      </c>
      <c r="V267" s="27">
        <v>0</v>
      </c>
      <c r="W267" s="27">
        <v>0</v>
      </c>
      <c r="X267" s="27">
        <v>0</v>
      </c>
    </row>
    <row r="268" spans="2:24" ht="15.6">
      <c r="B268" t="str">
        <f t="shared" si="3"/>
        <v>FR195DVD</v>
      </c>
      <c r="C268" t="str">
        <f>VLOOKUP(F268,'Sls Rep Matrix'!I$7:N$428,6,FALSE)</f>
        <v>Regional</v>
      </c>
      <c r="E268" s="11" t="s">
        <v>537</v>
      </c>
      <c r="F268" s="11" t="s">
        <v>566</v>
      </c>
      <c r="G268" s="11" t="s">
        <v>771</v>
      </c>
      <c r="H268" s="28">
        <v>0</v>
      </c>
      <c r="I268" s="28">
        <v>0</v>
      </c>
      <c r="J268" s="28">
        <v>0</v>
      </c>
      <c r="K268" s="28">
        <v>533.63</v>
      </c>
      <c r="L268" s="28">
        <v>502.24</v>
      </c>
      <c r="M268" s="28">
        <v>0</v>
      </c>
      <c r="N268" s="28">
        <v>0</v>
      </c>
      <c r="O268" s="376"/>
      <c r="P268" s="28">
        <v>1035.8699999999999</v>
      </c>
      <c r="Q268" s="376"/>
      <c r="R268" s="28">
        <v>1035.8699999999999</v>
      </c>
      <c r="S268" s="376"/>
      <c r="T268" s="27">
        <v>0</v>
      </c>
      <c r="U268" s="27">
        <v>0</v>
      </c>
      <c r="V268" s="27">
        <v>0</v>
      </c>
      <c r="W268" s="27">
        <v>0</v>
      </c>
      <c r="X268" s="27">
        <v>0</v>
      </c>
    </row>
    <row r="269" spans="2:24" ht="15.6">
      <c r="B269" t="str">
        <f t="shared" si="3"/>
        <v>CE946DVD</v>
      </c>
      <c r="C269" t="str">
        <f>VLOOKUP(F269,'Sls Rep Matrix'!I$7:N$428,6,FALSE)</f>
        <v>Inside Sales</v>
      </c>
      <c r="E269" s="11" t="s">
        <v>537</v>
      </c>
      <c r="F269" s="11" t="s">
        <v>805</v>
      </c>
      <c r="G269" s="11" t="s">
        <v>806</v>
      </c>
      <c r="H269" s="28">
        <v>0</v>
      </c>
      <c r="I269" s="28">
        <v>0</v>
      </c>
      <c r="J269" s="28">
        <v>0</v>
      </c>
      <c r="K269" s="28">
        <v>0</v>
      </c>
      <c r="L269" s="28">
        <v>0</v>
      </c>
      <c r="M269" s="28">
        <v>0</v>
      </c>
      <c r="N269" s="28">
        <v>0</v>
      </c>
      <c r="O269" s="376"/>
      <c r="P269" s="28">
        <v>0</v>
      </c>
      <c r="Q269" s="376"/>
      <c r="R269" s="28">
        <v>0</v>
      </c>
      <c r="S269" s="376"/>
      <c r="T269" s="27">
        <v>0</v>
      </c>
      <c r="U269" s="29">
        <v>0</v>
      </c>
      <c r="V269" s="27">
        <v>0</v>
      </c>
      <c r="W269" s="27">
        <v>0</v>
      </c>
      <c r="X269" s="27">
        <v>0</v>
      </c>
    </row>
    <row r="270" spans="2:24" ht="15.6">
      <c r="B270" t="str">
        <f t="shared" si="3"/>
        <v>SC078DVD</v>
      </c>
      <c r="C270" t="str">
        <f>VLOOKUP(F270,'Sls Rep Matrix'!I$7:N$428,6,FALSE)</f>
        <v>National</v>
      </c>
      <c r="E270" s="11" t="s">
        <v>537</v>
      </c>
      <c r="F270" s="11" t="s">
        <v>578</v>
      </c>
      <c r="G270" s="11" t="s">
        <v>656</v>
      </c>
      <c r="H270" s="28">
        <v>0</v>
      </c>
      <c r="I270" s="28">
        <v>0</v>
      </c>
      <c r="J270" s="28">
        <v>0</v>
      </c>
      <c r="K270" s="28">
        <v>0</v>
      </c>
      <c r="L270" s="28">
        <v>0</v>
      </c>
      <c r="M270" s="28">
        <v>0</v>
      </c>
      <c r="N270" s="28">
        <v>0</v>
      </c>
      <c r="O270" s="376"/>
      <c r="P270" s="28">
        <v>0</v>
      </c>
      <c r="Q270" s="376"/>
      <c r="R270" s="28">
        <v>0</v>
      </c>
      <c r="S270" s="376"/>
      <c r="T270" s="27">
        <v>0</v>
      </c>
      <c r="U270" s="27">
        <v>0</v>
      </c>
      <c r="V270" s="27">
        <v>0</v>
      </c>
      <c r="W270" s="27">
        <v>0</v>
      </c>
      <c r="X270" s="27">
        <v>0</v>
      </c>
    </row>
    <row r="271" spans="2:24" ht="15.6">
      <c r="B271" t="str">
        <f t="shared" si="3"/>
        <v>DWAREDVD</v>
      </c>
      <c r="C271" t="str">
        <f>VLOOKUP(F271,'Sls Rep Matrix'!I$7:N$428,6,FALSE)</f>
        <v>pana.com</v>
      </c>
      <c r="E271" s="11" t="s">
        <v>537</v>
      </c>
      <c r="F271" s="11" t="s">
        <v>561</v>
      </c>
      <c r="G271" s="11" t="s">
        <v>788</v>
      </c>
      <c r="H271" s="28">
        <v>0</v>
      </c>
      <c r="I271" s="28">
        <v>0</v>
      </c>
      <c r="J271" s="28">
        <v>0</v>
      </c>
      <c r="K271" s="28">
        <v>0</v>
      </c>
      <c r="L271" s="28">
        <v>0</v>
      </c>
      <c r="M271" s="28">
        <v>489.98</v>
      </c>
      <c r="N271" s="28">
        <v>0</v>
      </c>
      <c r="O271" s="376"/>
      <c r="P271" s="28">
        <v>489.98</v>
      </c>
      <c r="Q271" s="376"/>
      <c r="R271" s="28">
        <v>489.98</v>
      </c>
      <c r="S271" s="376"/>
      <c r="T271" s="27">
        <v>0</v>
      </c>
      <c r="U271" s="27">
        <v>0</v>
      </c>
      <c r="V271" s="27">
        <v>0</v>
      </c>
      <c r="W271" s="27">
        <v>0</v>
      </c>
      <c r="X271" s="27">
        <v>0</v>
      </c>
    </row>
    <row r="272" spans="2:24" ht="15.6">
      <c r="B272" t="str">
        <f t="shared" si="3"/>
        <v>MA040DVD</v>
      </c>
      <c r="C272" t="str">
        <f>VLOOKUP(F272,'Sls Rep Matrix'!I$7:N$428,6,FALSE)</f>
        <v>National</v>
      </c>
      <c r="E272" s="11" t="s">
        <v>537</v>
      </c>
      <c r="F272" s="11" t="s">
        <v>916</v>
      </c>
      <c r="G272" s="11" t="s">
        <v>917</v>
      </c>
      <c r="H272" s="28">
        <v>0</v>
      </c>
      <c r="I272" s="28">
        <v>0</v>
      </c>
      <c r="J272" s="28">
        <v>0</v>
      </c>
      <c r="K272" s="28">
        <v>0</v>
      </c>
      <c r="L272" s="28">
        <v>17939.5</v>
      </c>
      <c r="M272" s="28">
        <v>17939.5</v>
      </c>
      <c r="N272" s="28">
        <v>0</v>
      </c>
      <c r="O272" s="376"/>
      <c r="P272" s="28">
        <v>35879</v>
      </c>
      <c r="Q272" s="376"/>
      <c r="R272" s="28">
        <v>35879</v>
      </c>
      <c r="S272" s="376"/>
      <c r="T272" s="27">
        <v>0</v>
      </c>
      <c r="U272" s="27">
        <v>0</v>
      </c>
      <c r="V272" s="27">
        <v>0</v>
      </c>
      <c r="W272" s="27">
        <v>0</v>
      </c>
      <c r="X272" s="27">
        <v>0</v>
      </c>
    </row>
    <row r="273" spans="2:24" ht="15.6">
      <c r="B273" t="str">
        <f t="shared" si="3"/>
        <v>DB075DVD</v>
      </c>
      <c r="C273" t="str">
        <f>VLOOKUP(F273,'Sls Rep Matrix'!I$7:N$428,6,FALSE)</f>
        <v>Regional</v>
      </c>
      <c r="E273" s="11" t="s">
        <v>537</v>
      </c>
      <c r="F273" s="11" t="s">
        <v>800</v>
      </c>
      <c r="G273" s="11" t="s">
        <v>801</v>
      </c>
      <c r="H273" s="28">
        <v>0</v>
      </c>
      <c r="I273" s="28">
        <v>0</v>
      </c>
      <c r="J273" s="28">
        <v>0</v>
      </c>
      <c r="K273" s="28">
        <v>0</v>
      </c>
      <c r="L273" s="28">
        <v>0</v>
      </c>
      <c r="M273" s="28">
        <v>-156.96</v>
      </c>
      <c r="N273" s="28">
        <v>0</v>
      </c>
      <c r="O273" s="376"/>
      <c r="P273" s="28">
        <v>-156.96</v>
      </c>
      <c r="Q273" s="376"/>
      <c r="R273" s="28">
        <v>-156.96</v>
      </c>
      <c r="S273" s="376"/>
      <c r="T273" s="27">
        <v>0</v>
      </c>
      <c r="U273" s="27">
        <v>0</v>
      </c>
      <c r="V273" s="27">
        <v>0</v>
      </c>
      <c r="W273" s="27">
        <v>0</v>
      </c>
      <c r="X273" s="27">
        <v>0</v>
      </c>
    </row>
    <row r="274" spans="2:24" ht="15.6">
      <c r="B274" t="str">
        <f t="shared" si="3"/>
        <v>AM760DVD</v>
      </c>
      <c r="C274" t="str">
        <f>VLOOKUP(F274,'Sls Rep Matrix'!I$7:N$428,6,FALSE)</f>
        <v>Amazon</v>
      </c>
      <c r="E274" s="11" t="s">
        <v>537</v>
      </c>
      <c r="F274" s="11" t="s">
        <v>551</v>
      </c>
      <c r="G274" s="11" t="s">
        <v>850</v>
      </c>
      <c r="H274" s="28">
        <v>0</v>
      </c>
      <c r="I274" s="28">
        <v>0</v>
      </c>
      <c r="J274" s="28">
        <v>0</v>
      </c>
      <c r="K274" s="28">
        <v>122396.14</v>
      </c>
      <c r="L274" s="28">
        <v>0</v>
      </c>
      <c r="M274" s="28">
        <v>0</v>
      </c>
      <c r="N274" s="28">
        <v>0</v>
      </c>
      <c r="O274" s="376"/>
      <c r="P274" s="28">
        <v>122396.14</v>
      </c>
      <c r="Q274" s="376"/>
      <c r="R274" s="28">
        <v>122396.14</v>
      </c>
      <c r="S274" s="376"/>
      <c r="T274" s="27">
        <v>0</v>
      </c>
      <c r="U274" s="27">
        <v>0</v>
      </c>
      <c r="V274" s="27">
        <v>0</v>
      </c>
      <c r="W274" s="27">
        <v>0</v>
      </c>
      <c r="X274" s="27">
        <v>0</v>
      </c>
    </row>
    <row r="275" spans="2:24" ht="15.6">
      <c r="B275" t="str">
        <f t="shared" si="3"/>
        <v>CHNADVDVD</v>
      </c>
      <c r="C275" t="str">
        <f>VLOOKUP(F275,'Sls Rep Matrix'!I$7:N$428,6,FALSE)</f>
        <v>pana.com</v>
      </c>
      <c r="E275" s="11" t="s">
        <v>537</v>
      </c>
      <c r="F275" s="11" t="s">
        <v>1079</v>
      </c>
      <c r="G275" s="11" t="s">
        <v>1080</v>
      </c>
      <c r="H275" s="28">
        <v>0</v>
      </c>
      <c r="I275" s="28">
        <v>0</v>
      </c>
      <c r="J275" s="28">
        <v>0</v>
      </c>
      <c r="K275" s="28">
        <v>0</v>
      </c>
      <c r="L275" s="28">
        <v>0</v>
      </c>
      <c r="M275" s="28">
        <v>0</v>
      </c>
      <c r="N275" s="28">
        <v>0</v>
      </c>
      <c r="O275" s="376"/>
      <c r="P275" s="28">
        <v>0</v>
      </c>
      <c r="Q275" s="376"/>
      <c r="R275" s="28">
        <v>0</v>
      </c>
      <c r="S275" s="376"/>
      <c r="T275" s="27">
        <v>0</v>
      </c>
      <c r="U275" s="27">
        <v>0</v>
      </c>
      <c r="V275" s="27">
        <v>0</v>
      </c>
      <c r="W275" s="27">
        <v>0</v>
      </c>
      <c r="X275" s="27">
        <v>0</v>
      </c>
    </row>
    <row r="276" spans="2:24" ht="15.6">
      <c r="B276" t="str">
        <f t="shared" si="3"/>
        <v>WB001Digital Camcorder</v>
      </c>
      <c r="C276" t="str">
        <f>VLOOKUP(F276,'Sls Rep Matrix'!I$7:N$428,6,FALSE)</f>
        <v>Photo Specialty</v>
      </c>
      <c r="E276" s="11" t="s">
        <v>535</v>
      </c>
      <c r="F276" s="11" t="s">
        <v>624</v>
      </c>
      <c r="G276" s="11" t="s">
        <v>625</v>
      </c>
      <c r="H276" s="28">
        <v>2743.95</v>
      </c>
      <c r="I276" s="28">
        <v>0</v>
      </c>
      <c r="J276" s="28">
        <v>0</v>
      </c>
      <c r="K276" s="28">
        <v>0</v>
      </c>
      <c r="L276" s="28">
        <v>959.98</v>
      </c>
      <c r="M276" s="28">
        <v>1919.97</v>
      </c>
      <c r="N276" s="28">
        <v>2000</v>
      </c>
      <c r="O276" s="376">
        <v>0.95998499999999998</v>
      </c>
      <c r="P276" s="28">
        <v>2879.95</v>
      </c>
      <c r="Q276" s="376">
        <v>1.439975</v>
      </c>
      <c r="R276" s="28">
        <v>2879.95</v>
      </c>
      <c r="S276" s="376">
        <v>1.439975</v>
      </c>
      <c r="T276" s="27">
        <v>0</v>
      </c>
      <c r="U276" s="27">
        <v>0</v>
      </c>
      <c r="V276" s="27">
        <v>0</v>
      </c>
      <c r="W276" s="27">
        <v>0</v>
      </c>
      <c r="X276" s="27">
        <v>0</v>
      </c>
    </row>
    <row r="277" spans="2:24" ht="15.6">
      <c r="B277" t="str">
        <f t="shared" si="3"/>
        <v>FR195Digital Camcorder</v>
      </c>
      <c r="C277" t="str">
        <f>VLOOKUP(F277,'Sls Rep Matrix'!I$7:N$428,6,FALSE)</f>
        <v>Regional</v>
      </c>
      <c r="E277" s="11" t="s">
        <v>535</v>
      </c>
      <c r="F277" s="11" t="s">
        <v>566</v>
      </c>
      <c r="G277" s="11" t="s">
        <v>771</v>
      </c>
      <c r="H277" s="28">
        <v>7727.58</v>
      </c>
      <c r="I277" s="28">
        <v>0</v>
      </c>
      <c r="J277" s="28">
        <v>0</v>
      </c>
      <c r="K277" s="28">
        <v>367.98</v>
      </c>
      <c r="L277" s="28">
        <v>1471.92</v>
      </c>
      <c r="M277" s="28">
        <v>1839.9</v>
      </c>
      <c r="N277" s="28">
        <v>2000</v>
      </c>
      <c r="O277" s="376">
        <v>0.91995000000000005</v>
      </c>
      <c r="P277" s="28">
        <v>3679.8</v>
      </c>
      <c r="Q277" s="376">
        <v>1.8399000000000001</v>
      </c>
      <c r="R277" s="28">
        <v>3679.8</v>
      </c>
      <c r="S277" s="376">
        <v>1.8399000000000001</v>
      </c>
      <c r="T277" s="27">
        <v>0</v>
      </c>
      <c r="U277" s="27">
        <v>0</v>
      </c>
      <c r="V277" s="27">
        <v>0</v>
      </c>
      <c r="W277" s="27">
        <v>0</v>
      </c>
      <c r="X277" s="27">
        <v>0</v>
      </c>
    </row>
    <row r="278" spans="2:24" ht="15.6">
      <c r="B278" t="str">
        <f t="shared" si="3"/>
        <v>IM267Digital Camcorder</v>
      </c>
      <c r="C278" t="str">
        <f>VLOOKUP(F278,'Sls Rep Matrix'!I$7:N$428,6,FALSE)</f>
        <v>Photo Specialty</v>
      </c>
      <c r="E278" s="11" t="s">
        <v>535</v>
      </c>
      <c r="F278" s="11" t="s">
        <v>742</v>
      </c>
      <c r="G278" s="11" t="s">
        <v>743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1999.99</v>
      </c>
      <c r="N278" s="28">
        <v>0</v>
      </c>
      <c r="O278" s="376"/>
      <c r="P278" s="28">
        <v>1999.99</v>
      </c>
      <c r="Q278" s="376"/>
      <c r="R278" s="28">
        <v>1999.99</v>
      </c>
      <c r="S278" s="376"/>
      <c r="T278" s="27">
        <v>0</v>
      </c>
      <c r="U278" s="27">
        <v>0</v>
      </c>
      <c r="V278" s="27">
        <v>0</v>
      </c>
      <c r="W278" s="27">
        <v>0</v>
      </c>
      <c r="X278" s="27">
        <v>0</v>
      </c>
    </row>
    <row r="279" spans="2:24" ht="15.6">
      <c r="B279" t="str">
        <f t="shared" ref="B279:B342" si="4">CONCATENATE(F279,E279)</f>
        <v>AC201Digital Camcorder</v>
      </c>
      <c r="C279" t="str">
        <f>VLOOKUP(F279,'Sls Rep Matrix'!I$7:N$428,6,FALSE)</f>
        <v>Photo Specialty</v>
      </c>
      <c r="E279" s="11" t="s">
        <v>535</v>
      </c>
      <c r="F279" s="11" t="s">
        <v>856</v>
      </c>
      <c r="G279" s="11" t="s">
        <v>857</v>
      </c>
      <c r="H279" s="28">
        <v>735.96</v>
      </c>
      <c r="I279" s="28">
        <v>0</v>
      </c>
      <c r="J279" s="28">
        <v>0</v>
      </c>
      <c r="K279" s="28">
        <v>0</v>
      </c>
      <c r="L279" s="28">
        <v>0</v>
      </c>
      <c r="M279" s="28">
        <v>0</v>
      </c>
      <c r="N279" s="28">
        <v>1000</v>
      </c>
      <c r="O279" s="376">
        <v>0</v>
      </c>
      <c r="P279" s="28">
        <v>0</v>
      </c>
      <c r="Q279" s="376">
        <v>0</v>
      </c>
      <c r="R279" s="28">
        <v>0</v>
      </c>
      <c r="S279" s="376">
        <v>0</v>
      </c>
      <c r="T279" s="27">
        <v>0</v>
      </c>
      <c r="U279" s="27">
        <v>0</v>
      </c>
      <c r="V279" s="27">
        <v>0</v>
      </c>
      <c r="W279" s="27">
        <v>0</v>
      </c>
      <c r="X279" s="27">
        <v>0</v>
      </c>
    </row>
    <row r="280" spans="2:24" ht="15.6">
      <c r="B280" t="str">
        <f t="shared" si="4"/>
        <v>ME170Digital Camcorder</v>
      </c>
      <c r="C280" t="str">
        <f>VLOOKUP(F280,'Sls Rep Matrix'!I$7:N$428,6,FALSE)</f>
        <v>Regional</v>
      </c>
      <c r="E280" s="11" t="s">
        <v>535</v>
      </c>
      <c r="F280" s="11" t="s">
        <v>714</v>
      </c>
      <c r="G280" s="11" t="s">
        <v>715</v>
      </c>
      <c r="H280" s="28">
        <v>1808</v>
      </c>
      <c r="I280" s="28">
        <v>0</v>
      </c>
      <c r="J280" s="28">
        <v>0</v>
      </c>
      <c r="K280" s="28">
        <v>5424</v>
      </c>
      <c r="L280" s="28">
        <v>0</v>
      </c>
      <c r="M280" s="28">
        <v>1808</v>
      </c>
      <c r="N280" s="28">
        <v>5000</v>
      </c>
      <c r="O280" s="376">
        <v>0.36159999999999998</v>
      </c>
      <c r="P280" s="28">
        <v>7232</v>
      </c>
      <c r="Q280" s="376">
        <v>1.4463999999999999</v>
      </c>
      <c r="R280" s="28">
        <v>7232</v>
      </c>
      <c r="S280" s="376">
        <v>1.4463999999999999</v>
      </c>
      <c r="T280" s="27">
        <v>0</v>
      </c>
      <c r="U280" s="27">
        <v>0</v>
      </c>
      <c r="V280" s="27">
        <v>0</v>
      </c>
      <c r="W280" s="27">
        <v>0</v>
      </c>
      <c r="X280" s="27">
        <v>0</v>
      </c>
    </row>
    <row r="281" spans="2:24" ht="15.6">
      <c r="B281" t="str">
        <f t="shared" si="4"/>
        <v>CA342Digital Camcorder</v>
      </c>
      <c r="C281" t="str">
        <f>VLOOKUP(F281,'Sls Rep Matrix'!I$7:N$428,6,FALSE)</f>
        <v>Photo Specialty</v>
      </c>
      <c r="E281" s="11" t="s">
        <v>535</v>
      </c>
      <c r="F281" s="11" t="s">
        <v>813</v>
      </c>
      <c r="G281" s="11" t="s">
        <v>814</v>
      </c>
      <c r="H281" s="28">
        <v>639.99</v>
      </c>
      <c r="I281" s="28">
        <v>0</v>
      </c>
      <c r="J281" s="28">
        <v>3999.94</v>
      </c>
      <c r="K281" s="28">
        <v>0</v>
      </c>
      <c r="L281" s="28">
        <v>2879.95</v>
      </c>
      <c r="M281" s="28">
        <v>23999.599999999999</v>
      </c>
      <c r="N281" s="28">
        <v>7000</v>
      </c>
      <c r="O281" s="376">
        <v>3.4285142857139999</v>
      </c>
      <c r="P281" s="28">
        <v>26879.55</v>
      </c>
      <c r="Q281" s="376">
        <v>3.8399357142850001</v>
      </c>
      <c r="R281" s="28">
        <v>30879.49</v>
      </c>
      <c r="S281" s="376">
        <v>4.4113557142850004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</row>
    <row r="282" spans="2:24" ht="15.6">
      <c r="B282" t="str">
        <f t="shared" si="4"/>
        <v>SAMPLDigital Camcorder</v>
      </c>
      <c r="C282" t="str">
        <f>VLOOKUP(F282,'Sls Rep Matrix'!I$7:N$428,6,FALSE)</f>
        <v>pana.com</v>
      </c>
      <c r="E282" s="11" t="s">
        <v>535</v>
      </c>
      <c r="F282" s="11" t="s">
        <v>1292</v>
      </c>
      <c r="G282" s="11" t="s">
        <v>1293</v>
      </c>
      <c r="H282" s="28">
        <v>0</v>
      </c>
      <c r="I282" s="28">
        <v>0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376"/>
      <c r="P282" s="28">
        <v>0</v>
      </c>
      <c r="Q282" s="376"/>
      <c r="R282" s="28">
        <v>0</v>
      </c>
      <c r="S282" s="376"/>
      <c r="T282" s="27">
        <v>0</v>
      </c>
      <c r="U282" s="27">
        <v>0</v>
      </c>
      <c r="V282" s="27">
        <v>0</v>
      </c>
      <c r="W282" s="27">
        <v>0</v>
      </c>
      <c r="X282" s="27">
        <v>0</v>
      </c>
    </row>
    <row r="283" spans="2:24" ht="15.6">
      <c r="B283" t="str">
        <f t="shared" si="4"/>
        <v>BI472Digital Camcorder</v>
      </c>
      <c r="C283" t="str">
        <f>VLOOKUP(F283,'Sls Rep Matrix'!I$7:N$428,6,FALSE)</f>
        <v>Photo Specialty</v>
      </c>
      <c r="E283" s="11" t="s">
        <v>535</v>
      </c>
      <c r="F283" s="11" t="s">
        <v>829</v>
      </c>
      <c r="G283" s="11" t="s">
        <v>830</v>
      </c>
      <c r="H283" s="28">
        <v>0</v>
      </c>
      <c r="I283" s="28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1000</v>
      </c>
      <c r="O283" s="376">
        <v>0</v>
      </c>
      <c r="P283" s="28">
        <v>0</v>
      </c>
      <c r="Q283" s="376">
        <v>0</v>
      </c>
      <c r="R283" s="28">
        <v>0</v>
      </c>
      <c r="S283" s="376">
        <v>0</v>
      </c>
      <c r="T283" s="27">
        <v>0</v>
      </c>
      <c r="U283" s="27">
        <v>0</v>
      </c>
      <c r="V283" s="27">
        <v>0</v>
      </c>
      <c r="W283" s="27">
        <v>0</v>
      </c>
      <c r="X283" s="27">
        <v>0</v>
      </c>
    </row>
    <row r="284" spans="2:24" ht="15.6">
      <c r="B284" t="str">
        <f t="shared" si="4"/>
        <v>HE087Digital Camcorder</v>
      </c>
      <c r="C284" t="str">
        <f>VLOOKUP(F284,'Sls Rep Matrix'!I$7:N$428,6,FALSE)</f>
        <v>Photo Specialty</v>
      </c>
      <c r="E284" s="11" t="s">
        <v>535</v>
      </c>
      <c r="F284" s="11" t="s">
        <v>922</v>
      </c>
      <c r="G284" s="11" t="s">
        <v>923</v>
      </c>
      <c r="H284" s="28">
        <v>0</v>
      </c>
      <c r="I284" s="28">
        <v>0</v>
      </c>
      <c r="J284" s="28">
        <v>0</v>
      </c>
      <c r="K284" s="28">
        <v>0</v>
      </c>
      <c r="L284" s="28">
        <v>0</v>
      </c>
      <c r="M284" s="28">
        <v>0</v>
      </c>
      <c r="N284" s="28">
        <v>1000</v>
      </c>
      <c r="O284" s="376">
        <v>0</v>
      </c>
      <c r="P284" s="28">
        <v>0</v>
      </c>
      <c r="Q284" s="376">
        <v>0</v>
      </c>
      <c r="R284" s="28">
        <v>0</v>
      </c>
      <c r="S284" s="376">
        <v>0</v>
      </c>
      <c r="T284" s="27">
        <v>0</v>
      </c>
      <c r="U284" s="27">
        <v>0</v>
      </c>
      <c r="V284" s="27">
        <v>0</v>
      </c>
      <c r="W284" s="27">
        <v>0</v>
      </c>
      <c r="X284" s="27">
        <v>0</v>
      </c>
    </row>
    <row r="285" spans="2:24" ht="15.6">
      <c r="B285" t="str">
        <f t="shared" si="4"/>
        <v>CR785Digital Camcorder</v>
      </c>
      <c r="C285" t="str">
        <f>VLOOKUP(F285,'Sls Rep Matrix'!I$7:N$428,6,FALSE)</f>
        <v>Photo Specialty</v>
      </c>
      <c r="E285" s="11" t="s">
        <v>535</v>
      </c>
      <c r="F285" s="11" t="s">
        <v>803</v>
      </c>
      <c r="G285" s="11" t="s">
        <v>804</v>
      </c>
      <c r="H285" s="28">
        <v>0</v>
      </c>
      <c r="I285" s="28">
        <v>0</v>
      </c>
      <c r="J285" s="28">
        <v>0</v>
      </c>
      <c r="K285" s="28">
        <v>0</v>
      </c>
      <c r="L285" s="28">
        <v>0</v>
      </c>
      <c r="M285" s="28">
        <v>0</v>
      </c>
      <c r="N285" s="28">
        <v>2000</v>
      </c>
      <c r="O285" s="376">
        <v>0</v>
      </c>
      <c r="P285" s="28">
        <v>0</v>
      </c>
      <c r="Q285" s="376">
        <v>0</v>
      </c>
      <c r="R285" s="28">
        <v>0</v>
      </c>
      <c r="S285" s="376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</row>
    <row r="286" spans="2:24" ht="15.6">
      <c r="B286" t="str">
        <f t="shared" si="4"/>
        <v>B0466Digital Camcorder</v>
      </c>
      <c r="C286" t="str">
        <f>VLOOKUP(F286,'Sls Rep Matrix'!I$7:N$428,6,FALSE)</f>
        <v>Photo Specialty</v>
      </c>
      <c r="E286" s="11" t="s">
        <v>535</v>
      </c>
      <c r="F286" s="11" t="s">
        <v>1071</v>
      </c>
      <c r="G286" s="11" t="s">
        <v>1072</v>
      </c>
      <c r="H286" s="28">
        <v>0</v>
      </c>
      <c r="I286" s="28">
        <v>0</v>
      </c>
      <c r="J286" s="28">
        <v>0</v>
      </c>
      <c r="K286" s="28">
        <v>0</v>
      </c>
      <c r="L286" s="28">
        <v>0</v>
      </c>
      <c r="M286" s="28">
        <v>1999.99</v>
      </c>
      <c r="N286" s="28">
        <v>0</v>
      </c>
      <c r="O286" s="376"/>
      <c r="P286" s="28">
        <v>1999.99</v>
      </c>
      <c r="Q286" s="376"/>
      <c r="R286" s="28">
        <v>1999.99</v>
      </c>
      <c r="S286" s="376"/>
      <c r="T286" s="27">
        <v>0</v>
      </c>
      <c r="U286" s="29">
        <v>0</v>
      </c>
      <c r="V286" s="27">
        <v>0</v>
      </c>
      <c r="W286" s="27">
        <v>0</v>
      </c>
      <c r="X286" s="27">
        <v>0</v>
      </c>
    </row>
    <row r="287" spans="2:24" ht="15.6">
      <c r="B287" t="str">
        <f t="shared" si="4"/>
        <v>RO125Digital Camcorder</v>
      </c>
      <c r="C287" t="str">
        <f>VLOOKUP(F287,'Sls Rep Matrix'!I$7:N$428,6,FALSE)</f>
        <v>Photo Specialty</v>
      </c>
      <c r="E287" s="11" t="s">
        <v>535</v>
      </c>
      <c r="F287" s="11" t="s">
        <v>662</v>
      </c>
      <c r="G287" s="11" t="s">
        <v>663</v>
      </c>
      <c r="H287" s="28">
        <v>0</v>
      </c>
      <c r="I287" s="28">
        <v>0</v>
      </c>
      <c r="J287" s="28">
        <v>0</v>
      </c>
      <c r="K287" s="28">
        <v>0</v>
      </c>
      <c r="L287" s="28">
        <v>0</v>
      </c>
      <c r="M287" s="28">
        <v>0</v>
      </c>
      <c r="N287" s="28">
        <v>0</v>
      </c>
      <c r="O287" s="376"/>
      <c r="P287" s="28">
        <v>0</v>
      </c>
      <c r="Q287" s="376"/>
      <c r="R287" s="28">
        <v>0</v>
      </c>
      <c r="S287" s="376"/>
      <c r="T287" s="27">
        <v>0</v>
      </c>
      <c r="U287" s="27">
        <v>0</v>
      </c>
      <c r="V287" s="27">
        <v>0</v>
      </c>
      <c r="W287" s="27">
        <v>0</v>
      </c>
      <c r="X287" s="27">
        <v>0</v>
      </c>
    </row>
    <row r="288" spans="2:24" ht="15.6">
      <c r="B288" t="str">
        <f t="shared" si="4"/>
        <v>JO461Digital Camcorder</v>
      </c>
      <c r="C288" t="str">
        <f>VLOOKUP(F288,'Sls Rep Matrix'!I$7:N$428,6,FALSE)</f>
        <v>Photo Specialty</v>
      </c>
      <c r="E288" s="11" t="s">
        <v>535</v>
      </c>
      <c r="F288" s="11" t="s">
        <v>728</v>
      </c>
      <c r="G288" s="11" t="s">
        <v>729</v>
      </c>
      <c r="H288" s="28">
        <v>0</v>
      </c>
      <c r="I288" s="28">
        <v>0</v>
      </c>
      <c r="J288" s="28">
        <v>0</v>
      </c>
      <c r="K288" s="28">
        <v>0</v>
      </c>
      <c r="L288" s="28">
        <v>0</v>
      </c>
      <c r="M288" s="28">
        <v>0</v>
      </c>
      <c r="N288" s="28">
        <v>2000</v>
      </c>
      <c r="O288" s="376">
        <v>0</v>
      </c>
      <c r="P288" s="28">
        <v>0</v>
      </c>
      <c r="Q288" s="376">
        <v>0</v>
      </c>
      <c r="R288" s="28">
        <v>0</v>
      </c>
      <c r="S288" s="376">
        <v>0</v>
      </c>
      <c r="T288" s="27">
        <v>0</v>
      </c>
      <c r="U288" s="27">
        <v>0</v>
      </c>
      <c r="V288" s="27">
        <v>0</v>
      </c>
      <c r="W288" s="27">
        <v>0</v>
      </c>
      <c r="X288" s="27">
        <v>0</v>
      </c>
    </row>
    <row r="289" spans="2:24" ht="15.6">
      <c r="B289" t="str">
        <f t="shared" si="4"/>
        <v>GL321Digital Camcorder</v>
      </c>
      <c r="C289" t="str">
        <f>VLOOKUP(F289,'Sls Rep Matrix'!I$7:N$428,6,FALSE)</f>
        <v>Photo Specialty</v>
      </c>
      <c r="E289" s="11" t="s">
        <v>535</v>
      </c>
      <c r="F289" s="11" t="s">
        <v>767</v>
      </c>
      <c r="G289" s="11" t="s">
        <v>768</v>
      </c>
      <c r="H289" s="28">
        <v>0</v>
      </c>
      <c r="I289" s="28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1000</v>
      </c>
      <c r="O289" s="376">
        <v>0</v>
      </c>
      <c r="P289" s="28">
        <v>0</v>
      </c>
      <c r="Q289" s="376">
        <v>0</v>
      </c>
      <c r="R289" s="28">
        <v>0</v>
      </c>
      <c r="S289" s="376">
        <v>0</v>
      </c>
      <c r="T289" s="27">
        <v>0</v>
      </c>
      <c r="U289" s="29">
        <v>0</v>
      </c>
      <c r="V289" s="27">
        <v>0</v>
      </c>
      <c r="W289" s="27">
        <v>0</v>
      </c>
      <c r="X289" s="27">
        <v>0</v>
      </c>
    </row>
    <row r="290" spans="2:24" ht="15.6">
      <c r="B290" t="str">
        <f t="shared" si="4"/>
        <v>AR602Digital Camcorder</v>
      </c>
      <c r="C290" t="str">
        <f>VLOOKUP(F290,'Sls Rep Matrix'!I$7:N$428,6,FALSE)</f>
        <v>Photo Specialty</v>
      </c>
      <c r="E290" s="11" t="s">
        <v>535</v>
      </c>
      <c r="F290" s="11" t="s">
        <v>848</v>
      </c>
      <c r="G290" s="11" t="s">
        <v>849</v>
      </c>
      <c r="H290" s="28">
        <v>0</v>
      </c>
      <c r="I290" s="28">
        <v>0</v>
      </c>
      <c r="J290" s="28">
        <v>0</v>
      </c>
      <c r="K290" s="28">
        <v>0</v>
      </c>
      <c r="L290" s="28">
        <v>0</v>
      </c>
      <c r="M290" s="28">
        <v>0</v>
      </c>
      <c r="N290" s="28">
        <v>0</v>
      </c>
      <c r="O290" s="376"/>
      <c r="P290" s="28">
        <v>0</v>
      </c>
      <c r="Q290" s="376"/>
      <c r="R290" s="28">
        <v>0</v>
      </c>
      <c r="S290" s="376"/>
      <c r="T290" s="27">
        <v>0</v>
      </c>
      <c r="U290" s="27">
        <v>0</v>
      </c>
      <c r="V290" s="27">
        <v>0</v>
      </c>
      <c r="W290" s="27">
        <v>0</v>
      </c>
      <c r="X290" s="27">
        <v>0</v>
      </c>
    </row>
    <row r="291" spans="2:24" ht="15.6">
      <c r="B291" t="str">
        <f t="shared" si="4"/>
        <v>B0792Digital Camcorder</v>
      </c>
      <c r="C291" t="str">
        <f>VLOOKUP(F291,'Sls Rep Matrix'!I$7:N$428,6,FALSE)</f>
        <v>Inside Sales</v>
      </c>
      <c r="E291" s="11" t="s">
        <v>535</v>
      </c>
      <c r="F291" s="11" t="s">
        <v>1061</v>
      </c>
      <c r="G291" s="11" t="s">
        <v>1062</v>
      </c>
      <c r="H291" s="28">
        <v>0</v>
      </c>
      <c r="I291" s="28">
        <v>0</v>
      </c>
      <c r="J291" s="28">
        <v>0</v>
      </c>
      <c r="K291" s="28">
        <v>0</v>
      </c>
      <c r="L291" s="28">
        <v>0</v>
      </c>
      <c r="M291" s="28">
        <v>0</v>
      </c>
      <c r="N291" s="28">
        <v>0</v>
      </c>
      <c r="O291" s="376"/>
      <c r="P291" s="28">
        <v>0</v>
      </c>
      <c r="Q291" s="376"/>
      <c r="R291" s="28">
        <v>0</v>
      </c>
      <c r="S291" s="376"/>
      <c r="T291" s="27">
        <v>0</v>
      </c>
      <c r="U291" s="27">
        <v>0</v>
      </c>
      <c r="V291" s="27">
        <v>0</v>
      </c>
      <c r="W291" s="27">
        <v>0</v>
      </c>
      <c r="X291" s="27">
        <v>0</v>
      </c>
    </row>
    <row r="292" spans="2:24" ht="15.6">
      <c r="B292" t="str">
        <f t="shared" si="4"/>
        <v>MA009Digital Camcorder</v>
      </c>
      <c r="C292" t="str">
        <f>VLOOKUP(F292,'Sls Rep Matrix'!I$7:N$428,6,FALSE)</f>
        <v>Photo Specialty</v>
      </c>
      <c r="E292" s="11" t="s">
        <v>535</v>
      </c>
      <c r="F292" s="11" t="s">
        <v>718</v>
      </c>
      <c r="G292" s="11" t="s">
        <v>719</v>
      </c>
      <c r="H292" s="28">
        <v>0</v>
      </c>
      <c r="I292" s="28">
        <v>0</v>
      </c>
      <c r="J292" s="28">
        <v>0</v>
      </c>
      <c r="K292" s="28">
        <v>0</v>
      </c>
      <c r="L292" s="28">
        <v>0</v>
      </c>
      <c r="M292" s="28">
        <v>21599.67</v>
      </c>
      <c r="N292" s="28">
        <v>0</v>
      </c>
      <c r="O292" s="376"/>
      <c r="P292" s="28">
        <v>21599.67</v>
      </c>
      <c r="Q292" s="376"/>
      <c r="R292" s="28">
        <v>21599.67</v>
      </c>
      <c r="S292" s="376"/>
      <c r="T292" s="27">
        <v>0</v>
      </c>
      <c r="U292" s="27">
        <v>0</v>
      </c>
      <c r="V292" s="27">
        <v>0</v>
      </c>
      <c r="W292" s="27">
        <v>0</v>
      </c>
      <c r="X292" s="27">
        <v>0</v>
      </c>
    </row>
    <row r="293" spans="2:24" ht="15.6">
      <c r="B293" t="str">
        <f t="shared" si="4"/>
        <v>PR971Digital Camcorder</v>
      </c>
      <c r="C293" t="str">
        <f>VLOOKUP(F293,'Sls Rep Matrix'!I$7:N$428,6,FALSE)</f>
        <v>Photo Specialty</v>
      </c>
      <c r="E293" s="11" t="s">
        <v>535</v>
      </c>
      <c r="F293" s="11" t="s">
        <v>673</v>
      </c>
      <c r="G293" s="11" t="s">
        <v>674</v>
      </c>
      <c r="H293" s="28">
        <v>347.82</v>
      </c>
      <c r="I293" s="28">
        <v>0</v>
      </c>
      <c r="J293" s="28">
        <v>0</v>
      </c>
      <c r="K293" s="28">
        <v>0</v>
      </c>
      <c r="L293" s="28">
        <v>0</v>
      </c>
      <c r="M293" s="28">
        <v>8159.88</v>
      </c>
      <c r="N293" s="28">
        <v>0</v>
      </c>
      <c r="O293" s="376"/>
      <c r="P293" s="28">
        <v>8159.88</v>
      </c>
      <c r="Q293" s="376"/>
      <c r="R293" s="28">
        <v>8159.88</v>
      </c>
      <c r="S293" s="376"/>
      <c r="T293" s="27">
        <v>0</v>
      </c>
      <c r="U293" s="27">
        <v>0</v>
      </c>
      <c r="V293" s="27">
        <v>0</v>
      </c>
      <c r="W293" s="27">
        <v>0</v>
      </c>
      <c r="X293" s="27">
        <v>0</v>
      </c>
    </row>
    <row r="294" spans="2:24" ht="15.6">
      <c r="B294" t="str">
        <f t="shared" si="4"/>
        <v>B0648Digital Camcorder</v>
      </c>
      <c r="C294" t="str">
        <f>VLOOKUP(F294,'Sls Rep Matrix'!I$7:N$428,6,FALSE)</f>
        <v>Inside Sales</v>
      </c>
      <c r="E294" s="11" t="s">
        <v>535</v>
      </c>
      <c r="F294" s="11" t="s">
        <v>1148</v>
      </c>
      <c r="G294" s="11" t="s">
        <v>1149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376"/>
      <c r="P294" s="28">
        <v>0</v>
      </c>
      <c r="Q294" s="376"/>
      <c r="R294" s="28">
        <v>0</v>
      </c>
      <c r="S294" s="376"/>
      <c r="T294" s="27">
        <v>0</v>
      </c>
      <c r="U294" s="27">
        <v>0</v>
      </c>
      <c r="V294" s="27">
        <v>0</v>
      </c>
      <c r="W294" s="27">
        <v>0</v>
      </c>
      <c r="X294" s="27">
        <v>0</v>
      </c>
    </row>
    <row r="295" spans="2:24" ht="15.6">
      <c r="B295" t="str">
        <f t="shared" si="4"/>
        <v>EL967Digital Camcorder</v>
      </c>
      <c r="C295" t="str">
        <f>VLOOKUP(F295,'Sls Rep Matrix'!I$7:N$428,6,FALSE)</f>
        <v>Photo Specialty</v>
      </c>
      <c r="E295" s="11" t="s">
        <v>535</v>
      </c>
      <c r="F295" s="11" t="s">
        <v>562</v>
      </c>
      <c r="G295" s="11" t="s">
        <v>563</v>
      </c>
      <c r="H295" s="28">
        <v>144921.88</v>
      </c>
      <c r="I295" s="28">
        <v>0</v>
      </c>
      <c r="J295" s="28">
        <v>0</v>
      </c>
      <c r="K295" s="28">
        <v>23599.75</v>
      </c>
      <c r="L295" s="28">
        <v>31599.11</v>
      </c>
      <c r="M295" s="28">
        <v>71838.649999999994</v>
      </c>
      <c r="N295" s="28">
        <v>61000</v>
      </c>
      <c r="O295" s="376">
        <v>1.1776827868849999</v>
      </c>
      <c r="P295" s="28">
        <v>127037.51</v>
      </c>
      <c r="Q295" s="376">
        <v>2.0825821311469999</v>
      </c>
      <c r="R295" s="28">
        <v>127037.51</v>
      </c>
      <c r="S295" s="376">
        <v>2.0825821311469999</v>
      </c>
      <c r="T295" s="27">
        <v>0</v>
      </c>
      <c r="U295" s="27">
        <v>0</v>
      </c>
      <c r="V295" s="27">
        <v>0</v>
      </c>
      <c r="W295" s="27">
        <v>0</v>
      </c>
      <c r="X295" s="27">
        <v>0</v>
      </c>
    </row>
    <row r="296" spans="2:24" ht="15.6">
      <c r="B296" t="str">
        <f t="shared" si="4"/>
        <v>SPSTRDigital Camcorder</v>
      </c>
      <c r="C296" t="str">
        <f>VLOOKUP(F296,'Sls Rep Matrix'!I$7:N$428,6,FALSE)</f>
        <v>pana.com</v>
      </c>
      <c r="E296" s="11" t="s">
        <v>535</v>
      </c>
      <c r="F296" s="11" t="s">
        <v>644</v>
      </c>
      <c r="G296" s="11" t="s">
        <v>645</v>
      </c>
      <c r="H296" s="28">
        <v>0</v>
      </c>
      <c r="I296" s="28">
        <v>0</v>
      </c>
      <c r="J296" s="28">
        <v>0</v>
      </c>
      <c r="K296" s="28">
        <v>0</v>
      </c>
      <c r="L296" s="28">
        <v>0</v>
      </c>
      <c r="M296" s="28">
        <v>0</v>
      </c>
      <c r="N296" s="28">
        <v>0</v>
      </c>
      <c r="O296" s="376"/>
      <c r="P296" s="28">
        <v>0</v>
      </c>
      <c r="Q296" s="376"/>
      <c r="R296" s="28">
        <v>0</v>
      </c>
      <c r="S296" s="376"/>
      <c r="T296" s="27">
        <v>0</v>
      </c>
      <c r="U296" s="27">
        <v>0</v>
      </c>
      <c r="V296" s="27">
        <v>0</v>
      </c>
      <c r="W296" s="27">
        <v>0</v>
      </c>
      <c r="X296" s="27">
        <v>0</v>
      </c>
    </row>
    <row r="297" spans="2:24" ht="15.6">
      <c r="B297" t="str">
        <f t="shared" si="4"/>
        <v>PI458Digital Camcorder</v>
      </c>
      <c r="C297" t="str">
        <f>VLOOKUP(F297,'Sls Rep Matrix'!I$7:N$428,6,FALSE)</f>
        <v>Photo Specialty</v>
      </c>
      <c r="E297" s="11" t="s">
        <v>535</v>
      </c>
      <c r="F297" s="11" t="s">
        <v>678</v>
      </c>
      <c r="G297" s="11" t="s">
        <v>679</v>
      </c>
      <c r="H297" s="28">
        <v>0</v>
      </c>
      <c r="I297" s="28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376"/>
      <c r="P297" s="28">
        <v>0</v>
      </c>
      <c r="Q297" s="376"/>
      <c r="R297" s="28">
        <v>0</v>
      </c>
      <c r="S297" s="376"/>
      <c r="T297" s="27">
        <v>0</v>
      </c>
      <c r="U297" s="27">
        <v>0</v>
      </c>
      <c r="V297" s="27">
        <v>0</v>
      </c>
      <c r="W297" s="27">
        <v>0</v>
      </c>
      <c r="X297" s="27">
        <v>0</v>
      </c>
    </row>
    <row r="298" spans="2:24" ht="15.6">
      <c r="B298" t="str">
        <f t="shared" si="4"/>
        <v>D0577Digital Camcorder</v>
      </c>
      <c r="C298" t="str">
        <f>VLOOKUP(F298,'Sls Rep Matrix'!I$7:N$428,6,FALSE)</f>
        <v>Photo Specialty</v>
      </c>
      <c r="E298" s="11" t="s">
        <v>535</v>
      </c>
      <c r="F298" s="11" t="s">
        <v>559</v>
      </c>
      <c r="G298" s="11" t="s">
        <v>802</v>
      </c>
      <c r="H298" s="28">
        <v>137312.18</v>
      </c>
      <c r="I298" s="28">
        <v>0</v>
      </c>
      <c r="J298" s="28">
        <v>0</v>
      </c>
      <c r="K298" s="28">
        <v>10473.74</v>
      </c>
      <c r="L298" s="28">
        <v>18367.509999999998</v>
      </c>
      <c r="M298" s="28">
        <v>51031.1</v>
      </c>
      <c r="N298" s="28">
        <v>30000</v>
      </c>
      <c r="O298" s="376">
        <v>1.701036666666</v>
      </c>
      <c r="P298" s="28">
        <v>79872.350000000006</v>
      </c>
      <c r="Q298" s="376">
        <v>2.6624116666659998</v>
      </c>
      <c r="R298" s="28">
        <v>79872.350000000006</v>
      </c>
      <c r="S298" s="376">
        <v>2.6624116666659998</v>
      </c>
      <c r="T298" s="27">
        <v>0</v>
      </c>
      <c r="U298" s="27">
        <v>0</v>
      </c>
      <c r="V298" s="27">
        <v>0</v>
      </c>
      <c r="W298" s="27">
        <v>0</v>
      </c>
      <c r="X298" s="27">
        <v>0</v>
      </c>
    </row>
    <row r="299" spans="2:24" ht="15.6">
      <c r="B299" t="str">
        <f t="shared" si="4"/>
        <v>SC078Digital Camcorder</v>
      </c>
      <c r="C299" t="str">
        <f>VLOOKUP(F299,'Sls Rep Matrix'!I$7:N$428,6,FALSE)</f>
        <v>National</v>
      </c>
      <c r="E299" s="11" t="s">
        <v>535</v>
      </c>
      <c r="F299" s="11" t="s">
        <v>578</v>
      </c>
      <c r="G299" s="11" t="s">
        <v>656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376"/>
      <c r="P299" s="28">
        <v>0</v>
      </c>
      <c r="Q299" s="376"/>
      <c r="R299" s="28">
        <v>0</v>
      </c>
      <c r="S299" s="376"/>
      <c r="T299" s="29">
        <v>0</v>
      </c>
      <c r="U299" s="29">
        <v>0</v>
      </c>
      <c r="V299" s="27">
        <v>0</v>
      </c>
      <c r="W299" s="27">
        <v>0</v>
      </c>
      <c r="X299" s="27">
        <v>0</v>
      </c>
    </row>
    <row r="300" spans="2:24" ht="15.6">
      <c r="B300" t="str">
        <f t="shared" si="4"/>
        <v>BE500Digital Camcorder</v>
      </c>
      <c r="C300" t="str">
        <f>VLOOKUP(F300,'Sls Rep Matrix'!I$7:N$428,6,FALSE)</f>
        <v>National</v>
      </c>
      <c r="E300" s="11" t="s">
        <v>535</v>
      </c>
      <c r="F300" s="11" t="s">
        <v>866</v>
      </c>
      <c r="G300" s="11" t="s">
        <v>867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376"/>
      <c r="P300" s="28">
        <v>0</v>
      </c>
      <c r="Q300" s="376"/>
      <c r="R300" s="28">
        <v>0</v>
      </c>
      <c r="S300" s="376"/>
      <c r="T300" s="27">
        <v>0</v>
      </c>
      <c r="U300" s="27">
        <v>0</v>
      </c>
      <c r="V300" s="27">
        <v>0</v>
      </c>
      <c r="W300" s="27">
        <v>0</v>
      </c>
      <c r="X300" s="27">
        <v>0</v>
      </c>
    </row>
    <row r="301" spans="2:24" ht="15.6">
      <c r="B301" t="str">
        <f t="shared" si="4"/>
        <v>AB045Digital Camcorder</v>
      </c>
      <c r="C301" t="str">
        <f>VLOOKUP(F301,'Sls Rep Matrix'!I$7:N$428,6,FALSE)</f>
        <v>Regional</v>
      </c>
      <c r="E301" s="11" t="s">
        <v>535</v>
      </c>
      <c r="F301" s="11" t="s">
        <v>549</v>
      </c>
      <c r="G301" s="11" t="s">
        <v>862</v>
      </c>
      <c r="H301" s="28">
        <v>0</v>
      </c>
      <c r="I301" s="28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0</v>
      </c>
      <c r="O301" s="376"/>
      <c r="P301" s="28">
        <v>0</v>
      </c>
      <c r="Q301" s="376"/>
      <c r="R301" s="28">
        <v>0</v>
      </c>
      <c r="S301" s="376"/>
      <c r="T301" s="27">
        <v>0</v>
      </c>
      <c r="U301" s="27">
        <v>0</v>
      </c>
      <c r="V301" s="27">
        <v>0</v>
      </c>
      <c r="W301" s="27">
        <v>0</v>
      </c>
      <c r="X301" s="27">
        <v>0</v>
      </c>
    </row>
    <row r="302" spans="2:24" ht="15.6">
      <c r="B302" t="str">
        <f t="shared" si="4"/>
        <v>AD230Digital Camcorder</v>
      </c>
      <c r="C302" t="str">
        <f>VLOOKUP(F302,'Sls Rep Matrix'!I$7:N$428,6,FALSE)</f>
        <v>Regional</v>
      </c>
      <c r="E302" s="11" t="s">
        <v>535</v>
      </c>
      <c r="F302" s="11" t="s">
        <v>550</v>
      </c>
      <c r="G302" s="11" t="s">
        <v>855</v>
      </c>
      <c r="H302" s="28">
        <v>0</v>
      </c>
      <c r="I302" s="28">
        <v>0</v>
      </c>
      <c r="J302" s="28">
        <v>0</v>
      </c>
      <c r="K302" s="28">
        <v>0</v>
      </c>
      <c r="L302" s="28">
        <v>0</v>
      </c>
      <c r="M302" s="28">
        <v>0</v>
      </c>
      <c r="N302" s="28">
        <v>0</v>
      </c>
      <c r="O302" s="376"/>
      <c r="P302" s="28">
        <v>0</v>
      </c>
      <c r="Q302" s="376"/>
      <c r="R302" s="28">
        <v>0</v>
      </c>
      <c r="S302" s="376"/>
      <c r="T302" s="27">
        <v>0</v>
      </c>
      <c r="U302" s="27">
        <v>0</v>
      </c>
      <c r="V302" s="27">
        <v>0</v>
      </c>
      <c r="W302" s="27">
        <v>0</v>
      </c>
      <c r="X302" s="27">
        <v>0</v>
      </c>
    </row>
    <row r="303" spans="2:24" ht="15.6">
      <c r="B303" t="str">
        <f t="shared" si="4"/>
        <v>MI976Digital Camcorder</v>
      </c>
      <c r="C303" t="str">
        <f>VLOOKUP(F303,'Sls Rep Matrix'!I$7:N$428,6,FALSE)</f>
        <v>Photo Specialty</v>
      </c>
      <c r="E303" s="11" t="s">
        <v>535</v>
      </c>
      <c r="F303" s="11" t="s">
        <v>706</v>
      </c>
      <c r="G303" s="11" t="s">
        <v>707</v>
      </c>
      <c r="H303" s="28">
        <v>2399.9699999999998</v>
      </c>
      <c r="I303" s="28">
        <v>0</v>
      </c>
      <c r="J303" s="28">
        <v>0</v>
      </c>
      <c r="K303" s="28">
        <v>0</v>
      </c>
      <c r="L303" s="28">
        <v>0</v>
      </c>
      <c r="M303" s="28">
        <v>2499.9299999999998</v>
      </c>
      <c r="N303" s="28">
        <v>1000</v>
      </c>
      <c r="O303" s="376">
        <v>2.49993</v>
      </c>
      <c r="P303" s="28">
        <v>2499.9299999999998</v>
      </c>
      <c r="Q303" s="376">
        <v>2.49993</v>
      </c>
      <c r="R303" s="28">
        <v>2499.9299999999998</v>
      </c>
      <c r="S303" s="376">
        <v>2.49993</v>
      </c>
      <c r="T303" s="27">
        <v>0</v>
      </c>
      <c r="U303" s="27">
        <v>0</v>
      </c>
      <c r="V303" s="27">
        <v>0</v>
      </c>
      <c r="W303" s="27">
        <v>0</v>
      </c>
      <c r="X303" s="27">
        <v>0</v>
      </c>
    </row>
    <row r="304" spans="2:24" ht="15.6">
      <c r="B304" t="str">
        <f t="shared" si="4"/>
        <v>CA023Digital Camcorder</v>
      </c>
      <c r="C304" t="str">
        <f>VLOOKUP(F304,'Sls Rep Matrix'!I$7:N$428,6,FALSE)</f>
        <v>Photo Specialty</v>
      </c>
      <c r="E304" s="11" t="s">
        <v>535</v>
      </c>
      <c r="F304" s="11" t="s">
        <v>558</v>
      </c>
      <c r="G304" s="11" t="s">
        <v>819</v>
      </c>
      <c r="H304" s="28">
        <v>63679.67</v>
      </c>
      <c r="I304" s="28">
        <v>0</v>
      </c>
      <c r="J304" s="28">
        <v>0</v>
      </c>
      <c r="K304" s="28">
        <v>0</v>
      </c>
      <c r="L304" s="28">
        <v>0</v>
      </c>
      <c r="M304" s="28">
        <v>18559.830000000002</v>
      </c>
      <c r="N304" s="28">
        <v>20000</v>
      </c>
      <c r="O304" s="376">
        <v>0.92799149999999997</v>
      </c>
      <c r="P304" s="28">
        <v>18559.830000000002</v>
      </c>
      <c r="Q304" s="376">
        <v>0.92799149999999997</v>
      </c>
      <c r="R304" s="28">
        <v>18559.830000000002</v>
      </c>
      <c r="S304" s="376">
        <v>0.92799149999999997</v>
      </c>
      <c r="T304" s="27">
        <v>0</v>
      </c>
      <c r="U304" s="27">
        <v>0</v>
      </c>
      <c r="V304" s="27">
        <v>0</v>
      </c>
      <c r="W304" s="27">
        <v>0</v>
      </c>
      <c r="X304" s="27">
        <v>0</v>
      </c>
    </row>
    <row r="305" spans="2:24" ht="15.6">
      <c r="B305" t="str">
        <f t="shared" si="4"/>
        <v>MI975Digital Camcorder</v>
      </c>
      <c r="C305" t="str">
        <f>VLOOKUP(F305,'Sls Rep Matrix'!I$7:N$428,6,FALSE)</f>
        <v>Photo Specialty</v>
      </c>
      <c r="E305" s="11" t="s">
        <v>535</v>
      </c>
      <c r="F305" s="11" t="s">
        <v>708</v>
      </c>
      <c r="G305" s="11" t="s">
        <v>709</v>
      </c>
      <c r="H305" s="28">
        <v>799.99</v>
      </c>
      <c r="I305" s="28">
        <v>0</v>
      </c>
      <c r="J305" s="28">
        <v>0</v>
      </c>
      <c r="K305" s="28">
        <v>0</v>
      </c>
      <c r="L305" s="28">
        <v>0</v>
      </c>
      <c r="M305" s="28">
        <v>1279.98</v>
      </c>
      <c r="N305" s="28">
        <v>0</v>
      </c>
      <c r="O305" s="376"/>
      <c r="P305" s="28">
        <v>1279.98</v>
      </c>
      <c r="Q305" s="376"/>
      <c r="R305" s="28">
        <v>1279.98</v>
      </c>
      <c r="S305" s="376"/>
      <c r="T305" s="27">
        <v>0</v>
      </c>
      <c r="U305" s="27">
        <v>0</v>
      </c>
      <c r="V305" s="27">
        <v>0</v>
      </c>
      <c r="W305" s="27">
        <v>0</v>
      </c>
      <c r="X305" s="27">
        <v>0</v>
      </c>
    </row>
    <row r="306" spans="2:24" ht="15.6">
      <c r="B306" t="str">
        <f t="shared" si="4"/>
        <v>LA020Digital Camcorder</v>
      </c>
      <c r="C306" t="str">
        <f>VLOOKUP(F306,'Sls Rep Matrix'!I$7:N$428,6,FALSE)</f>
        <v>Inside Sales</v>
      </c>
      <c r="E306" s="11" t="s">
        <v>535</v>
      </c>
      <c r="F306" s="11" t="s">
        <v>722</v>
      </c>
      <c r="G306" s="11" t="s">
        <v>723</v>
      </c>
      <c r="H306" s="28">
        <v>0</v>
      </c>
      <c r="I306" s="28">
        <v>0</v>
      </c>
      <c r="J306" s="28">
        <v>0</v>
      </c>
      <c r="K306" s="28">
        <v>0</v>
      </c>
      <c r="L306" s="28">
        <v>0</v>
      </c>
      <c r="M306" s="28">
        <v>0</v>
      </c>
      <c r="N306" s="28">
        <v>0</v>
      </c>
      <c r="O306" s="376"/>
      <c r="P306" s="28">
        <v>0</v>
      </c>
      <c r="Q306" s="376"/>
      <c r="R306" s="28">
        <v>0</v>
      </c>
      <c r="S306" s="376"/>
      <c r="T306" s="27">
        <v>0</v>
      </c>
      <c r="U306" s="27">
        <v>0</v>
      </c>
      <c r="V306" s="27">
        <v>0</v>
      </c>
      <c r="W306" s="27">
        <v>0</v>
      </c>
      <c r="X306" s="27">
        <v>0</v>
      </c>
    </row>
    <row r="307" spans="2:24" ht="15.6">
      <c r="B307" t="str">
        <f t="shared" si="4"/>
        <v>DO421Digital Camcorder</v>
      </c>
      <c r="C307" t="str">
        <f>VLOOKUP(F307,'Sls Rep Matrix'!I$7:N$428,6,FALSE)</f>
        <v>Photo Specialty</v>
      </c>
      <c r="E307" s="11" t="s">
        <v>535</v>
      </c>
      <c r="F307" s="11" t="s">
        <v>789</v>
      </c>
      <c r="G307" s="11" t="s">
        <v>790</v>
      </c>
      <c r="H307" s="28">
        <v>0</v>
      </c>
      <c r="I307" s="28">
        <v>0</v>
      </c>
      <c r="J307" s="28">
        <v>0</v>
      </c>
      <c r="K307" s="28">
        <v>0</v>
      </c>
      <c r="L307" s="28">
        <v>0</v>
      </c>
      <c r="M307" s="28">
        <v>1439.97</v>
      </c>
      <c r="N307" s="28">
        <v>0</v>
      </c>
      <c r="O307" s="376"/>
      <c r="P307" s="28">
        <v>1439.97</v>
      </c>
      <c r="Q307" s="376"/>
      <c r="R307" s="28">
        <v>1439.97</v>
      </c>
      <c r="S307" s="376"/>
      <c r="T307" s="27">
        <v>0</v>
      </c>
      <c r="U307" s="27">
        <v>0</v>
      </c>
      <c r="V307" s="27">
        <v>0</v>
      </c>
      <c r="W307" s="27">
        <v>0</v>
      </c>
      <c r="X307" s="27">
        <v>0</v>
      </c>
    </row>
    <row r="308" spans="2:24" ht="15.6">
      <c r="B308" t="str">
        <f t="shared" si="4"/>
        <v>CA977Digital Camcorder</v>
      </c>
      <c r="C308" t="str">
        <f>VLOOKUP(F308,'Sls Rep Matrix'!I$7:N$428,6,FALSE)</f>
        <v>Photo Specialty</v>
      </c>
      <c r="E308" s="11" t="s">
        <v>535</v>
      </c>
      <c r="F308" s="11" t="s">
        <v>809</v>
      </c>
      <c r="G308" s="11" t="s">
        <v>810</v>
      </c>
      <c r="H308" s="28">
        <v>95.94</v>
      </c>
      <c r="I308" s="28">
        <v>0</v>
      </c>
      <c r="J308" s="28">
        <v>0</v>
      </c>
      <c r="K308" s="28">
        <v>0</v>
      </c>
      <c r="L308" s="28">
        <v>0</v>
      </c>
      <c r="M308" s="28">
        <v>639.99</v>
      </c>
      <c r="N308" s="28">
        <v>1000</v>
      </c>
      <c r="O308" s="376">
        <v>0.63998999999999995</v>
      </c>
      <c r="P308" s="28">
        <v>639.99</v>
      </c>
      <c r="Q308" s="376">
        <v>0.63998999999999995</v>
      </c>
      <c r="R308" s="28">
        <v>639.99</v>
      </c>
      <c r="S308" s="376">
        <v>0.63998999999999995</v>
      </c>
      <c r="T308" s="27">
        <v>0</v>
      </c>
      <c r="U308" s="29">
        <v>0</v>
      </c>
      <c r="V308" s="27">
        <v>0</v>
      </c>
      <c r="W308" s="27">
        <v>0</v>
      </c>
      <c r="X308" s="27">
        <v>0</v>
      </c>
    </row>
    <row r="309" spans="2:24" ht="15.6">
      <c r="B309" t="str">
        <f t="shared" si="4"/>
        <v>EN171Digital Camcorder</v>
      </c>
      <c r="C309" t="str">
        <f>VLOOKUP(F309,'Sls Rep Matrix'!I$7:N$428,6,FALSE)</f>
        <v>Inside Sales</v>
      </c>
      <c r="E309" s="11" t="s">
        <v>535</v>
      </c>
      <c r="F309" s="11" t="s">
        <v>780</v>
      </c>
      <c r="G309" s="11" t="s">
        <v>781</v>
      </c>
      <c r="H309" s="28">
        <v>151.93</v>
      </c>
      <c r="I309" s="28">
        <v>15.58</v>
      </c>
      <c r="J309" s="28">
        <v>0</v>
      </c>
      <c r="K309" s="28">
        <v>0</v>
      </c>
      <c r="L309" s="28">
        <v>0</v>
      </c>
      <c r="M309" s="28">
        <v>0</v>
      </c>
      <c r="N309" s="28">
        <v>0</v>
      </c>
      <c r="O309" s="376"/>
      <c r="P309" s="28">
        <v>0</v>
      </c>
      <c r="Q309" s="376"/>
      <c r="R309" s="28">
        <v>15.58</v>
      </c>
      <c r="S309" s="376"/>
      <c r="T309" s="27">
        <v>0</v>
      </c>
      <c r="U309" s="27">
        <v>0</v>
      </c>
      <c r="V309" s="27">
        <v>0</v>
      </c>
      <c r="W309" s="27">
        <v>0</v>
      </c>
      <c r="X309" s="27">
        <v>0</v>
      </c>
    </row>
    <row r="310" spans="2:24" ht="15.6">
      <c r="B310" t="str">
        <f t="shared" si="4"/>
        <v>B0659Digital Camcorder</v>
      </c>
      <c r="C310" t="str">
        <f>VLOOKUP(F310,'Sls Rep Matrix'!I$7:N$428,6,FALSE)</f>
        <v>Inside Sales</v>
      </c>
      <c r="E310" s="11" t="s">
        <v>535</v>
      </c>
      <c r="F310" s="11" t="s">
        <v>1067</v>
      </c>
      <c r="G310" s="11" t="s">
        <v>1068</v>
      </c>
      <c r="H310" s="28">
        <v>0</v>
      </c>
      <c r="I310" s="28">
        <v>0</v>
      </c>
      <c r="J310" s="28">
        <v>0</v>
      </c>
      <c r="K310" s="28">
        <v>0</v>
      </c>
      <c r="L310" s="28">
        <v>0</v>
      </c>
      <c r="M310" s="28">
        <v>5543.71</v>
      </c>
      <c r="N310" s="28">
        <v>1000</v>
      </c>
      <c r="O310" s="376">
        <v>5.5437099999999999</v>
      </c>
      <c r="P310" s="28">
        <v>5543.71</v>
      </c>
      <c r="Q310" s="376">
        <v>5.5437099999999999</v>
      </c>
      <c r="R310" s="28">
        <v>5543.71</v>
      </c>
      <c r="S310" s="376">
        <v>5.5437099999999999</v>
      </c>
      <c r="T310" s="27">
        <v>0</v>
      </c>
      <c r="U310" s="27">
        <v>0</v>
      </c>
      <c r="V310" s="27">
        <v>0</v>
      </c>
      <c r="W310" s="27">
        <v>0</v>
      </c>
      <c r="X310" s="27">
        <v>0</v>
      </c>
    </row>
    <row r="311" spans="2:24" ht="15.6">
      <c r="B311" t="str">
        <f t="shared" si="4"/>
        <v>PR015Digital Camcorder</v>
      </c>
      <c r="C311" t="str">
        <f>VLOOKUP(F311,'Sls Rep Matrix'!I$7:N$428,6,FALSE)</f>
        <v>Photo Specialty</v>
      </c>
      <c r="E311" s="11" t="s">
        <v>535</v>
      </c>
      <c r="F311" s="11" t="s">
        <v>676</v>
      </c>
      <c r="G311" s="11" t="s">
        <v>677</v>
      </c>
      <c r="H311" s="28">
        <v>47.97</v>
      </c>
      <c r="I311" s="28">
        <v>0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376"/>
      <c r="P311" s="28">
        <v>0</v>
      </c>
      <c r="Q311" s="376"/>
      <c r="R311" s="28">
        <v>0</v>
      </c>
      <c r="S311" s="376"/>
      <c r="T311" s="27">
        <v>0</v>
      </c>
      <c r="U311" s="27">
        <v>0</v>
      </c>
      <c r="V311" s="27">
        <v>0</v>
      </c>
      <c r="W311" s="27">
        <v>0</v>
      </c>
      <c r="X311" s="27">
        <v>0</v>
      </c>
    </row>
    <row r="312" spans="2:24" ht="15.6">
      <c r="B312" t="str">
        <f t="shared" si="4"/>
        <v>TA001Digital Camcorder</v>
      </c>
      <c r="C312" t="str">
        <f>VLOOKUP(F312,'Sls Rep Matrix'!I$7:N$428,6,FALSE)</f>
        <v>National</v>
      </c>
      <c r="E312" s="11" t="s">
        <v>535</v>
      </c>
      <c r="F312" s="11" t="s">
        <v>580</v>
      </c>
      <c r="G312" s="11" t="s">
        <v>642</v>
      </c>
      <c r="H312" s="28">
        <v>0</v>
      </c>
      <c r="I312" s="28">
        <v>0</v>
      </c>
      <c r="J312" s="28">
        <v>0</v>
      </c>
      <c r="K312" s="28">
        <v>0</v>
      </c>
      <c r="L312" s="28">
        <v>0</v>
      </c>
      <c r="M312" s="28">
        <v>770341.5</v>
      </c>
      <c r="N312" s="28">
        <v>89000</v>
      </c>
      <c r="O312" s="376">
        <v>8.6555224719100003</v>
      </c>
      <c r="P312" s="28">
        <v>770341.5</v>
      </c>
      <c r="Q312" s="376">
        <v>8.6555224719100003</v>
      </c>
      <c r="R312" s="28">
        <v>770341.5</v>
      </c>
      <c r="S312" s="376">
        <v>8.6555224719100003</v>
      </c>
      <c r="T312" s="27">
        <v>0</v>
      </c>
      <c r="U312" s="29">
        <v>0</v>
      </c>
      <c r="V312" s="27">
        <v>0</v>
      </c>
      <c r="W312" s="27">
        <v>0</v>
      </c>
      <c r="X312" s="27">
        <v>0</v>
      </c>
    </row>
    <row r="313" spans="2:24" ht="15.6">
      <c r="B313" t="str">
        <f t="shared" si="4"/>
        <v>NL001Digital Camcorder</v>
      </c>
      <c r="C313" t="str">
        <f>VLOOKUP(F313,'Sls Rep Matrix'!I$7:N$428,6,FALSE)</f>
        <v>Photo Specialty</v>
      </c>
      <c r="E313" s="11" t="s">
        <v>535</v>
      </c>
      <c r="F313" s="11" t="s">
        <v>920</v>
      </c>
      <c r="G313" s="11" t="s">
        <v>921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376"/>
      <c r="P313" s="28">
        <v>0</v>
      </c>
      <c r="Q313" s="376"/>
      <c r="R313" s="28">
        <v>0</v>
      </c>
      <c r="S313" s="376"/>
      <c r="T313" s="27">
        <v>0</v>
      </c>
      <c r="U313" s="27">
        <v>0</v>
      </c>
      <c r="V313" s="27">
        <v>0</v>
      </c>
      <c r="W313" s="27">
        <v>0</v>
      </c>
      <c r="X313" s="27">
        <v>0</v>
      </c>
    </row>
    <row r="314" spans="2:24" ht="15.6">
      <c r="B314" t="str">
        <f t="shared" si="4"/>
        <v>BU952Digital Camcorder</v>
      </c>
      <c r="C314" t="str">
        <f>VLOOKUP(F314,'Sls Rep Matrix'!I$7:N$428,6,FALSE)</f>
        <v>Inside Sales</v>
      </c>
      <c r="E314" s="11" t="s">
        <v>535</v>
      </c>
      <c r="F314" s="11" t="s">
        <v>822</v>
      </c>
      <c r="G314" s="11" t="s">
        <v>823</v>
      </c>
      <c r="H314" s="28">
        <v>0</v>
      </c>
      <c r="I314" s="28">
        <v>0</v>
      </c>
      <c r="J314" s="28">
        <v>0</v>
      </c>
      <c r="K314" s="28">
        <v>0</v>
      </c>
      <c r="L314" s="28">
        <v>0</v>
      </c>
      <c r="M314" s="28">
        <v>1919.97</v>
      </c>
      <c r="N314" s="28">
        <v>0</v>
      </c>
      <c r="O314" s="376"/>
      <c r="P314" s="28">
        <v>1919.97</v>
      </c>
      <c r="Q314" s="376"/>
      <c r="R314" s="28">
        <v>1919.97</v>
      </c>
      <c r="S314" s="376"/>
      <c r="T314" s="27">
        <v>0</v>
      </c>
      <c r="U314" s="27">
        <v>0</v>
      </c>
      <c r="V314" s="27">
        <v>0</v>
      </c>
      <c r="W314" s="27">
        <v>0</v>
      </c>
      <c r="X314" s="27">
        <v>0</v>
      </c>
    </row>
    <row r="315" spans="2:24" ht="15.6">
      <c r="B315" t="str">
        <f t="shared" si="4"/>
        <v>KE811Digital Camcorder</v>
      </c>
      <c r="C315" t="str">
        <f>VLOOKUP(F315,'Sls Rep Matrix'!I$7:N$428,6,FALSE)</f>
        <v>Photo Specialty</v>
      </c>
      <c r="E315" s="11" t="s">
        <v>535</v>
      </c>
      <c r="F315" s="11" t="s">
        <v>724</v>
      </c>
      <c r="G315" s="11" t="s">
        <v>725</v>
      </c>
      <c r="H315" s="28">
        <v>0</v>
      </c>
      <c r="I315" s="28">
        <v>0</v>
      </c>
      <c r="J315" s="28">
        <v>0</v>
      </c>
      <c r="K315" s="28">
        <v>0</v>
      </c>
      <c r="L315" s="28">
        <v>0</v>
      </c>
      <c r="M315" s="28">
        <v>1199.98</v>
      </c>
      <c r="N315" s="28">
        <v>0</v>
      </c>
      <c r="O315" s="376"/>
      <c r="P315" s="28">
        <v>1199.98</v>
      </c>
      <c r="Q315" s="376"/>
      <c r="R315" s="28">
        <v>1199.98</v>
      </c>
      <c r="S315" s="376"/>
      <c r="T315" s="27">
        <v>0</v>
      </c>
      <c r="U315" s="27">
        <v>0</v>
      </c>
      <c r="V315" s="27">
        <v>0</v>
      </c>
      <c r="W315" s="27">
        <v>0</v>
      </c>
      <c r="X315" s="27">
        <v>0</v>
      </c>
    </row>
    <row r="316" spans="2:24" ht="15.6">
      <c r="B316" t="str">
        <f t="shared" si="4"/>
        <v>DWAREDigital Camcorder</v>
      </c>
      <c r="C316" t="str">
        <f>VLOOKUP(F316,'Sls Rep Matrix'!I$7:N$428,6,FALSE)</f>
        <v>pana.com</v>
      </c>
      <c r="E316" s="11" t="s">
        <v>535</v>
      </c>
      <c r="F316" s="11" t="s">
        <v>561</v>
      </c>
      <c r="G316" s="11" t="s">
        <v>788</v>
      </c>
      <c r="H316" s="28">
        <v>0</v>
      </c>
      <c r="I316" s="28">
        <v>0</v>
      </c>
      <c r="J316" s="28">
        <v>0</v>
      </c>
      <c r="K316" s="28">
        <v>99.99</v>
      </c>
      <c r="L316" s="28">
        <v>0</v>
      </c>
      <c r="M316" s="28">
        <v>13968.3</v>
      </c>
      <c r="N316" s="28">
        <v>13000</v>
      </c>
      <c r="O316" s="376">
        <v>1.074484615384</v>
      </c>
      <c r="P316" s="28">
        <v>14068.29</v>
      </c>
      <c r="Q316" s="376">
        <v>1.082176153846</v>
      </c>
      <c r="R316" s="28">
        <v>14068.29</v>
      </c>
      <c r="S316" s="376">
        <v>1.082176153846</v>
      </c>
      <c r="T316" s="27">
        <v>0</v>
      </c>
      <c r="U316" s="27">
        <v>0</v>
      </c>
      <c r="V316" s="27">
        <v>0</v>
      </c>
      <c r="W316" s="27">
        <v>0</v>
      </c>
      <c r="X316" s="27">
        <v>0</v>
      </c>
    </row>
    <row r="317" spans="2:24" ht="15.6">
      <c r="B317" t="str">
        <f t="shared" si="4"/>
        <v>BD141Digital Camcorder</v>
      </c>
      <c r="C317" t="str">
        <f>VLOOKUP(F317,'Sls Rep Matrix'!I$7:N$428,6,FALSE)</f>
        <v>Inside Sales</v>
      </c>
      <c r="E317" s="11" t="s">
        <v>535</v>
      </c>
      <c r="F317" s="11" t="s">
        <v>840</v>
      </c>
      <c r="G317" s="11" t="s">
        <v>841</v>
      </c>
      <c r="H317" s="28">
        <v>0</v>
      </c>
      <c r="I317" s="28">
        <v>0</v>
      </c>
      <c r="J317" s="28">
        <v>0</v>
      </c>
      <c r="K317" s="28">
        <v>0</v>
      </c>
      <c r="L317" s="28">
        <v>0</v>
      </c>
      <c r="M317" s="28">
        <v>479.99</v>
      </c>
      <c r="N317" s="28">
        <v>0</v>
      </c>
      <c r="O317" s="376"/>
      <c r="P317" s="28">
        <v>479.99</v>
      </c>
      <c r="Q317" s="376"/>
      <c r="R317" s="28">
        <v>479.99</v>
      </c>
      <c r="S317" s="376"/>
      <c r="T317" s="27">
        <v>0</v>
      </c>
      <c r="U317" s="27">
        <v>0</v>
      </c>
      <c r="V317" s="27">
        <v>0</v>
      </c>
      <c r="W317" s="27">
        <v>0</v>
      </c>
      <c r="X317" s="27">
        <v>0</v>
      </c>
    </row>
    <row r="318" spans="2:24" ht="15.6">
      <c r="B318" t="str">
        <f t="shared" si="4"/>
        <v>BI001Digital Camcorder</v>
      </c>
      <c r="C318" t="str">
        <f>VLOOKUP(F318,'Sls Rep Matrix'!I$7:N$428,6,FALSE)</f>
        <v>Regional</v>
      </c>
      <c r="E318" s="11" t="s">
        <v>535</v>
      </c>
      <c r="F318" s="11" t="s">
        <v>833</v>
      </c>
      <c r="G318" s="11" t="s">
        <v>834</v>
      </c>
      <c r="H318" s="28">
        <v>0</v>
      </c>
      <c r="I318" s="28">
        <v>0</v>
      </c>
      <c r="J318" s="28">
        <v>0</v>
      </c>
      <c r="K318" s="28">
        <v>0</v>
      </c>
      <c r="L318" s="28">
        <v>0</v>
      </c>
      <c r="M318" s="28">
        <v>0</v>
      </c>
      <c r="N318" s="28">
        <v>0</v>
      </c>
      <c r="O318" s="376"/>
      <c r="P318" s="28">
        <v>0</v>
      </c>
      <c r="Q318" s="376"/>
      <c r="R318" s="28">
        <v>0</v>
      </c>
      <c r="S318" s="376"/>
      <c r="T318" s="27">
        <v>0</v>
      </c>
      <c r="U318" s="27">
        <v>0</v>
      </c>
      <c r="V318" s="27">
        <v>0</v>
      </c>
      <c r="W318" s="27">
        <v>0</v>
      </c>
      <c r="X318" s="27">
        <v>0</v>
      </c>
    </row>
    <row r="319" spans="2:24" ht="15.6">
      <c r="B319" t="str">
        <f t="shared" si="4"/>
        <v>AM760Digital Camcorder</v>
      </c>
      <c r="C319" t="str">
        <f>VLOOKUP(F319,'Sls Rep Matrix'!I$7:N$428,6,FALSE)</f>
        <v>Amazon</v>
      </c>
      <c r="E319" s="11" t="s">
        <v>535</v>
      </c>
      <c r="F319" s="11" t="s">
        <v>551</v>
      </c>
      <c r="G319" s="11" t="s">
        <v>850</v>
      </c>
      <c r="H319" s="28">
        <v>158620.71</v>
      </c>
      <c r="I319" s="28">
        <v>203.94</v>
      </c>
      <c r="J319" s="28">
        <v>0</v>
      </c>
      <c r="K319" s="28">
        <v>30579.06</v>
      </c>
      <c r="L319" s="28">
        <v>0</v>
      </c>
      <c r="M319" s="28">
        <v>491588.48</v>
      </c>
      <c r="N319" s="28">
        <v>211000</v>
      </c>
      <c r="O319" s="376">
        <v>2.3298032227480001</v>
      </c>
      <c r="P319" s="28">
        <v>522167.54</v>
      </c>
      <c r="Q319" s="376">
        <v>2.4747276777249998</v>
      </c>
      <c r="R319" s="28">
        <v>522371.48</v>
      </c>
      <c r="S319" s="376">
        <v>2.475694218009</v>
      </c>
      <c r="T319" s="27">
        <v>0</v>
      </c>
      <c r="U319" s="27">
        <v>123197.12</v>
      </c>
      <c r="V319" s="27">
        <v>0</v>
      </c>
      <c r="W319" s="27">
        <v>0</v>
      </c>
      <c r="X319" s="27">
        <v>0</v>
      </c>
    </row>
    <row r="320" spans="2:24" ht="15.6">
      <c r="B320" t="str">
        <f t="shared" si="4"/>
        <v>FO513Digital Camcorder</v>
      </c>
      <c r="C320" t="str">
        <f>VLOOKUP(F320,'Sls Rep Matrix'!I$7:N$428,6,FALSE)</f>
        <v>Photo Specialty</v>
      </c>
      <c r="E320" s="11" t="s">
        <v>535</v>
      </c>
      <c r="F320" s="11" t="s">
        <v>772</v>
      </c>
      <c r="G320" s="11" t="s">
        <v>773</v>
      </c>
      <c r="H320" s="28">
        <v>232584.8</v>
      </c>
      <c r="I320" s="28">
        <v>0</v>
      </c>
      <c r="J320" s="28">
        <v>0</v>
      </c>
      <c r="K320" s="28">
        <v>0</v>
      </c>
      <c r="L320" s="28">
        <v>11199.8</v>
      </c>
      <c r="M320" s="28">
        <v>44259.519999999997</v>
      </c>
      <c r="N320" s="28">
        <v>40000</v>
      </c>
      <c r="O320" s="376">
        <v>1.1064879999999999</v>
      </c>
      <c r="P320" s="28">
        <v>55459.32</v>
      </c>
      <c r="Q320" s="376">
        <v>1.3864829999999999</v>
      </c>
      <c r="R320" s="28">
        <v>55459.32</v>
      </c>
      <c r="S320" s="376">
        <v>1.3864829999999999</v>
      </c>
      <c r="T320" s="27">
        <v>0</v>
      </c>
      <c r="U320" s="27">
        <v>0</v>
      </c>
      <c r="V320" s="27">
        <v>0</v>
      </c>
      <c r="W320" s="27">
        <v>0</v>
      </c>
      <c r="X320" s="27">
        <v>0</v>
      </c>
    </row>
    <row r="321" spans="2:24" ht="15.6">
      <c r="B321" t="str">
        <f t="shared" si="4"/>
        <v>SN287Digital Camcorder</v>
      </c>
      <c r="C321" t="str">
        <f>VLOOKUP(F321,'Sls Rep Matrix'!I$7:N$428,6,FALSE)</f>
        <v>Photo Specialty</v>
      </c>
      <c r="E321" s="11" t="s">
        <v>535</v>
      </c>
      <c r="F321" s="11" t="s">
        <v>648</v>
      </c>
      <c r="G321" s="11" t="s">
        <v>649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1000</v>
      </c>
      <c r="O321" s="376">
        <v>0</v>
      </c>
      <c r="P321" s="28">
        <v>0</v>
      </c>
      <c r="Q321" s="376">
        <v>0</v>
      </c>
      <c r="R321" s="28">
        <v>0</v>
      </c>
      <c r="S321" s="376">
        <v>0</v>
      </c>
      <c r="T321" s="27">
        <v>0</v>
      </c>
      <c r="U321" s="27">
        <v>0</v>
      </c>
      <c r="V321" s="27">
        <v>0</v>
      </c>
      <c r="W321" s="27">
        <v>0</v>
      </c>
      <c r="X321" s="27">
        <v>0</v>
      </c>
    </row>
    <row r="322" spans="2:24" ht="15.6">
      <c r="B322" t="str">
        <f t="shared" si="4"/>
        <v>WO426Digital Camcorder</v>
      </c>
      <c r="C322" t="str">
        <f>VLOOKUP(F322,'Sls Rep Matrix'!I$7:N$428,6,FALSE)</f>
        <v>Photo Specialty</v>
      </c>
      <c r="E322" s="11" t="s">
        <v>535</v>
      </c>
      <c r="F322" s="11" t="s">
        <v>620</v>
      </c>
      <c r="G322" s="11" t="s">
        <v>621</v>
      </c>
      <c r="H322" s="28">
        <v>0</v>
      </c>
      <c r="I322" s="28">
        <v>0</v>
      </c>
      <c r="J322" s="28">
        <v>0</v>
      </c>
      <c r="K322" s="28">
        <v>0</v>
      </c>
      <c r="L322" s="28">
        <v>0</v>
      </c>
      <c r="M322" s="28">
        <v>0</v>
      </c>
      <c r="N322" s="28">
        <v>0</v>
      </c>
      <c r="O322" s="376"/>
      <c r="P322" s="28">
        <v>0</v>
      </c>
      <c r="Q322" s="376"/>
      <c r="R322" s="28">
        <v>0</v>
      </c>
      <c r="S322" s="376"/>
      <c r="T322" s="27">
        <v>0</v>
      </c>
      <c r="U322" s="27">
        <v>0</v>
      </c>
      <c r="V322" s="27">
        <v>0</v>
      </c>
      <c r="W322" s="27">
        <v>0</v>
      </c>
      <c r="X322" s="27">
        <v>0</v>
      </c>
    </row>
    <row r="323" spans="2:24" ht="15.6">
      <c r="B323" t="str">
        <f t="shared" si="4"/>
        <v>SC015Digital Camcorder</v>
      </c>
      <c r="C323" t="str">
        <f>VLOOKUP(F323,'Sls Rep Matrix'!I$7:N$428,6,FALSE)</f>
        <v>Inside Sales</v>
      </c>
      <c r="E323" s="11" t="s">
        <v>535</v>
      </c>
      <c r="F323" s="11" t="s">
        <v>1013</v>
      </c>
      <c r="G323" s="11" t="s">
        <v>1014</v>
      </c>
      <c r="H323" s="28">
        <v>0</v>
      </c>
      <c r="I323" s="28">
        <v>0</v>
      </c>
      <c r="J323" s="28">
        <v>0</v>
      </c>
      <c r="K323" s="28">
        <v>0</v>
      </c>
      <c r="L323" s="28">
        <v>0</v>
      </c>
      <c r="M323" s="28">
        <v>0</v>
      </c>
      <c r="N323" s="28">
        <v>3000</v>
      </c>
      <c r="O323" s="376">
        <v>0</v>
      </c>
      <c r="P323" s="28">
        <v>0</v>
      </c>
      <c r="Q323" s="376">
        <v>0</v>
      </c>
      <c r="R323" s="28">
        <v>0</v>
      </c>
      <c r="S323" s="376">
        <v>0</v>
      </c>
      <c r="T323" s="27">
        <v>0</v>
      </c>
      <c r="U323" s="27">
        <v>0</v>
      </c>
      <c r="V323" s="27">
        <v>0</v>
      </c>
      <c r="W323" s="27">
        <v>0</v>
      </c>
      <c r="X323" s="27">
        <v>0</v>
      </c>
    </row>
    <row r="324" spans="2:24" ht="15.6">
      <c r="B324" t="str">
        <f t="shared" si="4"/>
        <v>BI476Digital Camcorder</v>
      </c>
      <c r="C324" t="e">
        <f>VLOOKUP(F324,'Sls Rep Matrix'!I$7:N$428,6,FALSE)</f>
        <v>#N/A</v>
      </c>
      <c r="E324" s="11" t="s">
        <v>535</v>
      </c>
      <c r="F324" s="11" t="s">
        <v>1187</v>
      </c>
      <c r="G324" s="11" t="s">
        <v>1188</v>
      </c>
      <c r="H324" s="28">
        <v>0</v>
      </c>
      <c r="I324" s="28">
        <v>0</v>
      </c>
      <c r="J324" s="28">
        <v>0</v>
      </c>
      <c r="K324" s="28">
        <v>0</v>
      </c>
      <c r="L324" s="28">
        <v>0</v>
      </c>
      <c r="M324" s="28">
        <v>0</v>
      </c>
      <c r="N324" s="28">
        <v>0</v>
      </c>
      <c r="O324" s="376"/>
      <c r="P324" s="28">
        <v>0</v>
      </c>
      <c r="Q324" s="376"/>
      <c r="R324" s="28">
        <v>0</v>
      </c>
      <c r="S324" s="376"/>
      <c r="T324" s="27">
        <v>0</v>
      </c>
      <c r="U324" s="27">
        <v>0</v>
      </c>
      <c r="V324" s="27">
        <v>0</v>
      </c>
      <c r="W324" s="27">
        <v>0</v>
      </c>
      <c r="X324" s="27">
        <v>0</v>
      </c>
    </row>
    <row r="325" spans="2:24" ht="15.6">
      <c r="B325" t="str">
        <f t="shared" si="4"/>
        <v>PH522Digital Camcorder</v>
      </c>
      <c r="C325" t="str">
        <f>VLOOKUP(F325,'Sls Rep Matrix'!I$7:N$428,6,FALSE)</f>
        <v>Photo Specialty</v>
      </c>
      <c r="E325" s="11" t="s">
        <v>535</v>
      </c>
      <c r="F325" s="11" t="s">
        <v>680</v>
      </c>
      <c r="G325" s="11" t="s">
        <v>681</v>
      </c>
      <c r="H325" s="28">
        <v>0</v>
      </c>
      <c r="I325" s="28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1000</v>
      </c>
      <c r="O325" s="376">
        <v>0</v>
      </c>
      <c r="P325" s="28">
        <v>0</v>
      </c>
      <c r="Q325" s="376">
        <v>0</v>
      </c>
      <c r="R325" s="28">
        <v>0</v>
      </c>
      <c r="S325" s="376">
        <v>0</v>
      </c>
      <c r="T325" s="27">
        <v>0</v>
      </c>
      <c r="U325" s="27">
        <v>0</v>
      </c>
      <c r="V325" s="27">
        <v>0</v>
      </c>
      <c r="W325" s="27">
        <v>0</v>
      </c>
      <c r="X325" s="27">
        <v>0</v>
      </c>
    </row>
    <row r="326" spans="2:24" ht="15.6">
      <c r="B326" t="str">
        <f t="shared" si="4"/>
        <v>GR843Digital Camcorder</v>
      </c>
      <c r="C326" t="str">
        <f>VLOOKUP(F326,'Sls Rep Matrix'!I$7:N$428,6,FALSE)</f>
        <v>Inside Sales</v>
      </c>
      <c r="E326" s="11" t="s">
        <v>535</v>
      </c>
      <c r="F326" s="11" t="s">
        <v>763</v>
      </c>
      <c r="G326" s="11" t="s">
        <v>764</v>
      </c>
      <c r="H326" s="28">
        <v>0</v>
      </c>
      <c r="I326" s="28">
        <v>0</v>
      </c>
      <c r="J326" s="28">
        <v>0</v>
      </c>
      <c r="K326" s="28">
        <v>0</v>
      </c>
      <c r="L326" s="28">
        <v>0</v>
      </c>
      <c r="M326" s="28">
        <v>0</v>
      </c>
      <c r="N326" s="28">
        <v>0</v>
      </c>
      <c r="O326" s="376"/>
      <c r="P326" s="28">
        <v>0</v>
      </c>
      <c r="Q326" s="376"/>
      <c r="R326" s="28">
        <v>0</v>
      </c>
      <c r="S326" s="376"/>
      <c r="T326" s="27">
        <v>0</v>
      </c>
      <c r="U326" s="27">
        <v>0</v>
      </c>
      <c r="V326" s="27">
        <v>0</v>
      </c>
      <c r="W326" s="27">
        <v>0</v>
      </c>
      <c r="X326" s="27">
        <v>0</v>
      </c>
    </row>
    <row r="327" spans="2:24" ht="15.6">
      <c r="B327" t="str">
        <f t="shared" si="4"/>
        <v>S2347Digital Camcorder</v>
      </c>
      <c r="C327" t="e">
        <f>VLOOKUP(F327,'Sls Rep Matrix'!I$7:N$428,6,FALSE)</f>
        <v>#N/A</v>
      </c>
      <c r="E327" s="11" t="s">
        <v>535</v>
      </c>
      <c r="F327" s="11" t="s">
        <v>1185</v>
      </c>
      <c r="G327" s="11" t="s">
        <v>1186</v>
      </c>
      <c r="H327" s="28">
        <v>0</v>
      </c>
      <c r="I327" s="28">
        <v>0</v>
      </c>
      <c r="J327" s="28">
        <v>0</v>
      </c>
      <c r="K327" s="28">
        <v>0</v>
      </c>
      <c r="L327" s="28">
        <v>0</v>
      </c>
      <c r="M327" s="28">
        <v>0</v>
      </c>
      <c r="N327" s="28">
        <v>0</v>
      </c>
      <c r="O327" s="376"/>
      <c r="P327" s="28">
        <v>0</v>
      </c>
      <c r="Q327" s="376"/>
      <c r="R327" s="28">
        <v>0</v>
      </c>
      <c r="S327" s="376"/>
      <c r="T327" s="27">
        <v>0</v>
      </c>
      <c r="U327" s="27">
        <v>0</v>
      </c>
      <c r="V327" s="27">
        <v>0</v>
      </c>
      <c r="W327" s="27">
        <v>0</v>
      </c>
      <c r="X327" s="27">
        <v>0</v>
      </c>
    </row>
    <row r="328" spans="2:24" ht="15.6">
      <c r="B328" t="str">
        <f t="shared" si="4"/>
        <v>BE313Digital Camcorder</v>
      </c>
      <c r="C328" t="str">
        <f>VLOOKUP(F328,'Sls Rep Matrix'!I$7:N$428,6,FALSE)</f>
        <v>Photo Specialty</v>
      </c>
      <c r="E328" s="11" t="s">
        <v>535</v>
      </c>
      <c r="F328" s="11" t="s">
        <v>836</v>
      </c>
      <c r="G328" s="11" t="s">
        <v>837</v>
      </c>
      <c r="H328" s="28">
        <v>27231.11</v>
      </c>
      <c r="I328" s="28">
        <v>0</v>
      </c>
      <c r="J328" s="28">
        <v>4799.8999999999996</v>
      </c>
      <c r="K328" s="28">
        <v>0</v>
      </c>
      <c r="L328" s="28">
        <v>4799.9399999999996</v>
      </c>
      <c r="M328" s="28">
        <v>0</v>
      </c>
      <c r="N328" s="28">
        <v>15000</v>
      </c>
      <c r="O328" s="376">
        <v>0</v>
      </c>
      <c r="P328" s="28">
        <v>4799.9399999999996</v>
      </c>
      <c r="Q328" s="376">
        <v>0.319996</v>
      </c>
      <c r="R328" s="28">
        <v>9599.84</v>
      </c>
      <c r="S328" s="376">
        <v>0.63998933333300001</v>
      </c>
      <c r="T328" s="27">
        <v>0</v>
      </c>
      <c r="U328" s="27">
        <v>0</v>
      </c>
      <c r="V328" s="27">
        <v>0</v>
      </c>
      <c r="W328" s="27">
        <v>0</v>
      </c>
      <c r="X328" s="27">
        <v>0</v>
      </c>
    </row>
    <row r="329" spans="2:24" ht="15.6">
      <c r="B329" t="str">
        <f t="shared" si="4"/>
        <v>BE121Digital Camcorder</v>
      </c>
      <c r="C329" t="str">
        <f>VLOOKUP(F329,'Sls Rep Matrix'!I$7:N$428,6,FALSE)</f>
        <v>National</v>
      </c>
      <c r="E329" s="11" t="s">
        <v>535</v>
      </c>
      <c r="F329" s="11" t="s">
        <v>552</v>
      </c>
      <c r="G329" s="11" t="s">
        <v>553</v>
      </c>
      <c r="H329" s="28">
        <v>0</v>
      </c>
      <c r="I329" s="28">
        <v>0</v>
      </c>
      <c r="J329" s="28">
        <v>0</v>
      </c>
      <c r="K329" s="28">
        <v>0</v>
      </c>
      <c r="L329" s="28">
        <v>0</v>
      </c>
      <c r="M329" s="28">
        <v>173039.55</v>
      </c>
      <c r="N329" s="28">
        <v>150000</v>
      </c>
      <c r="O329" s="376">
        <v>1.153597</v>
      </c>
      <c r="P329" s="28">
        <v>173039.55</v>
      </c>
      <c r="Q329" s="376">
        <v>1.153597</v>
      </c>
      <c r="R329" s="28">
        <v>173039.55</v>
      </c>
      <c r="S329" s="376">
        <v>1.153597</v>
      </c>
      <c r="T329" s="27">
        <v>0</v>
      </c>
      <c r="U329" s="27">
        <v>0</v>
      </c>
      <c r="V329" s="27">
        <v>0</v>
      </c>
      <c r="W329" s="27">
        <v>56685.15</v>
      </c>
      <c r="X329" s="27">
        <v>0</v>
      </c>
    </row>
    <row r="330" spans="2:24" ht="15.6">
      <c r="B330" t="str">
        <f t="shared" si="4"/>
        <v>DI583Digital Camcorder</v>
      </c>
      <c r="C330" t="str">
        <f>VLOOKUP(F330,'Sls Rep Matrix'!I$7:N$428,6,FALSE)</f>
        <v>Photo Specialty</v>
      </c>
      <c r="E330" s="11" t="s">
        <v>535</v>
      </c>
      <c r="F330" s="11" t="s">
        <v>793</v>
      </c>
      <c r="G330" s="11" t="s">
        <v>794</v>
      </c>
      <c r="H330" s="28">
        <v>0</v>
      </c>
      <c r="I330" s="28">
        <v>0</v>
      </c>
      <c r="J330" s="28">
        <v>0</v>
      </c>
      <c r="K330" s="28">
        <v>0</v>
      </c>
      <c r="L330" s="28">
        <v>0</v>
      </c>
      <c r="M330" s="28">
        <v>0</v>
      </c>
      <c r="N330" s="28">
        <v>2000</v>
      </c>
      <c r="O330" s="376">
        <v>0</v>
      </c>
      <c r="P330" s="28">
        <v>0</v>
      </c>
      <c r="Q330" s="376">
        <v>0</v>
      </c>
      <c r="R330" s="28">
        <v>0</v>
      </c>
      <c r="S330" s="376">
        <v>0</v>
      </c>
      <c r="T330" s="27">
        <v>0</v>
      </c>
      <c r="U330" s="27">
        <v>0</v>
      </c>
      <c r="V330" s="27">
        <v>0</v>
      </c>
      <c r="W330" s="27">
        <v>0</v>
      </c>
      <c r="X330" s="27">
        <v>0</v>
      </c>
    </row>
    <row r="331" spans="2:24" ht="15.6">
      <c r="B331" t="str">
        <f t="shared" si="4"/>
        <v>UN635Digital Camcorder</v>
      </c>
      <c r="C331" t="str">
        <f>VLOOKUP(F331,'Sls Rep Matrix'!I$7:N$428,6,FALSE)</f>
        <v>Photo Specialty</v>
      </c>
      <c r="E331" s="11" t="s">
        <v>535</v>
      </c>
      <c r="F331" s="11" t="s">
        <v>632</v>
      </c>
      <c r="G331" s="11" t="s">
        <v>633</v>
      </c>
      <c r="H331" s="28">
        <v>6711.78</v>
      </c>
      <c r="I331" s="28">
        <v>0</v>
      </c>
      <c r="J331" s="28">
        <v>0</v>
      </c>
      <c r="K331" s="28">
        <v>799.99</v>
      </c>
      <c r="L331" s="28">
        <v>1967.96</v>
      </c>
      <c r="M331" s="28">
        <v>2719.95</v>
      </c>
      <c r="N331" s="28">
        <v>2000</v>
      </c>
      <c r="O331" s="376">
        <v>1.3599749999999999</v>
      </c>
      <c r="P331" s="28">
        <v>5487.9</v>
      </c>
      <c r="Q331" s="376">
        <v>2.7439499999999999</v>
      </c>
      <c r="R331" s="28">
        <v>5487.9</v>
      </c>
      <c r="S331" s="376">
        <v>2.7439499999999999</v>
      </c>
      <c r="T331" s="27">
        <v>0</v>
      </c>
      <c r="U331" s="27">
        <v>0</v>
      </c>
      <c r="V331" s="27">
        <v>0</v>
      </c>
      <c r="W331" s="27">
        <v>0</v>
      </c>
      <c r="X331" s="27">
        <v>0</v>
      </c>
    </row>
    <row r="332" spans="2:24" ht="15.6">
      <c r="B332" t="str">
        <f t="shared" ref="B332" si="5">CONCATENATE(F332,E332)</f>
        <v>ST095Digital Camcorder</v>
      </c>
      <c r="C332" t="str">
        <f>VLOOKUP(F332,'Sls Rep Matrix'!I$7:N$428,6,FALSE)</f>
        <v>Photo Specialty</v>
      </c>
      <c r="E332" s="11" t="s">
        <v>535</v>
      </c>
      <c r="F332" s="11" t="s">
        <v>918</v>
      </c>
      <c r="G332" s="11" t="s">
        <v>919</v>
      </c>
      <c r="H332" s="28">
        <v>0</v>
      </c>
      <c r="I332" s="28">
        <v>0</v>
      </c>
      <c r="J332" s="28">
        <v>0</v>
      </c>
      <c r="K332" s="28">
        <v>0</v>
      </c>
      <c r="L332" s="28">
        <v>0</v>
      </c>
      <c r="M332" s="28">
        <v>0</v>
      </c>
      <c r="N332" s="28">
        <v>0</v>
      </c>
      <c r="O332" s="376"/>
      <c r="P332" s="28">
        <v>0</v>
      </c>
      <c r="Q332" s="376"/>
      <c r="R332" s="28">
        <v>0</v>
      </c>
      <c r="S332" s="376"/>
      <c r="T332" s="27">
        <v>0</v>
      </c>
      <c r="U332" s="27">
        <v>0</v>
      </c>
      <c r="V332" s="27">
        <v>0</v>
      </c>
      <c r="W332" s="27">
        <v>0</v>
      </c>
      <c r="X332" s="27">
        <v>0</v>
      </c>
    </row>
    <row r="333" spans="2:24" ht="15.6">
      <c r="B333" t="str">
        <f t="shared" si="4"/>
        <v>FI427Digital Camcorder</v>
      </c>
      <c r="C333" t="str">
        <f>VLOOKUP(F333,'Sls Rep Matrix'!I$7:N$428,6,FALSE)</f>
        <v>Photo Specialty</v>
      </c>
      <c r="E333" s="11" t="s">
        <v>535</v>
      </c>
      <c r="F333" s="11" t="s">
        <v>774</v>
      </c>
      <c r="G333" s="11" t="s">
        <v>775</v>
      </c>
      <c r="H333" s="28">
        <v>143.91</v>
      </c>
      <c r="I333" s="28">
        <v>0</v>
      </c>
      <c r="J333" s="28">
        <v>0</v>
      </c>
      <c r="K333" s="28">
        <v>0</v>
      </c>
      <c r="L333" s="28">
        <v>0</v>
      </c>
      <c r="M333" s="28">
        <v>0</v>
      </c>
      <c r="N333" s="28">
        <v>0</v>
      </c>
      <c r="O333" s="376"/>
      <c r="P333" s="28">
        <v>0</v>
      </c>
      <c r="Q333" s="376"/>
      <c r="R333" s="28">
        <v>0</v>
      </c>
      <c r="S333" s="376"/>
      <c r="T333" s="27">
        <v>0</v>
      </c>
      <c r="U333" s="27">
        <v>0</v>
      </c>
      <c r="V333" s="27">
        <v>0</v>
      </c>
      <c r="W333" s="27">
        <v>0</v>
      </c>
      <c r="X333" s="27">
        <v>0</v>
      </c>
    </row>
    <row r="334" spans="2:24" ht="15.6">
      <c r="B334" t="str">
        <f t="shared" si="4"/>
        <v>CA024Digital Camcorder</v>
      </c>
      <c r="C334" t="str">
        <f>VLOOKUP(F334,'Sls Rep Matrix'!I$7:N$428,6,FALSE)</f>
        <v>Photo Specialty</v>
      </c>
      <c r="E334" s="11" t="s">
        <v>535</v>
      </c>
      <c r="F334" s="11" t="s">
        <v>926</v>
      </c>
      <c r="G334" s="11" t="s">
        <v>927</v>
      </c>
      <c r="H334" s="28">
        <v>0</v>
      </c>
      <c r="I334" s="28">
        <v>0</v>
      </c>
      <c r="J334" s="28">
        <v>0</v>
      </c>
      <c r="K334" s="28">
        <v>0</v>
      </c>
      <c r="L334" s="28">
        <v>0</v>
      </c>
      <c r="M334" s="28">
        <v>0</v>
      </c>
      <c r="N334" s="28">
        <v>1000</v>
      </c>
      <c r="O334" s="376">
        <v>0</v>
      </c>
      <c r="P334" s="28">
        <v>0</v>
      </c>
      <c r="Q334" s="376">
        <v>0</v>
      </c>
      <c r="R334" s="28">
        <v>0</v>
      </c>
      <c r="S334" s="376">
        <v>0</v>
      </c>
      <c r="T334" s="27">
        <v>0</v>
      </c>
      <c r="U334" s="27">
        <v>0</v>
      </c>
      <c r="V334" s="27">
        <v>0</v>
      </c>
      <c r="W334" s="27">
        <v>0</v>
      </c>
      <c r="X334" s="27">
        <v>0</v>
      </c>
    </row>
    <row r="335" spans="2:24" ht="15.6">
      <c r="B335" t="str">
        <f t="shared" si="4"/>
        <v>FC065Digital Camcorder</v>
      </c>
      <c r="C335" t="str">
        <f>VLOOKUP(F335,'Sls Rep Matrix'!I$7:N$428,6,FALSE)</f>
        <v>Inside Sales</v>
      </c>
      <c r="E335" s="11" t="s">
        <v>535</v>
      </c>
      <c r="F335" s="11" t="s">
        <v>778</v>
      </c>
      <c r="G335" s="11" t="s">
        <v>779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376"/>
      <c r="P335" s="28">
        <v>0</v>
      </c>
      <c r="Q335" s="376"/>
      <c r="R335" s="28">
        <v>0</v>
      </c>
      <c r="S335" s="376"/>
      <c r="T335" s="27">
        <v>0</v>
      </c>
      <c r="U335" s="27">
        <v>0</v>
      </c>
      <c r="V335" s="27">
        <v>0</v>
      </c>
      <c r="W335" s="27">
        <v>0</v>
      </c>
      <c r="X335" s="27">
        <v>0</v>
      </c>
    </row>
    <row r="336" spans="2:24" ht="15.6">
      <c r="B336" t="str">
        <f t="shared" si="4"/>
        <v>BH085Digital Camcorder</v>
      </c>
      <c r="C336" t="str">
        <f>VLOOKUP(F336,'Sls Rep Matrix'!I$7:N$428,6,FALSE)</f>
        <v>Photo Specialty</v>
      </c>
      <c r="E336" s="11" t="s">
        <v>535</v>
      </c>
      <c r="F336" s="11" t="s">
        <v>556</v>
      </c>
      <c r="G336" s="11" t="s">
        <v>835</v>
      </c>
      <c r="H336" s="28">
        <v>205523.72</v>
      </c>
      <c r="I336" s="28">
        <v>6718.32</v>
      </c>
      <c r="J336" s="28">
        <v>1169.55</v>
      </c>
      <c r="K336" s="28">
        <v>148190.13</v>
      </c>
      <c r="L336" s="28">
        <v>86397.24</v>
      </c>
      <c r="M336" s="28">
        <v>307623.15000000002</v>
      </c>
      <c r="N336" s="28">
        <v>211000</v>
      </c>
      <c r="O336" s="376">
        <v>1.4579296208529999</v>
      </c>
      <c r="P336" s="28">
        <v>542210.52</v>
      </c>
      <c r="Q336" s="376">
        <v>2.5697181042650001</v>
      </c>
      <c r="R336" s="28">
        <v>550098.39</v>
      </c>
      <c r="S336" s="376">
        <v>2.6071013744070002</v>
      </c>
      <c r="T336" s="27">
        <v>0</v>
      </c>
      <c r="U336" s="27">
        <v>0</v>
      </c>
      <c r="V336" s="27">
        <v>0</v>
      </c>
      <c r="W336" s="27">
        <v>0</v>
      </c>
      <c r="X336" s="27">
        <v>0</v>
      </c>
    </row>
    <row r="337" spans="2:24" ht="15.6">
      <c r="B337" t="str">
        <f t="shared" si="4"/>
        <v>NE040Digital Camcorder</v>
      </c>
      <c r="C337" t="str">
        <f>VLOOKUP(F337,'Sls Rep Matrix'!I$7:N$428,6,FALSE)</f>
        <v>National</v>
      </c>
      <c r="E337" s="11" t="s">
        <v>535</v>
      </c>
      <c r="F337" s="11" t="s">
        <v>700</v>
      </c>
      <c r="G337" s="11" t="s">
        <v>701</v>
      </c>
      <c r="H337" s="28">
        <v>919.95</v>
      </c>
      <c r="I337" s="28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2000</v>
      </c>
      <c r="O337" s="376">
        <v>0</v>
      </c>
      <c r="P337" s="28">
        <v>0</v>
      </c>
      <c r="Q337" s="376">
        <v>0</v>
      </c>
      <c r="R337" s="28">
        <v>0</v>
      </c>
      <c r="S337" s="376">
        <v>0</v>
      </c>
      <c r="T337" s="27">
        <v>0</v>
      </c>
      <c r="U337" s="27">
        <v>0</v>
      </c>
      <c r="V337" s="27">
        <v>0</v>
      </c>
      <c r="W337" s="27">
        <v>0</v>
      </c>
      <c r="X337" s="27">
        <v>0</v>
      </c>
    </row>
    <row r="338" spans="2:24" ht="15.6">
      <c r="B338" t="str">
        <f t="shared" si="4"/>
        <v>FU243Digital Camcorder</v>
      </c>
      <c r="C338" t="str">
        <f>VLOOKUP(F338,'Sls Rep Matrix'!I$7:N$428,6,FALSE)</f>
        <v>Photo Specialty</v>
      </c>
      <c r="E338" s="11" t="s">
        <v>535</v>
      </c>
      <c r="F338" s="11" t="s">
        <v>769</v>
      </c>
      <c r="G338" s="11" t="s">
        <v>770</v>
      </c>
      <c r="H338" s="28">
        <v>10127.92</v>
      </c>
      <c r="I338" s="28">
        <v>0</v>
      </c>
      <c r="J338" s="28">
        <v>0</v>
      </c>
      <c r="K338" s="28">
        <v>799.99</v>
      </c>
      <c r="L338" s="28">
        <v>0</v>
      </c>
      <c r="M338" s="28">
        <v>5279.86</v>
      </c>
      <c r="N338" s="28">
        <v>2000</v>
      </c>
      <c r="O338" s="376">
        <v>2.6399300000000001</v>
      </c>
      <c r="P338" s="28">
        <v>6079.85</v>
      </c>
      <c r="Q338" s="376">
        <v>3.0399250000000002</v>
      </c>
      <c r="R338" s="28">
        <v>6079.85</v>
      </c>
      <c r="S338" s="376">
        <v>3.0399250000000002</v>
      </c>
      <c r="T338" s="27">
        <v>0</v>
      </c>
      <c r="U338" s="27">
        <v>0</v>
      </c>
      <c r="V338" s="27">
        <v>0</v>
      </c>
      <c r="W338" s="27">
        <v>0</v>
      </c>
      <c r="X338" s="27">
        <v>0</v>
      </c>
    </row>
    <row r="339" spans="2:24" ht="15.6">
      <c r="B339" t="str">
        <f t="shared" si="4"/>
        <v>CA956Digital Camcorder</v>
      </c>
      <c r="C339" t="str">
        <f>VLOOKUP(F339,'Sls Rep Matrix'!I$7:N$428,6,FALSE)</f>
        <v>Photo Specialty</v>
      </c>
      <c r="E339" s="11" t="s">
        <v>535</v>
      </c>
      <c r="F339" s="11" t="s">
        <v>811</v>
      </c>
      <c r="G339" s="11" t="s">
        <v>812</v>
      </c>
      <c r="H339" s="28">
        <v>0</v>
      </c>
      <c r="I339" s="28">
        <v>0</v>
      </c>
      <c r="J339" s="28">
        <v>0</v>
      </c>
      <c r="K339" s="28">
        <v>0</v>
      </c>
      <c r="L339" s="28">
        <v>0</v>
      </c>
      <c r="M339" s="28">
        <v>479.99</v>
      </c>
      <c r="N339" s="28">
        <v>0</v>
      </c>
      <c r="O339" s="376"/>
      <c r="P339" s="28">
        <v>479.99</v>
      </c>
      <c r="Q339" s="376"/>
      <c r="R339" s="28">
        <v>479.99</v>
      </c>
      <c r="S339" s="376"/>
      <c r="T339" s="27">
        <v>0</v>
      </c>
      <c r="U339" s="27">
        <v>0</v>
      </c>
      <c r="V339" s="27">
        <v>0</v>
      </c>
      <c r="W339" s="27">
        <v>0</v>
      </c>
      <c r="X339" s="27">
        <v>0</v>
      </c>
    </row>
    <row r="340" spans="2:24" ht="15.6">
      <c r="B340" t="str">
        <f t="shared" si="4"/>
        <v>SA065Digital Camcorder</v>
      </c>
      <c r="C340" t="str">
        <f>VLOOKUP(F340,'Sls Rep Matrix'!I$7:N$428,6,FALSE)</f>
        <v>Photo Specialty</v>
      </c>
      <c r="E340" s="11" t="s">
        <v>535</v>
      </c>
      <c r="F340" s="11" t="s">
        <v>577</v>
      </c>
      <c r="G340" s="11" t="s">
        <v>661</v>
      </c>
      <c r="H340" s="28">
        <v>3911.75</v>
      </c>
      <c r="I340" s="28">
        <v>0</v>
      </c>
      <c r="J340" s="28">
        <v>389.85</v>
      </c>
      <c r="K340" s="28">
        <v>83.94</v>
      </c>
      <c r="L340" s="28">
        <v>17919.93</v>
      </c>
      <c r="M340" s="28">
        <v>55799.22</v>
      </c>
      <c r="N340" s="28">
        <v>12000</v>
      </c>
      <c r="O340" s="376">
        <v>4.6499350000000002</v>
      </c>
      <c r="P340" s="28">
        <v>73803.09</v>
      </c>
      <c r="Q340" s="376">
        <v>6.1502575000000004</v>
      </c>
      <c r="R340" s="28">
        <v>74192.94</v>
      </c>
      <c r="S340" s="376">
        <v>6.1827449999999997</v>
      </c>
      <c r="T340" s="27">
        <v>0</v>
      </c>
      <c r="U340" s="27">
        <v>0</v>
      </c>
      <c r="V340" s="27">
        <v>0</v>
      </c>
      <c r="W340" s="27">
        <v>0</v>
      </c>
      <c r="X340" s="27">
        <v>0</v>
      </c>
    </row>
    <row r="341" spans="2:24" ht="15.6">
      <c r="B341" t="str">
        <f t="shared" si="4"/>
        <v>DO380Food Services</v>
      </c>
      <c r="C341" t="str">
        <f>VLOOKUP(F341,'Sls Rep Matrix'!I$7:N$428,6,FALSE)</f>
        <v>Food Service</v>
      </c>
      <c r="E341" s="11" t="s">
        <v>546</v>
      </c>
      <c r="F341" s="11" t="s">
        <v>791</v>
      </c>
      <c r="G341" s="11" t="s">
        <v>792</v>
      </c>
      <c r="H341" s="28">
        <v>9240</v>
      </c>
      <c r="I341" s="28">
        <v>1680</v>
      </c>
      <c r="J341" s="28">
        <v>0</v>
      </c>
      <c r="K341" s="28">
        <v>0</v>
      </c>
      <c r="L341" s="28">
        <v>4040</v>
      </c>
      <c r="M341" s="28">
        <v>27136</v>
      </c>
      <c r="N341" s="28">
        <v>90000</v>
      </c>
      <c r="O341" s="376">
        <v>0.30151111111099999</v>
      </c>
      <c r="P341" s="28">
        <v>31176</v>
      </c>
      <c r="Q341" s="376">
        <v>0.34639999999999999</v>
      </c>
      <c r="R341" s="28">
        <v>32856</v>
      </c>
      <c r="S341" s="376">
        <v>0.36506666666600002</v>
      </c>
      <c r="T341" s="27">
        <v>57936</v>
      </c>
      <c r="U341" s="27">
        <v>0</v>
      </c>
      <c r="V341" s="27">
        <v>0</v>
      </c>
      <c r="W341" s="27">
        <v>0</v>
      </c>
      <c r="X341" s="27">
        <v>0</v>
      </c>
    </row>
    <row r="342" spans="2:24" ht="15.6">
      <c r="B342" t="str">
        <f t="shared" si="4"/>
        <v>MP085Food Services</v>
      </c>
      <c r="C342" t="str">
        <f>VLOOKUP(F342,'Sls Rep Matrix'!I$7:N$428,6,FALSE)</f>
        <v>Food Service</v>
      </c>
      <c r="E342" s="11" t="s">
        <v>546</v>
      </c>
      <c r="F342" s="11" t="s">
        <v>1027</v>
      </c>
      <c r="G342" s="11" t="s">
        <v>1028</v>
      </c>
      <c r="H342" s="28">
        <v>4000</v>
      </c>
      <c r="I342" s="28">
        <v>23000</v>
      </c>
      <c r="J342" s="28">
        <v>0</v>
      </c>
      <c r="K342" s="28">
        <v>0</v>
      </c>
      <c r="L342" s="28">
        <v>0</v>
      </c>
      <c r="M342" s="28">
        <v>38344</v>
      </c>
      <c r="N342" s="28">
        <v>66000</v>
      </c>
      <c r="O342" s="376">
        <v>0.58096969696900003</v>
      </c>
      <c r="P342" s="28">
        <v>38344</v>
      </c>
      <c r="Q342" s="376">
        <v>0.58096969696900003</v>
      </c>
      <c r="R342" s="28">
        <v>61344</v>
      </c>
      <c r="S342" s="376">
        <v>0.92945454545399997</v>
      </c>
      <c r="T342" s="27">
        <v>11760</v>
      </c>
      <c r="U342" s="27">
        <v>0</v>
      </c>
      <c r="V342" s="27">
        <v>0</v>
      </c>
      <c r="W342" s="27">
        <v>0</v>
      </c>
      <c r="X342" s="27">
        <v>0</v>
      </c>
    </row>
    <row r="343" spans="2:24" ht="15.6">
      <c r="B343" t="str">
        <f t="shared" ref="B343:B406" si="6">CONCATENATE(F343,E343)</f>
        <v>KE685Food Services</v>
      </c>
      <c r="C343" t="str">
        <f>VLOOKUP(F343,'Sls Rep Matrix'!I$7:N$428,6,FALSE)</f>
        <v>Food Service</v>
      </c>
      <c r="E343" s="11" t="s">
        <v>546</v>
      </c>
      <c r="F343" s="11" t="s">
        <v>1035</v>
      </c>
      <c r="G343" s="11" t="s">
        <v>1036</v>
      </c>
      <c r="H343" s="28">
        <v>4704</v>
      </c>
      <c r="I343" s="28">
        <v>0</v>
      </c>
      <c r="J343" s="28">
        <v>0</v>
      </c>
      <c r="K343" s="28">
        <v>360</v>
      </c>
      <c r="L343" s="28">
        <v>0</v>
      </c>
      <c r="M343" s="28">
        <v>0</v>
      </c>
      <c r="N343" s="28">
        <v>13000</v>
      </c>
      <c r="O343" s="376">
        <v>0</v>
      </c>
      <c r="P343" s="28">
        <v>360</v>
      </c>
      <c r="Q343" s="376">
        <v>2.7692307691999998E-2</v>
      </c>
      <c r="R343" s="28">
        <v>360</v>
      </c>
      <c r="S343" s="376">
        <v>2.7692307691999998E-2</v>
      </c>
      <c r="T343" s="27">
        <v>0</v>
      </c>
      <c r="U343" s="27">
        <v>640</v>
      </c>
      <c r="V343" s="27">
        <v>0</v>
      </c>
      <c r="W343" s="27">
        <v>0</v>
      </c>
      <c r="X343" s="27">
        <v>0</v>
      </c>
    </row>
    <row r="344" spans="2:24" ht="15.6">
      <c r="B344" t="str">
        <f t="shared" si="6"/>
        <v>TD115Food Services</v>
      </c>
      <c r="C344" t="str">
        <f>VLOOKUP(F344,'Sls Rep Matrix'!I$7:N$428,6,FALSE)</f>
        <v>Food Service</v>
      </c>
      <c r="E344" s="11" t="s">
        <v>546</v>
      </c>
      <c r="F344" s="11" t="s">
        <v>1003</v>
      </c>
      <c r="G344" s="11" t="s">
        <v>1004</v>
      </c>
      <c r="H344" s="28">
        <v>25212</v>
      </c>
      <c r="I344" s="28">
        <v>4800</v>
      </c>
      <c r="J344" s="28">
        <v>0</v>
      </c>
      <c r="K344" s="28">
        <v>0</v>
      </c>
      <c r="L344" s="28">
        <v>0</v>
      </c>
      <c r="M344" s="28">
        <v>14188</v>
      </c>
      <c r="N344" s="28">
        <v>26000</v>
      </c>
      <c r="O344" s="376">
        <v>0.54569230769199994</v>
      </c>
      <c r="P344" s="28">
        <v>14188</v>
      </c>
      <c r="Q344" s="376">
        <v>0.54569230769199994</v>
      </c>
      <c r="R344" s="28">
        <v>18988</v>
      </c>
      <c r="S344" s="376">
        <v>0.73030769230699999</v>
      </c>
      <c r="T344" s="27">
        <v>0</v>
      </c>
      <c r="U344" s="27">
        <v>800</v>
      </c>
      <c r="V344" s="27">
        <v>0</v>
      </c>
      <c r="W344" s="27">
        <v>0</v>
      </c>
      <c r="X344" s="27">
        <v>0</v>
      </c>
    </row>
    <row r="345" spans="2:24" ht="15.6">
      <c r="B345" t="str">
        <f t="shared" si="6"/>
        <v>JO405Food Services</v>
      </c>
      <c r="C345" t="str">
        <f>VLOOKUP(F345,'Sls Rep Matrix'!I$7:N$428,6,FALSE)</f>
        <v>Food Service</v>
      </c>
      <c r="E345" s="11" t="s">
        <v>546</v>
      </c>
      <c r="F345" s="11" t="s">
        <v>1039</v>
      </c>
      <c r="G345" s="11" t="s">
        <v>1040</v>
      </c>
      <c r="H345" s="28">
        <v>9996</v>
      </c>
      <c r="I345" s="28">
        <v>0</v>
      </c>
      <c r="J345" s="28">
        <v>0</v>
      </c>
      <c r="K345" s="28">
        <v>20532</v>
      </c>
      <c r="L345" s="28">
        <v>11188</v>
      </c>
      <c r="M345" s="28">
        <v>20683.2</v>
      </c>
      <c r="N345" s="28">
        <v>28000</v>
      </c>
      <c r="O345" s="376">
        <v>0.73868571428499996</v>
      </c>
      <c r="P345" s="28">
        <v>52403.199999999997</v>
      </c>
      <c r="Q345" s="376">
        <v>1.8715428571420001</v>
      </c>
      <c r="R345" s="28">
        <v>52403.199999999997</v>
      </c>
      <c r="S345" s="376">
        <v>1.8715428571420001</v>
      </c>
      <c r="T345" s="27">
        <v>0</v>
      </c>
      <c r="U345" s="27">
        <v>344</v>
      </c>
      <c r="V345" s="27">
        <v>0</v>
      </c>
      <c r="W345" s="27">
        <v>0</v>
      </c>
      <c r="X345" s="27">
        <v>0</v>
      </c>
    </row>
    <row r="346" spans="2:24" ht="15.6">
      <c r="B346" t="str">
        <f t="shared" si="6"/>
        <v>ET255Food Services</v>
      </c>
      <c r="C346" t="str">
        <f>VLOOKUP(F346,'Sls Rep Matrix'!I$7:N$428,6,FALSE)</f>
        <v>Food Service</v>
      </c>
      <c r="E346" s="11" t="s">
        <v>546</v>
      </c>
      <c r="F346" s="11" t="s">
        <v>1047</v>
      </c>
      <c r="G346" s="11" t="s">
        <v>1048</v>
      </c>
      <c r="H346" s="28">
        <v>86440</v>
      </c>
      <c r="I346" s="28">
        <v>9488</v>
      </c>
      <c r="J346" s="28">
        <v>0</v>
      </c>
      <c r="K346" s="28">
        <v>592</v>
      </c>
      <c r="L346" s="28">
        <v>104336</v>
      </c>
      <c r="M346" s="28">
        <v>182570</v>
      </c>
      <c r="N346" s="28">
        <v>119000</v>
      </c>
      <c r="O346" s="376">
        <v>1.534201680672</v>
      </c>
      <c r="P346" s="28">
        <v>287498</v>
      </c>
      <c r="Q346" s="376">
        <v>2.415949579831</v>
      </c>
      <c r="R346" s="28">
        <v>296986</v>
      </c>
      <c r="S346" s="376">
        <v>2.4956806722680001</v>
      </c>
      <c r="T346" s="27">
        <v>0</v>
      </c>
      <c r="U346" s="27">
        <v>38304</v>
      </c>
      <c r="V346" s="27">
        <v>0</v>
      </c>
      <c r="W346" s="27">
        <v>0</v>
      </c>
      <c r="X346" s="27">
        <v>0</v>
      </c>
    </row>
    <row r="347" spans="2:24" ht="15.6">
      <c r="B347" t="str">
        <f t="shared" si="6"/>
        <v>HA896Food Services</v>
      </c>
      <c r="C347" t="str">
        <f>VLOOKUP(F347,'Sls Rep Matrix'!I$7:N$428,6,FALSE)</f>
        <v>Regional</v>
      </c>
      <c r="E347" s="11" t="s">
        <v>546</v>
      </c>
      <c r="F347" s="11" t="s">
        <v>1101</v>
      </c>
      <c r="G347" s="11" t="s">
        <v>1102</v>
      </c>
      <c r="H347" s="28">
        <v>0</v>
      </c>
      <c r="I347" s="28">
        <v>0</v>
      </c>
      <c r="J347" s="28">
        <v>0</v>
      </c>
      <c r="K347" s="28">
        <v>0</v>
      </c>
      <c r="L347" s="28">
        <v>231.2</v>
      </c>
      <c r="M347" s="28">
        <v>0</v>
      </c>
      <c r="N347" s="28">
        <v>0</v>
      </c>
      <c r="O347" s="376"/>
      <c r="P347" s="28">
        <v>231.2</v>
      </c>
      <c r="Q347" s="376"/>
      <c r="R347" s="28">
        <v>231.2</v>
      </c>
      <c r="S347" s="376"/>
      <c r="T347" s="27">
        <v>0</v>
      </c>
      <c r="U347" s="27">
        <v>0</v>
      </c>
      <c r="V347" s="27">
        <v>0</v>
      </c>
      <c r="W347" s="27">
        <v>0</v>
      </c>
      <c r="X347" s="27">
        <v>0</v>
      </c>
    </row>
    <row r="348" spans="2:24" ht="15.6">
      <c r="B348" t="str">
        <f t="shared" si="6"/>
        <v>BE500Food Services</v>
      </c>
      <c r="C348" t="str">
        <f>VLOOKUP(F348,'Sls Rep Matrix'!I$7:N$428,6,FALSE)</f>
        <v>National</v>
      </c>
      <c r="E348" s="11" t="s">
        <v>546</v>
      </c>
      <c r="F348" s="11" t="s">
        <v>866</v>
      </c>
      <c r="G348" s="11" t="s">
        <v>867</v>
      </c>
      <c r="H348" s="28">
        <v>0</v>
      </c>
      <c r="I348" s="28">
        <v>0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376"/>
      <c r="P348" s="28">
        <v>0</v>
      </c>
      <c r="Q348" s="376"/>
      <c r="R348" s="28">
        <v>0</v>
      </c>
      <c r="S348" s="376"/>
      <c r="T348" s="27">
        <v>0</v>
      </c>
      <c r="U348" s="27">
        <v>0</v>
      </c>
      <c r="V348" s="27">
        <v>0</v>
      </c>
      <c r="W348" s="27">
        <v>0</v>
      </c>
      <c r="X348" s="27">
        <v>0</v>
      </c>
    </row>
    <row r="349" spans="2:24" ht="15.6">
      <c r="B349" t="str">
        <f t="shared" si="6"/>
        <v>SA900Food Services</v>
      </c>
      <c r="C349" t="str">
        <f>VLOOKUP(F349,'Sls Rep Matrix'!I$7:N$428,6,FALSE)</f>
        <v>Food Service</v>
      </c>
      <c r="E349" s="11" t="s">
        <v>546</v>
      </c>
      <c r="F349" s="11" t="s">
        <v>1015</v>
      </c>
      <c r="G349" s="11" t="s">
        <v>1016</v>
      </c>
      <c r="H349" s="28">
        <v>0</v>
      </c>
      <c r="I349" s="28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2000</v>
      </c>
      <c r="O349" s="376">
        <v>0</v>
      </c>
      <c r="P349" s="28">
        <v>0</v>
      </c>
      <c r="Q349" s="376">
        <v>0</v>
      </c>
      <c r="R349" s="28">
        <v>0</v>
      </c>
      <c r="S349" s="376">
        <v>0</v>
      </c>
      <c r="T349" s="27">
        <v>0</v>
      </c>
      <c r="U349" s="27">
        <v>0</v>
      </c>
      <c r="V349" s="27">
        <v>0</v>
      </c>
      <c r="W349" s="27">
        <v>0</v>
      </c>
      <c r="X349" s="27">
        <v>0</v>
      </c>
    </row>
    <row r="350" spans="2:24" ht="15.6">
      <c r="B350" t="str">
        <f t="shared" si="6"/>
        <v>KL105Food Services</v>
      </c>
      <c r="C350" t="str">
        <f>VLOOKUP(F350,'Sls Rep Matrix'!I$7:N$428,6,FALSE)</f>
        <v>Food Service</v>
      </c>
      <c r="E350" s="11" t="s">
        <v>546</v>
      </c>
      <c r="F350" s="11" t="s">
        <v>1033</v>
      </c>
      <c r="G350" s="11" t="s">
        <v>1034</v>
      </c>
      <c r="H350" s="28">
        <v>8000</v>
      </c>
      <c r="I350" s="28">
        <v>0</v>
      </c>
      <c r="J350" s="28">
        <v>0</v>
      </c>
      <c r="K350" s="28">
        <v>25568</v>
      </c>
      <c r="L350" s="28">
        <v>0</v>
      </c>
      <c r="M350" s="28">
        <v>74436</v>
      </c>
      <c r="N350" s="28">
        <v>50000</v>
      </c>
      <c r="O350" s="376">
        <v>1.48872</v>
      </c>
      <c r="P350" s="28">
        <v>100004</v>
      </c>
      <c r="Q350" s="376">
        <v>2.0000800000000001</v>
      </c>
      <c r="R350" s="28">
        <v>100004</v>
      </c>
      <c r="S350" s="376">
        <v>2.0000800000000001</v>
      </c>
      <c r="T350" s="27">
        <v>27500</v>
      </c>
      <c r="U350" s="27">
        <v>21952</v>
      </c>
      <c r="V350" s="27">
        <v>0</v>
      </c>
      <c r="W350" s="27">
        <v>0</v>
      </c>
      <c r="X350" s="27">
        <v>0</v>
      </c>
    </row>
    <row r="351" spans="2:24" ht="15.6">
      <c r="B351" t="str">
        <f t="shared" si="6"/>
        <v>SC585Food Services</v>
      </c>
      <c r="C351" t="str">
        <f>VLOOKUP(F351,'Sls Rep Matrix'!I$7:N$428,6,FALSE)</f>
        <v>Food Service</v>
      </c>
      <c r="E351" s="11" t="s">
        <v>546</v>
      </c>
      <c r="F351" s="11" t="s">
        <v>1011</v>
      </c>
      <c r="G351" s="11" t="s">
        <v>1012</v>
      </c>
      <c r="H351" s="28">
        <v>4720</v>
      </c>
      <c r="I351" s="28">
        <v>33728</v>
      </c>
      <c r="J351" s="28">
        <v>0</v>
      </c>
      <c r="K351" s="28">
        <v>2688</v>
      </c>
      <c r="L351" s="28">
        <v>0</v>
      </c>
      <c r="M351" s="28">
        <v>56560</v>
      </c>
      <c r="N351" s="28">
        <v>23000</v>
      </c>
      <c r="O351" s="376">
        <v>2.4591304347820002</v>
      </c>
      <c r="P351" s="28">
        <v>59248</v>
      </c>
      <c r="Q351" s="376">
        <v>2.5760000000000001</v>
      </c>
      <c r="R351" s="28">
        <v>92976</v>
      </c>
      <c r="S351" s="376">
        <v>4.0424347826079998</v>
      </c>
      <c r="T351" s="29">
        <v>0</v>
      </c>
      <c r="U351" s="27">
        <v>3840</v>
      </c>
      <c r="V351" s="27">
        <v>0</v>
      </c>
      <c r="W351" s="27">
        <v>0</v>
      </c>
      <c r="X351" s="27">
        <v>0</v>
      </c>
    </row>
    <row r="352" spans="2:24" ht="15.6">
      <c r="B352" t="str">
        <f t="shared" si="6"/>
        <v>NO255Food Services</v>
      </c>
      <c r="C352" t="str">
        <f>VLOOKUP(F352,'Sls Rep Matrix'!I$7:N$428,6,FALSE)</f>
        <v>Food Service</v>
      </c>
      <c r="E352" s="11" t="s">
        <v>546</v>
      </c>
      <c r="F352" s="11" t="s">
        <v>694</v>
      </c>
      <c r="G352" s="11" t="s">
        <v>695</v>
      </c>
      <c r="H352" s="28">
        <v>0</v>
      </c>
      <c r="I352" s="28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2000</v>
      </c>
      <c r="O352" s="376">
        <v>0</v>
      </c>
      <c r="P352" s="28">
        <v>0</v>
      </c>
      <c r="Q352" s="376">
        <v>0</v>
      </c>
      <c r="R352" s="28">
        <v>0</v>
      </c>
      <c r="S352" s="376">
        <v>0</v>
      </c>
      <c r="T352" s="27">
        <v>0</v>
      </c>
      <c r="U352" s="27">
        <v>0</v>
      </c>
      <c r="V352" s="27">
        <v>0</v>
      </c>
      <c r="W352" s="27">
        <v>0</v>
      </c>
      <c r="X352" s="27">
        <v>0</v>
      </c>
    </row>
    <row r="353" spans="2:24" ht="15.6">
      <c r="B353" t="str">
        <f t="shared" si="6"/>
        <v>FO080Food Services</v>
      </c>
      <c r="C353" t="str">
        <f>VLOOKUP(F353,'Sls Rep Matrix'!I$7:N$428,6,FALSE)</f>
        <v>Regional</v>
      </c>
      <c r="E353" s="11" t="s">
        <v>546</v>
      </c>
      <c r="F353" s="11" t="s">
        <v>564</v>
      </c>
      <c r="G353" s="11" t="s">
        <v>565</v>
      </c>
      <c r="H353" s="28">
        <v>0</v>
      </c>
      <c r="I353" s="28">
        <v>0</v>
      </c>
      <c r="J353" s="28">
        <v>0</v>
      </c>
      <c r="K353" s="28">
        <v>0</v>
      </c>
      <c r="L353" s="28">
        <v>0</v>
      </c>
      <c r="M353" s="28">
        <v>0</v>
      </c>
      <c r="N353" s="28">
        <v>1000</v>
      </c>
      <c r="O353" s="376">
        <v>0</v>
      </c>
      <c r="P353" s="28">
        <v>0</v>
      </c>
      <c r="Q353" s="376">
        <v>0</v>
      </c>
      <c r="R353" s="28">
        <v>0</v>
      </c>
      <c r="S353" s="376">
        <v>0</v>
      </c>
      <c r="T353" s="27">
        <v>0</v>
      </c>
      <c r="U353" s="27">
        <v>0</v>
      </c>
      <c r="V353" s="27">
        <v>0</v>
      </c>
      <c r="W353" s="27">
        <v>0</v>
      </c>
      <c r="X353" s="27">
        <v>0</v>
      </c>
    </row>
    <row r="354" spans="2:24" ht="15.6">
      <c r="B354" t="str">
        <f t="shared" si="6"/>
        <v>DH030Food Services</v>
      </c>
      <c r="C354" t="str">
        <f>VLOOKUP(F354,'Sls Rep Matrix'!I$7:N$428,6,FALSE)</f>
        <v>Inside Sales</v>
      </c>
      <c r="E354" s="11" t="s">
        <v>546</v>
      </c>
      <c r="F354" s="11" t="s">
        <v>560</v>
      </c>
      <c r="G354" s="11" t="s">
        <v>795</v>
      </c>
      <c r="H354" s="28">
        <v>0</v>
      </c>
      <c r="I354" s="28">
        <v>0</v>
      </c>
      <c r="J354" s="28">
        <v>0</v>
      </c>
      <c r="K354" s="28">
        <v>0</v>
      </c>
      <c r="L354" s="28">
        <v>0</v>
      </c>
      <c r="M354" s="28">
        <v>35358</v>
      </c>
      <c r="N354" s="28">
        <v>23000</v>
      </c>
      <c r="O354" s="376">
        <v>1.537304347826</v>
      </c>
      <c r="P354" s="28">
        <v>35358</v>
      </c>
      <c r="Q354" s="376">
        <v>1.537304347826</v>
      </c>
      <c r="R354" s="28">
        <v>35358</v>
      </c>
      <c r="S354" s="376">
        <v>1.537304347826</v>
      </c>
      <c r="T354" s="27">
        <v>0</v>
      </c>
      <c r="U354" s="27">
        <v>0</v>
      </c>
      <c r="V354" s="27">
        <v>0</v>
      </c>
      <c r="W354" s="27">
        <v>0</v>
      </c>
      <c r="X354" s="27">
        <v>0</v>
      </c>
    </row>
    <row r="355" spans="2:24" ht="15.6">
      <c r="B355" t="str">
        <f t="shared" si="6"/>
        <v>PI360Food Services</v>
      </c>
      <c r="C355" t="str">
        <f>VLOOKUP(F355,'Sls Rep Matrix'!I$7:N$428,6,FALSE)</f>
        <v>Food Service</v>
      </c>
      <c r="E355" s="11" t="s">
        <v>546</v>
      </c>
      <c r="F355" s="11" t="s">
        <v>1021</v>
      </c>
      <c r="G355" s="11" t="s">
        <v>1022</v>
      </c>
      <c r="H355" s="28">
        <v>0</v>
      </c>
      <c r="I355" s="28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376"/>
      <c r="P355" s="28">
        <v>0</v>
      </c>
      <c r="Q355" s="376"/>
      <c r="R355" s="28">
        <v>0</v>
      </c>
      <c r="S355" s="376"/>
      <c r="T355" s="27">
        <v>0</v>
      </c>
      <c r="U355" s="27">
        <v>0</v>
      </c>
      <c r="V355" s="27">
        <v>0</v>
      </c>
      <c r="W355" s="27">
        <v>0</v>
      </c>
      <c r="X355" s="27">
        <v>0</v>
      </c>
    </row>
    <row r="356" spans="2:24" ht="15.6">
      <c r="B356" t="str">
        <f t="shared" si="6"/>
        <v>JA100Food Services</v>
      </c>
      <c r="C356" t="str">
        <f>VLOOKUP(F356,'Sls Rep Matrix'!I$7:N$428,6,FALSE)</f>
        <v>Regional</v>
      </c>
      <c r="E356" s="11" t="s">
        <v>546</v>
      </c>
      <c r="F356" s="11" t="s">
        <v>736</v>
      </c>
      <c r="G356" s="11" t="s">
        <v>737</v>
      </c>
      <c r="H356" s="28">
        <v>0</v>
      </c>
      <c r="I356" s="28">
        <v>0</v>
      </c>
      <c r="J356" s="28">
        <v>0</v>
      </c>
      <c r="K356" s="28">
        <v>0</v>
      </c>
      <c r="L356" s="28">
        <v>0</v>
      </c>
      <c r="M356" s="28">
        <v>0</v>
      </c>
      <c r="N356" s="28">
        <v>1000</v>
      </c>
      <c r="O356" s="376">
        <v>0</v>
      </c>
      <c r="P356" s="28">
        <v>0</v>
      </c>
      <c r="Q356" s="376">
        <v>0</v>
      </c>
      <c r="R356" s="28">
        <v>0</v>
      </c>
      <c r="S356" s="376">
        <v>0</v>
      </c>
      <c r="T356" s="27">
        <v>0</v>
      </c>
      <c r="U356" s="27">
        <v>0</v>
      </c>
      <c r="V356" s="27">
        <v>0</v>
      </c>
      <c r="W356" s="27">
        <v>0</v>
      </c>
      <c r="X356" s="27">
        <v>0</v>
      </c>
    </row>
    <row r="357" spans="2:24" ht="15.6">
      <c r="B357" t="str">
        <f t="shared" si="6"/>
        <v>MI021Food Services</v>
      </c>
      <c r="C357" t="str">
        <f>VLOOKUP(F357,'Sls Rep Matrix'!I$7:N$428,6,FALSE)</f>
        <v>Food Service</v>
      </c>
      <c r="E357" s="11" t="s">
        <v>546</v>
      </c>
      <c r="F357" s="11" t="s">
        <v>1031</v>
      </c>
      <c r="G357" s="11" t="s">
        <v>1032</v>
      </c>
      <c r="H357" s="28">
        <v>0</v>
      </c>
      <c r="I357" s="28">
        <v>0</v>
      </c>
      <c r="J357" s="28">
        <v>0</v>
      </c>
      <c r="K357" s="28">
        <v>0</v>
      </c>
      <c r="L357" s="28">
        <v>0</v>
      </c>
      <c r="M357" s="28">
        <v>0</v>
      </c>
      <c r="N357" s="28">
        <v>3000</v>
      </c>
      <c r="O357" s="376">
        <v>0</v>
      </c>
      <c r="P357" s="28">
        <v>0</v>
      </c>
      <c r="Q357" s="376">
        <v>0</v>
      </c>
      <c r="R357" s="28">
        <v>0</v>
      </c>
      <c r="S357" s="376">
        <v>0</v>
      </c>
      <c r="T357" s="27">
        <v>0</v>
      </c>
      <c r="U357" s="27">
        <v>0</v>
      </c>
      <c r="V357" s="27">
        <v>0</v>
      </c>
      <c r="W357" s="27">
        <v>0</v>
      </c>
      <c r="X357" s="27">
        <v>0</v>
      </c>
    </row>
    <row r="358" spans="2:24" ht="15.6">
      <c r="B358" t="str">
        <f t="shared" si="6"/>
        <v>DO355Food Services</v>
      </c>
      <c r="C358" t="str">
        <f>VLOOKUP(F358,'Sls Rep Matrix'!I$7:N$428,6,FALSE)</f>
        <v>Food Service</v>
      </c>
      <c r="E358" s="11" t="s">
        <v>546</v>
      </c>
      <c r="F358" s="11" t="s">
        <v>1055</v>
      </c>
      <c r="G358" s="11" t="s">
        <v>1056</v>
      </c>
      <c r="H358" s="28">
        <v>4000</v>
      </c>
      <c r="I358" s="28">
        <v>0</v>
      </c>
      <c r="J358" s="28">
        <v>0</v>
      </c>
      <c r="K358" s="28">
        <v>0</v>
      </c>
      <c r="L358" s="28">
        <v>0</v>
      </c>
      <c r="M358" s="28">
        <v>12000</v>
      </c>
      <c r="N358" s="28">
        <v>9000</v>
      </c>
      <c r="O358" s="376">
        <v>1.333333333333</v>
      </c>
      <c r="P358" s="28">
        <v>12000</v>
      </c>
      <c r="Q358" s="376">
        <v>1.333333333333</v>
      </c>
      <c r="R358" s="28">
        <v>12000</v>
      </c>
      <c r="S358" s="376">
        <v>1.333333333333</v>
      </c>
      <c r="T358" s="27">
        <v>0</v>
      </c>
      <c r="U358" s="27">
        <v>0</v>
      </c>
      <c r="V358" s="27">
        <v>0</v>
      </c>
      <c r="W358" s="27">
        <v>0</v>
      </c>
      <c r="X358" s="27">
        <v>0</v>
      </c>
    </row>
    <row r="359" spans="2:24" ht="15.6">
      <c r="B359" t="str">
        <f t="shared" si="6"/>
        <v>GR686Food Services</v>
      </c>
      <c r="C359" t="str">
        <f>VLOOKUP(F359,'Sls Rep Matrix'!I$7:N$428,6,FALSE)</f>
        <v>Food Service</v>
      </c>
      <c r="E359" s="11" t="s">
        <v>546</v>
      </c>
      <c r="F359" s="11" t="s">
        <v>2303</v>
      </c>
      <c r="G359" s="11" t="s">
        <v>2304</v>
      </c>
      <c r="H359" s="28">
        <v>9472</v>
      </c>
      <c r="I359" s="28">
        <v>5488</v>
      </c>
      <c r="J359" s="28">
        <v>0</v>
      </c>
      <c r="K359" s="28">
        <v>0</v>
      </c>
      <c r="L359" s="28">
        <v>0</v>
      </c>
      <c r="M359" s="28">
        <v>47328</v>
      </c>
      <c r="N359" s="28">
        <v>0</v>
      </c>
      <c r="O359" s="376"/>
      <c r="P359" s="28">
        <v>47328</v>
      </c>
      <c r="Q359" s="376"/>
      <c r="R359" s="28">
        <v>52816</v>
      </c>
      <c r="S359" s="376"/>
      <c r="T359" s="27">
        <v>0</v>
      </c>
      <c r="U359" s="27">
        <v>0</v>
      </c>
      <c r="V359" s="27">
        <v>0</v>
      </c>
      <c r="W359" s="27">
        <v>0</v>
      </c>
      <c r="X359" s="27">
        <v>0</v>
      </c>
    </row>
    <row r="360" spans="2:24" ht="15.6">
      <c r="B360" t="str">
        <f t="shared" si="6"/>
        <v>SC015Food Services</v>
      </c>
      <c r="C360" t="str">
        <f>VLOOKUP(F360,'Sls Rep Matrix'!I$7:N$428,6,FALSE)</f>
        <v>Inside Sales</v>
      </c>
      <c r="E360" s="11" t="s">
        <v>546</v>
      </c>
      <c r="F360" s="11" t="s">
        <v>1013</v>
      </c>
      <c r="G360" s="11" t="s">
        <v>1014</v>
      </c>
      <c r="H360" s="28">
        <v>0</v>
      </c>
      <c r="I360" s="28">
        <v>0</v>
      </c>
      <c r="J360" s="28">
        <v>0</v>
      </c>
      <c r="K360" s="28">
        <v>0</v>
      </c>
      <c r="L360" s="28">
        <v>0</v>
      </c>
      <c r="M360" s="28">
        <v>0</v>
      </c>
      <c r="N360" s="28">
        <v>0</v>
      </c>
      <c r="O360" s="376"/>
      <c r="P360" s="28">
        <v>0</v>
      </c>
      <c r="Q360" s="376"/>
      <c r="R360" s="28">
        <v>0</v>
      </c>
      <c r="S360" s="376"/>
      <c r="T360" s="27">
        <v>0</v>
      </c>
      <c r="U360" s="27">
        <v>0</v>
      </c>
      <c r="V360" s="27">
        <v>0</v>
      </c>
      <c r="W360" s="27">
        <v>0</v>
      </c>
      <c r="X360" s="27">
        <v>0</v>
      </c>
    </row>
    <row r="361" spans="2:24" ht="15.6">
      <c r="B361" t="str">
        <f t="shared" si="6"/>
        <v>AM762Food Services</v>
      </c>
      <c r="C361" t="str">
        <f>VLOOKUP(F361,'Sls Rep Matrix'!I$7:N$428,6,FALSE)</f>
        <v>pana.com</v>
      </c>
      <c r="E361" s="11" t="s">
        <v>546</v>
      </c>
      <c r="F361" s="11" t="s">
        <v>1105</v>
      </c>
      <c r="G361" s="11" t="s">
        <v>1106</v>
      </c>
      <c r="H361" s="28">
        <v>0</v>
      </c>
      <c r="I361" s="28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376"/>
      <c r="P361" s="28">
        <v>0</v>
      </c>
      <c r="Q361" s="376"/>
      <c r="R361" s="28">
        <v>0</v>
      </c>
      <c r="S361" s="376"/>
      <c r="T361" s="27">
        <v>0</v>
      </c>
      <c r="U361" s="27">
        <v>0</v>
      </c>
      <c r="V361" s="27">
        <v>0</v>
      </c>
      <c r="W361" s="27">
        <v>0</v>
      </c>
      <c r="X361" s="27">
        <v>0</v>
      </c>
    </row>
    <row r="362" spans="2:24" ht="15.6">
      <c r="B362" t="str">
        <f t="shared" si="6"/>
        <v>PT046Food Services</v>
      </c>
      <c r="C362" t="str">
        <f>VLOOKUP(F362,'Sls Rep Matrix'!I$7:N$428,6,FALSE)</f>
        <v>Food Service</v>
      </c>
      <c r="E362" s="11" t="s">
        <v>546</v>
      </c>
      <c r="F362" s="11" t="s">
        <v>1017</v>
      </c>
      <c r="G362" s="11" t="s">
        <v>1018</v>
      </c>
      <c r="H362" s="28">
        <v>800</v>
      </c>
      <c r="I362" s="28">
        <v>0</v>
      </c>
      <c r="J362" s="28">
        <v>0</v>
      </c>
      <c r="K362" s="28">
        <v>10544</v>
      </c>
      <c r="L362" s="28">
        <v>0</v>
      </c>
      <c r="M362" s="28">
        <v>9696</v>
      </c>
      <c r="N362" s="28">
        <v>30000</v>
      </c>
      <c r="O362" s="376">
        <v>0.32319999999999999</v>
      </c>
      <c r="P362" s="28">
        <v>20240</v>
      </c>
      <c r="Q362" s="376">
        <v>0.67466666666599995</v>
      </c>
      <c r="R362" s="28">
        <v>20240</v>
      </c>
      <c r="S362" s="376">
        <v>0.67466666666599995</v>
      </c>
      <c r="T362" s="27">
        <v>0</v>
      </c>
      <c r="U362" s="27">
        <v>0</v>
      </c>
      <c r="V362" s="27">
        <v>0</v>
      </c>
      <c r="W362" s="27">
        <v>0</v>
      </c>
      <c r="X362" s="27">
        <v>0</v>
      </c>
    </row>
    <row r="363" spans="2:24" ht="15.6">
      <c r="B363" t="str">
        <f t="shared" si="6"/>
        <v>DWAREFood Services</v>
      </c>
      <c r="C363" t="str">
        <f>VLOOKUP(F363,'Sls Rep Matrix'!I$7:N$428,6,FALSE)</f>
        <v>pana.com</v>
      </c>
      <c r="E363" s="11" t="s">
        <v>546</v>
      </c>
      <c r="F363" s="11" t="s">
        <v>561</v>
      </c>
      <c r="G363" s="11" t="s">
        <v>788</v>
      </c>
      <c r="H363" s="28">
        <v>0</v>
      </c>
      <c r="I363" s="28">
        <v>0</v>
      </c>
      <c r="J363" s="28">
        <v>0</v>
      </c>
      <c r="K363" s="28">
        <v>0</v>
      </c>
      <c r="L363" s="28">
        <v>0</v>
      </c>
      <c r="M363" s="28">
        <v>0</v>
      </c>
      <c r="N363" s="28">
        <v>3000</v>
      </c>
      <c r="O363" s="376">
        <v>0</v>
      </c>
      <c r="P363" s="28">
        <v>0</v>
      </c>
      <c r="Q363" s="376">
        <v>0</v>
      </c>
      <c r="R363" s="28">
        <v>0</v>
      </c>
      <c r="S363" s="376">
        <v>0</v>
      </c>
      <c r="T363" s="27">
        <v>0</v>
      </c>
      <c r="U363" s="27">
        <v>0</v>
      </c>
      <c r="V363" s="27">
        <v>0</v>
      </c>
      <c r="W363" s="27">
        <v>0</v>
      </c>
      <c r="X363" s="27">
        <v>0</v>
      </c>
    </row>
    <row r="364" spans="2:24" ht="15.6">
      <c r="B364" t="str">
        <f t="shared" si="6"/>
        <v>MS170Food Services</v>
      </c>
      <c r="C364" t="str">
        <f>VLOOKUP(F364,'Sls Rep Matrix'!I$7:N$428,6,FALSE)</f>
        <v>Food Service</v>
      </c>
      <c r="E364" s="11" t="s">
        <v>546</v>
      </c>
      <c r="F364" s="11" t="s">
        <v>1025</v>
      </c>
      <c r="G364" s="11" t="s">
        <v>1026</v>
      </c>
      <c r="H364" s="28">
        <v>0</v>
      </c>
      <c r="I364" s="28">
        <v>0</v>
      </c>
      <c r="J364" s="28">
        <v>0</v>
      </c>
      <c r="K364" s="28">
        <v>6953.6</v>
      </c>
      <c r="L364" s="28">
        <v>8856</v>
      </c>
      <c r="M364" s="28">
        <v>13878.5</v>
      </c>
      <c r="N364" s="28">
        <v>15000</v>
      </c>
      <c r="O364" s="376">
        <v>0.92523333333299995</v>
      </c>
      <c r="P364" s="28">
        <v>29688.1</v>
      </c>
      <c r="Q364" s="376">
        <v>1.979206666666</v>
      </c>
      <c r="R364" s="28">
        <v>29688.1</v>
      </c>
      <c r="S364" s="376">
        <v>1.979206666666</v>
      </c>
      <c r="T364" s="27">
        <v>0</v>
      </c>
      <c r="U364" s="27">
        <v>0</v>
      </c>
      <c r="V364" s="27">
        <v>0</v>
      </c>
      <c r="W364" s="27">
        <v>0</v>
      </c>
      <c r="X364" s="27">
        <v>0</v>
      </c>
    </row>
    <row r="365" spans="2:24" ht="15.6">
      <c r="B365" t="str">
        <f t="shared" si="6"/>
        <v>LA020Food Services</v>
      </c>
      <c r="C365" t="str">
        <f>VLOOKUP(F365,'Sls Rep Matrix'!I$7:N$428,6,FALSE)</f>
        <v>Inside Sales</v>
      </c>
      <c r="E365" s="11" t="s">
        <v>546</v>
      </c>
      <c r="F365" s="11" t="s">
        <v>722</v>
      </c>
      <c r="G365" s="11" t="s">
        <v>723</v>
      </c>
      <c r="H365" s="28">
        <v>0</v>
      </c>
      <c r="I365" s="28">
        <v>0</v>
      </c>
      <c r="J365" s="28">
        <v>0</v>
      </c>
      <c r="K365" s="28">
        <v>0</v>
      </c>
      <c r="L365" s="28">
        <v>0</v>
      </c>
      <c r="M365" s="28">
        <v>0</v>
      </c>
      <c r="N365" s="28">
        <v>0</v>
      </c>
      <c r="O365" s="376"/>
      <c r="P365" s="28">
        <v>0</v>
      </c>
      <c r="Q365" s="376"/>
      <c r="R365" s="28">
        <v>0</v>
      </c>
      <c r="S365" s="376"/>
      <c r="T365" s="27">
        <v>0</v>
      </c>
      <c r="U365" s="27">
        <v>0</v>
      </c>
      <c r="V365" s="27">
        <v>0</v>
      </c>
      <c r="W365" s="27">
        <v>0</v>
      </c>
      <c r="X365" s="27">
        <v>0</v>
      </c>
    </row>
    <row r="366" spans="2:24" ht="15.6">
      <c r="B366" t="str">
        <f t="shared" si="6"/>
        <v>EM245Food Services</v>
      </c>
      <c r="C366" t="str">
        <f>VLOOKUP(F366,'Sls Rep Matrix'!I$7:N$428,6,FALSE)</f>
        <v>Food Service</v>
      </c>
      <c r="E366" s="11" t="s">
        <v>546</v>
      </c>
      <c r="F366" s="11" t="s">
        <v>1049</v>
      </c>
      <c r="G366" s="11" t="s">
        <v>1050</v>
      </c>
      <c r="H366" s="28">
        <v>0</v>
      </c>
      <c r="I366" s="28">
        <v>0</v>
      </c>
      <c r="J366" s="28">
        <v>0</v>
      </c>
      <c r="K366" s="28">
        <v>0</v>
      </c>
      <c r="L366" s="28">
        <v>0</v>
      </c>
      <c r="M366" s="28">
        <v>0</v>
      </c>
      <c r="N366" s="28">
        <v>20000</v>
      </c>
      <c r="O366" s="376">
        <v>0</v>
      </c>
      <c r="P366" s="28">
        <v>0</v>
      </c>
      <c r="Q366" s="376">
        <v>0</v>
      </c>
      <c r="R366" s="28">
        <v>0</v>
      </c>
      <c r="S366" s="376">
        <v>0</v>
      </c>
      <c r="T366" s="27">
        <v>0</v>
      </c>
      <c r="U366" s="27">
        <v>0</v>
      </c>
      <c r="V366" s="27">
        <v>0</v>
      </c>
      <c r="W366" s="27">
        <v>0</v>
      </c>
      <c r="X366" s="27">
        <v>0</v>
      </c>
    </row>
    <row r="367" spans="2:24" ht="15.6">
      <c r="B367" t="str">
        <f t="shared" si="6"/>
        <v>TE778Food Services</v>
      </c>
      <c r="C367" t="str">
        <f>VLOOKUP(F367,'Sls Rep Matrix'!I$7:N$428,6,FALSE)</f>
        <v>pana.com</v>
      </c>
      <c r="E367" s="11" t="s">
        <v>546</v>
      </c>
      <c r="F367" s="11" t="s">
        <v>1288</v>
      </c>
      <c r="G367" s="11" t="s">
        <v>1289</v>
      </c>
      <c r="H367" s="28">
        <v>0</v>
      </c>
      <c r="I367" s="28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376"/>
      <c r="P367" s="28">
        <v>0</v>
      </c>
      <c r="Q367" s="376"/>
      <c r="R367" s="28">
        <v>0</v>
      </c>
      <c r="S367" s="376"/>
      <c r="T367" s="27">
        <v>0</v>
      </c>
      <c r="U367" s="27">
        <v>0</v>
      </c>
      <c r="V367" s="27">
        <v>0</v>
      </c>
      <c r="W367" s="27">
        <v>0</v>
      </c>
      <c r="X367" s="27">
        <v>0</v>
      </c>
    </row>
    <row r="368" spans="2:24" ht="15.6">
      <c r="B368" t="str">
        <f t="shared" si="6"/>
        <v>TE485Food Services</v>
      </c>
      <c r="C368" t="e">
        <f>VLOOKUP(F368,'Sls Rep Matrix'!I$7:N$428,6,FALSE)</f>
        <v>#N/A</v>
      </c>
      <c r="E368" s="11" t="s">
        <v>546</v>
      </c>
      <c r="F368" s="11" t="s">
        <v>1001</v>
      </c>
      <c r="G368" s="11" t="s">
        <v>1002</v>
      </c>
      <c r="H368" s="28">
        <v>0</v>
      </c>
      <c r="I368" s="28">
        <v>0</v>
      </c>
      <c r="J368" s="28">
        <v>0</v>
      </c>
      <c r="K368" s="28">
        <v>0</v>
      </c>
      <c r="L368" s="28">
        <v>0</v>
      </c>
      <c r="M368" s="28">
        <v>0</v>
      </c>
      <c r="N368" s="28">
        <v>0</v>
      </c>
      <c r="O368" s="376"/>
      <c r="P368" s="28">
        <v>0</v>
      </c>
      <c r="Q368" s="376"/>
      <c r="R368" s="28">
        <v>0</v>
      </c>
      <c r="S368" s="376"/>
      <c r="T368" s="27">
        <v>0</v>
      </c>
      <c r="U368" s="27">
        <v>0</v>
      </c>
      <c r="V368" s="27">
        <v>0</v>
      </c>
      <c r="W368" s="27">
        <v>0</v>
      </c>
      <c r="X368" s="27">
        <v>0</v>
      </c>
    </row>
    <row r="369" spans="2:24" ht="15.6">
      <c r="B369" t="str">
        <f t="shared" si="6"/>
        <v>AU161Food Services</v>
      </c>
      <c r="C369" t="str">
        <f>VLOOKUP(F369,'Sls Rep Matrix'!I$7:N$428,6,FALSE)</f>
        <v>Food Service</v>
      </c>
      <c r="E369" s="11" t="s">
        <v>546</v>
      </c>
      <c r="F369" s="11" t="s">
        <v>1073</v>
      </c>
      <c r="G369" s="11" t="s">
        <v>1074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2000</v>
      </c>
      <c r="O369" s="376">
        <v>0</v>
      </c>
      <c r="P369" s="28">
        <v>0</v>
      </c>
      <c r="Q369" s="376">
        <v>0</v>
      </c>
      <c r="R369" s="28">
        <v>0</v>
      </c>
      <c r="S369" s="376">
        <v>0</v>
      </c>
      <c r="T369" s="29">
        <v>0</v>
      </c>
      <c r="U369" s="29">
        <v>0</v>
      </c>
      <c r="V369" s="27">
        <v>0</v>
      </c>
      <c r="W369" s="27">
        <v>0</v>
      </c>
      <c r="X369" s="27">
        <v>0</v>
      </c>
    </row>
    <row r="370" spans="2:24" ht="15.6">
      <c r="B370" t="str">
        <f t="shared" si="6"/>
        <v>NI030Food Services</v>
      </c>
      <c r="C370" t="str">
        <f>VLOOKUP(F370,'Sls Rep Matrix'!I$7:N$428,6,FALSE)</f>
        <v>Food Service</v>
      </c>
      <c r="E370" s="11" t="s">
        <v>546</v>
      </c>
      <c r="F370" s="11" t="s">
        <v>696</v>
      </c>
      <c r="G370" s="11" t="s">
        <v>697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15000</v>
      </c>
      <c r="O370" s="376">
        <v>0</v>
      </c>
      <c r="P370" s="28">
        <v>0</v>
      </c>
      <c r="Q370" s="376">
        <v>0</v>
      </c>
      <c r="R370" s="28">
        <v>0</v>
      </c>
      <c r="S370" s="376">
        <v>0</v>
      </c>
      <c r="T370" s="27">
        <v>0</v>
      </c>
      <c r="U370" s="27">
        <v>0</v>
      </c>
      <c r="V370" s="27">
        <v>0</v>
      </c>
      <c r="W370" s="27">
        <v>0</v>
      </c>
      <c r="X370" s="27">
        <v>0</v>
      </c>
    </row>
    <row r="371" spans="2:24" ht="15.6">
      <c r="B371" t="str">
        <f t="shared" si="6"/>
        <v>PR140Food Services</v>
      </c>
      <c r="C371" t="str">
        <f>VLOOKUP(F371,'Sls Rep Matrix'!I$7:N$428,6,FALSE)</f>
        <v>Food Service</v>
      </c>
      <c r="E371" s="11" t="s">
        <v>546</v>
      </c>
      <c r="F371" s="11" t="s">
        <v>573</v>
      </c>
      <c r="G371" s="11" t="s">
        <v>675</v>
      </c>
      <c r="H371" s="28">
        <v>31080</v>
      </c>
      <c r="I371" s="28">
        <v>31670</v>
      </c>
      <c r="J371" s="28">
        <v>0</v>
      </c>
      <c r="K371" s="28">
        <v>17640</v>
      </c>
      <c r="L371" s="28">
        <v>1592</v>
      </c>
      <c r="M371" s="28">
        <v>150340</v>
      </c>
      <c r="N371" s="28">
        <v>185000</v>
      </c>
      <c r="O371" s="376">
        <v>0.81264864864800002</v>
      </c>
      <c r="P371" s="28">
        <v>169572</v>
      </c>
      <c r="Q371" s="376">
        <v>0.91660540540500002</v>
      </c>
      <c r="R371" s="28">
        <v>201242</v>
      </c>
      <c r="S371" s="376">
        <v>1.087794594594</v>
      </c>
      <c r="T371" s="27">
        <v>476826</v>
      </c>
      <c r="U371" s="27">
        <v>16228</v>
      </c>
      <c r="V371" s="27">
        <v>0</v>
      </c>
      <c r="W371" s="27">
        <v>0</v>
      </c>
      <c r="X371" s="27">
        <v>0</v>
      </c>
    </row>
    <row r="372" spans="2:24" ht="15.6">
      <c r="B372" t="str">
        <f t="shared" si="6"/>
        <v>SH810Food Services</v>
      </c>
      <c r="C372" t="str">
        <f>VLOOKUP(F372,'Sls Rep Matrix'!I$7:N$428,6,FALSE)</f>
        <v>Food Service</v>
      </c>
      <c r="E372" s="11" t="s">
        <v>546</v>
      </c>
      <c r="F372" s="11" t="s">
        <v>1007</v>
      </c>
      <c r="G372" s="11" t="s">
        <v>1008</v>
      </c>
      <c r="H372" s="28">
        <v>2352</v>
      </c>
      <c r="I372" s="28">
        <v>0</v>
      </c>
      <c r="J372" s="28">
        <v>0</v>
      </c>
      <c r="K372" s="28">
        <v>0</v>
      </c>
      <c r="L372" s="28">
        <v>0</v>
      </c>
      <c r="M372" s="28">
        <v>2700</v>
      </c>
      <c r="N372" s="28">
        <v>5000</v>
      </c>
      <c r="O372" s="376">
        <v>0.54</v>
      </c>
      <c r="P372" s="28">
        <v>2700</v>
      </c>
      <c r="Q372" s="376">
        <v>0.54</v>
      </c>
      <c r="R372" s="28">
        <v>2700</v>
      </c>
      <c r="S372" s="376">
        <v>0.54</v>
      </c>
      <c r="T372" s="27">
        <v>0</v>
      </c>
      <c r="U372" s="27">
        <v>0</v>
      </c>
      <c r="V372" s="27">
        <v>0</v>
      </c>
      <c r="W372" s="27">
        <v>0</v>
      </c>
      <c r="X372" s="27">
        <v>0</v>
      </c>
    </row>
    <row r="373" spans="2:24" ht="15.6">
      <c r="B373" t="str">
        <f t="shared" si="6"/>
        <v>AB045Food Services</v>
      </c>
      <c r="C373" t="str">
        <f>VLOOKUP(F373,'Sls Rep Matrix'!I$7:N$428,6,FALSE)</f>
        <v>Regional</v>
      </c>
      <c r="E373" s="11" t="s">
        <v>546</v>
      </c>
      <c r="F373" s="11" t="s">
        <v>549</v>
      </c>
      <c r="G373" s="11" t="s">
        <v>862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5710</v>
      </c>
      <c r="N373" s="28">
        <v>9000</v>
      </c>
      <c r="O373" s="376">
        <v>0.63444444444400006</v>
      </c>
      <c r="P373" s="28">
        <v>5710</v>
      </c>
      <c r="Q373" s="376">
        <v>0.63444444444400006</v>
      </c>
      <c r="R373" s="28">
        <v>5710</v>
      </c>
      <c r="S373" s="376">
        <v>0.63444444444400006</v>
      </c>
      <c r="T373" s="29">
        <v>0</v>
      </c>
      <c r="U373" s="27">
        <v>0</v>
      </c>
      <c r="V373" s="27">
        <v>0</v>
      </c>
      <c r="W373" s="27">
        <v>0</v>
      </c>
      <c r="X373" s="27">
        <v>0</v>
      </c>
    </row>
    <row r="374" spans="2:24" ht="15.6">
      <c r="B374" t="str">
        <f t="shared" si="6"/>
        <v>IF025Food Services</v>
      </c>
      <c r="C374" t="e">
        <f>VLOOKUP(F374,'Sls Rep Matrix'!I$7:N$428,6,FALSE)</f>
        <v>#N/A</v>
      </c>
      <c r="E374" s="11" t="s">
        <v>546</v>
      </c>
      <c r="F374" s="11" t="s">
        <v>2308</v>
      </c>
      <c r="G374" s="11" t="s">
        <v>2309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376"/>
      <c r="P374" s="28">
        <v>0</v>
      </c>
      <c r="Q374" s="376"/>
      <c r="R374" s="28">
        <v>0</v>
      </c>
      <c r="S374" s="376"/>
      <c r="T374" s="27">
        <v>0</v>
      </c>
      <c r="U374" s="27">
        <v>0</v>
      </c>
      <c r="V374" s="27">
        <v>0</v>
      </c>
      <c r="W374" s="27">
        <v>0</v>
      </c>
      <c r="X374" s="27">
        <v>0</v>
      </c>
    </row>
    <row r="375" spans="2:24" ht="15.6">
      <c r="B375" t="str">
        <f t="shared" si="6"/>
        <v>SP578Food Services</v>
      </c>
      <c r="C375" t="str">
        <f>VLOOKUP(F375,'Sls Rep Matrix'!I$7:N$428,6,FALSE)</f>
        <v>Food Service</v>
      </c>
      <c r="E375" s="11" t="s">
        <v>546</v>
      </c>
      <c r="F375" s="11" t="s">
        <v>1005</v>
      </c>
      <c r="G375" s="11" t="s">
        <v>1006</v>
      </c>
      <c r="H375" s="28">
        <v>3360</v>
      </c>
      <c r="I375" s="28">
        <v>0</v>
      </c>
      <c r="J375" s="28">
        <v>0</v>
      </c>
      <c r="K375" s="28">
        <v>0</v>
      </c>
      <c r="L375" s="28">
        <v>0</v>
      </c>
      <c r="M375" s="28">
        <v>6848</v>
      </c>
      <c r="N375" s="28">
        <v>10000</v>
      </c>
      <c r="O375" s="376">
        <v>0.68479999999999996</v>
      </c>
      <c r="P375" s="28">
        <v>6848</v>
      </c>
      <c r="Q375" s="376">
        <v>0.68479999999999996</v>
      </c>
      <c r="R375" s="28">
        <v>6848</v>
      </c>
      <c r="S375" s="376">
        <v>0.68479999999999996</v>
      </c>
      <c r="T375" s="27">
        <v>0</v>
      </c>
      <c r="U375" s="27">
        <v>0</v>
      </c>
      <c r="V375" s="27">
        <v>0</v>
      </c>
      <c r="W375" s="27">
        <v>0</v>
      </c>
      <c r="X375" s="27">
        <v>0</v>
      </c>
    </row>
    <row r="376" spans="2:24" ht="15.6">
      <c r="B376" t="str">
        <f t="shared" si="6"/>
        <v>FI415Food Services</v>
      </c>
      <c r="C376" t="str">
        <f>VLOOKUP(F376,'Sls Rep Matrix'!I$7:N$428,6,FALSE)</f>
        <v>Food Service</v>
      </c>
      <c r="E376" s="11" t="s">
        <v>546</v>
      </c>
      <c r="F376" s="11" t="s">
        <v>1045</v>
      </c>
      <c r="G376" s="11" t="s">
        <v>1046</v>
      </c>
      <c r="H376" s="28">
        <v>0</v>
      </c>
      <c r="I376" s="28">
        <v>62926.32</v>
      </c>
      <c r="J376" s="28">
        <v>0</v>
      </c>
      <c r="K376" s="28">
        <v>0</v>
      </c>
      <c r="L376" s="28">
        <v>22596.799999999999</v>
      </c>
      <c r="M376" s="28">
        <v>5056</v>
      </c>
      <c r="N376" s="28">
        <v>60000</v>
      </c>
      <c r="O376" s="376">
        <v>8.4266666665999995E-2</v>
      </c>
      <c r="P376" s="28">
        <v>27652.799999999999</v>
      </c>
      <c r="Q376" s="376">
        <v>0.46088000000000001</v>
      </c>
      <c r="R376" s="28">
        <v>90579.12</v>
      </c>
      <c r="S376" s="376">
        <v>1.509652</v>
      </c>
      <c r="T376" s="27">
        <v>0</v>
      </c>
      <c r="U376" s="27">
        <v>1376</v>
      </c>
      <c r="V376" s="27">
        <v>0</v>
      </c>
      <c r="W376" s="27">
        <v>0</v>
      </c>
      <c r="X376" s="27">
        <v>0</v>
      </c>
    </row>
    <row r="377" spans="2:24" ht="15.6">
      <c r="B377" t="str">
        <f t="shared" si="6"/>
        <v>SPSTRFood Services</v>
      </c>
      <c r="C377" t="str">
        <f>VLOOKUP(F377,'Sls Rep Matrix'!I$7:N$428,6,FALSE)</f>
        <v>pana.com</v>
      </c>
      <c r="E377" s="11" t="s">
        <v>546</v>
      </c>
      <c r="F377" s="11" t="s">
        <v>644</v>
      </c>
      <c r="G377" s="11" t="s">
        <v>645</v>
      </c>
      <c r="H377" s="28">
        <v>0</v>
      </c>
      <c r="I377" s="28">
        <v>0</v>
      </c>
      <c r="J377" s="28">
        <v>0</v>
      </c>
      <c r="K377" s="28">
        <v>0</v>
      </c>
      <c r="L377" s="28">
        <v>0</v>
      </c>
      <c r="M377" s="28">
        <v>0</v>
      </c>
      <c r="N377" s="28">
        <v>0</v>
      </c>
      <c r="O377" s="376"/>
      <c r="P377" s="28">
        <v>0</v>
      </c>
      <c r="Q377" s="376"/>
      <c r="R377" s="28">
        <v>0</v>
      </c>
      <c r="S377" s="376"/>
      <c r="T377" s="27">
        <v>0</v>
      </c>
      <c r="U377" s="27">
        <v>0</v>
      </c>
      <c r="V377" s="27">
        <v>0</v>
      </c>
      <c r="W377" s="27">
        <v>0</v>
      </c>
      <c r="X377" s="27">
        <v>0</v>
      </c>
    </row>
    <row r="378" spans="2:24" ht="15.6">
      <c r="B378" t="str">
        <f t="shared" si="6"/>
        <v>AM760Food Services</v>
      </c>
      <c r="C378" t="str">
        <f>VLOOKUP(F378,'Sls Rep Matrix'!I$7:N$428,6,FALSE)</f>
        <v>Amazon</v>
      </c>
      <c r="E378" s="11" t="s">
        <v>546</v>
      </c>
      <c r="F378" s="11" t="s">
        <v>551</v>
      </c>
      <c r="G378" s="11" t="s">
        <v>850</v>
      </c>
      <c r="H378" s="28">
        <v>37853</v>
      </c>
      <c r="I378" s="28">
        <v>0</v>
      </c>
      <c r="J378" s="28">
        <v>0</v>
      </c>
      <c r="K378" s="28">
        <v>21527</v>
      </c>
      <c r="L378" s="28">
        <v>0</v>
      </c>
      <c r="M378" s="28">
        <v>75048</v>
      </c>
      <c r="N378" s="28">
        <v>129000</v>
      </c>
      <c r="O378" s="376">
        <v>0.58176744185999996</v>
      </c>
      <c r="P378" s="28">
        <v>96575</v>
      </c>
      <c r="Q378" s="376">
        <v>0.74864341085200004</v>
      </c>
      <c r="R378" s="28">
        <v>96575</v>
      </c>
      <c r="S378" s="376">
        <v>0.74864341085200004</v>
      </c>
      <c r="T378" s="29">
        <v>0</v>
      </c>
      <c r="U378" s="27">
        <v>0</v>
      </c>
      <c r="V378" s="27">
        <v>0</v>
      </c>
      <c r="W378" s="27">
        <v>0</v>
      </c>
      <c r="X378" s="27">
        <v>0</v>
      </c>
    </row>
    <row r="379" spans="2:24" ht="15.6">
      <c r="B379" t="str">
        <f t="shared" si="6"/>
        <v>SP579Food Services</v>
      </c>
      <c r="C379" t="str">
        <f>VLOOKUP(F379,'Sls Rep Matrix'!I$7:N$428,6,FALSE)</f>
        <v>Food Service</v>
      </c>
      <c r="E379" s="11" t="s">
        <v>546</v>
      </c>
      <c r="F379" s="11" t="s">
        <v>963</v>
      </c>
      <c r="G379" s="11" t="s">
        <v>964</v>
      </c>
      <c r="H379" s="28">
        <v>331598</v>
      </c>
      <c r="I379" s="28">
        <v>9640</v>
      </c>
      <c r="J379" s="28">
        <v>0</v>
      </c>
      <c r="K379" s="28">
        <v>163641.20000000001</v>
      </c>
      <c r="L379" s="28">
        <v>23680</v>
      </c>
      <c r="M379" s="28">
        <v>40108.800000000003</v>
      </c>
      <c r="N379" s="28">
        <v>173000</v>
      </c>
      <c r="O379" s="376">
        <v>0.231842774566</v>
      </c>
      <c r="P379" s="28">
        <v>227430</v>
      </c>
      <c r="Q379" s="376">
        <v>1.314624277456</v>
      </c>
      <c r="R379" s="28">
        <v>237070</v>
      </c>
      <c r="S379" s="376">
        <v>1.3703468208089999</v>
      </c>
      <c r="T379" s="27">
        <v>313008</v>
      </c>
      <c r="U379" s="27">
        <v>10592</v>
      </c>
      <c r="V379" s="27">
        <v>0</v>
      </c>
      <c r="W379" s="27">
        <v>0</v>
      </c>
      <c r="X379" s="27">
        <v>0</v>
      </c>
    </row>
    <row r="380" spans="2:24" ht="15.6">
      <c r="B380" t="str">
        <f t="shared" si="6"/>
        <v>KA365Food Services</v>
      </c>
      <c r="C380" t="str">
        <f>VLOOKUP(F380,'Sls Rep Matrix'!I$7:N$428,6,FALSE)</f>
        <v>Food Service</v>
      </c>
      <c r="E380" s="11" t="s">
        <v>546</v>
      </c>
      <c r="F380" s="11" t="s">
        <v>1037</v>
      </c>
      <c r="G380" s="11" t="s">
        <v>1038</v>
      </c>
      <c r="H380" s="28">
        <v>33390</v>
      </c>
      <c r="I380" s="28">
        <v>8232</v>
      </c>
      <c r="J380" s="28">
        <v>0</v>
      </c>
      <c r="K380" s="28">
        <v>0</v>
      </c>
      <c r="L380" s="28">
        <v>6204</v>
      </c>
      <c r="M380" s="28">
        <v>89181.4</v>
      </c>
      <c r="N380" s="28">
        <v>71000</v>
      </c>
      <c r="O380" s="376">
        <v>1.256076056338</v>
      </c>
      <c r="P380" s="28">
        <v>95385.4</v>
      </c>
      <c r="Q380" s="376">
        <v>1.343456338028</v>
      </c>
      <c r="R380" s="28">
        <v>103617.4</v>
      </c>
      <c r="S380" s="376">
        <v>1.4594</v>
      </c>
      <c r="T380" s="27">
        <v>0</v>
      </c>
      <c r="U380" s="27">
        <v>0</v>
      </c>
      <c r="V380" s="27">
        <v>0</v>
      </c>
      <c r="W380" s="27">
        <v>0</v>
      </c>
      <c r="X380" s="27">
        <v>0</v>
      </c>
    </row>
    <row r="381" spans="2:24" ht="15.6">
      <c r="B381" t="str">
        <f t="shared" si="6"/>
        <v>HI560Food Services</v>
      </c>
      <c r="C381" t="str">
        <f>VLOOKUP(F381,'Sls Rep Matrix'!I$7:N$428,6,FALSE)</f>
        <v>Food Service</v>
      </c>
      <c r="E381" s="11" t="s">
        <v>546</v>
      </c>
      <c r="F381" s="11" t="s">
        <v>1041</v>
      </c>
      <c r="G381" s="11" t="s">
        <v>1042</v>
      </c>
      <c r="H381" s="28">
        <v>3936</v>
      </c>
      <c r="I381" s="28">
        <v>0</v>
      </c>
      <c r="J381" s="28">
        <v>0</v>
      </c>
      <c r="K381" s="28">
        <v>0</v>
      </c>
      <c r="L381" s="28">
        <v>0</v>
      </c>
      <c r="M381" s="28">
        <v>17436</v>
      </c>
      <c r="N381" s="28">
        <v>22000</v>
      </c>
      <c r="O381" s="376">
        <v>0.79254545454500003</v>
      </c>
      <c r="P381" s="28">
        <v>17436</v>
      </c>
      <c r="Q381" s="376">
        <v>0.79254545454500003</v>
      </c>
      <c r="R381" s="28">
        <v>17436</v>
      </c>
      <c r="S381" s="376">
        <v>0.79254545454500003</v>
      </c>
      <c r="T381" s="27">
        <v>0</v>
      </c>
      <c r="U381" s="27">
        <v>0</v>
      </c>
      <c r="V381" s="27">
        <v>0</v>
      </c>
      <c r="W381" s="27">
        <v>0</v>
      </c>
      <c r="X381" s="27">
        <v>0</v>
      </c>
    </row>
    <row r="382" spans="2:24" ht="15.6">
      <c r="B382" t="str">
        <f t="shared" si="6"/>
        <v>EM095Food Services</v>
      </c>
      <c r="C382" t="str">
        <f>VLOOKUP(F382,'Sls Rep Matrix'!I$7:N$428,6,FALSE)</f>
        <v>Food Service</v>
      </c>
      <c r="E382" s="11" t="s">
        <v>546</v>
      </c>
      <c r="F382" s="11" t="s">
        <v>782</v>
      </c>
      <c r="G382" s="11" t="s">
        <v>783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2000</v>
      </c>
      <c r="O382" s="376">
        <v>0</v>
      </c>
      <c r="P382" s="28">
        <v>0</v>
      </c>
      <c r="Q382" s="376">
        <v>0</v>
      </c>
      <c r="R382" s="28">
        <v>0</v>
      </c>
      <c r="S382" s="376">
        <v>0</v>
      </c>
      <c r="T382" s="29">
        <v>0</v>
      </c>
      <c r="U382" s="29">
        <v>0</v>
      </c>
      <c r="V382" s="27">
        <v>0</v>
      </c>
      <c r="W382" s="27">
        <v>0</v>
      </c>
      <c r="X382" s="27">
        <v>0</v>
      </c>
    </row>
    <row r="383" spans="2:24" ht="15.6">
      <c r="B383" t="str">
        <f t="shared" si="6"/>
        <v>SC078Food Services</v>
      </c>
      <c r="C383" t="str">
        <f>VLOOKUP(F383,'Sls Rep Matrix'!I$7:N$428,6,FALSE)</f>
        <v>National</v>
      </c>
      <c r="E383" s="11" t="s">
        <v>546</v>
      </c>
      <c r="F383" s="11" t="s">
        <v>578</v>
      </c>
      <c r="G383" s="11" t="s">
        <v>656</v>
      </c>
      <c r="H383" s="28">
        <v>0</v>
      </c>
      <c r="I383" s="28">
        <v>0</v>
      </c>
      <c r="J383" s="28">
        <v>0</v>
      </c>
      <c r="K383" s="28">
        <v>11904</v>
      </c>
      <c r="L383" s="28">
        <v>0</v>
      </c>
      <c r="M383" s="28">
        <v>5332</v>
      </c>
      <c r="N383" s="28">
        <v>11000</v>
      </c>
      <c r="O383" s="376">
        <v>0.484727272727</v>
      </c>
      <c r="P383" s="28">
        <v>17236</v>
      </c>
      <c r="Q383" s="376">
        <v>1.566909090909</v>
      </c>
      <c r="R383" s="28">
        <v>17236</v>
      </c>
      <c r="S383" s="376">
        <v>1.566909090909</v>
      </c>
      <c r="T383" s="27">
        <v>0</v>
      </c>
      <c r="U383" s="27">
        <v>0</v>
      </c>
      <c r="V383" s="27">
        <v>0</v>
      </c>
      <c r="W383" s="27">
        <v>0</v>
      </c>
      <c r="X383" s="27">
        <v>0</v>
      </c>
    </row>
    <row r="384" spans="2:24" ht="15.6">
      <c r="B384" t="str">
        <f t="shared" si="6"/>
        <v>AK050Food Services</v>
      </c>
      <c r="C384" t="str">
        <f>VLOOKUP(F384,'Sls Rep Matrix'!I$7:N$428,6,FALSE)</f>
        <v>Regional</v>
      </c>
      <c r="E384" s="11" t="s">
        <v>546</v>
      </c>
      <c r="F384" s="11" t="s">
        <v>851</v>
      </c>
      <c r="G384" s="11" t="s">
        <v>852</v>
      </c>
      <c r="H384" s="28">
        <v>580</v>
      </c>
      <c r="I384" s="28">
        <v>0</v>
      </c>
      <c r="J384" s="28">
        <v>0</v>
      </c>
      <c r="K384" s="28">
        <v>0</v>
      </c>
      <c r="L384" s="28">
        <v>0</v>
      </c>
      <c r="M384" s="28">
        <v>0</v>
      </c>
      <c r="N384" s="28">
        <v>0</v>
      </c>
      <c r="O384" s="376"/>
      <c r="P384" s="28">
        <v>0</v>
      </c>
      <c r="Q384" s="376"/>
      <c r="R384" s="28">
        <v>0</v>
      </c>
      <c r="S384" s="376"/>
      <c r="T384" s="27">
        <v>0</v>
      </c>
      <c r="U384" s="27">
        <v>0</v>
      </c>
      <c r="V384" s="27">
        <v>0</v>
      </c>
      <c r="W384" s="27">
        <v>0</v>
      </c>
      <c r="X384" s="27">
        <v>0</v>
      </c>
    </row>
    <row r="385" spans="2:24" ht="15.6">
      <c r="B385" t="str">
        <f t="shared" si="6"/>
        <v>AK050Health Care</v>
      </c>
      <c r="C385" t="str">
        <f>VLOOKUP(F385,'Sls Rep Matrix'!I$7:N$428,6,FALSE)</f>
        <v>Regional</v>
      </c>
      <c r="E385" s="11" t="s">
        <v>543</v>
      </c>
      <c r="F385" s="11" t="s">
        <v>851</v>
      </c>
      <c r="G385" s="11" t="s">
        <v>852</v>
      </c>
      <c r="H385" s="28">
        <v>0</v>
      </c>
      <c r="I385" s="28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1000</v>
      </c>
      <c r="O385" s="376">
        <v>0</v>
      </c>
      <c r="P385" s="28">
        <v>0</v>
      </c>
      <c r="Q385" s="376">
        <v>0</v>
      </c>
      <c r="R385" s="28">
        <v>0</v>
      </c>
      <c r="S385" s="376">
        <v>0</v>
      </c>
      <c r="T385" s="27">
        <v>0</v>
      </c>
      <c r="U385" s="27">
        <v>0</v>
      </c>
      <c r="V385" s="27">
        <v>0</v>
      </c>
      <c r="W385" s="27">
        <v>0</v>
      </c>
      <c r="X385" s="27">
        <v>0</v>
      </c>
    </row>
    <row r="386" spans="2:24" ht="15.6">
      <c r="B386" t="str">
        <f t="shared" si="6"/>
        <v>CI225Health Care</v>
      </c>
      <c r="C386" t="e">
        <f>VLOOKUP(F386,'Sls Rep Matrix'!I$7:N$428,6,FALSE)</f>
        <v>#N/A</v>
      </c>
      <c r="E386" s="11" t="s">
        <v>543</v>
      </c>
      <c r="F386" s="11" t="s">
        <v>2359</v>
      </c>
      <c r="G386" s="11" t="s">
        <v>2360</v>
      </c>
      <c r="H386" s="28">
        <v>0</v>
      </c>
      <c r="I386" s="28">
        <v>0</v>
      </c>
      <c r="J386" s="28">
        <v>0</v>
      </c>
      <c r="K386" s="28">
        <v>0</v>
      </c>
      <c r="L386" s="28">
        <v>0</v>
      </c>
      <c r="M386" s="28">
        <v>0</v>
      </c>
      <c r="N386" s="28">
        <v>0</v>
      </c>
      <c r="O386" s="376"/>
      <c r="P386" s="28">
        <v>0</v>
      </c>
      <c r="Q386" s="376"/>
      <c r="R386" s="28">
        <v>0</v>
      </c>
      <c r="S386" s="376"/>
      <c r="T386" s="27">
        <v>0</v>
      </c>
      <c r="U386" s="27">
        <v>0</v>
      </c>
      <c r="V386" s="27">
        <v>0</v>
      </c>
      <c r="W386" s="27">
        <v>0</v>
      </c>
      <c r="X386" s="27">
        <v>0</v>
      </c>
    </row>
    <row r="387" spans="2:24" ht="15.6">
      <c r="B387" t="str">
        <f t="shared" si="6"/>
        <v>SC078Health Care</v>
      </c>
      <c r="C387" t="str">
        <f>VLOOKUP(F387,'Sls Rep Matrix'!I$7:N$428,6,FALSE)</f>
        <v>National</v>
      </c>
      <c r="E387" s="11" t="s">
        <v>543</v>
      </c>
      <c r="F387" s="11" t="s">
        <v>578</v>
      </c>
      <c r="G387" s="11" t="s">
        <v>656</v>
      </c>
      <c r="H387" s="28">
        <v>0</v>
      </c>
      <c r="I387" s="28">
        <v>0</v>
      </c>
      <c r="J387" s="28">
        <v>0</v>
      </c>
      <c r="K387" s="28">
        <v>0</v>
      </c>
      <c r="L387" s="28">
        <v>0</v>
      </c>
      <c r="M387" s="28">
        <v>0</v>
      </c>
      <c r="N387" s="28">
        <v>0</v>
      </c>
      <c r="O387" s="376"/>
      <c r="P387" s="28">
        <v>0</v>
      </c>
      <c r="Q387" s="376"/>
      <c r="R387" s="28">
        <v>0</v>
      </c>
      <c r="S387" s="376"/>
      <c r="T387" s="27">
        <v>0</v>
      </c>
      <c r="U387" s="27">
        <v>0</v>
      </c>
      <c r="V387" s="27">
        <v>0</v>
      </c>
      <c r="W387" s="27">
        <v>0</v>
      </c>
      <c r="X387" s="27">
        <v>0</v>
      </c>
    </row>
    <row r="388" spans="2:24" ht="15.6">
      <c r="B388" t="str">
        <f t="shared" si="6"/>
        <v>WA010Health Care</v>
      </c>
      <c r="C388" t="str">
        <f>VLOOKUP(F388,'Sls Rep Matrix'!I$7:N$428,6,FALSE)</f>
        <v>National</v>
      </c>
      <c r="E388" s="11" t="s">
        <v>543</v>
      </c>
      <c r="F388" s="11" t="s">
        <v>584</v>
      </c>
      <c r="G388" s="11" t="s">
        <v>585</v>
      </c>
      <c r="H388" s="28">
        <v>0</v>
      </c>
      <c r="I388" s="28">
        <v>0</v>
      </c>
      <c r="J388" s="28">
        <v>0</v>
      </c>
      <c r="K388" s="28">
        <v>0</v>
      </c>
      <c r="L388" s="28">
        <v>937.5</v>
      </c>
      <c r="M388" s="28">
        <v>1312.5</v>
      </c>
      <c r="N388" s="28">
        <v>0</v>
      </c>
      <c r="O388" s="376"/>
      <c r="P388" s="28">
        <v>2250</v>
      </c>
      <c r="Q388" s="376"/>
      <c r="R388" s="28">
        <v>2250</v>
      </c>
      <c r="S388" s="376"/>
      <c r="T388" s="27">
        <v>0</v>
      </c>
      <c r="U388" s="27">
        <v>0</v>
      </c>
      <c r="V388" s="27">
        <v>0</v>
      </c>
      <c r="W388" s="27">
        <v>0</v>
      </c>
      <c r="X388" s="27">
        <v>0</v>
      </c>
    </row>
    <row r="389" spans="2:24" ht="15.6">
      <c r="B389" t="str">
        <f t="shared" si="6"/>
        <v>TE165Health Care</v>
      </c>
      <c r="C389" t="str">
        <f>VLOOKUP(F389,'Sls Rep Matrix'!I$7:N$428,6,FALSE)</f>
        <v>National</v>
      </c>
      <c r="E389" s="11" t="s">
        <v>543</v>
      </c>
      <c r="F389" s="11" t="s">
        <v>581</v>
      </c>
      <c r="G389" s="11" t="s">
        <v>641</v>
      </c>
      <c r="H389" s="28">
        <v>0</v>
      </c>
      <c r="I389" s="28">
        <v>0</v>
      </c>
      <c r="J389" s="28">
        <v>0</v>
      </c>
      <c r="K389" s="28">
        <v>0</v>
      </c>
      <c r="L389" s="28">
        <v>750</v>
      </c>
      <c r="M389" s="28">
        <v>0</v>
      </c>
      <c r="N389" s="28">
        <v>0</v>
      </c>
      <c r="O389" s="376"/>
      <c r="P389" s="28">
        <v>750</v>
      </c>
      <c r="Q389" s="376"/>
      <c r="R389" s="28">
        <v>750</v>
      </c>
      <c r="S389" s="376"/>
      <c r="T389" s="27">
        <v>0</v>
      </c>
      <c r="U389" s="27">
        <v>0</v>
      </c>
      <c r="V389" s="27">
        <v>0</v>
      </c>
      <c r="W389" s="27">
        <v>0</v>
      </c>
      <c r="X389" s="27">
        <v>0</v>
      </c>
    </row>
    <row r="390" spans="2:24" ht="15.6">
      <c r="B390" t="str">
        <f t="shared" si="6"/>
        <v>CI776Health Care</v>
      </c>
      <c r="C390" t="str">
        <f>VLOOKUP(F390,'Sls Rep Matrix'!I$7:N$428,6,FALSE)</f>
        <v>Regional</v>
      </c>
      <c r="E390" s="11" t="s">
        <v>543</v>
      </c>
      <c r="F390" s="11" t="s">
        <v>1181</v>
      </c>
      <c r="G390" s="11" t="s">
        <v>1182</v>
      </c>
      <c r="H390" s="28">
        <v>0</v>
      </c>
      <c r="I390" s="28">
        <v>0</v>
      </c>
      <c r="J390" s="28">
        <v>0</v>
      </c>
      <c r="K390" s="28">
        <v>0</v>
      </c>
      <c r="L390" s="28">
        <v>0</v>
      </c>
      <c r="M390" s="28">
        <v>-737.5</v>
      </c>
      <c r="N390" s="28">
        <v>0</v>
      </c>
      <c r="O390" s="376"/>
      <c r="P390" s="28">
        <v>-737.5</v>
      </c>
      <c r="Q390" s="376"/>
      <c r="R390" s="28">
        <v>-737.5</v>
      </c>
      <c r="S390" s="376"/>
      <c r="T390" s="27">
        <v>0</v>
      </c>
      <c r="U390" s="27">
        <v>0</v>
      </c>
      <c r="V390" s="27">
        <v>0</v>
      </c>
      <c r="W390" s="27">
        <v>0</v>
      </c>
      <c r="X390" s="27">
        <v>0</v>
      </c>
    </row>
    <row r="391" spans="2:24" ht="15.6">
      <c r="B391" t="str">
        <f t="shared" si="6"/>
        <v>ACSLSHealth Care</v>
      </c>
      <c r="C391" t="str">
        <f>VLOOKUP(F391,'Sls Rep Matrix'!I$7:N$428,6,FALSE)</f>
        <v>pana.com</v>
      </c>
      <c r="E391" s="11" t="s">
        <v>543</v>
      </c>
      <c r="F391" s="11" t="s">
        <v>1173</v>
      </c>
      <c r="G391" s="11" t="s">
        <v>1174</v>
      </c>
      <c r="H391" s="28">
        <v>0</v>
      </c>
      <c r="I391" s="28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376"/>
      <c r="P391" s="28">
        <v>0</v>
      </c>
      <c r="Q391" s="376"/>
      <c r="R391" s="28">
        <v>0</v>
      </c>
      <c r="S391" s="376"/>
      <c r="T391" s="27">
        <v>0</v>
      </c>
      <c r="U391" s="27">
        <v>0</v>
      </c>
      <c r="V391" s="27">
        <v>0</v>
      </c>
      <c r="W391" s="27">
        <v>0</v>
      </c>
      <c r="X391" s="27">
        <v>0</v>
      </c>
    </row>
    <row r="392" spans="2:24" ht="15.6">
      <c r="B392" t="str">
        <f t="shared" si="6"/>
        <v>SC015Health Care</v>
      </c>
      <c r="C392" t="str">
        <f>VLOOKUP(F392,'Sls Rep Matrix'!I$7:N$428,6,FALSE)</f>
        <v>Inside Sales</v>
      </c>
      <c r="E392" s="11" t="s">
        <v>543</v>
      </c>
      <c r="F392" s="11" t="s">
        <v>1013</v>
      </c>
      <c r="G392" s="11" t="s">
        <v>1014</v>
      </c>
      <c r="H392" s="28">
        <v>0</v>
      </c>
      <c r="I392" s="28">
        <v>0</v>
      </c>
      <c r="J392" s="28">
        <v>0</v>
      </c>
      <c r="K392" s="28">
        <v>0</v>
      </c>
      <c r="L392" s="28">
        <v>0</v>
      </c>
      <c r="M392" s="28">
        <v>0</v>
      </c>
      <c r="N392" s="28">
        <v>0</v>
      </c>
      <c r="O392" s="376"/>
      <c r="P392" s="28">
        <v>0</v>
      </c>
      <c r="Q392" s="376"/>
      <c r="R392" s="28">
        <v>0</v>
      </c>
      <c r="S392" s="376"/>
      <c r="T392" s="27">
        <v>0</v>
      </c>
      <c r="U392" s="27">
        <v>0</v>
      </c>
      <c r="V392" s="27">
        <v>0</v>
      </c>
      <c r="W392" s="27">
        <v>0</v>
      </c>
      <c r="X392" s="27">
        <v>0</v>
      </c>
    </row>
    <row r="393" spans="2:24" ht="15.6">
      <c r="B393" t="str">
        <f t="shared" si="6"/>
        <v>EN171Health Care</v>
      </c>
      <c r="C393" t="str">
        <f>VLOOKUP(F393,'Sls Rep Matrix'!I$7:N$428,6,FALSE)</f>
        <v>Inside Sales</v>
      </c>
      <c r="E393" s="11" t="s">
        <v>543</v>
      </c>
      <c r="F393" s="11" t="s">
        <v>780</v>
      </c>
      <c r="G393" s="11" t="s">
        <v>781</v>
      </c>
      <c r="H393" s="28">
        <v>0</v>
      </c>
      <c r="I393" s="28">
        <v>0</v>
      </c>
      <c r="J393" s="28">
        <v>0</v>
      </c>
      <c r="K393" s="28">
        <v>0</v>
      </c>
      <c r="L393" s="28">
        <v>0</v>
      </c>
      <c r="M393" s="28">
        <v>85</v>
      </c>
      <c r="N393" s="28">
        <v>0</v>
      </c>
      <c r="O393" s="376"/>
      <c r="P393" s="28">
        <v>85</v>
      </c>
      <c r="Q393" s="376"/>
      <c r="R393" s="28">
        <v>85</v>
      </c>
      <c r="S393" s="376"/>
      <c r="T393" s="27">
        <v>0</v>
      </c>
      <c r="U393" s="27">
        <v>37.5</v>
      </c>
      <c r="V393" s="27">
        <v>0</v>
      </c>
      <c r="W393" s="27">
        <v>0</v>
      </c>
      <c r="X393" s="27">
        <v>0</v>
      </c>
    </row>
    <row r="394" spans="2:24" ht="15.6">
      <c r="B394" t="str">
        <f t="shared" si="6"/>
        <v>SE040Health Care</v>
      </c>
      <c r="C394" t="e">
        <f>VLOOKUP(F394,'Sls Rep Matrix'!I$7:N$428,6,FALSE)</f>
        <v>#N/A</v>
      </c>
      <c r="E394" s="11" t="s">
        <v>543</v>
      </c>
      <c r="F394" s="11" t="s">
        <v>652</v>
      </c>
      <c r="G394" s="11" t="s">
        <v>653</v>
      </c>
      <c r="H394" s="28">
        <v>0</v>
      </c>
      <c r="I394" s="28">
        <v>0</v>
      </c>
      <c r="J394" s="28">
        <v>0</v>
      </c>
      <c r="K394" s="28">
        <v>0</v>
      </c>
      <c r="L394" s="28">
        <v>0</v>
      </c>
      <c r="M394" s="28">
        <v>0</v>
      </c>
      <c r="N394" s="28">
        <v>0</v>
      </c>
      <c r="O394" s="376"/>
      <c r="P394" s="28">
        <v>0</v>
      </c>
      <c r="Q394" s="376"/>
      <c r="R394" s="28">
        <v>0</v>
      </c>
      <c r="S394" s="376"/>
      <c r="T394" s="27">
        <v>0</v>
      </c>
      <c r="U394" s="27">
        <v>0</v>
      </c>
      <c r="V394" s="27">
        <v>0</v>
      </c>
      <c r="W394" s="27">
        <v>0</v>
      </c>
      <c r="X394" s="27">
        <v>0</v>
      </c>
    </row>
    <row r="395" spans="2:24" ht="15.6">
      <c r="B395" t="str">
        <f t="shared" si="6"/>
        <v>FI432Health Care</v>
      </c>
      <c r="C395" t="str">
        <f>VLOOKUP(F395,'Sls Rep Matrix'!I$7:N$428,6,FALSE)</f>
        <v>Regional</v>
      </c>
      <c r="E395" s="11" t="s">
        <v>543</v>
      </c>
      <c r="F395" s="11" t="s">
        <v>1126</v>
      </c>
      <c r="G395" s="11" t="s">
        <v>1127</v>
      </c>
      <c r="H395" s="28">
        <v>0</v>
      </c>
      <c r="I395" s="28">
        <v>0</v>
      </c>
      <c r="J395" s="28">
        <v>0</v>
      </c>
      <c r="K395" s="28">
        <v>0</v>
      </c>
      <c r="L395" s="28">
        <v>0</v>
      </c>
      <c r="M395" s="28">
        <v>177030</v>
      </c>
      <c r="N395" s="28">
        <v>452000</v>
      </c>
      <c r="O395" s="376">
        <v>0.391659292035</v>
      </c>
      <c r="P395" s="28">
        <v>177030</v>
      </c>
      <c r="Q395" s="376">
        <v>0.391659292035</v>
      </c>
      <c r="R395" s="28">
        <v>177030</v>
      </c>
      <c r="S395" s="376">
        <v>0.391659292035</v>
      </c>
      <c r="T395" s="27">
        <v>0</v>
      </c>
      <c r="U395" s="27">
        <v>0</v>
      </c>
      <c r="V395" s="27">
        <v>0</v>
      </c>
      <c r="W395" s="27">
        <v>0</v>
      </c>
      <c r="X395" s="27">
        <v>0</v>
      </c>
    </row>
    <row r="396" spans="2:24" ht="15.6">
      <c r="B396" t="str">
        <f t="shared" si="6"/>
        <v>CE946Health Care</v>
      </c>
      <c r="C396" t="str">
        <f>VLOOKUP(F396,'Sls Rep Matrix'!I$7:N$428,6,FALSE)</f>
        <v>Inside Sales</v>
      </c>
      <c r="E396" s="11" t="s">
        <v>543</v>
      </c>
      <c r="F396" s="11" t="s">
        <v>805</v>
      </c>
      <c r="G396" s="11" t="s">
        <v>806</v>
      </c>
      <c r="H396" s="28">
        <v>0</v>
      </c>
      <c r="I396" s="28">
        <v>0</v>
      </c>
      <c r="J396" s="28">
        <v>0</v>
      </c>
      <c r="K396" s="28">
        <v>0</v>
      </c>
      <c r="L396" s="28">
        <v>0</v>
      </c>
      <c r="M396" s="28">
        <v>0</v>
      </c>
      <c r="N396" s="28">
        <v>0</v>
      </c>
      <c r="O396" s="376"/>
      <c r="P396" s="28">
        <v>0</v>
      </c>
      <c r="Q396" s="376"/>
      <c r="R396" s="28">
        <v>0</v>
      </c>
      <c r="S396" s="376"/>
      <c r="T396" s="27">
        <v>0</v>
      </c>
      <c r="U396" s="27">
        <v>0</v>
      </c>
      <c r="V396" s="27">
        <v>0</v>
      </c>
      <c r="W396" s="27">
        <v>0</v>
      </c>
      <c r="X396" s="27">
        <v>0</v>
      </c>
    </row>
    <row r="397" spans="2:24" ht="15.6">
      <c r="B397" t="str">
        <f t="shared" si="6"/>
        <v>EL225Health Care</v>
      </c>
      <c r="C397" t="str">
        <f>VLOOKUP(F397,'Sls Rep Matrix'!I$7:N$428,6,FALSE)</f>
        <v>Inside Sales</v>
      </c>
      <c r="E397" s="11" t="s">
        <v>543</v>
      </c>
      <c r="F397" s="11" t="s">
        <v>786</v>
      </c>
      <c r="G397" s="11" t="s">
        <v>787</v>
      </c>
      <c r="H397" s="28">
        <v>0</v>
      </c>
      <c r="I397" s="28">
        <v>0</v>
      </c>
      <c r="J397" s="28">
        <v>0</v>
      </c>
      <c r="K397" s="28">
        <v>0</v>
      </c>
      <c r="L397" s="28">
        <v>0</v>
      </c>
      <c r="M397" s="28">
        <v>0</v>
      </c>
      <c r="N397" s="28">
        <v>0</v>
      </c>
      <c r="O397" s="376"/>
      <c r="P397" s="28">
        <v>0</v>
      </c>
      <c r="Q397" s="376"/>
      <c r="R397" s="28">
        <v>0</v>
      </c>
      <c r="S397" s="376"/>
      <c r="T397" s="27">
        <v>0</v>
      </c>
      <c r="U397" s="27">
        <v>0</v>
      </c>
      <c r="V397" s="27">
        <v>0</v>
      </c>
      <c r="W397" s="27">
        <v>0</v>
      </c>
      <c r="X397" s="27">
        <v>0</v>
      </c>
    </row>
    <row r="398" spans="2:24" ht="15.6">
      <c r="B398" t="str">
        <f t="shared" si="6"/>
        <v>ZA116Health Care</v>
      </c>
      <c r="C398" t="str">
        <f>VLOOKUP(F398,'Sls Rep Matrix'!I$7:N$428,6,FALSE)</f>
        <v>Inside Sales</v>
      </c>
      <c r="E398" s="11" t="s">
        <v>543</v>
      </c>
      <c r="F398" s="11" t="s">
        <v>618</v>
      </c>
      <c r="G398" s="11" t="s">
        <v>619</v>
      </c>
      <c r="H398" s="28">
        <v>0</v>
      </c>
      <c r="I398" s="28">
        <v>0</v>
      </c>
      <c r="J398" s="28">
        <v>0</v>
      </c>
      <c r="K398" s="28">
        <v>0</v>
      </c>
      <c r="L398" s="28">
        <v>0</v>
      </c>
      <c r="M398" s="28">
        <v>0</v>
      </c>
      <c r="N398" s="28">
        <v>0</v>
      </c>
      <c r="O398" s="376"/>
      <c r="P398" s="28">
        <v>0</v>
      </c>
      <c r="Q398" s="376"/>
      <c r="R398" s="28">
        <v>0</v>
      </c>
      <c r="S398" s="376"/>
      <c r="T398" s="27">
        <v>0</v>
      </c>
      <c r="U398" s="27">
        <v>0</v>
      </c>
      <c r="V398" s="27">
        <v>0</v>
      </c>
      <c r="W398" s="27">
        <v>0</v>
      </c>
      <c r="X398" s="27">
        <v>0</v>
      </c>
    </row>
    <row r="399" spans="2:24" ht="15.6">
      <c r="B399" t="str">
        <f t="shared" si="6"/>
        <v>DH030Health Care</v>
      </c>
      <c r="C399" t="str">
        <f>VLOOKUP(F399,'Sls Rep Matrix'!I$7:N$428,6,FALSE)</f>
        <v>Inside Sales</v>
      </c>
      <c r="E399" s="11" t="s">
        <v>543</v>
      </c>
      <c r="F399" s="11" t="s">
        <v>560</v>
      </c>
      <c r="G399" s="11" t="s">
        <v>795</v>
      </c>
      <c r="H399" s="28">
        <v>0</v>
      </c>
      <c r="I399" s="28">
        <v>8062.5</v>
      </c>
      <c r="J399" s="28">
        <v>0</v>
      </c>
      <c r="K399" s="28">
        <v>1018.2</v>
      </c>
      <c r="L399" s="28">
        <v>1018.2</v>
      </c>
      <c r="M399" s="28">
        <v>2375.8000000000002</v>
      </c>
      <c r="N399" s="28">
        <v>4000</v>
      </c>
      <c r="O399" s="376">
        <v>0.59394999999999998</v>
      </c>
      <c r="P399" s="28">
        <v>4412.2</v>
      </c>
      <c r="Q399" s="376">
        <v>1.1030500000000001</v>
      </c>
      <c r="R399" s="28">
        <v>12474.7</v>
      </c>
      <c r="S399" s="376">
        <v>3.1186750000000001</v>
      </c>
      <c r="T399" s="27">
        <v>0</v>
      </c>
      <c r="U399" s="27">
        <v>0</v>
      </c>
      <c r="V399" s="27">
        <v>0</v>
      </c>
      <c r="W399" s="27">
        <v>0</v>
      </c>
      <c r="X399" s="27">
        <v>0</v>
      </c>
    </row>
    <row r="400" spans="2:24" ht="15.6">
      <c r="B400" t="str">
        <f t="shared" si="6"/>
        <v>AM760Health Care</v>
      </c>
      <c r="C400" t="str">
        <f>VLOOKUP(F400,'Sls Rep Matrix'!I$7:N$428,6,FALSE)</f>
        <v>Amazon</v>
      </c>
      <c r="E400" s="11" t="s">
        <v>543</v>
      </c>
      <c r="F400" s="11" t="s">
        <v>551</v>
      </c>
      <c r="G400" s="11" t="s">
        <v>850</v>
      </c>
      <c r="H400" s="28">
        <v>1200</v>
      </c>
      <c r="I400" s="28">
        <v>0</v>
      </c>
      <c r="J400" s="28">
        <v>0</v>
      </c>
      <c r="K400" s="28">
        <v>340</v>
      </c>
      <c r="L400" s="28">
        <v>0</v>
      </c>
      <c r="M400" s="28">
        <v>340</v>
      </c>
      <c r="N400" s="28">
        <v>37000</v>
      </c>
      <c r="O400" s="376">
        <v>9.1891891890000001E-3</v>
      </c>
      <c r="P400" s="28">
        <v>680</v>
      </c>
      <c r="Q400" s="376">
        <v>1.8378378378E-2</v>
      </c>
      <c r="R400" s="28">
        <v>680</v>
      </c>
      <c r="S400" s="376">
        <v>1.8378378378E-2</v>
      </c>
      <c r="T400" s="27">
        <v>0</v>
      </c>
      <c r="U400" s="27">
        <v>0</v>
      </c>
      <c r="V400" s="27">
        <v>0</v>
      </c>
      <c r="W400" s="27">
        <v>0</v>
      </c>
      <c r="X400" s="27">
        <v>0</v>
      </c>
    </row>
    <row r="401" spans="2:24" ht="15.6">
      <c r="B401" t="str">
        <f t="shared" si="6"/>
        <v>PE265Health Care</v>
      </c>
      <c r="C401" t="str">
        <f>VLOOKUP(F401,'Sls Rep Matrix'!I$7:N$428,6,FALSE)</f>
        <v>Inside Sales</v>
      </c>
      <c r="E401" s="11" t="s">
        <v>543</v>
      </c>
      <c r="F401" s="11" t="s">
        <v>682</v>
      </c>
      <c r="G401" s="11" t="s">
        <v>683</v>
      </c>
      <c r="H401" s="28">
        <v>0</v>
      </c>
      <c r="I401" s="28">
        <v>0</v>
      </c>
      <c r="J401" s="28">
        <v>0</v>
      </c>
      <c r="K401" s="28">
        <v>0</v>
      </c>
      <c r="L401" s="28">
        <v>0</v>
      </c>
      <c r="M401" s="28">
        <v>0</v>
      </c>
      <c r="N401" s="28">
        <v>1000</v>
      </c>
      <c r="O401" s="376">
        <v>0</v>
      </c>
      <c r="P401" s="28">
        <v>0</v>
      </c>
      <c r="Q401" s="376">
        <v>0</v>
      </c>
      <c r="R401" s="28">
        <v>0</v>
      </c>
      <c r="S401" s="376">
        <v>0</v>
      </c>
      <c r="T401" s="27">
        <v>0</v>
      </c>
      <c r="U401" s="27">
        <v>0</v>
      </c>
      <c r="V401" s="27">
        <v>0</v>
      </c>
      <c r="W401" s="27">
        <v>0</v>
      </c>
      <c r="X401" s="27">
        <v>0</v>
      </c>
    </row>
    <row r="402" spans="2:24" ht="15.6">
      <c r="B402" t="str">
        <f t="shared" si="6"/>
        <v>DWAREHealth Care</v>
      </c>
      <c r="C402" t="str">
        <f>VLOOKUP(F402,'Sls Rep Matrix'!I$7:N$428,6,FALSE)</f>
        <v>pana.com</v>
      </c>
      <c r="E402" s="11" t="s">
        <v>543</v>
      </c>
      <c r="F402" s="11" t="s">
        <v>561</v>
      </c>
      <c r="G402" s="11" t="s">
        <v>788</v>
      </c>
      <c r="H402" s="28">
        <v>0</v>
      </c>
      <c r="I402" s="28">
        <v>37.9</v>
      </c>
      <c r="J402" s="28">
        <v>0</v>
      </c>
      <c r="K402" s="28">
        <v>49.99</v>
      </c>
      <c r="L402" s="28">
        <v>0</v>
      </c>
      <c r="M402" s="28">
        <v>132.97</v>
      </c>
      <c r="N402" s="28">
        <v>1000</v>
      </c>
      <c r="O402" s="376">
        <v>0.13297</v>
      </c>
      <c r="P402" s="28">
        <v>182.96</v>
      </c>
      <c r="Q402" s="376">
        <v>0.18296000000000001</v>
      </c>
      <c r="R402" s="28">
        <v>220.86</v>
      </c>
      <c r="S402" s="376">
        <v>0.22086</v>
      </c>
      <c r="T402" s="27">
        <v>0</v>
      </c>
      <c r="U402" s="27">
        <v>0</v>
      </c>
      <c r="V402" s="27">
        <v>0</v>
      </c>
      <c r="W402" s="27">
        <v>0</v>
      </c>
      <c r="X402" s="27">
        <v>0</v>
      </c>
    </row>
    <row r="403" spans="2:24" ht="15.6">
      <c r="B403" t="str">
        <f t="shared" si="6"/>
        <v>CA080Health Care</v>
      </c>
      <c r="C403" t="str">
        <f>VLOOKUP(F403,'Sls Rep Matrix'!I$7:N$428,6,FALSE)</f>
        <v>Inside Sales</v>
      </c>
      <c r="E403" s="11" t="s">
        <v>543</v>
      </c>
      <c r="F403" s="11" t="s">
        <v>817</v>
      </c>
      <c r="G403" s="11" t="s">
        <v>818</v>
      </c>
      <c r="H403" s="28">
        <v>0</v>
      </c>
      <c r="I403" s="28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376"/>
      <c r="P403" s="28">
        <v>0</v>
      </c>
      <c r="Q403" s="376"/>
      <c r="R403" s="28">
        <v>0</v>
      </c>
      <c r="S403" s="376"/>
      <c r="T403" s="27">
        <v>0</v>
      </c>
      <c r="U403" s="27">
        <v>0</v>
      </c>
      <c r="V403" s="27">
        <v>0</v>
      </c>
      <c r="W403" s="27">
        <v>0</v>
      </c>
      <c r="X403" s="27">
        <v>0</v>
      </c>
    </row>
    <row r="404" spans="2:24" ht="15.6">
      <c r="B404" t="str">
        <f t="shared" si="6"/>
        <v>FO080Health Care</v>
      </c>
      <c r="C404" t="str">
        <f>VLOOKUP(F404,'Sls Rep Matrix'!I$7:N$428,6,FALSE)</f>
        <v>Regional</v>
      </c>
      <c r="E404" s="11" t="s">
        <v>543</v>
      </c>
      <c r="F404" s="11" t="s">
        <v>564</v>
      </c>
      <c r="G404" s="11" t="s">
        <v>565</v>
      </c>
      <c r="H404" s="28">
        <v>0</v>
      </c>
      <c r="I404" s="28">
        <v>0</v>
      </c>
      <c r="J404" s="28">
        <v>0</v>
      </c>
      <c r="K404" s="28">
        <v>0</v>
      </c>
      <c r="L404" s="28">
        <v>0</v>
      </c>
      <c r="M404" s="28">
        <v>0</v>
      </c>
      <c r="N404" s="28">
        <v>0</v>
      </c>
      <c r="O404" s="376"/>
      <c r="P404" s="28">
        <v>0</v>
      </c>
      <c r="Q404" s="376"/>
      <c r="R404" s="28">
        <v>0</v>
      </c>
      <c r="S404" s="376"/>
      <c r="T404" s="27">
        <v>0</v>
      </c>
      <c r="U404" s="27">
        <v>0</v>
      </c>
      <c r="V404" s="27">
        <v>0</v>
      </c>
      <c r="W404" s="27">
        <v>0</v>
      </c>
      <c r="X404" s="27">
        <v>0</v>
      </c>
    </row>
    <row r="405" spans="2:24" ht="15.6">
      <c r="B405" t="str">
        <f t="shared" si="6"/>
        <v>HA215Health Care</v>
      </c>
      <c r="C405" t="str">
        <f>VLOOKUP(F405,'Sls Rep Matrix'!I$7:N$428,6,FALSE)</f>
        <v>Inside Sales</v>
      </c>
      <c r="E405" s="11" t="s">
        <v>543</v>
      </c>
      <c r="F405" s="11" t="s">
        <v>759</v>
      </c>
      <c r="G405" s="11" t="s">
        <v>760</v>
      </c>
      <c r="H405" s="28">
        <v>0</v>
      </c>
      <c r="I405" s="28">
        <v>0</v>
      </c>
      <c r="J405" s="28">
        <v>0</v>
      </c>
      <c r="K405" s="28">
        <v>0</v>
      </c>
      <c r="L405" s="28">
        <v>0</v>
      </c>
      <c r="M405" s="28">
        <v>0</v>
      </c>
      <c r="N405" s="28">
        <v>0</v>
      </c>
      <c r="O405" s="376"/>
      <c r="P405" s="28">
        <v>0</v>
      </c>
      <c r="Q405" s="376"/>
      <c r="R405" s="28">
        <v>0</v>
      </c>
      <c r="S405" s="376"/>
      <c r="T405" s="27">
        <v>0</v>
      </c>
      <c r="U405" s="27">
        <v>0</v>
      </c>
      <c r="V405" s="27">
        <v>0</v>
      </c>
      <c r="W405" s="27">
        <v>0</v>
      </c>
      <c r="X405" s="27">
        <v>0</v>
      </c>
    </row>
    <row r="406" spans="2:24" ht="15.6">
      <c r="B406" t="str">
        <f t="shared" si="6"/>
        <v>#Health Care</v>
      </c>
      <c r="C406" t="e">
        <f>VLOOKUP(F406,'Sls Rep Matrix'!I$7:N$428,6,FALSE)</f>
        <v>#N/A</v>
      </c>
      <c r="E406" s="11" t="s">
        <v>543</v>
      </c>
      <c r="F406" s="11" t="s">
        <v>1075</v>
      </c>
      <c r="G406" s="11" t="s">
        <v>2400</v>
      </c>
      <c r="H406" s="28">
        <v>0</v>
      </c>
      <c r="I406" s="28">
        <v>0</v>
      </c>
      <c r="J406" s="28">
        <v>0</v>
      </c>
      <c r="K406" s="28">
        <v>0</v>
      </c>
      <c r="L406" s="28">
        <v>0</v>
      </c>
      <c r="M406" s="28">
        <v>0</v>
      </c>
      <c r="N406" s="28">
        <v>0</v>
      </c>
      <c r="O406" s="376"/>
      <c r="P406" s="28">
        <v>0</v>
      </c>
      <c r="Q406" s="376"/>
      <c r="R406" s="28">
        <v>0</v>
      </c>
      <c r="S406" s="376"/>
      <c r="T406" s="27">
        <v>0</v>
      </c>
      <c r="U406" s="27">
        <v>0</v>
      </c>
      <c r="V406" s="27">
        <v>0</v>
      </c>
      <c r="W406" s="27">
        <v>0</v>
      </c>
      <c r="X406" s="27">
        <v>0</v>
      </c>
    </row>
    <row r="407" spans="2:24" ht="15.6">
      <c r="B407" t="str">
        <f t="shared" ref="B407:B470" si="7">CONCATENATE(F407,E407)</f>
        <v>CHNADVHealth Care</v>
      </c>
      <c r="C407" t="str">
        <f>VLOOKUP(F407,'Sls Rep Matrix'!I$7:N$428,6,FALSE)</f>
        <v>pana.com</v>
      </c>
      <c r="E407" s="11" t="s">
        <v>543</v>
      </c>
      <c r="F407" s="11" t="s">
        <v>1079</v>
      </c>
      <c r="G407" s="11" t="s">
        <v>1080</v>
      </c>
      <c r="H407" s="28">
        <v>0</v>
      </c>
      <c r="I407" s="28">
        <v>0</v>
      </c>
      <c r="J407" s="28">
        <v>0</v>
      </c>
      <c r="K407" s="28">
        <v>0</v>
      </c>
      <c r="L407" s="28">
        <v>0</v>
      </c>
      <c r="M407" s="28">
        <v>0</v>
      </c>
      <c r="N407" s="28">
        <v>0</v>
      </c>
      <c r="O407" s="376"/>
      <c r="P407" s="28">
        <v>0</v>
      </c>
      <c r="Q407" s="376"/>
      <c r="R407" s="28">
        <v>0</v>
      </c>
      <c r="S407" s="376"/>
      <c r="T407" s="27">
        <v>0</v>
      </c>
      <c r="U407" s="27">
        <v>0</v>
      </c>
      <c r="V407" s="27">
        <v>0</v>
      </c>
      <c r="W407" s="27">
        <v>0</v>
      </c>
      <c r="X407" s="27">
        <v>0</v>
      </c>
    </row>
    <row r="408" spans="2:24" ht="15.6">
      <c r="B408" t="str">
        <f t="shared" si="7"/>
        <v>AM762Health Care</v>
      </c>
      <c r="C408" t="str">
        <f>VLOOKUP(F408,'Sls Rep Matrix'!I$7:N$428,6,FALSE)</f>
        <v>pana.com</v>
      </c>
      <c r="E408" s="11" t="s">
        <v>543</v>
      </c>
      <c r="F408" s="11" t="s">
        <v>1105</v>
      </c>
      <c r="G408" s="11" t="s">
        <v>1106</v>
      </c>
      <c r="H408" s="28">
        <v>0</v>
      </c>
      <c r="I408" s="28">
        <v>0</v>
      </c>
      <c r="J408" s="28">
        <v>0</v>
      </c>
      <c r="K408" s="28">
        <v>559.84</v>
      </c>
      <c r="L408" s="28">
        <v>0</v>
      </c>
      <c r="M408" s="28">
        <v>-8041.18</v>
      </c>
      <c r="N408" s="28">
        <v>0</v>
      </c>
      <c r="O408" s="376"/>
      <c r="P408" s="28">
        <v>-7481.34</v>
      </c>
      <c r="Q408" s="376"/>
      <c r="R408" s="28">
        <v>-7481.34</v>
      </c>
      <c r="S408" s="376"/>
      <c r="T408" s="27">
        <v>0</v>
      </c>
      <c r="U408" s="27">
        <v>0</v>
      </c>
      <c r="V408" s="27">
        <v>0</v>
      </c>
      <c r="W408" s="27">
        <v>0</v>
      </c>
      <c r="X408" s="27">
        <v>0</v>
      </c>
    </row>
    <row r="409" spans="2:24" ht="15.6">
      <c r="B409" t="str">
        <f t="shared" si="7"/>
        <v>AM760Home Network Systems</v>
      </c>
      <c r="C409" t="str">
        <f>VLOOKUP(F409,'Sls Rep Matrix'!I$7:N$428,6,FALSE)</f>
        <v>Amazon</v>
      </c>
      <c r="E409" s="11" t="s">
        <v>960</v>
      </c>
      <c r="F409" s="11" t="s">
        <v>551</v>
      </c>
      <c r="G409" s="11" t="s">
        <v>850</v>
      </c>
      <c r="H409" s="28">
        <v>0</v>
      </c>
      <c r="I409" s="28">
        <v>0</v>
      </c>
      <c r="J409" s="28">
        <v>0</v>
      </c>
      <c r="K409" s="28">
        <v>23752.080000000002</v>
      </c>
      <c r="L409" s="28">
        <v>0</v>
      </c>
      <c r="M409" s="28">
        <v>2879.04</v>
      </c>
      <c r="N409" s="28">
        <v>914000</v>
      </c>
      <c r="O409" s="376">
        <v>3.149934354E-3</v>
      </c>
      <c r="P409" s="28">
        <v>26631.119999999999</v>
      </c>
      <c r="Q409" s="376">
        <v>2.9136892777999999E-2</v>
      </c>
      <c r="R409" s="28">
        <v>26631.119999999999</v>
      </c>
      <c r="S409" s="376">
        <v>2.9136892777999999E-2</v>
      </c>
      <c r="T409" s="27">
        <v>0</v>
      </c>
      <c r="U409" s="27">
        <v>0</v>
      </c>
      <c r="V409" s="27">
        <v>0</v>
      </c>
      <c r="W409" s="27">
        <v>0</v>
      </c>
      <c r="X409" s="27">
        <v>0</v>
      </c>
    </row>
    <row r="410" spans="2:24" ht="15.6">
      <c r="B410" t="str">
        <f t="shared" si="7"/>
        <v>GO642Home Network Systems</v>
      </c>
      <c r="C410" t="str">
        <f>VLOOKUP(F410,'Sls Rep Matrix'!I$7:N$428,6,FALSE)</f>
        <v>National</v>
      </c>
      <c r="E410" s="11" t="s">
        <v>960</v>
      </c>
      <c r="F410" s="11" t="s">
        <v>567</v>
      </c>
      <c r="G410" s="11" t="s">
        <v>568</v>
      </c>
      <c r="H410" s="28">
        <v>1278.72</v>
      </c>
      <c r="I410" s="28">
        <v>0</v>
      </c>
      <c r="J410" s="28">
        <v>0</v>
      </c>
      <c r="K410" s="28">
        <v>0</v>
      </c>
      <c r="L410" s="28">
        <v>0</v>
      </c>
      <c r="M410" s="28">
        <v>0</v>
      </c>
      <c r="N410" s="28">
        <v>0</v>
      </c>
      <c r="O410" s="376"/>
      <c r="P410" s="28">
        <v>0</v>
      </c>
      <c r="Q410" s="376"/>
      <c r="R410" s="28">
        <v>0</v>
      </c>
      <c r="S410" s="376"/>
      <c r="T410" s="27">
        <v>0</v>
      </c>
      <c r="U410" s="27">
        <v>0</v>
      </c>
      <c r="V410" s="27">
        <v>0</v>
      </c>
      <c r="W410" s="27">
        <v>0</v>
      </c>
      <c r="X410" s="27">
        <v>0</v>
      </c>
    </row>
    <row r="411" spans="2:24" ht="15.6">
      <c r="B411" t="str">
        <f t="shared" si="7"/>
        <v>D0577Home Network Systems</v>
      </c>
      <c r="C411" t="str">
        <f>VLOOKUP(F411,'Sls Rep Matrix'!I$7:N$428,6,FALSE)</f>
        <v>Photo Specialty</v>
      </c>
      <c r="E411" s="11" t="s">
        <v>960</v>
      </c>
      <c r="F411" s="11" t="s">
        <v>559</v>
      </c>
      <c r="G411" s="11" t="s">
        <v>802</v>
      </c>
      <c r="H411" s="28">
        <v>0</v>
      </c>
      <c r="I411" s="28">
        <v>0</v>
      </c>
      <c r="J411" s="28">
        <v>0</v>
      </c>
      <c r="K411" s="28">
        <v>0</v>
      </c>
      <c r="L411" s="28">
        <v>0</v>
      </c>
      <c r="M411" s="28">
        <v>0</v>
      </c>
      <c r="N411" s="28">
        <v>0</v>
      </c>
      <c r="O411" s="376"/>
      <c r="P411" s="28">
        <v>0</v>
      </c>
      <c r="Q411" s="376"/>
      <c r="R411" s="28">
        <v>0</v>
      </c>
      <c r="S411" s="376"/>
      <c r="T411" s="27">
        <v>0</v>
      </c>
      <c r="U411" s="27">
        <v>0</v>
      </c>
      <c r="V411" s="27">
        <v>0</v>
      </c>
      <c r="W411" s="27">
        <v>0</v>
      </c>
      <c r="X411" s="27">
        <v>0</v>
      </c>
    </row>
    <row r="412" spans="2:24" ht="15.6">
      <c r="B412" t="str">
        <f t="shared" si="7"/>
        <v>DWAREHome Network Systems</v>
      </c>
      <c r="C412" t="str">
        <f>VLOOKUP(F412,'Sls Rep Matrix'!I$7:N$428,6,FALSE)</f>
        <v>pana.com</v>
      </c>
      <c r="E412" s="11" t="s">
        <v>960</v>
      </c>
      <c r="F412" s="11" t="s">
        <v>561</v>
      </c>
      <c r="G412" s="11" t="s">
        <v>788</v>
      </c>
      <c r="H412" s="28">
        <v>0</v>
      </c>
      <c r="I412" s="28">
        <v>0</v>
      </c>
      <c r="J412" s="28">
        <v>0</v>
      </c>
      <c r="K412" s="28">
        <v>0</v>
      </c>
      <c r="L412" s="28">
        <v>0</v>
      </c>
      <c r="M412" s="28">
        <v>284.89999999999998</v>
      </c>
      <c r="N412" s="28">
        <v>4000</v>
      </c>
      <c r="O412" s="376">
        <v>7.1224999999999997E-2</v>
      </c>
      <c r="P412" s="28">
        <v>284.89999999999998</v>
      </c>
      <c r="Q412" s="376">
        <v>7.1224999999999997E-2</v>
      </c>
      <c r="R412" s="28">
        <v>284.89999999999998</v>
      </c>
      <c r="S412" s="376">
        <v>7.1224999999999997E-2</v>
      </c>
      <c r="T412" s="27">
        <v>0</v>
      </c>
      <c r="U412" s="27">
        <v>0</v>
      </c>
      <c r="V412" s="27">
        <v>0</v>
      </c>
      <c r="W412" s="27">
        <v>0</v>
      </c>
      <c r="X412" s="27">
        <v>0</v>
      </c>
    </row>
    <row r="413" spans="2:24" ht="15.6">
      <c r="B413" t="str">
        <f t="shared" si="7"/>
        <v>FR195Home Network Systems</v>
      </c>
      <c r="C413" t="str">
        <f>VLOOKUP(F413,'Sls Rep Matrix'!I$7:N$428,6,FALSE)</f>
        <v>Regional</v>
      </c>
      <c r="E413" s="11" t="s">
        <v>960</v>
      </c>
      <c r="F413" s="11" t="s">
        <v>566</v>
      </c>
      <c r="G413" s="11" t="s">
        <v>771</v>
      </c>
      <c r="H413" s="28">
        <v>0</v>
      </c>
      <c r="I413" s="28">
        <v>0</v>
      </c>
      <c r="J413" s="28">
        <v>0</v>
      </c>
      <c r="K413" s="28">
        <v>0</v>
      </c>
      <c r="L413" s="28">
        <v>0</v>
      </c>
      <c r="M413" s="28">
        <v>422.35</v>
      </c>
      <c r="N413" s="28">
        <v>4000</v>
      </c>
      <c r="O413" s="376">
        <v>0.1055875</v>
      </c>
      <c r="P413" s="28">
        <v>422.35</v>
      </c>
      <c r="Q413" s="376">
        <v>0.1055875</v>
      </c>
      <c r="R413" s="28">
        <v>422.35</v>
      </c>
      <c r="S413" s="376">
        <v>0.1055875</v>
      </c>
      <c r="T413" s="27">
        <v>0</v>
      </c>
      <c r="U413" s="27">
        <v>0</v>
      </c>
      <c r="V413" s="27">
        <v>0</v>
      </c>
      <c r="W413" s="27">
        <v>0</v>
      </c>
      <c r="X413" s="27">
        <v>0</v>
      </c>
    </row>
    <row r="414" spans="2:24" ht="15.6">
      <c r="B414" t="str">
        <f t="shared" si="7"/>
        <v>TA001Home Network Systems</v>
      </c>
      <c r="C414" t="str">
        <f>VLOOKUP(F414,'Sls Rep Matrix'!I$7:N$428,6,FALSE)</f>
        <v>National</v>
      </c>
      <c r="E414" s="11" t="s">
        <v>960</v>
      </c>
      <c r="F414" s="11" t="s">
        <v>580</v>
      </c>
      <c r="G414" s="11" t="s">
        <v>642</v>
      </c>
      <c r="H414" s="28">
        <v>0</v>
      </c>
      <c r="I414" s="28">
        <v>0</v>
      </c>
      <c r="J414" s="28">
        <v>0</v>
      </c>
      <c r="K414" s="28">
        <v>9950.94</v>
      </c>
      <c r="L414" s="28">
        <v>11042.58</v>
      </c>
      <c r="M414" s="28">
        <v>0</v>
      </c>
      <c r="N414" s="28">
        <v>0</v>
      </c>
      <c r="O414" s="376"/>
      <c r="P414" s="28">
        <v>20993.52</v>
      </c>
      <c r="Q414" s="376"/>
      <c r="R414" s="28">
        <v>20993.52</v>
      </c>
      <c r="S414" s="376"/>
      <c r="T414" s="27">
        <v>0</v>
      </c>
      <c r="U414" s="27">
        <v>0</v>
      </c>
      <c r="V414" s="27">
        <v>0</v>
      </c>
      <c r="W414" s="27">
        <v>0</v>
      </c>
      <c r="X414" s="27">
        <v>0</v>
      </c>
    </row>
    <row r="415" spans="2:24" ht="15.6">
      <c r="B415" t="str">
        <f t="shared" si="7"/>
        <v>AB235Home Network Systems</v>
      </c>
      <c r="C415" t="str">
        <f>VLOOKUP(F415,'Sls Rep Matrix'!I$7:N$428,6,FALSE)</f>
        <v>Regional</v>
      </c>
      <c r="E415" s="11" t="s">
        <v>960</v>
      </c>
      <c r="F415" s="11" t="s">
        <v>860</v>
      </c>
      <c r="G415" s="11" t="s">
        <v>861</v>
      </c>
      <c r="H415" s="28">
        <v>0</v>
      </c>
      <c r="I415" s="28">
        <v>0</v>
      </c>
      <c r="J415" s="28">
        <v>0</v>
      </c>
      <c r="K415" s="28">
        <v>0</v>
      </c>
      <c r="L415" s="28">
        <v>0</v>
      </c>
      <c r="M415" s="28">
        <v>0</v>
      </c>
      <c r="N415" s="28">
        <v>4000</v>
      </c>
      <c r="O415" s="376">
        <v>0</v>
      </c>
      <c r="P415" s="28">
        <v>0</v>
      </c>
      <c r="Q415" s="376">
        <v>0</v>
      </c>
      <c r="R415" s="28">
        <v>0</v>
      </c>
      <c r="S415" s="376">
        <v>0</v>
      </c>
      <c r="T415" s="27">
        <v>0</v>
      </c>
      <c r="U415" s="27">
        <v>0</v>
      </c>
      <c r="V415" s="27">
        <v>0</v>
      </c>
      <c r="W415" s="27">
        <v>0</v>
      </c>
      <c r="X415" s="27">
        <v>0</v>
      </c>
    </row>
    <row r="416" spans="2:24" ht="15.6">
      <c r="B416" t="str">
        <f t="shared" si="7"/>
        <v>BH085Home Network Systems</v>
      </c>
      <c r="C416" t="str">
        <f>VLOOKUP(F416,'Sls Rep Matrix'!I$7:N$428,6,FALSE)</f>
        <v>Photo Specialty</v>
      </c>
      <c r="E416" s="11" t="s">
        <v>960</v>
      </c>
      <c r="F416" s="11" t="s">
        <v>556</v>
      </c>
      <c r="G416" s="11" t="s">
        <v>835</v>
      </c>
      <c r="H416" s="28">
        <v>0</v>
      </c>
      <c r="I416" s="28">
        <v>0</v>
      </c>
      <c r="J416" s="28">
        <v>0</v>
      </c>
      <c r="K416" s="28">
        <v>0</v>
      </c>
      <c r="L416" s="28">
        <v>0</v>
      </c>
      <c r="M416" s="28">
        <v>0</v>
      </c>
      <c r="N416" s="28">
        <v>0</v>
      </c>
      <c r="O416" s="376"/>
      <c r="P416" s="28">
        <v>0</v>
      </c>
      <c r="Q416" s="376"/>
      <c r="R416" s="28">
        <v>0</v>
      </c>
      <c r="S416" s="376"/>
      <c r="T416" s="27">
        <v>0</v>
      </c>
      <c r="U416" s="27">
        <v>0</v>
      </c>
      <c r="V416" s="27">
        <v>0</v>
      </c>
      <c r="W416" s="27">
        <v>0</v>
      </c>
      <c r="X416" s="27">
        <v>0</v>
      </c>
    </row>
    <row r="417" spans="2:24" ht="15.6">
      <c r="B417" t="str">
        <f t="shared" si="7"/>
        <v>PC001Home Network Systems</v>
      </c>
      <c r="C417" t="str">
        <f>VLOOKUP(F417,'Sls Rep Matrix'!I$7:N$428,6,FALSE)</f>
        <v>Regional</v>
      </c>
      <c r="E417" s="11" t="s">
        <v>960</v>
      </c>
      <c r="F417" s="11" t="s">
        <v>572</v>
      </c>
      <c r="G417" s="11" t="s">
        <v>684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4000</v>
      </c>
      <c r="O417" s="376">
        <v>0</v>
      </c>
      <c r="P417" s="28">
        <v>0</v>
      </c>
      <c r="Q417" s="376">
        <v>0</v>
      </c>
      <c r="R417" s="28">
        <v>0</v>
      </c>
      <c r="S417" s="376">
        <v>0</v>
      </c>
      <c r="T417" s="27">
        <v>0</v>
      </c>
      <c r="U417" s="27">
        <v>0</v>
      </c>
      <c r="V417" s="27">
        <v>0</v>
      </c>
      <c r="W417" s="27">
        <v>0</v>
      </c>
      <c r="X417" s="27">
        <v>0</v>
      </c>
    </row>
    <row r="418" spans="2:24" ht="15.6">
      <c r="B418" t="str">
        <f t="shared" si="7"/>
        <v>SC078Home Network Systems</v>
      </c>
      <c r="C418" t="str">
        <f>VLOOKUP(F418,'Sls Rep Matrix'!I$7:N$428,6,FALSE)</f>
        <v>National</v>
      </c>
      <c r="E418" s="11" t="s">
        <v>960</v>
      </c>
      <c r="F418" s="11" t="s">
        <v>578</v>
      </c>
      <c r="G418" s="11" t="s">
        <v>656</v>
      </c>
      <c r="H418" s="28">
        <v>0</v>
      </c>
      <c r="I418" s="28">
        <v>0</v>
      </c>
      <c r="J418" s="28">
        <v>0</v>
      </c>
      <c r="K418" s="28">
        <v>764160</v>
      </c>
      <c r="L418" s="28">
        <v>47700</v>
      </c>
      <c r="M418" s="28">
        <v>7470</v>
      </c>
      <c r="N418" s="28">
        <v>1977000</v>
      </c>
      <c r="O418" s="376">
        <v>3.7784521999999999E-3</v>
      </c>
      <c r="P418" s="28">
        <v>819330</v>
      </c>
      <c r="Q418" s="376">
        <v>0.41443095599300001</v>
      </c>
      <c r="R418" s="28">
        <v>819330</v>
      </c>
      <c r="S418" s="376">
        <v>0.41443095599300001</v>
      </c>
      <c r="T418" s="27">
        <v>0</v>
      </c>
      <c r="U418" s="27">
        <v>0</v>
      </c>
      <c r="V418" s="27">
        <v>0</v>
      </c>
      <c r="W418" s="27">
        <v>132480</v>
      </c>
      <c r="X418" s="27">
        <v>0</v>
      </c>
    </row>
    <row r="419" spans="2:24" ht="15.6">
      <c r="B419" t="str">
        <f t="shared" si="7"/>
        <v>CA023Home Network Systems</v>
      </c>
      <c r="C419" t="str">
        <f>VLOOKUP(F419,'Sls Rep Matrix'!I$7:N$428,6,FALSE)</f>
        <v>Photo Specialty</v>
      </c>
      <c r="E419" s="11" t="s">
        <v>960</v>
      </c>
      <c r="F419" s="11" t="s">
        <v>558</v>
      </c>
      <c r="G419" s="11" t="s">
        <v>819</v>
      </c>
      <c r="H419" s="28">
        <v>0</v>
      </c>
      <c r="I419" s="28">
        <v>0</v>
      </c>
      <c r="J419" s="28">
        <v>0</v>
      </c>
      <c r="K419" s="28">
        <v>0</v>
      </c>
      <c r="L419" s="28">
        <v>0</v>
      </c>
      <c r="M419" s="28">
        <v>0</v>
      </c>
      <c r="N419" s="28">
        <v>0</v>
      </c>
      <c r="O419" s="376"/>
      <c r="P419" s="28">
        <v>0</v>
      </c>
      <c r="Q419" s="376"/>
      <c r="R419" s="28">
        <v>0</v>
      </c>
      <c r="S419" s="376"/>
      <c r="T419" s="27">
        <v>0</v>
      </c>
      <c r="U419" s="27">
        <v>0</v>
      </c>
      <c r="V419" s="27">
        <v>0</v>
      </c>
      <c r="W419" s="27">
        <v>0</v>
      </c>
      <c r="X419" s="27">
        <v>0</v>
      </c>
    </row>
    <row r="420" spans="2:24" ht="15.6">
      <c r="B420" t="str">
        <f t="shared" si="7"/>
        <v>FO513Home Network Systems</v>
      </c>
      <c r="C420" t="str">
        <f>VLOOKUP(F420,'Sls Rep Matrix'!I$7:N$428,6,FALSE)</f>
        <v>Photo Specialty</v>
      </c>
      <c r="E420" s="11" t="s">
        <v>960</v>
      </c>
      <c r="F420" s="11" t="s">
        <v>772</v>
      </c>
      <c r="G420" s="11" t="s">
        <v>773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376"/>
      <c r="P420" s="28">
        <v>0</v>
      </c>
      <c r="Q420" s="376"/>
      <c r="R420" s="28">
        <v>0</v>
      </c>
      <c r="S420" s="376"/>
      <c r="T420" s="27">
        <v>0</v>
      </c>
      <c r="U420" s="27">
        <v>0</v>
      </c>
      <c r="V420" s="27">
        <v>0</v>
      </c>
      <c r="W420" s="27">
        <v>0</v>
      </c>
      <c r="X420" s="27">
        <v>0</v>
      </c>
    </row>
    <row r="421" spans="2:24" ht="15.6">
      <c r="B421" t="str">
        <f t="shared" si="7"/>
        <v>TE165Home Network Systems</v>
      </c>
      <c r="C421" t="str">
        <f>VLOOKUP(F421,'Sls Rep Matrix'!I$7:N$428,6,FALSE)</f>
        <v>National</v>
      </c>
      <c r="E421" s="11" t="s">
        <v>960</v>
      </c>
      <c r="F421" s="11" t="s">
        <v>581</v>
      </c>
      <c r="G421" s="11" t="s">
        <v>641</v>
      </c>
      <c r="H421" s="28">
        <v>0</v>
      </c>
      <c r="I421" s="28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4000</v>
      </c>
      <c r="O421" s="376">
        <v>0</v>
      </c>
      <c r="P421" s="28">
        <v>0</v>
      </c>
      <c r="Q421" s="376">
        <v>0</v>
      </c>
      <c r="R421" s="28">
        <v>0</v>
      </c>
      <c r="S421" s="376">
        <v>0</v>
      </c>
      <c r="T421" s="27">
        <v>0</v>
      </c>
      <c r="U421" s="27">
        <v>0</v>
      </c>
      <c r="V421" s="27">
        <v>0</v>
      </c>
      <c r="W421" s="27">
        <v>0</v>
      </c>
      <c r="X421" s="27">
        <v>0</v>
      </c>
    </row>
    <row r="422" spans="2:24" ht="15.6">
      <c r="B422" t="str">
        <f t="shared" si="7"/>
        <v>HO351Kitchen Appl</v>
      </c>
      <c r="C422" t="e">
        <f>VLOOKUP(F422,'Sls Rep Matrix'!I$7:N$428,6,FALSE)</f>
        <v>#N/A</v>
      </c>
      <c r="E422" s="11" t="s">
        <v>1150</v>
      </c>
      <c r="F422" s="11" t="s">
        <v>749</v>
      </c>
      <c r="G422" s="11" t="s">
        <v>750</v>
      </c>
      <c r="H422" s="28">
        <v>0</v>
      </c>
      <c r="I422" s="28">
        <v>0</v>
      </c>
      <c r="J422" s="28">
        <v>0</v>
      </c>
      <c r="K422" s="28">
        <v>0</v>
      </c>
      <c r="L422" s="28">
        <v>0</v>
      </c>
      <c r="M422" s="28">
        <v>-12546.75</v>
      </c>
      <c r="N422" s="28">
        <v>0</v>
      </c>
      <c r="O422" s="376"/>
      <c r="P422" s="28">
        <v>-12546.75</v>
      </c>
      <c r="Q422" s="376"/>
      <c r="R422" s="28">
        <v>-12546.75</v>
      </c>
      <c r="S422" s="376"/>
      <c r="T422" s="27">
        <v>0</v>
      </c>
      <c r="U422" s="27">
        <v>0</v>
      </c>
      <c r="V422" s="27">
        <v>0</v>
      </c>
      <c r="W422" s="27">
        <v>0</v>
      </c>
      <c r="X422" s="27">
        <v>0</v>
      </c>
    </row>
    <row r="423" spans="2:24" ht="15.6">
      <c r="B423" t="str">
        <f t="shared" si="7"/>
        <v>TA292Kitchen Appl</v>
      </c>
      <c r="C423" t="str">
        <f>VLOOKUP(F423,'Sls Rep Matrix'!I$7:N$428,6,FALSE)</f>
        <v>Regional</v>
      </c>
      <c r="E423" s="11" t="s">
        <v>1150</v>
      </c>
      <c r="F423" s="11" t="s">
        <v>1086</v>
      </c>
      <c r="G423" s="11" t="s">
        <v>1087</v>
      </c>
      <c r="H423" s="28">
        <v>0</v>
      </c>
      <c r="I423" s="28">
        <v>0</v>
      </c>
      <c r="J423" s="28">
        <v>0</v>
      </c>
      <c r="K423" s="28">
        <v>0</v>
      </c>
      <c r="L423" s="28">
        <v>0</v>
      </c>
      <c r="M423" s="28">
        <v>2285.2800000000002</v>
      </c>
      <c r="N423" s="28">
        <v>3000</v>
      </c>
      <c r="O423" s="376">
        <v>0.76175999999999999</v>
      </c>
      <c r="P423" s="28">
        <v>2285.2800000000002</v>
      </c>
      <c r="Q423" s="376">
        <v>0.76175999999999999</v>
      </c>
      <c r="R423" s="28">
        <v>2285.2800000000002</v>
      </c>
      <c r="S423" s="376">
        <v>0.76175999999999999</v>
      </c>
      <c r="T423" s="27">
        <v>0</v>
      </c>
      <c r="U423" s="27">
        <v>0</v>
      </c>
      <c r="V423" s="27">
        <v>0</v>
      </c>
      <c r="W423" s="27">
        <v>0</v>
      </c>
      <c r="X423" s="27">
        <v>0</v>
      </c>
    </row>
    <row r="424" spans="2:24" ht="15.6">
      <c r="B424" t="str">
        <f t="shared" si="7"/>
        <v>SC015Kitchen Appl</v>
      </c>
      <c r="C424" t="str">
        <f>VLOOKUP(F424,'Sls Rep Matrix'!I$7:N$428,6,FALSE)</f>
        <v>Inside Sales</v>
      </c>
      <c r="E424" s="11" t="s">
        <v>1150</v>
      </c>
      <c r="F424" s="11" t="s">
        <v>1013</v>
      </c>
      <c r="G424" s="11" t="s">
        <v>1014</v>
      </c>
      <c r="H424" s="28">
        <v>0</v>
      </c>
      <c r="I424" s="28">
        <v>0</v>
      </c>
      <c r="J424" s="28">
        <v>0</v>
      </c>
      <c r="K424" s="28">
        <v>0</v>
      </c>
      <c r="L424" s="28">
        <v>0</v>
      </c>
      <c r="M424" s="28">
        <v>0</v>
      </c>
      <c r="N424" s="28">
        <v>0</v>
      </c>
      <c r="O424" s="376"/>
      <c r="P424" s="28">
        <v>0</v>
      </c>
      <c r="Q424" s="376"/>
      <c r="R424" s="28">
        <v>0</v>
      </c>
      <c r="S424" s="376"/>
      <c r="T424" s="27">
        <v>0</v>
      </c>
      <c r="U424" s="27">
        <v>0</v>
      </c>
      <c r="V424" s="27">
        <v>0</v>
      </c>
      <c r="W424" s="27">
        <v>0</v>
      </c>
      <c r="X424" s="27">
        <v>0</v>
      </c>
    </row>
    <row r="425" spans="2:24" ht="15.6">
      <c r="B425" t="str">
        <f t="shared" si="7"/>
        <v>AM762Kitchen Appl</v>
      </c>
      <c r="C425" t="str">
        <f>VLOOKUP(F425,'Sls Rep Matrix'!I$7:N$428,6,FALSE)</f>
        <v>pana.com</v>
      </c>
      <c r="E425" s="11" t="s">
        <v>1150</v>
      </c>
      <c r="F425" s="11" t="s">
        <v>1105</v>
      </c>
      <c r="G425" s="11" t="s">
        <v>1106</v>
      </c>
      <c r="H425" s="28">
        <v>0</v>
      </c>
      <c r="I425" s="28">
        <v>0</v>
      </c>
      <c r="J425" s="28">
        <v>0</v>
      </c>
      <c r="K425" s="28">
        <v>0</v>
      </c>
      <c r="L425" s="28">
        <v>0</v>
      </c>
      <c r="M425" s="28">
        <v>619.96</v>
      </c>
      <c r="N425" s="28">
        <v>0</v>
      </c>
      <c r="O425" s="376"/>
      <c r="P425" s="28">
        <v>619.96</v>
      </c>
      <c r="Q425" s="376"/>
      <c r="R425" s="28">
        <v>619.96</v>
      </c>
      <c r="S425" s="376"/>
      <c r="T425" s="27">
        <v>0</v>
      </c>
      <c r="U425" s="27">
        <v>0</v>
      </c>
      <c r="V425" s="27">
        <v>0</v>
      </c>
      <c r="W425" s="27">
        <v>0</v>
      </c>
      <c r="X425" s="27">
        <v>0</v>
      </c>
    </row>
    <row r="426" spans="2:24" ht="15.6">
      <c r="B426" t="str">
        <f t="shared" si="7"/>
        <v>#Kitchen Appl</v>
      </c>
      <c r="C426" t="e">
        <f>VLOOKUP(F426,'Sls Rep Matrix'!I$7:N$428,6,FALSE)</f>
        <v>#N/A</v>
      </c>
      <c r="E426" s="11" t="s">
        <v>1150</v>
      </c>
      <c r="F426" s="11" t="s">
        <v>1075</v>
      </c>
      <c r="G426" s="11" t="s">
        <v>2400</v>
      </c>
      <c r="H426" s="28">
        <v>0</v>
      </c>
      <c r="I426" s="28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0</v>
      </c>
      <c r="O426" s="376"/>
      <c r="P426" s="28">
        <v>0</v>
      </c>
      <c r="Q426" s="376"/>
      <c r="R426" s="28">
        <v>0</v>
      </c>
      <c r="S426" s="376"/>
      <c r="T426" s="27">
        <v>0</v>
      </c>
      <c r="U426" s="27">
        <v>0</v>
      </c>
      <c r="V426" s="27">
        <v>0</v>
      </c>
      <c r="W426" s="27">
        <v>0</v>
      </c>
      <c r="X426" s="27">
        <v>0</v>
      </c>
    </row>
    <row r="427" spans="2:24" ht="15.6">
      <c r="B427" t="str">
        <f t="shared" si="7"/>
        <v>KI090Kitchen Appl</v>
      </c>
      <c r="C427" t="str">
        <f>VLOOKUP(F427,'Sls Rep Matrix'!I$7:N$428,6,FALSE)</f>
        <v>Regional</v>
      </c>
      <c r="E427" s="11" t="s">
        <v>1150</v>
      </c>
      <c r="F427" s="11" t="s">
        <v>879</v>
      </c>
      <c r="G427" s="11" t="s">
        <v>880</v>
      </c>
      <c r="H427" s="28">
        <v>0</v>
      </c>
      <c r="I427" s="28">
        <v>0</v>
      </c>
      <c r="J427" s="28">
        <v>0</v>
      </c>
      <c r="K427" s="28">
        <v>0</v>
      </c>
      <c r="L427" s="28">
        <v>0</v>
      </c>
      <c r="M427" s="28">
        <v>0</v>
      </c>
      <c r="N427" s="28">
        <v>0</v>
      </c>
      <c r="O427" s="376"/>
      <c r="P427" s="28">
        <v>0</v>
      </c>
      <c r="Q427" s="376"/>
      <c r="R427" s="28">
        <v>0</v>
      </c>
      <c r="S427" s="376"/>
      <c r="T427" s="27">
        <v>0</v>
      </c>
      <c r="U427" s="27">
        <v>0</v>
      </c>
      <c r="V427" s="27">
        <v>0</v>
      </c>
      <c r="W427" s="27">
        <v>0</v>
      </c>
      <c r="X427" s="27">
        <v>0</v>
      </c>
    </row>
    <row r="428" spans="2:24" ht="15.6">
      <c r="B428" t="str">
        <f t="shared" si="7"/>
        <v>CE946Kitchen Appl</v>
      </c>
      <c r="C428" t="str">
        <f>VLOOKUP(F428,'Sls Rep Matrix'!I$7:N$428,6,FALSE)</f>
        <v>Inside Sales</v>
      </c>
      <c r="E428" s="11" t="s">
        <v>1150</v>
      </c>
      <c r="F428" s="11" t="s">
        <v>805</v>
      </c>
      <c r="G428" s="11" t="s">
        <v>806</v>
      </c>
      <c r="H428" s="28">
        <v>0</v>
      </c>
      <c r="I428" s="28">
        <v>0</v>
      </c>
      <c r="J428" s="28">
        <v>0</v>
      </c>
      <c r="K428" s="28">
        <v>0</v>
      </c>
      <c r="L428" s="28">
        <v>0</v>
      </c>
      <c r="M428" s="28">
        <v>0</v>
      </c>
      <c r="N428" s="28">
        <v>0</v>
      </c>
      <c r="O428" s="376"/>
      <c r="P428" s="28">
        <v>0</v>
      </c>
      <c r="Q428" s="376"/>
      <c r="R428" s="28">
        <v>0</v>
      </c>
      <c r="S428" s="376"/>
      <c r="T428" s="27">
        <v>0</v>
      </c>
      <c r="U428" s="27">
        <v>0</v>
      </c>
      <c r="V428" s="27">
        <v>0</v>
      </c>
      <c r="W428" s="27">
        <v>0</v>
      </c>
      <c r="X428" s="27">
        <v>0</v>
      </c>
    </row>
    <row r="429" spans="2:24" ht="15.6">
      <c r="B429" t="str">
        <f t="shared" si="7"/>
        <v>CHNADVKitchen Appl</v>
      </c>
      <c r="C429" t="str">
        <f>VLOOKUP(F429,'Sls Rep Matrix'!I$7:N$428,6,FALSE)</f>
        <v>pana.com</v>
      </c>
      <c r="E429" s="11" t="s">
        <v>1150</v>
      </c>
      <c r="F429" s="11" t="s">
        <v>1079</v>
      </c>
      <c r="G429" s="11" t="s">
        <v>1080</v>
      </c>
      <c r="H429" s="28">
        <v>0</v>
      </c>
      <c r="I429" s="28">
        <v>0</v>
      </c>
      <c r="J429" s="28">
        <v>0</v>
      </c>
      <c r="K429" s="28">
        <v>0</v>
      </c>
      <c r="L429" s="28">
        <v>0</v>
      </c>
      <c r="M429" s="28">
        <v>-199.95</v>
      </c>
      <c r="N429" s="28">
        <v>0</v>
      </c>
      <c r="O429" s="376"/>
      <c r="P429" s="28">
        <v>-199.95</v>
      </c>
      <c r="Q429" s="376"/>
      <c r="R429" s="28">
        <v>-199.95</v>
      </c>
      <c r="S429" s="376"/>
      <c r="T429" s="27">
        <v>0</v>
      </c>
      <c r="U429" s="27">
        <v>0</v>
      </c>
      <c r="V429" s="27">
        <v>0</v>
      </c>
      <c r="W429" s="27">
        <v>0</v>
      </c>
      <c r="X429" s="27">
        <v>0</v>
      </c>
    </row>
    <row r="430" spans="2:24" ht="15.6">
      <c r="B430" t="str">
        <f t="shared" si="7"/>
        <v>NO255Kitchen Appl</v>
      </c>
      <c r="C430" t="str">
        <f>VLOOKUP(F430,'Sls Rep Matrix'!I$7:N$428,6,FALSE)</f>
        <v>Food Service</v>
      </c>
      <c r="E430" s="11" t="s">
        <v>1150</v>
      </c>
      <c r="F430" s="11" t="s">
        <v>694</v>
      </c>
      <c r="G430" s="11" t="s">
        <v>695</v>
      </c>
      <c r="H430" s="28">
        <v>0</v>
      </c>
      <c r="I430" s="28">
        <v>575.64</v>
      </c>
      <c r="J430" s="28">
        <v>0</v>
      </c>
      <c r="K430" s="28">
        <v>0</v>
      </c>
      <c r="L430" s="28">
        <v>0</v>
      </c>
      <c r="M430" s="28">
        <v>0</v>
      </c>
      <c r="N430" s="28">
        <v>1000</v>
      </c>
      <c r="O430" s="376">
        <v>0</v>
      </c>
      <c r="P430" s="28">
        <v>0</v>
      </c>
      <c r="Q430" s="376">
        <v>0</v>
      </c>
      <c r="R430" s="28">
        <v>575.64</v>
      </c>
      <c r="S430" s="376">
        <v>0.57564000000000004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</row>
    <row r="431" spans="2:24" ht="15.6">
      <c r="B431" t="str">
        <f t="shared" si="7"/>
        <v>BE500Kitchen Appl</v>
      </c>
      <c r="C431" t="str">
        <f>VLOOKUP(F431,'Sls Rep Matrix'!I$7:N$428,6,FALSE)</f>
        <v>National</v>
      </c>
      <c r="E431" s="11" t="s">
        <v>1150</v>
      </c>
      <c r="F431" s="11" t="s">
        <v>866</v>
      </c>
      <c r="G431" s="11" t="s">
        <v>867</v>
      </c>
      <c r="H431" s="28">
        <v>0</v>
      </c>
      <c r="I431" s="28">
        <v>0</v>
      </c>
      <c r="J431" s="28">
        <v>0</v>
      </c>
      <c r="K431" s="28">
        <v>23</v>
      </c>
      <c r="L431" s="28">
        <v>0</v>
      </c>
      <c r="M431" s="28">
        <v>190.58</v>
      </c>
      <c r="N431" s="28">
        <v>0</v>
      </c>
      <c r="O431" s="376"/>
      <c r="P431" s="28">
        <v>213.58</v>
      </c>
      <c r="Q431" s="376"/>
      <c r="R431" s="28">
        <v>213.58</v>
      </c>
      <c r="S431" s="376"/>
      <c r="T431" s="27">
        <v>0</v>
      </c>
      <c r="U431" s="27">
        <v>0</v>
      </c>
      <c r="V431" s="27">
        <v>0</v>
      </c>
      <c r="W431" s="27">
        <v>0</v>
      </c>
      <c r="X431" s="27">
        <v>0</v>
      </c>
    </row>
    <row r="432" spans="2:24" ht="15.6">
      <c r="B432" t="str">
        <f t="shared" si="7"/>
        <v>BJ005Kitchen Appl</v>
      </c>
      <c r="C432" t="str">
        <f>VLOOKUP(F432,'Sls Rep Matrix'!I$7:N$428,6,FALSE)</f>
        <v>National</v>
      </c>
      <c r="E432" s="11" t="s">
        <v>1150</v>
      </c>
      <c r="F432" s="11" t="s">
        <v>557</v>
      </c>
      <c r="G432" s="11" t="s">
        <v>828</v>
      </c>
      <c r="H432" s="28">
        <v>0</v>
      </c>
      <c r="I432" s="28">
        <v>0</v>
      </c>
      <c r="J432" s="28">
        <v>0</v>
      </c>
      <c r="K432" s="28">
        <v>0</v>
      </c>
      <c r="L432" s="28">
        <v>0</v>
      </c>
      <c r="M432" s="28">
        <v>0</v>
      </c>
      <c r="N432" s="28">
        <v>1000</v>
      </c>
      <c r="O432" s="376">
        <v>0</v>
      </c>
      <c r="P432" s="28">
        <v>0</v>
      </c>
      <c r="Q432" s="376">
        <v>0</v>
      </c>
      <c r="R432" s="28">
        <v>0</v>
      </c>
      <c r="S432" s="376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</row>
    <row r="433" spans="2:24" ht="15.6">
      <c r="B433" t="str">
        <f t="shared" si="7"/>
        <v>AD230Kitchen Appl</v>
      </c>
      <c r="C433" t="str">
        <f>VLOOKUP(F433,'Sls Rep Matrix'!I$7:N$428,6,FALSE)</f>
        <v>Regional</v>
      </c>
      <c r="E433" s="11" t="s">
        <v>1150</v>
      </c>
      <c r="F433" s="11" t="s">
        <v>550</v>
      </c>
      <c r="G433" s="11" t="s">
        <v>855</v>
      </c>
      <c r="H433" s="28">
        <v>0</v>
      </c>
      <c r="I433" s="28">
        <v>0</v>
      </c>
      <c r="J433" s="28">
        <v>0</v>
      </c>
      <c r="K433" s="28">
        <v>0</v>
      </c>
      <c r="L433" s="28">
        <v>0</v>
      </c>
      <c r="M433" s="28">
        <v>0</v>
      </c>
      <c r="N433" s="28">
        <v>0</v>
      </c>
      <c r="O433" s="376"/>
      <c r="P433" s="28">
        <v>0</v>
      </c>
      <c r="Q433" s="376"/>
      <c r="R433" s="28">
        <v>0</v>
      </c>
      <c r="S433" s="376"/>
      <c r="T433" s="27">
        <v>0</v>
      </c>
      <c r="U433" s="27">
        <v>0</v>
      </c>
      <c r="V433" s="27">
        <v>0</v>
      </c>
      <c r="W433" s="27">
        <v>0</v>
      </c>
      <c r="X433" s="27">
        <v>0</v>
      </c>
    </row>
    <row r="434" spans="2:24" ht="15.6">
      <c r="B434" t="str">
        <f t="shared" si="7"/>
        <v>CA080Kitchen Appl</v>
      </c>
      <c r="C434" t="str">
        <f>VLOOKUP(F434,'Sls Rep Matrix'!I$7:N$428,6,FALSE)</f>
        <v>Inside Sales</v>
      </c>
      <c r="E434" s="11" t="s">
        <v>1150</v>
      </c>
      <c r="F434" s="11" t="s">
        <v>817</v>
      </c>
      <c r="G434" s="11" t="s">
        <v>818</v>
      </c>
      <c r="H434" s="28">
        <v>0</v>
      </c>
      <c r="I434" s="28">
        <v>0</v>
      </c>
      <c r="J434" s="28">
        <v>0</v>
      </c>
      <c r="K434" s="28">
        <v>0</v>
      </c>
      <c r="L434" s="28">
        <v>0</v>
      </c>
      <c r="M434" s="28">
        <v>47.94</v>
      </c>
      <c r="N434" s="28">
        <v>0</v>
      </c>
      <c r="O434" s="376"/>
      <c r="P434" s="28">
        <v>47.94</v>
      </c>
      <c r="Q434" s="376"/>
      <c r="R434" s="28">
        <v>47.94</v>
      </c>
      <c r="S434" s="376"/>
      <c r="T434" s="27">
        <v>0</v>
      </c>
      <c r="U434" s="27">
        <v>0</v>
      </c>
      <c r="V434" s="27">
        <v>0</v>
      </c>
      <c r="W434" s="27">
        <v>0</v>
      </c>
      <c r="X434" s="27">
        <v>0</v>
      </c>
    </row>
    <row r="435" spans="2:24" ht="15.6">
      <c r="B435" t="str">
        <f t="shared" si="7"/>
        <v>FO080Kitchen Appl</v>
      </c>
      <c r="C435" t="str">
        <f>VLOOKUP(F435,'Sls Rep Matrix'!I$7:N$428,6,FALSE)</f>
        <v>Regional</v>
      </c>
      <c r="E435" s="11" t="s">
        <v>1150</v>
      </c>
      <c r="F435" s="11" t="s">
        <v>564</v>
      </c>
      <c r="G435" s="11" t="s">
        <v>565</v>
      </c>
      <c r="H435" s="28">
        <v>263.67</v>
      </c>
      <c r="I435" s="28">
        <v>0</v>
      </c>
      <c r="J435" s="28">
        <v>0</v>
      </c>
      <c r="K435" s="28">
        <v>431.64</v>
      </c>
      <c r="L435" s="28">
        <v>0</v>
      </c>
      <c r="M435" s="28">
        <v>743.19</v>
      </c>
      <c r="N435" s="28">
        <v>0</v>
      </c>
      <c r="O435" s="376"/>
      <c r="P435" s="28">
        <v>1174.83</v>
      </c>
      <c r="Q435" s="376"/>
      <c r="R435" s="28">
        <v>1174.83</v>
      </c>
      <c r="S435" s="376"/>
      <c r="T435" s="27">
        <v>0</v>
      </c>
      <c r="U435" s="27">
        <v>0</v>
      </c>
      <c r="V435" s="27">
        <v>0</v>
      </c>
      <c r="W435" s="27">
        <v>0</v>
      </c>
      <c r="X435" s="27">
        <v>0</v>
      </c>
    </row>
    <row r="436" spans="2:24" ht="15.6">
      <c r="B436" t="str">
        <f t="shared" si="7"/>
        <v>GO651Kitchen Appl</v>
      </c>
      <c r="C436" t="str">
        <f>VLOOKUP(F436,'Sls Rep Matrix'!I$7:N$428,6,FALSE)</f>
        <v>Regional</v>
      </c>
      <c r="E436" s="11" t="s">
        <v>1150</v>
      </c>
      <c r="F436" s="11" t="s">
        <v>1103</v>
      </c>
      <c r="G436" s="11" t="s">
        <v>1104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1000</v>
      </c>
      <c r="O436" s="376">
        <v>0</v>
      </c>
      <c r="P436" s="28">
        <v>0</v>
      </c>
      <c r="Q436" s="376">
        <v>0</v>
      </c>
      <c r="R436" s="28">
        <v>0</v>
      </c>
      <c r="S436" s="376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</row>
    <row r="437" spans="2:24" ht="15.6">
      <c r="B437" t="str">
        <f t="shared" si="7"/>
        <v>SPSTRKitchen Appl</v>
      </c>
      <c r="C437" t="str">
        <f>VLOOKUP(F437,'Sls Rep Matrix'!I$7:N$428,6,FALSE)</f>
        <v>pana.com</v>
      </c>
      <c r="E437" s="11" t="s">
        <v>1150</v>
      </c>
      <c r="F437" s="11" t="s">
        <v>644</v>
      </c>
      <c r="G437" s="11" t="s">
        <v>645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376"/>
      <c r="P437" s="28">
        <v>0</v>
      </c>
      <c r="Q437" s="376"/>
      <c r="R437" s="28">
        <v>0</v>
      </c>
      <c r="S437" s="376"/>
      <c r="T437" s="27">
        <v>0</v>
      </c>
      <c r="U437" s="27">
        <v>0</v>
      </c>
      <c r="V437" s="27">
        <v>0</v>
      </c>
      <c r="W437" s="27">
        <v>0</v>
      </c>
      <c r="X437" s="27">
        <v>0</v>
      </c>
    </row>
    <row r="438" spans="2:24" ht="15.6">
      <c r="B438" t="str">
        <f t="shared" si="7"/>
        <v>FR195Kitchen Appl</v>
      </c>
      <c r="C438" t="str">
        <f>VLOOKUP(F438,'Sls Rep Matrix'!I$7:N$428,6,FALSE)</f>
        <v>Regional</v>
      </c>
      <c r="E438" s="11" t="s">
        <v>1150</v>
      </c>
      <c r="F438" s="11" t="s">
        <v>566</v>
      </c>
      <c r="G438" s="11" t="s">
        <v>771</v>
      </c>
      <c r="H438" s="28">
        <v>223.96</v>
      </c>
      <c r="I438" s="28">
        <v>0</v>
      </c>
      <c r="J438" s="28">
        <v>0</v>
      </c>
      <c r="K438" s="28">
        <v>3114.78</v>
      </c>
      <c r="L438" s="28">
        <v>1311.56</v>
      </c>
      <c r="M438" s="28">
        <v>1884.75</v>
      </c>
      <c r="N438" s="28">
        <v>6000</v>
      </c>
      <c r="O438" s="376">
        <v>0.31412499999999999</v>
      </c>
      <c r="P438" s="28">
        <v>6311.09</v>
      </c>
      <c r="Q438" s="376">
        <v>1.051848333333</v>
      </c>
      <c r="R438" s="28">
        <v>6311.09</v>
      </c>
      <c r="S438" s="376">
        <v>1.051848333333</v>
      </c>
      <c r="T438" s="27">
        <v>0</v>
      </c>
      <c r="U438" s="27">
        <v>0</v>
      </c>
      <c r="V438" s="27">
        <v>0</v>
      </c>
      <c r="W438" s="27">
        <v>167.22</v>
      </c>
      <c r="X438" s="27">
        <v>0</v>
      </c>
    </row>
    <row r="439" spans="2:24" ht="15.6">
      <c r="B439" t="str">
        <f t="shared" si="7"/>
        <v>KE160Kitchen Appl</v>
      </c>
      <c r="C439" t="str">
        <f>VLOOKUP(F439,'Sls Rep Matrix'!I$7:N$428,6,FALSE)</f>
        <v>Inside Sales</v>
      </c>
      <c r="E439" s="11" t="s">
        <v>1150</v>
      </c>
      <c r="F439" s="11" t="s">
        <v>726</v>
      </c>
      <c r="G439" s="11" t="s">
        <v>727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376"/>
      <c r="P439" s="28">
        <v>0</v>
      </c>
      <c r="Q439" s="376"/>
      <c r="R439" s="28">
        <v>0</v>
      </c>
      <c r="S439" s="376"/>
      <c r="T439" s="27">
        <v>0</v>
      </c>
      <c r="U439" s="27">
        <v>0</v>
      </c>
      <c r="V439" s="27">
        <v>0</v>
      </c>
      <c r="W439" s="27">
        <v>0</v>
      </c>
      <c r="X439" s="27">
        <v>0</v>
      </c>
    </row>
    <row r="440" spans="2:24" ht="15.6">
      <c r="B440" t="str">
        <f t="shared" si="7"/>
        <v>EM095Kitchen Appl</v>
      </c>
      <c r="C440" t="str">
        <f>VLOOKUP(F440,'Sls Rep Matrix'!I$7:N$428,6,FALSE)</f>
        <v>Food Service</v>
      </c>
      <c r="E440" s="11" t="s">
        <v>1150</v>
      </c>
      <c r="F440" s="11" t="s">
        <v>782</v>
      </c>
      <c r="G440" s="11" t="s">
        <v>783</v>
      </c>
      <c r="H440" s="28">
        <v>0</v>
      </c>
      <c r="I440" s="28">
        <v>0</v>
      </c>
      <c r="J440" s="28">
        <v>0</v>
      </c>
      <c r="K440" s="28">
        <v>0</v>
      </c>
      <c r="L440" s="28">
        <v>0</v>
      </c>
      <c r="M440" s="28">
        <v>0</v>
      </c>
      <c r="N440" s="28">
        <v>1000</v>
      </c>
      <c r="O440" s="376">
        <v>0</v>
      </c>
      <c r="P440" s="28">
        <v>0</v>
      </c>
      <c r="Q440" s="376">
        <v>0</v>
      </c>
      <c r="R440" s="28">
        <v>0</v>
      </c>
      <c r="S440" s="376">
        <v>0</v>
      </c>
      <c r="T440" s="27">
        <v>0</v>
      </c>
      <c r="U440" s="27">
        <v>0</v>
      </c>
      <c r="V440" s="27">
        <v>0</v>
      </c>
      <c r="W440" s="27">
        <v>0</v>
      </c>
      <c r="X440" s="27">
        <v>0</v>
      </c>
    </row>
    <row r="441" spans="2:24" ht="15.6">
      <c r="B441" t="str">
        <f t="shared" si="7"/>
        <v>SC078Kitchen Appl</v>
      </c>
      <c r="C441" t="str">
        <f>VLOOKUP(F441,'Sls Rep Matrix'!I$7:N$428,6,FALSE)</f>
        <v>National</v>
      </c>
      <c r="E441" s="11" t="s">
        <v>1150</v>
      </c>
      <c r="F441" s="11" t="s">
        <v>578</v>
      </c>
      <c r="G441" s="11" t="s">
        <v>656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4000</v>
      </c>
      <c r="O441" s="376">
        <v>0</v>
      </c>
      <c r="P441" s="28">
        <v>0</v>
      </c>
      <c r="Q441" s="376">
        <v>0</v>
      </c>
      <c r="R441" s="28">
        <v>0</v>
      </c>
      <c r="S441" s="376">
        <v>0</v>
      </c>
      <c r="T441" s="27">
        <v>0</v>
      </c>
      <c r="U441" s="27">
        <v>0</v>
      </c>
      <c r="V441" s="27">
        <v>0</v>
      </c>
      <c r="W441" s="27">
        <v>0</v>
      </c>
      <c r="X441" s="27">
        <v>0</v>
      </c>
    </row>
    <row r="442" spans="2:24" ht="15.6">
      <c r="B442" t="str">
        <f t="shared" si="7"/>
        <v>CA020Kitchen Appl</v>
      </c>
      <c r="C442" t="str">
        <f>VLOOKUP(F442,'Sls Rep Matrix'!I$7:N$428,6,FALSE)</f>
        <v>Inside Sales</v>
      </c>
      <c r="E442" s="11" t="s">
        <v>1150</v>
      </c>
      <c r="F442" s="11" t="s">
        <v>820</v>
      </c>
      <c r="G442" s="11" t="s">
        <v>821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376"/>
      <c r="P442" s="28">
        <v>0</v>
      </c>
      <c r="Q442" s="376"/>
      <c r="R442" s="28">
        <v>0</v>
      </c>
      <c r="S442" s="376"/>
      <c r="T442" s="27">
        <v>0</v>
      </c>
      <c r="U442" s="27">
        <v>0</v>
      </c>
      <c r="V442" s="27">
        <v>0</v>
      </c>
      <c r="W442" s="27">
        <v>0</v>
      </c>
      <c r="X442" s="27">
        <v>0</v>
      </c>
    </row>
    <row r="443" spans="2:24" ht="15.6">
      <c r="B443" t="str">
        <f t="shared" si="7"/>
        <v>AB240Kitchen Appl</v>
      </c>
      <c r="C443" t="str">
        <f>VLOOKUP(F443,'Sls Rep Matrix'!I$7:N$428,6,FALSE)</f>
        <v>Regional</v>
      </c>
      <c r="E443" s="11" t="s">
        <v>1150</v>
      </c>
      <c r="F443" s="11" t="s">
        <v>858</v>
      </c>
      <c r="G443" s="11" t="s">
        <v>859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1000</v>
      </c>
      <c r="O443" s="376">
        <v>0</v>
      </c>
      <c r="P443" s="28">
        <v>0</v>
      </c>
      <c r="Q443" s="376">
        <v>0</v>
      </c>
      <c r="R443" s="28">
        <v>0</v>
      </c>
      <c r="S443" s="376">
        <v>0</v>
      </c>
      <c r="T443" s="27">
        <v>0</v>
      </c>
      <c r="U443" s="27">
        <v>0</v>
      </c>
      <c r="V443" s="27">
        <v>0</v>
      </c>
      <c r="W443" s="27">
        <v>0</v>
      </c>
      <c r="X443" s="27">
        <v>0</v>
      </c>
    </row>
    <row r="444" spans="2:24" ht="15.6">
      <c r="B444" t="str">
        <f t="shared" si="7"/>
        <v>HS070Kitchen Appl</v>
      </c>
      <c r="C444" t="str">
        <f>VLOOKUP(F444,'Sls Rep Matrix'!I$7:N$428,6,FALSE)</f>
        <v>National</v>
      </c>
      <c r="E444" s="11" t="s">
        <v>1150</v>
      </c>
      <c r="F444" s="11" t="s">
        <v>746</v>
      </c>
      <c r="G444" s="11" t="s">
        <v>747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3000</v>
      </c>
      <c r="O444" s="376">
        <v>0</v>
      </c>
      <c r="P444" s="28">
        <v>0</v>
      </c>
      <c r="Q444" s="376">
        <v>0</v>
      </c>
      <c r="R444" s="28">
        <v>0</v>
      </c>
      <c r="S444" s="376">
        <v>0</v>
      </c>
      <c r="T444" s="27">
        <v>0</v>
      </c>
      <c r="U444" s="27">
        <v>0</v>
      </c>
      <c r="V444" s="27">
        <v>0</v>
      </c>
      <c r="W444" s="27">
        <v>0</v>
      </c>
      <c r="X444" s="27">
        <v>0</v>
      </c>
    </row>
    <row r="445" spans="2:24" ht="15.6">
      <c r="B445" t="str">
        <f t="shared" si="7"/>
        <v>OV030Kitchen Appl</v>
      </c>
      <c r="C445" t="str">
        <f>VLOOKUP(F445,'Sls Rep Matrix'!I$7:N$428,6,FALSE)</f>
        <v>Inside Sales</v>
      </c>
      <c r="E445" s="11" t="s">
        <v>1150</v>
      </c>
      <c r="F445" s="11" t="s">
        <v>687</v>
      </c>
      <c r="G445" s="11" t="s">
        <v>688</v>
      </c>
      <c r="H445" s="28">
        <v>84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3000</v>
      </c>
      <c r="O445" s="376">
        <v>0</v>
      </c>
      <c r="P445" s="28">
        <v>0</v>
      </c>
      <c r="Q445" s="376">
        <v>0</v>
      </c>
      <c r="R445" s="28">
        <v>0</v>
      </c>
      <c r="S445" s="376">
        <v>0</v>
      </c>
      <c r="T445" s="27">
        <v>0</v>
      </c>
      <c r="U445" s="27">
        <v>0</v>
      </c>
      <c r="V445" s="27">
        <v>0</v>
      </c>
      <c r="W445" s="27">
        <v>0</v>
      </c>
      <c r="X445" s="27">
        <v>0</v>
      </c>
    </row>
    <row r="446" spans="2:24" ht="15.6">
      <c r="B446" t="str">
        <f t="shared" si="7"/>
        <v>AK050Kitchen Appl</v>
      </c>
      <c r="C446" t="str">
        <f>VLOOKUP(F446,'Sls Rep Matrix'!I$7:N$428,6,FALSE)</f>
        <v>Regional</v>
      </c>
      <c r="E446" s="11" t="s">
        <v>1150</v>
      </c>
      <c r="F446" s="11" t="s">
        <v>851</v>
      </c>
      <c r="G446" s="11" t="s">
        <v>852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1936.84</v>
      </c>
      <c r="N446" s="28">
        <v>8000</v>
      </c>
      <c r="O446" s="376">
        <v>0.24210499999999999</v>
      </c>
      <c r="P446" s="28">
        <v>1936.84</v>
      </c>
      <c r="Q446" s="376">
        <v>0.24210499999999999</v>
      </c>
      <c r="R446" s="28">
        <v>1936.84</v>
      </c>
      <c r="S446" s="376">
        <v>0.24210499999999999</v>
      </c>
      <c r="T446" s="27">
        <v>0</v>
      </c>
      <c r="U446" s="27">
        <v>0</v>
      </c>
      <c r="V446" s="27">
        <v>0</v>
      </c>
      <c r="W446" s="27">
        <v>0</v>
      </c>
      <c r="X446" s="27">
        <v>0</v>
      </c>
    </row>
    <row r="447" spans="2:24" ht="15.6">
      <c r="B447" t="str">
        <f t="shared" si="7"/>
        <v>BE126Kitchen Appl</v>
      </c>
      <c r="C447" t="str">
        <f>VLOOKUP(F447,'Sls Rep Matrix'!I$7:N$428,6,FALSE)</f>
        <v>National</v>
      </c>
      <c r="E447" s="11" t="s">
        <v>1150</v>
      </c>
      <c r="F447" s="11" t="s">
        <v>881</v>
      </c>
      <c r="G447" s="11" t="s">
        <v>1088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-309.97000000000003</v>
      </c>
      <c r="N447" s="28">
        <v>0</v>
      </c>
      <c r="O447" s="376"/>
      <c r="P447" s="28">
        <v>-309.97000000000003</v>
      </c>
      <c r="Q447" s="376"/>
      <c r="R447" s="28">
        <v>-309.97000000000003</v>
      </c>
      <c r="S447" s="376"/>
      <c r="T447" s="27">
        <v>0</v>
      </c>
      <c r="U447" s="27">
        <v>0</v>
      </c>
      <c r="V447" s="27">
        <v>0</v>
      </c>
      <c r="W447" s="27">
        <v>0</v>
      </c>
      <c r="X447" s="27">
        <v>0</v>
      </c>
    </row>
    <row r="448" spans="2:24" ht="15.6">
      <c r="B448" t="str">
        <f t="shared" si="7"/>
        <v>JA100Kitchen Appl</v>
      </c>
      <c r="C448" t="str">
        <f>VLOOKUP(F448,'Sls Rep Matrix'!I$7:N$428,6,FALSE)</f>
        <v>Regional</v>
      </c>
      <c r="E448" s="11" t="s">
        <v>1150</v>
      </c>
      <c r="F448" s="11" t="s">
        <v>736</v>
      </c>
      <c r="G448" s="11" t="s">
        <v>737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6000</v>
      </c>
      <c r="O448" s="376">
        <v>0</v>
      </c>
      <c r="P448" s="28">
        <v>0</v>
      </c>
      <c r="Q448" s="376">
        <v>0</v>
      </c>
      <c r="R448" s="28">
        <v>0</v>
      </c>
      <c r="S448" s="376">
        <v>0</v>
      </c>
      <c r="T448" s="27">
        <v>0</v>
      </c>
      <c r="U448" s="27">
        <v>0</v>
      </c>
      <c r="V448" s="27">
        <v>0</v>
      </c>
      <c r="W448" s="27">
        <v>0</v>
      </c>
      <c r="X448" s="27">
        <v>0</v>
      </c>
    </row>
    <row r="449" spans="2:24" ht="15.6">
      <c r="B449" t="str">
        <f t="shared" si="7"/>
        <v>AM760Kitchen Appl</v>
      </c>
      <c r="C449" t="str">
        <f>VLOOKUP(F449,'Sls Rep Matrix'!I$7:N$428,6,FALSE)</f>
        <v>Amazon</v>
      </c>
      <c r="E449" s="11" t="s">
        <v>1150</v>
      </c>
      <c r="F449" s="11" t="s">
        <v>551</v>
      </c>
      <c r="G449" s="11" t="s">
        <v>850</v>
      </c>
      <c r="H449" s="28">
        <v>2092.94</v>
      </c>
      <c r="I449" s="28">
        <v>1893.44</v>
      </c>
      <c r="J449" s="28">
        <v>0</v>
      </c>
      <c r="K449" s="28">
        <v>5858.58</v>
      </c>
      <c r="L449" s="28">
        <v>0</v>
      </c>
      <c r="M449" s="28">
        <v>22685.119999999999</v>
      </c>
      <c r="N449" s="28">
        <v>65000</v>
      </c>
      <c r="O449" s="376">
        <v>0.34900184615300001</v>
      </c>
      <c r="P449" s="28">
        <v>28543.7</v>
      </c>
      <c r="Q449" s="376">
        <v>0.439133846153</v>
      </c>
      <c r="R449" s="28">
        <v>30437.14</v>
      </c>
      <c r="S449" s="376">
        <v>0.46826369230699999</v>
      </c>
      <c r="T449" s="27">
        <v>0</v>
      </c>
      <c r="U449" s="27">
        <v>1995</v>
      </c>
      <c r="V449" s="27">
        <v>0</v>
      </c>
      <c r="W449" s="27">
        <v>0</v>
      </c>
      <c r="X449" s="27">
        <v>0</v>
      </c>
    </row>
    <row r="450" spans="2:24" ht="15.6">
      <c r="B450" t="str">
        <f t="shared" si="7"/>
        <v>PA946Kitchen Appl</v>
      </c>
      <c r="C450" t="str">
        <f>VLOOKUP(F450,'Sls Rep Matrix'!I$7:N$428,6,FALSE)</f>
        <v>Regional</v>
      </c>
      <c r="E450" s="11" t="s">
        <v>1150</v>
      </c>
      <c r="F450" s="11" t="s">
        <v>1023</v>
      </c>
      <c r="G450" s="11" t="s">
        <v>1024</v>
      </c>
      <c r="H450" s="28">
        <v>1715.28</v>
      </c>
      <c r="I450" s="28">
        <v>0</v>
      </c>
      <c r="J450" s="28">
        <v>0</v>
      </c>
      <c r="K450" s="28">
        <v>676.29</v>
      </c>
      <c r="L450" s="28">
        <v>0</v>
      </c>
      <c r="M450" s="28">
        <v>15890.68</v>
      </c>
      <c r="N450" s="28">
        <v>21000</v>
      </c>
      <c r="O450" s="376">
        <v>0.75669904761899998</v>
      </c>
      <c r="P450" s="28">
        <v>16566.97</v>
      </c>
      <c r="Q450" s="376">
        <v>0.788903333333</v>
      </c>
      <c r="R450" s="28">
        <v>16566.97</v>
      </c>
      <c r="S450" s="376">
        <v>0.788903333333</v>
      </c>
      <c r="T450" s="27">
        <v>0</v>
      </c>
      <c r="U450" s="27">
        <v>0</v>
      </c>
      <c r="V450" s="27">
        <v>0</v>
      </c>
      <c r="W450" s="27">
        <v>0</v>
      </c>
      <c r="X450" s="27">
        <v>0</v>
      </c>
    </row>
    <row r="451" spans="2:24" ht="15.6">
      <c r="B451" t="str">
        <f t="shared" si="7"/>
        <v>WA010Kitchen Appl</v>
      </c>
      <c r="C451" t="str">
        <f>VLOOKUP(F451,'Sls Rep Matrix'!I$7:N$428,6,FALSE)</f>
        <v>National</v>
      </c>
      <c r="E451" s="11" t="s">
        <v>1150</v>
      </c>
      <c r="F451" s="11" t="s">
        <v>584</v>
      </c>
      <c r="G451" s="11" t="s">
        <v>585</v>
      </c>
      <c r="H451" s="28">
        <v>0</v>
      </c>
      <c r="I451" s="28">
        <v>0</v>
      </c>
      <c r="J451" s="28">
        <v>0</v>
      </c>
      <c r="K451" s="28">
        <v>7405.44</v>
      </c>
      <c r="L451" s="28">
        <v>0</v>
      </c>
      <c r="M451" s="28">
        <v>17450.400000000001</v>
      </c>
      <c r="N451" s="28">
        <v>35000</v>
      </c>
      <c r="O451" s="376">
        <v>0.49858285714200001</v>
      </c>
      <c r="P451" s="28">
        <v>24855.84</v>
      </c>
      <c r="Q451" s="376">
        <v>0.71016685714200001</v>
      </c>
      <c r="R451" s="28">
        <v>24855.84</v>
      </c>
      <c r="S451" s="376">
        <v>0.71016685714200001</v>
      </c>
      <c r="T451" s="27">
        <v>0</v>
      </c>
      <c r="U451" s="27">
        <v>0</v>
      </c>
      <c r="V451" s="27">
        <v>0</v>
      </c>
      <c r="W451" s="27">
        <v>0</v>
      </c>
      <c r="X451" s="27">
        <v>0</v>
      </c>
    </row>
    <row r="452" spans="2:24" ht="15.6">
      <c r="B452" t="str">
        <f t="shared" si="7"/>
        <v>DWAREKitchen Appl</v>
      </c>
      <c r="C452" t="str">
        <f>VLOOKUP(F452,'Sls Rep Matrix'!I$7:N$428,6,FALSE)</f>
        <v>pana.com</v>
      </c>
      <c r="E452" s="11" t="s">
        <v>1150</v>
      </c>
      <c r="F452" s="11" t="s">
        <v>561</v>
      </c>
      <c r="G452" s="11" t="s">
        <v>788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3424.25</v>
      </c>
      <c r="N452" s="28">
        <v>8000</v>
      </c>
      <c r="O452" s="376">
        <v>0.42803124999999997</v>
      </c>
      <c r="P452" s="28">
        <v>3424.25</v>
      </c>
      <c r="Q452" s="376">
        <v>0.42803124999999997</v>
      </c>
      <c r="R452" s="28">
        <v>3424.25</v>
      </c>
      <c r="S452" s="376">
        <v>0.42803124999999997</v>
      </c>
      <c r="T452" s="27">
        <v>0</v>
      </c>
      <c r="U452" s="27">
        <v>0</v>
      </c>
      <c r="V452" s="27">
        <v>0</v>
      </c>
      <c r="W452" s="27">
        <v>0</v>
      </c>
      <c r="X452" s="27">
        <v>0</v>
      </c>
    </row>
    <row r="453" spans="2:24" ht="15.6">
      <c r="B453" t="str">
        <f t="shared" si="7"/>
        <v>S2347Kitchen Appl</v>
      </c>
      <c r="C453" t="e">
        <f>VLOOKUP(F453,'Sls Rep Matrix'!I$7:N$428,6,FALSE)</f>
        <v>#N/A</v>
      </c>
      <c r="E453" s="11" t="s">
        <v>1150</v>
      </c>
      <c r="F453" s="11" t="s">
        <v>1185</v>
      </c>
      <c r="G453" s="11" t="s">
        <v>1186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376"/>
      <c r="P453" s="28">
        <v>0</v>
      </c>
      <c r="Q453" s="376"/>
      <c r="R453" s="28">
        <v>0</v>
      </c>
      <c r="S453" s="376"/>
      <c r="T453" s="27">
        <v>0</v>
      </c>
      <c r="U453" s="27">
        <v>0</v>
      </c>
      <c r="V453" s="27">
        <v>0</v>
      </c>
      <c r="W453" s="27">
        <v>0</v>
      </c>
      <c r="X453" s="27">
        <v>0</v>
      </c>
    </row>
    <row r="454" spans="2:24" ht="15.6">
      <c r="B454" t="str">
        <f t="shared" si="7"/>
        <v>UN696Kitchen Appl</v>
      </c>
      <c r="C454" t="str">
        <f>VLOOKUP(F454,'Sls Rep Matrix'!I$7:N$428,6,FALSE)</f>
        <v>Regional</v>
      </c>
      <c r="E454" s="11" t="s">
        <v>1150</v>
      </c>
      <c r="F454" s="11" t="s">
        <v>630</v>
      </c>
      <c r="G454" s="11" t="s">
        <v>631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376"/>
      <c r="P454" s="28">
        <v>0</v>
      </c>
      <c r="Q454" s="376"/>
      <c r="R454" s="28">
        <v>0</v>
      </c>
      <c r="S454" s="376"/>
      <c r="T454" s="27">
        <v>0</v>
      </c>
      <c r="U454" s="29">
        <v>0</v>
      </c>
      <c r="V454" s="27">
        <v>0</v>
      </c>
      <c r="W454" s="27">
        <v>0</v>
      </c>
      <c r="X454" s="27">
        <v>0</v>
      </c>
    </row>
    <row r="455" spans="2:24" ht="15.6">
      <c r="B455" t="str">
        <f t="shared" si="7"/>
        <v>DB075Kitchen Appl</v>
      </c>
      <c r="C455" t="str">
        <f>VLOOKUP(F455,'Sls Rep Matrix'!I$7:N$428,6,FALSE)</f>
        <v>Regional</v>
      </c>
      <c r="E455" s="11" t="s">
        <v>1150</v>
      </c>
      <c r="F455" s="11" t="s">
        <v>800</v>
      </c>
      <c r="G455" s="11" t="s">
        <v>801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-107.97</v>
      </c>
      <c r="N455" s="28">
        <v>0</v>
      </c>
      <c r="O455" s="376"/>
      <c r="P455" s="28">
        <v>-107.97</v>
      </c>
      <c r="Q455" s="376"/>
      <c r="R455" s="28">
        <v>-107.97</v>
      </c>
      <c r="S455" s="376"/>
      <c r="T455" s="27">
        <v>0</v>
      </c>
      <c r="U455" s="29">
        <v>1199.5999999999999</v>
      </c>
      <c r="V455" s="27">
        <v>0</v>
      </c>
      <c r="W455" s="27">
        <v>0</v>
      </c>
      <c r="X455" s="27">
        <v>0</v>
      </c>
    </row>
    <row r="456" spans="2:24" ht="15.6">
      <c r="B456" t="str">
        <f t="shared" si="7"/>
        <v>PE265Kitchen Appl</v>
      </c>
      <c r="C456" t="str">
        <f>VLOOKUP(F456,'Sls Rep Matrix'!I$7:N$428,6,FALSE)</f>
        <v>Inside Sales</v>
      </c>
      <c r="E456" s="11" t="s">
        <v>1150</v>
      </c>
      <c r="F456" s="11" t="s">
        <v>682</v>
      </c>
      <c r="G456" s="11" t="s">
        <v>683</v>
      </c>
      <c r="H456" s="28">
        <v>1888.95</v>
      </c>
      <c r="I456" s="28">
        <v>1019.37</v>
      </c>
      <c r="J456" s="28">
        <v>443.76</v>
      </c>
      <c r="K456" s="28">
        <v>119.94</v>
      </c>
      <c r="L456" s="28">
        <v>41.97</v>
      </c>
      <c r="M456" s="28">
        <v>539.70000000000005</v>
      </c>
      <c r="N456" s="28">
        <v>1000</v>
      </c>
      <c r="O456" s="376">
        <v>0.53969999999999996</v>
      </c>
      <c r="P456" s="28">
        <v>701.61</v>
      </c>
      <c r="Q456" s="376">
        <v>0.70160999999999996</v>
      </c>
      <c r="R456" s="28">
        <v>2164.7399999999998</v>
      </c>
      <c r="S456" s="376">
        <v>2.1647400000000001</v>
      </c>
      <c r="T456" s="27">
        <v>0</v>
      </c>
      <c r="U456" s="27">
        <v>0</v>
      </c>
      <c r="V456" s="27">
        <v>0</v>
      </c>
      <c r="W456" s="27">
        <v>0</v>
      </c>
      <c r="X456" s="27">
        <v>0</v>
      </c>
    </row>
    <row r="457" spans="2:24" ht="15.6">
      <c r="B457" t="str">
        <f t="shared" si="7"/>
        <v>BE125Kitchen Appl</v>
      </c>
      <c r="C457" t="str">
        <f>VLOOKUP(F457,'Sls Rep Matrix'!I$7:N$428,6,FALSE)</f>
        <v>National</v>
      </c>
      <c r="E457" s="11" t="s">
        <v>1150</v>
      </c>
      <c r="F457" s="11" t="s">
        <v>554</v>
      </c>
      <c r="G457" s="11" t="s">
        <v>555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3000</v>
      </c>
      <c r="O457" s="376">
        <v>0</v>
      </c>
      <c r="P457" s="28">
        <v>0</v>
      </c>
      <c r="Q457" s="376">
        <v>0</v>
      </c>
      <c r="R457" s="28">
        <v>0</v>
      </c>
      <c r="S457" s="376">
        <v>0</v>
      </c>
      <c r="T457" s="27">
        <v>0</v>
      </c>
      <c r="U457" s="27">
        <v>0</v>
      </c>
      <c r="V457" s="27">
        <v>0</v>
      </c>
      <c r="W457" s="27">
        <v>0</v>
      </c>
      <c r="X457" s="27">
        <v>0</v>
      </c>
    </row>
    <row r="458" spans="2:24" ht="15.6">
      <c r="B458" t="str">
        <f t="shared" si="7"/>
        <v>HI001Kitchen Appl</v>
      </c>
      <c r="C458" t="str">
        <f>VLOOKUP(F458,'Sls Rep Matrix'!I$7:N$428,6,FALSE)</f>
        <v>Inside Sales</v>
      </c>
      <c r="E458" s="11" t="s">
        <v>1150</v>
      </c>
      <c r="F458" s="11" t="s">
        <v>753</v>
      </c>
      <c r="G458" s="11" t="s">
        <v>754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376"/>
      <c r="P458" s="28">
        <v>0</v>
      </c>
      <c r="Q458" s="376"/>
      <c r="R458" s="28">
        <v>0</v>
      </c>
      <c r="S458" s="376"/>
      <c r="T458" s="27">
        <v>0</v>
      </c>
      <c r="U458" s="27">
        <v>0</v>
      </c>
      <c r="V458" s="27">
        <v>0</v>
      </c>
      <c r="W458" s="27">
        <v>0</v>
      </c>
      <c r="X458" s="27">
        <v>0</v>
      </c>
    </row>
    <row r="459" spans="2:24" ht="15.6">
      <c r="B459" t="str">
        <f t="shared" si="7"/>
        <v>SA055Kitchen Appl</v>
      </c>
      <c r="C459" t="str">
        <f>VLOOKUP(F459,'Sls Rep Matrix'!I$7:N$428,6,FALSE)</f>
        <v>National</v>
      </c>
      <c r="E459" s="11" t="s">
        <v>1150</v>
      </c>
      <c r="F459" s="11" t="s">
        <v>575</v>
      </c>
      <c r="G459" s="11" t="s">
        <v>576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3000</v>
      </c>
      <c r="O459" s="376">
        <v>0</v>
      </c>
      <c r="P459" s="28">
        <v>0</v>
      </c>
      <c r="Q459" s="376">
        <v>0</v>
      </c>
      <c r="R459" s="28">
        <v>0</v>
      </c>
      <c r="S459" s="376">
        <v>0</v>
      </c>
      <c r="T459" s="27">
        <v>0</v>
      </c>
      <c r="U459" s="27">
        <v>0</v>
      </c>
      <c r="V459" s="27">
        <v>0</v>
      </c>
      <c r="W459" s="27">
        <v>0</v>
      </c>
      <c r="X459" s="27">
        <v>0</v>
      </c>
    </row>
    <row r="460" spans="2:24" ht="15.6">
      <c r="B460" t="str">
        <f t="shared" si="7"/>
        <v>AB045Kitchen Appl</v>
      </c>
      <c r="C460" t="str">
        <f>VLOOKUP(F460,'Sls Rep Matrix'!I$7:N$428,6,FALSE)</f>
        <v>Regional</v>
      </c>
      <c r="E460" s="11" t="s">
        <v>1150</v>
      </c>
      <c r="F460" s="11" t="s">
        <v>549</v>
      </c>
      <c r="G460" s="11" t="s">
        <v>862</v>
      </c>
      <c r="H460" s="28">
        <v>0</v>
      </c>
      <c r="I460" s="28">
        <v>47.97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376"/>
      <c r="P460" s="28">
        <v>0</v>
      </c>
      <c r="Q460" s="376"/>
      <c r="R460" s="28">
        <v>47.97</v>
      </c>
      <c r="S460" s="376"/>
      <c r="T460" s="27">
        <v>0</v>
      </c>
      <c r="U460" s="27">
        <v>0</v>
      </c>
      <c r="V460" s="27">
        <v>0</v>
      </c>
      <c r="W460" s="27">
        <v>0</v>
      </c>
      <c r="X460" s="27">
        <v>0</v>
      </c>
    </row>
    <row r="461" spans="2:24" ht="15.6">
      <c r="B461" t="str">
        <f t="shared" si="7"/>
        <v>BE121Kitchen Appl</v>
      </c>
      <c r="C461" t="str">
        <f>VLOOKUP(F461,'Sls Rep Matrix'!I$7:N$428,6,FALSE)</f>
        <v>National</v>
      </c>
      <c r="E461" s="11" t="s">
        <v>1150</v>
      </c>
      <c r="F461" s="11" t="s">
        <v>552</v>
      </c>
      <c r="G461" s="11" t="s">
        <v>553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1000</v>
      </c>
      <c r="O461" s="376">
        <v>0</v>
      </c>
      <c r="P461" s="28">
        <v>0</v>
      </c>
      <c r="Q461" s="376">
        <v>0</v>
      </c>
      <c r="R461" s="28">
        <v>0</v>
      </c>
      <c r="S461" s="376">
        <v>0</v>
      </c>
      <c r="T461" s="27">
        <v>0</v>
      </c>
      <c r="U461" s="27">
        <v>0</v>
      </c>
      <c r="V461" s="27">
        <v>0</v>
      </c>
      <c r="W461" s="27">
        <v>0</v>
      </c>
      <c r="X461" s="27">
        <v>0</v>
      </c>
    </row>
    <row r="462" spans="2:24" ht="15.6">
      <c r="B462" t="str">
        <f t="shared" si="7"/>
        <v>UM001Kitchen Appl</v>
      </c>
      <c r="C462" t="str">
        <f>VLOOKUP(F462,'Sls Rep Matrix'!I$7:N$428,6,FALSE)</f>
        <v>Regional</v>
      </c>
      <c r="E462" s="11" t="s">
        <v>1150</v>
      </c>
      <c r="F462" s="11" t="s">
        <v>1084</v>
      </c>
      <c r="G462" s="11" t="s">
        <v>1085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3000</v>
      </c>
      <c r="O462" s="376">
        <v>0</v>
      </c>
      <c r="P462" s="28">
        <v>0</v>
      </c>
      <c r="Q462" s="376">
        <v>0</v>
      </c>
      <c r="R462" s="28">
        <v>0</v>
      </c>
      <c r="S462" s="376">
        <v>0</v>
      </c>
      <c r="T462" s="27">
        <v>0</v>
      </c>
      <c r="U462" s="27">
        <v>0</v>
      </c>
      <c r="V462" s="27">
        <v>0</v>
      </c>
      <c r="W462" s="27">
        <v>0</v>
      </c>
      <c r="X462" s="27">
        <v>0</v>
      </c>
    </row>
    <row r="463" spans="2:24" ht="15.6">
      <c r="B463" t="str">
        <f t="shared" si="7"/>
        <v>SA152Kitchen Appl</v>
      </c>
      <c r="C463" t="str">
        <f>VLOOKUP(F463,'Sls Rep Matrix'!I$7:N$428,6,FALSE)</f>
        <v>Regional</v>
      </c>
      <c r="E463" s="11" t="s">
        <v>1150</v>
      </c>
      <c r="F463" s="11" t="s">
        <v>659</v>
      </c>
      <c r="G463" s="11" t="s">
        <v>660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2000</v>
      </c>
      <c r="O463" s="376">
        <v>0</v>
      </c>
      <c r="P463" s="28">
        <v>0</v>
      </c>
      <c r="Q463" s="376">
        <v>0</v>
      </c>
      <c r="R463" s="28">
        <v>0</v>
      </c>
      <c r="S463" s="376">
        <v>0</v>
      </c>
      <c r="T463" s="27">
        <v>0</v>
      </c>
      <c r="U463" s="27">
        <v>0</v>
      </c>
      <c r="V463" s="27">
        <v>0</v>
      </c>
      <c r="W463" s="27">
        <v>0</v>
      </c>
      <c r="X463" s="27">
        <v>0</v>
      </c>
    </row>
    <row r="464" spans="2:24" ht="15.6">
      <c r="B464" t="str">
        <f t="shared" si="7"/>
        <v>CI776Kitchen Appl</v>
      </c>
      <c r="C464" t="str">
        <f>VLOOKUP(F464,'Sls Rep Matrix'!I$7:N$428,6,FALSE)</f>
        <v>Regional</v>
      </c>
      <c r="E464" s="11" t="s">
        <v>1150</v>
      </c>
      <c r="F464" s="11" t="s">
        <v>1181</v>
      </c>
      <c r="G464" s="11" t="s">
        <v>1182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-7669.26</v>
      </c>
      <c r="N464" s="28">
        <v>2000</v>
      </c>
      <c r="O464" s="376">
        <v>-3.8346300000000002</v>
      </c>
      <c r="P464" s="28">
        <v>-7669.26</v>
      </c>
      <c r="Q464" s="376">
        <v>-3.8346300000000002</v>
      </c>
      <c r="R464" s="28">
        <v>-7669.26</v>
      </c>
      <c r="S464" s="376">
        <v>-3.8346300000000002</v>
      </c>
      <c r="T464" s="27">
        <v>0</v>
      </c>
      <c r="U464" s="27">
        <v>0</v>
      </c>
      <c r="V464" s="27">
        <v>0</v>
      </c>
      <c r="W464" s="27">
        <v>0</v>
      </c>
      <c r="X464" s="27">
        <v>0</v>
      </c>
    </row>
    <row r="465" spans="2:24" ht="15.6">
      <c r="B465" t="str">
        <f t="shared" si="7"/>
        <v>WI195Kitchen Appl</v>
      </c>
      <c r="C465" t="str">
        <f>VLOOKUP(F465,'Sls Rep Matrix'!I$7:N$428,6,FALSE)</f>
        <v>Inside Sales</v>
      </c>
      <c r="E465" s="11" t="s">
        <v>1150</v>
      </c>
      <c r="F465" s="11" t="s">
        <v>1116</v>
      </c>
      <c r="G465" s="11" t="s">
        <v>1117</v>
      </c>
      <c r="H465" s="28">
        <v>0</v>
      </c>
      <c r="I465" s="28">
        <v>44.96</v>
      </c>
      <c r="J465" s="28">
        <v>382.16</v>
      </c>
      <c r="K465" s="28">
        <v>0</v>
      </c>
      <c r="L465" s="28">
        <v>0</v>
      </c>
      <c r="M465" s="28">
        <v>0</v>
      </c>
      <c r="N465" s="28">
        <v>1000</v>
      </c>
      <c r="O465" s="376">
        <v>0</v>
      </c>
      <c r="P465" s="28">
        <v>0</v>
      </c>
      <c r="Q465" s="376">
        <v>0</v>
      </c>
      <c r="R465" s="28">
        <v>427.12</v>
      </c>
      <c r="S465" s="376">
        <v>0.42712</v>
      </c>
      <c r="T465" s="27">
        <v>67.44</v>
      </c>
      <c r="U465" s="27">
        <v>67.44</v>
      </c>
      <c r="V465" s="27">
        <v>0</v>
      </c>
      <c r="W465" s="27">
        <v>0</v>
      </c>
      <c r="X465" s="27">
        <v>0</v>
      </c>
    </row>
    <row r="466" spans="2:24" ht="15.6">
      <c r="B466" t="str">
        <f t="shared" si="7"/>
        <v>DH030Kitchen Appl</v>
      </c>
      <c r="C466" t="str">
        <f>VLOOKUP(F466,'Sls Rep Matrix'!I$7:N$428,6,FALSE)</f>
        <v>Inside Sales</v>
      </c>
      <c r="E466" s="11" t="s">
        <v>1150</v>
      </c>
      <c r="F466" s="11" t="s">
        <v>560</v>
      </c>
      <c r="G466" s="11" t="s">
        <v>795</v>
      </c>
      <c r="H466" s="28">
        <v>0</v>
      </c>
      <c r="I466" s="28">
        <v>1151.28</v>
      </c>
      <c r="J466" s="28">
        <v>0</v>
      </c>
      <c r="K466" s="28">
        <v>0</v>
      </c>
      <c r="L466" s="28">
        <v>958.72</v>
      </c>
      <c r="M466" s="28">
        <v>3391.06</v>
      </c>
      <c r="N466" s="28">
        <v>3000</v>
      </c>
      <c r="O466" s="376">
        <v>1.130353333333</v>
      </c>
      <c r="P466" s="28">
        <v>4349.78</v>
      </c>
      <c r="Q466" s="376">
        <v>1.449926666666</v>
      </c>
      <c r="R466" s="28">
        <v>5501.06</v>
      </c>
      <c r="S466" s="376">
        <v>1.8336866666660001</v>
      </c>
      <c r="T466" s="27">
        <v>0</v>
      </c>
      <c r="U466" s="27">
        <v>971.73</v>
      </c>
      <c r="V466" s="27">
        <v>0</v>
      </c>
      <c r="W466" s="27">
        <v>0</v>
      </c>
      <c r="X466" s="27">
        <v>0</v>
      </c>
    </row>
    <row r="467" spans="2:24" ht="15.6">
      <c r="B467" t="str">
        <f t="shared" si="7"/>
        <v>HA896Kitchen Appl</v>
      </c>
      <c r="C467" t="str">
        <f>VLOOKUP(F467,'Sls Rep Matrix'!I$7:N$428,6,FALSE)</f>
        <v>Regional</v>
      </c>
      <c r="E467" s="11" t="s">
        <v>1150</v>
      </c>
      <c r="F467" s="11" t="s">
        <v>1101</v>
      </c>
      <c r="G467" s="11" t="s">
        <v>1102</v>
      </c>
      <c r="H467" s="28">
        <v>0</v>
      </c>
      <c r="I467" s="28">
        <v>0</v>
      </c>
      <c r="J467" s="28">
        <v>0</v>
      </c>
      <c r="K467" s="28">
        <v>0</v>
      </c>
      <c r="L467" s="28">
        <v>3958.74</v>
      </c>
      <c r="M467" s="28">
        <v>4880.6400000000003</v>
      </c>
      <c r="N467" s="28">
        <v>11000</v>
      </c>
      <c r="O467" s="376">
        <v>0.443694545454</v>
      </c>
      <c r="P467" s="28">
        <v>8839.3799999999992</v>
      </c>
      <c r="Q467" s="376">
        <v>0.80357999999999996</v>
      </c>
      <c r="R467" s="28">
        <v>8839.3799999999992</v>
      </c>
      <c r="S467" s="376">
        <v>0.80357999999999996</v>
      </c>
      <c r="T467" s="27">
        <v>0</v>
      </c>
      <c r="U467" s="27">
        <v>0</v>
      </c>
      <c r="V467" s="27">
        <v>0</v>
      </c>
      <c r="W467" s="27">
        <v>0</v>
      </c>
      <c r="X467" s="27">
        <v>0</v>
      </c>
    </row>
    <row r="468" spans="2:24" ht="15.6">
      <c r="B468" t="str">
        <f t="shared" si="7"/>
        <v>AP490LCD Display</v>
      </c>
      <c r="C468" t="str">
        <f>VLOOKUP(F468,'Sls Rep Matrix'!I$7:N$428,6,FALSE)</f>
        <v>Inside Sales</v>
      </c>
      <c r="E468" s="11" t="s">
        <v>539</v>
      </c>
      <c r="F468" s="11" t="s">
        <v>1190</v>
      </c>
      <c r="G468" s="11" t="s">
        <v>1191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376"/>
      <c r="P468" s="28">
        <v>0</v>
      </c>
      <c r="Q468" s="376"/>
      <c r="R468" s="28">
        <v>0</v>
      </c>
      <c r="S468" s="376"/>
      <c r="T468" s="27">
        <v>0</v>
      </c>
      <c r="U468" s="27">
        <v>0</v>
      </c>
      <c r="V468" s="27">
        <v>0</v>
      </c>
      <c r="W468" s="27">
        <v>0</v>
      </c>
      <c r="X468" s="27">
        <v>0</v>
      </c>
    </row>
    <row r="469" spans="2:24" ht="15.6">
      <c r="B469" t="str">
        <f t="shared" si="7"/>
        <v>B1575LCD Display</v>
      </c>
      <c r="C469" t="str">
        <f>VLOOKUP(F469,'Sls Rep Matrix'!I$7:N$428,6,FALSE)</f>
        <v>Inside Sales</v>
      </c>
      <c r="E469" s="11" t="s">
        <v>539</v>
      </c>
      <c r="F469" s="11" t="s">
        <v>1206</v>
      </c>
      <c r="G469" s="11" t="s">
        <v>1207</v>
      </c>
      <c r="H469" s="28">
        <v>0</v>
      </c>
      <c r="I469" s="28">
        <v>0</v>
      </c>
      <c r="J469" s="28">
        <v>6000</v>
      </c>
      <c r="K469" s="28">
        <v>0</v>
      </c>
      <c r="L469" s="28">
        <v>0</v>
      </c>
      <c r="M469" s="28">
        <v>0</v>
      </c>
      <c r="N469" s="28">
        <v>0</v>
      </c>
      <c r="O469" s="376"/>
      <c r="P469" s="28">
        <v>0</v>
      </c>
      <c r="Q469" s="376"/>
      <c r="R469" s="28">
        <v>6000</v>
      </c>
      <c r="S469" s="376"/>
      <c r="T469" s="27">
        <v>0</v>
      </c>
      <c r="U469" s="27">
        <v>0</v>
      </c>
      <c r="V469" s="27">
        <v>0</v>
      </c>
      <c r="W469" s="27">
        <v>0</v>
      </c>
      <c r="X469" s="27">
        <v>0</v>
      </c>
    </row>
    <row r="470" spans="2:24" ht="15.6">
      <c r="B470" t="str">
        <f t="shared" si="7"/>
        <v>ACSLSLCD Display</v>
      </c>
      <c r="C470" t="str">
        <f>VLOOKUP(F470,'Sls Rep Matrix'!I$7:N$428,6,FALSE)</f>
        <v>pana.com</v>
      </c>
      <c r="E470" s="11" t="s">
        <v>539</v>
      </c>
      <c r="F470" s="11" t="s">
        <v>1173</v>
      </c>
      <c r="G470" s="11" t="s">
        <v>1174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376"/>
      <c r="P470" s="28">
        <v>0</v>
      </c>
      <c r="Q470" s="376"/>
      <c r="R470" s="28">
        <v>0</v>
      </c>
      <c r="S470" s="376"/>
      <c r="T470" s="27">
        <v>0</v>
      </c>
      <c r="U470" s="27">
        <v>0</v>
      </c>
      <c r="V470" s="27">
        <v>0</v>
      </c>
      <c r="W470" s="27">
        <v>0</v>
      </c>
      <c r="X470" s="27">
        <v>0</v>
      </c>
    </row>
    <row r="471" spans="2:24" ht="15.6">
      <c r="B471" t="str">
        <f t="shared" ref="B471:B534" si="8">CONCATENATE(F471,E471)</f>
        <v>SPSTRLCD Display</v>
      </c>
      <c r="C471" t="str">
        <f>VLOOKUP(F471,'Sls Rep Matrix'!I$7:N$428,6,FALSE)</f>
        <v>pana.com</v>
      </c>
      <c r="E471" s="11" t="s">
        <v>539</v>
      </c>
      <c r="F471" s="11" t="s">
        <v>644</v>
      </c>
      <c r="G471" s="11" t="s">
        <v>645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376"/>
      <c r="P471" s="28">
        <v>0</v>
      </c>
      <c r="Q471" s="376"/>
      <c r="R471" s="28">
        <v>0</v>
      </c>
      <c r="S471" s="376"/>
      <c r="T471" s="27">
        <v>0</v>
      </c>
      <c r="U471" s="27">
        <v>0</v>
      </c>
      <c r="V471" s="27">
        <v>0</v>
      </c>
      <c r="W471" s="27">
        <v>0</v>
      </c>
      <c r="X471" s="27">
        <v>0</v>
      </c>
    </row>
    <row r="472" spans="2:24" ht="15.6">
      <c r="B472" t="str">
        <f t="shared" si="8"/>
        <v>BE989LCD Display</v>
      </c>
      <c r="C472" t="str">
        <f>VLOOKUP(F472,'Sls Rep Matrix'!I$7:N$428,6,FALSE)</f>
        <v>Inside Sales</v>
      </c>
      <c r="E472" s="11" t="s">
        <v>539</v>
      </c>
      <c r="F472" s="11" t="s">
        <v>1279</v>
      </c>
      <c r="G472" s="11" t="s">
        <v>1280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376"/>
      <c r="P472" s="28">
        <v>0</v>
      </c>
      <c r="Q472" s="376"/>
      <c r="R472" s="28">
        <v>0</v>
      </c>
      <c r="S472" s="376"/>
      <c r="T472" s="27">
        <v>0</v>
      </c>
      <c r="U472" s="27">
        <v>0</v>
      </c>
      <c r="V472" s="27">
        <v>0</v>
      </c>
      <c r="W472" s="27">
        <v>0</v>
      </c>
      <c r="X472" s="27">
        <v>0</v>
      </c>
    </row>
    <row r="473" spans="2:24" ht="15.6">
      <c r="B473" t="str">
        <f t="shared" si="8"/>
        <v>AM036LCD Display</v>
      </c>
      <c r="C473" t="str">
        <f>VLOOKUP(F473,'Sls Rep Matrix'!I$7:N$428,6,FALSE)</f>
        <v>Inside Sales</v>
      </c>
      <c r="E473" s="11" t="s">
        <v>539</v>
      </c>
      <c r="F473" s="11" t="s">
        <v>1208</v>
      </c>
      <c r="G473" s="11" t="s">
        <v>1209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376"/>
      <c r="P473" s="28">
        <v>0</v>
      </c>
      <c r="Q473" s="376"/>
      <c r="R473" s="28">
        <v>0</v>
      </c>
      <c r="S473" s="376"/>
      <c r="T473" s="27">
        <v>0</v>
      </c>
      <c r="U473" s="27">
        <v>0</v>
      </c>
      <c r="V473" s="27">
        <v>0</v>
      </c>
      <c r="W473" s="27">
        <v>0</v>
      </c>
      <c r="X473" s="27">
        <v>0</v>
      </c>
    </row>
    <row r="474" spans="2:24" ht="15.6">
      <c r="B474" t="str">
        <f t="shared" si="8"/>
        <v>SC015LCD Display</v>
      </c>
      <c r="C474" t="str">
        <f>VLOOKUP(F474,'Sls Rep Matrix'!I$7:N$428,6,FALSE)</f>
        <v>Inside Sales</v>
      </c>
      <c r="E474" s="11" t="s">
        <v>539</v>
      </c>
      <c r="F474" s="11" t="s">
        <v>1013</v>
      </c>
      <c r="G474" s="11" t="s">
        <v>1014</v>
      </c>
      <c r="H474" s="28">
        <v>0</v>
      </c>
      <c r="I474" s="28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376"/>
      <c r="P474" s="28">
        <v>0</v>
      </c>
      <c r="Q474" s="376"/>
      <c r="R474" s="28">
        <v>0</v>
      </c>
      <c r="S474" s="376"/>
      <c r="T474" s="27">
        <v>0</v>
      </c>
      <c r="U474" s="27">
        <v>0</v>
      </c>
      <c r="V474" s="27">
        <v>0</v>
      </c>
      <c r="W474" s="27">
        <v>0</v>
      </c>
      <c r="X474" s="27">
        <v>0</v>
      </c>
    </row>
    <row r="475" spans="2:24" ht="15.6">
      <c r="B475" t="str">
        <f t="shared" si="8"/>
        <v>#LCD Display</v>
      </c>
      <c r="C475" t="e">
        <f>VLOOKUP(F475,'Sls Rep Matrix'!I$7:N$428,6,FALSE)</f>
        <v>#N/A</v>
      </c>
      <c r="E475" s="11" t="s">
        <v>539</v>
      </c>
      <c r="F475" s="11" t="s">
        <v>1075</v>
      </c>
      <c r="G475" s="11" t="s">
        <v>2400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376"/>
      <c r="P475" s="28">
        <v>0</v>
      </c>
      <c r="Q475" s="376"/>
      <c r="R475" s="28">
        <v>0</v>
      </c>
      <c r="S475" s="376"/>
      <c r="T475" s="27">
        <v>0</v>
      </c>
      <c r="U475" s="27">
        <v>0</v>
      </c>
      <c r="V475" s="27">
        <v>0</v>
      </c>
      <c r="W475" s="27">
        <v>0</v>
      </c>
      <c r="X475" s="27">
        <v>0</v>
      </c>
    </row>
    <row r="476" spans="2:24" ht="15.6">
      <c r="B476" t="str">
        <f t="shared" si="8"/>
        <v>B2307LCD Display</v>
      </c>
      <c r="C476" t="str">
        <f>VLOOKUP(F476,'Sls Rep Matrix'!I$7:N$428,6,FALSE)</f>
        <v>Inside Sales</v>
      </c>
      <c r="E476" s="11" t="s">
        <v>539</v>
      </c>
      <c r="F476" s="11" t="s">
        <v>1204</v>
      </c>
      <c r="G476" s="11" t="s">
        <v>1205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376"/>
      <c r="P476" s="28">
        <v>0</v>
      </c>
      <c r="Q476" s="376"/>
      <c r="R476" s="28">
        <v>0</v>
      </c>
      <c r="S476" s="376"/>
      <c r="T476" s="27">
        <v>0</v>
      </c>
      <c r="U476" s="27">
        <v>0</v>
      </c>
      <c r="V476" s="27">
        <v>0</v>
      </c>
      <c r="W476" s="27">
        <v>0</v>
      </c>
      <c r="X476" s="27">
        <v>0</v>
      </c>
    </row>
    <row r="477" spans="2:24" ht="15.6">
      <c r="B477" t="str">
        <f t="shared" si="8"/>
        <v>AD230LCD Display</v>
      </c>
      <c r="C477" t="str">
        <f>VLOOKUP(F477,'Sls Rep Matrix'!I$7:N$428,6,FALSE)</f>
        <v>Regional</v>
      </c>
      <c r="E477" s="11" t="s">
        <v>539</v>
      </c>
      <c r="F477" s="11" t="s">
        <v>550</v>
      </c>
      <c r="G477" s="11" t="s">
        <v>855</v>
      </c>
      <c r="H477" s="28">
        <v>0</v>
      </c>
      <c r="I477" s="28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376"/>
      <c r="P477" s="28">
        <v>0</v>
      </c>
      <c r="Q477" s="376"/>
      <c r="R477" s="28">
        <v>0</v>
      </c>
      <c r="S477" s="376"/>
      <c r="T477" s="27">
        <v>0</v>
      </c>
      <c r="U477" s="29">
        <v>0</v>
      </c>
      <c r="V477" s="27">
        <v>0</v>
      </c>
      <c r="W477" s="27">
        <v>0</v>
      </c>
      <c r="X477" s="27">
        <v>0</v>
      </c>
    </row>
    <row r="478" spans="2:24" ht="15.6">
      <c r="B478" t="str">
        <f t="shared" si="8"/>
        <v>TE107LCD Display</v>
      </c>
      <c r="C478" t="str">
        <f>VLOOKUP(F478,'Sls Rep Matrix'!I$7:N$428,6,FALSE)</f>
        <v>Inside Sales</v>
      </c>
      <c r="E478" s="11" t="s">
        <v>539</v>
      </c>
      <c r="F478" s="11" t="s">
        <v>1214</v>
      </c>
      <c r="G478" s="11" t="s">
        <v>1215</v>
      </c>
      <c r="H478" s="28">
        <v>0</v>
      </c>
      <c r="I478" s="28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376"/>
      <c r="P478" s="28">
        <v>0</v>
      </c>
      <c r="Q478" s="376"/>
      <c r="R478" s="28">
        <v>0</v>
      </c>
      <c r="S478" s="376"/>
      <c r="T478" s="27">
        <v>0</v>
      </c>
      <c r="U478" s="27">
        <v>0</v>
      </c>
      <c r="V478" s="27">
        <v>0</v>
      </c>
      <c r="W478" s="27">
        <v>0</v>
      </c>
      <c r="X478" s="27">
        <v>0</v>
      </c>
    </row>
    <row r="479" spans="2:24" ht="15.6">
      <c r="B479" t="str">
        <f t="shared" si="8"/>
        <v>IF025Microwaves</v>
      </c>
      <c r="C479" t="e">
        <f>VLOOKUP(F479,'Sls Rep Matrix'!I$7:N$428,6,FALSE)</f>
        <v>#N/A</v>
      </c>
      <c r="E479" s="11" t="s">
        <v>534</v>
      </c>
      <c r="F479" s="11" t="s">
        <v>2308</v>
      </c>
      <c r="G479" s="11" t="s">
        <v>2309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376"/>
      <c r="P479" s="28">
        <v>0</v>
      </c>
      <c r="Q479" s="376"/>
      <c r="R479" s="28">
        <v>0</v>
      </c>
      <c r="S479" s="376"/>
      <c r="T479" s="27">
        <v>0</v>
      </c>
      <c r="U479" s="27">
        <v>0</v>
      </c>
      <c r="V479" s="27">
        <v>0</v>
      </c>
      <c r="W479" s="27">
        <v>0</v>
      </c>
      <c r="X479" s="27">
        <v>0</v>
      </c>
    </row>
    <row r="480" spans="2:24" ht="15.6">
      <c r="B480" t="str">
        <f t="shared" si="8"/>
        <v>RB005Microwaves</v>
      </c>
      <c r="C480" t="str">
        <f>VLOOKUP(F480,'Sls Rep Matrix'!I$7:N$428,6,FALSE)</f>
        <v>Inside Sales</v>
      </c>
      <c r="E480" s="11" t="s">
        <v>534</v>
      </c>
      <c r="F480" s="11" t="s">
        <v>668</v>
      </c>
      <c r="G480" s="11" t="s">
        <v>669</v>
      </c>
      <c r="H480" s="28">
        <v>1337.13</v>
      </c>
      <c r="I480" s="28">
        <v>0</v>
      </c>
      <c r="J480" s="28">
        <v>0</v>
      </c>
      <c r="K480" s="28">
        <v>2625.8</v>
      </c>
      <c r="L480" s="28">
        <v>0</v>
      </c>
      <c r="M480" s="28">
        <v>6391.74</v>
      </c>
      <c r="N480" s="28">
        <v>7000</v>
      </c>
      <c r="O480" s="376">
        <v>0.91310571428499998</v>
      </c>
      <c r="P480" s="28">
        <v>9017.5400000000009</v>
      </c>
      <c r="Q480" s="376">
        <v>1.2882199999999999</v>
      </c>
      <c r="R480" s="28">
        <v>9017.5400000000009</v>
      </c>
      <c r="S480" s="376">
        <v>1.2882199999999999</v>
      </c>
      <c r="T480" s="27">
        <v>8292</v>
      </c>
      <c r="U480" s="27">
        <v>0</v>
      </c>
      <c r="V480" s="27">
        <v>0</v>
      </c>
      <c r="W480" s="27">
        <v>0</v>
      </c>
      <c r="X480" s="27">
        <v>0</v>
      </c>
    </row>
    <row r="481" spans="2:24" ht="15.6">
      <c r="B481" t="str">
        <f t="shared" si="8"/>
        <v>NE040Microwaves</v>
      </c>
      <c r="C481" t="str">
        <f>VLOOKUP(F481,'Sls Rep Matrix'!I$7:N$428,6,FALSE)</f>
        <v>National</v>
      </c>
      <c r="E481" s="11" t="s">
        <v>534</v>
      </c>
      <c r="F481" s="11" t="s">
        <v>700</v>
      </c>
      <c r="G481" s="11" t="s">
        <v>701</v>
      </c>
      <c r="H481" s="28">
        <v>0</v>
      </c>
      <c r="I481" s="28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4000</v>
      </c>
      <c r="O481" s="376">
        <v>0</v>
      </c>
      <c r="P481" s="28">
        <v>0</v>
      </c>
      <c r="Q481" s="376">
        <v>0</v>
      </c>
      <c r="R481" s="28">
        <v>0</v>
      </c>
      <c r="S481" s="376">
        <v>0</v>
      </c>
      <c r="T481" s="27">
        <v>0</v>
      </c>
      <c r="U481" s="27">
        <v>0</v>
      </c>
      <c r="V481" s="27">
        <v>0</v>
      </c>
      <c r="W481" s="27">
        <v>0</v>
      </c>
      <c r="X481" s="27">
        <v>0</v>
      </c>
    </row>
    <row r="482" spans="2:24" ht="15.6">
      <c r="B482" t="str">
        <f t="shared" si="8"/>
        <v>WA010Microwaves</v>
      </c>
      <c r="C482" t="str">
        <f>VLOOKUP(F482,'Sls Rep Matrix'!I$7:N$428,6,FALSE)</f>
        <v>National</v>
      </c>
      <c r="E482" s="11" t="s">
        <v>534</v>
      </c>
      <c r="F482" s="11" t="s">
        <v>584</v>
      </c>
      <c r="G482" s="11" t="s">
        <v>585</v>
      </c>
      <c r="H482" s="28">
        <v>0</v>
      </c>
      <c r="I482" s="28">
        <v>0</v>
      </c>
      <c r="J482" s="28">
        <v>0</v>
      </c>
      <c r="K482" s="28">
        <v>462973.12</v>
      </c>
      <c r="L482" s="28">
        <v>354655.8</v>
      </c>
      <c r="M482" s="28">
        <v>1507244.95</v>
      </c>
      <c r="N482" s="28">
        <v>2146000</v>
      </c>
      <c r="O482" s="376">
        <v>0.70235086206800001</v>
      </c>
      <c r="P482" s="28">
        <v>2324873.87</v>
      </c>
      <c r="Q482" s="376">
        <v>1.083352222739</v>
      </c>
      <c r="R482" s="28">
        <v>2324873.87</v>
      </c>
      <c r="S482" s="376">
        <v>1.083352222739</v>
      </c>
      <c r="T482" s="27">
        <v>0</v>
      </c>
      <c r="U482" s="27">
        <v>35634.519999999997</v>
      </c>
      <c r="V482" s="27">
        <v>0</v>
      </c>
      <c r="W482" s="27">
        <v>19178.84</v>
      </c>
      <c r="X482" s="27">
        <v>0</v>
      </c>
    </row>
    <row r="483" spans="2:24" ht="15.6">
      <c r="B483" t="str">
        <f t="shared" si="8"/>
        <v>FR195Microwaves</v>
      </c>
      <c r="C483" t="str">
        <f>VLOOKUP(F483,'Sls Rep Matrix'!I$7:N$428,6,FALSE)</f>
        <v>Regional</v>
      </c>
      <c r="E483" s="11" t="s">
        <v>534</v>
      </c>
      <c r="F483" s="11" t="s">
        <v>566</v>
      </c>
      <c r="G483" s="11" t="s">
        <v>771</v>
      </c>
      <c r="H483" s="28">
        <v>24165.23</v>
      </c>
      <c r="I483" s="28">
        <v>2607.52</v>
      </c>
      <c r="J483" s="28">
        <v>0</v>
      </c>
      <c r="K483" s="28">
        <v>5394.53</v>
      </c>
      <c r="L483" s="28">
        <v>112.04</v>
      </c>
      <c r="M483" s="28">
        <v>14551.67</v>
      </c>
      <c r="N483" s="28">
        <v>41000</v>
      </c>
      <c r="O483" s="376">
        <v>0.35491878048699999</v>
      </c>
      <c r="P483" s="28">
        <v>20058.240000000002</v>
      </c>
      <c r="Q483" s="376">
        <v>0.48922536585300003</v>
      </c>
      <c r="R483" s="28">
        <v>22665.759999999998</v>
      </c>
      <c r="S483" s="376">
        <v>0.55282341463399998</v>
      </c>
      <c r="T483" s="27">
        <v>0</v>
      </c>
      <c r="U483" s="27">
        <v>11388.02</v>
      </c>
      <c r="V483" s="27">
        <v>0</v>
      </c>
      <c r="W483" s="27">
        <v>0</v>
      </c>
      <c r="X483" s="27">
        <v>0</v>
      </c>
    </row>
    <row r="484" spans="2:24" ht="15.6">
      <c r="B484" t="str">
        <f t="shared" si="8"/>
        <v>FO513Microwaves</v>
      </c>
      <c r="C484" t="str">
        <f>VLOOKUP(F484,'Sls Rep Matrix'!I$7:N$428,6,FALSE)</f>
        <v>Photo Specialty</v>
      </c>
      <c r="E484" s="11" t="s">
        <v>534</v>
      </c>
      <c r="F484" s="11" t="s">
        <v>772</v>
      </c>
      <c r="G484" s="11" t="s">
        <v>773</v>
      </c>
      <c r="H484" s="28">
        <v>0</v>
      </c>
      <c r="I484" s="28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3000</v>
      </c>
      <c r="O484" s="376">
        <v>0</v>
      </c>
      <c r="P484" s="28">
        <v>0</v>
      </c>
      <c r="Q484" s="376">
        <v>0</v>
      </c>
      <c r="R484" s="28">
        <v>0</v>
      </c>
      <c r="S484" s="376">
        <v>0</v>
      </c>
      <c r="T484" s="27">
        <v>0</v>
      </c>
      <c r="U484" s="27">
        <v>0</v>
      </c>
      <c r="V484" s="27">
        <v>0</v>
      </c>
      <c r="W484" s="27">
        <v>0</v>
      </c>
      <c r="X484" s="27">
        <v>0</v>
      </c>
    </row>
    <row r="485" spans="2:24" ht="15.6">
      <c r="B485" t="str">
        <f t="shared" si="8"/>
        <v>HO840Microwaves</v>
      </c>
      <c r="C485" t="str">
        <f>VLOOKUP(F485,'Sls Rep Matrix'!I$7:N$428,6,FALSE)</f>
        <v>National</v>
      </c>
      <c r="E485" s="11" t="s">
        <v>534</v>
      </c>
      <c r="F485" s="11" t="s">
        <v>569</v>
      </c>
      <c r="G485" s="11" t="s">
        <v>748</v>
      </c>
      <c r="H485" s="28">
        <v>0</v>
      </c>
      <c r="I485" s="28">
        <v>262.89999999999998</v>
      </c>
      <c r="J485" s="28">
        <v>0</v>
      </c>
      <c r="K485" s="28">
        <v>66645.149999999994</v>
      </c>
      <c r="L485" s="28">
        <v>0</v>
      </c>
      <c r="M485" s="28">
        <v>132370.15</v>
      </c>
      <c r="N485" s="28">
        <v>325000</v>
      </c>
      <c r="O485" s="376">
        <v>0.40729276923000002</v>
      </c>
      <c r="P485" s="28">
        <v>199015.3</v>
      </c>
      <c r="Q485" s="376">
        <v>0.61235476922999998</v>
      </c>
      <c r="R485" s="28">
        <v>199278.2</v>
      </c>
      <c r="S485" s="376">
        <v>0.61316369230699996</v>
      </c>
      <c r="T485" s="27">
        <v>0</v>
      </c>
      <c r="U485" s="27">
        <v>0</v>
      </c>
      <c r="V485" s="27">
        <v>0</v>
      </c>
      <c r="W485" s="27">
        <v>0</v>
      </c>
      <c r="X485" s="27">
        <v>0</v>
      </c>
    </row>
    <row r="486" spans="2:24" ht="15.6">
      <c r="B486" t="str">
        <f t="shared" si="8"/>
        <v>CE946Microwaves</v>
      </c>
      <c r="C486" t="str">
        <f>VLOOKUP(F486,'Sls Rep Matrix'!I$7:N$428,6,FALSE)</f>
        <v>Inside Sales</v>
      </c>
      <c r="E486" s="11" t="s">
        <v>534</v>
      </c>
      <c r="F486" s="11" t="s">
        <v>805</v>
      </c>
      <c r="G486" s="11" t="s">
        <v>806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5000</v>
      </c>
      <c r="O486" s="376">
        <v>0</v>
      </c>
      <c r="P486" s="28">
        <v>0</v>
      </c>
      <c r="Q486" s="376">
        <v>0</v>
      </c>
      <c r="R486" s="28">
        <v>0</v>
      </c>
      <c r="S486" s="376">
        <v>0</v>
      </c>
      <c r="T486" s="27">
        <v>0</v>
      </c>
      <c r="U486" s="27">
        <v>0</v>
      </c>
      <c r="V486" s="27">
        <v>0</v>
      </c>
      <c r="W486" s="27">
        <v>0</v>
      </c>
      <c r="X486" s="27">
        <v>0</v>
      </c>
    </row>
    <row r="487" spans="2:24" ht="15.6">
      <c r="B487" t="str">
        <f t="shared" si="8"/>
        <v>PC001Microwaves</v>
      </c>
      <c r="C487" t="str">
        <f>VLOOKUP(F487,'Sls Rep Matrix'!I$7:N$428,6,FALSE)</f>
        <v>Regional</v>
      </c>
      <c r="E487" s="11" t="s">
        <v>534</v>
      </c>
      <c r="F487" s="11" t="s">
        <v>572</v>
      </c>
      <c r="G487" s="11" t="s">
        <v>684</v>
      </c>
      <c r="H487" s="28">
        <v>401.64</v>
      </c>
      <c r="I487" s="28">
        <v>4962.2299999999996</v>
      </c>
      <c r="J487" s="28">
        <v>0</v>
      </c>
      <c r="K487" s="28">
        <v>8849.94</v>
      </c>
      <c r="L487" s="28">
        <v>0</v>
      </c>
      <c r="M487" s="28">
        <v>10927.58</v>
      </c>
      <c r="N487" s="28">
        <v>49000</v>
      </c>
      <c r="O487" s="376">
        <v>0.22301183673399999</v>
      </c>
      <c r="P487" s="28">
        <v>19777.52</v>
      </c>
      <c r="Q487" s="376">
        <v>0.40362285714200002</v>
      </c>
      <c r="R487" s="28">
        <v>24739.75</v>
      </c>
      <c r="S487" s="376">
        <v>0.50489285714200005</v>
      </c>
      <c r="T487" s="27">
        <v>0</v>
      </c>
      <c r="U487" s="27">
        <v>0</v>
      </c>
      <c r="V487" s="27">
        <v>0</v>
      </c>
      <c r="W487" s="27">
        <v>0</v>
      </c>
      <c r="X487" s="27">
        <v>0</v>
      </c>
    </row>
    <row r="488" spans="2:24" ht="15.6">
      <c r="B488" t="str">
        <f t="shared" si="8"/>
        <v>BI001Microwaves</v>
      </c>
      <c r="C488" t="str">
        <f>VLOOKUP(F488,'Sls Rep Matrix'!I$7:N$428,6,FALSE)</f>
        <v>Regional</v>
      </c>
      <c r="E488" s="11" t="s">
        <v>534</v>
      </c>
      <c r="F488" s="11" t="s">
        <v>833</v>
      </c>
      <c r="G488" s="11" t="s">
        <v>834</v>
      </c>
      <c r="H488" s="28">
        <v>0</v>
      </c>
      <c r="I488" s="28">
        <v>0</v>
      </c>
      <c r="J488" s="28">
        <v>0</v>
      </c>
      <c r="K488" s="28">
        <v>0</v>
      </c>
      <c r="L488" s="28">
        <v>0</v>
      </c>
      <c r="M488" s="28">
        <v>-1318.45</v>
      </c>
      <c r="N488" s="28">
        <v>41000</v>
      </c>
      <c r="O488" s="376">
        <v>-3.2157317073E-2</v>
      </c>
      <c r="P488" s="28">
        <v>-1318.45</v>
      </c>
      <c r="Q488" s="376">
        <v>-3.2157317073E-2</v>
      </c>
      <c r="R488" s="28">
        <v>-1318.45</v>
      </c>
      <c r="S488" s="376">
        <v>-3.2157317073E-2</v>
      </c>
      <c r="T488" s="27">
        <v>66608</v>
      </c>
      <c r="U488" s="27">
        <v>0</v>
      </c>
      <c r="V488" s="27">
        <v>0</v>
      </c>
      <c r="W488" s="27">
        <v>0</v>
      </c>
      <c r="X488" s="27">
        <v>0</v>
      </c>
    </row>
    <row r="489" spans="2:24" ht="15.6">
      <c r="B489" t="str">
        <f t="shared" si="8"/>
        <v>CA020Microwaves</v>
      </c>
      <c r="C489" t="str">
        <f>VLOOKUP(F489,'Sls Rep Matrix'!I$7:N$428,6,FALSE)</f>
        <v>Inside Sales</v>
      </c>
      <c r="E489" s="11" t="s">
        <v>534</v>
      </c>
      <c r="F489" s="11" t="s">
        <v>820</v>
      </c>
      <c r="G489" s="11" t="s">
        <v>821</v>
      </c>
      <c r="H489" s="28">
        <v>0</v>
      </c>
      <c r="I489" s="28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3000</v>
      </c>
      <c r="O489" s="376">
        <v>0</v>
      </c>
      <c r="P489" s="28">
        <v>0</v>
      </c>
      <c r="Q489" s="376">
        <v>0</v>
      </c>
      <c r="R489" s="28">
        <v>0</v>
      </c>
      <c r="S489" s="376">
        <v>0</v>
      </c>
      <c r="T489" s="27">
        <v>0</v>
      </c>
      <c r="U489" s="27">
        <v>0</v>
      </c>
      <c r="V489" s="27">
        <v>0</v>
      </c>
      <c r="W489" s="27">
        <v>0</v>
      </c>
      <c r="X489" s="27">
        <v>0</v>
      </c>
    </row>
    <row r="490" spans="2:24" ht="15.6">
      <c r="B490" t="str">
        <f t="shared" si="8"/>
        <v>CHNADVMicrowaves</v>
      </c>
      <c r="C490" t="str">
        <f>VLOOKUP(F490,'Sls Rep Matrix'!I$7:N$428,6,FALSE)</f>
        <v>pana.com</v>
      </c>
      <c r="E490" s="11" t="s">
        <v>534</v>
      </c>
      <c r="F490" s="11" t="s">
        <v>1079</v>
      </c>
      <c r="G490" s="11" t="s">
        <v>1080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199.95</v>
      </c>
      <c r="N490" s="28">
        <v>0</v>
      </c>
      <c r="O490" s="376"/>
      <c r="P490" s="28">
        <v>199.95</v>
      </c>
      <c r="Q490" s="376"/>
      <c r="R490" s="28">
        <v>199.95</v>
      </c>
      <c r="S490" s="376"/>
      <c r="T490" s="27">
        <v>0</v>
      </c>
      <c r="U490" s="27">
        <v>0</v>
      </c>
      <c r="V490" s="27">
        <v>0</v>
      </c>
      <c r="W490" s="27">
        <v>0</v>
      </c>
      <c r="X490" s="27">
        <v>0</v>
      </c>
    </row>
    <row r="491" spans="2:24" ht="15.6">
      <c r="B491" t="str">
        <f t="shared" si="8"/>
        <v>SPSTRMicrowaves</v>
      </c>
      <c r="C491" t="str">
        <f>VLOOKUP(F491,'Sls Rep Matrix'!I$7:N$428,6,FALSE)</f>
        <v>pana.com</v>
      </c>
      <c r="E491" s="11" t="s">
        <v>534</v>
      </c>
      <c r="F491" s="11" t="s">
        <v>644</v>
      </c>
      <c r="G491" s="11" t="s">
        <v>645</v>
      </c>
      <c r="H491" s="28">
        <v>0</v>
      </c>
      <c r="I491" s="28">
        <v>220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376"/>
      <c r="P491" s="28">
        <v>0</v>
      </c>
      <c r="Q491" s="376"/>
      <c r="R491" s="28">
        <v>220</v>
      </c>
      <c r="S491" s="376"/>
      <c r="T491" s="27">
        <v>0</v>
      </c>
      <c r="U491" s="27">
        <v>0</v>
      </c>
      <c r="V491" s="27">
        <v>0</v>
      </c>
      <c r="W491" s="27">
        <v>0</v>
      </c>
      <c r="X491" s="27">
        <v>0</v>
      </c>
    </row>
    <row r="492" spans="2:24" ht="15.6">
      <c r="B492" t="str">
        <f t="shared" si="8"/>
        <v>PA946Microwaves</v>
      </c>
      <c r="C492" t="str">
        <f>VLOOKUP(F492,'Sls Rep Matrix'!I$7:N$428,6,FALSE)</f>
        <v>Regional</v>
      </c>
      <c r="E492" s="11" t="s">
        <v>534</v>
      </c>
      <c r="F492" s="11" t="s">
        <v>1023</v>
      </c>
      <c r="G492" s="11" t="s">
        <v>1024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376"/>
      <c r="P492" s="28">
        <v>0</v>
      </c>
      <c r="Q492" s="376"/>
      <c r="R492" s="28">
        <v>0</v>
      </c>
      <c r="S492" s="376"/>
      <c r="T492" s="27">
        <v>0</v>
      </c>
      <c r="U492" s="27">
        <v>0</v>
      </c>
      <c r="V492" s="27">
        <v>0</v>
      </c>
      <c r="W492" s="27">
        <v>0</v>
      </c>
      <c r="X492" s="27">
        <v>0</v>
      </c>
    </row>
    <row r="493" spans="2:24" ht="15.6">
      <c r="B493" t="str">
        <f t="shared" si="8"/>
        <v>MI978Microwaves</v>
      </c>
      <c r="C493" t="str">
        <f>VLOOKUP(F493,'Sls Rep Matrix'!I$7:N$428,6,FALSE)</f>
        <v>Inside Sales</v>
      </c>
      <c r="E493" s="11" t="s">
        <v>534</v>
      </c>
      <c r="F493" s="11" t="s">
        <v>1029</v>
      </c>
      <c r="G493" s="11" t="s">
        <v>1030</v>
      </c>
      <c r="H493" s="28">
        <v>16320.77</v>
      </c>
      <c r="I493" s="28">
        <v>5920.75</v>
      </c>
      <c r="J493" s="28">
        <v>0</v>
      </c>
      <c r="K493" s="28">
        <v>0</v>
      </c>
      <c r="L493" s="28">
        <v>0</v>
      </c>
      <c r="M493" s="28">
        <v>3829.21</v>
      </c>
      <c r="N493" s="28">
        <v>14000</v>
      </c>
      <c r="O493" s="376">
        <v>0.27351500000000001</v>
      </c>
      <c r="P493" s="28">
        <v>3829.21</v>
      </c>
      <c r="Q493" s="376">
        <v>0.27351500000000001</v>
      </c>
      <c r="R493" s="28">
        <v>9749.9599999999991</v>
      </c>
      <c r="S493" s="376">
        <v>0.696425714285</v>
      </c>
      <c r="T493" s="27">
        <v>0</v>
      </c>
      <c r="U493" s="27">
        <v>5136.68</v>
      </c>
      <c r="V493" s="27">
        <v>0</v>
      </c>
      <c r="W493" s="27">
        <v>0</v>
      </c>
      <c r="X493" s="27">
        <v>0</v>
      </c>
    </row>
    <row r="494" spans="2:24" ht="15.6">
      <c r="B494" t="str">
        <f t="shared" si="8"/>
        <v>WI160Microwaves</v>
      </c>
      <c r="C494" t="str">
        <f>VLOOKUP(F494,'Sls Rep Matrix'!I$7:N$428,6,FALSE)</f>
        <v>National</v>
      </c>
      <c r="E494" s="11" t="s">
        <v>534</v>
      </c>
      <c r="F494" s="11" t="s">
        <v>622</v>
      </c>
      <c r="G494" s="11" t="s">
        <v>623</v>
      </c>
      <c r="H494" s="28">
        <v>9163.9500000000007</v>
      </c>
      <c r="I494" s="28">
        <v>0</v>
      </c>
      <c r="J494" s="28">
        <v>0</v>
      </c>
      <c r="K494" s="28">
        <v>0</v>
      </c>
      <c r="L494" s="28">
        <v>2974</v>
      </c>
      <c r="M494" s="28">
        <v>5579.77</v>
      </c>
      <c r="N494" s="28">
        <v>9000</v>
      </c>
      <c r="O494" s="376">
        <v>0.61997444444399996</v>
      </c>
      <c r="P494" s="28">
        <v>8553.77</v>
      </c>
      <c r="Q494" s="376">
        <v>0.95041888888799997</v>
      </c>
      <c r="R494" s="28">
        <v>8553.77</v>
      </c>
      <c r="S494" s="376">
        <v>0.95041888888799997</v>
      </c>
      <c r="T494" s="27">
        <v>0</v>
      </c>
      <c r="U494" s="27">
        <v>2240.8000000000002</v>
      </c>
      <c r="V494" s="27">
        <v>0</v>
      </c>
      <c r="W494" s="27">
        <v>0</v>
      </c>
      <c r="X494" s="27">
        <v>0</v>
      </c>
    </row>
    <row r="495" spans="2:24" ht="15.6">
      <c r="B495" t="str">
        <f t="shared" si="8"/>
        <v>AAFESMicrowaves</v>
      </c>
      <c r="C495" t="str">
        <f>VLOOKUP(F495,'Sls Rep Matrix'!I$7:N$428,6,FALSE)</f>
        <v>Regional</v>
      </c>
      <c r="E495" s="11" t="s">
        <v>534</v>
      </c>
      <c r="F495" s="11" t="s">
        <v>863</v>
      </c>
      <c r="G495" s="11" t="s">
        <v>864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29160</v>
      </c>
      <c r="N495" s="28">
        <v>55000</v>
      </c>
      <c r="O495" s="376">
        <v>0.53018181818099996</v>
      </c>
      <c r="P495" s="28">
        <v>29160</v>
      </c>
      <c r="Q495" s="376">
        <v>0.53018181818099996</v>
      </c>
      <c r="R495" s="28">
        <v>29160</v>
      </c>
      <c r="S495" s="376">
        <v>0.53018181818099996</v>
      </c>
      <c r="T495" s="27">
        <v>15390</v>
      </c>
      <c r="U495" s="27">
        <v>0</v>
      </c>
      <c r="V495" s="27">
        <v>0</v>
      </c>
      <c r="W495" s="27">
        <v>0</v>
      </c>
      <c r="X495" s="27">
        <v>0</v>
      </c>
    </row>
    <row r="496" spans="2:24" ht="15.6">
      <c r="B496" t="str">
        <f t="shared" si="8"/>
        <v>MA040Microwaves</v>
      </c>
      <c r="C496" t="str">
        <f>VLOOKUP(F496,'Sls Rep Matrix'!I$7:N$428,6,FALSE)</f>
        <v>National</v>
      </c>
      <c r="E496" s="11" t="s">
        <v>534</v>
      </c>
      <c r="F496" s="11" t="s">
        <v>916</v>
      </c>
      <c r="G496" s="11" t="s">
        <v>917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376"/>
      <c r="P496" s="28">
        <v>0</v>
      </c>
      <c r="Q496" s="376"/>
      <c r="R496" s="28">
        <v>0</v>
      </c>
      <c r="S496" s="376"/>
      <c r="T496" s="27">
        <v>0</v>
      </c>
      <c r="U496" s="27">
        <v>0</v>
      </c>
      <c r="V496" s="27">
        <v>0</v>
      </c>
      <c r="W496" s="27">
        <v>0</v>
      </c>
      <c r="X496" s="27">
        <v>0</v>
      </c>
    </row>
    <row r="497" spans="2:24" ht="15.6">
      <c r="B497" t="str">
        <f t="shared" si="8"/>
        <v>AB045Microwaves</v>
      </c>
      <c r="C497" t="str">
        <f>VLOOKUP(F497,'Sls Rep Matrix'!I$7:N$428,6,FALSE)</f>
        <v>Regional</v>
      </c>
      <c r="E497" s="11" t="s">
        <v>534</v>
      </c>
      <c r="F497" s="11" t="s">
        <v>549</v>
      </c>
      <c r="G497" s="11" t="s">
        <v>862</v>
      </c>
      <c r="H497" s="28">
        <v>38958.11</v>
      </c>
      <c r="I497" s="28">
        <v>24498.78</v>
      </c>
      <c r="J497" s="28">
        <v>0</v>
      </c>
      <c r="K497" s="28">
        <v>0</v>
      </c>
      <c r="L497" s="28">
        <v>7033.2</v>
      </c>
      <c r="M497" s="28">
        <v>27145.45</v>
      </c>
      <c r="N497" s="28">
        <v>91000</v>
      </c>
      <c r="O497" s="376">
        <v>0.29830164835099998</v>
      </c>
      <c r="P497" s="28">
        <v>34178.65</v>
      </c>
      <c r="Q497" s="376">
        <v>0.37558956043899999</v>
      </c>
      <c r="R497" s="28">
        <v>58677.43</v>
      </c>
      <c r="S497" s="376">
        <v>0.64480692307599996</v>
      </c>
      <c r="T497" s="27">
        <v>0</v>
      </c>
      <c r="U497" s="27">
        <v>8495.7999999999993</v>
      </c>
      <c r="V497" s="27">
        <v>0</v>
      </c>
      <c r="W497" s="27">
        <v>0</v>
      </c>
      <c r="X497" s="27">
        <v>0</v>
      </c>
    </row>
    <row r="498" spans="2:24" ht="15.6">
      <c r="B498" t="str">
        <f t="shared" si="8"/>
        <v>AK050Microwaves</v>
      </c>
      <c r="C498" t="str">
        <f>VLOOKUP(F498,'Sls Rep Matrix'!I$7:N$428,6,FALSE)</f>
        <v>Regional</v>
      </c>
      <c r="E498" s="11" t="s">
        <v>534</v>
      </c>
      <c r="F498" s="11" t="s">
        <v>851</v>
      </c>
      <c r="G498" s="11" t="s">
        <v>852</v>
      </c>
      <c r="H498" s="28">
        <v>0</v>
      </c>
      <c r="I498" s="28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376"/>
      <c r="P498" s="28">
        <v>0</v>
      </c>
      <c r="Q498" s="376"/>
      <c r="R498" s="28">
        <v>0</v>
      </c>
      <c r="S498" s="376"/>
      <c r="T498" s="27">
        <v>0</v>
      </c>
      <c r="U498" s="27">
        <v>0</v>
      </c>
      <c r="V498" s="27">
        <v>0</v>
      </c>
      <c r="W498" s="27">
        <v>0</v>
      </c>
      <c r="X498" s="27">
        <v>0</v>
      </c>
    </row>
    <row r="499" spans="2:24" ht="15.6">
      <c r="B499" t="str">
        <f t="shared" si="8"/>
        <v>AD230Microwaves</v>
      </c>
      <c r="C499" t="str">
        <f>VLOOKUP(F499,'Sls Rep Matrix'!I$7:N$428,6,FALSE)</f>
        <v>Regional</v>
      </c>
      <c r="E499" s="11" t="s">
        <v>534</v>
      </c>
      <c r="F499" s="11" t="s">
        <v>550</v>
      </c>
      <c r="G499" s="11" t="s">
        <v>855</v>
      </c>
      <c r="H499" s="28">
        <v>109944.37</v>
      </c>
      <c r="I499" s="28">
        <v>41168.980000000003</v>
      </c>
      <c r="J499" s="28">
        <v>0</v>
      </c>
      <c r="K499" s="28">
        <v>0</v>
      </c>
      <c r="L499" s="28">
        <v>14479.54</v>
      </c>
      <c r="M499" s="28">
        <v>110358.79</v>
      </c>
      <c r="N499" s="28">
        <v>187000</v>
      </c>
      <c r="O499" s="376">
        <v>0.59015395721899999</v>
      </c>
      <c r="P499" s="28">
        <v>124838.33</v>
      </c>
      <c r="Q499" s="376">
        <v>0.66758465240599996</v>
      </c>
      <c r="R499" s="28">
        <v>166007.31</v>
      </c>
      <c r="S499" s="376">
        <v>0.88773962566800002</v>
      </c>
      <c r="T499" s="27">
        <v>48603.56</v>
      </c>
      <c r="U499" s="27">
        <v>39727.440000000002</v>
      </c>
      <c r="V499" s="27">
        <v>0</v>
      </c>
      <c r="W499" s="27">
        <v>0</v>
      </c>
      <c r="X499" s="27">
        <v>0</v>
      </c>
    </row>
    <row r="500" spans="2:24" ht="15.6">
      <c r="B500" t="str">
        <f t="shared" si="8"/>
        <v>OV030Microwaves</v>
      </c>
      <c r="C500" t="str">
        <f>VLOOKUP(F500,'Sls Rep Matrix'!I$7:N$428,6,FALSE)</f>
        <v>Inside Sales</v>
      </c>
      <c r="E500" s="11" t="s">
        <v>534</v>
      </c>
      <c r="F500" s="11" t="s">
        <v>687</v>
      </c>
      <c r="G500" s="11" t="s">
        <v>688</v>
      </c>
      <c r="H500" s="28">
        <v>3875.1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376"/>
      <c r="P500" s="28">
        <v>0</v>
      </c>
      <c r="Q500" s="376"/>
      <c r="R500" s="28">
        <v>0</v>
      </c>
      <c r="S500" s="376"/>
      <c r="T500" s="27">
        <v>0</v>
      </c>
      <c r="U500" s="27">
        <v>0</v>
      </c>
      <c r="V500" s="27">
        <v>0</v>
      </c>
      <c r="W500" s="27">
        <v>0</v>
      </c>
      <c r="X500" s="27">
        <v>0</v>
      </c>
    </row>
    <row r="501" spans="2:24" ht="15.6">
      <c r="B501" t="str">
        <f t="shared" si="8"/>
        <v>#Microwaves</v>
      </c>
      <c r="C501" t="e">
        <f>VLOOKUP(F501,'Sls Rep Matrix'!I$7:N$428,6,FALSE)</f>
        <v>#N/A</v>
      </c>
      <c r="E501" s="11" t="s">
        <v>534</v>
      </c>
      <c r="F501" s="11" t="s">
        <v>1075</v>
      </c>
      <c r="G501" s="11" t="s">
        <v>2400</v>
      </c>
      <c r="H501" s="28">
        <v>0</v>
      </c>
      <c r="I501" s="28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376"/>
      <c r="P501" s="28">
        <v>0</v>
      </c>
      <c r="Q501" s="376"/>
      <c r="R501" s="28">
        <v>0</v>
      </c>
      <c r="S501" s="376"/>
      <c r="T501" s="27">
        <v>0</v>
      </c>
      <c r="U501" s="27">
        <v>0</v>
      </c>
      <c r="V501" s="27">
        <v>0</v>
      </c>
      <c r="W501" s="27">
        <v>0</v>
      </c>
      <c r="X501" s="27">
        <v>0</v>
      </c>
    </row>
    <row r="502" spans="2:24" ht="15.6">
      <c r="B502" t="str">
        <f t="shared" si="8"/>
        <v>DB075Microwaves</v>
      </c>
      <c r="C502" t="str">
        <f>VLOOKUP(F502,'Sls Rep Matrix'!I$7:N$428,6,FALSE)</f>
        <v>Regional</v>
      </c>
      <c r="E502" s="11" t="s">
        <v>534</v>
      </c>
      <c r="F502" s="11" t="s">
        <v>800</v>
      </c>
      <c r="G502" s="11" t="s">
        <v>801</v>
      </c>
      <c r="H502" s="28">
        <v>11629.64</v>
      </c>
      <c r="I502" s="28">
        <v>0</v>
      </c>
      <c r="J502" s="28">
        <v>0</v>
      </c>
      <c r="K502" s="28">
        <v>4457.1400000000003</v>
      </c>
      <c r="L502" s="28">
        <v>428</v>
      </c>
      <c r="M502" s="28">
        <v>579.52</v>
      </c>
      <c r="N502" s="28">
        <v>0</v>
      </c>
      <c r="O502" s="376"/>
      <c r="P502" s="28">
        <v>5464.66</v>
      </c>
      <c r="Q502" s="376"/>
      <c r="R502" s="28">
        <v>5464.66</v>
      </c>
      <c r="S502" s="376"/>
      <c r="T502" s="27">
        <v>0</v>
      </c>
      <c r="U502" s="27">
        <v>0</v>
      </c>
      <c r="V502" s="27">
        <v>0</v>
      </c>
      <c r="W502" s="27">
        <v>0</v>
      </c>
      <c r="X502" s="27">
        <v>0</v>
      </c>
    </row>
    <row r="503" spans="2:24" ht="15.6">
      <c r="B503" t="str">
        <f t="shared" si="8"/>
        <v>PR060Microwaves</v>
      </c>
      <c r="C503" t="str">
        <f>VLOOKUP(F503,'Sls Rep Matrix'!I$7:N$428,6,FALSE)</f>
        <v>Inside Sales</v>
      </c>
      <c r="E503" s="11" t="s">
        <v>534</v>
      </c>
      <c r="F503" s="11" t="s">
        <v>1019</v>
      </c>
      <c r="G503" s="11" t="s">
        <v>1020</v>
      </c>
      <c r="H503" s="28">
        <v>14991.5</v>
      </c>
      <c r="I503" s="28">
        <v>0</v>
      </c>
      <c r="J503" s="28">
        <v>0</v>
      </c>
      <c r="K503" s="28">
        <v>10967.5</v>
      </c>
      <c r="L503" s="28">
        <v>0</v>
      </c>
      <c r="M503" s="28">
        <v>22363</v>
      </c>
      <c r="N503" s="28">
        <v>16000</v>
      </c>
      <c r="O503" s="376">
        <v>1.3976875</v>
      </c>
      <c r="P503" s="28">
        <v>33330.5</v>
      </c>
      <c r="Q503" s="376">
        <v>2.08315625</v>
      </c>
      <c r="R503" s="28">
        <v>33330.5</v>
      </c>
      <c r="S503" s="376">
        <v>2.08315625</v>
      </c>
      <c r="T503" s="27">
        <v>0</v>
      </c>
      <c r="U503" s="29">
        <v>0</v>
      </c>
      <c r="V503" s="27">
        <v>0</v>
      </c>
      <c r="W503" s="27">
        <v>0</v>
      </c>
      <c r="X503" s="27">
        <v>0</v>
      </c>
    </row>
    <row r="504" spans="2:24" ht="15.6">
      <c r="B504" t="str">
        <f t="shared" si="8"/>
        <v>DH030Microwaves</v>
      </c>
      <c r="C504" t="str">
        <f>VLOOKUP(F504,'Sls Rep Matrix'!I$7:N$428,6,FALSE)</f>
        <v>Inside Sales</v>
      </c>
      <c r="E504" s="11" t="s">
        <v>534</v>
      </c>
      <c r="F504" s="11" t="s">
        <v>560</v>
      </c>
      <c r="G504" s="11" t="s">
        <v>795</v>
      </c>
      <c r="H504" s="28">
        <v>68654.53</v>
      </c>
      <c r="I504" s="28">
        <v>17569.599999999999</v>
      </c>
      <c r="J504" s="28">
        <v>0</v>
      </c>
      <c r="K504" s="28">
        <v>8634.66</v>
      </c>
      <c r="L504" s="28">
        <v>0</v>
      </c>
      <c r="M504" s="28">
        <v>69036.95</v>
      </c>
      <c r="N504" s="28">
        <v>109000</v>
      </c>
      <c r="O504" s="376">
        <v>0.63336651376099995</v>
      </c>
      <c r="P504" s="28">
        <v>77671.61</v>
      </c>
      <c r="Q504" s="376">
        <v>0.71258357798100003</v>
      </c>
      <c r="R504" s="28">
        <v>95241.21</v>
      </c>
      <c r="S504" s="376">
        <v>0.87377256880700005</v>
      </c>
      <c r="T504" s="27">
        <v>0</v>
      </c>
      <c r="U504" s="27">
        <v>34485.4</v>
      </c>
      <c r="V504" s="27">
        <v>0</v>
      </c>
      <c r="W504" s="27">
        <v>0</v>
      </c>
      <c r="X504" s="27">
        <v>0</v>
      </c>
    </row>
    <row r="505" spans="2:24" ht="15.6">
      <c r="B505" t="str">
        <f t="shared" si="8"/>
        <v>BE121Microwaves</v>
      </c>
      <c r="C505" t="str">
        <f>VLOOKUP(F505,'Sls Rep Matrix'!I$7:N$428,6,FALSE)</f>
        <v>National</v>
      </c>
      <c r="E505" s="11" t="s">
        <v>534</v>
      </c>
      <c r="F505" s="11" t="s">
        <v>552</v>
      </c>
      <c r="G505" s="11" t="s">
        <v>553</v>
      </c>
      <c r="H505" s="28">
        <v>0</v>
      </c>
      <c r="I505" s="28">
        <v>0</v>
      </c>
      <c r="J505" s="28">
        <v>0</v>
      </c>
      <c r="K505" s="28">
        <v>75940.45</v>
      </c>
      <c r="L505" s="28">
        <v>106511.7</v>
      </c>
      <c r="M505" s="28">
        <v>216320.25</v>
      </c>
      <c r="N505" s="28">
        <v>626000</v>
      </c>
      <c r="O505" s="376">
        <v>0.34555950479199998</v>
      </c>
      <c r="P505" s="28">
        <v>398772.4</v>
      </c>
      <c r="Q505" s="376">
        <v>0.63701661341799998</v>
      </c>
      <c r="R505" s="28">
        <v>398772.4</v>
      </c>
      <c r="S505" s="376">
        <v>0.63701661341799998</v>
      </c>
      <c r="T505" s="29">
        <v>160224.57</v>
      </c>
      <c r="U505" s="29">
        <v>0</v>
      </c>
      <c r="V505" s="27">
        <v>0</v>
      </c>
      <c r="W505" s="27">
        <v>68350.11</v>
      </c>
      <c r="X505" s="27">
        <v>0</v>
      </c>
    </row>
    <row r="506" spans="2:24" ht="15.6">
      <c r="B506" t="str">
        <f t="shared" si="8"/>
        <v>HA896Microwaves</v>
      </c>
      <c r="C506" t="str">
        <f>VLOOKUP(F506,'Sls Rep Matrix'!I$7:N$428,6,FALSE)</f>
        <v>Regional</v>
      </c>
      <c r="E506" s="11" t="s">
        <v>534</v>
      </c>
      <c r="F506" s="11" t="s">
        <v>1101</v>
      </c>
      <c r="G506" s="11" t="s">
        <v>1102</v>
      </c>
      <c r="H506" s="28">
        <v>0</v>
      </c>
      <c r="I506" s="28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376"/>
      <c r="P506" s="28">
        <v>0</v>
      </c>
      <c r="Q506" s="376"/>
      <c r="R506" s="28">
        <v>0</v>
      </c>
      <c r="S506" s="376"/>
      <c r="T506" s="27">
        <v>0</v>
      </c>
      <c r="U506" s="29">
        <v>0</v>
      </c>
      <c r="V506" s="27">
        <v>0</v>
      </c>
      <c r="W506" s="27">
        <v>0</v>
      </c>
      <c r="X506" s="27">
        <v>0</v>
      </c>
    </row>
    <row r="507" spans="2:24" ht="15.6">
      <c r="B507" t="str">
        <f t="shared" si="8"/>
        <v>FE020Microwaves</v>
      </c>
      <c r="C507" t="str">
        <f>VLOOKUP(F507,'Sls Rep Matrix'!I$7:N$428,6,FALSE)</f>
        <v>Inside Sales</v>
      </c>
      <c r="E507" s="11" t="s">
        <v>534</v>
      </c>
      <c r="F507" s="11" t="s">
        <v>776</v>
      </c>
      <c r="G507" s="11" t="s">
        <v>777</v>
      </c>
      <c r="H507" s="28">
        <v>267.95</v>
      </c>
      <c r="I507" s="28">
        <v>166.98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376"/>
      <c r="P507" s="28">
        <v>0</v>
      </c>
      <c r="Q507" s="376"/>
      <c r="R507" s="28">
        <v>166.98</v>
      </c>
      <c r="S507" s="376"/>
      <c r="T507" s="27">
        <v>0</v>
      </c>
      <c r="U507" s="27">
        <v>224.95</v>
      </c>
      <c r="V507" s="27">
        <v>0</v>
      </c>
      <c r="W507" s="27">
        <v>0</v>
      </c>
      <c r="X507" s="27">
        <v>0</v>
      </c>
    </row>
    <row r="508" spans="2:24" ht="15.6">
      <c r="B508" t="str">
        <f t="shared" si="8"/>
        <v>TR839Microwaves</v>
      </c>
      <c r="C508" t="str">
        <f>VLOOKUP(F508,'Sls Rep Matrix'!I$7:N$428,6,FALSE)</f>
        <v>Inside Sales</v>
      </c>
      <c r="E508" s="11" t="s">
        <v>534</v>
      </c>
      <c r="F508" s="11" t="s">
        <v>635</v>
      </c>
      <c r="G508" s="11" t="s">
        <v>636</v>
      </c>
      <c r="H508" s="28">
        <v>33550.32</v>
      </c>
      <c r="I508" s="28">
        <v>0</v>
      </c>
      <c r="J508" s="28">
        <v>0</v>
      </c>
      <c r="K508" s="28">
        <v>1915.23</v>
      </c>
      <c r="L508" s="28">
        <v>8691.9699999999993</v>
      </c>
      <c r="M508" s="28">
        <v>8815.52</v>
      </c>
      <c r="N508" s="28">
        <v>25000</v>
      </c>
      <c r="O508" s="376">
        <v>0.35262080000000001</v>
      </c>
      <c r="P508" s="28">
        <v>19422.72</v>
      </c>
      <c r="Q508" s="376">
        <v>0.77690879999999995</v>
      </c>
      <c r="R508" s="28">
        <v>19422.72</v>
      </c>
      <c r="S508" s="376">
        <v>0.77690879999999995</v>
      </c>
      <c r="T508" s="27">
        <v>0</v>
      </c>
      <c r="U508" s="27">
        <v>12366.39</v>
      </c>
      <c r="V508" s="27">
        <v>0</v>
      </c>
      <c r="W508" s="27">
        <v>0</v>
      </c>
      <c r="X508" s="27">
        <v>0</v>
      </c>
    </row>
    <row r="509" spans="2:24" ht="15.6">
      <c r="B509" t="str">
        <f t="shared" si="8"/>
        <v>HI001Microwaves</v>
      </c>
      <c r="C509" t="str">
        <f>VLOOKUP(F509,'Sls Rep Matrix'!I$7:N$428,6,FALSE)</f>
        <v>Inside Sales</v>
      </c>
      <c r="E509" s="11" t="s">
        <v>534</v>
      </c>
      <c r="F509" s="11" t="s">
        <v>753</v>
      </c>
      <c r="G509" s="11" t="s">
        <v>754</v>
      </c>
      <c r="H509" s="28">
        <v>2622.4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376"/>
      <c r="P509" s="28">
        <v>0</v>
      </c>
      <c r="Q509" s="376"/>
      <c r="R509" s="28">
        <v>0</v>
      </c>
      <c r="S509" s="376"/>
      <c r="T509" s="27">
        <v>0</v>
      </c>
      <c r="U509" s="27">
        <v>0</v>
      </c>
      <c r="V509" s="27">
        <v>0</v>
      </c>
      <c r="W509" s="27">
        <v>0</v>
      </c>
      <c r="X509" s="27">
        <v>0</v>
      </c>
    </row>
    <row r="510" spans="2:24" ht="15.6">
      <c r="B510" t="str">
        <f t="shared" si="8"/>
        <v>NA450Microwaves</v>
      </c>
      <c r="C510" t="str">
        <f>VLOOKUP(F510,'Sls Rep Matrix'!I$7:N$428,6,FALSE)</f>
        <v>Regional</v>
      </c>
      <c r="E510" s="11" t="s">
        <v>534</v>
      </c>
      <c r="F510" s="11" t="s">
        <v>704</v>
      </c>
      <c r="G510" s="11" t="s">
        <v>705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3120</v>
      </c>
      <c r="N510" s="28">
        <v>9000</v>
      </c>
      <c r="O510" s="376">
        <v>0.34666666666599999</v>
      </c>
      <c r="P510" s="28">
        <v>3120</v>
      </c>
      <c r="Q510" s="376">
        <v>0.34666666666599999</v>
      </c>
      <c r="R510" s="28">
        <v>3120</v>
      </c>
      <c r="S510" s="376">
        <v>0.34666666666599999</v>
      </c>
      <c r="T510" s="27">
        <v>0</v>
      </c>
      <c r="U510" s="27">
        <v>0</v>
      </c>
      <c r="V510" s="27">
        <v>0</v>
      </c>
      <c r="W510" s="27">
        <v>0</v>
      </c>
      <c r="X510" s="27">
        <v>0</v>
      </c>
    </row>
    <row r="511" spans="2:24" ht="15.6">
      <c r="B511" t="str">
        <f t="shared" si="8"/>
        <v>HS070Microwaves</v>
      </c>
      <c r="C511" t="str">
        <f>VLOOKUP(F511,'Sls Rep Matrix'!I$7:N$428,6,FALSE)</f>
        <v>National</v>
      </c>
      <c r="E511" s="11" t="s">
        <v>534</v>
      </c>
      <c r="F511" s="11" t="s">
        <v>746</v>
      </c>
      <c r="G511" s="11" t="s">
        <v>747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376"/>
      <c r="P511" s="28">
        <v>0</v>
      </c>
      <c r="Q511" s="376"/>
      <c r="R511" s="28">
        <v>0</v>
      </c>
      <c r="S511" s="376"/>
      <c r="T511" s="27">
        <v>0</v>
      </c>
      <c r="U511" s="27">
        <v>0</v>
      </c>
      <c r="V511" s="27">
        <v>0</v>
      </c>
      <c r="W511" s="27">
        <v>0</v>
      </c>
      <c r="X511" s="27">
        <v>0</v>
      </c>
    </row>
    <row r="512" spans="2:24" ht="15.6">
      <c r="B512" t="str">
        <f t="shared" si="8"/>
        <v>AM761Microwaves</v>
      </c>
      <c r="C512" t="str">
        <f>VLOOKUP(F512,'Sls Rep Matrix'!I$7:N$428,6,FALSE)</f>
        <v>Amazon</v>
      </c>
      <c r="E512" s="11" t="s">
        <v>534</v>
      </c>
      <c r="F512" s="11" t="s">
        <v>1099</v>
      </c>
      <c r="G512" s="11" t="s">
        <v>1100</v>
      </c>
      <c r="H512" s="28">
        <v>0</v>
      </c>
      <c r="I512" s="28">
        <v>0</v>
      </c>
      <c r="J512" s="28">
        <v>0</v>
      </c>
      <c r="K512" s="28">
        <v>0</v>
      </c>
      <c r="L512" s="28">
        <v>0</v>
      </c>
      <c r="M512" s="28">
        <v>321436.68</v>
      </c>
      <c r="N512" s="28">
        <v>0</v>
      </c>
      <c r="O512" s="376"/>
      <c r="P512" s="28">
        <v>321436.68</v>
      </c>
      <c r="Q512" s="376"/>
      <c r="R512" s="28">
        <v>321436.68</v>
      </c>
      <c r="S512" s="376"/>
      <c r="T512" s="29">
        <v>0</v>
      </c>
      <c r="U512" s="27">
        <v>453826.12</v>
      </c>
      <c r="V512" s="27">
        <v>0</v>
      </c>
      <c r="W512" s="27">
        <v>0</v>
      </c>
      <c r="X512" s="27">
        <v>0</v>
      </c>
    </row>
    <row r="513" spans="2:24" ht="15.6">
      <c r="B513" t="str">
        <f t="shared" si="8"/>
        <v>DW001Microwaves</v>
      </c>
      <c r="C513" t="str">
        <f>VLOOKUP(F513,'Sls Rep Matrix'!I$7:N$428,6,FALSE)</f>
        <v>Inside Sales</v>
      </c>
      <c r="E513" s="11" t="s">
        <v>534</v>
      </c>
      <c r="F513" s="11" t="s">
        <v>1053</v>
      </c>
      <c r="G513" s="11" t="s">
        <v>1054</v>
      </c>
      <c r="H513" s="28">
        <v>1802.5</v>
      </c>
      <c r="I513" s="28">
        <v>13818.3</v>
      </c>
      <c r="J513" s="28">
        <v>0</v>
      </c>
      <c r="K513" s="28">
        <v>6108.75</v>
      </c>
      <c r="L513" s="28">
        <v>0</v>
      </c>
      <c r="M513" s="28">
        <v>0</v>
      </c>
      <c r="N513" s="28">
        <v>16000</v>
      </c>
      <c r="O513" s="376">
        <v>0</v>
      </c>
      <c r="P513" s="28">
        <v>6108.75</v>
      </c>
      <c r="Q513" s="376">
        <v>0.38179687499999998</v>
      </c>
      <c r="R513" s="28">
        <v>19927.05</v>
      </c>
      <c r="S513" s="376">
        <v>1.2454406250000001</v>
      </c>
      <c r="T513" s="29">
        <v>0</v>
      </c>
      <c r="U513" s="27">
        <v>0</v>
      </c>
      <c r="V513" s="27">
        <v>0</v>
      </c>
      <c r="W513" s="27">
        <v>0</v>
      </c>
      <c r="X513" s="27">
        <v>0</v>
      </c>
    </row>
    <row r="514" spans="2:24" ht="15.6">
      <c r="B514" t="str">
        <f t="shared" si="8"/>
        <v>TA001Microwaves</v>
      </c>
      <c r="C514" t="str">
        <f>VLOOKUP(F514,'Sls Rep Matrix'!I$7:N$428,6,FALSE)</f>
        <v>National</v>
      </c>
      <c r="E514" s="11" t="s">
        <v>534</v>
      </c>
      <c r="F514" s="11" t="s">
        <v>580</v>
      </c>
      <c r="G514" s="11" t="s">
        <v>642</v>
      </c>
      <c r="H514" s="28">
        <v>7.21</v>
      </c>
      <c r="I514" s="28">
        <v>1.2</v>
      </c>
      <c r="J514" s="28">
        <v>0</v>
      </c>
      <c r="K514" s="28">
        <v>223515.51999999999</v>
      </c>
      <c r="L514" s="28">
        <v>69918.73</v>
      </c>
      <c r="M514" s="28">
        <v>249053.09</v>
      </c>
      <c r="N514" s="28">
        <v>253000</v>
      </c>
      <c r="O514" s="376">
        <v>0.98439956521700001</v>
      </c>
      <c r="P514" s="28">
        <v>542487.34</v>
      </c>
      <c r="Q514" s="376">
        <v>2.1442187351770001</v>
      </c>
      <c r="R514" s="28">
        <v>542488.54</v>
      </c>
      <c r="S514" s="376">
        <v>2.1442234782599998</v>
      </c>
      <c r="T514" s="27">
        <v>0</v>
      </c>
      <c r="U514" s="27">
        <v>0</v>
      </c>
      <c r="V514" s="27">
        <v>0</v>
      </c>
      <c r="W514" s="27">
        <v>0</v>
      </c>
      <c r="X514" s="27">
        <v>0</v>
      </c>
    </row>
    <row r="515" spans="2:24" ht="15.6">
      <c r="B515" t="str">
        <f t="shared" si="8"/>
        <v>PE265Microwaves</v>
      </c>
      <c r="C515" t="str">
        <f>VLOOKUP(F515,'Sls Rep Matrix'!I$7:N$428,6,FALSE)</f>
        <v>Inside Sales</v>
      </c>
      <c r="E515" s="11" t="s">
        <v>534</v>
      </c>
      <c r="F515" s="11" t="s">
        <v>682</v>
      </c>
      <c r="G515" s="11" t="s">
        <v>683</v>
      </c>
      <c r="H515" s="28">
        <v>2427.34</v>
      </c>
      <c r="I515" s="28">
        <v>0</v>
      </c>
      <c r="J515" s="28">
        <v>1861.81</v>
      </c>
      <c r="K515" s="28">
        <v>0</v>
      </c>
      <c r="L515" s="28">
        <v>0</v>
      </c>
      <c r="M515" s="28">
        <v>289.66000000000003</v>
      </c>
      <c r="N515" s="28">
        <v>5000</v>
      </c>
      <c r="O515" s="376">
        <v>5.7931999999999997E-2</v>
      </c>
      <c r="P515" s="28">
        <v>289.66000000000003</v>
      </c>
      <c r="Q515" s="376">
        <v>5.7931999999999997E-2</v>
      </c>
      <c r="R515" s="28">
        <v>2151.4699999999998</v>
      </c>
      <c r="S515" s="376">
        <v>0.43029400000000001</v>
      </c>
      <c r="T515" s="27">
        <v>0</v>
      </c>
      <c r="U515" s="27">
        <v>0</v>
      </c>
      <c r="V515" s="27">
        <v>0</v>
      </c>
      <c r="W515" s="27">
        <v>0</v>
      </c>
      <c r="X515" s="27">
        <v>0</v>
      </c>
    </row>
    <row r="516" spans="2:24" ht="15.6">
      <c r="B516" t="str">
        <f t="shared" si="8"/>
        <v>UN696Microwaves</v>
      </c>
      <c r="C516" t="str">
        <f>VLOOKUP(F516,'Sls Rep Matrix'!I$7:N$428,6,FALSE)</f>
        <v>Regional</v>
      </c>
      <c r="E516" s="11" t="s">
        <v>534</v>
      </c>
      <c r="F516" s="11" t="s">
        <v>630</v>
      </c>
      <c r="G516" s="11" t="s">
        <v>631</v>
      </c>
      <c r="H516" s="28">
        <v>15407.24</v>
      </c>
      <c r="I516" s="28">
        <v>0</v>
      </c>
      <c r="J516" s="28">
        <v>0</v>
      </c>
      <c r="K516" s="28">
        <v>0</v>
      </c>
      <c r="L516" s="28">
        <v>0</v>
      </c>
      <c r="M516" s="28">
        <v>9629.2199999999993</v>
      </c>
      <c r="N516" s="28">
        <v>5000</v>
      </c>
      <c r="O516" s="376">
        <v>1.9258439999999999</v>
      </c>
      <c r="P516" s="28">
        <v>9629.2199999999993</v>
      </c>
      <c r="Q516" s="376">
        <v>1.9258439999999999</v>
      </c>
      <c r="R516" s="28">
        <v>9629.2199999999993</v>
      </c>
      <c r="S516" s="376">
        <v>1.9258439999999999</v>
      </c>
      <c r="T516" s="27">
        <v>0</v>
      </c>
      <c r="U516" s="29">
        <v>0</v>
      </c>
      <c r="V516" s="27">
        <v>0</v>
      </c>
      <c r="W516" s="27">
        <v>0</v>
      </c>
      <c r="X516" s="27">
        <v>125.21</v>
      </c>
    </row>
    <row r="517" spans="2:24" ht="15.6">
      <c r="B517" t="str">
        <f t="shared" si="8"/>
        <v>EN171Microwaves</v>
      </c>
      <c r="C517" t="str">
        <f>VLOOKUP(F517,'Sls Rep Matrix'!I$7:N$428,6,FALSE)</f>
        <v>Inside Sales</v>
      </c>
      <c r="E517" s="11" t="s">
        <v>534</v>
      </c>
      <c r="F517" s="11" t="s">
        <v>780</v>
      </c>
      <c r="G517" s="11" t="s">
        <v>781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376"/>
      <c r="P517" s="28">
        <v>0</v>
      </c>
      <c r="Q517" s="376"/>
      <c r="R517" s="28">
        <v>0</v>
      </c>
      <c r="S517" s="376"/>
      <c r="T517" s="27">
        <v>0</v>
      </c>
      <c r="U517" s="27">
        <v>0</v>
      </c>
      <c r="V517" s="27">
        <v>0</v>
      </c>
      <c r="W517" s="27">
        <v>0</v>
      </c>
      <c r="X517" s="27">
        <v>0</v>
      </c>
    </row>
    <row r="518" spans="2:24" ht="15.6">
      <c r="B518" t="str">
        <f t="shared" si="8"/>
        <v>BE500Microwaves</v>
      </c>
      <c r="C518" t="str">
        <f>VLOOKUP(F518,'Sls Rep Matrix'!I$7:N$428,6,FALSE)</f>
        <v>National</v>
      </c>
      <c r="E518" s="11" t="s">
        <v>534</v>
      </c>
      <c r="F518" s="11" t="s">
        <v>866</v>
      </c>
      <c r="G518" s="11" t="s">
        <v>867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376"/>
      <c r="P518" s="28">
        <v>0</v>
      </c>
      <c r="Q518" s="376"/>
      <c r="R518" s="28">
        <v>0</v>
      </c>
      <c r="S518" s="376"/>
      <c r="T518" s="27">
        <v>0</v>
      </c>
      <c r="U518" s="27">
        <v>0</v>
      </c>
      <c r="V518" s="27">
        <v>0</v>
      </c>
      <c r="W518" s="27">
        <v>0</v>
      </c>
      <c r="X518" s="27">
        <v>0</v>
      </c>
    </row>
    <row r="519" spans="2:24" ht="15.6">
      <c r="B519" t="str">
        <f t="shared" si="8"/>
        <v>CI776Microwaves</v>
      </c>
      <c r="C519" t="str">
        <f>VLOOKUP(F519,'Sls Rep Matrix'!I$7:N$428,6,FALSE)</f>
        <v>Regional</v>
      </c>
      <c r="E519" s="11" t="s">
        <v>534</v>
      </c>
      <c r="F519" s="11" t="s">
        <v>1181</v>
      </c>
      <c r="G519" s="11" t="s">
        <v>1182</v>
      </c>
      <c r="H519" s="28">
        <v>0</v>
      </c>
      <c r="I519" s="28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376"/>
      <c r="P519" s="28">
        <v>0</v>
      </c>
      <c r="Q519" s="376"/>
      <c r="R519" s="28">
        <v>0</v>
      </c>
      <c r="S519" s="376"/>
      <c r="T519" s="29">
        <v>0</v>
      </c>
      <c r="U519" s="29">
        <v>0</v>
      </c>
      <c r="V519" s="27">
        <v>0</v>
      </c>
      <c r="W519" s="27">
        <v>0</v>
      </c>
      <c r="X519" s="27">
        <v>0</v>
      </c>
    </row>
    <row r="520" spans="2:24" ht="15.6">
      <c r="B520" t="str">
        <f t="shared" si="8"/>
        <v>AM760Microwaves</v>
      </c>
      <c r="C520" t="str">
        <f>VLOOKUP(F520,'Sls Rep Matrix'!I$7:N$428,6,FALSE)</f>
        <v>Amazon</v>
      </c>
      <c r="E520" s="11" t="s">
        <v>534</v>
      </c>
      <c r="F520" s="11" t="s">
        <v>551</v>
      </c>
      <c r="G520" s="11" t="s">
        <v>850</v>
      </c>
      <c r="H520" s="28">
        <v>208231.18</v>
      </c>
      <c r="I520" s="28">
        <v>303463.75</v>
      </c>
      <c r="J520" s="28">
        <v>0</v>
      </c>
      <c r="K520" s="28">
        <v>98194.26</v>
      </c>
      <c r="L520" s="28">
        <v>0</v>
      </c>
      <c r="M520" s="28">
        <v>457758.71999999997</v>
      </c>
      <c r="N520" s="28">
        <v>1551000</v>
      </c>
      <c r="O520" s="376">
        <v>0.29513779496999998</v>
      </c>
      <c r="P520" s="28">
        <v>555952.98</v>
      </c>
      <c r="Q520" s="376">
        <v>0.35844808510600001</v>
      </c>
      <c r="R520" s="28">
        <v>859416.73</v>
      </c>
      <c r="S520" s="376">
        <v>0.55410491940600004</v>
      </c>
      <c r="T520" s="27">
        <v>0</v>
      </c>
      <c r="U520" s="29">
        <v>156669.18</v>
      </c>
      <c r="V520" s="27">
        <v>0</v>
      </c>
      <c r="W520" s="27">
        <v>0</v>
      </c>
      <c r="X520" s="27">
        <v>0</v>
      </c>
    </row>
    <row r="521" spans="2:24" ht="15.6">
      <c r="B521" t="str">
        <f t="shared" si="8"/>
        <v>LO296Microwaves</v>
      </c>
      <c r="C521" t="str">
        <f>VLOOKUP(F521,'Sls Rep Matrix'!I$7:N$428,6,FALSE)</f>
        <v>National</v>
      </c>
      <c r="E521" s="11" t="s">
        <v>534</v>
      </c>
      <c r="F521" s="11" t="s">
        <v>1367</v>
      </c>
      <c r="G521" s="11" t="s">
        <v>1368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12000</v>
      </c>
      <c r="O521" s="376">
        <v>0</v>
      </c>
      <c r="P521" s="28">
        <v>0</v>
      </c>
      <c r="Q521" s="376">
        <v>0</v>
      </c>
      <c r="R521" s="28">
        <v>0</v>
      </c>
      <c r="S521" s="376">
        <v>0</v>
      </c>
      <c r="T521" s="27">
        <v>0</v>
      </c>
      <c r="U521" s="27">
        <v>0</v>
      </c>
      <c r="V521" s="27">
        <v>0</v>
      </c>
      <c r="W521" s="27">
        <v>0</v>
      </c>
      <c r="X521" s="27">
        <v>0</v>
      </c>
    </row>
    <row r="522" spans="2:24" ht="15.6">
      <c r="B522" t="str">
        <f t="shared" si="8"/>
        <v>SC078Microwaves</v>
      </c>
      <c r="C522" t="str">
        <f>VLOOKUP(F522,'Sls Rep Matrix'!I$7:N$428,6,FALSE)</f>
        <v>National</v>
      </c>
      <c r="E522" s="11" t="s">
        <v>534</v>
      </c>
      <c r="F522" s="11" t="s">
        <v>578</v>
      </c>
      <c r="G522" s="11" t="s">
        <v>656</v>
      </c>
      <c r="H522" s="28">
        <v>110728.32000000001</v>
      </c>
      <c r="I522" s="28">
        <v>39467.519999999997</v>
      </c>
      <c r="J522" s="28">
        <v>0</v>
      </c>
      <c r="K522" s="28">
        <v>215124</v>
      </c>
      <c r="L522" s="28">
        <v>469128</v>
      </c>
      <c r="M522" s="28">
        <v>1000993.46</v>
      </c>
      <c r="N522" s="28">
        <v>1852000</v>
      </c>
      <c r="O522" s="376">
        <v>0.54049322894100005</v>
      </c>
      <c r="P522" s="28">
        <v>1685245.46</v>
      </c>
      <c r="Q522" s="376">
        <v>0.909959751619</v>
      </c>
      <c r="R522" s="28">
        <v>1724712.98</v>
      </c>
      <c r="S522" s="376">
        <v>0.93127050755899998</v>
      </c>
      <c r="T522" s="27">
        <v>1517874.24</v>
      </c>
      <c r="U522" s="27">
        <v>47044.800000000003</v>
      </c>
      <c r="V522" s="27">
        <v>0</v>
      </c>
      <c r="W522" s="27">
        <v>136943.04000000001</v>
      </c>
      <c r="X522" s="27">
        <v>0</v>
      </c>
    </row>
    <row r="523" spans="2:24" ht="15.6">
      <c r="B523" t="str">
        <f t="shared" si="8"/>
        <v>DWAREMicrowaves</v>
      </c>
      <c r="C523" t="str">
        <f>VLOOKUP(F523,'Sls Rep Matrix'!I$7:N$428,6,FALSE)</f>
        <v>pana.com</v>
      </c>
      <c r="E523" s="11" t="s">
        <v>534</v>
      </c>
      <c r="F523" s="11" t="s">
        <v>561</v>
      </c>
      <c r="G523" s="11" t="s">
        <v>788</v>
      </c>
      <c r="H523" s="28">
        <v>0</v>
      </c>
      <c r="I523" s="28">
        <v>324.95</v>
      </c>
      <c r="J523" s="28">
        <v>0</v>
      </c>
      <c r="K523" s="28">
        <v>0</v>
      </c>
      <c r="L523" s="28">
        <v>0</v>
      </c>
      <c r="M523" s="28">
        <v>3581.15</v>
      </c>
      <c r="N523" s="28">
        <v>25000</v>
      </c>
      <c r="O523" s="376">
        <v>0.14324600000000001</v>
      </c>
      <c r="P523" s="28">
        <v>3581.15</v>
      </c>
      <c r="Q523" s="376">
        <v>0.14324600000000001</v>
      </c>
      <c r="R523" s="28">
        <v>3906.1</v>
      </c>
      <c r="S523" s="376">
        <v>0.15624399999999999</v>
      </c>
      <c r="T523" s="27">
        <v>0</v>
      </c>
      <c r="U523" s="27">
        <v>0</v>
      </c>
      <c r="V523" s="27">
        <v>0</v>
      </c>
      <c r="W523" s="27">
        <v>0</v>
      </c>
      <c r="X523" s="27">
        <v>0</v>
      </c>
    </row>
    <row r="524" spans="2:24" ht="15.6">
      <c r="B524" t="str">
        <f t="shared" si="8"/>
        <v>AB235Microwaves</v>
      </c>
      <c r="C524" t="str">
        <f>VLOOKUP(F524,'Sls Rep Matrix'!I$7:N$428,6,FALSE)</f>
        <v>Regional</v>
      </c>
      <c r="E524" s="11" t="s">
        <v>534</v>
      </c>
      <c r="F524" s="11" t="s">
        <v>860</v>
      </c>
      <c r="G524" s="11" t="s">
        <v>861</v>
      </c>
      <c r="H524" s="28">
        <v>0</v>
      </c>
      <c r="I524" s="28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376"/>
      <c r="P524" s="28">
        <v>0</v>
      </c>
      <c r="Q524" s="376"/>
      <c r="R524" s="28">
        <v>0</v>
      </c>
      <c r="S524" s="376"/>
      <c r="T524" s="27">
        <v>0</v>
      </c>
      <c r="U524" s="27">
        <v>0</v>
      </c>
      <c r="V524" s="27">
        <v>0</v>
      </c>
      <c r="W524" s="27">
        <v>0</v>
      </c>
      <c r="X524" s="27">
        <v>0</v>
      </c>
    </row>
    <row r="525" spans="2:24" ht="15.6">
      <c r="B525" t="str">
        <f t="shared" si="8"/>
        <v>BJ005Microwaves</v>
      </c>
      <c r="C525" t="str">
        <f>VLOOKUP(F525,'Sls Rep Matrix'!I$7:N$428,6,FALSE)</f>
        <v>National</v>
      </c>
      <c r="E525" s="11" t="s">
        <v>534</v>
      </c>
      <c r="F525" s="11" t="s">
        <v>557</v>
      </c>
      <c r="G525" s="11" t="s">
        <v>828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70855.199999999997</v>
      </c>
      <c r="N525" s="28">
        <v>94000</v>
      </c>
      <c r="O525" s="376">
        <v>0.75377872340399998</v>
      </c>
      <c r="P525" s="28">
        <v>70855.199999999997</v>
      </c>
      <c r="Q525" s="376">
        <v>0.75377872340399998</v>
      </c>
      <c r="R525" s="28">
        <v>70855.199999999997</v>
      </c>
      <c r="S525" s="376">
        <v>0.75377872340399998</v>
      </c>
      <c r="T525" s="27">
        <v>141710.39999999999</v>
      </c>
      <c r="U525" s="27">
        <v>0</v>
      </c>
      <c r="V525" s="27">
        <v>0</v>
      </c>
      <c r="W525" s="27">
        <v>0</v>
      </c>
      <c r="X525" s="27">
        <v>0</v>
      </c>
    </row>
    <row r="526" spans="2:24" ht="15.6">
      <c r="B526" t="str">
        <f t="shared" si="8"/>
        <v>FO080Microwaves</v>
      </c>
      <c r="C526" t="str">
        <f>VLOOKUP(F526,'Sls Rep Matrix'!I$7:N$428,6,FALSE)</f>
        <v>Regional</v>
      </c>
      <c r="E526" s="11" t="s">
        <v>534</v>
      </c>
      <c r="F526" s="11" t="s">
        <v>564</v>
      </c>
      <c r="G526" s="11" t="s">
        <v>565</v>
      </c>
      <c r="H526" s="28">
        <v>0</v>
      </c>
      <c r="I526" s="28">
        <v>572.76</v>
      </c>
      <c r="J526" s="28">
        <v>0</v>
      </c>
      <c r="K526" s="28">
        <v>0</v>
      </c>
      <c r="L526" s="28">
        <v>0</v>
      </c>
      <c r="M526" s="28">
        <v>1909.2</v>
      </c>
      <c r="N526" s="28">
        <v>0</v>
      </c>
      <c r="O526" s="376"/>
      <c r="P526" s="28">
        <v>1909.2</v>
      </c>
      <c r="Q526" s="376"/>
      <c r="R526" s="28">
        <v>2481.96</v>
      </c>
      <c r="S526" s="376"/>
      <c r="T526" s="27">
        <v>0</v>
      </c>
      <c r="U526" s="27">
        <v>0</v>
      </c>
      <c r="V526" s="27">
        <v>0</v>
      </c>
      <c r="W526" s="27">
        <v>0</v>
      </c>
      <c r="X526" s="27">
        <v>0</v>
      </c>
    </row>
    <row r="527" spans="2:24" ht="15.6">
      <c r="B527" t="str">
        <f t="shared" si="8"/>
        <v>CA080Microwaves</v>
      </c>
      <c r="C527" t="str">
        <f>VLOOKUP(F527,'Sls Rep Matrix'!I$7:N$428,6,FALSE)</f>
        <v>Inside Sales</v>
      </c>
      <c r="E527" s="11" t="s">
        <v>534</v>
      </c>
      <c r="F527" s="11" t="s">
        <v>817</v>
      </c>
      <c r="G527" s="11" t="s">
        <v>818</v>
      </c>
      <c r="H527" s="28">
        <v>2152.61</v>
      </c>
      <c r="I527" s="28">
        <v>320.12</v>
      </c>
      <c r="J527" s="28">
        <v>0</v>
      </c>
      <c r="K527" s="28">
        <v>128.54</v>
      </c>
      <c r="L527" s="28">
        <v>0</v>
      </c>
      <c r="M527" s="28">
        <v>2668.21</v>
      </c>
      <c r="N527" s="28">
        <v>3000</v>
      </c>
      <c r="O527" s="376">
        <v>0.88940333333300003</v>
      </c>
      <c r="P527" s="28">
        <v>2796.75</v>
      </c>
      <c r="Q527" s="376">
        <v>0.93225000000000002</v>
      </c>
      <c r="R527" s="28">
        <v>3116.87</v>
      </c>
      <c r="S527" s="376">
        <v>1.038956666666</v>
      </c>
      <c r="T527" s="27">
        <v>0</v>
      </c>
      <c r="U527" s="27">
        <v>904.24</v>
      </c>
      <c r="V527" s="27">
        <v>0</v>
      </c>
      <c r="W527" s="27">
        <v>0</v>
      </c>
      <c r="X527" s="27">
        <v>0</v>
      </c>
    </row>
    <row r="528" spans="2:24" ht="15.6">
      <c r="B528" t="str">
        <f t="shared" si="8"/>
        <v>AB240Microwaves</v>
      </c>
      <c r="C528" t="str">
        <f>VLOOKUP(F528,'Sls Rep Matrix'!I$7:N$428,6,FALSE)</f>
        <v>Regional</v>
      </c>
      <c r="E528" s="11" t="s">
        <v>534</v>
      </c>
      <c r="F528" s="11" t="s">
        <v>858</v>
      </c>
      <c r="G528" s="11" t="s">
        <v>859</v>
      </c>
      <c r="H528" s="28">
        <v>0</v>
      </c>
      <c r="I528" s="28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376"/>
      <c r="P528" s="28">
        <v>0</v>
      </c>
      <c r="Q528" s="376"/>
      <c r="R528" s="28">
        <v>0</v>
      </c>
      <c r="S528" s="376"/>
      <c r="T528" s="27">
        <v>0</v>
      </c>
      <c r="U528" s="29">
        <v>0</v>
      </c>
      <c r="V528" s="27">
        <v>0</v>
      </c>
      <c r="W528" s="27">
        <v>0</v>
      </c>
      <c r="X528" s="27">
        <v>0</v>
      </c>
    </row>
    <row r="529" spans="2:24" ht="15.6">
      <c r="B529" t="str">
        <f t="shared" si="8"/>
        <v>FI415Microwaves</v>
      </c>
      <c r="C529" t="str">
        <f>VLOOKUP(F529,'Sls Rep Matrix'!I$7:N$428,6,FALSE)</f>
        <v>Food Service</v>
      </c>
      <c r="E529" s="11" t="s">
        <v>534</v>
      </c>
      <c r="F529" s="11" t="s">
        <v>1045</v>
      </c>
      <c r="G529" s="11" t="s">
        <v>1046</v>
      </c>
      <c r="H529" s="28">
        <v>0</v>
      </c>
      <c r="I529" s="28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376"/>
      <c r="P529" s="28">
        <v>0</v>
      </c>
      <c r="Q529" s="376"/>
      <c r="R529" s="28">
        <v>0</v>
      </c>
      <c r="S529" s="376"/>
      <c r="T529" s="27">
        <v>0</v>
      </c>
      <c r="U529" s="27">
        <v>5554.08</v>
      </c>
      <c r="V529" s="27">
        <v>0</v>
      </c>
      <c r="W529" s="27">
        <v>0</v>
      </c>
      <c r="X529" s="27">
        <v>0</v>
      </c>
    </row>
    <row r="530" spans="2:24" ht="15.6">
      <c r="B530" t="str">
        <f t="shared" si="8"/>
        <v>SA055Microwaves</v>
      </c>
      <c r="C530" t="str">
        <f>VLOOKUP(F530,'Sls Rep Matrix'!I$7:N$428,6,FALSE)</f>
        <v>National</v>
      </c>
      <c r="E530" s="11" t="s">
        <v>534</v>
      </c>
      <c r="F530" s="11" t="s">
        <v>575</v>
      </c>
      <c r="G530" s="11" t="s">
        <v>576</v>
      </c>
      <c r="H530" s="28">
        <v>0</v>
      </c>
      <c r="I530" s="28">
        <v>0</v>
      </c>
      <c r="J530" s="28">
        <v>0</v>
      </c>
      <c r="K530" s="28">
        <v>144728.64000000001</v>
      </c>
      <c r="L530" s="28">
        <v>323018.64</v>
      </c>
      <c r="M530" s="28">
        <v>111071.46</v>
      </c>
      <c r="N530" s="28">
        <v>655000</v>
      </c>
      <c r="O530" s="376">
        <v>0.16957474809100001</v>
      </c>
      <c r="P530" s="28">
        <v>578818.74</v>
      </c>
      <c r="Q530" s="376">
        <v>0.88369273282399996</v>
      </c>
      <c r="R530" s="28">
        <v>578818.74</v>
      </c>
      <c r="S530" s="376">
        <v>0.88369273282399996</v>
      </c>
      <c r="T530" s="27">
        <v>0</v>
      </c>
      <c r="U530" s="29">
        <v>0</v>
      </c>
      <c r="V530" s="27">
        <v>0</v>
      </c>
      <c r="W530" s="27">
        <v>35854.559999999998</v>
      </c>
      <c r="X530" s="27">
        <v>0</v>
      </c>
    </row>
    <row r="531" spans="2:24" ht="15.6">
      <c r="B531" t="str">
        <f t="shared" si="8"/>
        <v>CI776Personal Care</v>
      </c>
      <c r="C531" t="str">
        <f>VLOOKUP(F531,'Sls Rep Matrix'!I$7:N$428,6,FALSE)</f>
        <v>Regional</v>
      </c>
      <c r="E531" s="11" t="s">
        <v>544</v>
      </c>
      <c r="F531" s="11" t="s">
        <v>1181</v>
      </c>
      <c r="G531" s="11" t="s">
        <v>1182</v>
      </c>
      <c r="H531" s="28">
        <v>97500</v>
      </c>
      <c r="I531" s="28">
        <v>0</v>
      </c>
      <c r="J531" s="28">
        <v>0</v>
      </c>
      <c r="K531" s="28">
        <v>0</v>
      </c>
      <c r="L531" s="28">
        <v>0</v>
      </c>
      <c r="M531" s="28">
        <v>258632</v>
      </c>
      <c r="N531" s="28">
        <v>0</v>
      </c>
      <c r="O531" s="376"/>
      <c r="P531" s="28">
        <v>258632</v>
      </c>
      <c r="Q531" s="376"/>
      <c r="R531" s="28">
        <v>258632</v>
      </c>
      <c r="S531" s="376"/>
      <c r="T531" s="27">
        <v>0</v>
      </c>
      <c r="U531" s="27">
        <v>0</v>
      </c>
      <c r="V531" s="27">
        <v>0</v>
      </c>
      <c r="W531" s="27">
        <v>0</v>
      </c>
      <c r="X531" s="27">
        <v>0</v>
      </c>
    </row>
    <row r="532" spans="2:24" ht="15.6">
      <c r="B532" t="str">
        <f t="shared" si="8"/>
        <v>CA080Personal Care</v>
      </c>
      <c r="C532" t="str">
        <f>VLOOKUP(F532,'Sls Rep Matrix'!I$7:N$428,6,FALSE)</f>
        <v>Inside Sales</v>
      </c>
      <c r="E532" s="11" t="s">
        <v>544</v>
      </c>
      <c r="F532" s="11" t="s">
        <v>817</v>
      </c>
      <c r="G532" s="11" t="s">
        <v>818</v>
      </c>
      <c r="H532" s="28">
        <v>385.47</v>
      </c>
      <c r="I532" s="28">
        <v>83.8</v>
      </c>
      <c r="J532" s="28">
        <v>0</v>
      </c>
      <c r="K532" s="28">
        <v>0</v>
      </c>
      <c r="L532" s="28">
        <v>271.39999999999998</v>
      </c>
      <c r="M532" s="28">
        <v>699.26</v>
      </c>
      <c r="N532" s="28">
        <v>0</v>
      </c>
      <c r="O532" s="376"/>
      <c r="P532" s="28">
        <v>970.66</v>
      </c>
      <c r="Q532" s="376"/>
      <c r="R532" s="28">
        <v>1054.46</v>
      </c>
      <c r="S532" s="376"/>
      <c r="T532" s="27">
        <v>0</v>
      </c>
      <c r="U532" s="27">
        <v>0</v>
      </c>
      <c r="V532" s="27">
        <v>0</v>
      </c>
      <c r="W532" s="27">
        <v>0</v>
      </c>
      <c r="X532" s="27">
        <v>0</v>
      </c>
    </row>
    <row r="533" spans="2:24" ht="15.6">
      <c r="B533" t="str">
        <f t="shared" si="8"/>
        <v>KA388Personal Care</v>
      </c>
      <c r="C533" t="str">
        <f>VLOOKUP(F533,'Sls Rep Matrix'!I$7:N$428,6,FALSE)</f>
        <v>Regional</v>
      </c>
      <c r="E533" s="11" t="s">
        <v>544</v>
      </c>
      <c r="F533" s="11" t="s">
        <v>970</v>
      </c>
      <c r="G533" s="11" t="s">
        <v>971</v>
      </c>
      <c r="H533" s="28">
        <v>0</v>
      </c>
      <c r="I533" s="28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1000</v>
      </c>
      <c r="O533" s="376">
        <v>0</v>
      </c>
      <c r="P533" s="28">
        <v>0</v>
      </c>
      <c r="Q533" s="376">
        <v>0</v>
      </c>
      <c r="R533" s="28">
        <v>0</v>
      </c>
      <c r="S533" s="376">
        <v>0</v>
      </c>
      <c r="T533" s="27">
        <v>0</v>
      </c>
      <c r="U533" s="27">
        <v>0</v>
      </c>
      <c r="V533" s="27">
        <v>0</v>
      </c>
      <c r="W533" s="27">
        <v>0</v>
      </c>
      <c r="X533" s="27">
        <v>0</v>
      </c>
    </row>
    <row r="534" spans="2:24" ht="15.6">
      <c r="B534" t="str">
        <f t="shared" si="8"/>
        <v>AM760Personal Care</v>
      </c>
      <c r="C534" t="str">
        <f>VLOOKUP(F534,'Sls Rep Matrix'!I$7:N$428,6,FALSE)</f>
        <v>Amazon</v>
      </c>
      <c r="E534" s="11" t="s">
        <v>544</v>
      </c>
      <c r="F534" s="11" t="s">
        <v>551</v>
      </c>
      <c r="G534" s="11" t="s">
        <v>850</v>
      </c>
      <c r="H534" s="28">
        <v>253393.85</v>
      </c>
      <c r="I534" s="28">
        <v>44065.24</v>
      </c>
      <c r="J534" s="28">
        <v>0</v>
      </c>
      <c r="K534" s="28">
        <v>780120.12</v>
      </c>
      <c r="L534" s="28">
        <v>0</v>
      </c>
      <c r="M534" s="28">
        <v>2090200.2</v>
      </c>
      <c r="N534" s="28">
        <v>3450000</v>
      </c>
      <c r="O534" s="376">
        <v>0.60585513043399997</v>
      </c>
      <c r="P534" s="28">
        <v>2870320.32</v>
      </c>
      <c r="Q534" s="376">
        <v>0.831976904347</v>
      </c>
      <c r="R534" s="28">
        <v>2914385.56</v>
      </c>
      <c r="S534" s="376">
        <v>0.84474943768099997</v>
      </c>
      <c r="T534" s="27">
        <v>0</v>
      </c>
      <c r="U534" s="27">
        <v>4152</v>
      </c>
      <c r="V534" s="27">
        <v>0</v>
      </c>
      <c r="W534" s="27">
        <v>0</v>
      </c>
      <c r="X534" s="27">
        <v>0</v>
      </c>
    </row>
    <row r="535" spans="2:24" ht="15.6">
      <c r="B535" t="str">
        <f t="shared" ref="B535:B598" si="9">CONCATENATE(F535,E535)</f>
        <v>VI277Personal Care</v>
      </c>
      <c r="C535" t="str">
        <f>VLOOKUP(F535,'Sls Rep Matrix'!I$7:N$428,6,FALSE)</f>
        <v>Regional</v>
      </c>
      <c r="E535" s="11" t="s">
        <v>544</v>
      </c>
      <c r="F535" s="11" t="s">
        <v>1296</v>
      </c>
      <c r="G535" s="11" t="s">
        <v>1297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376"/>
      <c r="P535" s="28">
        <v>0</v>
      </c>
      <c r="Q535" s="376"/>
      <c r="R535" s="28">
        <v>0</v>
      </c>
      <c r="S535" s="376"/>
      <c r="T535" s="27">
        <v>0</v>
      </c>
      <c r="U535" s="27">
        <v>0</v>
      </c>
      <c r="V535" s="27">
        <v>0</v>
      </c>
      <c r="W535" s="27">
        <v>0</v>
      </c>
      <c r="X535" s="27">
        <v>0</v>
      </c>
    </row>
    <row r="536" spans="2:24" ht="15.6">
      <c r="B536" t="str">
        <f t="shared" si="9"/>
        <v>DM026Personal Care</v>
      </c>
      <c r="C536" t="str">
        <f>VLOOKUP(F536,'Sls Rep Matrix'!I$7:N$428,6,FALSE)</f>
        <v>Regional</v>
      </c>
      <c r="E536" s="11" t="s">
        <v>544</v>
      </c>
      <c r="F536" s="11" t="s">
        <v>1142</v>
      </c>
      <c r="G536" s="11" t="s">
        <v>1143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1000</v>
      </c>
      <c r="O536" s="376">
        <v>0</v>
      </c>
      <c r="P536" s="28">
        <v>0</v>
      </c>
      <c r="Q536" s="376">
        <v>0</v>
      </c>
      <c r="R536" s="28">
        <v>0</v>
      </c>
      <c r="S536" s="376">
        <v>0</v>
      </c>
      <c r="T536" s="27">
        <v>0</v>
      </c>
      <c r="U536" s="27">
        <v>0</v>
      </c>
      <c r="V536" s="27">
        <v>0</v>
      </c>
      <c r="W536" s="27">
        <v>0</v>
      </c>
      <c r="X536" s="27">
        <v>0</v>
      </c>
    </row>
    <row r="537" spans="2:24" ht="15.6">
      <c r="B537" t="str">
        <f t="shared" si="9"/>
        <v>NE040Personal Care</v>
      </c>
      <c r="C537" t="str">
        <f>VLOOKUP(F537,'Sls Rep Matrix'!I$7:N$428,6,FALSE)</f>
        <v>National</v>
      </c>
      <c r="E537" s="11" t="s">
        <v>544</v>
      </c>
      <c r="F537" s="11" t="s">
        <v>700</v>
      </c>
      <c r="G537" s="11" t="s">
        <v>701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376"/>
      <c r="P537" s="28">
        <v>0</v>
      </c>
      <c r="Q537" s="376"/>
      <c r="R537" s="28">
        <v>0</v>
      </c>
      <c r="S537" s="376"/>
      <c r="T537" s="27">
        <v>0</v>
      </c>
      <c r="U537" s="27">
        <v>0</v>
      </c>
      <c r="V537" s="27">
        <v>0</v>
      </c>
      <c r="W537" s="27">
        <v>0</v>
      </c>
      <c r="X537" s="27">
        <v>0</v>
      </c>
    </row>
    <row r="538" spans="2:24" ht="15.6">
      <c r="B538" t="str">
        <f t="shared" si="9"/>
        <v>HA896Personal Care</v>
      </c>
      <c r="C538" t="str">
        <f>VLOOKUP(F538,'Sls Rep Matrix'!I$7:N$428,6,FALSE)</f>
        <v>Regional</v>
      </c>
      <c r="E538" s="11" t="s">
        <v>544</v>
      </c>
      <c r="F538" s="11" t="s">
        <v>1101</v>
      </c>
      <c r="G538" s="11" t="s">
        <v>1102</v>
      </c>
      <c r="H538" s="28">
        <v>168</v>
      </c>
      <c r="I538" s="28">
        <v>42</v>
      </c>
      <c r="J538" s="28">
        <v>0</v>
      </c>
      <c r="K538" s="28">
        <v>0</v>
      </c>
      <c r="L538" s="28">
        <v>172.56</v>
      </c>
      <c r="M538" s="28">
        <v>1241</v>
      </c>
      <c r="N538" s="28">
        <v>0</v>
      </c>
      <c r="O538" s="376"/>
      <c r="P538" s="28">
        <v>1413.56</v>
      </c>
      <c r="Q538" s="376"/>
      <c r="R538" s="28">
        <v>1455.56</v>
      </c>
      <c r="S538" s="376"/>
      <c r="T538" s="27">
        <v>0</v>
      </c>
      <c r="U538" s="27">
        <v>0</v>
      </c>
      <c r="V538" s="27">
        <v>0</v>
      </c>
      <c r="W538" s="27">
        <v>0</v>
      </c>
      <c r="X538" s="27">
        <v>0</v>
      </c>
    </row>
    <row r="539" spans="2:24" ht="15.6">
      <c r="B539" t="str">
        <f t="shared" si="9"/>
        <v>DH030Personal Care</v>
      </c>
      <c r="C539" t="str">
        <f>VLOOKUP(F539,'Sls Rep Matrix'!I$7:N$428,6,FALSE)</f>
        <v>Inside Sales</v>
      </c>
      <c r="E539" s="11" t="s">
        <v>544</v>
      </c>
      <c r="F539" s="11" t="s">
        <v>560</v>
      </c>
      <c r="G539" s="11" t="s">
        <v>795</v>
      </c>
      <c r="H539" s="28">
        <v>8848.32</v>
      </c>
      <c r="I539" s="28">
        <v>4157.49</v>
      </c>
      <c r="J539" s="28">
        <v>0</v>
      </c>
      <c r="K539" s="28">
        <v>1516.75</v>
      </c>
      <c r="L539" s="28">
        <v>2208.1</v>
      </c>
      <c r="M539" s="28">
        <v>15259.53</v>
      </c>
      <c r="N539" s="28">
        <v>78000</v>
      </c>
      <c r="O539" s="376">
        <v>0.195635</v>
      </c>
      <c r="P539" s="28">
        <v>18984.38</v>
      </c>
      <c r="Q539" s="376">
        <v>0.243389487179</v>
      </c>
      <c r="R539" s="28">
        <v>23141.87</v>
      </c>
      <c r="S539" s="376">
        <v>0.29669064102499998</v>
      </c>
      <c r="T539" s="27">
        <v>0</v>
      </c>
      <c r="U539" s="27">
        <v>904.25</v>
      </c>
      <c r="V539" s="27">
        <v>0</v>
      </c>
      <c r="W539" s="27">
        <v>94</v>
      </c>
      <c r="X539" s="27">
        <v>0</v>
      </c>
    </row>
    <row r="540" spans="2:24" ht="15.6">
      <c r="B540" t="str">
        <f t="shared" si="9"/>
        <v>EC301Personal Care</v>
      </c>
      <c r="C540" t="str">
        <f>VLOOKUP(F540,'Sls Rep Matrix'!I$7:N$428,6,FALSE)</f>
        <v>Regional</v>
      </c>
      <c r="E540" s="11" t="s">
        <v>544</v>
      </c>
      <c r="F540" s="11" t="s">
        <v>1227</v>
      </c>
      <c r="G540" s="11" t="s">
        <v>1228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1000</v>
      </c>
      <c r="O540" s="376">
        <v>0</v>
      </c>
      <c r="P540" s="28">
        <v>0</v>
      </c>
      <c r="Q540" s="376">
        <v>0</v>
      </c>
      <c r="R540" s="28">
        <v>0</v>
      </c>
      <c r="S540" s="376">
        <v>0</v>
      </c>
      <c r="T540" s="27">
        <v>0</v>
      </c>
      <c r="U540" s="27">
        <v>0</v>
      </c>
      <c r="V540" s="27">
        <v>0</v>
      </c>
      <c r="W540" s="27">
        <v>0</v>
      </c>
      <c r="X540" s="27">
        <v>0</v>
      </c>
    </row>
    <row r="541" spans="2:24" ht="15.6">
      <c r="B541" t="str">
        <f t="shared" si="9"/>
        <v>FO080Personal Care</v>
      </c>
      <c r="C541" t="str">
        <f>VLOOKUP(F541,'Sls Rep Matrix'!I$7:N$428,6,FALSE)</f>
        <v>Regional</v>
      </c>
      <c r="E541" s="11" t="s">
        <v>544</v>
      </c>
      <c r="F541" s="11" t="s">
        <v>564</v>
      </c>
      <c r="G541" s="11" t="s">
        <v>565</v>
      </c>
      <c r="H541" s="28">
        <v>1778.16</v>
      </c>
      <c r="I541" s="28">
        <v>0</v>
      </c>
      <c r="J541" s="28">
        <v>0</v>
      </c>
      <c r="K541" s="28">
        <v>696.16</v>
      </c>
      <c r="L541" s="28">
        <v>396.3</v>
      </c>
      <c r="M541" s="28">
        <v>200.52</v>
      </c>
      <c r="N541" s="28">
        <v>8000</v>
      </c>
      <c r="O541" s="376">
        <v>2.5065E-2</v>
      </c>
      <c r="P541" s="28">
        <v>1292.98</v>
      </c>
      <c r="Q541" s="376">
        <v>0.1616225</v>
      </c>
      <c r="R541" s="28">
        <v>1292.98</v>
      </c>
      <c r="S541" s="376">
        <v>0.1616225</v>
      </c>
      <c r="T541" s="27">
        <v>0</v>
      </c>
      <c r="U541" s="29">
        <v>0</v>
      </c>
      <c r="V541" s="27">
        <v>0</v>
      </c>
      <c r="W541" s="27">
        <v>0</v>
      </c>
      <c r="X541" s="27">
        <v>0</v>
      </c>
    </row>
    <row r="542" spans="2:24" ht="15.6">
      <c r="B542" t="str">
        <f t="shared" si="9"/>
        <v>RI453Personal Care</v>
      </c>
      <c r="C542" t="str">
        <f>VLOOKUP(F542,'Sls Rep Matrix'!I$7:N$428,6,FALSE)</f>
        <v>Regional</v>
      </c>
      <c r="E542" s="11" t="s">
        <v>544</v>
      </c>
      <c r="F542" s="11" t="s">
        <v>1177</v>
      </c>
      <c r="G542" s="11" t="s">
        <v>1178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1000</v>
      </c>
      <c r="O542" s="376">
        <v>0</v>
      </c>
      <c r="P542" s="28">
        <v>0</v>
      </c>
      <c r="Q542" s="376">
        <v>0</v>
      </c>
      <c r="R542" s="28">
        <v>0</v>
      </c>
      <c r="S542" s="376">
        <v>0</v>
      </c>
      <c r="T542" s="27">
        <v>0</v>
      </c>
      <c r="U542" s="27">
        <v>0</v>
      </c>
      <c r="V542" s="27">
        <v>0</v>
      </c>
      <c r="W542" s="27">
        <v>0</v>
      </c>
      <c r="X542" s="27">
        <v>0</v>
      </c>
    </row>
    <row r="543" spans="2:24" ht="15.6">
      <c r="B543" t="str">
        <f t="shared" si="9"/>
        <v>QV001Personal Care</v>
      </c>
      <c r="C543" t="str">
        <f>VLOOKUP(F543,'Sls Rep Matrix'!I$7:N$428,6,FALSE)</f>
        <v>National</v>
      </c>
      <c r="E543" s="11" t="s">
        <v>544</v>
      </c>
      <c r="F543" s="11" t="s">
        <v>574</v>
      </c>
      <c r="G543" s="11" t="s">
        <v>670</v>
      </c>
      <c r="H543" s="28">
        <v>0</v>
      </c>
      <c r="I543" s="28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376"/>
      <c r="P543" s="28">
        <v>0</v>
      </c>
      <c r="Q543" s="376"/>
      <c r="R543" s="28">
        <v>0</v>
      </c>
      <c r="S543" s="376"/>
      <c r="T543" s="27">
        <v>0</v>
      </c>
      <c r="U543" s="27">
        <v>0</v>
      </c>
      <c r="V543" s="27">
        <v>0</v>
      </c>
      <c r="W543" s="27">
        <v>0</v>
      </c>
      <c r="X543" s="27">
        <v>0</v>
      </c>
    </row>
    <row r="544" spans="2:24" ht="15.6">
      <c r="B544" t="str">
        <f t="shared" si="9"/>
        <v>SA911Personal Care</v>
      </c>
      <c r="C544" t="e">
        <f>VLOOKUP(F544,'Sls Rep Matrix'!I$7:N$428,6,FALSE)</f>
        <v>#N/A</v>
      </c>
      <c r="E544" s="11" t="s">
        <v>544</v>
      </c>
      <c r="F544" s="11" t="s">
        <v>2361</v>
      </c>
      <c r="G544" s="11" t="s">
        <v>2362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376"/>
      <c r="P544" s="28">
        <v>0</v>
      </c>
      <c r="Q544" s="376"/>
      <c r="R544" s="28">
        <v>0</v>
      </c>
      <c r="S544" s="376"/>
      <c r="T544" s="27">
        <v>0</v>
      </c>
      <c r="U544" s="27">
        <v>0</v>
      </c>
      <c r="V544" s="27">
        <v>0</v>
      </c>
      <c r="W544" s="27">
        <v>0</v>
      </c>
      <c r="X544" s="27">
        <v>0</v>
      </c>
    </row>
    <row r="545" spans="2:24" ht="15.6">
      <c r="B545" t="str">
        <f t="shared" si="9"/>
        <v>JR091Personal Care</v>
      </c>
      <c r="C545" t="str">
        <f>VLOOKUP(F545,'Sls Rep Matrix'!I$7:N$428,6,FALSE)</f>
        <v>Regional</v>
      </c>
      <c r="E545" s="11" t="s">
        <v>544</v>
      </c>
      <c r="F545" s="11" t="s">
        <v>1157</v>
      </c>
      <c r="G545" s="11" t="s">
        <v>1158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660</v>
      </c>
      <c r="N545" s="28">
        <v>1000</v>
      </c>
      <c r="O545" s="376">
        <v>0.66</v>
      </c>
      <c r="P545" s="28">
        <v>660</v>
      </c>
      <c r="Q545" s="376">
        <v>0.66</v>
      </c>
      <c r="R545" s="28">
        <v>660</v>
      </c>
      <c r="S545" s="376">
        <v>0.66</v>
      </c>
      <c r="T545" s="27">
        <v>0</v>
      </c>
      <c r="U545" s="27">
        <v>0</v>
      </c>
      <c r="V545" s="27">
        <v>0</v>
      </c>
      <c r="W545" s="27">
        <v>0</v>
      </c>
      <c r="X545" s="27">
        <v>0</v>
      </c>
    </row>
    <row r="546" spans="2:24" ht="15.6">
      <c r="B546" t="str">
        <f t="shared" si="9"/>
        <v>IN883Personal Care</v>
      </c>
      <c r="C546" t="str">
        <f>VLOOKUP(F546,'Sls Rep Matrix'!I$7:N$428,6,FALSE)</f>
        <v>Regional</v>
      </c>
      <c r="E546" s="11" t="s">
        <v>544</v>
      </c>
      <c r="F546" s="11" t="s">
        <v>1196</v>
      </c>
      <c r="G546" s="11" t="s">
        <v>1197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1000</v>
      </c>
      <c r="O546" s="376">
        <v>0</v>
      </c>
      <c r="P546" s="28">
        <v>0</v>
      </c>
      <c r="Q546" s="376">
        <v>0</v>
      </c>
      <c r="R546" s="28">
        <v>0</v>
      </c>
      <c r="S546" s="376">
        <v>0</v>
      </c>
      <c r="T546" s="27">
        <v>0</v>
      </c>
      <c r="U546" s="27">
        <v>0</v>
      </c>
      <c r="V546" s="27">
        <v>0</v>
      </c>
      <c r="W546" s="27">
        <v>0</v>
      </c>
      <c r="X546" s="27">
        <v>0</v>
      </c>
    </row>
    <row r="547" spans="2:24" ht="15.6">
      <c r="B547" t="str">
        <f t="shared" si="9"/>
        <v>CA020Personal Care</v>
      </c>
      <c r="C547" t="str">
        <f>VLOOKUP(F547,'Sls Rep Matrix'!I$7:N$428,6,FALSE)</f>
        <v>Inside Sales</v>
      </c>
      <c r="E547" s="11" t="s">
        <v>544</v>
      </c>
      <c r="F547" s="11" t="s">
        <v>820</v>
      </c>
      <c r="G547" s="11" t="s">
        <v>821</v>
      </c>
      <c r="H547" s="28">
        <v>2100</v>
      </c>
      <c r="I547" s="28">
        <v>61.46</v>
      </c>
      <c r="J547" s="28">
        <v>0</v>
      </c>
      <c r="K547" s="28">
        <v>0</v>
      </c>
      <c r="L547" s="28">
        <v>0</v>
      </c>
      <c r="M547" s="28">
        <v>-26.7</v>
      </c>
      <c r="N547" s="28">
        <v>0</v>
      </c>
      <c r="O547" s="376"/>
      <c r="P547" s="28">
        <v>-26.7</v>
      </c>
      <c r="Q547" s="376"/>
      <c r="R547" s="28">
        <v>34.76</v>
      </c>
      <c r="S547" s="376"/>
      <c r="T547" s="27">
        <v>0</v>
      </c>
      <c r="U547" s="27">
        <v>0</v>
      </c>
      <c r="V547" s="27">
        <v>0</v>
      </c>
      <c r="W547" s="27">
        <v>0</v>
      </c>
      <c r="X547" s="27">
        <v>0</v>
      </c>
    </row>
    <row r="548" spans="2:24" ht="15.6">
      <c r="B548" t="str">
        <f t="shared" si="9"/>
        <v>BE500Personal Care</v>
      </c>
      <c r="C548" t="str">
        <f>VLOOKUP(F548,'Sls Rep Matrix'!I$7:N$428,6,FALSE)</f>
        <v>National</v>
      </c>
      <c r="E548" s="11" t="s">
        <v>544</v>
      </c>
      <c r="F548" s="11" t="s">
        <v>866</v>
      </c>
      <c r="G548" s="11" t="s">
        <v>867</v>
      </c>
      <c r="H548" s="28">
        <v>0</v>
      </c>
      <c r="I548" s="28">
        <v>0</v>
      </c>
      <c r="J548" s="28">
        <v>0</v>
      </c>
      <c r="K548" s="28">
        <v>230.42</v>
      </c>
      <c r="L548" s="28">
        <v>0</v>
      </c>
      <c r="M548" s="28">
        <v>789.27</v>
      </c>
      <c r="N548" s="28">
        <v>0</v>
      </c>
      <c r="O548" s="376"/>
      <c r="P548" s="28">
        <v>1019.69</v>
      </c>
      <c r="Q548" s="376"/>
      <c r="R548" s="28">
        <v>1019.69</v>
      </c>
      <c r="S548" s="376"/>
      <c r="T548" s="27">
        <v>0</v>
      </c>
      <c r="U548" s="27">
        <v>0</v>
      </c>
      <c r="V548" s="27">
        <v>0</v>
      </c>
      <c r="W548" s="27">
        <v>0</v>
      </c>
      <c r="X548" s="27">
        <v>0</v>
      </c>
    </row>
    <row r="549" spans="2:24" ht="15.6">
      <c r="B549" t="str">
        <f t="shared" si="9"/>
        <v>AL921Personal Care</v>
      </c>
      <c r="C549" t="str">
        <f>VLOOKUP(F549,'Sls Rep Matrix'!I$7:N$428,6,FALSE)</f>
        <v>Regional</v>
      </c>
      <c r="E549" s="11" t="s">
        <v>544</v>
      </c>
      <c r="F549" s="11" t="s">
        <v>1183</v>
      </c>
      <c r="G549" s="11" t="s">
        <v>1184</v>
      </c>
      <c r="H549" s="28">
        <v>0</v>
      </c>
      <c r="I549" s="28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1000</v>
      </c>
      <c r="O549" s="376">
        <v>0</v>
      </c>
      <c r="P549" s="28">
        <v>0</v>
      </c>
      <c r="Q549" s="376">
        <v>0</v>
      </c>
      <c r="R549" s="28">
        <v>0</v>
      </c>
      <c r="S549" s="376">
        <v>0</v>
      </c>
      <c r="T549" s="27">
        <v>0</v>
      </c>
      <c r="U549" s="27">
        <v>0</v>
      </c>
      <c r="V549" s="27">
        <v>0</v>
      </c>
      <c r="W549" s="27">
        <v>0</v>
      </c>
      <c r="X549" s="27">
        <v>0</v>
      </c>
    </row>
    <row r="550" spans="2:24" ht="15.6">
      <c r="B550" t="str">
        <f t="shared" si="9"/>
        <v>JL011Personal Care</v>
      </c>
      <c r="C550" t="str">
        <f>VLOOKUP(F550,'Sls Rep Matrix'!I$7:N$428,6,FALSE)</f>
        <v>Regional</v>
      </c>
      <c r="E550" s="11" t="s">
        <v>544</v>
      </c>
      <c r="F550" s="11" t="s">
        <v>1138</v>
      </c>
      <c r="G550" s="11" t="s">
        <v>1139</v>
      </c>
      <c r="H550" s="28">
        <v>0</v>
      </c>
      <c r="I550" s="28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1000</v>
      </c>
      <c r="O550" s="376">
        <v>0</v>
      </c>
      <c r="P550" s="28">
        <v>0</v>
      </c>
      <c r="Q550" s="376">
        <v>0</v>
      </c>
      <c r="R550" s="28">
        <v>0</v>
      </c>
      <c r="S550" s="376">
        <v>0</v>
      </c>
      <c r="T550" s="29">
        <v>0</v>
      </c>
      <c r="U550" s="27">
        <v>0</v>
      </c>
      <c r="V550" s="27">
        <v>0</v>
      </c>
      <c r="W550" s="27">
        <v>0</v>
      </c>
      <c r="X550" s="27">
        <v>0</v>
      </c>
    </row>
    <row r="551" spans="2:24" ht="15.6">
      <c r="B551" t="str">
        <f t="shared" si="9"/>
        <v>TH362Personal Care</v>
      </c>
      <c r="C551" t="str">
        <f>VLOOKUP(F551,'Sls Rep Matrix'!I$7:N$428,6,FALSE)</f>
        <v>Regional</v>
      </c>
      <c r="E551" s="11" t="s">
        <v>544</v>
      </c>
      <c r="F551" s="11" t="s">
        <v>1118</v>
      </c>
      <c r="G551" s="11" t="s">
        <v>1119</v>
      </c>
      <c r="H551" s="28">
        <v>0</v>
      </c>
      <c r="I551" s="28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13000</v>
      </c>
      <c r="O551" s="376">
        <v>0</v>
      </c>
      <c r="P551" s="28">
        <v>0</v>
      </c>
      <c r="Q551" s="376">
        <v>0</v>
      </c>
      <c r="R551" s="28">
        <v>0</v>
      </c>
      <c r="S551" s="376">
        <v>0</v>
      </c>
      <c r="T551" s="27">
        <v>0</v>
      </c>
      <c r="U551" s="29">
        <v>0</v>
      </c>
      <c r="V551" s="27">
        <v>0</v>
      </c>
      <c r="W551" s="27">
        <v>0</v>
      </c>
      <c r="X551" s="27">
        <v>0</v>
      </c>
    </row>
    <row r="552" spans="2:24" ht="15.6">
      <c r="B552" t="str">
        <f t="shared" si="9"/>
        <v>TA293Personal Care</v>
      </c>
      <c r="C552" t="str">
        <f>VLOOKUP(F552,'Sls Rep Matrix'!I$7:N$428,6,FALSE)</f>
        <v>Regional</v>
      </c>
      <c r="E552" s="11" t="s">
        <v>544</v>
      </c>
      <c r="F552" s="11" t="s">
        <v>1128</v>
      </c>
      <c r="G552" s="11" t="s">
        <v>1129</v>
      </c>
      <c r="H552" s="28">
        <v>0</v>
      </c>
      <c r="I552" s="28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1000</v>
      </c>
      <c r="O552" s="376">
        <v>0</v>
      </c>
      <c r="P552" s="28">
        <v>0</v>
      </c>
      <c r="Q552" s="376">
        <v>0</v>
      </c>
      <c r="R552" s="28">
        <v>0</v>
      </c>
      <c r="S552" s="376">
        <v>0</v>
      </c>
      <c r="T552" s="27">
        <v>0</v>
      </c>
      <c r="U552" s="27">
        <v>0</v>
      </c>
      <c r="V552" s="27">
        <v>0</v>
      </c>
      <c r="W552" s="27">
        <v>0</v>
      </c>
      <c r="X552" s="27">
        <v>0</v>
      </c>
    </row>
    <row r="553" spans="2:24" ht="15.6">
      <c r="B553" t="str">
        <f t="shared" si="9"/>
        <v>PA946Personal Care</v>
      </c>
      <c r="C553" t="str">
        <f>VLOOKUP(F553,'Sls Rep Matrix'!I$7:N$428,6,FALSE)</f>
        <v>Regional</v>
      </c>
      <c r="E553" s="11" t="s">
        <v>544</v>
      </c>
      <c r="F553" s="11" t="s">
        <v>1023</v>
      </c>
      <c r="G553" s="11" t="s">
        <v>1024</v>
      </c>
      <c r="H553" s="28">
        <v>5238</v>
      </c>
      <c r="I553" s="28">
        <v>2052</v>
      </c>
      <c r="J553" s="28">
        <v>0</v>
      </c>
      <c r="K553" s="28">
        <v>18000</v>
      </c>
      <c r="L553" s="28">
        <v>0</v>
      </c>
      <c r="M553" s="28">
        <v>8406</v>
      </c>
      <c r="N553" s="28">
        <v>4000</v>
      </c>
      <c r="O553" s="376">
        <v>2.1015000000000001</v>
      </c>
      <c r="P553" s="28">
        <v>26406</v>
      </c>
      <c r="Q553" s="376">
        <v>6.6014999999999997</v>
      </c>
      <c r="R553" s="28">
        <v>28458</v>
      </c>
      <c r="S553" s="376">
        <v>7.1144999999999996</v>
      </c>
      <c r="T553" s="27">
        <v>0</v>
      </c>
      <c r="U553" s="27">
        <v>0</v>
      </c>
      <c r="V553" s="27">
        <v>0</v>
      </c>
      <c r="W553" s="27">
        <v>0</v>
      </c>
      <c r="X553" s="27">
        <v>0</v>
      </c>
    </row>
    <row r="554" spans="2:24" ht="15.6">
      <c r="B554" t="str">
        <f t="shared" si="9"/>
        <v>DWAREPersonal Care</v>
      </c>
      <c r="C554" t="str">
        <f>VLOOKUP(F554,'Sls Rep Matrix'!I$7:N$428,6,FALSE)</f>
        <v>pana.com</v>
      </c>
      <c r="E554" s="11" t="s">
        <v>544</v>
      </c>
      <c r="F554" s="11" t="s">
        <v>561</v>
      </c>
      <c r="G554" s="11" t="s">
        <v>788</v>
      </c>
      <c r="H554" s="28">
        <v>0</v>
      </c>
      <c r="I554" s="28">
        <v>619.97</v>
      </c>
      <c r="J554" s="28">
        <v>0</v>
      </c>
      <c r="K554" s="28">
        <v>794.86</v>
      </c>
      <c r="L554" s="28">
        <v>0</v>
      </c>
      <c r="M554" s="28">
        <v>17780.2</v>
      </c>
      <c r="N554" s="28">
        <v>60000</v>
      </c>
      <c r="O554" s="376">
        <v>0.296336666666</v>
      </c>
      <c r="P554" s="28">
        <v>18575.060000000001</v>
      </c>
      <c r="Q554" s="376">
        <v>0.30958433333300001</v>
      </c>
      <c r="R554" s="28">
        <v>19195.03</v>
      </c>
      <c r="S554" s="376">
        <v>0.31991716666600001</v>
      </c>
      <c r="T554" s="27">
        <v>0</v>
      </c>
      <c r="U554" s="27">
        <v>0</v>
      </c>
      <c r="V554" s="27">
        <v>0</v>
      </c>
      <c r="W554" s="27">
        <v>0</v>
      </c>
      <c r="X554" s="27">
        <v>0</v>
      </c>
    </row>
    <row r="555" spans="2:24" ht="15.6">
      <c r="B555" t="str">
        <f t="shared" si="9"/>
        <v>VE242Personal Care</v>
      </c>
      <c r="C555" t="str">
        <f>VLOOKUP(F555,'Sls Rep Matrix'!I$7:N$428,6,FALSE)</f>
        <v>Regional</v>
      </c>
      <c r="E555" s="11" t="s">
        <v>544</v>
      </c>
      <c r="F555" s="11" t="s">
        <v>2403</v>
      </c>
      <c r="G555" s="11" t="s">
        <v>2404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7920</v>
      </c>
      <c r="N555" s="28">
        <v>0</v>
      </c>
      <c r="O555" s="376"/>
      <c r="P555" s="28">
        <v>7920</v>
      </c>
      <c r="Q555" s="376"/>
      <c r="R555" s="28">
        <v>7920</v>
      </c>
      <c r="S555" s="376"/>
      <c r="T555" s="27">
        <v>0</v>
      </c>
      <c r="U555" s="29">
        <v>0</v>
      </c>
      <c r="V555" s="27">
        <v>0</v>
      </c>
      <c r="W555" s="27">
        <v>0</v>
      </c>
      <c r="X555" s="27">
        <v>0</v>
      </c>
    </row>
    <row r="556" spans="2:24" ht="15.6">
      <c r="B556" t="str">
        <f t="shared" si="9"/>
        <v>ME170Personal Care</v>
      </c>
      <c r="C556" t="str">
        <f>VLOOKUP(F556,'Sls Rep Matrix'!I$7:N$428,6,FALSE)</f>
        <v>Regional</v>
      </c>
      <c r="E556" s="11" t="s">
        <v>544</v>
      </c>
      <c r="F556" s="11" t="s">
        <v>714</v>
      </c>
      <c r="G556" s="11" t="s">
        <v>715</v>
      </c>
      <c r="H556" s="28">
        <v>4248</v>
      </c>
      <c r="I556" s="28">
        <v>0</v>
      </c>
      <c r="J556" s="28">
        <v>0</v>
      </c>
      <c r="K556" s="28">
        <v>0</v>
      </c>
      <c r="L556" s="28">
        <v>1368</v>
      </c>
      <c r="M556" s="28">
        <v>9853.68</v>
      </c>
      <c r="N556" s="28">
        <v>40000</v>
      </c>
      <c r="O556" s="376">
        <v>0.24634200000000001</v>
      </c>
      <c r="P556" s="28">
        <v>11221.68</v>
      </c>
      <c r="Q556" s="376">
        <v>0.28054200000000001</v>
      </c>
      <c r="R556" s="28">
        <v>11221.68</v>
      </c>
      <c r="S556" s="376">
        <v>0.28054200000000001</v>
      </c>
      <c r="T556" s="27">
        <v>0</v>
      </c>
      <c r="U556" s="27">
        <v>0</v>
      </c>
      <c r="V556" s="27">
        <v>0</v>
      </c>
      <c r="W556" s="27">
        <v>0</v>
      </c>
      <c r="X556" s="27">
        <v>0</v>
      </c>
    </row>
    <row r="557" spans="2:24" ht="15.6">
      <c r="B557" t="str">
        <f t="shared" si="9"/>
        <v>EV146Personal Care</v>
      </c>
      <c r="C557" t="str">
        <f>VLOOKUP(F557,'Sls Rep Matrix'!I$7:N$428,6,FALSE)</f>
        <v>Regional</v>
      </c>
      <c r="E557" s="11" t="s">
        <v>544</v>
      </c>
      <c r="F557" s="11" t="s">
        <v>1140</v>
      </c>
      <c r="G557" s="11" t="s">
        <v>1141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1000</v>
      </c>
      <c r="O557" s="376">
        <v>0</v>
      </c>
      <c r="P557" s="28">
        <v>0</v>
      </c>
      <c r="Q557" s="376">
        <v>0</v>
      </c>
      <c r="R557" s="28">
        <v>0</v>
      </c>
      <c r="S557" s="376">
        <v>0</v>
      </c>
      <c r="T557" s="27">
        <v>0</v>
      </c>
      <c r="U557" s="27">
        <v>0</v>
      </c>
      <c r="V557" s="27">
        <v>0</v>
      </c>
      <c r="W557" s="27">
        <v>0</v>
      </c>
      <c r="X557" s="27">
        <v>0</v>
      </c>
    </row>
    <row r="558" spans="2:24" ht="15.6">
      <c r="B558" t="str">
        <f t="shared" si="9"/>
        <v>#Personal Care</v>
      </c>
      <c r="C558" t="e">
        <f>VLOOKUP(F558,'Sls Rep Matrix'!I$7:N$428,6,FALSE)</f>
        <v>#N/A</v>
      </c>
      <c r="E558" s="11" t="s">
        <v>544</v>
      </c>
      <c r="F558" s="11" t="s">
        <v>1075</v>
      </c>
      <c r="G558" s="11" t="s">
        <v>2400</v>
      </c>
      <c r="H558" s="28">
        <v>120</v>
      </c>
      <c r="I558" s="28">
        <v>14.4</v>
      </c>
      <c r="J558" s="28">
        <v>0</v>
      </c>
      <c r="K558" s="28">
        <v>0</v>
      </c>
      <c r="L558" s="28">
        <v>0</v>
      </c>
      <c r="M558" s="28">
        <v>160</v>
      </c>
      <c r="N558" s="28">
        <v>0</v>
      </c>
      <c r="O558" s="376"/>
      <c r="P558" s="28">
        <v>160</v>
      </c>
      <c r="Q558" s="376"/>
      <c r="R558" s="28">
        <v>174.4</v>
      </c>
      <c r="S558" s="376"/>
      <c r="T558" s="27">
        <v>0</v>
      </c>
      <c r="U558" s="27">
        <v>0</v>
      </c>
      <c r="V558" s="27">
        <v>0</v>
      </c>
      <c r="W558" s="27">
        <v>0</v>
      </c>
      <c r="X558" s="27">
        <v>0</v>
      </c>
    </row>
    <row r="559" spans="2:24" ht="15.6">
      <c r="B559" t="str">
        <f t="shared" si="9"/>
        <v>SH971Personal Care</v>
      </c>
      <c r="C559" t="str">
        <f>VLOOKUP(F559,'Sls Rep Matrix'!I$7:N$428,6,FALSE)</f>
        <v>Regional</v>
      </c>
      <c r="E559" s="11" t="s">
        <v>544</v>
      </c>
      <c r="F559" s="11" t="s">
        <v>1161</v>
      </c>
      <c r="G559" s="11" t="s">
        <v>1162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1000</v>
      </c>
      <c r="O559" s="376">
        <v>0</v>
      </c>
      <c r="P559" s="28">
        <v>0</v>
      </c>
      <c r="Q559" s="376">
        <v>0</v>
      </c>
      <c r="R559" s="28">
        <v>0</v>
      </c>
      <c r="S559" s="376">
        <v>0</v>
      </c>
      <c r="T559" s="27">
        <v>0</v>
      </c>
      <c r="U559" s="27">
        <v>0</v>
      </c>
      <c r="V559" s="27">
        <v>0</v>
      </c>
      <c r="W559" s="27">
        <v>0</v>
      </c>
      <c r="X559" s="27">
        <v>0</v>
      </c>
    </row>
    <row r="560" spans="2:24" ht="15.6">
      <c r="B560" t="str">
        <f t="shared" si="9"/>
        <v>SH880Personal Care</v>
      </c>
      <c r="C560" t="str">
        <f>VLOOKUP(F560,'Sls Rep Matrix'!I$7:N$428,6,FALSE)</f>
        <v>Inside Sales</v>
      </c>
      <c r="E560" s="11" t="s">
        <v>544</v>
      </c>
      <c r="F560" s="11" t="s">
        <v>1082</v>
      </c>
      <c r="G560" s="11" t="s">
        <v>1083</v>
      </c>
      <c r="H560" s="28">
        <v>294</v>
      </c>
      <c r="I560" s="28">
        <v>0</v>
      </c>
      <c r="J560" s="28">
        <v>0</v>
      </c>
      <c r="K560" s="28">
        <v>0</v>
      </c>
      <c r="L560" s="28">
        <v>1028.3</v>
      </c>
      <c r="M560" s="28">
        <v>0</v>
      </c>
      <c r="N560" s="28">
        <v>0</v>
      </c>
      <c r="O560" s="376"/>
      <c r="P560" s="28">
        <v>1028.3</v>
      </c>
      <c r="Q560" s="376"/>
      <c r="R560" s="28">
        <v>1028.3</v>
      </c>
      <c r="S560" s="376"/>
      <c r="T560" s="27">
        <v>0</v>
      </c>
      <c r="U560" s="27">
        <v>0</v>
      </c>
      <c r="V560" s="27">
        <v>0</v>
      </c>
      <c r="W560" s="27">
        <v>0</v>
      </c>
      <c r="X560" s="27">
        <v>0</v>
      </c>
    </row>
    <row r="561" spans="2:24" ht="15.6">
      <c r="B561" t="str">
        <f t="shared" si="9"/>
        <v>MI979Personal Care</v>
      </c>
      <c r="C561" t="str">
        <f>VLOOKUP(F561,'Sls Rep Matrix'!I$7:N$428,6,FALSE)</f>
        <v>Regional</v>
      </c>
      <c r="E561" s="11" t="s">
        <v>544</v>
      </c>
      <c r="F561" s="11" t="s">
        <v>1300</v>
      </c>
      <c r="G561" s="11" t="s">
        <v>1301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376"/>
      <c r="P561" s="28">
        <v>0</v>
      </c>
      <c r="Q561" s="376"/>
      <c r="R561" s="28">
        <v>0</v>
      </c>
      <c r="S561" s="376"/>
      <c r="T561" s="27">
        <v>0</v>
      </c>
      <c r="U561" s="27">
        <v>0</v>
      </c>
      <c r="V561" s="27">
        <v>0</v>
      </c>
      <c r="W561" s="27">
        <v>0</v>
      </c>
      <c r="X561" s="27">
        <v>0</v>
      </c>
    </row>
    <row r="562" spans="2:24" ht="15.6">
      <c r="B562" t="str">
        <f t="shared" si="9"/>
        <v>KE160Personal Care</v>
      </c>
      <c r="C562" t="str">
        <f>VLOOKUP(F562,'Sls Rep Matrix'!I$7:N$428,6,FALSE)</f>
        <v>Inside Sales</v>
      </c>
      <c r="E562" s="11" t="s">
        <v>544</v>
      </c>
      <c r="F562" s="11" t="s">
        <v>726</v>
      </c>
      <c r="G562" s="11" t="s">
        <v>727</v>
      </c>
      <c r="H562" s="28">
        <v>0</v>
      </c>
      <c r="I562" s="28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376"/>
      <c r="P562" s="28">
        <v>0</v>
      </c>
      <c r="Q562" s="376"/>
      <c r="R562" s="28">
        <v>0</v>
      </c>
      <c r="S562" s="376"/>
      <c r="T562" s="27">
        <v>0</v>
      </c>
      <c r="U562" s="27">
        <v>2966.94</v>
      </c>
      <c r="V562" s="27">
        <v>0</v>
      </c>
      <c r="W562" s="27">
        <v>0</v>
      </c>
      <c r="X562" s="27">
        <v>0</v>
      </c>
    </row>
    <row r="563" spans="2:24" ht="15.6">
      <c r="B563" t="str">
        <f t="shared" si="9"/>
        <v>CR366Personal Care</v>
      </c>
      <c r="C563" t="str">
        <f>VLOOKUP(F563,'Sls Rep Matrix'!I$7:N$428,6,FALSE)</f>
        <v>Regional</v>
      </c>
      <c r="E563" s="11" t="s">
        <v>544</v>
      </c>
      <c r="F563" s="11" t="s">
        <v>2310</v>
      </c>
      <c r="G563" s="11" t="s">
        <v>2311</v>
      </c>
      <c r="H563" s="28">
        <v>0</v>
      </c>
      <c r="I563" s="28">
        <v>0</v>
      </c>
      <c r="J563" s="28">
        <v>0</v>
      </c>
      <c r="K563" s="28">
        <v>0</v>
      </c>
      <c r="L563" s="28">
        <v>0</v>
      </c>
      <c r="M563" s="28">
        <v>541.16999999999996</v>
      </c>
      <c r="N563" s="28">
        <v>0</v>
      </c>
      <c r="O563" s="376"/>
      <c r="P563" s="28">
        <v>541.16999999999996</v>
      </c>
      <c r="Q563" s="376"/>
      <c r="R563" s="28">
        <v>541.16999999999996</v>
      </c>
      <c r="S563" s="376"/>
      <c r="T563" s="27">
        <v>0</v>
      </c>
      <c r="U563" s="27">
        <v>0</v>
      </c>
      <c r="V563" s="27">
        <v>0</v>
      </c>
      <c r="W563" s="27">
        <v>0</v>
      </c>
      <c r="X563" s="27">
        <v>0</v>
      </c>
    </row>
    <row r="564" spans="2:24" ht="15.6">
      <c r="B564" t="str">
        <f t="shared" si="9"/>
        <v>GO642Personal Care</v>
      </c>
      <c r="C564" t="str">
        <f>VLOOKUP(F564,'Sls Rep Matrix'!I$7:N$428,6,FALSE)</f>
        <v>National</v>
      </c>
      <c r="E564" s="11" t="s">
        <v>544</v>
      </c>
      <c r="F564" s="11" t="s">
        <v>567</v>
      </c>
      <c r="G564" s="11" t="s">
        <v>568</v>
      </c>
      <c r="H564" s="28">
        <v>1679</v>
      </c>
      <c r="I564" s="28">
        <v>837.45</v>
      </c>
      <c r="J564" s="28">
        <v>0</v>
      </c>
      <c r="K564" s="28">
        <v>5169.75</v>
      </c>
      <c r="L564" s="28">
        <v>7367</v>
      </c>
      <c r="M564" s="28">
        <v>306</v>
      </c>
      <c r="N564" s="28">
        <v>37000</v>
      </c>
      <c r="O564" s="376">
        <v>8.2702702699999995E-3</v>
      </c>
      <c r="P564" s="28">
        <v>12842.75</v>
      </c>
      <c r="Q564" s="376">
        <v>0.34710135135100001</v>
      </c>
      <c r="R564" s="28">
        <v>13680.2</v>
      </c>
      <c r="S564" s="376">
        <v>0.369735135135</v>
      </c>
      <c r="T564" s="27">
        <v>0</v>
      </c>
      <c r="U564" s="27">
        <v>105</v>
      </c>
      <c r="V564" s="27">
        <v>0</v>
      </c>
      <c r="W564" s="27">
        <v>0</v>
      </c>
      <c r="X564" s="27">
        <v>0</v>
      </c>
    </row>
    <row r="565" spans="2:24" ht="15.6">
      <c r="B565" t="str">
        <f t="shared" si="9"/>
        <v>UL220Personal Care</v>
      </c>
      <c r="C565" t="str">
        <f>VLOOKUP(F565,'Sls Rep Matrix'!I$7:N$428,6,FALSE)</f>
        <v>Regional</v>
      </c>
      <c r="E565" s="11" t="s">
        <v>544</v>
      </c>
      <c r="F565" s="11" t="s">
        <v>582</v>
      </c>
      <c r="G565" s="11" t="s">
        <v>583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37000</v>
      </c>
      <c r="O565" s="376">
        <v>0</v>
      </c>
      <c r="P565" s="28">
        <v>0</v>
      </c>
      <c r="Q565" s="376">
        <v>0</v>
      </c>
      <c r="R565" s="28">
        <v>0</v>
      </c>
      <c r="S565" s="376">
        <v>0</v>
      </c>
      <c r="T565" s="27">
        <v>0</v>
      </c>
      <c r="U565" s="27">
        <v>0</v>
      </c>
      <c r="V565" s="27">
        <v>0</v>
      </c>
      <c r="W565" s="27">
        <v>0</v>
      </c>
      <c r="X565" s="27">
        <v>0</v>
      </c>
    </row>
    <row r="566" spans="2:24" ht="15.6">
      <c r="B566" t="str">
        <f t="shared" si="9"/>
        <v>HA430Personal Care</v>
      </c>
      <c r="C566" t="str">
        <f>VLOOKUP(F566,'Sls Rep Matrix'!I$7:N$428,6,FALSE)</f>
        <v>National</v>
      </c>
      <c r="E566" s="11" t="s">
        <v>544</v>
      </c>
      <c r="F566" s="11" t="s">
        <v>757</v>
      </c>
      <c r="G566" s="11" t="s">
        <v>758</v>
      </c>
      <c r="H566" s="28">
        <v>0</v>
      </c>
      <c r="I566" s="28">
        <v>0</v>
      </c>
      <c r="J566" s="28">
        <v>0</v>
      </c>
      <c r="K566" s="28">
        <v>0</v>
      </c>
      <c r="L566" s="28">
        <v>678</v>
      </c>
      <c r="M566" s="28">
        <v>1890</v>
      </c>
      <c r="N566" s="28">
        <v>5000</v>
      </c>
      <c r="O566" s="376">
        <v>0.378</v>
      </c>
      <c r="P566" s="28">
        <v>2568</v>
      </c>
      <c r="Q566" s="376">
        <v>0.51359999999999995</v>
      </c>
      <c r="R566" s="28">
        <v>2568</v>
      </c>
      <c r="S566" s="376">
        <v>0.51359999999999995</v>
      </c>
      <c r="T566" s="27">
        <v>0</v>
      </c>
      <c r="U566" s="27">
        <v>0</v>
      </c>
      <c r="V566" s="27">
        <v>0</v>
      </c>
      <c r="W566" s="27">
        <v>0</v>
      </c>
      <c r="X566" s="27">
        <v>0</v>
      </c>
    </row>
    <row r="567" spans="2:24" ht="15.6">
      <c r="B567" t="str">
        <f t="shared" si="9"/>
        <v>HA110Personal Care</v>
      </c>
      <c r="C567" t="str">
        <f>VLOOKUP(F567,'Sls Rep Matrix'!I$7:N$428,6,FALSE)</f>
        <v>Inside Sales</v>
      </c>
      <c r="E567" s="11" t="s">
        <v>544</v>
      </c>
      <c r="F567" s="11" t="s">
        <v>761</v>
      </c>
      <c r="G567" s="11" t="s">
        <v>762</v>
      </c>
      <c r="H567" s="28">
        <v>43650</v>
      </c>
      <c r="I567" s="28">
        <v>0</v>
      </c>
      <c r="J567" s="28">
        <v>0</v>
      </c>
      <c r="K567" s="28">
        <v>0</v>
      </c>
      <c r="L567" s="28">
        <v>0</v>
      </c>
      <c r="M567" s="28">
        <v>0</v>
      </c>
      <c r="N567" s="28">
        <v>23000</v>
      </c>
      <c r="O567" s="376">
        <v>0</v>
      </c>
      <c r="P567" s="28">
        <v>0</v>
      </c>
      <c r="Q567" s="376">
        <v>0</v>
      </c>
      <c r="R567" s="28">
        <v>0</v>
      </c>
      <c r="S567" s="376">
        <v>0</v>
      </c>
      <c r="T567" s="27">
        <v>30150</v>
      </c>
      <c r="U567" s="27">
        <v>0</v>
      </c>
      <c r="V567" s="27">
        <v>0</v>
      </c>
      <c r="W567" s="27">
        <v>0</v>
      </c>
      <c r="X567" s="27">
        <v>0</v>
      </c>
    </row>
    <row r="568" spans="2:24" ht="15.6">
      <c r="B568" t="str">
        <f t="shared" si="9"/>
        <v>FO513Personal Care</v>
      </c>
      <c r="C568" t="str">
        <f>VLOOKUP(F568,'Sls Rep Matrix'!I$7:N$428,6,FALSE)</f>
        <v>Photo Specialty</v>
      </c>
      <c r="E568" s="11" t="s">
        <v>544</v>
      </c>
      <c r="F568" s="11" t="s">
        <v>772</v>
      </c>
      <c r="G568" s="11" t="s">
        <v>773</v>
      </c>
      <c r="H568" s="28">
        <v>11206</v>
      </c>
      <c r="I568" s="28">
        <v>42</v>
      </c>
      <c r="J568" s="28">
        <v>0</v>
      </c>
      <c r="K568" s="28">
        <v>0</v>
      </c>
      <c r="L568" s="28">
        <v>0</v>
      </c>
      <c r="M568" s="28">
        <v>3276</v>
      </c>
      <c r="N568" s="28">
        <v>0</v>
      </c>
      <c r="O568" s="376"/>
      <c r="P568" s="28">
        <v>3276</v>
      </c>
      <c r="Q568" s="376"/>
      <c r="R568" s="28">
        <v>3318</v>
      </c>
      <c r="S568" s="376"/>
      <c r="T568" s="27">
        <v>0</v>
      </c>
      <c r="U568" s="27">
        <v>5033</v>
      </c>
      <c r="V568" s="27">
        <v>0</v>
      </c>
      <c r="W568" s="27">
        <v>0</v>
      </c>
      <c r="X568" s="27">
        <v>0</v>
      </c>
    </row>
    <row r="569" spans="2:24" ht="15.6">
      <c r="B569" t="str">
        <f t="shared" si="9"/>
        <v>MA422Personal Care</v>
      </c>
      <c r="C569" t="str">
        <f>VLOOKUP(F569,'Sls Rep Matrix'!I$7:N$428,6,FALSE)</f>
        <v>Inside Sales</v>
      </c>
      <c r="E569" s="11" t="s">
        <v>544</v>
      </c>
      <c r="F569" s="11" t="s">
        <v>716</v>
      </c>
      <c r="G569" s="11" t="s">
        <v>717</v>
      </c>
      <c r="H569" s="28">
        <v>0</v>
      </c>
      <c r="I569" s="28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5000</v>
      </c>
      <c r="O569" s="376">
        <v>0</v>
      </c>
      <c r="P569" s="28">
        <v>0</v>
      </c>
      <c r="Q569" s="376">
        <v>0</v>
      </c>
      <c r="R569" s="28">
        <v>0</v>
      </c>
      <c r="S569" s="376">
        <v>0</v>
      </c>
      <c r="T569" s="27">
        <v>0</v>
      </c>
      <c r="U569" s="29">
        <v>0</v>
      </c>
      <c r="V569" s="27">
        <v>0</v>
      </c>
      <c r="W569" s="27">
        <v>0</v>
      </c>
      <c r="X569" s="27">
        <v>0</v>
      </c>
    </row>
    <row r="570" spans="2:24" ht="15.6">
      <c r="B570" t="str">
        <f t="shared" si="9"/>
        <v>NE605Personal Care</v>
      </c>
      <c r="C570" t="str">
        <f>VLOOKUP(F570,'Sls Rep Matrix'!I$7:N$428,6,FALSE)</f>
        <v>Regional</v>
      </c>
      <c r="E570" s="11" t="s">
        <v>544</v>
      </c>
      <c r="F570" s="11" t="s">
        <v>698</v>
      </c>
      <c r="G570" s="11" t="s">
        <v>699</v>
      </c>
      <c r="H570" s="28">
        <v>9275</v>
      </c>
      <c r="I570" s="28">
        <v>0</v>
      </c>
      <c r="J570" s="28">
        <v>0</v>
      </c>
      <c r="K570" s="28">
        <v>0</v>
      </c>
      <c r="L570" s="28">
        <v>150</v>
      </c>
      <c r="M570" s="28">
        <v>2075</v>
      </c>
      <c r="N570" s="28">
        <v>2000</v>
      </c>
      <c r="O570" s="376">
        <v>1.0375000000000001</v>
      </c>
      <c r="P570" s="28">
        <v>2225</v>
      </c>
      <c r="Q570" s="376">
        <v>1.1125</v>
      </c>
      <c r="R570" s="28">
        <v>2225</v>
      </c>
      <c r="S570" s="376">
        <v>1.1125</v>
      </c>
      <c r="T570" s="27">
        <v>0</v>
      </c>
      <c r="U570" s="27">
        <v>0</v>
      </c>
      <c r="V570" s="27">
        <v>0</v>
      </c>
      <c r="W570" s="27">
        <v>0</v>
      </c>
      <c r="X570" s="27">
        <v>0</v>
      </c>
    </row>
    <row r="571" spans="2:24" ht="15.6">
      <c r="B571" t="str">
        <f t="shared" si="9"/>
        <v>AM762Personal Care</v>
      </c>
      <c r="C571" t="str">
        <f>VLOOKUP(F571,'Sls Rep Matrix'!I$7:N$428,6,FALSE)</f>
        <v>pana.com</v>
      </c>
      <c r="E571" s="11" t="s">
        <v>544</v>
      </c>
      <c r="F571" s="11" t="s">
        <v>1105</v>
      </c>
      <c r="G571" s="11" t="s">
        <v>1106</v>
      </c>
      <c r="H571" s="28">
        <v>129.99</v>
      </c>
      <c r="I571" s="28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376"/>
      <c r="P571" s="28">
        <v>0</v>
      </c>
      <c r="Q571" s="376"/>
      <c r="R571" s="28">
        <v>0</v>
      </c>
      <c r="S571" s="376"/>
      <c r="T571" s="27">
        <v>0</v>
      </c>
      <c r="U571" s="27">
        <v>0</v>
      </c>
      <c r="V571" s="27">
        <v>0</v>
      </c>
      <c r="W571" s="27">
        <v>0</v>
      </c>
      <c r="X571" s="27">
        <v>0</v>
      </c>
    </row>
    <row r="572" spans="2:24" ht="15.6">
      <c r="B572" t="str">
        <f t="shared" si="9"/>
        <v>BE121Personal Care</v>
      </c>
      <c r="C572" t="str">
        <f>VLOOKUP(F572,'Sls Rep Matrix'!I$7:N$428,6,FALSE)</f>
        <v>National</v>
      </c>
      <c r="E572" s="11" t="s">
        <v>544</v>
      </c>
      <c r="F572" s="11" t="s">
        <v>552</v>
      </c>
      <c r="G572" s="11" t="s">
        <v>553</v>
      </c>
      <c r="H572" s="28">
        <v>0</v>
      </c>
      <c r="I572" s="28">
        <v>340.2</v>
      </c>
      <c r="J572" s="28">
        <v>0</v>
      </c>
      <c r="K572" s="28">
        <v>31702.12</v>
      </c>
      <c r="L572" s="28">
        <v>43030.75</v>
      </c>
      <c r="M572" s="28">
        <v>114807.67999999999</v>
      </c>
      <c r="N572" s="28">
        <v>460000</v>
      </c>
      <c r="O572" s="376">
        <v>0.24958191304300001</v>
      </c>
      <c r="P572" s="28">
        <v>189540.55</v>
      </c>
      <c r="Q572" s="376">
        <v>0.41204467391299998</v>
      </c>
      <c r="R572" s="28">
        <v>189880.75</v>
      </c>
      <c r="S572" s="376">
        <v>0.41278423913000001</v>
      </c>
      <c r="T572" s="27">
        <v>0</v>
      </c>
      <c r="U572" s="27">
        <v>0</v>
      </c>
      <c r="V572" s="27">
        <v>0</v>
      </c>
      <c r="W572" s="27">
        <v>3486.33</v>
      </c>
      <c r="X572" s="27">
        <v>0</v>
      </c>
    </row>
    <row r="573" spans="2:24" ht="15.6">
      <c r="B573" t="str">
        <f t="shared" si="9"/>
        <v>QV002Personal Care</v>
      </c>
      <c r="C573" t="str">
        <f>VLOOKUP(F573,'Sls Rep Matrix'!I$7:N$428,6,FALSE)</f>
        <v>National</v>
      </c>
      <c r="E573" s="11" t="s">
        <v>544</v>
      </c>
      <c r="F573" s="11" t="s">
        <v>1192</v>
      </c>
      <c r="G573" s="11" t="s">
        <v>1193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376"/>
      <c r="P573" s="28">
        <v>0</v>
      </c>
      <c r="Q573" s="376"/>
      <c r="R573" s="28">
        <v>0</v>
      </c>
      <c r="S573" s="376"/>
      <c r="T573" s="27">
        <v>0</v>
      </c>
      <c r="U573" s="27">
        <v>0</v>
      </c>
      <c r="V573" s="27">
        <v>0</v>
      </c>
      <c r="W573" s="27">
        <v>0</v>
      </c>
      <c r="X573" s="27">
        <v>0</v>
      </c>
    </row>
    <row r="574" spans="2:24" ht="15.6">
      <c r="B574" t="str">
        <f t="shared" si="9"/>
        <v>HI001Personal Care</v>
      </c>
      <c r="C574" t="str">
        <f>VLOOKUP(F574,'Sls Rep Matrix'!I$7:N$428,6,FALSE)</f>
        <v>Inside Sales</v>
      </c>
      <c r="E574" s="11" t="s">
        <v>544</v>
      </c>
      <c r="F574" s="11" t="s">
        <v>753</v>
      </c>
      <c r="G574" s="11" t="s">
        <v>754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376"/>
      <c r="P574" s="28">
        <v>0</v>
      </c>
      <c r="Q574" s="376"/>
      <c r="R574" s="28">
        <v>0</v>
      </c>
      <c r="S574" s="376"/>
      <c r="T574" s="27">
        <v>0</v>
      </c>
      <c r="U574" s="27">
        <v>0</v>
      </c>
      <c r="V574" s="27">
        <v>0</v>
      </c>
      <c r="W574" s="27">
        <v>0</v>
      </c>
      <c r="X574" s="27">
        <v>0</v>
      </c>
    </row>
    <row r="575" spans="2:24" ht="15.6">
      <c r="B575" t="str">
        <f t="shared" si="9"/>
        <v>US310Personal Care</v>
      </c>
      <c r="C575" t="str">
        <f>VLOOKUP(F575,'Sls Rep Matrix'!I$7:N$428,6,FALSE)</f>
        <v>Inside Sales</v>
      </c>
      <c r="E575" s="11" t="s">
        <v>544</v>
      </c>
      <c r="F575" s="11" t="s">
        <v>628</v>
      </c>
      <c r="G575" s="11" t="s">
        <v>629</v>
      </c>
      <c r="H575" s="28">
        <v>225.3</v>
      </c>
      <c r="I575" s="28">
        <v>550.32000000000005</v>
      </c>
      <c r="J575" s="28">
        <v>0</v>
      </c>
      <c r="K575" s="28">
        <v>122.2</v>
      </c>
      <c r="L575" s="28">
        <v>0</v>
      </c>
      <c r="M575" s="28">
        <v>2921</v>
      </c>
      <c r="N575" s="28">
        <v>0</v>
      </c>
      <c r="O575" s="376"/>
      <c r="P575" s="28">
        <v>3043.2</v>
      </c>
      <c r="Q575" s="376"/>
      <c r="R575" s="28">
        <v>3593.52</v>
      </c>
      <c r="S575" s="376"/>
      <c r="T575" s="27">
        <v>0</v>
      </c>
      <c r="U575" s="27">
        <v>0</v>
      </c>
      <c r="V575" s="27">
        <v>0</v>
      </c>
      <c r="W575" s="27">
        <v>0</v>
      </c>
      <c r="X575" s="27">
        <v>0</v>
      </c>
    </row>
    <row r="576" spans="2:24" ht="15.6">
      <c r="B576" t="str">
        <f t="shared" si="9"/>
        <v>TA004Personal Care</v>
      </c>
      <c r="C576" t="str">
        <f>VLOOKUP(F576,'Sls Rep Matrix'!I$7:N$428,6,FALSE)</f>
        <v>National</v>
      </c>
      <c r="E576" s="11" t="s">
        <v>544</v>
      </c>
      <c r="F576" s="11" t="s">
        <v>884</v>
      </c>
      <c r="G576" s="11" t="s">
        <v>885</v>
      </c>
      <c r="H576" s="28">
        <v>0</v>
      </c>
      <c r="I576" s="28">
        <v>0</v>
      </c>
      <c r="J576" s="28">
        <v>0</v>
      </c>
      <c r="K576" s="28">
        <v>350</v>
      </c>
      <c r="L576" s="28">
        <v>0</v>
      </c>
      <c r="M576" s="28">
        <v>483</v>
      </c>
      <c r="N576" s="28">
        <v>0</v>
      </c>
      <c r="O576" s="376"/>
      <c r="P576" s="28">
        <v>833</v>
      </c>
      <c r="Q576" s="376"/>
      <c r="R576" s="28">
        <v>833</v>
      </c>
      <c r="S576" s="376"/>
      <c r="T576" s="27">
        <v>0</v>
      </c>
      <c r="U576" s="27">
        <v>0</v>
      </c>
      <c r="V576" s="27">
        <v>0</v>
      </c>
      <c r="W576" s="27">
        <v>0</v>
      </c>
      <c r="X576" s="27">
        <v>0</v>
      </c>
    </row>
    <row r="577" spans="2:24" ht="15.6">
      <c r="B577" t="str">
        <f t="shared" si="9"/>
        <v>LA971Personal Care</v>
      </c>
      <c r="C577" t="str">
        <f>VLOOKUP(F577,'Sls Rep Matrix'!I$7:N$428,6,FALSE)</f>
        <v>Regional</v>
      </c>
      <c r="E577" s="11" t="s">
        <v>544</v>
      </c>
      <c r="F577" s="11" t="s">
        <v>1159</v>
      </c>
      <c r="G577" s="11" t="s">
        <v>1160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1000</v>
      </c>
      <c r="O577" s="376">
        <v>0</v>
      </c>
      <c r="P577" s="28">
        <v>0</v>
      </c>
      <c r="Q577" s="376">
        <v>0</v>
      </c>
      <c r="R577" s="28">
        <v>0</v>
      </c>
      <c r="S577" s="376">
        <v>0</v>
      </c>
      <c r="T577" s="27">
        <v>0</v>
      </c>
      <c r="U577" s="27">
        <v>0</v>
      </c>
      <c r="V577" s="27">
        <v>0</v>
      </c>
      <c r="W577" s="27">
        <v>0</v>
      </c>
      <c r="X577" s="27">
        <v>0</v>
      </c>
    </row>
    <row r="578" spans="2:24" ht="15.6">
      <c r="B578" t="str">
        <f t="shared" si="9"/>
        <v>MA043Personal Care</v>
      </c>
      <c r="C578" t="str">
        <f>VLOOKUP(F578,'Sls Rep Matrix'!I$7:N$428,6,FALSE)</f>
        <v>National</v>
      </c>
      <c r="E578" s="11" t="s">
        <v>544</v>
      </c>
      <c r="F578" s="11" t="s">
        <v>930</v>
      </c>
      <c r="G578" s="11" t="s">
        <v>979</v>
      </c>
      <c r="H578" s="28">
        <v>0</v>
      </c>
      <c r="I578" s="28">
        <v>0</v>
      </c>
      <c r="J578" s="28">
        <v>0</v>
      </c>
      <c r="K578" s="28">
        <v>0.01</v>
      </c>
      <c r="L578" s="28">
        <v>0.02</v>
      </c>
      <c r="M578" s="28">
        <v>0.18</v>
      </c>
      <c r="N578" s="28">
        <v>0</v>
      </c>
      <c r="O578" s="376"/>
      <c r="P578" s="28">
        <v>0.21</v>
      </c>
      <c r="Q578" s="376"/>
      <c r="R578" s="28">
        <v>0.21</v>
      </c>
      <c r="S578" s="376"/>
      <c r="T578" s="27">
        <v>0</v>
      </c>
      <c r="U578" s="27">
        <v>0</v>
      </c>
      <c r="V578" s="27">
        <v>0</v>
      </c>
      <c r="W578" s="27">
        <v>0</v>
      </c>
      <c r="X578" s="27">
        <v>0</v>
      </c>
    </row>
    <row r="579" spans="2:24" ht="15.6">
      <c r="B579" t="str">
        <f t="shared" si="9"/>
        <v>CE946Personal Care</v>
      </c>
      <c r="C579" t="str">
        <f>VLOOKUP(F579,'Sls Rep Matrix'!I$7:N$428,6,FALSE)</f>
        <v>Inside Sales</v>
      </c>
      <c r="E579" s="11" t="s">
        <v>544</v>
      </c>
      <c r="F579" s="11" t="s">
        <v>805</v>
      </c>
      <c r="G579" s="11" t="s">
        <v>806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376"/>
      <c r="P579" s="28">
        <v>0</v>
      </c>
      <c r="Q579" s="376"/>
      <c r="R579" s="28">
        <v>0</v>
      </c>
      <c r="S579" s="376"/>
      <c r="T579" s="27">
        <v>0</v>
      </c>
      <c r="U579" s="27">
        <v>0</v>
      </c>
      <c r="V579" s="27">
        <v>0</v>
      </c>
      <c r="W579" s="27">
        <v>0</v>
      </c>
      <c r="X579" s="27">
        <v>0</v>
      </c>
    </row>
    <row r="580" spans="2:24" ht="15.6">
      <c r="B580" t="str">
        <f t="shared" si="9"/>
        <v>AD783Personal Care</v>
      </c>
      <c r="C580" t="str">
        <f>VLOOKUP(F580,'Sls Rep Matrix'!I$7:N$428,6,FALSE)</f>
        <v>Regional</v>
      </c>
      <c r="E580" s="11" t="s">
        <v>544</v>
      </c>
      <c r="F580" s="11" t="s">
        <v>1144</v>
      </c>
      <c r="G580" s="11" t="s">
        <v>1145</v>
      </c>
      <c r="H580" s="28">
        <v>0</v>
      </c>
      <c r="I580" s="28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4000</v>
      </c>
      <c r="O580" s="376">
        <v>0</v>
      </c>
      <c r="P580" s="28">
        <v>0</v>
      </c>
      <c r="Q580" s="376">
        <v>0</v>
      </c>
      <c r="R580" s="28">
        <v>0</v>
      </c>
      <c r="S580" s="376">
        <v>0</v>
      </c>
      <c r="T580" s="27">
        <v>0</v>
      </c>
      <c r="U580" s="27">
        <v>0</v>
      </c>
      <c r="V580" s="27">
        <v>0</v>
      </c>
      <c r="W580" s="27">
        <v>0</v>
      </c>
      <c r="X580" s="27">
        <v>0</v>
      </c>
    </row>
    <row r="581" spans="2:24" ht="15.6">
      <c r="B581" t="str">
        <f t="shared" si="9"/>
        <v>SW081Personal Care</v>
      </c>
      <c r="C581" t="str">
        <f>VLOOKUP(F581,'Sls Rep Matrix'!I$7:N$428,6,FALSE)</f>
        <v>Regional</v>
      </c>
      <c r="E581" s="11" t="s">
        <v>544</v>
      </c>
      <c r="F581" s="11" t="s">
        <v>1229</v>
      </c>
      <c r="G581" s="11" t="s">
        <v>1230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1000</v>
      </c>
      <c r="O581" s="376">
        <v>0</v>
      </c>
      <c r="P581" s="28">
        <v>0</v>
      </c>
      <c r="Q581" s="376">
        <v>0</v>
      </c>
      <c r="R581" s="28">
        <v>0</v>
      </c>
      <c r="S581" s="376">
        <v>0</v>
      </c>
      <c r="T581" s="27">
        <v>0</v>
      </c>
      <c r="U581" s="27">
        <v>0</v>
      </c>
      <c r="V581" s="27">
        <v>0</v>
      </c>
      <c r="W581" s="27">
        <v>0</v>
      </c>
      <c r="X581" s="27">
        <v>0</v>
      </c>
    </row>
    <row r="582" spans="2:24" ht="15.6">
      <c r="B582" t="str">
        <f t="shared" si="9"/>
        <v>OC050Personal Care</v>
      </c>
      <c r="C582" t="e">
        <f>VLOOKUP(F582,'Sls Rep Matrix'!I$7:N$428,6,FALSE)</f>
        <v>#N/A</v>
      </c>
      <c r="E582" s="11" t="s">
        <v>544</v>
      </c>
      <c r="F582" s="11" t="s">
        <v>1194</v>
      </c>
      <c r="G582" s="11" t="s">
        <v>1195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376"/>
      <c r="P582" s="28">
        <v>0</v>
      </c>
      <c r="Q582" s="376"/>
      <c r="R582" s="28">
        <v>0</v>
      </c>
      <c r="S582" s="376"/>
      <c r="T582" s="27">
        <v>0</v>
      </c>
      <c r="U582" s="27">
        <v>0</v>
      </c>
      <c r="V582" s="27">
        <v>0</v>
      </c>
      <c r="W582" s="27">
        <v>0</v>
      </c>
      <c r="X582" s="27">
        <v>0</v>
      </c>
    </row>
    <row r="583" spans="2:24" ht="15.6">
      <c r="B583" t="str">
        <f t="shared" si="9"/>
        <v>EA402Personal Care</v>
      </c>
      <c r="C583" t="str">
        <f>VLOOKUP(F583,'Sls Rep Matrix'!I$7:N$428,6,FALSE)</f>
        <v>Inside Sales</v>
      </c>
      <c r="E583" s="11" t="s">
        <v>544</v>
      </c>
      <c r="F583" s="11" t="s">
        <v>1051</v>
      </c>
      <c r="G583" s="11" t="s">
        <v>1052</v>
      </c>
      <c r="H583" s="28">
        <v>0</v>
      </c>
      <c r="I583" s="28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376"/>
      <c r="P583" s="28">
        <v>0</v>
      </c>
      <c r="Q583" s="376"/>
      <c r="R583" s="28">
        <v>0</v>
      </c>
      <c r="S583" s="376"/>
      <c r="T583" s="27">
        <v>0</v>
      </c>
      <c r="U583" s="29">
        <v>0</v>
      </c>
      <c r="V583" s="27">
        <v>0</v>
      </c>
      <c r="W583" s="27">
        <v>0</v>
      </c>
      <c r="X583" s="27">
        <v>0</v>
      </c>
    </row>
    <row r="584" spans="2:24" ht="15.6">
      <c r="B584" t="str">
        <f t="shared" si="9"/>
        <v>J0250Personal Care</v>
      </c>
      <c r="C584" t="str">
        <f>VLOOKUP(F584,'Sls Rep Matrix'!I$7:N$428,6,FALSE)</f>
        <v>Regional</v>
      </c>
      <c r="E584" s="11" t="s">
        <v>544</v>
      </c>
      <c r="F584" s="11" t="s">
        <v>586</v>
      </c>
      <c r="G584" s="11" t="s">
        <v>587</v>
      </c>
      <c r="H584" s="28">
        <v>0</v>
      </c>
      <c r="I584" s="28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376"/>
      <c r="P584" s="28">
        <v>0</v>
      </c>
      <c r="Q584" s="376"/>
      <c r="R584" s="28">
        <v>0</v>
      </c>
      <c r="S584" s="376"/>
      <c r="T584" s="27">
        <v>0</v>
      </c>
      <c r="U584" s="29">
        <v>0</v>
      </c>
      <c r="V584" s="27">
        <v>0</v>
      </c>
      <c r="W584" s="27">
        <v>0</v>
      </c>
      <c r="X584" s="27">
        <v>0</v>
      </c>
    </row>
    <row r="585" spans="2:24" ht="15.6">
      <c r="B585" t="str">
        <f t="shared" si="9"/>
        <v>OV030Personal Care</v>
      </c>
      <c r="C585" t="str">
        <f>VLOOKUP(F585,'Sls Rep Matrix'!I$7:N$428,6,FALSE)</f>
        <v>Inside Sales</v>
      </c>
      <c r="E585" s="11" t="s">
        <v>544</v>
      </c>
      <c r="F585" s="11" t="s">
        <v>687</v>
      </c>
      <c r="G585" s="11" t="s">
        <v>688</v>
      </c>
      <c r="H585" s="28">
        <v>2258.3200000000002</v>
      </c>
      <c r="I585" s="28">
        <v>97.76</v>
      </c>
      <c r="J585" s="28">
        <v>0</v>
      </c>
      <c r="K585" s="28">
        <v>204.6</v>
      </c>
      <c r="L585" s="28">
        <v>352.8</v>
      </c>
      <c r="M585" s="28">
        <v>2008.6</v>
      </c>
      <c r="N585" s="28">
        <v>1000</v>
      </c>
      <c r="O585" s="376">
        <v>2.0085999999999999</v>
      </c>
      <c r="P585" s="28">
        <v>2566</v>
      </c>
      <c r="Q585" s="376">
        <v>2.5659999999999998</v>
      </c>
      <c r="R585" s="28">
        <v>2663.76</v>
      </c>
      <c r="S585" s="376">
        <v>2.6637599999999999</v>
      </c>
      <c r="T585" s="27">
        <v>0</v>
      </c>
      <c r="U585" s="27">
        <v>572.4</v>
      </c>
      <c r="V585" s="27">
        <v>0</v>
      </c>
      <c r="W585" s="27">
        <v>0</v>
      </c>
      <c r="X585" s="27">
        <v>0</v>
      </c>
    </row>
    <row r="586" spans="2:24" ht="15.6">
      <c r="B586" t="str">
        <f t="shared" si="9"/>
        <v>BE986Personal Care</v>
      </c>
      <c r="C586" t="str">
        <f>VLOOKUP(F586,'Sls Rep Matrix'!I$7:N$428,6,FALSE)</f>
        <v>Regional</v>
      </c>
      <c r="E586" s="11" t="s">
        <v>544</v>
      </c>
      <c r="F586" s="11" t="s">
        <v>1276</v>
      </c>
      <c r="G586" s="11" t="s">
        <v>1277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1000</v>
      </c>
      <c r="O586" s="376">
        <v>0</v>
      </c>
      <c r="P586" s="28">
        <v>0</v>
      </c>
      <c r="Q586" s="376">
        <v>0</v>
      </c>
      <c r="R586" s="28">
        <v>0</v>
      </c>
      <c r="S586" s="376">
        <v>0</v>
      </c>
      <c r="T586" s="27">
        <v>0</v>
      </c>
      <c r="U586" s="27">
        <v>0</v>
      </c>
      <c r="V586" s="27">
        <v>0</v>
      </c>
      <c r="W586" s="27">
        <v>0</v>
      </c>
      <c r="X586" s="27">
        <v>0</v>
      </c>
    </row>
    <row r="587" spans="2:24" ht="15.6">
      <c r="B587" t="str">
        <f t="shared" si="9"/>
        <v>IN035Personal Care</v>
      </c>
      <c r="C587" t="str">
        <f>VLOOKUP(F587,'Sls Rep Matrix'!I$7:N$428,6,FALSE)</f>
        <v>Regional</v>
      </c>
      <c r="E587" s="11" t="s">
        <v>544</v>
      </c>
      <c r="F587" s="11" t="s">
        <v>740</v>
      </c>
      <c r="G587" s="11" t="s">
        <v>741</v>
      </c>
      <c r="H587" s="28">
        <v>0</v>
      </c>
      <c r="I587" s="28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376"/>
      <c r="P587" s="28">
        <v>0</v>
      </c>
      <c r="Q587" s="376"/>
      <c r="R587" s="28">
        <v>0</v>
      </c>
      <c r="S587" s="376"/>
      <c r="T587" s="27">
        <v>0</v>
      </c>
      <c r="U587" s="27">
        <v>0</v>
      </c>
      <c r="V587" s="27">
        <v>0</v>
      </c>
      <c r="W587" s="27">
        <v>0</v>
      </c>
      <c r="X587" s="27">
        <v>0</v>
      </c>
    </row>
    <row r="588" spans="2:24" ht="15.6">
      <c r="B588" t="str">
        <f t="shared" si="9"/>
        <v>PE599Personal Care</v>
      </c>
      <c r="C588" t="str">
        <f>VLOOKUP(F588,'Sls Rep Matrix'!I$7:N$428,6,FALSE)</f>
        <v>Regional</v>
      </c>
      <c r="E588" s="11" t="s">
        <v>544</v>
      </c>
      <c r="F588" s="11" t="s">
        <v>1298</v>
      </c>
      <c r="G588" s="11" t="s">
        <v>1299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376"/>
      <c r="P588" s="28">
        <v>0</v>
      </c>
      <c r="Q588" s="376"/>
      <c r="R588" s="28">
        <v>0</v>
      </c>
      <c r="S588" s="376"/>
      <c r="T588" s="27">
        <v>0</v>
      </c>
      <c r="U588" s="27">
        <v>0</v>
      </c>
      <c r="V588" s="27">
        <v>0</v>
      </c>
      <c r="W588" s="27">
        <v>0</v>
      </c>
      <c r="X588" s="27">
        <v>0</v>
      </c>
    </row>
    <row r="589" spans="2:24" ht="15.6">
      <c r="B589" t="str">
        <f t="shared" si="9"/>
        <v>CH901Personal Care</v>
      </c>
      <c r="C589" t="str">
        <f>VLOOKUP(F589,'Sls Rep Matrix'!I$7:N$428,6,FALSE)</f>
        <v>Regional</v>
      </c>
      <c r="E589" s="11" t="s">
        <v>544</v>
      </c>
      <c r="F589" s="11" t="s">
        <v>1200</v>
      </c>
      <c r="G589" s="11" t="s">
        <v>1201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1000</v>
      </c>
      <c r="O589" s="376">
        <v>0</v>
      </c>
      <c r="P589" s="28">
        <v>0</v>
      </c>
      <c r="Q589" s="376">
        <v>0</v>
      </c>
      <c r="R589" s="28">
        <v>0</v>
      </c>
      <c r="S589" s="376">
        <v>0</v>
      </c>
      <c r="T589" s="27">
        <v>0</v>
      </c>
      <c r="U589" s="27">
        <v>0</v>
      </c>
      <c r="V589" s="27">
        <v>0</v>
      </c>
      <c r="W589" s="27">
        <v>0</v>
      </c>
      <c r="X589" s="27">
        <v>0</v>
      </c>
    </row>
    <row r="590" spans="2:24" ht="15.6">
      <c r="B590" t="str">
        <f t="shared" si="9"/>
        <v>PE371Personal Care</v>
      </c>
      <c r="C590" t="str">
        <f>VLOOKUP(F590,'Sls Rep Matrix'!I$7:N$428,6,FALSE)</f>
        <v>Regional</v>
      </c>
      <c r="E590" s="11" t="s">
        <v>544</v>
      </c>
      <c r="F590" s="11" t="s">
        <v>1306</v>
      </c>
      <c r="G590" s="11" t="s">
        <v>1307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376"/>
      <c r="P590" s="28">
        <v>0</v>
      </c>
      <c r="Q590" s="376"/>
      <c r="R590" s="28">
        <v>0</v>
      </c>
      <c r="S590" s="376"/>
      <c r="T590" s="27">
        <v>0</v>
      </c>
      <c r="U590" s="27">
        <v>0</v>
      </c>
      <c r="V590" s="27">
        <v>0</v>
      </c>
      <c r="W590" s="27">
        <v>0</v>
      </c>
      <c r="X590" s="27">
        <v>0</v>
      </c>
    </row>
    <row r="591" spans="2:24" ht="15.6">
      <c r="B591" t="str">
        <f t="shared" si="9"/>
        <v>WA737Personal Care</v>
      </c>
      <c r="C591" t="e">
        <f>VLOOKUP(F591,'Sls Rep Matrix'!I$7:N$428,6,FALSE)</f>
        <v>#N/A</v>
      </c>
      <c r="E591" s="11" t="s">
        <v>544</v>
      </c>
      <c r="F591" s="11" t="s">
        <v>626</v>
      </c>
      <c r="G591" s="11" t="s">
        <v>627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376"/>
      <c r="P591" s="28">
        <v>0</v>
      </c>
      <c r="Q591" s="376"/>
      <c r="R591" s="28">
        <v>0</v>
      </c>
      <c r="S591" s="376"/>
      <c r="T591" s="27">
        <v>0</v>
      </c>
      <c r="U591" s="29">
        <v>0</v>
      </c>
      <c r="V591" s="27">
        <v>0</v>
      </c>
      <c r="W591" s="27">
        <v>0</v>
      </c>
      <c r="X591" s="27">
        <v>0</v>
      </c>
    </row>
    <row r="592" spans="2:24" ht="15.6">
      <c r="B592" t="str">
        <f t="shared" si="9"/>
        <v>AB240Personal Care</v>
      </c>
      <c r="C592" t="str">
        <f>VLOOKUP(F592,'Sls Rep Matrix'!I$7:N$428,6,FALSE)</f>
        <v>Regional</v>
      </c>
      <c r="E592" s="11" t="s">
        <v>544</v>
      </c>
      <c r="F592" s="11" t="s">
        <v>858</v>
      </c>
      <c r="G592" s="11" t="s">
        <v>859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376"/>
      <c r="P592" s="28">
        <v>0</v>
      </c>
      <c r="Q592" s="376"/>
      <c r="R592" s="28">
        <v>0</v>
      </c>
      <c r="S592" s="376"/>
      <c r="T592" s="27">
        <v>0</v>
      </c>
      <c r="U592" s="27">
        <v>0</v>
      </c>
      <c r="V592" s="27">
        <v>0</v>
      </c>
      <c r="W592" s="27">
        <v>0</v>
      </c>
      <c r="X592" s="27">
        <v>0</v>
      </c>
    </row>
    <row r="593" spans="2:24" ht="15.6">
      <c r="B593" t="str">
        <f t="shared" si="9"/>
        <v>SPSTRPersonal Care</v>
      </c>
      <c r="C593" t="str">
        <f>VLOOKUP(F593,'Sls Rep Matrix'!I$7:N$428,6,FALSE)</f>
        <v>pana.com</v>
      </c>
      <c r="E593" s="11" t="s">
        <v>544</v>
      </c>
      <c r="F593" s="11" t="s">
        <v>644</v>
      </c>
      <c r="G593" s="11" t="s">
        <v>645</v>
      </c>
      <c r="H593" s="28">
        <v>28000</v>
      </c>
      <c r="I593" s="28">
        <v>0</v>
      </c>
      <c r="J593" s="28">
        <v>0</v>
      </c>
      <c r="K593" s="28">
        <v>358.75</v>
      </c>
      <c r="L593" s="28">
        <v>0</v>
      </c>
      <c r="M593" s="28">
        <v>0</v>
      </c>
      <c r="N593" s="28">
        <v>0</v>
      </c>
      <c r="O593" s="376"/>
      <c r="P593" s="28">
        <v>358.75</v>
      </c>
      <c r="Q593" s="376"/>
      <c r="R593" s="28">
        <v>358.75</v>
      </c>
      <c r="S593" s="376"/>
      <c r="T593" s="27">
        <v>0</v>
      </c>
      <c r="U593" s="27">
        <v>51.25</v>
      </c>
      <c r="V593" s="27">
        <v>0</v>
      </c>
      <c r="W593" s="27">
        <v>0</v>
      </c>
      <c r="X593" s="27">
        <v>0</v>
      </c>
    </row>
    <row r="594" spans="2:24" ht="15.6">
      <c r="B594" t="str">
        <f t="shared" si="9"/>
        <v>BI001Personal Care</v>
      </c>
      <c r="C594" t="str">
        <f>VLOOKUP(F594,'Sls Rep Matrix'!I$7:N$428,6,FALSE)</f>
        <v>Regional</v>
      </c>
      <c r="E594" s="11" t="s">
        <v>544</v>
      </c>
      <c r="F594" s="11" t="s">
        <v>833</v>
      </c>
      <c r="G594" s="11" t="s">
        <v>834</v>
      </c>
      <c r="H594" s="28">
        <v>4950</v>
      </c>
      <c r="I594" s="28">
        <v>924</v>
      </c>
      <c r="J594" s="28">
        <v>0</v>
      </c>
      <c r="K594" s="28">
        <v>527.5</v>
      </c>
      <c r="L594" s="28">
        <v>104</v>
      </c>
      <c r="M594" s="28">
        <v>3783.5</v>
      </c>
      <c r="N594" s="28">
        <v>5000</v>
      </c>
      <c r="O594" s="376">
        <v>0.75670000000000004</v>
      </c>
      <c r="P594" s="28">
        <v>4415</v>
      </c>
      <c r="Q594" s="376">
        <v>0.88300000000000001</v>
      </c>
      <c r="R594" s="28">
        <v>5339</v>
      </c>
      <c r="S594" s="376">
        <v>1.0678000000000001</v>
      </c>
      <c r="T594" s="27">
        <v>0</v>
      </c>
      <c r="U594" s="27">
        <v>0</v>
      </c>
      <c r="V594" s="27">
        <v>0</v>
      </c>
      <c r="W594" s="27">
        <v>0</v>
      </c>
      <c r="X594" s="27">
        <v>0</v>
      </c>
    </row>
    <row r="595" spans="2:24" ht="15.6">
      <c r="B595" t="str">
        <f t="shared" si="9"/>
        <v>ZA116Personal Care</v>
      </c>
      <c r="C595" t="str">
        <f>VLOOKUP(F595,'Sls Rep Matrix'!I$7:N$428,6,FALSE)</f>
        <v>Inside Sales</v>
      </c>
      <c r="E595" s="11" t="s">
        <v>544</v>
      </c>
      <c r="F595" s="11" t="s">
        <v>618</v>
      </c>
      <c r="G595" s="11" t="s">
        <v>619</v>
      </c>
      <c r="H595" s="28">
        <v>2861.96</v>
      </c>
      <c r="I595" s="28">
        <v>103.79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376"/>
      <c r="P595" s="28">
        <v>0</v>
      </c>
      <c r="Q595" s="376"/>
      <c r="R595" s="28">
        <v>103.79</v>
      </c>
      <c r="S595" s="376"/>
      <c r="T595" s="27">
        <v>0</v>
      </c>
      <c r="U595" s="29">
        <v>0</v>
      </c>
      <c r="V595" s="27">
        <v>0</v>
      </c>
      <c r="W595" s="27">
        <v>0</v>
      </c>
      <c r="X595" s="27">
        <v>0</v>
      </c>
    </row>
    <row r="596" spans="2:24" ht="15.6">
      <c r="B596" t="str">
        <f t="shared" si="9"/>
        <v>RB005Personal Care</v>
      </c>
      <c r="C596" t="str">
        <f>VLOOKUP(F596,'Sls Rep Matrix'!I$7:N$428,6,FALSE)</f>
        <v>Inside Sales</v>
      </c>
      <c r="E596" s="11" t="s">
        <v>544</v>
      </c>
      <c r="F596" s="11" t="s">
        <v>668</v>
      </c>
      <c r="G596" s="11" t="s">
        <v>669</v>
      </c>
      <c r="H596" s="28">
        <v>0</v>
      </c>
      <c r="I596" s="28">
        <v>0</v>
      </c>
      <c r="J596" s="28">
        <v>0</v>
      </c>
      <c r="K596" s="28">
        <v>0</v>
      </c>
      <c r="L596" s="28">
        <v>0</v>
      </c>
      <c r="M596" s="28">
        <v>-414.93</v>
      </c>
      <c r="N596" s="28">
        <v>1000</v>
      </c>
      <c r="O596" s="376">
        <v>-0.41493000000000002</v>
      </c>
      <c r="P596" s="28">
        <v>-414.93</v>
      </c>
      <c r="Q596" s="376">
        <v>-0.41493000000000002</v>
      </c>
      <c r="R596" s="28">
        <v>-414.93</v>
      </c>
      <c r="S596" s="376">
        <v>-0.41493000000000002</v>
      </c>
      <c r="T596" s="27">
        <v>0</v>
      </c>
      <c r="U596" s="27">
        <v>0</v>
      </c>
      <c r="V596" s="27">
        <v>0</v>
      </c>
      <c r="W596" s="27">
        <v>0</v>
      </c>
      <c r="X596" s="27">
        <v>0</v>
      </c>
    </row>
    <row r="597" spans="2:24" ht="15.6">
      <c r="B597" t="str">
        <f t="shared" si="9"/>
        <v>DE635Personal Care</v>
      </c>
      <c r="C597" t="str">
        <f>VLOOKUP(F597,'Sls Rep Matrix'!I$7:N$428,6,FALSE)</f>
        <v>Inside Sales</v>
      </c>
      <c r="E597" s="11" t="s">
        <v>544</v>
      </c>
      <c r="F597" s="11" t="s">
        <v>798</v>
      </c>
      <c r="G597" s="11" t="s">
        <v>799</v>
      </c>
      <c r="H597" s="28">
        <v>0</v>
      </c>
      <c r="I597" s="28">
        <v>0</v>
      </c>
      <c r="J597" s="28">
        <v>0</v>
      </c>
      <c r="K597" s="28">
        <v>0</v>
      </c>
      <c r="L597" s="28">
        <v>30</v>
      </c>
      <c r="M597" s="28">
        <v>0</v>
      </c>
      <c r="N597" s="28">
        <v>0</v>
      </c>
      <c r="O597" s="376"/>
      <c r="P597" s="28">
        <v>30</v>
      </c>
      <c r="Q597" s="376"/>
      <c r="R597" s="28">
        <v>30</v>
      </c>
      <c r="S597" s="376"/>
      <c r="T597" s="27">
        <v>0</v>
      </c>
      <c r="U597" s="29">
        <v>0</v>
      </c>
      <c r="V597" s="27">
        <v>0</v>
      </c>
      <c r="W597" s="27">
        <v>0</v>
      </c>
      <c r="X597" s="27">
        <v>0</v>
      </c>
    </row>
    <row r="598" spans="2:24" ht="15.6">
      <c r="B598" t="str">
        <f t="shared" si="9"/>
        <v>FC065Personal Care</v>
      </c>
      <c r="C598" t="str">
        <f>VLOOKUP(F598,'Sls Rep Matrix'!I$7:N$428,6,FALSE)</f>
        <v>Inside Sales</v>
      </c>
      <c r="E598" s="11" t="s">
        <v>544</v>
      </c>
      <c r="F598" s="11" t="s">
        <v>778</v>
      </c>
      <c r="G598" s="11" t="s">
        <v>779</v>
      </c>
      <c r="H598" s="28">
        <v>4161.1899999999996</v>
      </c>
      <c r="I598" s="28">
        <v>3517.43</v>
      </c>
      <c r="J598" s="28">
        <v>0</v>
      </c>
      <c r="K598" s="28">
        <v>1229.75</v>
      </c>
      <c r="L598" s="28">
        <v>2259.8000000000002</v>
      </c>
      <c r="M598" s="28">
        <v>1047.9000000000001</v>
      </c>
      <c r="N598" s="28">
        <v>7000</v>
      </c>
      <c r="O598" s="376">
        <v>0.1497</v>
      </c>
      <c r="P598" s="28">
        <v>4537.45</v>
      </c>
      <c r="Q598" s="376">
        <v>0.64820714285699998</v>
      </c>
      <c r="R598" s="28">
        <v>8054.88</v>
      </c>
      <c r="S598" s="376">
        <v>1.1506971428570001</v>
      </c>
      <c r="T598" s="27">
        <v>0</v>
      </c>
      <c r="U598" s="29">
        <v>611</v>
      </c>
      <c r="V598" s="27">
        <v>0</v>
      </c>
      <c r="W598" s="27">
        <v>0</v>
      </c>
      <c r="X598" s="27">
        <v>0</v>
      </c>
    </row>
    <row r="599" spans="2:24" ht="15.6">
      <c r="B599" t="str">
        <f t="shared" ref="B599:B662" si="10">CONCATENATE(F599,E599)</f>
        <v>JO471Personal Care</v>
      </c>
      <c r="C599" t="str">
        <f>VLOOKUP(F599,'Sls Rep Matrix'!I$7:N$428,6,FALSE)</f>
        <v>Regional</v>
      </c>
      <c r="E599" s="11" t="s">
        <v>544</v>
      </c>
      <c r="F599" s="11" t="s">
        <v>1282</v>
      </c>
      <c r="G599" s="11" t="s">
        <v>1283</v>
      </c>
      <c r="H599" s="28">
        <v>0</v>
      </c>
      <c r="I599" s="28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376"/>
      <c r="P599" s="28">
        <v>0</v>
      </c>
      <c r="Q599" s="376"/>
      <c r="R599" s="28">
        <v>0</v>
      </c>
      <c r="S599" s="376"/>
      <c r="T599" s="27">
        <v>0</v>
      </c>
      <c r="U599" s="27">
        <v>0</v>
      </c>
      <c r="V599" s="27">
        <v>0</v>
      </c>
      <c r="W599" s="27">
        <v>0</v>
      </c>
      <c r="X599" s="27">
        <v>0</v>
      </c>
    </row>
    <row r="600" spans="2:24" ht="15.6">
      <c r="B600" t="str">
        <f t="shared" si="10"/>
        <v>BE125Personal Care</v>
      </c>
      <c r="C600" t="str">
        <f>VLOOKUP(F600,'Sls Rep Matrix'!I$7:N$428,6,FALSE)</f>
        <v>National</v>
      </c>
      <c r="E600" s="11" t="s">
        <v>544</v>
      </c>
      <c r="F600" s="11" t="s">
        <v>554</v>
      </c>
      <c r="G600" s="11" t="s">
        <v>555</v>
      </c>
      <c r="H600" s="28">
        <v>12900</v>
      </c>
      <c r="I600" s="28">
        <v>0</v>
      </c>
      <c r="J600" s="28">
        <v>0</v>
      </c>
      <c r="K600" s="28">
        <v>0</v>
      </c>
      <c r="L600" s="28">
        <v>1279.5</v>
      </c>
      <c r="M600" s="28">
        <v>211.29</v>
      </c>
      <c r="N600" s="28">
        <v>61000</v>
      </c>
      <c r="O600" s="376">
        <v>3.4637704909999999E-3</v>
      </c>
      <c r="P600" s="28">
        <v>1490.79</v>
      </c>
      <c r="Q600" s="376">
        <v>2.4439180327000001E-2</v>
      </c>
      <c r="R600" s="28">
        <v>1490.79</v>
      </c>
      <c r="S600" s="376">
        <v>2.4439180327000001E-2</v>
      </c>
      <c r="T600" s="27">
        <v>0</v>
      </c>
      <c r="U600" s="27">
        <v>0</v>
      </c>
      <c r="V600" s="27">
        <v>0</v>
      </c>
      <c r="W600" s="27">
        <v>0</v>
      </c>
      <c r="X600" s="27">
        <v>0</v>
      </c>
    </row>
    <row r="601" spans="2:24" ht="15.6">
      <c r="B601" t="str">
        <f t="shared" si="10"/>
        <v>SA055Personal Care</v>
      </c>
      <c r="C601" t="str">
        <f>VLOOKUP(F601,'Sls Rep Matrix'!I$7:N$428,6,FALSE)</f>
        <v>National</v>
      </c>
      <c r="E601" s="11" t="s">
        <v>544</v>
      </c>
      <c r="F601" s="11" t="s">
        <v>575</v>
      </c>
      <c r="G601" s="11" t="s">
        <v>576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376"/>
      <c r="P601" s="28">
        <v>0</v>
      </c>
      <c r="Q601" s="376"/>
      <c r="R601" s="28">
        <v>0</v>
      </c>
      <c r="S601" s="376"/>
      <c r="T601" s="29">
        <v>0</v>
      </c>
      <c r="U601" s="27">
        <v>0</v>
      </c>
      <c r="V601" s="27">
        <v>0</v>
      </c>
      <c r="W601" s="27">
        <v>0</v>
      </c>
      <c r="X601" s="27">
        <v>0</v>
      </c>
    </row>
    <row r="602" spans="2:24" ht="15.6">
      <c r="B602" t="str">
        <f t="shared" si="10"/>
        <v>LE620Personal Care</v>
      </c>
      <c r="C602" t="str">
        <f>VLOOKUP(F602,'Sls Rep Matrix'!I$7:N$428,6,FALSE)</f>
        <v>Regional</v>
      </c>
      <c r="E602" s="11" t="s">
        <v>544</v>
      </c>
      <c r="F602" s="11" t="s">
        <v>1216</v>
      </c>
      <c r="G602" s="11" t="s">
        <v>1217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1000</v>
      </c>
      <c r="O602" s="376">
        <v>0</v>
      </c>
      <c r="P602" s="28">
        <v>0</v>
      </c>
      <c r="Q602" s="376">
        <v>0</v>
      </c>
      <c r="R602" s="28">
        <v>0</v>
      </c>
      <c r="S602" s="376">
        <v>0</v>
      </c>
      <c r="T602" s="27">
        <v>0</v>
      </c>
      <c r="U602" s="27">
        <v>0</v>
      </c>
      <c r="V602" s="27">
        <v>0</v>
      </c>
      <c r="W602" s="27">
        <v>0</v>
      </c>
      <c r="X602" s="27">
        <v>0</v>
      </c>
    </row>
    <row r="603" spans="2:24" ht="15.6">
      <c r="B603" t="str">
        <f t="shared" si="10"/>
        <v>HA215Personal Care</v>
      </c>
      <c r="C603" t="str">
        <f>VLOOKUP(F603,'Sls Rep Matrix'!I$7:N$428,6,FALSE)</f>
        <v>Inside Sales</v>
      </c>
      <c r="E603" s="11" t="s">
        <v>544</v>
      </c>
      <c r="F603" s="11" t="s">
        <v>759</v>
      </c>
      <c r="G603" s="11" t="s">
        <v>760</v>
      </c>
      <c r="H603" s="28">
        <v>2205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376"/>
      <c r="P603" s="28">
        <v>0</v>
      </c>
      <c r="Q603" s="376"/>
      <c r="R603" s="28">
        <v>0</v>
      </c>
      <c r="S603" s="376"/>
      <c r="T603" s="27">
        <v>0</v>
      </c>
      <c r="U603" s="29">
        <v>0</v>
      </c>
      <c r="V603" s="27">
        <v>0</v>
      </c>
      <c r="W603" s="27">
        <v>0</v>
      </c>
      <c r="X603" s="27">
        <v>0</v>
      </c>
    </row>
    <row r="604" spans="2:24" ht="15.6">
      <c r="B604" t="str">
        <f t="shared" si="10"/>
        <v>SP594Personal Care</v>
      </c>
      <c r="C604" t="str">
        <f>VLOOKUP(F604,'Sls Rep Matrix'!I$7:N$428,6,FALSE)</f>
        <v>Regional</v>
      </c>
      <c r="E604" s="11" t="s">
        <v>544</v>
      </c>
      <c r="F604" s="11" t="s">
        <v>1111</v>
      </c>
      <c r="G604" s="11" t="s">
        <v>1112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2000</v>
      </c>
      <c r="O604" s="376">
        <v>0</v>
      </c>
      <c r="P604" s="28">
        <v>0</v>
      </c>
      <c r="Q604" s="376">
        <v>0</v>
      </c>
      <c r="R604" s="28">
        <v>0</v>
      </c>
      <c r="S604" s="376">
        <v>0</v>
      </c>
      <c r="T604" s="27">
        <v>0</v>
      </c>
      <c r="U604" s="27">
        <v>0</v>
      </c>
      <c r="V604" s="27">
        <v>0</v>
      </c>
      <c r="W604" s="27">
        <v>0</v>
      </c>
      <c r="X604" s="27">
        <v>0</v>
      </c>
    </row>
    <row r="605" spans="2:24" ht="15.6">
      <c r="B605" t="str">
        <f t="shared" si="10"/>
        <v>FR195Personal Care</v>
      </c>
      <c r="C605" t="str">
        <f>VLOOKUP(F605,'Sls Rep Matrix'!I$7:N$428,6,FALSE)</f>
        <v>Regional</v>
      </c>
      <c r="E605" s="11" t="s">
        <v>544</v>
      </c>
      <c r="F605" s="11" t="s">
        <v>566</v>
      </c>
      <c r="G605" s="11" t="s">
        <v>771</v>
      </c>
      <c r="H605" s="28">
        <v>5084.55</v>
      </c>
      <c r="I605" s="28">
        <v>4218.87</v>
      </c>
      <c r="J605" s="28">
        <v>0</v>
      </c>
      <c r="K605" s="28">
        <v>0</v>
      </c>
      <c r="L605" s="28">
        <v>277.47000000000003</v>
      </c>
      <c r="M605" s="28">
        <v>34328.49</v>
      </c>
      <c r="N605" s="28">
        <v>46000</v>
      </c>
      <c r="O605" s="376">
        <v>0.74627152173900002</v>
      </c>
      <c r="P605" s="28">
        <v>34605.96</v>
      </c>
      <c r="Q605" s="376">
        <v>0.75230347825999999</v>
      </c>
      <c r="R605" s="28">
        <v>38824.83</v>
      </c>
      <c r="S605" s="376">
        <v>0.84401804347800002</v>
      </c>
      <c r="T605" s="27">
        <v>0</v>
      </c>
      <c r="U605" s="27">
        <v>1460.34</v>
      </c>
      <c r="V605" s="27">
        <v>0</v>
      </c>
      <c r="W605" s="27">
        <v>0</v>
      </c>
      <c r="X605" s="27">
        <v>0</v>
      </c>
    </row>
    <row r="606" spans="2:24" ht="15.6">
      <c r="B606" t="str">
        <f t="shared" si="10"/>
        <v>GR900Personal Care</v>
      </c>
      <c r="C606" t="str">
        <f>VLOOKUP(F606,'Sls Rep Matrix'!I$7:N$428,6,FALSE)</f>
        <v>Regional</v>
      </c>
      <c r="E606" s="11" t="s">
        <v>544</v>
      </c>
      <c r="F606" s="11" t="s">
        <v>1167</v>
      </c>
      <c r="G606" s="11" t="s">
        <v>1168</v>
      </c>
      <c r="H606" s="28">
        <v>0</v>
      </c>
      <c r="I606" s="28">
        <v>0</v>
      </c>
      <c r="J606" s="28">
        <v>0</v>
      </c>
      <c r="K606" s="28">
        <v>0</v>
      </c>
      <c r="L606" s="28">
        <v>0</v>
      </c>
      <c r="M606" s="28">
        <v>0</v>
      </c>
      <c r="N606" s="28">
        <v>1000</v>
      </c>
      <c r="O606" s="376">
        <v>0</v>
      </c>
      <c r="P606" s="28">
        <v>0</v>
      </c>
      <c r="Q606" s="376">
        <v>0</v>
      </c>
      <c r="R606" s="28">
        <v>0</v>
      </c>
      <c r="S606" s="376">
        <v>0</v>
      </c>
      <c r="T606" s="27">
        <v>0</v>
      </c>
      <c r="U606" s="27">
        <v>0</v>
      </c>
      <c r="V606" s="27">
        <v>0</v>
      </c>
      <c r="W606" s="27">
        <v>0</v>
      </c>
      <c r="X606" s="27">
        <v>0</v>
      </c>
    </row>
    <row r="607" spans="2:24" ht="15.6">
      <c r="B607" t="str">
        <f t="shared" si="10"/>
        <v>WA130Personal Care</v>
      </c>
      <c r="C607" t="str">
        <f>VLOOKUP(F607,'Sls Rep Matrix'!I$7:N$428,6,FALSE)</f>
        <v>Inside Sales</v>
      </c>
      <c r="E607" s="11" t="s">
        <v>544</v>
      </c>
      <c r="F607" s="11" t="s">
        <v>868</v>
      </c>
      <c r="G607" s="11" t="s">
        <v>869</v>
      </c>
      <c r="H607" s="28">
        <v>558.72</v>
      </c>
      <c r="I607" s="28">
        <v>0</v>
      </c>
      <c r="J607" s="28">
        <v>0</v>
      </c>
      <c r="K607" s="28">
        <v>241.55</v>
      </c>
      <c r="L607" s="28">
        <v>0</v>
      </c>
      <c r="M607" s="28">
        <v>888.2</v>
      </c>
      <c r="N607" s="28">
        <v>0</v>
      </c>
      <c r="O607" s="376"/>
      <c r="P607" s="28">
        <v>1129.75</v>
      </c>
      <c r="Q607" s="376"/>
      <c r="R607" s="28">
        <v>1129.75</v>
      </c>
      <c r="S607" s="376"/>
      <c r="T607" s="27">
        <v>0</v>
      </c>
      <c r="U607" s="27">
        <v>618.70000000000005</v>
      </c>
      <c r="V607" s="27">
        <v>0</v>
      </c>
      <c r="W607" s="27">
        <v>0</v>
      </c>
      <c r="X607" s="27">
        <v>0</v>
      </c>
    </row>
    <row r="608" spans="2:24" ht="15.6">
      <c r="B608" t="str">
        <f t="shared" si="10"/>
        <v>BI356Personal Care</v>
      </c>
      <c r="C608" t="str">
        <f>VLOOKUP(F608,'Sls Rep Matrix'!I$7:N$428,6,FALSE)</f>
        <v>Regional</v>
      </c>
      <c r="E608" s="11" t="s">
        <v>544</v>
      </c>
      <c r="F608" s="11" t="s">
        <v>1232</v>
      </c>
      <c r="G608" s="11" t="s">
        <v>1233</v>
      </c>
      <c r="H608" s="28">
        <v>0</v>
      </c>
      <c r="I608" s="28">
        <v>0</v>
      </c>
      <c r="J608" s="28">
        <v>0</v>
      </c>
      <c r="K608" s="28">
        <v>0</v>
      </c>
      <c r="L608" s="28">
        <v>0</v>
      </c>
      <c r="M608" s="28">
        <v>0</v>
      </c>
      <c r="N608" s="28">
        <v>1000</v>
      </c>
      <c r="O608" s="376">
        <v>0</v>
      </c>
      <c r="P608" s="28">
        <v>0</v>
      </c>
      <c r="Q608" s="376">
        <v>0</v>
      </c>
      <c r="R608" s="28">
        <v>0</v>
      </c>
      <c r="S608" s="376">
        <v>0</v>
      </c>
      <c r="T608" s="27">
        <v>0</v>
      </c>
      <c r="U608" s="27">
        <v>0</v>
      </c>
      <c r="V608" s="27">
        <v>0</v>
      </c>
      <c r="W608" s="27">
        <v>0</v>
      </c>
      <c r="X608" s="27">
        <v>0</v>
      </c>
    </row>
    <row r="609" spans="2:24" ht="15.6">
      <c r="B609" t="str">
        <f t="shared" si="10"/>
        <v>SE831Personal Care</v>
      </c>
      <c r="C609" t="str">
        <f>VLOOKUP(F609,'Sls Rep Matrix'!I$7:N$428,6,FALSE)</f>
        <v>Inside Sales</v>
      </c>
      <c r="E609" s="11" t="s">
        <v>544</v>
      </c>
      <c r="F609" s="11" t="s">
        <v>650</v>
      </c>
      <c r="G609" s="11" t="s">
        <v>651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376"/>
      <c r="P609" s="28">
        <v>0</v>
      </c>
      <c r="Q609" s="376"/>
      <c r="R609" s="28">
        <v>0</v>
      </c>
      <c r="S609" s="376"/>
      <c r="T609" s="27">
        <v>0</v>
      </c>
      <c r="U609" s="27">
        <v>0</v>
      </c>
      <c r="V609" s="27">
        <v>0</v>
      </c>
      <c r="W609" s="27">
        <v>0</v>
      </c>
      <c r="X609" s="27">
        <v>0</v>
      </c>
    </row>
    <row r="610" spans="2:24" ht="15.6">
      <c r="B610" t="str">
        <f t="shared" si="10"/>
        <v>WA010Personal Care</v>
      </c>
      <c r="C610" t="str">
        <f>VLOOKUP(F610,'Sls Rep Matrix'!I$7:N$428,6,FALSE)</f>
        <v>National</v>
      </c>
      <c r="E610" s="11" t="s">
        <v>544</v>
      </c>
      <c r="F610" s="11" t="s">
        <v>584</v>
      </c>
      <c r="G610" s="11" t="s">
        <v>585</v>
      </c>
      <c r="H610" s="28">
        <v>0</v>
      </c>
      <c r="I610" s="28">
        <v>9530.9599999999991</v>
      </c>
      <c r="J610" s="28">
        <v>0</v>
      </c>
      <c r="K610" s="28">
        <v>1422.7</v>
      </c>
      <c r="L610" s="28">
        <v>8118.71</v>
      </c>
      <c r="M610" s="28">
        <v>34989.919999999998</v>
      </c>
      <c r="N610" s="28">
        <v>37000</v>
      </c>
      <c r="O610" s="376">
        <v>0.945673513513</v>
      </c>
      <c r="P610" s="28">
        <v>44531.33</v>
      </c>
      <c r="Q610" s="376">
        <v>1.2035494594589999</v>
      </c>
      <c r="R610" s="28">
        <v>54062.29</v>
      </c>
      <c r="S610" s="376">
        <v>1.461142972972</v>
      </c>
      <c r="T610" s="27">
        <v>0</v>
      </c>
      <c r="U610" s="27">
        <v>0</v>
      </c>
      <c r="V610" s="27">
        <v>0</v>
      </c>
      <c r="W610" s="27">
        <v>2074.5</v>
      </c>
      <c r="X610" s="27">
        <v>0</v>
      </c>
    </row>
    <row r="611" spans="2:24" ht="15.6">
      <c r="B611" t="str">
        <f t="shared" si="10"/>
        <v>PE101Personal Care</v>
      </c>
      <c r="C611" t="str">
        <f>VLOOKUP(F611,'Sls Rep Matrix'!I$7:N$428,6,FALSE)</f>
        <v>Regional</v>
      </c>
      <c r="E611" s="11" t="s">
        <v>544</v>
      </c>
      <c r="F611" s="11" t="s">
        <v>1169</v>
      </c>
      <c r="G611" s="11" t="s">
        <v>1170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0</v>
      </c>
      <c r="N611" s="28">
        <v>1000</v>
      </c>
      <c r="O611" s="376">
        <v>0</v>
      </c>
      <c r="P611" s="28">
        <v>0</v>
      </c>
      <c r="Q611" s="376">
        <v>0</v>
      </c>
      <c r="R611" s="28">
        <v>0</v>
      </c>
      <c r="S611" s="376">
        <v>0</v>
      </c>
      <c r="T611" s="27">
        <v>0</v>
      </c>
      <c r="U611" s="27">
        <v>0</v>
      </c>
      <c r="V611" s="27">
        <v>0</v>
      </c>
      <c r="W611" s="27">
        <v>0</v>
      </c>
      <c r="X611" s="27">
        <v>0</v>
      </c>
    </row>
    <row r="612" spans="2:24" ht="15.6">
      <c r="B612" t="str">
        <f t="shared" si="10"/>
        <v>PE265Personal Care</v>
      </c>
      <c r="C612" t="str">
        <f>VLOOKUP(F612,'Sls Rep Matrix'!I$7:N$428,6,FALSE)</f>
        <v>Inside Sales</v>
      </c>
      <c r="E612" s="11" t="s">
        <v>544</v>
      </c>
      <c r="F612" s="11" t="s">
        <v>682</v>
      </c>
      <c r="G612" s="11" t="s">
        <v>683</v>
      </c>
      <c r="H612" s="28">
        <v>2452.81</v>
      </c>
      <c r="I612" s="28">
        <v>1449.94</v>
      </c>
      <c r="J612" s="28">
        <v>5597.4</v>
      </c>
      <c r="K612" s="28">
        <v>0</v>
      </c>
      <c r="L612" s="28">
        <v>834.03</v>
      </c>
      <c r="M612" s="28">
        <v>2538.21</v>
      </c>
      <c r="N612" s="28">
        <v>12000</v>
      </c>
      <c r="O612" s="376">
        <v>0.2115175</v>
      </c>
      <c r="P612" s="28">
        <v>3372.24</v>
      </c>
      <c r="Q612" s="376">
        <v>0.28101999999999999</v>
      </c>
      <c r="R612" s="28">
        <v>10419.58</v>
      </c>
      <c r="S612" s="376">
        <v>0.86829833333299999</v>
      </c>
      <c r="T612" s="27">
        <v>0</v>
      </c>
      <c r="U612" s="27">
        <v>0</v>
      </c>
      <c r="V612" s="27">
        <v>0</v>
      </c>
      <c r="W612" s="27">
        <v>0</v>
      </c>
      <c r="X612" s="27">
        <v>0</v>
      </c>
    </row>
    <row r="613" spans="2:24" ht="15.6">
      <c r="B613" t="str">
        <f t="shared" si="10"/>
        <v>TA001Personal Care</v>
      </c>
      <c r="C613" t="str">
        <f>VLOOKUP(F613,'Sls Rep Matrix'!I$7:N$428,6,FALSE)</f>
        <v>National</v>
      </c>
      <c r="E613" s="11" t="s">
        <v>544</v>
      </c>
      <c r="F613" s="11" t="s">
        <v>580</v>
      </c>
      <c r="G613" s="11" t="s">
        <v>642</v>
      </c>
      <c r="H613" s="28">
        <v>6756</v>
      </c>
      <c r="I613" s="28">
        <v>1690.5</v>
      </c>
      <c r="J613" s="28">
        <v>0</v>
      </c>
      <c r="K613" s="28">
        <v>208493.22</v>
      </c>
      <c r="L613" s="28">
        <v>206669</v>
      </c>
      <c r="M613" s="28">
        <v>537355.92000000004</v>
      </c>
      <c r="N613" s="28">
        <v>724000</v>
      </c>
      <c r="O613" s="376">
        <v>0.74220430939199999</v>
      </c>
      <c r="P613" s="28">
        <v>952518.14</v>
      </c>
      <c r="Q613" s="376">
        <v>1.315632790055</v>
      </c>
      <c r="R613" s="28">
        <v>954208.64</v>
      </c>
      <c r="S613" s="376">
        <v>1.3179677348059999</v>
      </c>
      <c r="T613" s="27">
        <v>1.96</v>
      </c>
      <c r="U613" s="27">
        <v>275.5</v>
      </c>
      <c r="V613" s="27">
        <v>0</v>
      </c>
      <c r="W613" s="27">
        <v>0</v>
      </c>
      <c r="X613" s="27">
        <v>0</v>
      </c>
    </row>
    <row r="614" spans="2:24" ht="15.6">
      <c r="B614" t="str">
        <f t="shared" si="10"/>
        <v>JE316Personal Care</v>
      </c>
      <c r="C614" t="str">
        <f>VLOOKUP(F614,'Sls Rep Matrix'!I$7:N$428,6,FALSE)</f>
        <v>pana.com</v>
      </c>
      <c r="E614" s="11" t="s">
        <v>544</v>
      </c>
      <c r="F614" s="11" t="s">
        <v>1076</v>
      </c>
      <c r="G614" s="11" t="s">
        <v>1077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376"/>
      <c r="P614" s="28">
        <v>0</v>
      </c>
      <c r="Q614" s="376"/>
      <c r="R614" s="28">
        <v>0</v>
      </c>
      <c r="S614" s="376"/>
      <c r="T614" s="27">
        <v>0</v>
      </c>
      <c r="U614" s="27">
        <v>0</v>
      </c>
      <c r="V614" s="27">
        <v>0</v>
      </c>
      <c r="W614" s="27">
        <v>0</v>
      </c>
      <c r="X614" s="27">
        <v>0</v>
      </c>
    </row>
    <row r="615" spans="2:24" ht="15.6">
      <c r="B615" t="str">
        <f t="shared" si="10"/>
        <v>EL967Personal Care</v>
      </c>
      <c r="C615" t="str">
        <f>VLOOKUP(F615,'Sls Rep Matrix'!I$7:N$428,6,FALSE)</f>
        <v>Photo Specialty</v>
      </c>
      <c r="E615" s="11" t="s">
        <v>544</v>
      </c>
      <c r="F615" s="11" t="s">
        <v>562</v>
      </c>
      <c r="G615" s="11" t="s">
        <v>563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376"/>
      <c r="P615" s="28">
        <v>0</v>
      </c>
      <c r="Q615" s="376"/>
      <c r="R615" s="28">
        <v>0</v>
      </c>
      <c r="S615" s="376"/>
      <c r="T615" s="27">
        <v>0</v>
      </c>
      <c r="U615" s="27">
        <v>0</v>
      </c>
      <c r="V615" s="27">
        <v>0</v>
      </c>
      <c r="W615" s="27">
        <v>0</v>
      </c>
      <c r="X615" s="27">
        <v>0</v>
      </c>
    </row>
    <row r="616" spans="2:24" ht="15.6">
      <c r="B616" t="str">
        <f t="shared" si="10"/>
        <v>UR001Personal Care</v>
      </c>
      <c r="C616" t="str">
        <f>VLOOKUP(F616,'Sls Rep Matrix'!I$7:N$428,6,FALSE)</f>
        <v>Inside Sales</v>
      </c>
      <c r="E616" s="11" t="s">
        <v>544</v>
      </c>
      <c r="F616" s="11" t="s">
        <v>998</v>
      </c>
      <c r="G616" s="11" t="s">
        <v>999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300</v>
      </c>
      <c r="N616" s="28">
        <v>3000</v>
      </c>
      <c r="O616" s="376">
        <v>0.1</v>
      </c>
      <c r="P616" s="28">
        <v>300</v>
      </c>
      <c r="Q616" s="376">
        <v>0.1</v>
      </c>
      <c r="R616" s="28">
        <v>300</v>
      </c>
      <c r="S616" s="376">
        <v>0.1</v>
      </c>
      <c r="T616" s="27">
        <v>0</v>
      </c>
      <c r="U616" s="27">
        <v>0</v>
      </c>
      <c r="V616" s="27">
        <v>0</v>
      </c>
      <c r="W616" s="27">
        <v>0</v>
      </c>
      <c r="X616" s="27">
        <v>0</v>
      </c>
    </row>
    <row r="617" spans="2:24" ht="15.6">
      <c r="B617" t="str">
        <f t="shared" si="10"/>
        <v>TE165Personal Care</v>
      </c>
      <c r="C617" t="str">
        <f>VLOOKUP(F617,'Sls Rep Matrix'!I$7:N$428,6,FALSE)</f>
        <v>National</v>
      </c>
      <c r="E617" s="11" t="s">
        <v>544</v>
      </c>
      <c r="F617" s="11" t="s">
        <v>581</v>
      </c>
      <c r="G617" s="11" t="s">
        <v>641</v>
      </c>
      <c r="H617" s="28">
        <v>2060.5</v>
      </c>
      <c r="I617" s="28">
        <v>0</v>
      </c>
      <c r="J617" s="28">
        <v>0</v>
      </c>
      <c r="K617" s="28">
        <v>94</v>
      </c>
      <c r="L617" s="28">
        <v>815.8</v>
      </c>
      <c r="M617" s="28">
        <v>1273.68</v>
      </c>
      <c r="N617" s="28">
        <v>20000</v>
      </c>
      <c r="O617" s="376">
        <v>6.3684000000000004E-2</v>
      </c>
      <c r="P617" s="28">
        <v>2183.48</v>
      </c>
      <c r="Q617" s="376">
        <v>0.10917399999999999</v>
      </c>
      <c r="R617" s="28">
        <v>2183.48</v>
      </c>
      <c r="S617" s="376">
        <v>0.10917399999999999</v>
      </c>
      <c r="T617" s="27">
        <v>0</v>
      </c>
      <c r="U617" s="27">
        <v>235</v>
      </c>
      <c r="V617" s="27">
        <v>0</v>
      </c>
      <c r="W617" s="27">
        <v>0</v>
      </c>
      <c r="X617" s="27">
        <v>0</v>
      </c>
    </row>
    <row r="618" spans="2:24" ht="15.6">
      <c r="B618" t="str">
        <f t="shared" si="10"/>
        <v>SA830Personal Care</v>
      </c>
      <c r="C618" t="str">
        <f>VLOOKUP(F618,'Sls Rep Matrix'!I$7:N$428,6,FALSE)</f>
        <v>Inside Sales</v>
      </c>
      <c r="E618" s="11" t="s">
        <v>544</v>
      </c>
      <c r="F618" s="11" t="s">
        <v>657</v>
      </c>
      <c r="G618" s="11" t="s">
        <v>658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1000</v>
      </c>
      <c r="O618" s="376">
        <v>0</v>
      </c>
      <c r="P618" s="28">
        <v>0</v>
      </c>
      <c r="Q618" s="376">
        <v>0</v>
      </c>
      <c r="R618" s="28">
        <v>0</v>
      </c>
      <c r="S618" s="376">
        <v>0</v>
      </c>
      <c r="T618" s="27">
        <v>0</v>
      </c>
      <c r="U618" s="27">
        <v>0</v>
      </c>
      <c r="V618" s="27">
        <v>0</v>
      </c>
      <c r="W618" s="27">
        <v>0</v>
      </c>
      <c r="X618" s="27">
        <v>0</v>
      </c>
    </row>
    <row r="619" spans="2:24" ht="15.6">
      <c r="B619" t="str">
        <f t="shared" si="10"/>
        <v>AK050Personal Care</v>
      </c>
      <c r="C619" t="str">
        <f>VLOOKUP(F619,'Sls Rep Matrix'!I$7:N$428,6,FALSE)</f>
        <v>Regional</v>
      </c>
      <c r="E619" s="11" t="s">
        <v>544</v>
      </c>
      <c r="F619" s="11" t="s">
        <v>851</v>
      </c>
      <c r="G619" s="11" t="s">
        <v>852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376"/>
      <c r="P619" s="28">
        <v>0</v>
      </c>
      <c r="Q619" s="376"/>
      <c r="R619" s="28">
        <v>0</v>
      </c>
      <c r="S619" s="376"/>
      <c r="T619" s="27">
        <v>0</v>
      </c>
      <c r="U619" s="27">
        <v>0</v>
      </c>
      <c r="V619" s="27">
        <v>0</v>
      </c>
      <c r="W619" s="27">
        <v>0</v>
      </c>
      <c r="X619" s="27">
        <v>0</v>
      </c>
    </row>
    <row r="620" spans="2:24" ht="15.6">
      <c r="B620" t="str">
        <f t="shared" si="10"/>
        <v>MC546Personal Care</v>
      </c>
      <c r="C620" t="str">
        <f>VLOOKUP(F620,'Sls Rep Matrix'!I$7:N$428,6,FALSE)</f>
        <v>Regional</v>
      </c>
      <c r="E620" s="11" t="s">
        <v>544</v>
      </c>
      <c r="F620" s="11" t="s">
        <v>1225</v>
      </c>
      <c r="G620" s="11" t="s">
        <v>1226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1000</v>
      </c>
      <c r="O620" s="376">
        <v>0</v>
      </c>
      <c r="P620" s="28">
        <v>0</v>
      </c>
      <c r="Q620" s="376">
        <v>0</v>
      </c>
      <c r="R620" s="28">
        <v>0</v>
      </c>
      <c r="S620" s="376">
        <v>0</v>
      </c>
      <c r="T620" s="27">
        <v>0</v>
      </c>
      <c r="U620" s="27">
        <v>0</v>
      </c>
      <c r="V620" s="27">
        <v>0</v>
      </c>
      <c r="W620" s="27">
        <v>0</v>
      </c>
      <c r="X620" s="27">
        <v>0</v>
      </c>
    </row>
    <row r="621" spans="2:24" ht="15.6">
      <c r="B621" t="str">
        <f t="shared" si="10"/>
        <v>AT551Personal Care</v>
      </c>
      <c r="C621" t="str">
        <f>VLOOKUP(F621,'Sls Rep Matrix'!I$7:N$428,6,FALSE)</f>
        <v>Inside Sales</v>
      </c>
      <c r="E621" s="11" t="s">
        <v>544</v>
      </c>
      <c r="F621" s="11" t="s">
        <v>846</v>
      </c>
      <c r="G621" s="11" t="s">
        <v>847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1000</v>
      </c>
      <c r="O621" s="376">
        <v>0</v>
      </c>
      <c r="P621" s="28">
        <v>0</v>
      </c>
      <c r="Q621" s="376">
        <v>0</v>
      </c>
      <c r="R621" s="28">
        <v>0</v>
      </c>
      <c r="S621" s="376">
        <v>0</v>
      </c>
      <c r="T621" s="27">
        <v>0</v>
      </c>
      <c r="U621" s="27">
        <v>0</v>
      </c>
      <c r="V621" s="27">
        <v>0</v>
      </c>
      <c r="W621" s="27">
        <v>0</v>
      </c>
      <c r="X621" s="27">
        <v>0</v>
      </c>
    </row>
    <row r="622" spans="2:24" ht="15.6">
      <c r="B622" t="str">
        <f t="shared" si="10"/>
        <v>FO396Personal Care</v>
      </c>
      <c r="C622" t="str">
        <f>VLOOKUP(F622,'Sls Rep Matrix'!I$7:N$428,6,FALSE)</f>
        <v>Regional</v>
      </c>
      <c r="E622" s="11" t="s">
        <v>544</v>
      </c>
      <c r="F622" s="11" t="s">
        <v>1134</v>
      </c>
      <c r="G622" s="11" t="s">
        <v>1135</v>
      </c>
      <c r="H622" s="28">
        <v>0</v>
      </c>
      <c r="I622" s="28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4000</v>
      </c>
      <c r="O622" s="376">
        <v>0</v>
      </c>
      <c r="P622" s="28">
        <v>0</v>
      </c>
      <c r="Q622" s="376">
        <v>0</v>
      </c>
      <c r="R622" s="28">
        <v>0</v>
      </c>
      <c r="S622" s="376">
        <v>0</v>
      </c>
      <c r="T622" s="27">
        <v>0</v>
      </c>
      <c r="U622" s="27">
        <v>0</v>
      </c>
      <c r="V622" s="27">
        <v>0</v>
      </c>
      <c r="W622" s="27">
        <v>0</v>
      </c>
      <c r="X622" s="27">
        <v>0</v>
      </c>
    </row>
    <row r="623" spans="2:24" ht="15.6">
      <c r="B623" t="str">
        <f t="shared" si="10"/>
        <v>EN171Personal Care</v>
      </c>
      <c r="C623" t="str">
        <f>VLOOKUP(F623,'Sls Rep Matrix'!I$7:N$428,6,FALSE)</f>
        <v>Inside Sales</v>
      </c>
      <c r="E623" s="11" t="s">
        <v>544</v>
      </c>
      <c r="F623" s="11" t="s">
        <v>780</v>
      </c>
      <c r="G623" s="11" t="s">
        <v>781</v>
      </c>
      <c r="H623" s="28">
        <v>359.4</v>
      </c>
      <c r="I623" s="28">
        <v>31.52</v>
      </c>
      <c r="J623" s="28">
        <v>0</v>
      </c>
      <c r="K623" s="28">
        <v>131</v>
      </c>
      <c r="L623" s="28">
        <v>128.25</v>
      </c>
      <c r="M623" s="28">
        <v>2181.75</v>
      </c>
      <c r="N623" s="28">
        <v>5000</v>
      </c>
      <c r="O623" s="376">
        <v>0.43635000000000002</v>
      </c>
      <c r="P623" s="28">
        <v>2441</v>
      </c>
      <c r="Q623" s="376">
        <v>0.48820000000000002</v>
      </c>
      <c r="R623" s="28">
        <v>2472.52</v>
      </c>
      <c r="S623" s="376">
        <v>0.494504</v>
      </c>
      <c r="T623" s="27">
        <v>0</v>
      </c>
      <c r="U623" s="27">
        <v>0</v>
      </c>
      <c r="V623" s="27">
        <v>0</v>
      </c>
      <c r="W623" s="27">
        <v>152</v>
      </c>
      <c r="X623" s="27">
        <v>0</v>
      </c>
    </row>
    <row r="624" spans="2:24" ht="15.6">
      <c r="B624" t="str">
        <f t="shared" si="10"/>
        <v>DB075Personal Care</v>
      </c>
      <c r="C624" t="str">
        <f>VLOOKUP(F624,'Sls Rep Matrix'!I$7:N$428,6,FALSE)</f>
        <v>Regional</v>
      </c>
      <c r="E624" s="11" t="s">
        <v>544</v>
      </c>
      <c r="F624" s="11" t="s">
        <v>800</v>
      </c>
      <c r="G624" s="11" t="s">
        <v>801</v>
      </c>
      <c r="H624" s="28">
        <v>2111.5100000000002</v>
      </c>
      <c r="I624" s="28">
        <v>1260.52</v>
      </c>
      <c r="J624" s="28">
        <v>0</v>
      </c>
      <c r="K624" s="28">
        <v>593.73</v>
      </c>
      <c r="L624" s="28">
        <v>223.73</v>
      </c>
      <c r="M624" s="28">
        <v>119.36</v>
      </c>
      <c r="N624" s="28">
        <v>12000</v>
      </c>
      <c r="O624" s="376">
        <v>9.9466666659999998E-3</v>
      </c>
      <c r="P624" s="28">
        <v>936.82</v>
      </c>
      <c r="Q624" s="376">
        <v>7.8068333333000006E-2</v>
      </c>
      <c r="R624" s="28">
        <v>2197.34</v>
      </c>
      <c r="S624" s="376">
        <v>0.18311166666600001</v>
      </c>
      <c r="T624" s="27">
        <v>0</v>
      </c>
      <c r="U624" s="27">
        <v>0</v>
      </c>
      <c r="V624" s="27">
        <v>0</v>
      </c>
      <c r="W624" s="27">
        <v>0</v>
      </c>
      <c r="X624" s="27">
        <v>0</v>
      </c>
    </row>
    <row r="625" spans="2:24" ht="15.6">
      <c r="B625" t="str">
        <f t="shared" si="10"/>
        <v>CR854Personal Care</v>
      </c>
      <c r="C625" t="str">
        <f>VLOOKUP(F625,'Sls Rep Matrix'!I$7:N$428,6,FALSE)</f>
        <v>Regional</v>
      </c>
      <c r="E625" s="11" t="s">
        <v>544</v>
      </c>
      <c r="F625" s="11" t="s">
        <v>1198</v>
      </c>
      <c r="G625" s="11" t="s">
        <v>1199</v>
      </c>
      <c r="H625" s="28">
        <v>0</v>
      </c>
      <c r="I625" s="28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376"/>
      <c r="P625" s="28">
        <v>0</v>
      </c>
      <c r="Q625" s="376"/>
      <c r="R625" s="28">
        <v>0</v>
      </c>
      <c r="S625" s="376"/>
      <c r="T625" s="27">
        <v>0</v>
      </c>
      <c r="U625" s="27">
        <v>0</v>
      </c>
      <c r="V625" s="27">
        <v>0</v>
      </c>
      <c r="W625" s="27">
        <v>0</v>
      </c>
      <c r="X625" s="27">
        <v>0</v>
      </c>
    </row>
    <row r="626" spans="2:24" ht="15.6">
      <c r="B626" t="str">
        <f t="shared" si="10"/>
        <v>EC238Personal Care</v>
      </c>
      <c r="C626" t="str">
        <f>VLOOKUP(F626,'Sls Rep Matrix'!I$7:N$428,6,FALSE)</f>
        <v>Regional</v>
      </c>
      <c r="E626" s="11" t="s">
        <v>544</v>
      </c>
      <c r="F626" s="11" t="s">
        <v>1212</v>
      </c>
      <c r="G626" s="11" t="s">
        <v>1213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1000</v>
      </c>
      <c r="O626" s="376">
        <v>0</v>
      </c>
      <c r="P626" s="28">
        <v>0</v>
      </c>
      <c r="Q626" s="376">
        <v>0</v>
      </c>
      <c r="R626" s="28">
        <v>0</v>
      </c>
      <c r="S626" s="376">
        <v>0</v>
      </c>
      <c r="T626" s="27">
        <v>0</v>
      </c>
      <c r="U626" s="27">
        <v>0</v>
      </c>
      <c r="V626" s="27">
        <v>0</v>
      </c>
      <c r="W626" s="27">
        <v>0</v>
      </c>
      <c r="X626" s="27">
        <v>0</v>
      </c>
    </row>
    <row r="627" spans="2:24" ht="15.6">
      <c r="B627" t="str">
        <f t="shared" si="10"/>
        <v>SP593Personal Care</v>
      </c>
      <c r="C627" t="e">
        <f>VLOOKUP(F627,'Sls Rep Matrix'!I$7:N$428,6,FALSE)</f>
        <v>#N/A</v>
      </c>
      <c r="E627" s="11" t="s">
        <v>544</v>
      </c>
      <c r="F627" s="11" t="s">
        <v>967</v>
      </c>
      <c r="G627" s="11" t="s">
        <v>968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376"/>
      <c r="P627" s="28">
        <v>0</v>
      </c>
      <c r="Q627" s="376"/>
      <c r="R627" s="28">
        <v>0</v>
      </c>
      <c r="S627" s="376"/>
      <c r="T627" s="27">
        <v>0</v>
      </c>
      <c r="U627" s="27">
        <v>0</v>
      </c>
      <c r="V627" s="27">
        <v>0</v>
      </c>
      <c r="W627" s="27">
        <v>0</v>
      </c>
      <c r="X627" s="27">
        <v>0</v>
      </c>
    </row>
    <row r="628" spans="2:24" ht="15.6">
      <c r="B628" t="str">
        <f t="shared" si="10"/>
        <v>BE305Personal Care</v>
      </c>
      <c r="C628" t="str">
        <f>VLOOKUP(F628,'Sls Rep Matrix'!I$7:N$428,6,FALSE)</f>
        <v>Regional</v>
      </c>
      <c r="E628" s="11" t="s">
        <v>544</v>
      </c>
      <c r="F628" s="11" t="s">
        <v>871</v>
      </c>
      <c r="G628" s="11" t="s">
        <v>872</v>
      </c>
      <c r="H628" s="28">
        <v>0</v>
      </c>
      <c r="I628" s="28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1000</v>
      </c>
      <c r="O628" s="376">
        <v>0</v>
      </c>
      <c r="P628" s="28">
        <v>0</v>
      </c>
      <c r="Q628" s="376">
        <v>0</v>
      </c>
      <c r="R628" s="28">
        <v>0</v>
      </c>
      <c r="S628" s="376">
        <v>0</v>
      </c>
      <c r="T628" s="27">
        <v>0</v>
      </c>
      <c r="U628" s="27">
        <v>0</v>
      </c>
      <c r="V628" s="27">
        <v>0</v>
      </c>
      <c r="W628" s="27">
        <v>0</v>
      </c>
      <c r="X628" s="27">
        <v>0</v>
      </c>
    </row>
    <row r="629" spans="2:24" ht="15.6">
      <c r="B629" t="str">
        <f t="shared" si="10"/>
        <v>SC015Personal Care</v>
      </c>
      <c r="C629" t="str">
        <f>VLOOKUP(F629,'Sls Rep Matrix'!I$7:N$428,6,FALSE)</f>
        <v>Inside Sales</v>
      </c>
      <c r="E629" s="11" t="s">
        <v>544</v>
      </c>
      <c r="F629" s="11" t="s">
        <v>1013</v>
      </c>
      <c r="G629" s="11" t="s">
        <v>1014</v>
      </c>
      <c r="H629" s="28">
        <v>0</v>
      </c>
      <c r="I629" s="28">
        <v>0</v>
      </c>
      <c r="J629" s="28">
        <v>0</v>
      </c>
      <c r="K629" s="28">
        <v>0</v>
      </c>
      <c r="L629" s="28">
        <v>0</v>
      </c>
      <c r="M629" s="28">
        <v>0</v>
      </c>
      <c r="N629" s="28">
        <v>0</v>
      </c>
      <c r="O629" s="376"/>
      <c r="P629" s="28">
        <v>0</v>
      </c>
      <c r="Q629" s="376"/>
      <c r="R629" s="28">
        <v>0</v>
      </c>
      <c r="S629" s="376"/>
      <c r="T629" s="27">
        <v>0</v>
      </c>
      <c r="U629" s="27">
        <v>0</v>
      </c>
      <c r="V629" s="27">
        <v>0</v>
      </c>
      <c r="W629" s="27">
        <v>0</v>
      </c>
      <c r="X629" s="27">
        <v>0</v>
      </c>
    </row>
    <row r="630" spans="2:24" ht="15.6">
      <c r="B630" t="str">
        <f t="shared" si="10"/>
        <v>PA999Personal Care</v>
      </c>
      <c r="C630" t="str">
        <f>VLOOKUP(F630,'Sls Rep Matrix'!I$7:N$428,6,FALSE)</f>
        <v>pana.com</v>
      </c>
      <c r="E630" s="11" t="s">
        <v>544</v>
      </c>
      <c r="F630" s="11" t="s">
        <v>1132</v>
      </c>
      <c r="G630" s="11" t="s">
        <v>1133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5474.93</v>
      </c>
      <c r="N630" s="28">
        <v>0</v>
      </c>
      <c r="O630" s="376"/>
      <c r="P630" s="28">
        <v>5474.93</v>
      </c>
      <c r="Q630" s="376"/>
      <c r="R630" s="28">
        <v>5474.93</v>
      </c>
      <c r="S630" s="376"/>
      <c r="T630" s="27">
        <v>0</v>
      </c>
      <c r="U630" s="27">
        <v>0</v>
      </c>
      <c r="V630" s="27">
        <v>0</v>
      </c>
      <c r="W630" s="27">
        <v>0</v>
      </c>
      <c r="X630" s="27">
        <v>0</v>
      </c>
    </row>
    <row r="631" spans="2:24" ht="15.6">
      <c r="B631" t="str">
        <f t="shared" si="10"/>
        <v>SC616Personal Care</v>
      </c>
      <c r="C631" t="str">
        <f>VLOOKUP(F631,'Sls Rep Matrix'!I$7:N$428,6,FALSE)</f>
        <v>Regional</v>
      </c>
      <c r="E631" s="11" t="s">
        <v>544</v>
      </c>
      <c r="F631" s="11" t="s">
        <v>1274</v>
      </c>
      <c r="G631" s="11" t="s">
        <v>1275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1000</v>
      </c>
      <c r="O631" s="376">
        <v>0</v>
      </c>
      <c r="P631" s="28">
        <v>0</v>
      </c>
      <c r="Q631" s="376">
        <v>0</v>
      </c>
      <c r="R631" s="28">
        <v>0</v>
      </c>
      <c r="S631" s="376">
        <v>0</v>
      </c>
      <c r="T631" s="27">
        <v>0</v>
      </c>
      <c r="U631" s="27">
        <v>0</v>
      </c>
      <c r="V631" s="27">
        <v>0</v>
      </c>
      <c r="W631" s="27">
        <v>0</v>
      </c>
      <c r="X631" s="27">
        <v>0</v>
      </c>
    </row>
    <row r="632" spans="2:24" ht="15.6">
      <c r="B632" t="str">
        <f t="shared" si="10"/>
        <v>JE341Personal Care</v>
      </c>
      <c r="C632" t="str">
        <f>VLOOKUP(F632,'Sls Rep Matrix'!I$7:N$428,6,FALSE)</f>
        <v>Inside Sales</v>
      </c>
      <c r="E632" s="11" t="s">
        <v>544</v>
      </c>
      <c r="F632" s="11" t="s">
        <v>732</v>
      </c>
      <c r="G632" s="11" t="s">
        <v>733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1000</v>
      </c>
      <c r="O632" s="376">
        <v>0</v>
      </c>
      <c r="P632" s="28">
        <v>0</v>
      </c>
      <c r="Q632" s="376">
        <v>0</v>
      </c>
      <c r="R632" s="28">
        <v>0</v>
      </c>
      <c r="S632" s="376">
        <v>0</v>
      </c>
      <c r="T632" s="27">
        <v>0</v>
      </c>
      <c r="U632" s="27">
        <v>0</v>
      </c>
      <c r="V632" s="27">
        <v>0</v>
      </c>
      <c r="W632" s="27">
        <v>0</v>
      </c>
      <c r="X632" s="27">
        <v>0</v>
      </c>
    </row>
    <row r="633" spans="2:24" ht="15.6">
      <c r="B633" t="str">
        <f t="shared" si="10"/>
        <v>WA596Personal Care</v>
      </c>
      <c r="C633" t="str">
        <f>VLOOKUP(F633,'Sls Rep Matrix'!I$7:N$428,6,FALSE)</f>
        <v>Regional</v>
      </c>
      <c r="E633" s="11" t="s">
        <v>544</v>
      </c>
      <c r="F633" s="11" t="s">
        <v>1120</v>
      </c>
      <c r="G633" s="11" t="s">
        <v>1121</v>
      </c>
      <c r="H633" s="28">
        <v>0</v>
      </c>
      <c r="I633" s="28">
        <v>0</v>
      </c>
      <c r="J633" s="28">
        <v>0</v>
      </c>
      <c r="K633" s="28">
        <v>0</v>
      </c>
      <c r="L633" s="28">
        <v>0</v>
      </c>
      <c r="M633" s="28">
        <v>0</v>
      </c>
      <c r="N633" s="28">
        <v>2000</v>
      </c>
      <c r="O633" s="376">
        <v>0</v>
      </c>
      <c r="P633" s="28">
        <v>0</v>
      </c>
      <c r="Q633" s="376">
        <v>0</v>
      </c>
      <c r="R633" s="28">
        <v>0</v>
      </c>
      <c r="S633" s="376">
        <v>0</v>
      </c>
      <c r="T633" s="27">
        <v>0</v>
      </c>
      <c r="U633" s="27">
        <v>0</v>
      </c>
      <c r="V633" s="27">
        <v>0</v>
      </c>
      <c r="W633" s="27">
        <v>0</v>
      </c>
      <c r="X633" s="27">
        <v>0</v>
      </c>
    </row>
    <row r="634" spans="2:24" ht="15.6">
      <c r="B634" t="str">
        <f t="shared" si="10"/>
        <v>BI413Personal Care</v>
      </c>
      <c r="C634" t="str">
        <f>VLOOKUP(F634,'Sls Rep Matrix'!I$7:N$428,6,FALSE)</f>
        <v>Inside Sales</v>
      </c>
      <c r="E634" s="11" t="s">
        <v>544</v>
      </c>
      <c r="F634" s="11" t="s">
        <v>831</v>
      </c>
      <c r="G634" s="11" t="s">
        <v>832</v>
      </c>
      <c r="H634" s="28">
        <v>104.7</v>
      </c>
      <c r="I634" s="28">
        <v>0</v>
      </c>
      <c r="J634" s="28">
        <v>0</v>
      </c>
      <c r="K634" s="28">
        <v>0</v>
      </c>
      <c r="L634" s="28">
        <v>0</v>
      </c>
      <c r="M634" s="28">
        <v>50.95</v>
      </c>
      <c r="N634" s="28">
        <v>0</v>
      </c>
      <c r="O634" s="376"/>
      <c r="P634" s="28">
        <v>50.95</v>
      </c>
      <c r="Q634" s="376"/>
      <c r="R634" s="28">
        <v>50.95</v>
      </c>
      <c r="S634" s="376"/>
      <c r="T634" s="27">
        <v>0</v>
      </c>
      <c r="U634" s="27">
        <v>0</v>
      </c>
      <c r="V634" s="27">
        <v>0</v>
      </c>
      <c r="W634" s="27">
        <v>0</v>
      </c>
      <c r="X634" s="27">
        <v>0</v>
      </c>
    </row>
    <row r="635" spans="2:24" ht="15.6">
      <c r="B635" t="str">
        <f t="shared" si="10"/>
        <v>CHNADVPersonal Care</v>
      </c>
      <c r="C635" t="str">
        <f>VLOOKUP(F635,'Sls Rep Matrix'!I$7:N$428,6,FALSE)</f>
        <v>pana.com</v>
      </c>
      <c r="E635" s="11" t="s">
        <v>544</v>
      </c>
      <c r="F635" s="11" t="s">
        <v>1079</v>
      </c>
      <c r="G635" s="11" t="s">
        <v>1080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376"/>
      <c r="P635" s="28">
        <v>0</v>
      </c>
      <c r="Q635" s="376"/>
      <c r="R635" s="28">
        <v>0</v>
      </c>
      <c r="S635" s="376"/>
      <c r="T635" s="27">
        <v>0</v>
      </c>
      <c r="U635" s="27">
        <v>0</v>
      </c>
      <c r="V635" s="27">
        <v>0</v>
      </c>
      <c r="W635" s="27">
        <v>0</v>
      </c>
      <c r="X635" s="27">
        <v>0</v>
      </c>
    </row>
    <row r="636" spans="2:24" ht="15.6">
      <c r="B636" t="str">
        <f t="shared" si="10"/>
        <v>FR195Small Appliance</v>
      </c>
      <c r="C636" t="str">
        <f>VLOOKUP(F636,'Sls Rep Matrix'!I$7:N$428,6,FALSE)</f>
        <v>Regional</v>
      </c>
      <c r="E636" s="11" t="s">
        <v>542</v>
      </c>
      <c r="F636" s="11" t="s">
        <v>566</v>
      </c>
      <c r="G636" s="11" t="s">
        <v>771</v>
      </c>
      <c r="H636" s="28">
        <v>0</v>
      </c>
      <c r="I636" s="28">
        <v>0</v>
      </c>
      <c r="J636" s="28">
        <v>0</v>
      </c>
      <c r="K636" s="28">
        <v>6342.48</v>
      </c>
      <c r="L636" s="28">
        <v>1812.06</v>
      </c>
      <c r="M636" s="28">
        <v>1604.58</v>
      </c>
      <c r="N636" s="28">
        <v>5000</v>
      </c>
      <c r="O636" s="376">
        <v>0.32091599999999998</v>
      </c>
      <c r="P636" s="28">
        <v>9759.1200000000008</v>
      </c>
      <c r="Q636" s="376">
        <v>1.951824</v>
      </c>
      <c r="R636" s="28">
        <v>9759.1200000000008</v>
      </c>
      <c r="S636" s="376">
        <v>1.951824</v>
      </c>
      <c r="T636" s="27">
        <v>0</v>
      </c>
      <c r="U636" s="27">
        <v>0</v>
      </c>
      <c r="V636" s="27">
        <v>0</v>
      </c>
      <c r="W636" s="27">
        <v>0</v>
      </c>
      <c r="X636" s="27">
        <v>0</v>
      </c>
    </row>
    <row r="637" spans="2:24" ht="15.6">
      <c r="B637" t="str">
        <f t="shared" si="10"/>
        <v>SC015Small Appliance</v>
      </c>
      <c r="C637" t="str">
        <f>VLOOKUP(F637,'Sls Rep Matrix'!I$7:N$428,6,FALSE)</f>
        <v>Inside Sales</v>
      </c>
      <c r="E637" s="11" t="s">
        <v>542</v>
      </c>
      <c r="F637" s="11" t="s">
        <v>1013</v>
      </c>
      <c r="G637" s="11" t="s">
        <v>1014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376"/>
      <c r="P637" s="28">
        <v>0</v>
      </c>
      <c r="Q637" s="376"/>
      <c r="R637" s="28">
        <v>0</v>
      </c>
      <c r="S637" s="376"/>
      <c r="T637" s="27">
        <v>0</v>
      </c>
      <c r="U637" s="27">
        <v>0</v>
      </c>
      <c r="V637" s="27">
        <v>0</v>
      </c>
      <c r="W637" s="27">
        <v>0</v>
      </c>
      <c r="X637" s="27">
        <v>0</v>
      </c>
    </row>
    <row r="638" spans="2:24" ht="15.6">
      <c r="B638" t="str">
        <f t="shared" si="10"/>
        <v>AM762Small Appliance</v>
      </c>
      <c r="C638" t="str">
        <f>VLOOKUP(F638,'Sls Rep Matrix'!I$7:N$428,6,FALSE)</f>
        <v>pana.com</v>
      </c>
      <c r="E638" s="11" t="s">
        <v>542</v>
      </c>
      <c r="F638" s="11" t="s">
        <v>1105</v>
      </c>
      <c r="G638" s="11" t="s">
        <v>1106</v>
      </c>
      <c r="H638" s="28">
        <v>0</v>
      </c>
      <c r="I638" s="28">
        <v>0</v>
      </c>
      <c r="J638" s="28">
        <v>0</v>
      </c>
      <c r="K638" s="28">
        <v>169.98</v>
      </c>
      <c r="L638" s="28">
        <v>0</v>
      </c>
      <c r="M638" s="28">
        <v>6779.29</v>
      </c>
      <c r="N638" s="28">
        <v>0</v>
      </c>
      <c r="O638" s="376"/>
      <c r="P638" s="28">
        <v>6949.27</v>
      </c>
      <c r="Q638" s="376"/>
      <c r="R638" s="28">
        <v>6949.27</v>
      </c>
      <c r="S638" s="376"/>
      <c r="T638" s="27">
        <v>0</v>
      </c>
      <c r="U638" s="27">
        <v>0</v>
      </c>
      <c r="V638" s="27">
        <v>0</v>
      </c>
      <c r="W638" s="27">
        <v>0</v>
      </c>
      <c r="X638" s="27">
        <v>0</v>
      </c>
    </row>
    <row r="639" spans="2:24" ht="15.6">
      <c r="B639" t="str">
        <f t="shared" si="10"/>
        <v>SC275Small Appliance</v>
      </c>
      <c r="C639" t="str">
        <f>VLOOKUP(F639,'Sls Rep Matrix'!I$7:N$428,6,FALSE)</f>
        <v>Food Service</v>
      </c>
      <c r="E639" s="11" t="s">
        <v>542</v>
      </c>
      <c r="F639" s="11" t="s">
        <v>654</v>
      </c>
      <c r="G639" s="11" t="s">
        <v>655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376"/>
      <c r="P639" s="28">
        <v>0</v>
      </c>
      <c r="Q639" s="376"/>
      <c r="R639" s="28">
        <v>0</v>
      </c>
      <c r="S639" s="376"/>
      <c r="T639" s="27">
        <v>0</v>
      </c>
      <c r="U639" s="27">
        <v>0</v>
      </c>
      <c r="V639" s="27">
        <v>0</v>
      </c>
      <c r="W639" s="27">
        <v>0</v>
      </c>
      <c r="X639" s="27">
        <v>0</v>
      </c>
    </row>
    <row r="640" spans="2:24" ht="15.6">
      <c r="B640" t="str">
        <f t="shared" si="10"/>
        <v>AM760Small Appliance</v>
      </c>
      <c r="C640" t="str">
        <f>VLOOKUP(F640,'Sls Rep Matrix'!I$7:N$428,6,FALSE)</f>
        <v>Amazon</v>
      </c>
      <c r="E640" s="11" t="s">
        <v>542</v>
      </c>
      <c r="F640" s="11" t="s">
        <v>551</v>
      </c>
      <c r="G640" s="11" t="s">
        <v>850</v>
      </c>
      <c r="H640" s="28">
        <v>12530.34</v>
      </c>
      <c r="I640" s="28">
        <v>0</v>
      </c>
      <c r="J640" s="28">
        <v>0</v>
      </c>
      <c r="K640" s="28">
        <v>82708.84</v>
      </c>
      <c r="L640" s="28">
        <v>0</v>
      </c>
      <c r="M640" s="28">
        <v>150600.1</v>
      </c>
      <c r="N640" s="28">
        <v>309000</v>
      </c>
      <c r="O640" s="376">
        <v>0.48737896440099998</v>
      </c>
      <c r="P640" s="28">
        <v>233308.94</v>
      </c>
      <c r="Q640" s="376">
        <v>0.75504511326799995</v>
      </c>
      <c r="R640" s="28">
        <v>233308.94</v>
      </c>
      <c r="S640" s="376">
        <v>0.75504511326799995</v>
      </c>
      <c r="T640" s="27">
        <v>0</v>
      </c>
      <c r="U640" s="27">
        <v>0</v>
      </c>
      <c r="V640" s="27">
        <v>0</v>
      </c>
      <c r="W640" s="27">
        <v>0</v>
      </c>
      <c r="X640" s="27">
        <v>0</v>
      </c>
    </row>
    <row r="641" spans="2:24" ht="15.6">
      <c r="B641" t="str">
        <f t="shared" si="10"/>
        <v>OC050Small Appliance</v>
      </c>
      <c r="C641" t="e">
        <f>VLOOKUP(F641,'Sls Rep Matrix'!I$7:N$428,6,FALSE)</f>
        <v>#N/A</v>
      </c>
      <c r="E641" s="11" t="s">
        <v>542</v>
      </c>
      <c r="F641" s="11" t="s">
        <v>1194</v>
      </c>
      <c r="G641" s="11" t="s">
        <v>1195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376"/>
      <c r="P641" s="28">
        <v>0</v>
      </c>
      <c r="Q641" s="376"/>
      <c r="R641" s="28">
        <v>0</v>
      </c>
      <c r="S641" s="376"/>
      <c r="T641" s="27">
        <v>0</v>
      </c>
      <c r="U641" s="27">
        <v>0</v>
      </c>
      <c r="V641" s="27">
        <v>0</v>
      </c>
      <c r="W641" s="27">
        <v>0</v>
      </c>
      <c r="X641" s="27">
        <v>0</v>
      </c>
    </row>
    <row r="642" spans="2:24" ht="15.6">
      <c r="B642" t="str">
        <f t="shared" si="10"/>
        <v>HS070Small Appliance</v>
      </c>
      <c r="C642" t="str">
        <f>VLOOKUP(F642,'Sls Rep Matrix'!I$7:N$428,6,FALSE)</f>
        <v>National</v>
      </c>
      <c r="E642" s="11" t="s">
        <v>542</v>
      </c>
      <c r="F642" s="11" t="s">
        <v>746</v>
      </c>
      <c r="G642" s="11" t="s">
        <v>747</v>
      </c>
      <c r="H642" s="28">
        <v>0</v>
      </c>
      <c r="I642" s="28">
        <v>0</v>
      </c>
      <c r="J642" s="28">
        <v>0</v>
      </c>
      <c r="K642" s="28">
        <v>0</v>
      </c>
      <c r="L642" s="28">
        <v>0</v>
      </c>
      <c r="M642" s="28">
        <v>-338</v>
      </c>
      <c r="N642" s="28">
        <v>54000</v>
      </c>
      <c r="O642" s="376">
        <v>-6.2592592589999999E-3</v>
      </c>
      <c r="P642" s="28">
        <v>-338</v>
      </c>
      <c r="Q642" s="376">
        <v>-6.2592592589999999E-3</v>
      </c>
      <c r="R642" s="28">
        <v>-338</v>
      </c>
      <c r="S642" s="376">
        <v>-6.2592592589999999E-3</v>
      </c>
      <c r="T642" s="27">
        <v>155424.75</v>
      </c>
      <c r="U642" s="27">
        <v>0</v>
      </c>
      <c r="V642" s="27">
        <v>0</v>
      </c>
      <c r="W642" s="27">
        <v>0</v>
      </c>
      <c r="X642" s="27">
        <v>0</v>
      </c>
    </row>
    <row r="643" spans="2:24" ht="15.6">
      <c r="B643" t="str">
        <f t="shared" si="10"/>
        <v>HA896Small Appliance</v>
      </c>
      <c r="C643" t="str">
        <f>VLOOKUP(F643,'Sls Rep Matrix'!I$7:N$428,6,FALSE)</f>
        <v>Regional</v>
      </c>
      <c r="E643" s="11" t="s">
        <v>542</v>
      </c>
      <c r="F643" s="11" t="s">
        <v>1101</v>
      </c>
      <c r="G643" s="11" t="s">
        <v>1102</v>
      </c>
      <c r="H643" s="28">
        <v>0</v>
      </c>
      <c r="I643" s="28">
        <v>1521.8</v>
      </c>
      <c r="J643" s="28">
        <v>0</v>
      </c>
      <c r="K643" s="28">
        <v>0</v>
      </c>
      <c r="L643" s="28">
        <v>0</v>
      </c>
      <c r="M643" s="28">
        <v>153</v>
      </c>
      <c r="N643" s="28">
        <v>5000</v>
      </c>
      <c r="O643" s="376">
        <v>3.0599999999999999E-2</v>
      </c>
      <c r="P643" s="28">
        <v>153</v>
      </c>
      <c r="Q643" s="376">
        <v>3.0599999999999999E-2</v>
      </c>
      <c r="R643" s="28">
        <v>1674.8</v>
      </c>
      <c r="S643" s="376">
        <v>0.33495999999999998</v>
      </c>
      <c r="T643" s="27">
        <v>0</v>
      </c>
      <c r="U643" s="27">
        <v>0</v>
      </c>
      <c r="V643" s="27">
        <v>0</v>
      </c>
      <c r="W643" s="27">
        <v>0</v>
      </c>
      <c r="X643" s="27">
        <v>0</v>
      </c>
    </row>
    <row r="644" spans="2:24" ht="15.6">
      <c r="B644" t="str">
        <f t="shared" si="10"/>
        <v>KE160Small Appliance</v>
      </c>
      <c r="C644" t="str">
        <f>VLOOKUP(F644,'Sls Rep Matrix'!I$7:N$428,6,FALSE)</f>
        <v>Inside Sales</v>
      </c>
      <c r="E644" s="11" t="s">
        <v>542</v>
      </c>
      <c r="F644" s="11" t="s">
        <v>726</v>
      </c>
      <c r="G644" s="11" t="s">
        <v>727</v>
      </c>
      <c r="H644" s="28">
        <v>1819.8</v>
      </c>
      <c r="I644" s="28">
        <v>0</v>
      </c>
      <c r="J644" s="28">
        <v>0</v>
      </c>
      <c r="K644" s="28">
        <v>0</v>
      </c>
      <c r="L644" s="28">
        <v>0</v>
      </c>
      <c r="M644" s="28">
        <v>235.44</v>
      </c>
      <c r="N644" s="28">
        <v>6000</v>
      </c>
      <c r="O644" s="376">
        <v>3.9239999999999997E-2</v>
      </c>
      <c r="P644" s="28">
        <v>235.44</v>
      </c>
      <c r="Q644" s="376">
        <v>3.9239999999999997E-2</v>
      </c>
      <c r="R644" s="28">
        <v>235.44</v>
      </c>
      <c r="S644" s="376">
        <v>3.9239999999999997E-2</v>
      </c>
      <c r="T644" s="27">
        <v>0</v>
      </c>
      <c r="U644" s="27">
        <v>798</v>
      </c>
      <c r="V644" s="27">
        <v>0</v>
      </c>
      <c r="W644" s="27">
        <v>0</v>
      </c>
      <c r="X644" s="27">
        <v>0</v>
      </c>
    </row>
    <row r="645" spans="2:24" ht="15.6">
      <c r="B645" t="str">
        <f t="shared" si="10"/>
        <v>BR951Small Appliance</v>
      </c>
      <c r="C645" t="str">
        <f>VLOOKUP(F645,'Sls Rep Matrix'!I$7:N$428,6,FALSE)</f>
        <v>Inside Sales</v>
      </c>
      <c r="E645" s="11" t="s">
        <v>542</v>
      </c>
      <c r="F645" s="11" t="s">
        <v>824</v>
      </c>
      <c r="G645" s="11" t="s">
        <v>825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17000</v>
      </c>
      <c r="O645" s="376">
        <v>0</v>
      </c>
      <c r="P645" s="28">
        <v>0</v>
      </c>
      <c r="Q645" s="376">
        <v>0</v>
      </c>
      <c r="R645" s="28">
        <v>0</v>
      </c>
      <c r="S645" s="376">
        <v>0</v>
      </c>
      <c r="T645" s="27">
        <v>0</v>
      </c>
      <c r="U645" s="27">
        <v>0</v>
      </c>
      <c r="V645" s="27">
        <v>0</v>
      </c>
      <c r="W645" s="27">
        <v>0</v>
      </c>
      <c r="X645" s="27">
        <v>0</v>
      </c>
    </row>
    <row r="646" spans="2:24" ht="15.6">
      <c r="B646" t="str">
        <f t="shared" si="10"/>
        <v>BE500Small Appliance</v>
      </c>
      <c r="C646" t="str">
        <f>VLOOKUP(F646,'Sls Rep Matrix'!I$7:N$428,6,FALSE)</f>
        <v>National</v>
      </c>
      <c r="E646" s="11" t="s">
        <v>542</v>
      </c>
      <c r="F646" s="11" t="s">
        <v>866</v>
      </c>
      <c r="G646" s="11" t="s">
        <v>867</v>
      </c>
      <c r="H646" s="28">
        <v>0</v>
      </c>
      <c r="I646" s="28">
        <v>0</v>
      </c>
      <c r="J646" s="28">
        <v>0</v>
      </c>
      <c r="K646" s="28">
        <v>0</v>
      </c>
      <c r="L646" s="28">
        <v>0</v>
      </c>
      <c r="M646" s="28">
        <v>2053.04</v>
      </c>
      <c r="N646" s="28">
        <v>0</v>
      </c>
      <c r="O646" s="376"/>
      <c r="P646" s="28">
        <v>2053.04</v>
      </c>
      <c r="Q646" s="376"/>
      <c r="R646" s="28">
        <v>2053.04</v>
      </c>
      <c r="S646" s="376"/>
      <c r="T646" s="27">
        <v>0</v>
      </c>
      <c r="U646" s="27">
        <v>0</v>
      </c>
      <c r="V646" s="27">
        <v>0</v>
      </c>
      <c r="W646" s="27">
        <v>0</v>
      </c>
      <c r="X646" s="27">
        <v>0</v>
      </c>
    </row>
    <row r="647" spans="2:24" ht="15.6">
      <c r="B647" t="str">
        <f t="shared" si="10"/>
        <v>AB240Small Appliance</v>
      </c>
      <c r="C647" t="str">
        <f>VLOOKUP(F647,'Sls Rep Matrix'!I$7:N$428,6,FALSE)</f>
        <v>Regional</v>
      </c>
      <c r="E647" s="11" t="s">
        <v>542</v>
      </c>
      <c r="F647" s="11" t="s">
        <v>858</v>
      </c>
      <c r="G647" s="11" t="s">
        <v>859</v>
      </c>
      <c r="H647" s="28">
        <v>0</v>
      </c>
      <c r="I647" s="28">
        <v>0</v>
      </c>
      <c r="J647" s="28">
        <v>0</v>
      </c>
      <c r="K647" s="28">
        <v>0</v>
      </c>
      <c r="L647" s="28">
        <v>0</v>
      </c>
      <c r="M647" s="28">
        <v>0</v>
      </c>
      <c r="N647" s="28">
        <v>0</v>
      </c>
      <c r="O647" s="376"/>
      <c r="P647" s="28">
        <v>0</v>
      </c>
      <c r="Q647" s="376"/>
      <c r="R647" s="28">
        <v>0</v>
      </c>
      <c r="S647" s="376"/>
      <c r="T647" s="27">
        <v>0</v>
      </c>
      <c r="U647" s="27">
        <v>0</v>
      </c>
      <c r="V647" s="27">
        <v>0</v>
      </c>
      <c r="W647" s="27">
        <v>0</v>
      </c>
      <c r="X647" s="27">
        <v>0</v>
      </c>
    </row>
    <row r="648" spans="2:24" ht="15.6">
      <c r="B648" t="str">
        <f t="shared" si="10"/>
        <v>BE121Small Appliance</v>
      </c>
      <c r="C648" t="str">
        <f>VLOOKUP(F648,'Sls Rep Matrix'!I$7:N$428,6,FALSE)</f>
        <v>National</v>
      </c>
      <c r="E648" s="11" t="s">
        <v>542</v>
      </c>
      <c r="F648" s="11" t="s">
        <v>552</v>
      </c>
      <c r="G648" s="11" t="s">
        <v>553</v>
      </c>
      <c r="H648" s="28">
        <v>0</v>
      </c>
      <c r="I648" s="28">
        <v>0</v>
      </c>
      <c r="J648" s="28">
        <v>0</v>
      </c>
      <c r="K648" s="28">
        <v>0</v>
      </c>
      <c r="L648" s="28">
        <v>0</v>
      </c>
      <c r="M648" s="28">
        <v>0</v>
      </c>
      <c r="N648" s="28">
        <v>5000</v>
      </c>
      <c r="O648" s="376">
        <v>0</v>
      </c>
      <c r="P648" s="28">
        <v>0</v>
      </c>
      <c r="Q648" s="376">
        <v>0</v>
      </c>
      <c r="R648" s="28">
        <v>0</v>
      </c>
      <c r="S648" s="376">
        <v>0</v>
      </c>
      <c r="T648" s="27">
        <v>0</v>
      </c>
      <c r="U648" s="27">
        <v>0</v>
      </c>
      <c r="V648" s="27">
        <v>0</v>
      </c>
      <c r="W648" s="27">
        <v>0</v>
      </c>
      <c r="X648" s="27">
        <v>0</v>
      </c>
    </row>
    <row r="649" spans="2:24" ht="15.6">
      <c r="B649" t="str">
        <f t="shared" si="10"/>
        <v>DE635Small Appliance</v>
      </c>
      <c r="C649" t="str">
        <f>VLOOKUP(F649,'Sls Rep Matrix'!I$7:N$428,6,FALSE)</f>
        <v>Inside Sales</v>
      </c>
      <c r="E649" s="11" t="s">
        <v>542</v>
      </c>
      <c r="F649" s="11" t="s">
        <v>798</v>
      </c>
      <c r="G649" s="11" t="s">
        <v>799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9000</v>
      </c>
      <c r="O649" s="376">
        <v>0</v>
      </c>
      <c r="P649" s="28">
        <v>0</v>
      </c>
      <c r="Q649" s="376">
        <v>0</v>
      </c>
      <c r="R649" s="28">
        <v>0</v>
      </c>
      <c r="S649" s="376">
        <v>0</v>
      </c>
      <c r="T649" s="27">
        <v>0</v>
      </c>
      <c r="U649" s="27">
        <v>0</v>
      </c>
      <c r="V649" s="27">
        <v>0</v>
      </c>
      <c r="W649" s="27">
        <v>0</v>
      </c>
      <c r="X649" s="27">
        <v>0</v>
      </c>
    </row>
    <row r="650" spans="2:24" ht="15.6">
      <c r="B650" t="str">
        <f t="shared" si="10"/>
        <v>FO080Small Appliance</v>
      </c>
      <c r="C650" t="str">
        <f>VLOOKUP(F650,'Sls Rep Matrix'!I$7:N$428,6,FALSE)</f>
        <v>Regional</v>
      </c>
      <c r="E650" s="11" t="s">
        <v>542</v>
      </c>
      <c r="F650" s="11" t="s">
        <v>564</v>
      </c>
      <c r="G650" s="11" t="s">
        <v>565</v>
      </c>
      <c r="H650" s="28">
        <v>1455.84</v>
      </c>
      <c r="I650" s="28">
        <v>0</v>
      </c>
      <c r="J650" s="28">
        <v>0</v>
      </c>
      <c r="K650" s="28">
        <v>1509.3</v>
      </c>
      <c r="L650" s="28">
        <v>251.04</v>
      </c>
      <c r="M650" s="28">
        <v>668.53</v>
      </c>
      <c r="N650" s="28">
        <v>0</v>
      </c>
      <c r="O650" s="376"/>
      <c r="P650" s="28">
        <v>2428.87</v>
      </c>
      <c r="Q650" s="376"/>
      <c r="R650" s="28">
        <v>2428.87</v>
      </c>
      <c r="S650" s="376"/>
      <c r="T650" s="27">
        <v>0</v>
      </c>
      <c r="U650" s="27">
        <v>0</v>
      </c>
      <c r="V650" s="27">
        <v>0</v>
      </c>
      <c r="W650" s="27">
        <v>0</v>
      </c>
      <c r="X650" s="27">
        <v>0</v>
      </c>
    </row>
    <row r="651" spans="2:24" ht="15.6">
      <c r="B651" t="str">
        <f t="shared" si="10"/>
        <v>EM095Small Appliance</v>
      </c>
      <c r="C651" t="str">
        <f>VLOOKUP(F651,'Sls Rep Matrix'!I$7:N$428,6,FALSE)</f>
        <v>Food Service</v>
      </c>
      <c r="E651" s="11" t="s">
        <v>542</v>
      </c>
      <c r="F651" s="11" t="s">
        <v>782</v>
      </c>
      <c r="G651" s="11" t="s">
        <v>783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2000</v>
      </c>
      <c r="O651" s="376">
        <v>0</v>
      </c>
      <c r="P651" s="28">
        <v>0</v>
      </c>
      <c r="Q651" s="376">
        <v>0</v>
      </c>
      <c r="R651" s="28">
        <v>0</v>
      </c>
      <c r="S651" s="376">
        <v>0</v>
      </c>
      <c r="T651" s="27">
        <v>0</v>
      </c>
      <c r="U651" s="27">
        <v>0</v>
      </c>
      <c r="V651" s="27">
        <v>0</v>
      </c>
      <c r="W651" s="27">
        <v>0</v>
      </c>
      <c r="X651" s="27">
        <v>0</v>
      </c>
    </row>
    <row r="652" spans="2:24" ht="15.6">
      <c r="B652" t="str">
        <f t="shared" si="10"/>
        <v>#Small Appliance</v>
      </c>
      <c r="C652" t="e">
        <f>VLOOKUP(F652,'Sls Rep Matrix'!I$7:N$428,6,FALSE)</f>
        <v>#N/A</v>
      </c>
      <c r="E652" s="11" t="s">
        <v>542</v>
      </c>
      <c r="F652" s="11" t="s">
        <v>1075</v>
      </c>
      <c r="G652" s="11" t="s">
        <v>2400</v>
      </c>
      <c r="H652" s="28">
        <v>0</v>
      </c>
      <c r="I652" s="28">
        <v>0</v>
      </c>
      <c r="J652" s="28">
        <v>0</v>
      </c>
      <c r="K652" s="28">
        <v>0</v>
      </c>
      <c r="L652" s="28">
        <v>0</v>
      </c>
      <c r="M652" s="28">
        <v>199.98</v>
      </c>
      <c r="N652" s="28">
        <v>0</v>
      </c>
      <c r="O652" s="376"/>
      <c r="P652" s="28">
        <v>199.98</v>
      </c>
      <c r="Q652" s="376"/>
      <c r="R652" s="28">
        <v>199.98</v>
      </c>
      <c r="S652" s="376"/>
      <c r="T652" s="27">
        <v>0</v>
      </c>
      <c r="U652" s="27">
        <v>0</v>
      </c>
      <c r="V652" s="27">
        <v>0</v>
      </c>
      <c r="W652" s="27">
        <v>0</v>
      </c>
      <c r="X652" s="27">
        <v>0</v>
      </c>
    </row>
    <row r="653" spans="2:24" ht="15.6">
      <c r="B653" t="str">
        <f t="shared" si="10"/>
        <v>CI776Small Appliance</v>
      </c>
      <c r="C653" t="str">
        <f>VLOOKUP(F653,'Sls Rep Matrix'!I$7:N$428,6,FALSE)</f>
        <v>Regional</v>
      </c>
      <c r="E653" s="11" t="s">
        <v>542</v>
      </c>
      <c r="F653" s="11" t="s">
        <v>1181</v>
      </c>
      <c r="G653" s="11" t="s">
        <v>1182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376"/>
      <c r="P653" s="28">
        <v>0</v>
      </c>
      <c r="Q653" s="376"/>
      <c r="R653" s="28">
        <v>0</v>
      </c>
      <c r="S653" s="376"/>
      <c r="T653" s="27">
        <v>0</v>
      </c>
      <c r="U653" s="27">
        <v>0</v>
      </c>
      <c r="V653" s="27">
        <v>0</v>
      </c>
      <c r="W653" s="27">
        <v>0</v>
      </c>
      <c r="X653" s="27">
        <v>0</v>
      </c>
    </row>
    <row r="654" spans="2:24" ht="15.6">
      <c r="B654" t="str">
        <f t="shared" si="10"/>
        <v>UM001Small Appliance</v>
      </c>
      <c r="C654" t="str">
        <f>VLOOKUP(F654,'Sls Rep Matrix'!I$7:N$428,6,FALSE)</f>
        <v>Regional</v>
      </c>
      <c r="E654" s="11" t="s">
        <v>542</v>
      </c>
      <c r="F654" s="11" t="s">
        <v>1084</v>
      </c>
      <c r="G654" s="11" t="s">
        <v>1085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376"/>
      <c r="P654" s="28">
        <v>0</v>
      </c>
      <c r="Q654" s="376"/>
      <c r="R654" s="28">
        <v>0</v>
      </c>
      <c r="S654" s="376"/>
      <c r="T654" s="27">
        <v>0</v>
      </c>
      <c r="U654" s="27">
        <v>0</v>
      </c>
      <c r="V654" s="27">
        <v>0</v>
      </c>
      <c r="W654" s="27">
        <v>0</v>
      </c>
      <c r="X654" s="27">
        <v>0</v>
      </c>
    </row>
    <row r="655" spans="2:24" ht="15.6">
      <c r="B655" t="str">
        <f t="shared" si="10"/>
        <v>FO513Small Appliance</v>
      </c>
      <c r="C655" t="str">
        <f>VLOOKUP(F655,'Sls Rep Matrix'!I$7:N$428,6,FALSE)</f>
        <v>Photo Specialty</v>
      </c>
      <c r="E655" s="11" t="s">
        <v>542</v>
      </c>
      <c r="F655" s="11" t="s">
        <v>772</v>
      </c>
      <c r="G655" s="11" t="s">
        <v>773</v>
      </c>
      <c r="H655" s="28">
        <v>0</v>
      </c>
      <c r="I655" s="28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6000</v>
      </c>
      <c r="O655" s="376">
        <v>0</v>
      </c>
      <c r="P655" s="28">
        <v>0</v>
      </c>
      <c r="Q655" s="376">
        <v>0</v>
      </c>
      <c r="R655" s="28">
        <v>0</v>
      </c>
      <c r="S655" s="376">
        <v>0</v>
      </c>
      <c r="T655" s="27">
        <v>0</v>
      </c>
      <c r="U655" s="27">
        <v>0</v>
      </c>
      <c r="V655" s="27">
        <v>0</v>
      </c>
      <c r="W655" s="27">
        <v>0</v>
      </c>
      <c r="X655" s="27">
        <v>0</v>
      </c>
    </row>
    <row r="656" spans="2:24" ht="15.6">
      <c r="B656" t="str">
        <f t="shared" si="10"/>
        <v>NE040Small Appliance</v>
      </c>
      <c r="C656" t="str">
        <f>VLOOKUP(F656,'Sls Rep Matrix'!I$7:N$428,6,FALSE)</f>
        <v>National</v>
      </c>
      <c r="E656" s="11" t="s">
        <v>542</v>
      </c>
      <c r="F656" s="11" t="s">
        <v>700</v>
      </c>
      <c r="G656" s="11" t="s">
        <v>701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376"/>
      <c r="P656" s="28">
        <v>0</v>
      </c>
      <c r="Q656" s="376"/>
      <c r="R656" s="28">
        <v>0</v>
      </c>
      <c r="S656" s="376"/>
      <c r="T656" s="27">
        <v>0</v>
      </c>
      <c r="U656" s="27">
        <v>0</v>
      </c>
      <c r="V656" s="27">
        <v>0</v>
      </c>
      <c r="W656" s="27">
        <v>0</v>
      </c>
      <c r="X656" s="27">
        <v>0</v>
      </c>
    </row>
    <row r="657" spans="2:24" ht="15.6">
      <c r="B657" t="str">
        <f t="shared" si="10"/>
        <v>SC078Small Appliance</v>
      </c>
      <c r="C657" t="str">
        <f>VLOOKUP(F657,'Sls Rep Matrix'!I$7:N$428,6,FALSE)</f>
        <v>National</v>
      </c>
      <c r="E657" s="11" t="s">
        <v>542</v>
      </c>
      <c r="F657" s="11" t="s">
        <v>578</v>
      </c>
      <c r="G657" s="11" t="s">
        <v>656</v>
      </c>
      <c r="H657" s="28">
        <v>0</v>
      </c>
      <c r="I657" s="28">
        <v>0</v>
      </c>
      <c r="J657" s="28">
        <v>0</v>
      </c>
      <c r="K657" s="28">
        <v>0</v>
      </c>
      <c r="L657" s="28">
        <v>0</v>
      </c>
      <c r="M657" s="28">
        <v>-44</v>
      </c>
      <c r="N657" s="28">
        <v>0</v>
      </c>
      <c r="O657" s="376"/>
      <c r="P657" s="28">
        <v>-44</v>
      </c>
      <c r="Q657" s="376"/>
      <c r="R657" s="28">
        <v>-44</v>
      </c>
      <c r="S657" s="376"/>
      <c r="T657" s="27">
        <v>0</v>
      </c>
      <c r="U657" s="27">
        <v>0</v>
      </c>
      <c r="V657" s="27">
        <v>0</v>
      </c>
      <c r="W657" s="27">
        <v>0</v>
      </c>
      <c r="X657" s="27">
        <v>0</v>
      </c>
    </row>
    <row r="658" spans="2:24" ht="15.6">
      <c r="B658" t="str">
        <f t="shared" si="10"/>
        <v>TA004Small Appliance</v>
      </c>
      <c r="C658" t="str">
        <f>VLOOKUP(F658,'Sls Rep Matrix'!I$7:N$428,6,FALSE)</f>
        <v>National</v>
      </c>
      <c r="E658" s="11" t="s">
        <v>542</v>
      </c>
      <c r="F658" s="11" t="s">
        <v>884</v>
      </c>
      <c r="G658" s="11" t="s">
        <v>885</v>
      </c>
      <c r="H658" s="28">
        <v>0</v>
      </c>
      <c r="I658" s="28">
        <v>0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376"/>
      <c r="P658" s="28">
        <v>0</v>
      </c>
      <c r="Q658" s="376"/>
      <c r="R658" s="28">
        <v>0</v>
      </c>
      <c r="S658" s="376"/>
      <c r="T658" s="27">
        <v>0</v>
      </c>
      <c r="U658" s="27">
        <v>0</v>
      </c>
      <c r="V658" s="27">
        <v>0</v>
      </c>
      <c r="W658" s="27">
        <v>0</v>
      </c>
      <c r="X658" s="27">
        <v>0</v>
      </c>
    </row>
    <row r="659" spans="2:24" ht="15.6">
      <c r="B659" t="str">
        <f t="shared" si="10"/>
        <v>BE126Small Appliance</v>
      </c>
      <c r="C659" t="str">
        <f>VLOOKUP(F659,'Sls Rep Matrix'!I$7:N$428,6,FALSE)</f>
        <v>National</v>
      </c>
      <c r="E659" s="11" t="s">
        <v>542</v>
      </c>
      <c r="F659" s="11" t="s">
        <v>881</v>
      </c>
      <c r="G659" s="11" t="s">
        <v>1088</v>
      </c>
      <c r="H659" s="28">
        <v>200</v>
      </c>
      <c r="I659" s="28">
        <v>200</v>
      </c>
      <c r="J659" s="28">
        <v>0</v>
      </c>
      <c r="K659" s="28">
        <v>0</v>
      </c>
      <c r="L659" s="28">
        <v>0</v>
      </c>
      <c r="M659" s="28">
        <v>600</v>
      </c>
      <c r="N659" s="28">
        <v>0</v>
      </c>
      <c r="O659" s="376"/>
      <c r="P659" s="28">
        <v>600</v>
      </c>
      <c r="Q659" s="376"/>
      <c r="R659" s="28">
        <v>800</v>
      </c>
      <c r="S659" s="376"/>
      <c r="T659" s="29">
        <v>0</v>
      </c>
      <c r="U659" s="27">
        <v>0</v>
      </c>
      <c r="V659" s="27">
        <v>0</v>
      </c>
      <c r="W659" s="27">
        <v>0</v>
      </c>
      <c r="X659" s="27">
        <v>0</v>
      </c>
    </row>
    <row r="660" spans="2:24" ht="15.6">
      <c r="B660" t="str">
        <f t="shared" si="10"/>
        <v>DWARESmall Appliance</v>
      </c>
      <c r="C660" t="str">
        <f>VLOOKUP(F660,'Sls Rep Matrix'!I$7:N$428,6,FALSE)</f>
        <v>pana.com</v>
      </c>
      <c r="E660" s="11" t="s">
        <v>542</v>
      </c>
      <c r="F660" s="11" t="s">
        <v>561</v>
      </c>
      <c r="G660" s="11" t="s">
        <v>788</v>
      </c>
      <c r="H660" s="28">
        <v>0</v>
      </c>
      <c r="I660" s="28">
        <v>0</v>
      </c>
      <c r="J660" s="28">
        <v>0</v>
      </c>
      <c r="K660" s="28">
        <v>129.99</v>
      </c>
      <c r="L660" s="28">
        <v>0</v>
      </c>
      <c r="M660" s="28">
        <v>5057.9399999999996</v>
      </c>
      <c r="N660" s="28">
        <v>36000</v>
      </c>
      <c r="O660" s="376">
        <v>0.14049833333299999</v>
      </c>
      <c r="P660" s="28">
        <v>5187.93</v>
      </c>
      <c r="Q660" s="376">
        <v>0.14410916666599999</v>
      </c>
      <c r="R660" s="28">
        <v>5187.93</v>
      </c>
      <c r="S660" s="376">
        <v>0.14410916666599999</v>
      </c>
      <c r="T660" s="27">
        <v>0</v>
      </c>
      <c r="U660" s="27">
        <v>0</v>
      </c>
      <c r="V660" s="27">
        <v>0</v>
      </c>
      <c r="W660" s="27">
        <v>0</v>
      </c>
      <c r="X660" s="27">
        <v>0</v>
      </c>
    </row>
    <row r="661" spans="2:24" ht="15.6">
      <c r="B661" t="str">
        <f t="shared" si="10"/>
        <v>TA292Small Appliance</v>
      </c>
      <c r="C661" t="str">
        <f>VLOOKUP(F661,'Sls Rep Matrix'!I$7:N$428,6,FALSE)</f>
        <v>Regional</v>
      </c>
      <c r="E661" s="11" t="s">
        <v>542</v>
      </c>
      <c r="F661" s="11" t="s">
        <v>1086</v>
      </c>
      <c r="G661" s="11" t="s">
        <v>1087</v>
      </c>
      <c r="H661" s="28">
        <v>0</v>
      </c>
      <c r="I661" s="28">
        <v>0</v>
      </c>
      <c r="J661" s="28">
        <v>0</v>
      </c>
      <c r="K661" s="28">
        <v>0</v>
      </c>
      <c r="L661" s="28">
        <v>0</v>
      </c>
      <c r="M661" s="28">
        <v>604.5</v>
      </c>
      <c r="N661" s="28">
        <v>0</v>
      </c>
      <c r="O661" s="376"/>
      <c r="P661" s="28">
        <v>604.5</v>
      </c>
      <c r="Q661" s="376"/>
      <c r="R661" s="28">
        <v>604.5</v>
      </c>
      <c r="S661" s="376"/>
      <c r="T661" s="27">
        <v>0</v>
      </c>
      <c r="U661" s="27">
        <v>0</v>
      </c>
      <c r="V661" s="27">
        <v>0</v>
      </c>
      <c r="W661" s="27">
        <v>0</v>
      </c>
      <c r="X661" s="27">
        <v>0</v>
      </c>
    </row>
    <row r="662" spans="2:24" ht="15.6">
      <c r="B662" t="str">
        <f t="shared" si="10"/>
        <v>DB075Small Appliance</v>
      </c>
      <c r="C662" t="str">
        <f>VLOOKUP(F662,'Sls Rep Matrix'!I$7:N$428,6,FALSE)</f>
        <v>Regional</v>
      </c>
      <c r="E662" s="11" t="s">
        <v>542</v>
      </c>
      <c r="F662" s="11" t="s">
        <v>800</v>
      </c>
      <c r="G662" s="11" t="s">
        <v>801</v>
      </c>
      <c r="H662" s="28">
        <v>2035.7</v>
      </c>
      <c r="I662" s="28">
        <v>492.46</v>
      </c>
      <c r="J662" s="28">
        <v>0</v>
      </c>
      <c r="K662" s="28">
        <v>0</v>
      </c>
      <c r="L662" s="28">
        <v>331.92</v>
      </c>
      <c r="M662" s="28">
        <v>103.2</v>
      </c>
      <c r="N662" s="28">
        <v>0</v>
      </c>
      <c r="O662" s="376"/>
      <c r="P662" s="28">
        <v>435.12</v>
      </c>
      <c r="Q662" s="376"/>
      <c r="R662" s="28">
        <v>927.58</v>
      </c>
      <c r="S662" s="376"/>
      <c r="T662" s="27">
        <v>0</v>
      </c>
      <c r="U662" s="27">
        <v>104.6</v>
      </c>
      <c r="V662" s="27">
        <v>0</v>
      </c>
      <c r="W662" s="27">
        <v>0</v>
      </c>
      <c r="X662" s="27">
        <v>0</v>
      </c>
    </row>
    <row r="663" spans="2:24" ht="15.6">
      <c r="B663" t="str">
        <f t="shared" ref="B663:B726" si="11">CONCATENATE(F663,E663)</f>
        <v>EN171Small Appliance</v>
      </c>
      <c r="C663" t="str">
        <f>VLOOKUP(F663,'Sls Rep Matrix'!I$7:N$428,6,FALSE)</f>
        <v>Inside Sales</v>
      </c>
      <c r="E663" s="11" t="s">
        <v>542</v>
      </c>
      <c r="F663" s="11" t="s">
        <v>780</v>
      </c>
      <c r="G663" s="11" t="s">
        <v>781</v>
      </c>
      <c r="H663" s="28">
        <v>68</v>
      </c>
      <c r="I663" s="28">
        <v>0</v>
      </c>
      <c r="J663" s="28">
        <v>0</v>
      </c>
      <c r="K663" s="28">
        <v>0</v>
      </c>
      <c r="L663" s="28">
        <v>0</v>
      </c>
      <c r="M663" s="28">
        <v>132.91999999999999</v>
      </c>
      <c r="N663" s="28">
        <v>0</v>
      </c>
      <c r="O663" s="376"/>
      <c r="P663" s="28">
        <v>132.91999999999999</v>
      </c>
      <c r="Q663" s="376"/>
      <c r="R663" s="28">
        <v>132.91999999999999</v>
      </c>
      <c r="S663" s="376"/>
      <c r="T663" s="27">
        <v>0</v>
      </c>
      <c r="U663" s="27">
        <v>0</v>
      </c>
      <c r="V663" s="27">
        <v>0</v>
      </c>
      <c r="W663" s="27">
        <v>0</v>
      </c>
      <c r="X663" s="27">
        <v>0</v>
      </c>
    </row>
    <row r="664" spans="2:24" ht="15.6">
      <c r="B664" t="str">
        <f t="shared" si="11"/>
        <v>SPSTRSmall Appliance</v>
      </c>
      <c r="C664" t="str">
        <f>VLOOKUP(F664,'Sls Rep Matrix'!I$7:N$428,6,FALSE)</f>
        <v>pana.com</v>
      </c>
      <c r="E664" s="11" t="s">
        <v>542</v>
      </c>
      <c r="F664" s="11" t="s">
        <v>644</v>
      </c>
      <c r="G664" s="11" t="s">
        <v>645</v>
      </c>
      <c r="H664" s="28">
        <v>0</v>
      </c>
      <c r="I664" s="28">
        <v>1224.75</v>
      </c>
      <c r="J664" s="28">
        <v>0</v>
      </c>
      <c r="K664" s="28">
        <v>0</v>
      </c>
      <c r="L664" s="28">
        <v>0</v>
      </c>
      <c r="M664" s="28">
        <v>24510.6</v>
      </c>
      <c r="N664" s="28">
        <v>0</v>
      </c>
      <c r="O664" s="376"/>
      <c r="P664" s="28">
        <v>24510.6</v>
      </c>
      <c r="Q664" s="376"/>
      <c r="R664" s="28">
        <v>25735.35</v>
      </c>
      <c r="S664" s="376"/>
      <c r="T664" s="27">
        <v>9798</v>
      </c>
      <c r="U664" s="29">
        <v>0</v>
      </c>
      <c r="V664" s="27">
        <v>0</v>
      </c>
      <c r="W664" s="27">
        <v>0</v>
      </c>
      <c r="X664" s="27">
        <v>0</v>
      </c>
    </row>
    <row r="665" spans="2:24" ht="15.6">
      <c r="B665" t="str">
        <f t="shared" si="11"/>
        <v>CR850Small Appliance</v>
      </c>
      <c r="C665" t="str">
        <f>VLOOKUP(F665,'Sls Rep Matrix'!I$7:N$428,6,FALSE)</f>
        <v>Inside Sales</v>
      </c>
      <c r="E665" s="11" t="s">
        <v>542</v>
      </c>
      <c r="F665" s="11" t="s">
        <v>1057</v>
      </c>
      <c r="G665" s="11" t="s">
        <v>1058</v>
      </c>
      <c r="H665" s="28">
        <v>0</v>
      </c>
      <c r="I665" s="28">
        <v>0</v>
      </c>
      <c r="J665" s="28">
        <v>0</v>
      </c>
      <c r="K665" s="28">
        <v>0</v>
      </c>
      <c r="L665" s="28">
        <v>0</v>
      </c>
      <c r="M665" s="28">
        <v>0</v>
      </c>
      <c r="N665" s="28">
        <v>0</v>
      </c>
      <c r="O665" s="376"/>
      <c r="P665" s="28">
        <v>0</v>
      </c>
      <c r="Q665" s="376"/>
      <c r="R665" s="28">
        <v>0</v>
      </c>
      <c r="S665" s="376"/>
      <c r="T665" s="27">
        <v>0</v>
      </c>
      <c r="U665" s="27">
        <v>0</v>
      </c>
      <c r="V665" s="27">
        <v>0</v>
      </c>
      <c r="W665" s="27">
        <v>0</v>
      </c>
      <c r="X665" s="27">
        <v>0</v>
      </c>
    </row>
    <row r="666" spans="2:24" ht="15.6">
      <c r="B666" t="str">
        <f t="shared" si="11"/>
        <v>WA010Small Appliance</v>
      </c>
      <c r="C666" t="str">
        <f>VLOOKUP(F666,'Sls Rep Matrix'!I$7:N$428,6,FALSE)</f>
        <v>National</v>
      </c>
      <c r="E666" s="11" t="s">
        <v>542</v>
      </c>
      <c r="F666" s="11" t="s">
        <v>584</v>
      </c>
      <c r="G666" s="11" t="s">
        <v>585</v>
      </c>
      <c r="H666" s="28">
        <v>0</v>
      </c>
      <c r="I666" s="28">
        <v>0</v>
      </c>
      <c r="J666" s="28">
        <v>0</v>
      </c>
      <c r="K666" s="28">
        <v>0</v>
      </c>
      <c r="L666" s="28">
        <v>0</v>
      </c>
      <c r="M666" s="28">
        <v>7548.56</v>
      </c>
      <c r="N666" s="28">
        <v>7000</v>
      </c>
      <c r="O666" s="376">
        <v>1.0783657142850001</v>
      </c>
      <c r="P666" s="28">
        <v>7548.56</v>
      </c>
      <c r="Q666" s="376">
        <v>1.0783657142850001</v>
      </c>
      <c r="R666" s="28">
        <v>7548.56</v>
      </c>
      <c r="S666" s="376">
        <v>1.0783657142850001</v>
      </c>
      <c r="T666" s="27">
        <v>0</v>
      </c>
      <c r="U666" s="27">
        <v>0</v>
      </c>
      <c r="V666" s="27">
        <v>0</v>
      </c>
      <c r="W666" s="27">
        <v>0</v>
      </c>
      <c r="X666" s="27">
        <v>0</v>
      </c>
    </row>
    <row r="667" spans="2:24" ht="15.6">
      <c r="B667" t="str">
        <f t="shared" si="11"/>
        <v>CA020Small Appliance</v>
      </c>
      <c r="C667" t="str">
        <f>VLOOKUP(F667,'Sls Rep Matrix'!I$7:N$428,6,FALSE)</f>
        <v>Inside Sales</v>
      </c>
      <c r="E667" s="11" t="s">
        <v>542</v>
      </c>
      <c r="F667" s="11" t="s">
        <v>820</v>
      </c>
      <c r="G667" s="11" t="s">
        <v>821</v>
      </c>
      <c r="H667" s="28">
        <v>4549.5</v>
      </c>
      <c r="I667" s="28">
        <v>0</v>
      </c>
      <c r="J667" s="28">
        <v>0</v>
      </c>
      <c r="K667" s="28">
        <v>0</v>
      </c>
      <c r="L667" s="28">
        <v>753.12</v>
      </c>
      <c r="M667" s="28">
        <v>1032</v>
      </c>
      <c r="N667" s="28">
        <v>2000</v>
      </c>
      <c r="O667" s="376">
        <v>0.51600000000000001</v>
      </c>
      <c r="P667" s="28">
        <v>1785.12</v>
      </c>
      <c r="Q667" s="376">
        <v>0.89256000000000002</v>
      </c>
      <c r="R667" s="28">
        <v>1785.12</v>
      </c>
      <c r="S667" s="376">
        <v>0.89256000000000002</v>
      </c>
      <c r="T667" s="27">
        <v>0</v>
      </c>
      <c r="U667" s="27">
        <v>0</v>
      </c>
      <c r="V667" s="27">
        <v>0</v>
      </c>
      <c r="W667" s="27">
        <v>0</v>
      </c>
      <c r="X667" s="27">
        <v>0</v>
      </c>
    </row>
    <row r="668" spans="2:24" ht="15.6">
      <c r="B668" t="str">
        <f t="shared" si="11"/>
        <v>NO255Small Appliance</v>
      </c>
      <c r="C668" t="str">
        <f>VLOOKUP(F668,'Sls Rep Matrix'!I$7:N$428,6,FALSE)</f>
        <v>Food Service</v>
      </c>
      <c r="E668" s="11" t="s">
        <v>542</v>
      </c>
      <c r="F668" s="11" t="s">
        <v>694</v>
      </c>
      <c r="G668" s="11" t="s">
        <v>695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376"/>
      <c r="P668" s="28">
        <v>0</v>
      </c>
      <c r="Q668" s="376"/>
      <c r="R668" s="28">
        <v>0</v>
      </c>
      <c r="S668" s="376"/>
      <c r="T668" s="27">
        <v>0</v>
      </c>
      <c r="U668" s="27">
        <v>0</v>
      </c>
      <c r="V668" s="27">
        <v>0</v>
      </c>
      <c r="W668" s="27">
        <v>0</v>
      </c>
      <c r="X668" s="27">
        <v>0</v>
      </c>
    </row>
    <row r="669" spans="2:24" ht="15.6">
      <c r="B669" t="str">
        <f t="shared" si="11"/>
        <v>PA946Small Appliance</v>
      </c>
      <c r="C669" t="str">
        <f>VLOOKUP(F669,'Sls Rep Matrix'!I$7:N$428,6,FALSE)</f>
        <v>Regional</v>
      </c>
      <c r="E669" s="11" t="s">
        <v>542</v>
      </c>
      <c r="F669" s="11" t="s">
        <v>1023</v>
      </c>
      <c r="G669" s="11" t="s">
        <v>1024</v>
      </c>
      <c r="H669" s="28">
        <v>0</v>
      </c>
      <c r="I669" s="28">
        <v>274</v>
      </c>
      <c r="J669" s="28">
        <v>0</v>
      </c>
      <c r="K669" s="28">
        <v>0</v>
      </c>
      <c r="L669" s="28">
        <v>0</v>
      </c>
      <c r="M669" s="28">
        <v>0</v>
      </c>
      <c r="N669" s="28">
        <v>0</v>
      </c>
      <c r="O669" s="376"/>
      <c r="P669" s="28">
        <v>0</v>
      </c>
      <c r="Q669" s="376"/>
      <c r="R669" s="28">
        <v>274</v>
      </c>
      <c r="S669" s="376"/>
      <c r="T669" s="27">
        <v>0</v>
      </c>
      <c r="U669" s="27">
        <v>132</v>
      </c>
      <c r="V669" s="27">
        <v>0</v>
      </c>
      <c r="W669" s="27">
        <v>0</v>
      </c>
      <c r="X669" s="27">
        <v>0</v>
      </c>
    </row>
    <row r="670" spans="2:24" ht="15.6">
      <c r="B670" t="str">
        <f t="shared" si="11"/>
        <v>HI001Small Appliance</v>
      </c>
      <c r="C670" t="str">
        <f>VLOOKUP(F670,'Sls Rep Matrix'!I$7:N$428,6,FALSE)</f>
        <v>Inside Sales</v>
      </c>
      <c r="E670" s="11" t="s">
        <v>542</v>
      </c>
      <c r="F670" s="11" t="s">
        <v>753</v>
      </c>
      <c r="G670" s="11" t="s">
        <v>754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376"/>
      <c r="P670" s="28">
        <v>0</v>
      </c>
      <c r="Q670" s="376"/>
      <c r="R670" s="28">
        <v>0</v>
      </c>
      <c r="S670" s="376"/>
      <c r="T670" s="27">
        <v>0</v>
      </c>
      <c r="U670" s="27">
        <v>0</v>
      </c>
      <c r="V670" s="27">
        <v>0</v>
      </c>
      <c r="W670" s="27">
        <v>0</v>
      </c>
      <c r="X670" s="27">
        <v>0</v>
      </c>
    </row>
    <row r="671" spans="2:24" ht="15.6">
      <c r="B671" t="str">
        <f t="shared" si="11"/>
        <v>HA110Small Appliance</v>
      </c>
      <c r="C671" t="str">
        <f>VLOOKUP(F671,'Sls Rep Matrix'!I$7:N$428,6,FALSE)</f>
        <v>Inside Sales</v>
      </c>
      <c r="E671" s="11" t="s">
        <v>542</v>
      </c>
      <c r="F671" s="11" t="s">
        <v>761</v>
      </c>
      <c r="G671" s="11" t="s">
        <v>762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376"/>
      <c r="P671" s="28">
        <v>0</v>
      </c>
      <c r="Q671" s="376"/>
      <c r="R671" s="28">
        <v>0</v>
      </c>
      <c r="S671" s="376"/>
      <c r="T671" s="27">
        <v>0</v>
      </c>
      <c r="U671" s="27">
        <v>0</v>
      </c>
      <c r="V671" s="27">
        <v>0</v>
      </c>
      <c r="W671" s="27">
        <v>0</v>
      </c>
      <c r="X671" s="27">
        <v>0</v>
      </c>
    </row>
    <row r="672" spans="2:24" ht="15.6">
      <c r="B672" t="str">
        <f t="shared" si="11"/>
        <v>BE125Small Appliance</v>
      </c>
      <c r="C672" t="str">
        <f>VLOOKUP(F672,'Sls Rep Matrix'!I$7:N$428,6,FALSE)</f>
        <v>National</v>
      </c>
      <c r="E672" s="11" t="s">
        <v>542</v>
      </c>
      <c r="F672" s="11" t="s">
        <v>554</v>
      </c>
      <c r="G672" s="11" t="s">
        <v>555</v>
      </c>
      <c r="H672" s="28">
        <v>4858.8</v>
      </c>
      <c r="I672" s="28">
        <v>0</v>
      </c>
      <c r="J672" s="28">
        <v>0</v>
      </c>
      <c r="K672" s="28">
        <v>0</v>
      </c>
      <c r="L672" s="28">
        <v>1124.82</v>
      </c>
      <c r="M672" s="28">
        <v>-151.94999999999999</v>
      </c>
      <c r="N672" s="28">
        <v>6000</v>
      </c>
      <c r="O672" s="376">
        <v>-2.5325E-2</v>
      </c>
      <c r="P672" s="28">
        <v>972.87</v>
      </c>
      <c r="Q672" s="376">
        <v>0.16214500000000001</v>
      </c>
      <c r="R672" s="28">
        <v>972.87</v>
      </c>
      <c r="S672" s="376">
        <v>0.16214500000000001</v>
      </c>
      <c r="T672" s="27">
        <v>0</v>
      </c>
      <c r="U672" s="27">
        <v>0</v>
      </c>
      <c r="V672" s="27">
        <v>0</v>
      </c>
      <c r="W672" s="27">
        <v>0</v>
      </c>
      <c r="X672" s="27">
        <v>0</v>
      </c>
    </row>
    <row r="673" spans="2:24" ht="15.6">
      <c r="B673" t="str">
        <f t="shared" si="11"/>
        <v>PE265Small Appliance</v>
      </c>
      <c r="C673" t="str">
        <f>VLOOKUP(F673,'Sls Rep Matrix'!I$7:N$428,6,FALSE)</f>
        <v>Inside Sales</v>
      </c>
      <c r="E673" s="11" t="s">
        <v>542</v>
      </c>
      <c r="F673" s="11" t="s">
        <v>682</v>
      </c>
      <c r="G673" s="11" t="s">
        <v>683</v>
      </c>
      <c r="H673" s="28">
        <v>691.47</v>
      </c>
      <c r="I673" s="28">
        <v>665</v>
      </c>
      <c r="J673" s="28">
        <v>0</v>
      </c>
      <c r="K673" s="28">
        <v>697.5</v>
      </c>
      <c r="L673" s="28">
        <v>831.12</v>
      </c>
      <c r="M673" s="28">
        <v>493.83</v>
      </c>
      <c r="N673" s="28">
        <v>7000</v>
      </c>
      <c r="O673" s="376">
        <v>7.0547142857000006E-2</v>
      </c>
      <c r="P673" s="28">
        <v>2022.45</v>
      </c>
      <c r="Q673" s="376">
        <v>0.28892142857100001</v>
      </c>
      <c r="R673" s="28">
        <v>2687.45</v>
      </c>
      <c r="S673" s="376">
        <v>0.38392142857099998</v>
      </c>
      <c r="T673" s="27">
        <v>0</v>
      </c>
      <c r="U673" s="27">
        <v>66.5</v>
      </c>
      <c r="V673" s="27">
        <v>0</v>
      </c>
      <c r="W673" s="27">
        <v>0</v>
      </c>
      <c r="X673" s="27">
        <v>0</v>
      </c>
    </row>
    <row r="674" spans="2:24" ht="15.6">
      <c r="B674" t="str">
        <f t="shared" si="11"/>
        <v>CA080Small Appliance</v>
      </c>
      <c r="C674" t="str">
        <f>VLOOKUP(F674,'Sls Rep Matrix'!I$7:N$428,6,FALSE)</f>
        <v>Inside Sales</v>
      </c>
      <c r="E674" s="11" t="s">
        <v>542</v>
      </c>
      <c r="F674" s="11" t="s">
        <v>817</v>
      </c>
      <c r="G674" s="11" t="s">
        <v>818</v>
      </c>
      <c r="H674" s="28">
        <v>0</v>
      </c>
      <c r="I674" s="28">
        <v>0</v>
      </c>
      <c r="J674" s="28">
        <v>0</v>
      </c>
      <c r="K674" s="28">
        <v>276</v>
      </c>
      <c r="L674" s="28">
        <v>0</v>
      </c>
      <c r="M674" s="28">
        <v>194</v>
      </c>
      <c r="N674" s="28">
        <v>2000</v>
      </c>
      <c r="O674" s="376">
        <v>9.7000000000000003E-2</v>
      </c>
      <c r="P674" s="28">
        <v>470</v>
      </c>
      <c r="Q674" s="376">
        <v>0.23499999999999999</v>
      </c>
      <c r="R674" s="28">
        <v>470</v>
      </c>
      <c r="S674" s="376">
        <v>0.23499999999999999</v>
      </c>
      <c r="T674" s="27">
        <v>0</v>
      </c>
      <c r="U674" s="27">
        <v>0</v>
      </c>
      <c r="V674" s="27">
        <v>0</v>
      </c>
      <c r="W674" s="27">
        <v>0</v>
      </c>
      <c r="X674" s="27">
        <v>0</v>
      </c>
    </row>
    <row r="675" spans="2:24" ht="15.6">
      <c r="B675" t="str">
        <f t="shared" si="11"/>
        <v>ZA116Small Appliance</v>
      </c>
      <c r="C675" t="str">
        <f>VLOOKUP(F675,'Sls Rep Matrix'!I$7:N$428,6,FALSE)</f>
        <v>Inside Sales</v>
      </c>
      <c r="E675" s="11" t="s">
        <v>542</v>
      </c>
      <c r="F675" s="11" t="s">
        <v>618</v>
      </c>
      <c r="G675" s="11" t="s">
        <v>619</v>
      </c>
      <c r="H675" s="28">
        <v>188.34</v>
      </c>
      <c r="I675" s="28">
        <v>0</v>
      </c>
      <c r="J675" s="28">
        <v>0</v>
      </c>
      <c r="K675" s="28">
        <v>1032</v>
      </c>
      <c r="L675" s="28">
        <v>0</v>
      </c>
      <c r="M675" s="28">
        <v>0</v>
      </c>
      <c r="N675" s="28">
        <v>0</v>
      </c>
      <c r="O675" s="376"/>
      <c r="P675" s="28">
        <v>1032</v>
      </c>
      <c r="Q675" s="376"/>
      <c r="R675" s="28">
        <v>1032</v>
      </c>
      <c r="S675" s="376"/>
      <c r="T675" s="27">
        <v>0</v>
      </c>
      <c r="U675" s="27">
        <v>0</v>
      </c>
      <c r="V675" s="27">
        <v>0</v>
      </c>
      <c r="W675" s="27">
        <v>0</v>
      </c>
      <c r="X675" s="27">
        <v>0</v>
      </c>
    </row>
    <row r="676" spans="2:24" ht="15.6">
      <c r="B676" t="str">
        <f t="shared" si="11"/>
        <v>AB045Small Appliance</v>
      </c>
      <c r="C676" t="str">
        <f>VLOOKUP(F676,'Sls Rep Matrix'!I$7:N$428,6,FALSE)</f>
        <v>Regional</v>
      </c>
      <c r="E676" s="11" t="s">
        <v>542</v>
      </c>
      <c r="F676" s="11" t="s">
        <v>549</v>
      </c>
      <c r="G676" s="11" t="s">
        <v>862</v>
      </c>
      <c r="H676" s="28">
        <v>545.94000000000005</v>
      </c>
      <c r="I676" s="28">
        <v>0</v>
      </c>
      <c r="J676" s="28">
        <v>0</v>
      </c>
      <c r="K676" s="28">
        <v>837</v>
      </c>
      <c r="L676" s="28">
        <v>0</v>
      </c>
      <c r="M676" s="28">
        <v>-97</v>
      </c>
      <c r="N676" s="28">
        <v>3000</v>
      </c>
      <c r="O676" s="376">
        <v>-3.2333333333000001E-2</v>
      </c>
      <c r="P676" s="28">
        <v>740</v>
      </c>
      <c r="Q676" s="376">
        <v>0.24666666666600001</v>
      </c>
      <c r="R676" s="28">
        <v>740</v>
      </c>
      <c r="S676" s="376">
        <v>0.24666666666600001</v>
      </c>
      <c r="T676" s="27">
        <v>0</v>
      </c>
      <c r="U676" s="27">
        <v>0</v>
      </c>
      <c r="V676" s="27">
        <v>0</v>
      </c>
      <c r="W676" s="27">
        <v>0</v>
      </c>
      <c r="X676" s="27">
        <v>0</v>
      </c>
    </row>
    <row r="677" spans="2:24" ht="15.6">
      <c r="B677" t="str">
        <f t="shared" si="11"/>
        <v>AK050Small Appliance</v>
      </c>
      <c r="C677" t="str">
        <f>VLOOKUP(F677,'Sls Rep Matrix'!I$7:N$428,6,FALSE)</f>
        <v>Regional</v>
      </c>
      <c r="E677" s="11" t="s">
        <v>542</v>
      </c>
      <c r="F677" s="11" t="s">
        <v>851</v>
      </c>
      <c r="G677" s="11" t="s">
        <v>852</v>
      </c>
      <c r="H677" s="28">
        <v>0</v>
      </c>
      <c r="I677" s="28">
        <v>0</v>
      </c>
      <c r="J677" s="28">
        <v>0</v>
      </c>
      <c r="K677" s="28">
        <v>0</v>
      </c>
      <c r="L677" s="28">
        <v>0</v>
      </c>
      <c r="M677" s="28">
        <v>0</v>
      </c>
      <c r="N677" s="28">
        <v>5000</v>
      </c>
      <c r="O677" s="376">
        <v>0</v>
      </c>
      <c r="P677" s="28">
        <v>0</v>
      </c>
      <c r="Q677" s="376">
        <v>0</v>
      </c>
      <c r="R677" s="28">
        <v>0</v>
      </c>
      <c r="S677" s="376">
        <v>0</v>
      </c>
      <c r="T677" s="27">
        <v>0</v>
      </c>
      <c r="U677" s="27">
        <v>0</v>
      </c>
      <c r="V677" s="27">
        <v>0</v>
      </c>
      <c r="W677" s="27">
        <v>0</v>
      </c>
      <c r="X677" s="27">
        <v>0</v>
      </c>
    </row>
    <row r="678" spans="2:24" ht="15.6">
      <c r="B678" t="str">
        <f t="shared" si="11"/>
        <v>TE165Small Appliance</v>
      </c>
      <c r="C678" t="str">
        <f>VLOOKUP(F678,'Sls Rep Matrix'!I$7:N$428,6,FALSE)</f>
        <v>National</v>
      </c>
      <c r="E678" s="11" t="s">
        <v>542</v>
      </c>
      <c r="F678" s="11" t="s">
        <v>581</v>
      </c>
      <c r="G678" s="11" t="s">
        <v>641</v>
      </c>
      <c r="H678" s="28">
        <v>0</v>
      </c>
      <c r="I678" s="28">
        <v>0</v>
      </c>
      <c r="J678" s="28">
        <v>0</v>
      </c>
      <c r="K678" s="28">
        <v>0</v>
      </c>
      <c r="L678" s="28">
        <v>1819.8</v>
      </c>
      <c r="M678" s="28">
        <v>0</v>
      </c>
      <c r="N678" s="28">
        <v>9000</v>
      </c>
      <c r="O678" s="376">
        <v>0</v>
      </c>
      <c r="P678" s="28">
        <v>1819.8</v>
      </c>
      <c r="Q678" s="376">
        <v>0.20219999999999999</v>
      </c>
      <c r="R678" s="28">
        <v>1819.8</v>
      </c>
      <c r="S678" s="376">
        <v>0.20219999999999999</v>
      </c>
      <c r="T678" s="27">
        <v>0</v>
      </c>
      <c r="U678" s="27">
        <v>1596</v>
      </c>
      <c r="V678" s="27">
        <v>0</v>
      </c>
      <c r="W678" s="27">
        <v>0</v>
      </c>
      <c r="X678" s="27">
        <v>0</v>
      </c>
    </row>
    <row r="679" spans="2:24" ht="15.6">
      <c r="B679" t="str">
        <f t="shared" si="11"/>
        <v>DH030Small Appliance</v>
      </c>
      <c r="C679" t="str">
        <f>VLOOKUP(F679,'Sls Rep Matrix'!I$7:N$428,6,FALSE)</f>
        <v>Inside Sales</v>
      </c>
      <c r="E679" s="11" t="s">
        <v>542</v>
      </c>
      <c r="F679" s="11" t="s">
        <v>560</v>
      </c>
      <c r="G679" s="11" t="s">
        <v>795</v>
      </c>
      <c r="H679" s="28">
        <v>6919.04</v>
      </c>
      <c r="I679" s="28">
        <v>1064</v>
      </c>
      <c r="J679" s="28">
        <v>0</v>
      </c>
      <c r="K679" s="28">
        <v>339.04</v>
      </c>
      <c r="L679" s="28">
        <v>1158.48</v>
      </c>
      <c r="M679" s="28">
        <v>12359.93</v>
      </c>
      <c r="N679" s="28">
        <v>14000</v>
      </c>
      <c r="O679" s="376">
        <v>0.88285214285699998</v>
      </c>
      <c r="P679" s="28">
        <v>13857.45</v>
      </c>
      <c r="Q679" s="376">
        <v>0.98981785714199999</v>
      </c>
      <c r="R679" s="28">
        <v>14921.45</v>
      </c>
      <c r="S679" s="376">
        <v>1.0658178571420001</v>
      </c>
      <c r="T679" s="27">
        <v>0</v>
      </c>
      <c r="U679" s="27">
        <v>798</v>
      </c>
      <c r="V679" s="27">
        <v>0</v>
      </c>
      <c r="W679" s="27">
        <v>0</v>
      </c>
      <c r="X679" s="27">
        <v>0</v>
      </c>
    </row>
    <row r="680" spans="2:24" ht="15.6">
      <c r="B680" t="str">
        <f t="shared" si="11"/>
        <v>AD230Small Appliance</v>
      </c>
      <c r="C680" t="str">
        <f>VLOOKUP(F680,'Sls Rep Matrix'!I$7:N$428,6,FALSE)</f>
        <v>Regional</v>
      </c>
      <c r="E680" s="11" t="s">
        <v>542</v>
      </c>
      <c r="F680" s="11" t="s">
        <v>550</v>
      </c>
      <c r="G680" s="11" t="s">
        <v>855</v>
      </c>
      <c r="H680" s="28">
        <v>3441.15</v>
      </c>
      <c r="I680" s="28">
        <v>0</v>
      </c>
      <c r="J680" s="28">
        <v>0</v>
      </c>
      <c r="K680" s="28">
        <v>1886.4</v>
      </c>
      <c r="L680" s="28">
        <v>4365</v>
      </c>
      <c r="M680" s="28">
        <v>13640.8</v>
      </c>
      <c r="N680" s="28">
        <v>18000</v>
      </c>
      <c r="O680" s="376">
        <v>0.75782222222200002</v>
      </c>
      <c r="P680" s="28">
        <v>19892.2</v>
      </c>
      <c r="Q680" s="376">
        <v>1.1051222222220001</v>
      </c>
      <c r="R680" s="28">
        <v>19892.2</v>
      </c>
      <c r="S680" s="376">
        <v>1.1051222222220001</v>
      </c>
      <c r="T680" s="27">
        <v>0</v>
      </c>
      <c r="U680" s="27">
        <v>0</v>
      </c>
      <c r="V680" s="27">
        <v>0</v>
      </c>
      <c r="W680" s="27">
        <v>0</v>
      </c>
      <c r="X680" s="27">
        <v>0</v>
      </c>
    </row>
    <row r="681" spans="2:24" ht="15.6">
      <c r="B681" t="str">
        <f t="shared" si="11"/>
        <v>TA001Small Appliance</v>
      </c>
      <c r="C681" t="str">
        <f>VLOOKUP(F681,'Sls Rep Matrix'!I$7:N$428,6,FALSE)</f>
        <v>National</v>
      </c>
      <c r="E681" s="11" t="s">
        <v>542</v>
      </c>
      <c r="F681" s="11" t="s">
        <v>580</v>
      </c>
      <c r="G681" s="11" t="s">
        <v>642</v>
      </c>
      <c r="H681" s="28">
        <v>0</v>
      </c>
      <c r="I681" s="28">
        <v>0</v>
      </c>
      <c r="J681" s="28">
        <v>0</v>
      </c>
      <c r="K681" s="28">
        <v>253.5</v>
      </c>
      <c r="L681" s="28">
        <v>323.39999999999998</v>
      </c>
      <c r="M681" s="28">
        <v>445.8</v>
      </c>
      <c r="N681" s="28">
        <v>0</v>
      </c>
      <c r="O681" s="376"/>
      <c r="P681" s="28">
        <v>1022.7</v>
      </c>
      <c r="Q681" s="376"/>
      <c r="R681" s="28">
        <v>1022.7</v>
      </c>
      <c r="S681" s="376"/>
      <c r="T681" s="27">
        <v>0</v>
      </c>
      <c r="U681" s="27">
        <v>0</v>
      </c>
      <c r="V681" s="27">
        <v>0</v>
      </c>
      <c r="W681" s="27">
        <v>0</v>
      </c>
      <c r="X681" s="27">
        <v>0</v>
      </c>
    </row>
    <row r="682" spans="2:24" ht="15.6">
      <c r="B682" t="str">
        <f t="shared" si="11"/>
        <v>OV030Small Appliance</v>
      </c>
      <c r="C682" t="str">
        <f>VLOOKUP(F682,'Sls Rep Matrix'!I$7:N$428,6,FALSE)</f>
        <v>Inside Sales</v>
      </c>
      <c r="E682" s="11" t="s">
        <v>542</v>
      </c>
      <c r="F682" s="11" t="s">
        <v>687</v>
      </c>
      <c r="G682" s="11" t="s">
        <v>688</v>
      </c>
      <c r="H682" s="28">
        <v>3604.86</v>
      </c>
      <c r="I682" s="28">
        <v>0</v>
      </c>
      <c r="J682" s="28">
        <v>0</v>
      </c>
      <c r="K682" s="28">
        <v>837</v>
      </c>
      <c r="L682" s="28">
        <v>0</v>
      </c>
      <c r="M682" s="28">
        <v>502.2</v>
      </c>
      <c r="N682" s="28">
        <v>3000</v>
      </c>
      <c r="O682" s="376">
        <v>0.16739999999999999</v>
      </c>
      <c r="P682" s="28">
        <v>1339.2</v>
      </c>
      <c r="Q682" s="376">
        <v>0.44640000000000002</v>
      </c>
      <c r="R682" s="28">
        <v>1339.2</v>
      </c>
      <c r="S682" s="376">
        <v>0.44640000000000002</v>
      </c>
      <c r="T682" s="27">
        <v>0</v>
      </c>
      <c r="U682" s="27">
        <v>0</v>
      </c>
      <c r="V682" s="27">
        <v>0</v>
      </c>
      <c r="W682" s="27">
        <v>0</v>
      </c>
      <c r="X682" s="27">
        <v>0</v>
      </c>
    </row>
    <row r="683" spans="2:24" ht="15.6">
      <c r="B683" t="str">
        <f t="shared" si="11"/>
        <v>FA575Technics Home Audio</v>
      </c>
      <c r="C683" t="str">
        <f>VLOOKUP(F683,'Sls Rep Matrix'!I$7:N$428,6,FALSE)</f>
        <v>Regional</v>
      </c>
      <c r="E683" s="11" t="s">
        <v>541</v>
      </c>
      <c r="F683" s="11" t="s">
        <v>904</v>
      </c>
      <c r="G683" s="11" t="s">
        <v>905</v>
      </c>
      <c r="H683" s="28">
        <v>0</v>
      </c>
      <c r="I683" s="28">
        <v>0</v>
      </c>
      <c r="J683" s="28">
        <v>0</v>
      </c>
      <c r="K683" s="28">
        <v>0</v>
      </c>
      <c r="L683" s="28">
        <v>612</v>
      </c>
      <c r="M683" s="28">
        <v>2200</v>
      </c>
      <c r="N683" s="28">
        <v>1000</v>
      </c>
      <c r="O683" s="376">
        <v>2.2000000000000002</v>
      </c>
      <c r="P683" s="28">
        <v>2812</v>
      </c>
      <c r="Q683" s="376">
        <v>2.8119999999999998</v>
      </c>
      <c r="R683" s="28">
        <v>2812</v>
      </c>
      <c r="S683" s="376">
        <v>2.8119999999999998</v>
      </c>
      <c r="T683" s="27">
        <v>0</v>
      </c>
      <c r="U683" s="27">
        <v>0</v>
      </c>
      <c r="V683" s="27">
        <v>0</v>
      </c>
      <c r="W683" s="27">
        <v>0</v>
      </c>
      <c r="X683" s="27">
        <v>0</v>
      </c>
    </row>
    <row r="684" spans="2:24" ht="15.6">
      <c r="B684" t="str">
        <f t="shared" si="11"/>
        <v>IN048Technics Home Audio</v>
      </c>
      <c r="C684" t="str">
        <f>VLOOKUP(F684,'Sls Rep Matrix'!I$7:N$428,6,FALSE)</f>
        <v>Regional</v>
      </c>
      <c r="E684" s="11" t="s">
        <v>541</v>
      </c>
      <c r="F684" s="11" t="s">
        <v>892</v>
      </c>
      <c r="G684" s="11" t="s">
        <v>893</v>
      </c>
      <c r="H684" s="28">
        <v>0</v>
      </c>
      <c r="I684" s="28">
        <v>0</v>
      </c>
      <c r="J684" s="28">
        <v>0</v>
      </c>
      <c r="K684" s="28">
        <v>0</v>
      </c>
      <c r="L684" s="28">
        <v>0</v>
      </c>
      <c r="M684" s="28">
        <v>0</v>
      </c>
      <c r="N684" s="28">
        <v>0</v>
      </c>
      <c r="O684" s="376"/>
      <c r="P684" s="28">
        <v>0</v>
      </c>
      <c r="Q684" s="376"/>
      <c r="R684" s="28">
        <v>0</v>
      </c>
      <c r="S684" s="376"/>
      <c r="T684" s="27">
        <v>0</v>
      </c>
      <c r="U684" s="27">
        <v>0</v>
      </c>
      <c r="V684" s="27">
        <v>0</v>
      </c>
      <c r="W684" s="27">
        <v>0</v>
      </c>
      <c r="X684" s="27">
        <v>0</v>
      </c>
    </row>
    <row r="685" spans="2:24" ht="15.6">
      <c r="B685" t="str">
        <f t="shared" si="11"/>
        <v>AL057Technics Home Audio</v>
      </c>
      <c r="C685" t="str">
        <f>VLOOKUP(F685,'Sls Rep Matrix'!I$7:N$428,6,FALSE)</f>
        <v>Regional</v>
      </c>
      <c r="E685" s="11" t="s">
        <v>541</v>
      </c>
      <c r="F685" s="11" t="s">
        <v>1175</v>
      </c>
      <c r="G685" s="11" t="s">
        <v>1176</v>
      </c>
      <c r="H685" s="28">
        <v>25300</v>
      </c>
      <c r="I685" s="28">
        <v>0</v>
      </c>
      <c r="J685" s="28">
        <v>0</v>
      </c>
      <c r="K685" s="28">
        <v>0</v>
      </c>
      <c r="L685" s="28">
        <v>0</v>
      </c>
      <c r="M685" s="28">
        <v>0</v>
      </c>
      <c r="N685" s="28">
        <v>1000</v>
      </c>
      <c r="O685" s="376">
        <v>0</v>
      </c>
      <c r="P685" s="28">
        <v>0</v>
      </c>
      <c r="Q685" s="376">
        <v>0</v>
      </c>
      <c r="R685" s="28">
        <v>0</v>
      </c>
      <c r="S685" s="376">
        <v>0</v>
      </c>
      <c r="T685" s="27">
        <v>0</v>
      </c>
      <c r="U685" s="27">
        <v>0</v>
      </c>
      <c r="V685" s="27">
        <v>0</v>
      </c>
      <c r="W685" s="27">
        <v>0</v>
      </c>
      <c r="X685" s="27">
        <v>0</v>
      </c>
    </row>
    <row r="686" spans="2:24" ht="15.6">
      <c r="B686" t="str">
        <f t="shared" si="11"/>
        <v>SU132Technics Home Audio</v>
      </c>
      <c r="C686" t="str">
        <f>VLOOKUP(F686,'Sls Rep Matrix'!I$7:N$428,6,FALSE)</f>
        <v>Regional</v>
      </c>
      <c r="E686" s="11" t="s">
        <v>541</v>
      </c>
      <c r="F686" s="11" t="s">
        <v>888</v>
      </c>
      <c r="G686" s="11" t="s">
        <v>889</v>
      </c>
      <c r="H686" s="28">
        <v>30800</v>
      </c>
      <c r="I686" s="28">
        <v>0</v>
      </c>
      <c r="J686" s="28">
        <v>0</v>
      </c>
      <c r="K686" s="28">
        <v>0</v>
      </c>
      <c r="L686" s="28">
        <v>9900</v>
      </c>
      <c r="M686" s="28">
        <v>2772</v>
      </c>
      <c r="N686" s="28">
        <v>2000</v>
      </c>
      <c r="O686" s="376">
        <v>1.3859999999999999</v>
      </c>
      <c r="P686" s="28">
        <v>12672</v>
      </c>
      <c r="Q686" s="376">
        <v>6.3360000000000003</v>
      </c>
      <c r="R686" s="28">
        <v>12672</v>
      </c>
      <c r="S686" s="376">
        <v>6.3360000000000003</v>
      </c>
      <c r="T686" s="27">
        <v>0</v>
      </c>
      <c r="U686" s="27">
        <v>0</v>
      </c>
      <c r="V686" s="27">
        <v>0</v>
      </c>
      <c r="W686" s="27">
        <v>0</v>
      </c>
      <c r="X686" s="27">
        <v>0</v>
      </c>
    </row>
    <row r="687" spans="2:24" ht="15.6">
      <c r="B687" t="str">
        <f t="shared" si="11"/>
        <v>BH085Technics Home Audio</v>
      </c>
      <c r="C687" t="str">
        <f>VLOOKUP(F687,'Sls Rep Matrix'!I$7:N$428,6,FALSE)</f>
        <v>Photo Specialty</v>
      </c>
      <c r="E687" s="11" t="s">
        <v>541</v>
      </c>
      <c r="F687" s="11" t="s">
        <v>556</v>
      </c>
      <c r="G687" s="11" t="s">
        <v>835</v>
      </c>
      <c r="H687" s="28">
        <v>1200</v>
      </c>
      <c r="I687" s="28">
        <v>0</v>
      </c>
      <c r="J687" s="28">
        <v>0</v>
      </c>
      <c r="K687" s="28">
        <v>0</v>
      </c>
      <c r="L687" s="28">
        <v>0</v>
      </c>
      <c r="M687" s="28">
        <v>0</v>
      </c>
      <c r="N687" s="28">
        <v>0</v>
      </c>
      <c r="O687" s="376"/>
      <c r="P687" s="28">
        <v>0</v>
      </c>
      <c r="Q687" s="376"/>
      <c r="R687" s="28">
        <v>0</v>
      </c>
      <c r="S687" s="376"/>
      <c r="T687" s="27">
        <v>0</v>
      </c>
      <c r="U687" s="27">
        <v>0</v>
      </c>
      <c r="V687" s="27">
        <v>0</v>
      </c>
      <c r="W687" s="27">
        <v>0</v>
      </c>
      <c r="X687" s="27">
        <v>0</v>
      </c>
    </row>
    <row r="688" spans="2:24" ht="15.6">
      <c r="B688" t="str">
        <f t="shared" si="11"/>
        <v>GL323Technics Home Audio</v>
      </c>
      <c r="C688" t="str">
        <f>VLOOKUP(F688,'Sls Rep Matrix'!I$7:N$428,6,FALSE)</f>
        <v>Regional</v>
      </c>
      <c r="E688" s="11" t="s">
        <v>541</v>
      </c>
      <c r="F688" s="11" t="s">
        <v>900</v>
      </c>
      <c r="G688" s="11" t="s">
        <v>901</v>
      </c>
      <c r="H688" s="28">
        <v>0</v>
      </c>
      <c r="I688" s="28">
        <v>0</v>
      </c>
      <c r="J688" s="28">
        <v>0</v>
      </c>
      <c r="K688" s="28">
        <v>0</v>
      </c>
      <c r="L688" s="28">
        <v>359.99</v>
      </c>
      <c r="M688" s="28">
        <v>0</v>
      </c>
      <c r="N688" s="28">
        <v>2000</v>
      </c>
      <c r="O688" s="376">
        <v>0</v>
      </c>
      <c r="P688" s="28">
        <v>359.99</v>
      </c>
      <c r="Q688" s="376">
        <v>0.17999499999999999</v>
      </c>
      <c r="R688" s="28">
        <v>359.99</v>
      </c>
      <c r="S688" s="376">
        <v>0.17999499999999999</v>
      </c>
      <c r="T688" s="27">
        <v>0</v>
      </c>
      <c r="U688" s="27">
        <v>0</v>
      </c>
      <c r="V688" s="27">
        <v>0</v>
      </c>
      <c r="W688" s="27">
        <v>0</v>
      </c>
      <c r="X688" s="27">
        <v>0</v>
      </c>
    </row>
    <row r="689" spans="2:24" ht="15.6">
      <c r="B689" t="str">
        <f t="shared" si="11"/>
        <v>OM118Technics Home Audio</v>
      </c>
      <c r="C689" t="str">
        <f>VLOOKUP(F689,'Sls Rep Matrix'!I$7:N$428,6,FALSE)</f>
        <v>Regional</v>
      </c>
      <c r="E689" s="11" t="s">
        <v>541</v>
      </c>
      <c r="F689" s="11" t="s">
        <v>2355</v>
      </c>
      <c r="G689" s="11" t="s">
        <v>2356</v>
      </c>
      <c r="H689" s="28">
        <v>44995</v>
      </c>
      <c r="I689" s="28">
        <v>0</v>
      </c>
      <c r="J689" s="28">
        <v>0</v>
      </c>
      <c r="K689" s="28">
        <v>0</v>
      </c>
      <c r="L689" s="28">
        <v>0</v>
      </c>
      <c r="M689" s="28">
        <v>0</v>
      </c>
      <c r="N689" s="28">
        <v>0</v>
      </c>
      <c r="O689" s="376"/>
      <c r="P689" s="28">
        <v>0</v>
      </c>
      <c r="Q689" s="376"/>
      <c r="R689" s="28">
        <v>0</v>
      </c>
      <c r="S689" s="376"/>
      <c r="T689" s="27">
        <v>0</v>
      </c>
      <c r="U689" s="27">
        <v>0</v>
      </c>
      <c r="V689" s="27">
        <v>0</v>
      </c>
      <c r="W689" s="27">
        <v>0</v>
      </c>
      <c r="X689" s="27">
        <v>0</v>
      </c>
    </row>
    <row r="690" spans="2:24" ht="15.6">
      <c r="B690" t="str">
        <f t="shared" si="11"/>
        <v>HI598Technics Home Audio</v>
      </c>
      <c r="C690" t="str">
        <f>VLOOKUP(F690,'Sls Rep Matrix'!I$7:N$428,6,FALSE)</f>
        <v>Regional</v>
      </c>
      <c r="E690" s="11" t="s">
        <v>541</v>
      </c>
      <c r="F690" s="11" t="s">
        <v>1091</v>
      </c>
      <c r="G690" s="11" t="s">
        <v>1092</v>
      </c>
      <c r="H690" s="28">
        <v>0</v>
      </c>
      <c r="I690" s="28">
        <v>0</v>
      </c>
      <c r="J690" s="28">
        <v>0</v>
      </c>
      <c r="K690" s="28">
        <v>0</v>
      </c>
      <c r="L690" s="28">
        <v>0</v>
      </c>
      <c r="M690" s="28">
        <v>2860</v>
      </c>
      <c r="N690" s="28">
        <v>2000</v>
      </c>
      <c r="O690" s="376">
        <v>1.43</v>
      </c>
      <c r="P690" s="28">
        <v>2860</v>
      </c>
      <c r="Q690" s="376">
        <v>1.43</v>
      </c>
      <c r="R690" s="28">
        <v>2860</v>
      </c>
      <c r="S690" s="376">
        <v>1.43</v>
      </c>
      <c r="T690" s="27">
        <v>0</v>
      </c>
      <c r="U690" s="27">
        <v>0</v>
      </c>
      <c r="V690" s="27">
        <v>0</v>
      </c>
      <c r="W690" s="27">
        <v>0</v>
      </c>
      <c r="X690" s="27">
        <v>0</v>
      </c>
    </row>
    <row r="691" spans="2:24" ht="15.6">
      <c r="B691" t="str">
        <f t="shared" si="11"/>
        <v>AU961Technics Home Audio</v>
      </c>
      <c r="C691" t="str">
        <f>VLOOKUP(F691,'Sls Rep Matrix'!I$7:N$428,6,FALSE)</f>
        <v>Regional</v>
      </c>
      <c r="E691" s="11" t="s">
        <v>541</v>
      </c>
      <c r="F691" s="11" t="s">
        <v>1179</v>
      </c>
      <c r="G691" s="11" t="s">
        <v>1180</v>
      </c>
      <c r="H691" s="28">
        <v>612</v>
      </c>
      <c r="I691" s="28">
        <v>0</v>
      </c>
      <c r="J691" s="28">
        <v>0</v>
      </c>
      <c r="K691" s="28">
        <v>0</v>
      </c>
      <c r="L691" s="28">
        <v>0</v>
      </c>
      <c r="M691" s="28">
        <v>2200</v>
      </c>
      <c r="N691" s="28">
        <v>1000</v>
      </c>
      <c r="O691" s="376">
        <v>2.2000000000000002</v>
      </c>
      <c r="P691" s="28">
        <v>2200</v>
      </c>
      <c r="Q691" s="376">
        <v>2.2000000000000002</v>
      </c>
      <c r="R691" s="28">
        <v>2200</v>
      </c>
      <c r="S691" s="376">
        <v>2.2000000000000002</v>
      </c>
      <c r="T691" s="27">
        <v>0</v>
      </c>
      <c r="U691" s="29">
        <v>0</v>
      </c>
      <c r="V691" s="27">
        <v>0</v>
      </c>
      <c r="W691" s="27">
        <v>0</v>
      </c>
      <c r="X691" s="27">
        <v>0</v>
      </c>
    </row>
    <row r="692" spans="2:24" ht="15.6">
      <c r="B692" t="str">
        <f t="shared" si="11"/>
        <v>BL206Technics Home Audio</v>
      </c>
      <c r="C692" t="str">
        <f>VLOOKUP(F692,'Sls Rep Matrix'!I$7:N$428,6,FALSE)</f>
        <v>Regional</v>
      </c>
      <c r="E692" s="11" t="s">
        <v>541</v>
      </c>
      <c r="F692" s="11" t="s">
        <v>1258</v>
      </c>
      <c r="G692" s="11" t="s">
        <v>1259</v>
      </c>
      <c r="H692" s="28">
        <v>0</v>
      </c>
      <c r="I692" s="28">
        <v>0</v>
      </c>
      <c r="J692" s="28">
        <v>0</v>
      </c>
      <c r="K692" s="28">
        <v>0</v>
      </c>
      <c r="L692" s="28">
        <v>0</v>
      </c>
      <c r="M692" s="28">
        <v>0</v>
      </c>
      <c r="N692" s="28">
        <v>0</v>
      </c>
      <c r="O692" s="376"/>
      <c r="P692" s="28">
        <v>0</v>
      </c>
      <c r="Q692" s="376"/>
      <c r="R692" s="28">
        <v>0</v>
      </c>
      <c r="S692" s="376"/>
      <c r="T692" s="27">
        <v>0</v>
      </c>
      <c r="U692" s="27">
        <v>0</v>
      </c>
      <c r="V692" s="27">
        <v>0</v>
      </c>
      <c r="W692" s="27">
        <v>0</v>
      </c>
      <c r="X692" s="27">
        <v>0</v>
      </c>
    </row>
    <row r="693" spans="2:24" ht="15.6">
      <c r="B693" t="str">
        <f t="shared" si="11"/>
        <v>GU075Technics Home Audio</v>
      </c>
      <c r="C693" t="str">
        <f>VLOOKUP(F693,'Sls Rep Matrix'!I$7:N$428,6,FALSE)</f>
        <v>Regional</v>
      </c>
      <c r="E693" s="11" t="s">
        <v>541</v>
      </c>
      <c r="F693" s="11" t="s">
        <v>1218</v>
      </c>
      <c r="G693" s="11" t="s">
        <v>1219</v>
      </c>
      <c r="H693" s="28">
        <v>0</v>
      </c>
      <c r="I693" s="28">
        <v>0</v>
      </c>
      <c r="J693" s="28">
        <v>0</v>
      </c>
      <c r="K693" s="28">
        <v>0</v>
      </c>
      <c r="L693" s="28">
        <v>20399.8</v>
      </c>
      <c r="M693" s="28">
        <v>0</v>
      </c>
      <c r="N693" s="28">
        <v>13000</v>
      </c>
      <c r="O693" s="376">
        <v>0</v>
      </c>
      <c r="P693" s="28">
        <v>20399.8</v>
      </c>
      <c r="Q693" s="376">
        <v>1.5692153846150001</v>
      </c>
      <c r="R693" s="28">
        <v>20399.8</v>
      </c>
      <c r="S693" s="376">
        <v>1.5692153846150001</v>
      </c>
      <c r="T693" s="27">
        <v>0</v>
      </c>
      <c r="U693" s="27">
        <v>0</v>
      </c>
      <c r="V693" s="27">
        <v>0</v>
      </c>
      <c r="W693" s="27">
        <v>0</v>
      </c>
      <c r="X693" s="27">
        <v>0</v>
      </c>
    </row>
    <row r="694" spans="2:24" ht="15.6">
      <c r="B694" t="str">
        <f t="shared" si="11"/>
        <v>HI126Technics Home Audio</v>
      </c>
      <c r="C694" t="str">
        <f>VLOOKUP(F694,'Sls Rep Matrix'!I$7:N$428,6,FALSE)</f>
        <v>Regional</v>
      </c>
      <c r="E694" s="11" t="s">
        <v>541</v>
      </c>
      <c r="F694" s="11" t="s">
        <v>896</v>
      </c>
      <c r="G694" s="11" t="s">
        <v>897</v>
      </c>
      <c r="H694" s="28">
        <v>166180</v>
      </c>
      <c r="I694" s="28">
        <v>0</v>
      </c>
      <c r="J694" s="28">
        <v>0</v>
      </c>
      <c r="K694" s="28">
        <v>0</v>
      </c>
      <c r="L694" s="28">
        <v>2040</v>
      </c>
      <c r="M694" s="28">
        <v>2800</v>
      </c>
      <c r="N694" s="28">
        <v>4000</v>
      </c>
      <c r="O694" s="376">
        <v>0.7</v>
      </c>
      <c r="P694" s="28">
        <v>4840</v>
      </c>
      <c r="Q694" s="376">
        <v>1.21</v>
      </c>
      <c r="R694" s="28">
        <v>4840</v>
      </c>
      <c r="S694" s="376">
        <v>1.21</v>
      </c>
      <c r="T694" s="27">
        <v>0</v>
      </c>
      <c r="U694" s="27">
        <v>0</v>
      </c>
      <c r="V694" s="27">
        <v>0</v>
      </c>
      <c r="W694" s="27">
        <v>0</v>
      </c>
      <c r="X694" s="27">
        <v>0</v>
      </c>
    </row>
    <row r="695" spans="2:24" ht="15.6">
      <c r="B695" t="str">
        <f t="shared" si="11"/>
        <v>AA427Technics Home Audio</v>
      </c>
      <c r="C695" t="str">
        <f>VLOOKUP(F695,'Sls Rep Matrix'!I$7:N$428,6,FALSE)</f>
        <v>Regional</v>
      </c>
      <c r="E695" s="11" t="s">
        <v>541</v>
      </c>
      <c r="F695" s="11" t="s">
        <v>875</v>
      </c>
      <c r="G695" s="11" t="s">
        <v>876</v>
      </c>
      <c r="H695" s="28">
        <v>19800</v>
      </c>
      <c r="I695" s="28">
        <v>0</v>
      </c>
      <c r="J695" s="28">
        <v>0</v>
      </c>
      <c r="K695" s="28">
        <v>0</v>
      </c>
      <c r="L695" s="28">
        <v>0</v>
      </c>
      <c r="M695" s="28">
        <v>2040</v>
      </c>
      <c r="N695" s="28">
        <v>0</v>
      </c>
      <c r="O695" s="376"/>
      <c r="P695" s="28">
        <v>2040</v>
      </c>
      <c r="Q695" s="376"/>
      <c r="R695" s="28">
        <v>2040</v>
      </c>
      <c r="S695" s="376"/>
      <c r="T695" s="27">
        <v>0</v>
      </c>
      <c r="U695" s="27">
        <v>0</v>
      </c>
      <c r="V695" s="27">
        <v>0</v>
      </c>
      <c r="W695" s="27">
        <v>0</v>
      </c>
      <c r="X695" s="27">
        <v>0</v>
      </c>
    </row>
    <row r="696" spans="2:24" ht="15.6">
      <c r="B696" t="str">
        <f t="shared" si="11"/>
        <v>AU960Technics Home Audio</v>
      </c>
      <c r="C696" t="str">
        <f>VLOOKUP(F696,'Sls Rep Matrix'!I$7:N$428,6,FALSE)</f>
        <v>Regional</v>
      </c>
      <c r="E696" s="11" t="s">
        <v>541</v>
      </c>
      <c r="F696" s="11" t="s">
        <v>972</v>
      </c>
      <c r="G696" s="11" t="s">
        <v>973</v>
      </c>
      <c r="H696" s="28">
        <v>0</v>
      </c>
      <c r="I696" s="28">
        <v>0</v>
      </c>
      <c r="J696" s="28">
        <v>0</v>
      </c>
      <c r="K696" s="28">
        <v>0</v>
      </c>
      <c r="L696" s="28">
        <v>0</v>
      </c>
      <c r="M696" s="28">
        <v>0</v>
      </c>
      <c r="N696" s="28">
        <v>0</v>
      </c>
      <c r="O696" s="376"/>
      <c r="P696" s="28">
        <v>0</v>
      </c>
      <c r="Q696" s="376"/>
      <c r="R696" s="28">
        <v>0</v>
      </c>
      <c r="S696" s="376"/>
      <c r="T696" s="27">
        <v>0</v>
      </c>
      <c r="U696" s="27">
        <v>0</v>
      </c>
      <c r="V696" s="27">
        <v>0</v>
      </c>
      <c r="W696" s="27">
        <v>0</v>
      </c>
      <c r="X696" s="27">
        <v>0</v>
      </c>
    </row>
    <row r="697" spans="2:24" ht="15.6">
      <c r="B697" t="str">
        <f t="shared" si="11"/>
        <v>AV677Technics Home Audio</v>
      </c>
      <c r="C697" t="str">
        <f>VLOOKUP(F697,'Sls Rep Matrix'!I$7:N$428,6,FALSE)</f>
        <v>Regional</v>
      </c>
      <c r="E697" s="11" t="s">
        <v>541</v>
      </c>
      <c r="F697" s="11" t="s">
        <v>910</v>
      </c>
      <c r="G697" s="11" t="s">
        <v>911</v>
      </c>
      <c r="H697" s="28">
        <v>40700</v>
      </c>
      <c r="I697" s="28">
        <v>0</v>
      </c>
      <c r="J697" s="28">
        <v>0</v>
      </c>
      <c r="K697" s="28">
        <v>0</v>
      </c>
      <c r="L697" s="28">
        <v>9900</v>
      </c>
      <c r="M697" s="28">
        <v>10811.99</v>
      </c>
      <c r="N697" s="28">
        <v>2000</v>
      </c>
      <c r="O697" s="376">
        <v>5.4059949999999999</v>
      </c>
      <c r="P697" s="28">
        <v>20711.990000000002</v>
      </c>
      <c r="Q697" s="376">
        <v>10.355995</v>
      </c>
      <c r="R697" s="28">
        <v>20711.990000000002</v>
      </c>
      <c r="S697" s="376">
        <v>10.355995</v>
      </c>
      <c r="T697" s="27">
        <v>0</v>
      </c>
      <c r="U697" s="27">
        <v>0</v>
      </c>
      <c r="V697" s="27">
        <v>0</v>
      </c>
      <c r="W697" s="27">
        <v>0</v>
      </c>
      <c r="X697" s="27">
        <v>0</v>
      </c>
    </row>
    <row r="698" spans="2:24" ht="15.6">
      <c r="B698" t="str">
        <f t="shared" si="11"/>
        <v>SP581Technics Home Audio</v>
      </c>
      <c r="C698" t="str">
        <f>VLOOKUP(F698,'Sls Rep Matrix'!I$7:N$428,6,FALSE)</f>
        <v>Regional</v>
      </c>
      <c r="E698" s="11" t="s">
        <v>541</v>
      </c>
      <c r="F698" s="11" t="s">
        <v>961</v>
      </c>
      <c r="G698" s="11" t="s">
        <v>962</v>
      </c>
      <c r="H698" s="28">
        <v>29700</v>
      </c>
      <c r="I698" s="28">
        <v>0</v>
      </c>
      <c r="J698" s="28">
        <v>0</v>
      </c>
      <c r="K698" s="28">
        <v>0</v>
      </c>
      <c r="L698" s="28">
        <v>612</v>
      </c>
      <c r="M698" s="28">
        <v>-1320</v>
      </c>
      <c r="N698" s="28">
        <v>1000</v>
      </c>
      <c r="O698" s="376">
        <v>-1.32</v>
      </c>
      <c r="P698" s="28">
        <v>-708</v>
      </c>
      <c r="Q698" s="376">
        <v>-0.70799999999999996</v>
      </c>
      <c r="R698" s="28">
        <v>-708</v>
      </c>
      <c r="S698" s="376">
        <v>-0.70799999999999996</v>
      </c>
      <c r="T698" s="27">
        <v>0</v>
      </c>
      <c r="U698" s="27">
        <v>0</v>
      </c>
      <c r="V698" s="27">
        <v>0</v>
      </c>
      <c r="W698" s="27">
        <v>0</v>
      </c>
      <c r="X698" s="27">
        <v>0</v>
      </c>
    </row>
    <row r="699" spans="2:24" ht="15.6">
      <c r="B699" t="str">
        <f t="shared" si="11"/>
        <v>CE043Technics Home Audio</v>
      </c>
      <c r="C699" t="str">
        <f>VLOOKUP(F699,'Sls Rep Matrix'!I$7:N$428,6,FALSE)</f>
        <v>Regional</v>
      </c>
      <c r="E699" s="11" t="s">
        <v>541</v>
      </c>
      <c r="F699" s="11" t="s">
        <v>1122</v>
      </c>
      <c r="G699" s="11" t="s">
        <v>1123</v>
      </c>
      <c r="H699" s="28">
        <v>0</v>
      </c>
      <c r="I699" s="28">
        <v>0</v>
      </c>
      <c r="J699" s="28">
        <v>0</v>
      </c>
      <c r="K699" s="28">
        <v>0</v>
      </c>
      <c r="L699" s="28">
        <v>0</v>
      </c>
      <c r="M699" s="28">
        <v>0</v>
      </c>
      <c r="N699" s="28">
        <v>1000</v>
      </c>
      <c r="O699" s="376">
        <v>0</v>
      </c>
      <c r="P699" s="28">
        <v>0</v>
      </c>
      <c r="Q699" s="376">
        <v>0</v>
      </c>
      <c r="R699" s="28">
        <v>0</v>
      </c>
      <c r="S699" s="376">
        <v>0</v>
      </c>
      <c r="T699" s="27">
        <v>0</v>
      </c>
      <c r="U699" s="27">
        <v>0</v>
      </c>
      <c r="V699" s="27">
        <v>0</v>
      </c>
      <c r="W699" s="27">
        <v>0</v>
      </c>
      <c r="X699" s="27">
        <v>0</v>
      </c>
    </row>
    <row r="700" spans="2:24" ht="15.6">
      <c r="B700" t="str">
        <f t="shared" si="11"/>
        <v>VA671Technics Home Audio</v>
      </c>
      <c r="C700" t="str">
        <f>VLOOKUP(F700,'Sls Rep Matrix'!I$7:N$428,6,FALSE)</f>
        <v>Regional</v>
      </c>
      <c r="E700" s="11" t="s">
        <v>541</v>
      </c>
      <c r="F700" s="11" t="s">
        <v>886</v>
      </c>
      <c r="G700" s="11" t="s">
        <v>887</v>
      </c>
      <c r="H700" s="28">
        <v>0</v>
      </c>
      <c r="I700" s="28">
        <v>4400</v>
      </c>
      <c r="J700" s="28">
        <v>0</v>
      </c>
      <c r="K700" s="28">
        <v>0</v>
      </c>
      <c r="L700" s="28">
        <v>6112</v>
      </c>
      <c r="M700" s="28">
        <v>6600.01</v>
      </c>
      <c r="N700" s="28">
        <v>4000</v>
      </c>
      <c r="O700" s="376">
        <v>1.6500025</v>
      </c>
      <c r="P700" s="28">
        <v>12712.01</v>
      </c>
      <c r="Q700" s="376">
        <v>3.1780024999999998</v>
      </c>
      <c r="R700" s="28">
        <v>17112.009999999998</v>
      </c>
      <c r="S700" s="376">
        <v>4.2780025000000004</v>
      </c>
      <c r="T700" s="27">
        <v>0</v>
      </c>
      <c r="U700" s="27">
        <v>2200</v>
      </c>
      <c r="V700" s="27">
        <v>0</v>
      </c>
      <c r="W700" s="27">
        <v>0</v>
      </c>
      <c r="X700" s="27">
        <v>0</v>
      </c>
    </row>
    <row r="701" spans="2:24" ht="15.6">
      <c r="B701" t="str">
        <f t="shared" si="11"/>
        <v>NO471Technics Home Audio</v>
      </c>
      <c r="C701" t="str">
        <f>VLOOKUP(F701,'Sls Rep Matrix'!I$7:N$428,6,FALSE)</f>
        <v>Regional</v>
      </c>
      <c r="E701" s="11" t="s">
        <v>541</v>
      </c>
      <c r="F701" s="11" t="s">
        <v>890</v>
      </c>
      <c r="G701" s="11" t="s">
        <v>891</v>
      </c>
      <c r="H701" s="28">
        <v>9900</v>
      </c>
      <c r="I701" s="28">
        <v>0</v>
      </c>
      <c r="J701" s="28">
        <v>0</v>
      </c>
      <c r="K701" s="28">
        <v>0</v>
      </c>
      <c r="L701" s="28">
        <v>0</v>
      </c>
      <c r="M701" s="28">
        <v>0</v>
      </c>
      <c r="N701" s="28">
        <v>1000</v>
      </c>
      <c r="O701" s="376">
        <v>0</v>
      </c>
      <c r="P701" s="28">
        <v>0</v>
      </c>
      <c r="Q701" s="376">
        <v>0</v>
      </c>
      <c r="R701" s="28">
        <v>0</v>
      </c>
      <c r="S701" s="376">
        <v>0</v>
      </c>
      <c r="T701" s="27">
        <v>0</v>
      </c>
      <c r="U701" s="27">
        <v>0</v>
      </c>
      <c r="V701" s="27">
        <v>0</v>
      </c>
      <c r="W701" s="27">
        <v>0</v>
      </c>
      <c r="X701" s="27">
        <v>0</v>
      </c>
    </row>
    <row r="702" spans="2:24" ht="15.6">
      <c r="B702" t="str">
        <f t="shared" si="11"/>
        <v>AD281Technics Home Audio</v>
      </c>
      <c r="C702" t="str">
        <f>VLOOKUP(F702,'Sls Rep Matrix'!I$7:N$428,6,FALSE)</f>
        <v>Regional</v>
      </c>
      <c r="E702" s="11" t="s">
        <v>541</v>
      </c>
      <c r="F702" s="11" t="s">
        <v>914</v>
      </c>
      <c r="G702" s="11" t="s">
        <v>915</v>
      </c>
      <c r="H702" s="28">
        <v>0</v>
      </c>
      <c r="I702" s="28">
        <v>0</v>
      </c>
      <c r="J702" s="28">
        <v>0</v>
      </c>
      <c r="K702" s="28">
        <v>0</v>
      </c>
      <c r="L702" s="28">
        <v>0</v>
      </c>
      <c r="M702" s="28">
        <v>1200</v>
      </c>
      <c r="N702" s="28">
        <v>0</v>
      </c>
      <c r="O702" s="376"/>
      <c r="P702" s="28">
        <v>1200</v>
      </c>
      <c r="Q702" s="376"/>
      <c r="R702" s="28">
        <v>1200</v>
      </c>
      <c r="S702" s="376"/>
      <c r="T702" s="27">
        <v>0</v>
      </c>
      <c r="U702" s="27">
        <v>0</v>
      </c>
      <c r="V702" s="27">
        <v>0</v>
      </c>
      <c r="W702" s="27">
        <v>0</v>
      </c>
      <c r="X702" s="27">
        <v>0</v>
      </c>
    </row>
    <row r="703" spans="2:24" ht="15.6">
      <c r="B703" t="str">
        <f t="shared" si="11"/>
        <v>GA551Technics Home Audio</v>
      </c>
      <c r="C703" t="str">
        <f>VLOOKUP(F703,'Sls Rep Matrix'!I$7:N$428,6,FALSE)</f>
        <v>Regional</v>
      </c>
      <c r="E703" s="11" t="s">
        <v>541</v>
      </c>
      <c r="F703" s="11" t="s">
        <v>902</v>
      </c>
      <c r="G703" s="11" t="s">
        <v>903</v>
      </c>
      <c r="H703" s="28">
        <v>32685</v>
      </c>
      <c r="I703" s="28">
        <v>4400</v>
      </c>
      <c r="J703" s="28">
        <v>0</v>
      </c>
      <c r="K703" s="28">
        <v>0</v>
      </c>
      <c r="L703" s="28">
        <v>1020</v>
      </c>
      <c r="M703" s="28">
        <v>1020</v>
      </c>
      <c r="N703" s="28">
        <v>1000</v>
      </c>
      <c r="O703" s="376">
        <v>1.02</v>
      </c>
      <c r="P703" s="28">
        <v>2040</v>
      </c>
      <c r="Q703" s="376">
        <v>2.04</v>
      </c>
      <c r="R703" s="28">
        <v>6440</v>
      </c>
      <c r="S703" s="376">
        <v>6.44</v>
      </c>
      <c r="T703" s="27">
        <v>0</v>
      </c>
      <c r="U703" s="27">
        <v>0</v>
      </c>
      <c r="V703" s="27">
        <v>0</v>
      </c>
      <c r="W703" s="27">
        <v>0</v>
      </c>
      <c r="X703" s="27">
        <v>0</v>
      </c>
    </row>
    <row r="704" spans="2:24" ht="15.6">
      <c r="B704" t="str">
        <f t="shared" si="11"/>
        <v>AU110Technics Home Audio</v>
      </c>
      <c r="C704" t="str">
        <f>VLOOKUP(F704,'Sls Rep Matrix'!I$7:N$428,6,FALSE)</f>
        <v>Regional</v>
      </c>
      <c r="E704" s="11" t="s">
        <v>541</v>
      </c>
      <c r="F704" s="11" t="s">
        <v>1302</v>
      </c>
      <c r="G704" s="11" t="s">
        <v>1303</v>
      </c>
      <c r="H704" s="28">
        <v>0</v>
      </c>
      <c r="I704" s="28">
        <v>0</v>
      </c>
      <c r="J704" s="28">
        <v>0</v>
      </c>
      <c r="K704" s="28">
        <v>0</v>
      </c>
      <c r="L704" s="28">
        <v>0</v>
      </c>
      <c r="M704" s="28">
        <v>0</v>
      </c>
      <c r="N704" s="28">
        <v>0</v>
      </c>
      <c r="O704" s="376"/>
      <c r="P704" s="28">
        <v>0</v>
      </c>
      <c r="Q704" s="376"/>
      <c r="R704" s="28">
        <v>0</v>
      </c>
      <c r="S704" s="376"/>
      <c r="T704" s="27">
        <v>0</v>
      </c>
      <c r="U704" s="27">
        <v>0</v>
      </c>
      <c r="V704" s="27">
        <v>0</v>
      </c>
      <c r="W704" s="27">
        <v>0</v>
      </c>
      <c r="X704" s="27">
        <v>0</v>
      </c>
    </row>
    <row r="705" spans="2:24" ht="15.6">
      <c r="B705" t="str">
        <f t="shared" si="11"/>
        <v>HD010Technics Home Audio</v>
      </c>
      <c r="C705" t="str">
        <f>VLOOKUP(F705,'Sls Rep Matrix'!I$7:N$428,6,FALSE)</f>
        <v>Regional</v>
      </c>
      <c r="E705" s="11" t="s">
        <v>541</v>
      </c>
      <c r="F705" s="11" t="s">
        <v>898</v>
      </c>
      <c r="G705" s="11" t="s">
        <v>899</v>
      </c>
      <c r="H705" s="28">
        <v>9900</v>
      </c>
      <c r="I705" s="28">
        <v>0</v>
      </c>
      <c r="J705" s="28">
        <v>0</v>
      </c>
      <c r="K705" s="28">
        <v>0</v>
      </c>
      <c r="L705" s="28">
        <v>0</v>
      </c>
      <c r="M705" s="28">
        <v>0</v>
      </c>
      <c r="N705" s="28">
        <v>1000</v>
      </c>
      <c r="O705" s="376">
        <v>0</v>
      </c>
      <c r="P705" s="28">
        <v>0</v>
      </c>
      <c r="Q705" s="376">
        <v>0</v>
      </c>
      <c r="R705" s="28">
        <v>0</v>
      </c>
      <c r="S705" s="376">
        <v>0</v>
      </c>
      <c r="T705" s="27">
        <v>0</v>
      </c>
      <c r="U705" s="27">
        <v>0</v>
      </c>
      <c r="V705" s="27">
        <v>0</v>
      </c>
      <c r="W705" s="27">
        <v>0</v>
      </c>
      <c r="X705" s="27">
        <v>0</v>
      </c>
    </row>
    <row r="706" spans="2:24" ht="15.6">
      <c r="B706" t="str">
        <f t="shared" si="11"/>
        <v>AU114Technics Home Audio</v>
      </c>
      <c r="C706" t="str">
        <f>VLOOKUP(F706,'Sls Rep Matrix'!I$7:N$428,6,FALSE)</f>
        <v>Regional</v>
      </c>
      <c r="E706" s="11" t="s">
        <v>541</v>
      </c>
      <c r="F706" s="11" t="s">
        <v>1146</v>
      </c>
      <c r="G706" s="11" t="s">
        <v>1147</v>
      </c>
      <c r="H706" s="28">
        <v>0</v>
      </c>
      <c r="I706" s="28">
        <v>0</v>
      </c>
      <c r="J706" s="28">
        <v>0</v>
      </c>
      <c r="K706" s="28">
        <v>0</v>
      </c>
      <c r="L706" s="28">
        <v>0</v>
      </c>
      <c r="M706" s="28">
        <v>0</v>
      </c>
      <c r="N706" s="28">
        <v>1000</v>
      </c>
      <c r="O706" s="376">
        <v>0</v>
      </c>
      <c r="P706" s="28">
        <v>0</v>
      </c>
      <c r="Q706" s="376">
        <v>0</v>
      </c>
      <c r="R706" s="28">
        <v>0</v>
      </c>
      <c r="S706" s="376">
        <v>0</v>
      </c>
      <c r="T706" s="27">
        <v>0</v>
      </c>
      <c r="U706" s="27">
        <v>0</v>
      </c>
      <c r="V706" s="27">
        <v>0</v>
      </c>
      <c r="W706" s="27">
        <v>0</v>
      </c>
      <c r="X706" s="27">
        <v>0</v>
      </c>
    </row>
    <row r="707" spans="2:24" ht="15.6">
      <c r="B707" t="str">
        <f t="shared" si="11"/>
        <v>AJ012Technics Home Audio</v>
      </c>
      <c r="C707" t="str">
        <f>VLOOKUP(F707,'Sls Rep Matrix'!I$7:N$428,6,FALSE)</f>
        <v>Regional</v>
      </c>
      <c r="E707" s="11" t="s">
        <v>541</v>
      </c>
      <c r="F707" s="11" t="s">
        <v>912</v>
      </c>
      <c r="G707" s="11" t="s">
        <v>913</v>
      </c>
      <c r="H707" s="28">
        <v>25300</v>
      </c>
      <c r="I707" s="28">
        <v>0</v>
      </c>
      <c r="J707" s="28">
        <v>0</v>
      </c>
      <c r="K707" s="28">
        <v>0</v>
      </c>
      <c r="L707" s="28">
        <v>6111.99</v>
      </c>
      <c r="M707" s="28">
        <v>-1020</v>
      </c>
      <c r="N707" s="28">
        <v>2000</v>
      </c>
      <c r="O707" s="376">
        <v>-0.51</v>
      </c>
      <c r="P707" s="28">
        <v>5091.99</v>
      </c>
      <c r="Q707" s="376">
        <v>2.545995</v>
      </c>
      <c r="R707" s="28">
        <v>5091.99</v>
      </c>
      <c r="S707" s="376">
        <v>2.545995</v>
      </c>
      <c r="T707" s="27">
        <v>0</v>
      </c>
      <c r="U707" s="27">
        <v>0</v>
      </c>
      <c r="V707" s="27">
        <v>0</v>
      </c>
      <c r="W707" s="27">
        <v>0</v>
      </c>
      <c r="X707" s="27">
        <v>0</v>
      </c>
    </row>
    <row r="708" spans="2:24" ht="15.6">
      <c r="B708" t="str">
        <f t="shared" si="11"/>
        <v>HI406Technics Home Audio</v>
      </c>
      <c r="C708" t="str">
        <f>VLOOKUP(F708,'Sls Rep Matrix'!I$7:N$428,6,FALSE)</f>
        <v>Regional</v>
      </c>
      <c r="E708" s="11" t="s">
        <v>541</v>
      </c>
      <c r="F708" s="11" t="s">
        <v>1163</v>
      </c>
      <c r="G708" s="11" t="s">
        <v>1164</v>
      </c>
      <c r="H708" s="28">
        <v>0</v>
      </c>
      <c r="I708" s="28">
        <v>0</v>
      </c>
      <c r="J708" s="28">
        <v>0</v>
      </c>
      <c r="K708" s="28">
        <v>0</v>
      </c>
      <c r="L708" s="28">
        <v>612</v>
      </c>
      <c r="M708" s="28">
        <v>0</v>
      </c>
      <c r="N708" s="28">
        <v>0</v>
      </c>
      <c r="O708" s="376"/>
      <c r="P708" s="28">
        <v>612</v>
      </c>
      <c r="Q708" s="376"/>
      <c r="R708" s="28">
        <v>612</v>
      </c>
      <c r="S708" s="376"/>
      <c r="T708" s="27">
        <v>0</v>
      </c>
      <c r="U708" s="27">
        <v>0</v>
      </c>
      <c r="V708" s="27">
        <v>0</v>
      </c>
      <c r="W708" s="27">
        <v>0</v>
      </c>
      <c r="X708" s="27">
        <v>0</v>
      </c>
    </row>
    <row r="709" spans="2:24" ht="15.6">
      <c r="B709" t="str">
        <f t="shared" si="11"/>
        <v>CR853Technics Home Audio</v>
      </c>
      <c r="C709" t="str">
        <f>VLOOKUP(F709,'Sls Rep Matrix'!I$7:N$428,6,FALSE)</f>
        <v>Regional</v>
      </c>
      <c r="E709" s="11" t="s">
        <v>541</v>
      </c>
      <c r="F709" s="11" t="s">
        <v>908</v>
      </c>
      <c r="G709" s="11" t="s">
        <v>909</v>
      </c>
      <c r="H709" s="28">
        <v>0</v>
      </c>
      <c r="I709" s="28">
        <v>0</v>
      </c>
      <c r="J709" s="28">
        <v>0</v>
      </c>
      <c r="K709" s="28">
        <v>0</v>
      </c>
      <c r="L709" s="28">
        <v>0</v>
      </c>
      <c r="M709" s="28">
        <v>5371.99</v>
      </c>
      <c r="N709" s="28">
        <v>1000</v>
      </c>
      <c r="O709" s="376">
        <v>5.3719900000000003</v>
      </c>
      <c r="P709" s="28">
        <v>5371.99</v>
      </c>
      <c r="Q709" s="376">
        <v>5.3719900000000003</v>
      </c>
      <c r="R709" s="28">
        <v>5371.99</v>
      </c>
      <c r="S709" s="376">
        <v>5.3719900000000003</v>
      </c>
      <c r="T709" s="27">
        <v>0</v>
      </c>
      <c r="U709" s="27">
        <v>0</v>
      </c>
      <c r="V709" s="27">
        <v>0</v>
      </c>
      <c r="W709" s="27">
        <v>0</v>
      </c>
      <c r="X709" s="27">
        <v>0</v>
      </c>
    </row>
    <row r="710" spans="2:24" ht="15.6">
      <c r="B710" t="str">
        <f t="shared" si="11"/>
        <v>DWARETechnics Home Audio</v>
      </c>
      <c r="C710" t="str">
        <f>VLOOKUP(F710,'Sls Rep Matrix'!I$7:N$428,6,FALSE)</f>
        <v>pana.com</v>
      </c>
      <c r="E710" s="11" t="s">
        <v>541</v>
      </c>
      <c r="F710" s="11" t="s">
        <v>561</v>
      </c>
      <c r="G710" s="11" t="s">
        <v>788</v>
      </c>
      <c r="H710" s="28">
        <v>0</v>
      </c>
      <c r="I710" s="28">
        <v>0</v>
      </c>
      <c r="J710" s="28">
        <v>0</v>
      </c>
      <c r="K710" s="28">
        <v>0</v>
      </c>
      <c r="L710" s="28">
        <v>0</v>
      </c>
      <c r="M710" s="28">
        <v>0</v>
      </c>
      <c r="N710" s="28">
        <v>1000</v>
      </c>
      <c r="O710" s="376">
        <v>0</v>
      </c>
      <c r="P710" s="28">
        <v>0</v>
      </c>
      <c r="Q710" s="376">
        <v>0</v>
      </c>
      <c r="R710" s="28">
        <v>0</v>
      </c>
      <c r="S710" s="376">
        <v>0</v>
      </c>
      <c r="T710" s="27">
        <v>0</v>
      </c>
      <c r="U710" s="27">
        <v>0</v>
      </c>
      <c r="V710" s="27">
        <v>0</v>
      </c>
      <c r="W710" s="27">
        <v>0</v>
      </c>
      <c r="X710" s="27">
        <v>0</v>
      </c>
    </row>
    <row r="711" spans="2:24" ht="15.6">
      <c r="B711" t="str">
        <f t="shared" si="11"/>
        <v>SW422Technics Home Audio</v>
      </c>
      <c r="C711" t="str">
        <f>VLOOKUP(F711,'Sls Rep Matrix'!I$7:N$428,6,FALSE)</f>
        <v>Regional</v>
      </c>
      <c r="E711" s="11" t="s">
        <v>541</v>
      </c>
      <c r="F711" s="11" t="s">
        <v>1165</v>
      </c>
      <c r="G711" s="11" t="s">
        <v>1166</v>
      </c>
      <c r="H711" s="28">
        <v>0</v>
      </c>
      <c r="I711" s="28">
        <v>0</v>
      </c>
      <c r="J711" s="28">
        <v>0</v>
      </c>
      <c r="K711" s="28">
        <v>0</v>
      </c>
      <c r="L711" s="28">
        <v>0</v>
      </c>
      <c r="M711" s="28">
        <v>0</v>
      </c>
      <c r="N711" s="28">
        <v>0</v>
      </c>
      <c r="O711" s="376"/>
      <c r="P711" s="28">
        <v>0</v>
      </c>
      <c r="Q711" s="376"/>
      <c r="R711" s="28">
        <v>0</v>
      </c>
      <c r="S711" s="376"/>
      <c r="T711" s="27">
        <v>0</v>
      </c>
      <c r="U711" s="27">
        <v>0</v>
      </c>
      <c r="V711" s="27">
        <v>0</v>
      </c>
      <c r="W711" s="27">
        <v>0</v>
      </c>
      <c r="X711" s="27">
        <v>0</v>
      </c>
    </row>
    <row r="712" spans="2:24" ht="15.6">
      <c r="B712" t="str">
        <f t="shared" si="11"/>
        <v>HA431Technics Home Audio</v>
      </c>
      <c r="C712" t="str">
        <f>VLOOKUP(F712,'Sls Rep Matrix'!I$7:N$428,6,FALSE)</f>
        <v>Regional</v>
      </c>
      <c r="E712" s="11" t="s">
        <v>541</v>
      </c>
      <c r="F712" s="11" t="s">
        <v>1109</v>
      </c>
      <c r="G712" s="11" t="s">
        <v>1110</v>
      </c>
      <c r="H712" s="28">
        <v>0</v>
      </c>
      <c r="I712" s="28">
        <v>0</v>
      </c>
      <c r="J712" s="28">
        <v>0</v>
      </c>
      <c r="K712" s="28">
        <v>0</v>
      </c>
      <c r="L712" s="28">
        <v>0</v>
      </c>
      <c r="M712" s="28">
        <v>600</v>
      </c>
      <c r="N712" s="28">
        <v>1000</v>
      </c>
      <c r="O712" s="376">
        <v>0.6</v>
      </c>
      <c r="P712" s="28">
        <v>600</v>
      </c>
      <c r="Q712" s="376">
        <v>0.6</v>
      </c>
      <c r="R712" s="28">
        <v>600</v>
      </c>
      <c r="S712" s="376">
        <v>0.6</v>
      </c>
      <c r="T712" s="27">
        <v>0</v>
      </c>
      <c r="U712" s="27">
        <v>0</v>
      </c>
      <c r="V712" s="27">
        <v>0</v>
      </c>
      <c r="W712" s="27">
        <v>0</v>
      </c>
      <c r="X712" s="27">
        <v>0</v>
      </c>
    </row>
    <row r="713" spans="2:24" ht="15.6">
      <c r="B713" t="str">
        <f t="shared" si="11"/>
        <v>AB577Technics Home Audio</v>
      </c>
      <c r="C713" t="str">
        <f>VLOOKUP(F713,'Sls Rep Matrix'!I$7:N$428,6,FALSE)</f>
        <v>Regional</v>
      </c>
      <c r="E713" s="11" t="s">
        <v>541</v>
      </c>
      <c r="F713" s="11" t="s">
        <v>1202</v>
      </c>
      <c r="G713" s="11" t="s">
        <v>1203</v>
      </c>
      <c r="H713" s="28">
        <v>0</v>
      </c>
      <c r="I713" s="28">
        <v>0</v>
      </c>
      <c r="J713" s="28">
        <v>0</v>
      </c>
      <c r="K713" s="28">
        <v>0</v>
      </c>
      <c r="L713" s="28">
        <v>0</v>
      </c>
      <c r="M713" s="28">
        <v>0</v>
      </c>
      <c r="N713" s="28">
        <v>0</v>
      </c>
      <c r="O713" s="376"/>
      <c r="P713" s="28">
        <v>0</v>
      </c>
      <c r="Q713" s="376"/>
      <c r="R713" s="28">
        <v>0</v>
      </c>
      <c r="S713" s="376"/>
      <c r="T713" s="27">
        <v>0</v>
      </c>
      <c r="U713" s="27">
        <v>0</v>
      </c>
      <c r="V713" s="27">
        <v>0</v>
      </c>
      <c r="W713" s="27">
        <v>0</v>
      </c>
      <c r="X713" s="27">
        <v>0</v>
      </c>
    </row>
    <row r="714" spans="2:24" ht="15.6">
      <c r="B714" t="str">
        <f t="shared" si="11"/>
        <v>#Technics Home Audio</v>
      </c>
      <c r="C714" t="e">
        <f>VLOOKUP(F714,'Sls Rep Matrix'!I$7:N$428,6,FALSE)</f>
        <v>#N/A</v>
      </c>
      <c r="E714" s="11" t="s">
        <v>541</v>
      </c>
      <c r="F714" s="11" t="s">
        <v>1075</v>
      </c>
      <c r="G714" s="11" t="s">
        <v>2400</v>
      </c>
      <c r="H714" s="28">
        <v>0</v>
      </c>
      <c r="I714" s="28">
        <v>0</v>
      </c>
      <c r="J714" s="28">
        <v>0</v>
      </c>
      <c r="K714" s="28">
        <v>0</v>
      </c>
      <c r="L714" s="28">
        <v>0</v>
      </c>
      <c r="M714" s="28">
        <v>0</v>
      </c>
      <c r="N714" s="28">
        <v>0</v>
      </c>
      <c r="O714" s="376"/>
      <c r="P714" s="28">
        <v>0</v>
      </c>
      <c r="Q714" s="376"/>
      <c r="R714" s="28">
        <v>0</v>
      </c>
      <c r="S714" s="376"/>
      <c r="T714" s="27">
        <v>0</v>
      </c>
      <c r="U714" s="27">
        <v>0</v>
      </c>
      <c r="V714" s="27">
        <v>0</v>
      </c>
      <c r="W714" s="27">
        <v>0</v>
      </c>
      <c r="X714" s="27">
        <v>0</v>
      </c>
    </row>
    <row r="715" spans="2:24" ht="15.6">
      <c r="B715" t="str">
        <f t="shared" si="11"/>
        <v>SC078Vacuums</v>
      </c>
      <c r="C715" t="str">
        <f>VLOOKUP(F715,'Sls Rep Matrix'!I$7:N$428,6,FALSE)</f>
        <v>National</v>
      </c>
      <c r="E715" s="11" t="s">
        <v>545</v>
      </c>
      <c r="F715" s="11" t="s">
        <v>578</v>
      </c>
      <c r="G715" s="11" t="s">
        <v>656</v>
      </c>
      <c r="H715" s="28">
        <v>0</v>
      </c>
      <c r="I715" s="28">
        <v>0</v>
      </c>
      <c r="J715" s="28">
        <v>0</v>
      </c>
      <c r="K715" s="28">
        <v>0</v>
      </c>
      <c r="L715" s="28">
        <v>0</v>
      </c>
      <c r="M715" s="28">
        <v>0</v>
      </c>
      <c r="N715" s="28">
        <v>0</v>
      </c>
      <c r="O715" s="376"/>
      <c r="P715" s="28">
        <v>0</v>
      </c>
      <c r="Q715" s="376"/>
      <c r="R715" s="28">
        <v>0</v>
      </c>
      <c r="S715" s="376"/>
      <c r="T715" s="27">
        <v>0</v>
      </c>
      <c r="U715" s="27">
        <v>0</v>
      </c>
      <c r="V715" s="27">
        <v>0</v>
      </c>
      <c r="W715" s="27">
        <v>0</v>
      </c>
      <c r="X715" s="27">
        <v>0</v>
      </c>
    </row>
    <row r="716" spans="2:24" ht="15.6">
      <c r="B716" t="str">
        <f t="shared" si="11"/>
        <v>TI160Vacuums</v>
      </c>
      <c r="C716" t="str">
        <f>VLOOKUP(F716,'Sls Rep Matrix'!I$7:N$428,6,FALSE)</f>
        <v>Inside Sales</v>
      </c>
      <c r="E716" s="11" t="s">
        <v>545</v>
      </c>
      <c r="F716" s="11" t="s">
        <v>637</v>
      </c>
      <c r="G716" s="11" t="s">
        <v>638</v>
      </c>
      <c r="H716" s="28">
        <v>0</v>
      </c>
      <c r="I716" s="28">
        <v>0</v>
      </c>
      <c r="J716" s="28">
        <v>0</v>
      </c>
      <c r="K716" s="28">
        <v>0</v>
      </c>
      <c r="L716" s="28">
        <v>0</v>
      </c>
      <c r="M716" s="28">
        <v>0</v>
      </c>
      <c r="N716" s="28">
        <v>3000</v>
      </c>
      <c r="O716" s="376">
        <v>0</v>
      </c>
      <c r="P716" s="28">
        <v>0</v>
      </c>
      <c r="Q716" s="376">
        <v>0</v>
      </c>
      <c r="R716" s="28">
        <v>0</v>
      </c>
      <c r="S716" s="376">
        <v>0</v>
      </c>
      <c r="T716" s="27">
        <v>0</v>
      </c>
      <c r="U716" s="27">
        <v>0</v>
      </c>
      <c r="V716" s="27">
        <v>0</v>
      </c>
      <c r="W716" s="27">
        <v>0</v>
      </c>
      <c r="X716" s="27">
        <v>0</v>
      </c>
    </row>
    <row r="717" spans="2:24" ht="15.6">
      <c r="B717" t="str">
        <f t="shared" si="11"/>
        <v>KI090Vacuums</v>
      </c>
      <c r="C717" t="str">
        <f>VLOOKUP(F717,'Sls Rep Matrix'!I$7:N$428,6,FALSE)</f>
        <v>Regional</v>
      </c>
      <c r="E717" s="11" t="s">
        <v>545</v>
      </c>
      <c r="F717" s="11" t="s">
        <v>879</v>
      </c>
      <c r="G717" s="11" t="s">
        <v>880</v>
      </c>
      <c r="H717" s="28">
        <v>0</v>
      </c>
      <c r="I717" s="28">
        <v>0</v>
      </c>
      <c r="J717" s="28">
        <v>0</v>
      </c>
      <c r="K717" s="28">
        <v>0</v>
      </c>
      <c r="L717" s="28">
        <v>0</v>
      </c>
      <c r="M717" s="28">
        <v>0</v>
      </c>
      <c r="N717" s="28">
        <v>0</v>
      </c>
      <c r="O717" s="376"/>
      <c r="P717" s="28">
        <v>0</v>
      </c>
      <c r="Q717" s="376"/>
      <c r="R717" s="28">
        <v>0</v>
      </c>
      <c r="S717" s="376"/>
      <c r="T717" s="27">
        <v>0</v>
      </c>
      <c r="U717" s="27">
        <v>0</v>
      </c>
      <c r="V717" s="27">
        <v>0</v>
      </c>
      <c r="W717" s="27">
        <v>0</v>
      </c>
      <c r="X717" s="27">
        <v>0</v>
      </c>
    </row>
    <row r="718" spans="2:24" ht="15.6">
      <c r="B718" t="str">
        <f t="shared" si="11"/>
        <v>SA152Vacuums</v>
      </c>
      <c r="C718" t="str">
        <f>VLOOKUP(F718,'Sls Rep Matrix'!I$7:N$428,6,FALSE)</f>
        <v>Regional</v>
      </c>
      <c r="E718" s="11" t="s">
        <v>545</v>
      </c>
      <c r="F718" s="11" t="s">
        <v>659</v>
      </c>
      <c r="G718" s="11" t="s">
        <v>660</v>
      </c>
      <c r="H718" s="28">
        <v>0</v>
      </c>
      <c r="I718" s="28">
        <v>0</v>
      </c>
      <c r="J718" s="28">
        <v>0</v>
      </c>
      <c r="K718" s="28">
        <v>0</v>
      </c>
      <c r="L718" s="28">
        <v>0</v>
      </c>
      <c r="M718" s="28">
        <v>0</v>
      </c>
      <c r="N718" s="28">
        <v>0</v>
      </c>
      <c r="O718" s="376"/>
      <c r="P718" s="28">
        <v>0</v>
      </c>
      <c r="Q718" s="376"/>
      <c r="R718" s="28">
        <v>0</v>
      </c>
      <c r="S718" s="376"/>
      <c r="T718" s="27">
        <v>0</v>
      </c>
      <c r="U718" s="27">
        <v>0</v>
      </c>
      <c r="V718" s="27">
        <v>0</v>
      </c>
      <c r="W718" s="27">
        <v>0</v>
      </c>
      <c r="X718" s="27">
        <v>0</v>
      </c>
    </row>
    <row r="719" spans="2:24" ht="15.6">
      <c r="B719" t="str">
        <f t="shared" si="11"/>
        <v>OV030Vacuums</v>
      </c>
      <c r="C719" t="str">
        <f>VLOOKUP(F719,'Sls Rep Matrix'!I$7:N$428,6,FALSE)</f>
        <v>Inside Sales</v>
      </c>
      <c r="E719" s="11" t="s">
        <v>545</v>
      </c>
      <c r="F719" s="11" t="s">
        <v>687</v>
      </c>
      <c r="G719" s="11" t="s">
        <v>688</v>
      </c>
      <c r="H719" s="28">
        <v>0</v>
      </c>
      <c r="I719" s="28">
        <v>112.8</v>
      </c>
      <c r="J719" s="28">
        <v>0</v>
      </c>
      <c r="K719" s="28">
        <v>0</v>
      </c>
      <c r="L719" s="28">
        <v>0</v>
      </c>
      <c r="M719" s="28">
        <v>0</v>
      </c>
      <c r="N719" s="28">
        <v>0</v>
      </c>
      <c r="O719" s="376"/>
      <c r="P719" s="28">
        <v>0</v>
      </c>
      <c r="Q719" s="376"/>
      <c r="R719" s="28">
        <v>112.8</v>
      </c>
      <c r="S719" s="376"/>
      <c r="T719" s="27">
        <v>0</v>
      </c>
      <c r="U719" s="27">
        <v>0</v>
      </c>
      <c r="V719" s="27">
        <v>0</v>
      </c>
      <c r="W719" s="27">
        <v>0</v>
      </c>
      <c r="X719" s="27">
        <v>0</v>
      </c>
    </row>
    <row r="720" spans="2:24" ht="15.6">
      <c r="B720" t="str">
        <f t="shared" si="11"/>
        <v>BE121Vacuums</v>
      </c>
      <c r="C720" t="str">
        <f>VLOOKUP(F720,'Sls Rep Matrix'!I$7:N$428,6,FALSE)</f>
        <v>National</v>
      </c>
      <c r="E720" s="11" t="s">
        <v>545</v>
      </c>
      <c r="F720" s="11" t="s">
        <v>552</v>
      </c>
      <c r="G720" s="11" t="s">
        <v>553</v>
      </c>
      <c r="H720" s="28">
        <v>0</v>
      </c>
      <c r="I720" s="28">
        <v>0</v>
      </c>
      <c r="J720" s="28">
        <v>0</v>
      </c>
      <c r="K720" s="28">
        <v>0</v>
      </c>
      <c r="L720" s="28">
        <v>0</v>
      </c>
      <c r="M720" s="28">
        <v>0</v>
      </c>
      <c r="N720" s="28">
        <v>0</v>
      </c>
      <c r="O720" s="376"/>
      <c r="P720" s="28">
        <v>0</v>
      </c>
      <c r="Q720" s="376"/>
      <c r="R720" s="28">
        <v>0</v>
      </c>
      <c r="S720" s="376"/>
      <c r="T720" s="27">
        <v>0</v>
      </c>
      <c r="U720" s="27">
        <v>0</v>
      </c>
      <c r="V720" s="27">
        <v>0</v>
      </c>
      <c r="W720" s="27">
        <v>0</v>
      </c>
      <c r="X720" s="27">
        <v>0</v>
      </c>
    </row>
    <row r="721" spans="2:24" ht="15.6">
      <c r="B721" t="str">
        <f t="shared" si="11"/>
        <v>UN696Vacuums</v>
      </c>
      <c r="C721" t="str">
        <f>VLOOKUP(F721,'Sls Rep Matrix'!I$7:N$428,6,FALSE)</f>
        <v>Regional</v>
      </c>
      <c r="E721" s="11" t="s">
        <v>545</v>
      </c>
      <c r="F721" s="11" t="s">
        <v>630</v>
      </c>
      <c r="G721" s="11" t="s">
        <v>631</v>
      </c>
      <c r="H721" s="28">
        <v>0</v>
      </c>
      <c r="I721" s="28">
        <v>29.4</v>
      </c>
      <c r="J721" s="28">
        <v>0</v>
      </c>
      <c r="K721" s="28">
        <v>0</v>
      </c>
      <c r="L721" s="28">
        <v>0</v>
      </c>
      <c r="M721" s="28">
        <v>117.6</v>
      </c>
      <c r="N721" s="28">
        <v>1000</v>
      </c>
      <c r="O721" s="376">
        <v>0.1176</v>
      </c>
      <c r="P721" s="28">
        <v>117.6</v>
      </c>
      <c r="Q721" s="376">
        <v>0.1176</v>
      </c>
      <c r="R721" s="28">
        <v>147</v>
      </c>
      <c r="S721" s="376">
        <v>0.14699999999999999</v>
      </c>
      <c r="T721" s="27">
        <v>0</v>
      </c>
      <c r="U721" s="27">
        <v>0</v>
      </c>
      <c r="V721" s="27">
        <v>0</v>
      </c>
      <c r="W721" s="27">
        <v>0</v>
      </c>
      <c r="X721" s="27">
        <v>0</v>
      </c>
    </row>
    <row r="722" spans="2:24" ht="15.6">
      <c r="B722" t="str">
        <f t="shared" si="11"/>
        <v>DE635Vacuums</v>
      </c>
      <c r="C722" t="str">
        <f>VLOOKUP(F722,'Sls Rep Matrix'!I$7:N$428,6,FALSE)</f>
        <v>Inside Sales</v>
      </c>
      <c r="E722" s="11" t="s">
        <v>545</v>
      </c>
      <c r="F722" s="11" t="s">
        <v>798</v>
      </c>
      <c r="G722" s="11" t="s">
        <v>799</v>
      </c>
      <c r="H722" s="28">
        <v>0</v>
      </c>
      <c r="I722" s="28">
        <v>0</v>
      </c>
      <c r="J722" s="28">
        <v>0</v>
      </c>
      <c r="K722" s="28">
        <v>0</v>
      </c>
      <c r="L722" s="28">
        <v>0</v>
      </c>
      <c r="M722" s="28">
        <v>0</v>
      </c>
      <c r="N722" s="28">
        <v>0</v>
      </c>
      <c r="O722" s="376"/>
      <c r="P722" s="28">
        <v>0</v>
      </c>
      <c r="Q722" s="376"/>
      <c r="R722" s="28">
        <v>0</v>
      </c>
      <c r="S722" s="376"/>
      <c r="T722" s="27">
        <v>0</v>
      </c>
      <c r="U722" s="27">
        <v>0</v>
      </c>
      <c r="V722" s="27">
        <v>0</v>
      </c>
      <c r="W722" s="27">
        <v>0</v>
      </c>
      <c r="X722" s="27">
        <v>0</v>
      </c>
    </row>
    <row r="723" spans="2:24" ht="15.6">
      <c r="B723" t="str">
        <f t="shared" si="11"/>
        <v>AM760Vacuums</v>
      </c>
      <c r="C723" t="str">
        <f>VLOOKUP(F723,'Sls Rep Matrix'!I$7:N$428,6,FALSE)</f>
        <v>Amazon</v>
      </c>
      <c r="E723" s="11" t="s">
        <v>545</v>
      </c>
      <c r="F723" s="11" t="s">
        <v>551</v>
      </c>
      <c r="G723" s="11" t="s">
        <v>850</v>
      </c>
      <c r="H723" s="28">
        <v>439.08</v>
      </c>
      <c r="I723" s="28">
        <v>0</v>
      </c>
      <c r="J723" s="28">
        <v>0</v>
      </c>
      <c r="K723" s="28">
        <v>14372.67</v>
      </c>
      <c r="L723" s="28">
        <v>0</v>
      </c>
      <c r="M723" s="28">
        <v>46947.13</v>
      </c>
      <c r="N723" s="28">
        <v>49000</v>
      </c>
      <c r="O723" s="376">
        <v>0.95810469387700004</v>
      </c>
      <c r="P723" s="28">
        <v>61319.8</v>
      </c>
      <c r="Q723" s="376">
        <v>1.251424489795</v>
      </c>
      <c r="R723" s="28">
        <v>61319.8</v>
      </c>
      <c r="S723" s="376">
        <v>1.251424489795</v>
      </c>
      <c r="T723" s="27">
        <v>0</v>
      </c>
      <c r="U723" s="27">
        <v>0</v>
      </c>
      <c r="V723" s="27">
        <v>0</v>
      </c>
      <c r="W723" s="27">
        <v>0</v>
      </c>
      <c r="X723" s="27">
        <v>0</v>
      </c>
    </row>
    <row r="724" spans="2:24" ht="15.6">
      <c r="B724" t="str">
        <f t="shared" si="11"/>
        <v>FO513Vacuums</v>
      </c>
      <c r="C724" t="str">
        <f>VLOOKUP(F724,'Sls Rep Matrix'!I$7:N$428,6,FALSE)</f>
        <v>Photo Specialty</v>
      </c>
      <c r="E724" s="11" t="s">
        <v>545</v>
      </c>
      <c r="F724" s="11" t="s">
        <v>772</v>
      </c>
      <c r="G724" s="11" t="s">
        <v>773</v>
      </c>
      <c r="H724" s="28">
        <v>0</v>
      </c>
      <c r="I724" s="28">
        <v>0</v>
      </c>
      <c r="J724" s="28">
        <v>0</v>
      </c>
      <c r="K724" s="28">
        <v>0</v>
      </c>
      <c r="L724" s="28">
        <v>0</v>
      </c>
      <c r="M724" s="28">
        <v>0</v>
      </c>
      <c r="N724" s="28">
        <v>0</v>
      </c>
      <c r="O724" s="376"/>
      <c r="P724" s="28">
        <v>0</v>
      </c>
      <c r="Q724" s="376"/>
      <c r="R724" s="28">
        <v>0</v>
      </c>
      <c r="S724" s="376"/>
      <c r="T724" s="27">
        <v>0</v>
      </c>
      <c r="U724" s="27">
        <v>0</v>
      </c>
      <c r="V724" s="27">
        <v>0</v>
      </c>
      <c r="W724" s="27">
        <v>0</v>
      </c>
      <c r="X724" s="27">
        <v>0</v>
      </c>
    </row>
    <row r="725" spans="2:24" ht="15.6">
      <c r="B725" t="str">
        <f t="shared" si="11"/>
        <v>WA010Vacuums</v>
      </c>
      <c r="C725" t="str">
        <f>VLOOKUP(F725,'Sls Rep Matrix'!I$7:N$428,6,FALSE)</f>
        <v>National</v>
      </c>
      <c r="E725" s="11" t="s">
        <v>545</v>
      </c>
      <c r="F725" s="11" t="s">
        <v>584</v>
      </c>
      <c r="G725" s="11" t="s">
        <v>585</v>
      </c>
      <c r="H725" s="28">
        <v>0</v>
      </c>
      <c r="I725" s="28">
        <v>0</v>
      </c>
      <c r="J725" s="28">
        <v>0</v>
      </c>
      <c r="K725" s="28">
        <v>799.28</v>
      </c>
      <c r="L725" s="28">
        <v>0</v>
      </c>
      <c r="M725" s="28">
        <v>1398.74</v>
      </c>
      <c r="N725" s="28">
        <v>3000</v>
      </c>
      <c r="O725" s="376">
        <v>0.46624666666600001</v>
      </c>
      <c r="P725" s="28">
        <v>2198.02</v>
      </c>
      <c r="Q725" s="376">
        <v>0.732673333333</v>
      </c>
      <c r="R725" s="28">
        <v>2198.02</v>
      </c>
      <c r="S725" s="376">
        <v>0.732673333333</v>
      </c>
      <c r="T725" s="27">
        <v>0</v>
      </c>
      <c r="U725" s="27">
        <v>0</v>
      </c>
      <c r="V725" s="27">
        <v>0</v>
      </c>
      <c r="W725" s="27">
        <v>1898.29</v>
      </c>
      <c r="X725" s="27">
        <v>0</v>
      </c>
    </row>
    <row r="726" spans="2:24" ht="15.6">
      <c r="B726" t="str">
        <f t="shared" si="11"/>
        <v>HE085Vacuums</v>
      </c>
      <c r="C726" t="str">
        <f>VLOOKUP(F726,'Sls Rep Matrix'!I$7:N$428,6,FALSE)</f>
        <v>Inside Sales</v>
      </c>
      <c r="E726" s="11" t="s">
        <v>545</v>
      </c>
      <c r="F726" s="11" t="s">
        <v>755</v>
      </c>
      <c r="G726" s="11" t="s">
        <v>756</v>
      </c>
      <c r="H726" s="28">
        <v>343.2</v>
      </c>
      <c r="I726" s="28">
        <v>336</v>
      </c>
      <c r="J726" s="28">
        <v>0</v>
      </c>
      <c r="K726" s="28">
        <v>0</v>
      </c>
      <c r="L726" s="28">
        <v>1977</v>
      </c>
      <c r="M726" s="28">
        <v>0</v>
      </c>
      <c r="N726" s="28">
        <v>2000</v>
      </c>
      <c r="O726" s="376">
        <v>0</v>
      </c>
      <c r="P726" s="28">
        <v>1977</v>
      </c>
      <c r="Q726" s="376">
        <v>0.98850000000000005</v>
      </c>
      <c r="R726" s="28">
        <v>2313</v>
      </c>
      <c r="S726" s="376">
        <v>1.1565000000000001</v>
      </c>
      <c r="T726" s="27">
        <v>0</v>
      </c>
      <c r="U726" s="27">
        <v>0</v>
      </c>
      <c r="V726" s="27">
        <v>0</v>
      </c>
      <c r="W726" s="27">
        <v>0</v>
      </c>
      <c r="X726" s="27">
        <v>0</v>
      </c>
    </row>
    <row r="727" spans="2:24" ht="15.6">
      <c r="B727" t="str">
        <f t="shared" ref="B727:B739" si="12">CONCATENATE(F727,E727)</f>
        <v>KE160Vacuums</v>
      </c>
      <c r="C727" t="str">
        <f>VLOOKUP(F727,'Sls Rep Matrix'!I$7:N$428,6,FALSE)</f>
        <v>Inside Sales</v>
      </c>
      <c r="E727" s="11" t="s">
        <v>545</v>
      </c>
      <c r="F727" s="11" t="s">
        <v>726</v>
      </c>
      <c r="G727" s="11" t="s">
        <v>727</v>
      </c>
      <c r="H727" s="28">
        <v>0</v>
      </c>
      <c r="I727" s="28">
        <v>0</v>
      </c>
      <c r="J727" s="28">
        <v>0</v>
      </c>
      <c r="K727" s="28">
        <v>0</v>
      </c>
      <c r="L727" s="28">
        <v>0</v>
      </c>
      <c r="M727" s="28">
        <v>0</v>
      </c>
      <c r="N727" s="28">
        <v>0</v>
      </c>
      <c r="O727" s="376"/>
      <c r="P727" s="28">
        <v>0</v>
      </c>
      <c r="Q727" s="376"/>
      <c r="R727" s="28">
        <v>0</v>
      </c>
      <c r="S727" s="376"/>
      <c r="T727" s="27">
        <v>0</v>
      </c>
      <c r="U727" s="27">
        <v>0</v>
      </c>
      <c r="V727" s="27">
        <v>0</v>
      </c>
      <c r="W727" s="27">
        <v>0</v>
      </c>
      <c r="X727" s="27">
        <v>0</v>
      </c>
    </row>
    <row r="728" spans="2:24" ht="15.6">
      <c r="B728" t="str">
        <f t="shared" si="12"/>
        <v>CA271Vacuums</v>
      </c>
      <c r="C728" t="str">
        <f>VLOOKUP(F728,'Sls Rep Matrix'!I$7:N$428,6,FALSE)</f>
        <v>Food Service</v>
      </c>
      <c r="E728" s="11" t="s">
        <v>545</v>
      </c>
      <c r="F728" s="11" t="s">
        <v>815</v>
      </c>
      <c r="G728" s="11" t="s">
        <v>816</v>
      </c>
      <c r="H728" s="28">
        <v>0</v>
      </c>
      <c r="I728" s="28">
        <v>0</v>
      </c>
      <c r="J728" s="28">
        <v>0</v>
      </c>
      <c r="K728" s="28">
        <v>0</v>
      </c>
      <c r="L728" s="28">
        <v>0</v>
      </c>
      <c r="M728" s="28">
        <v>0</v>
      </c>
      <c r="N728" s="28">
        <v>0</v>
      </c>
      <c r="O728" s="376"/>
      <c r="P728" s="28">
        <v>0</v>
      </c>
      <c r="Q728" s="376"/>
      <c r="R728" s="28">
        <v>0</v>
      </c>
      <c r="S728" s="376"/>
      <c r="T728" s="27">
        <v>0</v>
      </c>
      <c r="U728" s="27">
        <v>0</v>
      </c>
      <c r="V728" s="27">
        <v>0</v>
      </c>
      <c r="W728" s="27">
        <v>0</v>
      </c>
      <c r="X728" s="27">
        <v>0</v>
      </c>
    </row>
    <row r="729" spans="2:24" ht="15.6">
      <c r="B729" t="str">
        <f t="shared" si="12"/>
        <v>HA215Vacuums</v>
      </c>
      <c r="C729" t="str">
        <f>VLOOKUP(F729,'Sls Rep Matrix'!I$7:N$428,6,FALSE)</f>
        <v>Inside Sales</v>
      </c>
      <c r="E729" s="11" t="s">
        <v>545</v>
      </c>
      <c r="F729" s="11" t="s">
        <v>759</v>
      </c>
      <c r="G729" s="11" t="s">
        <v>760</v>
      </c>
      <c r="H729" s="28">
        <v>0</v>
      </c>
      <c r="I729" s="28">
        <v>0</v>
      </c>
      <c r="J729" s="28">
        <v>0</v>
      </c>
      <c r="K729" s="28">
        <v>0</v>
      </c>
      <c r="L729" s="28">
        <v>0</v>
      </c>
      <c r="M729" s="28">
        <v>0</v>
      </c>
      <c r="N729" s="28">
        <v>0</v>
      </c>
      <c r="O729" s="376"/>
      <c r="P729" s="28">
        <v>0</v>
      </c>
      <c r="Q729" s="376"/>
      <c r="R729" s="28">
        <v>0</v>
      </c>
      <c r="S729" s="376"/>
      <c r="T729" s="27">
        <v>0</v>
      </c>
      <c r="U729" s="27">
        <v>0</v>
      </c>
      <c r="V729" s="27">
        <v>0</v>
      </c>
      <c r="W729" s="27">
        <v>0</v>
      </c>
      <c r="X729" s="27">
        <v>0</v>
      </c>
    </row>
    <row r="730" spans="2:24" ht="15.6">
      <c r="B730" t="str">
        <f t="shared" si="12"/>
        <v>HO351Vacuums</v>
      </c>
      <c r="C730" t="e">
        <f>VLOOKUP(F730,'Sls Rep Matrix'!I$7:N$428,6,FALSE)</f>
        <v>#N/A</v>
      </c>
      <c r="E730" s="11" t="s">
        <v>545</v>
      </c>
      <c r="F730" s="11" t="s">
        <v>749</v>
      </c>
      <c r="G730" s="11" t="s">
        <v>750</v>
      </c>
      <c r="H730" s="28">
        <v>0</v>
      </c>
      <c r="I730" s="28">
        <v>0</v>
      </c>
      <c r="J730" s="28">
        <v>0</v>
      </c>
      <c r="K730" s="28">
        <v>0</v>
      </c>
      <c r="L730" s="28">
        <v>0</v>
      </c>
      <c r="M730" s="28">
        <v>0</v>
      </c>
      <c r="N730" s="28">
        <v>0</v>
      </c>
      <c r="O730" s="376"/>
      <c r="P730" s="28">
        <v>0</v>
      </c>
      <c r="Q730" s="376"/>
      <c r="R730" s="28">
        <v>0</v>
      </c>
      <c r="S730" s="376"/>
      <c r="T730" s="27">
        <v>0</v>
      </c>
      <c r="U730" s="27">
        <v>0</v>
      </c>
      <c r="V730" s="27">
        <v>0</v>
      </c>
      <c r="W730" s="27">
        <v>0</v>
      </c>
      <c r="X730" s="27">
        <v>0</v>
      </c>
    </row>
    <row r="731" spans="2:24" ht="15.6">
      <c r="B731" t="str">
        <f t="shared" si="12"/>
        <v>EM095Vacuums</v>
      </c>
      <c r="C731" t="str">
        <f>VLOOKUP(F731,'Sls Rep Matrix'!I$7:N$428,6,FALSE)</f>
        <v>Food Service</v>
      </c>
      <c r="E731" s="11" t="s">
        <v>545</v>
      </c>
      <c r="F731" s="11" t="s">
        <v>782</v>
      </c>
      <c r="G731" s="11" t="s">
        <v>783</v>
      </c>
      <c r="H731" s="28">
        <v>0</v>
      </c>
      <c r="I731" s="28">
        <v>0</v>
      </c>
      <c r="J731" s="28">
        <v>0</v>
      </c>
      <c r="K731" s="28">
        <v>0</v>
      </c>
      <c r="L731" s="28">
        <v>0</v>
      </c>
      <c r="M731" s="28">
        <v>0</v>
      </c>
      <c r="N731" s="28">
        <v>0</v>
      </c>
      <c r="O731" s="376"/>
      <c r="P731" s="28">
        <v>0</v>
      </c>
      <c r="Q731" s="376"/>
      <c r="R731" s="28">
        <v>0</v>
      </c>
      <c r="S731" s="376"/>
      <c r="T731" s="27">
        <v>0</v>
      </c>
      <c r="U731" s="27">
        <v>0</v>
      </c>
      <c r="V731" s="27">
        <v>0</v>
      </c>
      <c r="W731" s="27">
        <v>0</v>
      </c>
      <c r="X731" s="27">
        <v>0</v>
      </c>
    </row>
    <row r="732" spans="2:24" ht="15.6">
      <c r="B732" t="str">
        <f t="shared" si="12"/>
        <v>JA100Vacuums</v>
      </c>
      <c r="C732" t="str">
        <f>VLOOKUP(F732,'Sls Rep Matrix'!I$7:N$428,6,FALSE)</f>
        <v>Regional</v>
      </c>
      <c r="E732" s="11" t="s">
        <v>545</v>
      </c>
      <c r="F732" s="11" t="s">
        <v>736</v>
      </c>
      <c r="G732" s="11" t="s">
        <v>737</v>
      </c>
      <c r="H732" s="28">
        <v>0</v>
      </c>
      <c r="I732" s="28">
        <v>0</v>
      </c>
      <c r="J732" s="28">
        <v>0</v>
      </c>
      <c r="K732" s="28">
        <v>0</v>
      </c>
      <c r="L732" s="28">
        <v>0</v>
      </c>
      <c r="M732" s="28">
        <v>0</v>
      </c>
      <c r="N732" s="28">
        <v>0</v>
      </c>
      <c r="O732" s="376"/>
      <c r="P732" s="28">
        <v>0</v>
      </c>
      <c r="Q732" s="376"/>
      <c r="R732" s="28">
        <v>0</v>
      </c>
      <c r="S732" s="376"/>
      <c r="T732" s="27">
        <v>0</v>
      </c>
      <c r="U732" s="27">
        <v>0</v>
      </c>
      <c r="V732" s="27">
        <v>0</v>
      </c>
      <c r="W732" s="27">
        <v>0</v>
      </c>
      <c r="X732" s="27">
        <v>0</v>
      </c>
    </row>
    <row r="733" spans="2:24" ht="15.6">
      <c r="B733" t="str">
        <f t="shared" si="12"/>
        <v>PA946Vacuums</v>
      </c>
      <c r="C733" t="str">
        <f>VLOOKUP(F733,'Sls Rep Matrix'!I$7:N$428,6,FALSE)</f>
        <v>Regional</v>
      </c>
      <c r="E733" s="11" t="s">
        <v>545</v>
      </c>
      <c r="F733" s="11" t="s">
        <v>1023</v>
      </c>
      <c r="G733" s="11" t="s">
        <v>1024</v>
      </c>
      <c r="H733" s="28">
        <v>0</v>
      </c>
      <c r="I733" s="28">
        <v>0</v>
      </c>
      <c r="J733" s="28">
        <v>0</v>
      </c>
      <c r="K733" s="28">
        <v>0</v>
      </c>
      <c r="L733" s="28">
        <v>0</v>
      </c>
      <c r="M733" s="28">
        <v>0</v>
      </c>
      <c r="N733" s="28">
        <v>0</v>
      </c>
      <c r="O733" s="376"/>
      <c r="P733" s="28">
        <v>0</v>
      </c>
      <c r="Q733" s="376"/>
      <c r="R733" s="28">
        <v>0</v>
      </c>
      <c r="S733" s="376"/>
      <c r="T733" s="27">
        <v>0</v>
      </c>
      <c r="U733" s="27">
        <v>0</v>
      </c>
      <c r="V733" s="27">
        <v>0</v>
      </c>
      <c r="W733" s="27">
        <v>0</v>
      </c>
      <c r="X733" s="27">
        <v>0</v>
      </c>
    </row>
    <row r="734" spans="2:24" ht="15.6">
      <c r="B734" t="str">
        <f t="shared" si="12"/>
        <v>DB075Vacuums</v>
      </c>
      <c r="C734" t="str">
        <f>VLOOKUP(F734,'Sls Rep Matrix'!I$7:N$428,6,FALSE)</f>
        <v>Regional</v>
      </c>
      <c r="E734" s="11" t="s">
        <v>545</v>
      </c>
      <c r="F734" s="11" t="s">
        <v>800</v>
      </c>
      <c r="G734" s="11" t="s">
        <v>801</v>
      </c>
      <c r="H734" s="28">
        <v>0</v>
      </c>
      <c r="I734" s="28">
        <v>0</v>
      </c>
      <c r="J734" s="28">
        <v>0</v>
      </c>
      <c r="K734" s="28">
        <v>368</v>
      </c>
      <c r="L734" s="28">
        <v>218</v>
      </c>
      <c r="M734" s="28">
        <v>620</v>
      </c>
      <c r="N734" s="28">
        <v>0</v>
      </c>
      <c r="O734" s="376"/>
      <c r="P734" s="28">
        <v>1206</v>
      </c>
      <c r="Q734" s="376"/>
      <c r="R734" s="28">
        <v>1206</v>
      </c>
      <c r="S734" s="376"/>
      <c r="T734" s="27">
        <v>0</v>
      </c>
      <c r="U734" s="27">
        <v>0</v>
      </c>
      <c r="V734" s="27">
        <v>0</v>
      </c>
      <c r="W734" s="27">
        <v>0</v>
      </c>
      <c r="X734" s="27">
        <v>0</v>
      </c>
    </row>
    <row r="735" spans="2:24" ht="15.6">
      <c r="B735" t="str">
        <f t="shared" si="12"/>
        <v>CA020Vacuums</v>
      </c>
      <c r="C735" t="str">
        <f>VLOOKUP(F735,'Sls Rep Matrix'!I$7:N$428,6,FALSE)</f>
        <v>Inside Sales</v>
      </c>
      <c r="E735" s="11" t="s">
        <v>545</v>
      </c>
      <c r="F735" s="11" t="s">
        <v>820</v>
      </c>
      <c r="G735" s="11" t="s">
        <v>821</v>
      </c>
      <c r="H735" s="28">
        <v>0</v>
      </c>
      <c r="I735" s="28">
        <v>0</v>
      </c>
      <c r="J735" s="28">
        <v>0</v>
      </c>
      <c r="K735" s="28">
        <v>0</v>
      </c>
      <c r="L735" s="28">
        <v>0</v>
      </c>
      <c r="M735" s="28">
        <v>0</v>
      </c>
      <c r="N735" s="28">
        <v>0</v>
      </c>
      <c r="O735" s="376"/>
      <c r="P735" s="28">
        <v>0</v>
      </c>
      <c r="Q735" s="376"/>
      <c r="R735" s="28">
        <v>0</v>
      </c>
      <c r="S735" s="376"/>
      <c r="T735" s="27">
        <v>0</v>
      </c>
      <c r="U735" s="27">
        <v>0</v>
      </c>
      <c r="V735" s="27">
        <v>0</v>
      </c>
      <c r="W735" s="27">
        <v>0</v>
      </c>
      <c r="X735" s="27">
        <v>0</v>
      </c>
    </row>
    <row r="736" spans="2:24" ht="15.6">
      <c r="B736" t="str">
        <f t="shared" si="12"/>
        <v>DW001Vacuums</v>
      </c>
      <c r="C736" t="str">
        <f>VLOOKUP(F736,'Sls Rep Matrix'!I$7:N$428,6,FALSE)</f>
        <v>Inside Sales</v>
      </c>
      <c r="E736" s="11" t="s">
        <v>545</v>
      </c>
      <c r="F736" s="11" t="s">
        <v>1053</v>
      </c>
      <c r="G736" s="11" t="s">
        <v>1054</v>
      </c>
      <c r="H736" s="28">
        <v>0</v>
      </c>
      <c r="I736" s="28">
        <v>0</v>
      </c>
      <c r="J736" s="28">
        <v>0</v>
      </c>
      <c r="K736" s="28">
        <v>0</v>
      </c>
      <c r="L736" s="28">
        <v>0</v>
      </c>
      <c r="M736" s="28">
        <v>52774.95</v>
      </c>
      <c r="N736" s="28">
        <v>23000</v>
      </c>
      <c r="O736" s="376">
        <v>2.294563043478</v>
      </c>
      <c r="P736" s="28">
        <v>52774.95</v>
      </c>
      <c r="Q736" s="376">
        <v>2.294563043478</v>
      </c>
      <c r="R736" s="28">
        <v>52774.95</v>
      </c>
      <c r="S736" s="376">
        <v>2.294563043478</v>
      </c>
      <c r="T736" s="27">
        <v>0</v>
      </c>
      <c r="U736" s="27">
        <v>0</v>
      </c>
      <c r="V736" s="27">
        <v>0</v>
      </c>
      <c r="W736" s="27">
        <v>0</v>
      </c>
      <c r="X736" s="27">
        <v>0</v>
      </c>
    </row>
    <row r="737" spans="2:24" ht="15.6">
      <c r="B737" t="str">
        <f t="shared" si="12"/>
        <v>DWAREVacuums</v>
      </c>
      <c r="C737" t="str">
        <f>VLOOKUP(F737,'Sls Rep Matrix'!I$7:N$428,6,FALSE)</f>
        <v>pana.com</v>
      </c>
      <c r="E737" s="11" t="s">
        <v>545</v>
      </c>
      <c r="F737" s="11" t="s">
        <v>561</v>
      </c>
      <c r="G737" s="11" t="s">
        <v>788</v>
      </c>
      <c r="H737" s="28">
        <v>0</v>
      </c>
      <c r="I737" s="28">
        <v>0</v>
      </c>
      <c r="J737" s="28">
        <v>0</v>
      </c>
      <c r="K737" s="28">
        <v>0</v>
      </c>
      <c r="L737" s="28">
        <v>0</v>
      </c>
      <c r="M737" s="28">
        <v>0</v>
      </c>
      <c r="N737" s="28">
        <v>1000</v>
      </c>
      <c r="O737" s="376">
        <v>0</v>
      </c>
      <c r="P737" s="28">
        <v>0</v>
      </c>
      <c r="Q737" s="376">
        <v>0</v>
      </c>
      <c r="R737" s="28">
        <v>0</v>
      </c>
      <c r="S737" s="376">
        <v>0</v>
      </c>
      <c r="T737" s="27">
        <v>0</v>
      </c>
      <c r="U737" s="27">
        <v>0</v>
      </c>
      <c r="V737" s="27">
        <v>0</v>
      </c>
      <c r="W737" s="27">
        <v>0</v>
      </c>
      <c r="X737" s="27">
        <v>0</v>
      </c>
    </row>
    <row r="738" spans="2:24" ht="15.6">
      <c r="B738" t="str">
        <f t="shared" si="12"/>
        <v>PE265Vacuums</v>
      </c>
      <c r="C738" t="str">
        <f>VLOOKUP(F738,'Sls Rep Matrix'!I$7:N$428,6,FALSE)</f>
        <v>Inside Sales</v>
      </c>
      <c r="E738" s="11" t="s">
        <v>545</v>
      </c>
      <c r="F738" s="11" t="s">
        <v>682</v>
      </c>
      <c r="G738" s="11" t="s">
        <v>683</v>
      </c>
      <c r="H738" s="28">
        <v>0</v>
      </c>
      <c r="I738" s="28">
        <v>0</v>
      </c>
      <c r="J738" s="28">
        <v>0</v>
      </c>
      <c r="K738" s="28">
        <v>0</v>
      </c>
      <c r="L738" s="28">
        <v>1726.38</v>
      </c>
      <c r="M738" s="28">
        <v>4028.22</v>
      </c>
      <c r="N738" s="28">
        <v>2000</v>
      </c>
      <c r="O738" s="376">
        <v>2.0141100000000001</v>
      </c>
      <c r="P738" s="28">
        <v>5754.6</v>
      </c>
      <c r="Q738" s="376">
        <v>2.8773</v>
      </c>
      <c r="R738" s="28">
        <v>5754.6</v>
      </c>
      <c r="S738" s="376">
        <v>2.8773</v>
      </c>
      <c r="T738" s="27">
        <v>0</v>
      </c>
      <c r="U738" s="27">
        <v>0</v>
      </c>
      <c r="V738" s="27">
        <v>0</v>
      </c>
      <c r="W738" s="27">
        <v>0</v>
      </c>
      <c r="X738" s="27">
        <v>0</v>
      </c>
    </row>
    <row r="739" spans="2:24" ht="15.6">
      <c r="B739" t="str">
        <f t="shared" si="12"/>
        <v>FC065Vacuums</v>
      </c>
      <c r="C739" t="str">
        <f>VLOOKUP(F739,'Sls Rep Matrix'!I$7:N$428,6,FALSE)</f>
        <v>Inside Sales</v>
      </c>
      <c r="E739" s="11" t="s">
        <v>545</v>
      </c>
      <c r="F739" s="11" t="s">
        <v>778</v>
      </c>
      <c r="G739" s="11" t="s">
        <v>779</v>
      </c>
      <c r="H739" s="28">
        <v>1189.0999999999999</v>
      </c>
      <c r="I739" s="28">
        <v>445.5</v>
      </c>
      <c r="J739" s="28">
        <v>0</v>
      </c>
      <c r="K739" s="28">
        <v>0</v>
      </c>
      <c r="L739" s="28">
        <v>0</v>
      </c>
      <c r="M739" s="28">
        <v>0</v>
      </c>
      <c r="N739" s="28">
        <v>1000</v>
      </c>
      <c r="O739" s="376">
        <v>0</v>
      </c>
      <c r="P739" s="28">
        <v>0</v>
      </c>
      <c r="Q739" s="376">
        <v>0</v>
      </c>
      <c r="R739" s="28">
        <v>445.5</v>
      </c>
      <c r="S739" s="376">
        <v>0.44550000000000001</v>
      </c>
      <c r="T739" s="27">
        <v>0</v>
      </c>
      <c r="U739" s="27">
        <v>0</v>
      </c>
      <c r="V739" s="27">
        <v>0</v>
      </c>
      <c r="W739" s="27">
        <v>0</v>
      </c>
      <c r="X739" s="27">
        <v>0</v>
      </c>
    </row>
    <row r="740" spans="2:24" ht="15.6">
      <c r="B740" t="str">
        <f t="shared" ref="B740:B797" si="13">CONCATENATE(F740,E740)</f>
        <v>EN171Vacuums</v>
      </c>
      <c r="C740" t="str">
        <f>VLOOKUP(F740,'Sls Rep Matrix'!I$7:N$428,6,FALSE)</f>
        <v>Inside Sales</v>
      </c>
      <c r="E740" s="11" t="s">
        <v>545</v>
      </c>
      <c r="F740" s="11" t="s">
        <v>780</v>
      </c>
      <c r="G740" s="11" t="s">
        <v>781</v>
      </c>
      <c r="H740" s="28">
        <v>2532.8000000000002</v>
      </c>
      <c r="I740" s="28">
        <v>1798.58</v>
      </c>
      <c r="J740" s="28">
        <v>0</v>
      </c>
      <c r="K740" s="28">
        <v>0</v>
      </c>
      <c r="L740" s="28">
        <v>0</v>
      </c>
      <c r="M740" s="28">
        <v>0</v>
      </c>
      <c r="N740" s="28">
        <v>2000</v>
      </c>
      <c r="O740" s="376">
        <v>0</v>
      </c>
      <c r="P740" s="28">
        <v>0</v>
      </c>
      <c r="Q740" s="376">
        <v>0</v>
      </c>
      <c r="R740" s="28">
        <v>1798.58</v>
      </c>
      <c r="S740" s="376">
        <v>0.89929000000000003</v>
      </c>
      <c r="T740" s="27">
        <v>0</v>
      </c>
      <c r="U740" s="27">
        <v>0</v>
      </c>
      <c r="V740" s="27">
        <v>0</v>
      </c>
      <c r="W740" s="27">
        <v>0</v>
      </c>
      <c r="X740" s="27">
        <v>0</v>
      </c>
    </row>
    <row r="741" spans="2:24" ht="15.6">
      <c r="B741" t="str">
        <f t="shared" si="13"/>
        <v>#Vacuums</v>
      </c>
      <c r="C741" t="e">
        <f>VLOOKUP(F741,'Sls Rep Matrix'!I$7:N$428,6,FALSE)</f>
        <v>#N/A</v>
      </c>
      <c r="E741" s="11" t="s">
        <v>545</v>
      </c>
      <c r="F741" s="11" t="s">
        <v>1075</v>
      </c>
      <c r="G741" s="11" t="s">
        <v>2400</v>
      </c>
      <c r="H741" s="28">
        <v>0</v>
      </c>
      <c r="I741" s="28">
        <v>0</v>
      </c>
      <c r="J741" s="28">
        <v>0</v>
      </c>
      <c r="K741" s="28">
        <v>0</v>
      </c>
      <c r="L741" s="28">
        <v>0</v>
      </c>
      <c r="M741" s="28">
        <v>0</v>
      </c>
      <c r="N741" s="28">
        <v>0</v>
      </c>
      <c r="O741" s="376"/>
      <c r="P741" s="28">
        <v>0</v>
      </c>
      <c r="Q741" s="376"/>
      <c r="R741" s="28">
        <v>0</v>
      </c>
      <c r="S741" s="376"/>
      <c r="T741" s="27">
        <v>0</v>
      </c>
      <c r="U741" s="27">
        <v>0</v>
      </c>
      <c r="V741" s="27">
        <v>0</v>
      </c>
      <c r="W741" s="27">
        <v>0</v>
      </c>
      <c r="X741" s="27">
        <v>0</v>
      </c>
    </row>
    <row r="742" spans="2:24" ht="15.6">
      <c r="B742" t="str">
        <f t="shared" si="13"/>
        <v>HS070Vacuums</v>
      </c>
      <c r="C742" t="str">
        <f>VLOOKUP(F742,'Sls Rep Matrix'!I$7:N$428,6,FALSE)</f>
        <v>National</v>
      </c>
      <c r="E742" s="11" t="s">
        <v>545</v>
      </c>
      <c r="F742" s="11" t="s">
        <v>746</v>
      </c>
      <c r="G742" s="11" t="s">
        <v>747</v>
      </c>
      <c r="H742" s="28">
        <v>0</v>
      </c>
      <c r="I742" s="28">
        <v>0</v>
      </c>
      <c r="J742" s="28">
        <v>0</v>
      </c>
      <c r="K742" s="28">
        <v>0</v>
      </c>
      <c r="L742" s="28">
        <v>0</v>
      </c>
      <c r="M742" s="28">
        <v>0</v>
      </c>
      <c r="N742" s="28">
        <v>0</v>
      </c>
      <c r="O742" s="376"/>
      <c r="P742" s="28">
        <v>0</v>
      </c>
      <c r="Q742" s="376"/>
      <c r="R742" s="28">
        <v>0</v>
      </c>
      <c r="S742" s="376"/>
      <c r="T742" s="27">
        <v>0</v>
      </c>
      <c r="U742" s="27">
        <v>0</v>
      </c>
      <c r="V742" s="27">
        <v>0</v>
      </c>
      <c r="W742" s="27">
        <v>0</v>
      </c>
      <c r="X742" s="27">
        <v>0</v>
      </c>
    </row>
    <row r="743" spans="2:24" ht="15.6">
      <c r="B743" t="str">
        <f t="shared" si="13"/>
        <v>TA001Vacuums</v>
      </c>
      <c r="C743" t="str">
        <f>VLOOKUP(F743,'Sls Rep Matrix'!I$7:N$428,6,FALSE)</f>
        <v>National</v>
      </c>
      <c r="E743" s="11" t="s">
        <v>545</v>
      </c>
      <c r="F743" s="11" t="s">
        <v>580</v>
      </c>
      <c r="G743" s="11" t="s">
        <v>642</v>
      </c>
      <c r="H743" s="28">
        <v>0</v>
      </c>
      <c r="I743" s="28">
        <v>0</v>
      </c>
      <c r="J743" s="28">
        <v>0</v>
      </c>
      <c r="K743" s="28">
        <v>0</v>
      </c>
      <c r="L743" s="28">
        <v>0</v>
      </c>
      <c r="M743" s="28">
        <v>0</v>
      </c>
      <c r="N743" s="28">
        <v>0</v>
      </c>
      <c r="O743" s="376"/>
      <c r="P743" s="28">
        <v>0</v>
      </c>
      <c r="Q743" s="376"/>
      <c r="R743" s="28">
        <v>0</v>
      </c>
      <c r="S743" s="376"/>
      <c r="T743" s="27">
        <v>0</v>
      </c>
      <c r="U743" s="27">
        <v>0</v>
      </c>
      <c r="V743" s="27">
        <v>0</v>
      </c>
      <c r="W743" s="27">
        <v>0</v>
      </c>
      <c r="X743" s="27">
        <v>0</v>
      </c>
    </row>
    <row r="744" spans="2:24" ht="15.6">
      <c r="B744" t="str">
        <f t="shared" si="13"/>
        <v>EL725Vacuums</v>
      </c>
      <c r="C744" t="str">
        <f>VLOOKUP(F744,'Sls Rep Matrix'!I$7:N$428,6,FALSE)</f>
        <v>Food Service</v>
      </c>
      <c r="E744" s="11" t="s">
        <v>545</v>
      </c>
      <c r="F744" s="11" t="s">
        <v>784</v>
      </c>
      <c r="G744" s="11" t="s">
        <v>785</v>
      </c>
      <c r="H744" s="28">
        <v>8823.73</v>
      </c>
      <c r="I744" s="28">
        <v>2640.1</v>
      </c>
      <c r="J744" s="28">
        <v>0</v>
      </c>
      <c r="K744" s="28">
        <v>0</v>
      </c>
      <c r="L744" s="28">
        <v>0</v>
      </c>
      <c r="M744" s="28">
        <v>3202.49</v>
      </c>
      <c r="N744" s="28">
        <v>33000</v>
      </c>
      <c r="O744" s="376">
        <v>9.7045151514999997E-2</v>
      </c>
      <c r="P744" s="28">
        <v>3202.49</v>
      </c>
      <c r="Q744" s="376">
        <v>9.7045151514999997E-2</v>
      </c>
      <c r="R744" s="28">
        <v>5842.59</v>
      </c>
      <c r="S744" s="376">
        <v>0.177048181818</v>
      </c>
      <c r="T744" s="27">
        <v>5914.05</v>
      </c>
      <c r="U744" s="27">
        <v>45318.9</v>
      </c>
      <c r="V744" s="27">
        <v>0</v>
      </c>
      <c r="W744" s="27">
        <v>0</v>
      </c>
      <c r="X744" s="27">
        <v>0</v>
      </c>
    </row>
    <row r="745" spans="2:24" ht="15.6">
      <c r="B745" t="str">
        <f t="shared" si="13"/>
        <v>SC015Vacuums</v>
      </c>
      <c r="C745" t="str">
        <f>VLOOKUP(F745,'Sls Rep Matrix'!I$7:N$428,6,FALSE)</f>
        <v>Inside Sales</v>
      </c>
      <c r="E745" s="11" t="s">
        <v>545</v>
      </c>
      <c r="F745" s="11" t="s">
        <v>1013</v>
      </c>
      <c r="G745" s="11" t="s">
        <v>1014</v>
      </c>
      <c r="H745" s="28">
        <v>0</v>
      </c>
      <c r="I745" s="28">
        <v>0</v>
      </c>
      <c r="J745" s="28">
        <v>0</v>
      </c>
      <c r="K745" s="28">
        <v>0</v>
      </c>
      <c r="L745" s="28">
        <v>0</v>
      </c>
      <c r="M745" s="28">
        <v>0</v>
      </c>
      <c r="N745" s="28">
        <v>0</v>
      </c>
      <c r="O745" s="376"/>
      <c r="P745" s="28">
        <v>0</v>
      </c>
      <c r="Q745" s="376"/>
      <c r="R745" s="28">
        <v>0</v>
      </c>
      <c r="S745" s="376"/>
      <c r="T745" s="27">
        <v>0</v>
      </c>
      <c r="U745" s="27">
        <v>0</v>
      </c>
      <c r="V745" s="27">
        <v>0</v>
      </c>
      <c r="W745" s="27">
        <v>0</v>
      </c>
      <c r="X745" s="27">
        <v>0</v>
      </c>
    </row>
    <row r="746" spans="2:24" ht="15.6">
      <c r="B746" t="str">
        <f t="shared" si="13"/>
        <v>BE500Vacuums</v>
      </c>
      <c r="C746" t="str">
        <f>VLOOKUP(F746,'Sls Rep Matrix'!I$7:N$428,6,FALSE)</f>
        <v>National</v>
      </c>
      <c r="E746" s="11" t="s">
        <v>545</v>
      </c>
      <c r="F746" s="11" t="s">
        <v>866</v>
      </c>
      <c r="G746" s="11" t="s">
        <v>867</v>
      </c>
      <c r="H746" s="28">
        <v>0</v>
      </c>
      <c r="I746" s="28">
        <v>0</v>
      </c>
      <c r="J746" s="28">
        <v>0</v>
      </c>
      <c r="K746" s="28">
        <v>0</v>
      </c>
      <c r="L746" s="28">
        <v>0</v>
      </c>
      <c r="M746" s="28">
        <v>0</v>
      </c>
      <c r="N746" s="28">
        <v>0</v>
      </c>
      <c r="O746" s="376"/>
      <c r="P746" s="28">
        <v>0</v>
      </c>
      <c r="Q746" s="376"/>
      <c r="R746" s="28">
        <v>0</v>
      </c>
      <c r="S746" s="376"/>
      <c r="T746" s="27">
        <v>0</v>
      </c>
      <c r="U746" s="27">
        <v>0</v>
      </c>
      <c r="V746" s="27">
        <v>0</v>
      </c>
      <c r="W746" s="27">
        <v>0</v>
      </c>
      <c r="X746" s="27">
        <v>0</v>
      </c>
    </row>
    <row r="747" spans="2:24" ht="15.6">
      <c r="B747" t="str">
        <f t="shared" si="13"/>
        <v>SC275Vacuums</v>
      </c>
      <c r="C747" t="str">
        <f>VLOOKUP(F747,'Sls Rep Matrix'!I$7:N$428,6,FALSE)</f>
        <v>Food Service</v>
      </c>
      <c r="E747" s="11" t="s">
        <v>545</v>
      </c>
      <c r="F747" s="11" t="s">
        <v>654</v>
      </c>
      <c r="G747" s="11" t="s">
        <v>655</v>
      </c>
      <c r="H747" s="28">
        <v>1529.6</v>
      </c>
      <c r="I747" s="28">
        <v>771.76</v>
      </c>
      <c r="J747" s="28">
        <v>0</v>
      </c>
      <c r="K747" s="28">
        <v>0</v>
      </c>
      <c r="L747" s="28">
        <v>504</v>
      </c>
      <c r="M747" s="28">
        <v>0</v>
      </c>
      <c r="N747" s="28">
        <v>15000</v>
      </c>
      <c r="O747" s="376">
        <v>0</v>
      </c>
      <c r="P747" s="28">
        <v>504</v>
      </c>
      <c r="Q747" s="376">
        <v>3.3599999999999998E-2</v>
      </c>
      <c r="R747" s="28">
        <v>1275.76</v>
      </c>
      <c r="S747" s="376">
        <v>8.5050666666000002E-2</v>
      </c>
      <c r="T747" s="27">
        <v>0</v>
      </c>
      <c r="U747" s="27">
        <v>1072.8</v>
      </c>
      <c r="V747" s="27">
        <v>0</v>
      </c>
      <c r="W747" s="27">
        <v>0</v>
      </c>
      <c r="X747" s="27">
        <v>0</v>
      </c>
    </row>
    <row r="748" spans="2:24" ht="15.6">
      <c r="B748" t="str">
        <f t="shared" si="13"/>
        <v>AK050Vacuums</v>
      </c>
      <c r="C748" t="str">
        <f>VLOOKUP(F748,'Sls Rep Matrix'!I$7:N$428,6,FALSE)</f>
        <v>Regional</v>
      </c>
      <c r="E748" s="11" t="s">
        <v>545</v>
      </c>
      <c r="F748" s="11" t="s">
        <v>851</v>
      </c>
      <c r="G748" s="11" t="s">
        <v>852</v>
      </c>
      <c r="H748" s="28">
        <v>0</v>
      </c>
      <c r="I748" s="28">
        <v>0</v>
      </c>
      <c r="J748" s="28">
        <v>0</v>
      </c>
      <c r="K748" s="28">
        <v>0</v>
      </c>
      <c r="L748" s="28">
        <v>0</v>
      </c>
      <c r="M748" s="28">
        <v>0</v>
      </c>
      <c r="N748" s="28">
        <v>0</v>
      </c>
      <c r="O748" s="376"/>
      <c r="P748" s="28">
        <v>0</v>
      </c>
      <c r="Q748" s="376"/>
      <c r="R748" s="28">
        <v>0</v>
      </c>
      <c r="S748" s="376"/>
      <c r="T748" s="27">
        <v>0</v>
      </c>
      <c r="U748" s="27">
        <v>0</v>
      </c>
      <c r="V748" s="27">
        <v>0</v>
      </c>
      <c r="W748" s="27">
        <v>0</v>
      </c>
      <c r="X748" s="27">
        <v>0</v>
      </c>
    </row>
    <row r="749" spans="2:24" ht="15.6">
      <c r="B749" t="str">
        <f t="shared" si="13"/>
        <v>AD230Vacuums</v>
      </c>
      <c r="C749" t="str">
        <f>VLOOKUP(F749,'Sls Rep Matrix'!I$7:N$428,6,FALSE)</f>
        <v>Regional</v>
      </c>
      <c r="E749" s="11" t="s">
        <v>545</v>
      </c>
      <c r="F749" s="11" t="s">
        <v>550</v>
      </c>
      <c r="G749" s="11" t="s">
        <v>855</v>
      </c>
      <c r="H749" s="28">
        <v>0</v>
      </c>
      <c r="I749" s="28">
        <v>0</v>
      </c>
      <c r="J749" s="28">
        <v>0</v>
      </c>
      <c r="K749" s="28">
        <v>0</v>
      </c>
      <c r="L749" s="28">
        <v>0</v>
      </c>
      <c r="M749" s="28">
        <v>0</v>
      </c>
      <c r="N749" s="28">
        <v>13000</v>
      </c>
      <c r="O749" s="376">
        <v>0</v>
      </c>
      <c r="P749" s="28">
        <v>0</v>
      </c>
      <c r="Q749" s="376">
        <v>0</v>
      </c>
      <c r="R749" s="28">
        <v>0</v>
      </c>
      <c r="S749" s="376">
        <v>0</v>
      </c>
      <c r="T749" s="27">
        <v>0</v>
      </c>
      <c r="U749" s="27">
        <v>0</v>
      </c>
      <c r="V749" s="27">
        <v>0</v>
      </c>
      <c r="W749" s="27">
        <v>0</v>
      </c>
      <c r="X749" s="27">
        <v>0</v>
      </c>
    </row>
    <row r="750" spans="2:24" ht="15.6">
      <c r="B750" t="str">
        <f t="shared" si="13"/>
        <v>DH030Vacuums</v>
      </c>
      <c r="C750" t="str">
        <f>VLOOKUP(F750,'Sls Rep Matrix'!I$7:N$428,6,FALSE)</f>
        <v>Inside Sales</v>
      </c>
      <c r="E750" s="11" t="s">
        <v>545</v>
      </c>
      <c r="F750" s="11" t="s">
        <v>560</v>
      </c>
      <c r="G750" s="11" t="s">
        <v>795</v>
      </c>
      <c r="H750" s="28">
        <v>0</v>
      </c>
      <c r="I750" s="28">
        <v>0</v>
      </c>
      <c r="J750" s="28">
        <v>0</v>
      </c>
      <c r="K750" s="28">
        <v>5094.7</v>
      </c>
      <c r="L750" s="28">
        <v>938.7</v>
      </c>
      <c r="M750" s="28">
        <v>4463.01</v>
      </c>
      <c r="N750" s="28">
        <v>7000</v>
      </c>
      <c r="O750" s="376">
        <v>0.63757285714199996</v>
      </c>
      <c r="P750" s="28">
        <v>10496.41</v>
      </c>
      <c r="Q750" s="376">
        <v>1.499487142857</v>
      </c>
      <c r="R750" s="28">
        <v>10496.41</v>
      </c>
      <c r="S750" s="376">
        <v>1.499487142857</v>
      </c>
      <c r="T750" s="27">
        <v>0</v>
      </c>
      <c r="U750" s="27">
        <v>0</v>
      </c>
      <c r="V750" s="27">
        <v>0</v>
      </c>
      <c r="W750" s="27">
        <v>1567.6</v>
      </c>
      <c r="X750" s="27">
        <v>0</v>
      </c>
    </row>
    <row r="751" spans="2:24" ht="15.6">
      <c r="B751" t="str">
        <f t="shared" si="13"/>
        <v>CA080Vacuums</v>
      </c>
      <c r="C751" t="str">
        <f>VLOOKUP(F751,'Sls Rep Matrix'!I$7:N$428,6,FALSE)</f>
        <v>Inside Sales</v>
      </c>
      <c r="E751" s="11" t="s">
        <v>545</v>
      </c>
      <c r="F751" s="11" t="s">
        <v>817</v>
      </c>
      <c r="G751" s="11" t="s">
        <v>818</v>
      </c>
      <c r="H751" s="28">
        <v>0</v>
      </c>
      <c r="I751" s="28">
        <v>0</v>
      </c>
      <c r="J751" s="28">
        <v>0</v>
      </c>
      <c r="K751" s="28">
        <v>0</v>
      </c>
      <c r="L751" s="28">
        <v>383.64</v>
      </c>
      <c r="M751" s="28">
        <v>0</v>
      </c>
      <c r="N751" s="28">
        <v>0</v>
      </c>
      <c r="O751" s="376"/>
      <c r="P751" s="28">
        <v>383.64</v>
      </c>
      <c r="Q751" s="376"/>
      <c r="R751" s="28">
        <v>383.64</v>
      </c>
      <c r="S751" s="376"/>
      <c r="T751" s="27">
        <v>0</v>
      </c>
      <c r="U751" s="27">
        <v>0</v>
      </c>
      <c r="V751" s="27">
        <v>0</v>
      </c>
      <c r="W751" s="27">
        <v>0</v>
      </c>
      <c r="X751" s="27">
        <v>0</v>
      </c>
    </row>
    <row r="752" spans="2:24" ht="15.6">
      <c r="B752" t="str">
        <f t="shared" si="13"/>
        <v>DE895Vacuums</v>
      </c>
      <c r="C752" t="str">
        <f>VLOOKUP(F752,'Sls Rep Matrix'!I$7:N$428,6,FALSE)</f>
        <v>Inside Sales</v>
      </c>
      <c r="E752" s="11" t="s">
        <v>545</v>
      </c>
      <c r="F752" s="11" t="s">
        <v>796</v>
      </c>
      <c r="G752" s="11" t="s">
        <v>797</v>
      </c>
      <c r="H752" s="28">
        <v>0</v>
      </c>
      <c r="I752" s="28">
        <v>0</v>
      </c>
      <c r="J752" s="28">
        <v>0</v>
      </c>
      <c r="K752" s="28">
        <v>0</v>
      </c>
      <c r="L752" s="28">
        <v>0</v>
      </c>
      <c r="M752" s="28">
        <v>0</v>
      </c>
      <c r="N752" s="28">
        <v>3000</v>
      </c>
      <c r="O752" s="376">
        <v>0</v>
      </c>
      <c r="P752" s="28">
        <v>0</v>
      </c>
      <c r="Q752" s="376">
        <v>0</v>
      </c>
      <c r="R752" s="28">
        <v>0</v>
      </c>
      <c r="S752" s="376">
        <v>0</v>
      </c>
      <c r="T752" s="27">
        <v>0</v>
      </c>
      <c r="U752" s="27">
        <v>0</v>
      </c>
      <c r="V752" s="27">
        <v>0</v>
      </c>
      <c r="W752" s="27">
        <v>0</v>
      </c>
      <c r="X752" s="27">
        <v>0</v>
      </c>
    </row>
    <row r="753" spans="2:24" ht="15.6">
      <c r="B753" t="str">
        <f t="shared" si="13"/>
        <v>GO642Vacuums</v>
      </c>
      <c r="C753" t="str">
        <f>VLOOKUP(F753,'Sls Rep Matrix'!I$7:N$428,6,FALSE)</f>
        <v>National</v>
      </c>
      <c r="E753" s="11" t="s">
        <v>545</v>
      </c>
      <c r="F753" s="11" t="s">
        <v>567</v>
      </c>
      <c r="G753" s="11" t="s">
        <v>568</v>
      </c>
      <c r="H753" s="28">
        <v>441.55</v>
      </c>
      <c r="I753" s="28">
        <v>0</v>
      </c>
      <c r="J753" s="28">
        <v>0</v>
      </c>
      <c r="K753" s="28">
        <v>0</v>
      </c>
      <c r="L753" s="28">
        <v>0</v>
      </c>
      <c r="M753" s="28">
        <v>0</v>
      </c>
      <c r="N753" s="28">
        <v>0</v>
      </c>
      <c r="O753" s="376"/>
      <c r="P753" s="28">
        <v>0</v>
      </c>
      <c r="Q753" s="376"/>
      <c r="R753" s="28">
        <v>0</v>
      </c>
      <c r="S753" s="376"/>
      <c r="T753" s="27">
        <v>0</v>
      </c>
      <c r="U753" s="27">
        <v>0</v>
      </c>
      <c r="V753" s="27">
        <v>0</v>
      </c>
      <c r="W753" s="27">
        <v>0</v>
      </c>
      <c r="X753" s="27">
        <v>0</v>
      </c>
    </row>
    <row r="754" spans="2:24" ht="15.6">
      <c r="B754" t="str">
        <f t="shared" si="13"/>
        <v>FO080Vacuums</v>
      </c>
      <c r="C754" t="str">
        <f>VLOOKUP(F754,'Sls Rep Matrix'!I$7:N$428,6,FALSE)</f>
        <v>Regional</v>
      </c>
      <c r="E754" s="11" t="s">
        <v>545</v>
      </c>
      <c r="F754" s="11" t="s">
        <v>564</v>
      </c>
      <c r="G754" s="11" t="s">
        <v>565</v>
      </c>
      <c r="H754" s="28">
        <v>0</v>
      </c>
      <c r="I754" s="28">
        <v>0</v>
      </c>
      <c r="J754" s="28">
        <v>0</v>
      </c>
      <c r="K754" s="28">
        <v>383.16</v>
      </c>
      <c r="L754" s="28">
        <v>0</v>
      </c>
      <c r="M754" s="28">
        <v>0</v>
      </c>
      <c r="N754" s="28">
        <v>0</v>
      </c>
      <c r="O754" s="376"/>
      <c r="P754" s="28">
        <v>383.16</v>
      </c>
      <c r="Q754" s="376"/>
      <c r="R754" s="28">
        <v>383.16</v>
      </c>
      <c r="S754" s="376"/>
      <c r="T754" s="27">
        <v>0</v>
      </c>
      <c r="U754" s="27">
        <v>0</v>
      </c>
      <c r="V754" s="27">
        <v>0</v>
      </c>
      <c r="W754" s="27">
        <v>0</v>
      </c>
      <c r="X754" s="27">
        <v>0</v>
      </c>
    </row>
    <row r="755" spans="2:24" ht="15.6">
      <c r="B755" t="str">
        <f t="shared" si="13"/>
        <v>Overall - Summary</v>
      </c>
      <c r="C755" t="e">
        <f>VLOOKUP(F755,'Sls Rep Matrix'!I$7:N$428,6,FALSE)</f>
        <v>#N/A</v>
      </c>
      <c r="E755" s="11" t="s">
        <v>2373</v>
      </c>
      <c r="F755" s="11"/>
      <c r="G755" s="11"/>
      <c r="H755" s="28">
        <v>9941973.3000000007</v>
      </c>
      <c r="I755" s="28">
        <v>1872890.76</v>
      </c>
      <c r="J755" s="28">
        <v>298992.71999999997</v>
      </c>
      <c r="K755" s="28">
        <v>8691674.1199999992</v>
      </c>
      <c r="L755" s="28">
        <v>6789744.3099999996</v>
      </c>
      <c r="M755" s="28">
        <v>29304510.920000002</v>
      </c>
      <c r="N755" s="28">
        <v>46828000</v>
      </c>
      <c r="O755" s="376">
        <v>0.62579035875900002</v>
      </c>
      <c r="P755" s="28">
        <v>44785929.350000001</v>
      </c>
      <c r="Q755" s="376">
        <v>0.95639210194699997</v>
      </c>
      <c r="R755" s="28">
        <v>46957812.829999998</v>
      </c>
      <c r="S755" s="376">
        <v>1.0027721198849999</v>
      </c>
      <c r="T755" s="27">
        <v>3625944.63</v>
      </c>
      <c r="U755" s="27">
        <v>1841290.77</v>
      </c>
      <c r="V755" s="27">
        <v>0</v>
      </c>
      <c r="W755" s="27">
        <v>936562.47</v>
      </c>
      <c r="X755" s="27">
        <v>2925.21</v>
      </c>
    </row>
    <row r="756" spans="2:24" ht="15.6">
      <c r="B756" t="str">
        <f t="shared" si="13"/>
        <v/>
      </c>
      <c r="C756" t="e">
        <f>VLOOKUP(F756,'Sls Rep Matrix'!I$7:N$428,6,FALSE)</f>
        <v>#N/A</v>
      </c>
      <c r="E756" s="11"/>
      <c r="F756" s="11"/>
      <c r="G756" s="11"/>
      <c r="H756" s="28"/>
      <c r="I756" s="28"/>
      <c r="J756" s="28"/>
      <c r="K756" s="28"/>
      <c r="L756" s="28"/>
      <c r="M756" s="28"/>
      <c r="N756" s="28"/>
      <c r="O756" s="376"/>
      <c r="P756" s="28"/>
      <c r="Q756" s="376"/>
      <c r="R756" s="28"/>
      <c r="S756" s="376"/>
      <c r="T756" s="27"/>
      <c r="U756" s="27"/>
      <c r="V756" s="27"/>
      <c r="W756" s="27"/>
      <c r="X756" s="27"/>
    </row>
    <row r="757" spans="2:24" ht="15.6">
      <c r="B757" t="str">
        <f t="shared" si="13"/>
        <v/>
      </c>
      <c r="C757" t="e">
        <f>VLOOKUP(F757,'Sls Rep Matrix'!I$7:N$428,6,FALSE)</f>
        <v>#N/A</v>
      </c>
      <c r="E757" s="11"/>
      <c r="F757" s="11"/>
      <c r="G757" s="11"/>
      <c r="H757" s="28"/>
      <c r="I757" s="28"/>
      <c r="J757" s="28"/>
      <c r="K757" s="28"/>
      <c r="L757" s="28"/>
      <c r="M757" s="28"/>
      <c r="N757" s="28"/>
      <c r="O757" s="376"/>
      <c r="P757" s="28"/>
      <c r="Q757" s="376"/>
      <c r="R757" s="28"/>
      <c r="S757" s="376"/>
      <c r="T757" s="27"/>
      <c r="U757" s="27"/>
      <c r="V757" s="27"/>
      <c r="W757" s="27"/>
      <c r="X757" s="27"/>
    </row>
    <row r="758" spans="2:24" ht="15.6">
      <c r="B758" t="str">
        <f t="shared" si="13"/>
        <v/>
      </c>
      <c r="C758" t="e">
        <f>VLOOKUP(F758,'Sls Rep Matrix'!I$7:N$428,6,FALSE)</f>
        <v>#N/A</v>
      </c>
      <c r="E758" s="11"/>
      <c r="F758" s="11"/>
      <c r="G758" s="11"/>
      <c r="H758" s="28"/>
      <c r="I758" s="28"/>
      <c r="J758" s="28"/>
      <c r="K758" s="28"/>
      <c r="L758" s="28"/>
      <c r="M758" s="28"/>
      <c r="N758" s="28"/>
      <c r="O758" s="376"/>
      <c r="P758" s="28"/>
      <c r="Q758" s="376"/>
      <c r="R758" s="28"/>
      <c r="S758" s="376"/>
      <c r="T758" s="27"/>
      <c r="U758" s="27"/>
      <c r="V758" s="27"/>
      <c r="W758" s="27"/>
      <c r="X758" s="27"/>
    </row>
    <row r="759" spans="2:24" ht="15.6">
      <c r="B759" t="str">
        <f t="shared" si="13"/>
        <v/>
      </c>
      <c r="C759" t="e">
        <f>VLOOKUP(F759,'Sls Rep Matrix'!I$7:N$428,6,FALSE)</f>
        <v>#N/A</v>
      </c>
      <c r="E759" s="11"/>
      <c r="F759" s="11"/>
      <c r="G759" s="11"/>
      <c r="H759" s="28"/>
      <c r="I759" s="28"/>
      <c r="J759" s="28"/>
      <c r="K759" s="28"/>
      <c r="L759" s="28"/>
      <c r="M759" s="28"/>
      <c r="N759" s="28"/>
      <c r="O759" s="376"/>
      <c r="P759" s="28"/>
      <c r="Q759" s="376"/>
      <c r="R759" s="28"/>
      <c r="S759" s="376"/>
      <c r="T759" s="27"/>
      <c r="U759" s="27"/>
      <c r="V759" s="27"/>
      <c r="W759" s="27"/>
      <c r="X759" s="27"/>
    </row>
    <row r="760" spans="2:24" ht="15.6">
      <c r="B760" t="str">
        <f t="shared" si="13"/>
        <v/>
      </c>
      <c r="C760" t="e">
        <f>VLOOKUP(F760,'Sls Rep Matrix'!I$7:N$428,6,FALSE)</f>
        <v>#N/A</v>
      </c>
      <c r="E760" s="11"/>
      <c r="F760" s="11"/>
      <c r="G760" s="11"/>
      <c r="H760" s="28"/>
      <c r="I760" s="28"/>
      <c r="J760" s="28"/>
      <c r="K760" s="28"/>
      <c r="L760" s="28"/>
      <c r="M760" s="28"/>
      <c r="N760" s="28"/>
      <c r="O760" s="376"/>
      <c r="P760" s="28"/>
      <c r="Q760" s="376"/>
      <c r="R760" s="28"/>
      <c r="S760" s="376"/>
      <c r="T760" s="27"/>
      <c r="U760" s="27"/>
      <c r="V760" s="27"/>
      <c r="W760" s="27"/>
      <c r="X760" s="27"/>
    </row>
    <row r="761" spans="2:24" ht="15.6">
      <c r="B761" t="str">
        <f t="shared" si="13"/>
        <v/>
      </c>
      <c r="C761" t="e">
        <f>VLOOKUP(F761,'Sls Rep Matrix'!I$7:N$428,6,FALSE)</f>
        <v>#N/A</v>
      </c>
      <c r="E761" s="11"/>
      <c r="F761" s="11"/>
      <c r="G761" s="11"/>
      <c r="H761" s="28"/>
      <c r="I761" s="28"/>
      <c r="J761" s="28"/>
      <c r="K761" s="28"/>
      <c r="L761" s="28"/>
      <c r="M761" s="28"/>
      <c r="N761" s="28"/>
      <c r="O761" s="376"/>
      <c r="P761" s="28"/>
      <c r="Q761" s="376"/>
      <c r="R761" s="28"/>
      <c r="S761" s="376"/>
      <c r="T761" s="27"/>
      <c r="U761" s="27"/>
      <c r="V761" s="27"/>
      <c r="W761" s="27"/>
      <c r="X761" s="27"/>
    </row>
    <row r="762" spans="2:24" ht="15.6">
      <c r="B762" t="str">
        <f t="shared" si="13"/>
        <v/>
      </c>
      <c r="C762" t="e">
        <f>VLOOKUP(F762,'Sls Rep Matrix'!I$7:N$428,6,FALSE)</f>
        <v>#N/A</v>
      </c>
      <c r="E762" s="11"/>
      <c r="F762" s="11"/>
      <c r="G762" s="11"/>
      <c r="H762" s="28"/>
      <c r="I762" s="28"/>
      <c r="J762" s="28"/>
      <c r="K762" s="28"/>
      <c r="L762" s="28"/>
      <c r="M762" s="28"/>
      <c r="N762" s="28"/>
      <c r="O762" s="376"/>
      <c r="P762" s="28"/>
      <c r="Q762" s="376"/>
      <c r="R762" s="28"/>
      <c r="S762" s="376"/>
      <c r="T762" s="27"/>
      <c r="U762" s="27"/>
      <c r="V762" s="27"/>
      <c r="W762" s="27"/>
      <c r="X762" s="27"/>
    </row>
    <row r="763" spans="2:24" ht="15.6">
      <c r="B763" t="str">
        <f t="shared" si="13"/>
        <v/>
      </c>
      <c r="C763" t="e">
        <f>VLOOKUP(F763,'Sls Rep Matrix'!I$7:N$428,6,FALSE)</f>
        <v>#N/A</v>
      </c>
      <c r="E763" s="11"/>
      <c r="F763" s="11"/>
      <c r="G763" s="11"/>
      <c r="H763" s="28"/>
      <c r="I763" s="28"/>
      <c r="J763" s="28"/>
      <c r="K763" s="28"/>
      <c r="L763" s="28"/>
      <c r="M763" s="28"/>
      <c r="N763" s="28"/>
      <c r="O763" s="376"/>
      <c r="P763" s="28"/>
      <c r="Q763" s="376"/>
      <c r="R763" s="28"/>
      <c r="S763" s="376"/>
      <c r="T763" s="27"/>
      <c r="U763" s="27"/>
      <c r="V763" s="27"/>
      <c r="W763" s="27"/>
      <c r="X763" s="27"/>
    </row>
    <row r="764" spans="2:24" ht="15.6">
      <c r="B764" t="str">
        <f t="shared" si="13"/>
        <v/>
      </c>
      <c r="C764" t="e">
        <f>VLOOKUP(F764,'Sls Rep Matrix'!I$7:N$428,6,FALSE)</f>
        <v>#N/A</v>
      </c>
      <c r="E764" s="11"/>
      <c r="F764" s="11"/>
      <c r="G764" s="11"/>
      <c r="H764" s="28"/>
      <c r="I764" s="28"/>
      <c r="J764" s="28"/>
      <c r="K764" s="28"/>
      <c r="L764" s="28"/>
      <c r="M764" s="28"/>
      <c r="N764" s="28"/>
      <c r="O764" s="376"/>
      <c r="P764" s="28"/>
      <c r="Q764" s="376"/>
      <c r="R764" s="28"/>
      <c r="S764" s="376"/>
      <c r="T764" s="27"/>
      <c r="U764" s="27"/>
      <c r="V764" s="27"/>
      <c r="W764" s="27"/>
      <c r="X764" s="27"/>
    </row>
    <row r="765" spans="2:24" ht="15.6">
      <c r="B765" t="str">
        <f t="shared" si="13"/>
        <v/>
      </c>
      <c r="C765" t="e">
        <f>VLOOKUP(F765,'Sls Rep Matrix'!I$7:N$428,6,FALSE)</f>
        <v>#N/A</v>
      </c>
      <c r="E765" s="11"/>
      <c r="F765" s="11"/>
      <c r="G765" s="11"/>
      <c r="H765" s="28"/>
      <c r="I765" s="28"/>
      <c r="J765" s="28"/>
      <c r="K765" s="28"/>
      <c r="L765" s="28"/>
      <c r="M765" s="28"/>
      <c r="N765" s="28"/>
      <c r="O765" s="376"/>
      <c r="P765" s="28"/>
      <c r="Q765" s="376"/>
      <c r="R765" s="28"/>
      <c r="S765" s="376"/>
      <c r="T765" s="27"/>
      <c r="U765" s="27"/>
      <c r="V765" s="27"/>
      <c r="W765" s="27"/>
      <c r="X765" s="27"/>
    </row>
    <row r="766" spans="2:24" ht="15.6">
      <c r="B766" t="str">
        <f t="shared" si="13"/>
        <v/>
      </c>
      <c r="C766" t="e">
        <f>VLOOKUP(F766,'Sls Rep Matrix'!I$7:N$428,6,FALSE)</f>
        <v>#N/A</v>
      </c>
      <c r="E766" s="11"/>
      <c r="F766" s="11"/>
      <c r="G766" s="11"/>
      <c r="H766" s="28"/>
      <c r="I766" s="28"/>
      <c r="J766" s="28"/>
      <c r="K766" s="28"/>
      <c r="L766" s="28"/>
      <c r="M766" s="28"/>
      <c r="N766" s="28"/>
      <c r="O766" s="376"/>
      <c r="P766" s="28"/>
      <c r="Q766" s="376"/>
      <c r="R766" s="28"/>
      <c r="S766" s="376"/>
      <c r="T766" s="27"/>
      <c r="U766" s="27"/>
      <c r="V766" s="27"/>
      <c r="W766" s="27"/>
      <c r="X766" s="27"/>
    </row>
    <row r="767" spans="2:24" ht="15.6">
      <c r="B767" t="str">
        <f t="shared" si="13"/>
        <v/>
      </c>
      <c r="C767" t="e">
        <f>VLOOKUP(F767,'Sls Rep Matrix'!I$7:N$428,6,FALSE)</f>
        <v>#N/A</v>
      </c>
      <c r="E767" s="11"/>
      <c r="F767" s="11"/>
      <c r="G767" s="11"/>
      <c r="H767" s="28"/>
      <c r="I767" s="28"/>
      <c r="J767" s="28"/>
      <c r="K767" s="28"/>
      <c r="L767" s="28"/>
      <c r="M767" s="28"/>
      <c r="N767" s="28"/>
      <c r="O767" s="376"/>
      <c r="P767" s="28"/>
      <c r="Q767" s="376"/>
      <c r="R767" s="28"/>
      <c r="S767" s="376"/>
      <c r="T767" s="27"/>
      <c r="U767" s="27"/>
      <c r="V767" s="27"/>
      <c r="W767" s="27"/>
      <c r="X767" s="27"/>
    </row>
    <row r="768" spans="2:24" ht="15.6">
      <c r="B768" t="str">
        <f t="shared" si="13"/>
        <v/>
      </c>
      <c r="C768" t="e">
        <f>VLOOKUP(F768,'Sls Rep Matrix'!I$7:N$428,6,FALSE)</f>
        <v>#N/A</v>
      </c>
      <c r="E768" s="11"/>
      <c r="F768" s="11"/>
      <c r="G768" s="11"/>
      <c r="H768" s="28"/>
      <c r="I768" s="28"/>
      <c r="J768" s="28"/>
      <c r="K768" s="28"/>
      <c r="L768" s="28"/>
      <c r="M768" s="28"/>
      <c r="N768" s="28"/>
      <c r="O768" s="376"/>
      <c r="P768" s="28"/>
      <c r="Q768" s="376"/>
      <c r="R768" s="28"/>
      <c r="S768" s="376"/>
      <c r="T768" s="27"/>
      <c r="U768" s="27"/>
      <c r="V768" s="27"/>
      <c r="W768" s="27"/>
      <c r="X768" s="27"/>
    </row>
    <row r="769" spans="2:24" ht="15.6">
      <c r="B769" t="str">
        <f t="shared" si="13"/>
        <v/>
      </c>
      <c r="C769" t="e">
        <f>VLOOKUP(F769,'Sls Rep Matrix'!I$7:N$428,6,FALSE)</f>
        <v>#N/A</v>
      </c>
      <c r="E769" s="11"/>
      <c r="F769" s="11"/>
      <c r="G769" s="11"/>
      <c r="H769" s="28"/>
      <c r="I769" s="28"/>
      <c r="J769" s="28"/>
      <c r="K769" s="28"/>
      <c r="L769" s="28"/>
      <c r="M769" s="28"/>
      <c r="N769" s="28"/>
      <c r="O769" s="376"/>
      <c r="P769" s="28"/>
      <c r="Q769" s="376"/>
      <c r="R769" s="28"/>
      <c r="S769" s="376"/>
      <c r="T769" s="27"/>
      <c r="U769" s="27"/>
      <c r="V769" s="27"/>
      <c r="W769" s="27"/>
      <c r="X769" s="27"/>
    </row>
    <row r="770" spans="2:24" ht="15.6">
      <c r="B770" t="str">
        <f t="shared" si="13"/>
        <v/>
      </c>
      <c r="C770" t="e">
        <f>VLOOKUP(F770,'Sls Rep Matrix'!I$7:N$428,6,FALSE)</f>
        <v>#N/A</v>
      </c>
      <c r="E770" s="11"/>
      <c r="F770" s="11"/>
      <c r="G770" s="11"/>
      <c r="H770" s="28"/>
      <c r="I770" s="28"/>
      <c r="J770" s="28"/>
      <c r="K770" s="28"/>
      <c r="L770" s="28"/>
      <c r="M770" s="28"/>
      <c r="N770" s="28"/>
      <c r="O770" s="376"/>
      <c r="P770" s="28"/>
      <c r="Q770" s="376"/>
      <c r="R770" s="28"/>
      <c r="S770" s="376"/>
      <c r="T770" s="27"/>
      <c r="U770" s="27"/>
      <c r="V770" s="27"/>
      <c r="W770" s="27"/>
      <c r="X770" s="27"/>
    </row>
    <row r="771" spans="2:24" ht="15.6">
      <c r="B771" t="str">
        <f t="shared" si="13"/>
        <v/>
      </c>
      <c r="C771" t="e">
        <f>VLOOKUP(F771,'Sls Rep Matrix'!I$7:N$428,6,FALSE)</f>
        <v>#N/A</v>
      </c>
      <c r="E771" s="11"/>
      <c r="F771" s="11"/>
      <c r="G771" s="11"/>
      <c r="H771" s="28"/>
      <c r="I771" s="28"/>
      <c r="J771" s="28"/>
      <c r="K771" s="28"/>
      <c r="L771" s="28"/>
      <c r="M771" s="28"/>
      <c r="N771" s="28"/>
      <c r="O771" s="376"/>
      <c r="P771" s="28"/>
      <c r="Q771" s="376"/>
      <c r="R771" s="28"/>
      <c r="S771" s="376"/>
      <c r="T771" s="27"/>
      <c r="U771" s="27"/>
      <c r="V771" s="27"/>
      <c r="W771" s="27"/>
      <c r="X771" s="27"/>
    </row>
    <row r="772" spans="2:24" ht="15.6">
      <c r="B772" t="str">
        <f t="shared" si="13"/>
        <v/>
      </c>
      <c r="C772" t="e">
        <f>VLOOKUP(F772,'Sls Rep Matrix'!I$7:N$428,6,FALSE)</f>
        <v>#N/A</v>
      </c>
      <c r="E772" s="11"/>
      <c r="F772" s="11"/>
      <c r="G772" s="11"/>
      <c r="H772" s="28"/>
      <c r="I772" s="28"/>
      <c r="J772" s="28"/>
      <c r="K772" s="28"/>
      <c r="L772" s="28"/>
      <c r="M772" s="28"/>
      <c r="N772" s="28"/>
      <c r="O772" s="376"/>
      <c r="P772" s="28"/>
      <c r="Q772" s="376"/>
      <c r="R772" s="28"/>
      <c r="S772" s="376"/>
      <c r="T772" s="27"/>
      <c r="U772" s="27"/>
      <c r="V772" s="27"/>
      <c r="W772" s="27"/>
      <c r="X772" s="27"/>
    </row>
    <row r="773" spans="2:24" ht="15.6">
      <c r="B773" t="str">
        <f t="shared" si="13"/>
        <v/>
      </c>
      <c r="C773" t="e">
        <f>VLOOKUP(F773,'Sls Rep Matrix'!I$7:N$428,6,FALSE)</f>
        <v>#N/A</v>
      </c>
      <c r="E773" s="11"/>
      <c r="F773" s="11"/>
      <c r="G773" s="11"/>
      <c r="H773" s="28"/>
      <c r="I773" s="28"/>
      <c r="J773" s="28"/>
      <c r="K773" s="28"/>
      <c r="L773" s="28"/>
      <c r="M773" s="28"/>
      <c r="N773" s="28"/>
      <c r="O773" s="376"/>
      <c r="P773" s="28"/>
      <c r="Q773" s="376"/>
      <c r="R773" s="28"/>
      <c r="S773" s="376"/>
      <c r="T773" s="27"/>
      <c r="U773" s="27"/>
      <c r="V773" s="27"/>
      <c r="W773" s="27"/>
      <c r="X773" s="27"/>
    </row>
    <row r="774" spans="2:24" ht="15.6">
      <c r="B774" t="str">
        <f t="shared" si="13"/>
        <v/>
      </c>
      <c r="C774" t="e">
        <f>VLOOKUP(F774,'Sls Rep Matrix'!I$7:N$428,6,FALSE)</f>
        <v>#N/A</v>
      </c>
      <c r="E774" s="11"/>
      <c r="F774" s="11"/>
      <c r="G774" s="11"/>
      <c r="H774" s="28"/>
      <c r="I774" s="28"/>
      <c r="J774" s="28"/>
      <c r="K774" s="28"/>
      <c r="L774" s="28"/>
      <c r="M774" s="28"/>
      <c r="N774" s="28"/>
      <c r="O774" s="376"/>
      <c r="P774" s="28"/>
      <c r="Q774" s="376"/>
      <c r="R774" s="28"/>
      <c r="S774" s="376"/>
      <c r="T774" s="27"/>
      <c r="U774" s="27"/>
      <c r="V774" s="27"/>
      <c r="W774" s="27"/>
      <c r="X774" s="27"/>
    </row>
    <row r="775" spans="2:24" ht="15.6">
      <c r="B775" t="str">
        <f t="shared" si="13"/>
        <v/>
      </c>
      <c r="C775" t="e">
        <f>VLOOKUP(F775,'Sls Rep Matrix'!I$7:N$428,6,FALSE)</f>
        <v>#N/A</v>
      </c>
      <c r="E775" s="11"/>
      <c r="F775" s="11"/>
      <c r="G775" s="11"/>
      <c r="H775" s="28"/>
      <c r="I775" s="28"/>
      <c r="J775" s="28"/>
      <c r="K775" s="28"/>
      <c r="L775" s="28"/>
      <c r="M775" s="28"/>
      <c r="N775" s="28"/>
      <c r="O775" s="376"/>
      <c r="P775" s="28"/>
      <c r="Q775" s="376"/>
      <c r="R775" s="28"/>
      <c r="S775" s="376"/>
      <c r="T775" s="27"/>
      <c r="U775" s="27"/>
      <c r="V775" s="27"/>
      <c r="W775" s="27"/>
      <c r="X775" s="27"/>
    </row>
    <row r="776" spans="2:24" ht="15.6">
      <c r="B776" t="str">
        <f t="shared" si="13"/>
        <v/>
      </c>
      <c r="C776" t="e">
        <f>VLOOKUP(F776,'Sls Rep Matrix'!I$7:N$428,6,FALSE)</f>
        <v>#N/A</v>
      </c>
      <c r="E776" s="11"/>
      <c r="F776" s="11"/>
      <c r="G776" s="11"/>
      <c r="H776" s="28"/>
      <c r="I776" s="28"/>
      <c r="J776" s="28"/>
      <c r="K776" s="28"/>
      <c r="L776" s="28"/>
      <c r="M776" s="28"/>
      <c r="N776" s="28"/>
      <c r="O776" s="376"/>
      <c r="P776" s="28"/>
      <c r="Q776" s="376"/>
      <c r="R776" s="28"/>
      <c r="S776" s="376"/>
      <c r="T776" s="27"/>
      <c r="U776" s="27"/>
      <c r="V776" s="27"/>
      <c r="W776" s="27"/>
      <c r="X776" s="27"/>
    </row>
    <row r="777" spans="2:24" ht="15.6">
      <c r="B777" t="str">
        <f t="shared" si="13"/>
        <v/>
      </c>
      <c r="C777" t="e">
        <f>VLOOKUP(F777,'Sls Rep Matrix'!I$7:N$428,6,FALSE)</f>
        <v>#N/A</v>
      </c>
      <c r="E777" s="11"/>
      <c r="F777" s="11"/>
      <c r="G777" s="11"/>
      <c r="H777" s="28"/>
      <c r="I777" s="28"/>
      <c r="J777" s="28"/>
      <c r="K777" s="28"/>
      <c r="L777" s="28"/>
      <c r="M777" s="28"/>
      <c r="N777" s="28"/>
      <c r="O777" s="376"/>
      <c r="P777" s="28"/>
      <c r="Q777" s="376"/>
      <c r="R777" s="28"/>
      <c r="S777" s="376"/>
      <c r="T777" s="27"/>
      <c r="U777" s="27"/>
      <c r="V777" s="27"/>
      <c r="W777" s="27"/>
      <c r="X777" s="27"/>
    </row>
    <row r="778" spans="2:24" ht="15.6">
      <c r="B778" t="str">
        <f t="shared" si="13"/>
        <v/>
      </c>
      <c r="C778" t="e">
        <f>VLOOKUP(F778,'Sls Rep Matrix'!I$7:N$428,6,FALSE)</f>
        <v>#N/A</v>
      </c>
      <c r="E778" s="11"/>
      <c r="F778" s="11"/>
      <c r="G778" s="11"/>
      <c r="H778" s="28"/>
      <c r="I778" s="28"/>
      <c r="J778" s="28"/>
      <c r="K778" s="28"/>
      <c r="L778" s="28"/>
      <c r="M778" s="28"/>
      <c r="N778" s="28"/>
      <c r="O778" s="376"/>
      <c r="P778" s="28"/>
      <c r="Q778" s="376"/>
      <c r="R778" s="28"/>
      <c r="S778" s="376"/>
      <c r="T778" s="27"/>
      <c r="U778" s="27"/>
      <c r="V778" s="27"/>
      <c r="W778" s="27"/>
      <c r="X778" s="27"/>
    </row>
    <row r="779" spans="2:24">
      <c r="B779" t="str">
        <f t="shared" si="13"/>
        <v/>
      </c>
      <c r="C779" t="e">
        <f>VLOOKUP(F779,'Sls Rep Matrix'!I$7:N$428,6,FALSE)</f>
        <v>#N/A</v>
      </c>
    </row>
    <row r="780" spans="2:24">
      <c r="B780" t="str">
        <f t="shared" si="13"/>
        <v/>
      </c>
      <c r="C780" t="e">
        <f>VLOOKUP(F780,'Sls Rep Matrix'!I$7:N$428,6,FALSE)</f>
        <v>#N/A</v>
      </c>
    </row>
    <row r="781" spans="2:24">
      <c r="B781" t="str">
        <f t="shared" si="13"/>
        <v/>
      </c>
      <c r="C781" t="e">
        <f>VLOOKUP(F781,'Sls Rep Matrix'!I$7:N$428,6,FALSE)</f>
        <v>#N/A</v>
      </c>
    </row>
    <row r="782" spans="2:24">
      <c r="B782" t="str">
        <f t="shared" si="13"/>
        <v/>
      </c>
      <c r="C782" t="e">
        <f>VLOOKUP(F782,'Sls Rep Matrix'!I$7:N$428,6,FALSE)</f>
        <v>#N/A</v>
      </c>
    </row>
    <row r="783" spans="2:24">
      <c r="B783" t="str">
        <f t="shared" si="13"/>
        <v/>
      </c>
      <c r="C783" t="e">
        <f>VLOOKUP(F783,'Sls Rep Matrix'!I$7:N$428,6,FALSE)</f>
        <v>#N/A</v>
      </c>
    </row>
    <row r="784" spans="2:24">
      <c r="B784" t="str">
        <f t="shared" si="13"/>
        <v/>
      </c>
      <c r="C784" t="e">
        <f>VLOOKUP(F784,'Sls Rep Matrix'!I$7:N$428,6,FALSE)</f>
        <v>#N/A</v>
      </c>
    </row>
    <row r="785" spans="2:3">
      <c r="B785" t="str">
        <f t="shared" si="13"/>
        <v/>
      </c>
      <c r="C785" t="e">
        <f>VLOOKUP(F785,'Sls Rep Matrix'!I$7:N$428,6,FALSE)</f>
        <v>#N/A</v>
      </c>
    </row>
    <row r="786" spans="2:3">
      <c r="B786" t="str">
        <f t="shared" si="13"/>
        <v/>
      </c>
      <c r="C786" t="e">
        <f>VLOOKUP(F786,'Sls Rep Matrix'!I$7:N$428,6,FALSE)</f>
        <v>#N/A</v>
      </c>
    </row>
    <row r="787" spans="2:3">
      <c r="B787" t="str">
        <f t="shared" si="13"/>
        <v/>
      </c>
      <c r="C787" t="e">
        <f>VLOOKUP(F787,'Sls Rep Matrix'!I$7:N$428,6,FALSE)</f>
        <v>#N/A</v>
      </c>
    </row>
    <row r="788" spans="2:3">
      <c r="B788" t="str">
        <f t="shared" si="13"/>
        <v/>
      </c>
      <c r="C788" t="e">
        <f>VLOOKUP(F788,'Sls Rep Matrix'!I$7:N$428,6,FALSE)</f>
        <v>#N/A</v>
      </c>
    </row>
    <row r="789" spans="2:3">
      <c r="B789" t="str">
        <f t="shared" si="13"/>
        <v/>
      </c>
      <c r="C789" t="e">
        <f>VLOOKUP(F789,'Sls Rep Matrix'!I$7:N$428,6,FALSE)</f>
        <v>#N/A</v>
      </c>
    </row>
    <row r="790" spans="2:3">
      <c r="B790" t="str">
        <f t="shared" si="13"/>
        <v/>
      </c>
      <c r="C790" t="e">
        <f>VLOOKUP(F790,'Sls Rep Matrix'!I$7:N$428,6,FALSE)</f>
        <v>#N/A</v>
      </c>
    </row>
    <row r="791" spans="2:3">
      <c r="B791" t="str">
        <f t="shared" si="13"/>
        <v/>
      </c>
      <c r="C791" t="e">
        <f>VLOOKUP(F791,'Sls Rep Matrix'!I$7:N$428,6,FALSE)</f>
        <v>#N/A</v>
      </c>
    </row>
    <row r="792" spans="2:3">
      <c r="B792" t="str">
        <f t="shared" si="13"/>
        <v/>
      </c>
      <c r="C792" t="e">
        <f>VLOOKUP(F792,'Sls Rep Matrix'!I$7:N$428,6,FALSE)</f>
        <v>#N/A</v>
      </c>
    </row>
    <row r="793" spans="2:3">
      <c r="B793" t="str">
        <f t="shared" si="13"/>
        <v/>
      </c>
      <c r="C793" t="e">
        <f>VLOOKUP(F793,'Sls Rep Matrix'!I$7:N$428,6,FALSE)</f>
        <v>#N/A</v>
      </c>
    </row>
    <row r="794" spans="2:3">
      <c r="B794" t="str">
        <f t="shared" si="13"/>
        <v/>
      </c>
      <c r="C794" t="e">
        <f>VLOOKUP(F794,'Sls Rep Matrix'!I$7:N$428,6,FALSE)</f>
        <v>#N/A</v>
      </c>
    </row>
    <row r="795" spans="2:3">
      <c r="B795" t="str">
        <f t="shared" si="13"/>
        <v/>
      </c>
      <c r="C795" t="e">
        <f>VLOOKUP(F795,'Sls Rep Matrix'!I$7:N$428,6,FALSE)</f>
        <v>#N/A</v>
      </c>
    </row>
    <row r="796" spans="2:3">
      <c r="B796" t="str">
        <f t="shared" si="13"/>
        <v/>
      </c>
      <c r="C796" t="e">
        <f>VLOOKUP(F796,'Sls Rep Matrix'!I$7:N$428,6,FALSE)</f>
        <v>#N/A</v>
      </c>
    </row>
    <row r="797" spans="2:3">
      <c r="B797" t="str">
        <f t="shared" si="13"/>
        <v/>
      </c>
      <c r="C797" t="e">
        <f>VLOOKUP(F797,'Sls Rep Matrix'!I$7:N$428,6,FALSE)</f>
        <v>#N/A</v>
      </c>
    </row>
    <row r="798" spans="2:3">
      <c r="B798" t="str">
        <f t="shared" ref="B798:B861" si="14">CONCATENATE(F798,E798)</f>
        <v/>
      </c>
      <c r="C798" t="e">
        <f>VLOOKUP(F798,'Sls Rep Matrix'!I$7:N$428,6,FALSE)</f>
        <v>#N/A</v>
      </c>
    </row>
    <row r="799" spans="2:3">
      <c r="B799" t="str">
        <f t="shared" si="14"/>
        <v/>
      </c>
      <c r="C799" t="e">
        <f>VLOOKUP(F799,'Sls Rep Matrix'!I$7:N$428,6,FALSE)</f>
        <v>#N/A</v>
      </c>
    </row>
    <row r="800" spans="2:3">
      <c r="B800" t="str">
        <f t="shared" si="14"/>
        <v/>
      </c>
      <c r="C800" t="e">
        <f>VLOOKUP(F800,'Sls Rep Matrix'!I$7:N$428,6,FALSE)</f>
        <v>#N/A</v>
      </c>
    </row>
    <row r="801" spans="2:3">
      <c r="B801" t="str">
        <f t="shared" si="14"/>
        <v/>
      </c>
      <c r="C801" t="e">
        <f>VLOOKUP(F801,'Sls Rep Matrix'!I$7:N$428,6,FALSE)</f>
        <v>#N/A</v>
      </c>
    </row>
    <row r="802" spans="2:3">
      <c r="B802" t="str">
        <f t="shared" si="14"/>
        <v/>
      </c>
      <c r="C802" t="e">
        <f>VLOOKUP(F802,'Sls Rep Matrix'!I$7:N$428,6,FALSE)</f>
        <v>#N/A</v>
      </c>
    </row>
    <row r="803" spans="2:3">
      <c r="B803" t="str">
        <f t="shared" si="14"/>
        <v/>
      </c>
      <c r="C803" t="e">
        <f>VLOOKUP(F803,'Sls Rep Matrix'!I$7:N$428,6,FALSE)</f>
        <v>#N/A</v>
      </c>
    </row>
    <row r="804" spans="2:3">
      <c r="B804" t="str">
        <f t="shared" si="14"/>
        <v/>
      </c>
      <c r="C804" t="e">
        <f>VLOOKUP(F804,'Sls Rep Matrix'!I$7:N$428,6,FALSE)</f>
        <v>#N/A</v>
      </c>
    </row>
    <row r="805" spans="2:3">
      <c r="B805" t="str">
        <f t="shared" si="14"/>
        <v/>
      </c>
      <c r="C805" t="e">
        <f>VLOOKUP(F805,'Sls Rep Matrix'!I$7:N$428,6,FALSE)</f>
        <v>#N/A</v>
      </c>
    </row>
    <row r="806" spans="2:3">
      <c r="B806" t="str">
        <f t="shared" si="14"/>
        <v/>
      </c>
      <c r="C806" t="e">
        <f>VLOOKUP(F806,'Sls Rep Matrix'!I$7:N$428,6,FALSE)</f>
        <v>#N/A</v>
      </c>
    </row>
    <row r="807" spans="2:3">
      <c r="B807" t="str">
        <f t="shared" si="14"/>
        <v/>
      </c>
      <c r="C807" t="e">
        <f>VLOOKUP(F807,'Sls Rep Matrix'!I$7:N$428,6,FALSE)</f>
        <v>#N/A</v>
      </c>
    </row>
    <row r="808" spans="2:3">
      <c r="B808" t="str">
        <f t="shared" si="14"/>
        <v/>
      </c>
      <c r="C808" t="e">
        <f>VLOOKUP(F808,'Sls Rep Matrix'!I$7:N$428,6,FALSE)</f>
        <v>#N/A</v>
      </c>
    </row>
    <row r="809" spans="2:3">
      <c r="B809" t="str">
        <f t="shared" si="14"/>
        <v/>
      </c>
      <c r="C809" t="e">
        <f>VLOOKUP(F809,'Sls Rep Matrix'!I$7:N$428,6,FALSE)</f>
        <v>#N/A</v>
      </c>
    </row>
    <row r="810" spans="2:3">
      <c r="B810" t="str">
        <f t="shared" si="14"/>
        <v/>
      </c>
      <c r="C810" t="e">
        <f>VLOOKUP(F810,'Sls Rep Matrix'!I$7:N$428,6,FALSE)</f>
        <v>#N/A</v>
      </c>
    </row>
    <row r="811" spans="2:3">
      <c r="B811" t="str">
        <f t="shared" si="14"/>
        <v/>
      </c>
      <c r="C811" t="e">
        <f>VLOOKUP(F811,'Sls Rep Matrix'!I$7:N$428,6,FALSE)</f>
        <v>#N/A</v>
      </c>
    </row>
    <row r="812" spans="2:3">
      <c r="B812" t="str">
        <f t="shared" si="14"/>
        <v/>
      </c>
      <c r="C812" t="e">
        <f>VLOOKUP(F812,'Sls Rep Matrix'!I$7:N$428,6,FALSE)</f>
        <v>#N/A</v>
      </c>
    </row>
    <row r="813" spans="2:3">
      <c r="B813" t="str">
        <f t="shared" si="14"/>
        <v/>
      </c>
      <c r="C813" t="e">
        <f>VLOOKUP(F813,'Sls Rep Matrix'!I$7:N$428,6,FALSE)</f>
        <v>#N/A</v>
      </c>
    </row>
    <row r="814" spans="2:3">
      <c r="B814" t="str">
        <f t="shared" si="14"/>
        <v/>
      </c>
      <c r="C814" t="e">
        <f>VLOOKUP(F814,'Sls Rep Matrix'!I$7:N$428,6,FALSE)</f>
        <v>#N/A</v>
      </c>
    </row>
    <row r="815" spans="2:3">
      <c r="B815" t="str">
        <f t="shared" si="14"/>
        <v/>
      </c>
      <c r="C815" t="e">
        <f>VLOOKUP(F815,'Sls Rep Matrix'!I$7:N$428,6,FALSE)</f>
        <v>#N/A</v>
      </c>
    </row>
    <row r="816" spans="2:3">
      <c r="B816" t="str">
        <f t="shared" si="14"/>
        <v/>
      </c>
      <c r="C816" t="e">
        <f>VLOOKUP(F816,'Sls Rep Matrix'!I$7:N$428,6,FALSE)</f>
        <v>#N/A</v>
      </c>
    </row>
    <row r="817" spans="2:3">
      <c r="B817" t="str">
        <f t="shared" si="14"/>
        <v/>
      </c>
      <c r="C817" t="e">
        <f>VLOOKUP(F817,'Sls Rep Matrix'!I$7:N$428,6,FALSE)</f>
        <v>#N/A</v>
      </c>
    </row>
    <row r="818" spans="2:3">
      <c r="B818" t="str">
        <f t="shared" si="14"/>
        <v/>
      </c>
      <c r="C818" t="e">
        <f>VLOOKUP(F818,'Sls Rep Matrix'!I$7:N$428,6,FALSE)</f>
        <v>#N/A</v>
      </c>
    </row>
    <row r="819" spans="2:3">
      <c r="B819" t="str">
        <f t="shared" si="14"/>
        <v/>
      </c>
      <c r="C819" t="e">
        <f>VLOOKUP(F819,'Sls Rep Matrix'!I$7:N$428,6,FALSE)</f>
        <v>#N/A</v>
      </c>
    </row>
    <row r="820" spans="2:3">
      <c r="B820" t="str">
        <f t="shared" si="14"/>
        <v/>
      </c>
      <c r="C820" t="e">
        <f>VLOOKUP(F820,'Sls Rep Matrix'!I$7:N$428,6,FALSE)</f>
        <v>#N/A</v>
      </c>
    </row>
    <row r="821" spans="2:3">
      <c r="B821" t="str">
        <f t="shared" si="14"/>
        <v/>
      </c>
      <c r="C821" t="e">
        <f>VLOOKUP(F821,'Sls Rep Matrix'!I$7:N$428,6,FALSE)</f>
        <v>#N/A</v>
      </c>
    </row>
    <row r="822" spans="2:3">
      <c r="B822" t="str">
        <f t="shared" si="14"/>
        <v/>
      </c>
      <c r="C822" t="e">
        <f>VLOOKUP(F822,'Sls Rep Matrix'!I$7:N$428,6,FALSE)</f>
        <v>#N/A</v>
      </c>
    </row>
    <row r="823" spans="2:3">
      <c r="B823" t="str">
        <f t="shared" si="14"/>
        <v/>
      </c>
      <c r="C823" t="e">
        <f>VLOOKUP(F823,'Sls Rep Matrix'!I$7:N$428,6,FALSE)</f>
        <v>#N/A</v>
      </c>
    </row>
    <row r="824" spans="2:3">
      <c r="B824" t="str">
        <f t="shared" si="14"/>
        <v/>
      </c>
      <c r="C824" t="e">
        <f>VLOOKUP(F824,'Sls Rep Matrix'!I$7:N$428,6,FALSE)</f>
        <v>#N/A</v>
      </c>
    </row>
    <row r="825" spans="2:3">
      <c r="B825" t="str">
        <f t="shared" si="14"/>
        <v/>
      </c>
      <c r="C825" t="e">
        <f>VLOOKUP(F825,'Sls Rep Matrix'!I$7:N$428,6,FALSE)</f>
        <v>#N/A</v>
      </c>
    </row>
    <row r="826" spans="2:3">
      <c r="B826" t="str">
        <f t="shared" si="14"/>
        <v/>
      </c>
      <c r="C826" t="e">
        <f>VLOOKUP(F826,'Sls Rep Matrix'!I$7:N$428,6,FALSE)</f>
        <v>#N/A</v>
      </c>
    </row>
    <row r="827" spans="2:3">
      <c r="B827" t="str">
        <f t="shared" si="14"/>
        <v/>
      </c>
      <c r="C827" t="e">
        <f>VLOOKUP(F827,'Sls Rep Matrix'!I$7:N$428,6,FALSE)</f>
        <v>#N/A</v>
      </c>
    </row>
    <row r="828" spans="2:3">
      <c r="B828" t="str">
        <f t="shared" si="14"/>
        <v/>
      </c>
      <c r="C828" t="e">
        <f>VLOOKUP(F828,'Sls Rep Matrix'!I$7:N$428,6,FALSE)</f>
        <v>#N/A</v>
      </c>
    </row>
    <row r="829" spans="2:3">
      <c r="B829" t="str">
        <f t="shared" si="14"/>
        <v/>
      </c>
      <c r="C829" t="e">
        <f>VLOOKUP(F829,'Sls Rep Matrix'!I$7:N$428,6,FALSE)</f>
        <v>#N/A</v>
      </c>
    </row>
    <row r="830" spans="2:3">
      <c r="B830" t="str">
        <f t="shared" si="14"/>
        <v/>
      </c>
      <c r="C830" t="e">
        <f>VLOOKUP(F830,'Sls Rep Matrix'!I$7:N$428,6,FALSE)</f>
        <v>#N/A</v>
      </c>
    </row>
    <row r="831" spans="2:3">
      <c r="B831" t="str">
        <f t="shared" si="14"/>
        <v/>
      </c>
      <c r="C831" t="e">
        <f>VLOOKUP(F831,'Sls Rep Matrix'!I$7:N$428,6,FALSE)</f>
        <v>#N/A</v>
      </c>
    </row>
    <row r="832" spans="2:3">
      <c r="B832" t="str">
        <f t="shared" si="14"/>
        <v/>
      </c>
      <c r="C832" t="e">
        <f>VLOOKUP(F832,'Sls Rep Matrix'!I$7:N$428,6,FALSE)</f>
        <v>#N/A</v>
      </c>
    </row>
    <row r="833" spans="2:3">
      <c r="B833" t="str">
        <f t="shared" si="14"/>
        <v/>
      </c>
      <c r="C833" t="e">
        <f>VLOOKUP(F833,'Sls Rep Matrix'!I$7:N$428,6,FALSE)</f>
        <v>#N/A</v>
      </c>
    </row>
    <row r="834" spans="2:3">
      <c r="B834" t="str">
        <f t="shared" si="14"/>
        <v/>
      </c>
      <c r="C834" t="e">
        <f>VLOOKUP(F834,'Sls Rep Matrix'!I$7:N$428,6,FALSE)</f>
        <v>#N/A</v>
      </c>
    </row>
    <row r="835" spans="2:3">
      <c r="B835" t="str">
        <f t="shared" si="14"/>
        <v/>
      </c>
      <c r="C835" t="e">
        <f>VLOOKUP(F835,'Sls Rep Matrix'!I$7:N$428,6,FALSE)</f>
        <v>#N/A</v>
      </c>
    </row>
    <row r="836" spans="2:3">
      <c r="B836" t="str">
        <f t="shared" si="14"/>
        <v/>
      </c>
      <c r="C836" t="e">
        <f>VLOOKUP(F836,'Sls Rep Matrix'!I$7:N$428,6,FALSE)</f>
        <v>#N/A</v>
      </c>
    </row>
    <row r="837" spans="2:3">
      <c r="B837" t="str">
        <f t="shared" si="14"/>
        <v/>
      </c>
      <c r="C837" t="e">
        <f>VLOOKUP(F837,'Sls Rep Matrix'!I$7:N$428,6,FALSE)</f>
        <v>#N/A</v>
      </c>
    </row>
    <row r="838" spans="2:3">
      <c r="B838" t="str">
        <f t="shared" si="14"/>
        <v/>
      </c>
      <c r="C838" t="e">
        <f>VLOOKUP(F838,'Sls Rep Matrix'!I$7:N$428,6,FALSE)</f>
        <v>#N/A</v>
      </c>
    </row>
    <row r="839" spans="2:3">
      <c r="B839" t="str">
        <f t="shared" si="14"/>
        <v/>
      </c>
      <c r="C839" t="e">
        <f>VLOOKUP(F839,'Sls Rep Matrix'!I$7:N$428,6,FALSE)</f>
        <v>#N/A</v>
      </c>
    </row>
    <row r="840" spans="2:3">
      <c r="B840" t="str">
        <f t="shared" si="14"/>
        <v/>
      </c>
      <c r="C840" t="e">
        <f>VLOOKUP(F840,'Sls Rep Matrix'!I$7:N$428,6,FALSE)</f>
        <v>#N/A</v>
      </c>
    </row>
    <row r="841" spans="2:3">
      <c r="B841" t="str">
        <f t="shared" si="14"/>
        <v/>
      </c>
      <c r="C841" t="e">
        <f>VLOOKUP(F841,'Sls Rep Matrix'!I$7:N$428,6,FALSE)</f>
        <v>#N/A</v>
      </c>
    </row>
    <row r="842" spans="2:3">
      <c r="B842" t="str">
        <f t="shared" si="14"/>
        <v/>
      </c>
      <c r="C842" t="e">
        <f>VLOOKUP(F842,'Sls Rep Matrix'!I$7:N$428,6,FALSE)</f>
        <v>#N/A</v>
      </c>
    </row>
    <row r="843" spans="2:3">
      <c r="B843" t="str">
        <f t="shared" si="14"/>
        <v/>
      </c>
      <c r="C843" t="e">
        <f>VLOOKUP(F843,'Sls Rep Matrix'!I$7:N$428,6,FALSE)</f>
        <v>#N/A</v>
      </c>
    </row>
    <row r="844" spans="2:3">
      <c r="B844" t="str">
        <f t="shared" si="14"/>
        <v/>
      </c>
      <c r="C844" t="e">
        <f>VLOOKUP(F844,'Sls Rep Matrix'!I$7:N$428,6,FALSE)</f>
        <v>#N/A</v>
      </c>
    </row>
    <row r="845" spans="2:3">
      <c r="B845" t="str">
        <f t="shared" si="14"/>
        <v/>
      </c>
      <c r="C845" t="e">
        <f>VLOOKUP(F845,'Sls Rep Matrix'!I$7:N$428,6,FALSE)</f>
        <v>#N/A</v>
      </c>
    </row>
    <row r="846" spans="2:3">
      <c r="B846" t="str">
        <f t="shared" si="14"/>
        <v/>
      </c>
      <c r="C846" t="e">
        <f>VLOOKUP(F846,'Sls Rep Matrix'!I$7:N$428,6,FALSE)</f>
        <v>#N/A</v>
      </c>
    </row>
    <row r="847" spans="2:3">
      <c r="B847" t="str">
        <f t="shared" si="14"/>
        <v/>
      </c>
      <c r="C847" t="e">
        <f>VLOOKUP(F847,'Sls Rep Matrix'!I$7:N$428,6,FALSE)</f>
        <v>#N/A</v>
      </c>
    </row>
    <row r="848" spans="2:3">
      <c r="B848" t="str">
        <f t="shared" si="14"/>
        <v/>
      </c>
      <c r="C848" t="e">
        <f>VLOOKUP(F848,'Sls Rep Matrix'!I$7:N$428,6,FALSE)</f>
        <v>#N/A</v>
      </c>
    </row>
    <row r="849" spans="2:3">
      <c r="B849" t="str">
        <f t="shared" si="14"/>
        <v/>
      </c>
      <c r="C849" t="e">
        <f>VLOOKUP(F849,'Sls Rep Matrix'!I$7:N$428,6,FALSE)</f>
        <v>#N/A</v>
      </c>
    </row>
    <row r="850" spans="2:3">
      <c r="B850" t="str">
        <f t="shared" si="14"/>
        <v/>
      </c>
      <c r="C850" t="e">
        <f>VLOOKUP(F850,'Sls Rep Matrix'!I$7:N$428,6,FALSE)</f>
        <v>#N/A</v>
      </c>
    </row>
    <row r="851" spans="2:3">
      <c r="B851" t="str">
        <f t="shared" si="14"/>
        <v/>
      </c>
      <c r="C851" t="e">
        <f>VLOOKUP(F851,'Sls Rep Matrix'!I$7:N$428,6,FALSE)</f>
        <v>#N/A</v>
      </c>
    </row>
    <row r="852" spans="2:3">
      <c r="B852" t="str">
        <f t="shared" si="14"/>
        <v/>
      </c>
      <c r="C852" t="e">
        <f>VLOOKUP(F852,'Sls Rep Matrix'!I$7:N$428,6,FALSE)</f>
        <v>#N/A</v>
      </c>
    </row>
    <row r="853" spans="2:3">
      <c r="B853" t="str">
        <f t="shared" si="14"/>
        <v/>
      </c>
      <c r="C853" t="e">
        <f>VLOOKUP(F853,'Sls Rep Matrix'!I$7:N$428,6,FALSE)</f>
        <v>#N/A</v>
      </c>
    </row>
    <row r="854" spans="2:3">
      <c r="B854" t="str">
        <f t="shared" si="14"/>
        <v/>
      </c>
      <c r="C854" t="e">
        <f>VLOOKUP(F854,'Sls Rep Matrix'!I$7:N$428,6,FALSE)</f>
        <v>#N/A</v>
      </c>
    </row>
    <row r="855" spans="2:3">
      <c r="B855" t="str">
        <f t="shared" si="14"/>
        <v/>
      </c>
      <c r="C855" t="e">
        <f>VLOOKUP(F855,'Sls Rep Matrix'!I$7:N$428,6,FALSE)</f>
        <v>#N/A</v>
      </c>
    </row>
    <row r="856" spans="2:3">
      <c r="B856" t="str">
        <f t="shared" si="14"/>
        <v/>
      </c>
      <c r="C856" t="e">
        <f>VLOOKUP(F856,'Sls Rep Matrix'!I$7:N$428,6,FALSE)</f>
        <v>#N/A</v>
      </c>
    </row>
    <row r="857" spans="2:3">
      <c r="B857" t="str">
        <f t="shared" si="14"/>
        <v/>
      </c>
      <c r="C857" t="e">
        <f>VLOOKUP(F857,'Sls Rep Matrix'!I$7:N$428,6,FALSE)</f>
        <v>#N/A</v>
      </c>
    </row>
    <row r="858" spans="2:3">
      <c r="B858" t="str">
        <f t="shared" si="14"/>
        <v/>
      </c>
      <c r="C858" t="e">
        <f>VLOOKUP(F858,'Sls Rep Matrix'!I$7:N$428,6,FALSE)</f>
        <v>#N/A</v>
      </c>
    </row>
    <row r="859" spans="2:3">
      <c r="B859" t="str">
        <f t="shared" si="14"/>
        <v/>
      </c>
      <c r="C859" t="e">
        <f>VLOOKUP(F859,'Sls Rep Matrix'!I$7:N$428,6,FALSE)</f>
        <v>#N/A</v>
      </c>
    </row>
    <row r="860" spans="2:3">
      <c r="B860" t="str">
        <f t="shared" si="14"/>
        <v/>
      </c>
      <c r="C860" t="e">
        <f>VLOOKUP(F860,'Sls Rep Matrix'!I$7:N$428,6,FALSE)</f>
        <v>#N/A</v>
      </c>
    </row>
    <row r="861" spans="2:3">
      <c r="B861" t="str">
        <f t="shared" si="14"/>
        <v/>
      </c>
      <c r="C861" t="e">
        <f>VLOOKUP(F861,'Sls Rep Matrix'!I$7:N$428,6,FALSE)</f>
        <v>#N/A</v>
      </c>
    </row>
    <row r="862" spans="2:3">
      <c r="B862" t="str">
        <f t="shared" ref="B862:B925" si="15">CONCATENATE(F862,E862)</f>
        <v/>
      </c>
      <c r="C862" t="e">
        <f>VLOOKUP(F862,'Sls Rep Matrix'!I$7:N$428,6,FALSE)</f>
        <v>#N/A</v>
      </c>
    </row>
    <row r="863" spans="2:3">
      <c r="B863" t="str">
        <f t="shared" si="15"/>
        <v/>
      </c>
      <c r="C863" t="e">
        <f>VLOOKUP(F863,'Sls Rep Matrix'!I$7:N$428,6,FALSE)</f>
        <v>#N/A</v>
      </c>
    </row>
    <row r="864" spans="2:3">
      <c r="B864" t="str">
        <f t="shared" si="15"/>
        <v/>
      </c>
      <c r="C864" t="e">
        <f>VLOOKUP(F864,'Sls Rep Matrix'!I$7:N$428,6,FALSE)</f>
        <v>#N/A</v>
      </c>
    </row>
    <row r="865" spans="2:3">
      <c r="B865" t="str">
        <f t="shared" si="15"/>
        <v/>
      </c>
      <c r="C865" t="e">
        <f>VLOOKUP(F865,'Sls Rep Matrix'!I$7:N$428,6,FALSE)</f>
        <v>#N/A</v>
      </c>
    </row>
    <row r="866" spans="2:3">
      <c r="B866" t="str">
        <f t="shared" si="15"/>
        <v/>
      </c>
      <c r="C866" t="e">
        <f>VLOOKUP(F866,'Sls Rep Matrix'!I$7:N$428,6,FALSE)</f>
        <v>#N/A</v>
      </c>
    </row>
    <row r="867" spans="2:3">
      <c r="B867" t="str">
        <f t="shared" si="15"/>
        <v/>
      </c>
      <c r="C867" t="e">
        <f>VLOOKUP(F867,'Sls Rep Matrix'!I$7:N$428,6,FALSE)</f>
        <v>#N/A</v>
      </c>
    </row>
    <row r="868" spans="2:3">
      <c r="B868" t="str">
        <f t="shared" si="15"/>
        <v/>
      </c>
      <c r="C868" t="e">
        <f>VLOOKUP(F868,'Sls Rep Matrix'!I$7:N$428,6,FALSE)</f>
        <v>#N/A</v>
      </c>
    </row>
    <row r="869" spans="2:3">
      <c r="B869" t="str">
        <f t="shared" si="15"/>
        <v/>
      </c>
      <c r="C869" t="e">
        <f>VLOOKUP(F869,'Sls Rep Matrix'!I$7:N$428,6,FALSE)</f>
        <v>#N/A</v>
      </c>
    </row>
    <row r="870" spans="2:3">
      <c r="B870" t="str">
        <f t="shared" si="15"/>
        <v/>
      </c>
      <c r="C870" t="e">
        <f>VLOOKUP(F870,'Sls Rep Matrix'!I$7:N$428,6,FALSE)</f>
        <v>#N/A</v>
      </c>
    </row>
    <row r="871" spans="2:3">
      <c r="B871" t="str">
        <f t="shared" si="15"/>
        <v/>
      </c>
      <c r="C871" t="e">
        <f>VLOOKUP(F871,'Sls Rep Matrix'!I$7:N$428,6,FALSE)</f>
        <v>#N/A</v>
      </c>
    </row>
    <row r="872" spans="2:3">
      <c r="B872" t="str">
        <f t="shared" si="15"/>
        <v/>
      </c>
      <c r="C872" t="e">
        <f>VLOOKUP(F872,'Sls Rep Matrix'!I$7:N$428,6,FALSE)</f>
        <v>#N/A</v>
      </c>
    </row>
    <row r="873" spans="2:3">
      <c r="B873" t="str">
        <f t="shared" si="15"/>
        <v/>
      </c>
      <c r="C873" t="e">
        <f>VLOOKUP(F873,'Sls Rep Matrix'!I$7:N$428,6,FALSE)</f>
        <v>#N/A</v>
      </c>
    </row>
    <row r="874" spans="2:3">
      <c r="B874" t="str">
        <f t="shared" si="15"/>
        <v/>
      </c>
      <c r="C874" t="e">
        <f>VLOOKUP(F874,'Sls Rep Matrix'!I$7:N$428,6,FALSE)</f>
        <v>#N/A</v>
      </c>
    </row>
    <row r="875" spans="2:3">
      <c r="B875" t="str">
        <f t="shared" si="15"/>
        <v/>
      </c>
      <c r="C875" t="e">
        <f>VLOOKUP(F875,'Sls Rep Matrix'!I$7:N$428,6,FALSE)</f>
        <v>#N/A</v>
      </c>
    </row>
    <row r="876" spans="2:3">
      <c r="B876" t="str">
        <f t="shared" si="15"/>
        <v/>
      </c>
      <c r="C876" t="e">
        <f>VLOOKUP(F876,'Sls Rep Matrix'!I$7:N$428,6,FALSE)</f>
        <v>#N/A</v>
      </c>
    </row>
    <row r="877" spans="2:3">
      <c r="B877" t="str">
        <f t="shared" si="15"/>
        <v/>
      </c>
      <c r="C877" t="e">
        <f>VLOOKUP(F877,'Sls Rep Matrix'!I$7:N$428,6,FALSE)</f>
        <v>#N/A</v>
      </c>
    </row>
    <row r="878" spans="2:3">
      <c r="B878" t="str">
        <f t="shared" si="15"/>
        <v/>
      </c>
      <c r="C878" t="e">
        <f>VLOOKUP(F878,'Sls Rep Matrix'!I$7:N$428,6,FALSE)</f>
        <v>#N/A</v>
      </c>
    </row>
    <row r="879" spans="2:3">
      <c r="B879" t="str">
        <f t="shared" si="15"/>
        <v/>
      </c>
      <c r="C879" t="e">
        <f>VLOOKUP(F879,'Sls Rep Matrix'!I$7:N$428,6,FALSE)</f>
        <v>#N/A</v>
      </c>
    </row>
    <row r="880" spans="2:3">
      <c r="B880" t="str">
        <f t="shared" si="15"/>
        <v/>
      </c>
      <c r="C880" t="e">
        <f>VLOOKUP(F880,'Sls Rep Matrix'!I$7:N$428,6,FALSE)</f>
        <v>#N/A</v>
      </c>
    </row>
    <row r="881" spans="2:3">
      <c r="B881" t="str">
        <f t="shared" si="15"/>
        <v/>
      </c>
      <c r="C881" t="e">
        <f>VLOOKUP(F881,'Sls Rep Matrix'!I$7:N$428,6,FALSE)</f>
        <v>#N/A</v>
      </c>
    </row>
    <row r="882" spans="2:3">
      <c r="B882" t="str">
        <f t="shared" si="15"/>
        <v/>
      </c>
      <c r="C882" t="e">
        <f>VLOOKUP(F882,'Sls Rep Matrix'!I$7:N$428,6,FALSE)</f>
        <v>#N/A</v>
      </c>
    </row>
    <row r="883" spans="2:3">
      <c r="B883" t="str">
        <f t="shared" si="15"/>
        <v/>
      </c>
      <c r="C883" t="e">
        <f>VLOOKUP(F883,'Sls Rep Matrix'!I$7:N$428,6,FALSE)</f>
        <v>#N/A</v>
      </c>
    </row>
    <row r="884" spans="2:3">
      <c r="B884" t="str">
        <f t="shared" si="15"/>
        <v/>
      </c>
      <c r="C884" t="e">
        <f>VLOOKUP(F884,'Sls Rep Matrix'!I$7:N$428,6,FALSE)</f>
        <v>#N/A</v>
      </c>
    </row>
    <row r="885" spans="2:3">
      <c r="B885" t="str">
        <f t="shared" si="15"/>
        <v/>
      </c>
      <c r="C885" t="e">
        <f>VLOOKUP(F885,'Sls Rep Matrix'!I$7:N$428,6,FALSE)</f>
        <v>#N/A</v>
      </c>
    </row>
    <row r="886" spans="2:3">
      <c r="B886" t="str">
        <f t="shared" si="15"/>
        <v/>
      </c>
      <c r="C886" t="e">
        <f>VLOOKUP(F886,'Sls Rep Matrix'!I$7:N$428,6,FALSE)</f>
        <v>#N/A</v>
      </c>
    </row>
    <row r="887" spans="2:3">
      <c r="B887" t="str">
        <f t="shared" si="15"/>
        <v/>
      </c>
      <c r="C887" t="e">
        <f>VLOOKUP(F887,'Sls Rep Matrix'!I$7:N$428,6,FALSE)</f>
        <v>#N/A</v>
      </c>
    </row>
    <row r="888" spans="2:3">
      <c r="B888" t="str">
        <f t="shared" si="15"/>
        <v/>
      </c>
      <c r="C888" t="e">
        <f>VLOOKUP(F888,'Sls Rep Matrix'!I$7:N$428,6,FALSE)</f>
        <v>#N/A</v>
      </c>
    </row>
    <row r="889" spans="2:3">
      <c r="B889" t="str">
        <f t="shared" si="15"/>
        <v/>
      </c>
      <c r="C889" t="e">
        <f>VLOOKUP(F889,'Sls Rep Matrix'!I$7:N$428,6,FALSE)</f>
        <v>#N/A</v>
      </c>
    </row>
    <row r="890" spans="2:3">
      <c r="B890" t="str">
        <f t="shared" si="15"/>
        <v/>
      </c>
      <c r="C890" t="e">
        <f>VLOOKUP(F890,'Sls Rep Matrix'!I$7:N$428,6,FALSE)</f>
        <v>#N/A</v>
      </c>
    </row>
    <row r="891" spans="2:3">
      <c r="B891" t="str">
        <f t="shared" si="15"/>
        <v/>
      </c>
      <c r="C891" t="e">
        <f>VLOOKUP(F891,'Sls Rep Matrix'!I$7:N$428,6,FALSE)</f>
        <v>#N/A</v>
      </c>
    </row>
    <row r="892" spans="2:3">
      <c r="B892" t="str">
        <f t="shared" si="15"/>
        <v/>
      </c>
      <c r="C892" t="e">
        <f>VLOOKUP(F892,'Sls Rep Matrix'!I$7:N$428,6,FALSE)</f>
        <v>#N/A</v>
      </c>
    </row>
    <row r="893" spans="2:3">
      <c r="B893" t="str">
        <f t="shared" si="15"/>
        <v/>
      </c>
      <c r="C893" t="e">
        <f>VLOOKUP(F893,'Sls Rep Matrix'!I$7:N$428,6,FALSE)</f>
        <v>#N/A</v>
      </c>
    </row>
    <row r="894" spans="2:3">
      <c r="B894" t="str">
        <f t="shared" si="15"/>
        <v/>
      </c>
      <c r="C894" t="e">
        <f>VLOOKUP(F894,'Sls Rep Matrix'!I$7:N$428,6,FALSE)</f>
        <v>#N/A</v>
      </c>
    </row>
    <row r="895" spans="2:3">
      <c r="B895" t="str">
        <f t="shared" si="15"/>
        <v/>
      </c>
      <c r="C895" t="e">
        <f>VLOOKUP(F895,'Sls Rep Matrix'!I$7:N$428,6,FALSE)</f>
        <v>#N/A</v>
      </c>
    </row>
    <row r="896" spans="2:3">
      <c r="B896" t="str">
        <f t="shared" si="15"/>
        <v/>
      </c>
      <c r="C896" t="e">
        <f>VLOOKUP(F896,'Sls Rep Matrix'!I$7:N$428,6,FALSE)</f>
        <v>#N/A</v>
      </c>
    </row>
    <row r="897" spans="2:3">
      <c r="B897" t="str">
        <f t="shared" si="15"/>
        <v/>
      </c>
      <c r="C897" t="e">
        <f>VLOOKUP(F897,'Sls Rep Matrix'!I$7:N$428,6,FALSE)</f>
        <v>#N/A</v>
      </c>
    </row>
    <row r="898" spans="2:3">
      <c r="B898" t="str">
        <f t="shared" si="15"/>
        <v/>
      </c>
      <c r="C898" t="e">
        <f>VLOOKUP(F898,'Sls Rep Matrix'!I$7:N$428,6,FALSE)</f>
        <v>#N/A</v>
      </c>
    </row>
    <row r="899" spans="2:3">
      <c r="B899" t="str">
        <f t="shared" si="15"/>
        <v/>
      </c>
      <c r="C899" t="e">
        <f>VLOOKUP(F899,'Sls Rep Matrix'!I$7:N$428,6,FALSE)</f>
        <v>#N/A</v>
      </c>
    </row>
    <row r="900" spans="2:3">
      <c r="B900" t="str">
        <f t="shared" si="15"/>
        <v/>
      </c>
      <c r="C900" t="e">
        <f>VLOOKUP(F900,'Sls Rep Matrix'!I$7:N$428,6,FALSE)</f>
        <v>#N/A</v>
      </c>
    </row>
    <row r="901" spans="2:3">
      <c r="B901" t="str">
        <f t="shared" si="15"/>
        <v/>
      </c>
      <c r="C901" t="e">
        <f>VLOOKUP(F901,'Sls Rep Matrix'!I$7:N$428,6,FALSE)</f>
        <v>#N/A</v>
      </c>
    </row>
    <row r="902" spans="2:3">
      <c r="B902" t="str">
        <f t="shared" si="15"/>
        <v/>
      </c>
      <c r="C902" t="e">
        <f>VLOOKUP(F902,'Sls Rep Matrix'!I$7:N$428,6,FALSE)</f>
        <v>#N/A</v>
      </c>
    </row>
    <row r="903" spans="2:3">
      <c r="B903" t="str">
        <f t="shared" si="15"/>
        <v/>
      </c>
      <c r="C903" t="e">
        <f>VLOOKUP(F903,'Sls Rep Matrix'!I$7:N$428,6,FALSE)</f>
        <v>#N/A</v>
      </c>
    </row>
    <row r="904" spans="2:3">
      <c r="B904" t="str">
        <f t="shared" si="15"/>
        <v/>
      </c>
      <c r="C904" t="e">
        <f>VLOOKUP(F904,'Sls Rep Matrix'!I$7:N$428,6,FALSE)</f>
        <v>#N/A</v>
      </c>
    </row>
    <row r="905" spans="2:3">
      <c r="B905" t="str">
        <f t="shared" si="15"/>
        <v/>
      </c>
      <c r="C905" t="e">
        <f>VLOOKUP(F905,'Sls Rep Matrix'!I$7:N$428,6,FALSE)</f>
        <v>#N/A</v>
      </c>
    </row>
    <row r="906" spans="2:3">
      <c r="B906" t="str">
        <f t="shared" si="15"/>
        <v/>
      </c>
      <c r="C906" t="e">
        <f>VLOOKUP(F906,'Sls Rep Matrix'!I$7:N$428,6,FALSE)</f>
        <v>#N/A</v>
      </c>
    </row>
    <row r="907" spans="2:3">
      <c r="B907" t="str">
        <f t="shared" si="15"/>
        <v/>
      </c>
      <c r="C907" t="e">
        <f>VLOOKUP(F907,'Sls Rep Matrix'!I$7:N$428,6,FALSE)</f>
        <v>#N/A</v>
      </c>
    </row>
    <row r="908" spans="2:3">
      <c r="B908" t="str">
        <f t="shared" si="15"/>
        <v/>
      </c>
      <c r="C908" t="e">
        <f>VLOOKUP(F908,'Sls Rep Matrix'!I$7:N$428,6,FALSE)</f>
        <v>#N/A</v>
      </c>
    </row>
    <row r="909" spans="2:3">
      <c r="B909" t="str">
        <f t="shared" si="15"/>
        <v/>
      </c>
      <c r="C909" t="e">
        <f>VLOOKUP(F909,'Sls Rep Matrix'!I$7:N$428,6,FALSE)</f>
        <v>#N/A</v>
      </c>
    </row>
    <row r="910" spans="2:3">
      <c r="B910" t="str">
        <f t="shared" si="15"/>
        <v/>
      </c>
      <c r="C910" t="e">
        <f>VLOOKUP(F910,'Sls Rep Matrix'!I$7:N$428,6,FALSE)</f>
        <v>#N/A</v>
      </c>
    </row>
    <row r="911" spans="2:3">
      <c r="B911" t="str">
        <f t="shared" si="15"/>
        <v/>
      </c>
      <c r="C911" t="e">
        <f>VLOOKUP(F911,'Sls Rep Matrix'!I$7:N$428,6,FALSE)</f>
        <v>#N/A</v>
      </c>
    </row>
    <row r="912" spans="2:3">
      <c r="B912" t="str">
        <f t="shared" si="15"/>
        <v/>
      </c>
      <c r="C912" t="e">
        <f>VLOOKUP(F912,'Sls Rep Matrix'!I$7:N$428,6,FALSE)</f>
        <v>#N/A</v>
      </c>
    </row>
    <row r="913" spans="2:3">
      <c r="B913" t="str">
        <f t="shared" si="15"/>
        <v/>
      </c>
      <c r="C913" t="e">
        <f>VLOOKUP(F913,'Sls Rep Matrix'!I$7:N$428,6,FALSE)</f>
        <v>#N/A</v>
      </c>
    </row>
    <row r="914" spans="2:3">
      <c r="B914" t="str">
        <f t="shared" si="15"/>
        <v/>
      </c>
      <c r="C914" t="e">
        <f>VLOOKUP(F914,'Sls Rep Matrix'!I$7:N$428,6,FALSE)</f>
        <v>#N/A</v>
      </c>
    </row>
    <row r="915" spans="2:3">
      <c r="B915" t="str">
        <f t="shared" si="15"/>
        <v/>
      </c>
      <c r="C915" t="e">
        <f>VLOOKUP(F915,'Sls Rep Matrix'!I$7:N$428,6,FALSE)</f>
        <v>#N/A</v>
      </c>
    </row>
    <row r="916" spans="2:3">
      <c r="B916" t="str">
        <f t="shared" si="15"/>
        <v/>
      </c>
      <c r="C916" t="e">
        <f>VLOOKUP(F916,'Sls Rep Matrix'!I$7:N$428,6,FALSE)</f>
        <v>#N/A</v>
      </c>
    </row>
    <row r="917" spans="2:3">
      <c r="B917" t="str">
        <f t="shared" si="15"/>
        <v/>
      </c>
      <c r="C917" t="e">
        <f>VLOOKUP(F917,'Sls Rep Matrix'!I$7:N$428,6,FALSE)</f>
        <v>#N/A</v>
      </c>
    </row>
    <row r="918" spans="2:3">
      <c r="B918" t="str">
        <f t="shared" si="15"/>
        <v/>
      </c>
      <c r="C918" t="e">
        <f>VLOOKUP(F918,'Sls Rep Matrix'!I$7:N$428,6,FALSE)</f>
        <v>#N/A</v>
      </c>
    </row>
    <row r="919" spans="2:3">
      <c r="B919" t="str">
        <f t="shared" si="15"/>
        <v/>
      </c>
      <c r="C919" t="e">
        <f>VLOOKUP(F919,'Sls Rep Matrix'!I$7:N$428,6,FALSE)</f>
        <v>#N/A</v>
      </c>
    </row>
    <row r="920" spans="2:3">
      <c r="B920" t="str">
        <f t="shared" si="15"/>
        <v/>
      </c>
      <c r="C920" t="e">
        <f>VLOOKUP(F920,'Sls Rep Matrix'!I$7:N$428,6,FALSE)</f>
        <v>#N/A</v>
      </c>
    </row>
    <row r="921" spans="2:3">
      <c r="B921" t="str">
        <f t="shared" si="15"/>
        <v/>
      </c>
      <c r="C921" t="e">
        <f>VLOOKUP(F921,'Sls Rep Matrix'!I$7:N$428,6,FALSE)</f>
        <v>#N/A</v>
      </c>
    </row>
    <row r="922" spans="2:3">
      <c r="B922" t="str">
        <f t="shared" si="15"/>
        <v/>
      </c>
      <c r="C922" t="e">
        <f>VLOOKUP(F922,'Sls Rep Matrix'!I$7:N$428,6,FALSE)</f>
        <v>#N/A</v>
      </c>
    </row>
    <row r="923" spans="2:3">
      <c r="B923" t="str">
        <f t="shared" si="15"/>
        <v/>
      </c>
      <c r="C923" t="e">
        <f>VLOOKUP(F923,'Sls Rep Matrix'!I$7:N$428,6,FALSE)</f>
        <v>#N/A</v>
      </c>
    </row>
    <row r="924" spans="2:3">
      <c r="B924" t="str">
        <f t="shared" si="15"/>
        <v/>
      </c>
      <c r="C924" t="e">
        <f>VLOOKUP(F924,'Sls Rep Matrix'!I$7:N$428,6,FALSE)</f>
        <v>#N/A</v>
      </c>
    </row>
    <row r="925" spans="2:3">
      <c r="B925" t="str">
        <f t="shared" si="15"/>
        <v/>
      </c>
      <c r="C925" t="e">
        <f>VLOOKUP(F925,'Sls Rep Matrix'!I$7:N$428,6,FALSE)</f>
        <v>#N/A</v>
      </c>
    </row>
    <row r="926" spans="2:3">
      <c r="B926" t="str">
        <f t="shared" ref="B926:B989" si="16">CONCATENATE(F926,E926)</f>
        <v/>
      </c>
      <c r="C926" t="e">
        <f>VLOOKUP(F926,'Sls Rep Matrix'!I$7:N$428,6,FALSE)</f>
        <v>#N/A</v>
      </c>
    </row>
    <row r="927" spans="2:3">
      <c r="B927" t="str">
        <f t="shared" si="16"/>
        <v/>
      </c>
      <c r="C927" t="e">
        <f>VLOOKUP(F927,'Sls Rep Matrix'!I$7:N$428,6,FALSE)</f>
        <v>#N/A</v>
      </c>
    </row>
    <row r="928" spans="2:3">
      <c r="B928" t="str">
        <f t="shared" si="16"/>
        <v/>
      </c>
      <c r="C928" t="e">
        <f>VLOOKUP(F928,'Sls Rep Matrix'!I$7:N$428,6,FALSE)</f>
        <v>#N/A</v>
      </c>
    </row>
    <row r="929" spans="2:3">
      <c r="B929" t="str">
        <f t="shared" si="16"/>
        <v/>
      </c>
      <c r="C929" t="e">
        <f>VLOOKUP(F929,'Sls Rep Matrix'!I$7:N$428,6,FALSE)</f>
        <v>#N/A</v>
      </c>
    </row>
    <row r="930" spans="2:3">
      <c r="B930" t="str">
        <f t="shared" si="16"/>
        <v/>
      </c>
      <c r="C930" t="e">
        <f>VLOOKUP(F930,'Sls Rep Matrix'!I$7:N$428,6,FALSE)</f>
        <v>#N/A</v>
      </c>
    </row>
    <row r="931" spans="2:3">
      <c r="B931" t="str">
        <f t="shared" si="16"/>
        <v/>
      </c>
      <c r="C931" t="e">
        <f>VLOOKUP(F931,'Sls Rep Matrix'!I$7:N$428,6,FALSE)</f>
        <v>#N/A</v>
      </c>
    </row>
    <row r="932" spans="2:3">
      <c r="B932" t="str">
        <f t="shared" si="16"/>
        <v/>
      </c>
      <c r="C932" t="e">
        <f>VLOOKUP(F932,'Sls Rep Matrix'!I$7:N$428,6,FALSE)</f>
        <v>#N/A</v>
      </c>
    </row>
    <row r="933" spans="2:3">
      <c r="B933" t="str">
        <f t="shared" si="16"/>
        <v/>
      </c>
      <c r="C933" t="e">
        <f>VLOOKUP(F933,'Sls Rep Matrix'!I$7:N$428,6,FALSE)</f>
        <v>#N/A</v>
      </c>
    </row>
    <row r="934" spans="2:3">
      <c r="B934" t="str">
        <f t="shared" si="16"/>
        <v/>
      </c>
      <c r="C934" t="e">
        <f>VLOOKUP(F934,'Sls Rep Matrix'!I$7:N$428,6,FALSE)</f>
        <v>#N/A</v>
      </c>
    </row>
    <row r="935" spans="2:3">
      <c r="B935" t="str">
        <f t="shared" si="16"/>
        <v/>
      </c>
      <c r="C935" t="e">
        <f>VLOOKUP(F935,'Sls Rep Matrix'!I$7:N$428,6,FALSE)</f>
        <v>#N/A</v>
      </c>
    </row>
    <row r="936" spans="2:3">
      <c r="B936" t="str">
        <f t="shared" si="16"/>
        <v/>
      </c>
      <c r="C936" t="e">
        <f>VLOOKUP(F936,'Sls Rep Matrix'!I$7:N$428,6,FALSE)</f>
        <v>#N/A</v>
      </c>
    </row>
    <row r="937" spans="2:3">
      <c r="B937" t="str">
        <f t="shared" si="16"/>
        <v/>
      </c>
      <c r="C937" t="e">
        <f>VLOOKUP(F937,'Sls Rep Matrix'!I$7:N$428,6,FALSE)</f>
        <v>#N/A</v>
      </c>
    </row>
    <row r="938" spans="2:3">
      <c r="B938" t="str">
        <f t="shared" si="16"/>
        <v/>
      </c>
      <c r="C938" t="e">
        <f>VLOOKUP(F938,'Sls Rep Matrix'!I$7:N$428,6,FALSE)</f>
        <v>#N/A</v>
      </c>
    </row>
    <row r="939" spans="2:3">
      <c r="B939" t="str">
        <f t="shared" si="16"/>
        <v/>
      </c>
      <c r="C939" t="e">
        <f>VLOOKUP(F939,'Sls Rep Matrix'!I$7:N$428,6,FALSE)</f>
        <v>#N/A</v>
      </c>
    </row>
    <row r="940" spans="2:3">
      <c r="B940" t="str">
        <f t="shared" si="16"/>
        <v/>
      </c>
      <c r="C940" t="e">
        <f>VLOOKUP(F940,'Sls Rep Matrix'!I$7:N$428,6,FALSE)</f>
        <v>#N/A</v>
      </c>
    </row>
    <row r="941" spans="2:3">
      <c r="B941" t="str">
        <f t="shared" si="16"/>
        <v/>
      </c>
      <c r="C941" t="e">
        <f>VLOOKUP(F941,'Sls Rep Matrix'!I$7:N$428,6,FALSE)</f>
        <v>#N/A</v>
      </c>
    </row>
    <row r="942" spans="2:3">
      <c r="B942" t="str">
        <f t="shared" si="16"/>
        <v/>
      </c>
      <c r="C942" t="e">
        <f>VLOOKUP(F942,'Sls Rep Matrix'!I$7:N$428,6,FALSE)</f>
        <v>#N/A</v>
      </c>
    </row>
    <row r="943" spans="2:3">
      <c r="B943" t="str">
        <f t="shared" si="16"/>
        <v/>
      </c>
      <c r="C943" t="e">
        <f>VLOOKUP(F943,'Sls Rep Matrix'!I$7:N$428,6,FALSE)</f>
        <v>#N/A</v>
      </c>
    </row>
    <row r="944" spans="2:3">
      <c r="B944" t="str">
        <f t="shared" si="16"/>
        <v/>
      </c>
      <c r="C944" t="e">
        <f>VLOOKUP(F944,'Sls Rep Matrix'!I$7:N$428,6,FALSE)</f>
        <v>#N/A</v>
      </c>
    </row>
    <row r="945" spans="2:3">
      <c r="B945" t="str">
        <f t="shared" si="16"/>
        <v/>
      </c>
      <c r="C945" t="e">
        <f>VLOOKUP(F945,'Sls Rep Matrix'!I$7:N$428,6,FALSE)</f>
        <v>#N/A</v>
      </c>
    </row>
    <row r="946" spans="2:3">
      <c r="B946" t="str">
        <f t="shared" si="16"/>
        <v/>
      </c>
      <c r="C946" t="e">
        <f>VLOOKUP(F946,'Sls Rep Matrix'!I$7:N$428,6,FALSE)</f>
        <v>#N/A</v>
      </c>
    </row>
    <row r="947" spans="2:3">
      <c r="B947" t="str">
        <f t="shared" si="16"/>
        <v/>
      </c>
      <c r="C947" t="e">
        <f>VLOOKUP(F947,'Sls Rep Matrix'!I$7:N$428,6,FALSE)</f>
        <v>#N/A</v>
      </c>
    </row>
    <row r="948" spans="2:3">
      <c r="B948" t="str">
        <f t="shared" si="16"/>
        <v/>
      </c>
      <c r="C948" t="e">
        <f>VLOOKUP(F948,'Sls Rep Matrix'!I$7:N$428,6,FALSE)</f>
        <v>#N/A</v>
      </c>
    </row>
    <row r="949" spans="2:3">
      <c r="B949" t="str">
        <f t="shared" si="16"/>
        <v/>
      </c>
      <c r="C949" t="e">
        <f>VLOOKUP(F949,'Sls Rep Matrix'!I$7:N$428,6,FALSE)</f>
        <v>#N/A</v>
      </c>
    </row>
    <row r="950" spans="2:3">
      <c r="B950" t="str">
        <f t="shared" si="16"/>
        <v/>
      </c>
      <c r="C950" t="e">
        <f>VLOOKUP(F950,'Sls Rep Matrix'!I$7:N$428,6,FALSE)</f>
        <v>#N/A</v>
      </c>
    </row>
    <row r="951" spans="2:3">
      <c r="B951" t="str">
        <f t="shared" si="16"/>
        <v/>
      </c>
      <c r="C951" t="e">
        <f>VLOOKUP(F951,'Sls Rep Matrix'!I$7:N$428,6,FALSE)</f>
        <v>#N/A</v>
      </c>
    </row>
    <row r="952" spans="2:3">
      <c r="B952" t="str">
        <f t="shared" si="16"/>
        <v/>
      </c>
      <c r="C952" t="e">
        <f>VLOOKUP(F952,'Sls Rep Matrix'!I$7:N$428,6,FALSE)</f>
        <v>#N/A</v>
      </c>
    </row>
    <row r="953" spans="2:3">
      <c r="B953" t="str">
        <f t="shared" si="16"/>
        <v/>
      </c>
      <c r="C953" t="e">
        <f>VLOOKUP(F953,'Sls Rep Matrix'!I$7:N$428,6,FALSE)</f>
        <v>#N/A</v>
      </c>
    </row>
    <row r="954" spans="2:3">
      <c r="B954" t="str">
        <f t="shared" si="16"/>
        <v/>
      </c>
      <c r="C954" t="e">
        <f>VLOOKUP(F954,'Sls Rep Matrix'!I$7:N$428,6,FALSE)</f>
        <v>#N/A</v>
      </c>
    </row>
    <row r="955" spans="2:3">
      <c r="B955" t="str">
        <f t="shared" si="16"/>
        <v/>
      </c>
      <c r="C955" t="e">
        <f>VLOOKUP(F955,'Sls Rep Matrix'!I$7:N$428,6,FALSE)</f>
        <v>#N/A</v>
      </c>
    </row>
    <row r="956" spans="2:3">
      <c r="B956" t="str">
        <f t="shared" si="16"/>
        <v/>
      </c>
      <c r="C956" t="e">
        <f>VLOOKUP(F956,'Sls Rep Matrix'!I$7:N$428,6,FALSE)</f>
        <v>#N/A</v>
      </c>
    </row>
    <row r="957" spans="2:3">
      <c r="B957" t="str">
        <f t="shared" si="16"/>
        <v/>
      </c>
      <c r="C957" t="e">
        <f>VLOOKUP(F957,'Sls Rep Matrix'!I$7:N$428,6,FALSE)</f>
        <v>#N/A</v>
      </c>
    </row>
    <row r="958" spans="2:3">
      <c r="B958" t="str">
        <f t="shared" si="16"/>
        <v/>
      </c>
      <c r="C958" t="e">
        <f>VLOOKUP(F958,'Sls Rep Matrix'!I$7:N$428,6,FALSE)</f>
        <v>#N/A</v>
      </c>
    </row>
    <row r="959" spans="2:3">
      <c r="B959" t="str">
        <f t="shared" si="16"/>
        <v/>
      </c>
      <c r="C959" t="e">
        <f>VLOOKUP(F959,'Sls Rep Matrix'!I$7:N$428,6,FALSE)</f>
        <v>#N/A</v>
      </c>
    </row>
    <row r="960" spans="2:3">
      <c r="B960" t="str">
        <f t="shared" si="16"/>
        <v/>
      </c>
      <c r="C960" t="e">
        <f>VLOOKUP(F960,'Sls Rep Matrix'!I$7:N$428,6,FALSE)</f>
        <v>#N/A</v>
      </c>
    </row>
    <row r="961" spans="2:3">
      <c r="B961" t="str">
        <f t="shared" si="16"/>
        <v/>
      </c>
      <c r="C961" t="e">
        <f>VLOOKUP(F961,'Sls Rep Matrix'!I$7:N$428,6,FALSE)</f>
        <v>#N/A</v>
      </c>
    </row>
    <row r="962" spans="2:3">
      <c r="B962" t="str">
        <f t="shared" si="16"/>
        <v/>
      </c>
      <c r="C962" t="e">
        <f>VLOOKUP(F962,'Sls Rep Matrix'!I$7:N$428,6,FALSE)</f>
        <v>#N/A</v>
      </c>
    </row>
    <row r="963" spans="2:3">
      <c r="B963" t="str">
        <f t="shared" si="16"/>
        <v/>
      </c>
      <c r="C963" t="e">
        <f>VLOOKUP(F963,'Sls Rep Matrix'!I$7:N$428,6,FALSE)</f>
        <v>#N/A</v>
      </c>
    </row>
    <row r="964" spans="2:3">
      <c r="B964" t="str">
        <f t="shared" si="16"/>
        <v/>
      </c>
      <c r="C964" t="e">
        <f>VLOOKUP(F964,'Sls Rep Matrix'!I$7:N$428,6,FALSE)</f>
        <v>#N/A</v>
      </c>
    </row>
    <row r="965" spans="2:3">
      <c r="B965" t="str">
        <f t="shared" si="16"/>
        <v/>
      </c>
      <c r="C965" t="e">
        <f>VLOOKUP(F965,'Sls Rep Matrix'!I$7:N$428,6,FALSE)</f>
        <v>#N/A</v>
      </c>
    </row>
    <row r="966" spans="2:3">
      <c r="B966" t="str">
        <f t="shared" si="16"/>
        <v/>
      </c>
      <c r="C966" t="e">
        <f>VLOOKUP(F966,'Sls Rep Matrix'!I$7:N$428,6,FALSE)</f>
        <v>#N/A</v>
      </c>
    </row>
    <row r="967" spans="2:3">
      <c r="B967" t="str">
        <f t="shared" si="16"/>
        <v/>
      </c>
      <c r="C967" t="e">
        <f>VLOOKUP(F967,'Sls Rep Matrix'!I$7:N$428,6,FALSE)</f>
        <v>#N/A</v>
      </c>
    </row>
    <row r="968" spans="2:3">
      <c r="B968" t="str">
        <f t="shared" si="16"/>
        <v/>
      </c>
      <c r="C968" t="e">
        <f>VLOOKUP(F968,'Sls Rep Matrix'!I$7:N$428,6,FALSE)</f>
        <v>#N/A</v>
      </c>
    </row>
    <row r="969" spans="2:3">
      <c r="B969" t="str">
        <f t="shared" si="16"/>
        <v/>
      </c>
      <c r="C969" t="e">
        <f>VLOOKUP(F969,'Sls Rep Matrix'!I$7:N$428,6,FALSE)</f>
        <v>#N/A</v>
      </c>
    </row>
    <row r="970" spans="2:3">
      <c r="B970" t="str">
        <f t="shared" si="16"/>
        <v/>
      </c>
      <c r="C970" t="e">
        <f>VLOOKUP(F970,'Sls Rep Matrix'!I$7:N$428,6,FALSE)</f>
        <v>#N/A</v>
      </c>
    </row>
    <row r="971" spans="2:3">
      <c r="B971" t="str">
        <f t="shared" si="16"/>
        <v/>
      </c>
      <c r="C971" t="e">
        <f>VLOOKUP(F971,'Sls Rep Matrix'!I$7:N$428,6,FALSE)</f>
        <v>#N/A</v>
      </c>
    </row>
    <row r="972" spans="2:3">
      <c r="B972" t="str">
        <f t="shared" si="16"/>
        <v/>
      </c>
      <c r="C972" t="e">
        <f>VLOOKUP(F972,'Sls Rep Matrix'!I$7:N$428,6,FALSE)</f>
        <v>#N/A</v>
      </c>
    </row>
    <row r="973" spans="2:3">
      <c r="B973" t="str">
        <f t="shared" si="16"/>
        <v/>
      </c>
      <c r="C973" t="e">
        <f>VLOOKUP(F973,'Sls Rep Matrix'!I$7:N$428,6,FALSE)</f>
        <v>#N/A</v>
      </c>
    </row>
    <row r="974" spans="2:3">
      <c r="B974" t="str">
        <f t="shared" si="16"/>
        <v/>
      </c>
      <c r="C974" t="e">
        <f>VLOOKUP(F974,'Sls Rep Matrix'!I$7:N$428,6,FALSE)</f>
        <v>#N/A</v>
      </c>
    </row>
    <row r="975" spans="2:3">
      <c r="B975" t="str">
        <f t="shared" si="16"/>
        <v/>
      </c>
      <c r="C975" t="e">
        <f>VLOOKUP(F975,'Sls Rep Matrix'!I$7:N$428,6,FALSE)</f>
        <v>#N/A</v>
      </c>
    </row>
    <row r="976" spans="2:3">
      <c r="B976" t="str">
        <f t="shared" si="16"/>
        <v/>
      </c>
      <c r="C976" t="e">
        <f>VLOOKUP(F976,'Sls Rep Matrix'!I$7:N$428,6,FALSE)</f>
        <v>#N/A</v>
      </c>
    </row>
    <row r="977" spans="2:3">
      <c r="B977" t="str">
        <f t="shared" si="16"/>
        <v/>
      </c>
      <c r="C977" t="e">
        <f>VLOOKUP(F977,'Sls Rep Matrix'!I$7:N$428,6,FALSE)</f>
        <v>#N/A</v>
      </c>
    </row>
    <row r="978" spans="2:3">
      <c r="B978" t="str">
        <f t="shared" si="16"/>
        <v/>
      </c>
      <c r="C978" t="e">
        <f>VLOOKUP(F978,'Sls Rep Matrix'!I$7:N$428,6,FALSE)</f>
        <v>#N/A</v>
      </c>
    </row>
    <row r="979" spans="2:3">
      <c r="B979" t="str">
        <f t="shared" si="16"/>
        <v/>
      </c>
      <c r="C979" t="e">
        <f>VLOOKUP(F979,'Sls Rep Matrix'!I$7:N$428,6,FALSE)</f>
        <v>#N/A</v>
      </c>
    </row>
    <row r="980" spans="2:3">
      <c r="B980" t="str">
        <f t="shared" si="16"/>
        <v/>
      </c>
      <c r="C980" t="e">
        <f>VLOOKUP(F980,'Sls Rep Matrix'!I$7:N$428,6,FALSE)</f>
        <v>#N/A</v>
      </c>
    </row>
    <row r="981" spans="2:3">
      <c r="B981" t="str">
        <f t="shared" si="16"/>
        <v/>
      </c>
      <c r="C981" t="e">
        <f>VLOOKUP(F981,'Sls Rep Matrix'!I$7:N$428,6,FALSE)</f>
        <v>#N/A</v>
      </c>
    </row>
    <row r="982" spans="2:3">
      <c r="B982" t="str">
        <f t="shared" si="16"/>
        <v/>
      </c>
      <c r="C982" t="e">
        <f>VLOOKUP(F982,'Sls Rep Matrix'!I$7:N$428,6,FALSE)</f>
        <v>#N/A</v>
      </c>
    </row>
    <row r="983" spans="2:3">
      <c r="B983" t="str">
        <f t="shared" si="16"/>
        <v/>
      </c>
      <c r="C983" t="e">
        <f>VLOOKUP(F983,'Sls Rep Matrix'!I$7:N$428,6,FALSE)</f>
        <v>#N/A</v>
      </c>
    </row>
    <row r="984" spans="2:3">
      <c r="B984" t="str">
        <f t="shared" si="16"/>
        <v/>
      </c>
      <c r="C984" t="e">
        <f>VLOOKUP(F984,'Sls Rep Matrix'!I$7:N$428,6,FALSE)</f>
        <v>#N/A</v>
      </c>
    </row>
    <row r="985" spans="2:3">
      <c r="B985" t="str">
        <f t="shared" si="16"/>
        <v/>
      </c>
      <c r="C985" t="e">
        <f>VLOOKUP(F985,'Sls Rep Matrix'!I$7:N$428,6,FALSE)</f>
        <v>#N/A</v>
      </c>
    </row>
    <row r="986" spans="2:3">
      <c r="B986" t="str">
        <f t="shared" si="16"/>
        <v/>
      </c>
      <c r="C986" t="e">
        <f>VLOOKUP(F986,'Sls Rep Matrix'!I$7:N$428,6,FALSE)</f>
        <v>#N/A</v>
      </c>
    </row>
    <row r="987" spans="2:3">
      <c r="B987" t="str">
        <f t="shared" si="16"/>
        <v/>
      </c>
      <c r="C987" t="e">
        <f>VLOOKUP(F987,'Sls Rep Matrix'!I$7:N$428,6,FALSE)</f>
        <v>#N/A</v>
      </c>
    </row>
    <row r="988" spans="2:3">
      <c r="B988" t="str">
        <f t="shared" si="16"/>
        <v/>
      </c>
      <c r="C988" t="e">
        <f>VLOOKUP(F988,'Sls Rep Matrix'!I$7:N$428,6,FALSE)</f>
        <v>#N/A</v>
      </c>
    </row>
    <row r="989" spans="2:3">
      <c r="B989" t="str">
        <f t="shared" si="16"/>
        <v/>
      </c>
      <c r="C989" t="e">
        <f>VLOOKUP(F989,'Sls Rep Matrix'!I$7:N$428,6,FALSE)</f>
        <v>#N/A</v>
      </c>
    </row>
    <row r="990" spans="2:3">
      <c r="B990" t="str">
        <f t="shared" ref="B990:B1028" si="17">CONCATENATE(F990,E990)</f>
        <v/>
      </c>
      <c r="C990" t="e">
        <f>VLOOKUP(F990,'Sls Rep Matrix'!I$7:N$428,6,FALSE)</f>
        <v>#N/A</v>
      </c>
    </row>
    <row r="991" spans="2:3">
      <c r="B991" t="str">
        <f t="shared" si="17"/>
        <v/>
      </c>
      <c r="C991" t="e">
        <f>VLOOKUP(F991,'Sls Rep Matrix'!I$7:N$428,6,FALSE)</f>
        <v>#N/A</v>
      </c>
    </row>
    <row r="992" spans="2:3">
      <c r="B992" t="str">
        <f t="shared" si="17"/>
        <v/>
      </c>
      <c r="C992" t="e">
        <f>VLOOKUP(F992,'Sls Rep Matrix'!I$7:N$428,6,FALSE)</f>
        <v>#N/A</v>
      </c>
    </row>
    <row r="993" spans="2:3">
      <c r="B993" t="str">
        <f t="shared" si="17"/>
        <v/>
      </c>
      <c r="C993" t="e">
        <f>VLOOKUP(F993,'Sls Rep Matrix'!I$7:N$428,6,FALSE)</f>
        <v>#N/A</v>
      </c>
    </row>
    <row r="994" spans="2:3">
      <c r="B994" t="str">
        <f t="shared" si="17"/>
        <v/>
      </c>
      <c r="C994" t="e">
        <f>VLOOKUP(F994,'Sls Rep Matrix'!I$7:N$428,6,FALSE)</f>
        <v>#N/A</v>
      </c>
    </row>
    <row r="995" spans="2:3">
      <c r="B995" t="str">
        <f t="shared" si="17"/>
        <v/>
      </c>
      <c r="C995" t="e">
        <f>VLOOKUP(F995,'Sls Rep Matrix'!I$7:N$428,6,FALSE)</f>
        <v>#N/A</v>
      </c>
    </row>
    <row r="996" spans="2:3">
      <c r="B996" t="str">
        <f t="shared" si="17"/>
        <v/>
      </c>
      <c r="C996" t="e">
        <f>VLOOKUP(F996,'Sls Rep Matrix'!I$7:N$428,6,FALSE)</f>
        <v>#N/A</v>
      </c>
    </row>
    <row r="997" spans="2:3">
      <c r="B997" t="str">
        <f t="shared" si="17"/>
        <v/>
      </c>
      <c r="C997" t="e">
        <f>VLOOKUP(F997,'Sls Rep Matrix'!I$7:N$428,6,FALSE)</f>
        <v>#N/A</v>
      </c>
    </row>
    <row r="998" spans="2:3">
      <c r="B998" t="str">
        <f t="shared" si="17"/>
        <v/>
      </c>
      <c r="C998" t="e">
        <f>VLOOKUP(F998,'Sls Rep Matrix'!I$7:N$428,6,FALSE)</f>
        <v>#N/A</v>
      </c>
    </row>
    <row r="999" spans="2:3">
      <c r="B999" t="str">
        <f t="shared" si="17"/>
        <v/>
      </c>
      <c r="C999" t="e">
        <f>VLOOKUP(F999,'Sls Rep Matrix'!I$7:N$428,6,FALSE)</f>
        <v>#N/A</v>
      </c>
    </row>
    <row r="1000" spans="2:3">
      <c r="B1000" t="str">
        <f t="shared" si="17"/>
        <v/>
      </c>
      <c r="C1000" t="e">
        <f>VLOOKUP(F1000,'Sls Rep Matrix'!I$7:N$428,6,FALSE)</f>
        <v>#N/A</v>
      </c>
    </row>
    <row r="1001" spans="2:3">
      <c r="B1001" t="str">
        <f t="shared" si="17"/>
        <v/>
      </c>
      <c r="C1001" t="e">
        <f>VLOOKUP(F1001,'Sls Rep Matrix'!I$7:N$428,6,FALSE)</f>
        <v>#N/A</v>
      </c>
    </row>
    <row r="1002" spans="2:3">
      <c r="B1002" t="str">
        <f t="shared" si="17"/>
        <v/>
      </c>
      <c r="C1002" t="e">
        <f>VLOOKUP(F1002,'Sls Rep Matrix'!I$7:N$428,6,FALSE)</f>
        <v>#N/A</v>
      </c>
    </row>
    <row r="1003" spans="2:3">
      <c r="B1003" t="str">
        <f t="shared" si="17"/>
        <v/>
      </c>
      <c r="C1003" t="e">
        <f>VLOOKUP(F1003,'Sls Rep Matrix'!I$7:N$428,6,FALSE)</f>
        <v>#N/A</v>
      </c>
    </row>
    <row r="1004" spans="2:3">
      <c r="B1004" t="str">
        <f t="shared" si="17"/>
        <v/>
      </c>
      <c r="C1004" t="e">
        <f>VLOOKUP(F1004,'Sls Rep Matrix'!I$7:N$428,6,FALSE)</f>
        <v>#N/A</v>
      </c>
    </row>
    <row r="1005" spans="2:3">
      <c r="B1005" t="str">
        <f t="shared" si="17"/>
        <v/>
      </c>
      <c r="C1005" t="e">
        <f>VLOOKUP(F1005,'Sls Rep Matrix'!I$7:N$428,6,FALSE)</f>
        <v>#N/A</v>
      </c>
    </row>
    <row r="1006" spans="2:3">
      <c r="B1006" t="str">
        <f t="shared" si="17"/>
        <v/>
      </c>
      <c r="C1006" t="e">
        <f>VLOOKUP(F1006,'Sls Rep Matrix'!I$7:N$428,6,FALSE)</f>
        <v>#N/A</v>
      </c>
    </row>
    <row r="1007" spans="2:3">
      <c r="B1007" t="str">
        <f t="shared" si="17"/>
        <v/>
      </c>
      <c r="C1007" t="e">
        <f>VLOOKUP(F1007,'Sls Rep Matrix'!I$7:N$428,6,FALSE)</f>
        <v>#N/A</v>
      </c>
    </row>
    <row r="1008" spans="2:3">
      <c r="B1008" t="str">
        <f t="shared" si="17"/>
        <v/>
      </c>
      <c r="C1008" t="e">
        <f>VLOOKUP(F1008,'Sls Rep Matrix'!I$7:N$428,6,FALSE)</f>
        <v>#N/A</v>
      </c>
    </row>
    <row r="1009" spans="2:3">
      <c r="B1009" t="str">
        <f t="shared" si="17"/>
        <v/>
      </c>
      <c r="C1009" t="e">
        <f>VLOOKUP(F1009,'Sls Rep Matrix'!I$7:N$428,6,FALSE)</f>
        <v>#N/A</v>
      </c>
    </row>
    <row r="1010" spans="2:3">
      <c r="B1010" t="str">
        <f t="shared" si="17"/>
        <v/>
      </c>
      <c r="C1010" t="e">
        <f>VLOOKUP(F1010,'Sls Rep Matrix'!I$7:N$428,6,FALSE)</f>
        <v>#N/A</v>
      </c>
    </row>
    <row r="1011" spans="2:3">
      <c r="B1011" t="str">
        <f t="shared" si="17"/>
        <v/>
      </c>
      <c r="C1011" t="e">
        <f>VLOOKUP(F1011,'Sls Rep Matrix'!I$7:N$428,6,FALSE)</f>
        <v>#N/A</v>
      </c>
    </row>
    <row r="1012" spans="2:3">
      <c r="B1012" t="str">
        <f t="shared" si="17"/>
        <v/>
      </c>
      <c r="C1012" t="e">
        <f>VLOOKUP(F1012,'Sls Rep Matrix'!I$7:N$428,6,FALSE)</f>
        <v>#N/A</v>
      </c>
    </row>
    <row r="1013" spans="2:3">
      <c r="B1013" t="str">
        <f t="shared" si="17"/>
        <v/>
      </c>
      <c r="C1013" t="e">
        <f>VLOOKUP(F1013,'Sls Rep Matrix'!I$7:N$428,6,FALSE)</f>
        <v>#N/A</v>
      </c>
    </row>
    <row r="1014" spans="2:3">
      <c r="B1014" t="str">
        <f t="shared" si="17"/>
        <v/>
      </c>
      <c r="C1014" t="e">
        <f>VLOOKUP(F1014,'Sls Rep Matrix'!I$7:N$428,6,FALSE)</f>
        <v>#N/A</v>
      </c>
    </row>
    <row r="1015" spans="2:3">
      <c r="B1015" t="str">
        <f t="shared" si="17"/>
        <v/>
      </c>
      <c r="C1015" t="e">
        <f>VLOOKUP(F1015,'Sls Rep Matrix'!I$7:N$428,6,FALSE)</f>
        <v>#N/A</v>
      </c>
    </row>
    <row r="1016" spans="2:3">
      <c r="B1016" t="str">
        <f t="shared" si="17"/>
        <v/>
      </c>
      <c r="C1016" t="e">
        <f>VLOOKUP(F1016,'Sls Rep Matrix'!I$7:N$428,6,FALSE)</f>
        <v>#N/A</v>
      </c>
    </row>
    <row r="1017" spans="2:3">
      <c r="B1017" t="str">
        <f t="shared" si="17"/>
        <v/>
      </c>
      <c r="C1017" t="e">
        <f>VLOOKUP(F1017,'Sls Rep Matrix'!I$7:N$428,6,FALSE)</f>
        <v>#N/A</v>
      </c>
    </row>
    <row r="1018" spans="2:3">
      <c r="B1018" t="str">
        <f t="shared" si="17"/>
        <v/>
      </c>
      <c r="C1018" t="e">
        <f>VLOOKUP(F1018,'Sls Rep Matrix'!I$7:N$428,6,FALSE)</f>
        <v>#N/A</v>
      </c>
    </row>
    <row r="1019" spans="2:3">
      <c r="B1019" t="str">
        <f t="shared" si="17"/>
        <v/>
      </c>
      <c r="C1019" t="e">
        <f>VLOOKUP(F1019,'Sls Rep Matrix'!I$7:N$428,6,FALSE)</f>
        <v>#N/A</v>
      </c>
    </row>
    <row r="1020" spans="2:3">
      <c r="B1020" t="str">
        <f t="shared" si="17"/>
        <v/>
      </c>
      <c r="C1020" t="e">
        <f>VLOOKUP(F1020,'Sls Rep Matrix'!I$7:N$428,6,FALSE)</f>
        <v>#N/A</v>
      </c>
    </row>
    <row r="1021" spans="2:3">
      <c r="B1021" t="str">
        <f t="shared" si="17"/>
        <v/>
      </c>
      <c r="C1021" t="e">
        <f>VLOOKUP(F1021,'Sls Rep Matrix'!I$7:N$428,6,FALSE)</f>
        <v>#N/A</v>
      </c>
    </row>
    <row r="1022" spans="2:3">
      <c r="B1022" t="str">
        <f t="shared" si="17"/>
        <v/>
      </c>
      <c r="C1022" t="e">
        <f>VLOOKUP(F1022,'Sls Rep Matrix'!I$7:N$428,6,FALSE)</f>
        <v>#N/A</v>
      </c>
    </row>
    <row r="1023" spans="2:3">
      <c r="B1023" t="str">
        <f t="shared" si="17"/>
        <v/>
      </c>
      <c r="C1023" t="e">
        <f>VLOOKUP(F1023,'Sls Rep Matrix'!I$7:N$428,6,FALSE)</f>
        <v>#N/A</v>
      </c>
    </row>
    <row r="1024" spans="2:3">
      <c r="B1024" t="str">
        <f t="shared" si="17"/>
        <v/>
      </c>
      <c r="C1024" t="e">
        <f>VLOOKUP(F1024,'Sls Rep Matrix'!I$7:N$428,6,FALSE)</f>
        <v>#N/A</v>
      </c>
    </row>
    <row r="1025" spans="2:3">
      <c r="B1025" t="str">
        <f t="shared" si="17"/>
        <v/>
      </c>
      <c r="C1025" t="e">
        <f>VLOOKUP(F1025,'Sls Rep Matrix'!I$7:N$428,6,FALSE)</f>
        <v>#N/A</v>
      </c>
    </row>
    <row r="1026" spans="2:3">
      <c r="B1026" t="str">
        <f t="shared" si="17"/>
        <v/>
      </c>
      <c r="C1026" t="e">
        <f>VLOOKUP(F1026,'Sls Rep Matrix'!I$7:N$428,6,FALSE)</f>
        <v>#N/A</v>
      </c>
    </row>
    <row r="1027" spans="2:3">
      <c r="B1027" t="str">
        <f t="shared" si="17"/>
        <v/>
      </c>
      <c r="C1027" t="e">
        <f>VLOOKUP(F1027,'Sls Rep Matrix'!I$7:N$428,6,FALSE)</f>
        <v>#N/A</v>
      </c>
    </row>
    <row r="1028" spans="2:3">
      <c r="B1028" t="str">
        <f t="shared" si="17"/>
        <v/>
      </c>
      <c r="C1028" t="e">
        <f>VLOOKUP(F1028,'Sls Rep Matrix'!I$7:N$428,6,FALSE)</f>
        <v>#N/A</v>
      </c>
    </row>
  </sheetData>
  <autoFilter ref="B21:X1028"/>
  <pageMargins left="0.2" right="0.2" top="0.56000000000000005" bottom="0.35" header="0.28999999999999998" footer="0.19"/>
  <pageSetup scale="11" fitToHeight="0" orientation="landscape" r:id="rId1"/>
  <headerFooter alignWithMargins="0">
    <oddHeader>&amp;LDate Printed : &amp;D&amp;C&amp;"Arial,Bold"&amp;12REPORT NAME&amp;R&amp;"Arial,Bold"&amp;11&amp;P of &amp;N</oddHeader>
    <oddFooter xml:space="preserve">&amp;R
</oddFooter>
  </headerFooter>
  <drawing r:id="rId2"/>
  <legacyDrawing r:id="rId3"/>
  <oleObjects>
    <mc:AlternateContent xmlns:mc="http://schemas.openxmlformats.org/markup-compatibility/2006">
      <mc:Choice Requires="x14">
        <oleObject progId="MSPhotoEd.3" shapeId="9217" r:id="rId4">
          <objectPr defaultSize="0" autoPict="0" r:id="rId5">
            <anchor moveWithCells="1">
              <from>
                <xdr:col>4</xdr:col>
                <xdr:colOff>0</xdr:colOff>
                <xdr:row>0</xdr:row>
                <xdr:rowOff>0</xdr:rowOff>
              </from>
              <to>
                <xdr:col>6</xdr:col>
                <xdr:colOff>22860</xdr:colOff>
                <xdr:row>1</xdr:row>
                <xdr:rowOff>0</xdr:rowOff>
              </to>
            </anchor>
          </objectPr>
        </oleObject>
      </mc:Choice>
      <mc:Fallback>
        <oleObject progId="MSPhotoEd.3" shapeId="9217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U505"/>
  <sheetViews>
    <sheetView zoomScale="80" zoomScaleNormal="80" workbookViewId="0">
      <selection activeCell="M550" sqref="M550"/>
    </sheetView>
  </sheetViews>
  <sheetFormatPr defaultRowHeight="13.2"/>
  <cols>
    <col min="1" max="1" width="2.88671875" customWidth="1"/>
    <col min="2" max="8" width="12.88671875" customWidth="1"/>
    <col min="9" max="9" width="24.5546875" customWidth="1"/>
    <col min="10" max="10" width="20.21875" bestFit="1" customWidth="1"/>
    <col min="11" max="11" width="17.44140625" style="36" bestFit="1" customWidth="1"/>
    <col min="12" max="14" width="12.77734375" style="36" customWidth="1"/>
    <col min="15" max="15" width="13.21875" style="38" customWidth="1"/>
    <col min="16" max="16" width="4.5546875" style="39" customWidth="1"/>
    <col min="17" max="17" width="17.77734375" style="36" bestFit="1" customWidth="1"/>
    <col min="18" max="18" width="12.5546875" style="36" customWidth="1"/>
    <col min="19" max="19" width="10.44140625" style="36" bestFit="1" customWidth="1"/>
    <col min="20" max="20" width="12.77734375" style="36" customWidth="1"/>
    <col min="21" max="21" width="14.5546875" style="38" customWidth="1"/>
    <col min="22" max="22" width="4.5546875" style="39" customWidth="1"/>
    <col min="23" max="23" width="17.21875" style="36" bestFit="1" customWidth="1"/>
    <col min="24" max="24" width="11" style="36" bestFit="1" customWidth="1"/>
    <col min="25" max="25" width="10.44140625" style="36" bestFit="1" customWidth="1"/>
    <col min="26" max="26" width="12.77734375" style="36" customWidth="1"/>
    <col min="27" max="27" width="18.21875" style="38" customWidth="1"/>
    <col min="28" max="28" width="4.5546875" style="39" customWidth="1"/>
    <col min="29" max="29" width="17.44140625" style="36" bestFit="1" customWidth="1"/>
    <col min="30" max="32" width="14.44140625" style="36" customWidth="1"/>
    <col min="33" max="33" width="19.77734375" style="38" customWidth="1"/>
    <col min="34" max="34" width="4.5546875" style="39" customWidth="1"/>
    <col min="35" max="35" width="17.44140625" style="36" bestFit="1" customWidth="1"/>
    <col min="36" max="39" width="16.77734375" style="36" customWidth="1"/>
    <col min="40" max="41" width="15.21875" style="36" bestFit="1" customWidth="1"/>
    <col min="42" max="42" width="15.21875" bestFit="1" customWidth="1"/>
    <col min="43" max="43" width="19.44140625" bestFit="1" customWidth="1"/>
    <col min="44" max="44" width="19.77734375" bestFit="1" customWidth="1"/>
    <col min="45" max="45" width="19.21875" bestFit="1" customWidth="1"/>
    <col min="46" max="46" width="20" bestFit="1" customWidth="1"/>
    <col min="47" max="47" width="19.21875" bestFit="1" customWidth="1"/>
    <col min="48" max="48" width="18.5546875" bestFit="1" customWidth="1"/>
    <col min="49" max="49" width="19.21875" bestFit="1" customWidth="1"/>
    <col min="50" max="50" width="17.77734375" bestFit="1" customWidth="1"/>
    <col min="51" max="51" width="18.5546875" bestFit="1" customWidth="1"/>
    <col min="52" max="52" width="19.21875" bestFit="1" customWidth="1"/>
    <col min="53" max="53" width="17.77734375" bestFit="1" customWidth="1"/>
    <col min="54" max="54" width="18.5546875" bestFit="1" customWidth="1"/>
    <col min="55" max="55" width="19.21875" bestFit="1" customWidth="1"/>
    <col min="56" max="56" width="17.77734375" bestFit="1" customWidth="1"/>
    <col min="57" max="57" width="18.5546875" bestFit="1" customWidth="1"/>
    <col min="58" max="58" width="19.21875" bestFit="1" customWidth="1"/>
    <col min="59" max="59" width="17.77734375" bestFit="1" customWidth="1"/>
    <col min="60" max="60" width="18.5546875" bestFit="1" customWidth="1"/>
    <col min="61" max="61" width="19.21875" bestFit="1" customWidth="1"/>
    <col min="62" max="62" width="17.77734375" bestFit="1" customWidth="1"/>
    <col min="63" max="63" width="18.5546875" bestFit="1" customWidth="1"/>
    <col min="64" max="64" width="19.21875" customWidth="1"/>
    <col min="65" max="65" width="17.77734375" customWidth="1"/>
    <col min="66" max="66" width="18.5546875" bestFit="1" customWidth="1"/>
    <col min="67" max="67" width="18.77734375" bestFit="1" customWidth="1"/>
    <col min="68" max="68" width="19.44140625" bestFit="1" customWidth="1"/>
    <col min="69" max="69" width="19" bestFit="1" customWidth="1"/>
    <col min="70" max="70" width="19.77734375" bestFit="1" customWidth="1"/>
    <col min="71" max="71" width="18.5546875" bestFit="1" customWidth="1"/>
    <col min="72" max="73" width="19.21875" bestFit="1" customWidth="1"/>
    <col min="74" max="74" width="20" bestFit="1" customWidth="1"/>
    <col min="75" max="75" width="18.44140625" bestFit="1" customWidth="1"/>
    <col min="76" max="76" width="19.21875" bestFit="1" customWidth="1"/>
    <col min="77" max="77" width="17.77734375" bestFit="1" customWidth="1"/>
    <col min="78" max="78" width="18.5546875" bestFit="1" customWidth="1"/>
  </cols>
  <sheetData>
    <row r="1" spans="2:47" ht="18" thickBot="1">
      <c r="K1" s="448" t="s">
        <v>1375</v>
      </c>
      <c r="L1" s="449"/>
      <c r="M1" s="449"/>
      <c r="N1" s="449"/>
      <c r="O1" s="449"/>
      <c r="P1" s="35"/>
      <c r="Q1" s="448" t="s">
        <v>1375</v>
      </c>
      <c r="R1" s="449"/>
      <c r="S1" s="449"/>
      <c r="T1" s="449"/>
      <c r="U1" s="449"/>
      <c r="V1" s="35"/>
      <c r="W1" s="448" t="s">
        <v>1536</v>
      </c>
      <c r="X1" s="449"/>
      <c r="Y1" s="449"/>
      <c r="Z1" s="449"/>
      <c r="AA1" s="449"/>
      <c r="AB1" s="35"/>
      <c r="AC1" s="448" t="s">
        <v>1537</v>
      </c>
      <c r="AD1" s="449"/>
      <c r="AE1" s="449"/>
      <c r="AF1" s="449"/>
      <c r="AG1" s="449"/>
      <c r="AH1" s="44"/>
      <c r="AT1" t="s">
        <v>536</v>
      </c>
      <c r="AU1" t="s">
        <v>547</v>
      </c>
    </row>
    <row r="2" spans="2:47" ht="13.8" thickBot="1">
      <c r="K2" s="337" t="s">
        <v>1113</v>
      </c>
      <c r="O2" s="338" t="s">
        <v>1114</v>
      </c>
      <c r="P2" s="37"/>
      <c r="Q2" s="337" t="s">
        <v>1113</v>
      </c>
      <c r="U2" s="338" t="s">
        <v>1114</v>
      </c>
      <c r="V2" s="37"/>
      <c r="W2" s="337" t="s">
        <v>1113</v>
      </c>
      <c r="AA2" s="338" t="s">
        <v>1114</v>
      </c>
      <c r="AB2" s="37"/>
      <c r="AC2" s="337" t="s">
        <v>1113</v>
      </c>
      <c r="AG2" s="338" t="s">
        <v>1114</v>
      </c>
      <c r="AH2" s="44"/>
    </row>
    <row r="3" spans="2:47" ht="13.8" thickBot="1">
      <c r="K3" s="337" t="s">
        <v>1115</v>
      </c>
      <c r="O3" s="45"/>
      <c r="P3" s="37"/>
      <c r="Q3" s="337" t="s">
        <v>1115</v>
      </c>
      <c r="U3" s="45"/>
      <c r="V3" s="37"/>
      <c r="W3" s="337" t="s">
        <v>1115</v>
      </c>
      <c r="AA3" s="45"/>
      <c r="AB3" s="37"/>
      <c r="AC3" s="337" t="s">
        <v>1115</v>
      </c>
      <c r="AG3" s="45"/>
      <c r="AH3" s="44"/>
      <c r="AT3" t="s">
        <v>535</v>
      </c>
      <c r="AU3" t="s">
        <v>547</v>
      </c>
    </row>
    <row r="4" spans="2:47">
      <c r="K4" s="339"/>
      <c r="O4" s="340">
        <f>O5-O3</f>
        <v>42391001.304000013</v>
      </c>
      <c r="P4" s="37"/>
      <c r="Q4" s="339"/>
      <c r="U4" s="340">
        <f>U5-U3</f>
        <v>47924431.729999997</v>
      </c>
      <c r="V4" s="37"/>
      <c r="W4" s="339"/>
      <c r="AA4" s="340">
        <f>AA5-AA3</f>
        <v>37220111.980000034</v>
      </c>
      <c r="AB4" s="37"/>
      <c r="AC4" s="339"/>
      <c r="AG4" s="340">
        <f>AG5-AG3</f>
        <v>127468521.66399999</v>
      </c>
      <c r="AH4" s="44"/>
      <c r="AT4" t="s">
        <v>538</v>
      </c>
      <c r="AU4" t="s">
        <v>547</v>
      </c>
    </row>
    <row r="5" spans="2:47">
      <c r="K5" s="340">
        <f>SUBTOTAL(9,K8:K955)</f>
        <v>45056162.850000009</v>
      </c>
      <c r="L5" s="36">
        <f>SUBTOTAL(9,L8:L955)</f>
        <v>-371396.39600000001</v>
      </c>
      <c r="M5" s="340">
        <f>SUBTOTAL(9,M8:M955)</f>
        <v>225000</v>
      </c>
      <c r="N5" s="36">
        <f>SUBTOTAL(9,N8:N955)</f>
        <v>-2518765.15</v>
      </c>
      <c r="O5" s="340">
        <f>SUBTOTAL(9,O8:O955)</f>
        <v>42391001.304000013</v>
      </c>
      <c r="P5" s="37"/>
      <c r="Q5" s="340">
        <f>SUBTOTAL(9,Q8:Q955)</f>
        <v>48202989.730000004</v>
      </c>
      <c r="R5" s="36">
        <f>SUBTOTAL(9,R8:R955)</f>
        <v>0</v>
      </c>
      <c r="S5" s="36">
        <f>SUBTOTAL(9,S8:S955)</f>
        <v>250000</v>
      </c>
      <c r="T5" s="36">
        <f>SUBTOTAL(9,T8:T955)</f>
        <v>-512155.86</v>
      </c>
      <c r="U5" s="340">
        <f>SUBTOTAL(9,U8:U955)</f>
        <v>47924431.729999997</v>
      </c>
      <c r="V5" s="37"/>
      <c r="W5" s="340">
        <f>SUBTOTAL(9,W8:W955)</f>
        <v>37467632.280000024</v>
      </c>
      <c r="X5" s="36">
        <f>SUBTOTAL(9,X8:X955)</f>
        <v>0</v>
      </c>
      <c r="Y5" s="36">
        <f>SUBTOTAL(9,Y8:Y955)</f>
        <v>225000</v>
      </c>
      <c r="Z5" s="36">
        <f>SUBTOTAL(9,Z8:Z955)</f>
        <v>-461709.98000000004</v>
      </c>
      <c r="AA5" s="340">
        <f>SUBTOTAL(9,AA8:AA955)</f>
        <v>37220111.980000034</v>
      </c>
      <c r="AB5" s="37"/>
      <c r="AC5" s="340">
        <f>SUBTOTAL(9,AC8:AC955)</f>
        <v>130631049.05000001</v>
      </c>
      <c r="AD5" s="36">
        <f>SUBTOTAL(9,AD8:AD955)</f>
        <v>-371396.39600000001</v>
      </c>
      <c r="AE5" s="36">
        <f>SUBTOTAL(9,AE8:AE955)</f>
        <v>700000</v>
      </c>
      <c r="AF5" s="36">
        <f>SUBTOTAL(9,AF8:AF955)</f>
        <v>-3490630.99</v>
      </c>
      <c r="AG5" s="340">
        <f>SUBTOTAL(9,AG8:AG955)</f>
        <v>127468521.66399999</v>
      </c>
      <c r="AH5" s="44"/>
      <c r="AI5" s="36">
        <f t="shared" ref="AI5:AQ5" si="0">SUBTOTAL(9,AI8:AI955)</f>
        <v>36394502.770000011</v>
      </c>
      <c r="AJ5" s="36">
        <f t="shared" si="0"/>
        <v>48202989.730000004</v>
      </c>
      <c r="AK5" s="36">
        <f t="shared" si="0"/>
        <v>37467632.280000024</v>
      </c>
      <c r="AL5" s="36">
        <f t="shared" si="0"/>
        <v>34545920.480000019</v>
      </c>
      <c r="AM5" s="36">
        <f t="shared" si="0"/>
        <v>39909436.890000023</v>
      </c>
      <c r="AN5" s="36">
        <f t="shared" si="0"/>
        <v>33562760.450000018</v>
      </c>
      <c r="AO5" s="36">
        <f t="shared" si="0"/>
        <v>230083242.60000002</v>
      </c>
      <c r="AP5">
        <f t="shared" si="0"/>
        <v>0</v>
      </c>
      <c r="AQ5">
        <f t="shared" si="0"/>
        <v>0</v>
      </c>
      <c r="AT5" t="s">
        <v>541</v>
      </c>
      <c r="AU5" t="s">
        <v>547</v>
      </c>
    </row>
    <row r="6" spans="2:47" ht="13.8" thickBot="1">
      <c r="P6" s="37"/>
      <c r="V6" s="37"/>
      <c r="AB6" s="37"/>
      <c r="AH6" s="44"/>
      <c r="AT6" t="s">
        <v>540</v>
      </c>
      <c r="AU6" t="s">
        <v>547</v>
      </c>
    </row>
    <row r="7" spans="2:47" ht="31.8" thickBot="1">
      <c r="B7" s="236" t="s">
        <v>1538</v>
      </c>
      <c r="C7" s="237" t="s">
        <v>1390</v>
      </c>
      <c r="D7" s="237" t="s">
        <v>1539</v>
      </c>
      <c r="E7" s="237" t="s">
        <v>1540</v>
      </c>
      <c r="F7" s="237" t="s">
        <v>1518</v>
      </c>
      <c r="G7" s="237" t="s">
        <v>1541</v>
      </c>
      <c r="H7" s="237" t="s">
        <v>375</v>
      </c>
      <c r="I7" s="237" t="s">
        <v>1542</v>
      </c>
      <c r="J7" s="238" t="s">
        <v>974</v>
      </c>
      <c r="K7" s="364" t="s">
        <v>1278</v>
      </c>
      <c r="L7" s="341" t="s">
        <v>975</v>
      </c>
      <c r="M7" s="341" t="s">
        <v>976</v>
      </c>
      <c r="N7" s="341" t="s">
        <v>977</v>
      </c>
      <c r="O7" s="38" t="s">
        <v>966</v>
      </c>
      <c r="P7" s="37"/>
      <c r="Q7" s="49" t="s">
        <v>1278</v>
      </c>
      <c r="R7" s="341" t="s">
        <v>975</v>
      </c>
      <c r="S7" s="341" t="s">
        <v>976</v>
      </c>
      <c r="T7" s="341" t="s">
        <v>977</v>
      </c>
      <c r="U7" s="38" t="s">
        <v>966</v>
      </c>
      <c r="V7" s="37"/>
      <c r="W7" s="49" t="s">
        <v>1281</v>
      </c>
      <c r="X7" s="341" t="s">
        <v>975</v>
      </c>
      <c r="Y7" s="341" t="s">
        <v>976</v>
      </c>
      <c r="Z7" s="341" t="s">
        <v>977</v>
      </c>
      <c r="AA7" s="38" t="s">
        <v>966</v>
      </c>
      <c r="AB7" s="37"/>
      <c r="AC7" s="342" t="s">
        <v>1543</v>
      </c>
      <c r="AD7" s="341" t="s">
        <v>975</v>
      </c>
      <c r="AE7" s="341" t="s">
        <v>976</v>
      </c>
      <c r="AF7" s="341" t="s">
        <v>977</v>
      </c>
      <c r="AH7" s="44"/>
      <c r="AI7" s="343" t="s">
        <v>1231</v>
      </c>
      <c r="AJ7" s="343" t="s">
        <v>1278</v>
      </c>
      <c r="AK7" s="343" t="s">
        <v>1281</v>
      </c>
      <c r="AL7" s="343" t="s">
        <v>1308</v>
      </c>
      <c r="AM7" s="343" t="s">
        <v>1544</v>
      </c>
      <c r="AN7" s="344" t="s">
        <v>1545</v>
      </c>
      <c r="AO7" s="344"/>
      <c r="AT7" t="s">
        <v>537</v>
      </c>
      <c r="AU7" t="s">
        <v>547</v>
      </c>
    </row>
    <row r="8" spans="2:47">
      <c r="B8" t="s">
        <v>2451</v>
      </c>
      <c r="C8" t="s">
        <v>1338</v>
      </c>
      <c r="D8" t="s">
        <v>2315</v>
      </c>
      <c r="E8" t="s">
        <v>2108</v>
      </c>
      <c r="F8" t="s">
        <v>1329</v>
      </c>
      <c r="G8" t="s">
        <v>2452</v>
      </c>
      <c r="H8" t="s">
        <v>630</v>
      </c>
      <c r="I8" t="s">
        <v>631</v>
      </c>
      <c r="J8" s="51" t="s">
        <v>540</v>
      </c>
      <c r="K8" s="39">
        <v>10495</v>
      </c>
      <c r="L8" s="39"/>
      <c r="M8" s="39"/>
      <c r="N8" s="39">
        <v>144</v>
      </c>
      <c r="O8" s="340">
        <v>10639</v>
      </c>
      <c r="P8" s="37"/>
      <c r="Q8" s="343">
        <v>0</v>
      </c>
      <c r="R8" s="40"/>
      <c r="S8" s="40"/>
      <c r="T8" s="40"/>
      <c r="U8" s="340">
        <f>Q8+R8+S8+T8</f>
        <v>0</v>
      </c>
      <c r="V8" s="37"/>
      <c r="W8" s="343">
        <v>0</v>
      </c>
      <c r="X8" s="40"/>
      <c r="Y8" s="40"/>
      <c r="Z8" s="40"/>
      <c r="AA8" s="340">
        <f>W8+X8+Y8+Z8</f>
        <v>0</v>
      </c>
      <c r="AB8" s="37"/>
      <c r="AC8" s="50">
        <f>K8+Q8+W8</f>
        <v>10495</v>
      </c>
      <c r="AD8" s="40">
        <f t="shared" ref="AD8:AG37" si="1">L8+R8+X8</f>
        <v>0</v>
      </c>
      <c r="AE8" s="40">
        <f t="shared" si="1"/>
        <v>0</v>
      </c>
      <c r="AF8" s="40">
        <f t="shared" si="1"/>
        <v>144</v>
      </c>
      <c r="AG8" s="38">
        <f t="shared" si="1"/>
        <v>10639</v>
      </c>
      <c r="AH8" s="44"/>
      <c r="AI8" s="343">
        <v>0</v>
      </c>
      <c r="AJ8" s="343">
        <v>0</v>
      </c>
      <c r="AK8" s="343">
        <v>0</v>
      </c>
      <c r="AL8" s="343">
        <v>150</v>
      </c>
      <c r="AM8" s="343">
        <v>150</v>
      </c>
      <c r="AN8" s="51">
        <v>150</v>
      </c>
      <c r="AO8" s="343">
        <f t="shared" ref="AO8:AO71" si="2">SUM(AI8:AN8)</f>
        <v>450</v>
      </c>
      <c r="AT8" t="s">
        <v>532</v>
      </c>
      <c r="AU8" t="s">
        <v>547</v>
      </c>
    </row>
    <row r="9" spans="2:47">
      <c r="B9" t="s">
        <v>2453</v>
      </c>
      <c r="C9" t="s">
        <v>1403</v>
      </c>
      <c r="D9" t="s">
        <v>2454</v>
      </c>
      <c r="E9" t="s">
        <v>1729</v>
      </c>
      <c r="F9" t="s">
        <v>1406</v>
      </c>
      <c r="G9" t="s">
        <v>2455</v>
      </c>
      <c r="H9" t="s">
        <v>866</v>
      </c>
      <c r="I9" t="s">
        <v>867</v>
      </c>
      <c r="J9" s="51" t="s">
        <v>540</v>
      </c>
      <c r="K9" s="39">
        <v>3749.75</v>
      </c>
      <c r="L9" s="39"/>
      <c r="M9" s="39"/>
      <c r="N9" s="39">
        <v>150</v>
      </c>
      <c r="O9" s="340">
        <v>3899.75</v>
      </c>
      <c r="P9" s="37"/>
      <c r="Q9" s="343">
        <v>0</v>
      </c>
      <c r="R9" s="40"/>
      <c r="S9" s="40"/>
      <c r="T9" s="40"/>
      <c r="U9" s="340">
        <f t="shared" ref="U9:U72" si="3">Q9+R9+S9+T9</f>
        <v>0</v>
      </c>
      <c r="V9" s="37"/>
      <c r="W9" s="343">
        <v>0</v>
      </c>
      <c r="X9" s="40"/>
      <c r="Y9" s="40"/>
      <c r="Z9" s="40"/>
      <c r="AA9" s="340">
        <f t="shared" ref="AA9:AA72" si="4">W9+X9+Y9+Z9</f>
        <v>0</v>
      </c>
      <c r="AB9" s="37"/>
      <c r="AC9" s="46">
        <f t="shared" ref="AC9:AG38" si="5">K9+Q9+W9</f>
        <v>3749.75</v>
      </c>
      <c r="AD9" s="40">
        <f t="shared" si="1"/>
        <v>0</v>
      </c>
      <c r="AE9" s="40">
        <f t="shared" si="1"/>
        <v>0</v>
      </c>
      <c r="AF9" s="40">
        <f t="shared" si="1"/>
        <v>150</v>
      </c>
      <c r="AG9" s="38">
        <f t="shared" si="1"/>
        <v>3899.75</v>
      </c>
      <c r="AH9" s="44"/>
      <c r="AI9" s="343">
        <v>0</v>
      </c>
      <c r="AJ9" s="343">
        <v>0</v>
      </c>
      <c r="AK9" s="343">
        <v>0</v>
      </c>
      <c r="AL9" s="343">
        <v>224.66</v>
      </c>
      <c r="AM9" s="343">
        <v>224.66</v>
      </c>
      <c r="AN9" s="51">
        <v>224.66</v>
      </c>
      <c r="AO9" s="343">
        <f t="shared" si="2"/>
        <v>673.98</v>
      </c>
      <c r="AT9" t="s">
        <v>534</v>
      </c>
      <c r="AU9" t="s">
        <v>239</v>
      </c>
    </row>
    <row r="10" spans="2:47">
      <c r="B10" t="s">
        <v>2314</v>
      </c>
      <c r="C10" t="s">
        <v>1338</v>
      </c>
      <c r="D10" t="s">
        <v>2315</v>
      </c>
      <c r="E10" t="s">
        <v>1562</v>
      </c>
      <c r="F10" t="s">
        <v>1317</v>
      </c>
      <c r="G10" t="s">
        <v>2316</v>
      </c>
      <c r="H10" t="s">
        <v>566</v>
      </c>
      <c r="I10" t="s">
        <v>771</v>
      </c>
      <c r="J10" s="51" t="s">
        <v>540</v>
      </c>
      <c r="K10" s="39">
        <v>2203.9499999999998</v>
      </c>
      <c r="L10" s="39"/>
      <c r="M10" s="39"/>
      <c r="N10" s="39">
        <v>150</v>
      </c>
      <c r="O10" s="340">
        <v>2353.9499999999998</v>
      </c>
      <c r="P10" s="37"/>
      <c r="Q10" s="343">
        <v>1995</v>
      </c>
      <c r="R10" s="40"/>
      <c r="S10" s="40"/>
      <c r="T10" s="40"/>
      <c r="U10" s="340">
        <f t="shared" si="3"/>
        <v>1995</v>
      </c>
      <c r="V10" s="37"/>
      <c r="W10" s="343">
        <v>0</v>
      </c>
      <c r="X10" s="40"/>
      <c r="Y10" s="40"/>
      <c r="Z10" s="40"/>
      <c r="AA10" s="340">
        <f t="shared" si="4"/>
        <v>0</v>
      </c>
      <c r="AB10" s="37"/>
      <c r="AC10" s="46">
        <f t="shared" si="5"/>
        <v>4198.95</v>
      </c>
      <c r="AD10" s="40">
        <f t="shared" si="1"/>
        <v>0</v>
      </c>
      <c r="AE10" s="40">
        <f t="shared" si="1"/>
        <v>0</v>
      </c>
      <c r="AF10" s="40">
        <f t="shared" si="1"/>
        <v>150</v>
      </c>
      <c r="AG10" s="38">
        <f t="shared" si="1"/>
        <v>4348.95</v>
      </c>
      <c r="AH10" s="44"/>
      <c r="AI10" s="343">
        <v>0</v>
      </c>
      <c r="AJ10" s="343">
        <v>1995</v>
      </c>
      <c r="AK10" s="343">
        <v>0</v>
      </c>
      <c r="AL10" s="343">
        <v>266</v>
      </c>
      <c r="AM10" s="343">
        <v>665</v>
      </c>
      <c r="AN10" s="51">
        <v>532</v>
      </c>
      <c r="AO10" s="343">
        <f t="shared" si="2"/>
        <v>3458</v>
      </c>
      <c r="AT10" t="s">
        <v>542</v>
      </c>
      <c r="AU10" t="s">
        <v>239</v>
      </c>
    </row>
    <row r="11" spans="2:47">
      <c r="B11" t="s">
        <v>2456</v>
      </c>
      <c r="C11" t="s">
        <v>1338</v>
      </c>
      <c r="D11" t="s">
        <v>2315</v>
      </c>
      <c r="E11" t="s">
        <v>1635</v>
      </c>
      <c r="F11" t="s">
        <v>1318</v>
      </c>
      <c r="G11" t="s">
        <v>2457</v>
      </c>
      <c r="H11" t="s">
        <v>572</v>
      </c>
      <c r="I11" t="s">
        <v>684</v>
      </c>
      <c r="J11" s="51" t="s">
        <v>540</v>
      </c>
      <c r="K11" s="39">
        <v>1007.52</v>
      </c>
      <c r="L11" s="39"/>
      <c r="M11" s="39"/>
      <c r="N11" s="39">
        <v>100</v>
      </c>
      <c r="O11" s="340">
        <v>1107.52</v>
      </c>
      <c r="P11" s="37"/>
      <c r="Q11" s="343">
        <v>595603.12999999989</v>
      </c>
      <c r="R11" s="40"/>
      <c r="S11" s="40"/>
      <c r="T11" s="40"/>
      <c r="U11" s="340">
        <f t="shared" si="3"/>
        <v>595603.12999999989</v>
      </c>
      <c r="V11" s="37"/>
      <c r="W11" s="343">
        <v>540335.69000000006</v>
      </c>
      <c r="X11" s="40"/>
      <c r="Y11" s="40"/>
      <c r="Z11" s="40"/>
      <c r="AA11" s="340">
        <f t="shared" si="4"/>
        <v>540335.69000000006</v>
      </c>
      <c r="AB11" s="37"/>
      <c r="AC11" s="46">
        <f t="shared" si="5"/>
        <v>1136946.3399999999</v>
      </c>
      <c r="AD11" s="40">
        <f t="shared" si="1"/>
        <v>0</v>
      </c>
      <c r="AE11" s="40">
        <f t="shared" si="1"/>
        <v>0</v>
      </c>
      <c r="AF11" s="40">
        <f t="shared" si="1"/>
        <v>100</v>
      </c>
      <c r="AG11" s="38">
        <f t="shared" si="1"/>
        <v>1137046.3399999999</v>
      </c>
      <c r="AH11" s="44"/>
      <c r="AI11" s="343">
        <v>500815.05000000005</v>
      </c>
      <c r="AJ11" s="343">
        <v>595603.12999999989</v>
      </c>
      <c r="AK11" s="343">
        <v>540335.69000000006</v>
      </c>
      <c r="AL11" s="343">
        <v>686012.9</v>
      </c>
      <c r="AM11" s="343">
        <v>847879.54</v>
      </c>
      <c r="AN11" s="51">
        <v>611306.1</v>
      </c>
      <c r="AO11" s="343">
        <f t="shared" si="2"/>
        <v>3781952.41</v>
      </c>
      <c r="AT11" t="s">
        <v>545</v>
      </c>
      <c r="AU11" t="s">
        <v>239</v>
      </c>
    </row>
    <row r="12" spans="2:47" ht="13.05" customHeight="1">
      <c r="B12" t="s">
        <v>1549</v>
      </c>
      <c r="C12" t="s">
        <v>1339</v>
      </c>
      <c r="D12" t="s">
        <v>1547</v>
      </c>
      <c r="E12" t="s">
        <v>1550</v>
      </c>
      <c r="F12" t="s">
        <v>1312</v>
      </c>
      <c r="G12" t="s">
        <v>1551</v>
      </c>
      <c r="H12" t="s">
        <v>560</v>
      </c>
      <c r="I12" t="s">
        <v>795</v>
      </c>
      <c r="J12" s="51" t="s">
        <v>540</v>
      </c>
      <c r="K12" s="39">
        <v>0</v>
      </c>
      <c r="L12" s="39"/>
      <c r="M12" s="39"/>
      <c r="N12" s="39"/>
      <c r="O12" s="340">
        <v>0</v>
      </c>
      <c r="P12" s="37"/>
      <c r="Q12" s="343">
        <v>105459.4</v>
      </c>
      <c r="R12" s="40"/>
      <c r="S12" s="40"/>
      <c r="T12" s="40"/>
      <c r="U12" s="340">
        <f t="shared" si="3"/>
        <v>105459.4</v>
      </c>
      <c r="V12" s="37"/>
      <c r="W12" s="343">
        <v>107520</v>
      </c>
      <c r="X12" s="40"/>
      <c r="Y12" s="40"/>
      <c r="Z12" s="40"/>
      <c r="AA12" s="340">
        <f t="shared" si="4"/>
        <v>107520</v>
      </c>
      <c r="AB12" s="37"/>
      <c r="AC12" s="46">
        <f t="shared" si="5"/>
        <v>212979.4</v>
      </c>
      <c r="AD12" s="40">
        <f t="shared" si="1"/>
        <v>0</v>
      </c>
      <c r="AE12" s="40">
        <f t="shared" si="1"/>
        <v>0</v>
      </c>
      <c r="AF12" s="40">
        <f t="shared" si="1"/>
        <v>0</v>
      </c>
      <c r="AG12" s="38">
        <f t="shared" si="1"/>
        <v>212979.4</v>
      </c>
      <c r="AH12" s="44"/>
      <c r="AI12" s="343">
        <v>57066</v>
      </c>
      <c r="AJ12" s="343">
        <v>105459.4</v>
      </c>
      <c r="AK12" s="343">
        <v>107520</v>
      </c>
      <c r="AL12" s="343">
        <v>107520</v>
      </c>
      <c r="AM12" s="343">
        <v>107640</v>
      </c>
      <c r="AN12" s="51">
        <v>105520</v>
      </c>
      <c r="AO12" s="343">
        <f t="shared" si="2"/>
        <v>590725.4</v>
      </c>
      <c r="AT12" t="s">
        <v>546</v>
      </c>
      <c r="AU12" t="s">
        <v>239</v>
      </c>
    </row>
    <row r="13" spans="2:47" ht="13.05" customHeight="1">
      <c r="B13" t="s">
        <v>1553</v>
      </c>
      <c r="C13" t="s">
        <v>1397</v>
      </c>
      <c r="D13" t="s">
        <v>1554</v>
      </c>
      <c r="E13" t="s">
        <v>1555</v>
      </c>
      <c r="F13" t="s">
        <v>1402</v>
      </c>
      <c r="G13" t="s">
        <v>1556</v>
      </c>
      <c r="H13" t="s">
        <v>551</v>
      </c>
      <c r="I13" t="s">
        <v>850</v>
      </c>
      <c r="J13" s="51" t="s">
        <v>538</v>
      </c>
      <c r="K13" s="39">
        <v>366714.54</v>
      </c>
      <c r="L13" s="39"/>
      <c r="M13" s="39"/>
      <c r="N13" s="39">
        <v>-714.5</v>
      </c>
      <c r="O13" s="340">
        <v>366000.04</v>
      </c>
      <c r="P13" s="37"/>
      <c r="Q13" s="343">
        <v>15581.8</v>
      </c>
      <c r="R13" s="40"/>
      <c r="S13" s="40"/>
      <c r="T13" s="40"/>
      <c r="U13" s="340">
        <f t="shared" si="3"/>
        <v>15581.8</v>
      </c>
      <c r="V13" s="37"/>
      <c r="W13" s="343">
        <v>21704.5</v>
      </c>
      <c r="X13" s="40"/>
      <c r="Y13" s="40"/>
      <c r="Z13" s="40"/>
      <c r="AA13" s="340">
        <f t="shared" si="4"/>
        <v>21704.5</v>
      </c>
      <c r="AB13" s="37"/>
      <c r="AC13" s="46">
        <f t="shared" si="5"/>
        <v>404000.83999999997</v>
      </c>
      <c r="AD13" s="40">
        <f t="shared" si="1"/>
        <v>0</v>
      </c>
      <c r="AE13" s="40">
        <f t="shared" si="1"/>
        <v>0</v>
      </c>
      <c r="AF13" s="40">
        <f t="shared" si="1"/>
        <v>-714.5</v>
      </c>
      <c r="AG13" s="38">
        <f t="shared" si="1"/>
        <v>403286.33999999997</v>
      </c>
      <c r="AH13" s="44"/>
      <c r="AI13" s="343">
        <v>33493</v>
      </c>
      <c r="AJ13" s="343">
        <v>15581.8</v>
      </c>
      <c r="AK13" s="343">
        <v>21704.5</v>
      </c>
      <c r="AL13" s="343">
        <v>10352</v>
      </c>
      <c r="AM13" s="343">
        <v>11002</v>
      </c>
      <c r="AN13" s="51">
        <v>10252</v>
      </c>
      <c r="AO13" s="343">
        <f t="shared" si="2"/>
        <v>102385.3</v>
      </c>
      <c r="AT13" t="s">
        <v>543</v>
      </c>
      <c r="AU13" t="s">
        <v>239</v>
      </c>
    </row>
    <row r="14" spans="2:47" ht="13.05" customHeight="1">
      <c r="B14" t="s">
        <v>1557</v>
      </c>
      <c r="C14" t="s">
        <v>1338</v>
      </c>
      <c r="D14" t="s">
        <v>1558</v>
      </c>
      <c r="E14" t="s">
        <v>1559</v>
      </c>
      <c r="F14" t="s">
        <v>1318</v>
      </c>
      <c r="G14" t="s">
        <v>1560</v>
      </c>
      <c r="H14" t="s">
        <v>564</v>
      </c>
      <c r="I14" t="s">
        <v>565</v>
      </c>
      <c r="J14" s="51" t="s">
        <v>538</v>
      </c>
      <c r="K14" s="39">
        <v>28304.6</v>
      </c>
      <c r="L14" s="39"/>
      <c r="M14" s="39"/>
      <c r="N14" s="39">
        <v>-10004</v>
      </c>
      <c r="O14" s="340">
        <v>18300.599999999999</v>
      </c>
      <c r="P14" s="37"/>
      <c r="Q14" s="343">
        <v>3899.48</v>
      </c>
      <c r="R14" s="40"/>
      <c r="S14" s="40"/>
      <c r="T14" s="40"/>
      <c r="U14" s="340">
        <f t="shared" si="3"/>
        <v>3899.48</v>
      </c>
      <c r="V14" s="37"/>
      <c r="W14" s="343">
        <v>3449.54</v>
      </c>
      <c r="X14" s="40"/>
      <c r="Y14" s="40"/>
      <c r="Z14" s="40"/>
      <c r="AA14" s="340">
        <f t="shared" si="4"/>
        <v>3449.54</v>
      </c>
      <c r="AB14" s="37"/>
      <c r="AC14" s="46">
        <f t="shared" si="5"/>
        <v>35653.619999999995</v>
      </c>
      <c r="AD14" s="40">
        <f t="shared" si="1"/>
        <v>0</v>
      </c>
      <c r="AE14" s="40">
        <f t="shared" si="1"/>
        <v>0</v>
      </c>
      <c r="AF14" s="40">
        <f t="shared" si="1"/>
        <v>-10004</v>
      </c>
      <c r="AG14" s="38">
        <f t="shared" si="1"/>
        <v>25649.62</v>
      </c>
      <c r="AH14" s="44"/>
      <c r="AI14" s="343">
        <v>32245.7</v>
      </c>
      <c r="AJ14" s="343">
        <v>3899.48</v>
      </c>
      <c r="AK14" s="343">
        <v>3449.54</v>
      </c>
      <c r="AL14" s="343">
        <v>2999.6</v>
      </c>
      <c r="AM14" s="343">
        <v>4799.3599999999997</v>
      </c>
      <c r="AN14" s="51">
        <v>3749.5</v>
      </c>
      <c r="AO14" s="343">
        <f t="shared" si="2"/>
        <v>51143.18</v>
      </c>
      <c r="AT14" t="s">
        <v>544</v>
      </c>
      <c r="AU14" t="s">
        <v>239</v>
      </c>
    </row>
    <row r="15" spans="2:47" ht="13.05" customHeight="1">
      <c r="B15" t="s">
        <v>1577</v>
      </c>
      <c r="C15" t="s">
        <v>1339</v>
      </c>
      <c r="D15" t="s">
        <v>1569</v>
      </c>
      <c r="E15" t="s">
        <v>1550</v>
      </c>
      <c r="F15" t="s">
        <v>1312</v>
      </c>
      <c r="G15" t="s">
        <v>1571</v>
      </c>
      <c r="H15" t="s">
        <v>560</v>
      </c>
      <c r="I15" t="s">
        <v>795</v>
      </c>
      <c r="J15" s="51" t="s">
        <v>538</v>
      </c>
      <c r="K15" s="39">
        <v>15542.000000000002</v>
      </c>
      <c r="L15" s="39"/>
      <c r="M15" s="39"/>
      <c r="N15" s="39">
        <v>-2500</v>
      </c>
      <c r="O15" s="340">
        <v>13042.000000000002</v>
      </c>
      <c r="P15" s="37"/>
      <c r="Q15" s="343">
        <v>4977</v>
      </c>
      <c r="R15" s="40"/>
      <c r="S15" s="40"/>
      <c r="T15" s="40"/>
      <c r="U15" s="340">
        <f t="shared" si="3"/>
        <v>4977</v>
      </c>
      <c r="V15" s="37"/>
      <c r="W15" s="343">
        <v>11340</v>
      </c>
      <c r="X15" s="40"/>
      <c r="Y15" s="40"/>
      <c r="Z15" s="40"/>
      <c r="AA15" s="340">
        <f t="shared" si="4"/>
        <v>11340</v>
      </c>
      <c r="AB15" s="37"/>
      <c r="AC15" s="46">
        <f t="shared" si="5"/>
        <v>31859</v>
      </c>
      <c r="AD15" s="40">
        <f t="shared" si="1"/>
        <v>0</v>
      </c>
      <c r="AE15" s="40">
        <f t="shared" si="1"/>
        <v>0</v>
      </c>
      <c r="AF15" s="40">
        <f t="shared" si="1"/>
        <v>-2500</v>
      </c>
      <c r="AG15" s="38">
        <f t="shared" si="1"/>
        <v>29359</v>
      </c>
      <c r="AH15" s="44"/>
      <c r="AI15" s="343">
        <v>24570</v>
      </c>
      <c r="AJ15" s="343">
        <v>4977</v>
      </c>
      <c r="AK15" s="343">
        <v>11340</v>
      </c>
      <c r="AL15" s="343">
        <v>11340</v>
      </c>
      <c r="AM15" s="343">
        <v>12600</v>
      </c>
      <c r="AN15" s="51">
        <v>11340</v>
      </c>
      <c r="AO15" s="343">
        <f t="shared" si="2"/>
        <v>76167</v>
      </c>
      <c r="AT15" t="s">
        <v>539</v>
      </c>
      <c r="AU15" t="s">
        <v>547</v>
      </c>
    </row>
    <row r="16" spans="2:47" ht="13.05" customHeight="1">
      <c r="B16" t="s">
        <v>1575</v>
      </c>
      <c r="C16" t="s">
        <v>1339</v>
      </c>
      <c r="D16" t="s">
        <v>1569</v>
      </c>
      <c r="E16" t="s">
        <v>1576</v>
      </c>
      <c r="F16" t="s">
        <v>1314</v>
      </c>
      <c r="G16" t="s">
        <v>1574</v>
      </c>
      <c r="H16" t="s">
        <v>682</v>
      </c>
      <c r="I16" t="s">
        <v>683</v>
      </c>
      <c r="J16" s="51" t="s">
        <v>538</v>
      </c>
      <c r="K16" s="39">
        <v>10860.68</v>
      </c>
      <c r="L16" s="39"/>
      <c r="M16" s="39"/>
      <c r="N16" s="39">
        <v>-1500</v>
      </c>
      <c r="O16" s="340">
        <v>9360.68</v>
      </c>
      <c r="P16" s="37"/>
      <c r="Q16" s="343">
        <v>8221.2900000000009</v>
      </c>
      <c r="R16" s="40"/>
      <c r="S16" s="40"/>
      <c r="T16" s="40"/>
      <c r="U16" s="340">
        <f t="shared" si="3"/>
        <v>8221.2900000000009</v>
      </c>
      <c r="V16" s="37"/>
      <c r="W16" s="343">
        <v>7782.04</v>
      </c>
      <c r="X16" s="40"/>
      <c r="Y16" s="40"/>
      <c r="Z16" s="40"/>
      <c r="AA16" s="340">
        <f t="shared" si="4"/>
        <v>7782.04</v>
      </c>
      <c r="AB16" s="37"/>
      <c r="AC16" s="46">
        <f t="shared" si="5"/>
        <v>26864.010000000002</v>
      </c>
      <c r="AD16" s="40">
        <f t="shared" si="1"/>
        <v>0</v>
      </c>
      <c r="AE16" s="40">
        <f t="shared" si="1"/>
        <v>0</v>
      </c>
      <c r="AF16" s="40">
        <f t="shared" si="1"/>
        <v>-1500</v>
      </c>
      <c r="AG16" s="38">
        <f t="shared" si="1"/>
        <v>25364.010000000002</v>
      </c>
      <c r="AH16" s="44"/>
      <c r="AI16" s="343">
        <v>13917</v>
      </c>
      <c r="AJ16" s="343">
        <v>8221.2900000000009</v>
      </c>
      <c r="AK16" s="343">
        <v>7782.04</v>
      </c>
      <c r="AL16" s="343">
        <v>6553.4699999999993</v>
      </c>
      <c r="AM16" s="343">
        <v>12837.419999999998</v>
      </c>
      <c r="AN16" s="51">
        <v>8362.2800000000007</v>
      </c>
      <c r="AO16" s="343">
        <f t="shared" si="2"/>
        <v>57673.5</v>
      </c>
      <c r="AT16" t="s">
        <v>960</v>
      </c>
      <c r="AU16" t="s">
        <v>547</v>
      </c>
    </row>
    <row r="17" spans="2:47" ht="13.05" customHeight="1">
      <c r="B17" t="s">
        <v>1568</v>
      </c>
      <c r="C17" t="s">
        <v>1339</v>
      </c>
      <c r="D17" t="s">
        <v>1569</v>
      </c>
      <c r="E17" t="s">
        <v>1570</v>
      </c>
      <c r="F17" t="s">
        <v>1312</v>
      </c>
      <c r="G17" t="s">
        <v>1571</v>
      </c>
      <c r="H17" t="s">
        <v>628</v>
      </c>
      <c r="I17" t="s">
        <v>629</v>
      </c>
      <c r="J17" s="51" t="s">
        <v>538</v>
      </c>
      <c r="K17" s="39">
        <v>8941.4500000000007</v>
      </c>
      <c r="L17" s="39"/>
      <c r="M17" s="39"/>
      <c r="N17" s="39">
        <v>-750</v>
      </c>
      <c r="O17" s="340">
        <v>8191.4500000000007</v>
      </c>
      <c r="P17" s="37"/>
      <c r="Q17" s="343">
        <v>0</v>
      </c>
      <c r="R17" s="40"/>
      <c r="S17" s="40"/>
      <c r="T17" s="40"/>
      <c r="U17" s="340">
        <f t="shared" si="3"/>
        <v>0</v>
      </c>
      <c r="V17" s="37"/>
      <c r="W17" s="343">
        <v>0</v>
      </c>
      <c r="X17" s="40"/>
      <c r="Y17" s="40"/>
      <c r="Z17" s="40"/>
      <c r="AA17" s="340">
        <f t="shared" si="4"/>
        <v>0</v>
      </c>
      <c r="AB17" s="37"/>
      <c r="AC17" s="46">
        <f t="shared" si="5"/>
        <v>8941.4500000000007</v>
      </c>
      <c r="AD17" s="40">
        <f t="shared" si="1"/>
        <v>0</v>
      </c>
      <c r="AE17" s="40">
        <f t="shared" si="1"/>
        <v>0</v>
      </c>
      <c r="AF17" s="40">
        <f t="shared" si="1"/>
        <v>-750</v>
      </c>
      <c r="AG17" s="38">
        <f t="shared" si="1"/>
        <v>8191.4500000000007</v>
      </c>
      <c r="AH17" s="44"/>
      <c r="AI17" s="343">
        <v>12600</v>
      </c>
      <c r="AJ17" s="343">
        <v>0</v>
      </c>
      <c r="AK17" s="343">
        <v>0</v>
      </c>
      <c r="AL17" s="343">
        <v>0</v>
      </c>
      <c r="AM17" s="343">
        <v>0</v>
      </c>
      <c r="AN17" s="51">
        <v>0</v>
      </c>
      <c r="AO17" s="343">
        <f t="shared" si="2"/>
        <v>12600</v>
      </c>
      <c r="AT17" t="s">
        <v>1150</v>
      </c>
      <c r="AU17" t="s">
        <v>239</v>
      </c>
    </row>
    <row r="18" spans="2:47" ht="12.75" customHeight="1">
      <c r="B18" t="s">
        <v>1561</v>
      </c>
      <c r="C18" t="s">
        <v>1338</v>
      </c>
      <c r="D18" t="s">
        <v>1558</v>
      </c>
      <c r="E18" t="s">
        <v>1562</v>
      </c>
      <c r="F18" t="s">
        <v>1317</v>
      </c>
      <c r="G18" t="s">
        <v>1563</v>
      </c>
      <c r="H18" t="s">
        <v>566</v>
      </c>
      <c r="I18" t="s">
        <v>771</v>
      </c>
      <c r="J18" s="51" t="s">
        <v>538</v>
      </c>
      <c r="K18" s="39">
        <v>8716.32</v>
      </c>
      <c r="L18" s="39"/>
      <c r="M18" s="39"/>
      <c r="N18" s="39">
        <v>-750</v>
      </c>
      <c r="O18" s="340">
        <v>7966.32</v>
      </c>
      <c r="P18" s="37"/>
      <c r="Q18" s="343">
        <v>1740.28</v>
      </c>
      <c r="R18" s="40"/>
      <c r="S18" s="40"/>
      <c r="T18" s="40"/>
      <c r="U18" s="340">
        <f t="shared" si="3"/>
        <v>1740.28</v>
      </c>
      <c r="V18" s="37"/>
      <c r="W18" s="343">
        <v>4382</v>
      </c>
      <c r="X18" s="40"/>
      <c r="Y18" s="40"/>
      <c r="Z18" s="40"/>
      <c r="AA18" s="340">
        <f t="shared" si="4"/>
        <v>4382</v>
      </c>
      <c r="AB18" s="37"/>
      <c r="AC18" s="46">
        <f t="shared" si="5"/>
        <v>14838.6</v>
      </c>
      <c r="AD18" s="40">
        <f t="shared" si="1"/>
        <v>0</v>
      </c>
      <c r="AE18" s="40">
        <f t="shared" si="1"/>
        <v>0</v>
      </c>
      <c r="AF18" s="40">
        <f t="shared" si="1"/>
        <v>-750</v>
      </c>
      <c r="AG18" s="38">
        <f t="shared" si="1"/>
        <v>14088.6</v>
      </c>
      <c r="AH18" s="44"/>
      <c r="AI18" s="343">
        <v>8764</v>
      </c>
      <c r="AJ18" s="343">
        <v>1740.28</v>
      </c>
      <c r="AK18" s="343">
        <v>4382</v>
      </c>
      <c r="AL18" s="343">
        <v>4382</v>
      </c>
      <c r="AM18" s="343">
        <v>4382</v>
      </c>
      <c r="AN18" s="51">
        <v>4382</v>
      </c>
      <c r="AO18" s="343">
        <f t="shared" si="2"/>
        <v>28032.28</v>
      </c>
    </row>
    <row r="19" spans="2:47" ht="12.75" customHeight="1">
      <c r="B19" t="s">
        <v>1603</v>
      </c>
      <c r="C19" t="s">
        <v>1339</v>
      </c>
      <c r="D19" t="s">
        <v>1569</v>
      </c>
      <c r="E19" t="s">
        <v>1604</v>
      </c>
      <c r="F19" t="s">
        <v>1312</v>
      </c>
      <c r="G19" t="s">
        <v>1571</v>
      </c>
      <c r="H19" t="s">
        <v>778</v>
      </c>
      <c r="I19" t="s">
        <v>779</v>
      </c>
      <c r="J19" s="51" t="s">
        <v>538</v>
      </c>
      <c r="K19" s="39">
        <v>7408.8</v>
      </c>
      <c r="L19" s="39"/>
      <c r="M19" s="39"/>
      <c r="N19" s="39">
        <v>-750</v>
      </c>
      <c r="O19" s="340">
        <v>6658.8</v>
      </c>
      <c r="P19" s="37"/>
      <c r="Q19" s="343">
        <v>4267.2</v>
      </c>
      <c r="R19" s="40"/>
      <c r="S19" s="40"/>
      <c r="T19" s="40"/>
      <c r="U19" s="340">
        <f t="shared" si="3"/>
        <v>4267.2</v>
      </c>
      <c r="V19" s="37"/>
      <c r="W19" s="343">
        <v>6330</v>
      </c>
      <c r="X19" s="40"/>
      <c r="Y19" s="40"/>
      <c r="Z19" s="40"/>
      <c r="AA19" s="340">
        <f t="shared" si="4"/>
        <v>6330</v>
      </c>
      <c r="AB19" s="37"/>
      <c r="AC19" s="46">
        <f t="shared" si="5"/>
        <v>18006</v>
      </c>
      <c r="AD19" s="40">
        <f t="shared" si="1"/>
        <v>0</v>
      </c>
      <c r="AE19" s="40">
        <f t="shared" si="1"/>
        <v>0</v>
      </c>
      <c r="AF19" s="40">
        <f t="shared" si="1"/>
        <v>-750</v>
      </c>
      <c r="AG19" s="38">
        <f t="shared" si="1"/>
        <v>17256</v>
      </c>
      <c r="AH19" s="44"/>
      <c r="AI19" s="343">
        <v>7999.2</v>
      </c>
      <c r="AJ19" s="343">
        <v>4267.2</v>
      </c>
      <c r="AK19" s="343">
        <v>6330</v>
      </c>
      <c r="AL19" s="343">
        <v>3033.6</v>
      </c>
      <c r="AM19" s="343">
        <v>5500.8</v>
      </c>
      <c r="AN19" s="51">
        <v>6601.2000000000007</v>
      </c>
      <c r="AO19" s="343">
        <f t="shared" si="2"/>
        <v>33732</v>
      </c>
    </row>
    <row r="20" spans="2:47" ht="12.75" customHeight="1">
      <c r="B20" t="s">
        <v>1572</v>
      </c>
      <c r="C20" t="s">
        <v>1339</v>
      </c>
      <c r="D20" t="s">
        <v>1569</v>
      </c>
      <c r="E20" t="s">
        <v>1573</v>
      </c>
      <c r="F20" t="s">
        <v>1314</v>
      </c>
      <c r="G20" t="s">
        <v>1574</v>
      </c>
      <c r="H20" t="s">
        <v>720</v>
      </c>
      <c r="I20" t="s">
        <v>721</v>
      </c>
      <c r="J20" s="51" t="s">
        <v>538</v>
      </c>
      <c r="K20" s="39">
        <v>5040</v>
      </c>
      <c r="L20" s="39"/>
      <c r="M20" s="39"/>
      <c r="N20" s="39">
        <v>-500</v>
      </c>
      <c r="O20" s="340">
        <v>4540</v>
      </c>
      <c r="P20" s="37"/>
      <c r="Q20" s="343">
        <v>5080.2</v>
      </c>
      <c r="R20" s="40"/>
      <c r="S20" s="40"/>
      <c r="T20" s="40"/>
      <c r="U20" s="340">
        <f t="shared" si="3"/>
        <v>5080.2</v>
      </c>
      <c r="V20" s="37"/>
      <c r="W20" s="343">
        <v>5584.2</v>
      </c>
      <c r="X20" s="40"/>
      <c r="Y20" s="40"/>
      <c r="Z20" s="40"/>
      <c r="AA20" s="340">
        <f t="shared" si="4"/>
        <v>5584.2</v>
      </c>
      <c r="AB20" s="37"/>
      <c r="AC20" s="46">
        <f t="shared" si="5"/>
        <v>15704.400000000001</v>
      </c>
      <c r="AD20" s="40">
        <f t="shared" si="1"/>
        <v>0</v>
      </c>
      <c r="AE20" s="40">
        <f t="shared" si="1"/>
        <v>0</v>
      </c>
      <c r="AF20" s="40">
        <f t="shared" si="1"/>
        <v>-500</v>
      </c>
      <c r="AG20" s="38">
        <f t="shared" si="1"/>
        <v>15204.400000000001</v>
      </c>
      <c r="AH20" s="44"/>
      <c r="AI20" s="343">
        <v>5664.2</v>
      </c>
      <c r="AJ20" s="343">
        <v>5080.2</v>
      </c>
      <c r="AK20" s="343">
        <v>5584.2</v>
      </c>
      <c r="AL20" s="343">
        <v>5424.4</v>
      </c>
      <c r="AM20" s="343">
        <v>5424.4</v>
      </c>
      <c r="AN20" s="51">
        <v>5424.4</v>
      </c>
      <c r="AO20" s="343">
        <f t="shared" si="2"/>
        <v>32601.800000000003</v>
      </c>
    </row>
    <row r="21" spans="2:47" ht="12.75" customHeight="1">
      <c r="B21" t="s">
        <v>1591</v>
      </c>
      <c r="C21" t="s">
        <v>1338</v>
      </c>
      <c r="D21" t="s">
        <v>1558</v>
      </c>
      <c r="E21" t="s">
        <v>1592</v>
      </c>
      <c r="F21" t="s">
        <v>1329</v>
      </c>
      <c r="G21" t="s">
        <v>1593</v>
      </c>
      <c r="H21" t="s">
        <v>800</v>
      </c>
      <c r="I21" t="s">
        <v>801</v>
      </c>
      <c r="J21" s="51" t="s">
        <v>538</v>
      </c>
      <c r="K21" s="39">
        <v>3920.5</v>
      </c>
      <c r="L21" s="39"/>
      <c r="M21" s="39"/>
      <c r="N21" s="39">
        <v>-500</v>
      </c>
      <c r="O21" s="340">
        <v>3420.5</v>
      </c>
      <c r="P21" s="37"/>
      <c r="Q21" s="343">
        <v>5040</v>
      </c>
      <c r="R21" s="40"/>
      <c r="S21" s="40"/>
      <c r="T21" s="40"/>
      <c r="U21" s="340">
        <f t="shared" si="3"/>
        <v>5040</v>
      </c>
      <c r="V21" s="37"/>
      <c r="W21" s="343">
        <v>5040</v>
      </c>
      <c r="X21" s="40"/>
      <c r="Y21" s="40"/>
      <c r="Z21" s="40"/>
      <c r="AA21" s="340">
        <f t="shared" si="4"/>
        <v>5040</v>
      </c>
      <c r="AB21" s="37"/>
      <c r="AC21" s="46">
        <f t="shared" si="5"/>
        <v>14000.5</v>
      </c>
      <c r="AD21" s="40">
        <f t="shared" si="1"/>
        <v>0</v>
      </c>
      <c r="AE21" s="40">
        <f t="shared" si="1"/>
        <v>0</v>
      </c>
      <c r="AF21" s="40">
        <f t="shared" si="1"/>
        <v>-500</v>
      </c>
      <c r="AG21" s="38">
        <f t="shared" si="1"/>
        <v>13500.5</v>
      </c>
      <c r="AH21" s="44"/>
      <c r="AI21" s="343">
        <v>5040</v>
      </c>
      <c r="AJ21" s="343">
        <v>5040</v>
      </c>
      <c r="AK21" s="343">
        <v>5040</v>
      </c>
      <c r="AL21" s="343">
        <v>5040</v>
      </c>
      <c r="AM21" s="343">
        <v>5040</v>
      </c>
      <c r="AN21" s="51">
        <v>0</v>
      </c>
      <c r="AO21" s="343">
        <f t="shared" si="2"/>
        <v>25200</v>
      </c>
    </row>
    <row r="22" spans="2:47" ht="12.75" customHeight="1">
      <c r="B22" t="s">
        <v>2458</v>
      </c>
      <c r="C22" t="s">
        <v>1339</v>
      </c>
      <c r="D22" t="s">
        <v>1569</v>
      </c>
      <c r="E22" t="s">
        <v>2459</v>
      </c>
      <c r="F22" t="s">
        <v>1312</v>
      </c>
      <c r="G22" t="s">
        <v>1571</v>
      </c>
      <c r="H22" t="s">
        <v>710</v>
      </c>
      <c r="I22" t="s">
        <v>711</v>
      </c>
      <c r="J22" s="51" t="s">
        <v>538</v>
      </c>
      <c r="K22" s="39">
        <v>3853.23</v>
      </c>
      <c r="L22" s="39"/>
      <c r="M22" s="39"/>
      <c r="N22" s="39"/>
      <c r="O22" s="340">
        <v>3853.23</v>
      </c>
      <c r="P22" s="37"/>
      <c r="Q22" s="343">
        <v>6230.5499999999993</v>
      </c>
      <c r="R22" s="40"/>
      <c r="S22" s="40"/>
      <c r="T22" s="40"/>
      <c r="U22" s="340">
        <f t="shared" si="3"/>
        <v>6230.5499999999993</v>
      </c>
      <c r="V22" s="37"/>
      <c r="W22" s="343">
        <v>5460.4000000000005</v>
      </c>
      <c r="X22" s="40"/>
      <c r="Y22" s="40"/>
      <c r="Z22" s="40"/>
      <c r="AA22" s="340">
        <f t="shared" si="4"/>
        <v>5460.4000000000005</v>
      </c>
      <c r="AB22" s="37"/>
      <c r="AC22" s="46">
        <f t="shared" si="5"/>
        <v>15544.18</v>
      </c>
      <c r="AD22" s="40">
        <f t="shared" si="1"/>
        <v>0</v>
      </c>
      <c r="AE22" s="40">
        <f t="shared" si="1"/>
        <v>0</v>
      </c>
      <c r="AF22" s="40">
        <f t="shared" si="1"/>
        <v>0</v>
      </c>
      <c r="AG22" s="38">
        <f t="shared" si="1"/>
        <v>15544.18</v>
      </c>
      <c r="AH22" s="44"/>
      <c r="AI22" s="343">
        <v>4730.4000000000005</v>
      </c>
      <c r="AJ22" s="343">
        <v>6230.5499999999993</v>
      </c>
      <c r="AK22" s="343">
        <v>5460.4000000000005</v>
      </c>
      <c r="AL22" s="343">
        <v>7649.35</v>
      </c>
      <c r="AM22" s="343">
        <v>9679.75</v>
      </c>
      <c r="AN22" s="51">
        <v>7037.7</v>
      </c>
      <c r="AO22" s="343">
        <f t="shared" si="2"/>
        <v>40788.15</v>
      </c>
    </row>
    <row r="23" spans="2:47" ht="12.75" customHeight="1">
      <c r="B23" t="s">
        <v>1578</v>
      </c>
      <c r="C23" t="s">
        <v>1403</v>
      </c>
      <c r="D23" t="s">
        <v>1565</v>
      </c>
      <c r="E23" t="s">
        <v>1579</v>
      </c>
      <c r="F23" t="s">
        <v>1327</v>
      </c>
      <c r="G23" t="s">
        <v>1567</v>
      </c>
      <c r="H23" t="s">
        <v>581</v>
      </c>
      <c r="I23" t="s">
        <v>641</v>
      </c>
      <c r="J23" s="51" t="s">
        <v>538</v>
      </c>
      <c r="K23" s="39">
        <v>3843</v>
      </c>
      <c r="L23" s="39"/>
      <c r="M23" s="39"/>
      <c r="N23" s="39">
        <v>-500</v>
      </c>
      <c r="O23" s="340">
        <v>3343</v>
      </c>
      <c r="P23" s="37"/>
      <c r="Q23" s="343">
        <v>2699.8</v>
      </c>
      <c r="R23" s="40"/>
      <c r="S23" s="40"/>
      <c r="T23" s="40"/>
      <c r="U23" s="340">
        <f t="shared" si="3"/>
        <v>2699.8</v>
      </c>
      <c r="V23" s="37"/>
      <c r="W23" s="343">
        <v>2830.9</v>
      </c>
      <c r="X23" s="40"/>
      <c r="Y23" s="40"/>
      <c r="Z23" s="40"/>
      <c r="AA23" s="340">
        <f t="shared" si="4"/>
        <v>2830.9</v>
      </c>
      <c r="AB23" s="37"/>
      <c r="AC23" s="46">
        <f t="shared" si="5"/>
        <v>9373.7000000000007</v>
      </c>
      <c r="AD23" s="40">
        <f t="shared" si="1"/>
        <v>0</v>
      </c>
      <c r="AE23" s="40">
        <f t="shared" si="1"/>
        <v>0</v>
      </c>
      <c r="AF23" s="40">
        <f t="shared" si="1"/>
        <v>-500</v>
      </c>
      <c r="AG23" s="38">
        <f t="shared" si="1"/>
        <v>8873.7000000000007</v>
      </c>
      <c r="AH23" s="44"/>
      <c r="AI23" s="343">
        <v>3969</v>
      </c>
      <c r="AJ23" s="343">
        <v>2699.8</v>
      </c>
      <c r="AK23" s="343">
        <v>2830.9</v>
      </c>
      <c r="AL23" s="343">
        <v>3676.9</v>
      </c>
      <c r="AM23" s="343">
        <v>5485.15</v>
      </c>
      <c r="AN23" s="51">
        <v>3248.7</v>
      </c>
      <c r="AO23" s="343">
        <f t="shared" si="2"/>
        <v>21910.45</v>
      </c>
    </row>
    <row r="24" spans="2:47" ht="12.75" customHeight="1">
      <c r="B24" t="s">
        <v>2317</v>
      </c>
      <c r="C24" t="s">
        <v>1339</v>
      </c>
      <c r="D24" t="s">
        <v>1569</v>
      </c>
      <c r="E24" t="s">
        <v>2178</v>
      </c>
      <c r="F24" t="s">
        <v>1312</v>
      </c>
      <c r="G24" t="s">
        <v>1571</v>
      </c>
      <c r="H24" t="s">
        <v>998</v>
      </c>
      <c r="I24" t="s">
        <v>999</v>
      </c>
      <c r="J24" s="51" t="s">
        <v>538</v>
      </c>
      <c r="K24" s="39">
        <v>3120</v>
      </c>
      <c r="L24" s="39"/>
      <c r="M24" s="39"/>
      <c r="N24" s="39">
        <v>-500</v>
      </c>
      <c r="O24" s="340">
        <v>2620</v>
      </c>
      <c r="P24" s="37"/>
      <c r="Q24" s="343">
        <v>957.6</v>
      </c>
      <c r="R24" s="40"/>
      <c r="S24" s="40"/>
      <c r="T24" s="40"/>
      <c r="U24" s="340">
        <f t="shared" si="3"/>
        <v>957.6</v>
      </c>
      <c r="V24" s="37"/>
      <c r="W24" s="343">
        <v>0</v>
      </c>
      <c r="X24" s="40"/>
      <c r="Y24" s="40"/>
      <c r="Z24" s="40"/>
      <c r="AA24" s="340">
        <f t="shared" si="4"/>
        <v>0</v>
      </c>
      <c r="AB24" s="37"/>
      <c r="AC24" s="46">
        <f t="shared" si="5"/>
        <v>4077.6</v>
      </c>
      <c r="AD24" s="40">
        <f t="shared" si="1"/>
        <v>0</v>
      </c>
      <c r="AE24" s="40">
        <f t="shared" si="1"/>
        <v>0</v>
      </c>
      <c r="AF24" s="40">
        <f t="shared" si="1"/>
        <v>-500</v>
      </c>
      <c r="AG24" s="38">
        <f t="shared" si="1"/>
        <v>3577.6</v>
      </c>
      <c r="AH24" s="44"/>
      <c r="AI24" s="343">
        <v>3225.6</v>
      </c>
      <c r="AJ24" s="343">
        <v>957.6</v>
      </c>
      <c r="AK24" s="343">
        <v>0</v>
      </c>
      <c r="AL24" s="343">
        <v>0</v>
      </c>
      <c r="AM24" s="343">
        <v>0</v>
      </c>
      <c r="AN24" s="51">
        <v>0</v>
      </c>
      <c r="AO24" s="343">
        <f t="shared" si="2"/>
        <v>4183.2</v>
      </c>
    </row>
    <row r="25" spans="2:47" ht="12.75" customHeight="1">
      <c r="B25" t="s">
        <v>1590</v>
      </c>
      <c r="C25" t="s">
        <v>616</v>
      </c>
      <c r="D25" t="s">
        <v>1583</v>
      </c>
      <c r="E25" t="s">
        <v>1546</v>
      </c>
      <c r="F25" t="s">
        <v>1310</v>
      </c>
      <c r="G25" t="s">
        <v>1585</v>
      </c>
      <c r="H25" t="s">
        <v>561</v>
      </c>
      <c r="I25" t="s">
        <v>788</v>
      </c>
      <c r="J25" s="51" t="s">
        <v>538</v>
      </c>
      <c r="K25" s="39">
        <v>2990.77</v>
      </c>
      <c r="L25" s="39"/>
      <c r="M25" s="39"/>
      <c r="N25" s="39">
        <v>-250</v>
      </c>
      <c r="O25" s="340">
        <v>2740.77</v>
      </c>
      <c r="P25" s="37"/>
      <c r="Q25" s="343">
        <v>2251.2999999999993</v>
      </c>
      <c r="R25" s="40"/>
      <c r="S25" s="40"/>
      <c r="T25" s="40"/>
      <c r="U25" s="340">
        <f t="shared" si="3"/>
        <v>2251.2999999999993</v>
      </c>
      <c r="V25" s="37"/>
      <c r="W25" s="343">
        <v>1863.06</v>
      </c>
      <c r="X25" s="40"/>
      <c r="Y25" s="40"/>
      <c r="Z25" s="40"/>
      <c r="AA25" s="340">
        <f t="shared" si="4"/>
        <v>1863.06</v>
      </c>
      <c r="AB25" s="37"/>
      <c r="AC25" s="46">
        <f t="shared" si="5"/>
        <v>7105.1299999999992</v>
      </c>
      <c r="AD25" s="40">
        <f t="shared" si="1"/>
        <v>0</v>
      </c>
      <c r="AE25" s="40">
        <f t="shared" si="1"/>
        <v>0</v>
      </c>
      <c r="AF25" s="40">
        <f t="shared" si="1"/>
        <v>-250</v>
      </c>
      <c r="AG25" s="38">
        <f t="shared" si="1"/>
        <v>6855.1299999999992</v>
      </c>
      <c r="AH25" s="44"/>
      <c r="AI25" s="343">
        <v>2575.62</v>
      </c>
      <c r="AJ25" s="343">
        <v>2251.2999999999993</v>
      </c>
      <c r="AK25" s="343">
        <v>1863.06</v>
      </c>
      <c r="AL25" s="343">
        <v>2844.0699999999997</v>
      </c>
      <c r="AM25" s="343">
        <v>4615.58</v>
      </c>
      <c r="AN25" s="51">
        <v>3499.29</v>
      </c>
      <c r="AO25" s="343">
        <f t="shared" si="2"/>
        <v>17648.919999999998</v>
      </c>
    </row>
    <row r="26" spans="2:47" ht="12.75" customHeight="1">
      <c r="B26" t="s">
        <v>1582</v>
      </c>
      <c r="C26" t="s">
        <v>616</v>
      </c>
      <c r="D26" t="s">
        <v>1583</v>
      </c>
      <c r="E26" t="s">
        <v>1584</v>
      </c>
      <c r="F26" t="s">
        <v>1310</v>
      </c>
      <c r="G26" t="s">
        <v>1585</v>
      </c>
      <c r="H26" t="s">
        <v>644</v>
      </c>
      <c r="I26" t="s">
        <v>645</v>
      </c>
      <c r="J26" s="51" t="s">
        <v>538</v>
      </c>
      <c r="K26" s="39">
        <v>2709</v>
      </c>
      <c r="L26" s="39"/>
      <c r="M26" s="39"/>
      <c r="N26" s="39">
        <v>-250</v>
      </c>
      <c r="O26" s="340">
        <v>2459</v>
      </c>
      <c r="P26" s="37"/>
      <c r="Q26" s="343">
        <v>110.4</v>
      </c>
      <c r="R26" s="40"/>
      <c r="S26" s="40"/>
      <c r="T26" s="40"/>
      <c r="U26" s="340">
        <f t="shared" si="3"/>
        <v>110.4</v>
      </c>
      <c r="V26" s="37"/>
      <c r="W26" s="343">
        <v>415.8</v>
      </c>
      <c r="X26" s="40"/>
      <c r="Y26" s="40"/>
      <c r="Z26" s="40"/>
      <c r="AA26" s="340">
        <f t="shared" si="4"/>
        <v>415.8</v>
      </c>
      <c r="AB26" s="37"/>
      <c r="AC26" s="46">
        <f t="shared" si="5"/>
        <v>3235.2000000000003</v>
      </c>
      <c r="AD26" s="40">
        <f t="shared" si="1"/>
        <v>0</v>
      </c>
      <c r="AE26" s="40">
        <f t="shared" si="1"/>
        <v>0</v>
      </c>
      <c r="AF26" s="40">
        <f t="shared" si="1"/>
        <v>-250</v>
      </c>
      <c r="AG26" s="38">
        <f t="shared" si="1"/>
        <v>2985.2000000000003</v>
      </c>
      <c r="AH26" s="44"/>
      <c r="AI26" s="343">
        <v>2112</v>
      </c>
      <c r="AJ26" s="343">
        <v>110.4</v>
      </c>
      <c r="AK26" s="343">
        <v>415.8</v>
      </c>
      <c r="AL26" s="343">
        <v>691.19999999999993</v>
      </c>
      <c r="AM26" s="343">
        <v>768.6</v>
      </c>
      <c r="AN26" s="51">
        <v>724.8</v>
      </c>
      <c r="AO26" s="343">
        <f t="shared" si="2"/>
        <v>4822.8</v>
      </c>
    </row>
    <row r="27" spans="2:47" ht="12.75" customHeight="1">
      <c r="B27" t="s">
        <v>1586</v>
      </c>
      <c r="C27" t="s">
        <v>1337</v>
      </c>
      <c r="D27" t="s">
        <v>1587</v>
      </c>
      <c r="E27" t="s">
        <v>1588</v>
      </c>
      <c r="F27" t="s">
        <v>1313</v>
      </c>
      <c r="G27" t="s">
        <v>1589</v>
      </c>
      <c r="H27" t="s">
        <v>556</v>
      </c>
      <c r="I27" t="s">
        <v>835</v>
      </c>
      <c r="J27" s="51" t="s">
        <v>538</v>
      </c>
      <c r="K27" s="39">
        <v>2501.4899999999998</v>
      </c>
      <c r="L27" s="39"/>
      <c r="M27" s="39"/>
      <c r="N27" s="39">
        <v>-250</v>
      </c>
      <c r="O27" s="340">
        <v>2251.4899999999998</v>
      </c>
      <c r="P27" s="37"/>
      <c r="Q27" s="343">
        <v>2580</v>
      </c>
      <c r="R27" s="40"/>
      <c r="S27" s="40"/>
      <c r="T27" s="40"/>
      <c r="U27" s="340">
        <f t="shared" si="3"/>
        <v>2580</v>
      </c>
      <c r="V27" s="37"/>
      <c r="W27" s="343">
        <v>2064</v>
      </c>
      <c r="X27" s="40"/>
      <c r="Y27" s="40"/>
      <c r="Z27" s="40"/>
      <c r="AA27" s="340">
        <f t="shared" si="4"/>
        <v>2064</v>
      </c>
      <c r="AB27" s="37"/>
      <c r="AC27" s="46">
        <f t="shared" si="5"/>
        <v>7145.49</v>
      </c>
      <c r="AD27" s="40">
        <f t="shared" si="1"/>
        <v>0</v>
      </c>
      <c r="AE27" s="40">
        <f t="shared" si="1"/>
        <v>0</v>
      </c>
      <c r="AF27" s="40">
        <f t="shared" si="1"/>
        <v>-250</v>
      </c>
      <c r="AG27" s="38">
        <f t="shared" si="1"/>
        <v>6895.49</v>
      </c>
      <c r="AH27" s="44"/>
      <c r="AI27" s="343">
        <v>2064</v>
      </c>
      <c r="AJ27" s="343">
        <v>2580</v>
      </c>
      <c r="AK27" s="343">
        <v>2064</v>
      </c>
      <c r="AL27" s="343">
        <v>1909.2</v>
      </c>
      <c r="AM27" s="343">
        <v>2373.6</v>
      </c>
      <c r="AN27" s="51">
        <v>1857.6</v>
      </c>
      <c r="AO27" s="343">
        <f t="shared" si="2"/>
        <v>12848.400000000001</v>
      </c>
    </row>
    <row r="28" spans="2:47" ht="12.75" customHeight="1">
      <c r="B28" t="s">
        <v>1580</v>
      </c>
      <c r="C28" t="s">
        <v>1339</v>
      </c>
      <c r="D28" t="s">
        <v>1569</v>
      </c>
      <c r="E28" t="s">
        <v>1581</v>
      </c>
      <c r="F28" t="s">
        <v>1314</v>
      </c>
      <c r="G28" t="s">
        <v>1574</v>
      </c>
      <c r="H28" t="s">
        <v>657</v>
      </c>
      <c r="I28" t="s">
        <v>658</v>
      </c>
      <c r="J28" s="51" t="s">
        <v>538</v>
      </c>
      <c r="K28" s="39">
        <v>1512</v>
      </c>
      <c r="L28" s="39"/>
      <c r="M28" s="39"/>
      <c r="N28" s="39">
        <v>-250</v>
      </c>
      <c r="O28" s="340">
        <v>1262</v>
      </c>
      <c r="P28" s="37"/>
      <c r="Q28" s="343">
        <v>60</v>
      </c>
      <c r="R28" s="40"/>
      <c r="S28" s="40"/>
      <c r="T28" s="40"/>
      <c r="U28" s="340">
        <f t="shared" si="3"/>
        <v>60</v>
      </c>
      <c r="V28" s="37"/>
      <c r="W28" s="343">
        <v>168</v>
      </c>
      <c r="X28" s="40"/>
      <c r="Y28" s="40"/>
      <c r="Z28" s="40"/>
      <c r="AA28" s="340">
        <f t="shared" si="4"/>
        <v>168</v>
      </c>
      <c r="AB28" s="37"/>
      <c r="AC28" s="46">
        <f t="shared" si="5"/>
        <v>1740</v>
      </c>
      <c r="AD28" s="40">
        <f t="shared" si="1"/>
        <v>0</v>
      </c>
      <c r="AE28" s="40">
        <f t="shared" si="1"/>
        <v>0</v>
      </c>
      <c r="AF28" s="40">
        <f t="shared" si="1"/>
        <v>-250</v>
      </c>
      <c r="AG28" s="38">
        <f t="shared" si="1"/>
        <v>1490</v>
      </c>
      <c r="AH28" s="44"/>
      <c r="AI28" s="343">
        <v>396</v>
      </c>
      <c r="AJ28" s="343">
        <v>60</v>
      </c>
      <c r="AK28" s="343">
        <v>168</v>
      </c>
      <c r="AL28" s="343">
        <v>168</v>
      </c>
      <c r="AM28" s="343">
        <v>216</v>
      </c>
      <c r="AN28" s="51">
        <v>168</v>
      </c>
      <c r="AO28" s="343">
        <f t="shared" si="2"/>
        <v>1176</v>
      </c>
    </row>
    <row r="29" spans="2:47" ht="12.75" customHeight="1">
      <c r="B29" t="s">
        <v>1564</v>
      </c>
      <c r="C29" t="s">
        <v>1403</v>
      </c>
      <c r="D29" t="s">
        <v>1565</v>
      </c>
      <c r="E29" t="s">
        <v>1566</v>
      </c>
      <c r="F29" t="s">
        <v>1327</v>
      </c>
      <c r="G29" t="s">
        <v>1567</v>
      </c>
      <c r="H29" t="s">
        <v>567</v>
      </c>
      <c r="I29" t="s">
        <v>568</v>
      </c>
      <c r="J29" s="51" t="s">
        <v>538</v>
      </c>
      <c r="K29" s="39">
        <v>1352.16</v>
      </c>
      <c r="L29" s="39"/>
      <c r="M29" s="39"/>
      <c r="N29" s="39">
        <v>-250</v>
      </c>
      <c r="O29" s="340">
        <v>1102.1600000000001</v>
      </c>
      <c r="P29" s="37"/>
      <c r="Q29" s="343">
        <v>72</v>
      </c>
      <c r="R29" s="40"/>
      <c r="S29" s="40"/>
      <c r="T29" s="40"/>
      <c r="U29" s="340">
        <f t="shared" si="3"/>
        <v>72</v>
      </c>
      <c r="V29" s="37"/>
      <c r="W29" s="343">
        <v>0</v>
      </c>
      <c r="X29" s="40"/>
      <c r="Y29" s="40"/>
      <c r="Z29" s="40"/>
      <c r="AA29" s="340">
        <f t="shared" si="4"/>
        <v>0</v>
      </c>
      <c r="AB29" s="37"/>
      <c r="AC29" s="46">
        <f t="shared" si="5"/>
        <v>1424.16</v>
      </c>
      <c r="AD29" s="40">
        <f t="shared" si="1"/>
        <v>0</v>
      </c>
      <c r="AE29" s="40">
        <f t="shared" si="1"/>
        <v>0</v>
      </c>
      <c r="AF29" s="40">
        <f t="shared" si="1"/>
        <v>-250</v>
      </c>
      <c r="AG29" s="38">
        <f t="shared" si="1"/>
        <v>1174.1600000000001</v>
      </c>
      <c r="AH29" s="44"/>
      <c r="AI29" s="343">
        <v>144</v>
      </c>
      <c r="AJ29" s="343">
        <v>72</v>
      </c>
      <c r="AK29" s="343">
        <v>0</v>
      </c>
      <c r="AL29" s="343">
        <v>0</v>
      </c>
      <c r="AM29" s="343">
        <v>0</v>
      </c>
      <c r="AN29" s="51">
        <v>0</v>
      </c>
      <c r="AO29" s="343">
        <f t="shared" si="2"/>
        <v>216</v>
      </c>
    </row>
    <row r="30" spans="2:47" ht="12.75" customHeight="1">
      <c r="B30" t="s">
        <v>2460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s">
        <v>2448</v>
      </c>
      <c r="I30" t="s">
        <v>2449</v>
      </c>
      <c r="J30" s="51" t="s">
        <v>538</v>
      </c>
      <c r="K30" s="39">
        <v>1183.5</v>
      </c>
      <c r="L30" s="39"/>
      <c r="M30" s="39"/>
      <c r="N30" s="345">
        <v>-1183.5</v>
      </c>
      <c r="O30" s="340">
        <v>0</v>
      </c>
      <c r="P30" s="37"/>
      <c r="Q30" s="343">
        <v>0</v>
      </c>
      <c r="R30" s="40"/>
      <c r="S30" s="40"/>
      <c r="T30" s="40"/>
      <c r="U30" s="340">
        <f t="shared" si="3"/>
        <v>0</v>
      </c>
      <c r="V30" s="37"/>
      <c r="W30" s="343">
        <v>25.2</v>
      </c>
      <c r="X30" s="40"/>
      <c r="Y30" s="40"/>
      <c r="Z30" s="40"/>
      <c r="AA30" s="340">
        <f t="shared" si="4"/>
        <v>25.2</v>
      </c>
      <c r="AB30" s="37"/>
      <c r="AC30" s="46">
        <f t="shared" si="5"/>
        <v>1208.7</v>
      </c>
      <c r="AD30" s="40">
        <f t="shared" si="1"/>
        <v>0</v>
      </c>
      <c r="AE30" s="40">
        <f t="shared" si="1"/>
        <v>0</v>
      </c>
      <c r="AF30" s="40">
        <f t="shared" si="1"/>
        <v>-1183.5</v>
      </c>
      <c r="AG30" s="38">
        <f t="shared" si="1"/>
        <v>25.2</v>
      </c>
      <c r="AH30" s="44"/>
      <c r="AI30" s="343">
        <v>100.8</v>
      </c>
      <c r="AJ30" s="343">
        <v>0</v>
      </c>
      <c r="AK30" s="343">
        <v>25.2</v>
      </c>
      <c r="AL30" s="343">
        <v>25.2</v>
      </c>
      <c r="AM30" s="343">
        <v>25.2</v>
      </c>
      <c r="AN30" s="51">
        <v>25.2</v>
      </c>
      <c r="AO30" s="343">
        <f t="shared" si="2"/>
        <v>201.59999999999997</v>
      </c>
    </row>
    <row r="31" spans="2:47" ht="12.75" customHeight="1">
      <c r="B31" t="s">
        <v>1594</v>
      </c>
      <c r="C31" t="s">
        <v>1339</v>
      </c>
      <c r="D31" t="s">
        <v>1569</v>
      </c>
      <c r="E31" t="s">
        <v>1595</v>
      </c>
      <c r="F31" t="s">
        <v>1314</v>
      </c>
      <c r="G31" t="s">
        <v>1574</v>
      </c>
      <c r="H31" t="s">
        <v>734</v>
      </c>
      <c r="I31" t="s">
        <v>735</v>
      </c>
      <c r="J31" s="51" t="s">
        <v>538</v>
      </c>
      <c r="K31" s="39">
        <v>790.2</v>
      </c>
      <c r="L31" s="39"/>
      <c r="M31" s="39"/>
      <c r="N31" s="39">
        <v>-200</v>
      </c>
      <c r="O31" s="340">
        <v>590.20000000000005</v>
      </c>
      <c r="P31" s="37"/>
      <c r="Q31" s="343">
        <v>0</v>
      </c>
      <c r="R31" s="40"/>
      <c r="S31" s="40"/>
      <c r="T31" s="40"/>
      <c r="U31" s="340">
        <f t="shared" si="3"/>
        <v>0</v>
      </c>
      <c r="V31" s="37"/>
      <c r="W31" s="343">
        <v>680.4</v>
      </c>
      <c r="X31" s="40"/>
      <c r="Y31" s="40"/>
      <c r="Z31" s="40"/>
      <c r="AA31" s="340">
        <f t="shared" si="4"/>
        <v>680.4</v>
      </c>
      <c r="AB31" s="37"/>
      <c r="AC31" s="46">
        <f t="shared" si="5"/>
        <v>1470.6</v>
      </c>
      <c r="AD31" s="40">
        <f t="shared" si="1"/>
        <v>0</v>
      </c>
      <c r="AE31" s="40">
        <f t="shared" si="1"/>
        <v>0</v>
      </c>
      <c r="AF31" s="40">
        <f t="shared" si="1"/>
        <v>-200</v>
      </c>
      <c r="AG31" s="38">
        <f t="shared" si="1"/>
        <v>1270.5999999999999</v>
      </c>
      <c r="AH31" s="44"/>
      <c r="AI31" s="343">
        <v>0</v>
      </c>
      <c r="AJ31" s="343">
        <v>0</v>
      </c>
      <c r="AK31" s="343">
        <v>680.4</v>
      </c>
      <c r="AL31" s="343">
        <v>0</v>
      </c>
      <c r="AM31" s="343">
        <v>0</v>
      </c>
      <c r="AN31" s="51">
        <v>541.79999999999995</v>
      </c>
      <c r="AO31" s="343">
        <f t="shared" si="2"/>
        <v>1222.1999999999998</v>
      </c>
    </row>
    <row r="32" spans="2:47" ht="12.75" customHeight="1">
      <c r="B32" t="s">
        <v>2461</v>
      </c>
      <c r="C32" t="s">
        <v>1338</v>
      </c>
      <c r="D32" t="s">
        <v>1558</v>
      </c>
      <c r="E32" t="s">
        <v>1602</v>
      </c>
      <c r="F32" t="s">
        <v>1318</v>
      </c>
      <c r="G32" t="s">
        <v>1560</v>
      </c>
      <c r="H32" t="s">
        <v>851</v>
      </c>
      <c r="I32" t="s">
        <v>852</v>
      </c>
      <c r="J32" s="51" t="s">
        <v>538</v>
      </c>
      <c r="K32" s="39">
        <v>216</v>
      </c>
      <c r="L32" s="39"/>
      <c r="M32" s="39"/>
      <c r="N32" s="39">
        <v>-100</v>
      </c>
      <c r="O32" s="340">
        <v>116</v>
      </c>
      <c r="P32" s="37"/>
      <c r="Q32" s="343">
        <v>2233100</v>
      </c>
      <c r="R32" s="40"/>
      <c r="S32" s="40"/>
      <c r="T32" s="40"/>
      <c r="U32" s="340">
        <f t="shared" si="3"/>
        <v>2233100</v>
      </c>
      <c r="V32" s="37"/>
      <c r="W32" s="343">
        <v>2473416.88</v>
      </c>
      <c r="X32" s="40"/>
      <c r="Y32" s="40"/>
      <c r="Z32" s="40"/>
      <c r="AA32" s="340">
        <f t="shared" si="4"/>
        <v>2473416.88</v>
      </c>
      <c r="AB32" s="37"/>
      <c r="AC32" s="46">
        <f t="shared" si="5"/>
        <v>4706732.88</v>
      </c>
      <c r="AD32" s="40">
        <f t="shared" si="1"/>
        <v>0</v>
      </c>
      <c r="AE32" s="40">
        <f t="shared" si="1"/>
        <v>0</v>
      </c>
      <c r="AF32" s="40">
        <f t="shared" si="1"/>
        <v>-100</v>
      </c>
      <c r="AG32" s="38">
        <f t="shared" si="1"/>
        <v>4706632.88</v>
      </c>
      <c r="AH32" s="44"/>
      <c r="AI32" s="343">
        <v>2455050</v>
      </c>
      <c r="AJ32" s="343">
        <v>2233100</v>
      </c>
      <c r="AK32" s="343">
        <v>2473416.88</v>
      </c>
      <c r="AL32" s="343">
        <v>1881219.04</v>
      </c>
      <c r="AM32" s="343">
        <v>1657669.04</v>
      </c>
      <c r="AN32" s="51">
        <v>2238259.04</v>
      </c>
      <c r="AO32" s="343">
        <f t="shared" si="2"/>
        <v>12938714</v>
      </c>
    </row>
    <row r="33" spans="2:41" ht="12.75" customHeight="1">
      <c r="B33" t="s">
        <v>1597</v>
      </c>
      <c r="C33" t="s">
        <v>1339</v>
      </c>
      <c r="D33" t="s">
        <v>1569</v>
      </c>
      <c r="E33" t="s">
        <v>1548</v>
      </c>
      <c r="F33" t="s">
        <v>1314</v>
      </c>
      <c r="G33" t="s">
        <v>1574</v>
      </c>
      <c r="H33" t="s">
        <v>817</v>
      </c>
      <c r="I33" t="s">
        <v>818</v>
      </c>
      <c r="J33" s="51" t="s">
        <v>538</v>
      </c>
      <c r="K33" s="39">
        <v>95.9</v>
      </c>
      <c r="L33" s="39"/>
      <c r="M33" s="39"/>
      <c r="N33" s="345"/>
      <c r="O33" s="340">
        <v>95.9</v>
      </c>
      <c r="P33" s="37"/>
      <c r="Q33" s="343">
        <v>2628619.96</v>
      </c>
      <c r="R33" s="40"/>
      <c r="S33" s="40"/>
      <c r="T33" s="40"/>
      <c r="U33" s="340">
        <f t="shared" si="3"/>
        <v>2628619.96</v>
      </c>
      <c r="V33" s="37"/>
      <c r="W33" s="343">
        <v>2303024.2700000005</v>
      </c>
      <c r="X33" s="40"/>
      <c r="Y33" s="40"/>
      <c r="Z33" s="40"/>
      <c r="AA33" s="340">
        <f t="shared" si="4"/>
        <v>2303024.2700000005</v>
      </c>
      <c r="AB33" s="37"/>
      <c r="AC33" s="46">
        <f t="shared" si="5"/>
        <v>4931740.1300000008</v>
      </c>
      <c r="AD33" s="40">
        <f t="shared" si="1"/>
        <v>0</v>
      </c>
      <c r="AE33" s="40">
        <f t="shared" si="1"/>
        <v>0</v>
      </c>
      <c r="AF33" s="40">
        <f t="shared" si="1"/>
        <v>0</v>
      </c>
      <c r="AG33" s="38">
        <f t="shared" si="1"/>
        <v>4931740.1300000008</v>
      </c>
      <c r="AH33" s="44"/>
      <c r="AI33" s="343">
        <v>1889487.24</v>
      </c>
      <c r="AJ33" s="343">
        <v>2628619.96</v>
      </c>
      <c r="AK33" s="343">
        <v>2303024.2700000005</v>
      </c>
      <c r="AL33" s="343">
        <v>2364328.9799999995</v>
      </c>
      <c r="AM33" s="343">
        <v>2869925.9699999997</v>
      </c>
      <c r="AN33" s="51">
        <v>2421448.7600000002</v>
      </c>
      <c r="AO33" s="343">
        <f t="shared" si="2"/>
        <v>14476835.179999998</v>
      </c>
    </row>
    <row r="34" spans="2:41" ht="12.75" customHeight="1">
      <c r="B34" t="s">
        <v>1598</v>
      </c>
      <c r="C34" t="s">
        <v>1338</v>
      </c>
      <c r="D34" t="s">
        <v>1558</v>
      </c>
      <c r="E34" t="s">
        <v>1599</v>
      </c>
      <c r="F34" t="s">
        <v>1317</v>
      </c>
      <c r="G34" t="s">
        <v>1563</v>
      </c>
      <c r="H34" t="s">
        <v>549</v>
      </c>
      <c r="I34" t="s">
        <v>862</v>
      </c>
      <c r="J34" s="51" t="s">
        <v>538</v>
      </c>
      <c r="K34" s="39">
        <v>48</v>
      </c>
      <c r="L34" s="39"/>
      <c r="M34" s="39"/>
      <c r="N34" s="39"/>
      <c r="O34" s="340">
        <v>48</v>
      </c>
      <c r="P34" s="37"/>
      <c r="Q34" s="343">
        <v>2587837.87</v>
      </c>
      <c r="R34" s="40"/>
      <c r="S34" s="40"/>
      <c r="T34" s="40"/>
      <c r="U34" s="340">
        <f t="shared" si="3"/>
        <v>2587837.87</v>
      </c>
      <c r="V34" s="37"/>
      <c r="W34" s="343">
        <v>1686757.45</v>
      </c>
      <c r="X34" s="40"/>
      <c r="Y34" s="40"/>
      <c r="Z34" s="40"/>
      <c r="AA34" s="340">
        <f t="shared" si="4"/>
        <v>1686757.45</v>
      </c>
      <c r="AB34" s="37"/>
      <c r="AC34" s="46">
        <f t="shared" si="5"/>
        <v>4274643.32</v>
      </c>
      <c r="AD34" s="40">
        <f t="shared" si="1"/>
        <v>0</v>
      </c>
      <c r="AE34" s="40">
        <f t="shared" si="1"/>
        <v>0</v>
      </c>
      <c r="AF34" s="40">
        <f t="shared" si="1"/>
        <v>0</v>
      </c>
      <c r="AG34" s="38">
        <f t="shared" si="1"/>
        <v>4274643.32</v>
      </c>
      <c r="AH34" s="44"/>
      <c r="AI34" s="343">
        <v>1337752.6399999999</v>
      </c>
      <c r="AJ34" s="343">
        <v>2587837.87</v>
      </c>
      <c r="AK34" s="343">
        <v>1686757.45</v>
      </c>
      <c r="AL34" s="343">
        <v>1706954.7099999997</v>
      </c>
      <c r="AM34" s="343">
        <v>2155028.52</v>
      </c>
      <c r="AN34" s="51">
        <v>1643133.41</v>
      </c>
      <c r="AO34" s="343">
        <f t="shared" si="2"/>
        <v>11117464.6</v>
      </c>
    </row>
    <row r="35" spans="2:41" ht="12.75" customHeight="1">
      <c r="B35" t="s">
        <v>1600</v>
      </c>
      <c r="C35" t="s">
        <v>1339</v>
      </c>
      <c r="D35" t="s">
        <v>1569</v>
      </c>
      <c r="E35" t="s">
        <v>1601</v>
      </c>
      <c r="F35" t="s">
        <v>1314</v>
      </c>
      <c r="G35" t="s">
        <v>1574</v>
      </c>
      <c r="H35" t="s">
        <v>780</v>
      </c>
      <c r="I35" t="s">
        <v>781</v>
      </c>
      <c r="J35" s="51" t="s">
        <v>538</v>
      </c>
      <c r="K35" s="39">
        <v>37.799999999999997</v>
      </c>
      <c r="L35" s="39"/>
      <c r="M35" s="39"/>
      <c r="N35" s="39"/>
      <c r="O35" s="340">
        <v>37.799999999999997</v>
      </c>
      <c r="P35" s="37"/>
      <c r="Q35" s="343">
        <v>1616111.13</v>
      </c>
      <c r="R35" s="40"/>
      <c r="S35" s="40"/>
      <c r="T35" s="40"/>
      <c r="U35" s="340">
        <f t="shared" si="3"/>
        <v>1616111.13</v>
      </c>
      <c r="V35" s="37"/>
      <c r="W35" s="343">
        <v>1355304.55</v>
      </c>
      <c r="X35" s="40"/>
      <c r="Y35" s="40"/>
      <c r="Z35" s="40"/>
      <c r="AA35" s="340">
        <f t="shared" si="4"/>
        <v>1355304.55</v>
      </c>
      <c r="AB35" s="37"/>
      <c r="AC35" s="46">
        <f t="shared" si="5"/>
        <v>2971453.48</v>
      </c>
      <c r="AD35" s="40">
        <f t="shared" si="1"/>
        <v>0</v>
      </c>
      <c r="AE35" s="40">
        <f t="shared" si="1"/>
        <v>0</v>
      </c>
      <c r="AF35" s="40">
        <f t="shared" si="1"/>
        <v>0</v>
      </c>
      <c r="AG35" s="38">
        <f t="shared" si="1"/>
        <v>2971453.48</v>
      </c>
      <c r="AH35" s="44"/>
      <c r="AI35" s="343">
        <v>1304588.1899999997</v>
      </c>
      <c r="AJ35" s="343">
        <v>1616111.13</v>
      </c>
      <c r="AK35" s="343">
        <v>1355304.55</v>
      </c>
      <c r="AL35" s="343">
        <v>1329854.9999999998</v>
      </c>
      <c r="AM35" s="343">
        <v>1552411.3900000001</v>
      </c>
      <c r="AN35" s="51">
        <v>1218359.47</v>
      </c>
      <c r="AO35" s="343">
        <f t="shared" si="2"/>
        <v>8376629.7299999995</v>
      </c>
    </row>
    <row r="36" spans="2:41" ht="12.75" customHeight="1">
      <c r="B36" t="s">
        <v>1693</v>
      </c>
      <c r="C36" t="s">
        <v>1403</v>
      </c>
      <c r="D36" t="s">
        <v>1606</v>
      </c>
      <c r="E36" t="s">
        <v>1694</v>
      </c>
      <c r="F36" t="s">
        <v>1315</v>
      </c>
      <c r="G36" t="s">
        <v>1695</v>
      </c>
      <c r="H36" t="s">
        <v>578</v>
      </c>
      <c r="I36" t="s">
        <v>656</v>
      </c>
      <c r="J36" s="51" t="s">
        <v>532</v>
      </c>
      <c r="K36" s="39">
        <v>2767060</v>
      </c>
      <c r="L36" s="39"/>
      <c r="M36" s="39"/>
      <c r="N36" s="39">
        <v>-414530</v>
      </c>
      <c r="O36" s="340">
        <v>2352530</v>
      </c>
      <c r="P36" s="37"/>
      <c r="Q36" s="343">
        <v>1014909.84</v>
      </c>
      <c r="R36" s="40"/>
      <c r="S36" s="40"/>
      <c r="T36" s="40"/>
      <c r="U36" s="340">
        <f t="shared" si="3"/>
        <v>1014909.84</v>
      </c>
      <c r="V36" s="37"/>
      <c r="W36" s="343">
        <v>2966604</v>
      </c>
      <c r="X36" s="40"/>
      <c r="Y36" s="40"/>
      <c r="Z36" s="40"/>
      <c r="AA36" s="340">
        <f t="shared" si="4"/>
        <v>2966604</v>
      </c>
      <c r="AB36" s="37"/>
      <c r="AC36" s="46">
        <f t="shared" si="5"/>
        <v>6748573.8399999999</v>
      </c>
      <c r="AD36" s="40">
        <f t="shared" si="1"/>
        <v>0</v>
      </c>
      <c r="AE36" s="40">
        <f t="shared" si="1"/>
        <v>0</v>
      </c>
      <c r="AF36" s="40">
        <f t="shared" si="1"/>
        <v>-414530</v>
      </c>
      <c r="AG36" s="38">
        <f t="shared" si="1"/>
        <v>6334043.8399999999</v>
      </c>
      <c r="AH36" s="44"/>
      <c r="AI36" s="343">
        <v>740179.44</v>
      </c>
      <c r="AJ36" s="343">
        <v>1014909.84</v>
      </c>
      <c r="AK36" s="343">
        <v>2966604</v>
      </c>
      <c r="AL36" s="343">
        <v>2083543.5</v>
      </c>
      <c r="AM36" s="343">
        <v>2048853</v>
      </c>
      <c r="AN36" s="51">
        <v>1507617.5</v>
      </c>
      <c r="AO36" s="343">
        <f t="shared" si="2"/>
        <v>10361707.279999999</v>
      </c>
    </row>
    <row r="37" spans="2:41" ht="12.75" customHeight="1">
      <c r="B37" t="s">
        <v>1609</v>
      </c>
      <c r="C37" t="s">
        <v>1397</v>
      </c>
      <c r="D37" t="s">
        <v>1610</v>
      </c>
      <c r="E37" t="s">
        <v>1555</v>
      </c>
      <c r="F37" t="s">
        <v>1402</v>
      </c>
      <c r="G37" t="s">
        <v>2462</v>
      </c>
      <c r="H37" t="s">
        <v>551</v>
      </c>
      <c r="I37" t="s">
        <v>850</v>
      </c>
      <c r="J37" s="51" t="s">
        <v>532</v>
      </c>
      <c r="K37" s="39">
        <v>2326996.0499999993</v>
      </c>
      <c r="L37" s="39"/>
      <c r="M37" s="39"/>
      <c r="N37" s="39">
        <v>3.9</v>
      </c>
      <c r="O37" s="340">
        <v>2326999.9499999993</v>
      </c>
      <c r="P37" s="37"/>
      <c r="Q37" s="343">
        <v>840315.04</v>
      </c>
      <c r="R37" s="40"/>
      <c r="S37" s="40"/>
      <c r="T37" s="40"/>
      <c r="U37" s="340">
        <f t="shared" si="3"/>
        <v>840315.04</v>
      </c>
      <c r="V37" s="37"/>
      <c r="W37" s="343">
        <v>744470.06</v>
      </c>
      <c r="X37" s="40"/>
      <c r="Y37" s="40"/>
      <c r="Z37" s="40"/>
      <c r="AA37" s="340">
        <f t="shared" si="4"/>
        <v>744470.06</v>
      </c>
      <c r="AB37" s="37"/>
      <c r="AC37" s="46">
        <f t="shared" si="5"/>
        <v>3911781.1499999994</v>
      </c>
      <c r="AD37" s="40">
        <f t="shared" si="1"/>
        <v>0</v>
      </c>
      <c r="AE37" s="40">
        <f t="shared" si="1"/>
        <v>0</v>
      </c>
      <c r="AF37" s="40">
        <f t="shared" si="1"/>
        <v>3.9</v>
      </c>
      <c r="AG37" s="38">
        <f t="shared" si="1"/>
        <v>3911785.0499999993</v>
      </c>
      <c r="AH37" s="44"/>
      <c r="AI37" s="343">
        <v>600340.41999999993</v>
      </c>
      <c r="AJ37" s="343">
        <v>840315.04</v>
      </c>
      <c r="AK37" s="343">
        <v>744470.06</v>
      </c>
      <c r="AL37" s="343">
        <v>404907.79</v>
      </c>
      <c r="AM37" s="343">
        <v>533823.08000000007</v>
      </c>
      <c r="AN37" s="51">
        <v>444702.23999999993</v>
      </c>
      <c r="AO37" s="343">
        <f t="shared" si="2"/>
        <v>3568558.63</v>
      </c>
    </row>
    <row r="38" spans="2:41" ht="12.75" customHeight="1">
      <c r="B38" t="s">
        <v>1605</v>
      </c>
      <c r="C38" t="s">
        <v>1403</v>
      </c>
      <c r="D38" t="s">
        <v>1606</v>
      </c>
      <c r="E38" t="s">
        <v>1607</v>
      </c>
      <c r="F38" t="s">
        <v>1406</v>
      </c>
      <c r="G38" t="s">
        <v>1608</v>
      </c>
      <c r="H38" t="s">
        <v>552</v>
      </c>
      <c r="I38" t="s">
        <v>553</v>
      </c>
      <c r="J38" s="51" t="s">
        <v>532</v>
      </c>
      <c r="K38" s="39">
        <v>1683897.22</v>
      </c>
      <c r="L38" s="39"/>
      <c r="M38" s="39"/>
      <c r="N38" s="39">
        <v>-327774.21999999997</v>
      </c>
      <c r="O38" s="340">
        <v>1356123</v>
      </c>
      <c r="P38" s="37"/>
      <c r="Q38" s="343">
        <v>589183.69999999995</v>
      </c>
      <c r="R38" s="40"/>
      <c r="S38" s="40"/>
      <c r="T38" s="40"/>
      <c r="U38" s="340">
        <f t="shared" si="3"/>
        <v>589183.69999999995</v>
      </c>
      <c r="V38" s="37"/>
      <c r="W38" s="343">
        <v>342912</v>
      </c>
      <c r="X38" s="40"/>
      <c r="Y38" s="40"/>
      <c r="Z38" s="40"/>
      <c r="AA38" s="340">
        <f t="shared" si="4"/>
        <v>342912</v>
      </c>
      <c r="AB38" s="37"/>
      <c r="AC38" s="46">
        <f t="shared" si="5"/>
        <v>2615992.92</v>
      </c>
      <c r="AD38" s="40">
        <f t="shared" si="5"/>
        <v>0</v>
      </c>
      <c r="AE38" s="40">
        <f t="shared" si="5"/>
        <v>0</v>
      </c>
      <c r="AF38" s="40">
        <f t="shared" si="5"/>
        <v>-327774.21999999997</v>
      </c>
      <c r="AG38" s="38">
        <f t="shared" si="5"/>
        <v>2288218.7000000002</v>
      </c>
      <c r="AH38" s="44"/>
      <c r="AI38" s="343">
        <v>531321.44000000006</v>
      </c>
      <c r="AJ38" s="343">
        <v>589183.69999999995</v>
      </c>
      <c r="AK38" s="343">
        <v>342912</v>
      </c>
      <c r="AL38" s="343">
        <v>828220.79999999993</v>
      </c>
      <c r="AM38" s="343">
        <v>434332.80000000005</v>
      </c>
      <c r="AN38" s="51">
        <v>390123.84</v>
      </c>
      <c r="AO38" s="343">
        <f t="shared" si="2"/>
        <v>3116094.58</v>
      </c>
    </row>
    <row r="39" spans="2:41" ht="12.75" customHeight="1">
      <c r="B39" t="s">
        <v>1612</v>
      </c>
      <c r="C39" t="s">
        <v>1403</v>
      </c>
      <c r="D39" t="s">
        <v>1606</v>
      </c>
      <c r="E39" t="s">
        <v>1613</v>
      </c>
      <c r="F39" t="s">
        <v>1319</v>
      </c>
      <c r="G39" t="s">
        <v>1614</v>
      </c>
      <c r="H39" t="s">
        <v>584</v>
      </c>
      <c r="I39" t="s">
        <v>585</v>
      </c>
      <c r="J39" s="51" t="s">
        <v>532</v>
      </c>
      <c r="K39" s="39">
        <v>1451895.3199999998</v>
      </c>
      <c r="L39" s="39"/>
      <c r="M39" s="39"/>
      <c r="N39" s="39">
        <v>-140726.32</v>
      </c>
      <c r="O39" s="340">
        <v>1311168.9999999998</v>
      </c>
      <c r="P39" s="37"/>
      <c r="Q39" s="343">
        <v>303309.59999999998</v>
      </c>
      <c r="R39" s="40"/>
      <c r="S39" s="40"/>
      <c r="T39" s="40"/>
      <c r="U39" s="340">
        <f t="shared" si="3"/>
        <v>303309.59999999998</v>
      </c>
      <c r="V39" s="37"/>
      <c r="W39" s="343">
        <v>270260.59999999998</v>
      </c>
      <c r="X39" s="40"/>
      <c r="Y39" s="40"/>
      <c r="Z39" s="40"/>
      <c r="AA39" s="340">
        <f t="shared" si="4"/>
        <v>270260.59999999998</v>
      </c>
      <c r="AB39" s="37"/>
      <c r="AC39" s="46">
        <f t="shared" ref="AC39:AG85" si="6">K39+Q39+W39</f>
        <v>2025465.52</v>
      </c>
      <c r="AD39" s="40">
        <f t="shared" si="6"/>
        <v>0</v>
      </c>
      <c r="AE39" s="40">
        <f t="shared" si="6"/>
        <v>0</v>
      </c>
      <c r="AF39" s="40">
        <f t="shared" si="6"/>
        <v>-140726.32</v>
      </c>
      <c r="AG39" s="38">
        <f t="shared" si="6"/>
        <v>1884739.1999999997</v>
      </c>
      <c r="AH39" s="44"/>
      <c r="AI39" s="343">
        <v>258097.25999999998</v>
      </c>
      <c r="AJ39" s="343">
        <v>303309.59999999998</v>
      </c>
      <c r="AK39" s="343">
        <v>270260.59999999998</v>
      </c>
      <c r="AL39" s="343">
        <v>270260.59999999998</v>
      </c>
      <c r="AM39" s="343">
        <v>269520.59999999998</v>
      </c>
      <c r="AN39" s="51">
        <v>269520.59999999998</v>
      </c>
      <c r="AO39" s="343">
        <f t="shared" si="2"/>
        <v>1640969.2600000002</v>
      </c>
    </row>
    <row r="40" spans="2:41" ht="12.75" customHeight="1">
      <c r="B40" t="s">
        <v>1615</v>
      </c>
      <c r="C40" t="s">
        <v>1403</v>
      </c>
      <c r="D40" t="s">
        <v>1606</v>
      </c>
      <c r="E40" t="s">
        <v>1616</v>
      </c>
      <c r="F40" t="s">
        <v>1333</v>
      </c>
      <c r="G40" t="s">
        <v>1617</v>
      </c>
      <c r="H40" t="s">
        <v>575</v>
      </c>
      <c r="I40" t="s">
        <v>576</v>
      </c>
      <c r="J40" s="51" t="s">
        <v>532</v>
      </c>
      <c r="K40" s="39">
        <v>1008945.18</v>
      </c>
      <c r="L40" s="39"/>
      <c r="M40" s="39"/>
      <c r="N40" s="39">
        <v>302223.82</v>
      </c>
      <c r="O40" s="340">
        <v>1311169</v>
      </c>
      <c r="P40" s="37"/>
      <c r="Q40" s="343">
        <v>460826.5</v>
      </c>
      <c r="R40" s="40"/>
      <c r="S40" s="40"/>
      <c r="T40" s="40"/>
      <c r="U40" s="340">
        <f t="shared" si="3"/>
        <v>460826.5</v>
      </c>
      <c r="V40" s="37"/>
      <c r="W40" s="343">
        <v>180744.44</v>
      </c>
      <c r="X40" s="40"/>
      <c r="Y40" s="40"/>
      <c r="Z40" s="40"/>
      <c r="AA40" s="340">
        <f t="shared" si="4"/>
        <v>180744.44</v>
      </c>
      <c r="AB40" s="37"/>
      <c r="AC40" s="40">
        <f t="shared" si="6"/>
        <v>1650516.12</v>
      </c>
      <c r="AD40" s="40">
        <f t="shared" si="6"/>
        <v>0</v>
      </c>
      <c r="AE40" s="40">
        <f t="shared" si="6"/>
        <v>0</v>
      </c>
      <c r="AF40" s="36">
        <f t="shared" si="6"/>
        <v>302223.82</v>
      </c>
      <c r="AG40" s="345">
        <f t="shared" si="6"/>
        <v>1952739.94</v>
      </c>
      <c r="AH40" s="44"/>
      <c r="AI40" s="343">
        <v>223813.12</v>
      </c>
      <c r="AJ40" s="343">
        <v>460826.5</v>
      </c>
      <c r="AK40" s="343">
        <v>180744.44</v>
      </c>
      <c r="AL40" s="343">
        <v>218910.18</v>
      </c>
      <c r="AM40" s="343">
        <v>285426.48</v>
      </c>
      <c r="AN40" s="51">
        <v>229764.18</v>
      </c>
      <c r="AO40" s="343">
        <f t="shared" si="2"/>
        <v>1599484.9</v>
      </c>
    </row>
    <row r="41" spans="2:41" ht="12.75" customHeight="1">
      <c r="B41" t="s">
        <v>1621</v>
      </c>
      <c r="C41" t="s">
        <v>1403</v>
      </c>
      <c r="D41" t="s">
        <v>1606</v>
      </c>
      <c r="E41" t="s">
        <v>1622</v>
      </c>
      <c r="F41" t="s">
        <v>1330</v>
      </c>
      <c r="G41" t="s">
        <v>1623</v>
      </c>
      <c r="H41" t="s">
        <v>580</v>
      </c>
      <c r="I41" t="s">
        <v>642</v>
      </c>
      <c r="J41" s="51" t="s">
        <v>532</v>
      </c>
      <c r="K41" s="39">
        <v>882845</v>
      </c>
      <c r="L41" s="39"/>
      <c r="M41" s="39"/>
      <c r="N41" s="39">
        <v>-21915</v>
      </c>
      <c r="O41" s="340">
        <v>860930</v>
      </c>
      <c r="P41" s="37"/>
      <c r="Q41" s="343">
        <v>236255</v>
      </c>
      <c r="R41" s="40"/>
      <c r="S41" s="40"/>
      <c r="T41" s="40"/>
      <c r="U41" s="340">
        <f t="shared" si="3"/>
        <v>236255</v>
      </c>
      <c r="V41" s="37"/>
      <c r="W41" s="343">
        <v>25508</v>
      </c>
      <c r="X41" s="40"/>
      <c r="Y41" s="40"/>
      <c r="Z41" s="40"/>
      <c r="AA41" s="340">
        <f t="shared" si="4"/>
        <v>25508</v>
      </c>
      <c r="AB41" s="37"/>
      <c r="AC41" s="40">
        <f t="shared" si="6"/>
        <v>1144608</v>
      </c>
      <c r="AD41" s="40">
        <f t="shared" si="6"/>
        <v>0</v>
      </c>
      <c r="AE41" s="40">
        <f t="shared" si="6"/>
        <v>0</v>
      </c>
      <c r="AF41" s="36">
        <f t="shared" si="6"/>
        <v>-21915</v>
      </c>
      <c r="AG41" s="345">
        <f t="shared" si="6"/>
        <v>1122693</v>
      </c>
      <c r="AH41" s="44"/>
      <c r="AI41" s="343">
        <v>193081</v>
      </c>
      <c r="AJ41" s="343">
        <v>236255</v>
      </c>
      <c r="AK41" s="343">
        <v>25508</v>
      </c>
      <c r="AL41" s="343">
        <v>228035</v>
      </c>
      <c r="AM41" s="343">
        <v>78079</v>
      </c>
      <c r="AN41" s="51">
        <v>227484</v>
      </c>
      <c r="AO41" s="343">
        <f t="shared" si="2"/>
        <v>988442</v>
      </c>
    </row>
    <row r="42" spans="2:41" ht="12.75" customHeight="1">
      <c r="B42" t="s">
        <v>1618</v>
      </c>
      <c r="C42" t="s">
        <v>1403</v>
      </c>
      <c r="D42" t="s">
        <v>1606</v>
      </c>
      <c r="E42" t="s">
        <v>1619</v>
      </c>
      <c r="F42" t="s">
        <v>1316</v>
      </c>
      <c r="G42" t="s">
        <v>1620</v>
      </c>
      <c r="H42" t="s">
        <v>557</v>
      </c>
      <c r="I42" t="s">
        <v>828</v>
      </c>
      <c r="J42" t="s">
        <v>532</v>
      </c>
      <c r="K42" s="39">
        <v>509855.04</v>
      </c>
      <c r="L42" s="39"/>
      <c r="M42" s="39"/>
      <c r="N42" s="39">
        <v>-12656.04</v>
      </c>
      <c r="O42" s="340">
        <v>497199</v>
      </c>
      <c r="P42" s="37"/>
      <c r="Q42" s="343">
        <v>672157.32000000018</v>
      </c>
      <c r="R42" s="40"/>
      <c r="S42" s="40"/>
      <c r="T42" s="40"/>
      <c r="U42" s="340">
        <f t="shared" si="3"/>
        <v>672157.32000000018</v>
      </c>
      <c r="V42" s="37"/>
      <c r="W42" s="343">
        <v>523494.32999999996</v>
      </c>
      <c r="X42" s="40"/>
      <c r="Y42" s="40"/>
      <c r="Z42" s="40"/>
      <c r="AA42" s="340">
        <f t="shared" si="4"/>
        <v>523494.32999999996</v>
      </c>
      <c r="AB42" s="37"/>
      <c r="AC42" s="40">
        <f t="shared" si="6"/>
        <v>1705506.69</v>
      </c>
      <c r="AD42" s="40">
        <f t="shared" si="6"/>
        <v>0</v>
      </c>
      <c r="AE42" s="40">
        <f t="shared" si="6"/>
        <v>0</v>
      </c>
      <c r="AF42" s="36">
        <f t="shared" si="6"/>
        <v>-12656.04</v>
      </c>
      <c r="AG42" s="345">
        <f t="shared" si="6"/>
        <v>1692850.6500000004</v>
      </c>
      <c r="AH42" s="44"/>
      <c r="AI42" s="343">
        <v>158125.62000000002</v>
      </c>
      <c r="AJ42" s="343">
        <v>672157.32000000018</v>
      </c>
      <c r="AK42" s="343">
        <v>523494.32999999996</v>
      </c>
      <c r="AL42" s="343">
        <v>230081.69999999995</v>
      </c>
      <c r="AM42" s="343">
        <v>252001.67999999996</v>
      </c>
      <c r="AN42" s="51">
        <v>248370.56000000003</v>
      </c>
      <c r="AO42" s="343">
        <f t="shared" si="2"/>
        <v>2084231.21</v>
      </c>
    </row>
    <row r="43" spans="2:41" ht="12.75" customHeight="1">
      <c r="B43" t="s">
        <v>1637</v>
      </c>
      <c r="C43" t="s">
        <v>1403</v>
      </c>
      <c r="D43" t="s">
        <v>1606</v>
      </c>
      <c r="E43" t="s">
        <v>1566</v>
      </c>
      <c r="F43" t="s">
        <v>1327</v>
      </c>
      <c r="G43" t="s">
        <v>1625</v>
      </c>
      <c r="H43" t="s">
        <v>567</v>
      </c>
      <c r="I43" t="s">
        <v>568</v>
      </c>
      <c r="J43" t="s">
        <v>532</v>
      </c>
      <c r="K43" s="39">
        <v>508951.29000000004</v>
      </c>
      <c r="L43" s="39"/>
      <c r="M43" s="39"/>
      <c r="N43" s="39">
        <v>-12633.29</v>
      </c>
      <c r="O43" s="340">
        <v>496318.00000000006</v>
      </c>
      <c r="P43" s="37"/>
      <c r="Q43" s="343">
        <v>50195</v>
      </c>
      <c r="R43" s="40"/>
      <c r="S43" s="40"/>
      <c r="T43" s="40"/>
      <c r="U43" s="340">
        <f t="shared" si="3"/>
        <v>50195</v>
      </c>
      <c r="V43" s="37"/>
      <c r="W43" s="343">
        <v>44132</v>
      </c>
      <c r="X43" s="40"/>
      <c r="Y43" s="40"/>
      <c r="Z43" s="40"/>
      <c r="AA43" s="340">
        <f t="shared" si="4"/>
        <v>44132</v>
      </c>
      <c r="AB43" s="37"/>
      <c r="AC43" s="40">
        <f t="shared" si="6"/>
        <v>603278.29</v>
      </c>
      <c r="AD43" s="40">
        <f t="shared" si="6"/>
        <v>0</v>
      </c>
      <c r="AE43" s="40">
        <f t="shared" si="6"/>
        <v>0</v>
      </c>
      <c r="AF43" s="36">
        <f t="shared" si="6"/>
        <v>-12633.29</v>
      </c>
      <c r="AG43" s="345">
        <f t="shared" si="6"/>
        <v>590645</v>
      </c>
      <c r="AH43" s="44"/>
      <c r="AI43" s="343">
        <v>111654</v>
      </c>
      <c r="AJ43" s="343">
        <v>50195</v>
      </c>
      <c r="AK43" s="343">
        <v>44132</v>
      </c>
      <c r="AL43" s="343">
        <v>40811</v>
      </c>
      <c r="AM43" s="343">
        <v>50737</v>
      </c>
      <c r="AN43" s="51">
        <v>39704</v>
      </c>
      <c r="AO43" s="343">
        <f t="shared" si="2"/>
        <v>337233</v>
      </c>
    </row>
    <row r="44" spans="2:41" ht="12.75" customHeight="1">
      <c r="B44" t="s">
        <v>1628</v>
      </c>
      <c r="C44" t="s">
        <v>1403</v>
      </c>
      <c r="D44" t="s">
        <v>1606</v>
      </c>
      <c r="E44" t="s">
        <v>1629</v>
      </c>
      <c r="F44" t="s">
        <v>1316</v>
      </c>
      <c r="G44" t="s">
        <v>1620</v>
      </c>
      <c r="H44" t="s">
        <v>579</v>
      </c>
      <c r="I44" t="s">
        <v>643</v>
      </c>
      <c r="J44" t="s">
        <v>532</v>
      </c>
      <c r="K44" s="39">
        <v>312532.36</v>
      </c>
      <c r="L44" s="39"/>
      <c r="M44" s="39"/>
      <c r="N44" s="39">
        <v>-7758.3599999999897</v>
      </c>
      <c r="O44" s="340">
        <v>304774</v>
      </c>
      <c r="P44" s="37"/>
      <c r="Q44" s="343">
        <v>919713.54</v>
      </c>
      <c r="R44" s="40"/>
      <c r="S44" s="40"/>
      <c r="T44" s="40"/>
      <c r="U44" s="340">
        <f t="shared" si="3"/>
        <v>919713.54</v>
      </c>
      <c r="V44" s="37"/>
      <c r="W44" s="343">
        <v>107815.87</v>
      </c>
      <c r="X44" s="40"/>
      <c r="Y44" s="40"/>
      <c r="Z44" s="40"/>
      <c r="AA44" s="340">
        <f t="shared" si="4"/>
        <v>107815.87</v>
      </c>
      <c r="AB44" s="37"/>
      <c r="AC44" s="40">
        <f t="shared" si="6"/>
        <v>1340061.77</v>
      </c>
      <c r="AD44" s="40">
        <f t="shared" si="6"/>
        <v>0</v>
      </c>
      <c r="AE44" s="40">
        <f t="shared" si="6"/>
        <v>0</v>
      </c>
      <c r="AF44" s="36">
        <f t="shared" si="6"/>
        <v>-7758.3599999999897</v>
      </c>
      <c r="AG44" s="345">
        <f t="shared" si="6"/>
        <v>1332303.4100000001</v>
      </c>
      <c r="AH44" s="44"/>
      <c r="AI44" s="343">
        <v>87987.670000000013</v>
      </c>
      <c r="AJ44" s="343">
        <v>919713.54</v>
      </c>
      <c r="AK44" s="343">
        <v>107815.87</v>
      </c>
      <c r="AL44" s="343">
        <v>109406.5</v>
      </c>
      <c r="AM44" s="343">
        <v>246986.49</v>
      </c>
      <c r="AN44" s="51">
        <v>210540.38</v>
      </c>
      <c r="AO44" s="343">
        <f t="shared" si="2"/>
        <v>1682450.4500000002</v>
      </c>
    </row>
    <row r="45" spans="2:41" ht="12.75" customHeight="1">
      <c r="B45" t="s">
        <v>1649</v>
      </c>
      <c r="C45" t="s">
        <v>1403</v>
      </c>
      <c r="D45" t="s">
        <v>1606</v>
      </c>
      <c r="E45" t="s">
        <v>1650</v>
      </c>
      <c r="F45" t="s">
        <v>1316</v>
      </c>
      <c r="G45" t="s">
        <v>1620</v>
      </c>
      <c r="H45" t="s">
        <v>1107</v>
      </c>
      <c r="I45" t="s">
        <v>1108</v>
      </c>
      <c r="J45" t="s">
        <v>532</v>
      </c>
      <c r="K45" s="39">
        <v>239520</v>
      </c>
      <c r="L45" s="39"/>
      <c r="M45" s="39"/>
      <c r="N45" s="39">
        <v>-5946</v>
      </c>
      <c r="O45" s="340">
        <v>233574</v>
      </c>
      <c r="P45" s="37"/>
      <c r="Q45" s="343">
        <v>143775.47</v>
      </c>
      <c r="R45" s="40"/>
      <c r="S45" s="40"/>
      <c r="T45" s="40"/>
      <c r="U45" s="340">
        <f t="shared" si="3"/>
        <v>143775.47</v>
      </c>
      <c r="V45" s="37"/>
      <c r="W45" s="343">
        <v>132429.67000000001</v>
      </c>
      <c r="X45" s="40"/>
      <c r="Y45" s="40"/>
      <c r="Z45" s="40"/>
      <c r="AA45" s="340">
        <f t="shared" si="4"/>
        <v>132429.67000000001</v>
      </c>
      <c r="AB45" s="37"/>
      <c r="AC45" s="40">
        <f t="shared" si="6"/>
        <v>515725.14</v>
      </c>
      <c r="AD45" s="40">
        <f t="shared" si="6"/>
        <v>0</v>
      </c>
      <c r="AE45" s="40">
        <f t="shared" si="6"/>
        <v>0</v>
      </c>
      <c r="AF45" s="36">
        <f t="shared" si="6"/>
        <v>-5946</v>
      </c>
      <c r="AG45" s="345">
        <f t="shared" si="6"/>
        <v>509779.14</v>
      </c>
      <c r="AH45" s="44"/>
      <c r="AI45" s="343">
        <v>86989.65</v>
      </c>
      <c r="AJ45" s="343">
        <v>143775.47</v>
      </c>
      <c r="AK45" s="343">
        <v>132429.67000000001</v>
      </c>
      <c r="AL45" s="343">
        <v>126008.68000000001</v>
      </c>
      <c r="AM45" s="343">
        <v>149314.32999999999</v>
      </c>
      <c r="AN45" s="51">
        <v>113970.22</v>
      </c>
      <c r="AO45" s="343">
        <f t="shared" si="2"/>
        <v>752488.02</v>
      </c>
    </row>
    <row r="46" spans="2:41" ht="12.75" customHeight="1">
      <c r="B46" t="s">
        <v>1624</v>
      </c>
      <c r="C46" t="s">
        <v>1403</v>
      </c>
      <c r="D46" t="s">
        <v>1606</v>
      </c>
      <c r="E46" t="s">
        <v>1579</v>
      </c>
      <c r="F46" t="s">
        <v>1327</v>
      </c>
      <c r="G46" t="s">
        <v>1625</v>
      </c>
      <c r="H46" t="s">
        <v>581</v>
      </c>
      <c r="I46" t="s">
        <v>641</v>
      </c>
      <c r="J46" t="s">
        <v>532</v>
      </c>
      <c r="K46" s="39">
        <v>209592.86999999991</v>
      </c>
      <c r="L46" s="39"/>
      <c r="M46" s="39"/>
      <c r="N46" s="39">
        <v>-5202.8699999999099</v>
      </c>
      <c r="O46" s="340">
        <v>204390</v>
      </c>
      <c r="P46" s="37"/>
      <c r="Q46" s="343">
        <v>50206.3</v>
      </c>
      <c r="R46" s="40"/>
      <c r="S46" s="40"/>
      <c r="T46" s="40"/>
      <c r="U46" s="340">
        <f t="shared" si="3"/>
        <v>50206.3</v>
      </c>
      <c r="V46" s="37"/>
      <c r="W46" s="343">
        <v>38872.78</v>
      </c>
      <c r="X46" s="40"/>
      <c r="Y46" s="40"/>
      <c r="Z46" s="40"/>
      <c r="AA46" s="340">
        <f t="shared" si="4"/>
        <v>38872.78</v>
      </c>
      <c r="AB46" s="37"/>
      <c r="AC46" s="40">
        <f t="shared" si="6"/>
        <v>298671.94999999995</v>
      </c>
      <c r="AD46" s="40">
        <f t="shared" si="6"/>
        <v>0</v>
      </c>
      <c r="AE46" s="40">
        <f t="shared" si="6"/>
        <v>0</v>
      </c>
      <c r="AF46" s="36">
        <f t="shared" si="6"/>
        <v>-5202.8699999999099</v>
      </c>
      <c r="AG46" s="345">
        <f t="shared" si="6"/>
        <v>293469.07999999996</v>
      </c>
      <c r="AH46" s="44"/>
      <c r="AI46" s="343">
        <v>69919.17</v>
      </c>
      <c r="AJ46" s="343">
        <v>50206.3</v>
      </c>
      <c r="AK46" s="343">
        <v>38872.78</v>
      </c>
      <c r="AL46" s="343">
        <v>37455.42</v>
      </c>
      <c r="AM46" s="343">
        <v>48843.58</v>
      </c>
      <c r="AN46" s="51">
        <v>38383.42</v>
      </c>
      <c r="AO46" s="343">
        <f t="shared" si="2"/>
        <v>283680.67</v>
      </c>
    </row>
    <row r="47" spans="2:41" ht="12.75" customHeight="1">
      <c r="B47" t="s">
        <v>1626</v>
      </c>
      <c r="C47" t="s">
        <v>1403</v>
      </c>
      <c r="D47" t="s">
        <v>1606</v>
      </c>
      <c r="E47" t="s">
        <v>1627</v>
      </c>
      <c r="F47" t="s">
        <v>1316</v>
      </c>
      <c r="G47" t="s">
        <v>1620</v>
      </c>
      <c r="H47" t="s">
        <v>571</v>
      </c>
      <c r="I47" t="s">
        <v>691</v>
      </c>
      <c r="J47" t="s">
        <v>532</v>
      </c>
      <c r="K47" s="39">
        <v>182542</v>
      </c>
      <c r="L47" s="39"/>
      <c r="M47" s="39"/>
      <c r="N47" s="39">
        <v>-4531</v>
      </c>
      <c r="O47" s="340">
        <v>178011</v>
      </c>
      <c r="P47" s="37"/>
      <c r="Q47" s="343">
        <v>61965.03</v>
      </c>
      <c r="R47" s="40"/>
      <c r="S47" s="40"/>
      <c r="T47" s="40"/>
      <c r="U47" s="340">
        <f t="shared" si="3"/>
        <v>61965.03</v>
      </c>
      <c r="V47" s="37"/>
      <c r="W47" s="343">
        <v>34219.17</v>
      </c>
      <c r="X47" s="40"/>
      <c r="Y47" s="40"/>
      <c r="Z47" s="40"/>
      <c r="AA47" s="340">
        <f t="shared" si="4"/>
        <v>34219.17</v>
      </c>
      <c r="AB47" s="37"/>
      <c r="AC47" s="40">
        <f t="shared" si="6"/>
        <v>278726.2</v>
      </c>
      <c r="AD47" s="40">
        <f t="shared" si="6"/>
        <v>0</v>
      </c>
      <c r="AE47" s="40">
        <f t="shared" si="6"/>
        <v>0</v>
      </c>
      <c r="AF47" s="36">
        <f t="shared" si="6"/>
        <v>-4531</v>
      </c>
      <c r="AG47" s="345">
        <f t="shared" si="6"/>
        <v>274195.20000000001</v>
      </c>
      <c r="AH47" s="44"/>
      <c r="AI47" s="343">
        <v>66609.840000000011</v>
      </c>
      <c r="AJ47" s="343">
        <v>61965.03</v>
      </c>
      <c r="AK47" s="343">
        <v>34219.17</v>
      </c>
      <c r="AL47" s="343">
        <v>34774.28</v>
      </c>
      <c r="AM47" s="343">
        <v>44228.39</v>
      </c>
      <c r="AN47" s="51">
        <v>34774.28</v>
      </c>
      <c r="AO47" s="343">
        <f t="shared" si="2"/>
        <v>276570.99</v>
      </c>
    </row>
    <row r="48" spans="2:41" ht="12.75" customHeight="1">
      <c r="B48" t="s">
        <v>1630</v>
      </c>
      <c r="C48" t="s">
        <v>1339</v>
      </c>
      <c r="D48" t="s">
        <v>1631</v>
      </c>
      <c r="E48" t="s">
        <v>1550</v>
      </c>
      <c r="F48" t="s">
        <v>1312</v>
      </c>
      <c r="G48" t="s">
        <v>1632</v>
      </c>
      <c r="H48" t="s">
        <v>560</v>
      </c>
      <c r="I48" t="s">
        <v>795</v>
      </c>
      <c r="J48" t="s">
        <v>532</v>
      </c>
      <c r="K48" s="39">
        <v>91296.37</v>
      </c>
      <c r="L48" s="39"/>
      <c r="M48" s="39"/>
      <c r="N48" s="39">
        <v>-2266.37</v>
      </c>
      <c r="O48" s="340">
        <v>89030</v>
      </c>
      <c r="P48" s="37"/>
      <c r="Q48" s="343">
        <v>73035.09</v>
      </c>
      <c r="R48" s="40"/>
      <c r="S48" s="40"/>
      <c r="T48" s="40"/>
      <c r="U48" s="340">
        <f t="shared" si="3"/>
        <v>73035.09</v>
      </c>
      <c r="V48" s="37"/>
      <c r="W48" s="343">
        <v>73088.239999999991</v>
      </c>
      <c r="X48" s="40"/>
      <c r="Y48" s="40"/>
      <c r="Z48" s="40"/>
      <c r="AA48" s="340">
        <f t="shared" si="4"/>
        <v>73088.239999999991</v>
      </c>
      <c r="AB48" s="37"/>
      <c r="AC48" s="40">
        <f t="shared" si="6"/>
        <v>237419.69999999998</v>
      </c>
      <c r="AD48" s="40">
        <f t="shared" si="6"/>
        <v>0</v>
      </c>
      <c r="AE48" s="40">
        <f t="shared" si="6"/>
        <v>0</v>
      </c>
      <c r="AF48" s="36">
        <f t="shared" si="6"/>
        <v>-2266.37</v>
      </c>
      <c r="AG48" s="345">
        <f t="shared" si="6"/>
        <v>235153.33</v>
      </c>
      <c r="AH48" s="44"/>
      <c r="AI48" s="343">
        <v>62698.26</v>
      </c>
      <c r="AJ48" s="343">
        <v>73035.09</v>
      </c>
      <c r="AK48" s="343">
        <v>73088.239999999991</v>
      </c>
      <c r="AL48" s="343">
        <v>74013.659999999989</v>
      </c>
      <c r="AM48" s="343">
        <v>78395.38</v>
      </c>
      <c r="AN48" s="51">
        <v>73867.199999999997</v>
      </c>
      <c r="AO48" s="343">
        <f t="shared" si="2"/>
        <v>435097.83</v>
      </c>
    </row>
    <row r="49" spans="2:41" ht="12.75" customHeight="1">
      <c r="B49" t="s">
        <v>1642</v>
      </c>
      <c r="C49" t="s">
        <v>1337</v>
      </c>
      <c r="D49" t="s">
        <v>1643</v>
      </c>
      <c r="E49" t="s">
        <v>1644</v>
      </c>
      <c r="F49" t="s">
        <v>1311</v>
      </c>
      <c r="G49" t="s">
        <v>1645</v>
      </c>
      <c r="H49" t="s">
        <v>772</v>
      </c>
      <c r="I49" t="s">
        <v>773</v>
      </c>
      <c r="J49" t="s">
        <v>532</v>
      </c>
      <c r="K49" s="39">
        <v>87466.72</v>
      </c>
      <c r="L49" s="39"/>
      <c r="M49" s="39"/>
      <c r="N49" s="39">
        <v>-2170.7199999999998</v>
      </c>
      <c r="O49" s="340">
        <v>85296</v>
      </c>
      <c r="P49" s="37"/>
      <c r="Q49" s="343">
        <v>55564.009999999995</v>
      </c>
      <c r="R49" s="40"/>
      <c r="S49" s="40"/>
      <c r="T49" s="40"/>
      <c r="U49" s="340">
        <f t="shared" si="3"/>
        <v>55564.009999999995</v>
      </c>
      <c r="V49" s="37"/>
      <c r="W49" s="343">
        <v>62856.639999999999</v>
      </c>
      <c r="X49" s="40"/>
      <c r="Y49" s="40"/>
      <c r="Z49" s="40"/>
      <c r="AA49" s="340">
        <f t="shared" si="4"/>
        <v>62856.639999999999</v>
      </c>
      <c r="AB49" s="37"/>
      <c r="AC49" s="40">
        <f t="shared" si="6"/>
        <v>205887.37</v>
      </c>
      <c r="AD49" s="40">
        <f t="shared" si="6"/>
        <v>0</v>
      </c>
      <c r="AE49" s="40">
        <f t="shared" si="6"/>
        <v>0</v>
      </c>
      <c r="AF49" s="36">
        <f t="shared" si="6"/>
        <v>-2170.7199999999998</v>
      </c>
      <c r="AG49" s="345">
        <f t="shared" si="6"/>
        <v>203716.65000000002</v>
      </c>
      <c r="AH49" s="44"/>
      <c r="AI49" s="343">
        <v>62610.42</v>
      </c>
      <c r="AJ49" s="343">
        <v>55564.009999999995</v>
      </c>
      <c r="AK49" s="343">
        <v>62856.639999999999</v>
      </c>
      <c r="AL49" s="343">
        <v>52949.68</v>
      </c>
      <c r="AM49" s="343">
        <v>64069.310000000005</v>
      </c>
      <c r="AN49" s="51">
        <v>54028.149999999994</v>
      </c>
      <c r="AO49" s="343">
        <f t="shared" si="2"/>
        <v>352078.20999999996</v>
      </c>
    </row>
    <row r="50" spans="2:41" ht="12.75" customHeight="1">
      <c r="B50" t="s">
        <v>1640</v>
      </c>
      <c r="C50" t="s">
        <v>1403</v>
      </c>
      <c r="D50" t="s">
        <v>1606</v>
      </c>
      <c r="E50" t="s">
        <v>1641</v>
      </c>
      <c r="F50" t="s">
        <v>1316</v>
      </c>
      <c r="G50" t="s">
        <v>1620</v>
      </c>
      <c r="H50" t="s">
        <v>1097</v>
      </c>
      <c r="I50" t="s">
        <v>1098</v>
      </c>
      <c r="J50" t="s">
        <v>532</v>
      </c>
      <c r="K50" s="39">
        <v>80460</v>
      </c>
      <c r="L50" s="39"/>
      <c r="M50" s="39"/>
      <c r="N50" s="39">
        <v>-1997</v>
      </c>
      <c r="O50" s="340">
        <v>78463</v>
      </c>
      <c r="P50" s="37"/>
      <c r="Q50" s="343">
        <v>69951.3</v>
      </c>
      <c r="R50" s="40"/>
      <c r="S50" s="40"/>
      <c r="T50" s="40"/>
      <c r="U50" s="340">
        <f t="shared" si="3"/>
        <v>69951.3</v>
      </c>
      <c r="V50" s="37"/>
      <c r="W50" s="343">
        <v>55157.56</v>
      </c>
      <c r="X50" s="40"/>
      <c r="Y50" s="40"/>
      <c r="Z50" s="40"/>
      <c r="AA50" s="340">
        <f t="shared" si="4"/>
        <v>55157.56</v>
      </c>
      <c r="AB50" s="37"/>
      <c r="AC50" s="40">
        <f t="shared" si="6"/>
        <v>205568.86</v>
      </c>
      <c r="AD50" s="40">
        <f t="shared" si="6"/>
        <v>0</v>
      </c>
      <c r="AE50" s="40">
        <f t="shared" si="6"/>
        <v>0</v>
      </c>
      <c r="AF50" s="36">
        <f t="shared" si="6"/>
        <v>-1997</v>
      </c>
      <c r="AG50" s="345">
        <f t="shared" si="6"/>
        <v>203571.86</v>
      </c>
      <c r="AH50" s="44"/>
      <c r="AI50" s="343">
        <v>62456.489999999991</v>
      </c>
      <c r="AJ50" s="343">
        <v>69951.3</v>
      </c>
      <c r="AK50" s="343">
        <v>55157.56</v>
      </c>
      <c r="AL50" s="343">
        <v>59092.07</v>
      </c>
      <c r="AM50" s="343">
        <v>65733.239999999991</v>
      </c>
      <c r="AN50" s="51">
        <v>51503.56</v>
      </c>
      <c r="AO50" s="343">
        <f t="shared" si="2"/>
        <v>363894.22</v>
      </c>
    </row>
    <row r="51" spans="2:41" ht="12.75" customHeight="1">
      <c r="B51" t="s">
        <v>1647</v>
      </c>
      <c r="C51" t="s">
        <v>1338</v>
      </c>
      <c r="D51" t="s">
        <v>1634</v>
      </c>
      <c r="E51" t="s">
        <v>1562</v>
      </c>
      <c r="F51" t="s">
        <v>1317</v>
      </c>
      <c r="G51" t="s">
        <v>1648</v>
      </c>
      <c r="H51" t="s">
        <v>566</v>
      </c>
      <c r="I51" t="s">
        <v>771</v>
      </c>
      <c r="J51" t="s">
        <v>532</v>
      </c>
      <c r="K51" s="39">
        <v>78547.050000000017</v>
      </c>
      <c r="L51" s="39"/>
      <c r="M51" s="39"/>
      <c r="N51" s="39">
        <v>-1950.05000000002</v>
      </c>
      <c r="O51" s="340">
        <v>76597</v>
      </c>
      <c r="P51" s="37"/>
      <c r="Q51" s="343">
        <v>77504.37</v>
      </c>
      <c r="R51" s="40"/>
      <c r="S51" s="40"/>
      <c r="T51" s="40"/>
      <c r="U51" s="340">
        <f t="shared" si="3"/>
        <v>77504.37</v>
      </c>
      <c r="V51" s="37"/>
      <c r="W51" s="343">
        <v>68004.760000000009</v>
      </c>
      <c r="X51" s="40"/>
      <c r="Y51" s="40"/>
      <c r="Z51" s="40"/>
      <c r="AA51" s="340">
        <f t="shared" si="4"/>
        <v>68004.760000000009</v>
      </c>
      <c r="AB51" s="37"/>
      <c r="AC51" s="40">
        <f t="shared" si="6"/>
        <v>224056.18000000002</v>
      </c>
      <c r="AD51" s="40">
        <f t="shared" si="6"/>
        <v>0</v>
      </c>
      <c r="AE51" s="40">
        <f t="shared" si="6"/>
        <v>0</v>
      </c>
      <c r="AF51" s="36">
        <f t="shared" si="6"/>
        <v>-1950.05000000002</v>
      </c>
      <c r="AG51" s="345">
        <f t="shared" si="6"/>
        <v>222106.13</v>
      </c>
      <c r="AH51" s="44"/>
      <c r="AI51" s="343">
        <v>49469.020000000004</v>
      </c>
      <c r="AJ51" s="343">
        <v>77504.37</v>
      </c>
      <c r="AK51" s="343">
        <v>68004.760000000009</v>
      </c>
      <c r="AL51" s="343">
        <v>64995.3</v>
      </c>
      <c r="AM51" s="343">
        <v>67977.909999999989</v>
      </c>
      <c r="AN51" s="51">
        <v>73172.880000000019</v>
      </c>
      <c r="AO51" s="343">
        <f t="shared" si="2"/>
        <v>401124.24</v>
      </c>
    </row>
    <row r="52" spans="2:41" ht="12.75" customHeight="1">
      <c r="B52" t="s">
        <v>1683</v>
      </c>
      <c r="C52" t="s">
        <v>1339</v>
      </c>
      <c r="D52" t="s">
        <v>1631</v>
      </c>
      <c r="E52" t="s">
        <v>1684</v>
      </c>
      <c r="F52" t="s">
        <v>1314</v>
      </c>
      <c r="G52" t="s">
        <v>1639</v>
      </c>
      <c r="H52" t="s">
        <v>786</v>
      </c>
      <c r="I52" t="s">
        <v>787</v>
      </c>
      <c r="J52" t="s">
        <v>532</v>
      </c>
      <c r="K52" s="39">
        <v>75898.399999999994</v>
      </c>
      <c r="L52" s="39"/>
      <c r="M52" s="39"/>
      <c r="N52" s="39">
        <v>-34684</v>
      </c>
      <c r="O52" s="340">
        <v>41214.399999999994</v>
      </c>
      <c r="P52" s="37"/>
      <c r="Q52" s="343">
        <v>52155.65</v>
      </c>
      <c r="R52" s="40"/>
      <c r="S52" s="40"/>
      <c r="T52" s="40"/>
      <c r="U52" s="340">
        <f t="shared" si="3"/>
        <v>52155.65</v>
      </c>
      <c r="V52" s="37"/>
      <c r="W52" s="343">
        <v>41947.320000000007</v>
      </c>
      <c r="X52" s="40"/>
      <c r="Y52" s="40"/>
      <c r="Z52" s="40"/>
      <c r="AA52" s="340">
        <f t="shared" si="4"/>
        <v>41947.320000000007</v>
      </c>
      <c r="AB52" s="37"/>
      <c r="AC52" s="40">
        <f t="shared" si="6"/>
        <v>170001.37</v>
      </c>
      <c r="AD52" s="40">
        <f t="shared" si="6"/>
        <v>0</v>
      </c>
      <c r="AE52" s="40">
        <f t="shared" si="6"/>
        <v>0</v>
      </c>
      <c r="AF52" s="36">
        <f t="shared" si="6"/>
        <v>-34684</v>
      </c>
      <c r="AG52" s="345">
        <f t="shared" si="6"/>
        <v>135317.37</v>
      </c>
      <c r="AH52" s="44"/>
      <c r="AI52" s="343">
        <v>39431.549999999996</v>
      </c>
      <c r="AJ52" s="343">
        <v>52155.65</v>
      </c>
      <c r="AK52" s="343">
        <v>41947.320000000007</v>
      </c>
      <c r="AL52" s="343">
        <v>41378.880000000005</v>
      </c>
      <c r="AM52" s="343">
        <v>51301.48</v>
      </c>
      <c r="AN52" s="51">
        <v>40754.230000000003</v>
      </c>
      <c r="AO52" s="343">
        <f t="shared" si="2"/>
        <v>266969.11000000004</v>
      </c>
    </row>
    <row r="53" spans="2:41" ht="12.75" customHeight="1">
      <c r="B53" t="s">
        <v>1638</v>
      </c>
      <c r="C53" t="s">
        <v>1339</v>
      </c>
      <c r="D53" t="s">
        <v>1631</v>
      </c>
      <c r="E53" t="s">
        <v>1576</v>
      </c>
      <c r="F53" t="s">
        <v>1314</v>
      </c>
      <c r="G53" t="s">
        <v>1639</v>
      </c>
      <c r="H53" t="s">
        <v>682</v>
      </c>
      <c r="I53" t="s">
        <v>683</v>
      </c>
      <c r="J53" t="s">
        <v>532</v>
      </c>
      <c r="K53" s="39">
        <v>68921.159999999989</v>
      </c>
      <c r="L53" s="39"/>
      <c r="M53" s="39"/>
      <c r="N53" s="39">
        <v>-1711.1599999999901</v>
      </c>
      <c r="O53" s="340">
        <v>67210</v>
      </c>
      <c r="P53" s="37"/>
      <c r="Q53" s="343">
        <v>0</v>
      </c>
      <c r="R53" s="40"/>
      <c r="S53" s="40"/>
      <c r="T53" s="40"/>
      <c r="U53" s="340">
        <f t="shared" si="3"/>
        <v>0</v>
      </c>
      <c r="V53" s="37"/>
      <c r="W53" s="343">
        <v>0</v>
      </c>
      <c r="X53" s="40"/>
      <c r="Y53" s="40"/>
      <c r="Z53" s="40"/>
      <c r="AA53" s="340">
        <f t="shared" si="4"/>
        <v>0</v>
      </c>
      <c r="AB53" s="37"/>
      <c r="AC53" s="40">
        <f t="shared" si="6"/>
        <v>68921.159999999989</v>
      </c>
      <c r="AD53" s="40">
        <f t="shared" si="6"/>
        <v>0</v>
      </c>
      <c r="AE53" s="40">
        <f t="shared" si="6"/>
        <v>0</v>
      </c>
      <c r="AF53" s="36">
        <f t="shared" si="6"/>
        <v>-1711.1599999999901</v>
      </c>
      <c r="AG53" s="345">
        <f t="shared" si="6"/>
        <v>67210</v>
      </c>
      <c r="AH53" s="44"/>
      <c r="AI53" s="343">
        <v>37125</v>
      </c>
      <c r="AJ53" s="343">
        <v>0</v>
      </c>
      <c r="AK53" s="343">
        <v>0</v>
      </c>
      <c r="AL53" s="343">
        <v>0</v>
      </c>
      <c r="AM53" s="343">
        <v>23535.38</v>
      </c>
      <c r="AN53" s="51">
        <v>40870.720000000001</v>
      </c>
      <c r="AO53" s="343">
        <f t="shared" si="2"/>
        <v>101531.1</v>
      </c>
    </row>
    <row r="54" spans="2:41" ht="12.75" customHeight="1">
      <c r="B54" t="s">
        <v>1646</v>
      </c>
      <c r="C54" t="s">
        <v>1339</v>
      </c>
      <c r="D54" t="s">
        <v>1631</v>
      </c>
      <c r="E54" t="s">
        <v>1595</v>
      </c>
      <c r="F54" t="s">
        <v>1314</v>
      </c>
      <c r="G54" t="s">
        <v>1639</v>
      </c>
      <c r="H54" t="s">
        <v>734</v>
      </c>
      <c r="I54" t="s">
        <v>735</v>
      </c>
      <c r="J54" t="s">
        <v>532</v>
      </c>
      <c r="K54" s="39">
        <v>58740.37</v>
      </c>
      <c r="L54" s="39"/>
      <c r="M54" s="39"/>
      <c r="N54" s="39">
        <v>-1458.37</v>
      </c>
      <c r="O54" s="340">
        <v>57282</v>
      </c>
      <c r="P54" s="37"/>
      <c r="Q54" s="343">
        <v>45384.800000000003</v>
      </c>
      <c r="R54" s="40"/>
      <c r="S54" s="40"/>
      <c r="T54" s="40"/>
      <c r="U54" s="340">
        <f t="shared" si="3"/>
        <v>45384.800000000003</v>
      </c>
      <c r="V54" s="37"/>
      <c r="W54" s="343">
        <v>8587</v>
      </c>
      <c r="X54" s="40"/>
      <c r="Y54" s="40"/>
      <c r="Z54" s="40"/>
      <c r="AA54" s="340">
        <f t="shared" si="4"/>
        <v>8587</v>
      </c>
      <c r="AB54" s="37"/>
      <c r="AC54" s="40">
        <f t="shared" si="6"/>
        <v>112712.17000000001</v>
      </c>
      <c r="AD54" s="40">
        <f t="shared" si="6"/>
        <v>0</v>
      </c>
      <c r="AE54" s="40">
        <f t="shared" si="6"/>
        <v>0</v>
      </c>
      <c r="AF54" s="36">
        <f t="shared" si="6"/>
        <v>-1458.37</v>
      </c>
      <c r="AG54" s="345">
        <f t="shared" si="6"/>
        <v>111253.8</v>
      </c>
      <c r="AH54" s="44"/>
      <c r="AI54" s="343">
        <v>35912.380000000005</v>
      </c>
      <c r="AJ54" s="343">
        <v>45384.800000000003</v>
      </c>
      <c r="AK54" s="343">
        <v>8587</v>
      </c>
      <c r="AL54" s="343">
        <v>0</v>
      </c>
      <c r="AM54" s="343">
        <v>0</v>
      </c>
      <c r="AN54" s="51">
        <v>0</v>
      </c>
      <c r="AO54" s="343">
        <f t="shared" si="2"/>
        <v>89884.180000000008</v>
      </c>
    </row>
    <row r="55" spans="2:41" ht="12.75" customHeight="1">
      <c r="B55" t="s">
        <v>1657</v>
      </c>
      <c r="C55" t="s">
        <v>1338</v>
      </c>
      <c r="D55" t="s">
        <v>1634</v>
      </c>
      <c r="E55" t="s">
        <v>1658</v>
      </c>
      <c r="F55" t="s">
        <v>1317</v>
      </c>
      <c r="G55" t="s">
        <v>1648</v>
      </c>
      <c r="H55" t="s">
        <v>714</v>
      </c>
      <c r="I55" t="s">
        <v>715</v>
      </c>
      <c r="J55" t="s">
        <v>532</v>
      </c>
      <c r="K55" s="39">
        <v>57524.21</v>
      </c>
      <c r="L55" s="39"/>
      <c r="M55" s="39"/>
      <c r="N55" s="39">
        <v>-1428.21</v>
      </c>
      <c r="O55" s="340">
        <v>56096</v>
      </c>
      <c r="P55" s="37"/>
      <c r="Q55" s="343">
        <v>36645.53</v>
      </c>
      <c r="R55" s="40"/>
      <c r="S55" s="40"/>
      <c r="T55" s="40"/>
      <c r="U55" s="340">
        <f t="shared" si="3"/>
        <v>36645.53</v>
      </c>
      <c r="V55" s="37"/>
      <c r="W55" s="343">
        <v>33169.78</v>
      </c>
      <c r="X55" s="40"/>
      <c r="Y55" s="40"/>
      <c r="Z55" s="40"/>
      <c r="AA55" s="340">
        <f t="shared" si="4"/>
        <v>33169.78</v>
      </c>
      <c r="AB55" s="37"/>
      <c r="AC55" s="40">
        <f t="shared" si="6"/>
        <v>127339.51999999999</v>
      </c>
      <c r="AD55" s="40">
        <f t="shared" si="6"/>
        <v>0</v>
      </c>
      <c r="AE55" s="40">
        <f t="shared" si="6"/>
        <v>0</v>
      </c>
      <c r="AF55" s="36">
        <f t="shared" si="6"/>
        <v>-1428.21</v>
      </c>
      <c r="AG55" s="345">
        <f t="shared" si="6"/>
        <v>125911.31</v>
      </c>
      <c r="AH55" s="44"/>
      <c r="AI55" s="343">
        <v>34364.380000000005</v>
      </c>
      <c r="AJ55" s="343">
        <v>36645.53</v>
      </c>
      <c r="AK55" s="343">
        <v>33169.78</v>
      </c>
      <c r="AL55" s="343">
        <v>35062.560000000005</v>
      </c>
      <c r="AM55" s="343">
        <v>36163.800000000003</v>
      </c>
      <c r="AN55" s="51">
        <v>29418.239999999998</v>
      </c>
      <c r="AO55" s="343">
        <f t="shared" si="2"/>
        <v>204824.28999999998</v>
      </c>
    </row>
    <row r="56" spans="2:41" ht="12.75" customHeight="1">
      <c r="B56" t="s">
        <v>1633</v>
      </c>
      <c r="C56" t="s">
        <v>1338</v>
      </c>
      <c r="D56" t="s">
        <v>1634</v>
      </c>
      <c r="E56" t="s">
        <v>1635</v>
      </c>
      <c r="F56" t="s">
        <v>1318</v>
      </c>
      <c r="G56" t="s">
        <v>1636</v>
      </c>
      <c r="H56" t="s">
        <v>572</v>
      </c>
      <c r="I56" t="s">
        <v>684</v>
      </c>
      <c r="J56" t="s">
        <v>532</v>
      </c>
      <c r="K56" s="39">
        <v>54441.45</v>
      </c>
      <c r="L56" s="39"/>
      <c r="M56" s="39"/>
      <c r="N56" s="39">
        <v>-1351.45</v>
      </c>
      <c r="O56" s="340">
        <v>53090</v>
      </c>
      <c r="P56" s="37"/>
      <c r="Q56" s="343">
        <v>55738.33</v>
      </c>
      <c r="R56" s="40"/>
      <c r="S56" s="40"/>
      <c r="T56" s="40"/>
      <c r="U56" s="340">
        <f t="shared" si="3"/>
        <v>55738.33</v>
      </c>
      <c r="V56" s="37"/>
      <c r="W56" s="343">
        <v>45098.039999999994</v>
      </c>
      <c r="X56" s="40"/>
      <c r="Y56" s="40"/>
      <c r="Z56" s="40"/>
      <c r="AA56" s="340">
        <f t="shared" si="4"/>
        <v>45098.039999999994</v>
      </c>
      <c r="AB56" s="37"/>
      <c r="AC56" s="40">
        <f t="shared" si="6"/>
        <v>155277.82</v>
      </c>
      <c r="AD56" s="40">
        <f t="shared" si="6"/>
        <v>0</v>
      </c>
      <c r="AE56" s="40">
        <f t="shared" si="6"/>
        <v>0</v>
      </c>
      <c r="AF56" s="36">
        <f t="shared" si="6"/>
        <v>-1351.45</v>
      </c>
      <c r="AG56" s="345">
        <f t="shared" si="6"/>
        <v>153926.37</v>
      </c>
      <c r="AH56" s="44"/>
      <c r="AI56" s="343">
        <v>31214.27</v>
      </c>
      <c r="AJ56" s="343">
        <v>55738.33</v>
      </c>
      <c r="AK56" s="343">
        <v>45098.039999999994</v>
      </c>
      <c r="AL56" s="343">
        <v>42994.69</v>
      </c>
      <c r="AM56" s="343">
        <v>55277.729999999996</v>
      </c>
      <c r="AN56" s="51">
        <v>42693.9</v>
      </c>
      <c r="AO56" s="343">
        <f t="shared" si="2"/>
        <v>273016.96000000002</v>
      </c>
    </row>
    <row r="57" spans="2:41" ht="12.75" customHeight="1">
      <c r="B57" t="s">
        <v>1661</v>
      </c>
      <c r="C57" t="s">
        <v>1338</v>
      </c>
      <c r="D57" t="s">
        <v>1634</v>
      </c>
      <c r="E57" t="s">
        <v>1662</v>
      </c>
      <c r="F57" t="s">
        <v>1334</v>
      </c>
      <c r="G57" t="s">
        <v>1663</v>
      </c>
      <c r="H57" t="s">
        <v>550</v>
      </c>
      <c r="I57" t="s">
        <v>855</v>
      </c>
      <c r="J57" t="s">
        <v>532</v>
      </c>
      <c r="K57" s="39">
        <v>49284.58</v>
      </c>
      <c r="L57" s="39"/>
      <c r="M57" s="39"/>
      <c r="N57" s="39">
        <v>-1223.58</v>
      </c>
      <c r="O57" s="340">
        <v>48061</v>
      </c>
      <c r="P57" s="37"/>
      <c r="Q57" s="343">
        <v>36909.839999999997</v>
      </c>
      <c r="R57" s="40"/>
      <c r="S57" s="40"/>
      <c r="T57" s="40"/>
      <c r="U57" s="340">
        <f t="shared" si="3"/>
        <v>36909.839999999997</v>
      </c>
      <c r="V57" s="37"/>
      <c r="W57" s="343">
        <v>30290.199999999997</v>
      </c>
      <c r="X57" s="40"/>
      <c r="Y57" s="40"/>
      <c r="Z57" s="40"/>
      <c r="AA57" s="340">
        <f t="shared" si="4"/>
        <v>30290.199999999997</v>
      </c>
      <c r="AB57" s="37"/>
      <c r="AC57" s="40">
        <f t="shared" si="6"/>
        <v>116484.62</v>
      </c>
      <c r="AD57" s="40">
        <f t="shared" si="6"/>
        <v>0</v>
      </c>
      <c r="AE57" s="40">
        <f t="shared" si="6"/>
        <v>0</v>
      </c>
      <c r="AF57" s="36">
        <f t="shared" si="6"/>
        <v>-1223.58</v>
      </c>
      <c r="AG57" s="345">
        <f t="shared" si="6"/>
        <v>115261.04</v>
      </c>
      <c r="AH57" s="44"/>
      <c r="AI57" s="343">
        <v>22895.57</v>
      </c>
      <c r="AJ57" s="343">
        <v>36909.839999999997</v>
      </c>
      <c r="AK57" s="343">
        <v>30290.199999999997</v>
      </c>
      <c r="AL57" s="343">
        <v>30057.599999999999</v>
      </c>
      <c r="AM57" s="343">
        <v>37558.6</v>
      </c>
      <c r="AN57" s="51">
        <v>30695.64</v>
      </c>
      <c r="AO57" s="343">
        <f t="shared" si="2"/>
        <v>188407.45</v>
      </c>
    </row>
    <row r="58" spans="2:41" ht="12.75" customHeight="1">
      <c r="B58" t="s">
        <v>1651</v>
      </c>
      <c r="C58" t="s">
        <v>616</v>
      </c>
      <c r="D58" t="s">
        <v>1652</v>
      </c>
      <c r="E58" t="s">
        <v>1546</v>
      </c>
      <c r="F58" t="s">
        <v>1310</v>
      </c>
      <c r="G58" t="s">
        <v>1653</v>
      </c>
      <c r="H58" t="s">
        <v>561</v>
      </c>
      <c r="I58" t="s">
        <v>788</v>
      </c>
      <c r="J58" t="s">
        <v>532</v>
      </c>
      <c r="K58" s="39">
        <v>45830.75</v>
      </c>
      <c r="L58" s="39"/>
      <c r="M58" s="39"/>
      <c r="N58" s="39">
        <v>-1137.75</v>
      </c>
      <c r="O58" s="340">
        <v>44693</v>
      </c>
      <c r="P58" s="37"/>
      <c r="Q58" s="343">
        <v>20848.800000000003</v>
      </c>
      <c r="R58" s="40"/>
      <c r="S58" s="40"/>
      <c r="T58" s="40"/>
      <c r="U58" s="340">
        <f t="shared" si="3"/>
        <v>20848.800000000003</v>
      </c>
      <c r="V58" s="37"/>
      <c r="W58" s="343">
        <v>19367.390000000003</v>
      </c>
      <c r="X58" s="40"/>
      <c r="Y58" s="40"/>
      <c r="Z58" s="40"/>
      <c r="AA58" s="340">
        <f t="shared" si="4"/>
        <v>19367.390000000003</v>
      </c>
      <c r="AB58" s="37"/>
      <c r="AC58" s="40">
        <f t="shared" si="6"/>
        <v>86046.94</v>
      </c>
      <c r="AD58" s="40">
        <f t="shared" si="6"/>
        <v>0</v>
      </c>
      <c r="AE58" s="40">
        <f t="shared" si="6"/>
        <v>0</v>
      </c>
      <c r="AF58" s="36">
        <f t="shared" si="6"/>
        <v>-1137.75</v>
      </c>
      <c r="AG58" s="345">
        <f t="shared" si="6"/>
        <v>84909.19</v>
      </c>
      <c r="AH58" s="44"/>
      <c r="AI58" s="343">
        <v>22561.45</v>
      </c>
      <c r="AJ58" s="343">
        <v>20848.800000000003</v>
      </c>
      <c r="AK58" s="343">
        <v>19367.390000000003</v>
      </c>
      <c r="AL58" s="343">
        <v>17828.73</v>
      </c>
      <c r="AM58" s="343">
        <v>21540.05</v>
      </c>
      <c r="AN58" s="51">
        <v>18294.96</v>
      </c>
      <c r="AO58" s="343">
        <f t="shared" si="2"/>
        <v>120441.38</v>
      </c>
    </row>
    <row r="59" spans="2:41" ht="12.75" customHeight="1">
      <c r="B59" t="s">
        <v>1659</v>
      </c>
      <c r="C59" t="s">
        <v>1339</v>
      </c>
      <c r="D59" t="s">
        <v>1631</v>
      </c>
      <c r="E59" t="s">
        <v>1596</v>
      </c>
      <c r="F59" t="s">
        <v>1312</v>
      </c>
      <c r="G59" t="s">
        <v>1632</v>
      </c>
      <c r="H59" t="s">
        <v>1009</v>
      </c>
      <c r="I59" t="s">
        <v>1010</v>
      </c>
      <c r="J59" t="s">
        <v>532</v>
      </c>
      <c r="K59" s="39">
        <v>40523.81</v>
      </c>
      <c r="L59" s="39"/>
      <c r="M59" s="39"/>
      <c r="N59" s="39">
        <v>-1005.81</v>
      </c>
      <c r="O59" s="340">
        <v>39518</v>
      </c>
      <c r="P59" s="37"/>
      <c r="Q59" s="343">
        <v>31616.910000000007</v>
      </c>
      <c r="R59" s="40"/>
      <c r="S59" s="40"/>
      <c r="T59" s="40"/>
      <c r="U59" s="340">
        <f t="shared" si="3"/>
        <v>31616.910000000007</v>
      </c>
      <c r="V59" s="37"/>
      <c r="W59" s="343">
        <v>24331.969999999994</v>
      </c>
      <c r="X59" s="40"/>
      <c r="Y59" s="40"/>
      <c r="Z59" s="40"/>
      <c r="AA59" s="340">
        <f t="shared" si="4"/>
        <v>24331.969999999994</v>
      </c>
      <c r="AB59" s="37"/>
      <c r="AC59" s="40">
        <f t="shared" si="6"/>
        <v>96472.69</v>
      </c>
      <c r="AD59" s="40">
        <f t="shared" si="6"/>
        <v>0</v>
      </c>
      <c r="AE59" s="40">
        <f t="shared" si="6"/>
        <v>0</v>
      </c>
      <c r="AF59" s="36">
        <f t="shared" si="6"/>
        <v>-1005.81</v>
      </c>
      <c r="AG59" s="345">
        <f t="shared" si="6"/>
        <v>95466.880000000005</v>
      </c>
      <c r="AH59" s="44"/>
      <c r="AI59" s="343">
        <v>21561.350000000002</v>
      </c>
      <c r="AJ59" s="343">
        <v>31616.910000000007</v>
      </c>
      <c r="AK59" s="343">
        <v>24331.969999999994</v>
      </c>
      <c r="AL59" s="343">
        <v>23840.169999999995</v>
      </c>
      <c r="AM59" s="343">
        <v>30160.140000000003</v>
      </c>
      <c r="AN59" s="51">
        <v>25662.309999999998</v>
      </c>
      <c r="AO59" s="343">
        <f t="shared" si="2"/>
        <v>157172.85</v>
      </c>
    </row>
    <row r="60" spans="2:41" ht="12.75" customHeight="1">
      <c r="B60" t="s">
        <v>1664</v>
      </c>
      <c r="C60" t="s">
        <v>1339</v>
      </c>
      <c r="D60" t="s">
        <v>1631</v>
      </c>
      <c r="E60" t="s">
        <v>1665</v>
      </c>
      <c r="F60" t="s">
        <v>1314</v>
      </c>
      <c r="G60" t="s">
        <v>1639</v>
      </c>
      <c r="H60" t="s">
        <v>716</v>
      </c>
      <c r="I60" t="s">
        <v>717</v>
      </c>
      <c r="J60" t="s">
        <v>532</v>
      </c>
      <c r="K60" s="39">
        <v>39802.22</v>
      </c>
      <c r="L60" s="39"/>
      <c r="M60" s="39"/>
      <c r="N60" s="39">
        <v>-988.22000000000105</v>
      </c>
      <c r="O60" s="340">
        <v>38814</v>
      </c>
      <c r="P60" s="37"/>
      <c r="Q60" s="343">
        <v>14282.8</v>
      </c>
      <c r="R60" s="40"/>
      <c r="S60" s="40"/>
      <c r="T60" s="40"/>
      <c r="U60" s="340">
        <f t="shared" si="3"/>
        <v>14282.8</v>
      </c>
      <c r="V60" s="37"/>
      <c r="W60" s="343">
        <v>9362.9</v>
      </c>
      <c r="X60" s="40"/>
      <c r="Y60" s="40"/>
      <c r="Z60" s="40"/>
      <c r="AA60" s="340">
        <f t="shared" si="4"/>
        <v>9362.9</v>
      </c>
      <c r="AB60" s="37"/>
      <c r="AC60" s="40">
        <f t="shared" si="6"/>
        <v>63447.920000000006</v>
      </c>
      <c r="AD60" s="40">
        <f t="shared" si="6"/>
        <v>0</v>
      </c>
      <c r="AE60" s="40">
        <f t="shared" si="6"/>
        <v>0</v>
      </c>
      <c r="AF60" s="36">
        <f t="shared" si="6"/>
        <v>-988.22000000000105</v>
      </c>
      <c r="AG60" s="345">
        <f t="shared" si="6"/>
        <v>62459.700000000004</v>
      </c>
      <c r="AH60" s="44"/>
      <c r="AI60" s="343">
        <v>18202.689999999999</v>
      </c>
      <c r="AJ60" s="343">
        <v>14282.8</v>
      </c>
      <c r="AK60" s="343">
        <v>9362.9</v>
      </c>
      <c r="AL60" s="343">
        <v>8780</v>
      </c>
      <c r="AM60" s="343">
        <v>11151.85</v>
      </c>
      <c r="AN60" s="51">
        <v>8780</v>
      </c>
      <c r="AO60" s="343">
        <f t="shared" si="2"/>
        <v>70560.239999999991</v>
      </c>
    </row>
    <row r="61" spans="2:41" ht="12.75" customHeight="1">
      <c r="B61" t="s">
        <v>1666</v>
      </c>
      <c r="C61" t="s">
        <v>1338</v>
      </c>
      <c r="D61" t="s">
        <v>1634</v>
      </c>
      <c r="E61" t="s">
        <v>1667</v>
      </c>
      <c r="F61" t="s">
        <v>1317</v>
      </c>
      <c r="G61" t="s">
        <v>1648</v>
      </c>
      <c r="H61" t="s">
        <v>833</v>
      </c>
      <c r="I61" t="s">
        <v>834</v>
      </c>
      <c r="J61" t="s">
        <v>532</v>
      </c>
      <c r="K61" s="39">
        <v>36820.46</v>
      </c>
      <c r="L61" s="39"/>
      <c r="M61" s="39"/>
      <c r="N61" s="39">
        <v>-914.45999999999901</v>
      </c>
      <c r="O61" s="340">
        <v>35906</v>
      </c>
      <c r="P61" s="37"/>
      <c r="Q61" s="343">
        <v>17631.25</v>
      </c>
      <c r="R61" s="40"/>
      <c r="S61" s="40"/>
      <c r="T61" s="40"/>
      <c r="U61" s="340">
        <f t="shared" si="3"/>
        <v>17631.25</v>
      </c>
      <c r="V61" s="37"/>
      <c r="W61" s="343">
        <v>17461.5</v>
      </c>
      <c r="X61" s="40"/>
      <c r="Y61" s="40"/>
      <c r="Z61" s="40"/>
      <c r="AA61" s="340">
        <f t="shared" si="4"/>
        <v>17461.5</v>
      </c>
      <c r="AB61" s="37"/>
      <c r="AC61" s="40">
        <f t="shared" si="6"/>
        <v>71913.209999999992</v>
      </c>
      <c r="AD61" s="40">
        <f t="shared" si="6"/>
        <v>0</v>
      </c>
      <c r="AE61" s="40">
        <f t="shared" si="6"/>
        <v>0</v>
      </c>
      <c r="AF61" s="36">
        <f t="shared" si="6"/>
        <v>-914.45999999999901</v>
      </c>
      <c r="AG61" s="345">
        <f t="shared" si="6"/>
        <v>70998.75</v>
      </c>
      <c r="AH61" s="44"/>
      <c r="AI61" s="343">
        <v>17461.5</v>
      </c>
      <c r="AJ61" s="343">
        <v>17631.25</v>
      </c>
      <c r="AK61" s="343">
        <v>17461.5</v>
      </c>
      <c r="AL61" s="343">
        <v>16646.349999999999</v>
      </c>
      <c r="AM61" s="343">
        <v>16384.55</v>
      </c>
      <c r="AN61" s="51">
        <v>16790.2</v>
      </c>
      <c r="AO61" s="343">
        <f t="shared" si="2"/>
        <v>102375.35</v>
      </c>
    </row>
    <row r="62" spans="2:41" ht="12.75" customHeight="1">
      <c r="B62" t="s">
        <v>2463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s">
        <v>1309</v>
      </c>
      <c r="I62" t="s">
        <v>978</v>
      </c>
      <c r="J62" t="s">
        <v>532</v>
      </c>
      <c r="K62" s="39">
        <v>29330.19</v>
      </c>
      <c r="L62" s="39"/>
      <c r="M62" s="39"/>
      <c r="N62" s="39">
        <v>-29330</v>
      </c>
      <c r="O62" s="340">
        <v>0.18999999999869033</v>
      </c>
      <c r="P62" s="37"/>
      <c r="Q62" s="343">
        <v>29887.26</v>
      </c>
      <c r="R62" s="40"/>
      <c r="S62" s="40"/>
      <c r="T62" s="40"/>
      <c r="U62" s="340">
        <f t="shared" si="3"/>
        <v>29887.26</v>
      </c>
      <c r="V62" s="37"/>
      <c r="W62" s="343">
        <v>16059.66</v>
      </c>
      <c r="X62" s="40"/>
      <c r="Y62" s="40"/>
      <c r="Z62" s="40"/>
      <c r="AA62" s="340">
        <f t="shared" si="4"/>
        <v>16059.66</v>
      </c>
      <c r="AB62" s="37"/>
      <c r="AC62" s="40">
        <f t="shared" si="6"/>
        <v>75277.11</v>
      </c>
      <c r="AD62" s="40">
        <f t="shared" si="6"/>
        <v>0</v>
      </c>
      <c r="AE62" s="40">
        <f t="shared" si="6"/>
        <v>0</v>
      </c>
      <c r="AF62" s="36">
        <f t="shared" si="6"/>
        <v>-29330</v>
      </c>
      <c r="AG62" s="345">
        <f t="shared" si="6"/>
        <v>45947.11</v>
      </c>
      <c r="AH62" s="44"/>
      <c r="AI62" s="343">
        <v>15035.189999999999</v>
      </c>
      <c r="AJ62" s="343">
        <v>29887.26</v>
      </c>
      <c r="AK62" s="343">
        <v>16059.66</v>
      </c>
      <c r="AL62" s="343">
        <v>16059.66</v>
      </c>
      <c r="AM62" s="343">
        <v>19146.66</v>
      </c>
      <c r="AN62" s="51">
        <v>18999.66</v>
      </c>
      <c r="AO62" s="343">
        <f t="shared" si="2"/>
        <v>115188.09000000001</v>
      </c>
    </row>
    <row r="63" spans="2:41" ht="12.75" customHeight="1">
      <c r="B63" t="s">
        <v>1669</v>
      </c>
      <c r="C63" t="s">
        <v>1338</v>
      </c>
      <c r="D63" t="s">
        <v>1634</v>
      </c>
      <c r="E63" t="s">
        <v>1670</v>
      </c>
      <c r="F63" t="s">
        <v>1317</v>
      </c>
      <c r="G63" t="s">
        <v>1648</v>
      </c>
      <c r="H63" t="s">
        <v>860</v>
      </c>
      <c r="I63" t="s">
        <v>861</v>
      </c>
      <c r="J63" t="s">
        <v>532</v>
      </c>
      <c r="K63" s="39">
        <v>24018.859999999997</v>
      </c>
      <c r="L63" s="39"/>
      <c r="M63" s="39"/>
      <c r="N63" s="39">
        <v>-595.85999999999694</v>
      </c>
      <c r="O63" s="340">
        <v>23423</v>
      </c>
      <c r="P63" s="37"/>
      <c r="Q63" s="343">
        <v>10410.4</v>
      </c>
      <c r="R63" s="40"/>
      <c r="S63" s="40"/>
      <c r="T63" s="40"/>
      <c r="U63" s="340">
        <f t="shared" si="3"/>
        <v>10410.4</v>
      </c>
      <c r="V63" s="37"/>
      <c r="W63" s="343">
        <v>11694</v>
      </c>
      <c r="X63" s="40"/>
      <c r="Y63" s="40"/>
      <c r="Z63" s="40"/>
      <c r="AA63" s="340">
        <f t="shared" si="4"/>
        <v>11694</v>
      </c>
      <c r="AB63" s="37"/>
      <c r="AC63" s="40">
        <f t="shared" si="6"/>
        <v>46123.259999999995</v>
      </c>
      <c r="AD63" s="40">
        <f t="shared" si="6"/>
        <v>0</v>
      </c>
      <c r="AE63" s="40">
        <f t="shared" si="6"/>
        <v>0</v>
      </c>
      <c r="AF63" s="36">
        <f t="shared" si="6"/>
        <v>-595.85999999999694</v>
      </c>
      <c r="AG63" s="345">
        <f t="shared" si="6"/>
        <v>45527.4</v>
      </c>
      <c r="AH63" s="44"/>
      <c r="AI63" s="343">
        <v>14122.65</v>
      </c>
      <c r="AJ63" s="343">
        <v>10410.4</v>
      </c>
      <c r="AK63" s="343">
        <v>11694</v>
      </c>
      <c r="AL63" s="343">
        <v>11695.5</v>
      </c>
      <c r="AM63" s="343">
        <v>13069.5</v>
      </c>
      <c r="AN63" s="51">
        <v>11694</v>
      </c>
      <c r="AO63" s="343">
        <f t="shared" si="2"/>
        <v>72686.05</v>
      </c>
    </row>
    <row r="64" spans="2:41" ht="12.75" customHeight="1">
      <c r="B64" t="s">
        <v>2464</v>
      </c>
      <c r="C64" t="s">
        <v>1339</v>
      </c>
      <c r="D64" t="s">
        <v>1631</v>
      </c>
      <c r="E64" t="s">
        <v>2465</v>
      </c>
      <c r="F64" t="s">
        <v>1312</v>
      </c>
      <c r="G64" t="s">
        <v>1632</v>
      </c>
      <c r="H64" t="s">
        <v>2305</v>
      </c>
      <c r="I64" t="s">
        <v>2450</v>
      </c>
      <c r="J64" t="s">
        <v>532</v>
      </c>
      <c r="K64" s="39">
        <v>22862.02</v>
      </c>
      <c r="L64" s="39"/>
      <c r="M64" s="39"/>
      <c r="N64" s="39">
        <v>-567.02</v>
      </c>
      <c r="O64" s="340">
        <v>22295</v>
      </c>
      <c r="P64" s="37"/>
      <c r="Q64" s="343">
        <v>22395.84</v>
      </c>
      <c r="R64" s="40"/>
      <c r="S64" s="40"/>
      <c r="T64" s="40"/>
      <c r="U64" s="340">
        <f t="shared" si="3"/>
        <v>22395.84</v>
      </c>
      <c r="V64" s="37"/>
      <c r="W64" s="343">
        <v>23233.32</v>
      </c>
      <c r="X64" s="40"/>
      <c r="Y64" s="40"/>
      <c r="Z64" s="40"/>
      <c r="AA64" s="340">
        <f t="shared" si="4"/>
        <v>23233.32</v>
      </c>
      <c r="AB64" s="37"/>
      <c r="AC64" s="40">
        <f t="shared" si="6"/>
        <v>68491.179999999993</v>
      </c>
      <c r="AD64" s="40">
        <f t="shared" si="6"/>
        <v>0</v>
      </c>
      <c r="AE64" s="40">
        <f t="shared" si="6"/>
        <v>0</v>
      </c>
      <c r="AF64" s="36">
        <f t="shared" si="6"/>
        <v>-567.02</v>
      </c>
      <c r="AG64" s="345">
        <f t="shared" si="6"/>
        <v>67924.160000000003</v>
      </c>
      <c r="AH64" s="44"/>
      <c r="AI64" s="343">
        <v>11981.04</v>
      </c>
      <c r="AJ64" s="343">
        <v>22395.84</v>
      </c>
      <c r="AK64" s="343">
        <v>23233.32</v>
      </c>
      <c r="AL64" s="343">
        <v>23233.32</v>
      </c>
      <c r="AM64" s="343">
        <v>23233.32</v>
      </c>
      <c r="AN64" s="51">
        <v>23233.32</v>
      </c>
      <c r="AO64" s="343">
        <f t="shared" si="2"/>
        <v>127310.16</v>
      </c>
    </row>
    <row r="65" spans="2:41" ht="12.75" customHeight="1">
      <c r="B65" t="s">
        <v>1656</v>
      </c>
      <c r="C65" t="s">
        <v>1338</v>
      </c>
      <c r="D65" t="s">
        <v>1634</v>
      </c>
      <c r="E65" t="s">
        <v>1559</v>
      </c>
      <c r="F65" t="s">
        <v>1318</v>
      </c>
      <c r="G65" t="s">
        <v>1636</v>
      </c>
      <c r="H65" t="s">
        <v>564</v>
      </c>
      <c r="I65" t="s">
        <v>565</v>
      </c>
      <c r="J65" t="s">
        <v>532</v>
      </c>
      <c r="K65" s="39">
        <v>20963.579999999994</v>
      </c>
      <c r="L65" s="39"/>
      <c r="M65" s="39"/>
      <c r="N65" s="39">
        <v>-520.57999999999402</v>
      </c>
      <c r="O65" s="340">
        <v>20443</v>
      </c>
      <c r="P65" s="37"/>
      <c r="Q65" s="343">
        <v>16259.05</v>
      </c>
      <c r="R65" s="40"/>
      <c r="S65" s="40"/>
      <c r="T65" s="40"/>
      <c r="U65" s="340">
        <f t="shared" si="3"/>
        <v>16259.05</v>
      </c>
      <c r="V65" s="37"/>
      <c r="W65" s="343">
        <v>10551.170000000002</v>
      </c>
      <c r="X65" s="40"/>
      <c r="Y65" s="40"/>
      <c r="Z65" s="40"/>
      <c r="AA65" s="340">
        <f t="shared" si="4"/>
        <v>10551.170000000002</v>
      </c>
      <c r="AB65" s="37"/>
      <c r="AC65" s="40">
        <f t="shared" si="6"/>
        <v>47773.799999999988</v>
      </c>
      <c r="AD65" s="40">
        <f t="shared" si="6"/>
        <v>0</v>
      </c>
      <c r="AE65" s="40">
        <f t="shared" si="6"/>
        <v>0</v>
      </c>
      <c r="AF65" s="36">
        <f t="shared" si="6"/>
        <v>-520.57999999999402</v>
      </c>
      <c r="AG65" s="345">
        <f t="shared" si="6"/>
        <v>47253.22</v>
      </c>
      <c r="AH65" s="44"/>
      <c r="AI65" s="343">
        <v>10111.440000000002</v>
      </c>
      <c r="AJ65" s="343">
        <v>16259.05</v>
      </c>
      <c r="AK65" s="343">
        <v>10551.170000000002</v>
      </c>
      <c r="AL65" s="343">
        <v>10925.950000000003</v>
      </c>
      <c r="AM65" s="343">
        <v>12676.74</v>
      </c>
      <c r="AN65" s="51">
        <v>10979.490000000002</v>
      </c>
      <c r="AO65" s="343">
        <f t="shared" si="2"/>
        <v>71503.840000000011</v>
      </c>
    </row>
    <row r="66" spans="2:41" ht="12.75" customHeight="1">
      <c r="B66" t="s">
        <v>1668</v>
      </c>
      <c r="C66" t="s">
        <v>616</v>
      </c>
      <c r="D66" t="s">
        <v>1652</v>
      </c>
      <c r="E66" t="s">
        <v>1584</v>
      </c>
      <c r="F66" t="s">
        <v>1310</v>
      </c>
      <c r="G66" t="s">
        <v>1653</v>
      </c>
      <c r="H66" t="s">
        <v>644</v>
      </c>
      <c r="I66" t="s">
        <v>645</v>
      </c>
      <c r="J66" t="s">
        <v>532</v>
      </c>
      <c r="K66" s="39">
        <v>16782.5</v>
      </c>
      <c r="L66" s="39"/>
      <c r="M66" s="39"/>
      <c r="N66" s="39">
        <v>-416.5</v>
      </c>
      <c r="O66" s="340">
        <v>16366</v>
      </c>
      <c r="P66" s="37"/>
      <c r="Q66" s="343">
        <v>11179.529999999999</v>
      </c>
      <c r="R66" s="40"/>
      <c r="S66" s="40"/>
      <c r="T66" s="40"/>
      <c r="U66" s="340">
        <f t="shared" si="3"/>
        <v>11179.529999999999</v>
      </c>
      <c r="V66" s="37"/>
      <c r="W66" s="343">
        <v>10818.79</v>
      </c>
      <c r="X66" s="40"/>
      <c r="Y66" s="40"/>
      <c r="Z66" s="40"/>
      <c r="AA66" s="340">
        <f t="shared" si="4"/>
        <v>10818.79</v>
      </c>
      <c r="AB66" s="37"/>
      <c r="AC66" s="40">
        <f t="shared" si="6"/>
        <v>38780.82</v>
      </c>
      <c r="AD66" s="40">
        <f t="shared" si="6"/>
        <v>0</v>
      </c>
      <c r="AE66" s="40">
        <f t="shared" si="6"/>
        <v>0</v>
      </c>
      <c r="AF66" s="36">
        <f t="shared" si="6"/>
        <v>-416.5</v>
      </c>
      <c r="AG66" s="345">
        <f t="shared" si="6"/>
        <v>38364.32</v>
      </c>
      <c r="AH66" s="44"/>
      <c r="AI66" s="343">
        <v>9978.7999999999993</v>
      </c>
      <c r="AJ66" s="343">
        <v>11179.529999999999</v>
      </c>
      <c r="AK66" s="343">
        <v>10818.79</v>
      </c>
      <c r="AL66" s="343">
        <v>10411.599999999999</v>
      </c>
      <c r="AM66" s="343">
        <v>11268.55</v>
      </c>
      <c r="AN66" s="51">
        <v>10387.77</v>
      </c>
      <c r="AO66" s="343">
        <f t="shared" si="2"/>
        <v>64045.040000000008</v>
      </c>
    </row>
    <row r="67" spans="2:41" ht="12.75" customHeight="1">
      <c r="B67" t="s">
        <v>1673</v>
      </c>
      <c r="C67" t="s">
        <v>1339</v>
      </c>
      <c r="D67" t="s">
        <v>1631</v>
      </c>
      <c r="E67" t="s">
        <v>1674</v>
      </c>
      <c r="F67" t="s">
        <v>1312</v>
      </c>
      <c r="G67" t="s">
        <v>1632</v>
      </c>
      <c r="H67" t="s">
        <v>618</v>
      </c>
      <c r="I67" t="s">
        <v>619</v>
      </c>
      <c r="J67" t="s">
        <v>532</v>
      </c>
      <c r="K67" s="39">
        <v>14843.93</v>
      </c>
      <c r="L67" s="39"/>
      <c r="M67" s="39"/>
      <c r="N67" s="39">
        <v>-368.93</v>
      </c>
      <c r="O67" s="340">
        <v>14475</v>
      </c>
      <c r="P67" s="37"/>
      <c r="Q67" s="343">
        <v>14614.509999999998</v>
      </c>
      <c r="R67" s="40"/>
      <c r="S67" s="40"/>
      <c r="T67" s="40"/>
      <c r="U67" s="340">
        <f t="shared" si="3"/>
        <v>14614.509999999998</v>
      </c>
      <c r="V67" s="37"/>
      <c r="W67" s="343">
        <v>14985.39</v>
      </c>
      <c r="X67" s="40"/>
      <c r="Y67" s="40"/>
      <c r="Z67" s="40"/>
      <c r="AA67" s="340">
        <f t="shared" si="4"/>
        <v>14985.39</v>
      </c>
      <c r="AB67" s="37"/>
      <c r="AC67" s="40">
        <f t="shared" si="6"/>
        <v>44443.83</v>
      </c>
      <c r="AD67" s="40">
        <f t="shared" si="6"/>
        <v>0</v>
      </c>
      <c r="AE67" s="40">
        <f t="shared" si="6"/>
        <v>0</v>
      </c>
      <c r="AF67" s="36">
        <f t="shared" si="6"/>
        <v>-368.93</v>
      </c>
      <c r="AG67" s="345">
        <f t="shared" si="6"/>
        <v>44074.899999999994</v>
      </c>
      <c r="AH67" s="44"/>
      <c r="AI67" s="343">
        <v>9219.7099999999991</v>
      </c>
      <c r="AJ67" s="343">
        <v>14614.509999999998</v>
      </c>
      <c r="AK67" s="343">
        <v>14985.39</v>
      </c>
      <c r="AL67" s="343">
        <v>16374.79</v>
      </c>
      <c r="AM67" s="343">
        <v>20379.07</v>
      </c>
      <c r="AN67" s="51">
        <v>16017.119999999999</v>
      </c>
      <c r="AO67" s="343">
        <f t="shared" si="2"/>
        <v>91590.59</v>
      </c>
    </row>
    <row r="68" spans="2:41" ht="12.75" customHeight="1">
      <c r="B68" t="s">
        <v>1675</v>
      </c>
      <c r="C68" t="s">
        <v>1338</v>
      </c>
      <c r="D68" t="s">
        <v>1634</v>
      </c>
      <c r="E68" t="s">
        <v>1676</v>
      </c>
      <c r="F68" t="s">
        <v>1318</v>
      </c>
      <c r="G68" t="s">
        <v>1636</v>
      </c>
      <c r="H68" t="s">
        <v>740</v>
      </c>
      <c r="I68" t="s">
        <v>741</v>
      </c>
      <c r="J68" t="s">
        <v>532</v>
      </c>
      <c r="K68" s="39">
        <v>13252.62</v>
      </c>
      <c r="L68" s="39"/>
      <c r="M68" s="39"/>
      <c r="N68" s="39">
        <v>-328.62000000000103</v>
      </c>
      <c r="O68" s="340">
        <v>12924</v>
      </c>
      <c r="P68" s="37"/>
      <c r="Q68" s="343">
        <v>15490.499999999998</v>
      </c>
      <c r="R68" s="40"/>
      <c r="S68" s="40"/>
      <c r="T68" s="40"/>
      <c r="U68" s="340">
        <f t="shared" si="3"/>
        <v>15490.499999999998</v>
      </c>
      <c r="V68" s="37"/>
      <c r="W68" s="343">
        <v>14537.099999999999</v>
      </c>
      <c r="X68" s="40"/>
      <c r="Y68" s="40"/>
      <c r="Z68" s="40"/>
      <c r="AA68" s="340">
        <f t="shared" si="4"/>
        <v>14537.099999999999</v>
      </c>
      <c r="AB68" s="37"/>
      <c r="AC68" s="40">
        <f t="shared" si="6"/>
        <v>43280.22</v>
      </c>
      <c r="AD68" s="40">
        <f t="shared" si="6"/>
        <v>0</v>
      </c>
      <c r="AE68" s="40">
        <f t="shared" si="6"/>
        <v>0</v>
      </c>
      <c r="AF68" s="36">
        <f t="shared" si="6"/>
        <v>-328.62000000000103</v>
      </c>
      <c r="AG68" s="345">
        <f t="shared" si="6"/>
        <v>42951.6</v>
      </c>
      <c r="AH68" s="44"/>
      <c r="AI68" s="343">
        <v>7875.7199999999993</v>
      </c>
      <c r="AJ68" s="343">
        <v>15490.499999999998</v>
      </c>
      <c r="AK68" s="343">
        <v>14537.099999999999</v>
      </c>
      <c r="AL68" s="343">
        <v>14537.099999999999</v>
      </c>
      <c r="AM68" s="343">
        <v>14537.099999999999</v>
      </c>
      <c r="AN68" s="51">
        <v>14537.099999999999</v>
      </c>
      <c r="AO68" s="343">
        <f t="shared" si="2"/>
        <v>81514.62</v>
      </c>
    </row>
    <row r="69" spans="2:41" ht="12.75" customHeight="1">
      <c r="B69" t="s">
        <v>1685</v>
      </c>
      <c r="C69" t="s">
        <v>1339</v>
      </c>
      <c r="D69" t="s">
        <v>1631</v>
      </c>
      <c r="E69" t="s">
        <v>1686</v>
      </c>
      <c r="F69" t="s">
        <v>1312</v>
      </c>
      <c r="G69" t="s">
        <v>1632</v>
      </c>
      <c r="H69" t="s">
        <v>646</v>
      </c>
      <c r="I69" t="s">
        <v>647</v>
      </c>
      <c r="J69" t="s">
        <v>532</v>
      </c>
      <c r="K69" s="39">
        <v>13212.45</v>
      </c>
      <c r="L69" s="39"/>
      <c r="M69" s="39"/>
      <c r="N69" s="39">
        <v>-328.45000000000101</v>
      </c>
      <c r="O69" s="340">
        <v>12884</v>
      </c>
      <c r="P69" s="37"/>
      <c r="Q69" s="343">
        <v>953.52</v>
      </c>
      <c r="R69" s="40"/>
      <c r="S69" s="40"/>
      <c r="T69" s="40"/>
      <c r="U69" s="340">
        <f t="shared" si="3"/>
        <v>953.52</v>
      </c>
      <c r="V69" s="37"/>
      <c r="W69" s="343">
        <v>0</v>
      </c>
      <c r="X69" s="40"/>
      <c r="Y69" s="40"/>
      <c r="Z69" s="40"/>
      <c r="AA69" s="340">
        <f t="shared" si="4"/>
        <v>0</v>
      </c>
      <c r="AB69" s="37"/>
      <c r="AC69" s="40">
        <f t="shared" si="6"/>
        <v>14165.970000000001</v>
      </c>
      <c r="AD69" s="40">
        <f t="shared" si="6"/>
        <v>0</v>
      </c>
      <c r="AE69" s="40">
        <f t="shared" si="6"/>
        <v>0</v>
      </c>
      <c r="AF69" s="36">
        <f t="shared" si="6"/>
        <v>-328.45000000000101</v>
      </c>
      <c r="AG69" s="345">
        <f t="shared" si="6"/>
        <v>13837.52</v>
      </c>
      <c r="AH69" s="44"/>
      <c r="AI69" s="343">
        <v>7417.5600000000013</v>
      </c>
      <c r="AJ69" s="343">
        <v>953.52</v>
      </c>
      <c r="AK69" s="343">
        <v>0</v>
      </c>
      <c r="AL69" s="343">
        <v>0</v>
      </c>
      <c r="AM69" s="343">
        <v>0</v>
      </c>
      <c r="AN69" s="51">
        <v>0</v>
      </c>
      <c r="AO69" s="343">
        <f t="shared" si="2"/>
        <v>8371.0800000000017</v>
      </c>
    </row>
    <row r="70" spans="2:41" ht="12.75" customHeight="1">
      <c r="B70" t="s">
        <v>1660</v>
      </c>
      <c r="C70" t="s">
        <v>1338</v>
      </c>
      <c r="D70" t="s">
        <v>1634</v>
      </c>
      <c r="E70" t="s">
        <v>1599</v>
      </c>
      <c r="F70" t="s">
        <v>1317</v>
      </c>
      <c r="G70" t="s">
        <v>1648</v>
      </c>
      <c r="H70" t="s">
        <v>549</v>
      </c>
      <c r="I70" t="s">
        <v>862</v>
      </c>
      <c r="J70" t="s">
        <v>532</v>
      </c>
      <c r="K70" s="39">
        <v>12908.82</v>
      </c>
      <c r="L70" s="39"/>
      <c r="M70" s="39"/>
      <c r="N70" s="39">
        <v>-320.82</v>
      </c>
      <c r="O70" s="340">
        <v>12588</v>
      </c>
      <c r="P70" s="37"/>
      <c r="Q70" s="343">
        <v>7212.0300000000007</v>
      </c>
      <c r="R70" s="40"/>
      <c r="S70" s="40"/>
      <c r="T70" s="40"/>
      <c r="U70" s="340">
        <f t="shared" si="3"/>
        <v>7212.0300000000007</v>
      </c>
      <c r="V70" s="37"/>
      <c r="W70" s="343">
        <v>8037.5400000000009</v>
      </c>
      <c r="X70" s="40"/>
      <c r="Y70" s="40"/>
      <c r="Z70" s="40"/>
      <c r="AA70" s="340">
        <f t="shared" si="4"/>
        <v>8037.5400000000009</v>
      </c>
      <c r="AB70" s="37"/>
      <c r="AC70" s="40">
        <f t="shared" si="6"/>
        <v>28158.39</v>
      </c>
      <c r="AD70" s="40">
        <f t="shared" si="6"/>
        <v>0</v>
      </c>
      <c r="AE70" s="40">
        <f t="shared" si="6"/>
        <v>0</v>
      </c>
      <c r="AF70" s="36">
        <f t="shared" si="6"/>
        <v>-320.82</v>
      </c>
      <c r="AG70" s="345">
        <f t="shared" si="6"/>
        <v>27837.57</v>
      </c>
      <c r="AH70" s="44"/>
      <c r="AI70" s="343">
        <v>6773.4700000000012</v>
      </c>
      <c r="AJ70" s="343">
        <v>7212.0300000000007</v>
      </c>
      <c r="AK70" s="343">
        <v>8037.5400000000009</v>
      </c>
      <c r="AL70" s="343">
        <v>7720.2000000000007</v>
      </c>
      <c r="AM70" s="343">
        <v>9196.93</v>
      </c>
      <c r="AN70" s="51">
        <v>7720.2000000000007</v>
      </c>
      <c r="AO70" s="343">
        <f t="shared" si="2"/>
        <v>46660.369999999995</v>
      </c>
    </row>
    <row r="71" spans="2:41" ht="12.75" customHeight="1">
      <c r="B71" t="s">
        <v>1688</v>
      </c>
      <c r="C71" t="s">
        <v>1339</v>
      </c>
      <c r="D71" t="s">
        <v>1631</v>
      </c>
      <c r="E71" t="s">
        <v>1601</v>
      </c>
      <c r="F71" t="s">
        <v>1314</v>
      </c>
      <c r="G71" t="s">
        <v>1639</v>
      </c>
      <c r="H71" t="s">
        <v>780</v>
      </c>
      <c r="I71" t="s">
        <v>781</v>
      </c>
      <c r="J71" t="s">
        <v>532</v>
      </c>
      <c r="K71" s="39">
        <v>12511.179999999998</v>
      </c>
      <c r="L71" s="39"/>
      <c r="M71" s="39"/>
      <c r="N71" s="39">
        <v>-310.17999999999802</v>
      </c>
      <c r="O71" s="340">
        <v>12201</v>
      </c>
      <c r="P71" s="37"/>
      <c r="Q71" s="343">
        <v>4951.1000000000004</v>
      </c>
      <c r="R71" s="40"/>
      <c r="S71" s="40"/>
      <c r="T71" s="40"/>
      <c r="U71" s="340">
        <f t="shared" si="3"/>
        <v>4951.1000000000004</v>
      </c>
      <c r="V71" s="37"/>
      <c r="W71" s="343">
        <v>5469.24</v>
      </c>
      <c r="X71" s="40"/>
      <c r="Y71" s="40"/>
      <c r="Z71" s="40"/>
      <c r="AA71" s="340">
        <f t="shared" si="4"/>
        <v>5469.24</v>
      </c>
      <c r="AB71" s="37"/>
      <c r="AC71" s="40">
        <f t="shared" si="6"/>
        <v>22931.519999999997</v>
      </c>
      <c r="AD71" s="40">
        <f t="shared" si="6"/>
        <v>0</v>
      </c>
      <c r="AE71" s="40">
        <f t="shared" si="6"/>
        <v>0</v>
      </c>
      <c r="AF71" s="36">
        <f t="shared" si="6"/>
        <v>-310.17999999999802</v>
      </c>
      <c r="AG71" s="345">
        <f t="shared" si="6"/>
        <v>22621.339999999997</v>
      </c>
      <c r="AH71" s="44"/>
      <c r="AI71" s="343">
        <v>6427.07</v>
      </c>
      <c r="AJ71" s="343">
        <v>4951.1000000000004</v>
      </c>
      <c r="AK71" s="343">
        <v>5469.24</v>
      </c>
      <c r="AL71" s="343">
        <v>5232.54</v>
      </c>
      <c r="AM71" s="343">
        <v>6888.99</v>
      </c>
      <c r="AN71" s="51">
        <v>8465.64</v>
      </c>
      <c r="AO71" s="343">
        <f t="shared" si="2"/>
        <v>37434.58</v>
      </c>
    </row>
    <row r="72" spans="2:41" ht="12.75" customHeight="1">
      <c r="B72" t="s">
        <v>1677</v>
      </c>
      <c r="C72" t="s">
        <v>1339</v>
      </c>
      <c r="D72" t="s">
        <v>1631</v>
      </c>
      <c r="E72" t="s">
        <v>1678</v>
      </c>
      <c r="F72" t="s">
        <v>1312</v>
      </c>
      <c r="G72" t="s">
        <v>1632</v>
      </c>
      <c r="H72" t="s">
        <v>730</v>
      </c>
      <c r="I72" t="s">
        <v>731</v>
      </c>
      <c r="J72" t="s">
        <v>532</v>
      </c>
      <c r="K72" s="39">
        <v>12344.8</v>
      </c>
      <c r="L72" s="39"/>
      <c r="M72" s="39"/>
      <c r="N72" s="39">
        <v>-306.79999999999899</v>
      </c>
      <c r="O72" s="340">
        <v>12038</v>
      </c>
      <c r="P72" s="37"/>
      <c r="Q72" s="343">
        <v>8404.2999999999993</v>
      </c>
      <c r="R72" s="40"/>
      <c r="S72" s="40"/>
      <c r="T72" s="40"/>
      <c r="U72" s="340">
        <f t="shared" si="3"/>
        <v>8404.2999999999993</v>
      </c>
      <c r="V72" s="37"/>
      <c r="W72" s="343">
        <v>6723.44</v>
      </c>
      <c r="X72" s="40"/>
      <c r="Y72" s="40"/>
      <c r="Z72" s="40"/>
      <c r="AA72" s="340">
        <f t="shared" si="4"/>
        <v>6723.44</v>
      </c>
      <c r="AB72" s="37"/>
      <c r="AC72" s="40">
        <f t="shared" si="6"/>
        <v>27472.539999999997</v>
      </c>
      <c r="AD72" s="40">
        <f t="shared" si="6"/>
        <v>0</v>
      </c>
      <c r="AE72" s="40">
        <f t="shared" si="6"/>
        <v>0</v>
      </c>
      <c r="AF72" s="36">
        <f t="shared" si="6"/>
        <v>-306.79999999999899</v>
      </c>
      <c r="AG72" s="345">
        <f t="shared" si="6"/>
        <v>27165.739999999998</v>
      </c>
      <c r="AH72" s="44"/>
      <c r="AI72" s="343">
        <v>5943.4400000000005</v>
      </c>
      <c r="AJ72" s="343">
        <v>8404.2999999999993</v>
      </c>
      <c r="AK72" s="343">
        <v>6723.44</v>
      </c>
      <c r="AL72" s="343">
        <v>6302.54</v>
      </c>
      <c r="AM72" s="343">
        <v>7843.1</v>
      </c>
      <c r="AN72" s="51">
        <v>6162.24</v>
      </c>
      <c r="AO72" s="343">
        <f t="shared" ref="AO72:AO135" si="7">SUM(AI72:AN72)</f>
        <v>41379.06</v>
      </c>
    </row>
    <row r="73" spans="2:41" ht="12.75" customHeight="1">
      <c r="B73" t="s">
        <v>1679</v>
      </c>
      <c r="C73" t="s">
        <v>1403</v>
      </c>
      <c r="D73" t="s">
        <v>1606</v>
      </c>
      <c r="E73" t="s">
        <v>1680</v>
      </c>
      <c r="F73" t="s">
        <v>1333</v>
      </c>
      <c r="G73" t="s">
        <v>1617</v>
      </c>
      <c r="H73" t="s">
        <v>700</v>
      </c>
      <c r="I73" t="s">
        <v>701</v>
      </c>
      <c r="J73" t="s">
        <v>532</v>
      </c>
      <c r="K73" s="39">
        <v>11926.25</v>
      </c>
      <c r="L73" s="39"/>
      <c r="M73" s="39"/>
      <c r="N73" s="39">
        <v>-296.25</v>
      </c>
      <c r="O73" s="340">
        <v>11630</v>
      </c>
      <c r="P73" s="37"/>
      <c r="Q73" s="343">
        <v>7403.7100000000009</v>
      </c>
      <c r="R73" s="40"/>
      <c r="S73" s="40"/>
      <c r="T73" s="40"/>
      <c r="U73" s="340">
        <f t="shared" ref="U73:U136" si="8">Q73+R73+S73+T73</f>
        <v>7403.7100000000009</v>
      </c>
      <c r="V73" s="37"/>
      <c r="W73" s="343">
        <v>6767.9800000000005</v>
      </c>
      <c r="X73" s="40"/>
      <c r="Y73" s="40"/>
      <c r="Z73" s="40"/>
      <c r="AA73" s="340">
        <f t="shared" ref="AA73:AA136" si="9">W73+X73+Y73+Z73</f>
        <v>6767.9800000000005</v>
      </c>
      <c r="AB73" s="37"/>
      <c r="AC73" s="40">
        <f t="shared" si="6"/>
        <v>26097.94</v>
      </c>
      <c r="AD73" s="40">
        <f t="shared" si="6"/>
        <v>0</v>
      </c>
      <c r="AE73" s="40">
        <f t="shared" si="6"/>
        <v>0</v>
      </c>
      <c r="AF73" s="36">
        <f t="shared" si="6"/>
        <v>-296.25</v>
      </c>
      <c r="AG73" s="345">
        <f t="shared" si="6"/>
        <v>25801.69</v>
      </c>
      <c r="AH73" s="44"/>
      <c r="AI73" s="343">
        <v>2639.54</v>
      </c>
      <c r="AJ73" s="343">
        <v>7403.7100000000009</v>
      </c>
      <c r="AK73" s="343">
        <v>6767.9800000000005</v>
      </c>
      <c r="AL73" s="343">
        <v>6298.92</v>
      </c>
      <c r="AM73" s="343">
        <v>7801.3700000000008</v>
      </c>
      <c r="AN73" s="51">
        <v>6146.0800000000008</v>
      </c>
      <c r="AO73" s="343">
        <f t="shared" si="7"/>
        <v>37057.600000000006</v>
      </c>
    </row>
    <row r="74" spans="2:41" ht="12.75" customHeight="1">
      <c r="B74" t="s">
        <v>1671</v>
      </c>
      <c r="C74" t="s">
        <v>1339</v>
      </c>
      <c r="D74" t="s">
        <v>1631</v>
      </c>
      <c r="E74" t="s">
        <v>1672</v>
      </c>
      <c r="F74" t="s">
        <v>1314</v>
      </c>
      <c r="G74" t="s">
        <v>1639</v>
      </c>
      <c r="H74" t="s">
        <v>712</v>
      </c>
      <c r="I74" t="s">
        <v>713</v>
      </c>
      <c r="J74" t="s">
        <v>532</v>
      </c>
      <c r="K74" s="39">
        <v>11713.390000000001</v>
      </c>
      <c r="L74" s="39"/>
      <c r="M74" s="39"/>
      <c r="N74" s="39">
        <v>-290.39000000000101</v>
      </c>
      <c r="O74" s="340">
        <v>11423</v>
      </c>
      <c r="P74" s="37"/>
      <c r="Q74" s="343">
        <v>1608</v>
      </c>
      <c r="R74" s="40"/>
      <c r="S74" s="39">
        <v>65000</v>
      </c>
      <c r="T74" s="40"/>
      <c r="U74" s="340">
        <f t="shared" si="8"/>
        <v>66608</v>
      </c>
      <c r="V74" s="37"/>
      <c r="W74" s="343">
        <v>1500.8</v>
      </c>
      <c r="X74" s="40"/>
      <c r="Y74" s="39">
        <v>65000</v>
      </c>
      <c r="Z74" s="40"/>
      <c r="AA74" s="340">
        <f t="shared" si="9"/>
        <v>66500.800000000003</v>
      </c>
      <c r="AB74" s="37"/>
      <c r="AC74" s="40">
        <f t="shared" si="6"/>
        <v>14822.19</v>
      </c>
      <c r="AD74" s="40">
        <f t="shared" si="6"/>
        <v>0</v>
      </c>
      <c r="AE74" s="40">
        <f t="shared" si="6"/>
        <v>130000</v>
      </c>
      <c r="AF74" s="36">
        <f t="shared" si="6"/>
        <v>-290.39000000000101</v>
      </c>
      <c r="AG74" s="345">
        <f t="shared" si="6"/>
        <v>144531.79999999999</v>
      </c>
      <c r="AH74" s="44"/>
      <c r="AI74" s="343">
        <v>1500.8</v>
      </c>
      <c r="AJ74" s="343">
        <v>1608</v>
      </c>
      <c r="AK74" s="343">
        <v>1500.8</v>
      </c>
      <c r="AL74" s="343">
        <v>1500.8</v>
      </c>
      <c r="AM74" s="343">
        <v>1876</v>
      </c>
      <c r="AN74" s="51">
        <v>1500.8</v>
      </c>
      <c r="AO74" s="343">
        <f t="shared" si="7"/>
        <v>9487.2000000000007</v>
      </c>
    </row>
    <row r="75" spans="2:41" ht="12.75" customHeight="1">
      <c r="B75" t="s">
        <v>1681</v>
      </c>
      <c r="C75" t="s">
        <v>1339</v>
      </c>
      <c r="D75" t="s">
        <v>1631</v>
      </c>
      <c r="E75" t="s">
        <v>1682</v>
      </c>
      <c r="F75" t="s">
        <v>1314</v>
      </c>
      <c r="G75" t="s">
        <v>1639</v>
      </c>
      <c r="H75" t="s">
        <v>820</v>
      </c>
      <c r="I75" t="s">
        <v>821</v>
      </c>
      <c r="J75" t="s">
        <v>532</v>
      </c>
      <c r="K75" s="39">
        <v>9564.5099999999984</v>
      </c>
      <c r="L75" s="39"/>
      <c r="M75" s="39"/>
      <c r="N75" s="39">
        <v>-237.509999999998</v>
      </c>
      <c r="O75" s="340">
        <v>9327</v>
      </c>
      <c r="P75" s="37"/>
      <c r="Q75" s="343">
        <v>1447.5</v>
      </c>
      <c r="R75" s="40"/>
      <c r="S75" s="39">
        <v>85000</v>
      </c>
      <c r="T75" s="40"/>
      <c r="U75" s="340">
        <f t="shared" si="8"/>
        <v>86447.5</v>
      </c>
      <c r="V75" s="37"/>
      <c r="W75" s="343">
        <v>1158</v>
      </c>
      <c r="X75" s="40"/>
      <c r="Y75" s="39">
        <v>85000</v>
      </c>
      <c r="Z75" s="40"/>
      <c r="AA75" s="340">
        <f t="shared" si="9"/>
        <v>86158</v>
      </c>
      <c r="AB75" s="37"/>
      <c r="AC75" s="40">
        <f t="shared" si="6"/>
        <v>12170.009999999998</v>
      </c>
      <c r="AD75" s="40">
        <f t="shared" si="6"/>
        <v>0</v>
      </c>
      <c r="AE75" s="40">
        <f t="shared" si="6"/>
        <v>170000</v>
      </c>
      <c r="AF75" s="36">
        <f t="shared" si="6"/>
        <v>-237.509999999998</v>
      </c>
      <c r="AG75" s="345">
        <f t="shared" si="6"/>
        <v>181932.5</v>
      </c>
      <c r="AH75" s="44"/>
      <c r="AI75" s="343">
        <v>1158</v>
      </c>
      <c r="AJ75" s="343">
        <v>1447.5</v>
      </c>
      <c r="AK75" s="343">
        <v>1158</v>
      </c>
      <c r="AL75" s="343">
        <v>1071.1500000000001</v>
      </c>
      <c r="AM75" s="343">
        <v>1331.7</v>
      </c>
      <c r="AN75" s="51">
        <v>1042.2</v>
      </c>
      <c r="AO75" s="343">
        <f t="shared" si="7"/>
        <v>7208.5499999999993</v>
      </c>
    </row>
    <row r="76" spans="2:41" ht="12.75" customHeight="1">
      <c r="B76" t="s">
        <v>1687</v>
      </c>
      <c r="C76" t="s">
        <v>1339</v>
      </c>
      <c r="D76" t="s">
        <v>1631</v>
      </c>
      <c r="E76" t="s">
        <v>1548</v>
      </c>
      <c r="F76" t="s">
        <v>1314</v>
      </c>
      <c r="G76" t="s">
        <v>1639</v>
      </c>
      <c r="H76" t="s">
        <v>817</v>
      </c>
      <c r="I76" t="s">
        <v>818</v>
      </c>
      <c r="J76" t="s">
        <v>532</v>
      </c>
      <c r="K76" s="39">
        <v>6465.0500000000011</v>
      </c>
      <c r="L76" s="39"/>
      <c r="M76" s="39"/>
      <c r="N76" s="39">
        <v>-160.05000000000101</v>
      </c>
      <c r="O76" s="340">
        <v>6305</v>
      </c>
      <c r="P76" s="37"/>
      <c r="Q76" s="343">
        <v>603786.81000000006</v>
      </c>
      <c r="R76" s="40"/>
      <c r="S76" s="39"/>
      <c r="T76" s="40"/>
      <c r="U76" s="340">
        <f t="shared" si="8"/>
        <v>603786.81000000006</v>
      </c>
      <c r="V76" s="37"/>
      <c r="W76" s="343">
        <v>353675.88</v>
      </c>
      <c r="X76" s="40"/>
      <c r="Y76" s="39"/>
      <c r="Z76" s="40"/>
      <c r="AA76" s="340">
        <f t="shared" si="9"/>
        <v>353675.88</v>
      </c>
      <c r="AB76" s="37"/>
      <c r="AC76" s="40">
        <f t="shared" si="6"/>
        <v>963927.74000000011</v>
      </c>
      <c r="AD76" s="40">
        <f t="shared" si="6"/>
        <v>0</v>
      </c>
      <c r="AE76" s="40">
        <f t="shared" si="6"/>
        <v>0</v>
      </c>
      <c r="AF76" s="36">
        <f t="shared" si="6"/>
        <v>-160.05000000000101</v>
      </c>
      <c r="AG76" s="345">
        <f t="shared" si="6"/>
        <v>963767.69000000006</v>
      </c>
      <c r="AH76" s="44"/>
      <c r="AI76" s="343">
        <v>526233.9</v>
      </c>
      <c r="AJ76" s="343">
        <v>603786.81000000006</v>
      </c>
      <c r="AK76" s="343">
        <v>353675.88</v>
      </c>
      <c r="AL76" s="343">
        <v>256036.78999999998</v>
      </c>
      <c r="AM76" s="343">
        <v>385931.07</v>
      </c>
      <c r="AN76" s="51">
        <v>297612.25</v>
      </c>
      <c r="AO76" s="343">
        <f t="shared" si="7"/>
        <v>2423276.6999999997</v>
      </c>
    </row>
    <row r="77" spans="2:41" ht="12.75" customHeight="1">
      <c r="B77" t="s">
        <v>1654</v>
      </c>
      <c r="C77" t="s">
        <v>1338</v>
      </c>
      <c r="D77" t="s">
        <v>1634</v>
      </c>
      <c r="E77" t="s">
        <v>1592</v>
      </c>
      <c r="F77" t="s">
        <v>1329</v>
      </c>
      <c r="G77" t="s">
        <v>1655</v>
      </c>
      <c r="H77" t="s">
        <v>800</v>
      </c>
      <c r="I77" t="s">
        <v>801</v>
      </c>
      <c r="J77" t="s">
        <v>532</v>
      </c>
      <c r="K77" s="39">
        <v>4998.9500000000007</v>
      </c>
      <c r="L77" s="39"/>
      <c r="M77" s="39"/>
      <c r="N77" s="39">
        <v>-123.950000000001</v>
      </c>
      <c r="O77" s="340">
        <v>4875</v>
      </c>
      <c r="P77" s="37"/>
      <c r="Q77" s="343">
        <v>269588.73000000004</v>
      </c>
      <c r="R77" s="40"/>
      <c r="S77" s="39"/>
      <c r="T77" s="40"/>
      <c r="U77" s="340">
        <f t="shared" si="8"/>
        <v>269588.73000000004</v>
      </c>
      <c r="V77" s="37"/>
      <c r="W77" s="343">
        <v>235420.88999999998</v>
      </c>
      <c r="X77" s="40"/>
      <c r="Y77" s="39"/>
      <c r="Z77" s="40"/>
      <c r="AA77" s="340">
        <f t="shared" si="9"/>
        <v>235420.88999999998</v>
      </c>
      <c r="AB77" s="37"/>
      <c r="AC77" s="40">
        <f t="shared" si="6"/>
        <v>510008.57000000007</v>
      </c>
      <c r="AD77" s="40">
        <f t="shared" si="6"/>
        <v>0</v>
      </c>
      <c r="AE77" s="40">
        <f t="shared" si="6"/>
        <v>0</v>
      </c>
      <c r="AF77" s="36">
        <f t="shared" si="6"/>
        <v>-123.950000000001</v>
      </c>
      <c r="AG77" s="345">
        <f t="shared" si="6"/>
        <v>509884.62</v>
      </c>
      <c r="AH77" s="44"/>
      <c r="AI77" s="343">
        <v>355276.6</v>
      </c>
      <c r="AJ77" s="343">
        <v>269588.73000000004</v>
      </c>
      <c r="AK77" s="343">
        <v>235420.88999999998</v>
      </c>
      <c r="AL77" s="343">
        <v>179485.5</v>
      </c>
      <c r="AM77" s="343">
        <v>272092.44</v>
      </c>
      <c r="AN77" s="51">
        <v>209653.37</v>
      </c>
      <c r="AO77" s="343">
        <f t="shared" si="7"/>
        <v>1521517.5300000003</v>
      </c>
    </row>
    <row r="78" spans="2:41" ht="12.75" customHeight="1">
      <c r="B78" t="s">
        <v>1689</v>
      </c>
      <c r="C78" t="s">
        <v>1339</v>
      </c>
      <c r="D78" t="s">
        <v>1631</v>
      </c>
      <c r="E78" t="s">
        <v>1604</v>
      </c>
      <c r="F78" t="s">
        <v>1312</v>
      </c>
      <c r="G78" t="s">
        <v>1632</v>
      </c>
      <c r="H78" t="s">
        <v>778</v>
      </c>
      <c r="I78" t="s">
        <v>779</v>
      </c>
      <c r="J78" t="s">
        <v>532</v>
      </c>
      <c r="K78" s="39">
        <v>3376.12</v>
      </c>
      <c r="L78" s="39"/>
      <c r="M78" s="39">
        <v>60000</v>
      </c>
      <c r="N78" s="39"/>
      <c r="O78" s="340">
        <v>63376.12</v>
      </c>
      <c r="P78" s="37"/>
      <c r="Q78" s="343">
        <v>203555.34999999998</v>
      </c>
      <c r="R78" s="40"/>
      <c r="S78" s="39"/>
      <c r="T78" s="40"/>
      <c r="U78" s="340">
        <f t="shared" si="8"/>
        <v>203555.34999999998</v>
      </c>
      <c r="V78" s="37"/>
      <c r="W78" s="343">
        <v>181127.37</v>
      </c>
      <c r="X78" s="40"/>
      <c r="Y78" s="39"/>
      <c r="Z78" s="40"/>
      <c r="AA78" s="340">
        <f t="shared" si="9"/>
        <v>181127.37</v>
      </c>
      <c r="AB78" s="37"/>
      <c r="AC78" s="40">
        <f t="shared" si="6"/>
        <v>388058.83999999997</v>
      </c>
      <c r="AD78" s="40">
        <f t="shared" si="6"/>
        <v>0</v>
      </c>
      <c r="AE78" s="40">
        <f t="shared" si="6"/>
        <v>60000</v>
      </c>
      <c r="AF78" s="36">
        <f t="shared" si="6"/>
        <v>0</v>
      </c>
      <c r="AG78" s="345">
        <f t="shared" si="6"/>
        <v>448058.83999999997</v>
      </c>
      <c r="AH78" s="44"/>
      <c r="AI78" s="343">
        <v>354863.9</v>
      </c>
      <c r="AJ78" s="343">
        <v>203555.34999999998</v>
      </c>
      <c r="AK78" s="343">
        <v>181127.37</v>
      </c>
      <c r="AL78" s="343">
        <v>172487.51</v>
      </c>
      <c r="AM78" s="343">
        <v>226049.22</v>
      </c>
      <c r="AN78" s="51">
        <v>180167.38999999998</v>
      </c>
      <c r="AO78" s="343">
        <f t="shared" si="7"/>
        <v>1318250.74</v>
      </c>
    </row>
    <row r="79" spans="2:41" ht="12.75" customHeight="1">
      <c r="B79" t="s">
        <v>1691</v>
      </c>
      <c r="C79" t="s">
        <v>1339</v>
      </c>
      <c r="D79" t="s">
        <v>1631</v>
      </c>
      <c r="E79" t="s">
        <v>1692</v>
      </c>
      <c r="F79" t="s">
        <v>1312</v>
      </c>
      <c r="G79" t="s">
        <v>1632</v>
      </c>
      <c r="H79" t="s">
        <v>1013</v>
      </c>
      <c r="I79" t="s">
        <v>1014</v>
      </c>
      <c r="J79" t="s">
        <v>532</v>
      </c>
      <c r="K79" s="39">
        <v>3039.75</v>
      </c>
      <c r="L79" s="39"/>
      <c r="M79" s="39">
        <v>90000</v>
      </c>
      <c r="N79" s="39"/>
      <c r="O79" s="340">
        <v>93039.75</v>
      </c>
      <c r="P79" s="37"/>
      <c r="Q79" s="343">
        <v>121934.6</v>
      </c>
      <c r="R79" s="40"/>
      <c r="S79" s="39"/>
      <c r="T79" s="40"/>
      <c r="U79" s="340">
        <f t="shared" si="8"/>
        <v>121934.6</v>
      </c>
      <c r="V79" s="37"/>
      <c r="W79" s="343">
        <v>93951.26999999999</v>
      </c>
      <c r="X79" s="40"/>
      <c r="Y79" s="39"/>
      <c r="Z79" s="40"/>
      <c r="AA79" s="340">
        <f t="shared" si="9"/>
        <v>93951.26999999999</v>
      </c>
      <c r="AB79" s="37"/>
      <c r="AC79" s="40">
        <f t="shared" si="6"/>
        <v>218925.62</v>
      </c>
      <c r="AD79" s="40">
        <f t="shared" si="6"/>
        <v>0</v>
      </c>
      <c r="AE79" s="40">
        <f t="shared" si="6"/>
        <v>90000</v>
      </c>
      <c r="AF79" s="36">
        <f t="shared" si="6"/>
        <v>0</v>
      </c>
      <c r="AG79" s="345">
        <f t="shared" si="6"/>
        <v>308925.62</v>
      </c>
      <c r="AH79" s="44"/>
      <c r="AI79" s="343">
        <v>76799.8</v>
      </c>
      <c r="AJ79" s="343">
        <v>121934.6</v>
      </c>
      <c r="AK79" s="343">
        <v>93951.26999999999</v>
      </c>
      <c r="AL79" s="343">
        <v>76031.5</v>
      </c>
      <c r="AM79" s="343">
        <v>119231.22</v>
      </c>
      <c r="AN79" s="51">
        <v>96903.4</v>
      </c>
      <c r="AO79" s="343">
        <f t="shared" si="7"/>
        <v>584851.79</v>
      </c>
    </row>
    <row r="80" spans="2:41" ht="12.75" customHeight="1">
      <c r="B80" t="s">
        <v>2318</v>
      </c>
      <c r="C80" t="s">
        <v>1339</v>
      </c>
      <c r="D80" t="s">
        <v>1631</v>
      </c>
      <c r="E80" t="s">
        <v>2189</v>
      </c>
      <c r="F80" t="s">
        <v>1314</v>
      </c>
      <c r="G80" t="s">
        <v>1639</v>
      </c>
      <c r="H80" t="s">
        <v>798</v>
      </c>
      <c r="I80" t="s">
        <v>799</v>
      </c>
      <c r="J80" t="s">
        <v>532</v>
      </c>
      <c r="K80" s="39">
        <v>954</v>
      </c>
      <c r="L80" s="39"/>
      <c r="M80" s="39"/>
      <c r="N80" s="39">
        <v>-24</v>
      </c>
      <c r="O80" s="340">
        <v>930</v>
      </c>
      <c r="P80" s="37"/>
      <c r="Q80" s="343">
        <v>34303.79</v>
      </c>
      <c r="R80" s="40"/>
      <c r="S80" s="39"/>
      <c r="T80" s="40"/>
      <c r="U80" s="340">
        <f t="shared" si="8"/>
        <v>34303.79</v>
      </c>
      <c r="V80" s="37"/>
      <c r="W80" s="343">
        <v>36007.759999999995</v>
      </c>
      <c r="X80" s="40"/>
      <c r="Y80" s="39"/>
      <c r="Z80" s="40"/>
      <c r="AA80" s="340">
        <f t="shared" si="9"/>
        <v>36007.759999999995</v>
      </c>
      <c r="AB80" s="37"/>
      <c r="AC80" s="40">
        <f t="shared" si="6"/>
        <v>71265.549999999988</v>
      </c>
      <c r="AD80" s="40">
        <f t="shared" si="6"/>
        <v>0</v>
      </c>
      <c r="AE80" s="40">
        <f t="shared" si="6"/>
        <v>0</v>
      </c>
      <c r="AF80" s="36">
        <f t="shared" si="6"/>
        <v>-24</v>
      </c>
      <c r="AG80" s="345">
        <f t="shared" si="6"/>
        <v>71241.549999999988</v>
      </c>
      <c r="AH80" s="44"/>
      <c r="AI80" s="343">
        <v>59839.700000000004</v>
      </c>
      <c r="AJ80" s="343">
        <v>34303.79</v>
      </c>
      <c r="AK80" s="343">
        <v>36007.759999999995</v>
      </c>
      <c r="AL80" s="343">
        <v>32895.759999999995</v>
      </c>
      <c r="AM80" s="343">
        <v>46767.659999999996</v>
      </c>
      <c r="AN80" s="51">
        <v>41199.679999999993</v>
      </c>
      <c r="AO80" s="343">
        <f t="shared" si="7"/>
        <v>251014.35</v>
      </c>
    </row>
    <row r="81" spans="2:41" ht="12.75" customHeight="1">
      <c r="B81" t="s">
        <v>1700</v>
      </c>
      <c r="C81" t="s">
        <v>1397</v>
      </c>
      <c r="D81" t="s">
        <v>1701</v>
      </c>
      <c r="E81" t="s">
        <v>1611</v>
      </c>
      <c r="F81" t="s">
        <v>1399</v>
      </c>
      <c r="G81" t="s">
        <v>2466</v>
      </c>
      <c r="H81" t="s">
        <v>551</v>
      </c>
      <c r="I81" t="s">
        <v>850</v>
      </c>
      <c r="J81" t="s">
        <v>535</v>
      </c>
      <c r="K81" s="39">
        <v>513911</v>
      </c>
      <c r="L81" s="39"/>
      <c r="M81" s="39"/>
      <c r="N81" s="39">
        <v>89</v>
      </c>
      <c r="O81" s="340">
        <v>514000</v>
      </c>
      <c r="P81" s="37"/>
      <c r="Q81" s="343">
        <v>99432</v>
      </c>
      <c r="R81" s="40"/>
      <c r="S81" s="39"/>
      <c r="T81" s="40"/>
      <c r="U81" s="340">
        <f t="shared" si="8"/>
        <v>99432</v>
      </c>
      <c r="V81" s="37"/>
      <c r="W81" s="343">
        <v>77968</v>
      </c>
      <c r="X81" s="40"/>
      <c r="Y81" s="39"/>
      <c r="Z81" s="40"/>
      <c r="AA81" s="340">
        <f t="shared" si="9"/>
        <v>77968</v>
      </c>
      <c r="AB81" s="37"/>
      <c r="AC81" s="40">
        <f t="shared" si="6"/>
        <v>691311</v>
      </c>
      <c r="AD81" s="40">
        <f t="shared" si="6"/>
        <v>0</v>
      </c>
      <c r="AE81" s="40">
        <f t="shared" si="6"/>
        <v>0</v>
      </c>
      <c r="AF81" s="36">
        <f t="shared" si="6"/>
        <v>89</v>
      </c>
      <c r="AG81" s="345">
        <f t="shared" si="6"/>
        <v>691400</v>
      </c>
      <c r="AH81" s="44"/>
      <c r="AI81" s="343">
        <v>36648</v>
      </c>
      <c r="AJ81" s="343">
        <v>99432</v>
      </c>
      <c r="AK81" s="343">
        <v>77968</v>
      </c>
      <c r="AL81" s="343">
        <v>58440</v>
      </c>
      <c r="AM81" s="343">
        <v>89384</v>
      </c>
      <c r="AN81" s="51">
        <v>73560</v>
      </c>
      <c r="AO81" s="343">
        <f t="shared" si="7"/>
        <v>435432</v>
      </c>
    </row>
    <row r="82" spans="2:41" ht="12.75" customHeight="1">
      <c r="B82" t="s">
        <v>1704</v>
      </c>
      <c r="C82" t="s">
        <v>1337</v>
      </c>
      <c r="D82" t="s">
        <v>1705</v>
      </c>
      <c r="E82" t="s">
        <v>1588</v>
      </c>
      <c r="F82" t="s">
        <v>1313</v>
      </c>
      <c r="G82" t="s">
        <v>1706</v>
      </c>
      <c r="H82" t="s">
        <v>556</v>
      </c>
      <c r="I82" t="s">
        <v>835</v>
      </c>
      <c r="J82" t="s">
        <v>535</v>
      </c>
      <c r="K82" s="39">
        <v>406717.35</v>
      </c>
      <c r="L82" s="39"/>
      <c r="M82" s="39"/>
      <c r="N82" s="39">
        <v>-100000</v>
      </c>
      <c r="O82" s="340">
        <v>306717.34999999998</v>
      </c>
      <c r="P82" s="37"/>
      <c r="Q82" s="343">
        <v>0</v>
      </c>
      <c r="R82" s="40"/>
      <c r="S82" s="39"/>
      <c r="T82" s="40"/>
      <c r="U82" s="340">
        <f t="shared" si="8"/>
        <v>0</v>
      </c>
      <c r="V82" s="37"/>
      <c r="W82" s="343">
        <v>4104</v>
      </c>
      <c r="X82" s="40"/>
      <c r="Y82" s="39"/>
      <c r="Z82" s="40"/>
      <c r="AA82" s="340">
        <f t="shared" si="9"/>
        <v>4104</v>
      </c>
      <c r="AB82" s="37"/>
      <c r="AC82" s="40">
        <f t="shared" si="6"/>
        <v>410821.35</v>
      </c>
      <c r="AD82" s="40">
        <f t="shared" si="6"/>
        <v>0</v>
      </c>
      <c r="AE82" s="40">
        <f t="shared" si="6"/>
        <v>0</v>
      </c>
      <c r="AF82" s="36">
        <f t="shared" si="6"/>
        <v>-100000</v>
      </c>
      <c r="AG82" s="345">
        <f t="shared" si="6"/>
        <v>310821.34999999998</v>
      </c>
      <c r="AH82" s="44"/>
      <c r="AI82" s="343">
        <v>33498.9</v>
      </c>
      <c r="AJ82" s="343">
        <v>0</v>
      </c>
      <c r="AK82" s="343">
        <v>4104</v>
      </c>
      <c r="AL82" s="343">
        <v>4904</v>
      </c>
      <c r="AM82" s="343">
        <v>4904</v>
      </c>
      <c r="AN82" s="51">
        <v>4904</v>
      </c>
      <c r="AO82" s="343">
        <f t="shared" si="7"/>
        <v>52314.9</v>
      </c>
    </row>
    <row r="83" spans="2:41" ht="12.75" customHeight="1">
      <c r="B83" t="s">
        <v>1702</v>
      </c>
      <c r="C83" t="s">
        <v>1403</v>
      </c>
      <c r="D83" t="s">
        <v>1698</v>
      </c>
      <c r="E83" t="s">
        <v>1607</v>
      </c>
      <c r="F83" t="s">
        <v>1406</v>
      </c>
      <c r="G83" t="s">
        <v>1703</v>
      </c>
      <c r="H83" t="s">
        <v>552</v>
      </c>
      <c r="I83" t="s">
        <v>553</v>
      </c>
      <c r="J83" t="s">
        <v>535</v>
      </c>
      <c r="K83" s="39">
        <v>214224.1</v>
      </c>
      <c r="L83" s="39"/>
      <c r="M83" s="39"/>
      <c r="N83" s="39">
        <v>-50000</v>
      </c>
      <c r="O83" s="340">
        <v>164224.1</v>
      </c>
      <c r="P83" s="37"/>
      <c r="Q83" s="343">
        <v>12799.789999999999</v>
      </c>
      <c r="R83" s="40"/>
      <c r="S83" s="39"/>
      <c r="T83" s="40"/>
      <c r="U83" s="340">
        <f t="shared" si="8"/>
        <v>12799.789999999999</v>
      </c>
      <c r="V83" s="37"/>
      <c r="W83" s="343">
        <v>15887.76</v>
      </c>
      <c r="X83" s="40"/>
      <c r="Y83" s="39"/>
      <c r="Z83" s="40"/>
      <c r="AA83" s="340">
        <f t="shared" si="9"/>
        <v>15887.76</v>
      </c>
      <c r="AB83" s="37"/>
      <c r="AC83" s="40">
        <f t="shared" si="6"/>
        <v>242911.65000000002</v>
      </c>
      <c r="AD83" s="40">
        <f t="shared" si="6"/>
        <v>0</v>
      </c>
      <c r="AE83" s="40">
        <f t="shared" si="6"/>
        <v>0</v>
      </c>
      <c r="AF83" s="36">
        <f t="shared" si="6"/>
        <v>-50000</v>
      </c>
      <c r="AG83" s="345">
        <f t="shared" si="6"/>
        <v>192911.65000000002</v>
      </c>
      <c r="AH83" s="44"/>
      <c r="AI83" s="343">
        <v>33351.61</v>
      </c>
      <c r="AJ83" s="343">
        <v>12799.789999999999</v>
      </c>
      <c r="AK83" s="343">
        <v>15887.76</v>
      </c>
      <c r="AL83" s="343">
        <v>15623.76</v>
      </c>
      <c r="AM83" s="343">
        <v>17543.73</v>
      </c>
      <c r="AN83" s="51">
        <v>15623.76</v>
      </c>
      <c r="AO83" s="343">
        <f t="shared" si="7"/>
        <v>110830.40999999999</v>
      </c>
    </row>
    <row r="84" spans="2:41" ht="12.75" customHeight="1">
      <c r="B84" t="s">
        <v>1707</v>
      </c>
      <c r="C84" t="s">
        <v>1337</v>
      </c>
      <c r="D84" t="s">
        <v>1705</v>
      </c>
      <c r="E84" t="s">
        <v>1708</v>
      </c>
      <c r="F84" t="s">
        <v>1311</v>
      </c>
      <c r="G84" t="s">
        <v>1709</v>
      </c>
      <c r="H84" t="s">
        <v>562</v>
      </c>
      <c r="I84" t="s">
        <v>563</v>
      </c>
      <c r="J84" t="s">
        <v>535</v>
      </c>
      <c r="K84" s="39">
        <v>121360</v>
      </c>
      <c r="L84" s="39"/>
      <c r="M84" s="39"/>
      <c r="N84" s="39">
        <v>-25000</v>
      </c>
      <c r="O84" s="340">
        <v>96360</v>
      </c>
      <c r="P84" s="37"/>
      <c r="Q84" s="343">
        <v>21103.79</v>
      </c>
      <c r="R84" s="40"/>
      <c r="S84" s="39"/>
      <c r="T84" s="40"/>
      <c r="U84" s="340">
        <f t="shared" si="8"/>
        <v>21103.79</v>
      </c>
      <c r="V84" s="37"/>
      <c r="W84" s="343">
        <v>20599.760000000002</v>
      </c>
      <c r="X84" s="40"/>
      <c r="Y84" s="39"/>
      <c r="Z84" s="40"/>
      <c r="AA84" s="340">
        <f t="shared" si="9"/>
        <v>20599.760000000002</v>
      </c>
      <c r="AB84" s="37"/>
      <c r="AC84" s="40">
        <f t="shared" si="6"/>
        <v>163063.55000000002</v>
      </c>
      <c r="AD84" s="40">
        <f t="shared" si="6"/>
        <v>0</v>
      </c>
      <c r="AE84" s="40">
        <f t="shared" si="6"/>
        <v>0</v>
      </c>
      <c r="AF84" s="36">
        <f t="shared" si="6"/>
        <v>-25000</v>
      </c>
      <c r="AG84" s="345">
        <f t="shared" si="6"/>
        <v>138063.55000000002</v>
      </c>
      <c r="AH84" s="44"/>
      <c r="AI84" s="343">
        <v>19999.75</v>
      </c>
      <c r="AJ84" s="343">
        <v>21103.79</v>
      </c>
      <c r="AK84" s="343">
        <v>20599.760000000002</v>
      </c>
      <c r="AL84" s="343">
        <v>20199.760000000002</v>
      </c>
      <c r="AM84" s="343">
        <v>23367.73</v>
      </c>
      <c r="AN84" s="51">
        <v>21367.760000000002</v>
      </c>
      <c r="AO84" s="343">
        <f t="shared" si="7"/>
        <v>126638.54999999999</v>
      </c>
    </row>
    <row r="85" spans="2:41" ht="12.75" customHeight="1">
      <c r="B85" t="s">
        <v>1710</v>
      </c>
      <c r="C85" t="s">
        <v>1337</v>
      </c>
      <c r="D85" t="s">
        <v>1705</v>
      </c>
      <c r="E85" t="s">
        <v>1711</v>
      </c>
      <c r="F85" t="s">
        <v>1311</v>
      </c>
      <c r="G85" t="s">
        <v>1709</v>
      </c>
      <c r="H85" t="s">
        <v>559</v>
      </c>
      <c r="I85" t="s">
        <v>802</v>
      </c>
      <c r="J85" t="s">
        <v>535</v>
      </c>
      <c r="K85" s="39">
        <v>71999.8</v>
      </c>
      <c r="L85" s="39"/>
      <c r="M85" s="39"/>
      <c r="N85" s="39">
        <v>-15000</v>
      </c>
      <c r="O85" s="340">
        <v>56999.8</v>
      </c>
      <c r="P85" s="37"/>
      <c r="Q85" s="343">
        <v>45120</v>
      </c>
      <c r="R85" s="40"/>
      <c r="S85" s="39"/>
      <c r="T85" s="40"/>
      <c r="U85" s="340">
        <f t="shared" si="8"/>
        <v>45120</v>
      </c>
      <c r="V85" s="37"/>
      <c r="W85" s="343">
        <v>60480</v>
      </c>
      <c r="X85" s="40"/>
      <c r="Y85" s="39"/>
      <c r="Z85" s="40"/>
      <c r="AA85" s="340">
        <f t="shared" si="9"/>
        <v>60480</v>
      </c>
      <c r="AB85" s="37"/>
      <c r="AC85" s="40">
        <f t="shared" si="6"/>
        <v>177599.8</v>
      </c>
      <c r="AD85" s="40">
        <f t="shared" si="6"/>
        <v>0</v>
      </c>
      <c r="AE85" s="40">
        <f t="shared" si="6"/>
        <v>0</v>
      </c>
      <c r="AF85" s="36">
        <f t="shared" si="6"/>
        <v>-15000</v>
      </c>
      <c r="AG85" s="345">
        <f t="shared" si="6"/>
        <v>162599.79999999999</v>
      </c>
      <c r="AH85" s="44"/>
      <c r="AI85" s="343">
        <v>14400</v>
      </c>
      <c r="AJ85" s="343">
        <v>45120</v>
      </c>
      <c r="AK85" s="343">
        <v>60480</v>
      </c>
      <c r="AL85" s="343">
        <v>0</v>
      </c>
      <c r="AM85" s="343">
        <v>0</v>
      </c>
      <c r="AN85" s="51">
        <v>0</v>
      </c>
      <c r="AO85" s="343">
        <f t="shared" si="7"/>
        <v>120000</v>
      </c>
    </row>
    <row r="86" spans="2:41" ht="12.75" customHeight="1">
      <c r="B86" t="s">
        <v>1712</v>
      </c>
      <c r="C86" t="s">
        <v>1337</v>
      </c>
      <c r="D86" t="s">
        <v>1705</v>
      </c>
      <c r="E86" t="s">
        <v>1644</v>
      </c>
      <c r="F86" t="s">
        <v>1311</v>
      </c>
      <c r="G86" t="s">
        <v>1709</v>
      </c>
      <c r="H86" t="s">
        <v>772</v>
      </c>
      <c r="I86" t="s">
        <v>773</v>
      </c>
      <c r="J86" t="s">
        <v>535</v>
      </c>
      <c r="K86" s="39">
        <v>54400</v>
      </c>
      <c r="L86" s="39"/>
      <c r="M86" s="39"/>
      <c r="N86" s="39">
        <v>-10000</v>
      </c>
      <c r="O86" s="340">
        <v>44400</v>
      </c>
      <c r="P86" s="37"/>
      <c r="Q86" s="343">
        <v>0</v>
      </c>
      <c r="R86" s="40"/>
      <c r="S86" s="39"/>
      <c r="T86" s="40"/>
      <c r="U86" s="340">
        <f t="shared" si="8"/>
        <v>0</v>
      </c>
      <c r="V86" s="37"/>
      <c r="W86" s="343">
        <v>0</v>
      </c>
      <c r="X86" s="40"/>
      <c r="Y86" s="39"/>
      <c r="Z86" s="40"/>
      <c r="AA86" s="340">
        <f t="shared" si="9"/>
        <v>0</v>
      </c>
      <c r="AB86" s="37"/>
      <c r="AC86" s="40">
        <f t="shared" ref="AC86:AG136" si="10">K86+Q86+W86</f>
        <v>54400</v>
      </c>
      <c r="AD86" s="40">
        <f t="shared" si="10"/>
        <v>0</v>
      </c>
      <c r="AE86" s="40">
        <f t="shared" si="10"/>
        <v>0</v>
      </c>
      <c r="AF86" s="36">
        <f t="shared" si="10"/>
        <v>-10000</v>
      </c>
      <c r="AG86" s="345">
        <f t="shared" si="10"/>
        <v>44400</v>
      </c>
      <c r="AH86" s="44"/>
      <c r="AI86" s="343">
        <v>12996</v>
      </c>
      <c r="AJ86" s="343">
        <v>0</v>
      </c>
      <c r="AK86" s="343">
        <v>0</v>
      </c>
      <c r="AL86" s="343">
        <v>0</v>
      </c>
      <c r="AM86" s="343">
        <v>0</v>
      </c>
      <c r="AN86" s="51">
        <v>0</v>
      </c>
      <c r="AO86" s="343">
        <f t="shared" si="7"/>
        <v>12996</v>
      </c>
    </row>
    <row r="87" spans="2:41" ht="12.75" customHeight="1">
      <c r="B87" t="s">
        <v>1760</v>
      </c>
      <c r="C87" t="s">
        <v>1337</v>
      </c>
      <c r="D87" t="s">
        <v>1705</v>
      </c>
      <c r="E87" t="s">
        <v>1761</v>
      </c>
      <c r="F87" t="s">
        <v>1320</v>
      </c>
      <c r="G87" t="s">
        <v>1753</v>
      </c>
      <c r="H87" t="s">
        <v>577</v>
      </c>
      <c r="I87" t="s">
        <v>661</v>
      </c>
      <c r="J87" t="s">
        <v>535</v>
      </c>
      <c r="K87" s="39">
        <v>50399.519999999997</v>
      </c>
      <c r="L87" s="39"/>
      <c r="M87" s="39"/>
      <c r="N87" s="39">
        <v>-3544</v>
      </c>
      <c r="O87" s="340">
        <v>46855.519999999997</v>
      </c>
      <c r="P87" s="37"/>
      <c r="Q87" s="343">
        <v>42200.85</v>
      </c>
      <c r="R87" s="40"/>
      <c r="S87" s="39"/>
      <c r="T87" s="40"/>
      <c r="U87" s="340">
        <f t="shared" si="8"/>
        <v>42200.85</v>
      </c>
      <c r="V87" s="37"/>
      <c r="W87" s="343">
        <v>37985.85</v>
      </c>
      <c r="X87" s="40"/>
      <c r="Y87" s="39"/>
      <c r="Z87" s="40"/>
      <c r="AA87" s="340">
        <f t="shared" si="9"/>
        <v>37985.85</v>
      </c>
      <c r="AB87" s="37"/>
      <c r="AC87" s="40">
        <f t="shared" si="10"/>
        <v>130586.22</v>
      </c>
      <c r="AD87" s="40">
        <f t="shared" si="10"/>
        <v>0</v>
      </c>
      <c r="AE87" s="40">
        <f t="shared" si="10"/>
        <v>0</v>
      </c>
      <c r="AF87" s="36">
        <f t="shared" si="10"/>
        <v>-3544</v>
      </c>
      <c r="AG87" s="345">
        <f t="shared" si="10"/>
        <v>127042.22</v>
      </c>
      <c r="AH87" s="44"/>
      <c r="AI87" s="343">
        <v>11685.34</v>
      </c>
      <c r="AJ87" s="343">
        <v>42200.85</v>
      </c>
      <c r="AK87" s="343">
        <v>37985.85</v>
      </c>
      <c r="AL87" s="343">
        <v>36873.35</v>
      </c>
      <c r="AM87" s="343">
        <v>44225.85</v>
      </c>
      <c r="AN87" s="51">
        <v>36873.35</v>
      </c>
      <c r="AO87" s="343">
        <f t="shared" si="7"/>
        <v>209844.59000000003</v>
      </c>
    </row>
    <row r="88" spans="2:41" ht="12.75" customHeight="1">
      <c r="B88" t="s">
        <v>1716</v>
      </c>
      <c r="C88" t="s">
        <v>616</v>
      </c>
      <c r="D88" t="s">
        <v>1717</v>
      </c>
      <c r="E88" t="s">
        <v>1546</v>
      </c>
      <c r="F88" t="s">
        <v>1310</v>
      </c>
      <c r="G88" t="s">
        <v>1718</v>
      </c>
      <c r="H88" t="s">
        <v>561</v>
      </c>
      <c r="I88" t="s">
        <v>788</v>
      </c>
      <c r="J88" t="s">
        <v>535</v>
      </c>
      <c r="K88" s="39">
        <v>48767.32</v>
      </c>
      <c r="L88" s="39"/>
      <c r="M88" s="39"/>
      <c r="N88" s="39"/>
      <c r="O88" s="340">
        <v>48767.32</v>
      </c>
      <c r="P88" s="37"/>
      <c r="Q88" s="343">
        <v>0</v>
      </c>
      <c r="R88" s="40"/>
      <c r="S88" s="39"/>
      <c r="T88" s="40"/>
      <c r="U88" s="340">
        <f t="shared" si="8"/>
        <v>0</v>
      </c>
      <c r="V88" s="37"/>
      <c r="W88" s="343">
        <v>0</v>
      </c>
      <c r="X88" s="40"/>
      <c r="Y88" s="39"/>
      <c r="Z88" s="40"/>
      <c r="AA88" s="340">
        <f t="shared" si="9"/>
        <v>0</v>
      </c>
      <c r="AB88" s="37"/>
      <c r="AC88" s="46">
        <f t="shared" si="10"/>
        <v>48767.32</v>
      </c>
      <c r="AD88" s="40">
        <f t="shared" si="10"/>
        <v>0</v>
      </c>
      <c r="AE88" s="40">
        <f t="shared" si="10"/>
        <v>0</v>
      </c>
      <c r="AF88" s="40">
        <f t="shared" si="10"/>
        <v>0</v>
      </c>
      <c r="AG88" s="38">
        <f t="shared" si="10"/>
        <v>48767.32</v>
      </c>
      <c r="AH88" s="44"/>
      <c r="AI88" s="343">
        <v>7200</v>
      </c>
      <c r="AJ88" s="343">
        <v>0</v>
      </c>
      <c r="AK88" s="343">
        <v>0</v>
      </c>
      <c r="AL88" s="343">
        <v>3520</v>
      </c>
      <c r="AM88" s="343">
        <v>3040</v>
      </c>
      <c r="AN88" s="51">
        <v>3040</v>
      </c>
      <c r="AO88" s="343">
        <f t="shared" si="7"/>
        <v>16800</v>
      </c>
    </row>
    <row r="89" spans="2:41" ht="12.75" customHeight="1">
      <c r="B89" t="s">
        <v>1713</v>
      </c>
      <c r="C89" t="s">
        <v>1337</v>
      </c>
      <c r="D89" t="s">
        <v>1705</v>
      </c>
      <c r="E89" t="s">
        <v>1714</v>
      </c>
      <c r="F89" t="s">
        <v>1322</v>
      </c>
      <c r="G89" t="s">
        <v>1715</v>
      </c>
      <c r="H89" t="s">
        <v>813</v>
      </c>
      <c r="I89" t="s">
        <v>814</v>
      </c>
      <c r="J89" t="s">
        <v>535</v>
      </c>
      <c r="K89" s="39">
        <v>26879.9</v>
      </c>
      <c r="L89" s="39"/>
      <c r="M89" s="39"/>
      <c r="N89" s="39"/>
      <c r="O89" s="340">
        <v>26879.9</v>
      </c>
      <c r="P89" s="37"/>
      <c r="Q89" s="343">
        <v>1919.98</v>
      </c>
      <c r="R89" s="40"/>
      <c r="S89" s="39"/>
      <c r="T89" s="40"/>
      <c r="U89" s="340">
        <f t="shared" si="8"/>
        <v>1919.98</v>
      </c>
      <c r="V89" s="37"/>
      <c r="W89" s="343">
        <v>1919.98</v>
      </c>
      <c r="X89" s="40"/>
      <c r="Y89" s="39"/>
      <c r="Z89" s="40"/>
      <c r="AA89" s="340">
        <f t="shared" si="9"/>
        <v>1919.98</v>
      </c>
      <c r="AB89" s="37"/>
      <c r="AC89" s="46">
        <f t="shared" si="10"/>
        <v>30719.86</v>
      </c>
      <c r="AD89" s="40">
        <f t="shared" si="10"/>
        <v>0</v>
      </c>
      <c r="AE89" s="40">
        <f t="shared" si="10"/>
        <v>0</v>
      </c>
      <c r="AF89" s="40">
        <f t="shared" si="10"/>
        <v>0</v>
      </c>
      <c r="AG89" s="38">
        <f t="shared" si="10"/>
        <v>30719.86</v>
      </c>
      <c r="AH89" s="44"/>
      <c r="AI89" s="343">
        <v>6879.9400000000005</v>
      </c>
      <c r="AJ89" s="343">
        <v>1919.98</v>
      </c>
      <c r="AK89" s="343">
        <v>1919.98</v>
      </c>
      <c r="AL89" s="343">
        <v>1919.98</v>
      </c>
      <c r="AM89" s="343">
        <v>1919.98</v>
      </c>
      <c r="AN89" s="51">
        <v>1919.98</v>
      </c>
      <c r="AO89" s="343">
        <f t="shared" si="7"/>
        <v>16479.84</v>
      </c>
    </row>
    <row r="90" spans="2:41" ht="12.75" customHeight="1">
      <c r="B90" t="s">
        <v>2319</v>
      </c>
      <c r="C90" t="s">
        <v>1337</v>
      </c>
      <c r="D90" t="s">
        <v>1705</v>
      </c>
      <c r="E90" t="s">
        <v>1811</v>
      </c>
      <c r="F90" t="s">
        <v>1322</v>
      </c>
      <c r="G90" t="s">
        <v>1715</v>
      </c>
      <c r="H90" t="s">
        <v>718</v>
      </c>
      <c r="I90" t="s">
        <v>719</v>
      </c>
      <c r="J90" t="s">
        <v>535</v>
      </c>
      <c r="K90" s="39">
        <v>20739.599999999999</v>
      </c>
      <c r="L90" s="39"/>
      <c r="M90" s="39"/>
      <c r="N90" s="39"/>
      <c r="O90" s="340">
        <v>20739.599999999999</v>
      </c>
      <c r="P90" s="37"/>
      <c r="Q90" s="343">
        <v>13600</v>
      </c>
      <c r="R90" s="40"/>
      <c r="S90" s="39"/>
      <c r="T90" s="40"/>
      <c r="U90" s="340">
        <f t="shared" si="8"/>
        <v>13600</v>
      </c>
      <c r="V90" s="37"/>
      <c r="W90" s="343">
        <v>6080</v>
      </c>
      <c r="X90" s="40"/>
      <c r="Y90" s="39"/>
      <c r="Z90" s="40"/>
      <c r="AA90" s="340">
        <f t="shared" si="9"/>
        <v>6080</v>
      </c>
      <c r="AB90" s="37"/>
      <c r="AC90" s="46">
        <f t="shared" si="10"/>
        <v>40419.599999999999</v>
      </c>
      <c r="AD90" s="40">
        <f t="shared" si="10"/>
        <v>0</v>
      </c>
      <c r="AE90" s="40">
        <f t="shared" si="10"/>
        <v>0</v>
      </c>
      <c r="AF90" s="40">
        <f t="shared" si="10"/>
        <v>0</v>
      </c>
      <c r="AG90" s="38">
        <f t="shared" si="10"/>
        <v>40419.599999999999</v>
      </c>
      <c r="AH90" s="44"/>
      <c r="AI90" s="343">
        <v>6240</v>
      </c>
      <c r="AJ90" s="343">
        <v>13600</v>
      </c>
      <c r="AK90" s="343">
        <v>6080</v>
      </c>
      <c r="AL90" s="343">
        <v>3920</v>
      </c>
      <c r="AM90" s="343">
        <v>4720</v>
      </c>
      <c r="AN90" s="51">
        <v>3200</v>
      </c>
      <c r="AO90" s="343">
        <f t="shared" si="7"/>
        <v>37760</v>
      </c>
    </row>
    <row r="91" spans="2:41" ht="12.75" customHeight="1">
      <c r="B91" t="s">
        <v>1747</v>
      </c>
      <c r="C91" t="s">
        <v>1337</v>
      </c>
      <c r="D91" t="s">
        <v>1705</v>
      </c>
      <c r="E91" t="s">
        <v>1748</v>
      </c>
      <c r="F91" t="s">
        <v>1313</v>
      </c>
      <c r="G91" t="s">
        <v>1706</v>
      </c>
      <c r="H91" t="s">
        <v>558</v>
      </c>
      <c r="I91" t="s">
        <v>819</v>
      </c>
      <c r="J91" t="s">
        <v>535</v>
      </c>
      <c r="K91" s="39">
        <v>18560</v>
      </c>
      <c r="L91" s="39"/>
      <c r="M91" s="39"/>
      <c r="N91" s="39"/>
      <c r="O91" s="340">
        <v>18560</v>
      </c>
      <c r="P91" s="37"/>
      <c r="Q91" s="343">
        <v>2400</v>
      </c>
      <c r="R91" s="40"/>
      <c r="S91" s="39"/>
      <c r="T91" s="40"/>
      <c r="U91" s="340">
        <f t="shared" si="8"/>
        <v>2400</v>
      </c>
      <c r="V91" s="37"/>
      <c r="W91" s="343">
        <v>2400</v>
      </c>
      <c r="X91" s="40"/>
      <c r="Y91" s="39"/>
      <c r="Z91" s="40"/>
      <c r="AA91" s="340">
        <f t="shared" si="9"/>
        <v>2400</v>
      </c>
      <c r="AB91" s="37"/>
      <c r="AC91" s="46">
        <f t="shared" si="10"/>
        <v>23360</v>
      </c>
      <c r="AD91" s="40">
        <f t="shared" si="10"/>
        <v>0</v>
      </c>
      <c r="AE91" s="40">
        <f t="shared" si="10"/>
        <v>0</v>
      </c>
      <c r="AF91" s="40">
        <f t="shared" si="10"/>
        <v>0</v>
      </c>
      <c r="AG91" s="38">
        <f t="shared" si="10"/>
        <v>23360</v>
      </c>
      <c r="AH91" s="44"/>
      <c r="AI91" s="343">
        <v>4800</v>
      </c>
      <c r="AJ91" s="343">
        <v>2400</v>
      </c>
      <c r="AK91" s="343">
        <v>2400</v>
      </c>
      <c r="AL91" s="343">
        <v>2400</v>
      </c>
      <c r="AM91" s="343">
        <v>2400</v>
      </c>
      <c r="AN91" s="51">
        <v>2400</v>
      </c>
      <c r="AO91" s="343">
        <f t="shared" si="7"/>
        <v>16800</v>
      </c>
    </row>
    <row r="92" spans="2:41" ht="12.75" customHeight="1">
      <c r="B92" t="s">
        <v>1697</v>
      </c>
      <c r="C92" t="s">
        <v>1403</v>
      </c>
      <c r="D92" t="s">
        <v>1698</v>
      </c>
      <c r="E92" t="s">
        <v>1622</v>
      </c>
      <c r="F92" t="s">
        <v>1330</v>
      </c>
      <c r="G92" t="s">
        <v>1699</v>
      </c>
      <c r="H92" t="s">
        <v>580</v>
      </c>
      <c r="I92" t="s">
        <v>642</v>
      </c>
      <c r="J92" t="s">
        <v>535</v>
      </c>
      <c r="K92" s="39">
        <v>16340</v>
      </c>
      <c r="L92" s="39"/>
      <c r="M92" s="39"/>
      <c r="N92" s="39">
        <v>684000</v>
      </c>
      <c r="O92" s="340">
        <v>700340</v>
      </c>
      <c r="P92" s="37"/>
      <c r="Q92" s="343">
        <v>4518.74</v>
      </c>
      <c r="R92" s="40"/>
      <c r="S92" s="39"/>
      <c r="T92" s="38">
        <f>-Q92</f>
        <v>-4518.74</v>
      </c>
      <c r="U92" s="340">
        <f t="shared" si="8"/>
        <v>0</v>
      </c>
      <c r="V92" s="37"/>
      <c r="W92" s="343">
        <v>11430.59</v>
      </c>
      <c r="X92" s="40"/>
      <c r="Y92" s="39"/>
      <c r="Z92" s="38">
        <f>-W92</f>
        <v>-11430.59</v>
      </c>
      <c r="AA92" s="340">
        <f t="shared" si="9"/>
        <v>0</v>
      </c>
      <c r="AB92" s="37"/>
      <c r="AC92" s="46">
        <f t="shared" si="10"/>
        <v>32289.329999999998</v>
      </c>
      <c r="AD92" s="40">
        <f t="shared" si="10"/>
        <v>0</v>
      </c>
      <c r="AE92" s="40">
        <f t="shared" si="10"/>
        <v>0</v>
      </c>
      <c r="AF92" s="40">
        <f t="shared" si="10"/>
        <v>668050.67000000004</v>
      </c>
      <c r="AG92" s="38">
        <f t="shared" si="10"/>
        <v>700340</v>
      </c>
      <c r="AH92" s="44"/>
      <c r="AI92" s="343">
        <v>3668.0699999999997</v>
      </c>
      <c r="AJ92" s="343">
        <v>4518.74</v>
      </c>
      <c r="AK92" s="343">
        <v>11430.59</v>
      </c>
      <c r="AL92" s="343">
        <v>9636.630000000001</v>
      </c>
      <c r="AM92" s="343">
        <v>11373.87</v>
      </c>
      <c r="AN92" s="51">
        <v>10465.430000000002</v>
      </c>
      <c r="AO92" s="343">
        <f t="shared" si="7"/>
        <v>51093.33</v>
      </c>
    </row>
    <row r="93" spans="2:41" ht="12.75" customHeight="1">
      <c r="B93" t="s">
        <v>1744</v>
      </c>
      <c r="C93" t="s">
        <v>1337</v>
      </c>
      <c r="D93" t="s">
        <v>1705</v>
      </c>
      <c r="E93" t="s">
        <v>1745</v>
      </c>
      <c r="F93" t="s">
        <v>1322</v>
      </c>
      <c r="G93" t="s">
        <v>1715</v>
      </c>
      <c r="H93" t="s">
        <v>769</v>
      </c>
      <c r="I93" t="s">
        <v>770</v>
      </c>
      <c r="J93" t="s">
        <v>535</v>
      </c>
      <c r="K93" s="39">
        <v>10240</v>
      </c>
      <c r="L93" s="39"/>
      <c r="M93" s="39"/>
      <c r="N93" s="345"/>
      <c r="O93" s="340">
        <v>10240</v>
      </c>
      <c r="P93" s="37"/>
      <c r="Q93" s="343">
        <v>2400</v>
      </c>
      <c r="R93" s="40"/>
      <c r="S93" s="39"/>
      <c r="T93" s="40"/>
      <c r="U93" s="340">
        <f t="shared" si="8"/>
        <v>2400</v>
      </c>
      <c r="V93" s="37"/>
      <c r="W93" s="343">
        <v>0</v>
      </c>
      <c r="X93" s="40"/>
      <c r="Y93" s="39"/>
      <c r="Z93" s="40"/>
      <c r="AA93" s="340">
        <f t="shared" si="9"/>
        <v>0</v>
      </c>
      <c r="AB93" s="37"/>
      <c r="AC93" s="46">
        <f t="shared" si="10"/>
        <v>12640</v>
      </c>
      <c r="AD93" s="40">
        <f t="shared" si="10"/>
        <v>0</v>
      </c>
      <c r="AE93" s="40">
        <f t="shared" si="10"/>
        <v>0</v>
      </c>
      <c r="AF93" s="40">
        <f t="shared" si="10"/>
        <v>0</v>
      </c>
      <c r="AG93" s="38">
        <f t="shared" si="10"/>
        <v>12640</v>
      </c>
      <c r="AH93" s="44"/>
      <c r="AI93" s="343">
        <v>2400</v>
      </c>
      <c r="AJ93" s="343">
        <v>2400</v>
      </c>
      <c r="AK93" s="343">
        <v>0</v>
      </c>
      <c r="AL93" s="343">
        <v>0</v>
      </c>
      <c r="AM93" s="343">
        <v>0</v>
      </c>
      <c r="AN93" s="51">
        <v>0</v>
      </c>
      <c r="AO93" s="343">
        <f t="shared" si="7"/>
        <v>4800</v>
      </c>
    </row>
    <row r="94" spans="2:41" ht="12.75" customHeight="1">
      <c r="B94" t="s">
        <v>1719</v>
      </c>
      <c r="C94" t="s">
        <v>1337</v>
      </c>
      <c r="D94" t="s">
        <v>1705</v>
      </c>
      <c r="E94" t="s">
        <v>1720</v>
      </c>
      <c r="F94" t="s">
        <v>1311</v>
      </c>
      <c r="G94" t="s">
        <v>1709</v>
      </c>
      <c r="H94" t="s">
        <v>836</v>
      </c>
      <c r="I94" t="s">
        <v>837</v>
      </c>
      <c r="J94" t="s">
        <v>535</v>
      </c>
      <c r="K94" s="39">
        <v>9600</v>
      </c>
      <c r="L94" s="39"/>
      <c r="M94" s="39"/>
      <c r="N94" s="39"/>
      <c r="O94" s="340">
        <v>9600</v>
      </c>
      <c r="P94" s="37"/>
      <c r="Q94" s="343">
        <v>2400</v>
      </c>
      <c r="R94" s="40"/>
      <c r="S94" s="39"/>
      <c r="T94" s="40"/>
      <c r="U94" s="340">
        <f t="shared" si="8"/>
        <v>2400</v>
      </c>
      <c r="V94" s="37"/>
      <c r="W94" s="343">
        <v>0</v>
      </c>
      <c r="X94" s="40"/>
      <c r="Y94" s="39"/>
      <c r="Z94" s="40"/>
      <c r="AA94" s="340">
        <f t="shared" si="9"/>
        <v>0</v>
      </c>
      <c r="AB94" s="37"/>
      <c r="AC94" s="46">
        <f t="shared" si="10"/>
        <v>12000</v>
      </c>
      <c r="AD94" s="40">
        <f t="shared" si="10"/>
        <v>0</v>
      </c>
      <c r="AE94" s="40">
        <f t="shared" si="10"/>
        <v>0</v>
      </c>
      <c r="AF94" s="40">
        <f t="shared" si="10"/>
        <v>0</v>
      </c>
      <c r="AG94" s="38">
        <f t="shared" si="10"/>
        <v>12000</v>
      </c>
      <c r="AH94" s="44"/>
      <c r="AI94" s="343">
        <v>2400</v>
      </c>
      <c r="AJ94" s="343">
        <v>2400</v>
      </c>
      <c r="AK94" s="343">
        <v>0</v>
      </c>
      <c r="AL94" s="343">
        <v>0</v>
      </c>
      <c r="AM94" s="343">
        <v>0</v>
      </c>
      <c r="AN94" s="51">
        <v>0</v>
      </c>
      <c r="AO94" s="343">
        <f t="shared" si="7"/>
        <v>4800</v>
      </c>
    </row>
    <row r="95" spans="2:41" ht="12.75" customHeight="1">
      <c r="B95" t="s">
        <v>1758</v>
      </c>
      <c r="C95" t="s">
        <v>1337</v>
      </c>
      <c r="D95" t="s">
        <v>1705</v>
      </c>
      <c r="E95" t="s">
        <v>1759</v>
      </c>
      <c r="F95" t="s">
        <v>1323</v>
      </c>
      <c r="G95" t="s">
        <v>1732</v>
      </c>
      <c r="H95" t="s">
        <v>673</v>
      </c>
      <c r="I95" t="s">
        <v>674</v>
      </c>
      <c r="J95" t="s">
        <v>535</v>
      </c>
      <c r="K95" s="39">
        <v>8160</v>
      </c>
      <c r="L95" s="39"/>
      <c r="M95" s="39"/>
      <c r="N95" s="39"/>
      <c r="O95" s="340">
        <v>8160</v>
      </c>
      <c r="P95" s="37"/>
      <c r="Q95" s="343">
        <v>2239.9700000000003</v>
      </c>
      <c r="R95" s="40"/>
      <c r="S95" s="39"/>
      <c r="T95" s="40"/>
      <c r="U95" s="340">
        <f t="shared" si="8"/>
        <v>2239.9700000000003</v>
      </c>
      <c r="V95" s="37"/>
      <c r="W95" s="343">
        <v>1439.98</v>
      </c>
      <c r="X95" s="40"/>
      <c r="Y95" s="39"/>
      <c r="Z95" s="40"/>
      <c r="AA95" s="340">
        <f t="shared" si="9"/>
        <v>1439.98</v>
      </c>
      <c r="AB95" s="37"/>
      <c r="AC95" s="46">
        <f t="shared" si="10"/>
        <v>11839.95</v>
      </c>
      <c r="AD95" s="40">
        <f t="shared" si="10"/>
        <v>0</v>
      </c>
      <c r="AE95" s="40">
        <f t="shared" si="10"/>
        <v>0</v>
      </c>
      <c r="AF95" s="40">
        <f t="shared" si="10"/>
        <v>0</v>
      </c>
      <c r="AG95" s="38">
        <f t="shared" si="10"/>
        <v>11839.95</v>
      </c>
      <c r="AH95" s="44"/>
      <c r="AI95" s="343">
        <v>1599.98</v>
      </c>
      <c r="AJ95" s="343">
        <v>2239.9700000000003</v>
      </c>
      <c r="AK95" s="343">
        <v>1439.98</v>
      </c>
      <c r="AL95" s="343">
        <v>1439.98</v>
      </c>
      <c r="AM95" s="343">
        <v>1439.98</v>
      </c>
      <c r="AN95" s="51">
        <v>1439.98</v>
      </c>
      <c r="AO95" s="343">
        <f t="shared" si="7"/>
        <v>9599.869999999999</v>
      </c>
    </row>
    <row r="96" spans="2:41" ht="12.75" customHeight="1">
      <c r="B96" t="s">
        <v>1721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s">
        <v>1309</v>
      </c>
      <c r="I96" t="s">
        <v>978</v>
      </c>
      <c r="J96" t="s">
        <v>535</v>
      </c>
      <c r="K96" s="39">
        <v>6479.48</v>
      </c>
      <c r="L96" s="39"/>
      <c r="M96" s="39"/>
      <c r="N96" s="345">
        <v>-6479.48</v>
      </c>
      <c r="O96" s="340">
        <v>0</v>
      </c>
      <c r="P96" s="37"/>
      <c r="Q96" s="343">
        <v>1920</v>
      </c>
      <c r="R96" s="40"/>
      <c r="S96" s="39"/>
      <c r="T96" s="40"/>
      <c r="U96" s="340">
        <f t="shared" si="8"/>
        <v>1920</v>
      </c>
      <c r="V96" s="37"/>
      <c r="W96" s="343">
        <v>1920</v>
      </c>
      <c r="X96" s="40"/>
      <c r="Y96" s="39"/>
      <c r="Z96" s="38"/>
      <c r="AA96" s="340">
        <f t="shared" si="9"/>
        <v>1920</v>
      </c>
      <c r="AB96" s="37"/>
      <c r="AC96" s="46">
        <f t="shared" si="10"/>
        <v>10319.48</v>
      </c>
      <c r="AD96" s="40">
        <f t="shared" si="10"/>
        <v>0</v>
      </c>
      <c r="AE96" s="40">
        <f t="shared" si="10"/>
        <v>0</v>
      </c>
      <c r="AF96" s="40">
        <f t="shared" si="10"/>
        <v>-6479.48</v>
      </c>
      <c r="AG96" s="38">
        <f t="shared" si="10"/>
        <v>3840</v>
      </c>
      <c r="AH96" s="44"/>
      <c r="AI96" s="343">
        <v>1280</v>
      </c>
      <c r="AJ96" s="343">
        <v>1920</v>
      </c>
      <c r="AK96" s="343">
        <v>1920</v>
      </c>
      <c r="AL96" s="343">
        <v>1920</v>
      </c>
      <c r="AM96" s="343">
        <v>1920</v>
      </c>
      <c r="AN96" s="51">
        <v>1920</v>
      </c>
      <c r="AO96" s="343">
        <f t="shared" si="7"/>
        <v>10880</v>
      </c>
    </row>
    <row r="97" spans="2:41" ht="12.75" customHeight="1">
      <c r="B97" t="s">
        <v>1741</v>
      </c>
      <c r="C97" t="s">
        <v>1337</v>
      </c>
      <c r="D97" t="s">
        <v>1705</v>
      </c>
      <c r="E97" t="s">
        <v>1742</v>
      </c>
      <c r="F97" t="s">
        <v>1311</v>
      </c>
      <c r="G97" t="s">
        <v>1709</v>
      </c>
      <c r="H97" t="s">
        <v>632</v>
      </c>
      <c r="I97" t="s">
        <v>633</v>
      </c>
      <c r="J97" t="s">
        <v>535</v>
      </c>
      <c r="K97" s="39">
        <v>4207.9799999999996</v>
      </c>
      <c r="L97" s="39"/>
      <c r="M97" s="39"/>
      <c r="N97" s="39"/>
      <c r="O97" s="340">
        <v>4207.9799999999996</v>
      </c>
      <c r="P97" s="37"/>
      <c r="Q97" s="343">
        <v>1840</v>
      </c>
      <c r="R97" s="40"/>
      <c r="S97" s="39"/>
      <c r="T97" s="40"/>
      <c r="U97" s="340">
        <f t="shared" si="8"/>
        <v>1840</v>
      </c>
      <c r="V97" s="37"/>
      <c r="W97" s="343">
        <v>1840</v>
      </c>
      <c r="X97" s="40"/>
      <c r="Y97" s="39"/>
      <c r="Z97" s="40"/>
      <c r="AA97" s="340">
        <f t="shared" si="9"/>
        <v>1840</v>
      </c>
      <c r="AB97" s="37"/>
      <c r="AC97" s="46">
        <f t="shared" si="10"/>
        <v>7887.98</v>
      </c>
      <c r="AD97" s="40">
        <f t="shared" si="10"/>
        <v>0</v>
      </c>
      <c r="AE97" s="40">
        <f t="shared" si="10"/>
        <v>0</v>
      </c>
      <c r="AF97" s="40">
        <f t="shared" si="10"/>
        <v>0</v>
      </c>
      <c r="AG97" s="38">
        <f t="shared" si="10"/>
        <v>7887.98</v>
      </c>
      <c r="AH97" s="44"/>
      <c r="AI97" s="343">
        <v>920</v>
      </c>
      <c r="AJ97" s="343">
        <v>1840</v>
      </c>
      <c r="AK97" s="343">
        <v>1840</v>
      </c>
      <c r="AL97" s="343">
        <v>1840</v>
      </c>
      <c r="AM97" s="343">
        <v>1840</v>
      </c>
      <c r="AN97" s="51">
        <v>1840</v>
      </c>
      <c r="AO97" s="343">
        <f t="shared" si="7"/>
        <v>10120</v>
      </c>
    </row>
    <row r="98" spans="2:41" ht="12.75" customHeight="1">
      <c r="B98" t="s">
        <v>1746</v>
      </c>
      <c r="C98" t="s">
        <v>1338</v>
      </c>
      <c r="D98" t="s">
        <v>1736</v>
      </c>
      <c r="E98" t="s">
        <v>1562</v>
      </c>
      <c r="F98" t="s">
        <v>1317</v>
      </c>
      <c r="G98" t="s">
        <v>1737</v>
      </c>
      <c r="H98" t="s">
        <v>566</v>
      </c>
      <c r="I98" t="s">
        <v>771</v>
      </c>
      <c r="J98" t="s">
        <v>535</v>
      </c>
      <c r="K98" s="39">
        <v>2760</v>
      </c>
      <c r="L98" s="39"/>
      <c r="M98" s="39"/>
      <c r="N98" s="39"/>
      <c r="O98" s="340">
        <v>2760</v>
      </c>
      <c r="P98" s="37"/>
      <c r="Q98" s="343">
        <v>890560</v>
      </c>
      <c r="R98" s="40"/>
      <c r="S98" s="39"/>
      <c r="T98" s="40"/>
      <c r="U98" s="340">
        <f t="shared" si="8"/>
        <v>890560</v>
      </c>
      <c r="V98" s="37"/>
      <c r="W98" s="343">
        <v>173880</v>
      </c>
      <c r="X98" s="40"/>
      <c r="Y98" s="39"/>
      <c r="Z98" s="40"/>
      <c r="AA98" s="340">
        <f t="shared" si="9"/>
        <v>173880</v>
      </c>
      <c r="AB98" s="37"/>
      <c r="AC98" s="46">
        <f t="shared" si="10"/>
        <v>1067200</v>
      </c>
      <c r="AD98" s="40">
        <f t="shared" si="10"/>
        <v>0</v>
      </c>
      <c r="AE98" s="40">
        <f t="shared" si="10"/>
        <v>0</v>
      </c>
      <c r="AF98" s="40">
        <f t="shared" si="10"/>
        <v>0</v>
      </c>
      <c r="AG98" s="38">
        <f t="shared" si="10"/>
        <v>1067200</v>
      </c>
      <c r="AH98" s="44"/>
      <c r="AI98" s="343">
        <v>920</v>
      </c>
      <c r="AJ98" s="343">
        <v>890560</v>
      </c>
      <c r="AK98" s="343">
        <v>173880</v>
      </c>
      <c r="AL98" s="343">
        <v>133216</v>
      </c>
      <c r="AM98" s="343">
        <v>182160</v>
      </c>
      <c r="AN98" s="51">
        <v>116104</v>
      </c>
      <c r="AO98" s="343">
        <f t="shared" si="7"/>
        <v>1496840</v>
      </c>
    </row>
    <row r="99" spans="2:41" ht="12.75" customHeight="1">
      <c r="B99" t="s">
        <v>1738</v>
      </c>
      <c r="C99" t="s">
        <v>1337</v>
      </c>
      <c r="D99" t="s">
        <v>1705</v>
      </c>
      <c r="E99" t="s">
        <v>1739</v>
      </c>
      <c r="F99" t="s">
        <v>1321</v>
      </c>
      <c r="G99" t="s">
        <v>1740</v>
      </c>
      <c r="H99" t="s">
        <v>724</v>
      </c>
      <c r="I99" t="s">
        <v>725</v>
      </c>
      <c r="J99" t="s">
        <v>535</v>
      </c>
      <c r="K99" s="39">
        <v>2400</v>
      </c>
      <c r="L99" s="39"/>
      <c r="M99" s="39"/>
      <c r="N99" s="39"/>
      <c r="O99" s="340">
        <v>2400</v>
      </c>
      <c r="P99" s="37"/>
      <c r="Q99" s="343">
        <v>802</v>
      </c>
      <c r="R99" s="40"/>
      <c r="S99" s="39"/>
      <c r="T99" s="40"/>
      <c r="U99" s="340">
        <f t="shared" si="8"/>
        <v>802</v>
      </c>
      <c r="V99" s="37"/>
      <c r="W99" s="343">
        <v>0</v>
      </c>
      <c r="X99" s="40"/>
      <c r="Y99" s="39"/>
      <c r="Z99" s="40"/>
      <c r="AA99" s="340">
        <f t="shared" si="9"/>
        <v>0</v>
      </c>
      <c r="AB99" s="37"/>
      <c r="AC99" s="46">
        <f t="shared" si="10"/>
        <v>3202</v>
      </c>
      <c r="AD99" s="40">
        <f t="shared" si="10"/>
        <v>0</v>
      </c>
      <c r="AE99" s="40">
        <f t="shared" si="10"/>
        <v>0</v>
      </c>
      <c r="AF99" s="40">
        <f t="shared" si="10"/>
        <v>0</v>
      </c>
      <c r="AG99" s="38">
        <f t="shared" si="10"/>
        <v>3202</v>
      </c>
      <c r="AH99" s="44"/>
      <c r="AI99" s="343">
        <v>802</v>
      </c>
      <c r="AJ99" s="343">
        <v>802</v>
      </c>
      <c r="AK99" s="343">
        <v>0</v>
      </c>
      <c r="AL99" s="343">
        <v>2564</v>
      </c>
      <c r="AM99" s="343">
        <v>802</v>
      </c>
      <c r="AN99" s="51">
        <v>802</v>
      </c>
      <c r="AO99" s="343">
        <f t="shared" si="7"/>
        <v>5772</v>
      </c>
    </row>
    <row r="100" spans="2:41" ht="12.75" customHeight="1">
      <c r="B100" t="s">
        <v>2320</v>
      </c>
      <c r="C100" t="s">
        <v>1337</v>
      </c>
      <c r="D100" t="s">
        <v>1705</v>
      </c>
      <c r="E100" t="s">
        <v>1830</v>
      </c>
      <c r="F100" t="s">
        <v>1320</v>
      </c>
      <c r="G100" t="s">
        <v>1753</v>
      </c>
      <c r="H100" t="s">
        <v>742</v>
      </c>
      <c r="I100" t="s">
        <v>743</v>
      </c>
      <c r="J100" t="s">
        <v>535</v>
      </c>
      <c r="K100" s="39">
        <v>2400</v>
      </c>
      <c r="L100" s="39"/>
      <c r="M100" s="39"/>
      <c r="N100" s="39"/>
      <c r="O100" s="340">
        <v>2400</v>
      </c>
      <c r="P100" s="37"/>
      <c r="Q100" s="343">
        <v>2240</v>
      </c>
      <c r="R100" s="40"/>
      <c r="S100" s="39"/>
      <c r="T100" s="40"/>
      <c r="U100" s="340">
        <f t="shared" si="8"/>
        <v>2240</v>
      </c>
      <c r="V100" s="37"/>
      <c r="W100" s="343">
        <v>0</v>
      </c>
      <c r="X100" s="40"/>
      <c r="Y100" s="39"/>
      <c r="Z100" s="40"/>
      <c r="AA100" s="340">
        <f t="shared" si="9"/>
        <v>0</v>
      </c>
      <c r="AB100" s="37"/>
      <c r="AC100" s="46">
        <f t="shared" si="10"/>
        <v>4640</v>
      </c>
      <c r="AD100" s="40">
        <f t="shared" si="10"/>
        <v>0</v>
      </c>
      <c r="AE100" s="40">
        <f t="shared" si="10"/>
        <v>0</v>
      </c>
      <c r="AF100" s="40">
        <f t="shared" si="10"/>
        <v>0</v>
      </c>
      <c r="AG100" s="38">
        <f t="shared" si="10"/>
        <v>4640</v>
      </c>
      <c r="AH100" s="44"/>
      <c r="AI100" s="343">
        <v>480</v>
      </c>
      <c r="AJ100" s="343">
        <v>2240</v>
      </c>
      <c r="AK100" s="343">
        <v>0</v>
      </c>
      <c r="AL100" s="343">
        <v>2080</v>
      </c>
      <c r="AM100" s="343">
        <v>1280</v>
      </c>
      <c r="AN100" s="51">
        <v>1280</v>
      </c>
      <c r="AO100" s="343">
        <f t="shared" si="7"/>
        <v>7360</v>
      </c>
    </row>
    <row r="101" spans="2:41" ht="12.75" customHeight="1">
      <c r="B101" t="s">
        <v>1722</v>
      </c>
      <c r="C101" t="s">
        <v>1337</v>
      </c>
      <c r="D101" t="s">
        <v>1705</v>
      </c>
      <c r="E101" t="s">
        <v>1723</v>
      </c>
      <c r="F101" t="s">
        <v>1311</v>
      </c>
      <c r="G101" t="s">
        <v>1709</v>
      </c>
      <c r="H101" t="s">
        <v>624</v>
      </c>
      <c r="I101" t="s">
        <v>625</v>
      </c>
      <c r="J101" t="s">
        <v>535</v>
      </c>
      <c r="K101" s="39">
        <v>2160</v>
      </c>
      <c r="L101" s="39"/>
      <c r="M101" s="39"/>
      <c r="N101" s="39"/>
      <c r="O101" s="340">
        <v>2160</v>
      </c>
      <c r="P101" s="37"/>
      <c r="Q101" s="343">
        <v>6240</v>
      </c>
      <c r="R101" s="40"/>
      <c r="S101" s="39"/>
      <c r="T101" s="40"/>
      <c r="U101" s="340">
        <f t="shared" si="8"/>
        <v>6240</v>
      </c>
      <c r="V101" s="37"/>
      <c r="W101" s="343">
        <v>2400</v>
      </c>
      <c r="X101" s="40"/>
      <c r="Y101" s="39"/>
      <c r="Z101" s="40"/>
      <c r="AA101" s="340">
        <f t="shared" si="9"/>
        <v>2400</v>
      </c>
      <c r="AB101" s="37"/>
      <c r="AC101" s="46">
        <f t="shared" si="10"/>
        <v>10800</v>
      </c>
      <c r="AD101" s="40">
        <f t="shared" si="10"/>
        <v>0</v>
      </c>
      <c r="AE101" s="40">
        <f t="shared" si="10"/>
        <v>0</v>
      </c>
      <c r="AF101" s="40">
        <f t="shared" si="10"/>
        <v>0</v>
      </c>
      <c r="AG101" s="38">
        <f t="shared" si="10"/>
        <v>10800</v>
      </c>
      <c r="AH101" s="44"/>
      <c r="AI101" s="343">
        <v>368</v>
      </c>
      <c r="AJ101" s="343">
        <v>6240</v>
      </c>
      <c r="AK101" s="343">
        <v>2400</v>
      </c>
      <c r="AL101" s="343">
        <v>1920</v>
      </c>
      <c r="AM101" s="343">
        <v>2400</v>
      </c>
      <c r="AN101" s="51">
        <v>1920</v>
      </c>
      <c r="AO101" s="343">
        <f t="shared" si="7"/>
        <v>15248</v>
      </c>
    </row>
    <row r="102" spans="2:41" ht="12.75" customHeight="1">
      <c r="B102" t="s">
        <v>2467</v>
      </c>
      <c r="C102" t="s">
        <v>1337</v>
      </c>
      <c r="D102" t="s">
        <v>1705</v>
      </c>
      <c r="E102" t="s">
        <v>1871</v>
      </c>
      <c r="F102" t="s">
        <v>1323</v>
      </c>
      <c r="G102" t="s">
        <v>1732</v>
      </c>
      <c r="H102" t="s">
        <v>844</v>
      </c>
      <c r="I102" t="s">
        <v>845</v>
      </c>
      <c r="J102" t="s">
        <v>535</v>
      </c>
      <c r="K102" s="39">
        <v>1999.99</v>
      </c>
      <c r="L102" s="39"/>
      <c r="M102" s="39"/>
      <c r="N102" s="39"/>
      <c r="O102" s="340">
        <v>1999.99</v>
      </c>
      <c r="P102" s="37"/>
      <c r="Q102" s="343">
        <v>0</v>
      </c>
      <c r="R102" s="40"/>
      <c r="S102" s="39"/>
      <c r="T102" s="40"/>
      <c r="U102" s="340">
        <f t="shared" si="8"/>
        <v>0</v>
      </c>
      <c r="V102" s="37"/>
      <c r="W102" s="343">
        <v>800</v>
      </c>
      <c r="X102" s="40"/>
      <c r="Y102" s="39"/>
      <c r="Z102" s="40"/>
      <c r="AA102" s="340">
        <f t="shared" si="9"/>
        <v>800</v>
      </c>
      <c r="AB102" s="37"/>
      <c r="AC102" s="46">
        <f t="shared" si="10"/>
        <v>2799.99</v>
      </c>
      <c r="AD102" s="40">
        <f t="shared" si="10"/>
        <v>0</v>
      </c>
      <c r="AE102" s="40">
        <f t="shared" si="10"/>
        <v>0</v>
      </c>
      <c r="AF102" s="40">
        <f t="shared" si="10"/>
        <v>0</v>
      </c>
      <c r="AG102" s="38">
        <f t="shared" si="10"/>
        <v>2799.99</v>
      </c>
      <c r="AH102" s="44"/>
      <c r="AI102" s="343">
        <v>0</v>
      </c>
      <c r="AJ102" s="343">
        <v>0</v>
      </c>
      <c r="AK102" s="343">
        <v>800</v>
      </c>
      <c r="AL102" s="343">
        <v>800</v>
      </c>
      <c r="AM102" s="343">
        <v>800</v>
      </c>
      <c r="AN102" s="51">
        <v>800</v>
      </c>
      <c r="AO102" s="343">
        <f t="shared" si="7"/>
        <v>3200</v>
      </c>
    </row>
    <row r="103" spans="2:41" ht="12.75" customHeight="1">
      <c r="B103" t="s">
        <v>1730</v>
      </c>
      <c r="C103" t="s">
        <v>1337</v>
      </c>
      <c r="D103" t="s">
        <v>1705</v>
      </c>
      <c r="E103" t="s">
        <v>1731</v>
      </c>
      <c r="F103" t="s">
        <v>1323</v>
      </c>
      <c r="G103" t="s">
        <v>1732</v>
      </c>
      <c r="H103" t="s">
        <v>926</v>
      </c>
      <c r="I103" t="s">
        <v>927</v>
      </c>
      <c r="J103" t="s">
        <v>535</v>
      </c>
      <c r="K103" s="39">
        <v>1600</v>
      </c>
      <c r="L103" s="39"/>
      <c r="M103" s="39"/>
      <c r="N103" s="39"/>
      <c r="O103" s="340">
        <v>1600</v>
      </c>
      <c r="P103" s="37"/>
      <c r="Q103" s="343">
        <v>960</v>
      </c>
      <c r="R103" s="40"/>
      <c r="S103" s="39"/>
      <c r="T103" s="40"/>
      <c r="U103" s="340">
        <f t="shared" si="8"/>
        <v>960</v>
      </c>
      <c r="V103" s="37"/>
      <c r="W103" s="343">
        <v>1440</v>
      </c>
      <c r="X103" s="40"/>
      <c r="Y103" s="39"/>
      <c r="Z103" s="40"/>
      <c r="AA103" s="340">
        <f t="shared" si="9"/>
        <v>1440</v>
      </c>
      <c r="AB103" s="37"/>
      <c r="AC103" s="46">
        <f t="shared" si="10"/>
        <v>4000</v>
      </c>
      <c r="AD103" s="40">
        <f t="shared" si="10"/>
        <v>0</v>
      </c>
      <c r="AE103" s="40">
        <f t="shared" si="10"/>
        <v>0</v>
      </c>
      <c r="AF103" s="40">
        <f t="shared" si="10"/>
        <v>0</v>
      </c>
      <c r="AG103" s="38">
        <f t="shared" si="10"/>
        <v>4000</v>
      </c>
      <c r="AH103" s="44"/>
      <c r="AI103" s="343">
        <v>0</v>
      </c>
      <c r="AJ103" s="343">
        <v>960</v>
      </c>
      <c r="AK103" s="343">
        <v>1440</v>
      </c>
      <c r="AL103" s="343">
        <v>960</v>
      </c>
      <c r="AM103" s="343">
        <v>1440</v>
      </c>
      <c r="AN103" s="51">
        <v>960</v>
      </c>
      <c r="AO103" s="343">
        <f t="shared" si="7"/>
        <v>5760</v>
      </c>
    </row>
    <row r="104" spans="2:41" ht="12.75" customHeight="1">
      <c r="B104" t="s">
        <v>2468</v>
      </c>
      <c r="C104" t="s">
        <v>1339</v>
      </c>
      <c r="D104" t="s">
        <v>2469</v>
      </c>
      <c r="E104" t="s">
        <v>2470</v>
      </c>
      <c r="F104" t="s">
        <v>1312</v>
      </c>
      <c r="G104" t="s">
        <v>2471</v>
      </c>
      <c r="H104" t="s">
        <v>1067</v>
      </c>
      <c r="I104" t="s">
        <v>1068</v>
      </c>
      <c r="J104" t="s">
        <v>535</v>
      </c>
      <c r="K104" s="39">
        <v>1104</v>
      </c>
      <c r="L104" s="39"/>
      <c r="M104" s="39"/>
      <c r="N104" s="39"/>
      <c r="O104" s="340">
        <v>1104</v>
      </c>
      <c r="P104" s="37"/>
      <c r="Q104" s="343">
        <v>5200</v>
      </c>
      <c r="R104" s="40"/>
      <c r="S104" s="39"/>
      <c r="T104" s="40"/>
      <c r="U104" s="340">
        <f t="shared" si="8"/>
        <v>5200</v>
      </c>
      <c r="V104" s="37"/>
      <c r="W104" s="343">
        <v>1520</v>
      </c>
      <c r="X104" s="40"/>
      <c r="Y104" s="39"/>
      <c r="Z104" s="40"/>
      <c r="AA104" s="340">
        <f t="shared" si="9"/>
        <v>1520</v>
      </c>
      <c r="AB104" s="37"/>
      <c r="AC104" s="46">
        <f t="shared" si="10"/>
        <v>7824</v>
      </c>
      <c r="AD104" s="40">
        <f t="shared" si="10"/>
        <v>0</v>
      </c>
      <c r="AE104" s="40">
        <f t="shared" si="10"/>
        <v>0</v>
      </c>
      <c r="AF104" s="40">
        <f t="shared" si="10"/>
        <v>0</v>
      </c>
      <c r="AG104" s="38">
        <f t="shared" si="10"/>
        <v>7824</v>
      </c>
      <c r="AH104" s="44"/>
      <c r="AI104" s="343">
        <v>0</v>
      </c>
      <c r="AJ104" s="343">
        <v>5200</v>
      </c>
      <c r="AK104" s="343">
        <v>1520</v>
      </c>
      <c r="AL104" s="343">
        <v>1520</v>
      </c>
      <c r="AM104" s="343">
        <v>1520</v>
      </c>
      <c r="AN104" s="51">
        <v>1520</v>
      </c>
      <c r="AO104" s="343">
        <f t="shared" si="7"/>
        <v>11280</v>
      </c>
    </row>
    <row r="105" spans="2:41" ht="12.75" customHeight="1">
      <c r="B105" t="s">
        <v>1726</v>
      </c>
      <c r="C105" t="s">
        <v>1337</v>
      </c>
      <c r="D105" t="s">
        <v>1705</v>
      </c>
      <c r="E105" t="s">
        <v>1727</v>
      </c>
      <c r="F105" t="s">
        <v>1311</v>
      </c>
      <c r="G105" t="s">
        <v>1709</v>
      </c>
      <c r="H105" t="s">
        <v>793</v>
      </c>
      <c r="I105" t="s">
        <v>794</v>
      </c>
      <c r="J105" t="s">
        <v>535</v>
      </c>
      <c r="K105" s="39">
        <v>959.98</v>
      </c>
      <c r="L105" s="39"/>
      <c r="M105" s="39"/>
      <c r="N105" s="39"/>
      <c r="O105" s="340">
        <v>959.98</v>
      </c>
      <c r="P105" s="37"/>
      <c r="Q105" s="343">
        <v>184</v>
      </c>
      <c r="R105" s="40"/>
      <c r="S105" s="39"/>
      <c r="T105" s="40"/>
      <c r="U105" s="340">
        <f t="shared" si="8"/>
        <v>184</v>
      </c>
      <c r="V105" s="37"/>
      <c r="W105" s="343">
        <v>184</v>
      </c>
      <c r="X105" s="40"/>
      <c r="Y105" s="39"/>
      <c r="Z105" s="40"/>
      <c r="AA105" s="340">
        <f t="shared" si="9"/>
        <v>184</v>
      </c>
      <c r="AB105" s="37"/>
      <c r="AC105" s="46">
        <f t="shared" si="10"/>
        <v>1327.98</v>
      </c>
      <c r="AD105" s="40">
        <f t="shared" si="10"/>
        <v>0</v>
      </c>
      <c r="AE105" s="40">
        <f t="shared" si="10"/>
        <v>0</v>
      </c>
      <c r="AF105" s="40">
        <f t="shared" si="10"/>
        <v>0</v>
      </c>
      <c r="AG105" s="38">
        <f t="shared" si="10"/>
        <v>1327.98</v>
      </c>
      <c r="AH105" s="44"/>
      <c r="AI105" s="343">
        <v>0</v>
      </c>
      <c r="AJ105" s="343">
        <v>184</v>
      </c>
      <c r="AK105" s="343">
        <v>184</v>
      </c>
      <c r="AL105" s="343">
        <v>984</v>
      </c>
      <c r="AM105" s="343">
        <v>984</v>
      </c>
      <c r="AN105" s="51">
        <v>984</v>
      </c>
      <c r="AO105" s="343">
        <f t="shared" si="7"/>
        <v>3320</v>
      </c>
    </row>
    <row r="106" spans="2:41" ht="12.75" customHeight="1">
      <c r="B106" t="s">
        <v>2472</v>
      </c>
      <c r="C106" t="s">
        <v>1337</v>
      </c>
      <c r="D106" t="s">
        <v>1705</v>
      </c>
      <c r="E106" t="s">
        <v>1743</v>
      </c>
      <c r="F106" t="s">
        <v>1322</v>
      </c>
      <c r="G106" t="s">
        <v>1715</v>
      </c>
      <c r="H106" t="s">
        <v>620</v>
      </c>
      <c r="I106" t="s">
        <v>621</v>
      </c>
      <c r="J106" t="s">
        <v>535</v>
      </c>
      <c r="K106" s="39">
        <v>802</v>
      </c>
      <c r="L106" s="39"/>
      <c r="M106" s="39"/>
      <c r="N106" s="39"/>
      <c r="O106" s="340">
        <v>802</v>
      </c>
      <c r="P106" s="37"/>
      <c r="Q106" s="343">
        <v>1808</v>
      </c>
      <c r="R106" s="40"/>
      <c r="S106" s="39"/>
      <c r="T106" s="40"/>
      <c r="U106" s="340">
        <f t="shared" si="8"/>
        <v>1808</v>
      </c>
      <c r="V106" s="37"/>
      <c r="W106" s="343">
        <v>1808</v>
      </c>
      <c r="X106" s="40"/>
      <c r="Y106" s="39"/>
      <c r="Z106" s="40"/>
      <c r="AA106" s="340">
        <f t="shared" si="9"/>
        <v>1808</v>
      </c>
      <c r="AB106" s="37"/>
      <c r="AC106" s="46">
        <f t="shared" si="10"/>
        <v>4418</v>
      </c>
      <c r="AD106" s="40">
        <f t="shared" si="10"/>
        <v>0</v>
      </c>
      <c r="AE106" s="40">
        <f t="shared" si="10"/>
        <v>0</v>
      </c>
      <c r="AF106" s="40">
        <f t="shared" si="10"/>
        <v>0</v>
      </c>
      <c r="AG106" s="38">
        <f t="shared" si="10"/>
        <v>4418</v>
      </c>
      <c r="AH106" s="44"/>
      <c r="AI106" s="343">
        <v>0</v>
      </c>
      <c r="AJ106" s="343">
        <v>1808</v>
      </c>
      <c r="AK106" s="343">
        <v>1808</v>
      </c>
      <c r="AL106" s="343">
        <v>1808</v>
      </c>
      <c r="AM106" s="343">
        <v>1808</v>
      </c>
      <c r="AN106" s="51">
        <v>1808</v>
      </c>
      <c r="AO106" s="343">
        <f t="shared" si="7"/>
        <v>9040</v>
      </c>
    </row>
    <row r="107" spans="2:41" ht="12.75" customHeight="1">
      <c r="B107" t="s">
        <v>1754</v>
      </c>
      <c r="C107" t="s">
        <v>1337</v>
      </c>
      <c r="D107" t="s">
        <v>1705</v>
      </c>
      <c r="E107" t="s">
        <v>1755</v>
      </c>
      <c r="F107" t="s">
        <v>1321</v>
      </c>
      <c r="G107" t="s">
        <v>1740</v>
      </c>
      <c r="H107" t="s">
        <v>708</v>
      </c>
      <c r="I107" t="s">
        <v>709</v>
      </c>
      <c r="J107" t="s">
        <v>535</v>
      </c>
      <c r="K107" s="39">
        <v>802</v>
      </c>
      <c r="L107" s="39"/>
      <c r="M107" s="39"/>
      <c r="N107" s="39"/>
      <c r="O107" s="340">
        <v>802</v>
      </c>
      <c r="P107" s="37"/>
      <c r="Q107" s="343">
        <v>1655</v>
      </c>
      <c r="R107" s="40"/>
      <c r="S107" s="39"/>
      <c r="T107" s="40"/>
      <c r="U107" s="340">
        <f t="shared" si="8"/>
        <v>1655</v>
      </c>
      <c r="V107" s="37"/>
      <c r="W107" s="343">
        <v>1324</v>
      </c>
      <c r="X107" s="40"/>
      <c r="Y107" s="39"/>
      <c r="Z107" s="40"/>
      <c r="AA107" s="340">
        <f t="shared" si="9"/>
        <v>1324</v>
      </c>
      <c r="AB107" s="37"/>
      <c r="AC107" s="46">
        <f t="shared" si="10"/>
        <v>3781</v>
      </c>
      <c r="AD107" s="40">
        <f t="shared" si="10"/>
        <v>0</v>
      </c>
      <c r="AE107" s="40">
        <f t="shared" si="10"/>
        <v>0</v>
      </c>
      <c r="AF107" s="40">
        <f t="shared" si="10"/>
        <v>0</v>
      </c>
      <c r="AG107" s="38">
        <f t="shared" si="10"/>
        <v>3781</v>
      </c>
      <c r="AH107" s="44"/>
      <c r="AI107" s="343">
        <v>0</v>
      </c>
      <c r="AJ107" s="343">
        <v>1655</v>
      </c>
      <c r="AK107" s="343">
        <v>1324</v>
      </c>
      <c r="AL107" s="343">
        <v>1324</v>
      </c>
      <c r="AM107" s="343">
        <v>1655</v>
      </c>
      <c r="AN107" s="51">
        <v>1324</v>
      </c>
      <c r="AO107" s="343">
        <f t="shared" si="7"/>
        <v>7282</v>
      </c>
    </row>
    <row r="108" spans="2:41" ht="12.75" customHeight="1">
      <c r="B108" t="s">
        <v>1724</v>
      </c>
      <c r="C108" t="s">
        <v>1337</v>
      </c>
      <c r="D108" t="s">
        <v>1705</v>
      </c>
      <c r="E108" t="s">
        <v>1725</v>
      </c>
      <c r="F108" t="s">
        <v>1311</v>
      </c>
      <c r="G108" t="s">
        <v>1709</v>
      </c>
      <c r="H108" t="s">
        <v>856</v>
      </c>
      <c r="I108" t="s">
        <v>857</v>
      </c>
      <c r="J108" t="s">
        <v>535</v>
      </c>
      <c r="K108" s="39">
        <v>480</v>
      </c>
      <c r="L108" s="39"/>
      <c r="M108" s="39"/>
      <c r="N108" s="39"/>
      <c r="O108" s="340">
        <v>480</v>
      </c>
      <c r="P108" s="37"/>
      <c r="Q108" s="343">
        <v>3320</v>
      </c>
      <c r="R108" s="40"/>
      <c r="S108" s="39"/>
      <c r="T108" s="40"/>
      <c r="U108" s="340">
        <f t="shared" si="8"/>
        <v>3320</v>
      </c>
      <c r="V108" s="37"/>
      <c r="W108" s="343">
        <v>920</v>
      </c>
      <c r="X108" s="40"/>
      <c r="Y108" s="39"/>
      <c r="Z108" s="40"/>
      <c r="AA108" s="340">
        <f t="shared" si="9"/>
        <v>920</v>
      </c>
      <c r="AB108" s="37"/>
      <c r="AC108" s="46">
        <f t="shared" si="10"/>
        <v>4720</v>
      </c>
      <c r="AD108" s="40">
        <f t="shared" si="10"/>
        <v>0</v>
      </c>
      <c r="AE108" s="40">
        <f t="shared" si="10"/>
        <v>0</v>
      </c>
      <c r="AF108" s="40">
        <f t="shared" si="10"/>
        <v>0</v>
      </c>
      <c r="AG108" s="38">
        <f t="shared" si="10"/>
        <v>4720</v>
      </c>
      <c r="AH108" s="44"/>
      <c r="AI108" s="343">
        <v>0</v>
      </c>
      <c r="AJ108" s="343">
        <v>3320</v>
      </c>
      <c r="AK108" s="343">
        <v>920</v>
      </c>
      <c r="AL108" s="343">
        <v>3320</v>
      </c>
      <c r="AM108" s="343">
        <v>920</v>
      </c>
      <c r="AN108" s="51">
        <v>4280</v>
      </c>
      <c r="AO108" s="343">
        <f t="shared" si="7"/>
        <v>12760</v>
      </c>
    </row>
    <row r="109" spans="2:41" ht="12.75" customHeight="1">
      <c r="B109" t="s">
        <v>1733</v>
      </c>
      <c r="C109" t="s">
        <v>1403</v>
      </c>
      <c r="D109" t="s">
        <v>1698</v>
      </c>
      <c r="E109" t="s">
        <v>1680</v>
      </c>
      <c r="F109" t="s">
        <v>1333</v>
      </c>
      <c r="G109" t="s">
        <v>1734</v>
      </c>
      <c r="H109" t="s">
        <v>700</v>
      </c>
      <c r="I109" t="s">
        <v>701</v>
      </c>
      <c r="J109" t="s">
        <v>535</v>
      </c>
      <c r="K109" s="39">
        <v>480</v>
      </c>
      <c r="L109" s="39"/>
      <c r="M109" s="39"/>
      <c r="N109" s="39"/>
      <c r="O109" s="340">
        <v>480</v>
      </c>
      <c r="P109" s="37"/>
      <c r="Q109" s="343">
        <v>1907950.94</v>
      </c>
      <c r="R109" s="40"/>
      <c r="S109" s="39"/>
      <c r="T109" s="40"/>
      <c r="U109" s="340">
        <f t="shared" si="8"/>
        <v>1907950.94</v>
      </c>
      <c r="V109" s="37"/>
      <c r="W109" s="343">
        <v>1903552.5700000003</v>
      </c>
      <c r="X109" s="40"/>
      <c r="Y109" s="39"/>
      <c r="Z109" s="40"/>
      <c r="AA109" s="340">
        <f t="shared" si="9"/>
        <v>1903552.5700000003</v>
      </c>
      <c r="AB109" s="37"/>
      <c r="AC109" s="46">
        <f t="shared" si="10"/>
        <v>3811983.5100000002</v>
      </c>
      <c r="AD109" s="40">
        <f t="shared" si="10"/>
        <v>0</v>
      </c>
      <c r="AE109" s="40">
        <f t="shared" si="10"/>
        <v>0</v>
      </c>
      <c r="AF109" s="40">
        <f t="shared" si="10"/>
        <v>0</v>
      </c>
      <c r="AG109" s="38">
        <f t="shared" si="10"/>
        <v>3811983.5100000002</v>
      </c>
      <c r="AH109" s="44"/>
      <c r="AI109" s="343">
        <v>2616232.59</v>
      </c>
      <c r="AJ109" s="343">
        <v>1907950.94</v>
      </c>
      <c r="AK109" s="343">
        <v>1903552.5700000003</v>
      </c>
      <c r="AL109" s="343">
        <v>1272174.7000000002</v>
      </c>
      <c r="AM109" s="343">
        <v>1854751.19</v>
      </c>
      <c r="AN109" s="51">
        <v>1338404.79</v>
      </c>
      <c r="AO109" s="343">
        <f t="shared" si="7"/>
        <v>10893066.780000001</v>
      </c>
    </row>
    <row r="110" spans="2:41" ht="12.75" customHeight="1">
      <c r="B110" t="s">
        <v>1728</v>
      </c>
      <c r="C110" t="s">
        <v>1403</v>
      </c>
      <c r="D110" t="s">
        <v>1698</v>
      </c>
      <c r="E110" t="s">
        <v>1729</v>
      </c>
      <c r="F110" t="s">
        <v>1406</v>
      </c>
      <c r="G110" t="s">
        <v>1703</v>
      </c>
      <c r="H110" t="s">
        <v>866</v>
      </c>
      <c r="I110" t="s">
        <v>867</v>
      </c>
      <c r="J110" t="s">
        <v>535</v>
      </c>
      <c r="K110" s="39">
        <v>0</v>
      </c>
      <c r="L110" s="39"/>
      <c r="M110" s="39"/>
      <c r="N110" s="39"/>
      <c r="O110" s="340">
        <v>0</v>
      </c>
      <c r="P110" s="37"/>
      <c r="Q110" s="343">
        <v>2668289.6800000002</v>
      </c>
      <c r="R110" s="40"/>
      <c r="S110" s="39"/>
      <c r="T110" s="40"/>
      <c r="U110" s="340">
        <f t="shared" si="8"/>
        <v>2668289.6800000002</v>
      </c>
      <c r="V110" s="37"/>
      <c r="W110" s="343">
        <v>1367673.65</v>
      </c>
      <c r="X110" s="40"/>
      <c r="Y110" s="39"/>
      <c r="Z110" s="40"/>
      <c r="AA110" s="340">
        <f t="shared" si="9"/>
        <v>1367673.65</v>
      </c>
      <c r="AB110" s="37"/>
      <c r="AC110" s="46">
        <f t="shared" si="10"/>
        <v>4035963.33</v>
      </c>
      <c r="AD110" s="40">
        <f t="shared" si="10"/>
        <v>0</v>
      </c>
      <c r="AE110" s="40">
        <f t="shared" si="10"/>
        <v>0</v>
      </c>
      <c r="AF110" s="40">
        <f t="shared" si="10"/>
        <v>0</v>
      </c>
      <c r="AG110" s="38">
        <f t="shared" si="10"/>
        <v>4035963.33</v>
      </c>
      <c r="AH110" s="44"/>
      <c r="AI110" s="343">
        <v>1794207.3899999997</v>
      </c>
      <c r="AJ110" s="343">
        <v>2668289.6800000002</v>
      </c>
      <c r="AK110" s="343">
        <v>1367673.65</v>
      </c>
      <c r="AL110" s="343">
        <v>889414.59000000008</v>
      </c>
      <c r="AM110" s="343">
        <v>1310095.0200000003</v>
      </c>
      <c r="AN110" s="51">
        <v>793042.08</v>
      </c>
      <c r="AO110" s="343">
        <f t="shared" si="7"/>
        <v>8822722.4100000001</v>
      </c>
    </row>
    <row r="111" spans="2:41" ht="12.75" customHeight="1">
      <c r="B111" t="s">
        <v>2321</v>
      </c>
      <c r="C111" t="s">
        <v>1337</v>
      </c>
      <c r="D111" t="s">
        <v>1705</v>
      </c>
      <c r="E111" t="s">
        <v>1840</v>
      </c>
      <c r="F111" t="s">
        <v>1323</v>
      </c>
      <c r="G111" t="s">
        <v>1732</v>
      </c>
      <c r="H111" t="s">
        <v>809</v>
      </c>
      <c r="I111" t="s">
        <v>810</v>
      </c>
      <c r="J111" t="s">
        <v>535</v>
      </c>
      <c r="K111" s="39">
        <v>0</v>
      </c>
      <c r="L111" s="39"/>
      <c r="M111" s="39"/>
      <c r="N111" s="39"/>
      <c r="O111" s="340">
        <v>0</v>
      </c>
      <c r="P111" s="37"/>
      <c r="Q111" s="343">
        <v>1446276.68</v>
      </c>
      <c r="R111" s="40"/>
      <c r="S111" s="39"/>
      <c r="T111" s="40"/>
      <c r="U111" s="340">
        <f t="shared" si="8"/>
        <v>1446276.68</v>
      </c>
      <c r="V111" s="37"/>
      <c r="W111" s="343">
        <v>1179428.3899999999</v>
      </c>
      <c r="X111" s="40"/>
      <c r="Y111" s="39"/>
      <c r="Z111" s="40"/>
      <c r="AA111" s="340">
        <f t="shared" si="9"/>
        <v>1179428.3899999999</v>
      </c>
      <c r="AB111" s="37"/>
      <c r="AC111" s="46">
        <f t="shared" si="10"/>
        <v>2625705.0699999998</v>
      </c>
      <c r="AD111" s="40">
        <f t="shared" si="10"/>
        <v>0</v>
      </c>
      <c r="AE111" s="40">
        <f t="shared" si="10"/>
        <v>0</v>
      </c>
      <c r="AF111" s="40">
        <f t="shared" si="10"/>
        <v>0</v>
      </c>
      <c r="AG111" s="38">
        <f t="shared" si="10"/>
        <v>2625705.0699999998</v>
      </c>
      <c r="AH111" s="44"/>
      <c r="AI111" s="343">
        <v>1242451.8</v>
      </c>
      <c r="AJ111" s="343">
        <v>1446276.68</v>
      </c>
      <c r="AK111" s="343">
        <v>1179428.3899999999</v>
      </c>
      <c r="AL111" s="343">
        <v>1160734.69</v>
      </c>
      <c r="AM111" s="343">
        <v>1452921.99</v>
      </c>
      <c r="AN111" s="51">
        <v>1303118.0499999998</v>
      </c>
      <c r="AO111" s="343">
        <f t="shared" si="7"/>
        <v>7784931.6000000006</v>
      </c>
    </row>
    <row r="112" spans="2:41" ht="12.75" customHeight="1">
      <c r="B112" t="s">
        <v>1762</v>
      </c>
      <c r="C112" t="s">
        <v>1337</v>
      </c>
      <c r="D112" t="s">
        <v>1705</v>
      </c>
      <c r="E112" t="s">
        <v>1763</v>
      </c>
      <c r="F112" t="s">
        <v>1321</v>
      </c>
      <c r="G112" t="s">
        <v>1740</v>
      </c>
      <c r="H112" t="s">
        <v>648</v>
      </c>
      <c r="I112" t="s">
        <v>649</v>
      </c>
      <c r="J112" t="s">
        <v>535</v>
      </c>
      <c r="K112" s="39">
        <v>0</v>
      </c>
      <c r="L112" s="39"/>
      <c r="M112" s="39"/>
      <c r="N112" s="39"/>
      <c r="O112" s="340">
        <v>0</v>
      </c>
      <c r="P112" s="37"/>
      <c r="Q112" s="343">
        <v>510164.33000000007</v>
      </c>
      <c r="R112" s="40"/>
      <c r="S112" s="39"/>
      <c r="T112" s="40"/>
      <c r="U112" s="340">
        <f t="shared" si="8"/>
        <v>510164.33000000007</v>
      </c>
      <c r="V112" s="37"/>
      <c r="W112" s="343">
        <v>275709.25999999995</v>
      </c>
      <c r="X112" s="40"/>
      <c r="Y112" s="39"/>
      <c r="Z112" s="40"/>
      <c r="AA112" s="340">
        <f t="shared" si="9"/>
        <v>275709.25999999995</v>
      </c>
      <c r="AB112" s="37"/>
      <c r="AC112" s="46">
        <f t="shared" si="10"/>
        <v>785873.59000000008</v>
      </c>
      <c r="AD112" s="40">
        <f t="shared" si="10"/>
        <v>0</v>
      </c>
      <c r="AE112" s="40">
        <f t="shared" si="10"/>
        <v>0</v>
      </c>
      <c r="AF112" s="40">
        <f t="shared" si="10"/>
        <v>0</v>
      </c>
      <c r="AG112" s="38">
        <f t="shared" si="10"/>
        <v>785873.59000000008</v>
      </c>
      <c r="AH112" s="44"/>
      <c r="AI112" s="343">
        <v>511188.58</v>
      </c>
      <c r="AJ112" s="343">
        <v>510164.33000000007</v>
      </c>
      <c r="AK112" s="343">
        <v>275709.25999999995</v>
      </c>
      <c r="AL112" s="343">
        <v>183096.77000000002</v>
      </c>
      <c r="AM112" s="343">
        <v>292156.80000000005</v>
      </c>
      <c r="AN112" s="51">
        <v>185344.08</v>
      </c>
      <c r="AO112" s="343">
        <f t="shared" si="7"/>
        <v>1957659.8200000003</v>
      </c>
    </row>
    <row r="113" spans="2:41" ht="12.75" customHeight="1">
      <c r="B113" t="s">
        <v>1756</v>
      </c>
      <c r="C113" t="s">
        <v>1337</v>
      </c>
      <c r="D113" t="s">
        <v>1705</v>
      </c>
      <c r="E113" t="s">
        <v>1757</v>
      </c>
      <c r="F113" t="s">
        <v>1321</v>
      </c>
      <c r="G113" t="s">
        <v>1740</v>
      </c>
      <c r="H113" t="s">
        <v>706</v>
      </c>
      <c r="I113" t="s">
        <v>707</v>
      </c>
      <c r="J113" t="s">
        <v>535</v>
      </c>
      <c r="K113" s="39">
        <v>0</v>
      </c>
      <c r="L113" s="39"/>
      <c r="M113" s="39"/>
      <c r="N113" s="39"/>
      <c r="O113" s="340">
        <v>0</v>
      </c>
      <c r="P113" s="37"/>
      <c r="Q113" s="343">
        <v>583250</v>
      </c>
      <c r="R113" s="40"/>
      <c r="S113" s="39"/>
      <c r="T113" s="40"/>
      <c r="U113" s="340">
        <f t="shared" si="8"/>
        <v>583250</v>
      </c>
      <c r="V113" s="37"/>
      <c r="W113" s="343">
        <v>350440.79999999993</v>
      </c>
      <c r="X113" s="40"/>
      <c r="Y113" s="39"/>
      <c r="Z113" s="40"/>
      <c r="AA113" s="340">
        <f t="shared" si="9"/>
        <v>350440.79999999993</v>
      </c>
      <c r="AB113" s="37"/>
      <c r="AC113" s="46">
        <f t="shared" si="10"/>
        <v>933690.79999999993</v>
      </c>
      <c r="AD113" s="40">
        <f t="shared" si="10"/>
        <v>0</v>
      </c>
      <c r="AE113" s="40">
        <f t="shared" si="10"/>
        <v>0</v>
      </c>
      <c r="AF113" s="40">
        <f t="shared" si="10"/>
        <v>0</v>
      </c>
      <c r="AG113" s="38">
        <f t="shared" si="10"/>
        <v>933690.79999999993</v>
      </c>
      <c r="AH113" s="44"/>
      <c r="AI113" s="343">
        <v>417437.85</v>
      </c>
      <c r="AJ113" s="343">
        <v>583250</v>
      </c>
      <c r="AK113" s="343">
        <v>350440.79999999993</v>
      </c>
      <c r="AL113" s="343">
        <v>245341.13</v>
      </c>
      <c r="AM113" s="343">
        <v>389130.74000000005</v>
      </c>
      <c r="AN113" s="51">
        <v>235670.16</v>
      </c>
      <c r="AO113" s="343">
        <f t="shared" si="7"/>
        <v>2221270.6799999997</v>
      </c>
    </row>
    <row r="114" spans="2:41" ht="12.75" customHeight="1">
      <c r="B114" t="s">
        <v>1749</v>
      </c>
      <c r="C114" t="s">
        <v>1337</v>
      </c>
      <c r="D114" t="s">
        <v>1705</v>
      </c>
      <c r="E114" t="s">
        <v>1750</v>
      </c>
      <c r="F114" t="s">
        <v>1323</v>
      </c>
      <c r="G114" t="s">
        <v>1732</v>
      </c>
      <c r="H114" t="s">
        <v>803</v>
      </c>
      <c r="I114" t="s">
        <v>804</v>
      </c>
      <c r="J114" t="s">
        <v>535</v>
      </c>
      <c r="K114" s="39">
        <v>0</v>
      </c>
      <c r="L114" s="39"/>
      <c r="M114" s="39"/>
      <c r="N114" s="39"/>
      <c r="O114" s="340">
        <v>0</v>
      </c>
      <c r="P114" s="37"/>
      <c r="Q114" s="343">
        <v>479150.04000000004</v>
      </c>
      <c r="R114" s="40"/>
      <c r="S114" s="39"/>
      <c r="T114" s="40"/>
      <c r="U114" s="340">
        <f t="shared" si="8"/>
        <v>479150.04000000004</v>
      </c>
      <c r="V114" s="37"/>
      <c r="W114" s="343">
        <v>413412.28000000009</v>
      </c>
      <c r="X114" s="40"/>
      <c r="Y114" s="39"/>
      <c r="Z114" s="40"/>
      <c r="AA114" s="340">
        <f t="shared" si="9"/>
        <v>413412.28000000009</v>
      </c>
      <c r="AB114" s="37"/>
      <c r="AC114" s="46">
        <f t="shared" si="10"/>
        <v>892562.32000000007</v>
      </c>
      <c r="AD114" s="40">
        <f t="shared" si="10"/>
        <v>0</v>
      </c>
      <c r="AE114" s="40">
        <f t="shared" si="10"/>
        <v>0</v>
      </c>
      <c r="AF114" s="40">
        <f t="shared" si="10"/>
        <v>0</v>
      </c>
      <c r="AG114" s="38">
        <f t="shared" si="10"/>
        <v>892562.32000000007</v>
      </c>
      <c r="AH114" s="44"/>
      <c r="AI114" s="343">
        <v>392824.55000000005</v>
      </c>
      <c r="AJ114" s="343">
        <v>479150.04000000004</v>
      </c>
      <c r="AK114" s="343">
        <v>413412.28000000009</v>
      </c>
      <c r="AL114" s="343">
        <v>208917.94999999998</v>
      </c>
      <c r="AM114" s="343">
        <v>206368.02</v>
      </c>
      <c r="AN114" s="51">
        <v>74118.8</v>
      </c>
      <c r="AO114" s="343">
        <f t="shared" si="7"/>
        <v>1774791.6400000001</v>
      </c>
    </row>
    <row r="115" spans="2:41" ht="12.75" customHeight="1">
      <c r="B115" t="s">
        <v>2473</v>
      </c>
      <c r="C115" t="s">
        <v>1337</v>
      </c>
      <c r="D115" t="s">
        <v>1705</v>
      </c>
      <c r="E115" t="s">
        <v>1825</v>
      </c>
      <c r="F115" t="s">
        <v>1320</v>
      </c>
      <c r="G115" t="s">
        <v>1753</v>
      </c>
      <c r="H115" t="s">
        <v>920</v>
      </c>
      <c r="I115" t="s">
        <v>921</v>
      </c>
      <c r="J115" t="s">
        <v>535</v>
      </c>
      <c r="K115" s="39">
        <v>0</v>
      </c>
      <c r="L115" s="39"/>
      <c r="M115" s="39"/>
      <c r="N115" s="39"/>
      <c r="O115" s="340">
        <v>0</v>
      </c>
      <c r="P115" s="37"/>
      <c r="Q115" s="343">
        <v>919429.5299999998</v>
      </c>
      <c r="R115" s="40"/>
      <c r="S115" s="39"/>
      <c r="T115" s="40"/>
      <c r="U115" s="340">
        <f t="shared" si="8"/>
        <v>919429.5299999998</v>
      </c>
      <c r="V115" s="37"/>
      <c r="W115" s="343">
        <v>397328.96</v>
      </c>
      <c r="X115" s="40"/>
      <c r="Y115" s="39"/>
      <c r="Z115" s="40"/>
      <c r="AA115" s="340">
        <f t="shared" si="9"/>
        <v>397328.96</v>
      </c>
      <c r="AB115" s="37"/>
      <c r="AC115" s="46">
        <f t="shared" si="10"/>
        <v>1316758.4899999998</v>
      </c>
      <c r="AD115" s="40">
        <f t="shared" si="10"/>
        <v>0</v>
      </c>
      <c r="AE115" s="40">
        <f t="shared" si="10"/>
        <v>0</v>
      </c>
      <c r="AF115" s="40">
        <f t="shared" si="10"/>
        <v>0</v>
      </c>
      <c r="AG115" s="38">
        <f t="shared" si="10"/>
        <v>1316758.4899999998</v>
      </c>
      <c r="AH115" s="44"/>
      <c r="AI115" s="343">
        <v>336321.26</v>
      </c>
      <c r="AJ115" s="343">
        <v>919429.5299999998</v>
      </c>
      <c r="AK115" s="343">
        <v>397328.96</v>
      </c>
      <c r="AL115" s="343">
        <v>224944.78</v>
      </c>
      <c r="AM115" s="343">
        <v>340092.22000000003</v>
      </c>
      <c r="AN115" s="51">
        <v>198838.95</v>
      </c>
      <c r="AO115" s="343">
        <f t="shared" si="7"/>
        <v>2416955.7000000002</v>
      </c>
    </row>
    <row r="116" spans="2:41" ht="12.75" customHeight="1">
      <c r="B116" t="s">
        <v>1735</v>
      </c>
      <c r="C116" t="s">
        <v>1338</v>
      </c>
      <c r="D116" t="s">
        <v>1736</v>
      </c>
      <c r="E116" t="s">
        <v>1658</v>
      </c>
      <c r="F116" t="s">
        <v>1317</v>
      </c>
      <c r="G116" t="s">
        <v>1737</v>
      </c>
      <c r="H116" t="s">
        <v>714</v>
      </c>
      <c r="I116" t="s">
        <v>715</v>
      </c>
      <c r="J116" t="s">
        <v>535</v>
      </c>
      <c r="K116" s="39">
        <v>0</v>
      </c>
      <c r="L116" s="39"/>
      <c r="M116" s="39"/>
      <c r="N116" s="39"/>
      <c r="O116" s="340">
        <v>0</v>
      </c>
      <c r="P116" s="37"/>
      <c r="Q116" s="343">
        <v>122701.59999999999</v>
      </c>
      <c r="R116" s="40"/>
      <c r="S116" s="39"/>
      <c r="T116" s="40"/>
      <c r="U116" s="340">
        <f t="shared" si="8"/>
        <v>122701.59999999999</v>
      </c>
      <c r="V116" s="37"/>
      <c r="W116" s="343">
        <v>2719.98</v>
      </c>
      <c r="X116" s="40"/>
      <c r="Y116" s="39"/>
      <c r="Z116" s="40"/>
      <c r="AA116" s="340">
        <f t="shared" si="9"/>
        <v>2719.98</v>
      </c>
      <c r="AB116" s="37"/>
      <c r="AC116" s="46">
        <f t="shared" si="10"/>
        <v>125421.57999999999</v>
      </c>
      <c r="AD116" s="40">
        <f t="shared" si="10"/>
        <v>0</v>
      </c>
      <c r="AE116" s="40">
        <f t="shared" si="10"/>
        <v>0</v>
      </c>
      <c r="AF116" s="40">
        <f t="shared" si="10"/>
        <v>0</v>
      </c>
      <c r="AG116" s="38">
        <f t="shared" si="10"/>
        <v>125421.57999999999</v>
      </c>
      <c r="AH116" s="44"/>
      <c r="AI116" s="343">
        <v>284997.46999999997</v>
      </c>
      <c r="AJ116" s="343">
        <v>122701.59999999999</v>
      </c>
      <c r="AK116" s="343">
        <v>2719.98</v>
      </c>
      <c r="AL116" s="343">
        <v>39323.97</v>
      </c>
      <c r="AM116" s="343">
        <v>21497.98</v>
      </c>
      <c r="AN116" s="51">
        <v>23106.97</v>
      </c>
      <c r="AO116" s="343">
        <f t="shared" si="7"/>
        <v>494347.96999999986</v>
      </c>
    </row>
    <row r="117" spans="2:41" ht="12.75" customHeight="1">
      <c r="B117" t="s">
        <v>1751</v>
      </c>
      <c r="C117" t="s">
        <v>1337</v>
      </c>
      <c r="D117" t="s">
        <v>1705</v>
      </c>
      <c r="E117" t="s">
        <v>1752</v>
      </c>
      <c r="F117" t="s">
        <v>1320</v>
      </c>
      <c r="G117" t="s">
        <v>1753</v>
      </c>
      <c r="H117" t="s">
        <v>728</v>
      </c>
      <c r="I117" t="s">
        <v>729</v>
      </c>
      <c r="J117" t="s">
        <v>535</v>
      </c>
      <c r="K117" s="39">
        <v>0</v>
      </c>
      <c r="L117" s="39"/>
      <c r="M117" s="39"/>
      <c r="N117" s="39"/>
      <c r="O117" s="340">
        <v>0</v>
      </c>
      <c r="P117" s="37"/>
      <c r="Q117" s="343">
        <v>199429.59999999998</v>
      </c>
      <c r="R117" s="40"/>
      <c r="S117" s="39"/>
      <c r="T117" s="40"/>
      <c r="U117" s="340">
        <f t="shared" si="8"/>
        <v>199429.59999999998</v>
      </c>
      <c r="V117" s="37"/>
      <c r="W117" s="343">
        <v>0</v>
      </c>
      <c r="X117" s="40"/>
      <c r="Y117" s="39"/>
      <c r="Z117" s="40"/>
      <c r="AA117" s="340">
        <f t="shared" si="9"/>
        <v>0</v>
      </c>
      <c r="AB117" s="37"/>
      <c r="AC117" s="46">
        <f t="shared" si="10"/>
        <v>199429.59999999998</v>
      </c>
      <c r="AD117" s="40">
        <f t="shared" si="10"/>
        <v>0</v>
      </c>
      <c r="AE117" s="40">
        <f t="shared" si="10"/>
        <v>0</v>
      </c>
      <c r="AF117" s="40">
        <f t="shared" si="10"/>
        <v>0</v>
      </c>
      <c r="AG117" s="38">
        <f t="shared" si="10"/>
        <v>199429.59999999998</v>
      </c>
      <c r="AH117" s="44"/>
      <c r="AI117" s="343">
        <v>271379.48</v>
      </c>
      <c r="AJ117" s="343">
        <v>199429.59999999998</v>
      </c>
      <c r="AK117" s="343">
        <v>0</v>
      </c>
      <c r="AL117" s="343">
        <v>95717.88</v>
      </c>
      <c r="AM117" s="343">
        <v>71265.919999999998</v>
      </c>
      <c r="AN117" s="51">
        <v>79835.92</v>
      </c>
      <c r="AO117" s="343">
        <f t="shared" si="7"/>
        <v>717628.8</v>
      </c>
    </row>
    <row r="118" spans="2:41">
      <c r="B118" t="s">
        <v>1764</v>
      </c>
      <c r="C118" t="s">
        <v>1337</v>
      </c>
      <c r="D118" s="24" t="s">
        <v>1765</v>
      </c>
      <c r="E118" t="s">
        <v>1588</v>
      </c>
      <c r="F118" s="24" t="s">
        <v>1313</v>
      </c>
      <c r="G118" t="s">
        <v>1766</v>
      </c>
      <c r="H118" t="s">
        <v>556</v>
      </c>
      <c r="I118" t="s">
        <v>835</v>
      </c>
      <c r="J118" t="s">
        <v>536</v>
      </c>
      <c r="K118" s="39">
        <v>2683153.88</v>
      </c>
      <c r="L118" s="39"/>
      <c r="M118" s="39"/>
      <c r="N118" s="39">
        <v>-300000</v>
      </c>
      <c r="O118" s="340">
        <v>2383153.88</v>
      </c>
      <c r="P118" s="37"/>
      <c r="Q118" s="343">
        <v>35053</v>
      </c>
      <c r="R118" s="39"/>
      <c r="S118" s="40"/>
      <c r="T118" s="39"/>
      <c r="U118" s="340">
        <f>Q118+R118+S118+T118</f>
        <v>35053</v>
      </c>
      <c r="W118" s="343">
        <v>36681.96</v>
      </c>
      <c r="Y118" s="40"/>
      <c r="AA118" s="340">
        <f>W118+X118+Y118+Z118</f>
        <v>36681.96</v>
      </c>
      <c r="AB118" s="47"/>
      <c r="AC118" s="46">
        <f>K118+Q118+W118</f>
        <v>2754888.84</v>
      </c>
      <c r="AD118" s="40">
        <f>L118+R118+X118</f>
        <v>0</v>
      </c>
      <c r="AE118" s="40">
        <f>M118+S118+Y118</f>
        <v>0</v>
      </c>
      <c r="AF118" s="40">
        <f>N118+T118+Z118</f>
        <v>-300000</v>
      </c>
      <c r="AG118" s="38">
        <f>O118+U118+AA118</f>
        <v>2454888.84</v>
      </c>
      <c r="AH118" s="48"/>
      <c r="AI118" s="343">
        <v>224165.86000000002</v>
      </c>
      <c r="AJ118" s="343">
        <v>35053</v>
      </c>
      <c r="AK118" s="343">
        <v>36681.96</v>
      </c>
      <c r="AL118" s="343">
        <v>31932.97</v>
      </c>
      <c r="AM118" s="343">
        <v>44914.16</v>
      </c>
      <c r="AN118" s="51">
        <v>46475.34</v>
      </c>
      <c r="AO118" s="343">
        <f t="shared" si="7"/>
        <v>419223.29000000004</v>
      </c>
    </row>
    <row r="119" spans="2:41" ht="12.75" customHeight="1">
      <c r="B119" t="s">
        <v>1767</v>
      </c>
      <c r="C119" t="s">
        <v>1397</v>
      </c>
      <c r="D119" t="s">
        <v>1768</v>
      </c>
      <c r="E119" t="s">
        <v>1611</v>
      </c>
      <c r="F119" t="s">
        <v>1399</v>
      </c>
      <c r="G119" t="s">
        <v>2474</v>
      </c>
      <c r="H119" t="s">
        <v>551</v>
      </c>
      <c r="I119" t="s">
        <v>850</v>
      </c>
      <c r="J119" t="s">
        <v>536</v>
      </c>
      <c r="K119" s="39">
        <v>1718820.9999999998</v>
      </c>
      <c r="L119" s="365"/>
      <c r="M119" s="365"/>
      <c r="N119" s="39">
        <v>600179</v>
      </c>
      <c r="O119" s="415">
        <v>2319000</v>
      </c>
      <c r="P119" s="37"/>
      <c r="Q119" s="343">
        <v>137489.45000000001</v>
      </c>
      <c r="R119" s="40"/>
      <c r="S119" s="39"/>
      <c r="T119" s="40"/>
      <c r="U119" s="340">
        <f t="shared" si="8"/>
        <v>137489.45000000001</v>
      </c>
      <c r="V119" s="37"/>
      <c r="W119" s="343">
        <v>127020.6</v>
      </c>
      <c r="X119" s="40"/>
      <c r="Y119" s="39"/>
      <c r="Z119" s="40"/>
      <c r="AA119" s="340">
        <f t="shared" si="9"/>
        <v>127020.6</v>
      </c>
      <c r="AB119" s="37"/>
      <c r="AC119" s="46">
        <f t="shared" si="10"/>
        <v>1983331.0499999998</v>
      </c>
      <c r="AD119" s="40">
        <f t="shared" si="10"/>
        <v>0</v>
      </c>
      <c r="AE119" s="40">
        <f t="shared" si="10"/>
        <v>0</v>
      </c>
      <c r="AF119" s="40">
        <f t="shared" si="10"/>
        <v>600179</v>
      </c>
      <c r="AG119" s="38">
        <f t="shared" si="10"/>
        <v>2583510.0500000003</v>
      </c>
      <c r="AH119" s="44"/>
      <c r="AI119" s="343">
        <v>220114.08000000002</v>
      </c>
      <c r="AJ119" s="343">
        <v>137489.45000000001</v>
      </c>
      <c r="AK119" s="343">
        <v>127020.6</v>
      </c>
      <c r="AL119" s="343">
        <v>106998.07</v>
      </c>
      <c r="AM119" s="343">
        <v>151547.79999999999</v>
      </c>
      <c r="AN119" s="51">
        <v>88720.98</v>
      </c>
      <c r="AO119" s="343">
        <f t="shared" si="7"/>
        <v>831890.98</v>
      </c>
    </row>
    <row r="120" spans="2:41" ht="12.75" customHeight="1">
      <c r="B120" t="s">
        <v>1769</v>
      </c>
      <c r="C120" t="s">
        <v>1403</v>
      </c>
      <c r="D120" t="s">
        <v>1770</v>
      </c>
      <c r="E120" t="s">
        <v>1607</v>
      </c>
      <c r="F120" t="s">
        <v>1406</v>
      </c>
      <c r="G120" t="s">
        <v>1771</v>
      </c>
      <c r="H120" t="s">
        <v>552</v>
      </c>
      <c r="I120" t="s">
        <v>553</v>
      </c>
      <c r="J120" t="s">
        <v>536</v>
      </c>
      <c r="K120" s="39">
        <v>1437247.2899999998</v>
      </c>
      <c r="L120" s="39"/>
      <c r="M120" s="39"/>
      <c r="N120" s="39">
        <v>-150000</v>
      </c>
      <c r="O120" s="340">
        <v>1287247.2899999998</v>
      </c>
      <c r="P120" s="37"/>
      <c r="Q120" s="343">
        <v>146543.89000000001</v>
      </c>
      <c r="R120" s="40"/>
      <c r="S120" s="39"/>
      <c r="T120" s="40"/>
      <c r="U120" s="340">
        <f t="shared" si="8"/>
        <v>146543.89000000001</v>
      </c>
      <c r="V120" s="37"/>
      <c r="W120" s="343">
        <v>18386.940000000002</v>
      </c>
      <c r="X120" s="40"/>
      <c r="Y120" s="39"/>
      <c r="Z120" s="40"/>
      <c r="AA120" s="340">
        <f t="shared" si="9"/>
        <v>18386.940000000002</v>
      </c>
      <c r="AB120" s="37"/>
      <c r="AC120" s="46">
        <f t="shared" si="10"/>
        <v>1602178.1199999996</v>
      </c>
      <c r="AD120" s="40">
        <f t="shared" si="10"/>
        <v>0</v>
      </c>
      <c r="AE120" s="40">
        <f t="shared" si="10"/>
        <v>0</v>
      </c>
      <c r="AF120" s="40">
        <f t="shared" si="10"/>
        <v>-150000</v>
      </c>
      <c r="AG120" s="38">
        <f t="shared" si="10"/>
        <v>1452178.1199999996</v>
      </c>
      <c r="AH120" s="44"/>
      <c r="AI120" s="343">
        <v>205501.85</v>
      </c>
      <c r="AJ120" s="343">
        <v>146543.89000000001</v>
      </c>
      <c r="AK120" s="343">
        <v>18386.940000000002</v>
      </c>
      <c r="AL120" s="343">
        <v>15423.96</v>
      </c>
      <c r="AM120" s="343">
        <v>29930.92</v>
      </c>
      <c r="AN120" s="51">
        <v>28005.94</v>
      </c>
      <c r="AO120" s="343">
        <f t="shared" si="7"/>
        <v>443793.5</v>
      </c>
    </row>
    <row r="121" spans="2:41" ht="12.75" customHeight="1">
      <c r="B121" t="s">
        <v>1778</v>
      </c>
      <c r="C121" t="s">
        <v>1339</v>
      </c>
      <c r="D121" t="s">
        <v>1779</v>
      </c>
      <c r="E121" t="s">
        <v>1780</v>
      </c>
      <c r="F121" t="s">
        <v>1312</v>
      </c>
      <c r="G121" t="s">
        <v>1781</v>
      </c>
      <c r="H121" t="s">
        <v>1222</v>
      </c>
      <c r="I121" t="s">
        <v>1223</v>
      </c>
      <c r="J121" t="s">
        <v>536</v>
      </c>
      <c r="K121" s="39">
        <v>1191595</v>
      </c>
      <c r="L121" s="39"/>
      <c r="M121" s="39"/>
      <c r="N121" s="39">
        <v>-20000</v>
      </c>
      <c r="O121" s="340">
        <v>1171595</v>
      </c>
      <c r="P121" s="37"/>
      <c r="Q121" s="343">
        <v>233150.06</v>
      </c>
      <c r="R121" s="40"/>
      <c r="S121" s="39"/>
      <c r="T121" s="40"/>
      <c r="U121" s="340">
        <f t="shared" si="8"/>
        <v>233150.06</v>
      </c>
      <c r="V121" s="37"/>
      <c r="W121" s="343">
        <v>0</v>
      </c>
      <c r="X121" s="40"/>
      <c r="Y121" s="39"/>
      <c r="Z121" s="40"/>
      <c r="AA121" s="340">
        <f t="shared" si="9"/>
        <v>0</v>
      </c>
      <c r="AB121" s="37"/>
      <c r="AC121" s="46">
        <f t="shared" si="10"/>
        <v>1424745.06</v>
      </c>
      <c r="AD121" s="40">
        <f t="shared" si="10"/>
        <v>0</v>
      </c>
      <c r="AE121" s="40">
        <f t="shared" si="10"/>
        <v>0</v>
      </c>
      <c r="AF121" s="40">
        <f t="shared" si="10"/>
        <v>-20000</v>
      </c>
      <c r="AG121" s="38">
        <f t="shared" si="10"/>
        <v>1404745.06</v>
      </c>
      <c r="AH121" s="44"/>
      <c r="AI121" s="343">
        <v>190062.23</v>
      </c>
      <c r="AJ121" s="343">
        <v>233150.06</v>
      </c>
      <c r="AK121" s="343">
        <v>0</v>
      </c>
      <c r="AL121" s="343">
        <v>76761.95</v>
      </c>
      <c r="AM121" s="343">
        <v>85655.92</v>
      </c>
      <c r="AN121" s="51">
        <v>77025.929999999993</v>
      </c>
      <c r="AO121" s="343">
        <f t="shared" si="7"/>
        <v>662656.09000000008</v>
      </c>
    </row>
    <row r="122" spans="2:41" ht="12.75" customHeight="1">
      <c r="B122" t="s">
        <v>1772</v>
      </c>
      <c r="C122" t="s">
        <v>1337</v>
      </c>
      <c r="D122" t="s">
        <v>1765</v>
      </c>
      <c r="E122" t="s">
        <v>1711</v>
      </c>
      <c r="F122" t="s">
        <v>1311</v>
      </c>
      <c r="G122" t="s">
        <v>1773</v>
      </c>
      <c r="H122" t="s">
        <v>559</v>
      </c>
      <c r="I122" t="s">
        <v>802</v>
      </c>
      <c r="J122" t="s">
        <v>536</v>
      </c>
      <c r="K122" s="39">
        <v>1105148.81</v>
      </c>
      <c r="L122" s="39"/>
      <c r="M122" s="39"/>
      <c r="N122" s="39">
        <v>-15000</v>
      </c>
      <c r="O122" s="340">
        <v>1090148.81</v>
      </c>
      <c r="P122" s="37"/>
      <c r="Q122" s="343">
        <v>144730.79999999999</v>
      </c>
      <c r="R122" s="40"/>
      <c r="S122" s="39"/>
      <c r="T122" s="40"/>
      <c r="U122" s="340">
        <f t="shared" si="8"/>
        <v>144730.79999999999</v>
      </c>
      <c r="V122" s="37"/>
      <c r="W122" s="343">
        <v>0</v>
      </c>
      <c r="X122" s="40"/>
      <c r="Y122" s="39"/>
      <c r="Z122" s="40"/>
      <c r="AA122" s="340">
        <f t="shared" si="9"/>
        <v>0</v>
      </c>
      <c r="AB122" s="37"/>
      <c r="AC122" s="46">
        <f t="shared" si="10"/>
        <v>1249879.6100000001</v>
      </c>
      <c r="AD122" s="40">
        <f t="shared" si="10"/>
        <v>0</v>
      </c>
      <c r="AE122" s="40">
        <f t="shared" si="10"/>
        <v>0</v>
      </c>
      <c r="AF122" s="40">
        <f t="shared" si="10"/>
        <v>-15000</v>
      </c>
      <c r="AG122" s="38">
        <f t="shared" si="10"/>
        <v>1234879.6100000001</v>
      </c>
      <c r="AH122" s="44"/>
      <c r="AI122" s="343">
        <v>150533.25</v>
      </c>
      <c r="AJ122" s="343">
        <v>144730.79999999999</v>
      </c>
      <c r="AK122" s="343">
        <v>0</v>
      </c>
      <c r="AL122" s="343">
        <v>82094.87</v>
      </c>
      <c r="AM122" s="343">
        <v>61318.899999999994</v>
      </c>
      <c r="AN122" s="51">
        <v>55817.85</v>
      </c>
      <c r="AO122" s="343">
        <f t="shared" si="7"/>
        <v>494495.66999999993</v>
      </c>
    </row>
    <row r="123" spans="2:41" ht="12.75" customHeight="1">
      <c r="B123" t="s">
        <v>1774</v>
      </c>
      <c r="C123" t="s">
        <v>1337</v>
      </c>
      <c r="D123" t="s">
        <v>1765</v>
      </c>
      <c r="E123" t="s">
        <v>1644</v>
      </c>
      <c r="F123" t="s">
        <v>1311</v>
      </c>
      <c r="G123" t="s">
        <v>1773</v>
      </c>
      <c r="H123" t="s">
        <v>772</v>
      </c>
      <c r="I123" t="s">
        <v>773</v>
      </c>
      <c r="J123" t="s">
        <v>536</v>
      </c>
      <c r="K123" s="39">
        <v>624852.96</v>
      </c>
      <c r="L123" s="39"/>
      <c r="M123" s="39"/>
      <c r="N123" s="39">
        <v>-15000</v>
      </c>
      <c r="O123" s="340">
        <v>609852.96</v>
      </c>
      <c r="P123" s="37"/>
      <c r="Q123" s="343">
        <v>163394.74</v>
      </c>
      <c r="R123" s="40"/>
      <c r="S123" s="39"/>
      <c r="T123" s="40"/>
      <c r="U123" s="340">
        <f t="shared" si="8"/>
        <v>163394.74</v>
      </c>
      <c r="V123" s="37"/>
      <c r="W123" s="343">
        <v>0</v>
      </c>
      <c r="X123" s="40"/>
      <c r="Y123" s="39"/>
      <c r="Z123" s="40"/>
      <c r="AA123" s="340">
        <f t="shared" si="9"/>
        <v>0</v>
      </c>
      <c r="AB123" s="37"/>
      <c r="AC123" s="46">
        <f t="shared" si="10"/>
        <v>788247.7</v>
      </c>
      <c r="AD123" s="40">
        <f t="shared" si="10"/>
        <v>0</v>
      </c>
      <c r="AE123" s="40">
        <f t="shared" si="10"/>
        <v>0</v>
      </c>
      <c r="AF123" s="40">
        <f t="shared" si="10"/>
        <v>-15000</v>
      </c>
      <c r="AG123" s="38">
        <f t="shared" si="10"/>
        <v>773247.7</v>
      </c>
      <c r="AH123" s="44"/>
      <c r="AI123" s="343">
        <v>149528.03999999998</v>
      </c>
      <c r="AJ123" s="343">
        <v>163394.74</v>
      </c>
      <c r="AK123" s="343">
        <v>0</v>
      </c>
      <c r="AL123" s="343">
        <v>63969.070000000007</v>
      </c>
      <c r="AM123" s="343">
        <v>57063.55</v>
      </c>
      <c r="AN123" s="51">
        <v>53674.82</v>
      </c>
      <c r="AO123" s="343">
        <f t="shared" si="7"/>
        <v>487630.22</v>
      </c>
    </row>
    <row r="124" spans="2:41" ht="12.75" customHeight="1">
      <c r="B124" t="s">
        <v>1775</v>
      </c>
      <c r="C124" t="s">
        <v>1337</v>
      </c>
      <c r="D124" t="s">
        <v>1765</v>
      </c>
      <c r="E124" t="s">
        <v>1708</v>
      </c>
      <c r="F124" t="s">
        <v>1311</v>
      </c>
      <c r="G124" t="s">
        <v>1773</v>
      </c>
      <c r="H124" t="s">
        <v>562</v>
      </c>
      <c r="I124" t="s">
        <v>563</v>
      </c>
      <c r="J124" t="s">
        <v>536</v>
      </c>
      <c r="K124" s="39">
        <v>612854</v>
      </c>
      <c r="L124" s="39"/>
      <c r="M124" s="39"/>
      <c r="N124" s="39"/>
      <c r="O124" s="340">
        <v>612854</v>
      </c>
      <c r="P124" s="37"/>
      <c r="Q124" s="343">
        <v>115076.08</v>
      </c>
      <c r="R124" s="40"/>
      <c r="S124" s="39"/>
      <c r="T124" s="40"/>
      <c r="U124" s="340">
        <f t="shared" si="8"/>
        <v>115076.08</v>
      </c>
      <c r="V124" s="37"/>
      <c r="W124" s="343">
        <v>0</v>
      </c>
      <c r="X124" s="40"/>
      <c r="Y124" s="39"/>
      <c r="Z124" s="40"/>
      <c r="AA124" s="340">
        <f t="shared" si="9"/>
        <v>0</v>
      </c>
      <c r="AB124" s="37"/>
      <c r="AC124" s="46">
        <f t="shared" si="10"/>
        <v>727930.08</v>
      </c>
      <c r="AD124" s="40">
        <f t="shared" si="10"/>
        <v>0</v>
      </c>
      <c r="AE124" s="40">
        <f t="shared" si="10"/>
        <v>0</v>
      </c>
      <c r="AF124" s="40">
        <f t="shared" si="10"/>
        <v>0</v>
      </c>
      <c r="AG124" s="38">
        <f t="shared" si="10"/>
        <v>727930.08</v>
      </c>
      <c r="AH124" s="44"/>
      <c r="AI124" s="343">
        <v>126832.61</v>
      </c>
      <c r="AJ124" s="343">
        <v>115076.08</v>
      </c>
      <c r="AK124" s="343">
        <v>0</v>
      </c>
      <c r="AL124" s="343">
        <v>96268.67</v>
      </c>
      <c r="AM124" s="343">
        <v>88532.87</v>
      </c>
      <c r="AN124" s="51">
        <v>76197.69</v>
      </c>
      <c r="AO124" s="343">
        <f t="shared" si="7"/>
        <v>502907.92</v>
      </c>
    </row>
    <row r="125" spans="2:41" ht="12.75" customHeight="1">
      <c r="B125" t="s">
        <v>1801</v>
      </c>
      <c r="C125" t="s">
        <v>1337</v>
      </c>
      <c r="D125" t="s">
        <v>1765</v>
      </c>
      <c r="E125" t="s">
        <v>1748</v>
      </c>
      <c r="F125" t="s">
        <v>1313</v>
      </c>
      <c r="G125" t="s">
        <v>1766</v>
      </c>
      <c r="H125" t="s">
        <v>558</v>
      </c>
      <c r="I125" t="s">
        <v>819</v>
      </c>
      <c r="J125" t="s">
        <v>536</v>
      </c>
      <c r="K125" s="39">
        <v>545616.49</v>
      </c>
      <c r="L125" s="39"/>
      <c r="M125" s="39"/>
      <c r="N125" s="39">
        <v>-18055</v>
      </c>
      <c r="O125" s="340">
        <v>527561.49</v>
      </c>
      <c r="P125" s="37"/>
      <c r="Q125" s="343">
        <v>115731.7</v>
      </c>
      <c r="R125" s="40"/>
      <c r="S125" s="39"/>
      <c r="T125" s="40"/>
      <c r="U125" s="340">
        <f t="shared" si="8"/>
        <v>115731.7</v>
      </c>
      <c r="V125" s="37"/>
      <c r="W125" s="343">
        <v>0</v>
      </c>
      <c r="X125" s="40"/>
      <c r="Y125" s="39"/>
      <c r="Z125" s="38"/>
      <c r="AA125" s="340">
        <f t="shared" si="9"/>
        <v>0</v>
      </c>
      <c r="AB125" s="37"/>
      <c r="AC125" s="46">
        <f t="shared" si="10"/>
        <v>661348.18999999994</v>
      </c>
      <c r="AD125" s="40">
        <f t="shared" si="10"/>
        <v>0</v>
      </c>
      <c r="AE125" s="40">
        <f t="shared" si="10"/>
        <v>0</v>
      </c>
      <c r="AF125" s="40">
        <f t="shared" si="10"/>
        <v>-18055</v>
      </c>
      <c r="AG125" s="38">
        <f t="shared" si="10"/>
        <v>643293.18999999994</v>
      </c>
      <c r="AH125" s="44"/>
      <c r="AI125" s="343">
        <v>119631.7</v>
      </c>
      <c r="AJ125" s="343">
        <v>115731.7</v>
      </c>
      <c r="AK125" s="343">
        <v>0</v>
      </c>
      <c r="AL125" s="343">
        <v>70958.97</v>
      </c>
      <c r="AM125" s="343">
        <v>48424.990000000005</v>
      </c>
      <c r="AN125" s="51">
        <v>46412.979999999996</v>
      </c>
      <c r="AO125" s="343">
        <f t="shared" si="7"/>
        <v>401160.33999999997</v>
      </c>
    </row>
    <row r="126" spans="2:41" ht="12.75" customHeight="1">
      <c r="B126" t="s">
        <v>1784</v>
      </c>
      <c r="C126" t="s">
        <v>1337</v>
      </c>
      <c r="D126" t="s">
        <v>1765</v>
      </c>
      <c r="E126" t="s">
        <v>1761</v>
      </c>
      <c r="F126" t="s">
        <v>1320</v>
      </c>
      <c r="G126" t="s">
        <v>1785</v>
      </c>
      <c r="H126" t="s">
        <v>577</v>
      </c>
      <c r="I126" t="s">
        <v>661</v>
      </c>
      <c r="J126" t="s">
        <v>536</v>
      </c>
      <c r="K126" s="39">
        <v>514631</v>
      </c>
      <c r="L126" s="39"/>
      <c r="M126" s="39"/>
      <c r="N126" s="39"/>
      <c r="O126" s="340">
        <v>514631</v>
      </c>
      <c r="P126" s="37"/>
      <c r="Q126" s="343">
        <v>135897.14000000001</v>
      </c>
      <c r="R126" s="40"/>
      <c r="S126" s="39"/>
      <c r="T126" s="40"/>
      <c r="U126" s="340">
        <f t="shared" si="8"/>
        <v>135897.14000000001</v>
      </c>
      <c r="V126" s="37"/>
      <c r="W126" s="343">
        <v>122650.31000000001</v>
      </c>
      <c r="X126" s="40"/>
      <c r="Y126" s="39"/>
      <c r="Z126" s="40"/>
      <c r="AA126" s="340">
        <f t="shared" si="9"/>
        <v>122650.31000000001</v>
      </c>
      <c r="AB126" s="37"/>
      <c r="AC126" s="46">
        <f t="shared" si="10"/>
        <v>773178.45000000007</v>
      </c>
      <c r="AD126" s="40">
        <f t="shared" si="10"/>
        <v>0</v>
      </c>
      <c r="AE126" s="40">
        <f t="shared" si="10"/>
        <v>0</v>
      </c>
      <c r="AF126" s="40">
        <f t="shared" si="10"/>
        <v>0</v>
      </c>
      <c r="AG126" s="38">
        <f t="shared" si="10"/>
        <v>773178.45000000007</v>
      </c>
      <c r="AH126" s="44"/>
      <c r="AI126" s="343">
        <v>111250.81000000001</v>
      </c>
      <c r="AJ126" s="343">
        <v>135897.14000000001</v>
      </c>
      <c r="AK126" s="343">
        <v>122650.31000000001</v>
      </c>
      <c r="AL126" s="343">
        <v>121890.31000000001</v>
      </c>
      <c r="AM126" s="343">
        <v>134513.98000000001</v>
      </c>
      <c r="AN126" s="51">
        <v>119530.31000000001</v>
      </c>
      <c r="AO126" s="343">
        <f t="shared" si="7"/>
        <v>745732.8600000001</v>
      </c>
    </row>
    <row r="127" spans="2:41" ht="12.75" customHeight="1">
      <c r="B127" t="s">
        <v>1782</v>
      </c>
      <c r="C127" t="s">
        <v>1337</v>
      </c>
      <c r="D127" t="s">
        <v>1765</v>
      </c>
      <c r="E127" t="s">
        <v>1757</v>
      </c>
      <c r="F127" t="s">
        <v>1321</v>
      </c>
      <c r="G127" t="s">
        <v>1783</v>
      </c>
      <c r="H127" t="s">
        <v>706</v>
      </c>
      <c r="I127" t="s">
        <v>707</v>
      </c>
      <c r="J127" t="s">
        <v>536</v>
      </c>
      <c r="K127" s="39">
        <v>208327</v>
      </c>
      <c r="L127" s="39"/>
      <c r="M127" s="39"/>
      <c r="N127" s="39"/>
      <c r="O127" s="340">
        <v>208327</v>
      </c>
      <c r="P127" s="37"/>
      <c r="Q127" s="343">
        <v>156512.82999999999</v>
      </c>
      <c r="R127" s="40"/>
      <c r="S127" s="39"/>
      <c r="T127" s="40"/>
      <c r="U127" s="340">
        <f t="shared" si="8"/>
        <v>156512.82999999999</v>
      </c>
      <c r="V127" s="37"/>
      <c r="W127" s="343">
        <v>102765.62</v>
      </c>
      <c r="X127" s="40"/>
      <c r="Y127" s="39"/>
      <c r="Z127" s="40"/>
      <c r="AA127" s="340">
        <f t="shared" si="9"/>
        <v>102765.62</v>
      </c>
      <c r="AB127" s="37"/>
      <c r="AC127" s="46">
        <f t="shared" si="10"/>
        <v>467605.44999999995</v>
      </c>
      <c r="AD127" s="40">
        <f t="shared" si="10"/>
        <v>0</v>
      </c>
      <c r="AE127" s="40">
        <f t="shared" si="10"/>
        <v>0</v>
      </c>
      <c r="AF127" s="40">
        <f t="shared" si="10"/>
        <v>0</v>
      </c>
      <c r="AG127" s="38">
        <f t="shared" si="10"/>
        <v>467605.44999999995</v>
      </c>
      <c r="AH127" s="44"/>
      <c r="AI127" s="343">
        <v>103873.35</v>
      </c>
      <c r="AJ127" s="343">
        <v>156512.82999999999</v>
      </c>
      <c r="AK127" s="343">
        <v>102765.62</v>
      </c>
      <c r="AL127" s="343">
        <v>94484.63</v>
      </c>
      <c r="AM127" s="343">
        <v>112857.79</v>
      </c>
      <c r="AN127" s="51">
        <v>93444.63</v>
      </c>
      <c r="AO127" s="343">
        <f t="shared" si="7"/>
        <v>663938.85</v>
      </c>
    </row>
    <row r="128" spans="2:41" ht="12.75" customHeight="1">
      <c r="B128" t="s">
        <v>1814</v>
      </c>
      <c r="C128" t="s">
        <v>1337</v>
      </c>
      <c r="D128" t="s">
        <v>1765</v>
      </c>
      <c r="E128" t="s">
        <v>1759</v>
      </c>
      <c r="F128" t="s">
        <v>1323</v>
      </c>
      <c r="G128" t="s">
        <v>1805</v>
      </c>
      <c r="H128" t="s">
        <v>673</v>
      </c>
      <c r="I128" t="s">
        <v>674</v>
      </c>
      <c r="J128" t="s">
        <v>536</v>
      </c>
      <c r="K128" s="39">
        <v>182829</v>
      </c>
      <c r="L128" s="39"/>
      <c r="M128" s="39"/>
      <c r="N128" s="39"/>
      <c r="O128" s="340">
        <v>182829</v>
      </c>
      <c r="P128" s="37"/>
      <c r="Q128" s="343">
        <v>113713.05</v>
      </c>
      <c r="R128" s="40"/>
      <c r="S128" s="39"/>
      <c r="T128" s="40"/>
      <c r="U128" s="340">
        <f t="shared" si="8"/>
        <v>113713.05</v>
      </c>
      <c r="V128" s="37"/>
      <c r="W128" s="343">
        <v>4289.96</v>
      </c>
      <c r="X128" s="40"/>
      <c r="Y128" s="39"/>
      <c r="Z128" s="40"/>
      <c r="AA128" s="340">
        <f t="shared" si="9"/>
        <v>4289.96</v>
      </c>
      <c r="AB128" s="37"/>
      <c r="AC128" s="46">
        <f t="shared" si="10"/>
        <v>300832.01</v>
      </c>
      <c r="AD128" s="40">
        <f t="shared" si="10"/>
        <v>0</v>
      </c>
      <c r="AE128" s="40">
        <f t="shared" si="10"/>
        <v>0</v>
      </c>
      <c r="AF128" s="40">
        <f t="shared" si="10"/>
        <v>0</v>
      </c>
      <c r="AG128" s="38">
        <f t="shared" si="10"/>
        <v>300832.01</v>
      </c>
      <c r="AH128" s="44"/>
      <c r="AI128" s="343">
        <v>101490.29000000001</v>
      </c>
      <c r="AJ128" s="343">
        <v>113713.05</v>
      </c>
      <c r="AK128" s="343">
        <v>4289.96</v>
      </c>
      <c r="AL128" s="343">
        <v>36011.82</v>
      </c>
      <c r="AM128" s="343">
        <v>39694.840000000004</v>
      </c>
      <c r="AN128" s="51">
        <v>29226.920000000002</v>
      </c>
      <c r="AO128" s="343">
        <f t="shared" si="7"/>
        <v>324426.88</v>
      </c>
    </row>
    <row r="129" spans="2:41" ht="12.75" customHeight="1">
      <c r="B129" t="s">
        <v>1868</v>
      </c>
      <c r="C129" t="s">
        <v>1403</v>
      </c>
      <c r="D129" t="s">
        <v>1770</v>
      </c>
      <c r="E129" t="s">
        <v>1622</v>
      </c>
      <c r="F129" t="s">
        <v>1330</v>
      </c>
      <c r="G129" t="s">
        <v>1869</v>
      </c>
      <c r="H129" t="s">
        <v>580</v>
      </c>
      <c r="I129" t="s">
        <v>642</v>
      </c>
      <c r="J129" t="s">
        <v>536</v>
      </c>
      <c r="K129" s="39">
        <v>178607</v>
      </c>
      <c r="L129" s="39"/>
      <c r="M129" s="39"/>
      <c r="N129" s="39">
        <v>-10000</v>
      </c>
      <c r="O129" s="340">
        <v>168607</v>
      </c>
      <c r="P129" s="37"/>
      <c r="Q129" s="343">
        <v>181584</v>
      </c>
      <c r="R129" s="40"/>
      <c r="S129" s="39"/>
      <c r="T129" s="40"/>
      <c r="U129" s="340">
        <f t="shared" si="8"/>
        <v>181584</v>
      </c>
      <c r="V129" s="37"/>
      <c r="W129" s="343">
        <v>223488</v>
      </c>
      <c r="X129" s="40"/>
      <c r="Y129" s="39"/>
      <c r="Z129" s="40"/>
      <c r="AA129" s="340">
        <f t="shared" si="9"/>
        <v>223488</v>
      </c>
      <c r="AB129" s="37"/>
      <c r="AC129" s="46">
        <f t="shared" si="10"/>
        <v>583679</v>
      </c>
      <c r="AD129" s="40">
        <f t="shared" si="10"/>
        <v>0</v>
      </c>
      <c r="AE129" s="40">
        <f t="shared" si="10"/>
        <v>0</v>
      </c>
      <c r="AF129" s="40">
        <f t="shared" si="10"/>
        <v>-10000</v>
      </c>
      <c r="AG129" s="38">
        <f t="shared" si="10"/>
        <v>573679</v>
      </c>
      <c r="AH129" s="44"/>
      <c r="AI129" s="343">
        <v>83808</v>
      </c>
      <c r="AJ129" s="343">
        <v>181584</v>
      </c>
      <c r="AK129" s="343">
        <v>223488</v>
      </c>
      <c r="AL129" s="343">
        <v>167616</v>
      </c>
      <c r="AM129" s="343">
        <v>139680</v>
      </c>
      <c r="AN129" s="51">
        <v>111744</v>
      </c>
      <c r="AO129" s="343">
        <f t="shared" si="7"/>
        <v>907920</v>
      </c>
    </row>
    <row r="130" spans="2:41" ht="12.75" customHeight="1">
      <c r="B130" t="s">
        <v>1787</v>
      </c>
      <c r="C130" t="s">
        <v>1337</v>
      </c>
      <c r="D130" t="s">
        <v>1765</v>
      </c>
      <c r="E130" t="s">
        <v>1727</v>
      </c>
      <c r="F130" t="s">
        <v>1311</v>
      </c>
      <c r="G130" t="s">
        <v>1773</v>
      </c>
      <c r="H130" t="s">
        <v>793</v>
      </c>
      <c r="I130" t="s">
        <v>794</v>
      </c>
      <c r="J130" t="s">
        <v>536</v>
      </c>
      <c r="K130" s="39">
        <v>151875.99</v>
      </c>
      <c r="L130" s="39"/>
      <c r="M130" s="39"/>
      <c r="N130" s="39"/>
      <c r="O130" s="340">
        <v>151875.99</v>
      </c>
      <c r="P130" s="37"/>
      <c r="Q130" s="343">
        <v>66681.840000000011</v>
      </c>
      <c r="R130" s="40"/>
      <c r="S130" s="39"/>
      <c r="T130" s="38">
        <f>-Q130</f>
        <v>-66681.840000000011</v>
      </c>
      <c r="U130" s="340">
        <f t="shared" si="8"/>
        <v>0</v>
      </c>
      <c r="V130" s="37"/>
      <c r="W130" s="343">
        <v>85332.650000000009</v>
      </c>
      <c r="X130" s="40"/>
      <c r="Y130" s="39"/>
      <c r="Z130" s="38">
        <f>-W130</f>
        <v>-85332.650000000009</v>
      </c>
      <c r="AA130" s="340">
        <f t="shared" si="9"/>
        <v>0</v>
      </c>
      <c r="AB130" s="37"/>
      <c r="AC130" s="46">
        <f t="shared" si="10"/>
        <v>303890.48000000004</v>
      </c>
      <c r="AD130" s="40">
        <f t="shared" si="10"/>
        <v>0</v>
      </c>
      <c r="AE130" s="40">
        <f t="shared" si="10"/>
        <v>0</v>
      </c>
      <c r="AF130" s="40">
        <f t="shared" si="10"/>
        <v>-152014.49000000002</v>
      </c>
      <c r="AG130" s="38">
        <f t="shared" si="10"/>
        <v>151875.99</v>
      </c>
      <c r="AH130" s="44"/>
      <c r="AI130" s="343">
        <v>83106.880000000005</v>
      </c>
      <c r="AJ130" s="343">
        <v>66681.840000000011</v>
      </c>
      <c r="AK130" s="343">
        <v>85332.650000000009</v>
      </c>
      <c r="AL130" s="343">
        <v>55453.969999999994</v>
      </c>
      <c r="AM130" s="343">
        <v>71442.98</v>
      </c>
      <c r="AN130" s="51">
        <v>62318.57</v>
      </c>
      <c r="AO130" s="343">
        <f t="shared" si="7"/>
        <v>424336.89</v>
      </c>
    </row>
    <row r="131" spans="2:41" ht="12.75" customHeight="1">
      <c r="B131" t="s">
        <v>1790</v>
      </c>
      <c r="C131" t="s">
        <v>1337</v>
      </c>
      <c r="D131" t="s">
        <v>1765</v>
      </c>
      <c r="E131" t="s">
        <v>1714</v>
      </c>
      <c r="F131" t="s">
        <v>1322</v>
      </c>
      <c r="G131" t="s">
        <v>1791</v>
      </c>
      <c r="H131" t="s">
        <v>813</v>
      </c>
      <c r="I131" t="s">
        <v>814</v>
      </c>
      <c r="J131" t="s">
        <v>536</v>
      </c>
      <c r="K131" s="39">
        <v>141656</v>
      </c>
      <c r="L131" s="39"/>
      <c r="M131" s="39"/>
      <c r="N131" s="345">
        <v>-20000</v>
      </c>
      <c r="O131" s="340">
        <v>121656</v>
      </c>
      <c r="P131" s="37"/>
      <c r="Q131" s="343">
        <v>104681.44</v>
      </c>
      <c r="R131" s="40"/>
      <c r="S131" s="39"/>
      <c r="T131" s="40"/>
      <c r="U131" s="340">
        <f t="shared" si="8"/>
        <v>104681.44</v>
      </c>
      <c r="V131" s="37"/>
      <c r="W131" s="343">
        <v>4079.97</v>
      </c>
      <c r="X131" s="40"/>
      <c r="Y131" s="39"/>
      <c r="Z131" s="40"/>
      <c r="AA131" s="340">
        <f t="shared" si="9"/>
        <v>4079.97</v>
      </c>
      <c r="AB131" s="37"/>
      <c r="AC131" s="46">
        <f t="shared" si="10"/>
        <v>250417.41</v>
      </c>
      <c r="AD131" s="40">
        <f t="shared" si="10"/>
        <v>0</v>
      </c>
      <c r="AE131" s="40">
        <f t="shared" si="10"/>
        <v>0</v>
      </c>
      <c r="AF131" s="40">
        <f t="shared" si="10"/>
        <v>-20000</v>
      </c>
      <c r="AG131" s="38">
        <f t="shared" si="10"/>
        <v>230417.41</v>
      </c>
      <c r="AH131" s="44"/>
      <c r="AI131" s="343">
        <v>78395.89</v>
      </c>
      <c r="AJ131" s="343">
        <v>104681.44</v>
      </c>
      <c r="AK131" s="343">
        <v>4079.97</v>
      </c>
      <c r="AL131" s="343">
        <v>71996.22</v>
      </c>
      <c r="AM131" s="343">
        <v>50429.86</v>
      </c>
      <c r="AN131" s="51">
        <v>53452.71</v>
      </c>
      <c r="AO131" s="343">
        <f t="shared" si="7"/>
        <v>363036.09</v>
      </c>
    </row>
    <row r="132" spans="2:41" ht="12.75" customHeight="1">
      <c r="B132" t="s">
        <v>1804</v>
      </c>
      <c r="C132" t="s">
        <v>1337</v>
      </c>
      <c r="D132" t="s">
        <v>1765</v>
      </c>
      <c r="E132" t="s">
        <v>1750</v>
      </c>
      <c r="F132" t="s">
        <v>1323</v>
      </c>
      <c r="G132" t="s">
        <v>1805</v>
      </c>
      <c r="H132" t="s">
        <v>803</v>
      </c>
      <c r="I132" t="s">
        <v>804</v>
      </c>
      <c r="J132" t="s">
        <v>536</v>
      </c>
      <c r="K132" s="39">
        <v>140220</v>
      </c>
      <c r="L132" s="39"/>
      <c r="M132" s="39"/>
      <c r="N132" s="39">
        <v>-30000</v>
      </c>
      <c r="O132" s="340">
        <v>110220</v>
      </c>
      <c r="P132" s="37"/>
      <c r="Q132" s="343">
        <v>71311.87</v>
      </c>
      <c r="R132" s="40"/>
      <c r="S132" s="39"/>
      <c r="T132" s="40"/>
      <c r="U132" s="340">
        <f t="shared" si="8"/>
        <v>71311.87</v>
      </c>
      <c r="V132" s="37"/>
      <c r="W132" s="343">
        <v>0</v>
      </c>
      <c r="X132" s="40"/>
      <c r="Y132" s="39"/>
      <c r="Z132" s="40"/>
      <c r="AA132" s="340">
        <f t="shared" si="9"/>
        <v>0</v>
      </c>
      <c r="AB132" s="37"/>
      <c r="AC132" s="46">
        <f t="shared" si="10"/>
        <v>211531.87</v>
      </c>
      <c r="AD132" s="40">
        <f t="shared" si="10"/>
        <v>0</v>
      </c>
      <c r="AE132" s="40">
        <f t="shared" si="10"/>
        <v>0</v>
      </c>
      <c r="AF132" s="40">
        <f t="shared" si="10"/>
        <v>-30000</v>
      </c>
      <c r="AG132" s="38">
        <f t="shared" si="10"/>
        <v>181531.87</v>
      </c>
      <c r="AH132" s="44"/>
      <c r="AI132" s="343">
        <v>76951.899999999994</v>
      </c>
      <c r="AJ132" s="343">
        <v>71311.87</v>
      </c>
      <c r="AK132" s="343">
        <v>0</v>
      </c>
      <c r="AL132" s="343">
        <v>67167.14</v>
      </c>
      <c r="AM132" s="343">
        <v>37330.350000000006</v>
      </c>
      <c r="AN132" s="51">
        <v>36876.720000000001</v>
      </c>
      <c r="AO132" s="343">
        <f t="shared" si="7"/>
        <v>289637.98</v>
      </c>
    </row>
    <row r="133" spans="2:41" ht="12.75" customHeight="1">
      <c r="B133" t="s">
        <v>1850</v>
      </c>
      <c r="C133" t="s">
        <v>1337</v>
      </c>
      <c r="D133" t="s">
        <v>1765</v>
      </c>
      <c r="E133" t="s">
        <v>1851</v>
      </c>
      <c r="F133" t="s">
        <v>1320</v>
      </c>
      <c r="G133" t="s">
        <v>1785</v>
      </c>
      <c r="H133" t="s">
        <v>678</v>
      </c>
      <c r="I133" t="s">
        <v>679</v>
      </c>
      <c r="J133" t="s">
        <v>536</v>
      </c>
      <c r="K133" s="39">
        <v>121394</v>
      </c>
      <c r="L133" s="39"/>
      <c r="M133" s="39"/>
      <c r="N133" s="39"/>
      <c r="O133" s="340">
        <v>121394</v>
      </c>
      <c r="P133" s="37"/>
      <c r="Q133" s="343">
        <v>25349.57</v>
      </c>
      <c r="R133" s="40"/>
      <c r="S133" s="39"/>
      <c r="T133" s="40"/>
      <c r="U133" s="340">
        <f t="shared" si="8"/>
        <v>25349.57</v>
      </c>
      <c r="V133" s="37"/>
      <c r="W133" s="343">
        <v>27110.48</v>
      </c>
      <c r="X133" s="40"/>
      <c r="Y133" s="39"/>
      <c r="Z133" s="40"/>
      <c r="AA133" s="340">
        <f t="shared" si="9"/>
        <v>27110.48</v>
      </c>
      <c r="AB133" s="37"/>
      <c r="AC133" s="46">
        <f t="shared" si="10"/>
        <v>173854.05000000002</v>
      </c>
      <c r="AD133" s="40">
        <f t="shared" si="10"/>
        <v>0</v>
      </c>
      <c r="AE133" s="40">
        <f t="shared" si="10"/>
        <v>0</v>
      </c>
      <c r="AF133" s="40">
        <f t="shared" si="10"/>
        <v>0</v>
      </c>
      <c r="AG133" s="38">
        <f t="shared" si="10"/>
        <v>173854.05000000002</v>
      </c>
      <c r="AH133" s="44"/>
      <c r="AI133" s="343">
        <v>73864.73000000001</v>
      </c>
      <c r="AJ133" s="343">
        <v>25349.57</v>
      </c>
      <c r="AK133" s="343">
        <v>27110.48</v>
      </c>
      <c r="AL133" s="343">
        <v>36377.869999999995</v>
      </c>
      <c r="AM133" s="343">
        <v>44335.09</v>
      </c>
      <c r="AN133" s="51">
        <v>38671.49</v>
      </c>
      <c r="AO133" s="343">
        <f t="shared" si="7"/>
        <v>245709.23</v>
      </c>
    </row>
    <row r="134" spans="2:41" ht="12.75" customHeight="1">
      <c r="B134" t="s">
        <v>1796</v>
      </c>
      <c r="C134" t="s">
        <v>1337</v>
      </c>
      <c r="D134" t="s">
        <v>1765</v>
      </c>
      <c r="E134" t="s">
        <v>1739</v>
      </c>
      <c r="F134" t="s">
        <v>1321</v>
      </c>
      <c r="G134" t="s">
        <v>1783</v>
      </c>
      <c r="H134" t="s">
        <v>724</v>
      </c>
      <c r="I134" t="s">
        <v>725</v>
      </c>
      <c r="J134" t="s">
        <v>536</v>
      </c>
      <c r="K134" s="39">
        <v>120939</v>
      </c>
      <c r="L134" s="39"/>
      <c r="M134" s="39"/>
      <c r="N134" s="39"/>
      <c r="O134" s="340">
        <v>120939</v>
      </c>
      <c r="P134" s="37"/>
      <c r="Q134" s="343">
        <v>60449.820000000007</v>
      </c>
      <c r="R134" s="40"/>
      <c r="S134" s="39"/>
      <c r="T134" s="40"/>
      <c r="U134" s="340">
        <f t="shared" si="8"/>
        <v>60449.820000000007</v>
      </c>
      <c r="V134" s="37"/>
      <c r="W134" s="343">
        <v>2929.9700000000003</v>
      </c>
      <c r="X134" s="40"/>
      <c r="Y134" s="39"/>
      <c r="Z134" s="40"/>
      <c r="AA134" s="340">
        <f t="shared" si="9"/>
        <v>2929.9700000000003</v>
      </c>
      <c r="AB134" s="37"/>
      <c r="AC134" s="46">
        <f t="shared" si="10"/>
        <v>184318.79</v>
      </c>
      <c r="AD134" s="40">
        <f t="shared" si="10"/>
        <v>0</v>
      </c>
      <c r="AE134" s="40">
        <f t="shared" si="10"/>
        <v>0</v>
      </c>
      <c r="AF134" s="40">
        <f t="shared" si="10"/>
        <v>0</v>
      </c>
      <c r="AG134" s="38">
        <f t="shared" si="10"/>
        <v>184318.79</v>
      </c>
      <c r="AH134" s="44"/>
      <c r="AI134" s="343">
        <v>64330.869999999995</v>
      </c>
      <c r="AJ134" s="343">
        <v>60449.820000000007</v>
      </c>
      <c r="AK134" s="343">
        <v>2929.9700000000003</v>
      </c>
      <c r="AL134" s="343">
        <v>46509.93</v>
      </c>
      <c r="AM134" s="343">
        <v>42486.930000000008</v>
      </c>
      <c r="AN134" s="51">
        <v>29748.949999999997</v>
      </c>
      <c r="AO134" s="343">
        <f t="shared" si="7"/>
        <v>246456.47000000003</v>
      </c>
    </row>
    <row r="135" spans="2:41" ht="12.75" customHeight="1">
      <c r="B135" t="s">
        <v>1793</v>
      </c>
      <c r="C135" t="s">
        <v>616</v>
      </c>
      <c r="D135" t="s">
        <v>1794</v>
      </c>
      <c r="E135" t="s">
        <v>1546</v>
      </c>
      <c r="F135" t="s">
        <v>1310</v>
      </c>
      <c r="G135" t="s">
        <v>1795</v>
      </c>
      <c r="H135" t="s">
        <v>561</v>
      </c>
      <c r="I135" t="s">
        <v>788</v>
      </c>
      <c r="J135" t="s">
        <v>536</v>
      </c>
      <c r="K135" s="39">
        <v>117533.72</v>
      </c>
      <c r="L135" s="39"/>
      <c r="M135" s="39"/>
      <c r="N135" s="39"/>
      <c r="O135" s="340">
        <v>117533.72</v>
      </c>
      <c r="P135" s="37"/>
      <c r="Q135" s="343">
        <v>65130.920000000006</v>
      </c>
      <c r="R135" s="40"/>
      <c r="S135" s="39"/>
      <c r="T135" s="40"/>
      <c r="U135" s="340">
        <f t="shared" si="8"/>
        <v>65130.920000000006</v>
      </c>
      <c r="V135" s="37"/>
      <c r="W135" s="343">
        <v>17489.97</v>
      </c>
      <c r="X135" s="40"/>
      <c r="Y135" s="39"/>
      <c r="Z135" s="40"/>
      <c r="AA135" s="340">
        <f t="shared" si="9"/>
        <v>17489.97</v>
      </c>
      <c r="AB135" s="37"/>
      <c r="AC135" s="46">
        <f t="shared" si="10"/>
        <v>200154.61000000002</v>
      </c>
      <c r="AD135" s="40">
        <f t="shared" si="10"/>
        <v>0</v>
      </c>
      <c r="AE135" s="40">
        <f t="shared" si="10"/>
        <v>0</v>
      </c>
      <c r="AF135" s="40">
        <f t="shared" si="10"/>
        <v>0</v>
      </c>
      <c r="AG135" s="38">
        <f t="shared" si="10"/>
        <v>200154.61000000002</v>
      </c>
      <c r="AH135" s="44"/>
      <c r="AI135" s="343">
        <v>50981.95</v>
      </c>
      <c r="AJ135" s="343">
        <v>65130.920000000006</v>
      </c>
      <c r="AK135" s="343">
        <v>17489.97</v>
      </c>
      <c r="AL135" s="343">
        <v>13043.99</v>
      </c>
      <c r="AM135" s="343">
        <v>16303.96</v>
      </c>
      <c r="AN135" s="51">
        <v>14967.97</v>
      </c>
      <c r="AO135" s="343">
        <f t="shared" si="7"/>
        <v>177918.75999999998</v>
      </c>
    </row>
    <row r="136" spans="2:41" ht="12.75" customHeight="1">
      <c r="B136" t="s">
        <v>1802</v>
      </c>
      <c r="C136" t="s">
        <v>1337</v>
      </c>
      <c r="D136" t="s">
        <v>1765</v>
      </c>
      <c r="E136" t="s">
        <v>1803</v>
      </c>
      <c r="F136" t="s">
        <v>1322</v>
      </c>
      <c r="G136" t="s">
        <v>1791</v>
      </c>
      <c r="H136" t="s">
        <v>662</v>
      </c>
      <c r="I136" t="s">
        <v>663</v>
      </c>
      <c r="J136" t="s">
        <v>536</v>
      </c>
      <c r="K136" s="39">
        <v>110643.95</v>
      </c>
      <c r="L136" s="39"/>
      <c r="M136" s="39"/>
      <c r="N136" s="39"/>
      <c r="O136" s="340">
        <v>110643.95</v>
      </c>
      <c r="P136" s="37"/>
      <c r="Q136" s="343">
        <v>94312.709999999992</v>
      </c>
      <c r="R136" s="40"/>
      <c r="S136" s="39"/>
      <c r="T136" s="40"/>
      <c r="U136" s="340">
        <f t="shared" si="8"/>
        <v>94312.709999999992</v>
      </c>
      <c r="V136" s="37"/>
      <c r="W136" s="343">
        <v>0</v>
      </c>
      <c r="X136" s="40"/>
      <c r="Y136" s="39"/>
      <c r="Z136" s="40"/>
      <c r="AA136" s="340">
        <f t="shared" si="9"/>
        <v>0</v>
      </c>
      <c r="AB136" s="37"/>
      <c r="AC136" s="46">
        <f t="shared" si="10"/>
        <v>204956.65999999997</v>
      </c>
      <c r="AD136" s="40">
        <f t="shared" si="10"/>
        <v>0</v>
      </c>
      <c r="AE136" s="40">
        <f t="shared" si="10"/>
        <v>0</v>
      </c>
      <c r="AF136" s="40">
        <f t="shared" si="10"/>
        <v>0</v>
      </c>
      <c r="AG136" s="38">
        <f t="shared" si="10"/>
        <v>204956.65999999997</v>
      </c>
      <c r="AH136" s="44"/>
      <c r="AI136" s="343">
        <v>45392.34</v>
      </c>
      <c r="AJ136" s="343">
        <v>94312.709999999992</v>
      </c>
      <c r="AK136" s="343">
        <v>0</v>
      </c>
      <c r="AL136" s="343">
        <v>42447.94</v>
      </c>
      <c r="AM136" s="343">
        <v>33998.97</v>
      </c>
      <c r="AN136" s="51">
        <v>30411.97</v>
      </c>
      <c r="AO136" s="343">
        <f t="shared" ref="AO136:AO199" si="11">SUM(AI136:AN136)</f>
        <v>246563.93</v>
      </c>
    </row>
    <row r="137" spans="2:41" ht="12.75" customHeight="1">
      <c r="B137" t="s">
        <v>1792</v>
      </c>
      <c r="C137" t="s">
        <v>1337</v>
      </c>
      <c r="D137" t="s">
        <v>1765</v>
      </c>
      <c r="E137" t="s">
        <v>1755</v>
      </c>
      <c r="F137" t="s">
        <v>1321</v>
      </c>
      <c r="G137" t="s">
        <v>1783</v>
      </c>
      <c r="H137" t="s">
        <v>708</v>
      </c>
      <c r="I137" t="s">
        <v>709</v>
      </c>
      <c r="J137" t="s">
        <v>536</v>
      </c>
      <c r="K137" s="39">
        <v>106990.91</v>
      </c>
      <c r="L137" s="39"/>
      <c r="M137" s="39"/>
      <c r="N137" s="39"/>
      <c r="O137" s="340">
        <v>106990.91</v>
      </c>
      <c r="P137" s="37"/>
      <c r="Q137" s="343">
        <v>72827.91</v>
      </c>
      <c r="R137" s="40"/>
      <c r="S137" s="39"/>
      <c r="T137" s="40"/>
      <c r="U137" s="340">
        <f t="shared" ref="U137:U208" si="12">Q137+R137+S137+T137</f>
        <v>72827.91</v>
      </c>
      <c r="V137" s="37"/>
      <c r="W137" s="343">
        <v>4719.96</v>
      </c>
      <c r="X137" s="40"/>
      <c r="Y137" s="39"/>
      <c r="Z137" s="40"/>
      <c r="AA137" s="340">
        <f t="shared" ref="AA137:AA208" si="13">W137+X137+Y137+Z137</f>
        <v>4719.96</v>
      </c>
      <c r="AB137" s="37"/>
      <c r="AC137" s="46">
        <f t="shared" ref="AC137:AG188" si="14">K137+Q137+W137</f>
        <v>184538.78</v>
      </c>
      <c r="AD137" s="40">
        <f t="shared" si="14"/>
        <v>0</v>
      </c>
      <c r="AE137" s="40">
        <f t="shared" si="14"/>
        <v>0</v>
      </c>
      <c r="AF137" s="40">
        <f t="shared" si="14"/>
        <v>0</v>
      </c>
      <c r="AG137" s="38">
        <f t="shared" si="14"/>
        <v>184538.78</v>
      </c>
      <c r="AH137" s="44"/>
      <c r="AI137" s="343">
        <v>44853.91</v>
      </c>
      <c r="AJ137" s="343">
        <v>72827.91</v>
      </c>
      <c r="AK137" s="343">
        <v>4719.96</v>
      </c>
      <c r="AL137" s="343">
        <v>74962.84</v>
      </c>
      <c r="AM137" s="343">
        <v>72283.88</v>
      </c>
      <c r="AN137" s="51">
        <v>39981.919999999998</v>
      </c>
      <c r="AO137" s="343">
        <f t="shared" si="11"/>
        <v>309630.42</v>
      </c>
    </row>
    <row r="138" spans="2:41" ht="12.75" customHeight="1">
      <c r="B138" t="s">
        <v>1829</v>
      </c>
      <c r="C138" t="s">
        <v>1337</v>
      </c>
      <c r="D138" t="s">
        <v>1765</v>
      </c>
      <c r="E138" t="s">
        <v>1830</v>
      </c>
      <c r="F138" t="s">
        <v>1320</v>
      </c>
      <c r="G138" t="s">
        <v>1785</v>
      </c>
      <c r="H138" t="s">
        <v>742</v>
      </c>
      <c r="I138" t="s">
        <v>743</v>
      </c>
      <c r="J138" t="s">
        <v>536</v>
      </c>
      <c r="K138" s="39">
        <v>97420.760000000009</v>
      </c>
      <c r="L138" s="39"/>
      <c r="M138" s="39"/>
      <c r="N138" s="39"/>
      <c r="O138" s="340">
        <v>97420.760000000009</v>
      </c>
      <c r="P138" s="37"/>
      <c r="Q138" s="343">
        <v>17651.96</v>
      </c>
      <c r="R138" s="40"/>
      <c r="S138" s="39"/>
      <c r="T138" s="40"/>
      <c r="U138" s="340">
        <f t="shared" si="12"/>
        <v>17651.96</v>
      </c>
      <c r="V138" s="37"/>
      <c r="W138" s="343">
        <v>20475.919999999998</v>
      </c>
      <c r="X138" s="40"/>
      <c r="Y138" s="39"/>
      <c r="Z138" s="40"/>
      <c r="AA138" s="340">
        <f t="shared" si="13"/>
        <v>20475.919999999998</v>
      </c>
      <c r="AB138" s="37"/>
      <c r="AC138" s="46">
        <f t="shared" si="14"/>
        <v>135548.64000000001</v>
      </c>
      <c r="AD138" s="40">
        <f t="shared" si="14"/>
        <v>0</v>
      </c>
      <c r="AE138" s="40">
        <f t="shared" si="14"/>
        <v>0</v>
      </c>
      <c r="AF138" s="40">
        <f t="shared" si="14"/>
        <v>0</v>
      </c>
      <c r="AG138" s="38">
        <f t="shared" si="14"/>
        <v>135548.64000000001</v>
      </c>
      <c r="AH138" s="44"/>
      <c r="AI138" s="343">
        <v>44490.080000000002</v>
      </c>
      <c r="AJ138" s="343">
        <v>17651.96</v>
      </c>
      <c r="AK138" s="343">
        <v>20475.919999999998</v>
      </c>
      <c r="AL138" s="343">
        <v>17875.939999999999</v>
      </c>
      <c r="AM138" s="343">
        <v>21515.98</v>
      </c>
      <c r="AN138" s="51">
        <v>13715.97</v>
      </c>
      <c r="AO138" s="343">
        <f t="shared" si="11"/>
        <v>135725.84999999998</v>
      </c>
    </row>
    <row r="139" spans="2:41" ht="12.75" customHeight="1">
      <c r="B139" t="s">
        <v>1810</v>
      </c>
      <c r="C139" t="s">
        <v>1337</v>
      </c>
      <c r="D139" t="s">
        <v>1765</v>
      </c>
      <c r="E139" t="s">
        <v>1811</v>
      </c>
      <c r="F139" t="s">
        <v>1322</v>
      </c>
      <c r="G139" t="s">
        <v>1791</v>
      </c>
      <c r="H139" t="s">
        <v>718</v>
      </c>
      <c r="I139" t="s">
        <v>719</v>
      </c>
      <c r="J139" t="s">
        <v>536</v>
      </c>
      <c r="K139" s="39">
        <v>76211.959999999992</v>
      </c>
      <c r="L139" s="39"/>
      <c r="M139" s="39"/>
      <c r="N139" s="39"/>
      <c r="O139" s="340">
        <v>76211.959999999992</v>
      </c>
      <c r="P139" s="37"/>
      <c r="Q139" s="343">
        <v>42083.979999999996</v>
      </c>
      <c r="R139" s="40"/>
      <c r="S139" s="39"/>
      <c r="T139" s="40"/>
      <c r="U139" s="340">
        <f t="shared" si="12"/>
        <v>42083.979999999996</v>
      </c>
      <c r="V139" s="37"/>
      <c r="W139" s="343">
        <v>37595.979999999996</v>
      </c>
      <c r="X139" s="40"/>
      <c r="Y139" s="39"/>
      <c r="Z139" s="40"/>
      <c r="AA139" s="340">
        <f t="shared" si="13"/>
        <v>37595.979999999996</v>
      </c>
      <c r="AB139" s="37"/>
      <c r="AC139" s="46">
        <f t="shared" si="14"/>
        <v>155891.91999999998</v>
      </c>
      <c r="AD139" s="40">
        <f t="shared" si="14"/>
        <v>0</v>
      </c>
      <c r="AE139" s="40">
        <f t="shared" si="14"/>
        <v>0</v>
      </c>
      <c r="AF139" s="40">
        <f t="shared" si="14"/>
        <v>0</v>
      </c>
      <c r="AG139" s="38">
        <f t="shared" si="14"/>
        <v>155891.91999999998</v>
      </c>
      <c r="AH139" s="44"/>
      <c r="AI139" s="343">
        <v>31296.370000000003</v>
      </c>
      <c r="AJ139" s="343">
        <v>42083.979999999996</v>
      </c>
      <c r="AK139" s="343">
        <v>37595.979999999996</v>
      </c>
      <c r="AL139" s="343">
        <v>39361.17</v>
      </c>
      <c r="AM139" s="343">
        <v>49485.17</v>
      </c>
      <c r="AN139" s="51">
        <v>41897.17</v>
      </c>
      <c r="AO139" s="343">
        <f t="shared" si="11"/>
        <v>241719.83999999997</v>
      </c>
    </row>
    <row r="140" spans="2:41" ht="12.75" customHeight="1">
      <c r="B140" t="s">
        <v>1786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s">
        <v>1309</v>
      </c>
      <c r="I140" t="s">
        <v>978</v>
      </c>
      <c r="J140" t="s">
        <v>536</v>
      </c>
      <c r="K140" s="39">
        <v>76033.05</v>
      </c>
      <c r="L140" s="39"/>
      <c r="M140" s="39"/>
      <c r="N140" s="345">
        <v>-76033.05</v>
      </c>
      <c r="O140" s="340">
        <v>0</v>
      </c>
      <c r="P140" s="37"/>
      <c r="Q140" s="343">
        <v>27377.670000000002</v>
      </c>
      <c r="R140" s="40"/>
      <c r="S140" s="39"/>
      <c r="T140" s="40"/>
      <c r="U140" s="340">
        <f t="shared" si="12"/>
        <v>27377.670000000002</v>
      </c>
      <c r="V140" s="37"/>
      <c r="W140" s="343">
        <v>21516.3</v>
      </c>
      <c r="X140" s="40"/>
      <c r="Y140" s="39"/>
      <c r="Z140" s="40"/>
      <c r="AA140" s="340">
        <f t="shared" si="13"/>
        <v>21516.3</v>
      </c>
      <c r="AB140" s="37"/>
      <c r="AC140" s="46">
        <f t="shared" si="14"/>
        <v>124927.02</v>
      </c>
      <c r="AD140" s="40">
        <f t="shared" si="14"/>
        <v>0</v>
      </c>
      <c r="AE140" s="40">
        <f t="shared" si="14"/>
        <v>0</v>
      </c>
      <c r="AF140" s="40">
        <f t="shared" si="14"/>
        <v>-76033.05</v>
      </c>
      <c r="AG140" s="38">
        <f t="shared" si="14"/>
        <v>48893.97</v>
      </c>
      <c r="AH140" s="44"/>
      <c r="AI140" s="343">
        <v>30299.690000000002</v>
      </c>
      <c r="AJ140" s="343">
        <v>27377.670000000002</v>
      </c>
      <c r="AK140" s="343">
        <v>21516.3</v>
      </c>
      <c r="AL140" s="343">
        <v>12791.99</v>
      </c>
      <c r="AM140" s="343">
        <v>23744.649999999998</v>
      </c>
      <c r="AN140" s="51">
        <v>15431.13</v>
      </c>
      <c r="AO140" s="343">
        <f t="shared" si="11"/>
        <v>131161.43</v>
      </c>
    </row>
    <row r="141" spans="2:41" ht="12.75" customHeight="1">
      <c r="B141" t="s">
        <v>1819</v>
      </c>
      <c r="C141" t="s">
        <v>1337</v>
      </c>
      <c r="D141" t="s">
        <v>1765</v>
      </c>
      <c r="E141" t="s">
        <v>1820</v>
      </c>
      <c r="F141" t="s">
        <v>1321</v>
      </c>
      <c r="G141" t="s">
        <v>1783</v>
      </c>
      <c r="H141" t="s">
        <v>676</v>
      </c>
      <c r="I141" t="s">
        <v>677</v>
      </c>
      <c r="J141" t="s">
        <v>536</v>
      </c>
      <c r="K141" s="39">
        <v>72016</v>
      </c>
      <c r="L141" s="39"/>
      <c r="M141" s="39"/>
      <c r="N141" s="39"/>
      <c r="O141" s="340">
        <v>72016</v>
      </c>
      <c r="P141" s="37"/>
      <c r="Q141" s="343">
        <v>32772.33</v>
      </c>
      <c r="R141" s="40"/>
      <c r="S141" s="39"/>
      <c r="T141" s="40"/>
      <c r="U141" s="340">
        <f t="shared" si="12"/>
        <v>32772.33</v>
      </c>
      <c r="V141" s="37"/>
      <c r="W141" s="343">
        <v>0</v>
      </c>
      <c r="X141" s="40"/>
      <c r="Y141" s="39"/>
      <c r="Z141" s="40"/>
      <c r="AA141" s="340">
        <f t="shared" si="13"/>
        <v>0</v>
      </c>
      <c r="AB141" s="37"/>
      <c r="AC141" s="46">
        <f t="shared" si="14"/>
        <v>104788.33</v>
      </c>
      <c r="AD141" s="40">
        <f t="shared" si="14"/>
        <v>0</v>
      </c>
      <c r="AE141" s="40">
        <f t="shared" si="14"/>
        <v>0</v>
      </c>
      <c r="AF141" s="40">
        <f t="shared" si="14"/>
        <v>0</v>
      </c>
      <c r="AG141" s="38">
        <f t="shared" si="14"/>
        <v>104788.33</v>
      </c>
      <c r="AH141" s="44"/>
      <c r="AI141" s="343">
        <v>28351.56</v>
      </c>
      <c r="AJ141" s="343">
        <v>32772.33</v>
      </c>
      <c r="AK141" s="343">
        <v>0</v>
      </c>
      <c r="AL141" s="343">
        <v>53932.72</v>
      </c>
      <c r="AM141" s="343">
        <v>34531.550000000003</v>
      </c>
      <c r="AN141" s="51">
        <v>28790.36</v>
      </c>
      <c r="AO141" s="343">
        <f t="shared" si="11"/>
        <v>178378.52000000002</v>
      </c>
    </row>
    <row r="142" spans="2:41" ht="12.75" customHeight="1">
      <c r="B142" t="s">
        <v>1824</v>
      </c>
      <c r="C142" t="s">
        <v>1337</v>
      </c>
      <c r="D142" t="s">
        <v>1765</v>
      </c>
      <c r="E142" t="s">
        <v>1825</v>
      </c>
      <c r="F142" t="s">
        <v>1320</v>
      </c>
      <c r="G142" t="s">
        <v>1785</v>
      </c>
      <c r="H142" t="s">
        <v>920</v>
      </c>
      <c r="I142" t="s">
        <v>921</v>
      </c>
      <c r="J142" t="s">
        <v>536</v>
      </c>
      <c r="K142" s="39">
        <v>67489.929999999993</v>
      </c>
      <c r="L142" s="39"/>
      <c r="M142" s="39"/>
      <c r="N142" s="39"/>
      <c r="O142" s="340">
        <v>67489.929999999993</v>
      </c>
      <c r="P142" s="37"/>
      <c r="Q142" s="343">
        <v>46540.73</v>
      </c>
      <c r="R142" s="40"/>
      <c r="S142" s="39"/>
      <c r="T142" s="40"/>
      <c r="U142" s="340">
        <f t="shared" si="12"/>
        <v>46540.73</v>
      </c>
      <c r="V142" s="37"/>
      <c r="W142" s="343">
        <v>48231.679999999993</v>
      </c>
      <c r="X142" s="40"/>
      <c r="Y142" s="39"/>
      <c r="Z142" s="40"/>
      <c r="AA142" s="340">
        <f t="shared" si="13"/>
        <v>48231.679999999993</v>
      </c>
      <c r="AB142" s="37"/>
      <c r="AC142" s="46">
        <f t="shared" si="14"/>
        <v>162262.34</v>
      </c>
      <c r="AD142" s="40">
        <f t="shared" si="14"/>
        <v>0</v>
      </c>
      <c r="AE142" s="40">
        <f t="shared" si="14"/>
        <v>0</v>
      </c>
      <c r="AF142" s="40">
        <f t="shared" si="14"/>
        <v>0</v>
      </c>
      <c r="AG142" s="38">
        <f t="shared" si="14"/>
        <v>162262.34</v>
      </c>
      <c r="AH142" s="44"/>
      <c r="AI142" s="343">
        <v>27897.510000000002</v>
      </c>
      <c r="AJ142" s="343">
        <v>46540.73</v>
      </c>
      <c r="AK142" s="343">
        <v>48231.679999999993</v>
      </c>
      <c r="AL142" s="343">
        <v>41195.71</v>
      </c>
      <c r="AM142" s="343">
        <v>51986.899999999994</v>
      </c>
      <c r="AN142" s="51">
        <v>40541.71</v>
      </c>
      <c r="AO142" s="343">
        <f t="shared" si="11"/>
        <v>256394.23999999999</v>
      </c>
    </row>
    <row r="143" spans="2:41" ht="12.75" customHeight="1">
      <c r="B143" t="s">
        <v>1841</v>
      </c>
      <c r="C143" t="s">
        <v>1337</v>
      </c>
      <c r="D143" t="s">
        <v>1765</v>
      </c>
      <c r="E143" t="s">
        <v>1752</v>
      </c>
      <c r="F143" t="s">
        <v>1320</v>
      </c>
      <c r="G143" t="s">
        <v>1785</v>
      </c>
      <c r="H143" t="s">
        <v>728</v>
      </c>
      <c r="I143" t="s">
        <v>729</v>
      </c>
      <c r="J143" t="s">
        <v>536</v>
      </c>
      <c r="K143" s="39">
        <v>59568</v>
      </c>
      <c r="L143" s="39"/>
      <c r="M143" s="39"/>
      <c r="N143" s="39"/>
      <c r="O143" s="340">
        <v>59568</v>
      </c>
      <c r="P143" s="37"/>
      <c r="Q143" s="343">
        <v>20697.990000000002</v>
      </c>
      <c r="R143" s="40"/>
      <c r="S143" s="39"/>
      <c r="T143" s="40"/>
      <c r="U143" s="340">
        <f t="shared" si="12"/>
        <v>20697.990000000002</v>
      </c>
      <c r="V143" s="37"/>
      <c r="W143" s="343">
        <v>20713.990000000002</v>
      </c>
      <c r="X143" s="40"/>
      <c r="Y143" s="39"/>
      <c r="Z143" s="40"/>
      <c r="AA143" s="340">
        <f t="shared" si="13"/>
        <v>20713.990000000002</v>
      </c>
      <c r="AB143" s="37"/>
      <c r="AC143" s="46">
        <f t="shared" si="14"/>
        <v>100979.98000000001</v>
      </c>
      <c r="AD143" s="40">
        <f t="shared" si="14"/>
        <v>0</v>
      </c>
      <c r="AE143" s="40">
        <f t="shared" si="14"/>
        <v>0</v>
      </c>
      <c r="AF143" s="40">
        <f t="shared" si="14"/>
        <v>0</v>
      </c>
      <c r="AG143" s="38">
        <f t="shared" si="14"/>
        <v>100979.98000000001</v>
      </c>
      <c r="AH143" s="44"/>
      <c r="AI143" s="343">
        <v>27514.38</v>
      </c>
      <c r="AJ143" s="343">
        <v>20697.990000000002</v>
      </c>
      <c r="AK143" s="343">
        <v>20713.990000000002</v>
      </c>
      <c r="AL143" s="343">
        <v>19843.18</v>
      </c>
      <c r="AM143" s="343">
        <v>31579.180000000004</v>
      </c>
      <c r="AN143" s="51">
        <v>23756.18</v>
      </c>
      <c r="AO143" s="343">
        <f t="shared" si="11"/>
        <v>144104.90000000002</v>
      </c>
    </row>
    <row r="144" spans="2:41" ht="12.75" customHeight="1">
      <c r="B144" t="s">
        <v>1797</v>
      </c>
      <c r="C144" t="s">
        <v>1337</v>
      </c>
      <c r="D144" t="s">
        <v>1765</v>
      </c>
      <c r="E144" t="s">
        <v>1798</v>
      </c>
      <c r="F144" t="s">
        <v>1313</v>
      </c>
      <c r="G144" t="s">
        <v>1766</v>
      </c>
      <c r="H144" t="s">
        <v>811</v>
      </c>
      <c r="I144" t="s">
        <v>812</v>
      </c>
      <c r="J144" t="s">
        <v>536</v>
      </c>
      <c r="K144" s="39">
        <v>53880</v>
      </c>
      <c r="L144" s="39"/>
      <c r="M144" s="39"/>
      <c r="N144" s="39"/>
      <c r="O144" s="340">
        <v>53880</v>
      </c>
      <c r="P144" s="37"/>
      <c r="Q144" s="343">
        <v>34457.97</v>
      </c>
      <c r="R144" s="40"/>
      <c r="S144" s="39"/>
      <c r="T144" s="40"/>
      <c r="U144" s="340">
        <f t="shared" si="12"/>
        <v>34457.97</v>
      </c>
      <c r="V144" s="37"/>
      <c r="W144" s="343">
        <v>27967.98</v>
      </c>
      <c r="X144" s="40"/>
      <c r="Y144" s="39"/>
      <c r="Z144" s="40"/>
      <c r="AA144" s="340">
        <f t="shared" si="13"/>
        <v>27967.98</v>
      </c>
      <c r="AB144" s="37"/>
      <c r="AC144" s="46">
        <f t="shared" si="14"/>
        <v>116305.95</v>
      </c>
      <c r="AD144" s="40">
        <f t="shared" si="14"/>
        <v>0</v>
      </c>
      <c r="AE144" s="40">
        <f t="shared" si="14"/>
        <v>0</v>
      </c>
      <c r="AF144" s="40">
        <f t="shared" si="14"/>
        <v>0</v>
      </c>
      <c r="AG144" s="38">
        <f t="shared" si="14"/>
        <v>116305.95</v>
      </c>
      <c r="AH144" s="44"/>
      <c r="AI144" s="343">
        <v>27388.75</v>
      </c>
      <c r="AJ144" s="343">
        <v>34457.97</v>
      </c>
      <c r="AK144" s="343">
        <v>27967.98</v>
      </c>
      <c r="AL144" s="343">
        <v>26941.17</v>
      </c>
      <c r="AM144" s="343">
        <v>38200.35</v>
      </c>
      <c r="AN144" s="51">
        <v>30141.17</v>
      </c>
      <c r="AO144" s="343">
        <f t="shared" si="11"/>
        <v>185097.39</v>
      </c>
    </row>
    <row r="145" spans="2:41" ht="12.75" customHeight="1">
      <c r="B145" t="s">
        <v>1839</v>
      </c>
      <c r="C145" t="s">
        <v>1337</v>
      </c>
      <c r="D145" t="s">
        <v>1765</v>
      </c>
      <c r="E145" t="s">
        <v>1840</v>
      </c>
      <c r="F145" t="s">
        <v>1323</v>
      </c>
      <c r="G145" t="s">
        <v>1805</v>
      </c>
      <c r="H145" t="s">
        <v>809</v>
      </c>
      <c r="I145" t="s">
        <v>810</v>
      </c>
      <c r="J145" t="s">
        <v>536</v>
      </c>
      <c r="K145" s="39">
        <v>53138.990000000005</v>
      </c>
      <c r="L145" s="39"/>
      <c r="M145" s="39"/>
      <c r="N145" s="39">
        <v>-10000</v>
      </c>
      <c r="O145" s="340">
        <v>43138.990000000005</v>
      </c>
      <c r="P145" s="37"/>
      <c r="Q145" s="343">
        <v>13680</v>
      </c>
      <c r="R145" s="40"/>
      <c r="S145" s="39"/>
      <c r="T145" s="40"/>
      <c r="U145" s="340">
        <f t="shared" si="12"/>
        <v>13680</v>
      </c>
      <c r="V145" s="37"/>
      <c r="W145" s="343">
        <v>6480</v>
      </c>
      <c r="X145" s="40"/>
      <c r="Y145" s="39"/>
      <c r="Z145" s="40"/>
      <c r="AA145" s="340">
        <f t="shared" si="13"/>
        <v>6480</v>
      </c>
      <c r="AB145" s="37"/>
      <c r="AC145" s="46">
        <f t="shared" si="14"/>
        <v>73298.990000000005</v>
      </c>
      <c r="AD145" s="40">
        <f t="shared" si="14"/>
        <v>0</v>
      </c>
      <c r="AE145" s="40">
        <f t="shared" si="14"/>
        <v>0</v>
      </c>
      <c r="AF145" s="40">
        <f t="shared" si="14"/>
        <v>-10000</v>
      </c>
      <c r="AG145" s="38">
        <f t="shared" si="14"/>
        <v>63298.990000000005</v>
      </c>
      <c r="AH145" s="44"/>
      <c r="AI145" s="343">
        <v>24912</v>
      </c>
      <c r="AJ145" s="343">
        <v>13680</v>
      </c>
      <c r="AK145" s="343">
        <v>6480</v>
      </c>
      <c r="AL145" s="343">
        <v>10800</v>
      </c>
      <c r="AM145" s="343">
        <v>9504</v>
      </c>
      <c r="AN145" s="51">
        <v>9648</v>
      </c>
      <c r="AO145" s="343">
        <f t="shared" si="11"/>
        <v>75024</v>
      </c>
    </row>
    <row r="146" spans="2:41" ht="12.75" customHeight="1">
      <c r="B146" t="s">
        <v>1806</v>
      </c>
      <c r="C146" t="s">
        <v>1337</v>
      </c>
      <c r="D146" t="s">
        <v>1765</v>
      </c>
      <c r="E146" t="s">
        <v>1807</v>
      </c>
      <c r="F146" t="s">
        <v>1322</v>
      </c>
      <c r="G146" t="s">
        <v>1791</v>
      </c>
      <c r="H146" t="s">
        <v>789</v>
      </c>
      <c r="I146" t="s">
        <v>790</v>
      </c>
      <c r="J146" t="s">
        <v>536</v>
      </c>
      <c r="K146" s="39">
        <v>48441.96</v>
      </c>
      <c r="L146" s="39"/>
      <c r="M146" s="39"/>
      <c r="N146" s="39"/>
      <c r="O146" s="340">
        <v>48441.96</v>
      </c>
      <c r="P146" s="37"/>
      <c r="Q146" s="343">
        <v>16471.989999999998</v>
      </c>
      <c r="R146" s="40"/>
      <c r="S146" s="39"/>
      <c r="T146" s="40"/>
      <c r="U146" s="340">
        <f t="shared" si="12"/>
        <v>16471.989999999998</v>
      </c>
      <c r="V146" s="37"/>
      <c r="W146" s="343">
        <v>16855.97</v>
      </c>
      <c r="X146" s="40"/>
      <c r="Y146" s="39"/>
      <c r="Z146" s="40"/>
      <c r="AA146" s="340">
        <f t="shared" si="13"/>
        <v>16855.97</v>
      </c>
      <c r="AB146" s="37"/>
      <c r="AC146" s="46">
        <f t="shared" si="14"/>
        <v>81769.919999999998</v>
      </c>
      <c r="AD146" s="40">
        <f t="shared" si="14"/>
        <v>0</v>
      </c>
      <c r="AE146" s="40">
        <f t="shared" si="14"/>
        <v>0</v>
      </c>
      <c r="AF146" s="40">
        <f t="shared" si="14"/>
        <v>0</v>
      </c>
      <c r="AG146" s="38">
        <f t="shared" si="14"/>
        <v>81769.919999999998</v>
      </c>
      <c r="AH146" s="44"/>
      <c r="AI146" s="343">
        <v>24290.720000000001</v>
      </c>
      <c r="AJ146" s="343">
        <v>16471.989999999998</v>
      </c>
      <c r="AK146" s="343">
        <v>16855.97</v>
      </c>
      <c r="AL146" s="343">
        <v>18678.36</v>
      </c>
      <c r="AM146" s="343">
        <v>18929.169999999998</v>
      </c>
      <c r="AN146" s="51">
        <v>17936.36</v>
      </c>
      <c r="AO146" s="343">
        <f t="shared" si="11"/>
        <v>113162.57</v>
      </c>
    </row>
    <row r="147" spans="2:41" ht="12.75" customHeight="1">
      <c r="B147" t="s">
        <v>1789</v>
      </c>
      <c r="C147" t="s">
        <v>1337</v>
      </c>
      <c r="D147" t="s">
        <v>1765</v>
      </c>
      <c r="E147" t="s">
        <v>1723</v>
      </c>
      <c r="F147" t="s">
        <v>1311</v>
      </c>
      <c r="G147" t="s">
        <v>1773</v>
      </c>
      <c r="H147" t="s">
        <v>624</v>
      </c>
      <c r="I147" t="s">
        <v>625</v>
      </c>
      <c r="J147" t="s">
        <v>536</v>
      </c>
      <c r="K147" s="39">
        <v>47637</v>
      </c>
      <c r="L147" s="39"/>
      <c r="M147" s="39"/>
      <c r="N147" s="39"/>
      <c r="O147" s="340">
        <v>47637</v>
      </c>
      <c r="P147" s="37"/>
      <c r="Q147" s="343">
        <v>24063.57</v>
      </c>
      <c r="R147" s="40"/>
      <c r="S147" s="39"/>
      <c r="T147" s="40"/>
      <c r="U147" s="340">
        <f t="shared" si="12"/>
        <v>24063.57</v>
      </c>
      <c r="V147" s="37"/>
      <c r="W147" s="343">
        <v>8938.380000000001</v>
      </c>
      <c r="X147" s="40"/>
      <c r="Y147" s="39"/>
      <c r="Z147" s="40"/>
      <c r="AA147" s="340">
        <f t="shared" si="13"/>
        <v>8938.380000000001</v>
      </c>
      <c r="AB147" s="37"/>
      <c r="AC147" s="46">
        <f t="shared" si="14"/>
        <v>80638.950000000012</v>
      </c>
      <c r="AD147" s="40">
        <f t="shared" si="14"/>
        <v>0</v>
      </c>
      <c r="AE147" s="40">
        <f t="shared" si="14"/>
        <v>0</v>
      </c>
      <c r="AF147" s="40">
        <f t="shared" si="14"/>
        <v>0</v>
      </c>
      <c r="AG147" s="38">
        <f t="shared" si="14"/>
        <v>80638.950000000012</v>
      </c>
      <c r="AH147" s="44"/>
      <c r="AI147" s="343">
        <v>20534.760000000002</v>
      </c>
      <c r="AJ147" s="343">
        <v>24063.57</v>
      </c>
      <c r="AK147" s="343">
        <v>8938.380000000001</v>
      </c>
      <c r="AL147" s="343">
        <v>5056.38</v>
      </c>
      <c r="AM147" s="343">
        <v>10276.380000000001</v>
      </c>
      <c r="AN147" s="51">
        <v>4856.38</v>
      </c>
      <c r="AO147" s="343">
        <f t="shared" si="11"/>
        <v>73725.850000000006</v>
      </c>
    </row>
    <row r="148" spans="2:41" ht="12.75" customHeight="1">
      <c r="B148" t="s">
        <v>1799</v>
      </c>
      <c r="C148" t="s">
        <v>1337</v>
      </c>
      <c r="D148" t="s">
        <v>1765</v>
      </c>
      <c r="E148" t="s">
        <v>1800</v>
      </c>
      <c r="F148" t="s">
        <v>1321</v>
      </c>
      <c r="G148" t="s">
        <v>1783</v>
      </c>
      <c r="H148" t="s">
        <v>767</v>
      </c>
      <c r="I148" t="s">
        <v>768</v>
      </c>
      <c r="J148" t="s">
        <v>536</v>
      </c>
      <c r="K148" s="39">
        <v>44024</v>
      </c>
      <c r="L148" s="39"/>
      <c r="M148" s="39"/>
      <c r="N148" s="39"/>
      <c r="O148" s="340">
        <v>44024</v>
      </c>
      <c r="P148" s="37"/>
      <c r="Q148" s="343">
        <v>10188</v>
      </c>
      <c r="R148" s="40"/>
      <c r="S148" s="39"/>
      <c r="T148" s="40"/>
      <c r="U148" s="340">
        <f t="shared" si="12"/>
        <v>10188</v>
      </c>
      <c r="V148" s="37"/>
      <c r="W148" s="343">
        <v>10828</v>
      </c>
      <c r="X148" s="40"/>
      <c r="Y148" s="39"/>
      <c r="Z148" s="40"/>
      <c r="AA148" s="340">
        <f t="shared" si="13"/>
        <v>10828</v>
      </c>
      <c r="AB148" s="37"/>
      <c r="AC148" s="46">
        <f t="shared" si="14"/>
        <v>65040</v>
      </c>
      <c r="AD148" s="40">
        <f t="shared" si="14"/>
        <v>0</v>
      </c>
      <c r="AE148" s="40">
        <f t="shared" si="14"/>
        <v>0</v>
      </c>
      <c r="AF148" s="40">
        <f t="shared" si="14"/>
        <v>0</v>
      </c>
      <c r="AG148" s="38">
        <f t="shared" si="14"/>
        <v>65040</v>
      </c>
      <c r="AH148" s="44"/>
      <c r="AI148" s="343">
        <v>19788</v>
      </c>
      <c r="AJ148" s="343">
        <v>10188</v>
      </c>
      <c r="AK148" s="343">
        <v>10828</v>
      </c>
      <c r="AL148" s="343">
        <v>10828</v>
      </c>
      <c r="AM148" s="343">
        <v>10828</v>
      </c>
      <c r="AN148" s="51">
        <v>10828</v>
      </c>
      <c r="AO148" s="343">
        <f t="shared" si="11"/>
        <v>73288</v>
      </c>
    </row>
    <row r="149" spans="2:41" ht="12.75" customHeight="1">
      <c r="B149" t="s">
        <v>1812</v>
      </c>
      <c r="C149" t="s">
        <v>1337</v>
      </c>
      <c r="D149" t="s">
        <v>1765</v>
      </c>
      <c r="E149" t="s">
        <v>1742</v>
      </c>
      <c r="F149" t="s">
        <v>1311</v>
      </c>
      <c r="G149" t="s">
        <v>1773</v>
      </c>
      <c r="H149" t="s">
        <v>632</v>
      </c>
      <c r="I149" t="s">
        <v>633</v>
      </c>
      <c r="J149" t="s">
        <v>536</v>
      </c>
      <c r="K149" s="39">
        <v>40500</v>
      </c>
      <c r="L149" s="39"/>
      <c r="M149" s="39"/>
      <c r="N149" s="39"/>
      <c r="O149" s="340">
        <v>40500</v>
      </c>
      <c r="P149" s="37"/>
      <c r="Q149" s="343">
        <v>25755.8</v>
      </c>
      <c r="R149" s="40"/>
      <c r="S149" s="39"/>
      <c r="T149" s="40"/>
      <c r="U149" s="340">
        <f t="shared" si="12"/>
        <v>25755.8</v>
      </c>
      <c r="V149" s="37"/>
      <c r="W149" s="343">
        <v>3499.9700000000003</v>
      </c>
      <c r="X149" s="40"/>
      <c r="Y149" s="39"/>
      <c r="Z149" s="40"/>
      <c r="AA149" s="340">
        <f t="shared" si="13"/>
        <v>3499.9700000000003</v>
      </c>
      <c r="AB149" s="37"/>
      <c r="AC149" s="46">
        <f t="shared" si="14"/>
        <v>69755.77</v>
      </c>
      <c r="AD149" s="40">
        <f t="shared" si="14"/>
        <v>0</v>
      </c>
      <c r="AE149" s="40">
        <f t="shared" si="14"/>
        <v>0</v>
      </c>
      <c r="AF149" s="40">
        <f t="shared" si="14"/>
        <v>0</v>
      </c>
      <c r="AG149" s="38">
        <f t="shared" si="14"/>
        <v>69755.77</v>
      </c>
      <c r="AH149" s="44"/>
      <c r="AI149" s="343">
        <v>18159.93</v>
      </c>
      <c r="AJ149" s="343">
        <v>25755.8</v>
      </c>
      <c r="AK149" s="343">
        <v>3499.9700000000003</v>
      </c>
      <c r="AL149" s="343">
        <v>27789.16</v>
      </c>
      <c r="AM149" s="343">
        <v>21033.91</v>
      </c>
      <c r="AN149" s="51">
        <v>15540.74</v>
      </c>
      <c r="AO149" s="343">
        <f t="shared" si="11"/>
        <v>111779.51000000001</v>
      </c>
    </row>
    <row r="150" spans="2:41" ht="12.75" customHeight="1">
      <c r="B150" t="s">
        <v>1835</v>
      </c>
      <c r="C150" t="s">
        <v>1337</v>
      </c>
      <c r="D150" t="s">
        <v>1765</v>
      </c>
      <c r="E150" t="s">
        <v>1836</v>
      </c>
      <c r="F150" t="s">
        <v>1323</v>
      </c>
      <c r="G150" t="s">
        <v>1805</v>
      </c>
      <c r="H150" t="s">
        <v>680</v>
      </c>
      <c r="I150" t="s">
        <v>681</v>
      </c>
      <c r="J150" t="s">
        <v>536</v>
      </c>
      <c r="K150" s="39">
        <v>38714.97</v>
      </c>
      <c r="L150" s="39"/>
      <c r="M150" s="39"/>
      <c r="N150" s="39"/>
      <c r="O150" s="340">
        <v>38714.97</v>
      </c>
      <c r="P150" s="37"/>
      <c r="Q150" s="343">
        <v>3065.99</v>
      </c>
      <c r="R150" s="40"/>
      <c r="S150" s="39"/>
      <c r="T150" s="40"/>
      <c r="U150" s="340">
        <f t="shared" si="12"/>
        <v>3065.99</v>
      </c>
      <c r="V150" s="37"/>
      <c r="W150" s="343">
        <v>3892</v>
      </c>
      <c r="X150" s="40"/>
      <c r="Y150" s="39"/>
      <c r="Z150" s="40"/>
      <c r="AA150" s="340">
        <f t="shared" si="13"/>
        <v>3892</v>
      </c>
      <c r="AB150" s="37"/>
      <c r="AC150" s="46">
        <f t="shared" si="14"/>
        <v>45672.959999999999</v>
      </c>
      <c r="AD150" s="40">
        <f t="shared" si="14"/>
        <v>0</v>
      </c>
      <c r="AE150" s="40">
        <f t="shared" si="14"/>
        <v>0</v>
      </c>
      <c r="AF150" s="40">
        <f t="shared" si="14"/>
        <v>0</v>
      </c>
      <c r="AG150" s="38">
        <f t="shared" si="14"/>
        <v>45672.959999999999</v>
      </c>
      <c r="AH150" s="44"/>
      <c r="AI150" s="343">
        <v>16202.37</v>
      </c>
      <c r="AJ150" s="343">
        <v>3065.99</v>
      </c>
      <c r="AK150" s="343">
        <v>3892</v>
      </c>
      <c r="AL150" s="343">
        <v>2639.19</v>
      </c>
      <c r="AM150" s="343">
        <v>5425.1900000000005</v>
      </c>
      <c r="AN150" s="51">
        <v>2639.19</v>
      </c>
      <c r="AO150" s="343">
        <f t="shared" si="11"/>
        <v>33863.93</v>
      </c>
    </row>
    <row r="151" spans="2:41" ht="12.75" customHeight="1">
      <c r="B151" t="s">
        <v>1849</v>
      </c>
      <c r="C151" t="s">
        <v>1339</v>
      </c>
      <c r="D151" t="s">
        <v>1779</v>
      </c>
      <c r="E151" t="s">
        <v>1686</v>
      </c>
      <c r="F151" t="s">
        <v>1312</v>
      </c>
      <c r="G151" t="s">
        <v>1781</v>
      </c>
      <c r="H151" t="s">
        <v>646</v>
      </c>
      <c r="I151" t="s">
        <v>647</v>
      </c>
      <c r="J151" t="s">
        <v>536</v>
      </c>
      <c r="K151" s="39">
        <v>37296</v>
      </c>
      <c r="L151" s="39"/>
      <c r="M151" s="39"/>
      <c r="N151" s="39"/>
      <c r="O151" s="340">
        <v>37296</v>
      </c>
      <c r="P151" s="37"/>
      <c r="Q151" s="343">
        <v>17709.97</v>
      </c>
      <c r="R151" s="40"/>
      <c r="S151" s="39"/>
      <c r="T151" s="40"/>
      <c r="U151" s="340">
        <f t="shared" si="12"/>
        <v>17709.97</v>
      </c>
      <c r="V151" s="37"/>
      <c r="W151" s="343">
        <v>0</v>
      </c>
      <c r="X151" s="40"/>
      <c r="Y151" s="39"/>
      <c r="Z151" s="40"/>
      <c r="AA151" s="340">
        <f t="shared" si="13"/>
        <v>0</v>
      </c>
      <c r="AB151" s="37"/>
      <c r="AC151" s="46">
        <f t="shared" si="14"/>
        <v>55005.97</v>
      </c>
      <c r="AD151" s="40">
        <f t="shared" si="14"/>
        <v>0</v>
      </c>
      <c r="AE151" s="40">
        <f t="shared" si="14"/>
        <v>0</v>
      </c>
      <c r="AF151" s="40">
        <f t="shared" si="14"/>
        <v>0</v>
      </c>
      <c r="AG151" s="38">
        <f t="shared" si="14"/>
        <v>55005.97</v>
      </c>
      <c r="AH151" s="44"/>
      <c r="AI151" s="343">
        <v>15405.91</v>
      </c>
      <c r="AJ151" s="343">
        <v>17709.97</v>
      </c>
      <c r="AK151" s="343">
        <v>0</v>
      </c>
      <c r="AL151" s="343">
        <v>37173.96</v>
      </c>
      <c r="AM151" s="343">
        <v>21593.969999999998</v>
      </c>
      <c r="AN151" s="51">
        <v>19925.97</v>
      </c>
      <c r="AO151" s="343">
        <f t="shared" si="11"/>
        <v>111809.78</v>
      </c>
    </row>
    <row r="152" spans="2:41" ht="12.75" customHeight="1">
      <c r="B152" t="s">
        <v>1817</v>
      </c>
      <c r="C152" t="s">
        <v>1337</v>
      </c>
      <c r="D152" t="s">
        <v>1765</v>
      </c>
      <c r="E152" t="s">
        <v>1818</v>
      </c>
      <c r="F152" t="s">
        <v>1322</v>
      </c>
      <c r="G152" t="s">
        <v>1791</v>
      </c>
      <c r="H152" t="s">
        <v>702</v>
      </c>
      <c r="I152" t="s">
        <v>703</v>
      </c>
      <c r="J152" t="s">
        <v>536</v>
      </c>
      <c r="K152" s="39">
        <v>34903.980000000003</v>
      </c>
      <c r="L152" s="39"/>
      <c r="M152" s="39"/>
      <c r="N152" s="39"/>
      <c r="O152" s="340">
        <v>34903.980000000003</v>
      </c>
      <c r="P152" s="37"/>
      <c r="Q152" s="343">
        <v>8038</v>
      </c>
      <c r="R152" s="40"/>
      <c r="S152" s="39"/>
      <c r="T152" s="40"/>
      <c r="U152" s="340">
        <f t="shared" si="12"/>
        <v>8038</v>
      </c>
      <c r="V152" s="37"/>
      <c r="W152" s="343">
        <v>22457.989999999998</v>
      </c>
      <c r="X152" s="40"/>
      <c r="Y152" s="39"/>
      <c r="Z152" s="40"/>
      <c r="AA152" s="340">
        <f t="shared" si="13"/>
        <v>22457.989999999998</v>
      </c>
      <c r="AB152" s="37"/>
      <c r="AC152" s="46">
        <f t="shared" si="14"/>
        <v>65399.97</v>
      </c>
      <c r="AD152" s="40">
        <f t="shared" si="14"/>
        <v>0</v>
      </c>
      <c r="AE152" s="40">
        <f t="shared" si="14"/>
        <v>0</v>
      </c>
      <c r="AF152" s="40">
        <f t="shared" si="14"/>
        <v>0</v>
      </c>
      <c r="AG152" s="38">
        <f t="shared" si="14"/>
        <v>65399.97</v>
      </c>
      <c r="AH152" s="44"/>
      <c r="AI152" s="343">
        <v>15331.98</v>
      </c>
      <c r="AJ152" s="343">
        <v>8038</v>
      </c>
      <c r="AK152" s="343">
        <v>22457.989999999998</v>
      </c>
      <c r="AL152" s="343">
        <v>16269.99</v>
      </c>
      <c r="AM152" s="343">
        <v>15770</v>
      </c>
      <c r="AN152" s="51">
        <v>24715.97</v>
      </c>
      <c r="AO152" s="343">
        <f t="shared" si="11"/>
        <v>102583.93</v>
      </c>
    </row>
    <row r="153" spans="2:41" ht="12.75" customHeight="1">
      <c r="B153" t="s">
        <v>2475</v>
      </c>
      <c r="C153" t="s">
        <v>1337</v>
      </c>
      <c r="D153" t="s">
        <v>1765</v>
      </c>
      <c r="E153" t="s">
        <v>2476</v>
      </c>
      <c r="F153" t="s">
        <v>1323</v>
      </c>
      <c r="G153" t="s">
        <v>1805</v>
      </c>
      <c r="H153" t="s">
        <v>2353</v>
      </c>
      <c r="I153" t="s">
        <v>2354</v>
      </c>
      <c r="J153" t="s">
        <v>536</v>
      </c>
      <c r="K153" s="39">
        <v>33758.29</v>
      </c>
      <c r="L153" s="39"/>
      <c r="M153" s="39"/>
      <c r="N153" s="39"/>
      <c r="O153" s="340">
        <v>33758.29</v>
      </c>
      <c r="P153" s="37"/>
      <c r="Q153" s="343">
        <v>29319.960000000003</v>
      </c>
      <c r="R153" s="40"/>
      <c r="S153" s="39"/>
      <c r="T153" s="40"/>
      <c r="U153" s="340">
        <f t="shared" si="12"/>
        <v>29319.960000000003</v>
      </c>
      <c r="V153" s="37"/>
      <c r="W153" s="343">
        <v>24549.97</v>
      </c>
      <c r="X153" s="40"/>
      <c r="Y153" s="39"/>
      <c r="Z153" s="40"/>
      <c r="AA153" s="340">
        <f t="shared" si="13"/>
        <v>24549.97</v>
      </c>
      <c r="AB153" s="37"/>
      <c r="AC153" s="46">
        <f t="shared" si="14"/>
        <v>87628.22</v>
      </c>
      <c r="AD153" s="40">
        <f t="shared" si="14"/>
        <v>0</v>
      </c>
      <c r="AE153" s="40">
        <f t="shared" si="14"/>
        <v>0</v>
      </c>
      <c r="AF153" s="40">
        <f t="shared" si="14"/>
        <v>0</v>
      </c>
      <c r="AG153" s="38">
        <f t="shared" si="14"/>
        <v>87628.22</v>
      </c>
      <c r="AH153" s="44"/>
      <c r="AI153" s="343">
        <v>13289.96</v>
      </c>
      <c r="AJ153" s="343">
        <v>29319.960000000003</v>
      </c>
      <c r="AK153" s="343">
        <v>24549.97</v>
      </c>
      <c r="AL153" s="343">
        <v>23237.97</v>
      </c>
      <c r="AM153" s="343">
        <v>30305.98</v>
      </c>
      <c r="AN153" s="51">
        <v>30345.97</v>
      </c>
      <c r="AO153" s="343">
        <f t="shared" si="11"/>
        <v>151049.81</v>
      </c>
    </row>
    <row r="154" spans="2:41" ht="12.75" customHeight="1">
      <c r="B154" t="s">
        <v>1827</v>
      </c>
      <c r="C154" t="s">
        <v>1337</v>
      </c>
      <c r="D154" t="s">
        <v>1765</v>
      </c>
      <c r="E154" t="s">
        <v>1828</v>
      </c>
      <c r="F154" t="s">
        <v>1322</v>
      </c>
      <c r="G154" t="s">
        <v>1791</v>
      </c>
      <c r="H154" t="s">
        <v>829</v>
      </c>
      <c r="I154" t="s">
        <v>830</v>
      </c>
      <c r="J154" t="s">
        <v>536</v>
      </c>
      <c r="K154" s="39">
        <v>30918</v>
      </c>
      <c r="L154" s="39"/>
      <c r="M154" s="39"/>
      <c r="N154" s="39"/>
      <c r="O154" s="340">
        <v>30918</v>
      </c>
      <c r="P154" s="37"/>
      <c r="Q154" s="343">
        <v>12998</v>
      </c>
      <c r="R154" s="40"/>
      <c r="S154" s="39"/>
      <c r="T154" s="40"/>
      <c r="U154" s="340">
        <f t="shared" si="12"/>
        <v>12998</v>
      </c>
      <c r="V154" s="37"/>
      <c r="W154" s="343">
        <v>11032</v>
      </c>
      <c r="X154" s="40"/>
      <c r="Y154" s="39"/>
      <c r="Z154" s="40"/>
      <c r="AA154" s="340">
        <f t="shared" si="13"/>
        <v>11032</v>
      </c>
      <c r="AB154" s="37"/>
      <c r="AC154" s="46">
        <f t="shared" si="14"/>
        <v>54948</v>
      </c>
      <c r="AD154" s="40">
        <f t="shared" si="14"/>
        <v>0</v>
      </c>
      <c r="AE154" s="40">
        <f t="shared" si="14"/>
        <v>0</v>
      </c>
      <c r="AF154" s="40">
        <f t="shared" si="14"/>
        <v>0</v>
      </c>
      <c r="AG154" s="38">
        <f t="shared" si="14"/>
        <v>54948</v>
      </c>
      <c r="AH154" s="44"/>
      <c r="AI154" s="343">
        <v>12078</v>
      </c>
      <c r="AJ154" s="343">
        <v>12998</v>
      </c>
      <c r="AK154" s="343">
        <v>11032</v>
      </c>
      <c r="AL154" s="343">
        <v>10392</v>
      </c>
      <c r="AM154" s="343">
        <v>10392</v>
      </c>
      <c r="AN154" s="51">
        <v>10392</v>
      </c>
      <c r="AO154" s="343">
        <f t="shared" si="11"/>
        <v>67284</v>
      </c>
    </row>
    <row r="155" spans="2:41" ht="12.75" customHeight="1">
      <c r="B155" t="s">
        <v>1833</v>
      </c>
      <c r="C155" t="s">
        <v>1337</v>
      </c>
      <c r="D155" t="s">
        <v>1765</v>
      </c>
      <c r="E155" t="s">
        <v>1834</v>
      </c>
      <c r="F155" t="s">
        <v>1320</v>
      </c>
      <c r="G155" t="s">
        <v>1785</v>
      </c>
      <c r="H155" t="s">
        <v>1294</v>
      </c>
      <c r="I155" t="s">
        <v>1295</v>
      </c>
      <c r="J155" t="s">
        <v>536</v>
      </c>
      <c r="K155" s="39">
        <v>29452</v>
      </c>
      <c r="L155" s="39"/>
      <c r="M155" s="39"/>
      <c r="N155" s="39"/>
      <c r="O155" s="340">
        <v>29452</v>
      </c>
      <c r="P155" s="37"/>
      <c r="Q155" s="343">
        <v>0</v>
      </c>
      <c r="R155" s="40"/>
      <c r="S155" s="39"/>
      <c r="T155" s="40"/>
      <c r="U155" s="340">
        <f t="shared" si="12"/>
        <v>0</v>
      </c>
      <c r="V155" s="37"/>
      <c r="W155" s="343">
        <v>0</v>
      </c>
      <c r="X155" s="40"/>
      <c r="Y155" s="39"/>
      <c r="Z155" s="40"/>
      <c r="AA155" s="340">
        <f t="shared" si="13"/>
        <v>0</v>
      </c>
      <c r="AB155" s="37"/>
      <c r="AC155" s="46">
        <f t="shared" si="14"/>
        <v>29452</v>
      </c>
      <c r="AD155" s="40">
        <f t="shared" si="14"/>
        <v>0</v>
      </c>
      <c r="AE155" s="40">
        <f t="shared" si="14"/>
        <v>0</v>
      </c>
      <c r="AF155" s="40">
        <f t="shared" si="14"/>
        <v>0</v>
      </c>
      <c r="AG155" s="38">
        <f t="shared" si="14"/>
        <v>29452</v>
      </c>
      <c r="AH155" s="44"/>
      <c r="AI155" s="343">
        <v>11699.94</v>
      </c>
      <c r="AJ155" s="343">
        <v>0</v>
      </c>
      <c r="AK155" s="343">
        <v>0</v>
      </c>
      <c r="AL155" s="343">
        <v>0</v>
      </c>
      <c r="AM155" s="343">
        <v>0</v>
      </c>
      <c r="AN155" s="51">
        <v>0</v>
      </c>
      <c r="AO155" s="343">
        <f t="shared" si="11"/>
        <v>11699.94</v>
      </c>
    </row>
    <row r="156" spans="2:41" ht="12.75" customHeight="1">
      <c r="B156" t="s">
        <v>1815</v>
      </c>
      <c r="C156" t="s">
        <v>1337</v>
      </c>
      <c r="D156" t="s">
        <v>1765</v>
      </c>
      <c r="E156" t="s">
        <v>1816</v>
      </c>
      <c r="F156" t="s">
        <v>1321</v>
      </c>
      <c r="G156" t="s">
        <v>1783</v>
      </c>
      <c r="H156" t="s">
        <v>826</v>
      </c>
      <c r="I156" t="s">
        <v>827</v>
      </c>
      <c r="J156" t="s">
        <v>536</v>
      </c>
      <c r="K156" s="39">
        <v>27141.55</v>
      </c>
      <c r="L156" s="39"/>
      <c r="M156" s="39"/>
      <c r="N156" s="39"/>
      <c r="O156" s="340">
        <v>27141.55</v>
      </c>
      <c r="P156" s="37"/>
      <c r="Q156" s="343">
        <v>20099.96</v>
      </c>
      <c r="R156" s="40"/>
      <c r="S156" s="39"/>
      <c r="T156" s="40"/>
      <c r="U156" s="340">
        <f t="shared" si="12"/>
        <v>20099.96</v>
      </c>
      <c r="V156" s="37"/>
      <c r="W156" s="343">
        <v>15689.949999999999</v>
      </c>
      <c r="X156" s="40"/>
      <c r="Y156" s="39"/>
      <c r="Z156" s="40"/>
      <c r="AA156" s="340">
        <f t="shared" si="13"/>
        <v>15689.949999999999</v>
      </c>
      <c r="AB156" s="37"/>
      <c r="AC156" s="46">
        <f t="shared" si="14"/>
        <v>62931.459999999992</v>
      </c>
      <c r="AD156" s="40">
        <f t="shared" si="14"/>
        <v>0</v>
      </c>
      <c r="AE156" s="40">
        <f t="shared" si="14"/>
        <v>0</v>
      </c>
      <c r="AF156" s="40">
        <f t="shared" si="14"/>
        <v>0</v>
      </c>
      <c r="AG156" s="38">
        <f t="shared" si="14"/>
        <v>62931.459999999992</v>
      </c>
      <c r="AH156" s="44"/>
      <c r="AI156" s="343">
        <v>11557.97</v>
      </c>
      <c r="AJ156" s="343">
        <v>20099.96</v>
      </c>
      <c r="AK156" s="343">
        <v>15689.949999999999</v>
      </c>
      <c r="AL156" s="343">
        <v>10549.98</v>
      </c>
      <c r="AM156" s="343">
        <v>16479.96</v>
      </c>
      <c r="AN156" s="51">
        <v>13289.98</v>
      </c>
      <c r="AO156" s="343">
        <f t="shared" si="11"/>
        <v>87667.8</v>
      </c>
    </row>
    <row r="157" spans="2:41" ht="12.75" customHeight="1">
      <c r="B157" t="s">
        <v>1852</v>
      </c>
      <c r="C157" t="s">
        <v>1338</v>
      </c>
      <c r="D157" t="s">
        <v>1853</v>
      </c>
      <c r="E157" t="s">
        <v>1562</v>
      </c>
      <c r="F157" t="s">
        <v>1317</v>
      </c>
      <c r="G157" t="s">
        <v>1854</v>
      </c>
      <c r="H157" t="s">
        <v>566</v>
      </c>
      <c r="I157" t="s">
        <v>771</v>
      </c>
      <c r="J157" t="s">
        <v>536</v>
      </c>
      <c r="K157" s="39">
        <v>22948</v>
      </c>
      <c r="L157" s="39"/>
      <c r="M157" s="39"/>
      <c r="N157" s="39"/>
      <c r="O157" s="340">
        <v>22948</v>
      </c>
      <c r="P157" s="37"/>
      <c r="Q157" s="343">
        <v>5988</v>
      </c>
      <c r="R157" s="40"/>
      <c r="S157" s="39"/>
      <c r="T157" s="40"/>
      <c r="U157" s="340">
        <f t="shared" si="12"/>
        <v>5988</v>
      </c>
      <c r="V157" s="37"/>
      <c r="W157" s="343">
        <v>14780.970000000001</v>
      </c>
      <c r="X157" s="40"/>
      <c r="Y157" s="39"/>
      <c r="Z157" s="40"/>
      <c r="AA157" s="340">
        <f t="shared" si="13"/>
        <v>14780.970000000001</v>
      </c>
      <c r="AB157" s="37"/>
      <c r="AC157" s="46">
        <f t="shared" si="14"/>
        <v>43716.97</v>
      </c>
      <c r="AD157" s="40">
        <f t="shared" si="14"/>
        <v>0</v>
      </c>
      <c r="AE157" s="40">
        <f t="shared" si="14"/>
        <v>0</v>
      </c>
      <c r="AF157" s="40">
        <f t="shared" si="14"/>
        <v>0</v>
      </c>
      <c r="AG157" s="38">
        <f t="shared" si="14"/>
        <v>43716.97</v>
      </c>
      <c r="AH157" s="44"/>
      <c r="AI157" s="343">
        <v>11429</v>
      </c>
      <c r="AJ157" s="343">
        <v>5988</v>
      </c>
      <c r="AK157" s="343">
        <v>14780.970000000001</v>
      </c>
      <c r="AL157" s="343">
        <v>12966.98</v>
      </c>
      <c r="AM157" s="343">
        <v>13151.98</v>
      </c>
      <c r="AN157" s="51">
        <v>11688.99</v>
      </c>
      <c r="AO157" s="343">
        <f t="shared" si="11"/>
        <v>70005.919999999998</v>
      </c>
    </row>
    <row r="158" spans="2:41" ht="12.75" customHeight="1">
      <c r="B158" t="s">
        <v>1848</v>
      </c>
      <c r="C158" t="s">
        <v>1337</v>
      </c>
      <c r="D158" t="s">
        <v>1765</v>
      </c>
      <c r="E158" t="s">
        <v>1763</v>
      </c>
      <c r="F158" t="s">
        <v>1321</v>
      </c>
      <c r="G158" t="s">
        <v>1783</v>
      </c>
      <c r="H158" t="s">
        <v>648</v>
      </c>
      <c r="I158" t="s">
        <v>649</v>
      </c>
      <c r="J158" t="s">
        <v>536</v>
      </c>
      <c r="K158" s="39">
        <v>21514.190000000002</v>
      </c>
      <c r="L158" s="39"/>
      <c r="M158" s="39"/>
      <c r="N158" s="39"/>
      <c r="O158" s="340">
        <v>21514.190000000002</v>
      </c>
      <c r="P158" s="37"/>
      <c r="Q158" s="343">
        <v>26324.959999999999</v>
      </c>
      <c r="R158" s="40"/>
      <c r="S158" s="39"/>
      <c r="T158" s="40"/>
      <c r="U158" s="340">
        <f t="shared" si="12"/>
        <v>26324.959999999999</v>
      </c>
      <c r="V158" s="37"/>
      <c r="W158" s="343">
        <v>15805.96</v>
      </c>
      <c r="X158" s="40"/>
      <c r="Y158" s="39"/>
      <c r="Z158" s="40"/>
      <c r="AA158" s="340">
        <f t="shared" si="13"/>
        <v>15805.96</v>
      </c>
      <c r="AB158" s="37"/>
      <c r="AC158" s="46">
        <f t="shared" si="14"/>
        <v>63645.11</v>
      </c>
      <c r="AD158" s="40">
        <f t="shared" si="14"/>
        <v>0</v>
      </c>
      <c r="AE158" s="40">
        <f t="shared" si="14"/>
        <v>0</v>
      </c>
      <c r="AF158" s="40">
        <f t="shared" si="14"/>
        <v>0</v>
      </c>
      <c r="AG158" s="38">
        <f t="shared" si="14"/>
        <v>63645.11</v>
      </c>
      <c r="AH158" s="44"/>
      <c r="AI158" s="343">
        <v>9967.36</v>
      </c>
      <c r="AJ158" s="343">
        <v>26324.959999999999</v>
      </c>
      <c r="AK158" s="343">
        <v>15805.96</v>
      </c>
      <c r="AL158" s="343">
        <v>13428.98</v>
      </c>
      <c r="AM158" s="343">
        <v>21879.96</v>
      </c>
      <c r="AN158" s="51">
        <v>14267.98</v>
      </c>
      <c r="AO158" s="343">
        <f t="shared" si="11"/>
        <v>101675.2</v>
      </c>
    </row>
    <row r="159" spans="2:41" ht="12.75" customHeight="1">
      <c r="B159" t="s">
        <v>1788</v>
      </c>
      <c r="C159" t="s">
        <v>1337</v>
      </c>
      <c r="D159" t="s">
        <v>1765</v>
      </c>
      <c r="E159" t="s">
        <v>1720</v>
      </c>
      <c r="F159" t="s">
        <v>1311</v>
      </c>
      <c r="G159" t="s">
        <v>1773</v>
      </c>
      <c r="H159" t="s">
        <v>836</v>
      </c>
      <c r="I159" t="s">
        <v>837</v>
      </c>
      <c r="J159" t="s">
        <v>536</v>
      </c>
      <c r="K159" s="39">
        <v>21480</v>
      </c>
      <c r="L159" s="39"/>
      <c r="M159" s="39"/>
      <c r="N159" s="39">
        <v>-10000</v>
      </c>
      <c r="O159" s="340">
        <v>11480</v>
      </c>
      <c r="P159" s="37"/>
      <c r="Q159" s="343">
        <v>26056.959999999999</v>
      </c>
      <c r="R159" s="40"/>
      <c r="S159" s="39"/>
      <c r="T159" s="40"/>
      <c r="U159" s="340">
        <f t="shared" si="12"/>
        <v>26056.959999999999</v>
      </c>
      <c r="V159" s="37"/>
      <c r="W159" s="343">
        <v>27354.75</v>
      </c>
      <c r="X159" s="40"/>
      <c r="Y159" s="39"/>
      <c r="Z159" s="40"/>
      <c r="AA159" s="340">
        <f t="shared" si="13"/>
        <v>27354.75</v>
      </c>
      <c r="AB159" s="37"/>
      <c r="AC159" s="46">
        <f t="shared" si="14"/>
        <v>74891.709999999992</v>
      </c>
      <c r="AD159" s="40">
        <f t="shared" si="14"/>
        <v>0</v>
      </c>
      <c r="AE159" s="40">
        <f t="shared" si="14"/>
        <v>0</v>
      </c>
      <c r="AF159" s="40">
        <f t="shared" si="14"/>
        <v>-10000</v>
      </c>
      <c r="AG159" s="38">
        <f t="shared" si="14"/>
        <v>64891.71</v>
      </c>
      <c r="AH159" s="44"/>
      <c r="AI159" s="343">
        <v>8479.9699999999993</v>
      </c>
      <c r="AJ159" s="343">
        <v>26056.959999999999</v>
      </c>
      <c r="AK159" s="343">
        <v>27354.75</v>
      </c>
      <c r="AL159" s="343">
        <v>22761.420000000006</v>
      </c>
      <c r="AM159" s="343">
        <v>22628.760000000002</v>
      </c>
      <c r="AN159" s="51">
        <v>19989.82</v>
      </c>
      <c r="AO159" s="343">
        <f t="shared" si="11"/>
        <v>127271.68000000002</v>
      </c>
    </row>
    <row r="160" spans="2:41" ht="12.75" customHeight="1">
      <c r="B160" t="s">
        <v>1823</v>
      </c>
      <c r="C160" t="s">
        <v>1337</v>
      </c>
      <c r="D160" t="s">
        <v>1765</v>
      </c>
      <c r="E160" t="s">
        <v>1743</v>
      </c>
      <c r="F160" t="s">
        <v>1322</v>
      </c>
      <c r="G160" t="s">
        <v>1791</v>
      </c>
      <c r="H160" t="s">
        <v>620</v>
      </c>
      <c r="I160" t="s">
        <v>621</v>
      </c>
      <c r="J160" t="s">
        <v>536</v>
      </c>
      <c r="K160" s="39">
        <v>21035.989999999998</v>
      </c>
      <c r="L160" s="39"/>
      <c r="M160" s="39"/>
      <c r="N160" s="39"/>
      <c r="O160" s="340">
        <v>21035.989999999998</v>
      </c>
      <c r="P160" s="37"/>
      <c r="Q160" s="343">
        <v>6760</v>
      </c>
      <c r="R160" s="40"/>
      <c r="S160" s="39"/>
      <c r="T160" s="40"/>
      <c r="U160" s="340">
        <f t="shared" si="12"/>
        <v>6760</v>
      </c>
      <c r="V160" s="37"/>
      <c r="W160" s="343">
        <v>5720</v>
      </c>
      <c r="X160" s="40"/>
      <c r="Y160" s="39"/>
      <c r="Z160" s="40"/>
      <c r="AA160" s="340">
        <f t="shared" si="13"/>
        <v>5720</v>
      </c>
      <c r="AB160" s="37"/>
      <c r="AC160" s="46">
        <f t="shared" si="14"/>
        <v>33515.99</v>
      </c>
      <c r="AD160" s="40">
        <f t="shared" si="14"/>
        <v>0</v>
      </c>
      <c r="AE160" s="40">
        <f t="shared" si="14"/>
        <v>0</v>
      </c>
      <c r="AF160" s="40">
        <f t="shared" si="14"/>
        <v>0</v>
      </c>
      <c r="AG160" s="38">
        <f t="shared" si="14"/>
        <v>33515.99</v>
      </c>
      <c r="AH160" s="44"/>
      <c r="AI160" s="343">
        <v>8447.9699999999993</v>
      </c>
      <c r="AJ160" s="343">
        <v>6760</v>
      </c>
      <c r="AK160" s="343">
        <v>5720</v>
      </c>
      <c r="AL160" s="343">
        <v>7280</v>
      </c>
      <c r="AM160" s="343">
        <v>10120</v>
      </c>
      <c r="AN160" s="51">
        <v>7280</v>
      </c>
      <c r="AO160" s="343">
        <f t="shared" si="11"/>
        <v>45607.97</v>
      </c>
    </row>
    <row r="161" spans="2:41" ht="12.75" customHeight="1">
      <c r="B161" t="s">
        <v>1831</v>
      </c>
      <c r="C161" t="s">
        <v>1337</v>
      </c>
      <c r="D161" t="s">
        <v>1765</v>
      </c>
      <c r="E161" t="s">
        <v>1832</v>
      </c>
      <c r="F161" t="s">
        <v>1322</v>
      </c>
      <c r="G161" t="s">
        <v>1791</v>
      </c>
      <c r="H161" t="s">
        <v>639</v>
      </c>
      <c r="I161" t="s">
        <v>640</v>
      </c>
      <c r="J161" t="s">
        <v>536</v>
      </c>
      <c r="K161" s="39">
        <v>20290</v>
      </c>
      <c r="L161" s="39"/>
      <c r="M161" s="39"/>
      <c r="N161" s="39"/>
      <c r="O161" s="340">
        <v>20290</v>
      </c>
      <c r="P161" s="37"/>
      <c r="Q161" s="343">
        <v>6240</v>
      </c>
      <c r="R161" s="40"/>
      <c r="S161" s="39"/>
      <c r="T161" s="40"/>
      <c r="U161" s="340">
        <f t="shared" si="12"/>
        <v>6240</v>
      </c>
      <c r="V161" s="37"/>
      <c r="W161" s="343">
        <v>6240</v>
      </c>
      <c r="X161" s="40"/>
      <c r="Y161" s="39"/>
      <c r="Z161" s="40"/>
      <c r="AA161" s="340">
        <f t="shared" si="13"/>
        <v>6240</v>
      </c>
      <c r="AB161" s="37"/>
      <c r="AC161" s="46">
        <f t="shared" si="14"/>
        <v>32770</v>
      </c>
      <c r="AD161" s="40">
        <f t="shared" si="14"/>
        <v>0</v>
      </c>
      <c r="AE161" s="40">
        <f t="shared" si="14"/>
        <v>0</v>
      </c>
      <c r="AF161" s="40">
        <f t="shared" si="14"/>
        <v>0</v>
      </c>
      <c r="AG161" s="38">
        <f t="shared" si="14"/>
        <v>32770</v>
      </c>
      <c r="AH161" s="44"/>
      <c r="AI161" s="343">
        <v>8160</v>
      </c>
      <c r="AJ161" s="343">
        <v>6240</v>
      </c>
      <c r="AK161" s="343">
        <v>6240</v>
      </c>
      <c r="AL161" s="343">
        <v>6240</v>
      </c>
      <c r="AM161" s="343">
        <v>7800</v>
      </c>
      <c r="AN161" s="51">
        <v>6240</v>
      </c>
      <c r="AO161" s="343">
        <f t="shared" si="11"/>
        <v>40920</v>
      </c>
    </row>
    <row r="162" spans="2:41" ht="12.75" customHeight="1">
      <c r="B162" t="s">
        <v>1808</v>
      </c>
      <c r="C162" t="s">
        <v>1337</v>
      </c>
      <c r="D162" t="s">
        <v>1765</v>
      </c>
      <c r="E162" t="s">
        <v>1809</v>
      </c>
      <c r="F162" t="s">
        <v>1311</v>
      </c>
      <c r="G162" t="s">
        <v>1773</v>
      </c>
      <c r="H162" t="s">
        <v>838</v>
      </c>
      <c r="I162" t="s">
        <v>839</v>
      </c>
      <c r="J162" t="s">
        <v>536</v>
      </c>
      <c r="K162" s="39">
        <v>17759.98</v>
      </c>
      <c r="L162" s="39"/>
      <c r="M162" s="39"/>
      <c r="N162" s="39"/>
      <c r="O162" s="340">
        <v>17759.98</v>
      </c>
      <c r="P162" s="37"/>
      <c r="Q162" s="343">
        <v>0</v>
      </c>
      <c r="R162" s="40"/>
      <c r="S162" s="39"/>
      <c r="T162" s="40"/>
      <c r="U162" s="340">
        <f t="shared" si="12"/>
        <v>0</v>
      </c>
      <c r="V162" s="37"/>
      <c r="W162" s="343">
        <v>0</v>
      </c>
      <c r="X162" s="40"/>
      <c r="Y162" s="39"/>
      <c r="Z162" s="40"/>
      <c r="AA162" s="340">
        <f t="shared" si="13"/>
        <v>0</v>
      </c>
      <c r="AB162" s="37"/>
      <c r="AC162" s="46">
        <f t="shared" si="14"/>
        <v>17759.98</v>
      </c>
      <c r="AD162" s="40">
        <f t="shared" si="14"/>
        <v>0</v>
      </c>
      <c r="AE162" s="40">
        <f t="shared" si="14"/>
        <v>0</v>
      </c>
      <c r="AF162" s="40">
        <f t="shared" si="14"/>
        <v>0</v>
      </c>
      <c r="AG162" s="38">
        <f t="shared" si="14"/>
        <v>17759.98</v>
      </c>
      <c r="AH162" s="44"/>
      <c r="AI162" s="343">
        <v>7800</v>
      </c>
      <c r="AJ162" s="343">
        <v>0</v>
      </c>
      <c r="AK162" s="343">
        <v>0</v>
      </c>
      <c r="AL162" s="343">
        <v>0</v>
      </c>
      <c r="AM162" s="343">
        <v>0</v>
      </c>
      <c r="AN162" s="51">
        <v>0</v>
      </c>
      <c r="AO162" s="343">
        <f t="shared" si="11"/>
        <v>7800</v>
      </c>
    </row>
    <row r="163" spans="2:41" ht="12.75" customHeight="1">
      <c r="B163" t="s">
        <v>1859</v>
      </c>
      <c r="C163" t="s">
        <v>1337</v>
      </c>
      <c r="D163" t="s">
        <v>1765</v>
      </c>
      <c r="E163" t="s">
        <v>1860</v>
      </c>
      <c r="F163" t="s">
        <v>1321</v>
      </c>
      <c r="G163" t="s">
        <v>1783</v>
      </c>
      <c r="H163" t="s">
        <v>774</v>
      </c>
      <c r="I163" t="s">
        <v>775</v>
      </c>
      <c r="J163" t="s">
        <v>536</v>
      </c>
      <c r="K163" s="39">
        <v>17137.150000000001</v>
      </c>
      <c r="L163" s="39"/>
      <c r="M163" s="39"/>
      <c r="N163" s="39"/>
      <c r="O163" s="340">
        <v>17137.150000000001</v>
      </c>
      <c r="P163" s="37"/>
      <c r="Q163" s="343">
        <v>2652</v>
      </c>
      <c r="R163" s="40"/>
      <c r="S163" s="39"/>
      <c r="T163" s="40"/>
      <c r="U163" s="340">
        <f t="shared" si="12"/>
        <v>2652</v>
      </c>
      <c r="V163" s="37"/>
      <c r="W163" s="343">
        <v>2652</v>
      </c>
      <c r="X163" s="40"/>
      <c r="Y163" s="39"/>
      <c r="Z163" s="40"/>
      <c r="AA163" s="340">
        <f t="shared" si="13"/>
        <v>2652</v>
      </c>
      <c r="AB163" s="37"/>
      <c r="AC163" s="46">
        <f t="shared" si="14"/>
        <v>22441.15</v>
      </c>
      <c r="AD163" s="40">
        <f t="shared" si="14"/>
        <v>0</v>
      </c>
      <c r="AE163" s="40">
        <f t="shared" si="14"/>
        <v>0</v>
      </c>
      <c r="AF163" s="40">
        <f t="shared" si="14"/>
        <v>0</v>
      </c>
      <c r="AG163" s="38">
        <f t="shared" si="14"/>
        <v>22441.15</v>
      </c>
      <c r="AH163" s="44"/>
      <c r="AI163" s="343">
        <v>5304</v>
      </c>
      <c r="AJ163" s="343">
        <v>2652</v>
      </c>
      <c r="AK163" s="343">
        <v>2652</v>
      </c>
      <c r="AL163" s="343">
        <v>2652</v>
      </c>
      <c r="AM163" s="343">
        <v>3978</v>
      </c>
      <c r="AN163" s="51">
        <v>2652</v>
      </c>
      <c r="AO163" s="343">
        <f t="shared" si="11"/>
        <v>19890</v>
      </c>
    </row>
    <row r="164" spans="2:41" ht="12.75" customHeight="1">
      <c r="B164" t="s">
        <v>1842</v>
      </c>
      <c r="C164" t="s">
        <v>1337</v>
      </c>
      <c r="D164" t="s">
        <v>1765</v>
      </c>
      <c r="E164" t="s">
        <v>1843</v>
      </c>
      <c r="F164" t="s">
        <v>1321</v>
      </c>
      <c r="G164" t="s">
        <v>1783</v>
      </c>
      <c r="H164" t="s">
        <v>918</v>
      </c>
      <c r="I164" t="s">
        <v>919</v>
      </c>
      <c r="J164" t="s">
        <v>536</v>
      </c>
      <c r="K164" s="39">
        <v>15015.539999999999</v>
      </c>
      <c r="L164" s="39"/>
      <c r="M164" s="39"/>
      <c r="N164" s="39"/>
      <c r="O164" s="340">
        <v>15015.539999999999</v>
      </c>
      <c r="P164" s="37"/>
      <c r="Q164" s="343">
        <v>10497.98</v>
      </c>
      <c r="R164" s="40"/>
      <c r="S164" s="39"/>
      <c r="T164" s="40"/>
      <c r="U164" s="340">
        <f t="shared" si="12"/>
        <v>10497.98</v>
      </c>
      <c r="V164" s="37"/>
      <c r="W164" s="343">
        <v>11360</v>
      </c>
      <c r="X164" s="40"/>
      <c r="Y164" s="39"/>
      <c r="Z164" s="40"/>
      <c r="AA164" s="340">
        <f t="shared" si="13"/>
        <v>11360</v>
      </c>
      <c r="AB164" s="37"/>
      <c r="AC164" s="46">
        <f t="shared" si="14"/>
        <v>36873.519999999997</v>
      </c>
      <c r="AD164" s="40">
        <f t="shared" si="14"/>
        <v>0</v>
      </c>
      <c r="AE164" s="40">
        <f t="shared" si="14"/>
        <v>0</v>
      </c>
      <c r="AF164" s="40">
        <f t="shared" si="14"/>
        <v>0</v>
      </c>
      <c r="AG164" s="38">
        <f t="shared" si="14"/>
        <v>36873.519999999997</v>
      </c>
      <c r="AH164" s="44"/>
      <c r="AI164" s="343">
        <v>2355.9700000000003</v>
      </c>
      <c r="AJ164" s="343">
        <v>10497.98</v>
      </c>
      <c r="AK164" s="343">
        <v>11360</v>
      </c>
      <c r="AL164" s="343">
        <v>9760</v>
      </c>
      <c r="AM164" s="343">
        <v>22600</v>
      </c>
      <c r="AN164" s="51">
        <v>16160</v>
      </c>
      <c r="AO164" s="343">
        <f t="shared" si="11"/>
        <v>72733.95</v>
      </c>
    </row>
    <row r="165" spans="2:41" ht="12.75" customHeight="1">
      <c r="B165" t="s">
        <v>1813</v>
      </c>
      <c r="C165" t="s">
        <v>1337</v>
      </c>
      <c r="D165" t="s">
        <v>1765</v>
      </c>
      <c r="E165" t="s">
        <v>1725</v>
      </c>
      <c r="F165" t="s">
        <v>1311</v>
      </c>
      <c r="G165" t="s">
        <v>1773</v>
      </c>
      <c r="H165" t="s">
        <v>856</v>
      </c>
      <c r="I165" t="s">
        <v>857</v>
      </c>
      <c r="J165" t="s">
        <v>536</v>
      </c>
      <c r="K165" s="39">
        <v>14468</v>
      </c>
      <c r="L165" s="39"/>
      <c r="M165" s="39"/>
      <c r="N165" s="39"/>
      <c r="O165" s="340">
        <v>14468</v>
      </c>
      <c r="P165" s="37"/>
      <c r="Q165" s="343">
        <v>4106</v>
      </c>
      <c r="R165" s="40"/>
      <c r="S165" s="39"/>
      <c r="T165" s="40"/>
      <c r="U165" s="340">
        <f t="shared" si="12"/>
        <v>4106</v>
      </c>
      <c r="V165" s="37"/>
      <c r="W165" s="343">
        <v>2526</v>
      </c>
      <c r="X165" s="40"/>
      <c r="Y165" s="39"/>
      <c r="Z165" s="40"/>
      <c r="AA165" s="340">
        <f t="shared" si="13"/>
        <v>2526</v>
      </c>
      <c r="AB165" s="37"/>
      <c r="AC165" s="46">
        <f t="shared" si="14"/>
        <v>21100</v>
      </c>
      <c r="AD165" s="40">
        <f t="shared" si="14"/>
        <v>0</v>
      </c>
      <c r="AE165" s="40">
        <f t="shared" si="14"/>
        <v>0</v>
      </c>
      <c r="AF165" s="40">
        <f t="shared" si="14"/>
        <v>0</v>
      </c>
      <c r="AG165" s="38">
        <f t="shared" si="14"/>
        <v>21100</v>
      </c>
      <c r="AH165" s="44"/>
      <c r="AI165" s="343">
        <v>2166</v>
      </c>
      <c r="AJ165" s="343">
        <v>4106</v>
      </c>
      <c r="AK165" s="343">
        <v>2526</v>
      </c>
      <c r="AL165" s="343">
        <v>3306</v>
      </c>
      <c r="AM165" s="343">
        <v>3326</v>
      </c>
      <c r="AN165" s="51">
        <v>3306</v>
      </c>
      <c r="AO165" s="343">
        <f t="shared" si="11"/>
        <v>18736</v>
      </c>
    </row>
    <row r="166" spans="2:41" ht="12.75" customHeight="1">
      <c r="B166" t="s">
        <v>1837</v>
      </c>
      <c r="C166" t="s">
        <v>1339</v>
      </c>
      <c r="D166" t="s">
        <v>1779</v>
      </c>
      <c r="E166" t="s">
        <v>1838</v>
      </c>
      <c r="F166" t="s">
        <v>1312</v>
      </c>
      <c r="G166" t="s">
        <v>1781</v>
      </c>
      <c r="H166" t="s">
        <v>840</v>
      </c>
      <c r="I166" t="s">
        <v>841</v>
      </c>
      <c r="J166" t="s">
        <v>536</v>
      </c>
      <c r="K166" s="39">
        <v>14324</v>
      </c>
      <c r="L166" s="39"/>
      <c r="M166" s="39"/>
      <c r="N166" s="39"/>
      <c r="O166" s="340">
        <v>14324</v>
      </c>
      <c r="P166" s="37"/>
      <c r="Q166" s="343">
        <v>1200</v>
      </c>
      <c r="R166" s="40"/>
      <c r="S166" s="39"/>
      <c r="T166" s="40"/>
      <c r="U166" s="340">
        <f t="shared" si="12"/>
        <v>1200</v>
      </c>
      <c r="V166" s="37"/>
      <c r="W166" s="343">
        <v>960</v>
      </c>
      <c r="X166" s="40"/>
      <c r="Y166" s="39"/>
      <c r="Z166" s="40"/>
      <c r="AA166" s="340">
        <f t="shared" si="13"/>
        <v>960</v>
      </c>
      <c r="AB166" s="37"/>
      <c r="AC166" s="46">
        <f t="shared" si="14"/>
        <v>16484</v>
      </c>
      <c r="AD166" s="40">
        <f t="shared" si="14"/>
        <v>0</v>
      </c>
      <c r="AE166" s="40">
        <f t="shared" si="14"/>
        <v>0</v>
      </c>
      <c r="AF166" s="40">
        <f t="shared" si="14"/>
        <v>0</v>
      </c>
      <c r="AG166" s="38">
        <f t="shared" si="14"/>
        <v>16484</v>
      </c>
      <c r="AH166" s="44"/>
      <c r="AI166" s="343">
        <v>1920</v>
      </c>
      <c r="AJ166" s="343">
        <v>1200</v>
      </c>
      <c r="AK166" s="343">
        <v>960</v>
      </c>
      <c r="AL166" s="343">
        <v>960</v>
      </c>
      <c r="AM166" s="343">
        <v>1200</v>
      </c>
      <c r="AN166" s="51">
        <v>960</v>
      </c>
      <c r="AO166" s="343">
        <f t="shared" si="11"/>
        <v>7200</v>
      </c>
    </row>
    <row r="167" spans="2:41" ht="12.75" customHeight="1">
      <c r="B167" t="s">
        <v>1821</v>
      </c>
      <c r="C167" t="s">
        <v>1337</v>
      </c>
      <c r="D167" t="s">
        <v>1765</v>
      </c>
      <c r="E167" t="s">
        <v>1822</v>
      </c>
      <c r="F167" t="s">
        <v>1320</v>
      </c>
      <c r="G167" t="s">
        <v>1785</v>
      </c>
      <c r="H167" t="s">
        <v>751</v>
      </c>
      <c r="I167" t="s">
        <v>752</v>
      </c>
      <c r="J167" t="s">
        <v>536</v>
      </c>
      <c r="K167" s="39">
        <v>11570</v>
      </c>
      <c r="L167" s="39"/>
      <c r="M167" s="39"/>
      <c r="N167" s="39"/>
      <c r="O167" s="340">
        <v>11570</v>
      </c>
      <c r="P167" s="37"/>
      <c r="Q167" s="343">
        <v>11560</v>
      </c>
      <c r="R167" s="40"/>
      <c r="S167" s="39"/>
      <c r="T167" s="40"/>
      <c r="U167" s="340">
        <f t="shared" si="12"/>
        <v>11560</v>
      </c>
      <c r="V167" s="37"/>
      <c r="W167" s="343">
        <v>3160</v>
      </c>
      <c r="X167" s="40"/>
      <c r="Y167" s="39"/>
      <c r="Z167" s="40"/>
      <c r="AA167" s="340">
        <f t="shared" si="13"/>
        <v>3160</v>
      </c>
      <c r="AB167" s="37"/>
      <c r="AC167" s="46">
        <f t="shared" si="14"/>
        <v>26290</v>
      </c>
      <c r="AD167" s="40">
        <f t="shared" si="14"/>
        <v>0</v>
      </c>
      <c r="AE167" s="40">
        <f t="shared" si="14"/>
        <v>0</v>
      </c>
      <c r="AF167" s="40">
        <f t="shared" si="14"/>
        <v>0</v>
      </c>
      <c r="AG167" s="38">
        <f t="shared" si="14"/>
        <v>26290</v>
      </c>
      <c r="AH167" s="44"/>
      <c r="AI167" s="343">
        <v>1680</v>
      </c>
      <c r="AJ167" s="343">
        <v>11560</v>
      </c>
      <c r="AK167" s="343">
        <v>3160</v>
      </c>
      <c r="AL167" s="343">
        <v>11560</v>
      </c>
      <c r="AM167" s="343">
        <v>1880</v>
      </c>
      <c r="AN167" s="51">
        <v>10280</v>
      </c>
      <c r="AO167" s="343">
        <f t="shared" si="11"/>
        <v>40120</v>
      </c>
    </row>
    <row r="168" spans="2:41" ht="12.75" customHeight="1">
      <c r="B168" t="s">
        <v>1863</v>
      </c>
      <c r="C168" t="s">
        <v>1337</v>
      </c>
      <c r="D168" t="s">
        <v>1765</v>
      </c>
      <c r="E168" t="s">
        <v>1864</v>
      </c>
      <c r="F168" t="s">
        <v>1323</v>
      </c>
      <c r="G168" t="s">
        <v>1805</v>
      </c>
      <c r="H168" t="s">
        <v>848</v>
      </c>
      <c r="I168" t="s">
        <v>849</v>
      </c>
      <c r="J168" t="s">
        <v>536</v>
      </c>
      <c r="K168" s="39">
        <v>9660</v>
      </c>
      <c r="L168" s="39"/>
      <c r="M168" s="39"/>
      <c r="N168" s="39"/>
      <c r="O168" s="340">
        <v>9660</v>
      </c>
      <c r="P168" s="37"/>
      <c r="Q168" s="343">
        <v>0</v>
      </c>
      <c r="R168" s="40"/>
      <c r="S168" s="39"/>
      <c r="T168" s="40"/>
      <c r="U168" s="340">
        <f t="shared" si="12"/>
        <v>0</v>
      </c>
      <c r="V168" s="37"/>
      <c r="W168" s="343">
        <v>0</v>
      </c>
      <c r="X168" s="40"/>
      <c r="Y168" s="39"/>
      <c r="Z168" s="40"/>
      <c r="AA168" s="340">
        <f t="shared" si="13"/>
        <v>0</v>
      </c>
      <c r="AB168" s="37"/>
      <c r="AC168" s="46">
        <f t="shared" si="14"/>
        <v>9660</v>
      </c>
      <c r="AD168" s="40">
        <f t="shared" si="14"/>
        <v>0</v>
      </c>
      <c r="AE168" s="40">
        <f t="shared" si="14"/>
        <v>0</v>
      </c>
      <c r="AF168" s="40">
        <f t="shared" si="14"/>
        <v>0</v>
      </c>
      <c r="AG168" s="38">
        <f t="shared" si="14"/>
        <v>9660</v>
      </c>
      <c r="AH168" s="44"/>
      <c r="AI168" s="343">
        <v>1560</v>
      </c>
      <c r="AJ168" s="343">
        <v>0</v>
      </c>
      <c r="AK168" s="343">
        <v>0</v>
      </c>
      <c r="AL168" s="343">
        <v>0</v>
      </c>
      <c r="AM168" s="343">
        <v>0</v>
      </c>
      <c r="AN168" s="51">
        <v>0</v>
      </c>
      <c r="AO168" s="343">
        <f t="shared" si="11"/>
        <v>1560</v>
      </c>
    </row>
    <row r="169" spans="2:41" ht="12.75" customHeight="1">
      <c r="B169" t="s">
        <v>1861</v>
      </c>
      <c r="C169" t="s">
        <v>1337</v>
      </c>
      <c r="D169" t="s">
        <v>1765</v>
      </c>
      <c r="E169" t="s">
        <v>1862</v>
      </c>
      <c r="F169" t="s">
        <v>1323</v>
      </c>
      <c r="G169" t="s">
        <v>1805</v>
      </c>
      <c r="H169" t="s">
        <v>807</v>
      </c>
      <c r="I169" t="s">
        <v>808</v>
      </c>
      <c r="J169" t="s">
        <v>536</v>
      </c>
      <c r="K169" s="39">
        <v>9552</v>
      </c>
      <c r="L169" s="39"/>
      <c r="M169" s="39"/>
      <c r="N169" s="39"/>
      <c r="O169" s="340">
        <v>9552</v>
      </c>
      <c r="P169" s="37"/>
      <c r="Q169" s="343">
        <v>0</v>
      </c>
      <c r="R169" s="40"/>
      <c r="S169" s="39"/>
      <c r="T169" s="40"/>
      <c r="U169" s="340">
        <f t="shared" si="12"/>
        <v>0</v>
      </c>
      <c r="V169" s="37"/>
      <c r="W169" s="343">
        <v>0</v>
      </c>
      <c r="X169" s="40"/>
      <c r="Y169" s="39"/>
      <c r="Z169" s="40"/>
      <c r="AA169" s="340">
        <f t="shared" si="13"/>
        <v>0</v>
      </c>
      <c r="AB169" s="37"/>
      <c r="AC169" s="46">
        <f t="shared" si="14"/>
        <v>9552</v>
      </c>
      <c r="AD169" s="40">
        <f t="shared" si="14"/>
        <v>0</v>
      </c>
      <c r="AE169" s="40">
        <f t="shared" si="14"/>
        <v>0</v>
      </c>
      <c r="AF169" s="40">
        <f t="shared" si="14"/>
        <v>0</v>
      </c>
      <c r="AG169" s="38">
        <f t="shared" si="14"/>
        <v>9552</v>
      </c>
      <c r="AH169" s="44"/>
      <c r="AI169" s="343">
        <v>1560</v>
      </c>
      <c r="AJ169" s="343">
        <v>0</v>
      </c>
      <c r="AK169" s="343">
        <v>0</v>
      </c>
      <c r="AL169" s="343">
        <v>0</v>
      </c>
      <c r="AM169" s="343">
        <v>0</v>
      </c>
      <c r="AN169" s="51">
        <v>0</v>
      </c>
      <c r="AO169" s="343">
        <f t="shared" si="11"/>
        <v>1560</v>
      </c>
    </row>
    <row r="170" spans="2:41" ht="12.75" customHeight="1">
      <c r="B170" t="s">
        <v>1866</v>
      </c>
      <c r="C170" t="s">
        <v>1403</v>
      </c>
      <c r="D170" t="s">
        <v>1770</v>
      </c>
      <c r="E170" t="s">
        <v>1680</v>
      </c>
      <c r="F170" t="s">
        <v>1333</v>
      </c>
      <c r="G170" t="s">
        <v>1867</v>
      </c>
      <c r="H170" t="s">
        <v>700</v>
      </c>
      <c r="I170" t="s">
        <v>701</v>
      </c>
      <c r="J170" t="s">
        <v>536</v>
      </c>
      <c r="K170" s="39">
        <v>9280</v>
      </c>
      <c r="L170" s="39"/>
      <c r="M170" s="39"/>
      <c r="N170" s="39"/>
      <c r="O170" s="340">
        <v>9280</v>
      </c>
      <c r="P170" s="37"/>
      <c r="Q170" s="343">
        <v>480</v>
      </c>
      <c r="R170" s="40"/>
      <c r="S170" s="39"/>
      <c r="T170" s="40"/>
      <c r="U170" s="340">
        <f t="shared" si="12"/>
        <v>480</v>
      </c>
      <c r="V170" s="37"/>
      <c r="W170" s="343">
        <v>480</v>
      </c>
      <c r="X170" s="40"/>
      <c r="Y170" s="39"/>
      <c r="Z170" s="40"/>
      <c r="AA170" s="340">
        <f t="shared" si="13"/>
        <v>480</v>
      </c>
      <c r="AB170" s="37"/>
      <c r="AC170" s="46">
        <f t="shared" si="14"/>
        <v>10240</v>
      </c>
      <c r="AD170" s="40">
        <f t="shared" si="14"/>
        <v>0</v>
      </c>
      <c r="AE170" s="40">
        <f t="shared" si="14"/>
        <v>0</v>
      </c>
      <c r="AF170" s="40">
        <f t="shared" si="14"/>
        <v>0</v>
      </c>
      <c r="AG170" s="38">
        <f t="shared" si="14"/>
        <v>10240</v>
      </c>
      <c r="AH170" s="44"/>
      <c r="AI170" s="343">
        <v>480</v>
      </c>
      <c r="AJ170" s="343">
        <v>480</v>
      </c>
      <c r="AK170" s="343">
        <v>480</v>
      </c>
      <c r="AL170" s="343">
        <v>0</v>
      </c>
      <c r="AM170" s="343">
        <v>480</v>
      </c>
      <c r="AN170" s="51">
        <v>0</v>
      </c>
      <c r="AO170" s="343">
        <f t="shared" si="11"/>
        <v>1920</v>
      </c>
    </row>
    <row r="171" spans="2:41" ht="12.75" customHeight="1">
      <c r="B171" t="s">
        <v>1846</v>
      </c>
      <c r="C171" t="s">
        <v>1337</v>
      </c>
      <c r="D171" t="s">
        <v>1765</v>
      </c>
      <c r="E171" t="s">
        <v>1847</v>
      </c>
      <c r="F171" t="s">
        <v>1320</v>
      </c>
      <c r="G171" t="s">
        <v>1785</v>
      </c>
      <c r="H171" t="s">
        <v>685</v>
      </c>
      <c r="I171" t="s">
        <v>686</v>
      </c>
      <c r="J171" t="s">
        <v>536</v>
      </c>
      <c r="K171" s="39">
        <v>7440</v>
      </c>
      <c r="L171" s="39"/>
      <c r="M171" s="39"/>
      <c r="N171" s="39"/>
      <c r="O171" s="340">
        <v>7440</v>
      </c>
      <c r="P171" s="37"/>
      <c r="Q171" s="343">
        <v>0</v>
      </c>
      <c r="R171" s="40"/>
      <c r="S171" s="39">
        <v>75000</v>
      </c>
      <c r="T171" s="40"/>
      <c r="U171" s="340">
        <f t="shared" si="12"/>
        <v>75000</v>
      </c>
      <c r="V171" s="37"/>
      <c r="W171" s="343">
        <v>0</v>
      </c>
      <c r="X171" s="40"/>
      <c r="Y171" s="39">
        <v>50000</v>
      </c>
      <c r="Z171" s="40"/>
      <c r="AA171" s="340">
        <f t="shared" si="13"/>
        <v>50000</v>
      </c>
      <c r="AB171" s="37"/>
      <c r="AC171" s="46">
        <f t="shared" si="14"/>
        <v>7440</v>
      </c>
      <c r="AD171" s="40">
        <f t="shared" si="14"/>
        <v>0</v>
      </c>
      <c r="AE171" s="40">
        <f t="shared" si="14"/>
        <v>125000</v>
      </c>
      <c r="AF171" s="40">
        <f t="shared" si="14"/>
        <v>0</v>
      </c>
      <c r="AG171" s="38">
        <f t="shared" si="14"/>
        <v>132440</v>
      </c>
      <c r="AH171" s="44"/>
      <c r="AI171" s="343">
        <v>0</v>
      </c>
      <c r="AJ171" s="343">
        <v>0</v>
      </c>
      <c r="AK171" s="343">
        <v>0</v>
      </c>
      <c r="AL171" s="343">
        <v>0</v>
      </c>
      <c r="AM171" s="343">
        <v>0</v>
      </c>
      <c r="AN171" s="51">
        <v>0</v>
      </c>
      <c r="AO171" s="343">
        <f t="shared" si="11"/>
        <v>0</v>
      </c>
    </row>
    <row r="172" spans="2:41" ht="12.75" customHeight="1">
      <c r="B172" t="s">
        <v>1865</v>
      </c>
      <c r="C172" t="s">
        <v>1338</v>
      </c>
      <c r="D172" t="s">
        <v>1853</v>
      </c>
      <c r="E172" t="s">
        <v>1658</v>
      </c>
      <c r="F172" t="s">
        <v>1317</v>
      </c>
      <c r="G172" t="s">
        <v>1854</v>
      </c>
      <c r="H172" t="s">
        <v>714</v>
      </c>
      <c r="I172" t="s">
        <v>715</v>
      </c>
      <c r="J172" t="s">
        <v>536</v>
      </c>
      <c r="K172" s="39">
        <v>6000</v>
      </c>
      <c r="L172" s="39"/>
      <c r="M172" s="39"/>
      <c r="N172" s="39"/>
      <c r="O172" s="340">
        <v>6000</v>
      </c>
      <c r="P172" s="37"/>
      <c r="Q172" s="343">
        <v>0</v>
      </c>
      <c r="R172" s="40"/>
      <c r="S172" s="39"/>
      <c r="T172" s="40"/>
      <c r="U172" s="340">
        <f t="shared" si="12"/>
        <v>0</v>
      </c>
      <c r="V172" s="37"/>
      <c r="W172" s="343">
        <v>0</v>
      </c>
      <c r="X172" s="40"/>
      <c r="Y172" s="39"/>
      <c r="Z172" s="40"/>
      <c r="AA172" s="340">
        <f t="shared" si="13"/>
        <v>0</v>
      </c>
      <c r="AB172" s="37"/>
      <c r="AC172" s="46">
        <f t="shared" si="14"/>
        <v>6000</v>
      </c>
      <c r="AD172" s="40">
        <f t="shared" si="14"/>
        <v>0</v>
      </c>
      <c r="AE172" s="40">
        <f t="shared" si="14"/>
        <v>0</v>
      </c>
      <c r="AF172" s="40">
        <f t="shared" si="14"/>
        <v>0</v>
      </c>
      <c r="AG172" s="38">
        <f t="shared" si="14"/>
        <v>6000</v>
      </c>
      <c r="AH172" s="44"/>
      <c r="AI172" s="343">
        <v>0</v>
      </c>
      <c r="AJ172" s="343">
        <v>0</v>
      </c>
      <c r="AK172" s="343">
        <v>0</v>
      </c>
      <c r="AL172" s="343">
        <v>0</v>
      </c>
      <c r="AM172" s="343">
        <v>0</v>
      </c>
      <c r="AN172" s="51">
        <v>0</v>
      </c>
      <c r="AO172" s="343">
        <f t="shared" si="11"/>
        <v>0</v>
      </c>
    </row>
    <row r="173" spans="2:41" ht="12.75" customHeight="1">
      <c r="B173" t="s">
        <v>1857</v>
      </c>
      <c r="C173" t="s">
        <v>1337</v>
      </c>
      <c r="D173" t="s">
        <v>1765</v>
      </c>
      <c r="E173" t="s">
        <v>1858</v>
      </c>
      <c r="F173" t="s">
        <v>1323</v>
      </c>
      <c r="G173" t="s">
        <v>1805</v>
      </c>
      <c r="H173" t="s">
        <v>924</v>
      </c>
      <c r="I173" t="s">
        <v>925</v>
      </c>
      <c r="J173" t="s">
        <v>536</v>
      </c>
      <c r="K173" s="39">
        <v>5619</v>
      </c>
      <c r="L173" s="39"/>
      <c r="M173" s="39"/>
      <c r="N173" s="39"/>
      <c r="O173" s="340">
        <v>5619</v>
      </c>
      <c r="P173" s="37"/>
      <c r="Q173" s="343">
        <v>1560</v>
      </c>
      <c r="R173" s="40"/>
      <c r="S173" s="39"/>
      <c r="T173" s="40"/>
      <c r="U173" s="340">
        <f t="shared" si="12"/>
        <v>1560</v>
      </c>
      <c r="V173" s="37"/>
      <c r="W173" s="343">
        <v>0</v>
      </c>
      <c r="X173" s="40"/>
      <c r="Y173" s="39"/>
      <c r="Z173" s="40"/>
      <c r="AA173" s="340">
        <f t="shared" si="13"/>
        <v>0</v>
      </c>
      <c r="AB173" s="37"/>
      <c r="AC173" s="46">
        <f t="shared" si="14"/>
        <v>7179</v>
      </c>
      <c r="AD173" s="40">
        <f t="shared" si="14"/>
        <v>0</v>
      </c>
      <c r="AE173" s="40">
        <f t="shared" si="14"/>
        <v>0</v>
      </c>
      <c r="AF173" s="40">
        <f t="shared" si="14"/>
        <v>0</v>
      </c>
      <c r="AG173" s="38">
        <f t="shared" si="14"/>
        <v>7179</v>
      </c>
      <c r="AH173" s="44"/>
      <c r="AI173" s="343">
        <v>0</v>
      </c>
      <c r="AJ173" s="343">
        <v>1560</v>
      </c>
      <c r="AK173" s="343">
        <v>0</v>
      </c>
      <c r="AL173" s="343">
        <v>1560</v>
      </c>
      <c r="AM173" s="343">
        <v>4680</v>
      </c>
      <c r="AN173" s="51">
        <v>1560</v>
      </c>
      <c r="AO173" s="343">
        <f t="shared" si="11"/>
        <v>9360</v>
      </c>
    </row>
    <row r="174" spans="2:41" ht="12.75" customHeight="1">
      <c r="B174" t="s">
        <v>1826</v>
      </c>
      <c r="C174" t="s">
        <v>1337</v>
      </c>
      <c r="D174" t="s">
        <v>1765</v>
      </c>
      <c r="E174" t="s">
        <v>1745</v>
      </c>
      <c r="F174" t="s">
        <v>1322</v>
      </c>
      <c r="G174" t="s">
        <v>1791</v>
      </c>
      <c r="H174" t="s">
        <v>769</v>
      </c>
      <c r="I174" t="s">
        <v>770</v>
      </c>
      <c r="J174" t="s">
        <v>536</v>
      </c>
      <c r="K174" s="39">
        <v>3920</v>
      </c>
      <c r="L174" s="39"/>
      <c r="M174" s="39"/>
      <c r="N174" s="39"/>
      <c r="O174" s="340">
        <v>3920</v>
      </c>
      <c r="P174" s="37"/>
      <c r="Q174" s="343">
        <v>3120</v>
      </c>
      <c r="R174" s="40"/>
      <c r="S174" s="39"/>
      <c r="T174" s="40"/>
      <c r="U174" s="340">
        <f t="shared" si="12"/>
        <v>3120</v>
      </c>
      <c r="V174" s="37"/>
      <c r="W174" s="343">
        <v>3120</v>
      </c>
      <c r="X174" s="40"/>
      <c r="Y174" s="39"/>
      <c r="Z174" s="40"/>
      <c r="AA174" s="340">
        <f t="shared" si="13"/>
        <v>3120</v>
      </c>
      <c r="AB174" s="37"/>
      <c r="AC174" s="46">
        <f t="shared" si="14"/>
        <v>10160</v>
      </c>
      <c r="AD174" s="40">
        <f t="shared" si="14"/>
        <v>0</v>
      </c>
      <c r="AE174" s="40">
        <f t="shared" si="14"/>
        <v>0</v>
      </c>
      <c r="AF174" s="40">
        <f t="shared" si="14"/>
        <v>0</v>
      </c>
      <c r="AG174" s="38">
        <f t="shared" si="14"/>
        <v>10160</v>
      </c>
      <c r="AH174" s="44"/>
      <c r="AI174" s="343">
        <v>0</v>
      </c>
      <c r="AJ174" s="343">
        <v>3120</v>
      </c>
      <c r="AK174" s="343">
        <v>3120</v>
      </c>
      <c r="AL174" s="343">
        <v>3120</v>
      </c>
      <c r="AM174" s="343">
        <v>4680</v>
      </c>
      <c r="AN174" s="51">
        <v>0</v>
      </c>
      <c r="AO174" s="343">
        <f t="shared" si="11"/>
        <v>14040</v>
      </c>
    </row>
    <row r="175" spans="2:41" ht="12.75" customHeight="1">
      <c r="B175" t="s">
        <v>1874</v>
      </c>
      <c r="C175" t="s">
        <v>1339</v>
      </c>
      <c r="D175" t="s">
        <v>1779</v>
      </c>
      <c r="E175" t="s">
        <v>1875</v>
      </c>
      <c r="F175" t="s">
        <v>1312</v>
      </c>
      <c r="G175" t="s">
        <v>1781</v>
      </c>
      <c r="H175" t="s">
        <v>1124</v>
      </c>
      <c r="I175" t="s">
        <v>1125</v>
      </c>
      <c r="J175" t="s">
        <v>536</v>
      </c>
      <c r="K175" s="39">
        <v>3120</v>
      </c>
      <c r="L175" s="39"/>
      <c r="M175" s="39"/>
      <c r="N175" s="39"/>
      <c r="O175" s="340">
        <v>3120</v>
      </c>
      <c r="P175" s="37"/>
      <c r="Q175" s="343">
        <v>1560</v>
      </c>
      <c r="R175" s="40"/>
      <c r="S175" s="39"/>
      <c r="T175" s="40"/>
      <c r="U175" s="340">
        <f t="shared" si="12"/>
        <v>1560</v>
      </c>
      <c r="V175" s="37"/>
      <c r="W175" s="343">
        <v>1560</v>
      </c>
      <c r="X175" s="40"/>
      <c r="Y175" s="39"/>
      <c r="Z175" s="40"/>
      <c r="AA175" s="340">
        <f t="shared" si="13"/>
        <v>1560</v>
      </c>
      <c r="AB175" s="37"/>
      <c r="AC175" s="46">
        <f t="shared" si="14"/>
        <v>6240</v>
      </c>
      <c r="AD175" s="40">
        <f t="shared" si="14"/>
        <v>0</v>
      </c>
      <c r="AE175" s="40">
        <f t="shared" si="14"/>
        <v>0</v>
      </c>
      <c r="AF175" s="40">
        <f t="shared" si="14"/>
        <v>0</v>
      </c>
      <c r="AG175" s="38">
        <f t="shared" si="14"/>
        <v>6240</v>
      </c>
      <c r="AH175" s="44"/>
      <c r="AI175" s="343">
        <v>0</v>
      </c>
      <c r="AJ175" s="343">
        <v>1560</v>
      </c>
      <c r="AK175" s="343">
        <v>1560</v>
      </c>
      <c r="AL175" s="343">
        <v>1560</v>
      </c>
      <c r="AM175" s="343">
        <v>1560</v>
      </c>
      <c r="AN175" s="51">
        <v>1560</v>
      </c>
      <c r="AO175" s="343">
        <f t="shared" si="11"/>
        <v>7800</v>
      </c>
    </row>
    <row r="176" spans="2:41" ht="12.75" customHeight="1">
      <c r="B176" t="s">
        <v>1870</v>
      </c>
      <c r="C176" t="s">
        <v>1337</v>
      </c>
      <c r="D176" t="s">
        <v>1765</v>
      </c>
      <c r="E176" t="s">
        <v>1871</v>
      </c>
      <c r="F176" t="s">
        <v>1323</v>
      </c>
      <c r="G176" t="s">
        <v>1805</v>
      </c>
      <c r="H176" t="s">
        <v>844</v>
      </c>
      <c r="I176" t="s">
        <v>845</v>
      </c>
      <c r="J176" t="s">
        <v>536</v>
      </c>
      <c r="K176" s="39">
        <v>3120</v>
      </c>
      <c r="L176" s="39"/>
      <c r="M176" s="39"/>
      <c r="N176" s="39"/>
      <c r="O176" s="340">
        <v>3120</v>
      </c>
      <c r="P176" s="37"/>
      <c r="Q176" s="343">
        <v>0</v>
      </c>
      <c r="R176" s="40"/>
      <c r="S176" s="39"/>
      <c r="T176" s="40"/>
      <c r="U176" s="340">
        <f t="shared" si="12"/>
        <v>0</v>
      </c>
      <c r="V176" s="37"/>
      <c r="W176" s="343">
        <v>16319.49</v>
      </c>
      <c r="X176" s="40"/>
      <c r="Y176" s="39"/>
      <c r="Z176" s="40"/>
      <c r="AA176" s="340">
        <f t="shared" si="13"/>
        <v>16319.49</v>
      </c>
      <c r="AB176" s="37"/>
      <c r="AC176" s="46">
        <f t="shared" si="14"/>
        <v>19439.489999999998</v>
      </c>
      <c r="AD176" s="40">
        <f t="shared" si="14"/>
        <v>0</v>
      </c>
      <c r="AE176" s="40">
        <f t="shared" si="14"/>
        <v>0</v>
      </c>
      <c r="AF176" s="40">
        <f t="shared" si="14"/>
        <v>0</v>
      </c>
      <c r="AG176" s="38">
        <f t="shared" si="14"/>
        <v>19439.489999999998</v>
      </c>
      <c r="AH176" s="44"/>
      <c r="AI176" s="343">
        <v>0</v>
      </c>
      <c r="AJ176" s="343">
        <v>0</v>
      </c>
      <c r="AK176" s="343">
        <v>16319.49</v>
      </c>
      <c r="AL176" s="343">
        <v>0</v>
      </c>
      <c r="AM176" s="343">
        <v>16319.49</v>
      </c>
      <c r="AN176" s="51">
        <v>0</v>
      </c>
      <c r="AO176" s="343">
        <f t="shared" si="11"/>
        <v>32638.98</v>
      </c>
    </row>
    <row r="177" spans="2:41" ht="12.75" customHeight="1">
      <c r="B177" t="s">
        <v>1855</v>
      </c>
      <c r="C177" t="s">
        <v>1339</v>
      </c>
      <c r="D177" t="s">
        <v>1779</v>
      </c>
      <c r="E177" t="s">
        <v>1856</v>
      </c>
      <c r="F177" t="s">
        <v>1312</v>
      </c>
      <c r="G177" t="s">
        <v>1781</v>
      </c>
      <c r="H177" t="s">
        <v>763</v>
      </c>
      <c r="I177" t="s">
        <v>764</v>
      </c>
      <c r="J177" t="s">
        <v>536</v>
      </c>
      <c r="K177" s="39">
        <v>2652</v>
      </c>
      <c r="L177" s="39"/>
      <c r="M177" s="39"/>
      <c r="N177" s="39"/>
      <c r="O177" s="340">
        <v>2652</v>
      </c>
      <c r="P177" s="37"/>
      <c r="Q177" s="343">
        <v>1191590.23</v>
      </c>
      <c r="R177" s="40"/>
      <c r="S177" s="39"/>
      <c r="T177" s="40"/>
      <c r="U177" s="340">
        <f t="shared" si="12"/>
        <v>1191590.23</v>
      </c>
      <c r="V177" s="37"/>
      <c r="W177" s="343">
        <v>0</v>
      </c>
      <c r="X177" s="40"/>
      <c r="Y177" s="39"/>
      <c r="Z177" s="40"/>
      <c r="AA177" s="340">
        <f t="shared" si="13"/>
        <v>0</v>
      </c>
      <c r="AB177" s="37"/>
      <c r="AC177" s="46">
        <f t="shared" si="14"/>
        <v>1194242.23</v>
      </c>
      <c r="AD177" s="40">
        <f t="shared" si="14"/>
        <v>0</v>
      </c>
      <c r="AE177" s="40">
        <f t="shared" si="14"/>
        <v>0</v>
      </c>
      <c r="AF177" s="40">
        <f t="shared" si="14"/>
        <v>0</v>
      </c>
      <c r="AG177" s="38">
        <f t="shared" si="14"/>
        <v>1194242.23</v>
      </c>
      <c r="AH177" s="44"/>
      <c r="AI177" s="343">
        <v>0</v>
      </c>
      <c r="AJ177" s="343">
        <v>1191590.23</v>
      </c>
      <c r="AK177" s="343">
        <v>0</v>
      </c>
      <c r="AL177" s="343">
        <v>0</v>
      </c>
      <c r="AM177" s="343">
        <v>0</v>
      </c>
      <c r="AN177" s="51">
        <v>0</v>
      </c>
      <c r="AO177" s="343">
        <f t="shared" si="11"/>
        <v>1191590.23</v>
      </c>
    </row>
    <row r="178" spans="2:41" ht="12.75" customHeight="1">
      <c r="B178" t="s">
        <v>2322</v>
      </c>
      <c r="C178" t="s">
        <v>1339</v>
      </c>
      <c r="D178" t="s">
        <v>1779</v>
      </c>
      <c r="E178" t="s">
        <v>2323</v>
      </c>
      <c r="F178" t="s">
        <v>1312</v>
      </c>
      <c r="G178" t="s">
        <v>1781</v>
      </c>
      <c r="H178" t="s">
        <v>664</v>
      </c>
      <c r="I178" t="s">
        <v>665</v>
      </c>
      <c r="J178" t="s">
        <v>536</v>
      </c>
      <c r="K178" s="39">
        <v>1560</v>
      </c>
      <c r="L178" s="39"/>
      <c r="M178" s="39"/>
      <c r="N178" s="39"/>
      <c r="O178" s="340">
        <v>1560</v>
      </c>
      <c r="P178" s="37"/>
      <c r="Q178" s="343">
        <v>0</v>
      </c>
      <c r="R178" s="40"/>
      <c r="S178" s="39"/>
      <c r="T178" s="40"/>
      <c r="U178" s="340">
        <f t="shared" si="12"/>
        <v>0</v>
      </c>
      <c r="V178" s="37"/>
      <c r="W178" s="343">
        <v>0</v>
      </c>
      <c r="X178" s="40"/>
      <c r="Y178" s="39"/>
      <c r="Z178" s="40"/>
      <c r="AA178" s="340">
        <f t="shared" si="13"/>
        <v>0</v>
      </c>
      <c r="AB178" s="37"/>
      <c r="AC178" s="46">
        <f t="shared" si="14"/>
        <v>1560</v>
      </c>
      <c r="AD178" s="40">
        <f t="shared" si="14"/>
        <v>0</v>
      </c>
      <c r="AE178" s="40">
        <f t="shared" si="14"/>
        <v>0</v>
      </c>
      <c r="AF178" s="40">
        <f t="shared" si="14"/>
        <v>0</v>
      </c>
      <c r="AG178" s="38">
        <f t="shared" si="14"/>
        <v>1560</v>
      </c>
      <c r="AH178" s="44"/>
      <c r="AI178" s="343">
        <v>0</v>
      </c>
      <c r="AJ178" s="343">
        <v>0</v>
      </c>
      <c r="AK178" s="343">
        <v>0</v>
      </c>
      <c r="AL178" s="343">
        <v>0</v>
      </c>
      <c r="AM178" s="343">
        <v>0</v>
      </c>
      <c r="AN178" s="51">
        <v>248</v>
      </c>
      <c r="AO178" s="343">
        <f t="shared" si="11"/>
        <v>248</v>
      </c>
    </row>
    <row r="179" spans="2:41" ht="12.75" customHeight="1">
      <c r="B179" t="s">
        <v>1872</v>
      </c>
      <c r="C179" t="s">
        <v>1337</v>
      </c>
      <c r="D179" t="s">
        <v>1765</v>
      </c>
      <c r="E179" t="s">
        <v>1873</v>
      </c>
      <c r="F179" t="s">
        <v>1322</v>
      </c>
      <c r="G179" t="s">
        <v>1791</v>
      </c>
      <c r="H179" t="s">
        <v>922</v>
      </c>
      <c r="I179" t="s">
        <v>923</v>
      </c>
      <c r="J179" t="s">
        <v>536</v>
      </c>
      <c r="K179" s="39">
        <v>960</v>
      </c>
      <c r="L179" s="39"/>
      <c r="M179" s="39"/>
      <c r="N179" s="39"/>
      <c r="O179" s="340">
        <v>960</v>
      </c>
      <c r="P179" s="37"/>
      <c r="Q179" s="343">
        <v>44597.120000000003</v>
      </c>
      <c r="R179" s="40"/>
      <c r="S179" s="39"/>
      <c r="T179" s="40"/>
      <c r="U179" s="340">
        <f t="shared" si="12"/>
        <v>44597.120000000003</v>
      </c>
      <c r="V179" s="37"/>
      <c r="W179" s="343">
        <v>35620.31</v>
      </c>
      <c r="X179" s="40"/>
      <c r="Y179" s="39"/>
      <c r="Z179" s="40"/>
      <c r="AA179" s="340">
        <f t="shared" si="13"/>
        <v>35620.31</v>
      </c>
      <c r="AB179" s="37"/>
      <c r="AC179" s="46">
        <f t="shared" si="14"/>
        <v>81177.429999999993</v>
      </c>
      <c r="AD179" s="40">
        <f t="shared" si="14"/>
        <v>0</v>
      </c>
      <c r="AE179" s="40">
        <f t="shared" si="14"/>
        <v>0</v>
      </c>
      <c r="AF179" s="40">
        <f t="shared" si="14"/>
        <v>0</v>
      </c>
      <c r="AG179" s="38">
        <f t="shared" si="14"/>
        <v>81177.429999999993</v>
      </c>
      <c r="AH179" s="44"/>
      <c r="AI179" s="343">
        <v>46400.68</v>
      </c>
      <c r="AJ179" s="343">
        <v>44597.120000000003</v>
      </c>
      <c r="AK179" s="343">
        <v>35620.31</v>
      </c>
      <c r="AL179" s="343">
        <v>35005.46</v>
      </c>
      <c r="AM179" s="343">
        <v>40908.019999999997</v>
      </c>
      <c r="AN179" s="51">
        <v>31316.36</v>
      </c>
      <c r="AO179" s="343">
        <f t="shared" si="11"/>
        <v>233847.95</v>
      </c>
    </row>
    <row r="180" spans="2:41" ht="12.75" customHeight="1">
      <c r="B180" t="s">
        <v>1844</v>
      </c>
      <c r="C180" t="s">
        <v>1337</v>
      </c>
      <c r="D180" t="s">
        <v>1765</v>
      </c>
      <c r="E180" t="s">
        <v>1845</v>
      </c>
      <c r="F180" t="s">
        <v>1321</v>
      </c>
      <c r="G180" t="s">
        <v>1783</v>
      </c>
      <c r="H180" t="s">
        <v>842</v>
      </c>
      <c r="I180" t="s">
        <v>843</v>
      </c>
      <c r="J180" t="s">
        <v>536</v>
      </c>
      <c r="K180" s="39">
        <v>0</v>
      </c>
      <c r="L180" s="39"/>
      <c r="M180" s="39"/>
      <c r="N180" s="39"/>
      <c r="O180" s="340">
        <v>0</v>
      </c>
      <c r="P180" s="37"/>
      <c r="Q180" s="343">
        <v>36955.370000000003</v>
      </c>
      <c r="R180" s="40"/>
      <c r="S180" s="39"/>
      <c r="T180" s="40"/>
      <c r="U180" s="340">
        <f t="shared" si="12"/>
        <v>36955.370000000003</v>
      </c>
      <c r="V180" s="37"/>
      <c r="W180" s="343">
        <v>40543.269999999997</v>
      </c>
      <c r="X180" s="40"/>
      <c r="Y180" s="39"/>
      <c r="Z180" s="40"/>
      <c r="AA180" s="340">
        <f t="shared" si="13"/>
        <v>40543.269999999997</v>
      </c>
      <c r="AB180" s="37"/>
      <c r="AC180" s="46">
        <f t="shared" si="14"/>
        <v>77498.64</v>
      </c>
      <c r="AD180" s="40">
        <f t="shared" si="14"/>
        <v>0</v>
      </c>
      <c r="AE180" s="40">
        <f t="shared" si="14"/>
        <v>0</v>
      </c>
      <c r="AF180" s="40">
        <f t="shared" si="14"/>
        <v>0</v>
      </c>
      <c r="AG180" s="38">
        <f t="shared" si="14"/>
        <v>77498.64</v>
      </c>
      <c r="AH180" s="44"/>
      <c r="AI180" s="343">
        <v>45925.120000000003</v>
      </c>
      <c r="AJ180" s="343">
        <v>36955.370000000003</v>
      </c>
      <c r="AK180" s="343">
        <v>40543.269999999997</v>
      </c>
      <c r="AL180" s="343">
        <v>20092.240000000002</v>
      </c>
      <c r="AM180" s="343">
        <v>0</v>
      </c>
      <c r="AN180" s="51">
        <v>0</v>
      </c>
      <c r="AO180" s="343">
        <f t="shared" si="11"/>
        <v>143516</v>
      </c>
    </row>
    <row r="181" spans="2:41" ht="12.75" customHeight="1">
      <c r="B181" t="s">
        <v>1776</v>
      </c>
      <c r="C181" t="s">
        <v>1403</v>
      </c>
      <c r="D181" t="s">
        <v>1770</v>
      </c>
      <c r="E181" t="s">
        <v>1694</v>
      </c>
      <c r="F181" t="s">
        <v>1315</v>
      </c>
      <c r="G181" t="s">
        <v>1777</v>
      </c>
      <c r="H181" t="s">
        <v>578</v>
      </c>
      <c r="I181" t="s">
        <v>656</v>
      </c>
      <c r="J181" t="s">
        <v>536</v>
      </c>
      <c r="K181" s="39"/>
      <c r="L181" s="39"/>
      <c r="M181" s="39"/>
      <c r="N181" s="39"/>
      <c r="O181" s="340">
        <v>0</v>
      </c>
      <c r="P181" s="37"/>
      <c r="Q181" s="343">
        <v>14151.779999999999</v>
      </c>
      <c r="R181" s="40"/>
      <c r="S181" s="39"/>
      <c r="T181" s="40"/>
      <c r="U181" s="340">
        <f t="shared" si="12"/>
        <v>14151.779999999999</v>
      </c>
      <c r="V181" s="37"/>
      <c r="W181" s="343">
        <v>5258.34</v>
      </c>
      <c r="X181" s="40"/>
      <c r="Y181" s="39"/>
      <c r="Z181" s="40"/>
      <c r="AA181" s="340">
        <f t="shared" si="13"/>
        <v>5258.34</v>
      </c>
      <c r="AB181" s="37"/>
      <c r="AC181" s="46">
        <f t="shared" si="14"/>
        <v>19410.12</v>
      </c>
      <c r="AD181" s="40">
        <f t="shared" si="14"/>
        <v>0</v>
      </c>
      <c r="AE181" s="40">
        <f t="shared" si="14"/>
        <v>0</v>
      </c>
      <c r="AF181" s="40">
        <f t="shared" si="14"/>
        <v>0</v>
      </c>
      <c r="AG181" s="38">
        <f t="shared" si="14"/>
        <v>19410.12</v>
      </c>
      <c r="AH181" s="44"/>
      <c r="AI181" s="343">
        <v>34712.619999999995</v>
      </c>
      <c r="AJ181" s="343">
        <v>14151.779999999999</v>
      </c>
      <c r="AK181" s="343">
        <v>5258.34</v>
      </c>
      <c r="AL181" s="343">
        <v>11506.630000000001</v>
      </c>
      <c r="AM181" s="343">
        <v>14387.21</v>
      </c>
      <c r="AN181" s="51">
        <v>11090.7</v>
      </c>
      <c r="AO181" s="343">
        <f t="shared" si="11"/>
        <v>91107.279999999984</v>
      </c>
    </row>
    <row r="182" spans="2:41" ht="12.75" customHeight="1">
      <c r="B182" t="s">
        <v>1876</v>
      </c>
      <c r="C182" t="s">
        <v>1339</v>
      </c>
      <c r="D182" t="s">
        <v>1779</v>
      </c>
      <c r="E182" t="s">
        <v>1692</v>
      </c>
      <c r="F182" t="s">
        <v>1312</v>
      </c>
      <c r="G182" t="s">
        <v>1781</v>
      </c>
      <c r="H182" t="s">
        <v>1013</v>
      </c>
      <c r="I182" t="s">
        <v>1014</v>
      </c>
      <c r="J182" t="s">
        <v>536</v>
      </c>
      <c r="K182" s="39"/>
      <c r="L182" s="39"/>
      <c r="M182" s="39">
        <v>35000</v>
      </c>
      <c r="N182" s="39"/>
      <c r="O182" s="340">
        <v>35000</v>
      </c>
      <c r="P182" s="37"/>
      <c r="Q182" s="343">
        <v>27874</v>
      </c>
      <c r="R182" s="40"/>
      <c r="S182" s="39"/>
      <c r="T182" s="40"/>
      <c r="U182" s="340">
        <f t="shared" si="12"/>
        <v>27874</v>
      </c>
      <c r="V182" s="37"/>
      <c r="W182" s="343">
        <v>27874</v>
      </c>
      <c r="X182" s="40"/>
      <c r="Y182" s="39"/>
      <c r="Z182" s="40"/>
      <c r="AA182" s="340">
        <f t="shared" si="13"/>
        <v>27874</v>
      </c>
      <c r="AB182" s="37"/>
      <c r="AC182" s="46">
        <f t="shared" si="14"/>
        <v>55748</v>
      </c>
      <c r="AD182" s="40">
        <f t="shared" si="14"/>
        <v>0</v>
      </c>
      <c r="AE182" s="40">
        <f t="shared" si="14"/>
        <v>35000</v>
      </c>
      <c r="AF182" s="40">
        <f t="shared" si="14"/>
        <v>0</v>
      </c>
      <c r="AG182" s="38">
        <f t="shared" si="14"/>
        <v>90748</v>
      </c>
      <c r="AH182" s="44"/>
      <c r="AI182" s="343">
        <v>25659.22</v>
      </c>
      <c r="AJ182" s="343">
        <v>27874</v>
      </c>
      <c r="AK182" s="343">
        <v>27874</v>
      </c>
      <c r="AL182" s="343">
        <v>19556.620000000003</v>
      </c>
      <c r="AM182" s="343">
        <v>21605.46</v>
      </c>
      <c r="AN182" s="51">
        <v>18652.72</v>
      </c>
      <c r="AO182" s="343">
        <f t="shared" si="11"/>
        <v>141222.01999999999</v>
      </c>
    </row>
    <row r="183" spans="2:41" ht="12.75" customHeight="1">
      <c r="B183" t="s">
        <v>1881</v>
      </c>
      <c r="C183" t="s">
        <v>1403</v>
      </c>
      <c r="D183" t="s">
        <v>1882</v>
      </c>
      <c r="E183" t="s">
        <v>1883</v>
      </c>
      <c r="F183" t="s">
        <v>1406</v>
      </c>
      <c r="G183" t="s">
        <v>1884</v>
      </c>
      <c r="H183" t="s">
        <v>916</v>
      </c>
      <c r="I183" t="s">
        <v>917</v>
      </c>
      <c r="J183" t="s">
        <v>537</v>
      </c>
      <c r="K183" s="39">
        <v>31573.52</v>
      </c>
      <c r="L183" s="39"/>
      <c r="M183" s="39"/>
      <c r="N183" s="39">
        <v>-2500</v>
      </c>
      <c r="O183" s="340">
        <v>29073.52</v>
      </c>
      <c r="P183" s="37"/>
      <c r="Q183" s="343">
        <v>2250</v>
      </c>
      <c r="R183" s="40"/>
      <c r="S183" s="39"/>
      <c r="T183" s="40"/>
      <c r="U183" s="340">
        <f t="shared" si="12"/>
        <v>2250</v>
      </c>
      <c r="V183" s="37"/>
      <c r="W183" s="343">
        <v>6459.48</v>
      </c>
      <c r="X183" s="40"/>
      <c r="Y183" s="39"/>
      <c r="Z183" s="40"/>
      <c r="AA183" s="340">
        <f t="shared" si="13"/>
        <v>6459.48</v>
      </c>
      <c r="AB183" s="37"/>
      <c r="AC183" s="46">
        <f t="shared" si="14"/>
        <v>40283</v>
      </c>
      <c r="AD183" s="40">
        <f t="shared" si="14"/>
        <v>0</v>
      </c>
      <c r="AE183" s="40">
        <f t="shared" si="14"/>
        <v>0</v>
      </c>
      <c r="AF183" s="40">
        <f t="shared" si="14"/>
        <v>-2500</v>
      </c>
      <c r="AG183" s="38">
        <f t="shared" si="14"/>
        <v>37783</v>
      </c>
      <c r="AH183" s="44"/>
      <c r="AI183" s="343">
        <v>10381.16</v>
      </c>
      <c r="AJ183" s="343">
        <v>2250</v>
      </c>
      <c r="AK183" s="343">
        <v>6459.48</v>
      </c>
      <c r="AL183" s="343">
        <v>7126.5599999999995</v>
      </c>
      <c r="AM183" s="343">
        <v>9792.36</v>
      </c>
      <c r="AN183" s="51">
        <v>6346.7999999999993</v>
      </c>
      <c r="AO183" s="343">
        <f t="shared" si="11"/>
        <v>42356.36</v>
      </c>
    </row>
    <row r="184" spans="2:41" ht="12.75" customHeight="1">
      <c r="B184" t="s">
        <v>1889</v>
      </c>
      <c r="C184" t="s">
        <v>1397</v>
      </c>
      <c r="D184" t="s">
        <v>1890</v>
      </c>
      <c r="E184" t="s">
        <v>1611</v>
      </c>
      <c r="F184" t="s">
        <v>1399</v>
      </c>
      <c r="G184" t="s">
        <v>1891</v>
      </c>
      <c r="H184" t="s">
        <v>551</v>
      </c>
      <c r="I184" t="s">
        <v>850</v>
      </c>
      <c r="J184" t="s">
        <v>537</v>
      </c>
      <c r="K184" s="39">
        <v>23405.29</v>
      </c>
      <c r="L184" s="39"/>
      <c r="M184" s="39"/>
      <c r="N184" s="39">
        <v>-405.3</v>
      </c>
      <c r="O184" s="416">
        <v>22999.99</v>
      </c>
      <c r="P184" s="37"/>
      <c r="Q184" s="343">
        <v>3300</v>
      </c>
      <c r="R184" s="40"/>
      <c r="S184" s="39"/>
      <c r="T184" s="40"/>
      <c r="U184" s="340">
        <f t="shared" si="12"/>
        <v>3300</v>
      </c>
      <c r="V184" s="37"/>
      <c r="W184" s="343">
        <v>2650</v>
      </c>
      <c r="X184" s="40"/>
      <c r="Y184" s="39"/>
      <c r="Z184" s="40"/>
      <c r="AA184" s="340">
        <f t="shared" si="13"/>
        <v>2650</v>
      </c>
      <c r="AB184" s="37"/>
      <c r="AC184" s="46">
        <f t="shared" si="14"/>
        <v>29355.29</v>
      </c>
      <c r="AD184" s="40">
        <f t="shared" si="14"/>
        <v>0</v>
      </c>
      <c r="AE184" s="40">
        <f t="shared" si="14"/>
        <v>0</v>
      </c>
      <c r="AF184" s="40">
        <f t="shared" si="14"/>
        <v>-405.3</v>
      </c>
      <c r="AG184" s="38">
        <f t="shared" si="14"/>
        <v>28949.99</v>
      </c>
      <c r="AH184" s="44"/>
      <c r="AI184" s="343">
        <v>2650</v>
      </c>
      <c r="AJ184" s="343">
        <v>3300</v>
      </c>
      <c r="AK184" s="343">
        <v>2650</v>
      </c>
      <c r="AL184" s="343">
        <v>2650</v>
      </c>
      <c r="AM184" s="343">
        <v>3300</v>
      </c>
      <c r="AN184" s="51">
        <v>2650</v>
      </c>
      <c r="AO184" s="343">
        <f t="shared" si="11"/>
        <v>17200</v>
      </c>
    </row>
    <row r="185" spans="2:41" ht="12.75" customHeight="1">
      <c r="B185" t="s">
        <v>1879</v>
      </c>
      <c r="C185" t="s">
        <v>1339</v>
      </c>
      <c r="D185" t="s">
        <v>1877</v>
      </c>
      <c r="E185" t="s">
        <v>1550</v>
      </c>
      <c r="F185" t="s">
        <v>1312</v>
      </c>
      <c r="G185" t="s">
        <v>1880</v>
      </c>
      <c r="H185" t="s">
        <v>560</v>
      </c>
      <c r="I185" t="s">
        <v>795</v>
      </c>
      <c r="J185" t="s">
        <v>537</v>
      </c>
      <c r="K185" s="39">
        <v>20817.7</v>
      </c>
      <c r="L185" s="39"/>
      <c r="M185" s="39"/>
      <c r="N185" s="39">
        <v>-1500</v>
      </c>
      <c r="O185" s="340">
        <v>19317.7</v>
      </c>
      <c r="P185" s="37"/>
      <c r="Q185" s="343">
        <v>0</v>
      </c>
      <c r="R185" s="40"/>
      <c r="S185" s="39"/>
      <c r="T185" s="40"/>
      <c r="U185" s="340"/>
      <c r="V185" s="37"/>
      <c r="W185" s="343">
        <v>940.5</v>
      </c>
      <c r="X185" s="40"/>
      <c r="Y185" s="39"/>
      <c r="Z185" s="40"/>
      <c r="AA185" s="340"/>
      <c r="AB185" s="37"/>
      <c r="AC185" s="46"/>
      <c r="AD185" s="40"/>
      <c r="AE185" s="40"/>
      <c r="AF185" s="40"/>
      <c r="AH185" s="44"/>
      <c r="AI185" s="343">
        <v>2476.65</v>
      </c>
      <c r="AJ185" s="343">
        <v>0</v>
      </c>
      <c r="AK185" s="343">
        <v>940.5</v>
      </c>
      <c r="AL185" s="343">
        <v>940.5</v>
      </c>
      <c r="AM185" s="343">
        <v>940.5</v>
      </c>
      <c r="AN185" s="51">
        <v>940.5</v>
      </c>
      <c r="AO185" s="343">
        <f t="shared" si="11"/>
        <v>6238.65</v>
      </c>
    </row>
    <row r="186" spans="2:41" ht="12.75" customHeight="1">
      <c r="B186" t="s">
        <v>1894</v>
      </c>
      <c r="C186" t="s">
        <v>1337</v>
      </c>
      <c r="D186" t="s">
        <v>1888</v>
      </c>
      <c r="E186" t="s">
        <v>1588</v>
      </c>
      <c r="F186" t="s">
        <v>1313</v>
      </c>
      <c r="G186" t="s">
        <v>1895</v>
      </c>
      <c r="H186" t="s">
        <v>556</v>
      </c>
      <c r="I186" t="s">
        <v>835</v>
      </c>
      <c r="J186" t="s">
        <v>537</v>
      </c>
      <c r="K186" s="39">
        <v>13470</v>
      </c>
      <c r="L186" s="39"/>
      <c r="M186" s="39"/>
      <c r="N186" s="39">
        <v>-2500</v>
      </c>
      <c r="O186" s="340">
        <v>10970</v>
      </c>
      <c r="P186" s="37"/>
      <c r="Q186" s="343">
        <v>376.8</v>
      </c>
      <c r="R186" s="40"/>
      <c r="S186" s="39"/>
      <c r="T186" s="40"/>
      <c r="U186" s="340">
        <f t="shared" si="12"/>
        <v>376.8</v>
      </c>
      <c r="V186" s="37"/>
      <c r="W186" s="343">
        <v>848.04</v>
      </c>
      <c r="X186" s="40"/>
      <c r="Y186" s="39"/>
      <c r="Z186" s="40"/>
      <c r="AA186" s="340">
        <f t="shared" si="13"/>
        <v>848.04</v>
      </c>
      <c r="AB186" s="37"/>
      <c r="AC186" s="46">
        <f t="shared" si="14"/>
        <v>14694.84</v>
      </c>
      <c r="AD186" s="40">
        <f t="shared" si="14"/>
        <v>0</v>
      </c>
      <c r="AE186" s="40">
        <f t="shared" si="14"/>
        <v>0</v>
      </c>
      <c r="AF186" s="40">
        <f t="shared" si="14"/>
        <v>-2500</v>
      </c>
      <c r="AG186" s="38">
        <f t="shared" si="14"/>
        <v>12194.84</v>
      </c>
      <c r="AH186" s="44"/>
      <c r="AI186" s="343">
        <v>683.17000000000007</v>
      </c>
      <c r="AJ186" s="343">
        <v>376.8</v>
      </c>
      <c r="AK186" s="343">
        <v>848.04</v>
      </c>
      <c r="AL186" s="343">
        <v>314</v>
      </c>
      <c r="AM186" s="343">
        <v>408.2</v>
      </c>
      <c r="AN186" s="51">
        <v>722.44</v>
      </c>
      <c r="AO186" s="343">
        <f t="shared" si="11"/>
        <v>3352.65</v>
      </c>
    </row>
    <row r="187" spans="2:41" ht="12.75" customHeight="1">
      <c r="B187" t="s">
        <v>1892</v>
      </c>
      <c r="C187" t="s">
        <v>1338</v>
      </c>
      <c r="D187" t="s">
        <v>1886</v>
      </c>
      <c r="E187" t="s">
        <v>1599</v>
      </c>
      <c r="F187" t="s">
        <v>1317</v>
      </c>
      <c r="G187" t="s">
        <v>1893</v>
      </c>
      <c r="H187" t="s">
        <v>549</v>
      </c>
      <c r="I187" t="s">
        <v>862</v>
      </c>
      <c r="J187" t="s">
        <v>537</v>
      </c>
      <c r="K187" s="39">
        <v>8400</v>
      </c>
      <c r="L187" s="39"/>
      <c r="M187" s="39"/>
      <c r="N187" s="39">
        <v>-1000</v>
      </c>
      <c r="O187" s="340">
        <v>7400</v>
      </c>
      <c r="P187" s="37"/>
      <c r="Q187" s="343">
        <v>196.25</v>
      </c>
      <c r="R187" s="40"/>
      <c r="S187" s="39"/>
      <c r="T187" s="40"/>
      <c r="U187" s="340">
        <f t="shared" si="12"/>
        <v>196.25</v>
      </c>
      <c r="V187" s="37"/>
      <c r="W187" s="343">
        <v>157</v>
      </c>
      <c r="X187" s="40"/>
      <c r="Y187" s="39"/>
      <c r="Z187" s="40"/>
      <c r="AA187" s="340">
        <f t="shared" si="13"/>
        <v>157</v>
      </c>
      <c r="AB187" s="37"/>
      <c r="AC187" s="46">
        <f t="shared" si="14"/>
        <v>8753.25</v>
      </c>
      <c r="AD187" s="40">
        <f t="shared" si="14"/>
        <v>0</v>
      </c>
      <c r="AE187" s="40">
        <f t="shared" si="14"/>
        <v>0</v>
      </c>
      <c r="AF187" s="40">
        <f t="shared" si="14"/>
        <v>-1000</v>
      </c>
      <c r="AG187" s="38">
        <f t="shared" si="14"/>
        <v>7753.25</v>
      </c>
      <c r="AH187" s="44"/>
      <c r="AI187" s="343">
        <v>157</v>
      </c>
      <c r="AJ187" s="343">
        <v>196.25</v>
      </c>
      <c r="AK187" s="343">
        <v>157</v>
      </c>
      <c r="AL187" s="343">
        <v>157</v>
      </c>
      <c r="AM187" s="343">
        <v>196.25</v>
      </c>
      <c r="AN187" s="51">
        <v>157</v>
      </c>
      <c r="AO187" s="343">
        <f t="shared" si="11"/>
        <v>1020.5</v>
      </c>
    </row>
    <row r="188" spans="2:41" ht="12.75" customHeight="1">
      <c r="B188" t="s">
        <v>2324</v>
      </c>
      <c r="C188" t="s">
        <v>1338</v>
      </c>
      <c r="D188" t="s">
        <v>1886</v>
      </c>
      <c r="E188" t="s">
        <v>1562</v>
      </c>
      <c r="F188" t="s">
        <v>1317</v>
      </c>
      <c r="G188" t="s">
        <v>1893</v>
      </c>
      <c r="H188" t="s">
        <v>566</v>
      </c>
      <c r="I188" t="s">
        <v>771</v>
      </c>
      <c r="J188" t="s">
        <v>537</v>
      </c>
      <c r="K188" s="39">
        <v>3197.7</v>
      </c>
      <c r="L188" s="39"/>
      <c r="M188" s="39"/>
      <c r="N188" s="39">
        <v>-500</v>
      </c>
      <c r="O188" s="340">
        <v>2697.7</v>
      </c>
      <c r="P188" s="37"/>
      <c r="Q188" s="343">
        <v>0</v>
      </c>
      <c r="R188" s="40"/>
      <c r="S188" s="39"/>
      <c r="T188" s="40"/>
      <c r="U188" s="340">
        <f t="shared" si="12"/>
        <v>0</v>
      </c>
      <c r="V188" s="37"/>
      <c r="W188" s="343">
        <v>0</v>
      </c>
      <c r="X188" s="40"/>
      <c r="Y188" s="39"/>
      <c r="Z188" s="40"/>
      <c r="AA188" s="340">
        <f t="shared" si="13"/>
        <v>0</v>
      </c>
      <c r="AB188" s="37"/>
      <c r="AC188" s="46">
        <f t="shared" si="14"/>
        <v>3197.7</v>
      </c>
      <c r="AD188" s="40">
        <f t="shared" si="14"/>
        <v>0</v>
      </c>
      <c r="AE188" s="40">
        <f t="shared" si="14"/>
        <v>0</v>
      </c>
      <c r="AF188" s="40">
        <f t="shared" si="14"/>
        <v>-500</v>
      </c>
      <c r="AG188" s="38">
        <f t="shared" si="14"/>
        <v>2697.7</v>
      </c>
      <c r="AH188" s="44"/>
      <c r="AI188" s="343">
        <v>0</v>
      </c>
      <c r="AJ188" s="343">
        <v>0</v>
      </c>
      <c r="AK188" s="343">
        <v>0</v>
      </c>
      <c r="AL188" s="343">
        <v>0</v>
      </c>
      <c r="AM188" s="343">
        <v>0</v>
      </c>
      <c r="AN188" s="51">
        <v>0</v>
      </c>
      <c r="AO188" s="346">
        <f t="shared" si="11"/>
        <v>0</v>
      </c>
    </row>
    <row r="189" spans="2:41" ht="12.75" customHeight="1">
      <c r="B189" t="s">
        <v>1885</v>
      </c>
      <c r="C189" t="s">
        <v>1338</v>
      </c>
      <c r="D189" t="s">
        <v>1886</v>
      </c>
      <c r="E189" t="s">
        <v>1559</v>
      </c>
      <c r="F189" t="s">
        <v>1318</v>
      </c>
      <c r="G189" t="s">
        <v>1887</v>
      </c>
      <c r="H189" t="s">
        <v>564</v>
      </c>
      <c r="I189" t="s">
        <v>565</v>
      </c>
      <c r="J189" t="s">
        <v>537</v>
      </c>
      <c r="K189" s="39">
        <v>3013</v>
      </c>
      <c r="L189" s="39"/>
      <c r="M189" s="39"/>
      <c r="N189" s="39">
        <v>-500</v>
      </c>
      <c r="O189" s="340">
        <v>2513</v>
      </c>
      <c r="P189" s="37"/>
      <c r="Q189" s="343">
        <v>2747.5</v>
      </c>
      <c r="R189" s="40"/>
      <c r="S189" s="39"/>
      <c r="T189" s="40"/>
      <c r="U189" s="340">
        <f t="shared" si="12"/>
        <v>2747.5</v>
      </c>
      <c r="V189" s="37"/>
      <c r="W189" s="343">
        <v>785</v>
      </c>
      <c r="X189" s="40"/>
      <c r="Y189" s="39"/>
      <c r="Z189" s="40"/>
      <c r="AA189" s="340">
        <f t="shared" si="13"/>
        <v>785</v>
      </c>
      <c r="AB189" s="37"/>
      <c r="AC189" s="46">
        <f t="shared" ref="AC189:AG222" si="15">K189+Q189+W189</f>
        <v>6545.5</v>
      </c>
      <c r="AD189" s="40">
        <f t="shared" si="15"/>
        <v>0</v>
      </c>
      <c r="AE189" s="40">
        <f t="shared" si="15"/>
        <v>0</v>
      </c>
      <c r="AF189" s="40">
        <f t="shared" si="15"/>
        <v>-500</v>
      </c>
      <c r="AG189" s="38">
        <f t="shared" si="15"/>
        <v>6045.5</v>
      </c>
      <c r="AH189" s="44"/>
      <c r="AI189" s="343">
        <v>0</v>
      </c>
      <c r="AJ189" s="343">
        <v>2747.5</v>
      </c>
      <c r="AK189" s="343">
        <v>785</v>
      </c>
      <c r="AL189" s="343">
        <v>6555</v>
      </c>
      <c r="AM189" s="343">
        <v>7143.75</v>
      </c>
      <c r="AN189" s="51">
        <v>6555</v>
      </c>
      <c r="AO189" s="343">
        <f t="shared" si="11"/>
        <v>23786.25</v>
      </c>
    </row>
    <row r="190" spans="2:41" ht="12.75" customHeight="1">
      <c r="B190" t="s">
        <v>1896</v>
      </c>
      <c r="C190" t="s">
        <v>616</v>
      </c>
      <c r="D190" t="s">
        <v>1897</v>
      </c>
      <c r="E190" t="s">
        <v>1546</v>
      </c>
      <c r="F190" t="s">
        <v>1310</v>
      </c>
      <c r="G190" t="s">
        <v>1898</v>
      </c>
      <c r="H190" t="s">
        <v>561</v>
      </c>
      <c r="I190" t="s">
        <v>788</v>
      </c>
      <c r="J190" t="s">
        <v>537</v>
      </c>
      <c r="K190" s="39">
        <v>2800</v>
      </c>
      <c r="L190" s="39"/>
      <c r="M190" s="39"/>
      <c r="N190" s="39">
        <v>-500</v>
      </c>
      <c r="O190" s="340">
        <v>2300</v>
      </c>
      <c r="P190" s="37"/>
      <c r="Q190" s="343">
        <v>0</v>
      </c>
      <c r="R190" s="40"/>
      <c r="S190" s="39"/>
      <c r="T190" s="40"/>
      <c r="U190" s="340">
        <f t="shared" si="12"/>
        <v>0</v>
      </c>
      <c r="V190" s="37"/>
      <c r="W190" s="343">
        <v>0</v>
      </c>
      <c r="X190" s="40"/>
      <c r="Y190" s="39"/>
      <c r="Z190" s="40"/>
      <c r="AA190" s="340">
        <f t="shared" si="13"/>
        <v>0</v>
      </c>
      <c r="AB190" s="37"/>
      <c r="AC190" s="46">
        <f t="shared" si="15"/>
        <v>2800</v>
      </c>
      <c r="AD190" s="40"/>
      <c r="AE190" s="40"/>
      <c r="AF190" s="40"/>
      <c r="AG190" s="38">
        <f t="shared" si="15"/>
        <v>2300</v>
      </c>
      <c r="AH190" s="44"/>
      <c r="AI190" s="343">
        <v>0</v>
      </c>
      <c r="AJ190" s="343">
        <v>0</v>
      </c>
      <c r="AK190" s="343">
        <v>0</v>
      </c>
      <c r="AL190" s="343">
        <v>0</v>
      </c>
      <c r="AM190" s="343">
        <v>5352</v>
      </c>
      <c r="AN190" s="51">
        <v>5708.8</v>
      </c>
      <c r="AO190" s="343">
        <f t="shared" si="11"/>
        <v>11060.8</v>
      </c>
    </row>
    <row r="191" spans="2:41" ht="12.75" customHeight="1">
      <c r="B191" t="s">
        <v>2325</v>
      </c>
      <c r="C191" t="s">
        <v>1339</v>
      </c>
      <c r="D191" t="s">
        <v>1877</v>
      </c>
      <c r="E191" t="s">
        <v>1576</v>
      </c>
      <c r="F191" t="s">
        <v>1314</v>
      </c>
      <c r="G191" t="s">
        <v>1878</v>
      </c>
      <c r="H191" t="s">
        <v>682</v>
      </c>
      <c r="I191" t="s">
        <v>683</v>
      </c>
      <c r="J191" t="s">
        <v>537</v>
      </c>
      <c r="K191" s="39">
        <v>470.76</v>
      </c>
      <c r="L191" s="39"/>
      <c r="M191" s="39"/>
      <c r="N191" s="39">
        <v>-75</v>
      </c>
      <c r="O191" s="340">
        <v>395.76</v>
      </c>
      <c r="P191" s="37"/>
      <c r="Q191" s="343">
        <v>484262.87999999995</v>
      </c>
      <c r="R191" s="40"/>
      <c r="S191" s="39"/>
      <c r="T191" s="40"/>
      <c r="U191" s="340">
        <f t="shared" si="12"/>
        <v>484262.87999999995</v>
      </c>
      <c r="V191" s="37"/>
      <c r="W191" s="343">
        <v>310400.36</v>
      </c>
      <c r="X191" s="40"/>
      <c r="Y191" s="39"/>
      <c r="Z191" s="40"/>
      <c r="AA191" s="340">
        <f t="shared" si="13"/>
        <v>310400.36</v>
      </c>
      <c r="AB191" s="37"/>
      <c r="AC191" s="46">
        <f t="shared" si="15"/>
        <v>795134</v>
      </c>
      <c r="AD191" s="40">
        <f t="shared" si="15"/>
        <v>0</v>
      </c>
      <c r="AE191" s="40">
        <f t="shared" si="15"/>
        <v>0</v>
      </c>
      <c r="AF191" s="40">
        <f t="shared" si="15"/>
        <v>-75</v>
      </c>
      <c r="AG191" s="38">
        <f t="shared" si="15"/>
        <v>795059</v>
      </c>
      <c r="AH191" s="44"/>
      <c r="AI191" s="343">
        <v>221135.18</v>
      </c>
      <c r="AJ191" s="343">
        <v>484262.87999999995</v>
      </c>
      <c r="AK191" s="343">
        <v>310400.36</v>
      </c>
      <c r="AL191" s="343">
        <v>152246.56</v>
      </c>
      <c r="AM191" s="343">
        <v>59590.86</v>
      </c>
      <c r="AN191" s="51">
        <v>162026.88</v>
      </c>
      <c r="AO191" s="343">
        <f t="shared" si="11"/>
        <v>1389662.7200000002</v>
      </c>
    </row>
    <row r="192" spans="2:41" ht="12.75" customHeight="1">
      <c r="B192" t="s">
        <v>1899</v>
      </c>
      <c r="C192" t="s">
        <v>1339</v>
      </c>
      <c r="D192" t="s">
        <v>1877</v>
      </c>
      <c r="E192" t="s">
        <v>1548</v>
      </c>
      <c r="F192" t="s">
        <v>1314</v>
      </c>
      <c r="G192" t="s">
        <v>1878</v>
      </c>
      <c r="H192" t="s">
        <v>817</v>
      </c>
      <c r="I192" t="s">
        <v>818</v>
      </c>
      <c r="J192" t="s">
        <v>537</v>
      </c>
      <c r="K192" s="39">
        <v>377.28</v>
      </c>
      <c r="L192" s="39"/>
      <c r="M192" s="39"/>
      <c r="N192" s="39">
        <v>-45</v>
      </c>
      <c r="O192" s="340">
        <v>332.28</v>
      </c>
      <c r="P192" s="37"/>
      <c r="Q192" s="343">
        <v>246218.8</v>
      </c>
      <c r="R192" s="40"/>
      <c r="S192" s="39"/>
      <c r="T192" s="40"/>
      <c r="U192" s="340">
        <f t="shared" si="12"/>
        <v>246218.8</v>
      </c>
      <c r="V192" s="37"/>
      <c r="W192" s="343">
        <v>239411.36</v>
      </c>
      <c r="X192" s="40"/>
      <c r="Y192" s="39"/>
      <c r="Z192" s="40"/>
      <c r="AA192" s="340">
        <f t="shared" si="13"/>
        <v>239411.36</v>
      </c>
      <c r="AB192" s="37"/>
      <c r="AC192" s="46">
        <f t="shared" si="15"/>
        <v>486007.43999999994</v>
      </c>
      <c r="AD192" s="40">
        <f t="shared" si="15"/>
        <v>0</v>
      </c>
      <c r="AE192" s="40">
        <f t="shared" si="15"/>
        <v>0</v>
      </c>
      <c r="AF192" s="40">
        <f t="shared" si="15"/>
        <v>-45</v>
      </c>
      <c r="AG192" s="38">
        <f t="shared" si="15"/>
        <v>485962.43999999994</v>
      </c>
      <c r="AH192" s="44"/>
      <c r="AI192" s="343">
        <v>151568.72999999998</v>
      </c>
      <c r="AJ192" s="343">
        <v>246218.8</v>
      </c>
      <c r="AK192" s="343">
        <v>239411.36</v>
      </c>
      <c r="AL192" s="343">
        <v>225000.8</v>
      </c>
      <c r="AM192" s="343">
        <v>235958.8</v>
      </c>
      <c r="AN192" s="51">
        <v>241678.8</v>
      </c>
      <c r="AO192" s="343">
        <f t="shared" si="11"/>
        <v>1339837.29</v>
      </c>
    </row>
    <row r="193" spans="2:41" ht="12.75" customHeight="1">
      <c r="B193" t="s">
        <v>1900</v>
      </c>
      <c r="C193" t="s">
        <v>1403</v>
      </c>
      <c r="D193" t="s">
        <v>1882</v>
      </c>
      <c r="E193" t="s">
        <v>1901</v>
      </c>
      <c r="F193" t="s">
        <v>1406</v>
      </c>
      <c r="G193" t="s">
        <v>1884</v>
      </c>
      <c r="H193" t="s">
        <v>930</v>
      </c>
      <c r="I193" t="s">
        <v>979</v>
      </c>
      <c r="J193" t="s">
        <v>537</v>
      </c>
      <c r="K193" s="39">
        <v>0</v>
      </c>
      <c r="L193" s="39"/>
      <c r="M193" s="39"/>
      <c r="N193" s="39"/>
      <c r="O193" s="340">
        <v>0</v>
      </c>
      <c r="P193" s="37"/>
      <c r="Q193" s="343">
        <v>160962.76</v>
      </c>
      <c r="R193" s="40"/>
      <c r="S193" s="39"/>
      <c r="T193" s="40"/>
      <c r="U193" s="340">
        <f t="shared" si="12"/>
        <v>160962.76</v>
      </c>
      <c r="V193" s="37"/>
      <c r="W193" s="343">
        <v>112414.08</v>
      </c>
      <c r="X193" s="40"/>
      <c r="Y193" s="39"/>
      <c r="Z193" s="40"/>
      <c r="AA193" s="340">
        <f t="shared" si="13"/>
        <v>112414.08</v>
      </c>
      <c r="AB193" s="37"/>
      <c r="AC193" s="46">
        <f t="shared" si="15"/>
        <v>273376.84000000003</v>
      </c>
      <c r="AD193" s="40">
        <f t="shared" si="15"/>
        <v>0</v>
      </c>
      <c r="AE193" s="40">
        <f t="shared" si="15"/>
        <v>0</v>
      </c>
      <c r="AF193" s="40">
        <f t="shared" si="15"/>
        <v>0</v>
      </c>
      <c r="AG193" s="38">
        <f t="shared" si="15"/>
        <v>273376.84000000003</v>
      </c>
      <c r="AH193" s="44"/>
      <c r="AI193" s="343">
        <v>111410.48</v>
      </c>
      <c r="AJ193" s="343">
        <v>160962.76</v>
      </c>
      <c r="AK193" s="343">
        <v>112414.08</v>
      </c>
      <c r="AL193" s="343">
        <v>121749.68</v>
      </c>
      <c r="AM193" s="343">
        <v>171360.4</v>
      </c>
      <c r="AN193" s="51">
        <v>126898.64</v>
      </c>
      <c r="AO193" s="343">
        <f t="shared" si="11"/>
        <v>804796.04</v>
      </c>
    </row>
    <row r="194" spans="2:41" ht="12.75" customHeight="1">
      <c r="B194" t="s">
        <v>1902</v>
      </c>
      <c r="C194" t="s">
        <v>597</v>
      </c>
      <c r="D194" t="s">
        <v>1903</v>
      </c>
      <c r="E194" t="s">
        <v>1904</v>
      </c>
      <c r="F194" t="s">
        <v>1325</v>
      </c>
      <c r="G194" t="s">
        <v>1905</v>
      </c>
      <c r="H194" t="s">
        <v>963</v>
      </c>
      <c r="I194" t="s">
        <v>964</v>
      </c>
      <c r="J194" t="s">
        <v>546</v>
      </c>
      <c r="K194" s="39">
        <v>345610.78</v>
      </c>
      <c r="L194" s="39"/>
      <c r="M194" s="39"/>
      <c r="N194" s="39">
        <v>25000</v>
      </c>
      <c r="O194" s="340">
        <v>370610.78</v>
      </c>
      <c r="P194" s="37"/>
      <c r="Q194" s="343">
        <v>92671.6</v>
      </c>
      <c r="R194" s="40"/>
      <c r="S194" s="39"/>
      <c r="T194" s="40"/>
      <c r="U194" s="340">
        <f t="shared" si="12"/>
        <v>92671.6</v>
      </c>
      <c r="V194" s="37"/>
      <c r="W194" s="343">
        <v>103878.25</v>
      </c>
      <c r="X194" s="40"/>
      <c r="Y194" s="39"/>
      <c r="Z194" s="40"/>
      <c r="AA194" s="340">
        <f t="shared" si="13"/>
        <v>103878.25</v>
      </c>
      <c r="AB194" s="37"/>
      <c r="AC194" s="46">
        <f t="shared" si="15"/>
        <v>542160.63</v>
      </c>
      <c r="AD194" s="40">
        <f t="shared" si="15"/>
        <v>0</v>
      </c>
      <c r="AE194" s="40">
        <f t="shared" si="15"/>
        <v>0</v>
      </c>
      <c r="AF194" s="40">
        <f t="shared" si="15"/>
        <v>25000</v>
      </c>
      <c r="AG194" s="38">
        <f t="shared" si="15"/>
        <v>567160.63</v>
      </c>
      <c r="AH194" s="44"/>
      <c r="AI194" s="343">
        <v>71176.37</v>
      </c>
      <c r="AJ194" s="343">
        <v>92671.6</v>
      </c>
      <c r="AK194" s="343">
        <v>103878.25</v>
      </c>
      <c r="AL194" s="343">
        <v>113911.9</v>
      </c>
      <c r="AM194" s="343">
        <v>108090.25</v>
      </c>
      <c r="AN194" s="51">
        <v>90132.6</v>
      </c>
      <c r="AO194" s="343">
        <f t="shared" si="11"/>
        <v>579860.97</v>
      </c>
    </row>
    <row r="195" spans="2:41" ht="12.75" customHeight="1">
      <c r="B195" t="s">
        <v>1906</v>
      </c>
      <c r="C195" t="s">
        <v>597</v>
      </c>
      <c r="D195" t="s">
        <v>1903</v>
      </c>
      <c r="E195" t="s">
        <v>1907</v>
      </c>
      <c r="F195" t="s">
        <v>1325</v>
      </c>
      <c r="G195" t="s">
        <v>1905</v>
      </c>
      <c r="H195" t="s">
        <v>1047</v>
      </c>
      <c r="I195" t="s">
        <v>1048</v>
      </c>
      <c r="J195" t="s">
        <v>546</v>
      </c>
      <c r="K195" s="39">
        <v>215728</v>
      </c>
      <c r="L195" s="39"/>
      <c r="M195" s="39"/>
      <c r="N195" s="39">
        <v>25000</v>
      </c>
      <c r="O195" s="340">
        <v>240728</v>
      </c>
      <c r="P195" s="37"/>
      <c r="Q195" s="343">
        <v>63292</v>
      </c>
      <c r="R195" s="40"/>
      <c r="S195" s="39"/>
      <c r="T195" s="40"/>
      <c r="U195" s="340">
        <f t="shared" si="12"/>
        <v>63292</v>
      </c>
      <c r="V195" s="37"/>
      <c r="W195" s="343">
        <v>54160.800000000003</v>
      </c>
      <c r="X195" s="40"/>
      <c r="Y195" s="39"/>
      <c r="Z195" s="40"/>
      <c r="AA195" s="340">
        <f t="shared" si="13"/>
        <v>54160.800000000003</v>
      </c>
      <c r="AB195" s="37"/>
      <c r="AC195" s="46">
        <f t="shared" si="15"/>
        <v>333180.79999999999</v>
      </c>
      <c r="AD195" s="40">
        <f t="shared" si="15"/>
        <v>0</v>
      </c>
      <c r="AE195" s="40">
        <f t="shared" si="15"/>
        <v>0</v>
      </c>
      <c r="AF195" s="40">
        <f t="shared" si="15"/>
        <v>25000</v>
      </c>
      <c r="AG195" s="38">
        <f t="shared" si="15"/>
        <v>358180.8</v>
      </c>
      <c r="AH195" s="44"/>
      <c r="AI195" s="343">
        <v>64875.199999999997</v>
      </c>
      <c r="AJ195" s="343">
        <v>63292</v>
      </c>
      <c r="AK195" s="343">
        <v>54160.800000000003</v>
      </c>
      <c r="AL195" s="343">
        <v>45468.800000000003</v>
      </c>
      <c r="AM195" s="343">
        <v>36188</v>
      </c>
      <c r="AN195" s="51">
        <v>46284.800000000003</v>
      </c>
      <c r="AO195" s="343">
        <f t="shared" si="11"/>
        <v>310269.59999999998</v>
      </c>
    </row>
    <row r="196" spans="2:41" ht="12.75" customHeight="1">
      <c r="B196" t="s">
        <v>1908</v>
      </c>
      <c r="C196" t="s">
        <v>597</v>
      </c>
      <c r="D196" t="s">
        <v>1903</v>
      </c>
      <c r="E196" t="s">
        <v>1909</v>
      </c>
      <c r="F196" t="s">
        <v>1325</v>
      </c>
      <c r="G196" t="s">
        <v>1905</v>
      </c>
      <c r="H196" t="s">
        <v>573</v>
      </c>
      <c r="I196" t="s">
        <v>675</v>
      </c>
      <c r="J196" t="s">
        <v>546</v>
      </c>
      <c r="K196" s="39">
        <v>194466.4</v>
      </c>
      <c r="L196" s="39"/>
      <c r="M196" s="39"/>
      <c r="N196" s="39">
        <v>25000</v>
      </c>
      <c r="O196" s="340">
        <v>219466.4</v>
      </c>
      <c r="P196" s="37"/>
      <c r="Q196" s="343">
        <v>98695</v>
      </c>
      <c r="R196" s="40"/>
      <c r="S196" s="39"/>
      <c r="T196" s="40"/>
      <c r="U196" s="340">
        <f t="shared" si="12"/>
        <v>98695</v>
      </c>
      <c r="V196" s="37"/>
      <c r="W196" s="343">
        <v>104471</v>
      </c>
      <c r="X196" s="40"/>
      <c r="Y196" s="39"/>
      <c r="Z196" s="40"/>
      <c r="AA196" s="340">
        <f t="shared" si="13"/>
        <v>104471</v>
      </c>
      <c r="AB196" s="37"/>
      <c r="AC196" s="46">
        <f t="shared" si="15"/>
        <v>397632.4</v>
      </c>
      <c r="AD196" s="40">
        <f t="shared" si="15"/>
        <v>0</v>
      </c>
      <c r="AE196" s="40">
        <f t="shared" si="15"/>
        <v>0</v>
      </c>
      <c r="AF196" s="40">
        <f t="shared" si="15"/>
        <v>25000</v>
      </c>
      <c r="AG196" s="38">
        <f t="shared" si="15"/>
        <v>422632.4</v>
      </c>
      <c r="AH196" s="44"/>
      <c r="AI196" s="343">
        <v>52825.3</v>
      </c>
      <c r="AJ196" s="343">
        <v>98695</v>
      </c>
      <c r="AK196" s="343">
        <v>104471</v>
      </c>
      <c r="AL196" s="343">
        <v>105999</v>
      </c>
      <c r="AM196" s="343">
        <v>103371</v>
      </c>
      <c r="AN196" s="51">
        <v>100035</v>
      </c>
      <c r="AO196" s="343">
        <f t="shared" si="11"/>
        <v>565396.30000000005</v>
      </c>
    </row>
    <row r="197" spans="2:41" ht="12.75" customHeight="1">
      <c r="B197" t="s">
        <v>1921</v>
      </c>
      <c r="C197" t="s">
        <v>1397</v>
      </c>
      <c r="D197" t="s">
        <v>1922</v>
      </c>
      <c r="E197" t="s">
        <v>1923</v>
      </c>
      <c r="F197" t="s">
        <v>1324</v>
      </c>
      <c r="G197" t="s">
        <v>1924</v>
      </c>
      <c r="H197" t="s">
        <v>551</v>
      </c>
      <c r="I197" t="s">
        <v>850</v>
      </c>
      <c r="J197" t="s">
        <v>546</v>
      </c>
      <c r="K197" s="39">
        <v>104203.91</v>
      </c>
      <c r="L197" s="39"/>
      <c r="M197" s="39"/>
      <c r="N197" s="39">
        <v>36796.1</v>
      </c>
      <c r="O197" s="340">
        <v>141000.01</v>
      </c>
      <c r="P197" s="37"/>
      <c r="Q197" s="343">
        <v>22708.799999999999</v>
      </c>
      <c r="R197" s="40"/>
      <c r="S197" s="39"/>
      <c r="T197" s="40"/>
      <c r="U197" s="340">
        <f t="shared" si="12"/>
        <v>22708.799999999999</v>
      </c>
      <c r="V197" s="37"/>
      <c r="W197" s="343">
        <v>57248</v>
      </c>
      <c r="X197" s="40"/>
      <c r="Y197" s="39"/>
      <c r="Z197" s="40"/>
      <c r="AA197" s="340">
        <f t="shared" si="13"/>
        <v>57248</v>
      </c>
      <c r="AB197" s="37"/>
      <c r="AC197" s="46">
        <f t="shared" si="15"/>
        <v>184160.71000000002</v>
      </c>
      <c r="AD197" s="40">
        <f t="shared" si="15"/>
        <v>0</v>
      </c>
      <c r="AE197" s="40">
        <f t="shared" si="15"/>
        <v>0</v>
      </c>
      <c r="AF197" s="40">
        <f t="shared" si="15"/>
        <v>36796.1</v>
      </c>
      <c r="AG197" s="38">
        <f t="shared" si="15"/>
        <v>220956.81</v>
      </c>
      <c r="AH197" s="44"/>
      <c r="AI197" s="343">
        <v>46274.400000000001</v>
      </c>
      <c r="AJ197" s="343">
        <v>22708.799999999999</v>
      </c>
      <c r="AK197" s="343">
        <v>57248</v>
      </c>
      <c r="AL197" s="343">
        <v>59760</v>
      </c>
      <c r="AM197" s="343">
        <v>38308.800000000003</v>
      </c>
      <c r="AN197" s="51">
        <v>70736</v>
      </c>
      <c r="AO197" s="343">
        <f t="shared" si="11"/>
        <v>295036</v>
      </c>
    </row>
    <row r="198" spans="2:41" ht="12.75" customHeight="1">
      <c r="B198" t="s">
        <v>1910</v>
      </c>
      <c r="C198" t="s">
        <v>597</v>
      </c>
      <c r="D198" t="s">
        <v>1903</v>
      </c>
      <c r="E198" t="s">
        <v>1911</v>
      </c>
      <c r="F198" t="s">
        <v>1325</v>
      </c>
      <c r="G198" t="s">
        <v>1905</v>
      </c>
      <c r="H198" t="s">
        <v>1037</v>
      </c>
      <c r="I198" t="s">
        <v>1038</v>
      </c>
      <c r="J198" t="s">
        <v>546</v>
      </c>
      <c r="K198" s="39">
        <v>74391.42</v>
      </c>
      <c r="L198" s="39"/>
      <c r="M198" s="39"/>
      <c r="N198" s="39">
        <v>15000</v>
      </c>
      <c r="O198" s="340">
        <v>89391.42</v>
      </c>
      <c r="P198" s="37"/>
      <c r="Q198" s="343">
        <v>42284.05</v>
      </c>
      <c r="R198" s="40"/>
      <c r="S198" s="39"/>
      <c r="T198" s="40"/>
      <c r="U198" s="340">
        <f t="shared" si="12"/>
        <v>42284.05</v>
      </c>
      <c r="V198" s="37"/>
      <c r="W198" s="343">
        <v>40718.839999999997</v>
      </c>
      <c r="X198" s="40"/>
      <c r="Y198" s="39"/>
      <c r="Z198" s="40"/>
      <c r="AA198" s="340">
        <f t="shared" si="13"/>
        <v>40718.839999999997</v>
      </c>
      <c r="AB198" s="37"/>
      <c r="AC198" s="46">
        <f t="shared" si="15"/>
        <v>157394.31</v>
      </c>
      <c r="AD198" s="40">
        <f t="shared" si="15"/>
        <v>0</v>
      </c>
      <c r="AE198" s="40">
        <f t="shared" si="15"/>
        <v>0</v>
      </c>
      <c r="AF198" s="40">
        <f t="shared" si="15"/>
        <v>15000</v>
      </c>
      <c r="AG198" s="38">
        <f t="shared" si="15"/>
        <v>172394.31</v>
      </c>
      <c r="AH198" s="44"/>
      <c r="AI198" s="343">
        <v>43445.31</v>
      </c>
      <c r="AJ198" s="343">
        <v>42284.05</v>
      </c>
      <c r="AK198" s="343">
        <v>40718.839999999997</v>
      </c>
      <c r="AL198" s="343">
        <v>38772.839999999997</v>
      </c>
      <c r="AM198" s="343">
        <v>43532.05</v>
      </c>
      <c r="AN198" s="51">
        <v>51608.84</v>
      </c>
      <c r="AO198" s="343">
        <f t="shared" si="11"/>
        <v>260361.92999999996</v>
      </c>
    </row>
    <row r="199" spans="2:41" ht="12.75" customHeight="1">
      <c r="B199" t="s">
        <v>1912</v>
      </c>
      <c r="C199" t="s">
        <v>597</v>
      </c>
      <c r="D199" t="s">
        <v>1903</v>
      </c>
      <c r="E199" t="s">
        <v>1913</v>
      </c>
      <c r="F199" t="s">
        <v>1326</v>
      </c>
      <c r="G199" t="s">
        <v>1914</v>
      </c>
      <c r="H199" t="s">
        <v>1045</v>
      </c>
      <c r="I199" t="s">
        <v>1046</v>
      </c>
      <c r="J199" t="s">
        <v>546</v>
      </c>
      <c r="K199" s="39">
        <v>72568</v>
      </c>
      <c r="L199" s="39"/>
      <c r="M199" s="39"/>
      <c r="N199" s="39">
        <v>15000</v>
      </c>
      <c r="O199" s="340">
        <v>87568</v>
      </c>
      <c r="P199" s="37"/>
      <c r="Q199" s="343">
        <v>147884</v>
      </c>
      <c r="R199" s="40"/>
      <c r="S199" s="39"/>
      <c r="T199" s="40"/>
      <c r="U199" s="340">
        <f t="shared" si="12"/>
        <v>147884</v>
      </c>
      <c r="V199" s="37"/>
      <c r="W199" s="343">
        <v>111712</v>
      </c>
      <c r="X199" s="40"/>
      <c r="Y199" s="39"/>
      <c r="Z199" s="40"/>
      <c r="AA199" s="340">
        <f t="shared" si="13"/>
        <v>111712</v>
      </c>
      <c r="AB199" s="37"/>
      <c r="AC199" s="46">
        <f t="shared" si="15"/>
        <v>332164</v>
      </c>
      <c r="AD199" s="40">
        <f t="shared" si="15"/>
        <v>0</v>
      </c>
      <c r="AE199" s="40">
        <f t="shared" si="15"/>
        <v>0</v>
      </c>
      <c r="AF199" s="40">
        <f t="shared" si="15"/>
        <v>15000</v>
      </c>
      <c r="AG199" s="38">
        <f t="shared" si="15"/>
        <v>347164</v>
      </c>
      <c r="AH199" s="44"/>
      <c r="AI199" s="343">
        <v>43110</v>
      </c>
      <c r="AJ199" s="343">
        <v>147884</v>
      </c>
      <c r="AK199" s="343">
        <v>111712</v>
      </c>
      <c r="AL199" s="343">
        <v>136416</v>
      </c>
      <c r="AM199" s="343">
        <v>115876</v>
      </c>
      <c r="AN199" s="51">
        <v>140628</v>
      </c>
      <c r="AO199" s="343">
        <f t="shared" si="11"/>
        <v>695626</v>
      </c>
    </row>
    <row r="200" spans="2:41" ht="12.75" customHeight="1">
      <c r="B200" t="s">
        <v>1917</v>
      </c>
      <c r="C200" t="s">
        <v>597</v>
      </c>
      <c r="D200" t="s">
        <v>1903</v>
      </c>
      <c r="E200" t="s">
        <v>1918</v>
      </c>
      <c r="F200" t="s">
        <v>1326</v>
      </c>
      <c r="G200" t="s">
        <v>1914</v>
      </c>
      <c r="H200" t="s">
        <v>1003</v>
      </c>
      <c r="I200" t="s">
        <v>1004</v>
      </c>
      <c r="J200" t="s">
        <v>546</v>
      </c>
      <c r="K200" s="39">
        <v>62382.520000000004</v>
      </c>
      <c r="L200" s="39"/>
      <c r="M200" s="39"/>
      <c r="N200" s="39">
        <v>10000</v>
      </c>
      <c r="O200" s="340">
        <v>72382.52</v>
      </c>
      <c r="P200" s="37"/>
      <c r="Q200" s="343">
        <v>43672.160000000003</v>
      </c>
      <c r="R200" s="40"/>
      <c r="S200" s="39"/>
      <c r="T200" s="40"/>
      <c r="U200" s="340">
        <f t="shared" si="12"/>
        <v>43672.160000000003</v>
      </c>
      <c r="V200" s="37"/>
      <c r="W200" s="343">
        <v>46589.759999999995</v>
      </c>
      <c r="X200" s="40"/>
      <c r="Y200" s="39"/>
      <c r="Z200" s="40"/>
      <c r="AA200" s="340">
        <f t="shared" si="13"/>
        <v>46589.759999999995</v>
      </c>
      <c r="AB200" s="37"/>
      <c r="AC200" s="46">
        <f t="shared" si="15"/>
        <v>152644.44</v>
      </c>
      <c r="AD200" s="40">
        <f t="shared" si="15"/>
        <v>0</v>
      </c>
      <c r="AE200" s="40">
        <f t="shared" si="15"/>
        <v>0</v>
      </c>
      <c r="AF200" s="40">
        <f t="shared" si="15"/>
        <v>10000</v>
      </c>
      <c r="AG200" s="38">
        <f t="shared" si="15"/>
        <v>162644.44</v>
      </c>
      <c r="AH200" s="44"/>
      <c r="AI200" s="343">
        <v>43085.440000000002</v>
      </c>
      <c r="AJ200" s="343">
        <v>43672.160000000003</v>
      </c>
      <c r="AK200" s="343">
        <v>46589.759999999995</v>
      </c>
      <c r="AL200" s="343">
        <v>50120.799999999996</v>
      </c>
      <c r="AM200" s="343">
        <v>37604</v>
      </c>
      <c r="AN200" s="51">
        <v>29649.599999999999</v>
      </c>
      <c r="AO200" s="343">
        <f t="shared" ref="AO200:AO263" si="16">SUM(AI200:AN200)</f>
        <v>250721.75999999998</v>
      </c>
    </row>
    <row r="201" spans="2:41" ht="12.75" customHeight="1">
      <c r="B201" t="s">
        <v>1927</v>
      </c>
      <c r="C201" t="s">
        <v>597</v>
      </c>
      <c r="D201" t="s">
        <v>1903</v>
      </c>
      <c r="E201" t="s">
        <v>1928</v>
      </c>
      <c r="F201" t="s">
        <v>1325</v>
      </c>
      <c r="G201" t="s">
        <v>1905</v>
      </c>
      <c r="H201" t="s">
        <v>1033</v>
      </c>
      <c r="I201" t="s">
        <v>1034</v>
      </c>
      <c r="J201" t="s">
        <v>546</v>
      </c>
      <c r="K201" s="39">
        <v>52026</v>
      </c>
      <c r="L201" s="39"/>
      <c r="M201" s="39"/>
      <c r="N201" s="39">
        <v>10000</v>
      </c>
      <c r="O201" s="340">
        <v>62026</v>
      </c>
      <c r="P201" s="37"/>
      <c r="Q201" s="343">
        <v>46448.560000000005</v>
      </c>
      <c r="R201" s="40"/>
      <c r="S201" s="39"/>
      <c r="T201" s="40"/>
      <c r="U201" s="340">
        <f t="shared" si="12"/>
        <v>46448.560000000005</v>
      </c>
      <c r="V201" s="37"/>
      <c r="W201" s="343">
        <v>41194.58</v>
      </c>
      <c r="X201" s="40"/>
      <c r="Y201" s="39"/>
      <c r="Z201" s="40"/>
      <c r="AA201" s="340">
        <f t="shared" si="13"/>
        <v>41194.58</v>
      </c>
      <c r="AB201" s="37"/>
      <c r="AC201" s="46">
        <f t="shared" si="15"/>
        <v>139669.14000000001</v>
      </c>
      <c r="AD201" s="40">
        <f t="shared" si="15"/>
        <v>0</v>
      </c>
      <c r="AE201" s="40">
        <f t="shared" si="15"/>
        <v>0</v>
      </c>
      <c r="AF201" s="40">
        <f t="shared" si="15"/>
        <v>10000</v>
      </c>
      <c r="AG201" s="38">
        <f t="shared" si="15"/>
        <v>149669.14000000001</v>
      </c>
      <c r="AH201" s="44"/>
      <c r="AI201" s="343">
        <v>38380.800000000003</v>
      </c>
      <c r="AJ201" s="343">
        <v>46448.560000000005</v>
      </c>
      <c r="AK201" s="343">
        <v>41194.58</v>
      </c>
      <c r="AL201" s="343">
        <v>39227.32</v>
      </c>
      <c r="AM201" s="343">
        <v>55043.57</v>
      </c>
      <c r="AN201" s="51">
        <v>47245.399999999994</v>
      </c>
      <c r="AO201" s="343">
        <f t="shared" si="16"/>
        <v>267540.23</v>
      </c>
    </row>
    <row r="202" spans="2:41" ht="12.75" customHeight="1">
      <c r="B202" t="s">
        <v>1932</v>
      </c>
      <c r="C202" t="s">
        <v>1339</v>
      </c>
      <c r="D202" t="s">
        <v>1933</v>
      </c>
      <c r="E202" t="s">
        <v>1550</v>
      </c>
      <c r="F202" t="s">
        <v>1312</v>
      </c>
      <c r="G202" t="s">
        <v>1934</v>
      </c>
      <c r="H202" t="s">
        <v>560</v>
      </c>
      <c r="I202" t="s">
        <v>795</v>
      </c>
      <c r="J202" t="s">
        <v>546</v>
      </c>
      <c r="K202" s="39">
        <v>49328.160000000003</v>
      </c>
      <c r="L202" s="39"/>
      <c r="M202" s="39"/>
      <c r="N202" s="39">
        <v>10000</v>
      </c>
      <c r="O202" s="340">
        <v>59328.160000000003</v>
      </c>
      <c r="P202" s="37"/>
      <c r="Q202" s="343">
        <v>24108.579999999998</v>
      </c>
      <c r="R202" s="40"/>
      <c r="S202" s="39"/>
      <c r="T202" s="40"/>
      <c r="U202" s="340">
        <f t="shared" si="12"/>
        <v>24108.579999999998</v>
      </c>
      <c r="V202" s="37"/>
      <c r="W202" s="343">
        <v>24076.95</v>
      </c>
      <c r="X202" s="40"/>
      <c r="Y202" s="39"/>
      <c r="Z202" s="40"/>
      <c r="AA202" s="340">
        <f t="shared" si="13"/>
        <v>24076.95</v>
      </c>
      <c r="AB202" s="37"/>
      <c r="AC202" s="46">
        <f t="shared" si="15"/>
        <v>97513.69</v>
      </c>
      <c r="AD202" s="40">
        <f t="shared" si="15"/>
        <v>0</v>
      </c>
      <c r="AE202" s="40">
        <f t="shared" si="15"/>
        <v>0</v>
      </c>
      <c r="AF202" s="40">
        <f t="shared" si="15"/>
        <v>10000</v>
      </c>
      <c r="AG202" s="38">
        <f t="shared" si="15"/>
        <v>107513.69</v>
      </c>
      <c r="AH202" s="44"/>
      <c r="AI202" s="343">
        <v>31994.559999999998</v>
      </c>
      <c r="AJ202" s="343">
        <v>24108.579999999998</v>
      </c>
      <c r="AK202" s="343">
        <v>24076.95</v>
      </c>
      <c r="AL202" s="343">
        <v>25593.8</v>
      </c>
      <c r="AM202" s="343">
        <v>21307.3</v>
      </c>
      <c r="AN202" s="51">
        <v>17721.8</v>
      </c>
      <c r="AO202" s="343">
        <f t="shared" si="16"/>
        <v>144802.99</v>
      </c>
    </row>
    <row r="203" spans="2:41" ht="12.75" customHeight="1">
      <c r="B203" t="s">
        <v>1915</v>
      </c>
      <c r="C203" t="s">
        <v>597</v>
      </c>
      <c r="D203" t="s">
        <v>1903</v>
      </c>
      <c r="E203" t="s">
        <v>1916</v>
      </c>
      <c r="F203" t="s">
        <v>1326</v>
      </c>
      <c r="G203" t="s">
        <v>1914</v>
      </c>
      <c r="H203" t="s">
        <v>1027</v>
      </c>
      <c r="I203" t="s">
        <v>1028</v>
      </c>
      <c r="J203" t="s">
        <v>546</v>
      </c>
      <c r="K203" s="39">
        <v>41420</v>
      </c>
      <c r="L203" s="39"/>
      <c r="M203" s="39"/>
      <c r="N203" s="39">
        <v>10000</v>
      </c>
      <c r="O203" s="340">
        <v>51420</v>
      </c>
      <c r="P203" s="37"/>
      <c r="Q203" s="343">
        <v>25784</v>
      </c>
      <c r="R203" s="40"/>
      <c r="S203" s="39"/>
      <c r="T203" s="40"/>
      <c r="U203" s="340">
        <f t="shared" si="12"/>
        <v>25784</v>
      </c>
      <c r="V203" s="37"/>
      <c r="W203" s="343">
        <v>30384</v>
      </c>
      <c r="X203" s="40"/>
      <c r="Y203" s="39"/>
      <c r="Z203" s="40"/>
      <c r="AA203" s="340">
        <f t="shared" si="13"/>
        <v>30384</v>
      </c>
      <c r="AB203" s="37"/>
      <c r="AC203" s="46">
        <f t="shared" si="15"/>
        <v>97588</v>
      </c>
      <c r="AD203" s="40">
        <f t="shared" si="15"/>
        <v>0</v>
      </c>
      <c r="AE203" s="40">
        <f t="shared" si="15"/>
        <v>0</v>
      </c>
      <c r="AF203" s="40">
        <f t="shared" si="15"/>
        <v>10000</v>
      </c>
      <c r="AG203" s="38">
        <f t="shared" si="15"/>
        <v>107588</v>
      </c>
      <c r="AH203" s="44"/>
      <c r="AI203" s="343">
        <v>30688</v>
      </c>
      <c r="AJ203" s="343">
        <v>25784</v>
      </c>
      <c r="AK203" s="343">
        <v>30384</v>
      </c>
      <c r="AL203" s="343">
        <v>27852</v>
      </c>
      <c r="AM203" s="343">
        <v>25240</v>
      </c>
      <c r="AN203" s="51">
        <v>31272</v>
      </c>
      <c r="AO203" s="343">
        <f t="shared" si="16"/>
        <v>171220</v>
      </c>
    </row>
    <row r="204" spans="2:41" ht="12.75" customHeight="1">
      <c r="B204" t="s">
        <v>1925</v>
      </c>
      <c r="C204" t="s">
        <v>597</v>
      </c>
      <c r="D204" t="s">
        <v>1903</v>
      </c>
      <c r="E204" t="s">
        <v>1926</v>
      </c>
      <c r="F204" t="s">
        <v>1326</v>
      </c>
      <c r="G204" t="s">
        <v>1914</v>
      </c>
      <c r="H204" t="s">
        <v>1011</v>
      </c>
      <c r="I204" t="s">
        <v>1012</v>
      </c>
      <c r="J204" t="s">
        <v>546</v>
      </c>
      <c r="K204" s="39">
        <v>40911.82</v>
      </c>
      <c r="L204" s="39"/>
      <c r="M204" s="39"/>
      <c r="N204" s="39">
        <v>10000</v>
      </c>
      <c r="O204" s="340">
        <v>50911.82</v>
      </c>
      <c r="P204" s="37"/>
      <c r="Q204" s="343">
        <v>69316</v>
      </c>
      <c r="R204" s="40"/>
      <c r="S204" s="39"/>
      <c r="T204" s="40"/>
      <c r="U204" s="340">
        <f t="shared" si="12"/>
        <v>69316</v>
      </c>
      <c r="V204" s="37"/>
      <c r="W204" s="343">
        <v>86032</v>
      </c>
      <c r="X204" s="40"/>
      <c r="Y204" s="39"/>
      <c r="Z204" s="40"/>
      <c r="AA204" s="340">
        <f t="shared" si="13"/>
        <v>86032</v>
      </c>
      <c r="AB204" s="37"/>
      <c r="AC204" s="46">
        <f t="shared" si="15"/>
        <v>196259.82</v>
      </c>
      <c r="AD204" s="40">
        <f t="shared" si="15"/>
        <v>0</v>
      </c>
      <c r="AE204" s="40">
        <f t="shared" si="15"/>
        <v>0</v>
      </c>
      <c r="AF204" s="40">
        <f t="shared" si="15"/>
        <v>10000</v>
      </c>
      <c r="AG204" s="38">
        <f t="shared" si="15"/>
        <v>206259.82</v>
      </c>
      <c r="AH204" s="44"/>
      <c r="AI204" s="343">
        <v>24100</v>
      </c>
      <c r="AJ204" s="343">
        <v>69316</v>
      </c>
      <c r="AK204" s="343">
        <v>86032</v>
      </c>
      <c r="AL204" s="343">
        <v>70240</v>
      </c>
      <c r="AM204" s="343">
        <v>51996</v>
      </c>
      <c r="AN204" s="51">
        <v>61896</v>
      </c>
      <c r="AO204" s="343">
        <f t="shared" si="16"/>
        <v>363580</v>
      </c>
    </row>
    <row r="205" spans="2:41" ht="12.75" customHeight="1">
      <c r="B205" t="s">
        <v>2477</v>
      </c>
      <c r="C205" t="s">
        <v>597</v>
      </c>
      <c r="D205" t="s">
        <v>1903</v>
      </c>
      <c r="E205" t="s">
        <v>2478</v>
      </c>
      <c r="F205" t="s">
        <v>1326</v>
      </c>
      <c r="G205" t="s">
        <v>1914</v>
      </c>
      <c r="H205" t="s">
        <v>2303</v>
      </c>
      <c r="I205" t="s">
        <v>2304</v>
      </c>
      <c r="J205" t="s">
        <v>546</v>
      </c>
      <c r="K205" s="39">
        <v>26444.45</v>
      </c>
      <c r="L205" s="39"/>
      <c r="M205" s="39"/>
      <c r="N205" s="39">
        <v>5000</v>
      </c>
      <c r="O205" s="340">
        <v>31444.45</v>
      </c>
      <c r="P205" s="37"/>
      <c r="Q205" s="343">
        <v>35694.5</v>
      </c>
      <c r="R205" s="40"/>
      <c r="S205" s="39"/>
      <c r="T205" s="40"/>
      <c r="U205" s="340">
        <f t="shared" si="12"/>
        <v>35694.5</v>
      </c>
      <c r="V205" s="37"/>
      <c r="W205" s="343">
        <v>35726.5</v>
      </c>
      <c r="X205" s="40"/>
      <c r="Y205" s="39"/>
      <c r="Z205" s="40"/>
      <c r="AA205" s="340">
        <f t="shared" si="13"/>
        <v>35726.5</v>
      </c>
      <c r="AB205" s="37"/>
      <c r="AC205" s="46">
        <f t="shared" si="15"/>
        <v>97865.45</v>
      </c>
      <c r="AD205" s="40">
        <f t="shared" si="15"/>
        <v>0</v>
      </c>
      <c r="AE205" s="40">
        <f t="shared" si="15"/>
        <v>0</v>
      </c>
      <c r="AF205" s="40">
        <f t="shared" si="15"/>
        <v>5000</v>
      </c>
      <c r="AG205" s="38">
        <f t="shared" si="15"/>
        <v>102865.45</v>
      </c>
      <c r="AH205" s="44"/>
      <c r="AI205" s="343">
        <v>23777.75</v>
      </c>
      <c r="AJ205" s="343">
        <v>35694.5</v>
      </c>
      <c r="AK205" s="343">
        <v>35726.5</v>
      </c>
      <c r="AL205" s="343">
        <v>33650.5</v>
      </c>
      <c r="AM205" s="343">
        <v>28493.75</v>
      </c>
      <c r="AN205" s="51">
        <v>27194.5</v>
      </c>
      <c r="AO205" s="343">
        <f t="shared" si="16"/>
        <v>184537.5</v>
      </c>
    </row>
    <row r="206" spans="2:41" ht="12.75" customHeight="1">
      <c r="B206" t="s">
        <v>1935</v>
      </c>
      <c r="C206" t="s">
        <v>597</v>
      </c>
      <c r="D206" t="s">
        <v>1903</v>
      </c>
      <c r="E206" t="s">
        <v>1936</v>
      </c>
      <c r="F206" t="s">
        <v>1326</v>
      </c>
      <c r="G206" t="s">
        <v>1914</v>
      </c>
      <c r="H206" t="s">
        <v>1041</v>
      </c>
      <c r="I206" t="s">
        <v>1042</v>
      </c>
      <c r="J206" t="s">
        <v>546</v>
      </c>
      <c r="K206" s="39">
        <v>25483.5</v>
      </c>
      <c r="L206" s="39"/>
      <c r="M206" s="39"/>
      <c r="N206" s="39">
        <v>5000</v>
      </c>
      <c r="O206" s="340">
        <v>30483.5</v>
      </c>
      <c r="P206" s="37"/>
      <c r="Q206" s="343">
        <v>11408</v>
      </c>
      <c r="R206" s="40"/>
      <c r="S206" s="39"/>
      <c r="T206" s="40"/>
      <c r="U206" s="340">
        <f t="shared" si="12"/>
        <v>11408</v>
      </c>
      <c r="V206" s="37"/>
      <c r="W206" s="343">
        <v>8308</v>
      </c>
      <c r="X206" s="40"/>
      <c r="Y206" s="39"/>
      <c r="Z206" s="40"/>
      <c r="AA206" s="340">
        <f t="shared" si="13"/>
        <v>8308</v>
      </c>
      <c r="AB206" s="37"/>
      <c r="AC206" s="46">
        <f t="shared" si="15"/>
        <v>45199.5</v>
      </c>
      <c r="AD206" s="40">
        <f t="shared" si="15"/>
        <v>0</v>
      </c>
      <c r="AE206" s="40">
        <f t="shared" si="15"/>
        <v>0</v>
      </c>
      <c r="AF206" s="40">
        <f t="shared" si="15"/>
        <v>5000</v>
      </c>
      <c r="AG206" s="38">
        <f t="shared" si="15"/>
        <v>50199.5</v>
      </c>
      <c r="AH206" s="44"/>
      <c r="AI206" s="343">
        <v>20336</v>
      </c>
      <c r="AJ206" s="343">
        <v>11408</v>
      </c>
      <c r="AK206" s="343">
        <v>8308</v>
      </c>
      <c r="AL206" s="343">
        <v>10416</v>
      </c>
      <c r="AM206" s="343">
        <v>13392</v>
      </c>
      <c r="AN206" s="51">
        <v>9300</v>
      </c>
      <c r="AO206" s="343">
        <f t="shared" si="16"/>
        <v>73160</v>
      </c>
    </row>
    <row r="207" spans="2:41" ht="12.75" customHeight="1">
      <c r="B207" t="s">
        <v>1944</v>
      </c>
      <c r="C207" t="s">
        <v>1403</v>
      </c>
      <c r="D207" t="s">
        <v>1945</v>
      </c>
      <c r="E207" t="s">
        <v>1694</v>
      </c>
      <c r="F207" t="s">
        <v>1315</v>
      </c>
      <c r="G207" t="s">
        <v>1946</v>
      </c>
      <c r="H207" t="s">
        <v>578</v>
      </c>
      <c r="I207" t="s">
        <v>656</v>
      </c>
      <c r="J207" t="s">
        <v>546</v>
      </c>
      <c r="K207" s="39">
        <v>19468</v>
      </c>
      <c r="L207" s="39"/>
      <c r="M207" s="39"/>
      <c r="N207" s="39">
        <v>5000</v>
      </c>
      <c r="O207" s="340">
        <v>24468</v>
      </c>
      <c r="P207" s="37"/>
      <c r="Q207" s="343">
        <v>60240</v>
      </c>
      <c r="R207" s="40"/>
      <c r="S207" s="39"/>
      <c r="T207" s="40"/>
      <c r="U207" s="340">
        <f t="shared" si="12"/>
        <v>60240</v>
      </c>
      <c r="V207" s="37"/>
      <c r="W207" s="343">
        <v>88726</v>
      </c>
      <c r="X207" s="40"/>
      <c r="Y207" s="39"/>
      <c r="Z207" s="40"/>
      <c r="AA207" s="340">
        <f t="shared" si="13"/>
        <v>88726</v>
      </c>
      <c r="AB207" s="37"/>
      <c r="AC207" s="46">
        <f t="shared" si="15"/>
        <v>168434</v>
      </c>
      <c r="AD207" s="40">
        <f t="shared" si="15"/>
        <v>0</v>
      </c>
      <c r="AE207" s="40">
        <f t="shared" si="15"/>
        <v>0</v>
      </c>
      <c r="AF207" s="40">
        <f t="shared" si="15"/>
        <v>5000</v>
      </c>
      <c r="AG207" s="38">
        <f t="shared" si="15"/>
        <v>173434</v>
      </c>
      <c r="AH207" s="44"/>
      <c r="AI207" s="343">
        <v>15748</v>
      </c>
      <c r="AJ207" s="343">
        <v>60240</v>
      </c>
      <c r="AK207" s="343">
        <v>88726</v>
      </c>
      <c r="AL207" s="343">
        <v>53188</v>
      </c>
      <c r="AM207" s="343">
        <v>38788</v>
      </c>
      <c r="AN207" s="51">
        <v>83292</v>
      </c>
      <c r="AO207" s="343">
        <f t="shared" si="16"/>
        <v>339982</v>
      </c>
    </row>
    <row r="208" spans="2:41" ht="12.75" customHeight="1">
      <c r="B208" t="s">
        <v>1951</v>
      </c>
      <c r="C208" t="s">
        <v>597</v>
      </c>
      <c r="D208" t="s">
        <v>1903</v>
      </c>
      <c r="E208" t="s">
        <v>1952</v>
      </c>
      <c r="F208" t="s">
        <v>1325</v>
      </c>
      <c r="G208" t="s">
        <v>1905</v>
      </c>
      <c r="H208" t="s">
        <v>1055</v>
      </c>
      <c r="I208" t="s">
        <v>1056</v>
      </c>
      <c r="J208" t="s">
        <v>546</v>
      </c>
      <c r="K208" s="39">
        <v>18116</v>
      </c>
      <c r="L208" s="39"/>
      <c r="M208" s="39"/>
      <c r="N208" s="39">
        <v>2500</v>
      </c>
      <c r="O208" s="340">
        <v>20616</v>
      </c>
      <c r="P208" s="37"/>
      <c r="Q208" s="343">
        <v>17472.55</v>
      </c>
      <c r="R208" s="40"/>
      <c r="S208" s="39"/>
      <c r="T208" s="40"/>
      <c r="U208" s="340">
        <f t="shared" si="12"/>
        <v>17472.55</v>
      </c>
      <c r="V208" s="37"/>
      <c r="W208" s="343">
        <v>12520.55</v>
      </c>
      <c r="X208" s="40"/>
      <c r="Y208" s="39"/>
      <c r="Z208" s="40"/>
      <c r="AA208" s="340">
        <f t="shared" si="13"/>
        <v>12520.55</v>
      </c>
      <c r="AB208" s="37"/>
      <c r="AC208" s="46">
        <f t="shared" si="15"/>
        <v>48109.100000000006</v>
      </c>
      <c r="AD208" s="40">
        <f t="shared" si="15"/>
        <v>0</v>
      </c>
      <c r="AE208" s="40">
        <f t="shared" si="15"/>
        <v>0</v>
      </c>
      <c r="AF208" s="40">
        <f t="shared" si="15"/>
        <v>2500</v>
      </c>
      <c r="AG208" s="38">
        <f t="shared" si="15"/>
        <v>50609.100000000006</v>
      </c>
      <c r="AH208" s="44"/>
      <c r="AI208" s="343">
        <v>11016</v>
      </c>
      <c r="AJ208" s="343">
        <v>17472.55</v>
      </c>
      <c r="AK208" s="343">
        <v>12520.55</v>
      </c>
      <c r="AL208" s="343">
        <v>11920.55</v>
      </c>
      <c r="AM208" s="343">
        <v>13701.7</v>
      </c>
      <c r="AN208" s="51">
        <v>6554.85</v>
      </c>
      <c r="AO208" s="343">
        <f t="shared" si="16"/>
        <v>73186.2</v>
      </c>
    </row>
    <row r="209" spans="2:41" ht="12.75" customHeight="1">
      <c r="B209" t="s">
        <v>1937</v>
      </c>
      <c r="C209" t="s">
        <v>597</v>
      </c>
      <c r="D209" t="s">
        <v>1903</v>
      </c>
      <c r="E209" t="s">
        <v>1938</v>
      </c>
      <c r="F209" t="s">
        <v>1326</v>
      </c>
      <c r="G209" t="s">
        <v>1914</v>
      </c>
      <c r="H209" t="s">
        <v>1025</v>
      </c>
      <c r="I209" t="s">
        <v>1224</v>
      </c>
      <c r="J209" t="s">
        <v>546</v>
      </c>
      <c r="K209" s="39">
        <v>17846.25</v>
      </c>
      <c r="L209" s="39"/>
      <c r="M209" s="39"/>
      <c r="N209" s="39">
        <v>2500</v>
      </c>
      <c r="O209" s="340">
        <v>20346.25</v>
      </c>
      <c r="P209" s="37"/>
      <c r="Q209" s="343">
        <v>0</v>
      </c>
      <c r="R209" s="40"/>
      <c r="S209" s="39"/>
      <c r="T209" s="40"/>
      <c r="U209" s="340">
        <f t="shared" ref="U209:U272" si="17">Q209+R209+S209+T209</f>
        <v>0</v>
      </c>
      <c r="V209" s="37"/>
      <c r="W209" s="343">
        <v>0</v>
      </c>
      <c r="X209" s="40"/>
      <c r="Y209" s="39"/>
      <c r="Z209" s="40"/>
      <c r="AA209" s="340">
        <f t="shared" ref="AA209:AA272" si="18">W209+X209+Y209+Z209</f>
        <v>0</v>
      </c>
      <c r="AB209" s="37"/>
      <c r="AC209" s="46">
        <f t="shared" si="15"/>
        <v>17846.25</v>
      </c>
      <c r="AD209" s="40">
        <f t="shared" si="15"/>
        <v>0</v>
      </c>
      <c r="AE209" s="40">
        <f t="shared" si="15"/>
        <v>0</v>
      </c>
      <c r="AF209" s="40">
        <f t="shared" si="15"/>
        <v>2500</v>
      </c>
      <c r="AG209" s="38">
        <f t="shared" si="15"/>
        <v>20346.25</v>
      </c>
      <c r="AH209" s="44"/>
      <c r="AI209" s="343">
        <v>11000</v>
      </c>
      <c r="AJ209" s="343">
        <v>0</v>
      </c>
      <c r="AK209" s="343">
        <v>0</v>
      </c>
      <c r="AL209" s="343">
        <v>0</v>
      </c>
      <c r="AM209" s="343">
        <v>0</v>
      </c>
      <c r="AN209" s="51">
        <v>0</v>
      </c>
      <c r="AO209" s="343">
        <f t="shared" si="16"/>
        <v>11000</v>
      </c>
    </row>
    <row r="210" spans="2:41" ht="12.75" customHeight="1">
      <c r="B210" t="s">
        <v>1949</v>
      </c>
      <c r="C210" t="s">
        <v>597</v>
      </c>
      <c r="D210" t="s">
        <v>1903</v>
      </c>
      <c r="E210" t="s">
        <v>1950</v>
      </c>
      <c r="F210" t="s">
        <v>1326</v>
      </c>
      <c r="G210" t="s">
        <v>1914</v>
      </c>
      <c r="H210" t="s">
        <v>1035</v>
      </c>
      <c r="I210" t="s">
        <v>1036</v>
      </c>
      <c r="J210" t="s">
        <v>546</v>
      </c>
      <c r="K210" s="39">
        <v>17060.559999999998</v>
      </c>
      <c r="L210" s="39"/>
      <c r="M210" s="39"/>
      <c r="N210" s="39">
        <v>100</v>
      </c>
      <c r="O210" s="340">
        <v>17160.559999999998</v>
      </c>
      <c r="P210" s="37"/>
      <c r="Q210" s="343">
        <v>15848</v>
      </c>
      <c r="R210" s="40"/>
      <c r="S210" s="39"/>
      <c r="T210" s="40"/>
      <c r="U210" s="340">
        <f t="shared" si="17"/>
        <v>15848</v>
      </c>
      <c r="V210" s="37"/>
      <c r="W210" s="343">
        <v>13568</v>
      </c>
      <c r="X210" s="40"/>
      <c r="Y210" s="39"/>
      <c r="Z210" s="40"/>
      <c r="AA210" s="340">
        <f t="shared" si="18"/>
        <v>13568</v>
      </c>
      <c r="AB210" s="37"/>
      <c r="AC210" s="46">
        <f t="shared" si="15"/>
        <v>46476.56</v>
      </c>
      <c r="AD210" s="40">
        <f t="shared" si="15"/>
        <v>0</v>
      </c>
      <c r="AE210" s="40">
        <f t="shared" si="15"/>
        <v>0</v>
      </c>
      <c r="AF210" s="40">
        <f t="shared" si="15"/>
        <v>100</v>
      </c>
      <c r="AG210" s="38">
        <f t="shared" si="15"/>
        <v>46576.56</v>
      </c>
      <c r="AH210" s="44"/>
      <c r="AI210" s="343">
        <v>9216</v>
      </c>
      <c r="AJ210" s="343">
        <v>15848</v>
      </c>
      <c r="AK210" s="343">
        <v>13568</v>
      </c>
      <c r="AL210" s="343">
        <v>17448</v>
      </c>
      <c r="AM210" s="343">
        <v>13432</v>
      </c>
      <c r="AN210" s="51">
        <v>17032</v>
      </c>
      <c r="AO210" s="343">
        <f t="shared" si="16"/>
        <v>86544</v>
      </c>
    </row>
    <row r="211" spans="2:41" ht="12.75" customHeight="1">
      <c r="B211" t="s">
        <v>1919</v>
      </c>
      <c r="C211" t="s">
        <v>597</v>
      </c>
      <c r="D211" t="s">
        <v>1903</v>
      </c>
      <c r="E211" t="s">
        <v>1920</v>
      </c>
      <c r="F211" t="s">
        <v>1325</v>
      </c>
      <c r="G211" t="s">
        <v>1905</v>
      </c>
      <c r="H211" t="s">
        <v>791</v>
      </c>
      <c r="I211" t="s">
        <v>792</v>
      </c>
      <c r="J211" t="s">
        <v>546</v>
      </c>
      <c r="K211" s="39">
        <v>16618.400000000001</v>
      </c>
      <c r="L211" s="39"/>
      <c r="M211" s="39"/>
      <c r="N211" s="39">
        <v>100</v>
      </c>
      <c r="O211" s="340">
        <v>16718.400000000001</v>
      </c>
      <c r="P211" s="37"/>
      <c r="Q211" s="343">
        <v>12624</v>
      </c>
      <c r="R211" s="40"/>
      <c r="S211" s="39"/>
      <c r="T211" s="40"/>
      <c r="U211" s="340">
        <f t="shared" si="17"/>
        <v>12624</v>
      </c>
      <c r="V211" s="37"/>
      <c r="W211" s="343">
        <v>11388</v>
      </c>
      <c r="X211" s="40"/>
      <c r="Y211" s="39"/>
      <c r="Z211" s="40"/>
      <c r="AA211" s="340">
        <f t="shared" si="18"/>
        <v>11388</v>
      </c>
      <c r="AB211" s="37"/>
      <c r="AC211" s="46">
        <f t="shared" si="15"/>
        <v>40630.400000000001</v>
      </c>
      <c r="AD211" s="40">
        <f t="shared" si="15"/>
        <v>0</v>
      </c>
      <c r="AE211" s="40">
        <f t="shared" si="15"/>
        <v>0</v>
      </c>
      <c r="AF211" s="40">
        <f t="shared" si="15"/>
        <v>100</v>
      </c>
      <c r="AG211" s="38">
        <f t="shared" si="15"/>
        <v>40730.400000000001</v>
      </c>
      <c r="AH211" s="44"/>
      <c r="AI211" s="343">
        <v>8360</v>
      </c>
      <c r="AJ211" s="343">
        <v>12624</v>
      </c>
      <c r="AK211" s="343">
        <v>11388</v>
      </c>
      <c r="AL211" s="343">
        <v>8904</v>
      </c>
      <c r="AM211" s="343">
        <v>14748</v>
      </c>
      <c r="AN211" s="51">
        <v>8904</v>
      </c>
      <c r="AO211" s="343">
        <f t="shared" si="16"/>
        <v>64928</v>
      </c>
    </row>
    <row r="212" spans="2:41" ht="12.75" customHeight="1">
      <c r="B212" t="s">
        <v>1942</v>
      </c>
      <c r="C212" t="s">
        <v>597</v>
      </c>
      <c r="D212" t="s">
        <v>1903</v>
      </c>
      <c r="E212" t="s">
        <v>1943</v>
      </c>
      <c r="F212" t="s">
        <v>1325</v>
      </c>
      <c r="G212" t="s">
        <v>1905</v>
      </c>
      <c r="H212" t="s">
        <v>1039</v>
      </c>
      <c r="I212" t="s">
        <v>1040</v>
      </c>
      <c r="J212" t="s">
        <v>546</v>
      </c>
      <c r="K212" s="39">
        <v>16308</v>
      </c>
      <c r="L212" s="39"/>
      <c r="M212" s="39"/>
      <c r="N212" s="39">
        <v>87</v>
      </c>
      <c r="O212" s="340">
        <v>16395</v>
      </c>
      <c r="P212" s="37"/>
      <c r="Q212" s="343">
        <v>4320</v>
      </c>
      <c r="R212" s="40"/>
      <c r="S212" s="39"/>
      <c r="T212" s="40"/>
      <c r="U212" s="340">
        <f t="shared" si="17"/>
        <v>4320</v>
      </c>
      <c r="V212" s="37"/>
      <c r="W212" s="343">
        <v>6480</v>
      </c>
      <c r="X212" s="40"/>
      <c r="Y212" s="39"/>
      <c r="Z212" s="40"/>
      <c r="AA212" s="340">
        <f t="shared" si="18"/>
        <v>6480</v>
      </c>
      <c r="AB212" s="37"/>
      <c r="AC212" s="46">
        <f t="shared" si="15"/>
        <v>27108</v>
      </c>
      <c r="AD212" s="40">
        <f t="shared" si="15"/>
        <v>0</v>
      </c>
      <c r="AE212" s="40">
        <f t="shared" si="15"/>
        <v>0</v>
      </c>
      <c r="AF212" s="40">
        <f t="shared" si="15"/>
        <v>87</v>
      </c>
      <c r="AG212" s="38">
        <f t="shared" si="15"/>
        <v>27195</v>
      </c>
      <c r="AH212" s="44"/>
      <c r="AI212" s="343">
        <v>6480</v>
      </c>
      <c r="AJ212" s="343">
        <v>4320</v>
      </c>
      <c r="AK212" s="343">
        <v>6480</v>
      </c>
      <c r="AL212" s="343">
        <v>4320</v>
      </c>
      <c r="AM212" s="343">
        <v>6480</v>
      </c>
      <c r="AN212" s="51">
        <v>4320</v>
      </c>
      <c r="AO212" s="343">
        <f t="shared" si="16"/>
        <v>32400</v>
      </c>
    </row>
    <row r="213" spans="2:41" ht="12.75" customHeight="1">
      <c r="B213" t="s">
        <v>1953</v>
      </c>
      <c r="C213" t="s">
        <v>597</v>
      </c>
      <c r="D213" t="s">
        <v>1903</v>
      </c>
      <c r="E213" t="s">
        <v>1954</v>
      </c>
      <c r="F213" t="s">
        <v>1325</v>
      </c>
      <c r="G213" t="s">
        <v>1905</v>
      </c>
      <c r="H213" t="s">
        <v>1017</v>
      </c>
      <c r="I213" t="s">
        <v>1018</v>
      </c>
      <c r="J213" t="s">
        <v>546</v>
      </c>
      <c r="K213" s="39">
        <v>5640</v>
      </c>
      <c r="L213" s="39"/>
      <c r="M213" s="39"/>
      <c r="N213" s="39"/>
      <c r="O213" s="340">
        <v>5640</v>
      </c>
      <c r="P213" s="37"/>
      <c r="Q213" s="343">
        <v>5730</v>
      </c>
      <c r="R213" s="40"/>
      <c r="S213" s="39"/>
      <c r="T213" s="40"/>
      <c r="U213" s="340">
        <f t="shared" si="17"/>
        <v>5730</v>
      </c>
      <c r="V213" s="37"/>
      <c r="W213" s="343">
        <v>5730</v>
      </c>
      <c r="X213" s="40"/>
      <c r="Y213" s="39"/>
      <c r="Z213" s="40"/>
      <c r="AA213" s="340">
        <f t="shared" si="18"/>
        <v>5730</v>
      </c>
      <c r="AB213" s="37"/>
      <c r="AC213" s="46">
        <f t="shared" si="15"/>
        <v>17100</v>
      </c>
      <c r="AD213" s="40">
        <f t="shared" si="15"/>
        <v>0</v>
      </c>
      <c r="AE213" s="40">
        <f t="shared" si="15"/>
        <v>0</v>
      </c>
      <c r="AF213" s="40">
        <f t="shared" si="15"/>
        <v>0</v>
      </c>
      <c r="AG213" s="38">
        <f t="shared" si="15"/>
        <v>17100</v>
      </c>
      <c r="AH213" s="44"/>
      <c r="AI213" s="343">
        <v>5730</v>
      </c>
      <c r="AJ213" s="343">
        <v>5730</v>
      </c>
      <c r="AK213" s="343">
        <v>5730</v>
      </c>
      <c r="AL213" s="343">
        <v>5730</v>
      </c>
      <c r="AM213" s="343">
        <v>5730</v>
      </c>
      <c r="AN213" s="51">
        <v>5730</v>
      </c>
      <c r="AO213" s="343">
        <f t="shared" si="16"/>
        <v>34380</v>
      </c>
    </row>
    <row r="214" spans="2:41" ht="12.75" customHeight="1">
      <c r="B214" t="s">
        <v>1955</v>
      </c>
      <c r="C214" t="s">
        <v>597</v>
      </c>
      <c r="D214" t="s">
        <v>1903</v>
      </c>
      <c r="E214" t="s">
        <v>1956</v>
      </c>
      <c r="F214" t="s">
        <v>1325</v>
      </c>
      <c r="G214" t="s">
        <v>1905</v>
      </c>
      <c r="H214" t="s">
        <v>1007</v>
      </c>
      <c r="I214" t="s">
        <v>1008</v>
      </c>
      <c r="J214" t="s">
        <v>546</v>
      </c>
      <c r="K214" s="39">
        <v>5496</v>
      </c>
      <c r="L214" s="39"/>
      <c r="M214" s="39"/>
      <c r="N214" s="39"/>
      <c r="O214" s="340">
        <v>5496</v>
      </c>
      <c r="P214" s="37"/>
      <c r="Q214" s="343">
        <v>6672</v>
      </c>
      <c r="R214" s="40"/>
      <c r="S214" s="39"/>
      <c r="T214" s="40"/>
      <c r="U214" s="340">
        <f t="shared" si="17"/>
        <v>6672</v>
      </c>
      <c r="V214" s="37"/>
      <c r="W214" s="343">
        <v>4320</v>
      </c>
      <c r="X214" s="40"/>
      <c r="Y214" s="39"/>
      <c r="Z214" s="40"/>
      <c r="AA214" s="340">
        <f t="shared" si="18"/>
        <v>4320</v>
      </c>
      <c r="AB214" s="37"/>
      <c r="AC214" s="46">
        <f t="shared" si="15"/>
        <v>16488</v>
      </c>
      <c r="AD214" s="40">
        <f t="shared" si="15"/>
        <v>0</v>
      </c>
      <c r="AE214" s="40">
        <f t="shared" si="15"/>
        <v>0</v>
      </c>
      <c r="AF214" s="40">
        <f t="shared" si="15"/>
        <v>0</v>
      </c>
      <c r="AG214" s="38">
        <f t="shared" si="15"/>
        <v>16488</v>
      </c>
      <c r="AH214" s="44"/>
      <c r="AI214" s="343">
        <v>4320</v>
      </c>
      <c r="AJ214" s="343">
        <v>6672</v>
      </c>
      <c r="AK214" s="343">
        <v>4320</v>
      </c>
      <c r="AL214" s="343">
        <v>6672</v>
      </c>
      <c r="AM214" s="343">
        <v>4320</v>
      </c>
      <c r="AN214" s="51">
        <v>6672</v>
      </c>
      <c r="AO214" s="343">
        <f t="shared" si="16"/>
        <v>32976</v>
      </c>
    </row>
    <row r="215" spans="2:41" ht="12.75" customHeight="1">
      <c r="B215" t="s">
        <v>1947</v>
      </c>
      <c r="C215" t="s">
        <v>597</v>
      </c>
      <c r="D215" t="s">
        <v>1903</v>
      </c>
      <c r="E215" t="s">
        <v>1948</v>
      </c>
      <c r="F215" t="s">
        <v>1325</v>
      </c>
      <c r="G215" t="s">
        <v>1905</v>
      </c>
      <c r="H215" t="s">
        <v>1005</v>
      </c>
      <c r="I215" t="s">
        <v>1006</v>
      </c>
      <c r="J215" t="s">
        <v>546</v>
      </c>
      <c r="K215" s="39">
        <v>3600</v>
      </c>
      <c r="L215" s="39"/>
      <c r="M215" s="39"/>
      <c r="N215" s="39"/>
      <c r="O215" s="340">
        <v>3600</v>
      </c>
      <c r="P215" s="37"/>
      <c r="Q215" s="343">
        <v>0</v>
      </c>
      <c r="R215" s="40"/>
      <c r="S215" s="39"/>
      <c r="T215" s="40"/>
      <c r="U215" s="340">
        <f t="shared" si="17"/>
        <v>0</v>
      </c>
      <c r="V215" s="37"/>
      <c r="W215" s="343">
        <v>2160</v>
      </c>
      <c r="X215" s="40"/>
      <c r="Y215" s="39"/>
      <c r="Z215" s="40"/>
      <c r="AA215" s="340">
        <f t="shared" si="18"/>
        <v>2160</v>
      </c>
      <c r="AB215" s="37"/>
      <c r="AC215" s="46">
        <f t="shared" si="15"/>
        <v>5760</v>
      </c>
      <c r="AD215" s="40">
        <f t="shared" si="15"/>
        <v>0</v>
      </c>
      <c r="AE215" s="40">
        <f t="shared" si="15"/>
        <v>0</v>
      </c>
      <c r="AF215" s="40">
        <f t="shared" si="15"/>
        <v>0</v>
      </c>
      <c r="AG215" s="38">
        <f t="shared" si="15"/>
        <v>5760</v>
      </c>
      <c r="AH215" s="44"/>
      <c r="AI215" s="343">
        <v>2160</v>
      </c>
      <c r="AJ215" s="343">
        <v>0</v>
      </c>
      <c r="AK215" s="343">
        <v>2160</v>
      </c>
      <c r="AL215" s="343">
        <v>0</v>
      </c>
      <c r="AM215" s="343">
        <v>2160</v>
      </c>
      <c r="AN215" s="51">
        <v>0</v>
      </c>
      <c r="AO215" s="343">
        <f t="shared" si="16"/>
        <v>6480</v>
      </c>
    </row>
    <row r="216" spans="2:41" ht="12.75" customHeight="1">
      <c r="B216" t="s">
        <v>1967</v>
      </c>
      <c r="C216" t="s">
        <v>597</v>
      </c>
      <c r="D216" t="s">
        <v>1903</v>
      </c>
      <c r="E216" t="s">
        <v>1968</v>
      </c>
      <c r="F216" t="s">
        <v>1325</v>
      </c>
      <c r="G216" t="s">
        <v>1905</v>
      </c>
      <c r="H216" t="s">
        <v>1031</v>
      </c>
      <c r="I216" t="s">
        <v>1032</v>
      </c>
      <c r="J216" t="s">
        <v>546</v>
      </c>
      <c r="K216" s="39">
        <v>3076</v>
      </c>
      <c r="L216" s="39"/>
      <c r="M216" s="39"/>
      <c r="N216" s="39"/>
      <c r="O216" s="340">
        <v>3076</v>
      </c>
      <c r="P216" s="37"/>
      <c r="Q216" s="343">
        <v>2380</v>
      </c>
      <c r="R216" s="40"/>
      <c r="S216" s="39"/>
      <c r="T216" s="40"/>
      <c r="U216" s="340">
        <f t="shared" si="17"/>
        <v>2380</v>
      </c>
      <c r="V216" s="37"/>
      <c r="W216" s="343">
        <v>1904</v>
      </c>
      <c r="X216" s="40"/>
      <c r="Y216" s="39"/>
      <c r="Z216" s="40"/>
      <c r="AA216" s="340">
        <f t="shared" si="18"/>
        <v>1904</v>
      </c>
      <c r="AB216" s="37"/>
      <c r="AC216" s="46">
        <f t="shared" si="15"/>
        <v>7360</v>
      </c>
      <c r="AD216" s="40">
        <f t="shared" si="15"/>
        <v>0</v>
      </c>
      <c r="AE216" s="40">
        <f t="shared" si="15"/>
        <v>0</v>
      </c>
      <c r="AF216" s="40">
        <f t="shared" si="15"/>
        <v>0</v>
      </c>
      <c r="AG216" s="38">
        <f t="shared" si="15"/>
        <v>7360</v>
      </c>
      <c r="AH216" s="44"/>
      <c r="AI216" s="343">
        <v>1904</v>
      </c>
      <c r="AJ216" s="343">
        <v>2380</v>
      </c>
      <c r="AK216" s="343">
        <v>1904</v>
      </c>
      <c r="AL216" s="343">
        <v>1904</v>
      </c>
      <c r="AM216" s="343">
        <v>2380</v>
      </c>
      <c r="AN216" s="51">
        <v>1904</v>
      </c>
      <c r="AO216" s="343">
        <f t="shared" si="16"/>
        <v>12376</v>
      </c>
    </row>
    <row r="217" spans="2:41" ht="12.75" customHeight="1">
      <c r="B217" t="s">
        <v>1957</v>
      </c>
      <c r="C217" t="s">
        <v>1338</v>
      </c>
      <c r="D217" t="s">
        <v>1940</v>
      </c>
      <c r="E217" t="s">
        <v>1599</v>
      </c>
      <c r="F217" t="s">
        <v>1317</v>
      </c>
      <c r="G217" t="s">
        <v>1958</v>
      </c>
      <c r="H217" t="s">
        <v>549</v>
      </c>
      <c r="I217" t="s">
        <v>862</v>
      </c>
      <c r="J217" t="s">
        <v>546</v>
      </c>
      <c r="K217" s="39">
        <v>2210</v>
      </c>
      <c r="L217" s="39"/>
      <c r="M217" s="39"/>
      <c r="N217" s="39"/>
      <c r="O217" s="340">
        <v>2210</v>
      </c>
      <c r="P217" s="37"/>
      <c r="Q217" s="343">
        <v>2944</v>
      </c>
      <c r="R217" s="40"/>
      <c r="S217" s="39"/>
      <c r="T217" s="40"/>
      <c r="U217" s="340">
        <f t="shared" si="17"/>
        <v>2944</v>
      </c>
      <c r="V217" s="37"/>
      <c r="W217" s="343">
        <v>1440</v>
      </c>
      <c r="X217" s="40"/>
      <c r="Y217" s="39"/>
      <c r="Z217" s="40"/>
      <c r="AA217" s="340">
        <f t="shared" si="18"/>
        <v>1440</v>
      </c>
      <c r="AB217" s="37"/>
      <c r="AC217" s="46">
        <f t="shared" si="15"/>
        <v>6594</v>
      </c>
      <c r="AD217" s="40">
        <f t="shared" si="15"/>
        <v>0</v>
      </c>
      <c r="AE217" s="40">
        <f t="shared" si="15"/>
        <v>0</v>
      </c>
      <c r="AF217" s="40">
        <f t="shared" si="15"/>
        <v>0</v>
      </c>
      <c r="AG217" s="38">
        <f t="shared" si="15"/>
        <v>6594</v>
      </c>
      <c r="AH217" s="44"/>
      <c r="AI217" s="343">
        <v>1200</v>
      </c>
      <c r="AJ217" s="343">
        <v>2944</v>
      </c>
      <c r="AK217" s="343">
        <v>1440</v>
      </c>
      <c r="AL217" s="343">
        <v>2944</v>
      </c>
      <c r="AM217" s="343">
        <v>1440</v>
      </c>
      <c r="AN217" s="51">
        <v>3424</v>
      </c>
      <c r="AO217" s="343">
        <f t="shared" si="16"/>
        <v>13392</v>
      </c>
    </row>
    <row r="218" spans="2:41" ht="12.75" customHeight="1">
      <c r="B218" t="s">
        <v>1959</v>
      </c>
      <c r="C218" t="s">
        <v>597</v>
      </c>
      <c r="D218" t="s">
        <v>1903</v>
      </c>
      <c r="E218" t="s">
        <v>1960</v>
      </c>
      <c r="F218" t="s">
        <v>1325</v>
      </c>
      <c r="G218" t="s">
        <v>1905</v>
      </c>
      <c r="H218" t="s">
        <v>1015</v>
      </c>
      <c r="I218" t="s">
        <v>1016</v>
      </c>
      <c r="J218" t="s">
        <v>546</v>
      </c>
      <c r="K218" s="39">
        <v>1832</v>
      </c>
      <c r="L218" s="39"/>
      <c r="M218" s="39"/>
      <c r="N218" s="39"/>
      <c r="O218" s="340">
        <v>1832</v>
      </c>
      <c r="P218" s="37"/>
      <c r="Q218" s="343">
        <v>0</v>
      </c>
      <c r="R218" s="40"/>
      <c r="S218" s="39"/>
      <c r="T218" s="40"/>
      <c r="U218" s="340">
        <f t="shared" si="17"/>
        <v>0</v>
      </c>
      <c r="V218" s="37"/>
      <c r="W218" s="343">
        <v>1440</v>
      </c>
      <c r="X218" s="40"/>
      <c r="Y218" s="39"/>
      <c r="Z218" s="40"/>
      <c r="AA218" s="340">
        <f t="shared" si="18"/>
        <v>1440</v>
      </c>
      <c r="AB218" s="37"/>
      <c r="AC218" s="46">
        <f t="shared" si="15"/>
        <v>3272</v>
      </c>
      <c r="AD218" s="40">
        <f t="shared" si="15"/>
        <v>0</v>
      </c>
      <c r="AE218" s="40">
        <f t="shared" si="15"/>
        <v>0</v>
      </c>
      <c r="AF218" s="40">
        <f t="shared" si="15"/>
        <v>0</v>
      </c>
      <c r="AG218" s="38">
        <f t="shared" si="15"/>
        <v>3272</v>
      </c>
      <c r="AH218" s="44"/>
      <c r="AI218" s="343">
        <v>0</v>
      </c>
      <c r="AJ218" s="343">
        <v>0</v>
      </c>
      <c r="AK218" s="343">
        <v>1440</v>
      </c>
      <c r="AL218" s="343">
        <v>0</v>
      </c>
      <c r="AM218" s="343">
        <v>120</v>
      </c>
      <c r="AN218" s="51">
        <v>0</v>
      </c>
      <c r="AO218" s="343">
        <f t="shared" si="16"/>
        <v>1560</v>
      </c>
    </row>
    <row r="219" spans="2:41" ht="12.75" customHeight="1">
      <c r="B219" t="s">
        <v>1961</v>
      </c>
      <c r="C219" t="s">
        <v>616</v>
      </c>
      <c r="D219" t="s">
        <v>1962</v>
      </c>
      <c r="E219" t="s">
        <v>1546</v>
      </c>
      <c r="F219" t="s">
        <v>1310</v>
      </c>
      <c r="G219" t="s">
        <v>1963</v>
      </c>
      <c r="H219" t="s">
        <v>561</v>
      </c>
      <c r="I219" t="s">
        <v>788</v>
      </c>
      <c r="J219" t="s">
        <v>546</v>
      </c>
      <c r="K219" s="39">
        <v>1681</v>
      </c>
      <c r="L219" s="39"/>
      <c r="M219" s="39"/>
      <c r="N219" s="39"/>
      <c r="O219" s="340">
        <v>1681</v>
      </c>
      <c r="P219" s="37"/>
      <c r="Q219" s="343">
        <v>0</v>
      </c>
      <c r="R219" s="40"/>
      <c r="S219" s="39"/>
      <c r="T219" s="40"/>
      <c r="U219" s="340">
        <f t="shared" si="17"/>
        <v>0</v>
      </c>
      <c r="V219" s="37"/>
      <c r="W219" s="343">
        <v>0</v>
      </c>
      <c r="X219" s="40"/>
      <c r="Y219" s="39"/>
      <c r="Z219" s="40"/>
      <c r="AA219" s="340">
        <f t="shared" si="18"/>
        <v>0</v>
      </c>
      <c r="AB219" s="37"/>
      <c r="AC219" s="46">
        <f t="shared" si="15"/>
        <v>1681</v>
      </c>
      <c r="AD219" s="40">
        <f t="shared" si="15"/>
        <v>0</v>
      </c>
      <c r="AE219" s="40">
        <f t="shared" si="15"/>
        <v>0</v>
      </c>
      <c r="AF219" s="40">
        <f t="shared" si="15"/>
        <v>0</v>
      </c>
      <c r="AG219" s="38">
        <f t="shared" si="15"/>
        <v>1681</v>
      </c>
      <c r="AH219" s="44"/>
      <c r="AI219" s="343">
        <v>0</v>
      </c>
      <c r="AJ219" s="343">
        <v>0</v>
      </c>
      <c r="AK219" s="343">
        <v>0</v>
      </c>
      <c r="AL219" s="343">
        <v>2775.12</v>
      </c>
      <c r="AM219" s="343">
        <v>0</v>
      </c>
      <c r="AN219" s="51">
        <v>0</v>
      </c>
      <c r="AO219" s="343">
        <f t="shared" si="16"/>
        <v>2775.12</v>
      </c>
    </row>
    <row r="220" spans="2:41" ht="12.75" customHeight="1">
      <c r="B220" t="s">
        <v>1939</v>
      </c>
      <c r="C220" t="s">
        <v>1338</v>
      </c>
      <c r="D220" t="s">
        <v>1940</v>
      </c>
      <c r="E220" t="s">
        <v>1602</v>
      </c>
      <c r="F220" t="s">
        <v>1318</v>
      </c>
      <c r="G220" t="s">
        <v>1941</v>
      </c>
      <c r="H220" t="s">
        <v>851</v>
      </c>
      <c r="I220" t="s">
        <v>852</v>
      </c>
      <c r="J220" t="s">
        <v>546</v>
      </c>
      <c r="K220" s="39">
        <v>0</v>
      </c>
      <c r="L220" s="39"/>
      <c r="M220" s="39"/>
      <c r="N220" s="39"/>
      <c r="O220" s="340">
        <v>0</v>
      </c>
      <c r="P220" s="37"/>
      <c r="Q220" s="343">
        <v>0</v>
      </c>
      <c r="R220" s="40"/>
      <c r="S220" s="39"/>
      <c r="T220" s="40"/>
      <c r="U220" s="340">
        <f t="shared" si="17"/>
        <v>0</v>
      </c>
      <c r="V220" s="37"/>
      <c r="W220" s="343">
        <v>7772</v>
      </c>
      <c r="X220" s="40"/>
      <c r="Y220" s="39"/>
      <c r="Z220" s="40"/>
      <c r="AA220" s="340">
        <f t="shared" si="18"/>
        <v>7772</v>
      </c>
      <c r="AB220" s="37"/>
      <c r="AC220" s="46">
        <f t="shared" si="15"/>
        <v>7772</v>
      </c>
      <c r="AD220" s="40">
        <f t="shared" si="15"/>
        <v>0</v>
      </c>
      <c r="AE220" s="40">
        <f t="shared" si="15"/>
        <v>0</v>
      </c>
      <c r="AF220" s="40">
        <f t="shared" si="15"/>
        <v>0</v>
      </c>
      <c r="AG220" s="38">
        <f t="shared" si="15"/>
        <v>7772</v>
      </c>
      <c r="AH220" s="44"/>
      <c r="AI220" s="343">
        <v>0</v>
      </c>
      <c r="AJ220" s="343">
        <v>0</v>
      </c>
      <c r="AK220" s="343">
        <v>7772</v>
      </c>
      <c r="AL220" s="343">
        <v>2525.9</v>
      </c>
      <c r="AM220" s="343">
        <v>3108.8</v>
      </c>
      <c r="AN220" s="51">
        <v>2720.2</v>
      </c>
      <c r="AO220" s="343">
        <f t="shared" si="16"/>
        <v>16126.900000000001</v>
      </c>
    </row>
    <row r="221" spans="2:41" ht="12.75" customHeight="1">
      <c r="B221" t="s">
        <v>1969</v>
      </c>
      <c r="C221" t="s">
        <v>597</v>
      </c>
      <c r="D221" t="s">
        <v>1903</v>
      </c>
      <c r="E221" t="s">
        <v>1970</v>
      </c>
      <c r="F221" t="s">
        <v>1325</v>
      </c>
      <c r="G221" t="s">
        <v>1905</v>
      </c>
      <c r="H221" t="s">
        <v>1073</v>
      </c>
      <c r="I221" t="s">
        <v>1074</v>
      </c>
      <c r="J221" t="s">
        <v>546</v>
      </c>
      <c r="K221" s="39">
        <v>0</v>
      </c>
      <c r="L221" s="39"/>
      <c r="M221" s="39"/>
      <c r="N221" s="39"/>
      <c r="O221" s="340">
        <v>0</v>
      </c>
      <c r="P221" s="37"/>
      <c r="Q221" s="343">
        <v>0</v>
      </c>
      <c r="R221" s="40"/>
      <c r="S221" s="39"/>
      <c r="T221" s="40"/>
      <c r="U221" s="340">
        <f t="shared" si="17"/>
        <v>0</v>
      </c>
      <c r="V221" s="37"/>
      <c r="W221" s="343">
        <v>0</v>
      </c>
      <c r="X221" s="40"/>
      <c r="Y221" s="39"/>
      <c r="Z221" s="40"/>
      <c r="AA221" s="340">
        <f t="shared" si="18"/>
        <v>0</v>
      </c>
      <c r="AB221" s="37"/>
      <c r="AC221" s="46">
        <f t="shared" si="15"/>
        <v>0</v>
      </c>
      <c r="AD221" s="40">
        <f t="shared" si="15"/>
        <v>0</v>
      </c>
      <c r="AE221" s="40">
        <f t="shared" si="15"/>
        <v>0</v>
      </c>
      <c r="AF221" s="40">
        <f t="shared" si="15"/>
        <v>0</v>
      </c>
      <c r="AG221" s="38">
        <f t="shared" si="15"/>
        <v>0</v>
      </c>
      <c r="AH221" s="44"/>
      <c r="AI221" s="343">
        <v>0</v>
      </c>
      <c r="AJ221" s="343">
        <v>0</v>
      </c>
      <c r="AK221" s="343">
        <v>0</v>
      </c>
      <c r="AL221" s="343">
        <v>51837.4</v>
      </c>
      <c r="AM221" s="343">
        <v>0</v>
      </c>
      <c r="AN221" s="51">
        <v>0</v>
      </c>
      <c r="AO221" s="343">
        <f t="shared" si="16"/>
        <v>51837.4</v>
      </c>
    </row>
    <row r="222" spans="2:41" ht="12.75" customHeight="1">
      <c r="B222" t="s">
        <v>1964</v>
      </c>
      <c r="C222" t="s">
        <v>1338</v>
      </c>
      <c r="D222" t="s">
        <v>1940</v>
      </c>
      <c r="E222" t="s">
        <v>1965</v>
      </c>
      <c r="F222" t="s">
        <v>1331</v>
      </c>
      <c r="G222" t="s">
        <v>1966</v>
      </c>
      <c r="H222" t="s">
        <v>736</v>
      </c>
      <c r="I222" t="s">
        <v>737</v>
      </c>
      <c r="J222" t="s">
        <v>546</v>
      </c>
      <c r="K222" s="39">
        <v>0</v>
      </c>
      <c r="L222" s="39"/>
      <c r="M222" s="39"/>
      <c r="N222" s="39"/>
      <c r="O222" s="340">
        <v>0</v>
      </c>
      <c r="P222" s="37"/>
      <c r="Q222" s="343">
        <v>3272</v>
      </c>
      <c r="R222" s="40"/>
      <c r="S222" s="39"/>
      <c r="T222" s="40"/>
      <c r="U222" s="340">
        <f t="shared" si="17"/>
        <v>3272</v>
      </c>
      <c r="V222" s="37"/>
      <c r="W222" s="343">
        <v>2304</v>
      </c>
      <c r="X222" s="40"/>
      <c r="Y222" s="39"/>
      <c r="Z222" s="40"/>
      <c r="AA222" s="340">
        <f t="shared" si="18"/>
        <v>2304</v>
      </c>
      <c r="AB222" s="37"/>
      <c r="AC222" s="46">
        <f t="shared" si="15"/>
        <v>5576</v>
      </c>
      <c r="AD222" s="40">
        <f t="shared" si="15"/>
        <v>0</v>
      </c>
      <c r="AE222" s="40">
        <f t="shared" si="15"/>
        <v>0</v>
      </c>
      <c r="AF222" s="40">
        <f t="shared" si="15"/>
        <v>0</v>
      </c>
      <c r="AG222" s="38">
        <f t="shared" si="15"/>
        <v>5576</v>
      </c>
      <c r="AH222" s="44"/>
      <c r="AI222" s="343">
        <v>0</v>
      </c>
      <c r="AJ222" s="343">
        <v>3272</v>
      </c>
      <c r="AK222" s="343">
        <v>2304</v>
      </c>
      <c r="AL222" s="343">
        <v>392</v>
      </c>
      <c r="AM222" s="343">
        <v>6336</v>
      </c>
      <c r="AN222" s="51">
        <v>392</v>
      </c>
      <c r="AO222" s="343">
        <f t="shared" si="16"/>
        <v>12696</v>
      </c>
    </row>
    <row r="223" spans="2:41" ht="12.75" customHeight="1">
      <c r="B223" t="s">
        <v>2326</v>
      </c>
      <c r="C223" t="s">
        <v>616</v>
      </c>
      <c r="D223" t="s">
        <v>1962</v>
      </c>
      <c r="E223" t="s">
        <v>2327</v>
      </c>
      <c r="F223" t="s">
        <v>1310</v>
      </c>
      <c r="G223" t="s">
        <v>1963</v>
      </c>
      <c r="H223" t="s">
        <v>1288</v>
      </c>
      <c r="I223" t="s">
        <v>1289</v>
      </c>
      <c r="J223" t="s">
        <v>546</v>
      </c>
      <c r="K223" s="39">
        <v>0</v>
      </c>
      <c r="L223" s="39"/>
      <c r="M223" s="39"/>
      <c r="N223" s="39"/>
      <c r="O223" s="340">
        <v>0</v>
      </c>
      <c r="P223" s="37"/>
      <c r="Q223" s="343">
        <v>5368.75</v>
      </c>
      <c r="R223" s="40"/>
      <c r="S223" s="39"/>
      <c r="T223" s="40"/>
      <c r="U223" s="340"/>
      <c r="V223" s="37"/>
      <c r="W223" s="343">
        <v>3142.79</v>
      </c>
      <c r="X223" s="40"/>
      <c r="Y223" s="39"/>
      <c r="Z223" s="40"/>
      <c r="AA223" s="340"/>
      <c r="AB223" s="37"/>
      <c r="AC223" s="46"/>
      <c r="AD223" s="40"/>
      <c r="AE223" s="40"/>
      <c r="AF223" s="40"/>
      <c r="AH223" s="44"/>
      <c r="AI223" s="343">
        <v>3987.39</v>
      </c>
      <c r="AJ223" s="343">
        <v>5368.75</v>
      </c>
      <c r="AK223" s="343">
        <v>3142.79</v>
      </c>
      <c r="AL223" s="343">
        <v>3142.79</v>
      </c>
      <c r="AM223" s="343">
        <v>3987.39</v>
      </c>
      <c r="AN223" s="51">
        <v>3185.02</v>
      </c>
      <c r="AO223" s="343">
        <f t="shared" si="16"/>
        <v>22814.13</v>
      </c>
    </row>
    <row r="224" spans="2:41" ht="12.75" customHeight="1">
      <c r="B224" t="s">
        <v>1971</v>
      </c>
      <c r="C224" t="s">
        <v>1403</v>
      </c>
      <c r="D224" t="s">
        <v>1945</v>
      </c>
      <c r="E224" t="s">
        <v>1607</v>
      </c>
      <c r="F224" t="s">
        <v>1406</v>
      </c>
      <c r="G224" t="s">
        <v>1972</v>
      </c>
      <c r="H224" t="s">
        <v>552</v>
      </c>
      <c r="I224" t="s">
        <v>553</v>
      </c>
      <c r="J224" t="s">
        <v>546</v>
      </c>
      <c r="K224" s="39">
        <v>0</v>
      </c>
      <c r="L224" s="39"/>
      <c r="M224" s="39"/>
      <c r="N224" s="39"/>
      <c r="O224" s="340">
        <v>0</v>
      </c>
      <c r="P224" s="37"/>
      <c r="Q224" s="343">
        <v>2574</v>
      </c>
      <c r="R224" s="40"/>
      <c r="S224" s="39"/>
      <c r="T224" s="40"/>
      <c r="U224" s="340">
        <f t="shared" si="17"/>
        <v>2574</v>
      </c>
      <c r="V224" s="37"/>
      <c r="W224" s="343">
        <v>2717</v>
      </c>
      <c r="X224" s="40"/>
      <c r="Y224" s="39"/>
      <c r="Z224" s="40"/>
      <c r="AA224" s="340">
        <f t="shared" si="18"/>
        <v>2717</v>
      </c>
      <c r="AB224" s="37"/>
      <c r="AC224" s="46">
        <f t="shared" ref="AC224:AG243" si="19">K224+Q224+W224</f>
        <v>5291</v>
      </c>
      <c r="AD224" s="40">
        <f t="shared" si="19"/>
        <v>0</v>
      </c>
      <c r="AE224" s="40">
        <f t="shared" si="19"/>
        <v>0</v>
      </c>
      <c r="AF224" s="40">
        <f t="shared" si="19"/>
        <v>0</v>
      </c>
      <c r="AG224" s="38">
        <f t="shared" si="19"/>
        <v>5291</v>
      </c>
      <c r="AH224" s="44"/>
      <c r="AI224" s="343">
        <v>2664</v>
      </c>
      <c r="AJ224" s="343">
        <v>2574</v>
      </c>
      <c r="AK224" s="343">
        <v>2717</v>
      </c>
      <c r="AL224" s="343">
        <v>3078</v>
      </c>
      <c r="AM224" s="343">
        <v>3306</v>
      </c>
      <c r="AN224" s="51">
        <v>3020</v>
      </c>
      <c r="AO224" s="343">
        <f t="shared" si="16"/>
        <v>17359</v>
      </c>
    </row>
    <row r="225" spans="2:41" ht="12.75" customHeight="1">
      <c r="B225" t="s">
        <v>1929</v>
      </c>
      <c r="C225" t="s">
        <v>597</v>
      </c>
      <c r="D225" t="s">
        <v>1903</v>
      </c>
      <c r="E225" t="s">
        <v>1930</v>
      </c>
      <c r="F225" t="s">
        <v>1328</v>
      </c>
      <c r="G225" t="s">
        <v>1931</v>
      </c>
      <c r="H225" t="s">
        <v>696</v>
      </c>
      <c r="I225" t="s">
        <v>697</v>
      </c>
      <c r="J225" t="s">
        <v>546</v>
      </c>
      <c r="K225" s="39">
        <v>0</v>
      </c>
      <c r="L225" s="39"/>
      <c r="M225" s="39"/>
      <c r="N225" s="39"/>
      <c r="O225" s="340">
        <v>0</v>
      </c>
      <c r="P225" s="37"/>
      <c r="Q225" s="343">
        <v>2036.4</v>
      </c>
      <c r="R225" s="40"/>
      <c r="S225" s="39"/>
      <c r="T225" s="40"/>
      <c r="U225" s="340">
        <f t="shared" si="17"/>
        <v>2036.4</v>
      </c>
      <c r="V225" s="37"/>
      <c r="W225" s="343">
        <v>1595.18</v>
      </c>
      <c r="X225" s="40"/>
      <c r="Y225" s="39"/>
      <c r="Z225" s="40"/>
      <c r="AA225" s="340">
        <f t="shared" si="18"/>
        <v>1595.18</v>
      </c>
      <c r="AB225" s="37"/>
      <c r="AC225" s="46">
        <f t="shared" si="19"/>
        <v>3631.58</v>
      </c>
      <c r="AD225" s="40">
        <f t="shared" si="19"/>
        <v>0</v>
      </c>
      <c r="AE225" s="40">
        <f t="shared" si="19"/>
        <v>0</v>
      </c>
      <c r="AF225" s="40">
        <f t="shared" si="19"/>
        <v>0</v>
      </c>
      <c r="AG225" s="38">
        <f t="shared" si="19"/>
        <v>3631.58</v>
      </c>
      <c r="AH225" s="44"/>
      <c r="AI225" s="343">
        <v>2036.4</v>
      </c>
      <c r="AJ225" s="343">
        <v>2036.4</v>
      </c>
      <c r="AK225" s="343">
        <v>1595.18</v>
      </c>
      <c r="AL225" s="343">
        <v>3020.66</v>
      </c>
      <c r="AM225" s="343">
        <v>3563.7</v>
      </c>
      <c r="AN225" s="51">
        <v>1561.24</v>
      </c>
      <c r="AO225" s="343">
        <f t="shared" si="16"/>
        <v>13813.58</v>
      </c>
    </row>
    <row r="226" spans="2:41" ht="12.75" customHeight="1">
      <c r="B226" t="s">
        <v>1973</v>
      </c>
      <c r="C226" t="s">
        <v>1338</v>
      </c>
      <c r="D226" t="s">
        <v>1974</v>
      </c>
      <c r="E226" t="s">
        <v>1975</v>
      </c>
      <c r="F226" t="s">
        <v>1318</v>
      </c>
      <c r="G226" t="s">
        <v>1976</v>
      </c>
      <c r="H226" t="s">
        <v>1126</v>
      </c>
      <c r="I226" t="s">
        <v>1127</v>
      </c>
      <c r="J226" t="s">
        <v>543</v>
      </c>
      <c r="K226" s="39">
        <v>177030</v>
      </c>
      <c r="L226" s="39"/>
      <c r="M226" s="39"/>
      <c r="N226" s="39">
        <v>29559</v>
      </c>
      <c r="O226" s="340">
        <v>206589</v>
      </c>
      <c r="P226" s="37"/>
      <c r="Q226" s="343">
        <v>1125</v>
      </c>
      <c r="R226" s="40"/>
      <c r="S226" s="39"/>
      <c r="T226" s="40"/>
      <c r="U226" s="340">
        <f t="shared" si="17"/>
        <v>1125</v>
      </c>
      <c r="V226" s="37"/>
      <c r="W226" s="343">
        <v>1125</v>
      </c>
      <c r="X226" s="40"/>
      <c r="Y226" s="39"/>
      <c r="Z226" s="40"/>
      <c r="AA226" s="340">
        <f t="shared" si="18"/>
        <v>1125</v>
      </c>
      <c r="AB226" s="37"/>
      <c r="AC226" s="46">
        <f t="shared" si="19"/>
        <v>179280</v>
      </c>
      <c r="AD226" s="40">
        <f t="shared" si="19"/>
        <v>0</v>
      </c>
      <c r="AE226" s="40">
        <f t="shared" si="19"/>
        <v>0</v>
      </c>
      <c r="AF226" s="40">
        <f t="shared" si="19"/>
        <v>29559</v>
      </c>
      <c r="AG226" s="38">
        <f t="shared" si="19"/>
        <v>208839</v>
      </c>
      <c r="AH226" s="44"/>
      <c r="AI226" s="343">
        <v>1545</v>
      </c>
      <c r="AJ226" s="343">
        <v>1125</v>
      </c>
      <c r="AK226" s="343">
        <v>1125</v>
      </c>
      <c r="AL226" s="343">
        <v>1125</v>
      </c>
      <c r="AM226" s="343">
        <v>1125</v>
      </c>
      <c r="AN226" s="51">
        <v>1125</v>
      </c>
      <c r="AO226" s="343">
        <f t="shared" si="16"/>
        <v>7170</v>
      </c>
    </row>
    <row r="227" spans="2:41" ht="12.75" customHeight="1">
      <c r="B227" t="s">
        <v>1980</v>
      </c>
      <c r="C227" t="s">
        <v>1397</v>
      </c>
      <c r="D227" t="s">
        <v>1981</v>
      </c>
      <c r="E227" t="s">
        <v>1923</v>
      </c>
      <c r="F227" t="s">
        <v>1324</v>
      </c>
      <c r="G227" t="s">
        <v>1982</v>
      </c>
      <c r="H227" t="s">
        <v>551</v>
      </c>
      <c r="I227" t="s">
        <v>850</v>
      </c>
      <c r="J227" t="s">
        <v>543</v>
      </c>
      <c r="K227" s="39">
        <v>2677.5</v>
      </c>
      <c r="L227" s="39"/>
      <c r="M227" s="39"/>
      <c r="N227" s="39">
        <v>322.5</v>
      </c>
      <c r="O227" s="417">
        <v>3000</v>
      </c>
      <c r="P227" s="37"/>
      <c r="Q227" s="343">
        <v>750</v>
      </c>
      <c r="R227" s="40"/>
      <c r="S227" s="39"/>
      <c r="T227" s="40"/>
      <c r="U227" s="340">
        <f t="shared" si="17"/>
        <v>750</v>
      </c>
      <c r="V227" s="37"/>
      <c r="W227" s="343">
        <v>750</v>
      </c>
      <c r="X227" s="40"/>
      <c r="Y227" s="39"/>
      <c r="Z227" s="40"/>
      <c r="AA227" s="340">
        <f t="shared" si="18"/>
        <v>750</v>
      </c>
      <c r="AB227" s="37"/>
      <c r="AC227" s="46">
        <f t="shared" si="19"/>
        <v>4177.5</v>
      </c>
      <c r="AD227" s="40">
        <f t="shared" si="19"/>
        <v>0</v>
      </c>
      <c r="AE227" s="40">
        <f t="shared" si="19"/>
        <v>0</v>
      </c>
      <c r="AF227" s="40">
        <f t="shared" si="19"/>
        <v>322.5</v>
      </c>
      <c r="AG227" s="38">
        <f t="shared" si="19"/>
        <v>4500</v>
      </c>
      <c r="AH227" s="44"/>
      <c r="AI227" s="343">
        <v>750</v>
      </c>
      <c r="AJ227" s="343">
        <v>750</v>
      </c>
      <c r="AK227" s="343">
        <v>750</v>
      </c>
      <c r="AL227" s="343">
        <v>750</v>
      </c>
      <c r="AM227" s="343">
        <v>750</v>
      </c>
      <c r="AN227" s="51">
        <v>750</v>
      </c>
      <c r="AO227" s="343">
        <f t="shared" si="16"/>
        <v>4500</v>
      </c>
    </row>
    <row r="228" spans="2:41" ht="12.75" customHeight="1">
      <c r="B228" t="s">
        <v>1977</v>
      </c>
      <c r="C228" t="s">
        <v>1339</v>
      </c>
      <c r="D228" t="s">
        <v>1978</v>
      </c>
      <c r="E228" t="s">
        <v>1550</v>
      </c>
      <c r="F228" t="s">
        <v>1312</v>
      </c>
      <c r="G228" t="s">
        <v>1979</v>
      </c>
      <c r="H228" t="s">
        <v>560</v>
      </c>
      <c r="I228" t="s">
        <v>795</v>
      </c>
      <c r="J228" t="s">
        <v>543</v>
      </c>
      <c r="K228" s="39">
        <v>2036.4</v>
      </c>
      <c r="L228" s="39"/>
      <c r="M228" s="39"/>
      <c r="N228" s="39">
        <v>500</v>
      </c>
      <c r="O228" s="340">
        <v>2536.4</v>
      </c>
      <c r="P228" s="37"/>
      <c r="Q228" s="343">
        <v>177030</v>
      </c>
      <c r="R228" s="40"/>
      <c r="S228" s="39"/>
      <c r="T228" s="40"/>
      <c r="U228" s="340">
        <f t="shared" si="17"/>
        <v>177030</v>
      </c>
      <c r="V228" s="37"/>
      <c r="W228" s="343">
        <v>0</v>
      </c>
      <c r="X228" s="40"/>
      <c r="Y228" s="39"/>
      <c r="Z228" s="40"/>
      <c r="AA228" s="340">
        <f t="shared" si="18"/>
        <v>0</v>
      </c>
      <c r="AB228" s="37"/>
      <c r="AC228" s="46">
        <f t="shared" si="19"/>
        <v>179066.4</v>
      </c>
      <c r="AD228" s="40">
        <f t="shared" si="19"/>
        <v>0</v>
      </c>
      <c r="AE228" s="40">
        <f t="shared" si="19"/>
        <v>0</v>
      </c>
      <c r="AF228" s="40">
        <f t="shared" si="19"/>
        <v>500</v>
      </c>
      <c r="AG228" s="38">
        <f t="shared" si="19"/>
        <v>179566.4</v>
      </c>
      <c r="AH228" s="44"/>
      <c r="AI228" s="343">
        <v>0</v>
      </c>
      <c r="AJ228" s="343">
        <v>177030</v>
      </c>
      <c r="AK228" s="343">
        <v>0</v>
      </c>
      <c r="AL228" s="343">
        <v>177030</v>
      </c>
      <c r="AM228" s="343">
        <v>0</v>
      </c>
      <c r="AN228" s="51">
        <v>0</v>
      </c>
      <c r="AO228" s="343">
        <f t="shared" si="16"/>
        <v>354060</v>
      </c>
    </row>
    <row r="229" spans="2:41" ht="12.75" customHeight="1">
      <c r="B229" t="s">
        <v>1986</v>
      </c>
      <c r="C229" t="s">
        <v>1403</v>
      </c>
      <c r="D229" t="s">
        <v>1987</v>
      </c>
      <c r="E229" t="s">
        <v>1613</v>
      </c>
      <c r="F229" t="s">
        <v>1319</v>
      </c>
      <c r="G229" t="s">
        <v>1988</v>
      </c>
      <c r="H229" t="s">
        <v>584</v>
      </c>
      <c r="I229" t="s">
        <v>585</v>
      </c>
      <c r="J229" t="s">
        <v>543</v>
      </c>
      <c r="K229" s="39">
        <v>1125</v>
      </c>
      <c r="L229" s="39"/>
      <c r="M229" s="39"/>
      <c r="N229" s="39"/>
      <c r="O229" s="340">
        <v>1125</v>
      </c>
      <c r="P229" s="37"/>
      <c r="Q229" s="343">
        <v>2234878.4</v>
      </c>
      <c r="R229" s="40"/>
      <c r="S229" s="39"/>
      <c r="T229" s="40"/>
      <c r="U229" s="340">
        <f t="shared" si="17"/>
        <v>2234878.4</v>
      </c>
      <c r="V229" s="37"/>
      <c r="W229" s="343">
        <v>687598.07999999996</v>
      </c>
      <c r="X229" s="40"/>
      <c r="Y229" s="39"/>
      <c r="Z229" s="40"/>
      <c r="AA229" s="340">
        <f t="shared" si="18"/>
        <v>687598.07999999996</v>
      </c>
      <c r="AB229" s="37"/>
      <c r="AC229" s="46">
        <f t="shared" si="19"/>
        <v>2923601.48</v>
      </c>
      <c r="AD229" s="40">
        <f t="shared" si="19"/>
        <v>0</v>
      </c>
      <c r="AE229" s="40">
        <f t="shared" si="19"/>
        <v>0</v>
      </c>
      <c r="AF229" s="40">
        <f t="shared" si="19"/>
        <v>0</v>
      </c>
      <c r="AG229" s="38">
        <f t="shared" si="19"/>
        <v>2923601.48</v>
      </c>
      <c r="AH229" s="44"/>
      <c r="AI229" s="343">
        <v>9000</v>
      </c>
      <c r="AJ229" s="343">
        <v>2234878.4</v>
      </c>
      <c r="AK229" s="343">
        <v>687598.07999999996</v>
      </c>
      <c r="AL229" s="343">
        <v>1145996.8</v>
      </c>
      <c r="AM229" s="343">
        <v>1763072</v>
      </c>
      <c r="AN229" s="51">
        <v>1168035.2</v>
      </c>
      <c r="AO229" s="343">
        <f t="shared" si="16"/>
        <v>7008580.4800000004</v>
      </c>
    </row>
    <row r="230" spans="2:41" ht="12.75" customHeight="1">
      <c r="B230" t="s">
        <v>1989</v>
      </c>
      <c r="C230" t="s">
        <v>1403</v>
      </c>
      <c r="D230" t="s">
        <v>1987</v>
      </c>
      <c r="E230" t="s">
        <v>1579</v>
      </c>
      <c r="F230" t="s">
        <v>1327</v>
      </c>
      <c r="G230" t="s">
        <v>1990</v>
      </c>
      <c r="H230" t="s">
        <v>581</v>
      </c>
      <c r="I230" t="s">
        <v>641</v>
      </c>
      <c r="J230" t="s">
        <v>543</v>
      </c>
      <c r="K230" s="39">
        <v>750</v>
      </c>
      <c r="L230" s="39"/>
      <c r="M230" s="39"/>
      <c r="N230" s="39"/>
      <c r="O230" s="340">
        <v>750</v>
      </c>
      <c r="P230" s="37"/>
      <c r="Q230" s="343">
        <v>0</v>
      </c>
      <c r="R230" s="40"/>
      <c r="S230" s="39"/>
      <c r="T230" s="40"/>
      <c r="U230" s="340">
        <f t="shared" si="17"/>
        <v>0</v>
      </c>
      <c r="V230" s="37"/>
      <c r="W230" s="343">
        <v>1278.96</v>
      </c>
      <c r="X230" s="40"/>
      <c r="Y230" s="39"/>
      <c r="Z230" s="40"/>
      <c r="AA230" s="340">
        <f t="shared" si="18"/>
        <v>1278.96</v>
      </c>
      <c r="AB230" s="37"/>
      <c r="AC230" s="46">
        <f t="shared" si="19"/>
        <v>2028.96</v>
      </c>
      <c r="AD230" s="40">
        <f t="shared" si="19"/>
        <v>0</v>
      </c>
      <c r="AE230" s="40">
        <f t="shared" si="19"/>
        <v>0</v>
      </c>
      <c r="AF230" s="40">
        <f t="shared" si="19"/>
        <v>0</v>
      </c>
      <c r="AG230" s="38">
        <f t="shared" si="19"/>
        <v>2028.96</v>
      </c>
      <c r="AH230" s="44"/>
      <c r="AI230" s="343">
        <v>1278.96</v>
      </c>
      <c r="AJ230" s="343">
        <v>0</v>
      </c>
      <c r="AK230" s="343">
        <v>1278.96</v>
      </c>
      <c r="AL230" s="343">
        <v>1278.96</v>
      </c>
      <c r="AM230" s="343">
        <v>1278.96</v>
      </c>
      <c r="AN230" s="51">
        <v>1278.96</v>
      </c>
      <c r="AO230" s="343">
        <f t="shared" si="16"/>
        <v>6394.8</v>
      </c>
    </row>
    <row r="231" spans="2:41" ht="12.75" customHeight="1">
      <c r="B231" t="s">
        <v>1983</v>
      </c>
      <c r="C231" t="s">
        <v>616</v>
      </c>
      <c r="D231" t="s">
        <v>1984</v>
      </c>
      <c r="E231" t="s">
        <v>1546</v>
      </c>
      <c r="F231" t="s">
        <v>1310</v>
      </c>
      <c r="G231" t="s">
        <v>1985</v>
      </c>
      <c r="H231" t="s">
        <v>561</v>
      </c>
      <c r="I231" t="s">
        <v>788</v>
      </c>
      <c r="J231" t="s">
        <v>543</v>
      </c>
      <c r="K231" s="39">
        <v>721.96</v>
      </c>
      <c r="L231" s="39"/>
      <c r="M231" s="39"/>
      <c r="N231" s="39">
        <v>3278</v>
      </c>
      <c r="O231" s="340">
        <v>3999.96</v>
      </c>
      <c r="P231" s="37"/>
      <c r="Q231" s="343">
        <v>1266.5999999999999</v>
      </c>
      <c r="R231" s="40"/>
      <c r="S231" s="39"/>
      <c r="T231" s="40"/>
      <c r="U231" s="340">
        <f t="shared" si="17"/>
        <v>1266.5999999999999</v>
      </c>
      <c r="V231" s="37"/>
      <c r="W231" s="343">
        <v>1266.5999999999999</v>
      </c>
      <c r="X231" s="40"/>
      <c r="Y231" s="39"/>
      <c r="Z231" s="40"/>
      <c r="AA231" s="340">
        <f t="shared" si="18"/>
        <v>1266.5999999999999</v>
      </c>
      <c r="AB231" s="37"/>
      <c r="AC231" s="46">
        <f t="shared" si="19"/>
        <v>3255.16</v>
      </c>
      <c r="AD231" s="40">
        <f t="shared" si="19"/>
        <v>0</v>
      </c>
      <c r="AE231" s="40">
        <f t="shared" si="19"/>
        <v>0</v>
      </c>
      <c r="AF231" s="40">
        <f t="shared" si="19"/>
        <v>3278</v>
      </c>
      <c r="AG231" s="38">
        <f t="shared" si="19"/>
        <v>6533.16</v>
      </c>
      <c r="AH231" s="44"/>
      <c r="AI231" s="343">
        <v>1266.5999999999999</v>
      </c>
      <c r="AJ231" s="343">
        <v>1266.5999999999999</v>
      </c>
      <c r="AK231" s="343">
        <v>1266.5999999999999</v>
      </c>
      <c r="AL231" s="343">
        <v>1266.5999999999999</v>
      </c>
      <c r="AM231" s="343">
        <v>1266.5999999999999</v>
      </c>
      <c r="AN231" s="51">
        <v>1266.5999999999999</v>
      </c>
      <c r="AO231" s="343">
        <f t="shared" si="16"/>
        <v>7599.6</v>
      </c>
    </row>
    <row r="232" spans="2:41" ht="12.75" customHeight="1">
      <c r="B232" t="s">
        <v>1991</v>
      </c>
      <c r="C232" t="s">
        <v>1403</v>
      </c>
      <c r="D232" t="s">
        <v>1992</v>
      </c>
      <c r="E232" t="s">
        <v>1694</v>
      </c>
      <c r="F232" t="s">
        <v>1315</v>
      </c>
      <c r="G232" t="s">
        <v>1993</v>
      </c>
      <c r="H232" t="s">
        <v>578</v>
      </c>
      <c r="I232" t="s">
        <v>656</v>
      </c>
      <c r="J232" t="s">
        <v>960</v>
      </c>
      <c r="K232" s="39">
        <v>2481480</v>
      </c>
      <c r="L232" s="39"/>
      <c r="M232" s="39"/>
      <c r="N232" s="39">
        <v>-1878780</v>
      </c>
      <c r="O232" s="340">
        <v>602700</v>
      </c>
      <c r="P232" s="37"/>
      <c r="Q232" s="343">
        <v>1267.05</v>
      </c>
      <c r="R232" s="40"/>
      <c r="S232" s="39"/>
      <c r="T232" s="40"/>
      <c r="U232" s="340">
        <f t="shared" si="17"/>
        <v>1267.05</v>
      </c>
      <c r="V232" s="37"/>
      <c r="W232" s="343">
        <v>1013.64</v>
      </c>
      <c r="X232" s="40"/>
      <c r="Y232" s="39"/>
      <c r="Z232" s="40"/>
      <c r="AA232" s="340">
        <f t="shared" si="18"/>
        <v>1013.64</v>
      </c>
      <c r="AB232" s="37"/>
      <c r="AC232" s="46">
        <f t="shared" si="19"/>
        <v>2483760.69</v>
      </c>
      <c r="AD232" s="40">
        <f t="shared" si="19"/>
        <v>0</v>
      </c>
      <c r="AE232" s="40">
        <f t="shared" si="19"/>
        <v>0</v>
      </c>
      <c r="AF232" s="40">
        <f t="shared" si="19"/>
        <v>-1878780</v>
      </c>
      <c r="AG232" s="38">
        <f t="shared" si="19"/>
        <v>604980.69000000006</v>
      </c>
      <c r="AH232" s="44"/>
      <c r="AI232" s="343">
        <v>1098.1099999999999</v>
      </c>
      <c r="AJ232" s="343">
        <v>1267.05</v>
      </c>
      <c r="AK232" s="343">
        <v>1013.64</v>
      </c>
      <c r="AL232" s="343">
        <v>1013.64</v>
      </c>
      <c r="AM232" s="343">
        <v>1267.05</v>
      </c>
      <c r="AN232" s="51">
        <v>1013.64</v>
      </c>
      <c r="AO232" s="343">
        <f t="shared" si="16"/>
        <v>6673.13</v>
      </c>
    </row>
    <row r="233" spans="2:41" ht="12.75" customHeight="1">
      <c r="B233" t="s">
        <v>1994</v>
      </c>
      <c r="C233" t="s">
        <v>1403</v>
      </c>
      <c r="D233" t="s">
        <v>1992</v>
      </c>
      <c r="E233" t="s">
        <v>1622</v>
      </c>
      <c r="F233" t="s">
        <v>1330</v>
      </c>
      <c r="G233" t="s">
        <v>1995</v>
      </c>
      <c r="H233" t="s">
        <v>580</v>
      </c>
      <c r="I233" t="s">
        <v>642</v>
      </c>
      <c r="J233" t="s">
        <v>960</v>
      </c>
      <c r="K233" s="39">
        <v>3960.8</v>
      </c>
      <c r="L233" s="39"/>
      <c r="M233" s="39"/>
      <c r="N233" s="39"/>
      <c r="O233" s="340">
        <v>3960.8</v>
      </c>
      <c r="P233" s="37"/>
      <c r="Q233" s="343">
        <v>936</v>
      </c>
      <c r="R233" s="40"/>
      <c r="S233" s="39"/>
      <c r="T233" s="40"/>
      <c r="U233" s="340">
        <f t="shared" si="17"/>
        <v>936</v>
      </c>
      <c r="V233" s="37"/>
      <c r="W233" s="343">
        <v>702</v>
      </c>
      <c r="X233" s="40"/>
      <c r="Y233" s="39"/>
      <c r="Z233" s="40"/>
      <c r="AA233" s="340">
        <f t="shared" si="18"/>
        <v>702</v>
      </c>
      <c r="AB233" s="37"/>
      <c r="AC233" s="46">
        <f t="shared" si="19"/>
        <v>5598.8</v>
      </c>
      <c r="AD233" s="40">
        <f t="shared" si="19"/>
        <v>0</v>
      </c>
      <c r="AE233" s="40">
        <f t="shared" si="19"/>
        <v>0</v>
      </c>
      <c r="AF233" s="40">
        <f t="shared" si="19"/>
        <v>0</v>
      </c>
      <c r="AG233" s="38">
        <f t="shared" si="19"/>
        <v>5598.8</v>
      </c>
      <c r="AH233" s="44"/>
      <c r="AI233" s="343">
        <v>936</v>
      </c>
      <c r="AJ233" s="343">
        <v>936</v>
      </c>
      <c r="AK233" s="343">
        <v>702</v>
      </c>
      <c r="AL233" s="343">
        <v>702</v>
      </c>
      <c r="AM233" s="343">
        <v>819</v>
      </c>
      <c r="AN233" s="51">
        <v>702</v>
      </c>
      <c r="AO233" s="343">
        <f t="shared" si="16"/>
        <v>4797</v>
      </c>
    </row>
    <row r="234" spans="2:41" ht="12.75" customHeight="1">
      <c r="B234" t="s">
        <v>2004</v>
      </c>
      <c r="C234" t="s">
        <v>1397</v>
      </c>
      <c r="D234" t="s">
        <v>2005</v>
      </c>
      <c r="E234" t="s">
        <v>1555</v>
      </c>
      <c r="F234" t="s">
        <v>1402</v>
      </c>
      <c r="G234" t="s">
        <v>2479</v>
      </c>
      <c r="H234" t="s">
        <v>551</v>
      </c>
      <c r="I234" t="s">
        <v>850</v>
      </c>
      <c r="J234" t="s">
        <v>960</v>
      </c>
      <c r="K234" s="39">
        <v>3758.7</v>
      </c>
      <c r="L234" s="39"/>
      <c r="M234" s="39"/>
      <c r="N234" s="39">
        <v>241.3</v>
      </c>
      <c r="O234" s="340">
        <v>4000</v>
      </c>
      <c r="P234" s="37"/>
      <c r="Q234" s="343">
        <v>852.48</v>
      </c>
      <c r="R234" s="40"/>
      <c r="S234" s="39"/>
      <c r="T234" s="40"/>
      <c r="U234" s="340">
        <f t="shared" si="17"/>
        <v>852.48</v>
      </c>
      <c r="V234" s="37"/>
      <c r="W234" s="343">
        <v>2450.88</v>
      </c>
      <c r="X234" s="40"/>
      <c r="Y234" s="39"/>
      <c r="Z234" s="40"/>
      <c r="AA234" s="340">
        <f t="shared" si="18"/>
        <v>2450.88</v>
      </c>
      <c r="AB234" s="37"/>
      <c r="AC234" s="46">
        <f t="shared" si="19"/>
        <v>7062.06</v>
      </c>
      <c r="AD234" s="40">
        <f t="shared" si="19"/>
        <v>0</v>
      </c>
      <c r="AE234" s="40">
        <f t="shared" si="19"/>
        <v>0</v>
      </c>
      <c r="AF234" s="40">
        <f t="shared" si="19"/>
        <v>241.3</v>
      </c>
      <c r="AG234" s="38">
        <f t="shared" si="19"/>
        <v>7303.36</v>
      </c>
      <c r="AH234" s="44"/>
      <c r="AI234" s="343">
        <v>0</v>
      </c>
      <c r="AJ234" s="343">
        <v>852.48</v>
      </c>
      <c r="AK234" s="343">
        <v>2450.88</v>
      </c>
      <c r="AL234" s="343">
        <v>2770.56</v>
      </c>
      <c r="AM234" s="343">
        <v>3303.36</v>
      </c>
      <c r="AN234" s="51">
        <v>2664</v>
      </c>
      <c r="AO234" s="343">
        <f t="shared" si="16"/>
        <v>12041.28</v>
      </c>
    </row>
    <row r="235" spans="2:41" ht="12.75" customHeight="1">
      <c r="B235" t="s">
        <v>2001</v>
      </c>
      <c r="C235" t="s">
        <v>616</v>
      </c>
      <c r="D235" t="s">
        <v>2002</v>
      </c>
      <c r="E235" t="s">
        <v>1546</v>
      </c>
      <c r="F235" t="s">
        <v>1310</v>
      </c>
      <c r="G235" t="s">
        <v>2003</v>
      </c>
      <c r="H235" t="s">
        <v>561</v>
      </c>
      <c r="I235" t="s">
        <v>788</v>
      </c>
      <c r="J235" t="s">
        <v>960</v>
      </c>
      <c r="K235" s="39">
        <v>833</v>
      </c>
      <c r="L235" s="39"/>
      <c r="M235" s="39"/>
      <c r="N235" s="39"/>
      <c r="O235" s="340">
        <v>833</v>
      </c>
      <c r="P235" s="37"/>
      <c r="Q235" s="343">
        <v>3573.6000000000004</v>
      </c>
      <c r="R235" s="40"/>
      <c r="S235" s="39"/>
      <c r="T235" s="40"/>
      <c r="U235" s="340">
        <f t="shared" si="17"/>
        <v>3573.6000000000004</v>
      </c>
      <c r="V235" s="37"/>
      <c r="W235" s="343">
        <v>3394.92</v>
      </c>
      <c r="X235" s="40"/>
      <c r="Y235" s="39"/>
      <c r="Z235" s="40"/>
      <c r="AA235" s="340">
        <f t="shared" si="18"/>
        <v>3394.92</v>
      </c>
      <c r="AB235" s="37"/>
      <c r="AC235" s="46">
        <f t="shared" si="19"/>
        <v>7801.52</v>
      </c>
      <c r="AD235" s="40">
        <f t="shared" si="19"/>
        <v>0</v>
      </c>
      <c r="AE235" s="40">
        <f t="shared" si="19"/>
        <v>0</v>
      </c>
      <c r="AF235" s="40">
        <f t="shared" si="19"/>
        <v>0</v>
      </c>
      <c r="AG235" s="38">
        <f t="shared" si="19"/>
        <v>7801.52</v>
      </c>
      <c r="AH235" s="44"/>
      <c r="AI235" s="343">
        <v>0</v>
      </c>
      <c r="AJ235" s="343">
        <v>3573.6000000000004</v>
      </c>
      <c r="AK235" s="343">
        <v>3394.92</v>
      </c>
      <c r="AL235" s="343">
        <v>3573.6000000000004</v>
      </c>
      <c r="AM235" s="343">
        <v>4467</v>
      </c>
      <c r="AN235" s="51">
        <v>3752.2799999999997</v>
      </c>
      <c r="AO235" s="343">
        <f t="shared" si="16"/>
        <v>18761.400000000001</v>
      </c>
    </row>
    <row r="236" spans="2:41" ht="12.75" customHeight="1">
      <c r="B236" t="s">
        <v>1999</v>
      </c>
      <c r="C236" t="s">
        <v>1338</v>
      </c>
      <c r="D236" t="s">
        <v>1996</v>
      </c>
      <c r="E236" t="s">
        <v>1562</v>
      </c>
      <c r="F236" t="s">
        <v>1317</v>
      </c>
      <c r="G236" t="s">
        <v>2000</v>
      </c>
      <c r="H236" t="s">
        <v>566</v>
      </c>
      <c r="I236" t="s">
        <v>771</v>
      </c>
      <c r="J236" t="s">
        <v>960</v>
      </c>
      <c r="K236" s="39">
        <v>506.64</v>
      </c>
      <c r="L236" s="39"/>
      <c r="M236" s="39"/>
      <c r="N236" s="39"/>
      <c r="O236" s="340">
        <v>506.64</v>
      </c>
      <c r="P236" s="37"/>
      <c r="Q236" s="343">
        <v>55328.26</v>
      </c>
      <c r="R236" s="40"/>
      <c r="S236" s="39"/>
      <c r="T236" s="40"/>
      <c r="U236" s="340">
        <f t="shared" si="17"/>
        <v>55328.26</v>
      </c>
      <c r="V236" s="37"/>
      <c r="W236" s="343">
        <v>28785.16</v>
      </c>
      <c r="X236" s="40"/>
      <c r="Y236" s="39"/>
      <c r="Z236" s="40"/>
      <c r="AA236" s="340">
        <f t="shared" si="18"/>
        <v>28785.16</v>
      </c>
      <c r="AB236" s="37"/>
      <c r="AC236" s="46">
        <f t="shared" si="19"/>
        <v>84620.06</v>
      </c>
      <c r="AD236" s="40">
        <f t="shared" si="19"/>
        <v>0</v>
      </c>
      <c r="AE236" s="40">
        <f t="shared" si="19"/>
        <v>0</v>
      </c>
      <c r="AF236" s="40">
        <f t="shared" si="19"/>
        <v>0</v>
      </c>
      <c r="AG236" s="38">
        <f t="shared" si="19"/>
        <v>84620.06</v>
      </c>
      <c r="AH236" s="44"/>
      <c r="AI236" s="343">
        <v>55097.78</v>
      </c>
      <c r="AJ236" s="343">
        <v>55328.26</v>
      </c>
      <c r="AK236" s="343">
        <v>28785.16</v>
      </c>
      <c r="AL236" s="343">
        <v>43176.47</v>
      </c>
      <c r="AM236" s="343">
        <v>60867.46</v>
      </c>
      <c r="AN236" s="51">
        <v>33359.550000000003</v>
      </c>
      <c r="AO236" s="343">
        <f t="shared" si="16"/>
        <v>276614.68</v>
      </c>
    </row>
    <row r="237" spans="2:41" ht="12.75" customHeight="1">
      <c r="B237" t="s">
        <v>1997</v>
      </c>
      <c r="C237" t="s">
        <v>1403</v>
      </c>
      <c r="D237" t="s">
        <v>1992</v>
      </c>
      <c r="E237" t="s">
        <v>1566</v>
      </c>
      <c r="F237" t="s">
        <v>1327</v>
      </c>
      <c r="G237" t="s">
        <v>1998</v>
      </c>
      <c r="H237" t="s">
        <v>567</v>
      </c>
      <c r="I237" t="s">
        <v>568</v>
      </c>
      <c r="J237" t="s">
        <v>960</v>
      </c>
      <c r="K237" s="39">
        <v>0</v>
      </c>
      <c r="L237" s="39"/>
      <c r="M237" s="39"/>
      <c r="N237" s="39"/>
      <c r="O237" s="340">
        <v>0</v>
      </c>
      <c r="P237" s="37"/>
      <c r="Q237" s="343">
        <v>20538.240000000002</v>
      </c>
      <c r="R237" s="40"/>
      <c r="S237" s="39"/>
      <c r="T237" s="40"/>
      <c r="U237" s="340">
        <f t="shared" si="17"/>
        <v>20538.240000000002</v>
      </c>
      <c r="V237" s="37"/>
      <c r="W237" s="343">
        <v>27161.19</v>
      </c>
      <c r="X237" s="40"/>
      <c r="Y237" s="39"/>
      <c r="Z237" s="40"/>
      <c r="AA237" s="340">
        <f t="shared" si="18"/>
        <v>27161.19</v>
      </c>
      <c r="AB237" s="37"/>
      <c r="AC237" s="46">
        <f t="shared" si="19"/>
        <v>47699.43</v>
      </c>
      <c r="AD237" s="40">
        <f t="shared" si="19"/>
        <v>0</v>
      </c>
      <c r="AE237" s="40">
        <f t="shared" si="19"/>
        <v>0</v>
      </c>
      <c r="AF237" s="40">
        <f t="shared" si="19"/>
        <v>0</v>
      </c>
      <c r="AG237" s="38">
        <f t="shared" si="19"/>
        <v>47699.43</v>
      </c>
      <c r="AH237" s="44"/>
      <c r="AI237" s="343">
        <v>53155.829999999994</v>
      </c>
      <c r="AJ237" s="343">
        <v>20538.240000000002</v>
      </c>
      <c r="AK237" s="343">
        <v>27161.19</v>
      </c>
      <c r="AL237" s="343">
        <v>30460.799999999999</v>
      </c>
      <c r="AM237" s="343">
        <v>39199.589999999997</v>
      </c>
      <c r="AN237" s="51">
        <v>29293.439999999999</v>
      </c>
      <c r="AO237" s="343">
        <f t="shared" si="16"/>
        <v>199809.09</v>
      </c>
    </row>
    <row r="238" spans="2:41" ht="12.75" customHeight="1">
      <c r="B238" t="s">
        <v>2009</v>
      </c>
      <c r="C238" t="s">
        <v>1397</v>
      </c>
      <c r="D238" t="s">
        <v>2010</v>
      </c>
      <c r="E238" t="s">
        <v>1923</v>
      </c>
      <c r="F238" t="s">
        <v>1324</v>
      </c>
      <c r="G238" t="s">
        <v>2011</v>
      </c>
      <c r="H238" t="s">
        <v>551</v>
      </c>
      <c r="I238" t="s">
        <v>850</v>
      </c>
      <c r="J238" t="s">
        <v>1150</v>
      </c>
      <c r="K238" s="39">
        <v>45323.63</v>
      </c>
      <c r="L238" s="39"/>
      <c r="M238" s="39"/>
      <c r="N238" s="39">
        <v>-7323.6</v>
      </c>
      <c r="O238" s="417">
        <v>38000.03</v>
      </c>
      <c r="P238" s="37"/>
      <c r="Q238" s="343">
        <v>16046</v>
      </c>
      <c r="R238" s="40"/>
      <c r="S238" s="39"/>
      <c r="T238" s="40"/>
      <c r="U238" s="340">
        <f t="shared" si="17"/>
        <v>16046</v>
      </c>
      <c r="V238" s="37"/>
      <c r="W238" s="343">
        <v>13527.4</v>
      </c>
      <c r="X238" s="40"/>
      <c r="Y238" s="39"/>
      <c r="Z238" s="40"/>
      <c r="AA238" s="340">
        <f t="shared" si="18"/>
        <v>13527.4</v>
      </c>
      <c r="AB238" s="37"/>
      <c r="AC238" s="46">
        <f t="shared" si="19"/>
        <v>74897.03</v>
      </c>
      <c r="AD238" s="40">
        <f t="shared" si="19"/>
        <v>0</v>
      </c>
      <c r="AE238" s="40">
        <f t="shared" si="19"/>
        <v>0</v>
      </c>
      <c r="AF238" s="40">
        <f t="shared" si="19"/>
        <v>-7323.6</v>
      </c>
      <c r="AG238" s="38">
        <f t="shared" si="19"/>
        <v>67573.429999999993</v>
      </c>
      <c r="AH238" s="44"/>
      <c r="AI238" s="343">
        <v>5500</v>
      </c>
      <c r="AJ238" s="343">
        <v>16046</v>
      </c>
      <c r="AK238" s="343">
        <v>13527.4</v>
      </c>
      <c r="AL238" s="343">
        <v>21958.2</v>
      </c>
      <c r="AM238" s="343">
        <v>21793.200000000001</v>
      </c>
      <c r="AN238" s="51">
        <v>19043.2</v>
      </c>
      <c r="AO238" s="343">
        <f t="shared" si="16"/>
        <v>97868</v>
      </c>
    </row>
    <row r="239" spans="2:41" ht="12.75" customHeight="1">
      <c r="B239" t="s">
        <v>2006</v>
      </c>
      <c r="C239" t="s">
        <v>1403</v>
      </c>
      <c r="D239" t="s">
        <v>2007</v>
      </c>
      <c r="E239" t="s">
        <v>1613</v>
      </c>
      <c r="F239" t="s">
        <v>1319</v>
      </c>
      <c r="G239" t="s">
        <v>2008</v>
      </c>
      <c r="H239" t="s">
        <v>584</v>
      </c>
      <c r="I239" t="s">
        <v>585</v>
      </c>
      <c r="J239" t="s">
        <v>1150</v>
      </c>
      <c r="K239" s="39">
        <v>25353.599999999999</v>
      </c>
      <c r="L239" s="39"/>
      <c r="M239" s="39"/>
      <c r="N239" s="39">
        <v>-3000</v>
      </c>
      <c r="O239" s="340">
        <v>22353.599999999999</v>
      </c>
      <c r="P239" s="37"/>
      <c r="Q239" s="343">
        <v>5763.4</v>
      </c>
      <c r="R239" s="40"/>
      <c r="S239" s="39"/>
      <c r="T239" s="40"/>
      <c r="U239" s="340">
        <f t="shared" si="17"/>
        <v>5763.4</v>
      </c>
      <c r="V239" s="37"/>
      <c r="W239" s="343">
        <v>0</v>
      </c>
      <c r="X239" s="40"/>
      <c r="Y239" s="39"/>
      <c r="Z239" s="40"/>
      <c r="AA239" s="340">
        <f t="shared" si="18"/>
        <v>0</v>
      </c>
      <c r="AB239" s="37"/>
      <c r="AC239" s="46">
        <f t="shared" si="19"/>
        <v>31117</v>
      </c>
      <c r="AD239" s="40">
        <f t="shared" si="19"/>
        <v>0</v>
      </c>
      <c r="AE239" s="40">
        <f t="shared" si="19"/>
        <v>0</v>
      </c>
      <c r="AF239" s="40">
        <f t="shared" si="19"/>
        <v>-3000</v>
      </c>
      <c r="AG239" s="38">
        <f t="shared" si="19"/>
        <v>28117</v>
      </c>
      <c r="AH239" s="44"/>
      <c r="AI239" s="343">
        <v>4949.3999999999996</v>
      </c>
      <c r="AJ239" s="343">
        <v>5763.4</v>
      </c>
      <c r="AK239" s="343">
        <v>0</v>
      </c>
      <c r="AL239" s="343">
        <v>5521.34</v>
      </c>
      <c r="AM239" s="343">
        <v>6434.2199999999993</v>
      </c>
      <c r="AN239" s="51">
        <v>5939.2800000000007</v>
      </c>
      <c r="AO239" s="343">
        <f t="shared" si="16"/>
        <v>28607.64</v>
      </c>
    </row>
    <row r="240" spans="2:41" ht="12.75" customHeight="1">
      <c r="B240" t="s">
        <v>2024</v>
      </c>
      <c r="C240" t="s">
        <v>1338</v>
      </c>
      <c r="D240" t="s">
        <v>2019</v>
      </c>
      <c r="E240" t="s">
        <v>2025</v>
      </c>
      <c r="F240" t="s">
        <v>1329</v>
      </c>
      <c r="G240" t="s">
        <v>2023</v>
      </c>
      <c r="H240" t="s">
        <v>1023</v>
      </c>
      <c r="I240" t="s">
        <v>1024</v>
      </c>
      <c r="J240" t="s">
        <v>1150</v>
      </c>
      <c r="K240" s="39">
        <v>13955.800000000001</v>
      </c>
      <c r="L240" s="39"/>
      <c r="M240" s="39"/>
      <c r="N240" s="39">
        <v>-1500</v>
      </c>
      <c r="O240" s="340">
        <v>12455.800000000001</v>
      </c>
      <c r="P240" s="37"/>
      <c r="Q240" s="343">
        <v>0</v>
      </c>
      <c r="R240" s="40"/>
      <c r="S240" s="39"/>
      <c r="T240" s="40"/>
      <c r="U240" s="340">
        <f t="shared" si="17"/>
        <v>0</v>
      </c>
      <c r="V240" s="37"/>
      <c r="W240" s="343">
        <v>0</v>
      </c>
      <c r="X240" s="40"/>
      <c r="Y240" s="39"/>
      <c r="Z240" s="40"/>
      <c r="AA240" s="340">
        <f t="shared" si="18"/>
        <v>0</v>
      </c>
      <c r="AB240" s="37"/>
      <c r="AC240" s="46">
        <f t="shared" si="19"/>
        <v>13955.800000000001</v>
      </c>
      <c r="AD240" s="40">
        <f t="shared" si="19"/>
        <v>0</v>
      </c>
      <c r="AE240" s="40">
        <f t="shared" si="19"/>
        <v>0</v>
      </c>
      <c r="AF240" s="40">
        <f t="shared" si="19"/>
        <v>-1500</v>
      </c>
      <c r="AG240" s="38">
        <f t="shared" si="19"/>
        <v>12455.800000000001</v>
      </c>
      <c r="AH240" s="44"/>
      <c r="AI240" s="343">
        <v>4798</v>
      </c>
      <c r="AJ240" s="343">
        <v>0</v>
      </c>
      <c r="AK240" s="343">
        <v>0</v>
      </c>
      <c r="AL240" s="343">
        <v>6117.45</v>
      </c>
      <c r="AM240" s="343">
        <v>5997.5</v>
      </c>
      <c r="AN240" s="51">
        <v>1919.2</v>
      </c>
      <c r="AO240" s="343">
        <f t="shared" si="16"/>
        <v>18832.150000000001</v>
      </c>
    </row>
    <row r="241" spans="2:41" ht="12.75" customHeight="1">
      <c r="B241" t="s">
        <v>2015</v>
      </c>
      <c r="C241" t="s">
        <v>1339</v>
      </c>
      <c r="D241" t="s">
        <v>2016</v>
      </c>
      <c r="E241" t="s">
        <v>1550</v>
      </c>
      <c r="F241" t="s">
        <v>1312</v>
      </c>
      <c r="G241" t="s">
        <v>2017</v>
      </c>
      <c r="H241" t="s">
        <v>560</v>
      </c>
      <c r="I241" t="s">
        <v>795</v>
      </c>
      <c r="J241" t="s">
        <v>1150</v>
      </c>
      <c r="K241" s="39">
        <v>7310</v>
      </c>
      <c r="L241" s="39"/>
      <c r="M241" s="39"/>
      <c r="N241" s="39">
        <v>-1000</v>
      </c>
      <c r="O241" s="340">
        <v>6310</v>
      </c>
      <c r="P241" s="37"/>
      <c r="Q241" s="343">
        <v>4631.01</v>
      </c>
      <c r="R241" s="40"/>
      <c r="S241" s="39"/>
      <c r="T241" s="40"/>
      <c r="U241" s="340">
        <f t="shared" si="17"/>
        <v>4631.01</v>
      </c>
      <c r="V241" s="37"/>
      <c r="W241" s="343">
        <v>4056.34</v>
      </c>
      <c r="X241" s="40"/>
      <c r="Y241" s="39"/>
      <c r="Z241" s="40"/>
      <c r="AA241" s="340">
        <f t="shared" si="18"/>
        <v>4056.34</v>
      </c>
      <c r="AB241" s="37"/>
      <c r="AC241" s="46">
        <f t="shared" si="19"/>
        <v>15997.35</v>
      </c>
      <c r="AD241" s="40">
        <f t="shared" si="19"/>
        <v>0</v>
      </c>
      <c r="AE241" s="40">
        <f t="shared" si="19"/>
        <v>0</v>
      </c>
      <c r="AF241" s="40">
        <f t="shared" si="19"/>
        <v>-1000</v>
      </c>
      <c r="AG241" s="38">
        <f t="shared" si="19"/>
        <v>14997.35</v>
      </c>
      <c r="AH241" s="44"/>
      <c r="AI241" s="343">
        <v>3718.34</v>
      </c>
      <c r="AJ241" s="343">
        <v>4631.01</v>
      </c>
      <c r="AK241" s="343">
        <v>4056.34</v>
      </c>
      <c r="AL241" s="343">
        <v>3798.34</v>
      </c>
      <c r="AM241" s="343">
        <v>5222.68</v>
      </c>
      <c r="AN241" s="51">
        <v>4806.18</v>
      </c>
      <c r="AO241" s="343">
        <f t="shared" si="16"/>
        <v>26232.89</v>
      </c>
    </row>
    <row r="242" spans="2:41" ht="12.75" customHeight="1">
      <c r="B242" t="s">
        <v>2021</v>
      </c>
      <c r="C242" t="s">
        <v>1338</v>
      </c>
      <c r="D242" t="s">
        <v>2019</v>
      </c>
      <c r="E242" t="s">
        <v>2022</v>
      </c>
      <c r="F242" t="s">
        <v>1329</v>
      </c>
      <c r="G242" t="s">
        <v>2023</v>
      </c>
      <c r="H242" t="s">
        <v>1101</v>
      </c>
      <c r="I242" t="s">
        <v>1102</v>
      </c>
      <c r="J242" t="s">
        <v>1150</v>
      </c>
      <c r="K242" s="39">
        <v>4317.6000000000004</v>
      </c>
      <c r="L242" s="39"/>
      <c r="M242" s="39"/>
      <c r="N242" s="39">
        <v>-1000</v>
      </c>
      <c r="O242" s="340">
        <v>3317.6000000000004</v>
      </c>
      <c r="P242" s="37"/>
      <c r="Q242" s="343">
        <v>4106</v>
      </c>
      <c r="R242" s="40"/>
      <c r="S242" s="39"/>
      <c r="T242" s="40"/>
      <c r="U242" s="340">
        <f t="shared" si="17"/>
        <v>4106</v>
      </c>
      <c r="V242" s="37"/>
      <c r="W242" s="343">
        <v>3356.85</v>
      </c>
      <c r="X242" s="40"/>
      <c r="Y242" s="39"/>
      <c r="Z242" s="40"/>
      <c r="AA242" s="340">
        <f t="shared" si="18"/>
        <v>3356.85</v>
      </c>
      <c r="AB242" s="37"/>
      <c r="AC242" s="46">
        <f t="shared" si="19"/>
        <v>11780.45</v>
      </c>
      <c r="AD242" s="40">
        <f t="shared" si="19"/>
        <v>0</v>
      </c>
      <c r="AE242" s="40">
        <f t="shared" si="19"/>
        <v>0</v>
      </c>
      <c r="AF242" s="40">
        <f t="shared" si="19"/>
        <v>-1000</v>
      </c>
      <c r="AG242" s="38">
        <f t="shared" si="19"/>
        <v>10780.45</v>
      </c>
      <c r="AH242" s="44"/>
      <c r="AI242" s="343">
        <v>3609</v>
      </c>
      <c r="AJ242" s="343">
        <v>4106</v>
      </c>
      <c r="AK242" s="343">
        <v>3356.85</v>
      </c>
      <c r="AL242" s="343">
        <v>2349.42</v>
      </c>
      <c r="AM242" s="343">
        <v>4142.82</v>
      </c>
      <c r="AN242" s="51">
        <v>2180.85</v>
      </c>
      <c r="AO242" s="343">
        <f t="shared" si="16"/>
        <v>19744.939999999999</v>
      </c>
    </row>
    <row r="243" spans="2:41" ht="12.75" customHeight="1">
      <c r="B243" t="s">
        <v>2012</v>
      </c>
      <c r="C243" t="s">
        <v>616</v>
      </c>
      <c r="D243" t="s">
        <v>2013</v>
      </c>
      <c r="E243" t="s">
        <v>1546</v>
      </c>
      <c r="F243" t="s">
        <v>1310</v>
      </c>
      <c r="G243" t="s">
        <v>2014</v>
      </c>
      <c r="H243" t="s">
        <v>561</v>
      </c>
      <c r="I243" t="s">
        <v>788</v>
      </c>
      <c r="J243" t="s">
        <v>1150</v>
      </c>
      <c r="K243" s="39">
        <v>3595.25</v>
      </c>
      <c r="L243" s="39"/>
      <c r="M243" s="39"/>
      <c r="N243" s="39">
        <v>-100</v>
      </c>
      <c r="O243" s="340">
        <v>3495.25</v>
      </c>
      <c r="P243" s="37"/>
      <c r="Q243" s="343">
        <v>3218.5299999999997</v>
      </c>
      <c r="R243" s="40"/>
      <c r="S243" s="40"/>
      <c r="T243" s="40"/>
      <c r="U243" s="340">
        <f t="shared" si="17"/>
        <v>3218.5299999999997</v>
      </c>
      <c r="V243" s="37"/>
      <c r="W243" s="343">
        <v>1869.48</v>
      </c>
      <c r="X243" s="40"/>
      <c r="Y243" s="40"/>
      <c r="Z243" s="40"/>
      <c r="AA243" s="340">
        <f t="shared" si="18"/>
        <v>1869.48</v>
      </c>
      <c r="AB243" s="37"/>
      <c r="AC243" s="46">
        <f t="shared" si="19"/>
        <v>8683.26</v>
      </c>
      <c r="AD243" s="40">
        <f t="shared" si="19"/>
        <v>0</v>
      </c>
      <c r="AE243" s="40">
        <f t="shared" si="19"/>
        <v>0</v>
      </c>
      <c r="AF243" s="40">
        <f t="shared" si="19"/>
        <v>-100</v>
      </c>
      <c r="AG243" s="38">
        <f t="shared" si="19"/>
        <v>8583.26</v>
      </c>
      <c r="AH243" s="44"/>
      <c r="AI243" s="343">
        <v>2724</v>
      </c>
      <c r="AJ243" s="343">
        <v>3218.5299999999997</v>
      </c>
      <c r="AK243" s="343">
        <v>1869.48</v>
      </c>
      <c r="AL243" s="343">
        <v>1754</v>
      </c>
      <c r="AM243" s="343">
        <v>2788.5299999999997</v>
      </c>
      <c r="AN243" s="51">
        <v>1388</v>
      </c>
      <c r="AO243" s="343">
        <f t="shared" si="16"/>
        <v>13742.54</v>
      </c>
    </row>
    <row r="244" spans="2:41" ht="12.75" customHeight="1">
      <c r="B244" t="s">
        <v>2033</v>
      </c>
      <c r="C244" t="s">
        <v>1338</v>
      </c>
      <c r="D244" t="s">
        <v>2019</v>
      </c>
      <c r="E244" t="s">
        <v>1562</v>
      </c>
      <c r="F244" t="s">
        <v>1317</v>
      </c>
      <c r="G244" t="s">
        <v>2034</v>
      </c>
      <c r="H244" t="s">
        <v>566</v>
      </c>
      <c r="I244" t="s">
        <v>771</v>
      </c>
      <c r="J244" t="s">
        <v>1150</v>
      </c>
      <c r="K244" s="39">
        <v>3400</v>
      </c>
      <c r="L244" s="39"/>
      <c r="M244" s="39"/>
      <c r="N244" s="39">
        <v>-2000</v>
      </c>
      <c r="O244" s="340">
        <v>1400</v>
      </c>
      <c r="P244" s="37"/>
      <c r="Q244" s="343">
        <v>3318</v>
      </c>
      <c r="R244" s="40"/>
      <c r="S244" s="40"/>
      <c r="T244" s="40"/>
      <c r="U244" s="340">
        <f t="shared" si="17"/>
        <v>3318</v>
      </c>
      <c r="V244" s="37"/>
      <c r="W244" s="343">
        <v>0</v>
      </c>
      <c r="X244" s="40"/>
      <c r="Y244" s="40"/>
      <c r="Z244" s="40"/>
      <c r="AA244" s="340">
        <f t="shared" si="18"/>
        <v>0</v>
      </c>
      <c r="AB244" s="37"/>
      <c r="AC244" s="46">
        <f t="shared" ref="AC244:AG279" si="20">K244+Q244+W244</f>
        <v>6718</v>
      </c>
      <c r="AD244" s="40">
        <f t="shared" si="20"/>
        <v>0</v>
      </c>
      <c r="AE244" s="40">
        <f t="shared" si="20"/>
        <v>0</v>
      </c>
      <c r="AF244" s="40">
        <f t="shared" si="20"/>
        <v>-2000</v>
      </c>
      <c r="AG244" s="38">
        <f t="shared" si="20"/>
        <v>4718</v>
      </c>
      <c r="AH244" s="44"/>
      <c r="AI244" s="343">
        <v>2213.5</v>
      </c>
      <c r="AJ244" s="343">
        <v>3318</v>
      </c>
      <c r="AK244" s="343">
        <v>0</v>
      </c>
      <c r="AL244" s="343">
        <v>3667.4799999999996</v>
      </c>
      <c r="AM244" s="343">
        <v>13741.029999999999</v>
      </c>
      <c r="AN244" s="51">
        <v>13097.95</v>
      </c>
      <c r="AO244" s="343">
        <f t="shared" si="16"/>
        <v>36037.96</v>
      </c>
    </row>
    <row r="245" spans="2:41" ht="12.75" customHeight="1">
      <c r="B245" t="s">
        <v>2048</v>
      </c>
      <c r="C245" t="s">
        <v>1338</v>
      </c>
      <c r="D245" t="s">
        <v>2019</v>
      </c>
      <c r="E245" t="s">
        <v>1602</v>
      </c>
      <c r="F245" t="s">
        <v>1318</v>
      </c>
      <c r="G245" t="s">
        <v>2036</v>
      </c>
      <c r="H245" t="s">
        <v>851</v>
      </c>
      <c r="I245" t="s">
        <v>852</v>
      </c>
      <c r="J245" t="s">
        <v>1150</v>
      </c>
      <c r="K245" s="39">
        <v>3224.7799999999997</v>
      </c>
      <c r="L245" s="365"/>
      <c r="M245" s="365"/>
      <c r="N245" s="365"/>
      <c r="O245" s="340">
        <v>3224.7799999999997</v>
      </c>
      <c r="P245" s="37"/>
      <c r="Q245" s="343">
        <v>1474</v>
      </c>
      <c r="R245" s="40"/>
      <c r="S245" s="40"/>
      <c r="T245" s="40"/>
      <c r="U245" s="340">
        <f t="shared" si="17"/>
        <v>1474</v>
      </c>
      <c r="V245" s="37"/>
      <c r="W245" s="343">
        <v>1164</v>
      </c>
      <c r="X245" s="40"/>
      <c r="Y245" s="40"/>
      <c r="Z245" s="40"/>
      <c r="AA245" s="340">
        <f t="shared" si="18"/>
        <v>1164</v>
      </c>
      <c r="AB245" s="37"/>
      <c r="AC245" s="46">
        <f t="shared" si="20"/>
        <v>5862.78</v>
      </c>
      <c r="AD245" s="40">
        <f t="shared" si="20"/>
        <v>0</v>
      </c>
      <c r="AE245" s="40">
        <f t="shared" si="20"/>
        <v>0</v>
      </c>
      <c r="AF245" s="40">
        <f t="shared" si="20"/>
        <v>0</v>
      </c>
      <c r="AG245" s="38">
        <f t="shared" si="20"/>
        <v>5862.78</v>
      </c>
      <c r="AH245" s="44"/>
      <c r="AI245" s="343">
        <v>1474</v>
      </c>
      <c r="AJ245" s="343">
        <v>1474</v>
      </c>
      <c r="AK245" s="343">
        <v>1164</v>
      </c>
      <c r="AL245" s="343">
        <v>117</v>
      </c>
      <c r="AM245" s="343">
        <v>1164</v>
      </c>
      <c r="AN245" s="51">
        <v>117</v>
      </c>
      <c r="AO245" s="343">
        <f t="shared" si="16"/>
        <v>5510</v>
      </c>
    </row>
    <row r="246" spans="2:41" ht="12.75" customHeight="1">
      <c r="B246" t="s">
        <v>2018</v>
      </c>
      <c r="C246" t="s">
        <v>1338</v>
      </c>
      <c r="D246" t="s">
        <v>2019</v>
      </c>
      <c r="E246" t="s">
        <v>1965</v>
      </c>
      <c r="F246" t="s">
        <v>1331</v>
      </c>
      <c r="G246" t="s">
        <v>2020</v>
      </c>
      <c r="H246" t="s">
        <v>736</v>
      </c>
      <c r="I246" t="s">
        <v>737</v>
      </c>
      <c r="J246" t="s">
        <v>1150</v>
      </c>
      <c r="K246" s="39">
        <v>3079.52</v>
      </c>
      <c r="L246" s="365"/>
      <c r="M246" s="365"/>
      <c r="N246" s="365"/>
      <c r="O246" s="340">
        <v>3079.52</v>
      </c>
      <c r="P246" s="37"/>
      <c r="Q246" s="343">
        <v>2750</v>
      </c>
      <c r="R246" s="40"/>
      <c r="S246" s="40"/>
      <c r="T246" s="40"/>
      <c r="U246" s="340">
        <f t="shared" si="17"/>
        <v>2750</v>
      </c>
      <c r="V246" s="37"/>
      <c r="W246" s="343">
        <v>7390.2000000000007</v>
      </c>
      <c r="X246" s="40"/>
      <c r="Y246" s="40"/>
      <c r="Z246" s="40"/>
      <c r="AA246" s="340">
        <f t="shared" si="18"/>
        <v>7390.2000000000007</v>
      </c>
      <c r="AB246" s="37"/>
      <c r="AC246" s="46">
        <f t="shared" si="20"/>
        <v>13219.720000000001</v>
      </c>
      <c r="AD246" s="40">
        <f t="shared" si="20"/>
        <v>0</v>
      </c>
      <c r="AE246" s="40">
        <f t="shared" si="20"/>
        <v>0</v>
      </c>
      <c r="AF246" s="40">
        <f t="shared" si="20"/>
        <v>0</v>
      </c>
      <c r="AG246" s="38">
        <f t="shared" si="20"/>
        <v>13219.720000000001</v>
      </c>
      <c r="AH246" s="44"/>
      <c r="AI246" s="343">
        <v>1323.28</v>
      </c>
      <c r="AJ246" s="343">
        <v>2750</v>
      </c>
      <c r="AK246" s="343">
        <v>7390.2000000000007</v>
      </c>
      <c r="AL246" s="343">
        <v>8936.84</v>
      </c>
      <c r="AM246" s="343">
        <v>11310.84</v>
      </c>
      <c r="AN246" s="51">
        <v>10210.84</v>
      </c>
      <c r="AO246" s="343">
        <f t="shared" si="16"/>
        <v>41922</v>
      </c>
    </row>
    <row r="247" spans="2:41" ht="12.75" customHeight="1">
      <c r="B247" t="s">
        <v>2049</v>
      </c>
      <c r="C247" t="s">
        <v>1338</v>
      </c>
      <c r="D247" t="s">
        <v>2019</v>
      </c>
      <c r="E247" t="s">
        <v>2050</v>
      </c>
      <c r="F247" t="s">
        <v>1331</v>
      </c>
      <c r="G247" t="s">
        <v>2020</v>
      </c>
      <c r="H247" t="s">
        <v>1086</v>
      </c>
      <c r="I247" t="s">
        <v>1087</v>
      </c>
      <c r="J247" t="s">
        <v>1150</v>
      </c>
      <c r="K247" s="39">
        <v>3041.7</v>
      </c>
      <c r="L247" s="365"/>
      <c r="M247" s="365"/>
      <c r="N247" s="365"/>
      <c r="O247" s="340">
        <v>3041.7</v>
      </c>
      <c r="P247" s="37"/>
      <c r="Q247" s="343">
        <v>1730</v>
      </c>
      <c r="R247" s="40"/>
      <c r="S247" s="40"/>
      <c r="T247" s="40"/>
      <c r="U247" s="340">
        <f t="shared" si="17"/>
        <v>1730</v>
      </c>
      <c r="V247" s="37"/>
      <c r="W247" s="343">
        <v>1180</v>
      </c>
      <c r="X247" s="40"/>
      <c r="Y247" s="40"/>
      <c r="Z247" s="40"/>
      <c r="AA247" s="340">
        <f t="shared" si="18"/>
        <v>1180</v>
      </c>
      <c r="AB247" s="37"/>
      <c r="AC247" s="46">
        <f t="shared" si="20"/>
        <v>5951.7</v>
      </c>
      <c r="AD247" s="40">
        <f t="shared" si="20"/>
        <v>0</v>
      </c>
      <c r="AE247" s="40">
        <f t="shared" si="20"/>
        <v>0</v>
      </c>
      <c r="AF247" s="40">
        <f t="shared" si="20"/>
        <v>0</v>
      </c>
      <c r="AG247" s="38">
        <f t="shared" si="20"/>
        <v>5951.7</v>
      </c>
      <c r="AH247" s="44"/>
      <c r="AI247" s="343">
        <v>1298</v>
      </c>
      <c r="AJ247" s="343">
        <v>1730</v>
      </c>
      <c r="AK247" s="343">
        <v>1180</v>
      </c>
      <c r="AL247" s="343">
        <v>1180</v>
      </c>
      <c r="AM247" s="343">
        <v>1561</v>
      </c>
      <c r="AN247" s="51">
        <v>1239</v>
      </c>
      <c r="AO247" s="343">
        <f t="shared" si="16"/>
        <v>8188</v>
      </c>
    </row>
    <row r="248" spans="2:41" ht="12.75" customHeight="1">
      <c r="B248" t="s">
        <v>2031</v>
      </c>
      <c r="C248" t="s">
        <v>1339</v>
      </c>
      <c r="D248" t="s">
        <v>2016</v>
      </c>
      <c r="E248" t="s">
        <v>1576</v>
      </c>
      <c r="F248" t="s">
        <v>1314</v>
      </c>
      <c r="G248" t="s">
        <v>2032</v>
      </c>
      <c r="H248" t="s">
        <v>682</v>
      </c>
      <c r="I248" t="s">
        <v>683</v>
      </c>
      <c r="J248" t="s">
        <v>1150</v>
      </c>
      <c r="K248" s="39">
        <v>1620</v>
      </c>
      <c r="L248" s="365"/>
      <c r="M248" s="365"/>
      <c r="N248" s="365">
        <v>-649</v>
      </c>
      <c r="O248" s="340">
        <v>971</v>
      </c>
      <c r="P248" s="37"/>
      <c r="Q248" s="343">
        <v>402</v>
      </c>
      <c r="R248" s="40"/>
      <c r="S248" s="40"/>
      <c r="T248" s="40"/>
      <c r="U248" s="340">
        <f t="shared" si="17"/>
        <v>402</v>
      </c>
      <c r="V248" s="37"/>
      <c r="W248" s="343">
        <v>456</v>
      </c>
      <c r="X248" s="40"/>
      <c r="Y248" s="40"/>
      <c r="Z248" s="40"/>
      <c r="AA248" s="340">
        <f t="shared" si="18"/>
        <v>456</v>
      </c>
      <c r="AB248" s="37"/>
      <c r="AC248" s="46">
        <f t="shared" si="20"/>
        <v>2478</v>
      </c>
      <c r="AD248" s="40">
        <f t="shared" si="20"/>
        <v>0</v>
      </c>
      <c r="AE248" s="40">
        <f t="shared" si="20"/>
        <v>0</v>
      </c>
      <c r="AF248" s="40">
        <f t="shared" si="20"/>
        <v>-649</v>
      </c>
      <c r="AG248" s="38">
        <f t="shared" si="20"/>
        <v>1829</v>
      </c>
      <c r="AH248" s="44"/>
      <c r="AI248" s="343">
        <v>1212</v>
      </c>
      <c r="AJ248" s="343">
        <v>402</v>
      </c>
      <c r="AK248" s="343">
        <v>456</v>
      </c>
      <c r="AL248" s="343">
        <v>180</v>
      </c>
      <c r="AM248" s="343">
        <v>1146</v>
      </c>
      <c r="AN248" s="51">
        <v>468</v>
      </c>
      <c r="AO248" s="343">
        <f t="shared" si="16"/>
        <v>3864</v>
      </c>
    </row>
    <row r="249" spans="2:41" ht="12.75" customHeight="1">
      <c r="B249" t="s">
        <v>2029</v>
      </c>
      <c r="C249" t="s">
        <v>1403</v>
      </c>
      <c r="D249" t="s">
        <v>2007</v>
      </c>
      <c r="E249" t="s">
        <v>1729</v>
      </c>
      <c r="F249" t="s">
        <v>1406</v>
      </c>
      <c r="G249" t="s">
        <v>2030</v>
      </c>
      <c r="H249" t="s">
        <v>866</v>
      </c>
      <c r="I249" t="s">
        <v>867</v>
      </c>
      <c r="J249" t="s">
        <v>1150</v>
      </c>
      <c r="K249" s="39">
        <v>1586</v>
      </c>
      <c r="L249" s="365"/>
      <c r="M249" s="365"/>
      <c r="N249" s="365">
        <v>-1500</v>
      </c>
      <c r="O249" s="340">
        <v>86</v>
      </c>
      <c r="P249" s="37"/>
      <c r="Q249" s="343">
        <v>484</v>
      </c>
      <c r="R249" s="40"/>
      <c r="S249" s="40"/>
      <c r="T249" s="40"/>
      <c r="U249" s="340">
        <f t="shared" si="17"/>
        <v>484</v>
      </c>
      <c r="V249" s="37"/>
      <c r="W249" s="343">
        <v>550</v>
      </c>
      <c r="X249" s="40"/>
      <c r="Y249" s="40"/>
      <c r="Z249" s="40"/>
      <c r="AA249" s="340">
        <f t="shared" si="18"/>
        <v>550</v>
      </c>
      <c r="AB249" s="37"/>
      <c r="AC249" s="46">
        <f t="shared" si="20"/>
        <v>2620</v>
      </c>
      <c r="AD249" s="40">
        <f t="shared" si="20"/>
        <v>0</v>
      </c>
      <c r="AE249" s="40">
        <f t="shared" si="20"/>
        <v>0</v>
      </c>
      <c r="AF249" s="40">
        <f t="shared" si="20"/>
        <v>-1500</v>
      </c>
      <c r="AG249" s="38">
        <f t="shared" si="20"/>
        <v>1120</v>
      </c>
      <c r="AH249" s="44"/>
      <c r="AI249" s="343">
        <v>440</v>
      </c>
      <c r="AJ249" s="343">
        <v>484</v>
      </c>
      <c r="AK249" s="343">
        <v>550</v>
      </c>
      <c r="AL249" s="343">
        <v>110</v>
      </c>
      <c r="AM249" s="343">
        <v>220</v>
      </c>
      <c r="AN249" s="51">
        <v>154</v>
      </c>
      <c r="AO249" s="343">
        <f t="shared" si="16"/>
        <v>1958</v>
      </c>
    </row>
    <row r="250" spans="2:41" ht="12.75" customHeight="1">
      <c r="B250" t="s">
        <v>2328</v>
      </c>
      <c r="C250" t="s">
        <v>1339</v>
      </c>
      <c r="D250" t="s">
        <v>2016</v>
      </c>
      <c r="E250" t="s">
        <v>1682</v>
      </c>
      <c r="F250" t="s">
        <v>1314</v>
      </c>
      <c r="G250" t="s">
        <v>2032</v>
      </c>
      <c r="H250" t="s">
        <v>820</v>
      </c>
      <c r="I250" t="s">
        <v>821</v>
      </c>
      <c r="J250" t="s">
        <v>1150</v>
      </c>
      <c r="K250" s="39">
        <v>719.2</v>
      </c>
      <c r="L250" s="365"/>
      <c r="M250" s="365"/>
      <c r="N250" s="365"/>
      <c r="O250" s="340">
        <v>719.2</v>
      </c>
      <c r="P250" s="37"/>
      <c r="Q250" s="343">
        <v>456</v>
      </c>
      <c r="R250" s="40"/>
      <c r="S250" s="40"/>
      <c r="T250" s="40"/>
      <c r="U250" s="340">
        <f t="shared" si="17"/>
        <v>456</v>
      </c>
      <c r="V250" s="37"/>
      <c r="W250" s="343">
        <v>168</v>
      </c>
      <c r="X250" s="40"/>
      <c r="Y250" s="40"/>
      <c r="Z250" s="40"/>
      <c r="AA250" s="340">
        <f t="shared" si="18"/>
        <v>168</v>
      </c>
      <c r="AB250" s="37"/>
      <c r="AC250" s="46">
        <f>K250+Q250+W250</f>
        <v>1343.2</v>
      </c>
      <c r="AD250" s="40">
        <f>L250+R250+X250</f>
        <v>0</v>
      </c>
      <c r="AE250" s="40">
        <f>M250+S250+Y250</f>
        <v>0</v>
      </c>
      <c r="AF250" s="40">
        <f>N250+T250+Z250</f>
        <v>0</v>
      </c>
      <c r="AG250" s="38">
        <f>O250+U250+AA250</f>
        <v>1343.2</v>
      </c>
      <c r="AH250" s="44"/>
      <c r="AI250" s="343">
        <v>264</v>
      </c>
      <c r="AJ250" s="343">
        <v>456</v>
      </c>
      <c r="AK250" s="343">
        <v>168</v>
      </c>
      <c r="AL250" s="343">
        <v>168</v>
      </c>
      <c r="AM250" s="343">
        <v>216</v>
      </c>
      <c r="AN250" s="51">
        <v>168</v>
      </c>
      <c r="AO250" s="343">
        <f t="shared" si="16"/>
        <v>1440</v>
      </c>
    </row>
    <row r="251" spans="2:41" ht="12.75" customHeight="1">
      <c r="B251" t="s">
        <v>2043</v>
      </c>
      <c r="C251" t="s">
        <v>1339</v>
      </c>
      <c r="D251" t="s">
        <v>2016</v>
      </c>
      <c r="E251" t="s">
        <v>2044</v>
      </c>
      <c r="F251" t="s">
        <v>1314</v>
      </c>
      <c r="G251" t="s">
        <v>2032</v>
      </c>
      <c r="H251" t="s">
        <v>1116</v>
      </c>
      <c r="I251" t="s">
        <v>1117</v>
      </c>
      <c r="J251" t="s">
        <v>1150</v>
      </c>
      <c r="K251" s="39">
        <v>492.58</v>
      </c>
      <c r="L251" s="365"/>
      <c r="M251" s="365"/>
      <c r="N251" s="365"/>
      <c r="O251" s="340">
        <v>492.58</v>
      </c>
      <c r="P251" s="37"/>
      <c r="Q251" s="343">
        <v>132</v>
      </c>
      <c r="R251" s="40"/>
      <c r="S251" s="40"/>
      <c r="T251" s="40"/>
      <c r="U251" s="340">
        <f t="shared" si="17"/>
        <v>132</v>
      </c>
      <c r="V251" s="37"/>
      <c r="W251" s="343">
        <v>312</v>
      </c>
      <c r="X251" s="40"/>
      <c r="Y251" s="40"/>
      <c r="Z251" s="40"/>
      <c r="AA251" s="340">
        <f t="shared" si="18"/>
        <v>312</v>
      </c>
      <c r="AB251" s="37"/>
      <c r="AC251" s="46">
        <f t="shared" si="20"/>
        <v>936.57999999999993</v>
      </c>
      <c r="AD251" s="40">
        <f t="shared" si="20"/>
        <v>0</v>
      </c>
      <c r="AE251" s="40">
        <f t="shared" si="20"/>
        <v>0</v>
      </c>
      <c r="AF251" s="40">
        <f t="shared" si="20"/>
        <v>0</v>
      </c>
      <c r="AG251" s="38">
        <f t="shared" si="20"/>
        <v>936.57999999999993</v>
      </c>
      <c r="AH251" s="44"/>
      <c r="AI251" s="343">
        <v>132</v>
      </c>
      <c r="AJ251" s="343">
        <v>132</v>
      </c>
      <c r="AK251" s="343">
        <v>312</v>
      </c>
      <c r="AL251" s="343">
        <v>312</v>
      </c>
      <c r="AM251" s="343">
        <v>312</v>
      </c>
      <c r="AN251" s="51">
        <v>279</v>
      </c>
      <c r="AO251" s="343">
        <f t="shared" si="16"/>
        <v>1479</v>
      </c>
    </row>
    <row r="252" spans="2:41" ht="12.75" customHeight="1">
      <c r="B252" t="s">
        <v>2035</v>
      </c>
      <c r="C252" t="s">
        <v>1338</v>
      </c>
      <c r="D252" t="s">
        <v>2019</v>
      </c>
      <c r="E252" t="s">
        <v>1559</v>
      </c>
      <c r="F252" t="s">
        <v>1318</v>
      </c>
      <c r="G252" t="s">
        <v>2036</v>
      </c>
      <c r="H252" t="s">
        <v>564</v>
      </c>
      <c r="I252" t="s">
        <v>565</v>
      </c>
      <c r="J252" t="s">
        <v>1150</v>
      </c>
      <c r="K252" s="39">
        <v>431.28</v>
      </c>
      <c r="L252" s="365"/>
      <c r="M252" s="365"/>
      <c r="N252" s="365"/>
      <c r="O252" s="340">
        <v>431.28</v>
      </c>
      <c r="P252" s="37"/>
      <c r="Q252" s="343">
        <v>719.2</v>
      </c>
      <c r="R252" s="40"/>
      <c r="S252" s="39"/>
      <c r="T252" s="40"/>
      <c r="U252" s="340">
        <f t="shared" si="17"/>
        <v>719.2</v>
      </c>
      <c r="V252" s="37"/>
      <c r="W252" s="343">
        <v>0</v>
      </c>
      <c r="X252" s="40"/>
      <c r="Y252" s="39"/>
      <c r="Z252" s="40"/>
      <c r="AA252" s="340">
        <f t="shared" si="18"/>
        <v>0</v>
      </c>
      <c r="AB252" s="37"/>
      <c r="AC252" s="46">
        <f>K252+Q252+W252</f>
        <v>1150.48</v>
      </c>
      <c r="AD252" s="40">
        <f>L252+R252+X252</f>
        <v>0</v>
      </c>
      <c r="AE252" s="40">
        <f>M252+S252+Y252</f>
        <v>0</v>
      </c>
      <c r="AF252" s="40">
        <f>N252+T252+Z252</f>
        <v>0</v>
      </c>
      <c r="AG252" s="38">
        <f>O252+U252+AA252</f>
        <v>1150.48</v>
      </c>
      <c r="AH252" s="44"/>
      <c r="AI252" s="343">
        <v>0</v>
      </c>
      <c r="AJ252" s="343">
        <v>719.2</v>
      </c>
      <c r="AK252" s="343">
        <v>0</v>
      </c>
      <c r="AL252" s="343">
        <v>0</v>
      </c>
      <c r="AM252" s="343">
        <v>719.2</v>
      </c>
      <c r="AN252" s="51">
        <v>0</v>
      </c>
      <c r="AO252" s="343">
        <f t="shared" si="16"/>
        <v>1438.4</v>
      </c>
    </row>
    <row r="253" spans="2:41" ht="12.75" customHeight="1">
      <c r="B253" t="s">
        <v>2480</v>
      </c>
      <c r="C253" t="s">
        <v>1339</v>
      </c>
      <c r="D253" t="s">
        <v>2016</v>
      </c>
      <c r="E253" t="s">
        <v>1548</v>
      </c>
      <c r="F253" t="s">
        <v>1314</v>
      </c>
      <c r="G253" t="s">
        <v>2032</v>
      </c>
      <c r="H253" t="s">
        <v>817</v>
      </c>
      <c r="I253" t="s">
        <v>818</v>
      </c>
      <c r="J253" t="s">
        <v>1150</v>
      </c>
      <c r="K253" s="39">
        <v>312</v>
      </c>
      <c r="L253" s="365"/>
      <c r="M253" s="365"/>
      <c r="N253" s="365"/>
      <c r="O253" s="340">
        <v>312</v>
      </c>
      <c r="P253" s="37"/>
      <c r="Q253" s="343">
        <v>336</v>
      </c>
      <c r="R253" s="40"/>
      <c r="S253" s="39"/>
      <c r="T253" s="40"/>
      <c r="U253" s="340">
        <f t="shared" si="17"/>
        <v>336</v>
      </c>
      <c r="V253" s="37"/>
      <c r="W253" s="343">
        <v>0</v>
      </c>
      <c r="X253" s="40"/>
      <c r="Y253" s="39"/>
      <c r="Z253" s="40"/>
      <c r="AA253" s="340">
        <f t="shared" si="18"/>
        <v>0</v>
      </c>
      <c r="AB253" s="37"/>
      <c r="AC253" s="46">
        <f t="shared" ref="AC253:AG253" si="21">K253+Q253+W253</f>
        <v>648</v>
      </c>
      <c r="AD253" s="40">
        <f t="shared" si="21"/>
        <v>0</v>
      </c>
      <c r="AE253" s="40">
        <f t="shared" si="21"/>
        <v>0</v>
      </c>
      <c r="AF253" s="40">
        <f t="shared" si="21"/>
        <v>0</v>
      </c>
      <c r="AG253" s="38">
        <f t="shared" si="21"/>
        <v>648</v>
      </c>
      <c r="AH253" s="44"/>
      <c r="AI253" s="343">
        <v>0</v>
      </c>
      <c r="AJ253" s="343">
        <v>336</v>
      </c>
      <c r="AK253" s="343">
        <v>0</v>
      </c>
      <c r="AL253" s="343">
        <v>0</v>
      </c>
      <c r="AM253" s="343">
        <v>408</v>
      </c>
      <c r="AN253" s="51">
        <v>0</v>
      </c>
      <c r="AO253" s="343">
        <f t="shared" si="16"/>
        <v>744</v>
      </c>
    </row>
    <row r="254" spans="2:41" ht="12.75" customHeight="1">
      <c r="B254" t="s">
        <v>2026</v>
      </c>
      <c r="C254" t="s">
        <v>1403</v>
      </c>
      <c r="D254" t="s">
        <v>2007</v>
      </c>
      <c r="E254" t="s">
        <v>2027</v>
      </c>
      <c r="F254" t="s">
        <v>1327</v>
      </c>
      <c r="G254" t="s">
        <v>2028</v>
      </c>
      <c r="H254" t="s">
        <v>881</v>
      </c>
      <c r="I254" t="s">
        <v>980</v>
      </c>
      <c r="J254" t="s">
        <v>1150</v>
      </c>
      <c r="K254" s="39">
        <v>310</v>
      </c>
      <c r="L254" s="39"/>
      <c r="M254" s="39"/>
      <c r="N254" s="39"/>
      <c r="O254" s="340">
        <v>310</v>
      </c>
      <c r="P254" s="37"/>
      <c r="Q254" s="343">
        <v>0</v>
      </c>
      <c r="R254" s="40"/>
      <c r="S254" s="39"/>
      <c r="T254" s="40"/>
      <c r="U254" s="340">
        <f t="shared" si="17"/>
        <v>0</v>
      </c>
      <c r="V254" s="37"/>
      <c r="W254" s="343">
        <v>1278</v>
      </c>
      <c r="X254" s="40"/>
      <c r="Y254" s="39"/>
      <c r="Z254" s="40"/>
      <c r="AA254" s="340">
        <f t="shared" si="18"/>
        <v>1278</v>
      </c>
      <c r="AB254" s="37"/>
      <c r="AC254" s="46">
        <f t="shared" si="20"/>
        <v>1588</v>
      </c>
      <c r="AD254" s="40">
        <f t="shared" si="20"/>
        <v>0</v>
      </c>
      <c r="AE254" s="40">
        <f t="shared" si="20"/>
        <v>0</v>
      </c>
      <c r="AF254" s="40">
        <f t="shared" si="20"/>
        <v>0</v>
      </c>
      <c r="AG254" s="38">
        <f t="shared" si="20"/>
        <v>1588</v>
      </c>
      <c r="AH254" s="44"/>
      <c r="AI254" s="343">
        <v>0</v>
      </c>
      <c r="AJ254" s="343">
        <v>0</v>
      </c>
      <c r="AK254" s="343">
        <v>1278</v>
      </c>
      <c r="AL254" s="343">
        <v>0</v>
      </c>
      <c r="AM254" s="343">
        <v>0</v>
      </c>
      <c r="AN254" s="51">
        <v>197.05</v>
      </c>
      <c r="AO254" s="343">
        <f t="shared" si="16"/>
        <v>1475.05</v>
      </c>
    </row>
    <row r="255" spans="2:41" ht="12.75" customHeight="1">
      <c r="B255" t="s">
        <v>2046</v>
      </c>
      <c r="C255" t="s">
        <v>1338</v>
      </c>
      <c r="D255" t="s">
        <v>2019</v>
      </c>
      <c r="E255" t="s">
        <v>2047</v>
      </c>
      <c r="F255" t="s">
        <v>1331</v>
      </c>
      <c r="G255" t="s">
        <v>2020</v>
      </c>
      <c r="H255" t="s">
        <v>858</v>
      </c>
      <c r="I255" t="s">
        <v>859</v>
      </c>
      <c r="J255" t="s">
        <v>1150</v>
      </c>
      <c r="K255" s="39">
        <v>0</v>
      </c>
      <c r="L255" s="39"/>
      <c r="M255" s="39"/>
      <c r="N255" s="39"/>
      <c r="O255" s="340">
        <v>0</v>
      </c>
      <c r="P255" s="37"/>
      <c r="Q255" s="343">
        <v>504</v>
      </c>
      <c r="R255" s="40"/>
      <c r="S255" s="39"/>
      <c r="T255" s="40"/>
      <c r="U255" s="340">
        <f t="shared" si="17"/>
        <v>504</v>
      </c>
      <c r="V255" s="37"/>
      <c r="W255" s="343">
        <v>504</v>
      </c>
      <c r="X255" s="40"/>
      <c r="Y255" s="39"/>
      <c r="Z255" s="40"/>
      <c r="AA255" s="340">
        <f t="shared" si="18"/>
        <v>504</v>
      </c>
      <c r="AB255" s="37"/>
      <c r="AC255" s="46">
        <f t="shared" si="20"/>
        <v>1008</v>
      </c>
      <c r="AD255" s="40">
        <f t="shared" si="20"/>
        <v>0</v>
      </c>
      <c r="AE255" s="40">
        <f t="shared" si="20"/>
        <v>0</v>
      </c>
      <c r="AF255" s="40">
        <f t="shared" si="20"/>
        <v>0</v>
      </c>
      <c r="AG255" s="38">
        <f t="shared" si="20"/>
        <v>1008</v>
      </c>
      <c r="AH255" s="44"/>
      <c r="AI255" s="343">
        <v>0</v>
      </c>
      <c r="AJ255" s="343">
        <v>504</v>
      </c>
      <c r="AK255" s="343">
        <v>504</v>
      </c>
      <c r="AL255" s="343">
        <v>600</v>
      </c>
      <c r="AM255" s="343">
        <v>768</v>
      </c>
      <c r="AN255" s="51">
        <v>552</v>
      </c>
      <c r="AO255" s="343">
        <f t="shared" si="16"/>
        <v>2928</v>
      </c>
    </row>
    <row r="256" spans="2:41" ht="12.75" customHeight="1">
      <c r="B256" t="s">
        <v>2329</v>
      </c>
      <c r="C256" t="s">
        <v>1338</v>
      </c>
      <c r="D256" t="s">
        <v>2019</v>
      </c>
      <c r="E256" t="s">
        <v>2330</v>
      </c>
      <c r="F256" t="s">
        <v>1331</v>
      </c>
      <c r="G256" t="s">
        <v>2020</v>
      </c>
      <c r="H256" t="s">
        <v>659</v>
      </c>
      <c r="I256" t="s">
        <v>660</v>
      </c>
      <c r="J256" t="s">
        <v>1150</v>
      </c>
      <c r="K256" s="39">
        <v>0</v>
      </c>
      <c r="L256" s="39"/>
      <c r="M256" s="39"/>
      <c r="N256" s="39"/>
      <c r="O256" s="340">
        <v>0</v>
      </c>
      <c r="P256" s="37"/>
      <c r="Q256" s="343">
        <v>0</v>
      </c>
      <c r="R256" s="40"/>
      <c r="S256" s="39"/>
      <c r="T256" s="40"/>
      <c r="U256" s="340">
        <f t="shared" si="17"/>
        <v>0</v>
      </c>
      <c r="V256" s="37"/>
      <c r="W256" s="343">
        <v>0</v>
      </c>
      <c r="X256" s="40"/>
      <c r="Y256" s="39"/>
      <c r="Z256" s="40"/>
      <c r="AA256" s="340">
        <f t="shared" si="18"/>
        <v>0</v>
      </c>
      <c r="AB256" s="37"/>
      <c r="AC256" s="46">
        <f t="shared" si="20"/>
        <v>0</v>
      </c>
      <c r="AD256" s="40">
        <f t="shared" si="20"/>
        <v>0</v>
      </c>
      <c r="AE256" s="40">
        <f t="shared" si="20"/>
        <v>0</v>
      </c>
      <c r="AF256" s="40">
        <f t="shared" si="20"/>
        <v>0</v>
      </c>
      <c r="AG256" s="38">
        <f t="shared" si="20"/>
        <v>0</v>
      </c>
      <c r="AH256" s="44"/>
      <c r="AI256" s="343">
        <v>0</v>
      </c>
      <c r="AJ256" s="343">
        <v>0</v>
      </c>
      <c r="AK256" s="343">
        <v>0</v>
      </c>
      <c r="AL256" s="343">
        <v>0</v>
      </c>
      <c r="AM256" s="343">
        <v>0</v>
      </c>
      <c r="AN256" s="51">
        <v>192.26</v>
      </c>
      <c r="AO256" s="343">
        <f t="shared" si="16"/>
        <v>192.26</v>
      </c>
    </row>
    <row r="257" spans="2:41" ht="12.75" customHeight="1">
      <c r="B257" t="s">
        <v>2040</v>
      </c>
      <c r="C257" t="s">
        <v>1339</v>
      </c>
      <c r="D257" t="s">
        <v>2016</v>
      </c>
      <c r="E257" t="s">
        <v>2041</v>
      </c>
      <c r="F257" t="s">
        <v>1312</v>
      </c>
      <c r="G257" t="s">
        <v>2017</v>
      </c>
      <c r="H257" t="s">
        <v>753</v>
      </c>
      <c r="I257" t="s">
        <v>754</v>
      </c>
      <c r="J257" t="s">
        <v>1150</v>
      </c>
      <c r="K257" s="39">
        <v>0</v>
      </c>
      <c r="L257" s="39"/>
      <c r="M257" s="39"/>
      <c r="N257" s="39"/>
      <c r="O257" s="340">
        <v>0</v>
      </c>
      <c r="P257" s="37"/>
      <c r="Q257" s="343">
        <v>0</v>
      </c>
      <c r="R257" s="40"/>
      <c r="S257" s="39"/>
      <c r="T257" s="40"/>
      <c r="U257" s="340">
        <f t="shared" si="17"/>
        <v>0</v>
      </c>
      <c r="V257" s="37"/>
      <c r="W257" s="343">
        <v>42</v>
      </c>
      <c r="X257" s="40"/>
      <c r="Y257" s="39"/>
      <c r="Z257" s="40"/>
      <c r="AA257" s="340">
        <f t="shared" si="18"/>
        <v>42</v>
      </c>
      <c r="AB257" s="37"/>
      <c r="AC257" s="46">
        <f t="shared" si="20"/>
        <v>42</v>
      </c>
      <c r="AD257" s="40">
        <f t="shared" si="20"/>
        <v>0</v>
      </c>
      <c r="AE257" s="40">
        <f t="shared" si="20"/>
        <v>0</v>
      </c>
      <c r="AF257" s="40">
        <f t="shared" si="20"/>
        <v>0</v>
      </c>
      <c r="AG257" s="38">
        <f t="shared" si="20"/>
        <v>42</v>
      </c>
      <c r="AH257" s="44"/>
      <c r="AI257" s="343">
        <v>0</v>
      </c>
      <c r="AJ257" s="343">
        <v>0</v>
      </c>
      <c r="AK257" s="343">
        <v>42</v>
      </c>
      <c r="AL257" s="343">
        <v>5208</v>
      </c>
      <c r="AM257" s="343">
        <v>42</v>
      </c>
      <c r="AN257" s="51">
        <v>900</v>
      </c>
      <c r="AO257" s="343">
        <f t="shared" si="16"/>
        <v>6192</v>
      </c>
    </row>
    <row r="258" spans="2:41" ht="12.75" customHeight="1">
      <c r="B258" t="s">
        <v>2038</v>
      </c>
      <c r="C258" t="s">
        <v>1338</v>
      </c>
      <c r="D258" t="s">
        <v>2019</v>
      </c>
      <c r="E258" t="s">
        <v>1662</v>
      </c>
      <c r="F258" t="s">
        <v>1334</v>
      </c>
      <c r="G258" t="s">
        <v>2039</v>
      </c>
      <c r="H258" t="s">
        <v>550</v>
      </c>
      <c r="I258" t="s">
        <v>855</v>
      </c>
      <c r="J258" t="s">
        <v>1150</v>
      </c>
      <c r="K258" s="39">
        <v>0</v>
      </c>
      <c r="L258" s="39"/>
      <c r="M258" s="39"/>
      <c r="N258" s="39"/>
      <c r="O258" s="340">
        <v>0</v>
      </c>
      <c r="P258" s="37"/>
      <c r="Q258" s="343">
        <v>1931449.58</v>
      </c>
      <c r="R258" s="40"/>
      <c r="S258" s="39"/>
      <c r="T258" s="40"/>
      <c r="U258" s="340">
        <f t="shared" si="17"/>
        <v>1931449.58</v>
      </c>
      <c r="V258" s="37"/>
      <c r="W258" s="343">
        <v>1473415.58</v>
      </c>
      <c r="X258" s="40"/>
      <c r="Y258" s="39"/>
      <c r="Z258" s="40"/>
      <c r="AA258" s="340">
        <f t="shared" si="18"/>
        <v>1473415.58</v>
      </c>
      <c r="AB258" s="37"/>
      <c r="AC258" s="46">
        <f t="shared" si="20"/>
        <v>3404865.16</v>
      </c>
      <c r="AD258" s="40">
        <f t="shared" si="20"/>
        <v>0</v>
      </c>
      <c r="AE258" s="40">
        <f t="shared" si="20"/>
        <v>0</v>
      </c>
      <c r="AF258" s="40">
        <f t="shared" si="20"/>
        <v>0</v>
      </c>
      <c r="AG258" s="38">
        <f t="shared" si="20"/>
        <v>3404865.16</v>
      </c>
      <c r="AH258" s="44"/>
      <c r="AI258" s="343">
        <v>2957328.1100000003</v>
      </c>
      <c r="AJ258" s="343">
        <v>1931449.58</v>
      </c>
      <c r="AK258" s="343">
        <v>1473415.58</v>
      </c>
      <c r="AL258" s="343">
        <v>1637895.3599999999</v>
      </c>
      <c r="AM258" s="343">
        <v>2103635.3600000003</v>
      </c>
      <c r="AN258" s="51">
        <v>1787853.42</v>
      </c>
      <c r="AO258" s="343">
        <f t="shared" si="16"/>
        <v>11891577.410000002</v>
      </c>
    </row>
    <row r="259" spans="2:41" ht="12.75" customHeight="1">
      <c r="B259" t="s">
        <v>2042</v>
      </c>
      <c r="C259" t="s">
        <v>616</v>
      </c>
      <c r="D259" t="s">
        <v>2013</v>
      </c>
      <c r="E259" t="s">
        <v>1584</v>
      </c>
      <c r="F259" t="s">
        <v>1310</v>
      </c>
      <c r="G259" t="s">
        <v>2014</v>
      </c>
      <c r="H259" t="s">
        <v>644</v>
      </c>
      <c r="I259" t="s">
        <v>645</v>
      </c>
      <c r="J259" t="s">
        <v>1150</v>
      </c>
      <c r="K259" s="39">
        <v>0</v>
      </c>
      <c r="L259" s="39"/>
      <c r="M259" s="39"/>
      <c r="N259" s="39"/>
      <c r="O259" s="340">
        <v>0</v>
      </c>
      <c r="P259" s="37"/>
      <c r="Q259" s="343">
        <v>1958110.28</v>
      </c>
      <c r="R259" s="40"/>
      <c r="S259" s="39"/>
      <c r="T259" s="40"/>
      <c r="U259" s="340">
        <f t="shared" si="17"/>
        <v>1958110.28</v>
      </c>
      <c r="V259" s="37"/>
      <c r="W259" s="343">
        <v>3585464.24</v>
      </c>
      <c r="X259" s="40"/>
      <c r="Y259" s="39"/>
      <c r="Z259" s="40"/>
      <c r="AA259" s="340">
        <f t="shared" si="18"/>
        <v>3585464.24</v>
      </c>
      <c r="AB259" s="37"/>
      <c r="AC259" s="46">
        <f t="shared" si="20"/>
        <v>5543574.5200000005</v>
      </c>
      <c r="AD259" s="40">
        <f t="shared" si="20"/>
        <v>0</v>
      </c>
      <c r="AE259" s="40">
        <f t="shared" si="20"/>
        <v>0</v>
      </c>
      <c r="AF259" s="40">
        <f t="shared" si="20"/>
        <v>0</v>
      </c>
      <c r="AG259" s="38">
        <f t="shared" si="20"/>
        <v>5543574.5200000005</v>
      </c>
      <c r="AH259" s="44"/>
      <c r="AI259" s="343">
        <v>1639262.8800000001</v>
      </c>
      <c r="AJ259" s="343">
        <v>1958110.28</v>
      </c>
      <c r="AK259" s="343">
        <v>3585464.24</v>
      </c>
      <c r="AL259" s="343">
        <v>1895731.3199999998</v>
      </c>
      <c r="AM259" s="343">
        <v>1413137.72</v>
      </c>
      <c r="AN259" s="51">
        <v>2191584</v>
      </c>
      <c r="AO259" s="343">
        <f t="shared" si="16"/>
        <v>12683290.440000001</v>
      </c>
    </row>
    <row r="260" spans="2:41" ht="12.75" customHeight="1">
      <c r="B260" t="s">
        <v>2481</v>
      </c>
      <c r="C260" t="s">
        <v>1339</v>
      </c>
      <c r="D260" t="s">
        <v>2482</v>
      </c>
      <c r="E260" t="s">
        <v>2483</v>
      </c>
      <c r="F260" t="s">
        <v>1312</v>
      </c>
      <c r="G260" t="s">
        <v>2484</v>
      </c>
      <c r="H260" t="s">
        <v>1190</v>
      </c>
      <c r="I260" t="s">
        <v>1191</v>
      </c>
      <c r="J260" t="s">
        <v>539</v>
      </c>
      <c r="K260" s="39">
        <v>24000</v>
      </c>
      <c r="L260" s="39"/>
      <c r="M260" s="39"/>
      <c r="N260" s="345">
        <v>-24000</v>
      </c>
      <c r="O260" s="340">
        <v>0</v>
      </c>
      <c r="P260" s="37"/>
      <c r="Q260" s="343">
        <v>1291960.33</v>
      </c>
      <c r="R260" s="40"/>
      <c r="S260" s="39"/>
      <c r="T260" s="40"/>
      <c r="U260" s="340">
        <f t="shared" si="17"/>
        <v>1291960.33</v>
      </c>
      <c r="V260" s="37"/>
      <c r="W260" s="343">
        <v>833993.08000000007</v>
      </c>
      <c r="X260" s="40"/>
      <c r="Y260" s="39"/>
      <c r="Z260" s="40"/>
      <c r="AA260" s="340">
        <f t="shared" si="18"/>
        <v>833993.08000000007</v>
      </c>
      <c r="AB260" s="37"/>
      <c r="AC260" s="46">
        <f t="shared" si="20"/>
        <v>2149953.41</v>
      </c>
      <c r="AD260" s="40">
        <f t="shared" si="20"/>
        <v>0</v>
      </c>
      <c r="AE260" s="40">
        <f t="shared" si="20"/>
        <v>0</v>
      </c>
      <c r="AF260" s="40">
        <f t="shared" si="20"/>
        <v>-24000</v>
      </c>
      <c r="AG260" s="38">
        <f t="shared" si="20"/>
        <v>2125953.41</v>
      </c>
      <c r="AH260" s="44"/>
      <c r="AI260" s="343">
        <v>929750.21000000008</v>
      </c>
      <c r="AJ260" s="343">
        <v>1291960.33</v>
      </c>
      <c r="AK260" s="343">
        <v>833993.08000000007</v>
      </c>
      <c r="AL260" s="343">
        <v>1134183.6100000001</v>
      </c>
      <c r="AM260" s="343">
        <v>1786285.7000000002</v>
      </c>
      <c r="AN260" s="51">
        <v>1469733</v>
      </c>
      <c r="AO260" s="343">
        <f t="shared" si="16"/>
        <v>7445905.9300000006</v>
      </c>
    </row>
    <row r="261" spans="2:41" ht="12.75" customHeight="1">
      <c r="B261" t="s">
        <v>2051</v>
      </c>
      <c r="C261" t="s">
        <v>1403</v>
      </c>
      <c r="D261" t="s">
        <v>2052</v>
      </c>
      <c r="E261" t="s">
        <v>1613</v>
      </c>
      <c r="F261" t="s">
        <v>1319</v>
      </c>
      <c r="G261" t="s">
        <v>2053</v>
      </c>
      <c r="H261" t="s">
        <v>584</v>
      </c>
      <c r="I261" t="s">
        <v>585</v>
      </c>
      <c r="J261" t="s">
        <v>534</v>
      </c>
      <c r="K261" s="39">
        <v>2435198.4300000002</v>
      </c>
      <c r="L261" s="39">
        <v>-121759.92150000001</v>
      </c>
      <c r="M261" s="39"/>
      <c r="N261" s="345"/>
      <c r="O261" s="340">
        <v>2313438.5085</v>
      </c>
      <c r="P261" s="37"/>
      <c r="Q261" s="343">
        <v>579760.74</v>
      </c>
      <c r="R261" s="40"/>
      <c r="S261" s="39"/>
      <c r="T261" s="40"/>
      <c r="U261" s="340">
        <f t="shared" si="17"/>
        <v>579760.74</v>
      </c>
      <c r="V261" s="37"/>
      <c r="W261" s="343">
        <v>1135247.51</v>
      </c>
      <c r="X261" s="40"/>
      <c r="Y261" s="39"/>
      <c r="Z261" s="40"/>
      <c r="AA261" s="340">
        <f t="shared" si="18"/>
        <v>1135247.51</v>
      </c>
      <c r="AB261" s="37"/>
      <c r="AC261" s="46">
        <f t="shared" si="20"/>
        <v>4150206.6799999997</v>
      </c>
      <c r="AD261" s="40">
        <f t="shared" si="20"/>
        <v>-121759.92150000001</v>
      </c>
      <c r="AE261" s="40">
        <f t="shared" si="20"/>
        <v>0</v>
      </c>
      <c r="AF261" s="40">
        <f t="shared" si="20"/>
        <v>0</v>
      </c>
      <c r="AG261" s="38">
        <f t="shared" si="20"/>
        <v>4028446.7584999995</v>
      </c>
      <c r="AH261" s="44"/>
      <c r="AI261" s="343">
        <v>708217.92</v>
      </c>
      <c r="AJ261" s="343">
        <v>579760.74</v>
      </c>
      <c r="AK261" s="343">
        <v>1135247.51</v>
      </c>
      <c r="AL261" s="343">
        <v>1142639.83</v>
      </c>
      <c r="AM261" s="343">
        <v>858906.62</v>
      </c>
      <c r="AN261" s="51">
        <v>601992.6</v>
      </c>
      <c r="AO261" s="343">
        <f t="shared" si="16"/>
        <v>5026765.22</v>
      </c>
    </row>
    <row r="262" spans="2:41" ht="12.75" customHeight="1">
      <c r="B262" t="s">
        <v>2054</v>
      </c>
      <c r="C262" t="s">
        <v>1403</v>
      </c>
      <c r="D262" t="s">
        <v>2052</v>
      </c>
      <c r="E262" t="s">
        <v>1694</v>
      </c>
      <c r="F262" t="s">
        <v>1315</v>
      </c>
      <c r="G262" t="s">
        <v>2055</v>
      </c>
      <c r="H262" t="s">
        <v>578</v>
      </c>
      <c r="I262" t="s">
        <v>656</v>
      </c>
      <c r="J262" t="s">
        <v>534</v>
      </c>
      <c r="K262" s="39">
        <v>1914114.7999999998</v>
      </c>
      <c r="L262" s="39">
        <v>-95705.739999999991</v>
      </c>
      <c r="M262" s="39"/>
      <c r="N262" s="39">
        <v>-180000</v>
      </c>
      <c r="O262" s="340">
        <v>1638409.0599999998</v>
      </c>
      <c r="P262" s="37"/>
      <c r="Q262" s="343">
        <v>412522.11</v>
      </c>
      <c r="R262" s="40"/>
      <c r="S262" s="39"/>
      <c r="T262" s="40"/>
      <c r="U262" s="340">
        <f t="shared" si="17"/>
        <v>412522.11</v>
      </c>
      <c r="V262" s="37"/>
      <c r="W262" s="343">
        <v>361977.42000000004</v>
      </c>
      <c r="X262" s="40"/>
      <c r="Y262" s="39"/>
      <c r="Z262" s="40"/>
      <c r="AA262" s="340">
        <f t="shared" si="18"/>
        <v>361977.42000000004</v>
      </c>
      <c r="AB262" s="37"/>
      <c r="AC262" s="46">
        <f t="shared" si="20"/>
        <v>2688614.3299999996</v>
      </c>
      <c r="AD262" s="40">
        <f t="shared" si="20"/>
        <v>-95705.739999999991</v>
      </c>
      <c r="AE262" s="40">
        <f t="shared" si="20"/>
        <v>0</v>
      </c>
      <c r="AF262" s="40">
        <f t="shared" si="20"/>
        <v>-180000</v>
      </c>
      <c r="AG262" s="38">
        <f t="shared" si="20"/>
        <v>2412908.59</v>
      </c>
      <c r="AH262" s="44"/>
      <c r="AI262" s="343">
        <v>398909.56999999995</v>
      </c>
      <c r="AJ262" s="343">
        <v>412522.11</v>
      </c>
      <c r="AK262" s="343">
        <v>361977.42000000004</v>
      </c>
      <c r="AL262" s="343">
        <v>334635.45999999996</v>
      </c>
      <c r="AM262" s="343">
        <v>428644.69999999995</v>
      </c>
      <c r="AN262" s="51">
        <v>367760.17000000004</v>
      </c>
      <c r="AO262" s="343">
        <f t="shared" si="16"/>
        <v>2304449.4300000002</v>
      </c>
    </row>
    <row r="263" spans="2:41" ht="12.75" customHeight="1">
      <c r="B263" t="s">
        <v>2058</v>
      </c>
      <c r="C263" t="s">
        <v>1397</v>
      </c>
      <c r="D263" t="s">
        <v>2059</v>
      </c>
      <c r="E263" t="s">
        <v>1923</v>
      </c>
      <c r="F263" t="s">
        <v>1324</v>
      </c>
      <c r="G263" t="s">
        <v>2060</v>
      </c>
      <c r="H263" t="s">
        <v>551</v>
      </c>
      <c r="I263" t="s">
        <v>850</v>
      </c>
      <c r="J263" t="s">
        <v>534</v>
      </c>
      <c r="K263" s="39">
        <v>1222178.9200000002</v>
      </c>
      <c r="L263" s="39">
        <v>-61108.946000000011</v>
      </c>
      <c r="M263" s="39"/>
      <c r="N263" s="345">
        <v>-253070</v>
      </c>
      <c r="O263" s="417">
        <v>907999.97400000016</v>
      </c>
      <c r="P263" s="37"/>
      <c r="Q263" s="343">
        <v>266921.98</v>
      </c>
      <c r="R263" s="40"/>
      <c r="S263" s="39"/>
      <c r="T263" s="40"/>
      <c r="U263" s="340">
        <f t="shared" si="17"/>
        <v>266921.98</v>
      </c>
      <c r="V263" s="37"/>
      <c r="W263" s="343">
        <v>234488.54</v>
      </c>
      <c r="X263" s="40"/>
      <c r="Y263" s="39"/>
      <c r="Z263" s="40"/>
      <c r="AA263" s="340">
        <f t="shared" si="18"/>
        <v>234488.54</v>
      </c>
      <c r="AB263" s="37"/>
      <c r="AC263" s="46">
        <f t="shared" si="20"/>
        <v>1723589.4400000002</v>
      </c>
      <c r="AD263" s="40">
        <f t="shared" si="20"/>
        <v>-61108.946000000011</v>
      </c>
      <c r="AE263" s="40">
        <f t="shared" si="20"/>
        <v>0</v>
      </c>
      <c r="AF263" s="40">
        <f t="shared" si="20"/>
        <v>-253070</v>
      </c>
      <c r="AG263" s="38">
        <f t="shared" si="20"/>
        <v>1409410.4940000002</v>
      </c>
      <c r="AH263" s="44"/>
      <c r="AI263" s="343">
        <v>273330.2</v>
      </c>
      <c r="AJ263" s="343">
        <v>266921.98</v>
      </c>
      <c r="AK263" s="343">
        <v>234488.54</v>
      </c>
      <c r="AL263" s="343">
        <v>219448.84</v>
      </c>
      <c r="AM263" s="343">
        <v>305894.42</v>
      </c>
      <c r="AN263" s="51">
        <v>309948.59999999998</v>
      </c>
      <c r="AO263" s="343">
        <f t="shared" si="16"/>
        <v>1610032.58</v>
      </c>
    </row>
    <row r="264" spans="2:41" ht="12.75" customHeight="1">
      <c r="B264" t="s">
        <v>2056</v>
      </c>
      <c r="C264" t="s">
        <v>1403</v>
      </c>
      <c r="D264" t="s">
        <v>2052</v>
      </c>
      <c r="E264" t="s">
        <v>1616</v>
      </c>
      <c r="F264" t="s">
        <v>1333</v>
      </c>
      <c r="G264" t="s">
        <v>2057</v>
      </c>
      <c r="H264" t="s">
        <v>575</v>
      </c>
      <c r="I264" t="s">
        <v>576</v>
      </c>
      <c r="J264" t="s">
        <v>534</v>
      </c>
      <c r="K264" s="39">
        <v>637122.48</v>
      </c>
      <c r="L264" s="39">
        <v>-31856.124</v>
      </c>
      <c r="M264" s="39"/>
      <c r="N264" s="345">
        <v>-151000</v>
      </c>
      <c r="O264" s="340">
        <v>454266.35600000003</v>
      </c>
      <c r="P264" s="37"/>
      <c r="Q264" s="343">
        <v>418689.92</v>
      </c>
      <c r="R264" s="40"/>
      <c r="S264" s="39"/>
      <c r="T264" s="40"/>
      <c r="U264" s="340">
        <f t="shared" si="17"/>
        <v>418689.92</v>
      </c>
      <c r="V264" s="37"/>
      <c r="W264" s="343">
        <v>393591.74</v>
      </c>
      <c r="X264" s="40"/>
      <c r="Y264" s="39"/>
      <c r="Z264" s="40"/>
      <c r="AA264" s="340">
        <f t="shared" si="18"/>
        <v>393591.74</v>
      </c>
      <c r="AB264" s="37"/>
      <c r="AC264" s="46">
        <f t="shared" si="20"/>
        <v>1449404.14</v>
      </c>
      <c r="AD264" s="40">
        <f t="shared" si="20"/>
        <v>-31856.124</v>
      </c>
      <c r="AE264" s="40">
        <f t="shared" si="20"/>
        <v>0</v>
      </c>
      <c r="AF264" s="40">
        <f t="shared" si="20"/>
        <v>-151000</v>
      </c>
      <c r="AG264" s="38">
        <f t="shared" si="20"/>
        <v>1266548.0160000001</v>
      </c>
      <c r="AH264" s="44"/>
      <c r="AI264" s="343">
        <v>237912.86</v>
      </c>
      <c r="AJ264" s="343">
        <v>418689.92</v>
      </c>
      <c r="AK264" s="343">
        <v>393591.74</v>
      </c>
      <c r="AL264" s="343">
        <v>379225.56</v>
      </c>
      <c r="AM264" s="343">
        <v>410153.04</v>
      </c>
      <c r="AN264" s="51">
        <v>279296.56</v>
      </c>
      <c r="AO264" s="343">
        <f t="shared" ref="AO264:AO327" si="22">SUM(AI264:AN264)</f>
        <v>2118869.6800000002</v>
      </c>
    </row>
    <row r="265" spans="2:41" ht="12.75" customHeight="1">
      <c r="B265" t="s">
        <v>2065</v>
      </c>
      <c r="C265" t="s">
        <v>1403</v>
      </c>
      <c r="D265" t="s">
        <v>2052</v>
      </c>
      <c r="E265" t="s">
        <v>1622</v>
      </c>
      <c r="F265" t="s">
        <v>1330</v>
      </c>
      <c r="G265" t="s">
        <v>2066</v>
      </c>
      <c r="H265" t="s">
        <v>580</v>
      </c>
      <c r="I265" t="s">
        <v>642</v>
      </c>
      <c r="J265" t="s">
        <v>534</v>
      </c>
      <c r="K265" s="39">
        <v>384981.48</v>
      </c>
      <c r="L265" s="39">
        <v>-19249.074000000001</v>
      </c>
      <c r="M265" s="39"/>
      <c r="N265" s="345">
        <v>-153000</v>
      </c>
      <c r="O265" s="340">
        <v>212732.40599999996</v>
      </c>
      <c r="P265" s="37"/>
      <c r="Q265" s="343">
        <v>81000</v>
      </c>
      <c r="R265" s="40"/>
      <c r="S265" s="39"/>
      <c r="T265" s="40"/>
      <c r="U265" s="340">
        <f t="shared" si="17"/>
        <v>81000</v>
      </c>
      <c r="V265" s="37"/>
      <c r="W265" s="343">
        <v>81000</v>
      </c>
      <c r="X265" s="40"/>
      <c r="Y265" s="39"/>
      <c r="Z265" s="40"/>
      <c r="AA265" s="340">
        <f t="shared" si="18"/>
        <v>81000</v>
      </c>
      <c r="AB265" s="37"/>
      <c r="AC265" s="46">
        <f t="shared" si="20"/>
        <v>546981.48</v>
      </c>
      <c r="AD265" s="40">
        <f t="shared" si="20"/>
        <v>-19249.074000000001</v>
      </c>
      <c r="AE265" s="40">
        <f t="shared" si="20"/>
        <v>0</v>
      </c>
      <c r="AF265" s="40">
        <f t="shared" si="20"/>
        <v>-153000</v>
      </c>
      <c r="AG265" s="38">
        <f t="shared" si="20"/>
        <v>374732.40599999996</v>
      </c>
      <c r="AH265" s="44"/>
      <c r="AI265" s="343">
        <v>81000</v>
      </c>
      <c r="AJ265" s="343">
        <v>81000</v>
      </c>
      <c r="AK265" s="343">
        <v>81000</v>
      </c>
      <c r="AL265" s="343">
        <v>81000</v>
      </c>
      <c r="AM265" s="343">
        <v>81000</v>
      </c>
      <c r="AN265" s="51">
        <v>0</v>
      </c>
      <c r="AO265" s="343">
        <f t="shared" si="22"/>
        <v>405000</v>
      </c>
    </row>
    <row r="266" spans="2:41" ht="12.75" customHeight="1">
      <c r="B266" t="s">
        <v>2061</v>
      </c>
      <c r="C266" t="s">
        <v>1403</v>
      </c>
      <c r="D266" t="s">
        <v>2052</v>
      </c>
      <c r="E266" t="s">
        <v>1607</v>
      </c>
      <c r="F266" t="s">
        <v>1406</v>
      </c>
      <c r="G266" t="s">
        <v>2062</v>
      </c>
      <c r="H266" t="s">
        <v>552</v>
      </c>
      <c r="I266" t="s">
        <v>553</v>
      </c>
      <c r="J266" t="s">
        <v>534</v>
      </c>
      <c r="K266" s="39">
        <v>225220.94999999998</v>
      </c>
      <c r="L266" s="39">
        <v>-11261.047500000001</v>
      </c>
      <c r="M266" s="39"/>
      <c r="N266" s="345">
        <v>-75000</v>
      </c>
      <c r="O266" s="340">
        <v>138959.90249999997</v>
      </c>
      <c r="P266" s="37"/>
      <c r="Q266" s="343">
        <v>60564.130000000005</v>
      </c>
      <c r="R266" s="40"/>
      <c r="S266" s="39"/>
      <c r="T266" s="40"/>
      <c r="U266" s="340">
        <f t="shared" si="17"/>
        <v>60564.130000000005</v>
      </c>
      <c r="V266" s="37"/>
      <c r="W266" s="343">
        <v>48065.020000000011</v>
      </c>
      <c r="X266" s="40"/>
      <c r="Y266" s="39"/>
      <c r="Z266" s="40"/>
      <c r="AA266" s="340">
        <f t="shared" si="18"/>
        <v>48065.020000000011</v>
      </c>
      <c r="AB266" s="37"/>
      <c r="AC266" s="46">
        <f t="shared" si="20"/>
        <v>333850.09999999998</v>
      </c>
      <c r="AD266" s="40">
        <f t="shared" si="20"/>
        <v>-11261.047500000001</v>
      </c>
      <c r="AE266" s="40">
        <f t="shared" si="20"/>
        <v>0</v>
      </c>
      <c r="AF266" s="40">
        <f t="shared" si="20"/>
        <v>-75000</v>
      </c>
      <c r="AG266" s="38">
        <f t="shared" si="20"/>
        <v>247589.05249999999</v>
      </c>
      <c r="AH266" s="44"/>
      <c r="AI266" s="343">
        <v>63989.090000000004</v>
      </c>
      <c r="AJ266" s="343">
        <v>60564.130000000005</v>
      </c>
      <c r="AK266" s="343">
        <v>48065.020000000011</v>
      </c>
      <c r="AL266" s="343">
        <v>61015.520000000004</v>
      </c>
      <c r="AM266" s="343">
        <v>99417.11</v>
      </c>
      <c r="AN266" s="51">
        <v>72154.179999999993</v>
      </c>
      <c r="AO266" s="343">
        <f t="shared" si="22"/>
        <v>405205.05</v>
      </c>
    </row>
    <row r="267" spans="2:41" ht="12.75" customHeight="1">
      <c r="B267" t="s">
        <v>2063</v>
      </c>
      <c r="C267" t="s">
        <v>1403</v>
      </c>
      <c r="D267" t="s">
        <v>2052</v>
      </c>
      <c r="E267" t="s">
        <v>2064</v>
      </c>
      <c r="F267" t="s">
        <v>1333</v>
      </c>
      <c r="G267" t="s">
        <v>2057</v>
      </c>
      <c r="H267" t="s">
        <v>569</v>
      </c>
      <c r="I267" t="s">
        <v>748</v>
      </c>
      <c r="J267" t="s">
        <v>534</v>
      </c>
      <c r="K267" s="39">
        <v>212028.85</v>
      </c>
      <c r="L267" s="39">
        <v>-10601.442500000001</v>
      </c>
      <c r="M267" s="39"/>
      <c r="N267" s="345">
        <v>-56000</v>
      </c>
      <c r="O267" s="340">
        <v>145427.4075</v>
      </c>
      <c r="P267" s="37"/>
      <c r="Q267" s="343">
        <v>143931.21</v>
      </c>
      <c r="R267" s="40"/>
      <c r="S267" s="39"/>
      <c r="T267" s="40"/>
      <c r="U267" s="340">
        <f t="shared" si="17"/>
        <v>143931.21</v>
      </c>
      <c r="V267" s="37"/>
      <c r="W267" s="343">
        <v>162313.09</v>
      </c>
      <c r="X267" s="40"/>
      <c r="Y267" s="39"/>
      <c r="Z267" s="40"/>
      <c r="AA267" s="340">
        <f t="shared" si="18"/>
        <v>162313.09</v>
      </c>
      <c r="AB267" s="37"/>
      <c r="AC267" s="46">
        <f t="shared" si="20"/>
        <v>518273.15</v>
      </c>
      <c r="AD267" s="40">
        <f t="shared" si="20"/>
        <v>-10601.442500000001</v>
      </c>
      <c r="AE267" s="40">
        <f t="shared" si="20"/>
        <v>0</v>
      </c>
      <c r="AF267" s="40">
        <f t="shared" si="20"/>
        <v>-56000</v>
      </c>
      <c r="AG267" s="38">
        <f t="shared" si="20"/>
        <v>451671.70750000002</v>
      </c>
      <c r="AH267" s="44"/>
      <c r="AI267" s="343">
        <v>62821.489999999991</v>
      </c>
      <c r="AJ267" s="343">
        <v>143931.21</v>
      </c>
      <c r="AK267" s="343">
        <v>162313.09</v>
      </c>
      <c r="AL267" s="343">
        <v>122004.79999999999</v>
      </c>
      <c r="AM267" s="343">
        <v>122004.79999999999</v>
      </c>
      <c r="AN267" s="51">
        <v>107423.23000000001</v>
      </c>
      <c r="AO267" s="343">
        <f t="shared" si="22"/>
        <v>720498.61999999988</v>
      </c>
    </row>
    <row r="268" spans="2:41" ht="12.75" customHeight="1">
      <c r="B268" t="s">
        <v>2067</v>
      </c>
      <c r="C268" t="s">
        <v>1339</v>
      </c>
      <c r="D268" t="s">
        <v>2068</v>
      </c>
      <c r="E268" t="s">
        <v>1550</v>
      </c>
      <c r="F268" t="s">
        <v>1312</v>
      </c>
      <c r="G268" t="s">
        <v>2069</v>
      </c>
      <c r="H268" t="s">
        <v>560</v>
      </c>
      <c r="I268" t="s">
        <v>795</v>
      </c>
      <c r="J268" t="s">
        <v>534</v>
      </c>
      <c r="K268" s="39">
        <v>128054.95999999999</v>
      </c>
      <c r="L268" s="39">
        <v>-6402.7479999999996</v>
      </c>
      <c r="M268" s="39"/>
      <c r="N268" s="39">
        <v>-30000</v>
      </c>
      <c r="O268" s="340">
        <v>91652.212</v>
      </c>
      <c r="P268" s="37"/>
      <c r="Q268" s="343">
        <v>67401.61</v>
      </c>
      <c r="R268" s="40"/>
      <c r="S268" s="39"/>
      <c r="T268" s="40"/>
      <c r="U268" s="340">
        <f t="shared" si="17"/>
        <v>67401.61</v>
      </c>
      <c r="V268" s="37"/>
      <c r="W268" s="343">
        <v>67297.63</v>
      </c>
      <c r="X268" s="40"/>
      <c r="Y268" s="39"/>
      <c r="Z268" s="40"/>
      <c r="AA268" s="340">
        <f t="shared" si="18"/>
        <v>67297.63</v>
      </c>
      <c r="AB268" s="37"/>
      <c r="AC268" s="46">
        <f t="shared" si="20"/>
        <v>262754.2</v>
      </c>
      <c r="AD268" s="40">
        <f t="shared" si="20"/>
        <v>-6402.7479999999996</v>
      </c>
      <c r="AE268" s="40">
        <f t="shared" si="20"/>
        <v>0</v>
      </c>
      <c r="AF268" s="40">
        <f t="shared" si="20"/>
        <v>-30000</v>
      </c>
      <c r="AG268" s="38">
        <f t="shared" si="20"/>
        <v>226351.45199999999</v>
      </c>
      <c r="AH268" s="44"/>
      <c r="AI268" s="343">
        <v>50587.57</v>
      </c>
      <c r="AJ268" s="343">
        <v>67401.61</v>
      </c>
      <c r="AK268" s="343">
        <v>67297.63</v>
      </c>
      <c r="AL268" s="343">
        <v>85423.37</v>
      </c>
      <c r="AM268" s="343">
        <v>84813.560000000012</v>
      </c>
      <c r="AN268" s="51">
        <v>89200.430000000022</v>
      </c>
      <c r="AO268" s="343">
        <f t="shared" si="22"/>
        <v>444724.17000000004</v>
      </c>
    </row>
    <row r="269" spans="2:41" ht="12.75" customHeight="1">
      <c r="B269" t="s">
        <v>2070</v>
      </c>
      <c r="C269" t="s">
        <v>1338</v>
      </c>
      <c r="D269" t="s">
        <v>2071</v>
      </c>
      <c r="E269" t="s">
        <v>1662</v>
      </c>
      <c r="F269" t="s">
        <v>1334</v>
      </c>
      <c r="G269" t="s">
        <v>2072</v>
      </c>
      <c r="H269" t="s">
        <v>550</v>
      </c>
      <c r="I269" t="s">
        <v>855</v>
      </c>
      <c r="J269" t="s">
        <v>534</v>
      </c>
      <c r="K269" s="39">
        <v>96131.73</v>
      </c>
      <c r="L269" s="39">
        <v>-4806.5865000000003</v>
      </c>
      <c r="M269" s="39"/>
      <c r="N269" s="39">
        <v>-10000</v>
      </c>
      <c r="O269" s="340">
        <v>81325.143499999991</v>
      </c>
      <c r="P269" s="37"/>
      <c r="Q269" s="343">
        <v>56935.5</v>
      </c>
      <c r="R269" s="40"/>
      <c r="S269" s="39"/>
      <c r="T269" s="40"/>
      <c r="U269" s="340">
        <f t="shared" si="17"/>
        <v>56935.5</v>
      </c>
      <c r="V269" s="37"/>
      <c r="W269" s="343">
        <v>56935.5</v>
      </c>
      <c r="X269" s="40"/>
      <c r="Y269" s="39"/>
      <c r="Z269" s="40"/>
      <c r="AA269" s="340">
        <f t="shared" si="18"/>
        <v>56935.5</v>
      </c>
      <c r="AB269" s="37"/>
      <c r="AC269" s="46">
        <f t="shared" si="20"/>
        <v>210002.72999999998</v>
      </c>
      <c r="AD269" s="40">
        <f t="shared" si="20"/>
        <v>-4806.5865000000003</v>
      </c>
      <c r="AE269" s="40">
        <f t="shared" si="20"/>
        <v>0</v>
      </c>
      <c r="AF269" s="40">
        <f t="shared" si="20"/>
        <v>-10000</v>
      </c>
      <c r="AG269" s="38">
        <f t="shared" si="20"/>
        <v>195196.14350000001</v>
      </c>
      <c r="AH269" s="44"/>
      <c r="AI269" s="343">
        <v>43744.08</v>
      </c>
      <c r="AJ269" s="343">
        <v>56935.5</v>
      </c>
      <c r="AK269" s="343">
        <v>56935.5</v>
      </c>
      <c r="AL269" s="343">
        <v>56935.5</v>
      </c>
      <c r="AM269" s="343">
        <v>56935.5</v>
      </c>
      <c r="AN269" s="51">
        <v>56935.5</v>
      </c>
      <c r="AO269" s="343">
        <f t="shared" si="22"/>
        <v>328421.58</v>
      </c>
    </row>
    <row r="270" spans="2:41" ht="12.75" customHeight="1">
      <c r="B270" t="s">
        <v>2103</v>
      </c>
      <c r="C270" t="s">
        <v>1403</v>
      </c>
      <c r="D270" t="s">
        <v>2052</v>
      </c>
      <c r="E270" t="s">
        <v>1619</v>
      </c>
      <c r="F270" t="s">
        <v>1316</v>
      </c>
      <c r="G270" t="s">
        <v>2104</v>
      </c>
      <c r="H270" t="s">
        <v>557</v>
      </c>
      <c r="I270" t="s">
        <v>828</v>
      </c>
      <c r="J270" t="s">
        <v>534</v>
      </c>
      <c r="K270" s="39">
        <v>70855.199999999997</v>
      </c>
      <c r="L270" s="39">
        <v>-3542.76</v>
      </c>
      <c r="M270" s="39"/>
      <c r="N270" s="39">
        <v>-10000</v>
      </c>
      <c r="O270" s="340">
        <v>57312.44</v>
      </c>
      <c r="P270" s="37"/>
      <c r="Q270" s="343">
        <v>8563.57</v>
      </c>
      <c r="R270" s="40"/>
      <c r="S270" s="39"/>
      <c r="T270" s="40"/>
      <c r="U270" s="340">
        <f t="shared" si="17"/>
        <v>8563.57</v>
      </c>
      <c r="V270" s="37"/>
      <c r="W270" s="343">
        <v>8411.33</v>
      </c>
      <c r="X270" s="40"/>
      <c r="Y270" s="39"/>
      <c r="Z270" s="40"/>
      <c r="AA270" s="340">
        <f t="shared" si="18"/>
        <v>8411.33</v>
      </c>
      <c r="AB270" s="37"/>
      <c r="AC270" s="46">
        <f t="shared" si="20"/>
        <v>87830.099999999991</v>
      </c>
      <c r="AD270" s="40">
        <f t="shared" si="20"/>
        <v>-3542.76</v>
      </c>
      <c r="AE270" s="40">
        <f t="shared" si="20"/>
        <v>0</v>
      </c>
      <c r="AF270" s="40">
        <f t="shared" si="20"/>
        <v>-10000</v>
      </c>
      <c r="AG270" s="38">
        <f t="shared" si="20"/>
        <v>74287.340000000011</v>
      </c>
      <c r="AH270" s="44"/>
      <c r="AI270" s="343">
        <v>26267.5</v>
      </c>
      <c r="AJ270" s="343">
        <v>8563.57</v>
      </c>
      <c r="AK270" s="343">
        <v>8411.33</v>
      </c>
      <c r="AL270" s="343">
        <v>416.07</v>
      </c>
      <c r="AM270" s="343">
        <v>0</v>
      </c>
      <c r="AN270" s="51">
        <v>0</v>
      </c>
      <c r="AO270" s="343">
        <f t="shared" si="22"/>
        <v>43658.47</v>
      </c>
    </row>
    <row r="271" spans="2:41" ht="12.75" customHeight="1">
      <c r="B271" t="s">
        <v>2075</v>
      </c>
      <c r="C271" t="s">
        <v>1338</v>
      </c>
      <c r="D271" t="s">
        <v>2071</v>
      </c>
      <c r="E271" t="s">
        <v>1599</v>
      </c>
      <c r="F271" t="s">
        <v>1317</v>
      </c>
      <c r="G271" t="s">
        <v>2076</v>
      </c>
      <c r="H271" t="s">
        <v>549</v>
      </c>
      <c r="I271" t="s">
        <v>862</v>
      </c>
      <c r="J271" t="s">
        <v>534</v>
      </c>
      <c r="K271" s="39">
        <v>68629.749999999985</v>
      </c>
      <c r="L271" s="39">
        <v>-3431.4874999999993</v>
      </c>
      <c r="M271" s="39"/>
      <c r="N271" s="39">
        <v>-10000</v>
      </c>
      <c r="O271" s="340">
        <v>55198.262499999983</v>
      </c>
      <c r="P271" s="37"/>
      <c r="Q271" s="343">
        <v>36832.199999999997</v>
      </c>
      <c r="R271" s="40"/>
      <c r="S271" s="39"/>
      <c r="T271" s="40"/>
      <c r="U271" s="340">
        <f t="shared" si="17"/>
        <v>36832.199999999997</v>
      </c>
      <c r="V271" s="37"/>
      <c r="W271" s="343">
        <v>27172.25</v>
      </c>
      <c r="X271" s="40"/>
      <c r="Y271" s="39"/>
      <c r="Z271" s="40"/>
      <c r="AA271" s="340">
        <f t="shared" si="18"/>
        <v>27172.25</v>
      </c>
      <c r="AB271" s="37"/>
      <c r="AC271" s="46">
        <f t="shared" si="20"/>
        <v>132634.19999999998</v>
      </c>
      <c r="AD271" s="40">
        <f t="shared" si="20"/>
        <v>-3431.4874999999993</v>
      </c>
      <c r="AE271" s="40">
        <f t="shared" si="20"/>
        <v>0</v>
      </c>
      <c r="AF271" s="40">
        <f t="shared" si="20"/>
        <v>-10000</v>
      </c>
      <c r="AG271" s="38">
        <f t="shared" si="20"/>
        <v>119202.71249999998</v>
      </c>
      <c r="AH271" s="44"/>
      <c r="AI271" s="343">
        <v>25213.829999999998</v>
      </c>
      <c r="AJ271" s="343">
        <v>36832.199999999997</v>
      </c>
      <c r="AK271" s="343">
        <v>27172.25</v>
      </c>
      <c r="AL271" s="343">
        <v>40901.279999999999</v>
      </c>
      <c r="AM271" s="343">
        <v>50603.57</v>
      </c>
      <c r="AN271" s="51">
        <v>41794.68</v>
      </c>
      <c r="AO271" s="343">
        <f t="shared" si="22"/>
        <v>222517.81</v>
      </c>
    </row>
    <row r="272" spans="2:41" ht="12.75" customHeight="1">
      <c r="B272" t="s">
        <v>2105</v>
      </c>
      <c r="C272" t="s">
        <v>1338</v>
      </c>
      <c r="D272" t="s">
        <v>2071</v>
      </c>
      <c r="E272" t="s">
        <v>2106</v>
      </c>
      <c r="F272" t="s">
        <v>1318</v>
      </c>
      <c r="G272" t="s">
        <v>2074</v>
      </c>
      <c r="H272" t="s">
        <v>863</v>
      </c>
      <c r="I272" t="s">
        <v>864</v>
      </c>
      <c r="J272" t="s">
        <v>534</v>
      </c>
      <c r="K272" s="39">
        <v>40635</v>
      </c>
      <c r="L272" s="39"/>
      <c r="M272" s="39"/>
      <c r="N272" s="39">
        <v>-10000</v>
      </c>
      <c r="O272" s="340">
        <v>30635</v>
      </c>
      <c r="P272" s="37"/>
      <c r="Q272" s="343">
        <v>0</v>
      </c>
      <c r="R272" s="40"/>
      <c r="S272" s="39"/>
      <c r="T272" s="40"/>
      <c r="U272" s="340">
        <f t="shared" si="17"/>
        <v>0</v>
      </c>
      <c r="V272" s="37"/>
      <c r="W272" s="343">
        <v>0</v>
      </c>
      <c r="X272" s="40"/>
      <c r="Y272" s="39"/>
      <c r="Z272" s="40"/>
      <c r="AA272" s="340">
        <f t="shared" si="18"/>
        <v>0</v>
      </c>
      <c r="AB272" s="37"/>
      <c r="AC272" s="46">
        <f t="shared" si="20"/>
        <v>40635</v>
      </c>
      <c r="AD272" s="40">
        <f t="shared" si="20"/>
        <v>0</v>
      </c>
      <c r="AE272" s="40">
        <f t="shared" si="20"/>
        <v>0</v>
      </c>
      <c r="AF272" s="40">
        <f t="shared" si="20"/>
        <v>-10000</v>
      </c>
      <c r="AG272" s="38">
        <f t="shared" si="20"/>
        <v>30635</v>
      </c>
      <c r="AH272" s="44"/>
      <c r="AI272" s="343">
        <v>22096.440000000002</v>
      </c>
      <c r="AJ272" s="343">
        <v>0</v>
      </c>
      <c r="AK272" s="343">
        <v>0</v>
      </c>
      <c r="AL272" s="343">
        <v>0</v>
      </c>
      <c r="AM272" s="343">
        <v>0</v>
      </c>
      <c r="AN272" s="51">
        <v>0</v>
      </c>
      <c r="AO272" s="343">
        <f t="shared" si="22"/>
        <v>22096.440000000002</v>
      </c>
    </row>
    <row r="273" spans="2:41" ht="12.75" customHeight="1">
      <c r="B273" t="s">
        <v>2085</v>
      </c>
      <c r="C273" t="s">
        <v>1338</v>
      </c>
      <c r="D273" t="s">
        <v>2071</v>
      </c>
      <c r="E273" t="s">
        <v>1562</v>
      </c>
      <c r="F273" t="s">
        <v>1317</v>
      </c>
      <c r="G273" t="s">
        <v>2076</v>
      </c>
      <c r="H273" t="s">
        <v>566</v>
      </c>
      <c r="I273" t="s">
        <v>771</v>
      </c>
      <c r="J273" t="s">
        <v>534</v>
      </c>
      <c r="K273" s="39">
        <v>33410.370000000003</v>
      </c>
      <c r="L273" s="39">
        <v>-1670.5185000000001</v>
      </c>
      <c r="M273" s="39"/>
      <c r="N273" s="39">
        <v>-5000</v>
      </c>
      <c r="O273" s="340">
        <v>26739.851500000004</v>
      </c>
      <c r="P273" s="37"/>
      <c r="Q273" s="343">
        <v>16757.61</v>
      </c>
      <c r="R273" s="40"/>
      <c r="S273" s="39"/>
      <c r="T273" s="40"/>
      <c r="U273" s="340">
        <f t="shared" ref="U273:U336" si="23">Q273+R273+S273+T273</f>
        <v>16757.61</v>
      </c>
      <c r="V273" s="37"/>
      <c r="W273" s="343">
        <v>14863.92</v>
      </c>
      <c r="X273" s="40"/>
      <c r="Y273" s="39"/>
      <c r="Z273" s="40"/>
      <c r="AA273" s="340">
        <f t="shared" ref="AA273:AA336" si="24">W273+X273+Y273+Z273</f>
        <v>14863.92</v>
      </c>
      <c r="AB273" s="37"/>
      <c r="AC273" s="46">
        <f t="shared" si="20"/>
        <v>65031.9</v>
      </c>
      <c r="AD273" s="40">
        <f t="shared" si="20"/>
        <v>-1670.5185000000001</v>
      </c>
      <c r="AE273" s="40">
        <f t="shared" si="20"/>
        <v>0</v>
      </c>
      <c r="AF273" s="40">
        <f t="shared" si="20"/>
        <v>-5000</v>
      </c>
      <c r="AG273" s="38">
        <f t="shared" si="20"/>
        <v>58361.381500000003</v>
      </c>
      <c r="AH273" s="44"/>
      <c r="AI273" s="343">
        <v>18322.32</v>
      </c>
      <c r="AJ273" s="343">
        <v>16757.61</v>
      </c>
      <c r="AK273" s="343">
        <v>14863.92</v>
      </c>
      <c r="AL273" s="343">
        <v>13870.760000000002</v>
      </c>
      <c r="AM273" s="343">
        <v>18516.59</v>
      </c>
      <c r="AN273" s="51">
        <v>15390.259999999998</v>
      </c>
      <c r="AO273" s="343">
        <f t="shared" si="22"/>
        <v>97721.459999999992</v>
      </c>
    </row>
    <row r="274" spans="2:41" ht="12.75" customHeight="1">
      <c r="B274" t="s">
        <v>2073</v>
      </c>
      <c r="C274" t="s">
        <v>1338</v>
      </c>
      <c r="D274" t="s">
        <v>2071</v>
      </c>
      <c r="E274" t="s">
        <v>1635</v>
      </c>
      <c r="F274" t="s">
        <v>1318</v>
      </c>
      <c r="G274" t="s">
        <v>2074</v>
      </c>
      <c r="H274" t="s">
        <v>572</v>
      </c>
      <c r="I274" t="s">
        <v>684</v>
      </c>
      <c r="J274" t="s">
        <v>534</v>
      </c>
      <c r="K274" s="39">
        <v>30999.5</v>
      </c>
      <c r="L274" s="39"/>
      <c r="M274" s="39"/>
      <c r="N274" s="39">
        <v>-5000</v>
      </c>
      <c r="O274" s="340">
        <v>25999.5</v>
      </c>
      <c r="P274" s="37"/>
      <c r="Q274" s="343">
        <v>18058.97</v>
      </c>
      <c r="R274" s="40"/>
      <c r="S274" s="39"/>
      <c r="T274" s="40"/>
      <c r="U274" s="340">
        <f t="shared" si="23"/>
        <v>18058.97</v>
      </c>
      <c r="V274" s="37"/>
      <c r="W274" s="343">
        <v>18716.04</v>
      </c>
      <c r="X274" s="40"/>
      <c r="Y274" s="39"/>
      <c r="Z274" s="40"/>
      <c r="AA274" s="340">
        <f t="shared" si="24"/>
        <v>18716.04</v>
      </c>
      <c r="AB274" s="37"/>
      <c r="AC274" s="46">
        <f t="shared" si="20"/>
        <v>67774.510000000009</v>
      </c>
      <c r="AD274" s="40">
        <f t="shared" si="20"/>
        <v>0</v>
      </c>
      <c r="AE274" s="40">
        <f t="shared" si="20"/>
        <v>0</v>
      </c>
      <c r="AF274" s="40">
        <f t="shared" si="20"/>
        <v>-5000</v>
      </c>
      <c r="AG274" s="38">
        <f t="shared" si="20"/>
        <v>62774.51</v>
      </c>
      <c r="AH274" s="44"/>
      <c r="AI274" s="343">
        <v>14725.94</v>
      </c>
      <c r="AJ274" s="343">
        <v>18058.97</v>
      </c>
      <c r="AK274" s="343">
        <v>18716.04</v>
      </c>
      <c r="AL274" s="343">
        <v>18554.580000000002</v>
      </c>
      <c r="AM274" s="343">
        <v>20666.36</v>
      </c>
      <c r="AN274" s="51">
        <v>20666.36</v>
      </c>
      <c r="AO274" s="343">
        <f t="shared" si="22"/>
        <v>111388.25</v>
      </c>
    </row>
    <row r="275" spans="2:41" ht="12.75" customHeight="1">
      <c r="B275" t="s">
        <v>2088</v>
      </c>
      <c r="C275" t="s">
        <v>1339</v>
      </c>
      <c r="D275" t="s">
        <v>2068</v>
      </c>
      <c r="E275" t="s">
        <v>2089</v>
      </c>
      <c r="F275" t="s">
        <v>1314</v>
      </c>
      <c r="G275" t="s">
        <v>2081</v>
      </c>
      <c r="H275" t="s">
        <v>668</v>
      </c>
      <c r="I275" t="s">
        <v>669</v>
      </c>
      <c r="J275" t="s">
        <v>534</v>
      </c>
      <c r="K275" s="39">
        <v>16576.27</v>
      </c>
      <c r="L275" s="39"/>
      <c r="M275" s="39"/>
      <c r="N275" s="39">
        <v>-2500</v>
      </c>
      <c r="O275" s="340">
        <v>14076.27</v>
      </c>
      <c r="P275" s="37"/>
      <c r="Q275" s="343">
        <v>13695.47</v>
      </c>
      <c r="R275" s="40"/>
      <c r="S275" s="39"/>
      <c r="T275" s="40"/>
      <c r="U275" s="340">
        <f t="shared" si="23"/>
        <v>13695.47</v>
      </c>
      <c r="V275" s="37"/>
      <c r="W275" s="343">
        <v>11514.76</v>
      </c>
      <c r="X275" s="40"/>
      <c r="Y275" s="39"/>
      <c r="Z275" s="40"/>
      <c r="AA275" s="340">
        <f t="shared" si="24"/>
        <v>11514.76</v>
      </c>
      <c r="AB275" s="37"/>
      <c r="AC275" s="46">
        <f t="shared" si="20"/>
        <v>41786.5</v>
      </c>
      <c r="AD275" s="40">
        <f t="shared" si="20"/>
        <v>0</v>
      </c>
      <c r="AE275" s="40">
        <f t="shared" si="20"/>
        <v>0</v>
      </c>
      <c r="AF275" s="40">
        <f t="shared" si="20"/>
        <v>-2500</v>
      </c>
      <c r="AG275" s="38">
        <f t="shared" si="20"/>
        <v>39286.5</v>
      </c>
      <c r="AH275" s="44"/>
      <c r="AI275" s="343">
        <v>10169.939999999999</v>
      </c>
      <c r="AJ275" s="343">
        <v>13695.47</v>
      </c>
      <c r="AK275" s="343">
        <v>11514.76</v>
      </c>
      <c r="AL275" s="343">
        <v>13892.82</v>
      </c>
      <c r="AM275" s="343">
        <v>13892.82</v>
      </c>
      <c r="AN275" s="51">
        <v>13892.82</v>
      </c>
      <c r="AO275" s="343">
        <f t="shared" si="22"/>
        <v>77058.63</v>
      </c>
    </row>
    <row r="276" spans="2:41" ht="12.75" customHeight="1">
      <c r="B276" t="s">
        <v>2082</v>
      </c>
      <c r="C276" t="s">
        <v>616</v>
      </c>
      <c r="D276" t="s">
        <v>2083</v>
      </c>
      <c r="E276" t="s">
        <v>1546</v>
      </c>
      <c r="F276" t="s">
        <v>1310</v>
      </c>
      <c r="G276" t="s">
        <v>2084</v>
      </c>
      <c r="H276" t="s">
        <v>561</v>
      </c>
      <c r="I276" t="s">
        <v>788</v>
      </c>
      <c r="J276" t="s">
        <v>534</v>
      </c>
      <c r="K276" s="39">
        <v>10818.37</v>
      </c>
      <c r="L276" s="39"/>
      <c r="M276" s="39"/>
      <c r="N276" s="39">
        <v>-1455</v>
      </c>
      <c r="O276" s="340">
        <v>9363.3700000000008</v>
      </c>
      <c r="P276" s="37"/>
      <c r="Q276" s="343">
        <v>529</v>
      </c>
      <c r="R276" s="40"/>
      <c r="S276" s="39"/>
      <c r="T276" s="40"/>
      <c r="U276" s="340">
        <f t="shared" si="23"/>
        <v>529</v>
      </c>
      <c r="V276" s="37"/>
      <c r="W276" s="343">
        <v>0</v>
      </c>
      <c r="X276" s="40"/>
      <c r="Y276" s="39"/>
      <c r="Z276" s="40"/>
      <c r="AA276" s="340">
        <f t="shared" si="24"/>
        <v>0</v>
      </c>
      <c r="AB276" s="37"/>
      <c r="AC276" s="46">
        <f t="shared" si="20"/>
        <v>11347.37</v>
      </c>
      <c r="AD276" s="40">
        <f t="shared" si="20"/>
        <v>0</v>
      </c>
      <c r="AE276" s="40">
        <f t="shared" si="20"/>
        <v>0</v>
      </c>
      <c r="AF276" s="40">
        <f t="shared" si="20"/>
        <v>-1455</v>
      </c>
      <c r="AG276" s="38">
        <f t="shared" si="20"/>
        <v>9892.3700000000008</v>
      </c>
      <c r="AH276" s="44"/>
      <c r="AI276" s="343">
        <v>7529.74</v>
      </c>
      <c r="AJ276" s="343">
        <v>529</v>
      </c>
      <c r="AK276" s="343">
        <v>0</v>
      </c>
      <c r="AL276" s="343">
        <v>0</v>
      </c>
      <c r="AM276" s="343">
        <v>0</v>
      </c>
      <c r="AN276" s="51">
        <v>0</v>
      </c>
      <c r="AO276" s="343">
        <f t="shared" si="22"/>
        <v>8058.74</v>
      </c>
    </row>
    <row r="277" spans="2:41" ht="12.75" customHeight="1">
      <c r="B277" t="s">
        <v>2086</v>
      </c>
      <c r="C277" t="s">
        <v>1339</v>
      </c>
      <c r="D277" t="s">
        <v>2068</v>
      </c>
      <c r="E277" t="s">
        <v>2087</v>
      </c>
      <c r="F277" t="s">
        <v>1314</v>
      </c>
      <c r="G277" t="s">
        <v>2081</v>
      </c>
      <c r="H277" t="s">
        <v>1029</v>
      </c>
      <c r="I277" t="s">
        <v>1030</v>
      </c>
      <c r="J277" t="s">
        <v>534</v>
      </c>
      <c r="K277" s="39">
        <v>9970.2800000000007</v>
      </c>
      <c r="L277" s="39"/>
      <c r="M277" s="39"/>
      <c r="N277" s="39"/>
      <c r="O277" s="340">
        <v>9970.2800000000007</v>
      </c>
      <c r="P277" s="37"/>
      <c r="Q277" s="343">
        <v>6114.71</v>
      </c>
      <c r="R277" s="40"/>
      <c r="S277" s="39"/>
      <c r="T277" s="40"/>
      <c r="U277" s="340">
        <f t="shared" si="23"/>
        <v>6114.71</v>
      </c>
      <c r="V277" s="37"/>
      <c r="W277" s="343">
        <v>4742.0200000000004</v>
      </c>
      <c r="X277" s="40"/>
      <c r="Y277" s="39"/>
      <c r="Z277" s="40"/>
      <c r="AA277" s="340">
        <f t="shared" si="24"/>
        <v>4742.0200000000004</v>
      </c>
      <c r="AB277" s="37"/>
      <c r="AC277" s="46">
        <f t="shared" si="20"/>
        <v>20827.010000000002</v>
      </c>
      <c r="AD277" s="40">
        <f t="shared" si="20"/>
        <v>0</v>
      </c>
      <c r="AE277" s="40">
        <f t="shared" si="20"/>
        <v>0</v>
      </c>
      <c r="AF277" s="40">
        <f t="shared" si="20"/>
        <v>0</v>
      </c>
      <c r="AG277" s="38">
        <f t="shared" si="20"/>
        <v>20827.010000000002</v>
      </c>
      <c r="AH277" s="44"/>
      <c r="AI277" s="343">
        <v>3618.91</v>
      </c>
      <c r="AJ277" s="343">
        <v>6114.71</v>
      </c>
      <c r="AK277" s="343">
        <v>4742.0200000000004</v>
      </c>
      <c r="AL277" s="343">
        <v>4991.6000000000004</v>
      </c>
      <c r="AM277" s="343">
        <v>7113.03</v>
      </c>
      <c r="AN277" s="51">
        <v>5241.18</v>
      </c>
      <c r="AO277" s="343">
        <f t="shared" si="22"/>
        <v>31821.449999999997</v>
      </c>
    </row>
    <row r="278" spans="2:41" ht="12.75" customHeight="1">
      <c r="B278" t="s">
        <v>2090</v>
      </c>
      <c r="C278" t="s">
        <v>1338</v>
      </c>
      <c r="D278" t="s">
        <v>2071</v>
      </c>
      <c r="E278" t="s">
        <v>2091</v>
      </c>
      <c r="F278" t="s">
        <v>1318</v>
      </c>
      <c r="G278" t="s">
        <v>2074</v>
      </c>
      <c r="H278" t="s">
        <v>704</v>
      </c>
      <c r="I278" t="s">
        <v>705</v>
      </c>
      <c r="J278" t="s">
        <v>534</v>
      </c>
      <c r="K278" s="39">
        <v>9110.4</v>
      </c>
      <c r="L278" s="39"/>
      <c r="M278" s="39"/>
      <c r="N278" s="39"/>
      <c r="O278" s="340">
        <v>9110.4</v>
      </c>
      <c r="P278" s="37"/>
      <c r="Q278" s="343">
        <v>955.65</v>
      </c>
      <c r="R278" s="40"/>
      <c r="S278" s="39"/>
      <c r="T278" s="40"/>
      <c r="U278" s="340">
        <f t="shared" si="23"/>
        <v>955.65</v>
      </c>
      <c r="V278" s="37"/>
      <c r="W278" s="343">
        <v>919.08999999999992</v>
      </c>
      <c r="X278" s="40"/>
      <c r="Y278" s="39"/>
      <c r="Z278" s="40"/>
      <c r="AA278" s="340">
        <f t="shared" si="24"/>
        <v>919.08999999999992</v>
      </c>
      <c r="AB278" s="37"/>
      <c r="AC278" s="46"/>
      <c r="AD278" s="40"/>
      <c r="AE278" s="40"/>
      <c r="AF278" s="40"/>
      <c r="AH278" s="44"/>
      <c r="AI278" s="343">
        <v>3454.8700000000003</v>
      </c>
      <c r="AJ278" s="343">
        <v>955.65</v>
      </c>
      <c r="AK278" s="343">
        <v>919.08999999999992</v>
      </c>
      <c r="AL278" s="343">
        <v>2351.8200000000002</v>
      </c>
      <c r="AM278" s="343">
        <v>3131.81</v>
      </c>
      <c r="AN278" s="51">
        <v>2674.82</v>
      </c>
      <c r="AO278" s="343">
        <f t="shared" si="22"/>
        <v>13488.06</v>
      </c>
    </row>
    <row r="279" spans="2:41" ht="12.75" customHeight="1">
      <c r="B279" t="s">
        <v>2079</v>
      </c>
      <c r="C279" t="s">
        <v>1339</v>
      </c>
      <c r="D279" t="s">
        <v>2068</v>
      </c>
      <c r="E279" t="s">
        <v>2080</v>
      </c>
      <c r="F279" t="s">
        <v>1314</v>
      </c>
      <c r="G279" t="s">
        <v>2081</v>
      </c>
      <c r="H279" t="s">
        <v>635</v>
      </c>
      <c r="I279" t="s">
        <v>636</v>
      </c>
      <c r="J279" t="s">
        <v>534</v>
      </c>
      <c r="K279" s="39">
        <v>8847.64</v>
      </c>
      <c r="L279" s="39"/>
      <c r="M279" s="39"/>
      <c r="N279" s="39"/>
      <c r="O279" s="340">
        <v>8847.64</v>
      </c>
      <c r="P279" s="37"/>
      <c r="Q279" s="343">
        <v>1115.69</v>
      </c>
      <c r="R279" s="40"/>
      <c r="S279" s="39"/>
      <c r="T279" s="40"/>
      <c r="U279" s="340">
        <f t="shared" si="23"/>
        <v>1115.69</v>
      </c>
      <c r="V279" s="37"/>
      <c r="W279" s="343">
        <v>2599.56</v>
      </c>
      <c r="X279" s="40"/>
      <c r="Y279" s="39"/>
      <c r="Z279" s="40"/>
      <c r="AA279" s="340">
        <f t="shared" si="24"/>
        <v>2599.56</v>
      </c>
      <c r="AB279" s="37"/>
      <c r="AC279" s="46">
        <f t="shared" si="20"/>
        <v>12562.89</v>
      </c>
      <c r="AD279" s="40">
        <f t="shared" si="20"/>
        <v>0</v>
      </c>
      <c r="AE279" s="40">
        <f t="shared" si="20"/>
        <v>0</v>
      </c>
      <c r="AF279" s="40">
        <f t="shared" si="20"/>
        <v>0</v>
      </c>
      <c r="AG279" s="38">
        <f t="shared" si="20"/>
        <v>12562.89</v>
      </c>
      <c r="AH279" s="44"/>
      <c r="AI279" s="343">
        <v>2159.09</v>
      </c>
      <c r="AJ279" s="343">
        <v>1115.69</v>
      </c>
      <c r="AK279" s="343">
        <v>2599.56</v>
      </c>
      <c r="AL279" s="343">
        <v>0</v>
      </c>
      <c r="AM279" s="343">
        <v>0</v>
      </c>
      <c r="AN279" s="51">
        <v>0</v>
      </c>
      <c r="AO279" s="343">
        <f t="shared" si="22"/>
        <v>5874.34</v>
      </c>
    </row>
    <row r="280" spans="2:41" ht="12.75" customHeight="1">
      <c r="B280" t="s">
        <v>2107</v>
      </c>
      <c r="C280" t="s">
        <v>1338</v>
      </c>
      <c r="D280" t="s">
        <v>2071</v>
      </c>
      <c r="E280" t="s">
        <v>2108</v>
      </c>
      <c r="F280" t="s">
        <v>1329</v>
      </c>
      <c r="G280" t="s">
        <v>2101</v>
      </c>
      <c r="H280" t="s">
        <v>630</v>
      </c>
      <c r="I280" t="s">
        <v>631</v>
      </c>
      <c r="J280" t="s">
        <v>534</v>
      </c>
      <c r="K280" s="39">
        <v>8218.3799999999992</v>
      </c>
      <c r="L280" s="39"/>
      <c r="M280" s="39"/>
      <c r="N280" s="39"/>
      <c r="O280" s="340">
        <v>8218.3799999999992</v>
      </c>
      <c r="P280" s="37"/>
      <c r="Q280" s="343">
        <v>2151.5</v>
      </c>
      <c r="R280" s="40"/>
      <c r="S280" s="39"/>
      <c r="T280" s="40"/>
      <c r="U280" s="340">
        <f t="shared" si="23"/>
        <v>2151.5</v>
      </c>
      <c r="V280" s="37"/>
      <c r="W280" s="343">
        <v>0</v>
      </c>
      <c r="X280" s="40"/>
      <c r="Y280" s="39"/>
      <c r="Z280" s="40"/>
      <c r="AA280" s="340">
        <f t="shared" si="24"/>
        <v>0</v>
      </c>
      <c r="AB280" s="37"/>
      <c r="AC280" s="46"/>
      <c r="AD280" s="40"/>
      <c r="AE280" s="40"/>
      <c r="AF280" s="40"/>
      <c r="AH280" s="44"/>
      <c r="AI280" s="343">
        <v>1489.5</v>
      </c>
      <c r="AJ280" s="343">
        <v>2151.5</v>
      </c>
      <c r="AK280" s="343">
        <v>0</v>
      </c>
      <c r="AL280" s="343">
        <v>4137.5</v>
      </c>
      <c r="AM280" s="343">
        <v>4137.5</v>
      </c>
      <c r="AN280" s="51">
        <v>4137.5</v>
      </c>
      <c r="AO280" s="343">
        <f t="shared" si="22"/>
        <v>16053.5</v>
      </c>
    </row>
    <row r="281" spans="2:41" ht="12.75" customHeight="1">
      <c r="B281" t="s">
        <v>2077</v>
      </c>
      <c r="C281" t="s">
        <v>1403</v>
      </c>
      <c r="D281" t="s">
        <v>2052</v>
      </c>
      <c r="E281" t="s">
        <v>2078</v>
      </c>
      <c r="F281" t="s">
        <v>1333</v>
      </c>
      <c r="G281" t="s">
        <v>2057</v>
      </c>
      <c r="H281" t="s">
        <v>622</v>
      </c>
      <c r="I281" t="s">
        <v>623</v>
      </c>
      <c r="J281" t="s">
        <v>534</v>
      </c>
      <c r="K281" s="39">
        <v>6873.8499999999995</v>
      </c>
      <c r="L281" s="39"/>
      <c r="M281" s="39"/>
      <c r="N281" s="39"/>
      <c r="O281" s="340">
        <v>6873.8499999999995</v>
      </c>
      <c r="P281" s="37"/>
      <c r="Q281" s="343">
        <v>987.49</v>
      </c>
      <c r="R281" s="40"/>
      <c r="S281" s="39"/>
      <c r="T281" s="40"/>
      <c r="U281" s="340">
        <f t="shared" si="23"/>
        <v>987.49</v>
      </c>
      <c r="V281" s="37"/>
      <c r="W281" s="343">
        <v>1289.1300000000001</v>
      </c>
      <c r="X281" s="40"/>
      <c r="Y281" s="39"/>
      <c r="Z281" s="40"/>
      <c r="AA281" s="340">
        <f t="shared" si="24"/>
        <v>1289.1300000000001</v>
      </c>
      <c r="AB281" s="37"/>
      <c r="AC281" s="46">
        <f t="shared" ref="AC281:AG296" si="25">K281+Q281+W281</f>
        <v>9150.4699999999993</v>
      </c>
      <c r="AD281" s="40">
        <f t="shared" si="25"/>
        <v>0</v>
      </c>
      <c r="AE281" s="40">
        <f t="shared" si="25"/>
        <v>0</v>
      </c>
      <c r="AF281" s="40">
        <f t="shared" si="25"/>
        <v>0</v>
      </c>
      <c r="AG281" s="38">
        <f t="shared" si="25"/>
        <v>9150.4699999999993</v>
      </c>
      <c r="AH281" s="44"/>
      <c r="AI281" s="343">
        <v>1446.65</v>
      </c>
      <c r="AJ281" s="343">
        <v>987.49</v>
      </c>
      <c r="AK281" s="343">
        <v>1289.1300000000001</v>
      </c>
      <c r="AL281" s="343">
        <v>438.84</v>
      </c>
      <c r="AM281" s="343">
        <v>2884.73</v>
      </c>
      <c r="AN281" s="51">
        <v>0</v>
      </c>
      <c r="AO281" s="343">
        <f t="shared" si="22"/>
        <v>7046.84</v>
      </c>
    </row>
    <row r="282" spans="2:41" ht="12.75" customHeight="1">
      <c r="B282" t="s">
        <v>2095</v>
      </c>
      <c r="C282" t="s">
        <v>1339</v>
      </c>
      <c r="D282" t="s">
        <v>2068</v>
      </c>
      <c r="E282" t="s">
        <v>1548</v>
      </c>
      <c r="F282" t="s">
        <v>1314</v>
      </c>
      <c r="G282" t="s">
        <v>2081</v>
      </c>
      <c r="H282" t="s">
        <v>817</v>
      </c>
      <c r="I282" t="s">
        <v>818</v>
      </c>
      <c r="J282" t="s">
        <v>534</v>
      </c>
      <c r="K282" s="39">
        <v>4196.5200000000004</v>
      </c>
      <c r="L282" s="39"/>
      <c r="M282" s="39"/>
      <c r="N282" s="39"/>
      <c r="O282" s="340">
        <v>4196.5200000000004</v>
      </c>
      <c r="P282" s="37"/>
      <c r="Q282" s="343">
        <v>142.19999999999999</v>
      </c>
      <c r="R282" s="40"/>
      <c r="S282" s="39"/>
      <c r="T282" s="40"/>
      <c r="U282" s="340">
        <f t="shared" si="23"/>
        <v>142.19999999999999</v>
      </c>
      <c r="V282" s="37"/>
      <c r="W282" s="343">
        <v>568.79999999999995</v>
      </c>
      <c r="X282" s="40"/>
      <c r="Y282" s="39"/>
      <c r="Z282" s="40"/>
      <c r="AA282" s="340">
        <f t="shared" si="24"/>
        <v>568.79999999999995</v>
      </c>
      <c r="AB282" s="37"/>
      <c r="AC282" s="46">
        <f t="shared" si="25"/>
        <v>4907.5200000000004</v>
      </c>
      <c r="AD282" s="40">
        <f t="shared" si="25"/>
        <v>0</v>
      </c>
      <c r="AE282" s="40">
        <f t="shared" si="25"/>
        <v>0</v>
      </c>
      <c r="AF282" s="40">
        <f t="shared" si="25"/>
        <v>0</v>
      </c>
      <c r="AG282" s="38">
        <f t="shared" si="25"/>
        <v>4907.5200000000004</v>
      </c>
      <c r="AH282" s="44"/>
      <c r="AI282" s="343">
        <v>710.96999999999991</v>
      </c>
      <c r="AJ282" s="343">
        <v>142.19999999999999</v>
      </c>
      <c r="AK282" s="343">
        <v>568.79999999999995</v>
      </c>
      <c r="AL282" s="343">
        <v>1848.39</v>
      </c>
      <c r="AM282" s="343">
        <v>853.2</v>
      </c>
      <c r="AN282" s="51">
        <v>853.2</v>
      </c>
      <c r="AO282" s="343">
        <f t="shared" si="22"/>
        <v>4976.7599999999993</v>
      </c>
    </row>
    <row r="283" spans="2:41" ht="12.75" customHeight="1">
      <c r="B283" t="s">
        <v>2485</v>
      </c>
      <c r="C283" t="s">
        <v>1338</v>
      </c>
      <c r="D283" t="s">
        <v>2071</v>
      </c>
      <c r="E283" t="s">
        <v>1592</v>
      </c>
      <c r="F283" t="s">
        <v>1329</v>
      </c>
      <c r="G283" t="s">
        <v>2101</v>
      </c>
      <c r="H283" t="s">
        <v>800</v>
      </c>
      <c r="I283" t="s">
        <v>801</v>
      </c>
      <c r="J283" t="s">
        <v>534</v>
      </c>
      <c r="K283" s="39">
        <v>3285.6800000000003</v>
      </c>
      <c r="L283" s="39"/>
      <c r="M283" s="39"/>
      <c r="N283" s="39"/>
      <c r="O283" s="340">
        <v>3285.6800000000003</v>
      </c>
      <c r="P283" s="37"/>
      <c r="Q283" s="343">
        <v>781.75</v>
      </c>
      <c r="R283" s="40"/>
      <c r="S283" s="39"/>
      <c r="T283" s="40"/>
      <c r="U283" s="340">
        <f t="shared" si="23"/>
        <v>781.75</v>
      </c>
      <c r="V283" s="37"/>
      <c r="W283" s="343">
        <v>0</v>
      </c>
      <c r="X283" s="40"/>
      <c r="Y283" s="39"/>
      <c r="Z283" s="40"/>
      <c r="AA283" s="340">
        <f t="shared" si="24"/>
        <v>0</v>
      </c>
      <c r="AB283" s="37"/>
      <c r="AC283" s="46">
        <f t="shared" si="25"/>
        <v>4067.4300000000003</v>
      </c>
      <c r="AD283" s="40">
        <f t="shared" si="25"/>
        <v>0</v>
      </c>
      <c r="AE283" s="40">
        <f t="shared" si="25"/>
        <v>0</v>
      </c>
      <c r="AF283" s="40">
        <f t="shared" si="25"/>
        <v>0</v>
      </c>
      <c r="AG283" s="38">
        <f t="shared" si="25"/>
        <v>4067.4300000000003</v>
      </c>
      <c r="AH283" s="44"/>
      <c r="AI283" s="343">
        <v>156.35</v>
      </c>
      <c r="AJ283" s="343">
        <v>781.75</v>
      </c>
      <c r="AK283" s="343">
        <v>0</v>
      </c>
      <c r="AL283" s="343">
        <v>781.75</v>
      </c>
      <c r="AM283" s="343">
        <v>1094.45</v>
      </c>
      <c r="AN283" s="51">
        <v>0</v>
      </c>
      <c r="AO283" s="343">
        <f t="shared" si="22"/>
        <v>2814.3</v>
      </c>
    </row>
    <row r="284" spans="2:41" ht="12.75" customHeight="1">
      <c r="B284" t="s">
        <v>2092</v>
      </c>
      <c r="C284" t="s">
        <v>1339</v>
      </c>
      <c r="D284" t="s">
        <v>2068</v>
      </c>
      <c r="E284" t="s">
        <v>1576</v>
      </c>
      <c r="F284" t="s">
        <v>1314</v>
      </c>
      <c r="G284" t="s">
        <v>2081</v>
      </c>
      <c r="H284" t="s">
        <v>682</v>
      </c>
      <c r="I284" t="s">
        <v>683</v>
      </c>
      <c r="J284" t="s">
        <v>534</v>
      </c>
      <c r="K284" s="39">
        <v>1244.1599999999999</v>
      </c>
      <c r="L284" s="39"/>
      <c r="M284" s="39"/>
      <c r="N284" s="39"/>
      <c r="O284" s="340">
        <v>1244.1599999999999</v>
      </c>
      <c r="P284" s="37"/>
      <c r="Q284" s="343">
        <v>146</v>
      </c>
      <c r="R284" s="40"/>
      <c r="S284" s="39"/>
      <c r="T284" s="40"/>
      <c r="U284" s="340">
        <f t="shared" si="23"/>
        <v>146</v>
      </c>
      <c r="V284" s="37"/>
      <c r="W284" s="343">
        <v>175.2</v>
      </c>
      <c r="X284" s="40"/>
      <c r="Y284" s="39"/>
      <c r="Z284" s="40"/>
      <c r="AA284" s="340">
        <f t="shared" si="24"/>
        <v>175.2</v>
      </c>
      <c r="AB284" s="37"/>
      <c r="AC284" s="46">
        <f t="shared" si="25"/>
        <v>1565.36</v>
      </c>
      <c r="AD284" s="40">
        <f t="shared" si="25"/>
        <v>0</v>
      </c>
      <c r="AE284" s="40">
        <f t="shared" si="25"/>
        <v>0</v>
      </c>
      <c r="AF284" s="40">
        <f t="shared" si="25"/>
        <v>0</v>
      </c>
      <c r="AG284" s="38">
        <f t="shared" si="25"/>
        <v>1565.36</v>
      </c>
      <c r="AH284" s="44"/>
      <c r="AI284" s="343">
        <v>0</v>
      </c>
      <c r="AJ284" s="343">
        <v>146</v>
      </c>
      <c r="AK284" s="343">
        <v>175.2</v>
      </c>
      <c r="AL284" s="343">
        <v>0</v>
      </c>
      <c r="AM284" s="343">
        <v>204.4</v>
      </c>
      <c r="AN284" s="51">
        <v>204.4</v>
      </c>
      <c r="AO284" s="343">
        <f t="shared" si="22"/>
        <v>730</v>
      </c>
    </row>
    <row r="285" spans="2:41" ht="12.75" customHeight="1">
      <c r="B285" t="s">
        <v>2094</v>
      </c>
      <c r="C285" t="s">
        <v>1339</v>
      </c>
      <c r="D285" t="s">
        <v>2068</v>
      </c>
      <c r="E285" t="s">
        <v>1690</v>
      </c>
      <c r="F285" t="s">
        <v>1314</v>
      </c>
      <c r="G285" t="s">
        <v>2081</v>
      </c>
      <c r="H285" t="s">
        <v>805</v>
      </c>
      <c r="I285" t="s">
        <v>806</v>
      </c>
      <c r="J285" t="s">
        <v>534</v>
      </c>
      <c r="K285" s="39">
        <v>861.38</v>
      </c>
      <c r="L285" s="39"/>
      <c r="M285" s="39"/>
      <c r="N285" s="39"/>
      <c r="O285" s="340">
        <v>861.38</v>
      </c>
      <c r="P285" s="37"/>
      <c r="Q285" s="343">
        <v>0</v>
      </c>
      <c r="R285" s="40"/>
      <c r="S285" s="39">
        <v>25000</v>
      </c>
      <c r="T285" s="40"/>
      <c r="U285" s="340">
        <f t="shared" si="23"/>
        <v>25000</v>
      </c>
      <c r="V285" s="37"/>
      <c r="W285" s="343">
        <v>0</v>
      </c>
      <c r="X285" s="40"/>
      <c r="Y285" s="39">
        <v>25000</v>
      </c>
      <c r="Z285" s="40"/>
      <c r="AA285" s="340">
        <f t="shared" si="24"/>
        <v>25000</v>
      </c>
      <c r="AB285" s="37"/>
      <c r="AC285" s="46">
        <f t="shared" si="25"/>
        <v>861.38</v>
      </c>
      <c r="AD285" s="40">
        <f t="shared" si="25"/>
        <v>0</v>
      </c>
      <c r="AE285" s="40">
        <f t="shared" si="25"/>
        <v>50000</v>
      </c>
      <c r="AF285" s="40">
        <f t="shared" si="25"/>
        <v>0</v>
      </c>
      <c r="AG285" s="38">
        <f t="shared" si="25"/>
        <v>50861.380000000005</v>
      </c>
      <c r="AH285" s="44"/>
      <c r="AI285" s="343">
        <v>0</v>
      </c>
      <c r="AJ285" s="343">
        <v>0</v>
      </c>
      <c r="AK285" s="343">
        <v>0</v>
      </c>
      <c r="AL285" s="343">
        <v>0</v>
      </c>
      <c r="AM285" s="343">
        <v>0</v>
      </c>
      <c r="AN285" s="51">
        <v>0</v>
      </c>
      <c r="AO285" s="343">
        <f t="shared" si="22"/>
        <v>0</v>
      </c>
    </row>
    <row r="286" spans="2:41" ht="12.75" customHeight="1">
      <c r="B286" t="s">
        <v>2109</v>
      </c>
      <c r="C286" t="s">
        <v>1338</v>
      </c>
      <c r="D286" t="s">
        <v>2071</v>
      </c>
      <c r="E286" t="s">
        <v>2025</v>
      </c>
      <c r="F286" t="s">
        <v>1329</v>
      </c>
      <c r="G286" t="s">
        <v>2101</v>
      </c>
      <c r="H286" t="s">
        <v>1023</v>
      </c>
      <c r="I286" t="s">
        <v>1024</v>
      </c>
      <c r="J286" t="s">
        <v>534</v>
      </c>
      <c r="K286" s="39">
        <v>856</v>
      </c>
      <c r="L286" s="39"/>
      <c r="M286" s="39"/>
      <c r="N286" s="39"/>
      <c r="O286" s="340">
        <v>856</v>
      </c>
      <c r="P286" s="37"/>
      <c r="Q286" s="343">
        <v>0</v>
      </c>
      <c r="R286" s="40"/>
      <c r="S286" s="39"/>
      <c r="T286" s="40"/>
      <c r="U286" s="340">
        <f t="shared" si="23"/>
        <v>0</v>
      </c>
      <c r="V286" s="37"/>
      <c r="W286" s="343">
        <v>0</v>
      </c>
      <c r="X286" s="40"/>
      <c r="Y286" s="39"/>
      <c r="Z286" s="40"/>
      <c r="AA286" s="340">
        <f t="shared" si="24"/>
        <v>0</v>
      </c>
      <c r="AB286" s="37"/>
      <c r="AC286" s="46">
        <f t="shared" si="25"/>
        <v>856</v>
      </c>
      <c r="AD286" s="40">
        <f t="shared" si="25"/>
        <v>0</v>
      </c>
      <c r="AE286" s="40">
        <f t="shared" si="25"/>
        <v>0</v>
      </c>
      <c r="AF286" s="40">
        <f t="shared" si="25"/>
        <v>0</v>
      </c>
      <c r="AG286" s="38">
        <f t="shared" si="25"/>
        <v>856</v>
      </c>
      <c r="AH286" s="44"/>
      <c r="AI286" s="343">
        <v>0</v>
      </c>
      <c r="AJ286" s="343">
        <v>0</v>
      </c>
      <c r="AK286" s="343">
        <v>0</v>
      </c>
      <c r="AL286" s="343">
        <v>0</v>
      </c>
      <c r="AM286" s="343">
        <v>0</v>
      </c>
      <c r="AN286" s="343">
        <v>0</v>
      </c>
      <c r="AO286" s="343">
        <f t="shared" si="22"/>
        <v>0</v>
      </c>
    </row>
    <row r="287" spans="2:41" ht="12.75" customHeight="1">
      <c r="B287" t="s">
        <v>2486</v>
      </c>
      <c r="C287" t="s">
        <v>1339</v>
      </c>
      <c r="D287" t="s">
        <v>2068</v>
      </c>
      <c r="E287" t="s">
        <v>2487</v>
      </c>
      <c r="F287" t="s">
        <v>1314</v>
      </c>
      <c r="G287" t="s">
        <v>2081</v>
      </c>
      <c r="H287" t="s">
        <v>776</v>
      </c>
      <c r="I287" t="s">
        <v>777</v>
      </c>
      <c r="J287" t="s">
        <v>534</v>
      </c>
      <c r="K287" s="39">
        <v>0</v>
      </c>
      <c r="L287" s="39"/>
      <c r="M287" s="39"/>
      <c r="N287" s="39"/>
      <c r="O287" s="340">
        <v>0</v>
      </c>
      <c r="P287" s="37"/>
      <c r="Q287" s="343">
        <v>0</v>
      </c>
      <c r="R287" s="40"/>
      <c r="S287" s="39"/>
      <c r="T287" s="40"/>
      <c r="U287" s="340">
        <f t="shared" si="23"/>
        <v>0</v>
      </c>
      <c r="V287" s="37"/>
      <c r="W287" s="343">
        <v>62379</v>
      </c>
      <c r="X287" s="40"/>
      <c r="Y287" s="39"/>
      <c r="Z287" s="40"/>
      <c r="AA287" s="340">
        <f t="shared" si="24"/>
        <v>62379</v>
      </c>
      <c r="AB287" s="37"/>
      <c r="AC287" s="46">
        <f t="shared" si="25"/>
        <v>62379</v>
      </c>
      <c r="AD287" s="40">
        <f t="shared" si="25"/>
        <v>0</v>
      </c>
      <c r="AE287" s="40">
        <f t="shared" si="25"/>
        <v>0</v>
      </c>
      <c r="AF287" s="40">
        <f t="shared" si="25"/>
        <v>0</v>
      </c>
      <c r="AG287" s="38">
        <f t="shared" si="25"/>
        <v>62379</v>
      </c>
      <c r="AH287" s="44"/>
      <c r="AI287" s="343">
        <v>0</v>
      </c>
      <c r="AJ287" s="343">
        <v>0</v>
      </c>
      <c r="AK287" s="343">
        <v>62379</v>
      </c>
      <c r="AL287" s="343">
        <v>0</v>
      </c>
      <c r="AM287" s="343">
        <v>0</v>
      </c>
      <c r="AN287" s="51">
        <v>62988</v>
      </c>
      <c r="AO287" s="343">
        <f t="shared" si="22"/>
        <v>125367</v>
      </c>
    </row>
    <row r="288" spans="2:41" ht="12.75" customHeight="1">
      <c r="B288" t="s">
        <v>2097</v>
      </c>
      <c r="C288" t="s">
        <v>1337</v>
      </c>
      <c r="D288" t="s">
        <v>2098</v>
      </c>
      <c r="E288" t="s">
        <v>1644</v>
      </c>
      <c r="F288" t="s">
        <v>1311</v>
      </c>
      <c r="G288" t="s">
        <v>2099</v>
      </c>
      <c r="H288" t="s">
        <v>772</v>
      </c>
      <c r="I288" t="s">
        <v>773</v>
      </c>
      <c r="J288" t="s">
        <v>534</v>
      </c>
      <c r="K288" s="39">
        <v>0</v>
      </c>
      <c r="L288" s="39"/>
      <c r="M288" s="39"/>
      <c r="N288" s="39"/>
      <c r="O288" s="340">
        <v>0</v>
      </c>
      <c r="P288" s="37"/>
      <c r="Q288" s="343">
        <v>856</v>
      </c>
      <c r="R288" s="40"/>
      <c r="S288" s="39"/>
      <c r="T288" s="40"/>
      <c r="U288" s="340">
        <f t="shared" si="23"/>
        <v>856</v>
      </c>
      <c r="V288" s="37"/>
      <c r="W288" s="343">
        <v>856</v>
      </c>
      <c r="X288" s="40"/>
      <c r="Y288" s="39"/>
      <c r="Z288" s="40"/>
      <c r="AA288" s="340">
        <f t="shared" si="24"/>
        <v>856</v>
      </c>
      <c r="AB288" s="37"/>
      <c r="AC288" s="46">
        <f t="shared" si="25"/>
        <v>1712</v>
      </c>
      <c r="AD288" s="40">
        <f t="shared" si="25"/>
        <v>0</v>
      </c>
      <c r="AE288" s="40">
        <f t="shared" si="25"/>
        <v>0</v>
      </c>
      <c r="AF288" s="40">
        <f t="shared" si="25"/>
        <v>0</v>
      </c>
      <c r="AG288" s="38">
        <f t="shared" si="25"/>
        <v>1712</v>
      </c>
      <c r="AH288" s="44"/>
      <c r="AI288" s="343">
        <v>0</v>
      </c>
      <c r="AJ288" s="343">
        <v>856</v>
      </c>
      <c r="AK288" s="343">
        <v>856</v>
      </c>
      <c r="AL288" s="343">
        <v>856</v>
      </c>
      <c r="AM288" s="343">
        <v>856</v>
      </c>
      <c r="AN288" s="51">
        <v>856</v>
      </c>
      <c r="AO288" s="343">
        <f t="shared" si="22"/>
        <v>4280</v>
      </c>
    </row>
    <row r="289" spans="2:41" ht="12.75" customHeight="1">
      <c r="B289" t="s">
        <v>2100</v>
      </c>
      <c r="C289" t="s">
        <v>1339</v>
      </c>
      <c r="D289" t="s">
        <v>2068</v>
      </c>
      <c r="E289" t="s">
        <v>2041</v>
      </c>
      <c r="F289" t="s">
        <v>1312</v>
      </c>
      <c r="G289" t="s">
        <v>2069</v>
      </c>
      <c r="H289" t="s">
        <v>753</v>
      </c>
      <c r="I289" t="s">
        <v>754</v>
      </c>
      <c r="J289" t="s">
        <v>534</v>
      </c>
      <c r="K289" s="39">
        <v>0</v>
      </c>
      <c r="L289" s="39"/>
      <c r="M289" s="39"/>
      <c r="N289" s="39"/>
      <c r="O289" s="340">
        <v>0</v>
      </c>
      <c r="P289" s="37"/>
      <c r="Q289" s="343">
        <v>70855.199999999997</v>
      </c>
      <c r="R289" s="40"/>
      <c r="S289" s="39"/>
      <c r="T289" s="40"/>
      <c r="U289" s="340">
        <f t="shared" si="23"/>
        <v>70855.199999999997</v>
      </c>
      <c r="V289" s="37"/>
      <c r="W289" s="343">
        <v>141710.39999999999</v>
      </c>
      <c r="X289" s="40"/>
      <c r="Y289" s="39"/>
      <c r="Z289" s="40"/>
      <c r="AA289" s="340">
        <f t="shared" si="24"/>
        <v>141710.39999999999</v>
      </c>
      <c r="AB289" s="37"/>
      <c r="AC289" s="46">
        <f t="shared" si="25"/>
        <v>212565.59999999998</v>
      </c>
      <c r="AD289" s="40">
        <f t="shared" si="25"/>
        <v>0</v>
      </c>
      <c r="AE289" s="40">
        <f t="shared" si="25"/>
        <v>0</v>
      </c>
      <c r="AF289" s="40">
        <f t="shared" si="25"/>
        <v>0</v>
      </c>
      <c r="AG289" s="38">
        <f t="shared" si="25"/>
        <v>212565.59999999998</v>
      </c>
      <c r="AH289" s="44"/>
      <c r="AI289" s="343">
        <v>0</v>
      </c>
      <c r="AJ289" s="343">
        <v>70855.199999999997</v>
      </c>
      <c r="AK289" s="343">
        <v>141710.39999999999</v>
      </c>
      <c r="AL289" s="343">
        <v>141710.39999999999</v>
      </c>
      <c r="AM289" s="343">
        <v>70855.199999999997</v>
      </c>
      <c r="AN289" s="51">
        <v>70855.199999999997</v>
      </c>
      <c r="AO289" s="343">
        <f t="shared" si="22"/>
        <v>495986.4</v>
      </c>
    </row>
    <row r="290" spans="2:41" ht="12.75" customHeight="1">
      <c r="B290" t="s">
        <v>2096</v>
      </c>
      <c r="C290" t="s">
        <v>1339</v>
      </c>
      <c r="D290" t="s">
        <v>2068</v>
      </c>
      <c r="E290" t="s">
        <v>2037</v>
      </c>
      <c r="F290" t="s">
        <v>1314</v>
      </c>
      <c r="G290" t="s">
        <v>2081</v>
      </c>
      <c r="H290" t="s">
        <v>687</v>
      </c>
      <c r="I290" t="s">
        <v>688</v>
      </c>
      <c r="J290" t="s">
        <v>534</v>
      </c>
      <c r="K290" s="39">
        <v>0</v>
      </c>
      <c r="L290" s="39"/>
      <c r="M290" s="39"/>
      <c r="N290" s="39"/>
      <c r="O290" s="340">
        <v>0</v>
      </c>
      <c r="P290" s="37"/>
      <c r="Q290" s="343">
        <v>2377082.5999999996</v>
      </c>
      <c r="R290" s="40"/>
      <c r="S290" s="39"/>
      <c r="T290" s="40"/>
      <c r="U290" s="340">
        <f t="shared" si="23"/>
        <v>2377082.5999999996</v>
      </c>
      <c r="V290" s="37"/>
      <c r="W290" s="343">
        <v>1312140.82</v>
      </c>
      <c r="X290" s="40"/>
      <c r="Y290" s="39"/>
      <c r="Z290" s="40"/>
      <c r="AA290" s="340">
        <f t="shared" si="24"/>
        <v>1312140.82</v>
      </c>
      <c r="AB290" s="37"/>
      <c r="AC290" s="46">
        <f t="shared" si="25"/>
        <v>3689223.42</v>
      </c>
      <c r="AD290" s="40">
        <f t="shared" si="25"/>
        <v>0</v>
      </c>
      <c r="AE290" s="40">
        <f t="shared" si="25"/>
        <v>0</v>
      </c>
      <c r="AF290" s="40">
        <f t="shared" si="25"/>
        <v>0</v>
      </c>
      <c r="AG290" s="38">
        <f t="shared" si="25"/>
        <v>3689223.42</v>
      </c>
      <c r="AH290" s="44"/>
      <c r="AI290" s="343">
        <v>1256827.4299999997</v>
      </c>
      <c r="AJ290" s="343">
        <v>2377082.5999999996</v>
      </c>
      <c r="AK290" s="343">
        <v>1312140.82</v>
      </c>
      <c r="AL290" s="343">
        <v>1456414.65</v>
      </c>
      <c r="AM290" s="343">
        <v>2106506.67</v>
      </c>
      <c r="AN290" s="51">
        <v>1436114.3900000001</v>
      </c>
      <c r="AO290" s="343">
        <f t="shared" si="22"/>
        <v>9945086.5600000005</v>
      </c>
    </row>
    <row r="291" spans="2:41" ht="12.75" customHeight="1">
      <c r="B291" t="s">
        <v>2093</v>
      </c>
      <c r="C291" t="s">
        <v>1339</v>
      </c>
      <c r="D291" t="s">
        <v>2068</v>
      </c>
      <c r="E291" t="s">
        <v>1682</v>
      </c>
      <c r="F291" t="s">
        <v>1314</v>
      </c>
      <c r="G291" t="s">
        <v>2081</v>
      </c>
      <c r="H291" t="s">
        <v>820</v>
      </c>
      <c r="I291" t="s">
        <v>821</v>
      </c>
      <c r="J291" t="s">
        <v>534</v>
      </c>
      <c r="K291" s="39">
        <v>0</v>
      </c>
      <c r="L291" s="39"/>
      <c r="M291" s="39"/>
      <c r="N291" s="39"/>
      <c r="O291" s="340">
        <v>0</v>
      </c>
      <c r="P291" s="37"/>
      <c r="Q291" s="343">
        <v>1067191.4000000001</v>
      </c>
      <c r="R291" s="40"/>
      <c r="S291" s="39"/>
      <c r="T291" s="40"/>
      <c r="U291" s="340">
        <f t="shared" si="23"/>
        <v>1067191.4000000001</v>
      </c>
      <c r="V291" s="37"/>
      <c r="W291" s="343">
        <v>631016.79</v>
      </c>
      <c r="X291" s="40"/>
      <c r="Y291" s="39"/>
      <c r="Z291" s="40"/>
      <c r="AA291" s="340">
        <f t="shared" si="24"/>
        <v>631016.79</v>
      </c>
      <c r="AB291" s="37"/>
      <c r="AC291" s="46">
        <f t="shared" si="25"/>
        <v>1698208.1900000002</v>
      </c>
      <c r="AD291" s="40">
        <f t="shared" si="25"/>
        <v>0</v>
      </c>
      <c r="AE291" s="40">
        <f t="shared" si="25"/>
        <v>0</v>
      </c>
      <c r="AF291" s="40">
        <f t="shared" si="25"/>
        <v>0</v>
      </c>
      <c r="AG291" s="38">
        <f t="shared" si="25"/>
        <v>1698208.1900000002</v>
      </c>
      <c r="AH291" s="44"/>
      <c r="AI291" s="343">
        <v>910934.39999999991</v>
      </c>
      <c r="AJ291" s="343">
        <v>1067191.4000000001</v>
      </c>
      <c r="AK291" s="343">
        <v>631016.79</v>
      </c>
      <c r="AL291" s="343">
        <v>764526.11999999988</v>
      </c>
      <c r="AM291" s="343">
        <v>792272.67</v>
      </c>
      <c r="AN291" s="51">
        <v>462745.14999999997</v>
      </c>
      <c r="AO291" s="343">
        <f t="shared" si="22"/>
        <v>4628686.53</v>
      </c>
    </row>
    <row r="292" spans="2:41" ht="12.75" customHeight="1">
      <c r="B292" t="s">
        <v>2102</v>
      </c>
      <c r="C292" t="s">
        <v>1338</v>
      </c>
      <c r="D292" t="s">
        <v>2071</v>
      </c>
      <c r="E292" t="s">
        <v>1667</v>
      </c>
      <c r="F292" t="s">
        <v>1317</v>
      </c>
      <c r="G292" t="s">
        <v>2076</v>
      </c>
      <c r="H292" t="s">
        <v>833</v>
      </c>
      <c r="I292" t="s">
        <v>834</v>
      </c>
      <c r="J292" t="s">
        <v>534</v>
      </c>
      <c r="K292" s="39">
        <v>0</v>
      </c>
      <c r="L292" s="39"/>
      <c r="M292" s="39"/>
      <c r="N292" s="39"/>
      <c r="O292" s="340">
        <v>0</v>
      </c>
      <c r="P292" s="37"/>
      <c r="Q292" s="343">
        <v>523629.83000000007</v>
      </c>
      <c r="R292" s="40"/>
      <c r="S292" s="39"/>
      <c r="T292" s="40"/>
      <c r="U292" s="340">
        <f t="shared" si="23"/>
        <v>523629.83000000007</v>
      </c>
      <c r="V292" s="37"/>
      <c r="W292" s="343">
        <v>207100.06</v>
      </c>
      <c r="X292" s="40"/>
      <c r="Y292" s="39"/>
      <c r="Z292" s="40"/>
      <c r="AA292" s="340">
        <f t="shared" si="24"/>
        <v>207100.06</v>
      </c>
      <c r="AB292" s="37"/>
      <c r="AC292" s="46">
        <f t="shared" si="25"/>
        <v>730729.89000000013</v>
      </c>
      <c r="AD292" s="40">
        <f t="shared" si="25"/>
        <v>0</v>
      </c>
      <c r="AE292" s="40">
        <f t="shared" si="25"/>
        <v>0</v>
      </c>
      <c r="AF292" s="40">
        <f t="shared" si="25"/>
        <v>0</v>
      </c>
      <c r="AG292" s="38">
        <f t="shared" si="25"/>
        <v>730729.89000000013</v>
      </c>
      <c r="AH292" s="44"/>
      <c r="AI292" s="343">
        <v>339325.10000000009</v>
      </c>
      <c r="AJ292" s="343">
        <v>523629.83000000007</v>
      </c>
      <c r="AK292" s="343">
        <v>207100.06</v>
      </c>
      <c r="AL292" s="343">
        <v>275837.38000000006</v>
      </c>
      <c r="AM292" s="343">
        <v>350078.18999999989</v>
      </c>
      <c r="AN292" s="51">
        <v>254616.48000000004</v>
      </c>
      <c r="AO292" s="343">
        <f t="shared" si="22"/>
        <v>1950587.0400000003</v>
      </c>
    </row>
    <row r="293" spans="2:41" ht="12.75" customHeight="1">
      <c r="B293" t="s">
        <v>2110</v>
      </c>
      <c r="C293" t="s">
        <v>1339</v>
      </c>
      <c r="D293" t="s">
        <v>2068</v>
      </c>
      <c r="E293" t="s">
        <v>2111</v>
      </c>
      <c r="F293" t="s">
        <v>1312</v>
      </c>
      <c r="G293" t="s">
        <v>2069</v>
      </c>
      <c r="H293" t="s">
        <v>1053</v>
      </c>
      <c r="I293" t="s">
        <v>1054</v>
      </c>
      <c r="J293" t="s">
        <v>534</v>
      </c>
      <c r="K293" s="39">
        <v>0</v>
      </c>
      <c r="L293" s="39"/>
      <c r="M293" s="39"/>
      <c r="N293" s="345"/>
      <c r="O293" s="340">
        <v>0</v>
      </c>
      <c r="P293" s="37"/>
      <c r="Q293" s="343">
        <v>422794.94</v>
      </c>
      <c r="R293" s="40"/>
      <c r="S293" s="39"/>
      <c r="T293" s="38">
        <f>-Q293</f>
        <v>-422794.94</v>
      </c>
      <c r="U293" s="340">
        <f t="shared" si="23"/>
        <v>0</v>
      </c>
      <c r="V293" s="37"/>
      <c r="W293" s="343">
        <v>354372.60000000003</v>
      </c>
      <c r="X293" s="40"/>
      <c r="Y293" s="39"/>
      <c r="Z293" s="38">
        <f>-W293</f>
        <v>-354372.60000000003</v>
      </c>
      <c r="AA293" s="340">
        <f t="shared" si="24"/>
        <v>0</v>
      </c>
      <c r="AB293" s="37"/>
      <c r="AC293" s="40">
        <f t="shared" si="25"/>
        <v>777167.54</v>
      </c>
      <c r="AD293" s="40">
        <f t="shared" si="25"/>
        <v>0</v>
      </c>
      <c r="AE293" s="38">
        <f t="shared" si="25"/>
        <v>0</v>
      </c>
      <c r="AF293" s="36">
        <f t="shared" si="25"/>
        <v>-777167.54</v>
      </c>
      <c r="AG293" s="36">
        <f t="shared" si="25"/>
        <v>0</v>
      </c>
      <c r="AH293" s="36">
        <v>0</v>
      </c>
      <c r="AI293" s="343">
        <v>226159.03000000003</v>
      </c>
      <c r="AJ293" s="343">
        <v>422794.94</v>
      </c>
      <c r="AK293" s="343">
        <v>354372.60000000003</v>
      </c>
      <c r="AL293" s="343">
        <v>305087.53999999998</v>
      </c>
      <c r="AM293" s="343">
        <v>412148.47999999998</v>
      </c>
      <c r="AN293" s="51">
        <v>369836.07</v>
      </c>
      <c r="AO293" s="343">
        <f t="shared" si="22"/>
        <v>2090398.6600000001</v>
      </c>
    </row>
    <row r="294" spans="2:41" ht="12.75" customHeight="1">
      <c r="B294" t="s">
        <v>2331</v>
      </c>
      <c r="C294" t="s">
        <v>1339</v>
      </c>
      <c r="D294" t="s">
        <v>2068</v>
      </c>
      <c r="E294" t="s">
        <v>2332</v>
      </c>
      <c r="F294" t="s">
        <v>1312</v>
      </c>
      <c r="G294" t="s">
        <v>2069</v>
      </c>
      <c r="H294" t="s">
        <v>1019</v>
      </c>
      <c r="I294" t="s">
        <v>1020</v>
      </c>
      <c r="J294" t="s">
        <v>534</v>
      </c>
      <c r="K294" s="39">
        <v>0</v>
      </c>
      <c r="L294" s="39"/>
      <c r="M294" s="39">
        <v>40000</v>
      </c>
      <c r="N294" s="345"/>
      <c r="O294" s="340">
        <v>40000</v>
      </c>
      <c r="P294" s="37"/>
      <c r="Q294" s="343">
        <v>41688.9</v>
      </c>
      <c r="R294" s="40"/>
      <c r="S294" s="39"/>
      <c r="T294" s="40"/>
      <c r="U294" s="340">
        <f t="shared" si="23"/>
        <v>41688.9</v>
      </c>
      <c r="V294" s="37"/>
      <c r="W294" s="343">
        <v>41360</v>
      </c>
      <c r="X294" s="40"/>
      <c r="Y294" s="39"/>
      <c r="Z294" s="40"/>
      <c r="AA294" s="340">
        <f t="shared" si="24"/>
        <v>41360</v>
      </c>
      <c r="AB294" s="37"/>
      <c r="AC294" s="46">
        <f t="shared" si="25"/>
        <v>83048.899999999994</v>
      </c>
      <c r="AD294" s="40">
        <f t="shared" si="25"/>
        <v>0</v>
      </c>
      <c r="AE294" s="40">
        <f t="shared" si="25"/>
        <v>40000</v>
      </c>
      <c r="AF294" s="40">
        <f t="shared" si="25"/>
        <v>0</v>
      </c>
      <c r="AG294" s="38">
        <f t="shared" si="25"/>
        <v>123048.9</v>
      </c>
      <c r="AH294" s="44"/>
      <c r="AI294" s="343">
        <v>46567.789999999994</v>
      </c>
      <c r="AJ294" s="343">
        <v>41688.9</v>
      </c>
      <c r="AK294" s="343">
        <v>41360</v>
      </c>
      <c r="AL294" s="343">
        <v>33125.32</v>
      </c>
      <c r="AM294" s="343">
        <v>48930.59</v>
      </c>
      <c r="AN294" s="51">
        <v>40757.760000000002</v>
      </c>
      <c r="AO294" s="343">
        <f t="shared" si="22"/>
        <v>252430.36000000002</v>
      </c>
    </row>
    <row r="295" spans="2:41" ht="12.75" customHeight="1">
      <c r="B295" t="s">
        <v>2112</v>
      </c>
      <c r="C295" t="s">
        <v>1397</v>
      </c>
      <c r="D295" t="s">
        <v>2113</v>
      </c>
      <c r="E295" t="s">
        <v>1923</v>
      </c>
      <c r="F295" t="s">
        <v>1324</v>
      </c>
      <c r="G295" t="s">
        <v>2114</v>
      </c>
      <c r="H295" t="s">
        <v>551</v>
      </c>
      <c r="I295" t="s">
        <v>850</v>
      </c>
      <c r="J295" t="s">
        <v>544</v>
      </c>
      <c r="K295" s="39">
        <v>1818415.7300000002</v>
      </c>
      <c r="L295" s="39"/>
      <c r="M295" s="39"/>
      <c r="N295" s="345">
        <v>626584.30000000005</v>
      </c>
      <c r="O295" s="340">
        <v>2445000.0300000003</v>
      </c>
      <c r="P295" s="37"/>
      <c r="Q295" s="343">
        <v>70188.83</v>
      </c>
      <c r="R295" s="40"/>
      <c r="S295" s="39"/>
      <c r="T295" s="40"/>
      <c r="U295" s="340">
        <f t="shared" si="23"/>
        <v>70188.83</v>
      </c>
      <c r="V295" s="37"/>
      <c r="W295" s="343">
        <v>58860.7</v>
      </c>
      <c r="X295" s="40"/>
      <c r="Y295" s="39"/>
      <c r="Z295" s="40"/>
      <c r="AA295" s="340">
        <f t="shared" si="24"/>
        <v>58860.7</v>
      </c>
      <c r="AB295" s="37"/>
      <c r="AC295" s="46">
        <f t="shared" si="25"/>
        <v>1947465.2600000002</v>
      </c>
      <c r="AD295" s="40">
        <f t="shared" si="25"/>
        <v>0</v>
      </c>
      <c r="AE295" s="40">
        <f t="shared" si="25"/>
        <v>0</v>
      </c>
      <c r="AF295" s="40">
        <f t="shared" si="25"/>
        <v>626584.30000000005</v>
      </c>
      <c r="AG295" s="38">
        <f t="shared" si="25"/>
        <v>2574049.5600000005</v>
      </c>
      <c r="AH295" s="44"/>
      <c r="AI295" s="343">
        <v>44843.960000000006</v>
      </c>
      <c r="AJ295" s="343">
        <v>70188.83</v>
      </c>
      <c r="AK295" s="343">
        <v>58860.7</v>
      </c>
      <c r="AL295" s="343">
        <v>51559.62</v>
      </c>
      <c r="AM295" s="343">
        <v>66257.009999999995</v>
      </c>
      <c r="AN295" s="51">
        <v>55942.23</v>
      </c>
      <c r="AO295" s="343">
        <f t="shared" si="22"/>
        <v>347652.35</v>
      </c>
    </row>
    <row r="296" spans="2:41" ht="12.75" customHeight="1">
      <c r="B296" t="s">
        <v>2115</v>
      </c>
      <c r="C296" t="s">
        <v>1403</v>
      </c>
      <c r="D296" t="s">
        <v>2116</v>
      </c>
      <c r="E296" t="s">
        <v>1622</v>
      </c>
      <c r="F296" t="s">
        <v>1330</v>
      </c>
      <c r="G296" t="s">
        <v>2117</v>
      </c>
      <c r="H296" t="s">
        <v>580</v>
      </c>
      <c r="I296" t="s">
        <v>642</v>
      </c>
      <c r="J296" t="s">
        <v>544</v>
      </c>
      <c r="K296" s="39">
        <v>903412.4600000002</v>
      </c>
      <c r="L296" s="39"/>
      <c r="M296" s="39"/>
      <c r="N296" s="39">
        <v>100000</v>
      </c>
      <c r="O296" s="340">
        <v>1003412.4600000002</v>
      </c>
      <c r="P296" s="37"/>
      <c r="Q296" s="343">
        <v>30973.760000000002</v>
      </c>
      <c r="R296" s="40"/>
      <c r="S296" s="39"/>
      <c r="T296" s="40"/>
      <c r="U296" s="340">
        <f t="shared" si="23"/>
        <v>30973.760000000002</v>
      </c>
      <c r="V296" s="37"/>
      <c r="W296" s="343">
        <v>16893.14</v>
      </c>
      <c r="X296" s="40"/>
      <c r="Y296" s="39"/>
      <c r="Z296" s="40"/>
      <c r="AA296" s="340">
        <f t="shared" si="24"/>
        <v>16893.14</v>
      </c>
      <c r="AB296" s="37"/>
      <c r="AC296" s="46">
        <f t="shared" si="25"/>
        <v>951279.36000000022</v>
      </c>
      <c r="AD296" s="40">
        <f t="shared" si="25"/>
        <v>0</v>
      </c>
      <c r="AE296" s="40">
        <f t="shared" si="25"/>
        <v>0</v>
      </c>
      <c r="AF296" s="40">
        <f t="shared" si="25"/>
        <v>100000</v>
      </c>
      <c r="AG296" s="38">
        <f t="shared" si="25"/>
        <v>1051279.3600000001</v>
      </c>
      <c r="AH296" s="44"/>
      <c r="AI296" s="343">
        <v>31925.609999999997</v>
      </c>
      <c r="AJ296" s="343">
        <v>30973.760000000002</v>
      </c>
      <c r="AK296" s="343">
        <v>16893.14</v>
      </c>
      <c r="AL296" s="343">
        <v>14476.020000000002</v>
      </c>
      <c r="AM296" s="343">
        <v>22548.890000000003</v>
      </c>
      <c r="AN296" s="51">
        <v>21211.48</v>
      </c>
      <c r="AO296" s="343">
        <f t="shared" si="22"/>
        <v>138028.9</v>
      </c>
    </row>
    <row r="297" spans="2:41" ht="12.75" customHeight="1">
      <c r="B297" t="s">
        <v>2118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s">
        <v>1309</v>
      </c>
      <c r="I297" t="s">
        <v>978</v>
      </c>
      <c r="J297" t="s">
        <v>544</v>
      </c>
      <c r="K297" s="39">
        <v>421779.07</v>
      </c>
      <c r="L297" s="39"/>
      <c r="M297" s="39"/>
      <c r="N297" s="345">
        <v>-421779</v>
      </c>
      <c r="O297" s="340">
        <v>7.0000000006984919E-2</v>
      </c>
      <c r="P297" s="37"/>
      <c r="Q297" s="343">
        <v>10602.02</v>
      </c>
      <c r="R297" s="40"/>
      <c r="S297" s="39"/>
      <c r="T297" s="40"/>
      <c r="U297" s="340">
        <f t="shared" si="23"/>
        <v>10602.02</v>
      </c>
      <c r="V297" s="37"/>
      <c r="W297" s="343">
        <v>8430.66</v>
      </c>
      <c r="X297" s="40">
        <v>0</v>
      </c>
      <c r="Y297" s="39"/>
      <c r="Z297" s="40"/>
      <c r="AA297" s="340">
        <f t="shared" si="24"/>
        <v>8430.66</v>
      </c>
      <c r="AB297" s="37"/>
      <c r="AC297" s="46">
        <f t="shared" ref="AC297:AG312" si="26">K297+Q297+W297</f>
        <v>440811.75</v>
      </c>
      <c r="AD297" s="40">
        <f t="shared" si="26"/>
        <v>0</v>
      </c>
      <c r="AE297" s="40">
        <f t="shared" si="26"/>
        <v>0</v>
      </c>
      <c r="AF297" s="40">
        <f t="shared" si="26"/>
        <v>-421779</v>
      </c>
      <c r="AG297" s="38">
        <f t="shared" si="26"/>
        <v>19032.750000000007</v>
      </c>
      <c r="AH297" s="44"/>
      <c r="AI297" s="343">
        <v>20061.68</v>
      </c>
      <c r="AJ297" s="343">
        <v>10602.02</v>
      </c>
      <c r="AK297" s="343">
        <v>8430.66</v>
      </c>
      <c r="AL297" s="343">
        <v>17460.419999999998</v>
      </c>
      <c r="AM297" s="343">
        <v>15060.66</v>
      </c>
      <c r="AN297" s="51">
        <v>12465.9</v>
      </c>
      <c r="AO297" s="343">
        <f t="shared" si="22"/>
        <v>84081.34</v>
      </c>
    </row>
    <row r="298" spans="2:41">
      <c r="B298" t="s">
        <v>2119</v>
      </c>
      <c r="C298" t="s">
        <v>1403</v>
      </c>
      <c r="D298" t="s">
        <v>2116</v>
      </c>
      <c r="E298" t="s">
        <v>1607</v>
      </c>
      <c r="F298" t="s">
        <v>1406</v>
      </c>
      <c r="G298" t="s">
        <v>2120</v>
      </c>
      <c r="H298" t="s">
        <v>552</v>
      </c>
      <c r="I298" t="s">
        <v>553</v>
      </c>
      <c r="J298" t="s">
        <v>544</v>
      </c>
      <c r="K298" s="39">
        <v>397906.43999999994</v>
      </c>
      <c r="L298" s="39"/>
      <c r="M298" s="39"/>
      <c r="N298" s="39">
        <v>69109</v>
      </c>
      <c r="O298" s="340">
        <v>467015.43999999994</v>
      </c>
      <c r="P298" s="37"/>
      <c r="Q298" s="343">
        <v>3593.6</v>
      </c>
      <c r="R298" s="40"/>
      <c r="S298" s="39"/>
      <c r="T298" s="40"/>
      <c r="U298" s="340">
        <f t="shared" si="23"/>
        <v>3593.6</v>
      </c>
      <c r="V298" s="37"/>
      <c r="W298" s="343">
        <v>3927.3</v>
      </c>
      <c r="X298" s="40"/>
      <c r="Y298" s="39"/>
      <c r="Z298" s="40"/>
      <c r="AA298" s="340">
        <f t="shared" si="24"/>
        <v>3927.3</v>
      </c>
      <c r="AB298" s="37"/>
      <c r="AC298" s="46">
        <f t="shared" si="26"/>
        <v>405427.33999999991</v>
      </c>
      <c r="AD298" s="40">
        <f t="shared" si="26"/>
        <v>0</v>
      </c>
      <c r="AE298" s="40">
        <f t="shared" si="26"/>
        <v>0</v>
      </c>
      <c r="AF298" s="40">
        <f t="shared" si="26"/>
        <v>69109</v>
      </c>
      <c r="AG298" s="38">
        <f t="shared" si="26"/>
        <v>474536.33999999991</v>
      </c>
      <c r="AH298" s="44"/>
      <c r="AI298" s="343">
        <v>16032.1</v>
      </c>
      <c r="AJ298" s="343">
        <v>3593.6</v>
      </c>
      <c r="AK298" s="343">
        <v>3927.3</v>
      </c>
      <c r="AL298" s="343">
        <v>3350.2</v>
      </c>
      <c r="AM298" s="343">
        <v>3979.2</v>
      </c>
      <c r="AN298" s="51">
        <v>3962.4</v>
      </c>
      <c r="AO298" s="343">
        <f t="shared" si="22"/>
        <v>34844.800000000003</v>
      </c>
    </row>
    <row r="299" spans="2:41">
      <c r="B299" t="s">
        <v>2150</v>
      </c>
      <c r="C299" t="s">
        <v>1338</v>
      </c>
      <c r="D299" t="s">
        <v>2132</v>
      </c>
      <c r="E299" t="s">
        <v>1562</v>
      </c>
      <c r="F299" t="s">
        <v>1317</v>
      </c>
      <c r="G299" t="s">
        <v>2147</v>
      </c>
      <c r="H299" t="s">
        <v>566</v>
      </c>
      <c r="I299" t="s">
        <v>771</v>
      </c>
      <c r="J299" t="s">
        <v>544</v>
      </c>
      <c r="K299" s="39">
        <v>83986.89</v>
      </c>
      <c r="L299" s="39"/>
      <c r="M299" s="39"/>
      <c r="N299" s="39"/>
      <c r="O299" s="340">
        <v>83986.89</v>
      </c>
      <c r="P299" s="37"/>
      <c r="Q299" s="343">
        <v>0</v>
      </c>
      <c r="R299" s="40"/>
      <c r="S299" s="39"/>
      <c r="T299" s="40"/>
      <c r="U299" s="340">
        <f t="shared" si="23"/>
        <v>0</v>
      </c>
      <c r="V299" s="37"/>
      <c r="W299" s="343">
        <v>2550</v>
      </c>
      <c r="X299" s="40"/>
      <c r="Y299" s="39"/>
      <c r="Z299" s="40"/>
      <c r="AA299" s="340">
        <f t="shared" si="24"/>
        <v>2550</v>
      </c>
      <c r="AB299" s="37"/>
      <c r="AC299" s="46">
        <f t="shared" si="26"/>
        <v>86536.89</v>
      </c>
      <c r="AD299" s="40">
        <f t="shared" si="26"/>
        <v>0</v>
      </c>
      <c r="AE299" s="40">
        <f t="shared" si="26"/>
        <v>0</v>
      </c>
      <c r="AF299" s="40">
        <f t="shared" si="26"/>
        <v>0</v>
      </c>
      <c r="AG299" s="38">
        <f t="shared" si="26"/>
        <v>86536.89</v>
      </c>
      <c r="AH299" s="44"/>
      <c r="AI299" s="343">
        <v>15000</v>
      </c>
      <c r="AJ299" s="343">
        <v>0</v>
      </c>
      <c r="AK299" s="343">
        <v>2550</v>
      </c>
      <c r="AL299" s="343">
        <v>15150</v>
      </c>
      <c r="AM299" s="343">
        <v>0</v>
      </c>
      <c r="AN299" s="51">
        <v>0</v>
      </c>
      <c r="AO299" s="343">
        <f t="shared" si="22"/>
        <v>32700</v>
      </c>
    </row>
    <row r="300" spans="2:41" ht="12.75" customHeight="1">
      <c r="B300" t="s">
        <v>2124</v>
      </c>
      <c r="C300" t="s">
        <v>1403</v>
      </c>
      <c r="D300" t="s">
        <v>2116</v>
      </c>
      <c r="E300" t="s">
        <v>1613</v>
      </c>
      <c r="F300" t="s">
        <v>1319</v>
      </c>
      <c r="G300" t="s">
        <v>2125</v>
      </c>
      <c r="H300" t="s">
        <v>584</v>
      </c>
      <c r="I300" t="s">
        <v>585</v>
      </c>
      <c r="J300" t="s">
        <v>544</v>
      </c>
      <c r="K300" s="39">
        <v>75491.45</v>
      </c>
      <c r="L300" s="39"/>
      <c r="M300" s="39"/>
      <c r="N300" s="39"/>
      <c r="O300" s="340">
        <v>75491.45</v>
      </c>
      <c r="P300" s="37"/>
      <c r="Q300" s="343">
        <v>31739.8</v>
      </c>
      <c r="R300" s="40"/>
      <c r="S300" s="40"/>
      <c r="T300" s="40"/>
      <c r="U300" s="340">
        <f t="shared" si="23"/>
        <v>31739.8</v>
      </c>
      <c r="V300" s="37"/>
      <c r="W300" s="343">
        <v>14539.359999999999</v>
      </c>
      <c r="X300" s="40"/>
      <c r="Y300" s="40"/>
      <c r="Z300" s="40"/>
      <c r="AA300" s="340">
        <f t="shared" si="24"/>
        <v>14539.359999999999</v>
      </c>
      <c r="AB300" s="37"/>
      <c r="AC300" s="46">
        <f t="shared" si="26"/>
        <v>121770.61</v>
      </c>
      <c r="AD300" s="40">
        <f t="shared" si="26"/>
        <v>0</v>
      </c>
      <c r="AE300" s="40">
        <f t="shared" si="26"/>
        <v>0</v>
      </c>
      <c r="AF300" s="40">
        <f t="shared" si="26"/>
        <v>0</v>
      </c>
      <c r="AG300" s="38">
        <f t="shared" si="26"/>
        <v>121770.61</v>
      </c>
      <c r="AH300" s="44"/>
      <c r="AI300" s="343">
        <v>11992.74</v>
      </c>
      <c r="AJ300" s="343">
        <v>31739.8</v>
      </c>
      <c r="AK300" s="343">
        <v>14539.359999999999</v>
      </c>
      <c r="AL300" s="343">
        <v>19798.8</v>
      </c>
      <c r="AM300" s="343">
        <v>19798.8</v>
      </c>
      <c r="AN300" s="51">
        <v>19798.8</v>
      </c>
      <c r="AO300" s="343">
        <f t="shared" si="22"/>
        <v>117668.3</v>
      </c>
    </row>
    <row r="301" spans="2:41" ht="12.75" customHeight="1">
      <c r="B301" t="s">
        <v>2121</v>
      </c>
      <c r="C301" t="s">
        <v>1339</v>
      </c>
      <c r="D301" t="s">
        <v>2122</v>
      </c>
      <c r="E301" t="s">
        <v>1550</v>
      </c>
      <c r="F301" t="s">
        <v>1312</v>
      </c>
      <c r="G301" t="s">
        <v>2123</v>
      </c>
      <c r="H301" t="s">
        <v>560</v>
      </c>
      <c r="I301" t="s">
        <v>795</v>
      </c>
      <c r="J301" t="s">
        <v>544</v>
      </c>
      <c r="K301" s="39">
        <v>43865.410000000011</v>
      </c>
      <c r="L301" s="39"/>
      <c r="M301" s="39"/>
      <c r="N301" s="39">
        <v>10000</v>
      </c>
      <c r="O301" s="340">
        <v>53865.410000000011</v>
      </c>
      <c r="P301" s="37"/>
      <c r="Q301" s="343">
        <v>9120.4</v>
      </c>
      <c r="R301" s="40"/>
      <c r="S301" s="40"/>
      <c r="T301" s="40"/>
      <c r="U301" s="340">
        <f t="shared" si="23"/>
        <v>9120.4</v>
      </c>
      <c r="V301" s="37"/>
      <c r="W301" s="343">
        <v>26383.789999999997</v>
      </c>
      <c r="X301" s="40"/>
      <c r="Y301" s="40"/>
      <c r="Z301" s="40"/>
      <c r="AA301" s="340">
        <f t="shared" si="24"/>
        <v>26383.789999999997</v>
      </c>
      <c r="AB301" s="37"/>
      <c r="AC301" s="46">
        <f t="shared" si="26"/>
        <v>79369.600000000006</v>
      </c>
      <c r="AD301" s="40">
        <f t="shared" si="26"/>
        <v>0</v>
      </c>
      <c r="AE301" s="40">
        <f t="shared" si="26"/>
        <v>0</v>
      </c>
      <c r="AF301" s="40">
        <f t="shared" si="26"/>
        <v>10000</v>
      </c>
      <c r="AG301" s="38">
        <f t="shared" si="26"/>
        <v>89369.600000000006</v>
      </c>
      <c r="AH301" s="44"/>
      <c r="AI301" s="343">
        <v>9683.6</v>
      </c>
      <c r="AJ301" s="343">
        <v>9120.4</v>
      </c>
      <c r="AK301" s="343">
        <v>26383.789999999997</v>
      </c>
      <c r="AL301" s="343">
        <v>29267.51</v>
      </c>
      <c r="AM301" s="343">
        <v>29950.71</v>
      </c>
      <c r="AN301" s="51">
        <v>30086.91</v>
      </c>
      <c r="AO301" s="343">
        <f t="shared" si="22"/>
        <v>134492.91999999998</v>
      </c>
    </row>
    <row r="302" spans="2:41" ht="12.75" customHeight="1">
      <c r="B302" t="s">
        <v>2126</v>
      </c>
      <c r="C302" t="s">
        <v>616</v>
      </c>
      <c r="D302" t="s">
        <v>2127</v>
      </c>
      <c r="E302" t="s">
        <v>1546</v>
      </c>
      <c r="F302" t="s">
        <v>1310</v>
      </c>
      <c r="G302" t="s">
        <v>2128</v>
      </c>
      <c r="H302" t="s">
        <v>561</v>
      </c>
      <c r="I302" t="s">
        <v>788</v>
      </c>
      <c r="J302" t="s">
        <v>544</v>
      </c>
      <c r="K302" s="39">
        <v>40471.360000000001</v>
      </c>
      <c r="L302" s="39"/>
      <c r="M302" s="39"/>
      <c r="N302" s="39">
        <v>5000</v>
      </c>
      <c r="O302" s="340">
        <v>45471.360000000001</v>
      </c>
      <c r="P302" s="37"/>
      <c r="Q302" s="343">
        <v>10380</v>
      </c>
      <c r="R302" s="40"/>
      <c r="S302" s="40"/>
      <c r="T302" s="40"/>
      <c r="U302" s="340">
        <f t="shared" si="23"/>
        <v>10380</v>
      </c>
      <c r="V302" s="37"/>
      <c r="W302" s="343">
        <v>8304</v>
      </c>
      <c r="X302" s="40"/>
      <c r="Y302" s="40"/>
      <c r="Z302" s="40"/>
      <c r="AA302" s="340">
        <f t="shared" si="24"/>
        <v>8304</v>
      </c>
      <c r="AB302" s="37"/>
      <c r="AC302" s="46">
        <f t="shared" si="26"/>
        <v>59155.360000000001</v>
      </c>
      <c r="AD302" s="40">
        <f t="shared" si="26"/>
        <v>0</v>
      </c>
      <c r="AE302" s="40">
        <f t="shared" si="26"/>
        <v>0</v>
      </c>
      <c r="AF302" s="40">
        <f t="shared" si="26"/>
        <v>5000</v>
      </c>
      <c r="AG302" s="38">
        <f t="shared" si="26"/>
        <v>64155.360000000001</v>
      </c>
      <c r="AH302" s="44"/>
      <c r="AI302" s="343">
        <v>8304</v>
      </c>
      <c r="AJ302" s="343">
        <v>10380</v>
      </c>
      <c r="AK302" s="343">
        <v>8304</v>
      </c>
      <c r="AL302" s="343">
        <v>8304</v>
      </c>
      <c r="AM302" s="343">
        <v>10380</v>
      </c>
      <c r="AN302" s="51">
        <v>8304</v>
      </c>
      <c r="AO302" s="343">
        <f t="shared" si="22"/>
        <v>53976</v>
      </c>
    </row>
    <row r="303" spans="2:41" ht="12.75" customHeight="1">
      <c r="B303" t="s">
        <v>2154</v>
      </c>
      <c r="C303" t="s">
        <v>1338</v>
      </c>
      <c r="D303" t="s">
        <v>2132</v>
      </c>
      <c r="E303" t="s">
        <v>2025</v>
      </c>
      <c r="F303" t="s">
        <v>1329</v>
      </c>
      <c r="G303" t="s">
        <v>2155</v>
      </c>
      <c r="H303" t="s">
        <v>1023</v>
      </c>
      <c r="I303" t="s">
        <v>1024</v>
      </c>
      <c r="J303" t="s">
        <v>544</v>
      </c>
      <c r="K303" s="39">
        <v>23114.7</v>
      </c>
      <c r="L303" s="39"/>
      <c r="M303" s="39"/>
      <c r="N303" s="345"/>
      <c r="O303" s="340">
        <v>23114.7</v>
      </c>
      <c r="P303" s="37"/>
      <c r="Q303" s="343">
        <v>6465.05</v>
      </c>
      <c r="R303" s="40"/>
      <c r="S303" s="40"/>
      <c r="T303" s="40"/>
      <c r="U303" s="340">
        <f t="shared" si="23"/>
        <v>6465.05</v>
      </c>
      <c r="V303" s="37"/>
      <c r="W303" s="343">
        <v>4889</v>
      </c>
      <c r="X303" s="40"/>
      <c r="Y303" s="40"/>
      <c r="Z303" s="40"/>
      <c r="AA303" s="340">
        <f t="shared" si="24"/>
        <v>4889</v>
      </c>
      <c r="AB303" s="37"/>
      <c r="AC303" s="46">
        <f t="shared" si="26"/>
        <v>34468.75</v>
      </c>
      <c r="AD303" s="40">
        <f t="shared" si="26"/>
        <v>0</v>
      </c>
      <c r="AE303" s="40">
        <f t="shared" si="26"/>
        <v>0</v>
      </c>
      <c r="AF303" s="40">
        <f t="shared" si="26"/>
        <v>0</v>
      </c>
      <c r="AG303" s="38">
        <f t="shared" si="26"/>
        <v>34468.75</v>
      </c>
      <c r="AH303" s="44"/>
      <c r="AI303" s="343">
        <v>7931.75</v>
      </c>
      <c r="AJ303" s="343">
        <v>6465.05</v>
      </c>
      <c r="AK303" s="343">
        <v>4889</v>
      </c>
      <c r="AL303" s="343">
        <v>0</v>
      </c>
      <c r="AM303" s="343">
        <v>0</v>
      </c>
      <c r="AN303" s="51">
        <v>0</v>
      </c>
      <c r="AO303" s="343">
        <f t="shared" si="22"/>
        <v>19285.8</v>
      </c>
    </row>
    <row r="304" spans="2:41" ht="12.75" customHeight="1">
      <c r="B304" t="s">
        <v>2146</v>
      </c>
      <c r="C304" t="s">
        <v>1338</v>
      </c>
      <c r="D304" t="s">
        <v>2132</v>
      </c>
      <c r="E304" t="s">
        <v>1658</v>
      </c>
      <c r="F304" t="s">
        <v>1317</v>
      </c>
      <c r="G304" t="s">
        <v>2147</v>
      </c>
      <c r="H304" t="s">
        <v>714</v>
      </c>
      <c r="I304" t="s">
        <v>715</v>
      </c>
      <c r="J304" t="s">
        <v>544</v>
      </c>
      <c r="K304" s="39">
        <v>11911.5</v>
      </c>
      <c r="L304" s="39"/>
      <c r="M304" s="39"/>
      <c r="N304" s="39"/>
      <c r="O304" s="340">
        <v>11911.5</v>
      </c>
      <c r="P304" s="37"/>
      <c r="Q304" s="343">
        <v>8684.35</v>
      </c>
      <c r="R304" s="40"/>
      <c r="S304" s="40"/>
      <c r="T304" s="40"/>
      <c r="U304" s="340">
        <f t="shared" si="23"/>
        <v>8684.35</v>
      </c>
      <c r="V304" s="37"/>
      <c r="W304" s="343">
        <v>6007.7699999999986</v>
      </c>
      <c r="X304" s="40"/>
      <c r="Y304" s="40"/>
      <c r="Z304" s="40"/>
      <c r="AA304" s="340">
        <f t="shared" si="24"/>
        <v>6007.7699999999986</v>
      </c>
      <c r="AB304" s="37"/>
      <c r="AC304" s="46">
        <f t="shared" si="26"/>
        <v>26603.619999999995</v>
      </c>
      <c r="AD304" s="40">
        <f t="shared" si="26"/>
        <v>0</v>
      </c>
      <c r="AE304" s="40">
        <f t="shared" si="26"/>
        <v>0</v>
      </c>
      <c r="AF304" s="40">
        <f t="shared" si="26"/>
        <v>0</v>
      </c>
      <c r="AG304" s="38">
        <f t="shared" si="26"/>
        <v>26603.619999999995</v>
      </c>
      <c r="AH304" s="44"/>
      <c r="AI304" s="343">
        <v>5933.6399999999994</v>
      </c>
      <c r="AJ304" s="343">
        <v>8684.35</v>
      </c>
      <c r="AK304" s="343">
        <v>6007.7699999999986</v>
      </c>
      <c r="AL304" s="343">
        <v>6926.6299999999992</v>
      </c>
      <c r="AM304" s="343">
        <v>9050.39</v>
      </c>
      <c r="AN304" s="51">
        <v>10527.68</v>
      </c>
      <c r="AO304" s="343">
        <f t="shared" si="22"/>
        <v>47130.46</v>
      </c>
    </row>
    <row r="305" spans="2:41" ht="12.75" customHeight="1">
      <c r="B305" t="s">
        <v>2143</v>
      </c>
      <c r="C305" t="s">
        <v>1339</v>
      </c>
      <c r="D305" t="s">
        <v>2122</v>
      </c>
      <c r="E305" t="s">
        <v>1576</v>
      </c>
      <c r="F305" t="s">
        <v>1314</v>
      </c>
      <c r="G305" t="s">
        <v>2142</v>
      </c>
      <c r="H305" t="s">
        <v>682</v>
      </c>
      <c r="I305" t="s">
        <v>683</v>
      </c>
      <c r="J305" t="s">
        <v>544</v>
      </c>
      <c r="K305" s="39">
        <v>10683.539999999999</v>
      </c>
      <c r="L305" s="39"/>
      <c r="M305" s="39"/>
      <c r="N305" s="39">
        <v>5000</v>
      </c>
      <c r="O305" s="340">
        <v>15683.539999999999</v>
      </c>
      <c r="P305" s="37"/>
      <c r="Q305" s="343">
        <v>5272.4</v>
      </c>
      <c r="R305" s="40"/>
      <c r="S305" s="40"/>
      <c r="T305" s="40"/>
      <c r="U305" s="340">
        <f t="shared" si="23"/>
        <v>5272.4</v>
      </c>
      <c r="V305" s="37"/>
      <c r="W305" s="343">
        <v>6417.76</v>
      </c>
      <c r="X305" s="40"/>
      <c r="Y305" s="40"/>
      <c r="Z305" s="40"/>
      <c r="AA305" s="340">
        <f t="shared" si="24"/>
        <v>6417.76</v>
      </c>
      <c r="AB305" s="37"/>
      <c r="AC305" s="46">
        <f t="shared" si="26"/>
        <v>22373.699999999997</v>
      </c>
      <c r="AD305" s="40">
        <f t="shared" si="26"/>
        <v>0</v>
      </c>
      <c r="AE305" s="40">
        <f t="shared" si="26"/>
        <v>0</v>
      </c>
      <c r="AF305" s="40">
        <f t="shared" si="26"/>
        <v>5000</v>
      </c>
      <c r="AG305" s="38">
        <f t="shared" si="26"/>
        <v>27373.699999999997</v>
      </c>
      <c r="AH305" s="44"/>
      <c r="AI305" s="343">
        <v>5122.1200000000008</v>
      </c>
      <c r="AJ305" s="343">
        <v>5272.4</v>
      </c>
      <c r="AK305" s="343">
        <v>6417.76</v>
      </c>
      <c r="AL305" s="343">
        <v>6084.46</v>
      </c>
      <c r="AM305" s="343">
        <v>7795.7</v>
      </c>
      <c r="AN305" s="51">
        <v>7883.3200000000006</v>
      </c>
      <c r="AO305" s="343">
        <f t="shared" si="22"/>
        <v>38575.760000000002</v>
      </c>
    </row>
    <row r="306" spans="2:41" ht="12.75" customHeight="1">
      <c r="B306" t="s">
        <v>2129</v>
      </c>
      <c r="C306" t="s">
        <v>1403</v>
      </c>
      <c r="D306" t="s">
        <v>2116</v>
      </c>
      <c r="E306" t="s">
        <v>1566</v>
      </c>
      <c r="F306" t="s">
        <v>1327</v>
      </c>
      <c r="G306" t="s">
        <v>2130</v>
      </c>
      <c r="H306" t="s">
        <v>567</v>
      </c>
      <c r="I306" t="s">
        <v>568</v>
      </c>
      <c r="J306" t="s">
        <v>544</v>
      </c>
      <c r="K306" s="39">
        <v>9025.84</v>
      </c>
      <c r="L306" s="39"/>
      <c r="M306" s="39"/>
      <c r="N306" s="39">
        <v>60000</v>
      </c>
      <c r="O306" s="340">
        <v>69025.84</v>
      </c>
      <c r="P306" s="37"/>
      <c r="Q306" s="343">
        <v>7270.880000000001</v>
      </c>
      <c r="R306" s="40"/>
      <c r="S306" s="40"/>
      <c r="T306" s="40"/>
      <c r="U306" s="340">
        <f t="shared" si="23"/>
        <v>7270.880000000001</v>
      </c>
      <c r="V306" s="37"/>
      <c r="W306" s="343">
        <v>7617.6</v>
      </c>
      <c r="X306" s="40"/>
      <c r="Y306" s="40"/>
      <c r="Z306" s="40"/>
      <c r="AA306" s="340">
        <f t="shared" si="24"/>
        <v>7617.6</v>
      </c>
      <c r="AB306" s="37"/>
      <c r="AC306" s="46">
        <f t="shared" si="26"/>
        <v>23914.32</v>
      </c>
      <c r="AD306" s="40">
        <f t="shared" si="26"/>
        <v>0</v>
      </c>
      <c r="AE306" s="40">
        <f t="shared" si="26"/>
        <v>0</v>
      </c>
      <c r="AF306" s="40">
        <f t="shared" si="26"/>
        <v>60000</v>
      </c>
      <c r="AG306" s="38">
        <f t="shared" si="26"/>
        <v>83914.32</v>
      </c>
      <c r="AH306" s="44"/>
      <c r="AI306" s="343">
        <v>4554.4500000000007</v>
      </c>
      <c r="AJ306" s="343">
        <v>7270.880000000001</v>
      </c>
      <c r="AK306" s="343">
        <v>7617.6</v>
      </c>
      <c r="AL306" s="343">
        <v>7617.6</v>
      </c>
      <c r="AM306" s="343">
        <v>7617.6</v>
      </c>
      <c r="AN306" s="51">
        <v>7617.6</v>
      </c>
      <c r="AO306" s="343">
        <f t="shared" si="22"/>
        <v>42295.729999999996</v>
      </c>
    </row>
    <row r="307" spans="2:41" ht="12.75" customHeight="1">
      <c r="B307" t="s">
        <v>2169</v>
      </c>
      <c r="C307" t="s">
        <v>1338</v>
      </c>
      <c r="D307" t="s">
        <v>2132</v>
      </c>
      <c r="E307" t="s">
        <v>1592</v>
      </c>
      <c r="F307" t="s">
        <v>1329</v>
      </c>
      <c r="G307" t="s">
        <v>2155</v>
      </c>
      <c r="H307" t="s">
        <v>800</v>
      </c>
      <c r="I307" t="s">
        <v>801</v>
      </c>
      <c r="J307" t="s">
        <v>544</v>
      </c>
      <c r="K307" s="39">
        <v>8527.9600000000009</v>
      </c>
      <c r="L307" s="39"/>
      <c r="M307" s="39"/>
      <c r="N307" s="39"/>
      <c r="O307" s="340">
        <v>8527.9600000000009</v>
      </c>
      <c r="P307" s="37"/>
      <c r="Q307" s="343">
        <v>5026</v>
      </c>
      <c r="R307" s="40"/>
      <c r="S307" s="40"/>
      <c r="T307" s="40"/>
      <c r="U307" s="340">
        <f t="shared" si="23"/>
        <v>5026</v>
      </c>
      <c r="V307" s="37"/>
      <c r="W307" s="343">
        <v>1610</v>
      </c>
      <c r="X307" s="40"/>
      <c r="Y307" s="40"/>
      <c r="Z307" s="40"/>
      <c r="AA307" s="340">
        <f t="shared" si="24"/>
        <v>1610</v>
      </c>
      <c r="AB307" s="37"/>
      <c r="AC307" s="46">
        <f t="shared" si="26"/>
        <v>15163.960000000001</v>
      </c>
      <c r="AD307" s="40">
        <f t="shared" si="26"/>
        <v>0</v>
      </c>
      <c r="AE307" s="40">
        <f t="shared" si="26"/>
        <v>0</v>
      </c>
      <c r="AF307" s="40">
        <f t="shared" si="26"/>
        <v>0</v>
      </c>
      <c r="AG307" s="38">
        <f t="shared" si="26"/>
        <v>15163.960000000001</v>
      </c>
      <c r="AH307" s="44"/>
      <c r="AI307" s="343">
        <v>4305</v>
      </c>
      <c r="AJ307" s="343">
        <v>5026</v>
      </c>
      <c r="AK307" s="343">
        <v>1610</v>
      </c>
      <c r="AL307" s="343">
        <v>4315.92</v>
      </c>
      <c r="AM307" s="343">
        <v>5034.8900000000003</v>
      </c>
      <c r="AN307" s="51">
        <v>4478.88</v>
      </c>
      <c r="AO307" s="343">
        <f t="shared" si="22"/>
        <v>24770.690000000002</v>
      </c>
    </row>
    <row r="308" spans="2:41" ht="12.75" customHeight="1">
      <c r="B308" t="s">
        <v>2137</v>
      </c>
      <c r="C308" t="s">
        <v>1403</v>
      </c>
      <c r="D308" t="s">
        <v>2116</v>
      </c>
      <c r="E308" t="s">
        <v>2138</v>
      </c>
      <c r="F308" t="s">
        <v>1327</v>
      </c>
      <c r="G308" t="s">
        <v>2130</v>
      </c>
      <c r="H308" t="s">
        <v>554</v>
      </c>
      <c r="I308" t="s">
        <v>555</v>
      </c>
      <c r="J308" t="s">
        <v>544</v>
      </c>
      <c r="K308" s="39">
        <v>7287.6299999999992</v>
      </c>
      <c r="L308" s="39"/>
      <c r="M308" s="39"/>
      <c r="N308" s="39"/>
      <c r="O308" s="340">
        <v>7287.6299999999992</v>
      </c>
      <c r="P308" s="37"/>
      <c r="Q308" s="343">
        <v>420.93</v>
      </c>
      <c r="R308" s="40"/>
      <c r="S308" s="40"/>
      <c r="T308" s="40"/>
      <c r="U308" s="340">
        <f t="shared" si="23"/>
        <v>420.93</v>
      </c>
      <c r="V308" s="37"/>
      <c r="W308" s="343">
        <v>405.34</v>
      </c>
      <c r="X308" s="40"/>
      <c r="Y308" s="40"/>
      <c r="Z308" s="40"/>
      <c r="AA308" s="340">
        <f t="shared" si="24"/>
        <v>405.34</v>
      </c>
      <c r="AB308" s="37"/>
      <c r="AC308" s="46">
        <f t="shared" si="26"/>
        <v>8113.9</v>
      </c>
      <c r="AD308" s="40">
        <f t="shared" si="26"/>
        <v>0</v>
      </c>
      <c r="AE308" s="40">
        <f t="shared" si="26"/>
        <v>0</v>
      </c>
      <c r="AF308" s="40">
        <f t="shared" si="26"/>
        <v>0</v>
      </c>
      <c r="AG308" s="38">
        <f t="shared" si="26"/>
        <v>8113.9</v>
      </c>
      <c r="AH308" s="44"/>
      <c r="AI308" s="343">
        <v>4034.3900000000003</v>
      </c>
      <c r="AJ308" s="343">
        <v>420.93</v>
      </c>
      <c r="AK308" s="343">
        <v>405.34</v>
      </c>
      <c r="AL308" s="343">
        <v>1439.2800000000002</v>
      </c>
      <c r="AM308" s="343">
        <v>970.33</v>
      </c>
      <c r="AN308" s="51">
        <v>1202.94</v>
      </c>
      <c r="AO308" s="343">
        <f t="shared" si="22"/>
        <v>8473.2100000000009</v>
      </c>
    </row>
    <row r="309" spans="2:41" ht="12.75" customHeight="1">
      <c r="B309" t="s">
        <v>2144</v>
      </c>
      <c r="C309" t="s">
        <v>1403</v>
      </c>
      <c r="D309" t="s">
        <v>2116</v>
      </c>
      <c r="E309" t="s">
        <v>2145</v>
      </c>
      <c r="F309" t="s">
        <v>1330</v>
      </c>
      <c r="G309" t="s">
        <v>2117</v>
      </c>
      <c r="H309" t="s">
        <v>884</v>
      </c>
      <c r="I309" t="s">
        <v>885</v>
      </c>
      <c r="J309" t="s">
        <v>544</v>
      </c>
      <c r="K309" s="39">
        <v>6321</v>
      </c>
      <c r="L309" s="39"/>
      <c r="M309" s="39"/>
      <c r="N309" s="39"/>
      <c r="O309" s="340">
        <v>6321</v>
      </c>
      <c r="P309" s="37"/>
      <c r="Q309" s="343">
        <v>2275</v>
      </c>
      <c r="R309" s="40"/>
      <c r="S309" s="40"/>
      <c r="T309" s="40"/>
      <c r="U309" s="340">
        <f t="shared" si="23"/>
        <v>2275</v>
      </c>
      <c r="V309" s="37"/>
      <c r="W309" s="343">
        <v>1937.5</v>
      </c>
      <c r="X309" s="40"/>
      <c r="Y309" s="40"/>
      <c r="Z309" s="40"/>
      <c r="AA309" s="340">
        <f t="shared" si="24"/>
        <v>1937.5</v>
      </c>
      <c r="AB309" s="37"/>
      <c r="AC309" s="46">
        <f t="shared" si="26"/>
        <v>10533.5</v>
      </c>
      <c r="AD309" s="40">
        <f t="shared" si="26"/>
        <v>0</v>
      </c>
      <c r="AE309" s="40">
        <f t="shared" si="26"/>
        <v>0</v>
      </c>
      <c r="AF309" s="40">
        <f t="shared" si="26"/>
        <v>0</v>
      </c>
      <c r="AG309" s="38">
        <f t="shared" si="26"/>
        <v>10533.5</v>
      </c>
      <c r="AH309" s="44"/>
      <c r="AI309" s="343">
        <v>3587.5</v>
      </c>
      <c r="AJ309" s="343">
        <v>2275</v>
      </c>
      <c r="AK309" s="343">
        <v>1937.5</v>
      </c>
      <c r="AL309" s="343">
        <v>5212.5</v>
      </c>
      <c r="AM309" s="343">
        <v>2737.5</v>
      </c>
      <c r="AN309" s="51">
        <v>3787.5</v>
      </c>
      <c r="AO309" s="343">
        <f t="shared" si="22"/>
        <v>19537.5</v>
      </c>
    </row>
    <row r="310" spans="2:41" ht="12.75" customHeight="1">
      <c r="B310" t="s">
        <v>2131</v>
      </c>
      <c r="C310" t="s">
        <v>1338</v>
      </c>
      <c r="D310" t="s">
        <v>2132</v>
      </c>
      <c r="E310" t="s">
        <v>1559</v>
      </c>
      <c r="F310" t="s">
        <v>1318</v>
      </c>
      <c r="G310" t="s">
        <v>2133</v>
      </c>
      <c r="H310" t="s">
        <v>564</v>
      </c>
      <c r="I310" t="s">
        <v>565</v>
      </c>
      <c r="J310" t="s">
        <v>544</v>
      </c>
      <c r="K310" s="39">
        <v>5325.95</v>
      </c>
      <c r="L310" s="39"/>
      <c r="M310" s="39"/>
      <c r="N310" s="39"/>
      <c r="O310" s="340">
        <v>5325.95</v>
      </c>
      <c r="P310" s="37"/>
      <c r="Q310" s="343">
        <v>4889.5</v>
      </c>
      <c r="R310" s="40"/>
      <c r="S310" s="40"/>
      <c r="T310" s="40"/>
      <c r="U310" s="340">
        <f t="shared" si="23"/>
        <v>4889.5</v>
      </c>
      <c r="V310" s="37"/>
      <c r="W310" s="343">
        <v>4389</v>
      </c>
      <c r="X310" s="40"/>
      <c r="Y310" s="40"/>
      <c r="Z310" s="40"/>
      <c r="AA310" s="340">
        <f t="shared" si="24"/>
        <v>4389</v>
      </c>
      <c r="AB310" s="37"/>
      <c r="AC310" s="46">
        <f t="shared" si="26"/>
        <v>14604.45</v>
      </c>
      <c r="AD310" s="40">
        <f t="shared" si="26"/>
        <v>0</v>
      </c>
      <c r="AE310" s="40">
        <f t="shared" si="26"/>
        <v>0</v>
      </c>
      <c r="AF310" s="40">
        <f t="shared" si="26"/>
        <v>0</v>
      </c>
      <c r="AG310" s="38">
        <f t="shared" si="26"/>
        <v>14604.45</v>
      </c>
      <c r="AH310" s="44"/>
      <c r="AI310" s="343">
        <v>3558.5</v>
      </c>
      <c r="AJ310" s="343">
        <v>4889.5</v>
      </c>
      <c r="AK310" s="343">
        <v>4389</v>
      </c>
      <c r="AL310" s="343">
        <v>3916</v>
      </c>
      <c r="AM310" s="343">
        <v>5483.5</v>
      </c>
      <c r="AN310" s="51">
        <v>4625.5</v>
      </c>
      <c r="AO310" s="343">
        <f t="shared" si="22"/>
        <v>26862</v>
      </c>
    </row>
    <row r="311" spans="2:41" ht="12.75" customHeight="1">
      <c r="B311" t="s">
        <v>2148</v>
      </c>
      <c r="C311" t="s">
        <v>1339</v>
      </c>
      <c r="D311" t="s">
        <v>2122</v>
      </c>
      <c r="E311" t="s">
        <v>1570</v>
      </c>
      <c r="F311" t="s">
        <v>1312</v>
      </c>
      <c r="G311" t="s">
        <v>2123</v>
      </c>
      <c r="H311" t="s">
        <v>628</v>
      </c>
      <c r="I311" t="s">
        <v>629</v>
      </c>
      <c r="J311" t="s">
        <v>544</v>
      </c>
      <c r="K311" s="39">
        <v>5272.73</v>
      </c>
      <c r="L311" s="39"/>
      <c r="M311" s="39"/>
      <c r="N311" s="39"/>
      <c r="O311" s="340">
        <v>5272.73</v>
      </c>
      <c r="P311" s="37"/>
      <c r="Q311" s="343">
        <v>1267.02</v>
      </c>
      <c r="R311" s="40"/>
      <c r="S311" s="40"/>
      <c r="T311" s="40"/>
      <c r="U311" s="340">
        <f t="shared" si="23"/>
        <v>1267.02</v>
      </c>
      <c r="V311" s="37"/>
      <c r="W311" s="343">
        <v>2257.02</v>
      </c>
      <c r="X311" s="40"/>
      <c r="Y311" s="40"/>
      <c r="Z311" s="40"/>
      <c r="AA311" s="340">
        <f t="shared" si="24"/>
        <v>2257.02</v>
      </c>
      <c r="AB311" s="37"/>
      <c r="AC311" s="46">
        <f t="shared" si="26"/>
        <v>8796.77</v>
      </c>
      <c r="AD311" s="40">
        <f t="shared" si="26"/>
        <v>0</v>
      </c>
      <c r="AE311" s="40">
        <f t="shared" si="26"/>
        <v>0</v>
      </c>
      <c r="AF311" s="40">
        <f t="shared" si="26"/>
        <v>0</v>
      </c>
      <c r="AG311" s="38">
        <f t="shared" si="26"/>
        <v>8796.77</v>
      </c>
      <c r="AH311" s="44"/>
      <c r="AI311" s="343">
        <v>3247.02</v>
      </c>
      <c r="AJ311" s="343">
        <v>1267.02</v>
      </c>
      <c r="AK311" s="343">
        <v>2257.02</v>
      </c>
      <c r="AL311" s="343">
        <v>0</v>
      </c>
      <c r="AM311" s="343">
        <v>0</v>
      </c>
      <c r="AN311" s="51">
        <v>0</v>
      </c>
      <c r="AO311" s="343">
        <f t="shared" si="22"/>
        <v>6771.0599999999995</v>
      </c>
    </row>
    <row r="312" spans="2:41" ht="12.75" customHeight="1">
      <c r="B312" t="s">
        <v>2139</v>
      </c>
      <c r="C312" t="s">
        <v>1403</v>
      </c>
      <c r="D312" t="s">
        <v>2116</v>
      </c>
      <c r="E312" t="s">
        <v>1729</v>
      </c>
      <c r="F312" t="s">
        <v>1406</v>
      </c>
      <c r="G312" t="s">
        <v>2120</v>
      </c>
      <c r="H312" t="s">
        <v>866</v>
      </c>
      <c r="I312" t="s">
        <v>867</v>
      </c>
      <c r="J312" t="s">
        <v>544</v>
      </c>
      <c r="K312" s="39">
        <v>4418.6599999999989</v>
      </c>
      <c r="L312" s="39"/>
      <c r="M312" s="39"/>
      <c r="N312" s="39"/>
      <c r="O312" s="340">
        <v>4418.6599999999989</v>
      </c>
      <c r="P312" s="37"/>
      <c r="Q312" s="343">
        <v>4216</v>
      </c>
      <c r="R312" s="40"/>
      <c r="S312" s="40"/>
      <c r="T312" s="40"/>
      <c r="U312" s="340">
        <f t="shared" si="23"/>
        <v>4216</v>
      </c>
      <c r="V312" s="37"/>
      <c r="W312" s="343">
        <v>2735</v>
      </c>
      <c r="X312" s="40"/>
      <c r="Y312" s="40"/>
      <c r="Z312" s="40"/>
      <c r="AA312" s="340">
        <f t="shared" si="24"/>
        <v>2735</v>
      </c>
      <c r="AB312" s="37"/>
      <c r="AC312" s="46">
        <f t="shared" si="26"/>
        <v>11369.66</v>
      </c>
      <c r="AD312" s="40">
        <f t="shared" si="26"/>
        <v>0</v>
      </c>
      <c r="AE312" s="40">
        <f t="shared" si="26"/>
        <v>0</v>
      </c>
      <c r="AF312" s="40">
        <f t="shared" si="26"/>
        <v>0</v>
      </c>
      <c r="AG312" s="38">
        <f t="shared" si="26"/>
        <v>11369.66</v>
      </c>
      <c r="AH312" s="44"/>
      <c r="AI312" s="343">
        <v>2936</v>
      </c>
      <c r="AJ312" s="343">
        <v>4216</v>
      </c>
      <c r="AK312" s="343">
        <v>2735</v>
      </c>
      <c r="AL312" s="343">
        <v>2920.96</v>
      </c>
      <c r="AM312" s="343">
        <v>3744.95</v>
      </c>
      <c r="AN312" s="51">
        <v>2755.96</v>
      </c>
      <c r="AO312" s="343">
        <f t="shared" si="22"/>
        <v>19308.87</v>
      </c>
    </row>
    <row r="313" spans="2:41" ht="12.75" customHeight="1">
      <c r="B313" t="s">
        <v>2162</v>
      </c>
      <c r="C313" t="s">
        <v>1338</v>
      </c>
      <c r="D313" t="s">
        <v>2132</v>
      </c>
      <c r="E313" t="s">
        <v>1667</v>
      </c>
      <c r="F313" t="s">
        <v>1317</v>
      </c>
      <c r="G313" t="s">
        <v>2147</v>
      </c>
      <c r="H313" t="s">
        <v>833</v>
      </c>
      <c r="I313" t="s">
        <v>834</v>
      </c>
      <c r="J313" t="s">
        <v>544</v>
      </c>
      <c r="K313" s="39">
        <v>3978</v>
      </c>
      <c r="L313" s="39"/>
      <c r="M313" s="39"/>
      <c r="N313" s="39"/>
      <c r="O313" s="340">
        <v>3978</v>
      </c>
      <c r="P313" s="37"/>
      <c r="Q313" s="343">
        <v>2780.36</v>
      </c>
      <c r="R313" s="40"/>
      <c r="S313" s="40"/>
      <c r="T313" s="40"/>
      <c r="U313" s="340">
        <f t="shared" si="23"/>
        <v>2780.36</v>
      </c>
      <c r="V313" s="37"/>
      <c r="W313" s="343">
        <v>2311.92</v>
      </c>
      <c r="X313" s="40"/>
      <c r="Y313" s="40"/>
      <c r="Z313" s="40"/>
      <c r="AA313" s="340">
        <f t="shared" si="24"/>
        <v>2311.92</v>
      </c>
      <c r="AB313" s="37"/>
      <c r="AC313" s="46">
        <f t="shared" ref="AC313:AG369" si="27">K313+Q313+W313</f>
        <v>9070.2800000000007</v>
      </c>
      <c r="AD313" s="40">
        <f t="shared" si="27"/>
        <v>0</v>
      </c>
      <c r="AE313" s="40">
        <f t="shared" si="27"/>
        <v>0</v>
      </c>
      <c r="AF313" s="40">
        <f t="shared" si="27"/>
        <v>0</v>
      </c>
      <c r="AG313" s="38">
        <f t="shared" si="27"/>
        <v>9070.2800000000007</v>
      </c>
      <c r="AH313" s="44"/>
      <c r="AI313" s="343">
        <v>2780.36</v>
      </c>
      <c r="AJ313" s="343">
        <v>2780.36</v>
      </c>
      <c r="AK313" s="343">
        <v>2311.92</v>
      </c>
      <c r="AL313" s="343">
        <v>3245.0600000000004</v>
      </c>
      <c r="AM313" s="343">
        <v>5842.22</v>
      </c>
      <c r="AN313" s="51">
        <v>6568.5800000000008</v>
      </c>
      <c r="AO313" s="343">
        <f t="shared" si="22"/>
        <v>23528.500000000004</v>
      </c>
    </row>
    <row r="314" spans="2:41" ht="12.75" customHeight="1">
      <c r="B314" t="s">
        <v>2149</v>
      </c>
      <c r="C314" t="s">
        <v>1339</v>
      </c>
      <c r="D314" t="s">
        <v>2122</v>
      </c>
      <c r="E314" t="s">
        <v>2037</v>
      </c>
      <c r="F314" t="s">
        <v>1314</v>
      </c>
      <c r="G314" t="s">
        <v>2142</v>
      </c>
      <c r="H314" t="s">
        <v>687</v>
      </c>
      <c r="I314" t="s">
        <v>688</v>
      </c>
      <c r="J314" t="s">
        <v>544</v>
      </c>
      <c r="K314" s="39">
        <v>3159.3999999999996</v>
      </c>
      <c r="L314" s="39"/>
      <c r="M314" s="39"/>
      <c r="N314" s="39"/>
      <c r="O314" s="340">
        <v>3159.3999999999996</v>
      </c>
      <c r="P314" s="37"/>
      <c r="Q314" s="343">
        <v>1470</v>
      </c>
      <c r="R314" s="40"/>
      <c r="S314" s="40"/>
      <c r="T314" s="40"/>
      <c r="U314" s="340"/>
      <c r="V314" s="37"/>
      <c r="W314" s="343">
        <v>1470</v>
      </c>
      <c r="X314" s="40"/>
      <c r="Y314" s="40"/>
      <c r="Z314" s="40"/>
      <c r="AA314" s="340"/>
      <c r="AB314" s="37"/>
      <c r="AC314" s="46"/>
      <c r="AD314" s="40"/>
      <c r="AE314" s="40"/>
      <c r="AF314" s="40"/>
      <c r="AH314" s="44"/>
      <c r="AI314" s="343">
        <v>2744</v>
      </c>
      <c r="AJ314" s="343">
        <v>1470</v>
      </c>
      <c r="AK314" s="343">
        <v>1470</v>
      </c>
      <c r="AL314" s="343">
        <v>1470</v>
      </c>
      <c r="AM314" s="343">
        <v>1470</v>
      </c>
      <c r="AN314" s="51">
        <v>1470</v>
      </c>
      <c r="AO314" s="343">
        <f t="shared" si="22"/>
        <v>10094</v>
      </c>
    </row>
    <row r="315" spans="2:41" ht="12.75" customHeight="1">
      <c r="B315" t="s">
        <v>2140</v>
      </c>
      <c r="C315" t="s">
        <v>1403</v>
      </c>
      <c r="D315" t="s">
        <v>2116</v>
      </c>
      <c r="E315" t="s">
        <v>1579</v>
      </c>
      <c r="F315" t="s">
        <v>1327</v>
      </c>
      <c r="G315" t="s">
        <v>2130</v>
      </c>
      <c r="H315" t="s">
        <v>581</v>
      </c>
      <c r="I315" t="s">
        <v>641</v>
      </c>
      <c r="J315" t="s">
        <v>544</v>
      </c>
      <c r="K315" s="39">
        <v>3149.76</v>
      </c>
      <c r="L315" s="39"/>
      <c r="M315" s="39"/>
      <c r="N315" s="39"/>
      <c r="O315" s="340">
        <v>3149.76</v>
      </c>
      <c r="P315" s="37"/>
      <c r="Q315" s="343">
        <v>1511</v>
      </c>
      <c r="R315" s="40"/>
      <c r="S315" s="40"/>
      <c r="T315" s="40"/>
      <c r="U315" s="340"/>
      <c r="V315" s="37"/>
      <c r="W315" s="343">
        <v>1460.0800000000002</v>
      </c>
      <c r="X315" s="40"/>
      <c r="Y315" s="40"/>
      <c r="Z315" s="40"/>
      <c r="AA315" s="340"/>
      <c r="AB315" s="37"/>
      <c r="AC315" s="46"/>
      <c r="AD315" s="40"/>
      <c r="AE315" s="40"/>
      <c r="AF315" s="40"/>
      <c r="AH315" s="44"/>
      <c r="AI315" s="343">
        <v>2289.4</v>
      </c>
      <c r="AJ315" s="343">
        <v>1511</v>
      </c>
      <c r="AK315" s="343">
        <v>1460.0800000000002</v>
      </c>
      <c r="AL315" s="343">
        <v>1218</v>
      </c>
      <c r="AM315" s="343">
        <v>1503.4</v>
      </c>
      <c r="AN315" s="51">
        <v>635.79999999999995</v>
      </c>
      <c r="AO315" s="343">
        <f t="shared" si="22"/>
        <v>8617.68</v>
      </c>
    </row>
    <row r="316" spans="2:41" ht="12.75" customHeight="1">
      <c r="B316" t="s">
        <v>2488</v>
      </c>
      <c r="C316" t="s">
        <v>1338</v>
      </c>
      <c r="D316" t="s">
        <v>2132</v>
      </c>
      <c r="E316" t="s">
        <v>2489</v>
      </c>
      <c r="F316" t="s">
        <v>1334</v>
      </c>
      <c r="G316" t="s">
        <v>2136</v>
      </c>
      <c r="H316" t="s">
        <v>1298</v>
      </c>
      <c r="I316" t="s">
        <v>1299</v>
      </c>
      <c r="J316" t="s">
        <v>544</v>
      </c>
      <c r="K316" s="39">
        <v>2640</v>
      </c>
      <c r="L316" s="39"/>
      <c r="M316" s="39"/>
      <c r="N316" s="39"/>
      <c r="O316" s="340">
        <v>2640</v>
      </c>
      <c r="P316" s="37"/>
      <c r="Q316" s="343">
        <v>2038.1</v>
      </c>
      <c r="R316" s="40"/>
      <c r="S316" s="40"/>
      <c r="T316" s="40"/>
      <c r="U316" s="340">
        <f t="shared" si="23"/>
        <v>2038.1</v>
      </c>
      <c r="V316" s="37"/>
      <c r="W316" s="343">
        <v>2359.1</v>
      </c>
      <c r="X316" s="40"/>
      <c r="Y316" s="40"/>
      <c r="Z316" s="40"/>
      <c r="AA316" s="340">
        <f t="shared" si="24"/>
        <v>2359.1</v>
      </c>
      <c r="AB316" s="37"/>
      <c r="AC316" s="46">
        <f>K316+Q316+W316</f>
        <v>7037.2000000000007</v>
      </c>
      <c r="AD316" s="40">
        <f>L316+R316+X316</f>
        <v>0</v>
      </c>
      <c r="AE316" s="40">
        <f>M316+S316+Y316</f>
        <v>0</v>
      </c>
      <c r="AF316" s="40">
        <f>N316+T316+Z316</f>
        <v>0</v>
      </c>
      <c r="AG316" s="38">
        <f>O316+U316+AA316</f>
        <v>7037.2000000000007</v>
      </c>
      <c r="AH316" s="44"/>
      <c r="AI316" s="343">
        <v>1972.3300000000002</v>
      </c>
      <c r="AJ316" s="343">
        <v>2038.1</v>
      </c>
      <c r="AK316" s="343">
        <v>2359.1</v>
      </c>
      <c r="AL316" s="343">
        <v>122.68</v>
      </c>
      <c r="AM316" s="343">
        <v>2022.8</v>
      </c>
      <c r="AN316" s="51">
        <v>2163.5300000000002</v>
      </c>
      <c r="AO316" s="343">
        <f t="shared" si="22"/>
        <v>10678.54</v>
      </c>
    </row>
    <row r="317" spans="2:41" ht="12.75" customHeight="1">
      <c r="B317" t="s">
        <v>2198</v>
      </c>
      <c r="C317" t="s">
        <v>1338</v>
      </c>
      <c r="D317" t="s">
        <v>2132</v>
      </c>
      <c r="E317" t="s">
        <v>2199</v>
      </c>
      <c r="F317" t="s">
        <v>1334</v>
      </c>
      <c r="G317" t="s">
        <v>2136</v>
      </c>
      <c r="H317" t="s">
        <v>1183</v>
      </c>
      <c r="I317" t="s">
        <v>1184</v>
      </c>
      <c r="J317" t="s">
        <v>544</v>
      </c>
      <c r="K317" s="39">
        <v>2310</v>
      </c>
      <c r="L317" s="39"/>
      <c r="M317" s="39"/>
      <c r="N317" s="39"/>
      <c r="O317" s="340">
        <v>2310</v>
      </c>
      <c r="P317" s="37"/>
      <c r="Q317" s="343">
        <v>2712</v>
      </c>
      <c r="R317" s="40"/>
      <c r="S317" s="40"/>
      <c r="T317" s="40"/>
      <c r="U317" s="340">
        <f t="shared" si="23"/>
        <v>2712</v>
      </c>
      <c r="V317" s="37"/>
      <c r="W317" s="343">
        <v>1514</v>
      </c>
      <c r="X317" s="40"/>
      <c r="Y317" s="40"/>
      <c r="Z317" s="40"/>
      <c r="AA317" s="340">
        <f t="shared" si="24"/>
        <v>1514</v>
      </c>
      <c r="AB317" s="37"/>
      <c r="AC317" s="46">
        <f t="shared" si="27"/>
        <v>6536</v>
      </c>
      <c r="AD317" s="40">
        <f t="shared" si="27"/>
        <v>0</v>
      </c>
      <c r="AE317" s="40">
        <f t="shared" si="27"/>
        <v>0</v>
      </c>
      <c r="AF317" s="40">
        <f t="shared" si="27"/>
        <v>0</v>
      </c>
      <c r="AG317" s="38">
        <f t="shared" si="27"/>
        <v>6536</v>
      </c>
      <c r="AH317" s="44"/>
      <c r="AI317" s="343">
        <v>1595</v>
      </c>
      <c r="AJ317" s="343">
        <v>2712</v>
      </c>
      <c r="AK317" s="343">
        <v>1514</v>
      </c>
      <c r="AL317" s="343">
        <v>3594</v>
      </c>
      <c r="AM317" s="343">
        <v>3594</v>
      </c>
      <c r="AN317" s="51">
        <v>3594</v>
      </c>
      <c r="AO317" s="343">
        <f t="shared" si="22"/>
        <v>16603</v>
      </c>
    </row>
    <row r="318" spans="2:41" ht="12.75" customHeight="1">
      <c r="B318" t="s">
        <v>2156</v>
      </c>
      <c r="C318" t="s">
        <v>1338</v>
      </c>
      <c r="D318" t="s">
        <v>2132</v>
      </c>
      <c r="E318" t="s">
        <v>2157</v>
      </c>
      <c r="F318" t="s">
        <v>1334</v>
      </c>
      <c r="G318" t="s">
        <v>2136</v>
      </c>
      <c r="H318" t="s">
        <v>871</v>
      </c>
      <c r="I318" t="s">
        <v>872</v>
      </c>
      <c r="J318" t="s">
        <v>544</v>
      </c>
      <c r="K318" s="39">
        <v>1793.6</v>
      </c>
      <c r="L318" s="39"/>
      <c r="M318" s="39"/>
      <c r="N318" s="39"/>
      <c r="O318" s="340">
        <v>1793.6</v>
      </c>
      <c r="P318" s="37"/>
      <c r="Q318" s="343">
        <v>0</v>
      </c>
      <c r="R318" s="40"/>
      <c r="S318" s="40"/>
      <c r="T318" s="40"/>
      <c r="U318" s="340">
        <f t="shared" si="23"/>
        <v>0</v>
      </c>
      <c r="V318" s="37"/>
      <c r="W318" s="343">
        <v>0</v>
      </c>
      <c r="X318" s="40"/>
      <c r="Y318" s="40"/>
      <c r="Z318" s="40"/>
      <c r="AA318" s="340">
        <f t="shared" si="24"/>
        <v>0</v>
      </c>
      <c r="AB318" s="37"/>
      <c r="AC318" s="46">
        <f t="shared" si="27"/>
        <v>1793.6</v>
      </c>
      <c r="AD318" s="40">
        <f t="shared" si="27"/>
        <v>0</v>
      </c>
      <c r="AE318" s="40">
        <f t="shared" si="27"/>
        <v>0</v>
      </c>
      <c r="AF318" s="40">
        <f t="shared" si="27"/>
        <v>0</v>
      </c>
      <c r="AG318" s="38">
        <f t="shared" si="27"/>
        <v>1793.6</v>
      </c>
      <c r="AH318" s="44"/>
      <c r="AI318" s="343">
        <v>1577.5</v>
      </c>
      <c r="AJ318" s="343">
        <v>0</v>
      </c>
      <c r="AK318" s="343">
        <v>0</v>
      </c>
      <c r="AL318" s="343">
        <v>0</v>
      </c>
      <c r="AM318" s="343">
        <v>60.4</v>
      </c>
      <c r="AN318" s="51">
        <v>0</v>
      </c>
      <c r="AO318" s="343">
        <f t="shared" si="22"/>
        <v>1637.9</v>
      </c>
    </row>
    <row r="319" spans="2:41" ht="12.75" customHeight="1">
      <c r="B319" t="s">
        <v>2170</v>
      </c>
      <c r="C319" t="s">
        <v>1339</v>
      </c>
      <c r="D319" t="s">
        <v>2122</v>
      </c>
      <c r="E319" t="s">
        <v>1548</v>
      </c>
      <c r="F319" t="s">
        <v>1314</v>
      </c>
      <c r="G319" t="s">
        <v>2142</v>
      </c>
      <c r="H319" t="s">
        <v>817</v>
      </c>
      <c r="I319" t="s">
        <v>818</v>
      </c>
      <c r="J319" t="s">
        <v>544</v>
      </c>
      <c r="K319" s="39">
        <v>1626.54</v>
      </c>
      <c r="L319" s="39"/>
      <c r="M319" s="39"/>
      <c r="N319" s="39"/>
      <c r="O319" s="340">
        <v>1626.54</v>
      </c>
      <c r="P319" s="37"/>
      <c r="Q319" s="343">
        <v>510</v>
      </c>
      <c r="R319" s="40"/>
      <c r="S319" s="40"/>
      <c r="T319" s="40"/>
      <c r="U319" s="340">
        <f t="shared" si="23"/>
        <v>510</v>
      </c>
      <c r="V319" s="37"/>
      <c r="W319" s="343">
        <v>0</v>
      </c>
      <c r="X319" s="40"/>
      <c r="Y319" s="40"/>
      <c r="Z319" s="40"/>
      <c r="AA319" s="340">
        <f t="shared" si="24"/>
        <v>0</v>
      </c>
      <c r="AB319" s="37"/>
      <c r="AC319" s="46">
        <f t="shared" si="27"/>
        <v>2136.54</v>
      </c>
      <c r="AD319" s="40">
        <f t="shared" si="27"/>
        <v>0</v>
      </c>
      <c r="AE319" s="40">
        <f t="shared" si="27"/>
        <v>0</v>
      </c>
      <c r="AF319" s="40">
        <f t="shared" si="27"/>
        <v>0</v>
      </c>
      <c r="AG319" s="38">
        <f t="shared" si="27"/>
        <v>2136.54</v>
      </c>
      <c r="AH319" s="44"/>
      <c r="AI319" s="343">
        <v>1575</v>
      </c>
      <c r="AJ319" s="343">
        <v>510</v>
      </c>
      <c r="AK319" s="343">
        <v>0</v>
      </c>
      <c r="AL319" s="343">
        <v>1710</v>
      </c>
      <c r="AM319" s="343">
        <v>950</v>
      </c>
      <c r="AN319" s="51">
        <v>1500</v>
      </c>
      <c r="AO319" s="343">
        <f t="shared" si="22"/>
        <v>6245</v>
      </c>
    </row>
    <row r="320" spans="2:41" ht="12.75" customHeight="1">
      <c r="B320" t="s">
        <v>2173</v>
      </c>
      <c r="C320" t="s">
        <v>1338</v>
      </c>
      <c r="D320" t="s">
        <v>2132</v>
      </c>
      <c r="E320" t="s">
        <v>2174</v>
      </c>
      <c r="F320" t="s">
        <v>1334</v>
      </c>
      <c r="G320" t="s">
        <v>2136</v>
      </c>
      <c r="H320" t="s">
        <v>582</v>
      </c>
      <c r="I320" t="s">
        <v>583</v>
      </c>
      <c r="J320" t="s">
        <v>544</v>
      </c>
      <c r="K320" s="39">
        <v>1470</v>
      </c>
      <c r="L320" s="39"/>
      <c r="M320" s="39"/>
      <c r="N320" s="39"/>
      <c r="O320" s="340">
        <v>1470</v>
      </c>
      <c r="P320" s="37"/>
      <c r="Q320" s="343">
        <v>731.94</v>
      </c>
      <c r="R320" s="40"/>
      <c r="S320" s="40"/>
      <c r="T320" s="40"/>
      <c r="U320" s="340">
        <f t="shared" si="23"/>
        <v>731.94</v>
      </c>
      <c r="V320" s="37"/>
      <c r="W320" s="343">
        <v>827.94</v>
      </c>
      <c r="X320" s="40"/>
      <c r="Y320" s="40"/>
      <c r="Z320" s="40"/>
      <c r="AA320" s="340">
        <f t="shared" si="24"/>
        <v>827.94</v>
      </c>
      <c r="AB320" s="37"/>
      <c r="AC320" s="46">
        <f t="shared" si="27"/>
        <v>3029.88</v>
      </c>
      <c r="AD320" s="40">
        <f t="shared" si="27"/>
        <v>0</v>
      </c>
      <c r="AE320" s="40">
        <f t="shared" si="27"/>
        <v>0</v>
      </c>
      <c r="AF320" s="40">
        <f t="shared" si="27"/>
        <v>0</v>
      </c>
      <c r="AG320" s="38">
        <f t="shared" si="27"/>
        <v>3029.88</v>
      </c>
      <c r="AH320" s="44"/>
      <c r="AI320" s="343">
        <v>1459.9</v>
      </c>
      <c r="AJ320" s="343">
        <v>731.94</v>
      </c>
      <c r="AK320" s="343">
        <v>827.94</v>
      </c>
      <c r="AL320" s="343">
        <v>809.94</v>
      </c>
      <c r="AM320" s="343">
        <v>1619.88</v>
      </c>
      <c r="AN320" s="51">
        <v>809.94</v>
      </c>
      <c r="AO320" s="343">
        <f t="shared" si="22"/>
        <v>6259.5400000000009</v>
      </c>
    </row>
    <row r="321" spans="2:41" ht="12.75" customHeight="1">
      <c r="B321" t="s">
        <v>2194</v>
      </c>
      <c r="C321" t="s">
        <v>1338</v>
      </c>
      <c r="D321" t="s">
        <v>2132</v>
      </c>
      <c r="E321" t="s">
        <v>2195</v>
      </c>
      <c r="F321" t="s">
        <v>1334</v>
      </c>
      <c r="G321" t="s">
        <v>2136</v>
      </c>
      <c r="H321" t="s">
        <v>970</v>
      </c>
      <c r="I321" t="s">
        <v>971</v>
      </c>
      <c r="J321" t="s">
        <v>544</v>
      </c>
      <c r="K321" s="39">
        <v>1375</v>
      </c>
      <c r="L321" s="39"/>
      <c r="M321" s="39"/>
      <c r="N321" s="39"/>
      <c r="O321" s="340">
        <v>1375</v>
      </c>
      <c r="P321" s="37"/>
      <c r="Q321" s="343">
        <v>660</v>
      </c>
      <c r="R321" s="40"/>
      <c r="S321" s="40"/>
      <c r="T321" s="40"/>
      <c r="U321" s="340">
        <f t="shared" si="23"/>
        <v>660</v>
      </c>
      <c r="V321" s="37"/>
      <c r="W321" s="343">
        <v>660</v>
      </c>
      <c r="X321" s="40"/>
      <c r="Y321" s="40"/>
      <c r="Z321" s="40"/>
      <c r="AA321" s="340">
        <f t="shared" si="24"/>
        <v>660</v>
      </c>
      <c r="AB321" s="37"/>
      <c r="AC321" s="46">
        <f t="shared" si="27"/>
        <v>2695</v>
      </c>
      <c r="AD321" s="40">
        <f t="shared" si="27"/>
        <v>0</v>
      </c>
      <c r="AE321" s="40">
        <f t="shared" si="27"/>
        <v>0</v>
      </c>
      <c r="AF321" s="40">
        <f t="shared" si="27"/>
        <v>0</v>
      </c>
      <c r="AG321" s="38">
        <f t="shared" si="27"/>
        <v>2695</v>
      </c>
      <c r="AH321" s="44"/>
      <c r="AI321" s="343">
        <v>1320</v>
      </c>
      <c r="AJ321" s="343">
        <v>660</v>
      </c>
      <c r="AK321" s="343">
        <v>660</v>
      </c>
      <c r="AL321" s="343">
        <v>660</v>
      </c>
      <c r="AM321" s="343">
        <v>660</v>
      </c>
      <c r="AN321" s="51">
        <v>660</v>
      </c>
      <c r="AO321" s="343">
        <f t="shared" si="22"/>
        <v>4620</v>
      </c>
    </row>
    <row r="322" spans="2:41" ht="12.75" customHeight="1">
      <c r="B322" t="s">
        <v>2167</v>
      </c>
      <c r="C322" t="s">
        <v>1338</v>
      </c>
      <c r="D322" t="s">
        <v>2132</v>
      </c>
      <c r="E322" t="s">
        <v>2168</v>
      </c>
      <c r="F322" t="s">
        <v>1334</v>
      </c>
      <c r="G322" t="s">
        <v>2136</v>
      </c>
      <c r="H322" t="s">
        <v>698</v>
      </c>
      <c r="I322" t="s">
        <v>699</v>
      </c>
      <c r="J322" t="s">
        <v>544</v>
      </c>
      <c r="K322" s="39">
        <v>1375</v>
      </c>
      <c r="L322" s="39"/>
      <c r="M322" s="39"/>
      <c r="N322" s="39"/>
      <c r="O322" s="340">
        <v>1375</v>
      </c>
      <c r="P322" s="37"/>
      <c r="Q322" s="343">
        <v>0</v>
      </c>
      <c r="R322" s="40"/>
      <c r="S322" s="40"/>
      <c r="T322" s="40"/>
      <c r="U322" s="340"/>
      <c r="V322" s="37"/>
      <c r="W322" s="343">
        <v>0</v>
      </c>
      <c r="X322" s="40"/>
      <c r="Y322" s="40"/>
      <c r="Z322" s="40"/>
      <c r="AA322" s="340"/>
      <c r="AB322" s="37"/>
      <c r="AC322" s="46"/>
      <c r="AD322" s="40"/>
      <c r="AE322" s="40"/>
      <c r="AF322" s="40"/>
      <c r="AH322" s="44"/>
      <c r="AI322" s="343">
        <v>1143.29</v>
      </c>
      <c r="AJ322" s="343">
        <v>0</v>
      </c>
      <c r="AK322" s="343">
        <v>0</v>
      </c>
      <c r="AL322" s="343">
        <v>0</v>
      </c>
      <c r="AM322" s="343">
        <v>0</v>
      </c>
      <c r="AN322" s="51">
        <v>0</v>
      </c>
      <c r="AO322" s="343">
        <f t="shared" si="22"/>
        <v>1143.29</v>
      </c>
    </row>
    <row r="323" spans="2:41" ht="12.75" customHeight="1">
      <c r="B323" t="s">
        <v>2187</v>
      </c>
      <c r="C323" t="s">
        <v>1338</v>
      </c>
      <c r="D323" t="s">
        <v>2132</v>
      </c>
      <c r="E323" t="s">
        <v>2022</v>
      </c>
      <c r="F323" t="s">
        <v>1329</v>
      </c>
      <c r="G323" t="s">
        <v>2155</v>
      </c>
      <c r="H323" t="s">
        <v>1101</v>
      </c>
      <c r="I323" t="s">
        <v>1102</v>
      </c>
      <c r="J323" t="s">
        <v>544</v>
      </c>
      <c r="K323" s="39">
        <v>1334.6700000000003</v>
      </c>
      <c r="L323" s="39"/>
      <c r="M323" s="39"/>
      <c r="N323" s="39"/>
      <c r="O323" s="340">
        <v>1334.6700000000003</v>
      </c>
      <c r="P323" s="37"/>
      <c r="Q323" s="343">
        <v>0</v>
      </c>
      <c r="R323" s="40"/>
      <c r="S323" s="40"/>
      <c r="T323" s="40"/>
      <c r="U323" s="340"/>
      <c r="V323" s="37"/>
      <c r="W323" s="343">
        <v>2196.3000000000002</v>
      </c>
      <c r="X323" s="40"/>
      <c r="Y323" s="40"/>
      <c r="Z323" s="40"/>
      <c r="AA323" s="340"/>
      <c r="AB323" s="37"/>
      <c r="AC323" s="46"/>
      <c r="AD323" s="40"/>
      <c r="AE323" s="40"/>
      <c r="AF323" s="40"/>
      <c r="AH323" s="44"/>
      <c r="AI323" s="343">
        <v>1019.47</v>
      </c>
      <c r="AJ323" s="343">
        <v>0</v>
      </c>
      <c r="AK323" s="343">
        <v>2196.3000000000002</v>
      </c>
      <c r="AL323" s="343">
        <v>1140</v>
      </c>
      <c r="AM323" s="343">
        <v>2299.23</v>
      </c>
      <c r="AN323" s="51">
        <v>1140</v>
      </c>
      <c r="AO323" s="343">
        <f t="shared" si="22"/>
        <v>7795</v>
      </c>
    </row>
    <row r="324" spans="2:41" ht="12.75" customHeight="1">
      <c r="B324" t="s">
        <v>2184</v>
      </c>
      <c r="C324" t="s">
        <v>1339</v>
      </c>
      <c r="D324" t="s">
        <v>2122</v>
      </c>
      <c r="E324" t="s">
        <v>1682</v>
      </c>
      <c r="F324" t="s">
        <v>1314</v>
      </c>
      <c r="G324" t="s">
        <v>2142</v>
      </c>
      <c r="H324" t="s">
        <v>820</v>
      </c>
      <c r="I324" t="s">
        <v>821</v>
      </c>
      <c r="J324" t="s">
        <v>544</v>
      </c>
      <c r="K324" s="39">
        <v>1235.21</v>
      </c>
      <c r="L324" s="39"/>
      <c r="M324" s="39"/>
      <c r="N324" s="39"/>
      <c r="O324" s="340">
        <v>1235.21</v>
      </c>
      <c r="P324" s="37"/>
      <c r="Q324" s="343">
        <v>0</v>
      </c>
      <c r="R324" s="40"/>
      <c r="S324" s="40"/>
      <c r="T324" s="40"/>
      <c r="U324" s="340">
        <f t="shared" si="23"/>
        <v>0</v>
      </c>
      <c r="V324" s="37"/>
      <c r="W324" s="343">
        <v>1995</v>
      </c>
      <c r="X324" s="40"/>
      <c r="Y324" s="40"/>
      <c r="Z324" s="40"/>
      <c r="AA324" s="340">
        <f t="shared" si="24"/>
        <v>1995</v>
      </c>
      <c r="AB324" s="37"/>
      <c r="AC324" s="46">
        <f t="shared" si="27"/>
        <v>3230.21</v>
      </c>
      <c r="AD324" s="40">
        <f t="shared" si="27"/>
        <v>0</v>
      </c>
      <c r="AE324" s="40">
        <f t="shared" si="27"/>
        <v>0</v>
      </c>
      <c r="AF324" s="40">
        <f t="shared" si="27"/>
        <v>0</v>
      </c>
      <c r="AG324" s="38">
        <f t="shared" si="27"/>
        <v>3230.21</v>
      </c>
      <c r="AH324" s="44"/>
      <c r="AI324" s="343">
        <v>975</v>
      </c>
      <c r="AJ324" s="343">
        <v>0</v>
      </c>
      <c r="AK324" s="343">
        <v>1995</v>
      </c>
      <c r="AL324" s="343">
        <v>1995</v>
      </c>
      <c r="AM324" s="343">
        <v>1995</v>
      </c>
      <c r="AN324" s="51">
        <v>1995</v>
      </c>
      <c r="AO324" s="343">
        <f t="shared" si="22"/>
        <v>8955</v>
      </c>
    </row>
    <row r="325" spans="2:41" ht="12.75" customHeight="1">
      <c r="B325" t="s">
        <v>2153</v>
      </c>
      <c r="C325" t="s">
        <v>1339</v>
      </c>
      <c r="D325" t="s">
        <v>2122</v>
      </c>
      <c r="E325" t="s">
        <v>1674</v>
      </c>
      <c r="F325" t="s">
        <v>1312</v>
      </c>
      <c r="G325" t="s">
        <v>2123</v>
      </c>
      <c r="H325" t="s">
        <v>618</v>
      </c>
      <c r="I325" t="s">
        <v>619</v>
      </c>
      <c r="J325" t="s">
        <v>544</v>
      </c>
      <c r="K325" s="39">
        <v>1163.22</v>
      </c>
      <c r="L325" s="39"/>
      <c r="M325" s="39"/>
      <c r="N325" s="39"/>
      <c r="O325" s="340">
        <v>1163.22</v>
      </c>
      <c r="P325" s="37"/>
      <c r="Q325" s="343">
        <v>752.64</v>
      </c>
      <c r="R325" s="40"/>
      <c r="S325" s="40"/>
      <c r="T325" s="40"/>
      <c r="U325" s="340">
        <f t="shared" si="23"/>
        <v>752.64</v>
      </c>
      <c r="V325" s="37"/>
      <c r="W325" s="343">
        <v>752.64</v>
      </c>
      <c r="X325" s="40"/>
      <c r="Y325" s="40"/>
      <c r="Z325" s="40"/>
      <c r="AA325" s="340">
        <f t="shared" si="24"/>
        <v>752.64</v>
      </c>
      <c r="AB325" s="37"/>
      <c r="AC325" s="46">
        <f t="shared" si="27"/>
        <v>2668.5</v>
      </c>
      <c r="AD325" s="40">
        <f t="shared" si="27"/>
        <v>0</v>
      </c>
      <c r="AE325" s="40">
        <f t="shared" si="27"/>
        <v>0</v>
      </c>
      <c r="AF325" s="40">
        <f t="shared" si="27"/>
        <v>0</v>
      </c>
      <c r="AG325" s="38">
        <f t="shared" si="27"/>
        <v>2668.5</v>
      </c>
      <c r="AH325" s="44"/>
      <c r="AI325" s="343">
        <v>752.64</v>
      </c>
      <c r="AJ325" s="343">
        <v>752.64</v>
      </c>
      <c r="AK325" s="343">
        <v>752.64</v>
      </c>
      <c r="AL325" s="343">
        <v>281.76</v>
      </c>
      <c r="AM325" s="343">
        <v>941.76</v>
      </c>
      <c r="AN325" s="51">
        <v>0</v>
      </c>
      <c r="AO325" s="343">
        <f t="shared" si="22"/>
        <v>3481.4400000000005</v>
      </c>
    </row>
    <row r="326" spans="2:41" ht="12.75" customHeight="1">
      <c r="B326" t="s">
        <v>2181</v>
      </c>
      <c r="C326" t="s">
        <v>1339</v>
      </c>
      <c r="D326" t="s">
        <v>2122</v>
      </c>
      <c r="E326" t="s">
        <v>2182</v>
      </c>
      <c r="F326" t="s">
        <v>1314</v>
      </c>
      <c r="G326" t="s">
        <v>2142</v>
      </c>
      <c r="H326" t="s">
        <v>868</v>
      </c>
      <c r="I326" t="s">
        <v>869</v>
      </c>
      <c r="J326" t="s">
        <v>544</v>
      </c>
      <c r="K326" s="39">
        <v>1080.51</v>
      </c>
      <c r="L326" s="39"/>
      <c r="M326" s="39"/>
      <c r="N326" s="39"/>
      <c r="O326" s="340">
        <v>1080.51</v>
      </c>
      <c r="P326" s="37"/>
      <c r="Q326" s="343">
        <v>645.5</v>
      </c>
      <c r="R326" s="40"/>
      <c r="S326" s="40"/>
      <c r="T326" s="40"/>
      <c r="U326" s="340">
        <f t="shared" si="23"/>
        <v>645.5</v>
      </c>
      <c r="V326" s="37"/>
      <c r="W326" s="343">
        <v>645.5</v>
      </c>
      <c r="X326" s="40"/>
      <c r="Y326" s="40"/>
      <c r="Z326" s="40"/>
      <c r="AA326" s="340">
        <f t="shared" si="24"/>
        <v>645.5</v>
      </c>
      <c r="AB326" s="37"/>
      <c r="AC326" s="46">
        <f t="shared" si="27"/>
        <v>2371.5100000000002</v>
      </c>
      <c r="AD326" s="40">
        <f t="shared" si="27"/>
        <v>0</v>
      </c>
      <c r="AE326" s="40">
        <f t="shared" si="27"/>
        <v>0</v>
      </c>
      <c r="AF326" s="40">
        <f t="shared" si="27"/>
        <v>0</v>
      </c>
      <c r="AG326" s="38">
        <f t="shared" si="27"/>
        <v>2371.5100000000002</v>
      </c>
      <c r="AH326" s="44"/>
      <c r="AI326" s="343">
        <v>721</v>
      </c>
      <c r="AJ326" s="343">
        <v>645.5</v>
      </c>
      <c r="AK326" s="343">
        <v>645.5</v>
      </c>
      <c r="AL326" s="343">
        <v>645.5</v>
      </c>
      <c r="AM326" s="343">
        <v>645.5</v>
      </c>
      <c r="AN326" s="51">
        <v>645.5</v>
      </c>
      <c r="AO326" s="343">
        <f t="shared" si="22"/>
        <v>3948.5</v>
      </c>
    </row>
    <row r="327" spans="2:41" ht="12.75" customHeight="1">
      <c r="B327" t="s">
        <v>2333</v>
      </c>
      <c r="C327" t="s">
        <v>1338</v>
      </c>
      <c r="D327" t="s">
        <v>2132</v>
      </c>
      <c r="E327" t="s">
        <v>2334</v>
      </c>
      <c r="F327" t="s">
        <v>1334</v>
      </c>
      <c r="G327" t="s">
        <v>2136</v>
      </c>
      <c r="H327" t="s">
        <v>1306</v>
      </c>
      <c r="I327" t="s">
        <v>1307</v>
      </c>
      <c r="J327" t="s">
        <v>544</v>
      </c>
      <c r="K327" s="39">
        <v>1056</v>
      </c>
      <c r="L327" s="39"/>
      <c r="M327" s="39"/>
      <c r="N327" s="39"/>
      <c r="O327" s="340">
        <v>1056</v>
      </c>
      <c r="P327" s="37"/>
      <c r="Q327" s="343">
        <v>1331.76</v>
      </c>
      <c r="R327" s="40"/>
      <c r="S327" s="40"/>
      <c r="T327" s="40"/>
      <c r="U327" s="340">
        <f t="shared" si="23"/>
        <v>1331.76</v>
      </c>
      <c r="V327" s="37"/>
      <c r="W327" s="343">
        <v>868.26</v>
      </c>
      <c r="X327" s="40"/>
      <c r="Y327" s="40"/>
      <c r="Z327" s="40"/>
      <c r="AA327" s="340">
        <f t="shared" si="24"/>
        <v>868.26</v>
      </c>
      <c r="AB327" s="37"/>
      <c r="AC327" s="46">
        <f t="shared" si="27"/>
        <v>3256.0200000000004</v>
      </c>
      <c r="AD327" s="40">
        <f t="shared" si="27"/>
        <v>0</v>
      </c>
      <c r="AE327" s="40">
        <f t="shared" si="27"/>
        <v>0</v>
      </c>
      <c r="AF327" s="40">
        <f t="shared" si="27"/>
        <v>0</v>
      </c>
      <c r="AG327" s="38">
        <f t="shared" si="27"/>
        <v>3256.0200000000004</v>
      </c>
      <c r="AH327" s="44"/>
      <c r="AI327" s="343">
        <v>708.18000000000006</v>
      </c>
      <c r="AJ327" s="343">
        <v>1331.76</v>
      </c>
      <c r="AK327" s="343">
        <v>868.26</v>
      </c>
      <c r="AL327" s="343">
        <v>468.28</v>
      </c>
      <c r="AM327" s="343">
        <v>1361.41</v>
      </c>
      <c r="AN327" s="51">
        <v>1285.1199999999999</v>
      </c>
      <c r="AO327" s="343">
        <f t="shared" si="22"/>
        <v>6023.0099999999993</v>
      </c>
    </row>
    <row r="328" spans="2:41" ht="12.75" customHeight="1">
      <c r="B328" t="s">
        <v>2335</v>
      </c>
      <c r="C328" t="s">
        <v>1338</v>
      </c>
      <c r="D328" t="s">
        <v>2132</v>
      </c>
      <c r="E328" t="s">
        <v>2336</v>
      </c>
      <c r="F328" t="s">
        <v>1334</v>
      </c>
      <c r="G328" t="s">
        <v>2136</v>
      </c>
      <c r="H328" t="s">
        <v>1157</v>
      </c>
      <c r="I328" t="s">
        <v>1158</v>
      </c>
      <c r="J328" t="s">
        <v>544</v>
      </c>
      <c r="K328" s="39">
        <v>660</v>
      </c>
      <c r="L328" s="39"/>
      <c r="M328" s="39"/>
      <c r="N328" s="39"/>
      <c r="O328" s="340">
        <v>660</v>
      </c>
      <c r="P328" s="37"/>
      <c r="Q328" s="343">
        <v>800.66</v>
      </c>
      <c r="R328" s="40"/>
      <c r="S328" s="40"/>
      <c r="T328" s="40"/>
      <c r="U328" s="340">
        <f t="shared" si="23"/>
        <v>800.66</v>
      </c>
      <c r="V328" s="37"/>
      <c r="W328" s="343">
        <v>660</v>
      </c>
      <c r="X328" s="40"/>
      <c r="Y328" s="40"/>
      <c r="Z328" s="40"/>
      <c r="AA328" s="340">
        <f t="shared" si="24"/>
        <v>660</v>
      </c>
      <c r="AB328" s="37"/>
      <c r="AC328" s="46">
        <f t="shared" si="27"/>
        <v>2120.66</v>
      </c>
      <c r="AD328" s="40">
        <f t="shared" si="27"/>
        <v>0</v>
      </c>
      <c r="AE328" s="40">
        <f t="shared" si="27"/>
        <v>0</v>
      </c>
      <c r="AF328" s="40">
        <f t="shared" si="27"/>
        <v>0</v>
      </c>
      <c r="AG328" s="38">
        <f t="shared" si="27"/>
        <v>2120.66</v>
      </c>
      <c r="AH328" s="44"/>
      <c r="AI328" s="343">
        <v>660</v>
      </c>
      <c r="AJ328" s="343">
        <v>800.66</v>
      </c>
      <c r="AK328" s="343">
        <v>660</v>
      </c>
      <c r="AL328" s="343">
        <v>0</v>
      </c>
      <c r="AM328" s="343">
        <v>0</v>
      </c>
      <c r="AN328" s="51">
        <v>433.31999999999994</v>
      </c>
      <c r="AO328" s="343">
        <f t="shared" ref="AO328:AO391" si="28">SUM(AI328:AN328)</f>
        <v>2553.9799999999996</v>
      </c>
    </row>
    <row r="329" spans="2:41" ht="12.75" customHeight="1">
      <c r="B329" t="s">
        <v>2337</v>
      </c>
      <c r="C329" t="s">
        <v>1338</v>
      </c>
      <c r="D329" t="s">
        <v>2132</v>
      </c>
      <c r="E329" t="s">
        <v>2338</v>
      </c>
      <c r="F329" t="s">
        <v>1334</v>
      </c>
      <c r="G329" t="s">
        <v>2136</v>
      </c>
      <c r="H329" t="s">
        <v>1446</v>
      </c>
      <c r="I329" t="s">
        <v>1447</v>
      </c>
      <c r="J329" t="s">
        <v>544</v>
      </c>
      <c r="K329" s="39">
        <v>645.5</v>
      </c>
      <c r="L329" s="39"/>
      <c r="M329" s="39"/>
      <c r="N329" s="39"/>
      <c r="O329" s="340">
        <v>645.5</v>
      </c>
      <c r="P329" s="37"/>
      <c r="Q329" s="343">
        <v>1211.4000000000001</v>
      </c>
      <c r="R329" s="40"/>
      <c r="S329" s="40"/>
      <c r="T329" s="40"/>
      <c r="U329" s="340">
        <f t="shared" si="23"/>
        <v>1211.4000000000001</v>
      </c>
      <c r="V329" s="37"/>
      <c r="W329" s="343">
        <v>933.75</v>
      </c>
      <c r="X329" s="40"/>
      <c r="Y329" s="40"/>
      <c r="Z329" s="38"/>
      <c r="AA329" s="340">
        <f t="shared" si="24"/>
        <v>933.75</v>
      </c>
      <c r="AB329" s="37"/>
      <c r="AC329" s="46">
        <f t="shared" si="27"/>
        <v>2790.65</v>
      </c>
      <c r="AD329" s="40">
        <f t="shared" si="27"/>
        <v>0</v>
      </c>
      <c r="AE329" s="40">
        <f t="shared" si="27"/>
        <v>0</v>
      </c>
      <c r="AF329" s="40">
        <f t="shared" si="27"/>
        <v>0</v>
      </c>
      <c r="AG329" s="38">
        <f t="shared" si="27"/>
        <v>2790.65</v>
      </c>
      <c r="AH329" s="44"/>
      <c r="AI329" s="343">
        <v>575.95999999999992</v>
      </c>
      <c r="AJ329" s="343">
        <v>1211.4000000000001</v>
      </c>
      <c r="AK329" s="343">
        <v>933.75</v>
      </c>
      <c r="AL329" s="343">
        <v>429.6</v>
      </c>
      <c r="AM329" s="343">
        <v>1950.25</v>
      </c>
      <c r="AN329" s="51">
        <v>1384</v>
      </c>
      <c r="AO329" s="343">
        <f t="shared" si="28"/>
        <v>6484.96</v>
      </c>
    </row>
    <row r="330" spans="2:41" ht="12.75" customHeight="1">
      <c r="B330" t="s">
        <v>2134</v>
      </c>
      <c r="C330" t="s">
        <v>1338</v>
      </c>
      <c r="D330" t="s">
        <v>2132</v>
      </c>
      <c r="E330" t="s">
        <v>2135</v>
      </c>
      <c r="F330" t="s">
        <v>1334</v>
      </c>
      <c r="G330" t="s">
        <v>2136</v>
      </c>
      <c r="H330" t="s">
        <v>1144</v>
      </c>
      <c r="I330" t="s">
        <v>1145</v>
      </c>
      <c r="J330" t="s">
        <v>544</v>
      </c>
      <c r="K330" s="39">
        <v>597.41999999999996</v>
      </c>
      <c r="L330" s="39"/>
      <c r="M330" s="39"/>
      <c r="N330" s="39"/>
      <c r="O330" s="340">
        <v>597.41999999999996</v>
      </c>
      <c r="P330" s="37"/>
      <c r="Q330" s="343">
        <v>330</v>
      </c>
      <c r="R330" s="40"/>
      <c r="S330" s="40"/>
      <c r="T330" s="40"/>
      <c r="U330" s="340">
        <f t="shared" si="23"/>
        <v>330</v>
      </c>
      <c r="V330" s="37"/>
      <c r="W330" s="343">
        <v>440</v>
      </c>
      <c r="X330" s="40"/>
      <c r="Y330" s="40"/>
      <c r="Z330" s="40"/>
      <c r="AA330" s="340">
        <f t="shared" si="24"/>
        <v>440</v>
      </c>
      <c r="AB330" s="37"/>
      <c r="AC330" s="46">
        <f t="shared" si="27"/>
        <v>1367.42</v>
      </c>
      <c r="AD330" s="40">
        <f t="shared" si="27"/>
        <v>0</v>
      </c>
      <c r="AE330" s="40">
        <f t="shared" si="27"/>
        <v>0</v>
      </c>
      <c r="AF330" s="40">
        <f t="shared" si="27"/>
        <v>0</v>
      </c>
      <c r="AG330" s="38">
        <f t="shared" si="27"/>
        <v>1367.42</v>
      </c>
      <c r="AH330" s="44"/>
      <c r="AI330" s="343">
        <v>540.99</v>
      </c>
      <c r="AJ330" s="343">
        <v>330</v>
      </c>
      <c r="AK330" s="343">
        <v>440</v>
      </c>
      <c r="AL330" s="343">
        <v>330</v>
      </c>
      <c r="AM330" s="343">
        <v>330</v>
      </c>
      <c r="AN330" s="51">
        <v>440</v>
      </c>
      <c r="AO330" s="343">
        <f t="shared" si="28"/>
        <v>2410.9899999999998</v>
      </c>
    </row>
    <row r="331" spans="2:41" ht="12.75" customHeight="1">
      <c r="B331" t="s">
        <v>2177</v>
      </c>
      <c r="C331" t="s">
        <v>1339</v>
      </c>
      <c r="D331" t="s">
        <v>2122</v>
      </c>
      <c r="E331" t="s">
        <v>2178</v>
      </c>
      <c r="F331" t="s">
        <v>1312</v>
      </c>
      <c r="G331" t="s">
        <v>2123</v>
      </c>
      <c r="H331" t="s">
        <v>998</v>
      </c>
      <c r="I331" t="s">
        <v>999</v>
      </c>
      <c r="J331" t="s">
        <v>544</v>
      </c>
      <c r="K331" s="39">
        <v>575</v>
      </c>
      <c r="L331" s="39"/>
      <c r="M331" s="39"/>
      <c r="N331" s="39"/>
      <c r="O331" s="340">
        <v>575</v>
      </c>
      <c r="P331" s="37"/>
      <c r="Q331" s="343">
        <v>300</v>
      </c>
      <c r="R331" s="40"/>
      <c r="S331" s="40"/>
      <c r="T331" s="40"/>
      <c r="U331" s="340">
        <f t="shared" si="23"/>
        <v>300</v>
      </c>
      <c r="V331" s="37"/>
      <c r="W331" s="343">
        <v>152.46</v>
      </c>
      <c r="X331" s="40"/>
      <c r="Y331" s="40"/>
      <c r="Z331" s="40"/>
      <c r="AA331" s="340">
        <f t="shared" si="24"/>
        <v>152.46</v>
      </c>
      <c r="AB331" s="37"/>
      <c r="AC331" s="46">
        <f t="shared" si="27"/>
        <v>1027.46</v>
      </c>
      <c r="AD331" s="40">
        <f t="shared" si="27"/>
        <v>0</v>
      </c>
      <c r="AE331" s="40">
        <f t="shared" si="27"/>
        <v>0</v>
      </c>
      <c r="AF331" s="40">
        <f t="shared" si="27"/>
        <v>0</v>
      </c>
      <c r="AG331" s="38">
        <f t="shared" si="27"/>
        <v>1027.46</v>
      </c>
      <c r="AH331" s="44"/>
      <c r="AI331" s="343">
        <v>261.17</v>
      </c>
      <c r="AJ331" s="343">
        <v>300</v>
      </c>
      <c r="AK331" s="343">
        <v>152.46</v>
      </c>
      <c r="AL331" s="343">
        <v>406.6</v>
      </c>
      <c r="AM331" s="343">
        <v>0</v>
      </c>
      <c r="AN331" s="51">
        <v>0</v>
      </c>
      <c r="AO331" s="343">
        <f t="shared" si="28"/>
        <v>1120.23</v>
      </c>
    </row>
    <row r="332" spans="2:41" ht="12.75" customHeight="1">
      <c r="B332" t="s">
        <v>2171</v>
      </c>
      <c r="C332" t="s">
        <v>1338</v>
      </c>
      <c r="D332" t="s">
        <v>2132</v>
      </c>
      <c r="E332" t="s">
        <v>2172</v>
      </c>
      <c r="F332" t="s">
        <v>1334</v>
      </c>
      <c r="G332" t="s">
        <v>2136</v>
      </c>
      <c r="H332" t="s">
        <v>1142</v>
      </c>
      <c r="I332" t="s">
        <v>1143</v>
      </c>
      <c r="J332" t="s">
        <v>544</v>
      </c>
      <c r="K332" s="39">
        <v>541.31999999999994</v>
      </c>
      <c r="L332" s="39"/>
      <c r="M332" s="39"/>
      <c r="N332" s="39"/>
      <c r="O332" s="340">
        <v>541.31999999999994</v>
      </c>
      <c r="P332" s="37"/>
      <c r="Q332" s="343">
        <v>2917.5</v>
      </c>
      <c r="R332" s="40"/>
      <c r="S332" s="40"/>
      <c r="T332" s="40"/>
      <c r="U332" s="340">
        <f t="shared" si="23"/>
        <v>2917.5</v>
      </c>
      <c r="V332" s="37"/>
      <c r="W332" s="343">
        <v>48.8</v>
      </c>
      <c r="X332" s="40"/>
      <c r="Y332" s="40"/>
      <c r="Z332" s="40"/>
      <c r="AA332" s="340">
        <f t="shared" si="24"/>
        <v>48.8</v>
      </c>
      <c r="AB332" s="37"/>
      <c r="AC332" s="46">
        <f t="shared" si="27"/>
        <v>3507.62</v>
      </c>
      <c r="AD332" s="40">
        <f t="shared" si="27"/>
        <v>0</v>
      </c>
      <c r="AE332" s="40">
        <f t="shared" si="27"/>
        <v>0</v>
      </c>
      <c r="AF332" s="40">
        <f t="shared" si="27"/>
        <v>0</v>
      </c>
      <c r="AG332" s="38">
        <f t="shared" si="27"/>
        <v>3507.62</v>
      </c>
      <c r="AH332" s="44"/>
      <c r="AI332" s="343">
        <v>236</v>
      </c>
      <c r="AJ332" s="343">
        <v>2917.5</v>
      </c>
      <c r="AK332" s="343">
        <v>48.8</v>
      </c>
      <c r="AL332" s="343">
        <v>3153.5</v>
      </c>
      <c r="AM332" s="343">
        <v>769.23</v>
      </c>
      <c r="AN332" s="51">
        <v>3450.46</v>
      </c>
      <c r="AO332" s="343">
        <f t="shared" si="28"/>
        <v>10575.490000000002</v>
      </c>
    </row>
    <row r="333" spans="2:41" ht="12.75" customHeight="1">
      <c r="B333" t="s">
        <v>2151</v>
      </c>
      <c r="C333" t="s">
        <v>1338</v>
      </c>
      <c r="D333" t="s">
        <v>2132</v>
      </c>
      <c r="E333" t="s">
        <v>2152</v>
      </c>
      <c r="F333" t="s">
        <v>1334</v>
      </c>
      <c r="G333" t="s">
        <v>2136</v>
      </c>
      <c r="H333" t="s">
        <v>1134</v>
      </c>
      <c r="I333" t="s">
        <v>1135</v>
      </c>
      <c r="J333" t="s">
        <v>544</v>
      </c>
      <c r="K333" s="39">
        <v>422.34</v>
      </c>
      <c r="L333" s="39"/>
      <c r="M333" s="39"/>
      <c r="N333" s="39"/>
      <c r="O333" s="340">
        <v>422.34</v>
      </c>
      <c r="P333" s="37"/>
      <c r="Q333" s="343">
        <v>0</v>
      </c>
      <c r="R333" s="40"/>
      <c r="S333" s="40"/>
      <c r="T333" s="40"/>
      <c r="U333" s="340">
        <f t="shared" si="23"/>
        <v>0</v>
      </c>
      <c r="V333" s="37"/>
      <c r="W333" s="343">
        <v>0</v>
      </c>
      <c r="X333" s="40"/>
      <c r="Y333" s="40"/>
      <c r="Z333" s="40"/>
      <c r="AA333" s="340">
        <f t="shared" si="24"/>
        <v>0</v>
      </c>
      <c r="AB333" s="37"/>
      <c r="AC333" s="46">
        <f t="shared" si="27"/>
        <v>422.34</v>
      </c>
      <c r="AD333" s="40">
        <f t="shared" si="27"/>
        <v>0</v>
      </c>
      <c r="AE333" s="40">
        <f t="shared" si="27"/>
        <v>0</v>
      </c>
      <c r="AF333" s="40">
        <f t="shared" si="27"/>
        <v>0</v>
      </c>
      <c r="AG333" s="38">
        <f t="shared" si="27"/>
        <v>422.34</v>
      </c>
      <c r="AH333" s="44"/>
      <c r="AI333" s="343">
        <v>225.15</v>
      </c>
      <c r="AJ333" s="343">
        <v>0</v>
      </c>
      <c r="AK333" s="343">
        <v>0</v>
      </c>
      <c r="AL333" s="343">
        <v>0</v>
      </c>
      <c r="AM333" s="343">
        <v>0</v>
      </c>
      <c r="AN333" s="51">
        <v>1650</v>
      </c>
      <c r="AO333" s="343">
        <f t="shared" si="28"/>
        <v>1875.15</v>
      </c>
    </row>
    <row r="334" spans="2:41" ht="12.75" customHeight="1">
      <c r="B334" t="s">
        <v>2175</v>
      </c>
      <c r="C334" t="s">
        <v>1338</v>
      </c>
      <c r="D334" t="s">
        <v>2132</v>
      </c>
      <c r="E334" t="s">
        <v>2176</v>
      </c>
      <c r="F334" t="s">
        <v>1334</v>
      </c>
      <c r="G334" t="s">
        <v>2136</v>
      </c>
      <c r="H334" t="s">
        <v>1177</v>
      </c>
      <c r="I334" t="s">
        <v>1178</v>
      </c>
      <c r="J334" t="s">
        <v>544</v>
      </c>
      <c r="K334" s="39">
        <v>402.65999999999997</v>
      </c>
      <c r="L334" s="39"/>
      <c r="M334" s="39"/>
      <c r="N334" s="39"/>
      <c r="O334" s="340">
        <v>402.65999999999997</v>
      </c>
      <c r="P334" s="37"/>
      <c r="Q334" s="343">
        <v>210.99</v>
      </c>
      <c r="R334" s="40"/>
      <c r="S334" s="40"/>
      <c r="T334" s="40"/>
      <c r="U334" s="340">
        <f t="shared" si="23"/>
        <v>210.99</v>
      </c>
      <c r="V334" s="37"/>
      <c r="W334" s="343">
        <v>210.99</v>
      </c>
      <c r="X334" s="40"/>
      <c r="Y334" s="40"/>
      <c r="Z334" s="40"/>
      <c r="AA334" s="340">
        <f t="shared" si="24"/>
        <v>210.99</v>
      </c>
      <c r="AB334" s="37"/>
      <c r="AC334" s="46">
        <f t="shared" si="27"/>
        <v>824.64</v>
      </c>
      <c r="AD334" s="40">
        <f t="shared" si="27"/>
        <v>0</v>
      </c>
      <c r="AE334" s="40">
        <f t="shared" si="27"/>
        <v>0</v>
      </c>
      <c r="AF334" s="40">
        <f t="shared" si="27"/>
        <v>0</v>
      </c>
      <c r="AG334" s="38">
        <f t="shared" si="27"/>
        <v>824.64</v>
      </c>
      <c r="AH334" s="44"/>
      <c r="AI334" s="343">
        <v>210.99</v>
      </c>
      <c r="AJ334" s="343">
        <v>210.99</v>
      </c>
      <c r="AK334" s="343">
        <v>210.99</v>
      </c>
      <c r="AL334" s="343">
        <v>0</v>
      </c>
      <c r="AM334" s="343">
        <v>0</v>
      </c>
      <c r="AN334" s="51">
        <v>0</v>
      </c>
      <c r="AO334" s="343">
        <f t="shared" si="28"/>
        <v>632.97</v>
      </c>
    </row>
    <row r="335" spans="2:41" ht="12.75" customHeight="1">
      <c r="B335" t="s">
        <v>2183</v>
      </c>
      <c r="C335" t="s">
        <v>616</v>
      </c>
      <c r="D335" t="s">
        <v>2127</v>
      </c>
      <c r="E335" t="s">
        <v>1584</v>
      </c>
      <c r="F335" t="s">
        <v>1310</v>
      </c>
      <c r="G335" t="s">
        <v>2128</v>
      </c>
      <c r="H335" t="s">
        <v>644</v>
      </c>
      <c r="I335" t="s">
        <v>645</v>
      </c>
      <c r="J335" t="s">
        <v>544</v>
      </c>
      <c r="K335" s="39">
        <v>358.4</v>
      </c>
      <c r="L335" s="39"/>
      <c r="M335" s="39"/>
      <c r="N335" s="39"/>
      <c r="O335" s="340">
        <v>358.4</v>
      </c>
      <c r="P335" s="37"/>
      <c r="Q335" s="343">
        <v>403.67999999999995</v>
      </c>
      <c r="R335" s="40"/>
      <c r="S335" s="40"/>
      <c r="T335" s="40"/>
      <c r="U335" s="340">
        <f t="shared" si="23"/>
        <v>403.67999999999995</v>
      </c>
      <c r="V335" s="37"/>
      <c r="W335" s="343">
        <v>372.68999999999994</v>
      </c>
      <c r="X335" s="40"/>
      <c r="Y335" s="40"/>
      <c r="Z335" s="40"/>
      <c r="AA335" s="340">
        <f t="shared" si="24"/>
        <v>372.68999999999994</v>
      </c>
      <c r="AB335" s="37"/>
      <c r="AC335" s="46">
        <f t="shared" si="27"/>
        <v>1134.77</v>
      </c>
      <c r="AD335" s="40">
        <f t="shared" si="27"/>
        <v>0</v>
      </c>
      <c r="AE335" s="40">
        <f t="shared" si="27"/>
        <v>0</v>
      </c>
      <c r="AF335" s="40">
        <f t="shared" si="27"/>
        <v>0</v>
      </c>
      <c r="AG335" s="38">
        <f t="shared" si="27"/>
        <v>1134.77</v>
      </c>
      <c r="AH335" s="44"/>
      <c r="AI335" s="343">
        <v>187.42000000000002</v>
      </c>
      <c r="AJ335" s="343">
        <v>403.67999999999995</v>
      </c>
      <c r="AK335" s="343">
        <v>372.68999999999994</v>
      </c>
      <c r="AL335" s="343">
        <v>117</v>
      </c>
      <c r="AM335" s="343">
        <v>385.64</v>
      </c>
      <c r="AN335" s="51">
        <v>474.36</v>
      </c>
      <c r="AO335" s="343">
        <f t="shared" si="28"/>
        <v>1940.79</v>
      </c>
    </row>
    <row r="336" spans="2:41" ht="12.75" customHeight="1">
      <c r="B336" t="s">
        <v>2179</v>
      </c>
      <c r="C336" t="s">
        <v>1338</v>
      </c>
      <c r="D336" t="s">
        <v>2132</v>
      </c>
      <c r="E336" t="s">
        <v>2180</v>
      </c>
      <c r="F336" t="s">
        <v>1334</v>
      </c>
      <c r="G336" t="s">
        <v>2136</v>
      </c>
      <c r="H336" t="s">
        <v>1159</v>
      </c>
      <c r="I336" t="s">
        <v>1160</v>
      </c>
      <c r="J336" t="s">
        <v>544</v>
      </c>
      <c r="K336" s="39">
        <v>330</v>
      </c>
      <c r="L336" s="39"/>
      <c r="M336" s="39"/>
      <c r="N336" s="39"/>
      <c r="O336" s="340">
        <v>330</v>
      </c>
      <c r="P336" s="37"/>
      <c r="Q336" s="343">
        <v>0</v>
      </c>
      <c r="R336" s="40"/>
      <c r="S336" s="40"/>
      <c r="T336" s="40"/>
      <c r="U336" s="340">
        <f t="shared" si="23"/>
        <v>0</v>
      </c>
      <c r="V336" s="37"/>
      <c r="W336" s="343">
        <v>0</v>
      </c>
      <c r="X336" s="40"/>
      <c r="Y336" s="40"/>
      <c r="Z336" s="40"/>
      <c r="AA336" s="340">
        <f t="shared" si="24"/>
        <v>0</v>
      </c>
      <c r="AB336" s="37"/>
      <c r="AC336" s="46">
        <f t="shared" si="27"/>
        <v>330</v>
      </c>
      <c r="AD336" s="40">
        <f t="shared" si="27"/>
        <v>0</v>
      </c>
      <c r="AE336" s="40">
        <f t="shared" si="27"/>
        <v>0</v>
      </c>
      <c r="AF336" s="40">
        <f t="shared" si="27"/>
        <v>0</v>
      </c>
      <c r="AG336" s="38">
        <f t="shared" si="27"/>
        <v>330</v>
      </c>
      <c r="AH336" s="44"/>
      <c r="AI336" s="343">
        <v>148.5</v>
      </c>
      <c r="AJ336" s="343">
        <v>0</v>
      </c>
      <c r="AK336" s="343">
        <v>0</v>
      </c>
      <c r="AL336" s="343">
        <v>4950</v>
      </c>
      <c r="AM336" s="343">
        <v>6831</v>
      </c>
      <c r="AN336" s="51">
        <v>5940</v>
      </c>
      <c r="AO336" s="343">
        <f t="shared" si="28"/>
        <v>17869.5</v>
      </c>
    </row>
    <row r="337" spans="2:41" ht="12.75" customHeight="1">
      <c r="B337" t="s">
        <v>2161</v>
      </c>
      <c r="C337" t="s">
        <v>1339</v>
      </c>
      <c r="D337" t="s">
        <v>2122</v>
      </c>
      <c r="E337" t="s">
        <v>2045</v>
      </c>
      <c r="F337" t="s">
        <v>1314</v>
      </c>
      <c r="G337" t="s">
        <v>2142</v>
      </c>
      <c r="H337" t="s">
        <v>726</v>
      </c>
      <c r="I337" t="s">
        <v>727</v>
      </c>
      <c r="J337" t="s">
        <v>544</v>
      </c>
      <c r="K337" s="39">
        <v>270</v>
      </c>
      <c r="L337" s="39"/>
      <c r="M337" s="39"/>
      <c r="N337" s="39"/>
      <c r="O337" s="340">
        <v>270</v>
      </c>
      <c r="P337" s="37"/>
      <c r="Q337" s="343">
        <v>10.199999999999999</v>
      </c>
      <c r="R337" s="40"/>
      <c r="S337" s="40"/>
      <c r="T337" s="40"/>
      <c r="U337" s="340">
        <f t="shared" ref="U337:U400" si="29">Q337+R337+S337+T337</f>
        <v>10.199999999999999</v>
      </c>
      <c r="V337" s="37"/>
      <c r="W337" s="343">
        <v>167.39999999999998</v>
      </c>
      <c r="X337" s="40"/>
      <c r="Y337" s="40"/>
      <c r="Z337" s="40"/>
      <c r="AA337" s="340">
        <f t="shared" ref="AA337:AA400" si="30">W337+X337+Y337+Z337</f>
        <v>167.39999999999998</v>
      </c>
      <c r="AB337" s="37"/>
      <c r="AC337" s="46">
        <f t="shared" si="27"/>
        <v>447.59999999999997</v>
      </c>
      <c r="AD337" s="40">
        <f t="shared" si="27"/>
        <v>0</v>
      </c>
      <c r="AE337" s="40">
        <f t="shared" si="27"/>
        <v>0</v>
      </c>
      <c r="AF337" s="40">
        <f t="shared" si="27"/>
        <v>0</v>
      </c>
      <c r="AG337" s="38">
        <f t="shared" si="27"/>
        <v>447.59999999999997</v>
      </c>
      <c r="AH337" s="44"/>
      <c r="AI337" s="343">
        <v>54</v>
      </c>
      <c r="AJ337" s="343">
        <v>10.199999999999999</v>
      </c>
      <c r="AK337" s="343">
        <v>167.39999999999998</v>
      </c>
      <c r="AL337" s="343">
        <v>0</v>
      </c>
      <c r="AM337" s="343">
        <v>0</v>
      </c>
      <c r="AN337" s="51">
        <v>219</v>
      </c>
      <c r="AO337" s="343">
        <f t="shared" si="28"/>
        <v>450.59999999999997</v>
      </c>
    </row>
    <row r="338" spans="2:41" ht="12.75" customHeight="1">
      <c r="B338" t="s">
        <v>2185</v>
      </c>
      <c r="C338" t="s">
        <v>1338</v>
      </c>
      <c r="D338" t="s">
        <v>2132</v>
      </c>
      <c r="E338" t="s">
        <v>2186</v>
      </c>
      <c r="F338" t="s">
        <v>1334</v>
      </c>
      <c r="G338" t="s">
        <v>2136</v>
      </c>
      <c r="H338" t="s">
        <v>1161</v>
      </c>
      <c r="I338" t="s">
        <v>1162</v>
      </c>
      <c r="J338" t="s">
        <v>544</v>
      </c>
      <c r="K338" s="39">
        <v>210.99</v>
      </c>
      <c r="L338" s="39"/>
      <c r="M338" s="39"/>
      <c r="N338" s="39"/>
      <c r="O338" s="340">
        <v>210.99</v>
      </c>
      <c r="P338" s="37"/>
      <c r="Q338" s="343">
        <v>0</v>
      </c>
      <c r="R338" s="40"/>
      <c r="S338" s="40"/>
      <c r="T338" s="40"/>
      <c r="U338" s="340">
        <f>Q338+R338+S338+T338</f>
        <v>0</v>
      </c>
      <c r="V338" s="37"/>
      <c r="W338" s="343">
        <v>26</v>
      </c>
      <c r="X338" s="40"/>
      <c r="Y338" s="40"/>
      <c r="Z338" s="40"/>
      <c r="AA338" s="340">
        <f>W338+X338+Y338+Z338</f>
        <v>26</v>
      </c>
      <c r="AB338" s="37"/>
      <c r="AC338" s="46">
        <f t="shared" si="27"/>
        <v>236.99</v>
      </c>
      <c r="AD338" s="40">
        <f t="shared" si="27"/>
        <v>0</v>
      </c>
      <c r="AE338" s="40">
        <f t="shared" si="27"/>
        <v>0</v>
      </c>
      <c r="AF338" s="40">
        <f t="shared" si="27"/>
        <v>0</v>
      </c>
      <c r="AG338" s="38">
        <f t="shared" si="27"/>
        <v>236.99</v>
      </c>
      <c r="AH338" s="44"/>
      <c r="AI338" s="343">
        <v>53</v>
      </c>
      <c r="AJ338" s="343">
        <v>0</v>
      </c>
      <c r="AK338" s="343">
        <v>26</v>
      </c>
      <c r="AL338" s="343">
        <v>26</v>
      </c>
      <c r="AM338" s="343">
        <v>203.32</v>
      </c>
      <c r="AN338" s="51">
        <v>0</v>
      </c>
      <c r="AO338" s="343">
        <f t="shared" si="28"/>
        <v>308.32</v>
      </c>
    </row>
    <row r="339" spans="2:41" ht="12.75" customHeight="1">
      <c r="B339" t="s">
        <v>2200</v>
      </c>
      <c r="C339" t="s">
        <v>1339</v>
      </c>
      <c r="D339" t="s">
        <v>2122</v>
      </c>
      <c r="E339" t="s">
        <v>2201</v>
      </c>
      <c r="F339" t="s">
        <v>1314</v>
      </c>
      <c r="G339" t="s">
        <v>2142</v>
      </c>
      <c r="H339" t="s">
        <v>831</v>
      </c>
      <c r="I339" t="s">
        <v>832</v>
      </c>
      <c r="J339" t="s">
        <v>544</v>
      </c>
      <c r="K339" s="39">
        <v>51</v>
      </c>
      <c r="L339" s="39"/>
      <c r="M339" s="39"/>
      <c r="N339" s="39"/>
      <c r="O339" s="340">
        <v>51</v>
      </c>
      <c r="P339" s="37"/>
      <c r="Q339" s="343">
        <v>0</v>
      </c>
      <c r="R339" s="40"/>
      <c r="S339" s="40"/>
      <c r="T339" s="40"/>
      <c r="U339" s="340">
        <f>Q339+R339+S339+T339</f>
        <v>0</v>
      </c>
      <c r="V339" s="37"/>
      <c r="W339" s="343">
        <v>0</v>
      </c>
      <c r="X339" s="40"/>
      <c r="Y339" s="40"/>
      <c r="Z339" s="40"/>
      <c r="AA339" s="340">
        <f>W339+X339+Y339+Z339</f>
        <v>0</v>
      </c>
      <c r="AB339" s="37"/>
      <c r="AC339" s="46">
        <f t="shared" si="27"/>
        <v>51</v>
      </c>
      <c r="AD339" s="40">
        <f t="shared" si="27"/>
        <v>0</v>
      </c>
      <c r="AE339" s="40">
        <f t="shared" si="27"/>
        <v>0</v>
      </c>
      <c r="AF339" s="40">
        <f t="shared" si="27"/>
        <v>0</v>
      </c>
      <c r="AG339" s="38">
        <f t="shared" si="27"/>
        <v>51</v>
      </c>
      <c r="AH339" s="44"/>
      <c r="AI339" s="343">
        <v>30</v>
      </c>
      <c r="AJ339" s="343">
        <v>0</v>
      </c>
      <c r="AK339" s="343">
        <v>0</v>
      </c>
      <c r="AL339" s="343">
        <v>0</v>
      </c>
      <c r="AM339" s="343">
        <v>0</v>
      </c>
      <c r="AN339" s="51">
        <v>0</v>
      </c>
      <c r="AO339" s="343">
        <f t="shared" si="28"/>
        <v>30</v>
      </c>
    </row>
    <row r="340" spans="2:41" ht="12.75" customHeight="1">
      <c r="B340" t="s">
        <v>2188</v>
      </c>
      <c r="C340" t="s">
        <v>1339</v>
      </c>
      <c r="D340" t="s">
        <v>2122</v>
      </c>
      <c r="E340" t="s">
        <v>2189</v>
      </c>
      <c r="F340" t="s">
        <v>1314</v>
      </c>
      <c r="G340" t="s">
        <v>2142</v>
      </c>
      <c r="H340" t="s">
        <v>798</v>
      </c>
      <c r="I340" t="s">
        <v>799</v>
      </c>
      <c r="J340" t="s">
        <v>544</v>
      </c>
      <c r="K340" s="39">
        <v>30</v>
      </c>
      <c r="L340" s="39"/>
      <c r="M340" s="39"/>
      <c r="N340" s="39"/>
      <c r="O340" s="340">
        <v>30</v>
      </c>
      <c r="P340" s="37"/>
      <c r="Q340" s="343">
        <v>358.4</v>
      </c>
      <c r="R340" s="40"/>
      <c r="S340" s="40"/>
      <c r="T340" s="40"/>
      <c r="U340" s="340">
        <f t="shared" si="29"/>
        <v>358.4</v>
      </c>
      <c r="V340" s="37"/>
      <c r="W340" s="343">
        <v>358.4</v>
      </c>
      <c r="X340" s="40"/>
      <c r="Y340" s="40"/>
      <c r="Z340" s="40"/>
      <c r="AA340" s="340">
        <f t="shared" si="30"/>
        <v>358.4</v>
      </c>
      <c r="AB340" s="37"/>
      <c r="AC340" s="46">
        <f t="shared" si="27"/>
        <v>746.8</v>
      </c>
      <c r="AD340" s="40">
        <f t="shared" si="27"/>
        <v>0</v>
      </c>
      <c r="AE340" s="40">
        <f t="shared" si="27"/>
        <v>0</v>
      </c>
      <c r="AF340" s="40">
        <f t="shared" si="27"/>
        <v>0</v>
      </c>
      <c r="AG340" s="38">
        <f t="shared" si="27"/>
        <v>746.8</v>
      </c>
      <c r="AH340" s="44"/>
      <c r="AI340" s="343">
        <v>0</v>
      </c>
      <c r="AJ340" s="343">
        <v>358.4</v>
      </c>
      <c r="AK340" s="343">
        <v>358.4</v>
      </c>
      <c r="AL340" s="343">
        <v>532.48</v>
      </c>
      <c r="AM340" s="343">
        <v>870.4</v>
      </c>
      <c r="AN340" s="51">
        <v>634.88</v>
      </c>
      <c r="AO340" s="343">
        <f t="shared" si="28"/>
        <v>2754.56</v>
      </c>
    </row>
    <row r="341" spans="2:41" ht="12.75" customHeight="1">
      <c r="B341" t="s">
        <v>2202</v>
      </c>
      <c r="C341" t="s">
        <v>1339</v>
      </c>
      <c r="D341" t="s">
        <v>2122</v>
      </c>
      <c r="E341" t="s">
        <v>1601</v>
      </c>
      <c r="F341" t="s">
        <v>1314</v>
      </c>
      <c r="G341" t="s">
        <v>2142</v>
      </c>
      <c r="H341" t="s">
        <v>780</v>
      </c>
      <c r="I341" t="s">
        <v>781</v>
      </c>
      <c r="J341" t="s">
        <v>544</v>
      </c>
      <c r="K341" s="39">
        <v>26</v>
      </c>
      <c r="L341" s="39"/>
      <c r="M341" s="39"/>
      <c r="N341" s="39"/>
      <c r="O341" s="340">
        <v>26</v>
      </c>
      <c r="P341" s="37"/>
      <c r="Q341" s="343">
        <v>0</v>
      </c>
      <c r="R341" s="40"/>
      <c r="S341" s="40"/>
      <c r="T341" s="40"/>
      <c r="U341" s="340">
        <f t="shared" si="29"/>
        <v>0</v>
      </c>
      <c r="V341" s="37"/>
      <c r="W341" s="343">
        <v>24.42</v>
      </c>
      <c r="X341" s="40"/>
      <c r="Y341" s="40"/>
      <c r="Z341" s="40"/>
      <c r="AA341" s="340">
        <f t="shared" si="30"/>
        <v>24.42</v>
      </c>
      <c r="AB341" s="37"/>
      <c r="AC341" s="46">
        <f t="shared" si="27"/>
        <v>50.42</v>
      </c>
      <c r="AD341" s="40">
        <f t="shared" si="27"/>
        <v>0</v>
      </c>
      <c r="AE341" s="40">
        <f t="shared" si="27"/>
        <v>0</v>
      </c>
      <c r="AF341" s="40">
        <f t="shared" si="27"/>
        <v>0</v>
      </c>
      <c r="AG341" s="38">
        <f t="shared" si="27"/>
        <v>50.42</v>
      </c>
      <c r="AH341" s="44"/>
      <c r="AI341" s="343">
        <v>0</v>
      </c>
      <c r="AJ341" s="343">
        <v>0</v>
      </c>
      <c r="AK341" s="343">
        <v>24.42</v>
      </c>
      <c r="AL341" s="343">
        <v>0</v>
      </c>
      <c r="AM341" s="343">
        <v>0</v>
      </c>
      <c r="AN341" s="51">
        <v>0</v>
      </c>
      <c r="AO341" s="343">
        <f t="shared" si="28"/>
        <v>24.42</v>
      </c>
    </row>
    <row r="342" spans="2:41" ht="12.75" customHeight="1">
      <c r="B342" t="s">
        <v>2203</v>
      </c>
      <c r="C342" t="s">
        <v>1339</v>
      </c>
      <c r="D342" t="s">
        <v>2122</v>
      </c>
      <c r="E342" t="s">
        <v>1552</v>
      </c>
      <c r="F342" t="s">
        <v>1312</v>
      </c>
      <c r="G342" t="s">
        <v>2123</v>
      </c>
      <c r="H342" t="s">
        <v>722</v>
      </c>
      <c r="I342" t="s">
        <v>723</v>
      </c>
      <c r="J342" t="s">
        <v>544</v>
      </c>
      <c r="K342" s="39">
        <v>0</v>
      </c>
      <c r="L342" s="39"/>
      <c r="M342" s="39"/>
      <c r="N342" s="39"/>
      <c r="O342" s="340">
        <v>0</v>
      </c>
      <c r="P342" s="37"/>
      <c r="Q342" s="343">
        <v>0</v>
      </c>
      <c r="R342" s="40"/>
      <c r="S342" s="40"/>
      <c r="T342" s="40"/>
      <c r="U342" s="340">
        <f t="shared" si="29"/>
        <v>0</v>
      </c>
      <c r="V342" s="37"/>
      <c r="W342" s="343">
        <v>0</v>
      </c>
      <c r="X342" s="40"/>
      <c r="Y342" s="40"/>
      <c r="Z342" s="40"/>
      <c r="AA342" s="340">
        <f t="shared" si="30"/>
        <v>0</v>
      </c>
      <c r="AB342" s="37"/>
      <c r="AC342" s="46">
        <f t="shared" si="27"/>
        <v>0</v>
      </c>
      <c r="AD342" s="40">
        <f t="shared" si="27"/>
        <v>0</v>
      </c>
      <c r="AE342" s="40">
        <f t="shared" si="27"/>
        <v>0</v>
      </c>
      <c r="AF342" s="40">
        <f t="shared" si="27"/>
        <v>0</v>
      </c>
      <c r="AG342" s="38">
        <f t="shared" si="27"/>
        <v>0</v>
      </c>
      <c r="AH342" s="44"/>
      <c r="AI342" s="343">
        <v>0</v>
      </c>
      <c r="AJ342" s="343">
        <v>0</v>
      </c>
      <c r="AK342" s="343">
        <v>0</v>
      </c>
      <c r="AL342" s="343">
        <v>0</v>
      </c>
      <c r="AM342" s="343">
        <v>0</v>
      </c>
      <c r="AN342" s="51">
        <v>2517.3200000000002</v>
      </c>
      <c r="AO342" s="343">
        <f t="shared" si="28"/>
        <v>2517.3200000000002</v>
      </c>
    </row>
    <row r="343" spans="2:41" ht="12.75" customHeight="1">
      <c r="B343" t="s">
        <v>2165</v>
      </c>
      <c r="C343" t="s">
        <v>1338</v>
      </c>
      <c r="D343" t="s">
        <v>2132</v>
      </c>
      <c r="E343" t="s">
        <v>2166</v>
      </c>
      <c r="F343" t="s">
        <v>1334</v>
      </c>
      <c r="G343" t="s">
        <v>2136</v>
      </c>
      <c r="H343" t="s">
        <v>1120</v>
      </c>
      <c r="I343" t="s">
        <v>1121</v>
      </c>
      <c r="J343" t="s">
        <v>544</v>
      </c>
      <c r="K343" s="39">
        <v>0</v>
      </c>
      <c r="L343" s="39"/>
      <c r="M343" s="39"/>
      <c r="N343" s="39"/>
      <c r="O343" s="340">
        <v>0</v>
      </c>
      <c r="P343" s="37"/>
      <c r="Q343" s="343">
        <v>0</v>
      </c>
      <c r="R343" s="40"/>
      <c r="S343" s="40"/>
      <c r="T343" s="40"/>
      <c r="U343" s="340">
        <f t="shared" si="29"/>
        <v>0</v>
      </c>
      <c r="V343" s="37"/>
      <c r="W343" s="343">
        <v>0</v>
      </c>
      <c r="X343" s="40"/>
      <c r="Y343" s="40"/>
      <c r="Z343" s="40"/>
      <c r="AA343" s="340">
        <f t="shared" si="30"/>
        <v>0</v>
      </c>
      <c r="AB343" s="37"/>
      <c r="AC343" s="46">
        <f t="shared" si="27"/>
        <v>0</v>
      </c>
      <c r="AD343" s="40">
        <f t="shared" si="27"/>
        <v>0</v>
      </c>
      <c r="AE343" s="40">
        <f t="shared" si="27"/>
        <v>0</v>
      </c>
      <c r="AF343" s="40">
        <f t="shared" si="27"/>
        <v>0</v>
      </c>
      <c r="AG343" s="38">
        <f t="shared" si="27"/>
        <v>0</v>
      </c>
      <c r="AH343" s="44"/>
      <c r="AI343" s="343">
        <v>0</v>
      </c>
      <c r="AJ343" s="343">
        <v>0</v>
      </c>
      <c r="AK343" s="343">
        <v>0</v>
      </c>
      <c r="AL343" s="343">
        <v>14</v>
      </c>
      <c r="AM343" s="343">
        <v>0</v>
      </c>
      <c r="AN343" s="51">
        <v>0</v>
      </c>
      <c r="AO343" s="343">
        <f t="shared" si="28"/>
        <v>14</v>
      </c>
    </row>
    <row r="344" spans="2:41" ht="12.75" customHeight="1">
      <c r="B344" t="s">
        <v>2490</v>
      </c>
      <c r="C344" t="s">
        <v>1339</v>
      </c>
      <c r="D344" t="s">
        <v>2122</v>
      </c>
      <c r="E344" t="s">
        <v>2491</v>
      </c>
      <c r="F344" t="s">
        <v>1314</v>
      </c>
      <c r="G344" t="s">
        <v>2142</v>
      </c>
      <c r="H344" t="s">
        <v>732</v>
      </c>
      <c r="I344" t="s">
        <v>733</v>
      </c>
      <c r="J344" t="s">
        <v>544</v>
      </c>
      <c r="K344" s="39">
        <v>0</v>
      </c>
      <c r="L344" s="39"/>
      <c r="M344" s="39"/>
      <c r="N344" s="39"/>
      <c r="O344" s="340">
        <v>0</v>
      </c>
      <c r="P344" s="37"/>
      <c r="Q344" s="343">
        <v>0</v>
      </c>
      <c r="R344" s="40"/>
      <c r="S344" s="40"/>
      <c r="T344" s="40"/>
      <c r="U344" s="340">
        <f t="shared" si="29"/>
        <v>0</v>
      </c>
      <c r="V344" s="37"/>
      <c r="W344" s="343">
        <v>0</v>
      </c>
      <c r="X344" s="40"/>
      <c r="Y344" s="40"/>
      <c r="Z344" s="40"/>
      <c r="AA344" s="340">
        <f t="shared" si="30"/>
        <v>0</v>
      </c>
      <c r="AB344" s="37"/>
      <c r="AC344" s="46">
        <f t="shared" si="27"/>
        <v>0</v>
      </c>
      <c r="AD344" s="40">
        <f t="shared" si="27"/>
        <v>0</v>
      </c>
      <c r="AE344" s="40">
        <f t="shared" si="27"/>
        <v>0</v>
      </c>
      <c r="AF344" s="40">
        <f t="shared" si="27"/>
        <v>0</v>
      </c>
      <c r="AG344" s="38">
        <f t="shared" si="27"/>
        <v>0</v>
      </c>
      <c r="AH344" s="44"/>
      <c r="AI344" s="343">
        <v>0</v>
      </c>
      <c r="AJ344" s="343">
        <v>0</v>
      </c>
      <c r="AK344" s="343">
        <v>0</v>
      </c>
      <c r="AL344" s="343">
        <v>0</v>
      </c>
      <c r="AM344" s="343">
        <v>4560</v>
      </c>
      <c r="AN344" s="51">
        <v>1140</v>
      </c>
      <c r="AO344" s="343">
        <f t="shared" si="28"/>
        <v>5700</v>
      </c>
    </row>
    <row r="345" spans="2:41" ht="12.75" customHeight="1">
      <c r="B345" t="s">
        <v>2163</v>
      </c>
      <c r="C345" t="s">
        <v>1338</v>
      </c>
      <c r="D345" t="s">
        <v>2132</v>
      </c>
      <c r="E345" t="s">
        <v>2164</v>
      </c>
      <c r="F345" t="s">
        <v>1334</v>
      </c>
      <c r="G345" t="s">
        <v>2136</v>
      </c>
      <c r="H345" t="s">
        <v>1140</v>
      </c>
      <c r="I345" t="s">
        <v>1141</v>
      </c>
      <c r="J345" t="s">
        <v>544</v>
      </c>
      <c r="K345" s="39">
        <v>0</v>
      </c>
      <c r="L345" s="39"/>
      <c r="M345" s="39"/>
      <c r="N345" s="39"/>
      <c r="O345" s="340">
        <v>0</v>
      </c>
      <c r="P345" s="37"/>
      <c r="Q345" s="343">
        <v>0</v>
      </c>
      <c r="R345" s="40"/>
      <c r="S345" s="40"/>
      <c r="T345" s="40"/>
      <c r="U345" s="340">
        <f t="shared" si="29"/>
        <v>0</v>
      </c>
      <c r="V345" s="37"/>
      <c r="W345" s="343">
        <v>47500</v>
      </c>
      <c r="X345" s="40"/>
      <c r="Y345" s="40"/>
      <c r="Z345" s="40"/>
      <c r="AA345" s="340">
        <f t="shared" si="30"/>
        <v>47500</v>
      </c>
      <c r="AB345" s="37"/>
      <c r="AC345" s="46">
        <f t="shared" si="27"/>
        <v>47500</v>
      </c>
      <c r="AD345" s="40">
        <f t="shared" si="27"/>
        <v>0</v>
      </c>
      <c r="AE345" s="40">
        <f t="shared" si="27"/>
        <v>0</v>
      </c>
      <c r="AF345" s="40">
        <f t="shared" si="27"/>
        <v>0</v>
      </c>
      <c r="AG345" s="38">
        <f t="shared" si="27"/>
        <v>47500</v>
      </c>
      <c r="AH345" s="44"/>
      <c r="AI345" s="343">
        <v>0</v>
      </c>
      <c r="AJ345" s="343">
        <v>0</v>
      </c>
      <c r="AK345" s="343">
        <v>47500</v>
      </c>
      <c r="AL345" s="343">
        <v>12500</v>
      </c>
      <c r="AM345" s="343">
        <v>57000</v>
      </c>
      <c r="AN345" s="51">
        <v>0</v>
      </c>
      <c r="AO345" s="343">
        <f t="shared" si="28"/>
        <v>117000</v>
      </c>
    </row>
    <row r="346" spans="2:41" ht="12.75" customHeight="1">
      <c r="B346" t="s">
        <v>2159</v>
      </c>
      <c r="C346" t="s">
        <v>1338</v>
      </c>
      <c r="D346" t="s">
        <v>2132</v>
      </c>
      <c r="E346" t="s">
        <v>2160</v>
      </c>
      <c r="F346" t="s">
        <v>1334</v>
      </c>
      <c r="G346" t="s">
        <v>2136</v>
      </c>
      <c r="H346" t="s">
        <v>1229</v>
      </c>
      <c r="I346" t="s">
        <v>1230</v>
      </c>
      <c r="J346" t="s">
        <v>544</v>
      </c>
      <c r="K346" s="39">
        <v>0</v>
      </c>
      <c r="L346" s="39"/>
      <c r="M346" s="39"/>
      <c r="N346" s="39"/>
      <c r="O346" s="340">
        <v>0</v>
      </c>
      <c r="P346" s="37"/>
      <c r="Q346" s="343">
        <v>0</v>
      </c>
      <c r="R346" s="40"/>
      <c r="S346" s="40"/>
      <c r="T346" s="40"/>
      <c r="U346" s="340">
        <f t="shared" si="29"/>
        <v>0</v>
      </c>
      <c r="V346" s="37"/>
      <c r="W346" s="343">
        <v>0</v>
      </c>
      <c r="X346" s="40"/>
      <c r="Y346" s="40"/>
      <c r="Z346" s="40"/>
      <c r="AA346" s="340">
        <f t="shared" si="30"/>
        <v>0</v>
      </c>
      <c r="AB346" s="37"/>
      <c r="AC346" s="46">
        <f t="shared" si="27"/>
        <v>0</v>
      </c>
      <c r="AD346" s="40">
        <f t="shared" si="27"/>
        <v>0</v>
      </c>
      <c r="AE346" s="40">
        <f t="shared" si="27"/>
        <v>0</v>
      </c>
      <c r="AF346" s="40">
        <f t="shared" si="27"/>
        <v>0</v>
      </c>
      <c r="AG346" s="38">
        <f t="shared" si="27"/>
        <v>0</v>
      </c>
      <c r="AH346" s="44"/>
      <c r="AI346" s="343">
        <v>0</v>
      </c>
      <c r="AJ346" s="343">
        <v>0</v>
      </c>
      <c r="AK346" s="343">
        <v>0</v>
      </c>
      <c r="AL346" s="343">
        <v>0</v>
      </c>
      <c r="AM346" s="343">
        <v>281.32</v>
      </c>
      <c r="AN346" s="51">
        <v>0</v>
      </c>
      <c r="AO346" s="343">
        <f t="shared" si="28"/>
        <v>281.32</v>
      </c>
    </row>
    <row r="347" spans="2:41" ht="12.75" customHeight="1">
      <c r="B347" t="s">
        <v>2141</v>
      </c>
      <c r="C347" t="s">
        <v>1339</v>
      </c>
      <c r="D347" t="s">
        <v>2122</v>
      </c>
      <c r="E347" t="s">
        <v>1665</v>
      </c>
      <c r="F347" t="s">
        <v>1314</v>
      </c>
      <c r="G347" t="s">
        <v>2142</v>
      </c>
      <c r="H347" t="s">
        <v>716</v>
      </c>
      <c r="I347" t="s">
        <v>717</v>
      </c>
      <c r="J347" t="s">
        <v>544</v>
      </c>
      <c r="K347" s="39">
        <v>0</v>
      </c>
      <c r="L347" s="39"/>
      <c r="M347" s="39"/>
      <c r="N347" s="39"/>
      <c r="O347" s="340">
        <v>0</v>
      </c>
      <c r="P347" s="37"/>
      <c r="Q347" s="343">
        <v>1320</v>
      </c>
      <c r="R347" s="40"/>
      <c r="S347" s="40"/>
      <c r="T347" s="40"/>
      <c r="U347" s="340">
        <f t="shared" si="29"/>
        <v>1320</v>
      </c>
      <c r="V347" s="37"/>
      <c r="W347" s="343">
        <v>1650</v>
      </c>
      <c r="X347" s="40"/>
      <c r="Y347" s="40"/>
      <c r="Z347" s="40"/>
      <c r="AA347" s="340">
        <f t="shared" si="30"/>
        <v>1650</v>
      </c>
      <c r="AB347" s="37"/>
      <c r="AC347" s="46">
        <f t="shared" si="27"/>
        <v>2970</v>
      </c>
      <c r="AD347" s="40">
        <f t="shared" si="27"/>
        <v>0</v>
      </c>
      <c r="AE347" s="40">
        <f t="shared" si="27"/>
        <v>0</v>
      </c>
      <c r="AF347" s="40">
        <f t="shared" si="27"/>
        <v>0</v>
      </c>
      <c r="AG347" s="38">
        <f t="shared" si="27"/>
        <v>2970</v>
      </c>
      <c r="AH347" s="44"/>
      <c r="AI347" s="343">
        <v>0</v>
      </c>
      <c r="AJ347" s="343">
        <v>1320</v>
      </c>
      <c r="AK347" s="343">
        <v>1650</v>
      </c>
      <c r="AL347" s="343">
        <v>1430</v>
      </c>
      <c r="AM347" s="343">
        <v>0</v>
      </c>
      <c r="AN347" s="51">
        <v>1760</v>
      </c>
      <c r="AO347" s="343">
        <f t="shared" si="28"/>
        <v>6160</v>
      </c>
    </row>
    <row r="348" spans="2:41" ht="12.75" customHeight="1">
      <c r="B348" t="s">
        <v>2196</v>
      </c>
      <c r="C348" t="s">
        <v>1338</v>
      </c>
      <c r="D348" t="s">
        <v>2132</v>
      </c>
      <c r="E348" t="s">
        <v>2197</v>
      </c>
      <c r="F348" t="s">
        <v>1334</v>
      </c>
      <c r="G348" t="s">
        <v>2136</v>
      </c>
      <c r="H348" t="s">
        <v>1111</v>
      </c>
      <c r="I348" t="s">
        <v>1112</v>
      </c>
      <c r="J348" t="s">
        <v>544</v>
      </c>
      <c r="K348" s="39">
        <v>0</v>
      </c>
      <c r="L348" s="39"/>
      <c r="M348" s="39"/>
      <c r="N348" s="39"/>
      <c r="O348" s="340">
        <v>0</v>
      </c>
      <c r="P348" s="37"/>
      <c r="Q348" s="343">
        <v>704.2</v>
      </c>
      <c r="R348" s="40"/>
      <c r="S348" s="40"/>
      <c r="T348" s="40"/>
      <c r="U348" s="340">
        <f t="shared" si="29"/>
        <v>704.2</v>
      </c>
      <c r="V348" s="37"/>
      <c r="W348" s="343">
        <v>660</v>
      </c>
      <c r="X348" s="40"/>
      <c r="Y348" s="40"/>
      <c r="Z348" s="40"/>
      <c r="AA348" s="340">
        <f t="shared" si="30"/>
        <v>660</v>
      </c>
      <c r="AB348" s="37"/>
      <c r="AC348" s="46">
        <f t="shared" si="27"/>
        <v>1364.2</v>
      </c>
      <c r="AD348" s="40">
        <f t="shared" si="27"/>
        <v>0</v>
      </c>
      <c r="AE348" s="40">
        <f t="shared" si="27"/>
        <v>0</v>
      </c>
      <c r="AF348" s="40">
        <f t="shared" si="27"/>
        <v>0</v>
      </c>
      <c r="AG348" s="38">
        <f t="shared" si="27"/>
        <v>1364.2</v>
      </c>
      <c r="AH348" s="44"/>
      <c r="AI348" s="343">
        <v>0</v>
      </c>
      <c r="AJ348" s="343">
        <v>704.2</v>
      </c>
      <c r="AK348" s="343">
        <v>660</v>
      </c>
      <c r="AL348" s="343">
        <v>1034.2</v>
      </c>
      <c r="AM348" s="343">
        <v>1245.46</v>
      </c>
      <c r="AN348" s="51">
        <v>330</v>
      </c>
      <c r="AO348" s="343">
        <f t="shared" si="28"/>
        <v>3973.86</v>
      </c>
    </row>
    <row r="349" spans="2:41" ht="12.75" customHeight="1">
      <c r="B349" t="s">
        <v>2190</v>
      </c>
      <c r="C349" t="s">
        <v>1403</v>
      </c>
      <c r="D349" t="s">
        <v>2116</v>
      </c>
      <c r="E349" t="s">
        <v>2191</v>
      </c>
      <c r="F349" t="s">
        <v>1327</v>
      </c>
      <c r="G349" t="s">
        <v>2130</v>
      </c>
      <c r="H349" t="s">
        <v>757</v>
      </c>
      <c r="I349" t="s">
        <v>758</v>
      </c>
      <c r="J349" t="s">
        <v>544</v>
      </c>
      <c r="K349" s="39">
        <v>0</v>
      </c>
      <c r="L349" s="39"/>
      <c r="M349" s="39"/>
      <c r="N349" s="39"/>
      <c r="O349" s="340">
        <v>0</v>
      </c>
      <c r="P349" s="37"/>
      <c r="Q349" s="343">
        <v>326831.84999999998</v>
      </c>
      <c r="R349" s="40"/>
      <c r="S349" s="40"/>
      <c r="T349" s="40"/>
      <c r="U349" s="340">
        <f t="shared" si="29"/>
        <v>326831.84999999998</v>
      </c>
      <c r="V349" s="37"/>
      <c r="W349" s="343">
        <v>229413.03</v>
      </c>
      <c r="X349" s="40"/>
      <c r="Y349" s="40"/>
      <c r="Z349" s="40"/>
      <c r="AA349" s="340">
        <f t="shared" si="30"/>
        <v>229413.03</v>
      </c>
      <c r="AB349" s="37"/>
      <c r="AC349" s="46">
        <f t="shared" si="27"/>
        <v>556244.88</v>
      </c>
      <c r="AD349" s="40">
        <f t="shared" si="27"/>
        <v>0</v>
      </c>
      <c r="AE349" s="40">
        <f t="shared" si="27"/>
        <v>0</v>
      </c>
      <c r="AF349" s="40">
        <f t="shared" si="27"/>
        <v>0</v>
      </c>
      <c r="AG349" s="38">
        <f t="shared" si="27"/>
        <v>556244.88</v>
      </c>
      <c r="AH349" s="44"/>
      <c r="AI349" s="343">
        <v>367808</v>
      </c>
      <c r="AJ349" s="343">
        <v>326831.84999999998</v>
      </c>
      <c r="AK349" s="343">
        <v>229413.03</v>
      </c>
      <c r="AL349" s="343">
        <v>255274.28</v>
      </c>
      <c r="AM349" s="343">
        <v>369860.79000000004</v>
      </c>
      <c r="AN349" s="51">
        <v>401784.55</v>
      </c>
      <c r="AO349" s="343">
        <f t="shared" si="28"/>
        <v>1950972.5</v>
      </c>
    </row>
    <row r="350" spans="2:41" ht="12.75" customHeight="1">
      <c r="B350" t="s">
        <v>2192</v>
      </c>
      <c r="C350" t="s">
        <v>1338</v>
      </c>
      <c r="D350" t="s">
        <v>2132</v>
      </c>
      <c r="E350" t="s">
        <v>2193</v>
      </c>
      <c r="F350" t="s">
        <v>1334</v>
      </c>
      <c r="G350" t="s">
        <v>2136</v>
      </c>
      <c r="H350" t="s">
        <v>1118</v>
      </c>
      <c r="I350" t="s">
        <v>1119</v>
      </c>
      <c r="J350" t="s">
        <v>544</v>
      </c>
      <c r="K350" s="39">
        <v>0</v>
      </c>
      <c r="L350" s="39"/>
      <c r="M350" s="39"/>
      <c r="N350" s="39"/>
      <c r="O350" s="340">
        <v>0</v>
      </c>
      <c r="P350" s="37"/>
      <c r="Q350" s="343">
        <v>1932</v>
      </c>
      <c r="R350" s="40"/>
      <c r="S350" s="40"/>
      <c r="T350" s="40"/>
      <c r="U350" s="340">
        <f t="shared" si="29"/>
        <v>1932</v>
      </c>
      <c r="V350" s="37"/>
      <c r="W350" s="343">
        <v>790.4</v>
      </c>
      <c r="X350" s="40"/>
      <c r="Y350" s="40"/>
      <c r="Z350" s="40"/>
      <c r="AA350" s="340">
        <f t="shared" si="30"/>
        <v>790.4</v>
      </c>
      <c r="AB350" s="37"/>
      <c r="AC350" s="46">
        <f t="shared" si="27"/>
        <v>2722.4</v>
      </c>
      <c r="AD350" s="40">
        <f t="shared" si="27"/>
        <v>0</v>
      </c>
      <c r="AE350" s="40">
        <f t="shared" si="27"/>
        <v>0</v>
      </c>
      <c r="AF350" s="40">
        <f t="shared" si="27"/>
        <v>0</v>
      </c>
      <c r="AG350" s="38">
        <f t="shared" si="27"/>
        <v>2722.4</v>
      </c>
      <c r="AH350" s="44"/>
      <c r="AI350" s="343">
        <v>21452</v>
      </c>
      <c r="AJ350" s="343">
        <v>1932</v>
      </c>
      <c r="AK350" s="343">
        <v>790.4</v>
      </c>
      <c r="AL350" s="343">
        <v>3468</v>
      </c>
      <c r="AM350" s="343">
        <v>3468</v>
      </c>
      <c r="AN350" s="51">
        <v>3468</v>
      </c>
      <c r="AO350" s="343">
        <f t="shared" si="28"/>
        <v>34578.400000000001</v>
      </c>
    </row>
    <row r="351" spans="2:41" ht="12.75" customHeight="1">
      <c r="B351" t="s">
        <v>2158</v>
      </c>
      <c r="C351" t="s">
        <v>1339</v>
      </c>
      <c r="D351" t="s">
        <v>2122</v>
      </c>
      <c r="E351" t="s">
        <v>1696</v>
      </c>
      <c r="F351" t="s">
        <v>1314</v>
      </c>
      <c r="G351" t="s">
        <v>2142</v>
      </c>
      <c r="H351" t="s">
        <v>761</v>
      </c>
      <c r="I351" t="s">
        <v>762</v>
      </c>
      <c r="J351" t="s">
        <v>544</v>
      </c>
      <c r="K351" s="39">
        <v>0</v>
      </c>
      <c r="L351" s="39"/>
      <c r="M351" s="39"/>
      <c r="N351" s="39"/>
      <c r="O351" s="340">
        <v>0</v>
      </c>
      <c r="P351" s="37"/>
      <c r="Q351" s="343">
        <v>19097</v>
      </c>
      <c r="R351" s="40"/>
      <c r="S351" s="40"/>
      <c r="T351" s="40"/>
      <c r="U351" s="340">
        <f t="shared" si="29"/>
        <v>19097</v>
      </c>
      <c r="V351" s="37"/>
      <c r="W351" s="343">
        <v>19097</v>
      </c>
      <c r="X351" s="40"/>
      <c r="Y351" s="40"/>
      <c r="Z351" s="40"/>
      <c r="AA351" s="340">
        <f t="shared" si="30"/>
        <v>19097</v>
      </c>
      <c r="AB351" s="37"/>
      <c r="AC351" s="46">
        <f t="shared" si="27"/>
        <v>38194</v>
      </c>
      <c r="AD351" s="40">
        <f t="shared" si="27"/>
        <v>0</v>
      </c>
      <c r="AE351" s="40">
        <f t="shared" si="27"/>
        <v>0</v>
      </c>
      <c r="AF351" s="40">
        <f t="shared" si="27"/>
        <v>0</v>
      </c>
      <c r="AG351" s="38">
        <f t="shared" si="27"/>
        <v>38194</v>
      </c>
      <c r="AH351" s="44"/>
      <c r="AI351" s="343">
        <v>15422.75</v>
      </c>
      <c r="AJ351" s="343">
        <v>19097</v>
      </c>
      <c r="AK351" s="343">
        <v>19097</v>
      </c>
      <c r="AL351" s="343">
        <v>26347.52</v>
      </c>
      <c r="AM351" s="343">
        <v>37496.339999999997</v>
      </c>
      <c r="AN351" s="51">
        <v>37387.94</v>
      </c>
      <c r="AO351" s="343">
        <f t="shared" si="28"/>
        <v>154848.54999999999</v>
      </c>
    </row>
    <row r="352" spans="2:41" ht="12.75" customHeight="1">
      <c r="B352" t="s">
        <v>2204</v>
      </c>
      <c r="C352" t="s">
        <v>1397</v>
      </c>
      <c r="D352" t="s">
        <v>2205</v>
      </c>
      <c r="E352" t="s">
        <v>1923</v>
      </c>
      <c r="F352" t="s">
        <v>1324</v>
      </c>
      <c r="G352" t="s">
        <v>2206</v>
      </c>
      <c r="H352" t="s">
        <v>551</v>
      </c>
      <c r="I352" t="s">
        <v>850</v>
      </c>
      <c r="J352" t="s">
        <v>542</v>
      </c>
      <c r="K352" s="39">
        <v>281538.52</v>
      </c>
      <c r="L352" s="39"/>
      <c r="M352" s="39"/>
      <c r="N352" s="345">
        <v>-1538.5</v>
      </c>
      <c r="O352" s="417">
        <v>280000.02</v>
      </c>
      <c r="P352" s="37"/>
      <c r="Q352" s="343">
        <v>13500</v>
      </c>
      <c r="R352" s="40"/>
      <c r="S352" s="40"/>
      <c r="T352" s="40"/>
      <c r="U352" s="340">
        <f t="shared" si="29"/>
        <v>13500</v>
      </c>
      <c r="V352" s="37"/>
      <c r="W352" s="343">
        <v>22635</v>
      </c>
      <c r="X352" s="40"/>
      <c r="Y352" s="40"/>
      <c r="Z352" s="40"/>
      <c r="AA352" s="340">
        <f t="shared" si="30"/>
        <v>22635</v>
      </c>
      <c r="AB352" s="37"/>
      <c r="AC352" s="46">
        <f t="shared" si="27"/>
        <v>317673.52</v>
      </c>
      <c r="AD352" s="40">
        <f t="shared" si="27"/>
        <v>0</v>
      </c>
      <c r="AE352" s="40">
        <f t="shared" si="27"/>
        <v>0</v>
      </c>
      <c r="AF352" s="40">
        <f t="shared" si="27"/>
        <v>-1538.5</v>
      </c>
      <c r="AG352" s="38">
        <f t="shared" si="27"/>
        <v>316135.02</v>
      </c>
      <c r="AH352" s="44"/>
      <c r="AI352" s="343">
        <v>9585</v>
      </c>
      <c r="AJ352" s="343">
        <v>13500</v>
      </c>
      <c r="AK352" s="343">
        <v>22635</v>
      </c>
      <c r="AL352" s="343">
        <v>27000</v>
      </c>
      <c r="AM352" s="343">
        <v>38250</v>
      </c>
      <c r="AN352" s="51">
        <v>27000</v>
      </c>
      <c r="AO352" s="343">
        <f t="shared" si="28"/>
        <v>137970</v>
      </c>
    </row>
    <row r="353" spans="2:41" ht="12.75" customHeight="1">
      <c r="B353" t="s">
        <v>2226</v>
      </c>
      <c r="C353" t="s">
        <v>616</v>
      </c>
      <c r="D353" t="s">
        <v>2222</v>
      </c>
      <c r="E353" t="s">
        <v>1584</v>
      </c>
      <c r="F353" t="s">
        <v>1310</v>
      </c>
      <c r="G353" t="s">
        <v>2224</v>
      </c>
      <c r="H353" t="s">
        <v>644</v>
      </c>
      <c r="I353" t="s">
        <v>645</v>
      </c>
      <c r="J353" t="s">
        <v>542</v>
      </c>
      <c r="K353" s="39">
        <v>19179</v>
      </c>
      <c r="L353" s="39"/>
      <c r="M353" s="39"/>
      <c r="N353" s="345">
        <v>12161</v>
      </c>
      <c r="O353" s="340">
        <v>31340</v>
      </c>
      <c r="P353" s="37"/>
      <c r="Q353" s="343">
        <v>4230</v>
      </c>
      <c r="R353" s="40"/>
      <c r="S353" s="40"/>
      <c r="T353" s="40"/>
      <c r="U353" s="340">
        <f t="shared" si="29"/>
        <v>4230</v>
      </c>
      <c r="V353" s="37"/>
      <c r="W353" s="343">
        <v>4379.76</v>
      </c>
      <c r="X353" s="40"/>
      <c r="Y353" s="40"/>
      <c r="Z353" s="40"/>
      <c r="AA353" s="340">
        <f t="shared" si="30"/>
        <v>4379.76</v>
      </c>
      <c r="AB353" s="37"/>
      <c r="AC353" s="46">
        <f t="shared" si="27"/>
        <v>27788.760000000002</v>
      </c>
      <c r="AD353" s="40">
        <f t="shared" si="27"/>
        <v>0</v>
      </c>
      <c r="AE353" s="40">
        <f t="shared" si="27"/>
        <v>0</v>
      </c>
      <c r="AF353" s="40">
        <f t="shared" si="27"/>
        <v>12161</v>
      </c>
      <c r="AG353" s="38">
        <f t="shared" si="27"/>
        <v>39949.760000000002</v>
      </c>
      <c r="AH353" s="44"/>
      <c r="AI353" s="343">
        <v>9175.59</v>
      </c>
      <c r="AJ353" s="343">
        <v>4230</v>
      </c>
      <c r="AK353" s="343">
        <v>4379.76</v>
      </c>
      <c r="AL353" s="343">
        <v>3749.76</v>
      </c>
      <c r="AM353" s="343">
        <v>5909.76</v>
      </c>
      <c r="AN353" s="51">
        <v>4469.76</v>
      </c>
      <c r="AO353" s="343">
        <f t="shared" si="28"/>
        <v>31914.630000000005</v>
      </c>
    </row>
    <row r="354" spans="2:41" ht="12.75" customHeight="1">
      <c r="B354" t="s">
        <v>2216</v>
      </c>
      <c r="C354" t="s">
        <v>1338</v>
      </c>
      <c r="D354" t="s">
        <v>2217</v>
      </c>
      <c r="E354" t="s">
        <v>1662</v>
      </c>
      <c r="F354" t="s">
        <v>1334</v>
      </c>
      <c r="G354" t="s">
        <v>2218</v>
      </c>
      <c r="H354" t="s">
        <v>550</v>
      </c>
      <c r="I354" t="s">
        <v>855</v>
      </c>
      <c r="J354" t="s">
        <v>542</v>
      </c>
      <c r="K354" s="39">
        <v>17331.8</v>
      </c>
      <c r="L354" s="39"/>
      <c r="M354" s="39"/>
      <c r="N354" s="39"/>
      <c r="O354" s="340">
        <v>17331.8</v>
      </c>
      <c r="P354" s="37"/>
      <c r="Q354" s="343">
        <v>8052.3899999999994</v>
      </c>
      <c r="R354" s="40"/>
      <c r="S354" s="40"/>
      <c r="T354" s="40"/>
      <c r="U354" s="340"/>
      <c r="V354" s="37"/>
      <c r="W354" s="343">
        <v>1600.65</v>
      </c>
      <c r="X354" s="40"/>
      <c r="Y354" s="40"/>
      <c r="Z354" s="40"/>
      <c r="AA354" s="340"/>
      <c r="AB354" s="37"/>
      <c r="AC354" s="46"/>
      <c r="AD354" s="40"/>
      <c r="AE354" s="40"/>
      <c r="AF354" s="40"/>
      <c r="AH354" s="44"/>
      <c r="AI354" s="343">
        <v>8099.0300000000007</v>
      </c>
      <c r="AJ354" s="343">
        <v>8052.3899999999994</v>
      </c>
      <c r="AK354" s="343">
        <v>1600.65</v>
      </c>
      <c r="AL354" s="343">
        <v>4886.25</v>
      </c>
      <c r="AM354" s="343">
        <v>5835.49</v>
      </c>
      <c r="AN354" s="51">
        <v>8569.4</v>
      </c>
      <c r="AO354" s="343">
        <f t="shared" si="28"/>
        <v>37043.21</v>
      </c>
    </row>
    <row r="355" spans="2:41" ht="12.75" customHeight="1">
      <c r="B355" t="s">
        <v>2219</v>
      </c>
      <c r="C355" t="s">
        <v>1339</v>
      </c>
      <c r="D355" t="s">
        <v>2212</v>
      </c>
      <c r="E355" t="s">
        <v>1550</v>
      </c>
      <c r="F355" t="s">
        <v>1312</v>
      </c>
      <c r="G355" t="s">
        <v>2220</v>
      </c>
      <c r="H355" t="s">
        <v>560</v>
      </c>
      <c r="I355" t="s">
        <v>795</v>
      </c>
      <c r="J355" t="s">
        <v>542</v>
      </c>
      <c r="K355" s="39">
        <v>14001.02</v>
      </c>
      <c r="L355" s="39"/>
      <c r="M355" s="39"/>
      <c r="N355" s="345"/>
      <c r="O355" s="340">
        <v>14001.02</v>
      </c>
      <c r="P355" s="37"/>
      <c r="Q355" s="343">
        <v>2900</v>
      </c>
      <c r="R355" s="40"/>
      <c r="S355" s="40"/>
      <c r="T355" s="40"/>
      <c r="U355" s="340">
        <f t="shared" si="29"/>
        <v>2900</v>
      </c>
      <c r="V355" s="37"/>
      <c r="W355" s="343">
        <v>400</v>
      </c>
      <c r="X355" s="40"/>
      <c r="Y355" s="40"/>
      <c r="Z355" s="40"/>
      <c r="AA355" s="340">
        <f t="shared" si="30"/>
        <v>400</v>
      </c>
      <c r="AB355" s="37"/>
      <c r="AC355" s="46">
        <f t="shared" si="27"/>
        <v>17301.02</v>
      </c>
      <c r="AD355" s="40">
        <f t="shared" si="27"/>
        <v>0</v>
      </c>
      <c r="AE355" s="40">
        <f t="shared" si="27"/>
        <v>0</v>
      </c>
      <c r="AF355" s="40">
        <f t="shared" si="27"/>
        <v>0</v>
      </c>
      <c r="AG355" s="38">
        <f t="shared" si="27"/>
        <v>17301.02</v>
      </c>
      <c r="AH355" s="44"/>
      <c r="AI355" s="343">
        <v>7600</v>
      </c>
      <c r="AJ355" s="343">
        <v>2900</v>
      </c>
      <c r="AK355" s="343">
        <v>400</v>
      </c>
      <c r="AL355" s="343">
        <v>0</v>
      </c>
      <c r="AM355" s="343">
        <v>0</v>
      </c>
      <c r="AN355" s="51">
        <v>0</v>
      </c>
      <c r="AO355" s="343">
        <f t="shared" si="28"/>
        <v>10900</v>
      </c>
    </row>
    <row r="356" spans="2:41" ht="12.75" customHeight="1">
      <c r="B356" t="s">
        <v>2211</v>
      </c>
      <c r="C356" t="s">
        <v>1339</v>
      </c>
      <c r="D356" t="s">
        <v>2212</v>
      </c>
      <c r="E356" t="s">
        <v>2213</v>
      </c>
      <c r="F356" t="s">
        <v>1314</v>
      </c>
      <c r="G356" t="s">
        <v>2214</v>
      </c>
      <c r="H356" t="s">
        <v>824</v>
      </c>
      <c r="I356" t="s">
        <v>825</v>
      </c>
      <c r="J356" t="s">
        <v>542</v>
      </c>
      <c r="K356" s="39">
        <v>13500</v>
      </c>
      <c r="L356" s="39"/>
      <c r="M356" s="39"/>
      <c r="N356" s="345"/>
      <c r="O356" s="340">
        <v>13500</v>
      </c>
      <c r="P356" s="37"/>
      <c r="Q356" s="343">
        <v>20779.55</v>
      </c>
      <c r="R356" s="40"/>
      <c r="S356" s="40"/>
      <c r="T356" s="40"/>
      <c r="U356" s="340">
        <f t="shared" si="29"/>
        <v>20779.55</v>
      </c>
      <c r="V356" s="37"/>
      <c r="W356" s="343">
        <v>10132.65</v>
      </c>
      <c r="X356" s="40"/>
      <c r="Y356" s="40"/>
      <c r="Z356" s="40"/>
      <c r="AA356" s="340">
        <f t="shared" si="30"/>
        <v>10132.65</v>
      </c>
      <c r="AB356" s="37"/>
      <c r="AC356" s="46">
        <f t="shared" si="27"/>
        <v>44412.200000000004</v>
      </c>
      <c r="AD356" s="40">
        <f t="shared" si="27"/>
        <v>0</v>
      </c>
      <c r="AE356" s="40">
        <f t="shared" si="27"/>
        <v>0</v>
      </c>
      <c r="AF356" s="40">
        <f t="shared" si="27"/>
        <v>0</v>
      </c>
      <c r="AG356" s="38">
        <f t="shared" si="27"/>
        <v>44412.200000000004</v>
      </c>
      <c r="AH356" s="44"/>
      <c r="AI356" s="343">
        <v>6602.5</v>
      </c>
      <c r="AJ356" s="343">
        <v>20779.55</v>
      </c>
      <c r="AK356" s="343">
        <v>10132.65</v>
      </c>
      <c r="AL356" s="343">
        <v>32986.65</v>
      </c>
      <c r="AM356" s="343">
        <v>22069.05</v>
      </c>
      <c r="AN356" s="51">
        <v>9634.75</v>
      </c>
      <c r="AO356" s="343">
        <f t="shared" si="28"/>
        <v>102205.15000000001</v>
      </c>
    </row>
    <row r="357" spans="2:41" ht="12.75" customHeight="1">
      <c r="B357" t="s">
        <v>2237</v>
      </c>
      <c r="C357" t="s">
        <v>1338</v>
      </c>
      <c r="D357" t="s">
        <v>2217</v>
      </c>
      <c r="E357" t="s">
        <v>1562</v>
      </c>
      <c r="F357" t="s">
        <v>1317</v>
      </c>
      <c r="G357" t="s">
        <v>2235</v>
      </c>
      <c r="H357" t="s">
        <v>566</v>
      </c>
      <c r="I357" t="s">
        <v>771</v>
      </c>
      <c r="J357" t="s">
        <v>542</v>
      </c>
      <c r="K357" s="39">
        <v>8171.5</v>
      </c>
      <c r="L357" s="39"/>
      <c r="M357" s="39"/>
      <c r="N357" s="39"/>
      <c r="O357" s="340">
        <v>8171.5</v>
      </c>
      <c r="P357" s="37"/>
      <c r="Q357" s="343">
        <v>3545</v>
      </c>
      <c r="R357" s="40"/>
      <c r="S357" s="40"/>
      <c r="T357" s="40"/>
      <c r="U357" s="340">
        <f t="shared" si="29"/>
        <v>3545</v>
      </c>
      <c r="V357" s="37"/>
      <c r="W357" s="343">
        <v>2867.56</v>
      </c>
      <c r="X357" s="40"/>
      <c r="Y357" s="40"/>
      <c r="Z357" s="40"/>
      <c r="AA357" s="340">
        <f t="shared" si="30"/>
        <v>2867.56</v>
      </c>
      <c r="AB357" s="37"/>
      <c r="AC357" s="46">
        <f t="shared" si="27"/>
        <v>14584.06</v>
      </c>
      <c r="AD357" s="40">
        <f t="shared" si="27"/>
        <v>0</v>
      </c>
      <c r="AE357" s="40">
        <f t="shared" si="27"/>
        <v>0</v>
      </c>
      <c r="AF357" s="40">
        <f t="shared" si="27"/>
        <v>0</v>
      </c>
      <c r="AG357" s="38">
        <f t="shared" si="27"/>
        <v>14584.06</v>
      </c>
      <c r="AH357" s="44"/>
      <c r="AI357" s="343">
        <v>4562.08</v>
      </c>
      <c r="AJ357" s="343">
        <v>3545</v>
      </c>
      <c r="AK357" s="343">
        <v>2867.56</v>
      </c>
      <c r="AL357" s="343">
        <v>3645.1</v>
      </c>
      <c r="AM357" s="343">
        <v>4623.8</v>
      </c>
      <c r="AN357" s="51">
        <v>3429.34</v>
      </c>
      <c r="AO357" s="343">
        <f t="shared" si="28"/>
        <v>22672.880000000001</v>
      </c>
    </row>
    <row r="358" spans="2:41" ht="12.75" customHeight="1">
      <c r="B358" t="s">
        <v>2221</v>
      </c>
      <c r="C358" t="s">
        <v>616</v>
      </c>
      <c r="D358" t="s">
        <v>2222</v>
      </c>
      <c r="E358" t="s">
        <v>2223</v>
      </c>
      <c r="F358" t="s">
        <v>1310</v>
      </c>
      <c r="G358" t="s">
        <v>2224</v>
      </c>
      <c r="H358" t="s">
        <v>1105</v>
      </c>
      <c r="I358" t="s">
        <v>1106</v>
      </c>
      <c r="J358" t="s">
        <v>542</v>
      </c>
      <c r="K358" s="39">
        <v>8138.88</v>
      </c>
      <c r="L358" s="39"/>
      <c r="M358" s="39"/>
      <c r="N358" s="345"/>
      <c r="O358" s="340">
        <v>8138.88</v>
      </c>
      <c r="P358" s="37"/>
      <c r="Q358" s="343">
        <v>7895.2699999999995</v>
      </c>
      <c r="R358" s="40"/>
      <c r="S358" s="40"/>
      <c r="T358" s="40"/>
      <c r="U358" s="340">
        <f t="shared" si="29"/>
        <v>7895.2699999999995</v>
      </c>
      <c r="V358" s="37"/>
      <c r="W358" s="343">
        <v>4123.67</v>
      </c>
      <c r="X358" s="40"/>
      <c r="Y358" s="40"/>
      <c r="Z358" s="40"/>
      <c r="AA358" s="340">
        <f t="shared" si="30"/>
        <v>4123.67</v>
      </c>
      <c r="AB358" s="37"/>
      <c r="AC358" s="46">
        <f t="shared" si="27"/>
        <v>20157.82</v>
      </c>
      <c r="AD358" s="40">
        <f t="shared" si="27"/>
        <v>0</v>
      </c>
      <c r="AE358" s="40">
        <f t="shared" si="27"/>
        <v>0</v>
      </c>
      <c r="AF358" s="40">
        <f t="shared" si="27"/>
        <v>0</v>
      </c>
      <c r="AG358" s="38">
        <f t="shared" si="27"/>
        <v>20157.82</v>
      </c>
      <c r="AH358" s="44"/>
      <c r="AI358" s="343">
        <v>4468.6900000000005</v>
      </c>
      <c r="AJ358" s="343">
        <v>7895.2699999999995</v>
      </c>
      <c r="AK358" s="343">
        <v>4123.67</v>
      </c>
      <c r="AL358" s="343">
        <v>8475.68</v>
      </c>
      <c r="AM358" s="343">
        <v>8021.56</v>
      </c>
      <c r="AN358" s="51">
        <v>8170.1900000000005</v>
      </c>
      <c r="AO358" s="343">
        <f t="shared" si="28"/>
        <v>41155.06</v>
      </c>
    </row>
    <row r="359" spans="2:41" ht="12.75" customHeight="1">
      <c r="B359" t="s">
        <v>2225</v>
      </c>
      <c r="C359" t="s">
        <v>616</v>
      </c>
      <c r="D359" t="s">
        <v>2222</v>
      </c>
      <c r="E359" t="s">
        <v>1546</v>
      </c>
      <c r="F359" t="s">
        <v>1310</v>
      </c>
      <c r="G359" t="s">
        <v>2224</v>
      </c>
      <c r="H359" t="s">
        <v>561</v>
      </c>
      <c r="I359" t="s">
        <v>788</v>
      </c>
      <c r="J359" t="s">
        <v>542</v>
      </c>
      <c r="K359" s="39">
        <v>7703.5</v>
      </c>
      <c r="L359" s="39"/>
      <c r="M359" s="39"/>
      <c r="N359" s="39"/>
      <c r="O359" s="340">
        <v>7703.5</v>
      </c>
      <c r="P359" s="37"/>
      <c r="Q359" s="343">
        <v>4038.8</v>
      </c>
      <c r="R359" s="40"/>
      <c r="S359" s="40"/>
      <c r="T359" s="40"/>
      <c r="U359" s="340">
        <f t="shared" si="29"/>
        <v>4038.8</v>
      </c>
      <c r="V359" s="37"/>
      <c r="W359" s="343">
        <v>1914.83</v>
      </c>
      <c r="X359" s="40"/>
      <c r="Y359" s="40"/>
      <c r="Z359" s="40"/>
      <c r="AA359" s="340">
        <f t="shared" si="30"/>
        <v>1914.83</v>
      </c>
      <c r="AB359" s="37"/>
      <c r="AC359" s="46">
        <f t="shared" si="27"/>
        <v>13657.13</v>
      </c>
      <c r="AD359" s="40">
        <f t="shared" si="27"/>
        <v>0</v>
      </c>
      <c r="AE359" s="40">
        <f t="shared" si="27"/>
        <v>0</v>
      </c>
      <c r="AF359" s="40">
        <f t="shared" si="27"/>
        <v>0</v>
      </c>
      <c r="AG359" s="38">
        <f t="shared" si="27"/>
        <v>13657.13</v>
      </c>
      <c r="AH359" s="44"/>
      <c r="AI359" s="343">
        <v>4235</v>
      </c>
      <c r="AJ359" s="343">
        <v>4038.8</v>
      </c>
      <c r="AK359" s="343">
        <v>1914.83</v>
      </c>
      <c r="AL359" s="343">
        <v>4052</v>
      </c>
      <c r="AM359" s="343">
        <v>4052</v>
      </c>
      <c r="AN359" s="51">
        <v>6380</v>
      </c>
      <c r="AO359" s="343">
        <f t="shared" si="28"/>
        <v>24672.629999999997</v>
      </c>
    </row>
    <row r="360" spans="2:41" ht="12.75" customHeight="1">
      <c r="B360" t="s">
        <v>2339</v>
      </c>
      <c r="C360" t="s">
        <v>1403</v>
      </c>
      <c r="D360" t="s">
        <v>2208</v>
      </c>
      <c r="E360" t="s">
        <v>1613</v>
      </c>
      <c r="F360" t="s">
        <v>1319</v>
      </c>
      <c r="G360" t="s">
        <v>2340</v>
      </c>
      <c r="H360" t="s">
        <v>584</v>
      </c>
      <c r="I360" t="s">
        <v>585</v>
      </c>
      <c r="J360" t="s">
        <v>542</v>
      </c>
      <c r="K360" s="39">
        <v>7308</v>
      </c>
      <c r="L360" s="39"/>
      <c r="M360" s="39"/>
      <c r="N360" s="39"/>
      <c r="O360" s="340">
        <v>7308</v>
      </c>
      <c r="P360" s="37"/>
      <c r="Q360" s="343">
        <v>1717.3400000000001</v>
      </c>
      <c r="R360" s="40"/>
      <c r="S360" s="40"/>
      <c r="T360" s="40"/>
      <c r="U360" s="340">
        <f t="shared" si="29"/>
        <v>1717.3400000000001</v>
      </c>
      <c r="V360" s="37"/>
      <c r="W360" s="343">
        <v>1267.8400000000001</v>
      </c>
      <c r="X360" s="40"/>
      <c r="Y360" s="40"/>
      <c r="Z360" s="40"/>
      <c r="AA360" s="340">
        <f t="shared" si="30"/>
        <v>1267.8400000000001</v>
      </c>
      <c r="AB360" s="37"/>
      <c r="AC360" s="46">
        <f t="shared" si="27"/>
        <v>10293.18</v>
      </c>
      <c r="AD360" s="40">
        <f t="shared" si="27"/>
        <v>0</v>
      </c>
      <c r="AE360" s="40">
        <f t="shared" si="27"/>
        <v>0</v>
      </c>
      <c r="AF360" s="40">
        <f t="shared" si="27"/>
        <v>0</v>
      </c>
      <c r="AG360" s="38">
        <f t="shared" si="27"/>
        <v>10293.18</v>
      </c>
      <c r="AH360" s="44"/>
      <c r="AI360" s="343">
        <v>2816.8199999999997</v>
      </c>
      <c r="AJ360" s="343">
        <v>1717.3400000000001</v>
      </c>
      <c r="AK360" s="343">
        <v>1267.8400000000001</v>
      </c>
      <c r="AL360" s="343">
        <v>1639.08</v>
      </c>
      <c r="AM360" s="343">
        <v>2541.1999999999998</v>
      </c>
      <c r="AN360" s="51">
        <v>1991.42</v>
      </c>
      <c r="AO360" s="343">
        <f t="shared" si="28"/>
        <v>11973.699999999999</v>
      </c>
    </row>
    <row r="361" spans="2:41" ht="12.75" customHeight="1">
      <c r="B361" t="s">
        <v>2215</v>
      </c>
      <c r="C361" t="s">
        <v>1403</v>
      </c>
      <c r="D361" t="s">
        <v>2208</v>
      </c>
      <c r="E361" t="s">
        <v>2138</v>
      </c>
      <c r="F361" t="s">
        <v>1327</v>
      </c>
      <c r="G361" t="s">
        <v>2210</v>
      </c>
      <c r="H361" t="s">
        <v>554</v>
      </c>
      <c r="I361" t="s">
        <v>555</v>
      </c>
      <c r="J361" t="s">
        <v>542</v>
      </c>
      <c r="K361" s="39">
        <v>4967.07</v>
      </c>
      <c r="L361" s="39"/>
      <c r="M361" s="39"/>
      <c r="N361" s="39"/>
      <c r="O361" s="340">
        <v>4967.07</v>
      </c>
      <c r="P361" s="37"/>
      <c r="Q361" s="343">
        <v>928.8</v>
      </c>
      <c r="R361" s="40"/>
      <c r="S361" s="40"/>
      <c r="T361" s="40"/>
      <c r="U361" s="340">
        <f t="shared" si="29"/>
        <v>928.8</v>
      </c>
      <c r="V361" s="37"/>
      <c r="W361" s="343">
        <v>1049.2</v>
      </c>
      <c r="X361" s="40"/>
      <c r="Y361" s="40"/>
      <c r="Z361" s="40"/>
      <c r="AA361" s="340">
        <f t="shared" si="30"/>
        <v>1049.2</v>
      </c>
      <c r="AB361" s="37"/>
      <c r="AC361" s="46">
        <f t="shared" si="27"/>
        <v>6945.07</v>
      </c>
      <c r="AD361" s="40">
        <f t="shared" si="27"/>
        <v>0</v>
      </c>
      <c r="AE361" s="40">
        <f t="shared" si="27"/>
        <v>0</v>
      </c>
      <c r="AF361" s="40">
        <f t="shared" si="27"/>
        <v>0</v>
      </c>
      <c r="AG361" s="38">
        <f t="shared" si="27"/>
        <v>6945.07</v>
      </c>
      <c r="AH361" s="44"/>
      <c r="AI361" s="343">
        <v>2358.2799999999997</v>
      </c>
      <c r="AJ361" s="343">
        <v>928.8</v>
      </c>
      <c r="AK361" s="343">
        <v>1049.2</v>
      </c>
      <c r="AL361" s="343">
        <v>0</v>
      </c>
      <c r="AM361" s="343">
        <v>1169.5999999999999</v>
      </c>
      <c r="AN361" s="51">
        <v>0</v>
      </c>
      <c r="AO361" s="343">
        <f t="shared" si="28"/>
        <v>5505.8799999999992</v>
      </c>
    </row>
    <row r="362" spans="2:41" ht="12.75" customHeight="1">
      <c r="B362" t="s">
        <v>2227</v>
      </c>
      <c r="C362" t="s">
        <v>1403</v>
      </c>
      <c r="D362" t="s">
        <v>2208</v>
      </c>
      <c r="E362" t="s">
        <v>1622</v>
      </c>
      <c r="F362" t="s">
        <v>1330</v>
      </c>
      <c r="G362" t="s">
        <v>2228</v>
      </c>
      <c r="H362" t="s">
        <v>580</v>
      </c>
      <c r="I362" t="s">
        <v>642</v>
      </c>
      <c r="J362" t="s">
        <v>542</v>
      </c>
      <c r="K362" s="39">
        <v>4583.7999999999993</v>
      </c>
      <c r="L362" s="39"/>
      <c r="M362" s="39"/>
      <c r="N362" s="39"/>
      <c r="O362" s="340">
        <v>4583.7999999999993</v>
      </c>
      <c r="P362" s="37"/>
      <c r="Q362" s="343">
        <v>2306.6400000000003</v>
      </c>
      <c r="R362" s="40"/>
      <c r="S362" s="40"/>
      <c r="T362" s="40"/>
      <c r="U362" s="340">
        <f t="shared" si="29"/>
        <v>2306.6400000000003</v>
      </c>
      <c r="V362" s="37"/>
      <c r="W362" s="343">
        <v>2806.2</v>
      </c>
      <c r="X362" s="40"/>
      <c r="Y362" s="40"/>
      <c r="Z362" s="40"/>
      <c r="AA362" s="340">
        <f t="shared" si="30"/>
        <v>2806.2</v>
      </c>
      <c r="AB362" s="37"/>
      <c r="AC362" s="46">
        <f t="shared" si="27"/>
        <v>9696.64</v>
      </c>
      <c r="AD362" s="40">
        <f t="shared" si="27"/>
        <v>0</v>
      </c>
      <c r="AE362" s="40">
        <f t="shared" si="27"/>
        <v>0</v>
      </c>
      <c r="AF362" s="40">
        <f t="shared" si="27"/>
        <v>0</v>
      </c>
      <c r="AG362" s="38">
        <f t="shared" si="27"/>
        <v>9696.64</v>
      </c>
      <c r="AH362" s="44"/>
      <c r="AI362" s="343">
        <v>2320.3200000000002</v>
      </c>
      <c r="AJ362" s="343">
        <v>2306.6400000000003</v>
      </c>
      <c r="AK362" s="343">
        <v>2806.2</v>
      </c>
      <c r="AL362" s="343">
        <v>2079.3200000000002</v>
      </c>
      <c r="AM362" s="343">
        <v>2916.32</v>
      </c>
      <c r="AN362" s="51">
        <v>1982.3200000000002</v>
      </c>
      <c r="AO362" s="343">
        <f t="shared" si="28"/>
        <v>14411.12</v>
      </c>
    </row>
    <row r="363" spans="2:41" ht="12.75" customHeight="1">
      <c r="B363" t="s">
        <v>2230</v>
      </c>
      <c r="C363" t="s">
        <v>1339</v>
      </c>
      <c r="D363" t="s">
        <v>2212</v>
      </c>
      <c r="E363" t="s">
        <v>1576</v>
      </c>
      <c r="F363" t="s">
        <v>1314</v>
      </c>
      <c r="G363" t="s">
        <v>2214</v>
      </c>
      <c r="H363" t="s">
        <v>682</v>
      </c>
      <c r="I363" t="s">
        <v>683</v>
      </c>
      <c r="J363" t="s">
        <v>542</v>
      </c>
      <c r="K363" s="39">
        <v>3595.6</v>
      </c>
      <c r="L363" s="39"/>
      <c r="M363" s="39"/>
      <c r="N363" s="39"/>
      <c r="O363" s="340">
        <v>3595.6</v>
      </c>
      <c r="P363" s="37"/>
      <c r="Q363" s="343">
        <v>1299.6799999999998</v>
      </c>
      <c r="R363" s="40"/>
      <c r="S363" s="40"/>
      <c r="T363" s="40"/>
      <c r="U363" s="340">
        <f t="shared" si="29"/>
        <v>1299.6799999999998</v>
      </c>
      <c r="V363" s="37"/>
      <c r="W363" s="343">
        <v>1647.15</v>
      </c>
      <c r="X363" s="40"/>
      <c r="Y363" s="40"/>
      <c r="Z363" s="40"/>
      <c r="AA363" s="340">
        <f t="shared" si="30"/>
        <v>1647.15</v>
      </c>
      <c r="AB363" s="37"/>
      <c r="AC363" s="46">
        <f t="shared" si="27"/>
        <v>6542.43</v>
      </c>
      <c r="AD363" s="40">
        <f t="shared" si="27"/>
        <v>0</v>
      </c>
      <c r="AE363" s="40">
        <f t="shared" si="27"/>
        <v>0</v>
      </c>
      <c r="AF363" s="40">
        <f t="shared" si="27"/>
        <v>0</v>
      </c>
      <c r="AG363" s="38">
        <f t="shared" si="27"/>
        <v>6542.43</v>
      </c>
      <c r="AH363" s="44"/>
      <c r="AI363" s="343">
        <v>2258.83</v>
      </c>
      <c r="AJ363" s="343">
        <v>1299.6799999999998</v>
      </c>
      <c r="AK363" s="343">
        <v>1647.15</v>
      </c>
      <c r="AL363" s="343">
        <v>1699</v>
      </c>
      <c r="AM363" s="343">
        <v>2463.7800000000002</v>
      </c>
      <c r="AN363" s="51">
        <v>2290.64</v>
      </c>
      <c r="AO363" s="343">
        <f t="shared" si="28"/>
        <v>11659.08</v>
      </c>
    </row>
    <row r="364" spans="2:41" ht="12.75" customHeight="1">
      <c r="B364" t="s">
        <v>2229</v>
      </c>
      <c r="C364" t="s">
        <v>1339</v>
      </c>
      <c r="D364" t="s">
        <v>2212</v>
      </c>
      <c r="E364" t="s">
        <v>2037</v>
      </c>
      <c r="F364" t="s">
        <v>1314</v>
      </c>
      <c r="G364" t="s">
        <v>2214</v>
      </c>
      <c r="H364" t="s">
        <v>687</v>
      </c>
      <c r="I364" t="s">
        <v>688</v>
      </c>
      <c r="J364" t="s">
        <v>542</v>
      </c>
      <c r="K364" s="39">
        <v>3590.54</v>
      </c>
      <c r="L364" s="39"/>
      <c r="M364" s="39"/>
      <c r="N364" s="39"/>
      <c r="O364" s="340">
        <v>3590.54</v>
      </c>
      <c r="P364" s="37"/>
      <c r="Q364" s="343">
        <v>3368.73</v>
      </c>
      <c r="R364" s="40"/>
      <c r="S364" s="40"/>
      <c r="T364" s="40"/>
      <c r="U364" s="340">
        <f t="shared" si="29"/>
        <v>3368.73</v>
      </c>
      <c r="V364" s="37"/>
      <c r="W364" s="343">
        <v>1740.87</v>
      </c>
      <c r="X364" s="40"/>
      <c r="Y364" s="40"/>
      <c r="Z364" s="40"/>
      <c r="AA364" s="340">
        <f t="shared" si="30"/>
        <v>1740.87</v>
      </c>
      <c r="AB364" s="37"/>
      <c r="AC364" s="46">
        <f t="shared" si="27"/>
        <v>8700.14</v>
      </c>
      <c r="AD364" s="40">
        <f t="shared" si="27"/>
        <v>0</v>
      </c>
      <c r="AE364" s="40">
        <f t="shared" si="27"/>
        <v>0</v>
      </c>
      <c r="AF364" s="40">
        <f t="shared" si="27"/>
        <v>0</v>
      </c>
      <c r="AG364" s="38">
        <f t="shared" si="27"/>
        <v>8700.14</v>
      </c>
      <c r="AH364" s="44"/>
      <c r="AI364" s="343">
        <v>1831.6</v>
      </c>
      <c r="AJ364" s="343">
        <v>3368.73</v>
      </c>
      <c r="AK364" s="343">
        <v>1740.87</v>
      </c>
      <c r="AL364" s="343">
        <v>1881.1299999999999</v>
      </c>
      <c r="AM364" s="343">
        <v>5125.6000000000004</v>
      </c>
      <c r="AN364" s="51">
        <v>5039.0599999999995</v>
      </c>
      <c r="AO364" s="343">
        <f t="shared" si="28"/>
        <v>18986.989999999998</v>
      </c>
    </row>
    <row r="365" spans="2:41" ht="12.75" customHeight="1">
      <c r="B365" t="s">
        <v>2240</v>
      </c>
      <c r="C365" t="s">
        <v>1339</v>
      </c>
      <c r="D365" t="s">
        <v>2212</v>
      </c>
      <c r="E365" t="s">
        <v>1682</v>
      </c>
      <c r="F365" t="s">
        <v>1314</v>
      </c>
      <c r="G365" t="s">
        <v>2214</v>
      </c>
      <c r="H365" t="s">
        <v>820</v>
      </c>
      <c r="I365" t="s">
        <v>821</v>
      </c>
      <c r="J365" t="s">
        <v>542</v>
      </c>
      <c r="K365" s="39">
        <v>2926.52</v>
      </c>
      <c r="L365" s="39"/>
      <c r="M365" s="39"/>
      <c r="N365" s="39"/>
      <c r="O365" s="340">
        <v>2926.52</v>
      </c>
      <c r="P365" s="37"/>
      <c r="Q365" s="343">
        <v>1894.72</v>
      </c>
      <c r="R365" s="40"/>
      <c r="S365" s="40"/>
      <c r="T365" s="40"/>
      <c r="U365" s="340">
        <f t="shared" si="29"/>
        <v>1894.72</v>
      </c>
      <c r="V365" s="37"/>
      <c r="W365" s="343">
        <v>1241.2</v>
      </c>
      <c r="X365" s="40"/>
      <c r="Y365" s="40"/>
      <c r="Z365" s="40"/>
      <c r="AA365" s="340">
        <f t="shared" si="30"/>
        <v>1241.2</v>
      </c>
      <c r="AB365" s="37"/>
      <c r="AC365" s="46">
        <f t="shared" si="27"/>
        <v>6062.44</v>
      </c>
      <c r="AD365" s="40">
        <f t="shared" si="27"/>
        <v>0</v>
      </c>
      <c r="AE365" s="40">
        <f t="shared" si="27"/>
        <v>0</v>
      </c>
      <c r="AF365" s="40">
        <f t="shared" si="27"/>
        <v>0</v>
      </c>
      <c r="AG365" s="38">
        <f t="shared" si="27"/>
        <v>6062.44</v>
      </c>
      <c r="AH365" s="44"/>
      <c r="AI365" s="343">
        <v>1372.3200000000002</v>
      </c>
      <c r="AJ365" s="343">
        <v>1894.72</v>
      </c>
      <c r="AK365" s="343">
        <v>1241.2</v>
      </c>
      <c r="AL365" s="343">
        <v>0</v>
      </c>
      <c r="AM365" s="343">
        <v>1894.72</v>
      </c>
      <c r="AN365" s="51">
        <v>0</v>
      </c>
      <c r="AO365" s="343">
        <f t="shared" si="28"/>
        <v>6402.96</v>
      </c>
    </row>
    <row r="366" spans="2:41" ht="12.75" customHeight="1">
      <c r="B366" t="s">
        <v>2231</v>
      </c>
      <c r="C366" t="s">
        <v>1403</v>
      </c>
      <c r="D366" t="s">
        <v>2208</v>
      </c>
      <c r="E366" t="s">
        <v>1579</v>
      </c>
      <c r="F366" t="s">
        <v>1327</v>
      </c>
      <c r="G366" t="s">
        <v>2210</v>
      </c>
      <c r="H366" t="s">
        <v>581</v>
      </c>
      <c r="I366" t="s">
        <v>641</v>
      </c>
      <c r="J366" t="s">
        <v>542</v>
      </c>
      <c r="K366" s="39">
        <v>2090</v>
      </c>
      <c r="L366" s="39"/>
      <c r="M366" s="39"/>
      <c r="N366" s="39"/>
      <c r="O366" s="340">
        <v>2090</v>
      </c>
      <c r="P366" s="37"/>
      <c r="Q366" s="343">
        <v>631.26</v>
      </c>
      <c r="R366" s="40"/>
      <c r="S366" s="40"/>
      <c r="T366" s="40"/>
      <c r="U366" s="340">
        <f t="shared" si="29"/>
        <v>631.26</v>
      </c>
      <c r="V366" s="37"/>
      <c r="W366" s="343">
        <v>0</v>
      </c>
      <c r="X366" s="40"/>
      <c r="Y366" s="40"/>
      <c r="Z366" s="40"/>
      <c r="AA366" s="340">
        <f t="shared" si="30"/>
        <v>0</v>
      </c>
      <c r="AB366" s="37"/>
      <c r="AC366" s="46">
        <f t="shared" si="27"/>
        <v>2721.26</v>
      </c>
      <c r="AD366" s="40">
        <f t="shared" si="27"/>
        <v>0</v>
      </c>
      <c r="AE366" s="40">
        <f t="shared" si="27"/>
        <v>0</v>
      </c>
      <c r="AF366" s="40">
        <f t="shared" si="27"/>
        <v>0</v>
      </c>
      <c r="AG366" s="38">
        <f t="shared" si="27"/>
        <v>2721.26</v>
      </c>
      <c r="AH366" s="44"/>
      <c r="AI366" s="343">
        <v>1367.73</v>
      </c>
      <c r="AJ366" s="343">
        <v>631.26</v>
      </c>
      <c r="AK366" s="343">
        <v>0</v>
      </c>
      <c r="AL366" s="343">
        <v>841.68</v>
      </c>
      <c r="AM366" s="343">
        <v>1367.73</v>
      </c>
      <c r="AN366" s="51">
        <v>946.89</v>
      </c>
      <c r="AO366" s="343">
        <f t="shared" si="28"/>
        <v>5155.29</v>
      </c>
    </row>
    <row r="367" spans="2:41" ht="12.75" customHeight="1">
      <c r="B367" t="s">
        <v>2238</v>
      </c>
      <c r="C367" t="s">
        <v>1338</v>
      </c>
      <c r="D367" t="s">
        <v>2217</v>
      </c>
      <c r="E367" t="s">
        <v>1559</v>
      </c>
      <c r="F367" t="s">
        <v>1318</v>
      </c>
      <c r="G367" t="s">
        <v>2239</v>
      </c>
      <c r="H367" t="s">
        <v>564</v>
      </c>
      <c r="I367" t="s">
        <v>565</v>
      </c>
      <c r="J367" t="s">
        <v>542</v>
      </c>
      <c r="K367" s="39">
        <v>2029.2800000000002</v>
      </c>
      <c r="L367" s="39"/>
      <c r="M367" s="39"/>
      <c r="N367" s="39"/>
      <c r="O367" s="340">
        <v>2029.2800000000002</v>
      </c>
      <c r="P367" s="37"/>
      <c r="Q367" s="343">
        <v>3904.54</v>
      </c>
      <c r="R367" s="40"/>
      <c r="S367" s="40"/>
      <c r="T367" s="40"/>
      <c r="U367" s="340">
        <f t="shared" si="29"/>
        <v>3904.54</v>
      </c>
      <c r="V367" s="37"/>
      <c r="W367" s="343">
        <v>1140</v>
      </c>
      <c r="X367" s="40"/>
      <c r="Y367" s="40"/>
      <c r="Z367" s="40"/>
      <c r="AA367" s="340">
        <f t="shared" si="30"/>
        <v>1140</v>
      </c>
      <c r="AB367" s="37"/>
      <c r="AC367" s="46">
        <f t="shared" si="27"/>
        <v>7073.82</v>
      </c>
      <c r="AD367" s="40">
        <f t="shared" si="27"/>
        <v>0</v>
      </c>
      <c r="AE367" s="40">
        <f t="shared" si="27"/>
        <v>0</v>
      </c>
      <c r="AF367" s="40">
        <f t="shared" si="27"/>
        <v>0</v>
      </c>
      <c r="AG367" s="38">
        <f t="shared" si="27"/>
        <v>7073.82</v>
      </c>
      <c r="AH367" s="44"/>
      <c r="AI367" s="343">
        <v>1027.8800000000001</v>
      </c>
      <c r="AJ367" s="343">
        <v>3904.54</v>
      </c>
      <c r="AK367" s="343">
        <v>1140</v>
      </c>
      <c r="AL367" s="343">
        <v>4313.84</v>
      </c>
      <c r="AM367" s="343">
        <v>0</v>
      </c>
      <c r="AN367" s="51">
        <v>0</v>
      </c>
      <c r="AO367" s="343">
        <f t="shared" si="28"/>
        <v>10386.26</v>
      </c>
    </row>
    <row r="368" spans="2:41" ht="12.75" customHeight="1">
      <c r="B368" t="s">
        <v>2234</v>
      </c>
      <c r="C368" t="s">
        <v>1338</v>
      </c>
      <c r="D368" t="s">
        <v>2217</v>
      </c>
      <c r="E368" t="s">
        <v>1599</v>
      </c>
      <c r="F368" t="s">
        <v>1317</v>
      </c>
      <c r="G368" t="s">
        <v>2235</v>
      </c>
      <c r="H368" t="s">
        <v>549</v>
      </c>
      <c r="I368" t="s">
        <v>862</v>
      </c>
      <c r="J368" t="s">
        <v>542</v>
      </c>
      <c r="K368" s="39">
        <v>1592.66</v>
      </c>
      <c r="L368" s="39"/>
      <c r="M368" s="39"/>
      <c r="N368" s="39"/>
      <c r="O368" s="340">
        <v>1592.66</v>
      </c>
      <c r="P368" s="37"/>
      <c r="Q368" s="343">
        <v>1942</v>
      </c>
      <c r="R368" s="40"/>
      <c r="S368" s="40"/>
      <c r="T368" s="40"/>
      <c r="U368" s="340">
        <f t="shared" si="29"/>
        <v>1942</v>
      </c>
      <c r="V368" s="37"/>
      <c r="W368" s="343">
        <v>2407</v>
      </c>
      <c r="X368" s="40"/>
      <c r="Y368" s="40"/>
      <c r="Z368" s="40"/>
      <c r="AA368" s="340">
        <f t="shared" si="30"/>
        <v>2407</v>
      </c>
      <c r="AB368" s="37"/>
      <c r="AC368" s="46">
        <f t="shared" si="27"/>
        <v>5941.66</v>
      </c>
      <c r="AD368" s="40">
        <f t="shared" si="27"/>
        <v>0</v>
      </c>
      <c r="AE368" s="40">
        <f t="shared" si="27"/>
        <v>0</v>
      </c>
      <c r="AF368" s="40">
        <f t="shared" si="27"/>
        <v>0</v>
      </c>
      <c r="AG368" s="38">
        <f t="shared" si="27"/>
        <v>5941.66</v>
      </c>
      <c r="AH368" s="44"/>
      <c r="AI368" s="343">
        <v>930</v>
      </c>
      <c r="AJ368" s="343">
        <v>1942</v>
      </c>
      <c r="AK368" s="343">
        <v>2407</v>
      </c>
      <c r="AL368" s="343">
        <v>2407</v>
      </c>
      <c r="AM368" s="343">
        <v>2407</v>
      </c>
      <c r="AN368" s="51">
        <v>2407</v>
      </c>
      <c r="AO368" s="343">
        <f t="shared" si="28"/>
        <v>12500</v>
      </c>
    </row>
    <row r="369" spans="2:41" ht="12.75" customHeight="1">
      <c r="B369" t="s">
        <v>2241</v>
      </c>
      <c r="C369" t="s">
        <v>1339</v>
      </c>
      <c r="D369" t="s">
        <v>2212</v>
      </c>
      <c r="E369" t="s">
        <v>1674</v>
      </c>
      <c r="F369" t="s">
        <v>1312</v>
      </c>
      <c r="G369" t="s">
        <v>2220</v>
      </c>
      <c r="H369" t="s">
        <v>618</v>
      </c>
      <c r="I369" t="s">
        <v>619</v>
      </c>
      <c r="J369" t="s">
        <v>542</v>
      </c>
      <c r="K369" s="39">
        <v>1341.6</v>
      </c>
      <c r="L369" s="39"/>
      <c r="M369" s="39"/>
      <c r="N369" s="39"/>
      <c r="O369" s="340">
        <v>1341.6</v>
      </c>
      <c r="P369" s="37"/>
      <c r="Q369" s="343">
        <v>450</v>
      </c>
      <c r="R369" s="40"/>
      <c r="S369" s="40"/>
      <c r="T369" s="40"/>
      <c r="U369" s="340">
        <f t="shared" si="29"/>
        <v>450</v>
      </c>
      <c r="V369" s="37"/>
      <c r="W369" s="343">
        <v>538</v>
      </c>
      <c r="X369" s="40"/>
      <c r="Y369" s="40"/>
      <c r="Z369" s="40"/>
      <c r="AA369" s="340">
        <f t="shared" si="30"/>
        <v>538</v>
      </c>
      <c r="AB369" s="37"/>
      <c r="AC369" s="46">
        <f t="shared" si="27"/>
        <v>2329.6</v>
      </c>
      <c r="AD369" s="40">
        <f t="shared" si="27"/>
        <v>0</v>
      </c>
      <c r="AE369" s="40">
        <f t="shared" si="27"/>
        <v>0</v>
      </c>
      <c r="AF369" s="40">
        <f t="shared" si="27"/>
        <v>0</v>
      </c>
      <c r="AG369" s="38">
        <f t="shared" si="27"/>
        <v>2329.6</v>
      </c>
      <c r="AH369" s="44"/>
      <c r="AI369" s="343">
        <v>748</v>
      </c>
      <c r="AJ369" s="343">
        <v>450</v>
      </c>
      <c r="AK369" s="343">
        <v>538</v>
      </c>
      <c r="AL369" s="343">
        <v>660</v>
      </c>
      <c r="AM369" s="343">
        <v>0</v>
      </c>
      <c r="AN369" s="51">
        <v>0</v>
      </c>
      <c r="AO369" s="343">
        <f t="shared" si="28"/>
        <v>2396</v>
      </c>
    </row>
    <row r="370" spans="2:41" ht="12.75" customHeight="1">
      <c r="B370" t="s">
        <v>2250</v>
      </c>
      <c r="C370" t="s">
        <v>1338</v>
      </c>
      <c r="D370" t="s">
        <v>2217</v>
      </c>
      <c r="E370" t="s">
        <v>2022</v>
      </c>
      <c r="F370" t="s">
        <v>1329</v>
      </c>
      <c r="G370" t="s">
        <v>2246</v>
      </c>
      <c r="H370" t="s">
        <v>1101</v>
      </c>
      <c r="I370" t="s">
        <v>1102</v>
      </c>
      <c r="J370" t="s">
        <v>542</v>
      </c>
      <c r="K370" s="39">
        <v>1236.3600000000001</v>
      </c>
      <c r="L370" s="39"/>
      <c r="M370" s="39"/>
      <c r="N370" s="39"/>
      <c r="O370" s="340">
        <v>1236.3600000000001</v>
      </c>
      <c r="P370" s="37"/>
      <c r="Q370" s="343">
        <v>0</v>
      </c>
      <c r="R370" s="40"/>
      <c r="S370" s="40"/>
      <c r="T370" s="40"/>
      <c r="U370" s="340">
        <f t="shared" si="29"/>
        <v>0</v>
      </c>
      <c r="V370" s="37"/>
      <c r="W370" s="343">
        <v>0</v>
      </c>
      <c r="X370" s="40"/>
      <c r="Y370" s="40"/>
      <c r="Z370" s="40"/>
      <c r="AA370" s="340">
        <f t="shared" si="30"/>
        <v>0</v>
      </c>
      <c r="AB370" s="37"/>
      <c r="AC370" s="46">
        <f t="shared" ref="AC370:AG421" si="31">K370+Q370+W370</f>
        <v>1236.3600000000001</v>
      </c>
      <c r="AD370" s="40">
        <f t="shared" si="31"/>
        <v>0</v>
      </c>
      <c r="AE370" s="40">
        <f t="shared" si="31"/>
        <v>0</v>
      </c>
      <c r="AF370" s="40">
        <f t="shared" si="31"/>
        <v>0</v>
      </c>
      <c r="AG370" s="38">
        <f t="shared" si="31"/>
        <v>1236.3600000000001</v>
      </c>
      <c r="AH370" s="44"/>
      <c r="AI370" s="343">
        <v>720</v>
      </c>
      <c r="AJ370" s="343">
        <v>0</v>
      </c>
      <c r="AK370" s="343">
        <v>0</v>
      </c>
      <c r="AL370" s="343">
        <v>0</v>
      </c>
      <c r="AM370" s="343">
        <v>0</v>
      </c>
      <c r="AN370" s="51">
        <v>0</v>
      </c>
      <c r="AO370" s="343">
        <f t="shared" si="28"/>
        <v>720</v>
      </c>
    </row>
    <row r="371" spans="2:41" ht="12.75" customHeight="1">
      <c r="B371" t="s">
        <v>2247</v>
      </c>
      <c r="C371" t="s">
        <v>1338</v>
      </c>
      <c r="D371" t="s">
        <v>2217</v>
      </c>
      <c r="E371" t="s">
        <v>2050</v>
      </c>
      <c r="F371" t="s">
        <v>1331</v>
      </c>
      <c r="G371" t="s">
        <v>2248</v>
      </c>
      <c r="H371" s="52" t="s">
        <v>1086</v>
      </c>
      <c r="I371" s="52" t="s">
        <v>1087</v>
      </c>
      <c r="J371" t="s">
        <v>542</v>
      </c>
      <c r="K371" s="39">
        <v>1111.44</v>
      </c>
      <c r="L371" s="39"/>
      <c r="M371" s="39"/>
      <c r="N371" s="39"/>
      <c r="O371" s="340">
        <v>1111.44</v>
      </c>
      <c r="P371" s="37"/>
      <c r="Q371" s="343">
        <v>1678.4</v>
      </c>
      <c r="R371" s="40"/>
      <c r="S371" s="40"/>
      <c r="T371" s="40"/>
      <c r="U371" s="340">
        <f t="shared" si="29"/>
        <v>1678.4</v>
      </c>
      <c r="V371" s="37"/>
      <c r="W371" s="343">
        <v>926.64</v>
      </c>
      <c r="X371" s="40"/>
      <c r="Y371" s="40"/>
      <c r="Z371" s="40"/>
      <c r="AA371" s="340">
        <f t="shared" si="30"/>
        <v>926.64</v>
      </c>
      <c r="AB371" s="37"/>
      <c r="AC371" s="46">
        <f t="shared" si="31"/>
        <v>3716.48</v>
      </c>
      <c r="AD371" s="40">
        <f t="shared" si="31"/>
        <v>0</v>
      </c>
      <c r="AE371" s="40">
        <f t="shared" si="31"/>
        <v>0</v>
      </c>
      <c r="AF371" s="40">
        <f t="shared" si="31"/>
        <v>0</v>
      </c>
      <c r="AG371" s="38">
        <f t="shared" si="31"/>
        <v>3716.48</v>
      </c>
      <c r="AH371" s="44"/>
      <c r="AI371" s="343">
        <v>564.05999999999995</v>
      </c>
      <c r="AJ371" s="343">
        <v>1678.4</v>
      </c>
      <c r="AK371" s="343">
        <v>926.64</v>
      </c>
      <c r="AL371" s="343">
        <v>1013.4000000000001</v>
      </c>
      <c r="AM371" s="343">
        <v>926.64</v>
      </c>
      <c r="AN371" s="51">
        <v>1013.4000000000001</v>
      </c>
      <c r="AO371" s="343">
        <f t="shared" si="28"/>
        <v>6122.5400000000009</v>
      </c>
    </row>
    <row r="372" spans="2:41" ht="12.75" customHeight="1">
      <c r="B372" t="s">
        <v>2232</v>
      </c>
      <c r="C372" t="s">
        <v>1403</v>
      </c>
      <c r="D372" t="s">
        <v>2208</v>
      </c>
      <c r="E372" t="s">
        <v>1729</v>
      </c>
      <c r="F372" t="s">
        <v>1406</v>
      </c>
      <c r="G372" t="s">
        <v>2233</v>
      </c>
      <c r="H372" t="s">
        <v>866</v>
      </c>
      <c r="I372" t="s">
        <v>867</v>
      </c>
      <c r="J372" t="s">
        <v>542</v>
      </c>
      <c r="K372" s="39">
        <v>840.48</v>
      </c>
      <c r="L372" s="39"/>
      <c r="M372" s="39"/>
      <c r="N372" s="39"/>
      <c r="O372" s="340">
        <v>840.48</v>
      </c>
      <c r="P372" s="37"/>
      <c r="Q372" s="343">
        <v>388</v>
      </c>
      <c r="R372" s="40"/>
      <c r="S372" s="40"/>
      <c r="T372" s="40"/>
      <c r="U372" s="340">
        <f t="shared" si="29"/>
        <v>388</v>
      </c>
      <c r="V372" s="37"/>
      <c r="W372" s="343">
        <v>181</v>
      </c>
      <c r="X372" s="40"/>
      <c r="Y372" s="40"/>
      <c r="Z372" s="40"/>
      <c r="AA372" s="340">
        <f t="shared" si="30"/>
        <v>181</v>
      </c>
      <c r="AB372" s="37"/>
      <c r="AC372" s="46">
        <f t="shared" si="31"/>
        <v>1409.48</v>
      </c>
      <c r="AD372" s="40">
        <f t="shared" si="31"/>
        <v>0</v>
      </c>
      <c r="AE372" s="40">
        <f t="shared" si="31"/>
        <v>0</v>
      </c>
      <c r="AF372" s="40">
        <f t="shared" si="31"/>
        <v>0</v>
      </c>
      <c r="AG372" s="38">
        <f t="shared" si="31"/>
        <v>1409.48</v>
      </c>
      <c r="AH372" s="44"/>
      <c r="AI372" s="343">
        <v>455.3</v>
      </c>
      <c r="AJ372" s="343">
        <v>388</v>
      </c>
      <c r="AK372" s="343">
        <v>181</v>
      </c>
      <c r="AL372" s="343">
        <v>388</v>
      </c>
      <c r="AM372" s="343">
        <v>1071.3</v>
      </c>
      <c r="AN372" s="51">
        <v>970</v>
      </c>
      <c r="AO372" s="343">
        <f t="shared" si="28"/>
        <v>3453.6</v>
      </c>
    </row>
    <row r="373" spans="2:41" ht="12.75" customHeight="1">
      <c r="B373" t="s">
        <v>2236</v>
      </c>
      <c r="C373" t="s">
        <v>1403</v>
      </c>
      <c r="D373" t="s">
        <v>2208</v>
      </c>
      <c r="E373" t="s">
        <v>2027</v>
      </c>
      <c r="F373" t="s">
        <v>1327</v>
      </c>
      <c r="G373" t="s">
        <v>2210</v>
      </c>
      <c r="H373" t="s">
        <v>881</v>
      </c>
      <c r="I373" t="s">
        <v>980</v>
      </c>
      <c r="J373" t="s">
        <v>542</v>
      </c>
      <c r="K373" s="39">
        <v>500</v>
      </c>
      <c r="L373" s="39"/>
      <c r="M373" s="39"/>
      <c r="N373" s="39"/>
      <c r="O373" s="340">
        <v>500</v>
      </c>
      <c r="P373" s="37"/>
      <c r="Q373" s="343">
        <v>0</v>
      </c>
      <c r="R373" s="40"/>
      <c r="S373" s="40"/>
      <c r="T373" s="40"/>
      <c r="U373" s="340">
        <f t="shared" si="29"/>
        <v>0</v>
      </c>
      <c r="V373" s="37"/>
      <c r="W373" s="343">
        <v>335.04</v>
      </c>
      <c r="X373" s="40"/>
      <c r="Y373" s="40"/>
      <c r="Z373" s="40"/>
      <c r="AA373" s="340">
        <f t="shared" si="30"/>
        <v>335.04</v>
      </c>
      <c r="AB373" s="37"/>
      <c r="AC373" s="46">
        <f t="shared" si="31"/>
        <v>835.04</v>
      </c>
      <c r="AD373" s="40">
        <f t="shared" si="31"/>
        <v>0</v>
      </c>
      <c r="AE373" s="40">
        <f t="shared" si="31"/>
        <v>0</v>
      </c>
      <c r="AF373" s="40">
        <f t="shared" si="31"/>
        <v>0</v>
      </c>
      <c r="AG373" s="38">
        <f t="shared" si="31"/>
        <v>835.04</v>
      </c>
      <c r="AH373" s="44"/>
      <c r="AI373" s="343">
        <v>251.28</v>
      </c>
      <c r="AJ373" s="343">
        <v>0</v>
      </c>
      <c r="AK373" s="343">
        <v>335.04</v>
      </c>
      <c r="AL373" s="343">
        <v>0</v>
      </c>
      <c r="AM373" s="343">
        <v>335.04</v>
      </c>
      <c r="AN373" s="51">
        <v>0</v>
      </c>
      <c r="AO373" s="343">
        <f t="shared" si="28"/>
        <v>921.36000000000013</v>
      </c>
    </row>
    <row r="374" spans="2:41" ht="12.75" customHeight="1">
      <c r="B374" t="s">
        <v>2243</v>
      </c>
      <c r="C374" t="s">
        <v>1339</v>
      </c>
      <c r="D374" t="s">
        <v>2212</v>
      </c>
      <c r="E374" t="s">
        <v>1548</v>
      </c>
      <c r="F374" t="s">
        <v>1314</v>
      </c>
      <c r="G374" t="s">
        <v>2214</v>
      </c>
      <c r="H374" t="s">
        <v>817</v>
      </c>
      <c r="I374" t="s">
        <v>818</v>
      </c>
      <c r="J374" t="s">
        <v>542</v>
      </c>
      <c r="K374" s="39">
        <v>493</v>
      </c>
      <c r="L374" s="39"/>
      <c r="M374" s="39"/>
      <c r="N374" s="39"/>
      <c r="O374" s="340">
        <v>493</v>
      </c>
      <c r="P374" s="37"/>
      <c r="Q374" s="343">
        <v>229.01999999999998</v>
      </c>
      <c r="R374" s="40"/>
      <c r="S374" s="40"/>
      <c r="T374" s="40"/>
      <c r="U374" s="340">
        <f t="shared" si="29"/>
        <v>229.01999999999998</v>
      </c>
      <c r="V374" s="37"/>
      <c r="W374" s="343">
        <v>229.01999999999998</v>
      </c>
      <c r="X374" s="40"/>
      <c r="Y374" s="40"/>
      <c r="Z374" s="40"/>
      <c r="AA374" s="340">
        <f t="shared" si="30"/>
        <v>229.01999999999998</v>
      </c>
      <c r="AB374" s="37"/>
      <c r="AC374" s="46">
        <f t="shared" si="31"/>
        <v>951.04</v>
      </c>
      <c r="AD374" s="40">
        <f t="shared" si="31"/>
        <v>0</v>
      </c>
      <c r="AE374" s="40">
        <f t="shared" si="31"/>
        <v>0</v>
      </c>
      <c r="AF374" s="40">
        <f t="shared" si="31"/>
        <v>0</v>
      </c>
      <c r="AG374" s="38">
        <f t="shared" si="31"/>
        <v>951.04</v>
      </c>
      <c r="AH374" s="44"/>
      <c r="AI374" s="343">
        <v>229.01999999999998</v>
      </c>
      <c r="AJ374" s="343">
        <v>229.01999999999998</v>
      </c>
      <c r="AK374" s="343">
        <v>229.01999999999998</v>
      </c>
      <c r="AL374" s="343">
        <v>229.01999999999998</v>
      </c>
      <c r="AM374" s="343">
        <v>229.01999999999998</v>
      </c>
      <c r="AN374" s="51">
        <v>229.01999999999998</v>
      </c>
      <c r="AO374" s="343">
        <f t="shared" si="28"/>
        <v>1374.12</v>
      </c>
    </row>
    <row r="375" spans="2:41" ht="12.75" customHeight="1">
      <c r="B375" t="s">
        <v>2249</v>
      </c>
      <c r="C375" t="s">
        <v>1338</v>
      </c>
      <c r="D375" t="s">
        <v>2217</v>
      </c>
      <c r="E375" t="s">
        <v>2025</v>
      </c>
      <c r="F375" t="s">
        <v>1329</v>
      </c>
      <c r="G375" t="s">
        <v>2246</v>
      </c>
      <c r="H375" t="s">
        <v>1023</v>
      </c>
      <c r="I375" t="s">
        <v>1024</v>
      </c>
      <c r="J375" t="s">
        <v>542</v>
      </c>
      <c r="K375" s="39">
        <v>465</v>
      </c>
      <c r="L375" s="39"/>
      <c r="M375" s="39"/>
      <c r="N375" s="39"/>
      <c r="O375" s="340">
        <v>465</v>
      </c>
      <c r="P375" s="37"/>
      <c r="Q375" s="343">
        <v>0</v>
      </c>
      <c r="R375" s="40"/>
      <c r="S375" s="40"/>
      <c r="T375" s="40"/>
      <c r="U375" s="340">
        <f t="shared" si="29"/>
        <v>0</v>
      </c>
      <c r="V375" s="37"/>
      <c r="W375" s="343">
        <v>0</v>
      </c>
      <c r="X375" s="40"/>
      <c r="Y375" s="40"/>
      <c r="Z375" s="40"/>
      <c r="AA375" s="340">
        <f t="shared" si="30"/>
        <v>0</v>
      </c>
      <c r="AB375" s="37"/>
      <c r="AC375" s="46">
        <f t="shared" si="31"/>
        <v>465</v>
      </c>
      <c r="AD375" s="40">
        <f t="shared" si="31"/>
        <v>0</v>
      </c>
      <c r="AE375" s="40">
        <f t="shared" si="31"/>
        <v>0</v>
      </c>
      <c r="AF375" s="40">
        <f t="shared" si="31"/>
        <v>0</v>
      </c>
      <c r="AG375" s="38">
        <f t="shared" si="31"/>
        <v>465</v>
      </c>
      <c r="AH375" s="44"/>
      <c r="AI375" s="343">
        <v>200</v>
      </c>
      <c r="AJ375" s="343">
        <v>0</v>
      </c>
      <c r="AK375" s="343">
        <v>0</v>
      </c>
      <c r="AL375" s="343">
        <v>200</v>
      </c>
      <c r="AM375" s="343">
        <v>300</v>
      </c>
      <c r="AN375" s="51">
        <v>300</v>
      </c>
      <c r="AO375" s="343">
        <f t="shared" si="28"/>
        <v>1000</v>
      </c>
    </row>
    <row r="376" spans="2:41" ht="12.75" customHeight="1">
      <c r="B376" t="s">
        <v>2492</v>
      </c>
      <c r="C376" t="s">
        <v>1339</v>
      </c>
      <c r="D376" t="s">
        <v>2212</v>
      </c>
      <c r="E376" t="s">
        <v>2189</v>
      </c>
      <c r="F376" t="s">
        <v>1314</v>
      </c>
      <c r="G376" t="s">
        <v>2214</v>
      </c>
      <c r="H376" t="s">
        <v>798</v>
      </c>
      <c r="I376" t="s">
        <v>799</v>
      </c>
      <c r="J376" t="s">
        <v>542</v>
      </c>
      <c r="K376" s="39">
        <v>462.45</v>
      </c>
      <c r="L376" s="39"/>
      <c r="M376" s="39"/>
      <c r="N376" s="39"/>
      <c r="O376" s="340">
        <v>462.45</v>
      </c>
      <c r="P376" s="37"/>
      <c r="Q376" s="343">
        <v>0</v>
      </c>
      <c r="R376" s="40"/>
      <c r="S376" s="40"/>
      <c r="T376" s="40"/>
      <c r="U376" s="340">
        <f t="shared" si="29"/>
        <v>0</v>
      </c>
      <c r="V376" s="37"/>
      <c r="W376" s="343">
        <v>0</v>
      </c>
      <c r="X376" s="40"/>
      <c r="Y376" s="40"/>
      <c r="Z376" s="40"/>
      <c r="AA376" s="340">
        <f t="shared" si="30"/>
        <v>0</v>
      </c>
      <c r="AB376" s="37"/>
      <c r="AC376" s="46">
        <f t="shared" si="31"/>
        <v>462.45</v>
      </c>
      <c r="AD376" s="40">
        <f t="shared" si="31"/>
        <v>0</v>
      </c>
      <c r="AE376" s="40">
        <f t="shared" si="31"/>
        <v>0</v>
      </c>
      <c r="AF376" s="40">
        <f t="shared" si="31"/>
        <v>0</v>
      </c>
      <c r="AG376" s="38">
        <f t="shared" si="31"/>
        <v>462.45</v>
      </c>
      <c r="AH376" s="44"/>
      <c r="AI376" s="343">
        <v>0</v>
      </c>
      <c r="AJ376" s="343">
        <v>0</v>
      </c>
      <c r="AK376" s="343">
        <v>0</v>
      </c>
      <c r="AL376" s="343">
        <v>0</v>
      </c>
      <c r="AM376" s="343">
        <v>0</v>
      </c>
      <c r="AN376" s="51">
        <v>785.72</v>
      </c>
      <c r="AO376" s="343">
        <f t="shared" si="28"/>
        <v>785.72</v>
      </c>
    </row>
    <row r="377" spans="2:41" ht="12.75" customHeight="1">
      <c r="B377" t="s">
        <v>2245</v>
      </c>
      <c r="C377" t="s">
        <v>1339</v>
      </c>
      <c r="D377" t="s">
        <v>2212</v>
      </c>
      <c r="E377" t="s">
        <v>2045</v>
      </c>
      <c r="F377" t="s">
        <v>1314</v>
      </c>
      <c r="G377" t="s">
        <v>2214</v>
      </c>
      <c r="H377" t="s">
        <v>726</v>
      </c>
      <c r="I377" t="s">
        <v>727</v>
      </c>
      <c r="J377" t="s">
        <v>542</v>
      </c>
      <c r="K377" s="39">
        <v>450</v>
      </c>
      <c r="L377" s="39"/>
      <c r="M377" s="39"/>
      <c r="N377" s="39"/>
      <c r="O377" s="340">
        <v>450</v>
      </c>
      <c r="P377" s="37"/>
      <c r="Q377" s="343">
        <v>1111.44</v>
      </c>
      <c r="R377" s="40"/>
      <c r="S377" s="40"/>
      <c r="T377" s="40"/>
      <c r="U377" s="340">
        <f t="shared" si="29"/>
        <v>1111.44</v>
      </c>
      <c r="V377" s="37"/>
      <c r="W377" s="343">
        <v>0</v>
      </c>
      <c r="X377" s="40"/>
      <c r="Y377" s="40"/>
      <c r="Z377" s="40"/>
      <c r="AA377" s="340">
        <f t="shared" si="30"/>
        <v>0</v>
      </c>
      <c r="AB377" s="37"/>
      <c r="AC377" s="46">
        <f t="shared" si="31"/>
        <v>1561.44</v>
      </c>
      <c r="AD377" s="40">
        <f t="shared" si="31"/>
        <v>0</v>
      </c>
      <c r="AE377" s="40">
        <f t="shared" si="31"/>
        <v>0</v>
      </c>
      <c r="AF377" s="40">
        <f t="shared" si="31"/>
        <v>0</v>
      </c>
      <c r="AG377" s="38">
        <f t="shared" si="31"/>
        <v>1561.44</v>
      </c>
      <c r="AH377" s="44"/>
      <c r="AI377" s="343">
        <v>0</v>
      </c>
      <c r="AJ377" s="343">
        <v>1111.44</v>
      </c>
      <c r="AK377" s="343">
        <v>0</v>
      </c>
      <c r="AL377" s="343">
        <v>314.39999999999998</v>
      </c>
      <c r="AM377" s="343">
        <v>1667.16</v>
      </c>
      <c r="AN377" s="51">
        <v>0</v>
      </c>
      <c r="AO377" s="343">
        <f t="shared" si="28"/>
        <v>3093</v>
      </c>
    </row>
    <row r="378" spans="2:41" ht="12.75" customHeight="1">
      <c r="B378" t="s">
        <v>2341</v>
      </c>
      <c r="C378" t="s">
        <v>1338</v>
      </c>
      <c r="D378" t="s">
        <v>2217</v>
      </c>
      <c r="E378" t="s">
        <v>1592</v>
      </c>
      <c r="F378" t="s">
        <v>1329</v>
      </c>
      <c r="G378" t="s">
        <v>2246</v>
      </c>
      <c r="H378" t="s">
        <v>800</v>
      </c>
      <c r="I378" t="s">
        <v>801</v>
      </c>
      <c r="J378" t="s">
        <v>542</v>
      </c>
      <c r="K378" s="39">
        <v>229.01999999999998</v>
      </c>
      <c r="L378" s="39"/>
      <c r="M378" s="39"/>
      <c r="N378" s="39"/>
      <c r="O378" s="340">
        <v>229.01999999999998</v>
      </c>
      <c r="P378" s="37"/>
      <c r="Q378" s="343">
        <v>0</v>
      </c>
      <c r="R378" s="40"/>
      <c r="S378" s="40"/>
      <c r="T378" s="40"/>
      <c r="U378" s="340">
        <f t="shared" si="29"/>
        <v>0</v>
      </c>
      <c r="V378" s="37"/>
      <c r="W378" s="343">
        <v>49263.5</v>
      </c>
      <c r="X378" s="40"/>
      <c r="Y378" s="40"/>
      <c r="Z378" s="40"/>
      <c r="AA378" s="340">
        <f t="shared" si="30"/>
        <v>49263.5</v>
      </c>
      <c r="AB378" s="37"/>
      <c r="AC378" s="46">
        <f t="shared" si="31"/>
        <v>49492.52</v>
      </c>
      <c r="AD378" s="40">
        <f t="shared" si="31"/>
        <v>0</v>
      </c>
      <c r="AE378" s="40">
        <f t="shared" si="31"/>
        <v>0</v>
      </c>
      <c r="AF378" s="40">
        <f t="shared" si="31"/>
        <v>0</v>
      </c>
      <c r="AG378" s="38">
        <f t="shared" si="31"/>
        <v>49492.52</v>
      </c>
      <c r="AH378" s="44"/>
      <c r="AI378" s="343">
        <v>0</v>
      </c>
      <c r="AJ378" s="343">
        <v>0</v>
      </c>
      <c r="AK378" s="343">
        <v>49263.5</v>
      </c>
      <c r="AL378" s="343">
        <v>0</v>
      </c>
      <c r="AM378" s="343">
        <v>138000</v>
      </c>
      <c r="AN378" s="51">
        <v>82041.959999999992</v>
      </c>
      <c r="AO378" s="343">
        <f t="shared" si="28"/>
        <v>269305.45999999996</v>
      </c>
    </row>
    <row r="379" spans="2:41" ht="12.75" customHeight="1">
      <c r="B379" t="s">
        <v>2244</v>
      </c>
      <c r="C379" t="s">
        <v>1339</v>
      </c>
      <c r="D379" t="s">
        <v>2212</v>
      </c>
      <c r="E379" t="s">
        <v>2041</v>
      </c>
      <c r="F379" t="s">
        <v>1312</v>
      </c>
      <c r="G379" t="s">
        <v>2220</v>
      </c>
      <c r="H379" t="s">
        <v>753</v>
      </c>
      <c r="I379" t="s">
        <v>754</v>
      </c>
      <c r="J379" t="s">
        <v>542</v>
      </c>
      <c r="K379" s="39">
        <v>0</v>
      </c>
      <c r="L379" s="39"/>
      <c r="M379" s="39"/>
      <c r="N379" s="39"/>
      <c r="O379" s="340">
        <v>0</v>
      </c>
      <c r="P379" s="37"/>
      <c r="Q379" s="343">
        <v>5100</v>
      </c>
      <c r="R379" s="40"/>
      <c r="S379" s="40"/>
      <c r="T379" s="40"/>
      <c r="U379" s="340">
        <f t="shared" si="29"/>
        <v>5100</v>
      </c>
      <c r="V379" s="37"/>
      <c r="W379" s="343">
        <v>8480</v>
      </c>
      <c r="X379" s="40"/>
      <c r="Y379" s="40"/>
      <c r="Z379" s="40"/>
      <c r="AA379" s="340">
        <f t="shared" si="30"/>
        <v>8480</v>
      </c>
      <c r="AB379" s="37"/>
      <c r="AC379" s="46">
        <f t="shared" si="31"/>
        <v>13580</v>
      </c>
      <c r="AD379" s="40">
        <f t="shared" si="31"/>
        <v>0</v>
      </c>
      <c r="AE379" s="40">
        <f t="shared" si="31"/>
        <v>0</v>
      </c>
      <c r="AF379" s="40">
        <f t="shared" si="31"/>
        <v>0</v>
      </c>
      <c r="AG379" s="38">
        <f t="shared" si="31"/>
        <v>13580</v>
      </c>
      <c r="AH379" s="44"/>
      <c r="AI379" s="343">
        <v>32960</v>
      </c>
      <c r="AJ379" s="343">
        <v>5100</v>
      </c>
      <c r="AK379" s="343">
        <v>8480</v>
      </c>
      <c r="AL379" s="343">
        <v>8480</v>
      </c>
      <c r="AM379" s="343">
        <v>9500</v>
      </c>
      <c r="AN379" s="51">
        <v>8480</v>
      </c>
      <c r="AO379" s="343">
        <f t="shared" si="28"/>
        <v>73000</v>
      </c>
    </row>
    <row r="380" spans="2:41" ht="12.75" customHeight="1">
      <c r="B380" t="s">
        <v>2242</v>
      </c>
      <c r="C380" t="s">
        <v>1338</v>
      </c>
      <c r="D380" t="s">
        <v>2217</v>
      </c>
      <c r="E380" t="s">
        <v>1602</v>
      </c>
      <c r="F380" t="s">
        <v>1318</v>
      </c>
      <c r="G380" t="s">
        <v>2239</v>
      </c>
      <c r="H380" t="s">
        <v>851</v>
      </c>
      <c r="I380" t="s">
        <v>852</v>
      </c>
      <c r="J380" t="s">
        <v>542</v>
      </c>
      <c r="K380" s="39">
        <v>0</v>
      </c>
      <c r="L380" s="39"/>
      <c r="M380" s="39"/>
      <c r="N380" s="39"/>
      <c r="O380" s="340">
        <v>0</v>
      </c>
      <c r="P380" s="37"/>
      <c r="Q380" s="343">
        <v>0</v>
      </c>
      <c r="R380" s="40"/>
      <c r="S380" s="40"/>
      <c r="T380" s="40"/>
      <c r="U380" s="340">
        <f t="shared" si="29"/>
        <v>0</v>
      </c>
      <c r="V380" s="37"/>
      <c r="W380" s="343">
        <v>2200</v>
      </c>
      <c r="X380" s="40"/>
      <c r="Y380" s="40"/>
      <c r="Z380" s="40"/>
      <c r="AA380" s="340">
        <f t="shared" si="30"/>
        <v>2200</v>
      </c>
      <c r="AB380" s="37"/>
      <c r="AC380" s="46">
        <f t="shared" si="31"/>
        <v>2200</v>
      </c>
      <c r="AD380" s="40">
        <f t="shared" si="31"/>
        <v>0</v>
      </c>
      <c r="AE380" s="40">
        <f t="shared" si="31"/>
        <v>0</v>
      </c>
      <c r="AF380" s="40">
        <f t="shared" si="31"/>
        <v>0</v>
      </c>
      <c r="AG380" s="38">
        <f t="shared" si="31"/>
        <v>2200</v>
      </c>
      <c r="AH380" s="44"/>
      <c r="AI380" s="343">
        <v>4400</v>
      </c>
      <c r="AJ380" s="343">
        <v>0</v>
      </c>
      <c r="AK380" s="343">
        <v>2200</v>
      </c>
      <c r="AL380" s="343">
        <v>2200</v>
      </c>
      <c r="AM380" s="343">
        <v>2200</v>
      </c>
      <c r="AN380" s="51">
        <v>2200</v>
      </c>
      <c r="AO380" s="343">
        <f t="shared" si="28"/>
        <v>13200</v>
      </c>
    </row>
    <row r="381" spans="2:41" ht="12.75" customHeight="1">
      <c r="B381" t="s">
        <v>2207</v>
      </c>
      <c r="C381" t="s">
        <v>1403</v>
      </c>
      <c r="D381" t="s">
        <v>2208</v>
      </c>
      <c r="E381" t="s">
        <v>2209</v>
      </c>
      <c r="F381" t="s">
        <v>1327</v>
      </c>
      <c r="G381" t="s">
        <v>2210</v>
      </c>
      <c r="H381" t="s">
        <v>746</v>
      </c>
      <c r="I381" t="s">
        <v>747</v>
      </c>
      <c r="J381" t="s">
        <v>542</v>
      </c>
      <c r="K381" s="39">
        <v>0</v>
      </c>
      <c r="L381" s="39"/>
      <c r="M381" s="39"/>
      <c r="N381" s="39"/>
      <c r="O381" s="340">
        <v>0</v>
      </c>
      <c r="P381" s="37"/>
      <c r="Q381" s="343">
        <v>3270</v>
      </c>
      <c r="R381" s="40"/>
      <c r="S381" s="40"/>
      <c r="T381" s="40"/>
      <c r="U381" s="340">
        <f t="shared" si="29"/>
        <v>3270</v>
      </c>
      <c r="V381" s="37"/>
      <c r="W381" s="343">
        <v>2040</v>
      </c>
      <c r="X381" s="40"/>
      <c r="Y381" s="40"/>
      <c r="Z381" s="40"/>
      <c r="AA381" s="340">
        <f t="shared" si="30"/>
        <v>2040</v>
      </c>
      <c r="AB381" s="37"/>
      <c r="AC381" s="46">
        <f t="shared" si="31"/>
        <v>5310</v>
      </c>
      <c r="AD381" s="40">
        <f t="shared" si="31"/>
        <v>0</v>
      </c>
      <c r="AE381" s="40">
        <f t="shared" si="31"/>
        <v>0</v>
      </c>
      <c r="AF381" s="40">
        <f t="shared" si="31"/>
        <v>0</v>
      </c>
      <c r="AG381" s="38">
        <f t="shared" si="31"/>
        <v>5310</v>
      </c>
      <c r="AH381" s="44"/>
      <c r="AI381" s="343">
        <v>4080</v>
      </c>
      <c r="AJ381" s="343">
        <v>3270</v>
      </c>
      <c r="AK381" s="343">
        <v>2040</v>
      </c>
      <c r="AL381" s="343">
        <v>0</v>
      </c>
      <c r="AM381" s="343">
        <v>2040</v>
      </c>
      <c r="AN381" s="51">
        <v>2250</v>
      </c>
      <c r="AO381" s="343">
        <f t="shared" si="28"/>
        <v>13680</v>
      </c>
    </row>
    <row r="382" spans="2:41" ht="12.75" customHeight="1">
      <c r="B382" t="s">
        <v>2251</v>
      </c>
      <c r="C382" t="s">
        <v>1338</v>
      </c>
      <c r="D382" t="s">
        <v>2252</v>
      </c>
      <c r="E382" t="s">
        <v>2253</v>
      </c>
      <c r="F382" t="s">
        <v>1335</v>
      </c>
      <c r="G382" t="s">
        <v>2254</v>
      </c>
      <c r="H382" t="s">
        <v>896</v>
      </c>
      <c r="I382" t="s">
        <v>897</v>
      </c>
      <c r="J382" t="s">
        <v>541</v>
      </c>
      <c r="K382" s="39">
        <v>55240</v>
      </c>
      <c r="L382" s="39"/>
      <c r="M382" s="39"/>
      <c r="N382" s="39">
        <v>14000</v>
      </c>
      <c r="O382" s="340">
        <v>69240</v>
      </c>
      <c r="P382" s="37"/>
      <c r="Q382" s="343">
        <v>2040</v>
      </c>
      <c r="R382" s="40"/>
      <c r="S382" s="40"/>
      <c r="T382" s="40"/>
      <c r="U382" s="340">
        <f t="shared" si="29"/>
        <v>2040</v>
      </c>
      <c r="V382" s="37"/>
      <c r="W382" s="343">
        <v>4080</v>
      </c>
      <c r="X382" s="40"/>
      <c r="Y382" s="40"/>
      <c r="Z382" s="40"/>
      <c r="AA382" s="340">
        <f t="shared" si="30"/>
        <v>4080</v>
      </c>
      <c r="AB382" s="37"/>
      <c r="AC382" s="46">
        <f t="shared" si="31"/>
        <v>61360</v>
      </c>
      <c r="AD382" s="40">
        <f t="shared" si="31"/>
        <v>0</v>
      </c>
      <c r="AE382" s="40">
        <f t="shared" si="31"/>
        <v>0</v>
      </c>
      <c r="AF382" s="40">
        <f t="shared" si="31"/>
        <v>14000</v>
      </c>
      <c r="AG382" s="38">
        <f t="shared" si="31"/>
        <v>75360</v>
      </c>
      <c r="AH382" s="44"/>
      <c r="AI382" s="343">
        <v>4080</v>
      </c>
      <c r="AJ382" s="343">
        <v>2040</v>
      </c>
      <c r="AK382" s="343">
        <v>4080</v>
      </c>
      <c r="AL382" s="343">
        <v>2040</v>
      </c>
      <c r="AM382" s="343">
        <v>4080</v>
      </c>
      <c r="AN382" s="51">
        <v>2040</v>
      </c>
      <c r="AO382" s="343">
        <f t="shared" si="28"/>
        <v>18360</v>
      </c>
    </row>
    <row r="383" spans="2:41" ht="12.75" customHeight="1">
      <c r="B383" t="s">
        <v>2493</v>
      </c>
      <c r="C383" t="s">
        <v>1338</v>
      </c>
      <c r="D383" t="s">
        <v>2252</v>
      </c>
      <c r="E383" t="s">
        <v>2494</v>
      </c>
      <c r="F383" t="s">
        <v>1335</v>
      </c>
      <c r="G383" t="s">
        <v>2254</v>
      </c>
      <c r="H383" t="s">
        <v>910</v>
      </c>
      <c r="I383" t="s">
        <v>911</v>
      </c>
      <c r="J383" t="s">
        <v>541</v>
      </c>
      <c r="K383" s="39">
        <v>3220</v>
      </c>
      <c r="L383" s="39"/>
      <c r="M383" s="39"/>
      <c r="N383" s="39"/>
      <c r="O383" s="340">
        <v>3220</v>
      </c>
      <c r="P383" s="37"/>
      <c r="Q383" s="343">
        <v>0</v>
      </c>
      <c r="R383" s="40"/>
      <c r="S383" s="40"/>
      <c r="T383" s="40"/>
      <c r="U383" s="340">
        <f t="shared" si="29"/>
        <v>0</v>
      </c>
      <c r="V383" s="37"/>
      <c r="W383" s="343">
        <v>2200</v>
      </c>
      <c r="X383" s="40"/>
      <c r="Y383" s="40"/>
      <c r="Z383" s="40"/>
      <c r="AA383" s="340">
        <f t="shared" si="30"/>
        <v>2200</v>
      </c>
      <c r="AB383" s="37"/>
      <c r="AC383" s="46">
        <f t="shared" si="31"/>
        <v>5420</v>
      </c>
      <c r="AD383" s="40">
        <f t="shared" si="31"/>
        <v>0</v>
      </c>
      <c r="AE383" s="40">
        <f t="shared" si="31"/>
        <v>0</v>
      </c>
      <c r="AF383" s="40">
        <f t="shared" si="31"/>
        <v>0</v>
      </c>
      <c r="AG383" s="38">
        <f t="shared" si="31"/>
        <v>5420</v>
      </c>
      <c r="AH383" s="44"/>
      <c r="AI383" s="343">
        <v>3220</v>
      </c>
      <c r="AJ383" s="343">
        <v>0</v>
      </c>
      <c r="AK383" s="343">
        <v>2200</v>
      </c>
      <c r="AL383" s="343">
        <v>2200</v>
      </c>
      <c r="AM383" s="343">
        <v>2200</v>
      </c>
      <c r="AN383" s="51">
        <v>2200</v>
      </c>
      <c r="AO383" s="343">
        <f t="shared" si="28"/>
        <v>12020</v>
      </c>
    </row>
    <row r="384" spans="2:41" ht="12.75" customHeight="1">
      <c r="B384" t="s">
        <v>2257</v>
      </c>
      <c r="C384" t="s">
        <v>1338</v>
      </c>
      <c r="D384" t="s">
        <v>2252</v>
      </c>
      <c r="E384" t="s">
        <v>2258</v>
      </c>
      <c r="F384" t="s">
        <v>1335</v>
      </c>
      <c r="G384" t="s">
        <v>2254</v>
      </c>
      <c r="H384" t="s">
        <v>886</v>
      </c>
      <c r="I384" t="s">
        <v>887</v>
      </c>
      <c r="J384" t="s">
        <v>541</v>
      </c>
      <c r="K384" s="39">
        <v>3220</v>
      </c>
      <c r="L384" s="39"/>
      <c r="M384" s="39"/>
      <c r="N384" s="39"/>
      <c r="O384" s="340">
        <v>3220</v>
      </c>
      <c r="P384" s="37"/>
      <c r="Q384" s="343">
        <v>0</v>
      </c>
      <c r="R384" s="40"/>
      <c r="S384" s="40"/>
      <c r="T384" s="40"/>
      <c r="U384" s="340">
        <f t="shared" si="29"/>
        <v>0</v>
      </c>
      <c r="V384" s="37"/>
      <c r="W384" s="343">
        <v>2200</v>
      </c>
      <c r="X384" s="40"/>
      <c r="Y384" s="40"/>
      <c r="Z384" s="40"/>
      <c r="AA384" s="340">
        <f t="shared" si="30"/>
        <v>2200</v>
      </c>
      <c r="AB384" s="37"/>
      <c r="AC384" s="46">
        <f t="shared" si="31"/>
        <v>5420</v>
      </c>
      <c r="AD384" s="40">
        <f t="shared" si="31"/>
        <v>0</v>
      </c>
      <c r="AE384" s="40">
        <f t="shared" si="31"/>
        <v>0</v>
      </c>
      <c r="AF384" s="40">
        <f t="shared" si="31"/>
        <v>0</v>
      </c>
      <c r="AG384" s="38">
        <f t="shared" si="31"/>
        <v>5420</v>
      </c>
      <c r="AH384" s="44"/>
      <c r="AI384" s="343">
        <v>2200</v>
      </c>
      <c r="AJ384" s="343">
        <v>0</v>
      </c>
      <c r="AK384" s="343">
        <v>2200</v>
      </c>
      <c r="AL384" s="343">
        <v>2200</v>
      </c>
      <c r="AM384" s="343">
        <v>4400</v>
      </c>
      <c r="AN384" s="51">
        <v>2200</v>
      </c>
      <c r="AO384" s="343">
        <f t="shared" si="28"/>
        <v>13200</v>
      </c>
    </row>
    <row r="385" spans="2:41" ht="12.75" customHeight="1">
      <c r="B385" t="s">
        <v>2342</v>
      </c>
      <c r="C385" t="s">
        <v>1338</v>
      </c>
      <c r="D385" t="s">
        <v>2252</v>
      </c>
      <c r="E385" t="s">
        <v>2343</v>
      </c>
      <c r="F385" t="s">
        <v>1335</v>
      </c>
      <c r="G385" t="s">
        <v>2254</v>
      </c>
      <c r="H385" t="s">
        <v>908</v>
      </c>
      <c r="I385" t="s">
        <v>909</v>
      </c>
      <c r="J385" t="s">
        <v>541</v>
      </c>
      <c r="K385" s="39">
        <v>2200</v>
      </c>
      <c r="L385" s="39"/>
      <c r="M385" s="39"/>
      <c r="N385" s="39"/>
      <c r="O385" s="340">
        <v>2200</v>
      </c>
      <c r="P385" s="37"/>
      <c r="Q385" s="343">
        <v>0</v>
      </c>
      <c r="R385" s="40"/>
      <c r="S385" s="40"/>
      <c r="T385" s="40"/>
      <c r="U385" s="340">
        <f t="shared" si="29"/>
        <v>0</v>
      </c>
      <c r="V385" s="37"/>
      <c r="W385" s="343">
        <v>0</v>
      </c>
      <c r="X385" s="40"/>
      <c r="Y385" s="40"/>
      <c r="Z385" s="40"/>
      <c r="AA385" s="340">
        <f t="shared" si="30"/>
        <v>0</v>
      </c>
      <c r="AB385" s="37"/>
      <c r="AC385" s="46">
        <f t="shared" si="31"/>
        <v>2200</v>
      </c>
      <c r="AD385" s="40">
        <f t="shared" si="31"/>
        <v>0</v>
      </c>
      <c r="AE385" s="40">
        <f t="shared" si="31"/>
        <v>0</v>
      </c>
      <c r="AF385" s="40">
        <f t="shared" si="31"/>
        <v>0</v>
      </c>
      <c r="AG385" s="38">
        <f t="shared" si="31"/>
        <v>2200</v>
      </c>
      <c r="AH385" s="44"/>
      <c r="AI385" s="343">
        <v>2200</v>
      </c>
      <c r="AJ385" s="343">
        <v>0</v>
      </c>
      <c r="AK385" s="343">
        <v>0</v>
      </c>
      <c r="AL385" s="343">
        <v>0</v>
      </c>
      <c r="AM385" s="343">
        <v>0</v>
      </c>
      <c r="AN385" s="51">
        <v>0</v>
      </c>
      <c r="AO385" s="343">
        <f t="shared" si="28"/>
        <v>2200</v>
      </c>
    </row>
    <row r="386" spans="2:41" ht="12.75" customHeight="1">
      <c r="B386" t="s">
        <v>2273</v>
      </c>
      <c r="C386" t="s">
        <v>1338</v>
      </c>
      <c r="D386" t="s">
        <v>2252</v>
      </c>
      <c r="E386" t="s">
        <v>2274</v>
      </c>
      <c r="F386" t="s">
        <v>1335</v>
      </c>
      <c r="G386" t="s">
        <v>2254</v>
      </c>
      <c r="H386" t="s">
        <v>1122</v>
      </c>
      <c r="I386" t="s">
        <v>1123</v>
      </c>
      <c r="J386" t="s">
        <v>541</v>
      </c>
      <c r="K386" s="39">
        <v>2040</v>
      </c>
      <c r="L386" s="39"/>
      <c r="M386" s="39"/>
      <c r="N386" s="39"/>
      <c r="O386" s="340">
        <v>2040</v>
      </c>
      <c r="P386" s="37"/>
      <c r="Q386" s="343">
        <v>0</v>
      </c>
      <c r="R386" s="40"/>
      <c r="S386" s="40"/>
      <c r="T386" s="40"/>
      <c r="U386" s="340">
        <f t="shared" si="29"/>
        <v>0</v>
      </c>
      <c r="V386" s="37"/>
      <c r="W386" s="343">
        <v>2200</v>
      </c>
      <c r="X386" s="40"/>
      <c r="Y386" s="40"/>
      <c r="Z386" s="40"/>
      <c r="AA386" s="340">
        <f t="shared" si="30"/>
        <v>2200</v>
      </c>
      <c r="AB386" s="37"/>
      <c r="AC386" s="46">
        <f t="shared" si="31"/>
        <v>4240</v>
      </c>
      <c r="AD386" s="40">
        <f t="shared" si="31"/>
        <v>0</v>
      </c>
      <c r="AE386" s="40">
        <f t="shared" si="31"/>
        <v>0</v>
      </c>
      <c r="AF386" s="40">
        <f t="shared" si="31"/>
        <v>0</v>
      </c>
      <c r="AG386" s="38">
        <f t="shared" si="31"/>
        <v>4240</v>
      </c>
      <c r="AH386" s="44"/>
      <c r="AI386" s="343">
        <v>2200</v>
      </c>
      <c r="AJ386" s="343">
        <v>0</v>
      </c>
      <c r="AK386" s="343">
        <v>2200</v>
      </c>
      <c r="AL386" s="343">
        <v>2200</v>
      </c>
      <c r="AM386" s="343">
        <v>2200</v>
      </c>
      <c r="AN386" s="51">
        <v>2200</v>
      </c>
      <c r="AO386" s="343">
        <f t="shared" si="28"/>
        <v>11000</v>
      </c>
    </row>
    <row r="387" spans="2:41" ht="12.75" customHeight="1">
      <c r="B387" t="s">
        <v>2269</v>
      </c>
      <c r="C387" t="s">
        <v>1338</v>
      </c>
      <c r="D387" t="s">
        <v>2252</v>
      </c>
      <c r="E387" t="s">
        <v>2270</v>
      </c>
      <c r="F387" t="s">
        <v>1335</v>
      </c>
      <c r="G387" t="s">
        <v>2254</v>
      </c>
      <c r="H387" t="s">
        <v>1179</v>
      </c>
      <c r="I387" t="s">
        <v>1180</v>
      </c>
      <c r="J387" t="s">
        <v>541</v>
      </c>
      <c r="K387" s="39">
        <v>1020</v>
      </c>
      <c r="L387" s="39"/>
      <c r="M387" s="39"/>
      <c r="N387" s="39"/>
      <c r="O387" s="340">
        <v>1020</v>
      </c>
      <c r="P387" s="37"/>
      <c r="Q387" s="343">
        <v>0</v>
      </c>
      <c r="R387" s="40"/>
      <c r="S387" s="40"/>
      <c r="T387" s="40"/>
      <c r="U387" s="340">
        <f t="shared" si="29"/>
        <v>0</v>
      </c>
      <c r="V387" s="37"/>
      <c r="W387" s="343">
        <v>2200</v>
      </c>
      <c r="X387" s="40"/>
      <c r="Y387" s="40"/>
      <c r="Z387" s="40"/>
      <c r="AA387" s="340">
        <f t="shared" si="30"/>
        <v>2200</v>
      </c>
      <c r="AB387" s="37"/>
      <c r="AC387" s="46">
        <f t="shared" si="31"/>
        <v>3220</v>
      </c>
      <c r="AD387" s="40">
        <f t="shared" si="31"/>
        <v>0</v>
      </c>
      <c r="AE387" s="40">
        <f t="shared" si="31"/>
        <v>0</v>
      </c>
      <c r="AF387" s="40">
        <f t="shared" si="31"/>
        <v>0</v>
      </c>
      <c r="AG387" s="38">
        <f t="shared" si="31"/>
        <v>3220</v>
      </c>
      <c r="AH387" s="44"/>
      <c r="AI387" s="343">
        <v>2200</v>
      </c>
      <c r="AJ387" s="343">
        <v>0</v>
      </c>
      <c r="AK387" s="343">
        <v>2200</v>
      </c>
      <c r="AL387" s="343">
        <v>2200</v>
      </c>
      <c r="AM387" s="343">
        <v>2200</v>
      </c>
      <c r="AN387" s="51">
        <v>2200</v>
      </c>
      <c r="AO387" s="343">
        <f t="shared" si="28"/>
        <v>11000</v>
      </c>
    </row>
    <row r="388" spans="2:41">
      <c r="B388" t="s">
        <v>2267</v>
      </c>
      <c r="C388" t="s">
        <v>1338</v>
      </c>
      <c r="D388" s="24" t="s">
        <v>2252</v>
      </c>
      <c r="E388" t="s">
        <v>2268</v>
      </c>
      <c r="F388" s="24" t="s">
        <v>1335</v>
      </c>
      <c r="G388" t="s">
        <v>2254</v>
      </c>
      <c r="H388" t="s">
        <v>888</v>
      </c>
      <c r="I388" t="s">
        <v>889</v>
      </c>
      <c r="J388" t="s">
        <v>541</v>
      </c>
      <c r="K388" s="39">
        <v>1020</v>
      </c>
      <c r="L388" s="39"/>
      <c r="M388" s="39"/>
      <c r="N388" s="39"/>
      <c r="O388" s="340">
        <v>1020</v>
      </c>
      <c r="P388" s="37"/>
      <c r="Q388" s="343">
        <v>0</v>
      </c>
      <c r="R388" s="39"/>
      <c r="S388" s="39"/>
      <c r="T388" s="39"/>
      <c r="U388" s="340">
        <f>Q388+R388+S388+T388</f>
        <v>0</v>
      </c>
      <c r="W388" s="343">
        <v>2200</v>
      </c>
      <c r="AA388" s="340">
        <f>W388+X388+Y388+Z388</f>
        <v>2200</v>
      </c>
      <c r="AB388" s="47"/>
      <c r="AC388" s="46">
        <f>K388+Q388+W388</f>
        <v>3220</v>
      </c>
      <c r="AD388" s="40">
        <f>L388+R388+X388</f>
        <v>0</v>
      </c>
      <c r="AE388" s="40">
        <f>M388+S388+Y388</f>
        <v>0</v>
      </c>
      <c r="AF388" s="40">
        <f>N388+T388+Z388</f>
        <v>0</v>
      </c>
      <c r="AG388" s="38">
        <f>O388+U388+AA388</f>
        <v>3220</v>
      </c>
      <c r="AH388" s="48"/>
      <c r="AI388" s="343">
        <v>2200</v>
      </c>
      <c r="AJ388" s="343">
        <v>0</v>
      </c>
      <c r="AK388" s="343">
        <v>2200</v>
      </c>
      <c r="AL388" s="343">
        <v>2200</v>
      </c>
      <c r="AM388" s="343">
        <v>2200</v>
      </c>
      <c r="AN388" s="51">
        <v>2200</v>
      </c>
      <c r="AO388" s="343">
        <f t="shared" si="28"/>
        <v>11000</v>
      </c>
    </row>
    <row r="389" spans="2:41" ht="12.75" customHeight="1">
      <c r="B389" t="s">
        <v>2271</v>
      </c>
      <c r="C389" t="s">
        <v>1338</v>
      </c>
      <c r="D389" t="s">
        <v>2252</v>
      </c>
      <c r="E389" t="s">
        <v>2272</v>
      </c>
      <c r="F389" t="s">
        <v>1335</v>
      </c>
      <c r="G389" t="s">
        <v>2254</v>
      </c>
      <c r="H389" t="s">
        <v>912</v>
      </c>
      <c r="I389" t="s">
        <v>913</v>
      </c>
      <c r="J389" t="s">
        <v>541</v>
      </c>
      <c r="K389" s="39">
        <v>1020</v>
      </c>
      <c r="L389" s="39"/>
      <c r="M389" s="39"/>
      <c r="N389" s="39"/>
      <c r="O389" s="340">
        <v>1020</v>
      </c>
      <c r="P389" s="37"/>
      <c r="Q389" s="343">
        <v>0</v>
      </c>
      <c r="R389" s="40"/>
      <c r="S389" s="40"/>
      <c r="T389" s="40"/>
      <c r="U389" s="340">
        <f t="shared" si="29"/>
        <v>0</v>
      </c>
      <c r="V389" s="37"/>
      <c r="W389" s="343">
        <v>1320</v>
      </c>
      <c r="X389" s="40"/>
      <c r="Y389" s="40"/>
      <c r="Z389" s="40"/>
      <c r="AA389" s="340">
        <f t="shared" si="30"/>
        <v>1320</v>
      </c>
      <c r="AB389" s="37"/>
      <c r="AC389" s="46">
        <f t="shared" si="31"/>
        <v>2340</v>
      </c>
      <c r="AD389" s="40">
        <f t="shared" si="31"/>
        <v>0</v>
      </c>
      <c r="AE389" s="40">
        <f t="shared" si="31"/>
        <v>0</v>
      </c>
      <c r="AF389" s="40">
        <f t="shared" si="31"/>
        <v>0</v>
      </c>
      <c r="AG389" s="38">
        <f t="shared" si="31"/>
        <v>2340</v>
      </c>
      <c r="AH389" s="44"/>
      <c r="AI389" s="343">
        <v>1320</v>
      </c>
      <c r="AJ389" s="343">
        <v>0</v>
      </c>
      <c r="AK389" s="343">
        <v>1320</v>
      </c>
      <c r="AL389" s="343">
        <v>1320</v>
      </c>
      <c r="AM389" s="343">
        <v>1320</v>
      </c>
      <c r="AN389" s="51">
        <v>1320</v>
      </c>
      <c r="AO389" s="343">
        <f t="shared" si="28"/>
        <v>6600</v>
      </c>
    </row>
    <row r="390" spans="2:41" ht="12.75" customHeight="1">
      <c r="B390" t="s">
        <v>2255</v>
      </c>
      <c r="C390" t="s">
        <v>1338</v>
      </c>
      <c r="D390" t="s">
        <v>2252</v>
      </c>
      <c r="E390" t="s">
        <v>2256</v>
      </c>
      <c r="F390" t="s">
        <v>1335</v>
      </c>
      <c r="G390" t="s">
        <v>2254</v>
      </c>
      <c r="H390" t="s">
        <v>961</v>
      </c>
      <c r="I390" t="s">
        <v>962</v>
      </c>
      <c r="J390" t="s">
        <v>541</v>
      </c>
      <c r="K390" s="39">
        <v>1020</v>
      </c>
      <c r="L390" s="365"/>
      <c r="M390" s="365"/>
      <c r="N390" s="365"/>
      <c r="O390" s="340">
        <v>1020</v>
      </c>
      <c r="P390" s="37"/>
      <c r="Q390" s="343">
        <v>0</v>
      </c>
      <c r="R390" s="40"/>
      <c r="S390" s="40"/>
      <c r="T390" s="40"/>
      <c r="U390" s="340">
        <f t="shared" si="29"/>
        <v>0</v>
      </c>
      <c r="V390" s="37"/>
      <c r="W390" s="343">
        <v>1020</v>
      </c>
      <c r="X390" s="40"/>
      <c r="Y390" s="40"/>
      <c r="Z390" s="40"/>
      <c r="AA390" s="340">
        <f t="shared" si="30"/>
        <v>1020</v>
      </c>
      <c r="AB390" s="37"/>
      <c r="AC390" s="46">
        <f t="shared" si="31"/>
        <v>2040</v>
      </c>
      <c r="AD390" s="40">
        <f t="shared" si="31"/>
        <v>0</v>
      </c>
      <c r="AE390" s="40">
        <f t="shared" si="31"/>
        <v>0</v>
      </c>
      <c r="AF390" s="40">
        <f t="shared" si="31"/>
        <v>0</v>
      </c>
      <c r="AG390" s="38">
        <f t="shared" si="31"/>
        <v>2040</v>
      </c>
      <c r="AH390" s="44"/>
      <c r="AI390" s="343">
        <v>1020</v>
      </c>
      <c r="AJ390" s="343">
        <v>0</v>
      </c>
      <c r="AK390" s="343">
        <v>1020</v>
      </c>
      <c r="AL390" s="343">
        <v>0</v>
      </c>
      <c r="AM390" s="343">
        <v>1020</v>
      </c>
      <c r="AN390" s="51">
        <v>0</v>
      </c>
      <c r="AO390" s="343">
        <f t="shared" si="28"/>
        <v>3060</v>
      </c>
    </row>
    <row r="391" spans="2:41" ht="12.75" customHeight="1">
      <c r="B391" t="s">
        <v>2495</v>
      </c>
      <c r="C391" t="s">
        <v>1338</v>
      </c>
      <c r="D391" t="s">
        <v>2252</v>
      </c>
      <c r="E391" t="s">
        <v>2496</v>
      </c>
      <c r="F391" t="s">
        <v>1335</v>
      </c>
      <c r="G391" t="s">
        <v>2254</v>
      </c>
      <c r="H391" t="s">
        <v>1091</v>
      </c>
      <c r="I391" t="s">
        <v>1092</v>
      </c>
      <c r="J391" t="s">
        <v>541</v>
      </c>
      <c r="K391" s="39">
        <v>0</v>
      </c>
      <c r="L391" s="39"/>
      <c r="M391" s="39"/>
      <c r="N391" s="39"/>
      <c r="O391" s="340">
        <v>0</v>
      </c>
      <c r="P391" s="37"/>
      <c r="Q391" s="343">
        <v>2040</v>
      </c>
      <c r="R391" s="40"/>
      <c r="S391" s="40"/>
      <c r="T391" s="40"/>
      <c r="U391" s="340">
        <f t="shared" si="29"/>
        <v>2040</v>
      </c>
      <c r="V391" s="37"/>
      <c r="W391" s="343">
        <v>0</v>
      </c>
      <c r="X391" s="40"/>
      <c r="Y391" s="40"/>
      <c r="Z391" s="40"/>
      <c r="AA391" s="340">
        <f t="shared" si="30"/>
        <v>0</v>
      </c>
      <c r="AB391" s="37"/>
      <c r="AC391" s="46">
        <f t="shared" si="31"/>
        <v>2040</v>
      </c>
      <c r="AD391" s="40">
        <f t="shared" si="31"/>
        <v>0</v>
      </c>
      <c r="AE391" s="40">
        <f t="shared" si="31"/>
        <v>0</v>
      </c>
      <c r="AF391" s="40">
        <f t="shared" si="31"/>
        <v>0</v>
      </c>
      <c r="AG391" s="38">
        <f t="shared" si="31"/>
        <v>2040</v>
      </c>
      <c r="AH391" s="44"/>
      <c r="AI391" s="343">
        <v>0</v>
      </c>
      <c r="AJ391" s="343">
        <v>2040</v>
      </c>
      <c r="AK391" s="343">
        <v>0</v>
      </c>
      <c r="AL391" s="343">
        <v>0</v>
      </c>
      <c r="AM391" s="343">
        <v>2040</v>
      </c>
      <c r="AN391" s="51">
        <v>0</v>
      </c>
      <c r="AO391" s="343">
        <f t="shared" si="28"/>
        <v>4080</v>
      </c>
    </row>
    <row r="392" spans="2:41" ht="12.75" customHeight="1">
      <c r="B392" t="s">
        <v>2497</v>
      </c>
      <c r="C392" t="s">
        <v>1338</v>
      </c>
      <c r="D392" t="s">
        <v>2252</v>
      </c>
      <c r="E392" t="s">
        <v>2498</v>
      </c>
      <c r="F392" t="s">
        <v>1335</v>
      </c>
      <c r="G392" t="s">
        <v>2254</v>
      </c>
      <c r="H392" t="s">
        <v>904</v>
      </c>
      <c r="I392" t="s">
        <v>905</v>
      </c>
      <c r="J392" t="s">
        <v>541</v>
      </c>
      <c r="K392" s="39">
        <v>0</v>
      </c>
      <c r="L392" s="39"/>
      <c r="M392" s="39"/>
      <c r="N392" s="39"/>
      <c r="O392" s="340">
        <v>0</v>
      </c>
      <c r="P392" s="37"/>
      <c r="Q392" s="343">
        <v>0</v>
      </c>
      <c r="R392" s="40"/>
      <c r="S392" s="40"/>
      <c r="T392" s="40"/>
      <c r="U392" s="340">
        <f t="shared" si="29"/>
        <v>0</v>
      </c>
      <c r="V392" s="37"/>
      <c r="W392" s="343">
        <v>0</v>
      </c>
      <c r="X392" s="40"/>
      <c r="Y392" s="40"/>
      <c r="Z392" s="40"/>
      <c r="AA392" s="340">
        <f t="shared" si="30"/>
        <v>0</v>
      </c>
      <c r="AB392" s="37"/>
      <c r="AC392" s="46">
        <f t="shared" si="31"/>
        <v>0</v>
      </c>
      <c r="AD392" s="40">
        <f t="shared" si="31"/>
        <v>0</v>
      </c>
      <c r="AE392" s="40">
        <f t="shared" si="31"/>
        <v>0</v>
      </c>
      <c r="AF392" s="40">
        <f t="shared" si="31"/>
        <v>0</v>
      </c>
      <c r="AG392" s="38">
        <f t="shared" si="31"/>
        <v>0</v>
      </c>
      <c r="AH392" s="44"/>
      <c r="AI392" s="343">
        <v>52774.95</v>
      </c>
      <c r="AJ392" s="343">
        <v>0</v>
      </c>
      <c r="AK392" s="343">
        <v>0</v>
      </c>
      <c r="AL392" s="343">
        <v>0</v>
      </c>
      <c r="AM392" s="343">
        <v>0</v>
      </c>
      <c r="AN392" s="51">
        <v>0</v>
      </c>
      <c r="AO392" s="343">
        <f t="shared" ref="AO392:AO403" si="32">SUM(AI392:AN392)</f>
        <v>52774.95</v>
      </c>
    </row>
    <row r="393" spans="2:41" ht="12.75" customHeight="1">
      <c r="B393" t="s">
        <v>2259</v>
      </c>
      <c r="C393" t="s">
        <v>1338</v>
      </c>
      <c r="D393" t="s">
        <v>2252</v>
      </c>
      <c r="E393" t="s">
        <v>2260</v>
      </c>
      <c r="F393" t="s">
        <v>1335</v>
      </c>
      <c r="G393" t="s">
        <v>2254</v>
      </c>
      <c r="H393" t="s">
        <v>900</v>
      </c>
      <c r="I393" t="s">
        <v>901</v>
      </c>
      <c r="J393" t="s">
        <v>541</v>
      </c>
      <c r="K393" s="39">
        <v>0</v>
      </c>
      <c r="L393" s="39"/>
      <c r="M393" s="39"/>
      <c r="N393" s="39"/>
      <c r="O393" s="340">
        <v>0</v>
      </c>
      <c r="P393" s="37"/>
      <c r="Q393" s="343">
        <v>63018.17</v>
      </c>
      <c r="R393" s="40"/>
      <c r="S393" s="40"/>
      <c r="T393" s="40"/>
      <c r="U393" s="340">
        <f t="shared" si="29"/>
        <v>63018.17</v>
      </c>
      <c r="V393" s="37"/>
      <c r="W393" s="343">
        <v>18807.34</v>
      </c>
      <c r="X393" s="40"/>
      <c r="Y393" s="40"/>
      <c r="Z393" s="40"/>
      <c r="AA393" s="340">
        <f t="shared" si="30"/>
        <v>18807.34</v>
      </c>
      <c r="AB393" s="37"/>
      <c r="AC393" s="46">
        <f t="shared" si="31"/>
        <v>81825.509999999995</v>
      </c>
      <c r="AD393" s="40">
        <f t="shared" si="31"/>
        <v>0</v>
      </c>
      <c r="AE393" s="40">
        <f t="shared" si="31"/>
        <v>0</v>
      </c>
      <c r="AF393" s="40">
        <f t="shared" si="31"/>
        <v>0</v>
      </c>
      <c r="AG393" s="38">
        <f t="shared" si="31"/>
        <v>81825.509999999995</v>
      </c>
      <c r="AH393" s="44"/>
      <c r="AI393" s="343">
        <v>31496.989999999998</v>
      </c>
      <c r="AJ393" s="343">
        <v>63018.17</v>
      </c>
      <c r="AK393" s="343">
        <v>18807.34</v>
      </c>
      <c r="AL393" s="343">
        <v>52294.1</v>
      </c>
      <c r="AM393" s="343">
        <v>74264.27</v>
      </c>
      <c r="AN393" s="51">
        <v>55421.71</v>
      </c>
      <c r="AO393" s="343">
        <f t="shared" si="32"/>
        <v>295302.58</v>
      </c>
    </row>
    <row r="394" spans="2:41" ht="12.75" customHeight="1">
      <c r="B394" t="s">
        <v>2265</v>
      </c>
      <c r="C394" t="s">
        <v>1338</v>
      </c>
      <c r="D394" t="s">
        <v>2252</v>
      </c>
      <c r="E394" t="s">
        <v>2266</v>
      </c>
      <c r="F394" t="s">
        <v>1335</v>
      </c>
      <c r="G394" t="s">
        <v>2254</v>
      </c>
      <c r="H394" t="s">
        <v>890</v>
      </c>
      <c r="I394" t="s">
        <v>891</v>
      </c>
      <c r="J394" t="s">
        <v>541</v>
      </c>
      <c r="K394" s="39">
        <v>0</v>
      </c>
      <c r="L394" s="39"/>
      <c r="M394" s="39"/>
      <c r="N394" s="39"/>
      <c r="O394" s="340">
        <v>0</v>
      </c>
      <c r="P394" s="37"/>
      <c r="Q394" s="343">
        <v>18160.339999999997</v>
      </c>
      <c r="R394" s="40"/>
      <c r="S394" s="40"/>
      <c r="T394" s="38">
        <f>-Q394</f>
        <v>-18160.339999999997</v>
      </c>
      <c r="U394" s="340">
        <f t="shared" si="29"/>
        <v>0</v>
      </c>
      <c r="V394" s="37"/>
      <c r="W394" s="343">
        <v>10574.14</v>
      </c>
      <c r="X394" s="40"/>
      <c r="Y394" s="40"/>
      <c r="Z394" s="38">
        <f>-W394</f>
        <v>-10574.14</v>
      </c>
      <c r="AA394" s="340">
        <f t="shared" si="30"/>
        <v>0</v>
      </c>
      <c r="AB394" s="37"/>
      <c r="AC394" s="46">
        <f t="shared" si="31"/>
        <v>28734.479999999996</v>
      </c>
      <c r="AD394" s="40">
        <f t="shared" si="31"/>
        <v>0</v>
      </c>
      <c r="AE394" s="40">
        <f t="shared" si="31"/>
        <v>0</v>
      </c>
      <c r="AF394" s="40">
        <f t="shared" si="31"/>
        <v>-28734.479999999996</v>
      </c>
      <c r="AG394" s="38">
        <f t="shared" si="31"/>
        <v>0</v>
      </c>
      <c r="AH394" s="44"/>
      <c r="AI394" s="343">
        <v>28966.080000000005</v>
      </c>
      <c r="AJ394" s="343">
        <v>18160.339999999997</v>
      </c>
      <c r="AK394" s="343">
        <v>10574.14</v>
      </c>
      <c r="AL394" s="343">
        <v>20506.34</v>
      </c>
      <c r="AM394" s="343">
        <v>28807.38</v>
      </c>
      <c r="AN394" s="51">
        <v>24721.47</v>
      </c>
      <c r="AO394" s="343">
        <f t="shared" si="32"/>
        <v>131735.75</v>
      </c>
    </row>
    <row r="395" spans="2:41" ht="12.75" customHeight="1">
      <c r="B395" t="s">
        <v>2263</v>
      </c>
      <c r="C395" t="s">
        <v>1338</v>
      </c>
      <c r="D395" t="s">
        <v>2252</v>
      </c>
      <c r="E395" t="s">
        <v>2264</v>
      </c>
      <c r="F395" t="s">
        <v>1335</v>
      </c>
      <c r="G395" t="s">
        <v>2254</v>
      </c>
      <c r="H395" t="s">
        <v>902</v>
      </c>
      <c r="I395" t="s">
        <v>903</v>
      </c>
      <c r="J395" t="s">
        <v>541</v>
      </c>
      <c r="K395" s="39">
        <v>0</v>
      </c>
      <c r="L395" s="39"/>
      <c r="M395" s="39"/>
      <c r="N395" s="39"/>
      <c r="O395" s="340">
        <v>0</v>
      </c>
      <c r="P395" s="37"/>
      <c r="Q395" s="343">
        <v>7452.4599999999991</v>
      </c>
      <c r="R395" s="40"/>
      <c r="S395" s="40"/>
      <c r="T395" s="40"/>
      <c r="U395" s="340">
        <f t="shared" si="29"/>
        <v>7452.4599999999991</v>
      </c>
      <c r="V395" s="37"/>
      <c r="W395" s="343">
        <v>2804.74</v>
      </c>
      <c r="X395" s="40"/>
      <c r="Y395" s="40"/>
      <c r="Z395" s="40"/>
      <c r="AA395" s="340">
        <f t="shared" si="30"/>
        <v>2804.74</v>
      </c>
      <c r="AB395" s="37"/>
      <c r="AC395" s="46">
        <f t="shared" si="31"/>
        <v>10257.199999999999</v>
      </c>
      <c r="AD395" s="40">
        <f t="shared" si="31"/>
        <v>0</v>
      </c>
      <c r="AE395" s="40">
        <f t="shared" si="31"/>
        <v>0</v>
      </c>
      <c r="AF395" s="40">
        <f t="shared" si="31"/>
        <v>0</v>
      </c>
      <c r="AG395" s="38">
        <f t="shared" si="31"/>
        <v>10257.199999999999</v>
      </c>
      <c r="AH395" s="44"/>
      <c r="AI395" s="343">
        <v>6137.32</v>
      </c>
      <c r="AJ395" s="343">
        <v>7452.4599999999991</v>
      </c>
      <c r="AK395" s="343">
        <v>2804.74</v>
      </c>
      <c r="AL395" s="343">
        <v>6309.58</v>
      </c>
      <c r="AM395" s="343">
        <v>8767.6</v>
      </c>
      <c r="AN395" s="51">
        <v>7624.72</v>
      </c>
      <c r="AO395" s="343">
        <f t="shared" si="32"/>
        <v>39096.42</v>
      </c>
    </row>
    <row r="396" spans="2:41" ht="12.75" customHeight="1">
      <c r="B396" t="s">
        <v>2261</v>
      </c>
      <c r="C396" t="s">
        <v>1338</v>
      </c>
      <c r="D396" t="s">
        <v>2252</v>
      </c>
      <c r="E396" t="s">
        <v>2262</v>
      </c>
      <c r="F396" t="s">
        <v>1335</v>
      </c>
      <c r="G396" t="s">
        <v>2254</v>
      </c>
      <c r="H396" t="s">
        <v>875</v>
      </c>
      <c r="I396" t="s">
        <v>876</v>
      </c>
      <c r="J396" t="s">
        <v>541</v>
      </c>
      <c r="K396" s="39">
        <v>0</v>
      </c>
      <c r="L396" s="39"/>
      <c r="M396" s="39"/>
      <c r="N396" s="345"/>
      <c r="O396" s="340">
        <v>0</v>
      </c>
      <c r="P396" s="37"/>
      <c r="Q396" s="343">
        <v>17491.23</v>
      </c>
      <c r="R396" s="40"/>
      <c r="S396" s="40"/>
      <c r="T396" s="40"/>
      <c r="U396" s="340">
        <f t="shared" si="29"/>
        <v>17491.23</v>
      </c>
      <c r="V396" s="37"/>
      <c r="W396" s="343">
        <v>1068.28</v>
      </c>
      <c r="X396" s="40"/>
      <c r="Y396" s="40"/>
      <c r="Z396" s="40"/>
      <c r="AA396" s="340">
        <f t="shared" si="30"/>
        <v>1068.28</v>
      </c>
      <c r="AB396" s="37"/>
      <c r="AC396" s="46">
        <f t="shared" si="31"/>
        <v>18559.509999999998</v>
      </c>
      <c r="AD396" s="40">
        <f t="shared" si="31"/>
        <v>0</v>
      </c>
      <c r="AE396" s="40">
        <f t="shared" si="31"/>
        <v>0</v>
      </c>
      <c r="AF396" s="40">
        <f t="shared" si="31"/>
        <v>0</v>
      </c>
      <c r="AG396" s="38">
        <f t="shared" si="31"/>
        <v>18559.509999999998</v>
      </c>
      <c r="AH396" s="44"/>
      <c r="AI396" s="343">
        <v>4200.2</v>
      </c>
      <c r="AJ396" s="343">
        <v>17491.23</v>
      </c>
      <c r="AK396" s="343">
        <v>1068.28</v>
      </c>
      <c r="AL396" s="343">
        <v>2351.31</v>
      </c>
      <c r="AM396" s="343">
        <v>3614.5299999999997</v>
      </c>
      <c r="AN396" s="51">
        <v>2906.84</v>
      </c>
      <c r="AO396" s="343">
        <f t="shared" si="32"/>
        <v>31632.39</v>
      </c>
    </row>
    <row r="397" spans="2:41" ht="12.75" customHeight="1">
      <c r="B397" t="s">
        <v>2279</v>
      </c>
      <c r="C397" t="s">
        <v>1397</v>
      </c>
      <c r="D397" t="s">
        <v>2280</v>
      </c>
      <c r="E397" t="s">
        <v>1923</v>
      </c>
      <c r="F397" t="s">
        <v>1324</v>
      </c>
      <c r="G397" t="s">
        <v>2281</v>
      </c>
      <c r="H397" t="s">
        <v>551</v>
      </c>
      <c r="I397" t="s">
        <v>850</v>
      </c>
      <c r="J397" t="s">
        <v>545</v>
      </c>
      <c r="K397" s="39">
        <v>55832.17</v>
      </c>
      <c r="L397" s="39"/>
      <c r="M397" s="39"/>
      <c r="N397" s="39">
        <f>167.8+7800</f>
        <v>7967.8</v>
      </c>
      <c r="O397" s="340">
        <f t="shared" ref="O397:O412" si="33">K397+L397+M397+N397</f>
        <v>63799.97</v>
      </c>
      <c r="P397" s="37"/>
      <c r="Q397" s="343">
        <v>1498.35</v>
      </c>
      <c r="R397" s="40"/>
      <c r="S397" s="40"/>
      <c r="T397" s="40"/>
      <c r="U397" s="340">
        <f t="shared" si="29"/>
        <v>1498.35</v>
      </c>
      <c r="V397" s="37"/>
      <c r="W397" s="343">
        <v>299.67</v>
      </c>
      <c r="X397" s="40"/>
      <c r="Y397" s="40"/>
      <c r="Z397" s="40"/>
      <c r="AA397" s="340">
        <f t="shared" si="30"/>
        <v>299.67</v>
      </c>
      <c r="AB397" s="37"/>
      <c r="AC397" s="46">
        <f t="shared" si="31"/>
        <v>57630.189999999995</v>
      </c>
      <c r="AD397" s="40">
        <f t="shared" si="31"/>
        <v>0</v>
      </c>
      <c r="AE397" s="40">
        <f t="shared" si="31"/>
        <v>0</v>
      </c>
      <c r="AF397" s="40">
        <f t="shared" si="31"/>
        <v>7967.8</v>
      </c>
      <c r="AG397" s="38">
        <f t="shared" si="31"/>
        <v>65597.990000000005</v>
      </c>
      <c r="AH397" s="44"/>
      <c r="AI397" s="343">
        <v>1498.35</v>
      </c>
      <c r="AJ397" s="343">
        <v>1498.35</v>
      </c>
      <c r="AK397" s="343">
        <v>299.67</v>
      </c>
      <c r="AL397" s="343">
        <v>1997.8</v>
      </c>
      <c r="AM397" s="343">
        <v>1498.35</v>
      </c>
      <c r="AN397" s="51">
        <v>1498.35</v>
      </c>
      <c r="AO397" s="343">
        <f t="shared" si="32"/>
        <v>8290.8700000000008</v>
      </c>
    </row>
    <row r="398" spans="2:41" ht="12.75" customHeight="1">
      <c r="B398" t="s">
        <v>2301</v>
      </c>
      <c r="C398" t="s">
        <v>1339</v>
      </c>
      <c r="D398" t="s">
        <v>2284</v>
      </c>
      <c r="E398" t="s">
        <v>2111</v>
      </c>
      <c r="F398" t="s">
        <v>1312</v>
      </c>
      <c r="G398" t="s">
        <v>2285</v>
      </c>
      <c r="H398" t="s">
        <v>1053</v>
      </c>
      <c r="I398" t="s">
        <v>1054</v>
      </c>
      <c r="J398" t="s">
        <v>545</v>
      </c>
      <c r="K398" s="39">
        <v>52774.95</v>
      </c>
      <c r="L398" s="39"/>
      <c r="M398" s="39"/>
      <c r="N398" s="39"/>
      <c r="O398" s="340">
        <f t="shared" si="33"/>
        <v>52774.95</v>
      </c>
      <c r="P398" s="37"/>
      <c r="Q398" s="343">
        <v>957.8</v>
      </c>
      <c r="R398" s="40"/>
      <c r="S398" s="40"/>
      <c r="T398" s="40"/>
      <c r="U398" s="340">
        <f t="shared" si="29"/>
        <v>957.8</v>
      </c>
      <c r="V398" s="37"/>
      <c r="W398" s="343">
        <v>44181.46</v>
      </c>
      <c r="X398" s="40"/>
      <c r="Y398" s="40"/>
      <c r="Z398" s="40"/>
      <c r="AA398" s="340">
        <f t="shared" si="30"/>
        <v>44181.46</v>
      </c>
      <c r="AB398" s="37"/>
      <c r="AC398" s="46">
        <f t="shared" si="31"/>
        <v>97914.209999999992</v>
      </c>
      <c r="AD398" s="40">
        <f t="shared" si="31"/>
        <v>0</v>
      </c>
      <c r="AE398" s="40">
        <f t="shared" si="31"/>
        <v>0</v>
      </c>
      <c r="AF398" s="40">
        <f t="shared" si="31"/>
        <v>0</v>
      </c>
      <c r="AG398" s="38">
        <f t="shared" si="31"/>
        <v>97914.209999999992</v>
      </c>
      <c r="AH398" s="44"/>
      <c r="AI398" s="343">
        <v>957.8</v>
      </c>
      <c r="AJ398" s="343">
        <v>957.8</v>
      </c>
      <c r="AK398" s="343">
        <v>44181.46</v>
      </c>
      <c r="AL398" s="343">
        <v>957.8</v>
      </c>
      <c r="AM398" s="343">
        <v>957.8</v>
      </c>
      <c r="AN398" s="51">
        <v>957.8</v>
      </c>
      <c r="AO398" s="343">
        <f t="shared" si="32"/>
        <v>48970.460000000006</v>
      </c>
    </row>
    <row r="399" spans="2:41">
      <c r="B399" t="s">
        <v>2282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s">
        <v>1309</v>
      </c>
      <c r="I399" t="s">
        <v>978</v>
      </c>
      <c r="J399" t="s">
        <v>545</v>
      </c>
      <c r="K399" s="39">
        <v>22623.78</v>
      </c>
      <c r="L399" s="39"/>
      <c r="M399" s="39"/>
      <c r="N399" s="345">
        <v>-22623.78</v>
      </c>
      <c r="O399" s="340">
        <f t="shared" si="33"/>
        <v>0</v>
      </c>
      <c r="P399" s="37"/>
      <c r="Q399" s="343">
        <v>367.5</v>
      </c>
      <c r="R399" s="40"/>
      <c r="S399" s="40"/>
      <c r="T399" s="40"/>
      <c r="U399" s="340">
        <f t="shared" si="29"/>
        <v>367.5</v>
      </c>
      <c r="V399" s="37"/>
      <c r="W399" s="343">
        <v>294</v>
      </c>
      <c r="X399" s="40"/>
      <c r="Y399" s="40"/>
      <c r="Z399" s="40"/>
      <c r="AA399" s="340">
        <f t="shared" si="30"/>
        <v>294</v>
      </c>
      <c r="AB399" s="37"/>
      <c r="AC399" s="46">
        <f t="shared" si="31"/>
        <v>23285.279999999999</v>
      </c>
      <c r="AD399" s="40">
        <f t="shared" si="31"/>
        <v>0</v>
      </c>
      <c r="AE399" s="40">
        <f t="shared" si="31"/>
        <v>0</v>
      </c>
      <c r="AF399" s="40">
        <f t="shared" si="31"/>
        <v>-22623.78</v>
      </c>
      <c r="AG399" s="38">
        <f t="shared" si="31"/>
        <v>661.5</v>
      </c>
      <c r="AH399" s="44"/>
      <c r="AI399" s="343">
        <v>494</v>
      </c>
      <c r="AJ399" s="343">
        <v>367.5</v>
      </c>
      <c r="AK399" s="343">
        <v>294</v>
      </c>
      <c r="AL399" s="343">
        <v>294</v>
      </c>
      <c r="AM399" s="343">
        <v>367.5</v>
      </c>
      <c r="AN399" s="51">
        <v>294</v>
      </c>
      <c r="AO399" s="343">
        <f t="shared" si="32"/>
        <v>2111</v>
      </c>
    </row>
    <row r="400" spans="2:41" ht="12.75" customHeight="1">
      <c r="B400" t="s">
        <v>2286</v>
      </c>
      <c r="C400" t="s">
        <v>1339</v>
      </c>
      <c r="D400" t="s">
        <v>2284</v>
      </c>
      <c r="E400" t="s">
        <v>1576</v>
      </c>
      <c r="F400" t="s">
        <v>1314</v>
      </c>
      <c r="G400" t="s">
        <v>2287</v>
      </c>
      <c r="H400" t="s">
        <v>682</v>
      </c>
      <c r="I400" t="s">
        <v>683</v>
      </c>
      <c r="J400" t="s">
        <v>545</v>
      </c>
      <c r="K400" s="39">
        <v>17860.599999999999</v>
      </c>
      <c r="L400" s="39"/>
      <c r="M400" s="39"/>
      <c r="N400" s="39"/>
      <c r="O400" s="340">
        <f t="shared" si="33"/>
        <v>17860.599999999999</v>
      </c>
      <c r="P400" s="37"/>
      <c r="Q400" s="343">
        <v>1359.15</v>
      </c>
      <c r="R400" s="40"/>
      <c r="S400" s="40"/>
      <c r="T400" s="40"/>
      <c r="U400" s="340">
        <f t="shared" si="29"/>
        <v>1359.15</v>
      </c>
      <c r="V400" s="37"/>
      <c r="W400" s="343">
        <v>0</v>
      </c>
      <c r="X400" s="40"/>
      <c r="Y400" s="40"/>
      <c r="Z400" s="40"/>
      <c r="AA400" s="340">
        <f t="shared" si="30"/>
        <v>0</v>
      </c>
      <c r="AB400" s="37"/>
      <c r="AC400" s="46">
        <f t="shared" si="31"/>
        <v>19219.75</v>
      </c>
      <c r="AD400" s="40">
        <f t="shared" si="31"/>
        <v>0</v>
      </c>
      <c r="AE400" s="40">
        <f t="shared" si="31"/>
        <v>0</v>
      </c>
      <c r="AF400" s="40">
        <f t="shared" si="31"/>
        <v>0</v>
      </c>
      <c r="AG400" s="38">
        <f t="shared" si="31"/>
        <v>19219.75</v>
      </c>
      <c r="AH400" s="44"/>
      <c r="AI400" s="343">
        <v>0</v>
      </c>
      <c r="AJ400" s="343">
        <v>1359.15</v>
      </c>
      <c r="AK400" s="343">
        <v>0</v>
      </c>
      <c r="AL400" s="343">
        <v>1167.3899999999999</v>
      </c>
      <c r="AM400" s="343">
        <v>958.8</v>
      </c>
      <c r="AN400" s="51">
        <v>767.04</v>
      </c>
      <c r="AO400" s="343">
        <f t="shared" si="32"/>
        <v>4252.38</v>
      </c>
    </row>
    <row r="401" spans="2:41" ht="12.75" customHeight="1">
      <c r="B401" t="s">
        <v>2283</v>
      </c>
      <c r="C401" t="s">
        <v>1339</v>
      </c>
      <c r="D401" t="s">
        <v>2284</v>
      </c>
      <c r="E401" t="s">
        <v>1550</v>
      </c>
      <c r="F401" t="s">
        <v>1312</v>
      </c>
      <c r="G401" t="s">
        <v>2285</v>
      </c>
      <c r="H401" t="s">
        <v>560</v>
      </c>
      <c r="I401" t="s">
        <v>795</v>
      </c>
      <c r="J401" t="s">
        <v>545</v>
      </c>
      <c r="K401" s="39">
        <v>12548.970000000001</v>
      </c>
      <c r="L401" s="39"/>
      <c r="M401" s="39"/>
      <c r="N401" s="39">
        <v>833</v>
      </c>
      <c r="O401" s="340">
        <f t="shared" si="33"/>
        <v>13381.970000000001</v>
      </c>
      <c r="P401" s="37"/>
      <c r="Q401" s="343">
        <v>2394.5</v>
      </c>
      <c r="R401" s="40"/>
      <c r="S401" s="40"/>
      <c r="T401" s="40"/>
      <c r="U401" s="340">
        <f t="shared" ref="U401:U466" si="34">Q401+R401+S401+T401</f>
        <v>2394.5</v>
      </c>
      <c r="V401" s="37"/>
      <c r="W401" s="343">
        <v>1053.58</v>
      </c>
      <c r="X401" s="40"/>
      <c r="Y401" s="40"/>
      <c r="Z401" s="40"/>
      <c r="AA401" s="340">
        <f t="shared" ref="AA401:AA466" si="35">W401+X401+Y401+Z401</f>
        <v>1053.58</v>
      </c>
      <c r="AB401" s="37"/>
      <c r="AC401" s="46">
        <f t="shared" si="31"/>
        <v>15997.050000000001</v>
      </c>
      <c r="AD401" s="40">
        <f t="shared" si="31"/>
        <v>0</v>
      </c>
      <c r="AE401" s="40">
        <f t="shared" si="31"/>
        <v>0</v>
      </c>
      <c r="AF401" s="40">
        <f t="shared" si="31"/>
        <v>833</v>
      </c>
      <c r="AG401" s="38">
        <f t="shared" si="31"/>
        <v>16830.050000000003</v>
      </c>
      <c r="AH401" s="44"/>
      <c r="AI401" s="343">
        <v>0</v>
      </c>
      <c r="AJ401" s="343">
        <v>2394.5</v>
      </c>
      <c r="AK401" s="343">
        <v>1053.58</v>
      </c>
      <c r="AL401" s="343">
        <v>7183.5</v>
      </c>
      <c r="AM401" s="343">
        <v>7183.5</v>
      </c>
      <c r="AN401" s="51">
        <v>7183.5</v>
      </c>
      <c r="AO401" s="343">
        <f t="shared" si="32"/>
        <v>24998.58</v>
      </c>
    </row>
    <row r="402" spans="2:41" ht="12.75" customHeight="1">
      <c r="B402" t="s">
        <v>2295</v>
      </c>
      <c r="C402" t="s">
        <v>1339</v>
      </c>
      <c r="D402" t="s">
        <v>2284</v>
      </c>
      <c r="E402" t="s">
        <v>2296</v>
      </c>
      <c r="F402" t="s">
        <v>1314</v>
      </c>
      <c r="G402" t="s">
        <v>2287</v>
      </c>
      <c r="H402" t="s">
        <v>755</v>
      </c>
      <c r="I402" t="s">
        <v>756</v>
      </c>
      <c r="J402" t="s">
        <v>545</v>
      </c>
      <c r="K402" s="39">
        <v>2772</v>
      </c>
      <c r="L402" s="39"/>
      <c r="M402" s="39"/>
      <c r="N402" s="39">
        <v>1100</v>
      </c>
      <c r="O402" s="340">
        <f t="shared" si="33"/>
        <v>3872</v>
      </c>
      <c r="P402" s="37"/>
      <c r="Q402" s="343">
        <v>193.6</v>
      </c>
      <c r="R402" s="40"/>
      <c r="S402" s="40"/>
      <c r="T402" s="40"/>
      <c r="U402" s="340">
        <f t="shared" si="34"/>
        <v>193.6</v>
      </c>
      <c r="V402" s="37"/>
      <c r="W402" s="343">
        <v>19.36</v>
      </c>
      <c r="X402" s="40"/>
      <c r="Y402" s="40"/>
      <c r="Z402" s="40"/>
      <c r="AA402" s="340">
        <f t="shared" si="35"/>
        <v>19.36</v>
      </c>
      <c r="AB402" s="37"/>
      <c r="AC402" s="46">
        <f t="shared" si="31"/>
        <v>2984.96</v>
      </c>
      <c r="AD402" s="40">
        <f t="shared" si="31"/>
        <v>0</v>
      </c>
      <c r="AE402" s="40">
        <f t="shared" si="31"/>
        <v>0</v>
      </c>
      <c r="AF402" s="40">
        <f t="shared" si="31"/>
        <v>1100</v>
      </c>
      <c r="AG402" s="38">
        <f t="shared" si="31"/>
        <v>4084.96</v>
      </c>
      <c r="AH402" s="44"/>
      <c r="AI402" s="343">
        <v>0</v>
      </c>
      <c r="AJ402" s="343">
        <v>193.6</v>
      </c>
      <c r="AK402" s="343">
        <v>19.36</v>
      </c>
      <c r="AL402" s="343">
        <v>387.2</v>
      </c>
      <c r="AM402" s="343">
        <v>387.2</v>
      </c>
      <c r="AN402" s="51">
        <v>387.2</v>
      </c>
      <c r="AO402" s="343">
        <f t="shared" si="32"/>
        <v>1374.56</v>
      </c>
    </row>
    <row r="403" spans="2:41" ht="12.75" customHeight="1">
      <c r="B403" t="s">
        <v>2297</v>
      </c>
      <c r="C403" t="s">
        <v>616</v>
      </c>
      <c r="D403" t="s">
        <v>2298</v>
      </c>
      <c r="E403" t="s">
        <v>1546</v>
      </c>
      <c r="F403" t="s">
        <v>1310</v>
      </c>
      <c r="G403" t="s">
        <v>2299</v>
      </c>
      <c r="H403" t="s">
        <v>561</v>
      </c>
      <c r="I403" t="s">
        <v>788</v>
      </c>
      <c r="J403" t="s">
        <v>545</v>
      </c>
      <c r="K403" s="39">
        <v>1315.2</v>
      </c>
      <c r="L403" s="39"/>
      <c r="M403" s="39"/>
      <c r="N403" s="39"/>
      <c r="O403" s="340">
        <f t="shared" si="33"/>
        <v>1315.2</v>
      </c>
      <c r="P403" s="37"/>
      <c r="Q403" s="343">
        <v>0</v>
      </c>
      <c r="R403" s="40"/>
      <c r="S403" s="40"/>
      <c r="T403" s="40"/>
      <c r="U403" s="340">
        <f t="shared" si="34"/>
        <v>0</v>
      </c>
      <c r="V403" s="37"/>
      <c r="W403" s="343">
        <v>0</v>
      </c>
      <c r="X403" s="40"/>
      <c r="Y403" s="40"/>
      <c r="Z403" s="40"/>
      <c r="AA403" s="340">
        <f t="shared" si="35"/>
        <v>0</v>
      </c>
      <c r="AB403" s="37"/>
      <c r="AC403" s="46">
        <f t="shared" si="31"/>
        <v>1315.2</v>
      </c>
      <c r="AD403" s="40">
        <f t="shared" si="31"/>
        <v>0</v>
      </c>
      <c r="AE403" s="40">
        <f t="shared" si="31"/>
        <v>0</v>
      </c>
      <c r="AF403" s="40">
        <f t="shared" si="31"/>
        <v>0</v>
      </c>
      <c r="AG403" s="38">
        <f t="shared" si="31"/>
        <v>1315.2</v>
      </c>
      <c r="AH403" s="44"/>
      <c r="AI403" s="343">
        <v>0</v>
      </c>
      <c r="AJ403" s="343">
        <v>0</v>
      </c>
      <c r="AK403" s="343">
        <v>0</v>
      </c>
      <c r="AL403" s="343">
        <v>0</v>
      </c>
      <c r="AM403" s="343">
        <v>51657</v>
      </c>
      <c r="AN403" s="51">
        <v>0</v>
      </c>
      <c r="AO403" s="343">
        <f t="shared" si="32"/>
        <v>51657</v>
      </c>
    </row>
    <row r="404" spans="2:41" ht="12.75" customHeight="1">
      <c r="B404" t="s">
        <v>2290</v>
      </c>
      <c r="C404" t="s">
        <v>1403</v>
      </c>
      <c r="D404" t="s">
        <v>2291</v>
      </c>
      <c r="E404" t="s">
        <v>1613</v>
      </c>
      <c r="F404" t="s">
        <v>1319</v>
      </c>
      <c r="G404" t="s">
        <v>2292</v>
      </c>
      <c r="H404" t="s">
        <v>584</v>
      </c>
      <c r="I404" t="s">
        <v>585</v>
      </c>
      <c r="J404" t="s">
        <v>545</v>
      </c>
      <c r="K404" s="39">
        <v>1099.01</v>
      </c>
      <c r="L404" s="39"/>
      <c r="M404" s="39"/>
      <c r="N404" s="39"/>
      <c r="O404" s="340">
        <f t="shared" si="33"/>
        <v>1099.01</v>
      </c>
      <c r="P404" s="37"/>
      <c r="Q404" s="39"/>
      <c r="R404" s="40"/>
      <c r="S404" s="40"/>
      <c r="T404" s="40"/>
      <c r="U404" s="340">
        <f t="shared" si="34"/>
        <v>0</v>
      </c>
      <c r="V404" s="37"/>
      <c r="W404" s="39"/>
      <c r="X404" s="40"/>
      <c r="Y404" s="40"/>
      <c r="Z404" s="40"/>
      <c r="AA404" s="340">
        <f t="shared" si="35"/>
        <v>0</v>
      </c>
      <c r="AB404" s="37"/>
      <c r="AC404" s="46">
        <f t="shared" si="31"/>
        <v>1099.01</v>
      </c>
      <c r="AD404" s="40">
        <f t="shared" si="31"/>
        <v>0</v>
      </c>
      <c r="AE404" s="40">
        <f t="shared" si="31"/>
        <v>0</v>
      </c>
      <c r="AF404" s="40">
        <f t="shared" si="31"/>
        <v>0</v>
      </c>
      <c r="AG404" s="38">
        <f t="shared" si="31"/>
        <v>1099.01</v>
      </c>
      <c r="AH404" s="44"/>
      <c r="AI404" s="39"/>
      <c r="AJ404" s="39"/>
      <c r="AK404" s="39"/>
      <c r="AL404" s="39"/>
      <c r="AM404" s="39"/>
      <c r="AN404" s="39"/>
    </row>
    <row r="405" spans="2:41" ht="12.75" customHeight="1">
      <c r="B405" t="s">
        <v>2499</v>
      </c>
      <c r="C405" t="s">
        <v>1339</v>
      </c>
      <c r="D405" t="s">
        <v>2284</v>
      </c>
      <c r="E405" t="s">
        <v>2500</v>
      </c>
      <c r="F405" t="s">
        <v>1314</v>
      </c>
      <c r="G405" t="s">
        <v>2287</v>
      </c>
      <c r="H405" t="s">
        <v>796</v>
      </c>
      <c r="I405" t="s">
        <v>797</v>
      </c>
      <c r="J405" t="s">
        <v>545</v>
      </c>
      <c r="K405" s="39">
        <v>675</v>
      </c>
      <c r="L405" s="39"/>
      <c r="M405" s="39"/>
      <c r="N405" s="39">
        <v>3000</v>
      </c>
      <c r="O405" s="340">
        <f t="shared" si="33"/>
        <v>3675</v>
      </c>
      <c r="P405" s="37"/>
      <c r="Q405" s="39"/>
      <c r="R405" s="40"/>
      <c r="S405" s="40"/>
      <c r="T405" s="40"/>
      <c r="U405" s="340">
        <f t="shared" si="34"/>
        <v>0</v>
      </c>
      <c r="V405" s="37"/>
      <c r="W405" s="39"/>
      <c r="X405" s="40"/>
      <c r="Y405" s="40"/>
      <c r="Z405" s="40"/>
      <c r="AA405" s="340">
        <f t="shared" si="35"/>
        <v>0</v>
      </c>
      <c r="AB405" s="37"/>
      <c r="AC405" s="46">
        <f t="shared" si="31"/>
        <v>675</v>
      </c>
      <c r="AD405" s="40">
        <f t="shared" si="31"/>
        <v>0</v>
      </c>
      <c r="AE405" s="40">
        <f t="shared" si="31"/>
        <v>0</v>
      </c>
      <c r="AF405" s="40">
        <f t="shared" si="31"/>
        <v>3000</v>
      </c>
      <c r="AG405" s="38">
        <f t="shared" si="31"/>
        <v>3675</v>
      </c>
      <c r="AH405" s="44"/>
      <c r="AI405" s="39"/>
      <c r="AJ405" s="39"/>
      <c r="AK405" s="39"/>
      <c r="AL405" s="39"/>
      <c r="AM405" s="39"/>
      <c r="AN405" s="39"/>
    </row>
    <row r="406" spans="2:41" ht="12.75" customHeight="1">
      <c r="B406" t="s">
        <v>2293</v>
      </c>
      <c r="C406" t="s">
        <v>597</v>
      </c>
      <c r="D406" t="s">
        <v>2276</v>
      </c>
      <c r="E406" t="s">
        <v>2294</v>
      </c>
      <c r="F406" t="s">
        <v>1325</v>
      </c>
      <c r="G406" t="s">
        <v>2278</v>
      </c>
      <c r="H406" t="s">
        <v>784</v>
      </c>
      <c r="I406" t="s">
        <v>785</v>
      </c>
      <c r="J406" t="s">
        <v>545</v>
      </c>
      <c r="K406" s="39">
        <v>670.46</v>
      </c>
      <c r="L406" s="39"/>
      <c r="M406" s="39"/>
      <c r="N406" s="39"/>
      <c r="O406" s="340">
        <f t="shared" si="33"/>
        <v>670.46</v>
      </c>
      <c r="P406" s="37"/>
      <c r="Q406" s="39"/>
      <c r="R406" s="40"/>
      <c r="S406" s="40"/>
      <c r="T406" s="40"/>
      <c r="U406" s="340">
        <f t="shared" si="34"/>
        <v>0</v>
      </c>
      <c r="V406" s="37"/>
      <c r="W406" s="39"/>
      <c r="X406" s="40"/>
      <c r="Y406" s="40"/>
      <c r="Z406" s="40"/>
      <c r="AA406" s="340">
        <f t="shared" si="35"/>
        <v>0</v>
      </c>
      <c r="AB406" s="37"/>
      <c r="AC406" s="46">
        <f t="shared" si="31"/>
        <v>670.46</v>
      </c>
      <c r="AD406" s="40">
        <f t="shared" si="31"/>
        <v>0</v>
      </c>
      <c r="AE406" s="40">
        <f t="shared" si="31"/>
        <v>0</v>
      </c>
      <c r="AF406" s="40">
        <f t="shared" si="31"/>
        <v>0</v>
      </c>
      <c r="AG406" s="38">
        <f t="shared" si="31"/>
        <v>670.46</v>
      </c>
      <c r="AH406" s="44"/>
      <c r="AI406" s="39"/>
      <c r="AJ406" s="39"/>
      <c r="AK406" s="39"/>
      <c r="AL406" s="39"/>
      <c r="AM406" s="39"/>
      <c r="AN406" s="39"/>
    </row>
    <row r="407" spans="2:41" ht="12.75" customHeight="1">
      <c r="B407" t="s">
        <v>2501</v>
      </c>
      <c r="C407" t="s">
        <v>1338</v>
      </c>
      <c r="D407" t="s">
        <v>2288</v>
      </c>
      <c r="E407" t="s">
        <v>2108</v>
      </c>
      <c r="F407" t="s">
        <v>1329</v>
      </c>
      <c r="G407" t="s">
        <v>2289</v>
      </c>
      <c r="H407" t="s">
        <v>630</v>
      </c>
      <c r="I407" t="s">
        <v>631</v>
      </c>
      <c r="J407" t="s">
        <v>545</v>
      </c>
      <c r="K407" s="39">
        <v>663.18000000000006</v>
      </c>
      <c r="L407" s="39"/>
      <c r="M407" s="39"/>
      <c r="N407" s="39"/>
      <c r="O407" s="340">
        <f t="shared" si="33"/>
        <v>663.18000000000006</v>
      </c>
      <c r="P407" s="37"/>
      <c r="Q407" s="39"/>
      <c r="R407" s="40"/>
      <c r="S407" s="40"/>
      <c r="T407" s="40"/>
      <c r="U407" s="340">
        <f t="shared" si="34"/>
        <v>0</v>
      </c>
      <c r="V407" s="37"/>
      <c r="W407" s="39"/>
      <c r="X407" s="40"/>
      <c r="Y407" s="40"/>
      <c r="Z407" s="40"/>
      <c r="AA407" s="340">
        <f t="shared" si="35"/>
        <v>0</v>
      </c>
      <c r="AB407" s="37"/>
      <c r="AC407" s="46">
        <f t="shared" si="31"/>
        <v>663.18000000000006</v>
      </c>
      <c r="AD407" s="40">
        <f t="shared" si="31"/>
        <v>0</v>
      </c>
      <c r="AE407" s="40">
        <f t="shared" si="31"/>
        <v>0</v>
      </c>
      <c r="AF407" s="40">
        <f t="shared" si="31"/>
        <v>0</v>
      </c>
      <c r="AG407" s="38">
        <f t="shared" si="31"/>
        <v>663.18000000000006</v>
      </c>
      <c r="AH407" s="44"/>
      <c r="AI407" s="39"/>
      <c r="AJ407" s="39"/>
      <c r="AK407" s="39"/>
      <c r="AL407" s="39"/>
      <c r="AM407" s="39"/>
      <c r="AN407" s="39"/>
    </row>
    <row r="408" spans="2:41" ht="12.75" customHeight="1">
      <c r="B408" t="s">
        <v>2502</v>
      </c>
      <c r="C408" t="s">
        <v>1403</v>
      </c>
      <c r="D408" t="s">
        <v>2291</v>
      </c>
      <c r="E408" t="s">
        <v>1729</v>
      </c>
      <c r="F408" t="s">
        <v>1406</v>
      </c>
      <c r="G408" t="s">
        <v>2503</v>
      </c>
      <c r="H408" t="s">
        <v>866</v>
      </c>
      <c r="I408" t="s">
        <v>867</v>
      </c>
      <c r="J408" t="s">
        <v>545</v>
      </c>
      <c r="K408" s="39">
        <v>594</v>
      </c>
      <c r="L408" s="365"/>
      <c r="M408" s="365"/>
      <c r="N408" s="365"/>
      <c r="O408" s="340">
        <f t="shared" si="33"/>
        <v>594</v>
      </c>
      <c r="P408" s="37"/>
      <c r="Q408" s="39"/>
      <c r="R408" s="40"/>
      <c r="S408" s="40"/>
      <c r="T408" s="40"/>
      <c r="U408" s="340">
        <f t="shared" si="34"/>
        <v>0</v>
      </c>
      <c r="V408" s="37"/>
      <c r="W408" s="39"/>
      <c r="X408" s="40"/>
      <c r="Y408" s="40"/>
      <c r="Z408" s="40"/>
      <c r="AA408" s="340">
        <f t="shared" si="35"/>
        <v>0</v>
      </c>
      <c r="AB408" s="37"/>
      <c r="AC408" s="46">
        <f t="shared" si="31"/>
        <v>594</v>
      </c>
      <c r="AD408" s="40">
        <f t="shared" si="31"/>
        <v>0</v>
      </c>
      <c r="AE408" s="40">
        <f t="shared" si="31"/>
        <v>0</v>
      </c>
      <c r="AF408" s="40">
        <f t="shared" si="31"/>
        <v>0</v>
      </c>
      <c r="AG408" s="38">
        <f t="shared" si="31"/>
        <v>594</v>
      </c>
      <c r="AH408" s="44"/>
      <c r="AI408" s="39"/>
      <c r="AJ408" s="39"/>
      <c r="AK408" s="39"/>
      <c r="AL408" s="39"/>
      <c r="AM408" s="39"/>
      <c r="AN408" s="39"/>
    </row>
    <row r="409" spans="2:41" ht="12.75" customHeight="1">
      <c r="B409" t="s">
        <v>2300</v>
      </c>
      <c r="C409" t="s">
        <v>1338</v>
      </c>
      <c r="D409" t="s">
        <v>2288</v>
      </c>
      <c r="E409" t="s">
        <v>2025</v>
      </c>
      <c r="F409" t="s">
        <v>1329</v>
      </c>
      <c r="G409" t="s">
        <v>2289</v>
      </c>
      <c r="H409" t="s">
        <v>1023</v>
      </c>
      <c r="I409" t="s">
        <v>1024</v>
      </c>
      <c r="J409" t="s">
        <v>545</v>
      </c>
      <c r="K409" s="39">
        <v>193.6</v>
      </c>
      <c r="L409" s="365"/>
      <c r="M409" s="365"/>
      <c r="N409" s="365"/>
      <c r="O409" s="340">
        <f t="shared" si="33"/>
        <v>193.6</v>
      </c>
      <c r="P409" s="37"/>
      <c r="Q409" s="39"/>
      <c r="R409" s="40"/>
      <c r="S409" s="40"/>
      <c r="T409" s="40"/>
      <c r="U409" s="340">
        <f t="shared" si="34"/>
        <v>0</v>
      </c>
      <c r="V409" s="37"/>
      <c r="W409" s="39"/>
      <c r="X409" s="40"/>
      <c r="Y409" s="40"/>
      <c r="Z409" s="40"/>
      <c r="AA409" s="340">
        <f t="shared" si="35"/>
        <v>0</v>
      </c>
      <c r="AB409" s="37"/>
      <c r="AC409" s="46">
        <f t="shared" si="31"/>
        <v>193.6</v>
      </c>
      <c r="AD409" s="40">
        <f t="shared" si="31"/>
        <v>0</v>
      </c>
      <c r="AE409" s="40">
        <f t="shared" si="31"/>
        <v>0</v>
      </c>
      <c r="AF409" s="40">
        <f t="shared" si="31"/>
        <v>0</v>
      </c>
      <c r="AG409" s="38">
        <f t="shared" si="31"/>
        <v>193.6</v>
      </c>
      <c r="AH409" s="44"/>
      <c r="AI409" s="39"/>
      <c r="AJ409" s="39"/>
      <c r="AK409" s="39"/>
      <c r="AL409" s="39"/>
      <c r="AM409" s="39"/>
      <c r="AN409" s="39"/>
    </row>
    <row r="410" spans="2:41" ht="12.75" customHeight="1">
      <c r="B410" t="s">
        <v>2504</v>
      </c>
      <c r="C410" t="s">
        <v>1339</v>
      </c>
      <c r="D410" t="s">
        <v>2284</v>
      </c>
      <c r="E410" t="s">
        <v>2505</v>
      </c>
      <c r="F410" t="s">
        <v>1314</v>
      </c>
      <c r="G410" t="s">
        <v>2287</v>
      </c>
      <c r="H410" t="s">
        <v>637</v>
      </c>
      <c r="I410" t="s">
        <v>638</v>
      </c>
      <c r="J410" t="s">
        <v>545</v>
      </c>
      <c r="K410" s="39">
        <v>0</v>
      </c>
      <c r="L410" s="365"/>
      <c r="M410" s="365"/>
      <c r="N410" s="365">
        <v>3000</v>
      </c>
      <c r="O410" s="340">
        <f t="shared" si="33"/>
        <v>3000</v>
      </c>
      <c r="P410" s="37"/>
      <c r="Q410" s="39"/>
      <c r="R410" s="40"/>
      <c r="S410" s="40"/>
      <c r="T410" s="40"/>
      <c r="U410" s="340">
        <f t="shared" si="34"/>
        <v>0</v>
      </c>
      <c r="V410" s="37"/>
      <c r="W410" s="39"/>
      <c r="X410" s="40"/>
      <c r="Y410" s="40"/>
      <c r="Z410" s="40"/>
      <c r="AA410" s="340">
        <f t="shared" si="35"/>
        <v>0</v>
      </c>
      <c r="AB410" s="37"/>
      <c r="AC410" s="46">
        <f t="shared" si="31"/>
        <v>0</v>
      </c>
      <c r="AD410" s="40">
        <f t="shared" si="31"/>
        <v>0</v>
      </c>
      <c r="AE410" s="40">
        <f t="shared" si="31"/>
        <v>0</v>
      </c>
      <c r="AF410" s="40">
        <f t="shared" si="31"/>
        <v>3000</v>
      </c>
      <c r="AG410" s="38">
        <f t="shared" si="31"/>
        <v>3000</v>
      </c>
      <c r="AH410" s="44"/>
      <c r="AI410" s="39"/>
      <c r="AJ410" s="39"/>
      <c r="AK410" s="39"/>
      <c r="AL410" s="39"/>
      <c r="AM410" s="39"/>
      <c r="AN410" s="39"/>
    </row>
    <row r="411" spans="2:41" ht="12.75" customHeight="1">
      <c r="B411" t="s">
        <v>2508</v>
      </c>
      <c r="C411" t="s">
        <v>1339</v>
      </c>
      <c r="D411" t="s">
        <v>2284</v>
      </c>
      <c r="E411" t="s">
        <v>1601</v>
      </c>
      <c r="F411" t="s">
        <v>1314</v>
      </c>
      <c r="G411" t="s">
        <v>2287</v>
      </c>
      <c r="H411" t="s">
        <v>780</v>
      </c>
      <c r="I411" t="s">
        <v>781</v>
      </c>
      <c r="J411" t="s">
        <v>545</v>
      </c>
      <c r="K411" s="39">
        <v>0</v>
      </c>
      <c r="L411" s="365"/>
      <c r="M411" s="365"/>
      <c r="N411" s="365">
        <v>5300</v>
      </c>
      <c r="O411" s="340">
        <f t="shared" si="33"/>
        <v>5300</v>
      </c>
      <c r="P411" s="37"/>
      <c r="Q411" s="39"/>
      <c r="R411" s="40"/>
      <c r="S411" s="40"/>
      <c r="T411" s="40"/>
      <c r="U411" s="340">
        <f t="shared" si="34"/>
        <v>0</v>
      </c>
      <c r="V411" s="37"/>
      <c r="W411" s="39"/>
      <c r="X411" s="40"/>
      <c r="Y411" s="40"/>
      <c r="Z411" s="40"/>
      <c r="AA411" s="340">
        <f t="shared" si="35"/>
        <v>0</v>
      </c>
      <c r="AB411" s="37"/>
      <c r="AC411" s="46">
        <f t="shared" si="31"/>
        <v>0</v>
      </c>
      <c r="AD411" s="40">
        <f t="shared" si="31"/>
        <v>0</v>
      </c>
      <c r="AE411" s="40">
        <f t="shared" si="31"/>
        <v>0</v>
      </c>
      <c r="AF411" s="40">
        <f t="shared" si="31"/>
        <v>5300</v>
      </c>
      <c r="AG411" s="38">
        <f t="shared" si="31"/>
        <v>5300</v>
      </c>
      <c r="AH411" s="44"/>
      <c r="AI411" s="39"/>
      <c r="AJ411" s="39"/>
      <c r="AK411" s="39"/>
      <c r="AL411" s="39"/>
      <c r="AM411" s="39"/>
      <c r="AN411" s="39"/>
    </row>
    <row r="412" spans="2:41" ht="12.75" customHeight="1">
      <c r="B412" t="s">
        <v>2275</v>
      </c>
      <c r="C412" t="s">
        <v>597</v>
      </c>
      <c r="D412" t="s">
        <v>2276</v>
      </c>
      <c r="E412" t="s">
        <v>2277</v>
      </c>
      <c r="F412" t="s">
        <v>1325</v>
      </c>
      <c r="G412" t="s">
        <v>2278</v>
      </c>
      <c r="H412" t="s">
        <v>654</v>
      </c>
      <c r="I412" t="s">
        <v>655</v>
      </c>
      <c r="J412" t="s">
        <v>545</v>
      </c>
      <c r="K412" s="39">
        <v>0</v>
      </c>
      <c r="L412" s="365"/>
      <c r="M412" s="365"/>
      <c r="N412" s="365">
        <v>1800</v>
      </c>
      <c r="O412" s="340">
        <f t="shared" si="33"/>
        <v>1800</v>
      </c>
      <c r="P412" s="37"/>
      <c r="Q412" s="39"/>
      <c r="R412" s="40"/>
      <c r="S412" s="40"/>
      <c r="T412" s="40"/>
      <c r="U412" s="340">
        <f t="shared" si="34"/>
        <v>0</v>
      </c>
      <c r="V412" s="37"/>
      <c r="W412" s="39"/>
      <c r="X412" s="40"/>
      <c r="Y412" s="40"/>
      <c r="Z412" s="40"/>
      <c r="AA412" s="340">
        <f t="shared" si="35"/>
        <v>0</v>
      </c>
      <c r="AB412" s="37"/>
      <c r="AC412" s="46">
        <f t="shared" si="31"/>
        <v>0</v>
      </c>
      <c r="AD412" s="40">
        <f t="shared" si="31"/>
        <v>0</v>
      </c>
      <c r="AE412" s="40">
        <f t="shared" si="31"/>
        <v>0</v>
      </c>
      <c r="AF412" s="40">
        <f t="shared" si="31"/>
        <v>1800</v>
      </c>
      <c r="AG412" s="38">
        <f t="shared" si="31"/>
        <v>1800</v>
      </c>
      <c r="AH412" s="44"/>
      <c r="AI412" s="39"/>
      <c r="AJ412" s="39"/>
      <c r="AK412" s="39"/>
      <c r="AL412" s="39"/>
      <c r="AM412" s="39"/>
      <c r="AN412" s="39"/>
    </row>
    <row r="413" spans="2:41" ht="12.75" customHeight="1">
      <c r="B413" t="s">
        <v>3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K413" s="39"/>
      <c r="L413" s="365"/>
      <c r="M413" s="365"/>
      <c r="N413" s="365"/>
      <c r="O413" s="340">
        <v>0</v>
      </c>
      <c r="P413" s="37"/>
      <c r="Q413" s="39"/>
      <c r="R413" s="40"/>
      <c r="S413" s="40"/>
      <c r="T413" s="40"/>
      <c r="U413" s="340">
        <f t="shared" si="34"/>
        <v>0</v>
      </c>
      <c r="V413" s="37"/>
      <c r="W413" s="39"/>
      <c r="X413" s="40"/>
      <c r="Y413" s="40"/>
      <c r="Z413" s="40"/>
      <c r="AA413" s="340">
        <f t="shared" si="35"/>
        <v>0</v>
      </c>
      <c r="AB413" s="37"/>
      <c r="AC413" s="46">
        <f t="shared" si="31"/>
        <v>0</v>
      </c>
      <c r="AD413" s="40">
        <f t="shared" si="31"/>
        <v>0</v>
      </c>
      <c r="AE413" s="40">
        <f t="shared" si="31"/>
        <v>0</v>
      </c>
      <c r="AF413" s="40">
        <f t="shared" si="31"/>
        <v>0</v>
      </c>
      <c r="AG413" s="38">
        <f t="shared" si="31"/>
        <v>0</v>
      </c>
      <c r="AH413" s="44"/>
      <c r="AI413" s="39"/>
      <c r="AJ413" s="39"/>
      <c r="AK413" s="39"/>
      <c r="AL413" s="39"/>
      <c r="AM413" s="39"/>
      <c r="AN413" s="39"/>
    </row>
    <row r="414" spans="2:41" ht="12.75" customHeight="1">
      <c r="B414" t="s">
        <v>3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K414" s="39"/>
      <c r="L414" s="365"/>
      <c r="M414" s="365"/>
      <c r="N414" s="365"/>
      <c r="O414" s="340">
        <v>0</v>
      </c>
      <c r="P414" s="37"/>
      <c r="Q414" s="39"/>
      <c r="R414" s="40"/>
      <c r="S414" s="40"/>
      <c r="T414" s="40"/>
      <c r="U414" s="340">
        <f t="shared" si="34"/>
        <v>0</v>
      </c>
      <c r="V414" s="37"/>
      <c r="W414" s="39"/>
      <c r="X414" s="40"/>
      <c r="Y414" s="40"/>
      <c r="Z414" s="40"/>
      <c r="AA414" s="340">
        <f t="shared" si="35"/>
        <v>0</v>
      </c>
      <c r="AB414" s="37"/>
      <c r="AC414" s="46">
        <f t="shared" si="31"/>
        <v>0</v>
      </c>
      <c r="AD414" s="40">
        <f t="shared" si="31"/>
        <v>0</v>
      </c>
      <c r="AE414" s="40">
        <f t="shared" si="31"/>
        <v>0</v>
      </c>
      <c r="AF414" s="40">
        <f t="shared" si="31"/>
        <v>0</v>
      </c>
      <c r="AG414" s="38">
        <f t="shared" si="31"/>
        <v>0</v>
      </c>
      <c r="AH414" s="44"/>
      <c r="AI414" s="39"/>
      <c r="AJ414" s="39"/>
      <c r="AK414" s="39"/>
      <c r="AL414" s="39"/>
      <c r="AM414" s="39"/>
      <c r="AN414" s="39"/>
    </row>
    <row r="415" spans="2:41" ht="12.75" customHeight="1">
      <c r="B415" t="s">
        <v>3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K415" s="39"/>
      <c r="L415" s="365"/>
      <c r="M415" s="365"/>
      <c r="N415" s="365"/>
      <c r="O415" s="340">
        <v>0</v>
      </c>
      <c r="P415" s="37"/>
      <c r="Q415" s="39"/>
      <c r="R415" s="40"/>
      <c r="S415" s="40"/>
      <c r="T415" s="40"/>
      <c r="U415" s="340">
        <f t="shared" si="34"/>
        <v>0</v>
      </c>
      <c r="V415" s="37"/>
      <c r="W415" s="39"/>
      <c r="X415" s="40"/>
      <c r="Y415" s="40"/>
      <c r="Z415" s="40"/>
      <c r="AA415" s="340">
        <f t="shared" si="35"/>
        <v>0</v>
      </c>
      <c r="AB415" s="37"/>
      <c r="AC415" s="46">
        <f t="shared" si="31"/>
        <v>0</v>
      </c>
      <c r="AD415" s="40">
        <f t="shared" si="31"/>
        <v>0</v>
      </c>
      <c r="AE415" s="40">
        <f t="shared" si="31"/>
        <v>0</v>
      </c>
      <c r="AF415" s="40">
        <f t="shared" si="31"/>
        <v>0</v>
      </c>
      <c r="AG415" s="38">
        <f t="shared" si="31"/>
        <v>0</v>
      </c>
      <c r="AH415" s="44"/>
      <c r="AI415" s="39"/>
      <c r="AJ415" s="39"/>
      <c r="AK415" s="39"/>
      <c r="AL415" s="39"/>
      <c r="AM415" s="39"/>
      <c r="AN415" s="39"/>
    </row>
    <row r="416" spans="2:41" ht="12.75" customHeight="1">
      <c r="B416" t="s">
        <v>3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K416" s="39"/>
      <c r="L416" s="365"/>
      <c r="M416" s="365"/>
      <c r="N416" s="365"/>
      <c r="O416" s="340">
        <v>0</v>
      </c>
      <c r="P416" s="37"/>
      <c r="Q416" s="39"/>
      <c r="R416" s="40"/>
      <c r="S416" s="40"/>
      <c r="T416" s="40"/>
      <c r="U416" s="340">
        <f t="shared" si="34"/>
        <v>0</v>
      </c>
      <c r="V416" s="37"/>
      <c r="W416" s="39"/>
      <c r="X416" s="40"/>
      <c r="Y416" s="40"/>
      <c r="Z416" s="40"/>
      <c r="AA416" s="340">
        <f t="shared" si="35"/>
        <v>0</v>
      </c>
      <c r="AB416" s="37"/>
      <c r="AC416" s="46">
        <f t="shared" si="31"/>
        <v>0</v>
      </c>
      <c r="AD416" s="40">
        <f t="shared" si="31"/>
        <v>0</v>
      </c>
      <c r="AE416" s="40">
        <f t="shared" si="31"/>
        <v>0</v>
      </c>
      <c r="AF416" s="40">
        <f t="shared" si="31"/>
        <v>0</v>
      </c>
      <c r="AG416" s="38">
        <f t="shared" si="31"/>
        <v>0</v>
      </c>
      <c r="AH416" s="44"/>
      <c r="AI416" s="39"/>
      <c r="AJ416" s="39"/>
      <c r="AK416" s="39"/>
      <c r="AL416" s="39"/>
      <c r="AM416" s="39"/>
      <c r="AN416" s="39"/>
    </row>
    <row r="417" spans="2:34">
      <c r="B417" t="s">
        <v>3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K417" s="39"/>
      <c r="L417" s="365"/>
      <c r="M417" s="365"/>
      <c r="N417" s="365"/>
      <c r="O417" s="340">
        <v>0</v>
      </c>
      <c r="R417" s="39"/>
      <c r="S417" s="39"/>
      <c r="T417" s="39"/>
      <c r="U417" s="340">
        <f t="shared" si="34"/>
        <v>0</v>
      </c>
      <c r="AA417" s="340">
        <f t="shared" si="35"/>
        <v>0</v>
      </c>
      <c r="AB417" s="47"/>
      <c r="AC417" s="46">
        <f t="shared" si="31"/>
        <v>0</v>
      </c>
      <c r="AD417" s="40">
        <f t="shared" si="31"/>
        <v>0</v>
      </c>
      <c r="AE417" s="40">
        <f t="shared" si="31"/>
        <v>0</v>
      </c>
      <c r="AF417" s="40">
        <f t="shared" si="31"/>
        <v>0</v>
      </c>
      <c r="AG417" s="38">
        <f t="shared" si="31"/>
        <v>0</v>
      </c>
      <c r="AH417" s="48"/>
    </row>
    <row r="418" spans="2:34">
      <c r="B418" t="s">
        <v>3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K418" s="39"/>
      <c r="L418" s="365"/>
      <c r="M418" s="365"/>
      <c r="N418" s="365"/>
      <c r="O418" s="340">
        <v>0</v>
      </c>
      <c r="R418" s="39"/>
      <c r="S418" s="39"/>
      <c r="T418" s="39"/>
      <c r="U418" s="340">
        <f t="shared" si="34"/>
        <v>0</v>
      </c>
      <c r="AA418" s="340">
        <f t="shared" si="35"/>
        <v>0</v>
      </c>
      <c r="AB418" s="47"/>
      <c r="AC418" s="46">
        <f t="shared" si="31"/>
        <v>0</v>
      </c>
      <c r="AD418" s="40">
        <f t="shared" si="31"/>
        <v>0</v>
      </c>
      <c r="AE418" s="40">
        <f t="shared" si="31"/>
        <v>0</v>
      </c>
      <c r="AF418" s="40">
        <f t="shared" si="31"/>
        <v>0</v>
      </c>
      <c r="AG418" s="38">
        <f t="shared" si="31"/>
        <v>0</v>
      </c>
      <c r="AH418" s="48"/>
    </row>
    <row r="419" spans="2:34">
      <c r="B419" t="s">
        <v>3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K419" s="39"/>
      <c r="L419" s="39"/>
      <c r="M419" s="39"/>
      <c r="N419" s="39"/>
      <c r="O419" s="340">
        <v>0</v>
      </c>
      <c r="R419" s="39"/>
      <c r="S419" s="39"/>
      <c r="T419" s="39"/>
      <c r="U419" s="340">
        <f t="shared" si="34"/>
        <v>0</v>
      </c>
      <c r="AA419" s="340">
        <f t="shared" si="35"/>
        <v>0</v>
      </c>
      <c r="AB419" s="47"/>
      <c r="AC419" s="46">
        <f t="shared" si="31"/>
        <v>0</v>
      </c>
      <c r="AD419" s="40">
        <f t="shared" si="31"/>
        <v>0</v>
      </c>
      <c r="AE419" s="40">
        <f t="shared" si="31"/>
        <v>0</v>
      </c>
      <c r="AF419" s="40">
        <f t="shared" si="31"/>
        <v>0</v>
      </c>
      <c r="AG419" s="38">
        <f t="shared" si="31"/>
        <v>0</v>
      </c>
      <c r="AH419" s="48"/>
    </row>
    <row r="420" spans="2:34">
      <c r="B420" t="s">
        <v>3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K420" s="39"/>
      <c r="L420" s="39"/>
      <c r="M420" s="39"/>
      <c r="N420" s="39"/>
      <c r="O420" s="340">
        <v>0</v>
      </c>
      <c r="R420" s="39"/>
      <c r="S420" s="39"/>
      <c r="T420" s="39"/>
      <c r="U420" s="340">
        <f t="shared" si="34"/>
        <v>0</v>
      </c>
      <c r="AA420" s="340">
        <f t="shared" si="35"/>
        <v>0</v>
      </c>
      <c r="AB420" s="47"/>
      <c r="AC420" s="46">
        <f t="shared" si="31"/>
        <v>0</v>
      </c>
      <c r="AD420" s="40">
        <f t="shared" si="31"/>
        <v>0</v>
      </c>
      <c r="AE420" s="40">
        <f t="shared" si="31"/>
        <v>0</v>
      </c>
      <c r="AF420" s="40">
        <f t="shared" si="31"/>
        <v>0</v>
      </c>
      <c r="AG420" s="38">
        <f t="shared" si="31"/>
        <v>0</v>
      </c>
      <c r="AH420" s="48"/>
    </row>
    <row r="421" spans="2:34">
      <c r="B421" t="s">
        <v>3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K421" s="39"/>
      <c r="L421" s="39"/>
      <c r="M421" s="39"/>
      <c r="N421" s="39"/>
      <c r="O421" s="340">
        <v>0</v>
      </c>
      <c r="R421" s="39"/>
      <c r="S421" s="39"/>
      <c r="T421" s="39"/>
      <c r="U421" s="340">
        <f t="shared" si="34"/>
        <v>0</v>
      </c>
      <c r="AA421" s="340">
        <f t="shared" si="35"/>
        <v>0</v>
      </c>
      <c r="AB421" s="47"/>
      <c r="AC421" s="46">
        <f t="shared" si="31"/>
        <v>0</v>
      </c>
      <c r="AD421" s="40">
        <f t="shared" si="31"/>
        <v>0</v>
      </c>
      <c r="AE421" s="40">
        <f t="shared" si="31"/>
        <v>0</v>
      </c>
      <c r="AF421" s="40">
        <f t="shared" si="31"/>
        <v>0</v>
      </c>
      <c r="AG421" s="38">
        <f t="shared" si="31"/>
        <v>0</v>
      </c>
      <c r="AH421" s="48"/>
    </row>
    <row r="422" spans="2:34">
      <c r="B422" t="s">
        <v>3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K422" s="39"/>
      <c r="L422" s="39"/>
      <c r="M422" s="39"/>
      <c r="N422" s="39"/>
      <c r="O422" s="340">
        <v>0</v>
      </c>
      <c r="R422" s="39"/>
      <c r="S422" s="39"/>
      <c r="T422" s="39"/>
      <c r="U422" s="340">
        <f t="shared" si="34"/>
        <v>0</v>
      </c>
      <c r="AA422" s="340">
        <f t="shared" si="35"/>
        <v>0</v>
      </c>
      <c r="AB422" s="47"/>
      <c r="AC422" s="46">
        <f t="shared" ref="AC422:AG437" si="36">K422+Q422+W422</f>
        <v>0</v>
      </c>
      <c r="AD422" s="40">
        <f t="shared" si="36"/>
        <v>0</v>
      </c>
      <c r="AE422" s="40">
        <f t="shared" si="36"/>
        <v>0</v>
      </c>
      <c r="AF422" s="40">
        <f t="shared" si="36"/>
        <v>0</v>
      </c>
      <c r="AG422" s="38">
        <f t="shared" si="36"/>
        <v>0</v>
      </c>
      <c r="AH422" s="48"/>
    </row>
    <row r="423" spans="2:34">
      <c r="B423" t="s">
        <v>3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K423" s="39"/>
      <c r="L423" s="39"/>
      <c r="M423" s="39"/>
      <c r="N423" s="39"/>
      <c r="O423" s="340">
        <v>0</v>
      </c>
      <c r="R423" s="39"/>
      <c r="S423" s="39"/>
      <c r="T423" s="39"/>
      <c r="U423" s="340">
        <f t="shared" si="34"/>
        <v>0</v>
      </c>
      <c r="AA423" s="340">
        <f t="shared" si="35"/>
        <v>0</v>
      </c>
      <c r="AB423" s="47"/>
      <c r="AC423" s="46">
        <f t="shared" si="36"/>
        <v>0</v>
      </c>
      <c r="AD423" s="40">
        <f t="shared" si="36"/>
        <v>0</v>
      </c>
      <c r="AE423" s="40">
        <f t="shared" si="36"/>
        <v>0</v>
      </c>
      <c r="AF423" s="40">
        <f t="shared" si="36"/>
        <v>0</v>
      </c>
      <c r="AG423" s="38">
        <f t="shared" si="36"/>
        <v>0</v>
      </c>
      <c r="AH423" s="48"/>
    </row>
    <row r="424" spans="2:34">
      <c r="B424" t="s">
        <v>3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K424" s="39"/>
      <c r="L424" s="39"/>
      <c r="M424" s="39"/>
      <c r="N424" s="39"/>
      <c r="O424" s="340">
        <v>0</v>
      </c>
      <c r="R424" s="39"/>
      <c r="S424" s="39"/>
      <c r="T424" s="39"/>
      <c r="U424" s="340">
        <f t="shared" si="34"/>
        <v>0</v>
      </c>
      <c r="AA424" s="340">
        <f t="shared" si="35"/>
        <v>0</v>
      </c>
      <c r="AB424" s="47"/>
      <c r="AC424" s="46">
        <f t="shared" si="36"/>
        <v>0</v>
      </c>
      <c r="AD424" s="40">
        <f t="shared" si="36"/>
        <v>0</v>
      </c>
      <c r="AE424" s="40">
        <f t="shared" si="36"/>
        <v>0</v>
      </c>
      <c r="AF424" s="40">
        <f t="shared" si="36"/>
        <v>0</v>
      </c>
      <c r="AG424" s="38">
        <f t="shared" si="36"/>
        <v>0</v>
      </c>
      <c r="AH424" s="48"/>
    </row>
    <row r="425" spans="2:34">
      <c r="B425" t="s">
        <v>3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K425" s="39"/>
      <c r="L425" s="39"/>
      <c r="M425" s="39"/>
      <c r="N425" s="39"/>
      <c r="O425" s="340">
        <v>0</v>
      </c>
      <c r="R425" s="39"/>
      <c r="S425" s="39"/>
      <c r="T425" s="39"/>
      <c r="U425" s="340">
        <f t="shared" si="34"/>
        <v>0</v>
      </c>
      <c r="AA425" s="340">
        <f t="shared" si="35"/>
        <v>0</v>
      </c>
      <c r="AB425" s="47"/>
      <c r="AC425" s="46">
        <f t="shared" si="36"/>
        <v>0</v>
      </c>
      <c r="AD425" s="40">
        <f t="shared" si="36"/>
        <v>0</v>
      </c>
      <c r="AE425" s="40">
        <f t="shared" si="36"/>
        <v>0</v>
      </c>
      <c r="AF425" s="40">
        <f t="shared" si="36"/>
        <v>0</v>
      </c>
      <c r="AG425" s="38">
        <f t="shared" si="36"/>
        <v>0</v>
      </c>
      <c r="AH425" s="48"/>
    </row>
    <row r="426" spans="2:34">
      <c r="B426" t="s">
        <v>3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K426" s="39"/>
      <c r="L426" s="39"/>
      <c r="M426" s="39"/>
      <c r="N426" s="39"/>
      <c r="O426" s="340">
        <v>0</v>
      </c>
      <c r="R426" s="39"/>
      <c r="S426" s="39"/>
      <c r="T426" s="39"/>
      <c r="U426" s="340">
        <f t="shared" si="34"/>
        <v>0</v>
      </c>
      <c r="AA426" s="340">
        <f t="shared" si="35"/>
        <v>0</v>
      </c>
      <c r="AB426" s="47"/>
      <c r="AC426" s="46">
        <f t="shared" si="36"/>
        <v>0</v>
      </c>
      <c r="AD426" s="40">
        <f t="shared" si="36"/>
        <v>0</v>
      </c>
      <c r="AE426" s="40">
        <f t="shared" si="36"/>
        <v>0</v>
      </c>
      <c r="AF426" s="40">
        <f t="shared" si="36"/>
        <v>0</v>
      </c>
      <c r="AG426" s="38">
        <f t="shared" si="36"/>
        <v>0</v>
      </c>
      <c r="AH426" s="48"/>
    </row>
    <row r="427" spans="2:34">
      <c r="B427" t="s">
        <v>3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K427" s="39"/>
      <c r="L427" s="39"/>
      <c r="M427" s="39"/>
      <c r="N427" s="39"/>
      <c r="O427" s="340">
        <v>0</v>
      </c>
      <c r="R427" s="39"/>
      <c r="S427" s="39"/>
      <c r="T427" s="39"/>
      <c r="U427" s="340">
        <f t="shared" si="34"/>
        <v>0</v>
      </c>
      <c r="AA427" s="340">
        <f t="shared" si="35"/>
        <v>0</v>
      </c>
      <c r="AB427" s="47"/>
      <c r="AC427" s="46">
        <f t="shared" si="36"/>
        <v>0</v>
      </c>
      <c r="AD427" s="40">
        <f t="shared" si="36"/>
        <v>0</v>
      </c>
      <c r="AE427" s="40">
        <f t="shared" si="36"/>
        <v>0</v>
      </c>
      <c r="AF427" s="40">
        <f t="shared" si="36"/>
        <v>0</v>
      </c>
      <c r="AG427" s="38">
        <f t="shared" si="36"/>
        <v>0</v>
      </c>
      <c r="AH427" s="48"/>
    </row>
    <row r="428" spans="2:34">
      <c r="B428" t="s">
        <v>3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K428" s="39"/>
      <c r="L428" s="39"/>
      <c r="M428" s="39"/>
      <c r="N428" s="39"/>
      <c r="O428" s="340">
        <v>0</v>
      </c>
      <c r="R428" s="39"/>
      <c r="S428" s="39"/>
      <c r="T428" s="39"/>
      <c r="U428" s="340">
        <f t="shared" si="34"/>
        <v>0</v>
      </c>
      <c r="AA428" s="340">
        <f t="shared" si="35"/>
        <v>0</v>
      </c>
      <c r="AB428" s="47"/>
      <c r="AC428" s="46">
        <f t="shared" si="36"/>
        <v>0</v>
      </c>
      <c r="AD428" s="40">
        <f t="shared" si="36"/>
        <v>0</v>
      </c>
      <c r="AE428" s="40">
        <f t="shared" si="36"/>
        <v>0</v>
      </c>
      <c r="AF428" s="40">
        <f t="shared" si="36"/>
        <v>0</v>
      </c>
      <c r="AG428" s="38">
        <f t="shared" si="36"/>
        <v>0</v>
      </c>
      <c r="AH428" s="48"/>
    </row>
    <row r="429" spans="2:34">
      <c r="B429" t="s">
        <v>3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K429" s="39"/>
      <c r="L429" s="39"/>
      <c r="M429" s="39"/>
      <c r="N429" s="39"/>
      <c r="O429" s="340">
        <v>0</v>
      </c>
      <c r="R429" s="39"/>
      <c r="S429" s="39"/>
      <c r="T429" s="39"/>
      <c r="U429" s="340">
        <f t="shared" si="34"/>
        <v>0</v>
      </c>
      <c r="AA429" s="340">
        <f t="shared" si="35"/>
        <v>0</v>
      </c>
      <c r="AB429" s="47"/>
      <c r="AC429" s="46">
        <f t="shared" si="36"/>
        <v>0</v>
      </c>
      <c r="AD429" s="40">
        <f t="shared" si="36"/>
        <v>0</v>
      </c>
      <c r="AE429" s="40">
        <f t="shared" si="36"/>
        <v>0</v>
      </c>
      <c r="AF429" s="40">
        <f t="shared" si="36"/>
        <v>0</v>
      </c>
      <c r="AG429" s="38">
        <f t="shared" si="36"/>
        <v>0</v>
      </c>
      <c r="AH429" s="48"/>
    </row>
    <row r="430" spans="2:34">
      <c r="B430" t="s">
        <v>3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K430" s="39"/>
      <c r="L430" s="39"/>
      <c r="M430" s="39"/>
      <c r="N430" s="39"/>
      <c r="O430" s="340">
        <v>0</v>
      </c>
      <c r="R430" s="39"/>
      <c r="S430" s="39"/>
      <c r="T430" s="39"/>
      <c r="U430" s="340">
        <f t="shared" si="34"/>
        <v>0</v>
      </c>
      <c r="AA430" s="340">
        <f t="shared" si="35"/>
        <v>0</v>
      </c>
      <c r="AB430" s="47"/>
      <c r="AC430" s="46">
        <f t="shared" si="36"/>
        <v>0</v>
      </c>
      <c r="AD430" s="40">
        <f t="shared" si="36"/>
        <v>0</v>
      </c>
      <c r="AE430" s="40">
        <f t="shared" si="36"/>
        <v>0</v>
      </c>
      <c r="AF430" s="40">
        <f t="shared" si="36"/>
        <v>0</v>
      </c>
      <c r="AG430" s="38">
        <f t="shared" si="36"/>
        <v>0</v>
      </c>
      <c r="AH430" s="48"/>
    </row>
    <row r="431" spans="2:34">
      <c r="B431" t="s">
        <v>3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J431" s="51"/>
      <c r="K431" s="39"/>
      <c r="L431" s="39"/>
      <c r="M431" s="39"/>
      <c r="N431" s="39"/>
      <c r="O431" s="340">
        <v>0</v>
      </c>
      <c r="R431" s="39"/>
      <c r="S431" s="39"/>
      <c r="T431" s="39"/>
      <c r="U431" s="340">
        <f t="shared" si="34"/>
        <v>0</v>
      </c>
      <c r="AA431" s="340">
        <f t="shared" si="35"/>
        <v>0</v>
      </c>
      <c r="AB431" s="47"/>
      <c r="AC431" s="46">
        <f t="shared" si="36"/>
        <v>0</v>
      </c>
      <c r="AD431" s="40">
        <f t="shared" si="36"/>
        <v>0</v>
      </c>
      <c r="AE431" s="40">
        <f t="shared" si="36"/>
        <v>0</v>
      </c>
      <c r="AF431" s="40">
        <f t="shared" si="36"/>
        <v>0</v>
      </c>
      <c r="AG431" s="38">
        <f t="shared" si="36"/>
        <v>0</v>
      </c>
      <c r="AH431" s="48"/>
    </row>
    <row r="432" spans="2:34">
      <c r="B432" t="s">
        <v>3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J432" s="51"/>
      <c r="K432" s="39"/>
      <c r="L432" s="39"/>
      <c r="M432" s="39"/>
      <c r="N432" s="39"/>
      <c r="O432" s="340">
        <v>0</v>
      </c>
      <c r="R432" s="39"/>
      <c r="S432" s="39"/>
      <c r="T432" s="39"/>
      <c r="U432" s="340">
        <f t="shared" si="34"/>
        <v>0</v>
      </c>
      <c r="AA432" s="340">
        <f t="shared" si="35"/>
        <v>0</v>
      </c>
      <c r="AB432" s="47"/>
      <c r="AC432" s="46">
        <f t="shared" si="36"/>
        <v>0</v>
      </c>
      <c r="AD432" s="40">
        <f t="shared" si="36"/>
        <v>0</v>
      </c>
      <c r="AE432" s="40">
        <f t="shared" si="36"/>
        <v>0</v>
      </c>
      <c r="AF432" s="40">
        <f t="shared" si="36"/>
        <v>0</v>
      </c>
      <c r="AG432" s="38">
        <f t="shared" si="36"/>
        <v>0</v>
      </c>
      <c r="AH432" s="48"/>
    </row>
    <row r="433" spans="2:34">
      <c r="B433" t="s">
        <v>3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J433" s="51"/>
      <c r="K433" s="39"/>
      <c r="L433" s="39"/>
      <c r="M433" s="39"/>
      <c r="N433" s="39"/>
      <c r="O433" s="340">
        <v>0</v>
      </c>
      <c r="R433" s="39"/>
      <c r="S433" s="39"/>
      <c r="T433" s="39"/>
      <c r="U433" s="340">
        <f t="shared" si="34"/>
        <v>0</v>
      </c>
      <c r="AA433" s="340">
        <f t="shared" si="35"/>
        <v>0</v>
      </c>
      <c r="AB433" s="47"/>
      <c r="AC433" s="46">
        <f t="shared" si="36"/>
        <v>0</v>
      </c>
      <c r="AD433" s="40">
        <f t="shared" si="36"/>
        <v>0</v>
      </c>
      <c r="AE433" s="40">
        <f t="shared" si="36"/>
        <v>0</v>
      </c>
      <c r="AF433" s="40">
        <f t="shared" si="36"/>
        <v>0</v>
      </c>
      <c r="AG433" s="38">
        <f t="shared" si="36"/>
        <v>0</v>
      </c>
      <c r="AH433" s="48"/>
    </row>
    <row r="434" spans="2:34">
      <c r="B434" t="s">
        <v>3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J434" s="51"/>
      <c r="K434" s="39"/>
      <c r="L434" s="39"/>
      <c r="M434" s="39"/>
      <c r="N434" s="39"/>
      <c r="O434" s="340">
        <v>0</v>
      </c>
      <c r="R434" s="39"/>
      <c r="S434" s="39"/>
      <c r="T434" s="39"/>
      <c r="U434" s="340">
        <f t="shared" si="34"/>
        <v>0</v>
      </c>
      <c r="AA434" s="340">
        <f t="shared" si="35"/>
        <v>0</v>
      </c>
      <c r="AB434" s="47"/>
      <c r="AC434" s="46">
        <f t="shared" si="36"/>
        <v>0</v>
      </c>
      <c r="AD434" s="40">
        <f t="shared" si="36"/>
        <v>0</v>
      </c>
      <c r="AE434" s="40">
        <f t="shared" si="36"/>
        <v>0</v>
      </c>
      <c r="AF434" s="40">
        <f t="shared" si="36"/>
        <v>0</v>
      </c>
      <c r="AG434" s="38">
        <f t="shared" si="36"/>
        <v>0</v>
      </c>
      <c r="AH434" s="48"/>
    </row>
    <row r="435" spans="2:34">
      <c r="B435" t="s">
        <v>3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J435" s="51"/>
      <c r="K435" s="39"/>
      <c r="L435" s="39"/>
      <c r="M435" s="39"/>
      <c r="N435" s="39"/>
      <c r="O435" s="340">
        <v>0</v>
      </c>
      <c r="R435" s="39"/>
      <c r="S435" s="39"/>
      <c r="T435" s="39"/>
      <c r="U435" s="340">
        <f t="shared" si="34"/>
        <v>0</v>
      </c>
      <c r="AA435" s="340">
        <f t="shared" si="35"/>
        <v>0</v>
      </c>
      <c r="AB435" s="47"/>
      <c r="AC435" s="46">
        <f t="shared" si="36"/>
        <v>0</v>
      </c>
      <c r="AD435" s="40">
        <f t="shared" si="36"/>
        <v>0</v>
      </c>
      <c r="AE435" s="40">
        <f t="shared" si="36"/>
        <v>0</v>
      </c>
      <c r="AF435" s="40">
        <f t="shared" si="36"/>
        <v>0</v>
      </c>
      <c r="AG435" s="38">
        <f t="shared" si="36"/>
        <v>0</v>
      </c>
      <c r="AH435" s="48"/>
    </row>
    <row r="436" spans="2:34">
      <c r="B436" t="s">
        <v>3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J436" s="51"/>
      <c r="K436" s="39"/>
      <c r="L436" s="39"/>
      <c r="M436" s="39"/>
      <c r="N436" s="39"/>
      <c r="O436" s="340">
        <v>0</v>
      </c>
      <c r="R436" s="39"/>
      <c r="S436" s="39"/>
      <c r="T436" s="39"/>
      <c r="U436" s="340">
        <f t="shared" si="34"/>
        <v>0</v>
      </c>
      <c r="AA436" s="340">
        <f t="shared" si="35"/>
        <v>0</v>
      </c>
      <c r="AB436" s="47"/>
      <c r="AC436" s="46">
        <f t="shared" si="36"/>
        <v>0</v>
      </c>
      <c r="AD436" s="40">
        <f t="shared" si="36"/>
        <v>0</v>
      </c>
      <c r="AE436" s="40">
        <f t="shared" si="36"/>
        <v>0</v>
      </c>
      <c r="AF436" s="40">
        <f t="shared" si="36"/>
        <v>0</v>
      </c>
      <c r="AG436" s="38">
        <f t="shared" si="36"/>
        <v>0</v>
      </c>
      <c r="AH436" s="48"/>
    </row>
    <row r="437" spans="2:34">
      <c r="B437" t="s">
        <v>3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J437" s="51"/>
      <c r="K437" s="39"/>
      <c r="L437" s="39"/>
      <c r="M437" s="39"/>
      <c r="N437" s="39"/>
      <c r="O437" s="340">
        <v>0</v>
      </c>
      <c r="R437" s="39"/>
      <c r="S437" s="39"/>
      <c r="T437" s="39"/>
      <c r="U437" s="340">
        <f t="shared" si="34"/>
        <v>0</v>
      </c>
      <c r="AA437" s="340">
        <f t="shared" si="35"/>
        <v>0</v>
      </c>
      <c r="AB437" s="47"/>
      <c r="AC437" s="46">
        <f t="shared" si="36"/>
        <v>0</v>
      </c>
      <c r="AD437" s="40">
        <f t="shared" si="36"/>
        <v>0</v>
      </c>
      <c r="AE437" s="40">
        <f t="shared" si="36"/>
        <v>0</v>
      </c>
      <c r="AF437" s="40">
        <f t="shared" si="36"/>
        <v>0</v>
      </c>
      <c r="AG437" s="38">
        <f t="shared" si="36"/>
        <v>0</v>
      </c>
      <c r="AH437" s="48"/>
    </row>
    <row r="438" spans="2:34">
      <c r="B438" t="s">
        <v>3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J438" s="51"/>
      <c r="K438" s="39"/>
      <c r="L438" s="39"/>
      <c r="M438" s="39"/>
      <c r="N438" s="39"/>
      <c r="O438" s="340">
        <v>0</v>
      </c>
      <c r="R438" s="39"/>
      <c r="S438" s="39"/>
      <c r="T438" s="39"/>
      <c r="U438" s="340">
        <f t="shared" si="34"/>
        <v>0</v>
      </c>
      <c r="AA438" s="340">
        <f t="shared" si="35"/>
        <v>0</v>
      </c>
      <c r="AB438" s="47"/>
      <c r="AC438" s="46">
        <f t="shared" ref="AC438:AG469" si="37">K438+Q438+W438</f>
        <v>0</v>
      </c>
      <c r="AD438" s="40">
        <f t="shared" si="37"/>
        <v>0</v>
      </c>
      <c r="AE438" s="40">
        <f t="shared" si="37"/>
        <v>0</v>
      </c>
      <c r="AF438" s="40">
        <f t="shared" si="37"/>
        <v>0</v>
      </c>
      <c r="AG438" s="38">
        <f t="shared" si="37"/>
        <v>0</v>
      </c>
      <c r="AH438" s="48"/>
    </row>
    <row r="439" spans="2:34">
      <c r="B439" t="s">
        <v>3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J439" s="51"/>
      <c r="K439" s="39"/>
      <c r="L439" s="39"/>
      <c r="M439" s="39"/>
      <c r="N439" s="39"/>
      <c r="O439" s="340">
        <v>0</v>
      </c>
      <c r="R439" s="39"/>
      <c r="S439" s="39"/>
      <c r="T439" s="39"/>
      <c r="U439" s="340">
        <f t="shared" si="34"/>
        <v>0</v>
      </c>
      <c r="AA439" s="340">
        <f t="shared" si="35"/>
        <v>0</v>
      </c>
      <c r="AB439" s="47"/>
      <c r="AC439" s="46">
        <f t="shared" si="37"/>
        <v>0</v>
      </c>
      <c r="AD439" s="40">
        <f t="shared" si="37"/>
        <v>0</v>
      </c>
      <c r="AE439" s="40">
        <f t="shared" si="37"/>
        <v>0</v>
      </c>
      <c r="AF439" s="40">
        <f t="shared" si="37"/>
        <v>0</v>
      </c>
      <c r="AG439" s="38">
        <f t="shared" si="37"/>
        <v>0</v>
      </c>
      <c r="AH439" s="48"/>
    </row>
    <row r="440" spans="2:34">
      <c r="B440" t="s">
        <v>3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J440" s="51"/>
      <c r="K440" s="39"/>
      <c r="L440" s="39"/>
      <c r="M440" s="39"/>
      <c r="N440" s="39"/>
      <c r="O440" s="340">
        <v>0</v>
      </c>
      <c r="R440" s="39"/>
      <c r="S440" s="39"/>
      <c r="T440" s="39"/>
      <c r="U440" s="340">
        <f t="shared" si="34"/>
        <v>0</v>
      </c>
      <c r="AA440" s="340">
        <f t="shared" si="35"/>
        <v>0</v>
      </c>
      <c r="AB440" s="47"/>
      <c r="AC440" s="46">
        <f t="shared" si="37"/>
        <v>0</v>
      </c>
      <c r="AD440" s="40">
        <f t="shared" si="37"/>
        <v>0</v>
      </c>
      <c r="AE440" s="40">
        <f t="shared" si="37"/>
        <v>0</v>
      </c>
      <c r="AF440" s="40">
        <f t="shared" si="37"/>
        <v>0</v>
      </c>
      <c r="AG440" s="38">
        <f t="shared" si="37"/>
        <v>0</v>
      </c>
      <c r="AH440" s="48"/>
    </row>
    <row r="441" spans="2:34">
      <c r="B441" t="s">
        <v>3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J441" s="51"/>
      <c r="K441" s="39"/>
      <c r="L441" s="39"/>
      <c r="M441" s="39"/>
      <c r="N441" s="39"/>
      <c r="O441" s="340">
        <v>0</v>
      </c>
      <c r="R441" s="39"/>
      <c r="S441" s="39"/>
      <c r="T441" s="39"/>
      <c r="U441" s="340">
        <f t="shared" si="34"/>
        <v>0</v>
      </c>
      <c r="AA441" s="340">
        <f t="shared" si="35"/>
        <v>0</v>
      </c>
      <c r="AB441" s="47"/>
      <c r="AC441" s="46">
        <f t="shared" si="37"/>
        <v>0</v>
      </c>
      <c r="AD441" s="40">
        <f t="shared" si="37"/>
        <v>0</v>
      </c>
      <c r="AE441" s="40">
        <f t="shared" si="37"/>
        <v>0</v>
      </c>
      <c r="AF441" s="40">
        <f t="shared" si="37"/>
        <v>0</v>
      </c>
      <c r="AG441" s="38">
        <f t="shared" si="37"/>
        <v>0</v>
      </c>
      <c r="AH441" s="48"/>
    </row>
    <row r="442" spans="2:34">
      <c r="B442" t="s">
        <v>3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J442" s="51"/>
      <c r="K442" s="39"/>
      <c r="L442" s="39"/>
      <c r="M442" s="39"/>
      <c r="N442" s="39"/>
      <c r="O442" s="340">
        <v>0</v>
      </c>
      <c r="R442" s="39"/>
      <c r="S442" s="39"/>
      <c r="T442" s="39"/>
      <c r="U442" s="340">
        <f t="shared" si="34"/>
        <v>0</v>
      </c>
      <c r="AA442" s="340">
        <f t="shared" si="35"/>
        <v>0</v>
      </c>
      <c r="AB442" s="47"/>
      <c r="AC442" s="46">
        <f t="shared" si="37"/>
        <v>0</v>
      </c>
      <c r="AD442" s="40">
        <f t="shared" si="37"/>
        <v>0</v>
      </c>
      <c r="AE442" s="40">
        <f t="shared" si="37"/>
        <v>0</v>
      </c>
      <c r="AF442" s="40">
        <f t="shared" si="37"/>
        <v>0</v>
      </c>
      <c r="AG442" s="38">
        <f t="shared" si="37"/>
        <v>0</v>
      </c>
      <c r="AH442" s="48"/>
    </row>
    <row r="443" spans="2:34">
      <c r="B443" t="s">
        <v>3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J443" s="51"/>
      <c r="K443" s="39"/>
      <c r="L443" s="39"/>
      <c r="M443" s="39"/>
      <c r="N443" s="39"/>
      <c r="O443" s="340">
        <v>0</v>
      </c>
      <c r="R443" s="39"/>
      <c r="S443" s="39"/>
      <c r="T443" s="39"/>
      <c r="U443" s="340">
        <f t="shared" si="34"/>
        <v>0</v>
      </c>
      <c r="AA443" s="340">
        <f t="shared" si="35"/>
        <v>0</v>
      </c>
      <c r="AB443" s="47"/>
      <c r="AC443" s="46">
        <f t="shared" si="37"/>
        <v>0</v>
      </c>
      <c r="AD443" s="40">
        <f t="shared" si="37"/>
        <v>0</v>
      </c>
      <c r="AE443" s="40">
        <f t="shared" si="37"/>
        <v>0</v>
      </c>
      <c r="AF443" s="40">
        <f t="shared" si="37"/>
        <v>0</v>
      </c>
      <c r="AG443" s="38">
        <f t="shared" si="37"/>
        <v>0</v>
      </c>
      <c r="AH443" s="48"/>
    </row>
    <row r="444" spans="2:34">
      <c r="B444" t="s">
        <v>3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J444" s="51"/>
      <c r="K444" s="39"/>
      <c r="L444" s="39"/>
      <c r="M444" s="39"/>
      <c r="N444" s="39"/>
      <c r="O444" s="340">
        <v>0</v>
      </c>
      <c r="R444" s="39"/>
      <c r="S444" s="39"/>
      <c r="T444" s="39"/>
      <c r="U444" s="340">
        <f t="shared" si="34"/>
        <v>0</v>
      </c>
      <c r="AA444" s="340">
        <f t="shared" si="35"/>
        <v>0</v>
      </c>
      <c r="AB444" s="47"/>
      <c r="AC444" s="46">
        <f t="shared" si="37"/>
        <v>0</v>
      </c>
      <c r="AD444" s="40">
        <f t="shared" si="37"/>
        <v>0</v>
      </c>
      <c r="AE444" s="40">
        <f t="shared" si="37"/>
        <v>0</v>
      </c>
      <c r="AF444" s="40">
        <f t="shared" si="37"/>
        <v>0</v>
      </c>
      <c r="AG444" s="38">
        <f t="shared" si="37"/>
        <v>0</v>
      </c>
      <c r="AH444" s="48"/>
    </row>
    <row r="445" spans="2:34">
      <c r="B445" t="s">
        <v>3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J445" s="51"/>
      <c r="K445" s="39"/>
      <c r="L445" s="39"/>
      <c r="M445" s="39"/>
      <c r="N445" s="39"/>
      <c r="O445" s="340">
        <v>0</v>
      </c>
      <c r="R445" s="39"/>
      <c r="S445" s="39"/>
      <c r="T445" s="39"/>
      <c r="U445" s="340">
        <f t="shared" si="34"/>
        <v>0</v>
      </c>
      <c r="AA445" s="340">
        <f t="shared" si="35"/>
        <v>0</v>
      </c>
      <c r="AB445" s="47"/>
      <c r="AC445" s="46">
        <f t="shared" si="37"/>
        <v>0</v>
      </c>
      <c r="AD445" s="40">
        <f t="shared" si="37"/>
        <v>0</v>
      </c>
      <c r="AE445" s="40">
        <f t="shared" si="37"/>
        <v>0</v>
      </c>
      <c r="AF445" s="40">
        <f t="shared" si="37"/>
        <v>0</v>
      </c>
      <c r="AG445" s="38">
        <f t="shared" si="37"/>
        <v>0</v>
      </c>
      <c r="AH445" s="48"/>
    </row>
    <row r="446" spans="2:34">
      <c r="B446" t="s">
        <v>3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J446" s="51"/>
      <c r="K446" s="39"/>
      <c r="L446" s="39"/>
      <c r="M446" s="39"/>
      <c r="N446" s="39"/>
      <c r="O446" s="340">
        <v>0</v>
      </c>
      <c r="R446" s="39"/>
      <c r="S446" s="39"/>
      <c r="T446" s="39"/>
      <c r="U446" s="340">
        <f t="shared" si="34"/>
        <v>0</v>
      </c>
      <c r="AA446" s="340">
        <f t="shared" si="35"/>
        <v>0</v>
      </c>
      <c r="AB446" s="47"/>
      <c r="AC446" s="46">
        <f t="shared" si="37"/>
        <v>0</v>
      </c>
      <c r="AD446" s="40">
        <f t="shared" si="37"/>
        <v>0</v>
      </c>
      <c r="AE446" s="40">
        <f t="shared" si="37"/>
        <v>0</v>
      </c>
      <c r="AF446" s="40">
        <f t="shared" si="37"/>
        <v>0</v>
      </c>
      <c r="AG446" s="38">
        <f t="shared" si="37"/>
        <v>0</v>
      </c>
      <c r="AH446" s="48"/>
    </row>
    <row r="447" spans="2:34">
      <c r="B447" t="s">
        <v>3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J447" s="51"/>
      <c r="K447" s="39"/>
      <c r="L447" s="39"/>
      <c r="M447" s="39"/>
      <c r="N447" s="39"/>
      <c r="O447" s="340">
        <v>0</v>
      </c>
      <c r="R447" s="39"/>
      <c r="S447" s="39"/>
      <c r="T447" s="39"/>
      <c r="U447" s="340">
        <f t="shared" si="34"/>
        <v>0</v>
      </c>
      <c r="AA447" s="340">
        <f t="shared" si="35"/>
        <v>0</v>
      </c>
      <c r="AB447" s="47"/>
      <c r="AC447" s="46">
        <f t="shared" si="37"/>
        <v>0</v>
      </c>
      <c r="AD447" s="40">
        <f t="shared" si="37"/>
        <v>0</v>
      </c>
      <c r="AE447" s="40">
        <f t="shared" si="37"/>
        <v>0</v>
      </c>
      <c r="AF447" s="40">
        <f t="shared" si="37"/>
        <v>0</v>
      </c>
      <c r="AG447" s="38">
        <f t="shared" si="37"/>
        <v>0</v>
      </c>
      <c r="AH447" s="48"/>
    </row>
    <row r="448" spans="2:34">
      <c r="B448" t="s">
        <v>3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K448" s="39"/>
      <c r="L448" s="39"/>
      <c r="M448" s="39"/>
      <c r="N448" s="39"/>
      <c r="O448" s="340">
        <v>0</v>
      </c>
      <c r="R448" s="39"/>
      <c r="S448" s="39"/>
      <c r="T448" s="39"/>
      <c r="U448" s="340">
        <f t="shared" si="34"/>
        <v>0</v>
      </c>
      <c r="AA448" s="340">
        <f t="shared" si="35"/>
        <v>0</v>
      </c>
      <c r="AB448" s="47"/>
      <c r="AC448" s="46">
        <f t="shared" si="37"/>
        <v>0</v>
      </c>
      <c r="AD448" s="40">
        <f t="shared" si="37"/>
        <v>0</v>
      </c>
      <c r="AE448" s="40">
        <f t="shared" si="37"/>
        <v>0</v>
      </c>
      <c r="AF448" s="40">
        <f t="shared" si="37"/>
        <v>0</v>
      </c>
      <c r="AG448" s="38">
        <f t="shared" si="37"/>
        <v>0</v>
      </c>
      <c r="AH448" s="48"/>
    </row>
    <row r="449" spans="2:34">
      <c r="B449" t="s">
        <v>3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K449" s="39"/>
      <c r="L449" s="39"/>
      <c r="M449" s="39"/>
      <c r="N449" s="39"/>
      <c r="O449" s="340">
        <v>0</v>
      </c>
      <c r="R449" s="39"/>
      <c r="S449" s="39"/>
      <c r="T449" s="39"/>
      <c r="U449" s="340">
        <f t="shared" si="34"/>
        <v>0</v>
      </c>
      <c r="AA449" s="340">
        <f t="shared" si="35"/>
        <v>0</v>
      </c>
      <c r="AB449" s="47"/>
      <c r="AC449" s="46">
        <f t="shared" si="37"/>
        <v>0</v>
      </c>
      <c r="AD449" s="40">
        <f t="shared" si="37"/>
        <v>0</v>
      </c>
      <c r="AE449" s="40">
        <f t="shared" si="37"/>
        <v>0</v>
      </c>
      <c r="AF449" s="40">
        <f t="shared" si="37"/>
        <v>0</v>
      </c>
      <c r="AG449" s="38">
        <f t="shared" si="37"/>
        <v>0</v>
      </c>
      <c r="AH449" s="48"/>
    </row>
    <row r="450" spans="2:34">
      <c r="B450" t="s">
        <v>3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K450" s="39"/>
      <c r="L450" s="39"/>
      <c r="M450" s="39"/>
      <c r="N450" s="39"/>
      <c r="O450" s="340">
        <v>0</v>
      </c>
      <c r="R450" s="39"/>
      <c r="S450" s="39"/>
      <c r="T450" s="39"/>
      <c r="U450" s="340">
        <f t="shared" si="34"/>
        <v>0</v>
      </c>
      <c r="AA450" s="340">
        <f t="shared" si="35"/>
        <v>0</v>
      </c>
      <c r="AB450" s="47"/>
      <c r="AC450" s="46">
        <f t="shared" si="37"/>
        <v>0</v>
      </c>
      <c r="AD450" s="40">
        <f t="shared" si="37"/>
        <v>0</v>
      </c>
      <c r="AE450" s="40">
        <f t="shared" si="37"/>
        <v>0</v>
      </c>
      <c r="AF450" s="40">
        <f t="shared" si="37"/>
        <v>0</v>
      </c>
      <c r="AG450" s="38">
        <f t="shared" si="37"/>
        <v>0</v>
      </c>
      <c r="AH450" s="48"/>
    </row>
    <row r="451" spans="2:34">
      <c r="B451" t="s">
        <v>3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K451" s="39"/>
      <c r="L451" s="39"/>
      <c r="M451" s="39"/>
      <c r="N451" s="39"/>
      <c r="O451" s="340">
        <v>0</v>
      </c>
      <c r="R451" s="39"/>
      <c r="S451" s="39"/>
      <c r="T451" s="39"/>
      <c r="U451" s="340">
        <f t="shared" si="34"/>
        <v>0</v>
      </c>
      <c r="AA451" s="340">
        <f t="shared" si="35"/>
        <v>0</v>
      </c>
      <c r="AB451" s="47"/>
      <c r="AC451" s="46">
        <f t="shared" si="37"/>
        <v>0</v>
      </c>
      <c r="AD451" s="40">
        <f t="shared" si="37"/>
        <v>0</v>
      </c>
      <c r="AE451" s="40">
        <f t="shared" si="37"/>
        <v>0</v>
      </c>
      <c r="AF451" s="40">
        <f t="shared" si="37"/>
        <v>0</v>
      </c>
      <c r="AG451" s="38">
        <f t="shared" si="37"/>
        <v>0</v>
      </c>
      <c r="AH451" s="48"/>
    </row>
    <row r="452" spans="2:34">
      <c r="B452" t="s">
        <v>3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K452" s="39"/>
      <c r="L452" s="39"/>
      <c r="M452" s="39"/>
      <c r="N452" s="39"/>
      <c r="O452" s="340">
        <v>0</v>
      </c>
      <c r="R452" s="39"/>
      <c r="S452" s="39"/>
      <c r="T452" s="39"/>
      <c r="U452" s="340">
        <f t="shared" si="34"/>
        <v>0</v>
      </c>
      <c r="AA452" s="340">
        <f t="shared" si="35"/>
        <v>0</v>
      </c>
      <c r="AB452" s="47"/>
      <c r="AC452" s="46">
        <f t="shared" si="37"/>
        <v>0</v>
      </c>
      <c r="AD452" s="40">
        <f t="shared" si="37"/>
        <v>0</v>
      </c>
      <c r="AE452" s="40">
        <f t="shared" si="37"/>
        <v>0</v>
      </c>
      <c r="AF452" s="40">
        <f t="shared" si="37"/>
        <v>0</v>
      </c>
      <c r="AG452" s="38">
        <f t="shared" si="37"/>
        <v>0</v>
      </c>
      <c r="AH452" s="48"/>
    </row>
    <row r="453" spans="2:34">
      <c r="B453" t="s">
        <v>3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K453" s="39"/>
      <c r="L453" s="39"/>
      <c r="M453" s="39"/>
      <c r="N453" s="39"/>
      <c r="O453" s="340">
        <v>0</v>
      </c>
      <c r="R453" s="39"/>
      <c r="S453" s="39"/>
      <c r="T453" s="39"/>
      <c r="U453" s="340">
        <f t="shared" si="34"/>
        <v>0</v>
      </c>
      <c r="AA453" s="340">
        <f t="shared" si="35"/>
        <v>0</v>
      </c>
      <c r="AB453" s="47"/>
      <c r="AC453" s="46">
        <f t="shared" si="37"/>
        <v>0</v>
      </c>
      <c r="AD453" s="40">
        <f t="shared" si="37"/>
        <v>0</v>
      </c>
      <c r="AE453" s="40">
        <f t="shared" si="37"/>
        <v>0</v>
      </c>
      <c r="AF453" s="40">
        <f t="shared" si="37"/>
        <v>0</v>
      </c>
      <c r="AG453" s="38">
        <f t="shared" si="37"/>
        <v>0</v>
      </c>
      <c r="AH453" s="48"/>
    </row>
    <row r="454" spans="2:34">
      <c r="B454" t="s">
        <v>3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K454" s="39"/>
      <c r="L454" s="39"/>
      <c r="M454" s="39"/>
      <c r="N454" s="39"/>
      <c r="O454" s="340">
        <v>0</v>
      </c>
      <c r="R454" s="39"/>
      <c r="S454" s="39"/>
      <c r="T454" s="39"/>
      <c r="U454" s="340">
        <f t="shared" si="34"/>
        <v>0</v>
      </c>
      <c r="AA454" s="340">
        <f t="shared" si="35"/>
        <v>0</v>
      </c>
      <c r="AB454" s="47"/>
      <c r="AC454" s="46">
        <f t="shared" si="37"/>
        <v>0</v>
      </c>
      <c r="AD454" s="40">
        <f t="shared" si="37"/>
        <v>0</v>
      </c>
      <c r="AE454" s="40">
        <f t="shared" si="37"/>
        <v>0</v>
      </c>
      <c r="AF454" s="40">
        <f t="shared" si="37"/>
        <v>0</v>
      </c>
      <c r="AG454" s="38">
        <f t="shared" si="37"/>
        <v>0</v>
      </c>
      <c r="AH454" s="48"/>
    </row>
    <row r="455" spans="2:34">
      <c r="B455" t="s">
        <v>3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K455" s="39"/>
      <c r="L455" s="39"/>
      <c r="M455" s="39"/>
      <c r="N455" s="39"/>
      <c r="O455" s="340">
        <v>0</v>
      </c>
      <c r="R455" s="39"/>
      <c r="S455" s="39"/>
      <c r="T455" s="39"/>
      <c r="U455" s="340">
        <f t="shared" si="34"/>
        <v>0</v>
      </c>
      <c r="AA455" s="340">
        <f t="shared" si="35"/>
        <v>0</v>
      </c>
      <c r="AB455" s="47"/>
      <c r="AC455" s="46">
        <f t="shared" si="37"/>
        <v>0</v>
      </c>
      <c r="AD455" s="40">
        <f t="shared" si="37"/>
        <v>0</v>
      </c>
      <c r="AE455" s="40">
        <f t="shared" si="37"/>
        <v>0</v>
      </c>
      <c r="AF455" s="40">
        <f t="shared" si="37"/>
        <v>0</v>
      </c>
      <c r="AG455" s="38">
        <f t="shared" si="37"/>
        <v>0</v>
      </c>
      <c r="AH455" s="48"/>
    </row>
    <row r="456" spans="2:34">
      <c r="B456" t="s">
        <v>3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K456" s="39"/>
      <c r="L456" s="39"/>
      <c r="M456" s="39"/>
      <c r="N456" s="39"/>
      <c r="O456" s="340">
        <v>0</v>
      </c>
      <c r="R456" s="39"/>
      <c r="S456" s="39"/>
      <c r="T456" s="39"/>
      <c r="U456" s="340">
        <f t="shared" si="34"/>
        <v>0</v>
      </c>
      <c r="AA456" s="340">
        <f t="shared" si="35"/>
        <v>0</v>
      </c>
      <c r="AB456" s="47"/>
      <c r="AC456" s="46">
        <f t="shared" si="37"/>
        <v>0</v>
      </c>
      <c r="AD456" s="40">
        <f t="shared" si="37"/>
        <v>0</v>
      </c>
      <c r="AE456" s="40">
        <f t="shared" si="37"/>
        <v>0</v>
      </c>
      <c r="AF456" s="40">
        <f t="shared" si="37"/>
        <v>0</v>
      </c>
      <c r="AG456" s="38">
        <f t="shared" si="37"/>
        <v>0</v>
      </c>
      <c r="AH456" s="48"/>
    </row>
    <row r="457" spans="2:34">
      <c r="B457" t="s">
        <v>3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K457" s="39"/>
      <c r="L457" s="39"/>
      <c r="M457" s="39"/>
      <c r="N457" s="39"/>
      <c r="O457" s="340">
        <v>0</v>
      </c>
      <c r="R457" s="39"/>
      <c r="S457" s="39"/>
      <c r="T457" s="39"/>
      <c r="U457" s="340">
        <f t="shared" si="34"/>
        <v>0</v>
      </c>
      <c r="AA457" s="340">
        <f t="shared" si="35"/>
        <v>0</v>
      </c>
      <c r="AB457" s="47"/>
      <c r="AC457" s="46">
        <f t="shared" si="37"/>
        <v>0</v>
      </c>
      <c r="AD457" s="40">
        <f t="shared" si="37"/>
        <v>0</v>
      </c>
      <c r="AE457" s="40">
        <f t="shared" si="37"/>
        <v>0</v>
      </c>
      <c r="AF457" s="40">
        <f t="shared" si="37"/>
        <v>0</v>
      </c>
      <c r="AG457" s="38">
        <f t="shared" si="37"/>
        <v>0</v>
      </c>
      <c r="AH457" s="48"/>
    </row>
    <row r="458" spans="2:34">
      <c r="B458" t="s">
        <v>3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K458" s="39"/>
      <c r="L458" s="39"/>
      <c r="M458" s="39"/>
      <c r="N458" s="39"/>
      <c r="O458" s="340">
        <v>0</v>
      </c>
      <c r="R458" s="39"/>
      <c r="S458" s="39"/>
      <c r="T458" s="39"/>
      <c r="U458" s="340">
        <f t="shared" si="34"/>
        <v>0</v>
      </c>
      <c r="AA458" s="340">
        <f t="shared" si="35"/>
        <v>0</v>
      </c>
      <c r="AB458" s="47"/>
      <c r="AC458" s="46">
        <f t="shared" si="37"/>
        <v>0</v>
      </c>
      <c r="AD458" s="40">
        <f t="shared" si="37"/>
        <v>0</v>
      </c>
      <c r="AE458" s="40">
        <f t="shared" si="37"/>
        <v>0</v>
      </c>
      <c r="AF458" s="40">
        <f t="shared" si="37"/>
        <v>0</v>
      </c>
      <c r="AG458" s="38">
        <f t="shared" si="37"/>
        <v>0</v>
      </c>
      <c r="AH458" s="48"/>
    </row>
    <row r="459" spans="2:34">
      <c r="B459" t="s">
        <v>3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K459" s="39"/>
      <c r="L459" s="39"/>
      <c r="M459" s="39"/>
      <c r="N459" s="39"/>
      <c r="O459" s="340">
        <v>0</v>
      </c>
      <c r="R459" s="39"/>
      <c r="S459" s="39"/>
      <c r="T459" s="39"/>
      <c r="U459" s="340">
        <f t="shared" si="34"/>
        <v>0</v>
      </c>
      <c r="AA459" s="340">
        <f t="shared" si="35"/>
        <v>0</v>
      </c>
      <c r="AB459" s="47"/>
      <c r="AC459" s="46">
        <f t="shared" si="37"/>
        <v>0</v>
      </c>
      <c r="AD459" s="40">
        <f t="shared" si="37"/>
        <v>0</v>
      </c>
      <c r="AE459" s="40">
        <f t="shared" si="37"/>
        <v>0</v>
      </c>
      <c r="AF459" s="40">
        <f t="shared" si="37"/>
        <v>0</v>
      </c>
      <c r="AG459" s="38">
        <f t="shared" si="37"/>
        <v>0</v>
      </c>
      <c r="AH459" s="48"/>
    </row>
    <row r="460" spans="2:34">
      <c r="B460" t="s">
        <v>3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K460" s="39"/>
      <c r="L460" s="39"/>
      <c r="M460" s="39"/>
      <c r="N460" s="39"/>
      <c r="O460" s="340">
        <v>0</v>
      </c>
      <c r="R460" s="39"/>
      <c r="S460" s="39"/>
      <c r="T460" s="39"/>
      <c r="U460" s="340">
        <f t="shared" si="34"/>
        <v>0</v>
      </c>
      <c r="AA460" s="340">
        <f t="shared" si="35"/>
        <v>0</v>
      </c>
      <c r="AB460" s="47"/>
      <c r="AC460" s="46">
        <f t="shared" si="37"/>
        <v>0</v>
      </c>
      <c r="AD460" s="40">
        <f t="shared" si="37"/>
        <v>0</v>
      </c>
      <c r="AE460" s="40">
        <f t="shared" si="37"/>
        <v>0</v>
      </c>
      <c r="AF460" s="40">
        <f t="shared" si="37"/>
        <v>0</v>
      </c>
      <c r="AG460" s="38">
        <f t="shared" si="37"/>
        <v>0</v>
      </c>
      <c r="AH460" s="48"/>
    </row>
    <row r="461" spans="2:34">
      <c r="B461" t="s">
        <v>3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K461" s="39"/>
      <c r="L461" s="39"/>
      <c r="M461" s="39"/>
      <c r="N461" s="39"/>
      <c r="O461" s="340">
        <v>0</v>
      </c>
      <c r="R461" s="39"/>
      <c r="S461" s="39"/>
      <c r="T461" s="39"/>
      <c r="U461" s="340">
        <f t="shared" si="34"/>
        <v>0</v>
      </c>
      <c r="AA461" s="340">
        <f t="shared" si="35"/>
        <v>0</v>
      </c>
      <c r="AB461" s="47"/>
      <c r="AC461" s="46">
        <f t="shared" si="37"/>
        <v>0</v>
      </c>
      <c r="AD461" s="40">
        <f t="shared" si="37"/>
        <v>0</v>
      </c>
      <c r="AE461" s="40">
        <f t="shared" si="37"/>
        <v>0</v>
      </c>
      <c r="AF461" s="40">
        <f t="shared" si="37"/>
        <v>0</v>
      </c>
      <c r="AG461" s="38">
        <f t="shared" si="37"/>
        <v>0</v>
      </c>
      <c r="AH461" s="48"/>
    </row>
    <row r="462" spans="2:34">
      <c r="B462" t="s">
        <v>3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K462" s="39"/>
      <c r="L462" s="39"/>
      <c r="M462" s="39"/>
      <c r="N462" s="39"/>
      <c r="O462" s="340">
        <v>0</v>
      </c>
      <c r="R462" s="39"/>
      <c r="S462" s="39"/>
      <c r="T462" s="39"/>
      <c r="U462" s="340">
        <f t="shared" si="34"/>
        <v>0</v>
      </c>
      <c r="AA462" s="340">
        <f t="shared" si="35"/>
        <v>0</v>
      </c>
      <c r="AB462" s="47"/>
      <c r="AC462" s="46">
        <f t="shared" si="37"/>
        <v>0</v>
      </c>
      <c r="AD462" s="40">
        <f t="shared" si="37"/>
        <v>0</v>
      </c>
      <c r="AE462" s="40">
        <f t="shared" si="37"/>
        <v>0</v>
      </c>
      <c r="AF462" s="40">
        <f t="shared" si="37"/>
        <v>0</v>
      </c>
      <c r="AG462" s="38">
        <f t="shared" si="37"/>
        <v>0</v>
      </c>
      <c r="AH462" s="48"/>
    </row>
    <row r="463" spans="2:34">
      <c r="B463" t="s">
        <v>3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K463" s="39"/>
      <c r="L463" s="39"/>
      <c r="M463" s="39"/>
      <c r="N463" s="39"/>
      <c r="O463" s="340">
        <v>0</v>
      </c>
      <c r="R463" s="39"/>
      <c r="S463" s="39"/>
      <c r="T463" s="39"/>
      <c r="U463" s="340">
        <f t="shared" si="34"/>
        <v>0</v>
      </c>
      <c r="AA463" s="340">
        <f t="shared" si="35"/>
        <v>0</v>
      </c>
      <c r="AB463" s="47"/>
      <c r="AC463" s="46">
        <f t="shared" si="37"/>
        <v>0</v>
      </c>
      <c r="AD463" s="40">
        <f t="shared" si="37"/>
        <v>0</v>
      </c>
      <c r="AE463" s="40">
        <f t="shared" si="37"/>
        <v>0</v>
      </c>
      <c r="AF463" s="40">
        <f t="shared" si="37"/>
        <v>0</v>
      </c>
      <c r="AG463" s="38">
        <f t="shared" si="37"/>
        <v>0</v>
      </c>
      <c r="AH463" s="48"/>
    </row>
    <row r="464" spans="2:34">
      <c r="B464" t="s">
        <v>3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K464" s="39"/>
      <c r="L464" s="39"/>
      <c r="M464" s="39"/>
      <c r="N464" s="39"/>
      <c r="O464" s="340">
        <v>0</v>
      </c>
      <c r="R464" s="39"/>
      <c r="S464" s="39"/>
      <c r="T464" s="39"/>
      <c r="U464" s="340">
        <f t="shared" si="34"/>
        <v>0</v>
      </c>
      <c r="AA464" s="340">
        <f t="shared" si="35"/>
        <v>0</v>
      </c>
      <c r="AB464" s="47"/>
      <c r="AC464" s="46">
        <f t="shared" si="37"/>
        <v>0</v>
      </c>
      <c r="AD464" s="40">
        <f t="shared" si="37"/>
        <v>0</v>
      </c>
      <c r="AE464" s="40">
        <f t="shared" si="37"/>
        <v>0</v>
      </c>
      <c r="AF464" s="40">
        <f t="shared" si="37"/>
        <v>0</v>
      </c>
      <c r="AG464" s="38">
        <f t="shared" si="37"/>
        <v>0</v>
      </c>
      <c r="AH464" s="48"/>
    </row>
    <row r="465" spans="2:34">
      <c r="B465" t="s">
        <v>3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K465" s="39"/>
      <c r="L465" s="39"/>
      <c r="M465" s="39"/>
      <c r="N465" s="39"/>
      <c r="O465" s="340">
        <v>0</v>
      </c>
      <c r="R465" s="39"/>
      <c r="S465" s="39"/>
      <c r="T465" s="39"/>
      <c r="U465" s="340">
        <f t="shared" si="34"/>
        <v>0</v>
      </c>
      <c r="AA465" s="340">
        <f t="shared" si="35"/>
        <v>0</v>
      </c>
      <c r="AB465" s="47"/>
      <c r="AC465" s="46">
        <f t="shared" si="37"/>
        <v>0</v>
      </c>
      <c r="AD465" s="40">
        <f t="shared" si="37"/>
        <v>0</v>
      </c>
      <c r="AE465" s="40">
        <f t="shared" si="37"/>
        <v>0</v>
      </c>
      <c r="AF465" s="40">
        <f t="shared" si="37"/>
        <v>0</v>
      </c>
      <c r="AG465" s="38">
        <f t="shared" si="37"/>
        <v>0</v>
      </c>
      <c r="AH465" s="48"/>
    </row>
    <row r="466" spans="2:34">
      <c r="B466" t="s">
        <v>3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K466" s="39"/>
      <c r="L466" s="39"/>
      <c r="M466" s="39"/>
      <c r="N466" s="39"/>
      <c r="O466" s="340">
        <v>0</v>
      </c>
      <c r="R466" s="39"/>
      <c r="S466" s="39"/>
      <c r="T466" s="39"/>
      <c r="U466" s="340">
        <f t="shared" si="34"/>
        <v>0</v>
      </c>
      <c r="AA466" s="340">
        <f t="shared" si="35"/>
        <v>0</v>
      </c>
      <c r="AB466" s="47"/>
      <c r="AC466" s="46">
        <f t="shared" si="37"/>
        <v>0</v>
      </c>
      <c r="AD466" s="40">
        <f t="shared" si="37"/>
        <v>0</v>
      </c>
      <c r="AE466" s="40">
        <f t="shared" si="37"/>
        <v>0</v>
      </c>
      <c r="AF466" s="40">
        <f t="shared" si="37"/>
        <v>0</v>
      </c>
      <c r="AG466" s="38">
        <f t="shared" si="37"/>
        <v>0</v>
      </c>
      <c r="AH466" s="48"/>
    </row>
    <row r="467" spans="2:34">
      <c r="B467" t="s">
        <v>3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K467" s="39"/>
      <c r="L467" s="39"/>
      <c r="M467" s="39"/>
      <c r="N467" s="39"/>
      <c r="O467" s="340">
        <v>0</v>
      </c>
      <c r="U467" s="340">
        <f t="shared" ref="U467:U496" si="38">Q467+R467+S467+T467</f>
        <v>0</v>
      </c>
      <c r="AA467" s="340">
        <f t="shared" ref="AA467:AA496" si="39">W467+X467+Y467+Z467</f>
        <v>0</v>
      </c>
      <c r="AB467" s="47"/>
      <c r="AC467" s="46">
        <f t="shared" si="37"/>
        <v>0</v>
      </c>
      <c r="AD467" s="40">
        <f t="shared" si="37"/>
        <v>0</v>
      </c>
      <c r="AE467" s="40">
        <f t="shared" si="37"/>
        <v>0</v>
      </c>
      <c r="AF467" s="40">
        <f t="shared" si="37"/>
        <v>0</v>
      </c>
      <c r="AG467" s="38">
        <f t="shared" si="37"/>
        <v>0</v>
      </c>
      <c r="AH467" s="48"/>
    </row>
    <row r="468" spans="2:34">
      <c r="B468" t="s">
        <v>3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K468" s="39"/>
      <c r="L468" s="39"/>
      <c r="M468" s="39"/>
      <c r="N468" s="39"/>
      <c r="O468" s="340">
        <v>0</v>
      </c>
      <c r="U468" s="340">
        <f t="shared" si="38"/>
        <v>0</v>
      </c>
      <c r="AA468" s="340">
        <f t="shared" si="39"/>
        <v>0</v>
      </c>
      <c r="AB468" s="47"/>
      <c r="AC468" s="46">
        <f t="shared" si="37"/>
        <v>0</v>
      </c>
      <c r="AD468" s="40">
        <f t="shared" si="37"/>
        <v>0</v>
      </c>
      <c r="AE468" s="40">
        <f t="shared" si="37"/>
        <v>0</v>
      </c>
      <c r="AF468" s="40">
        <f t="shared" si="37"/>
        <v>0</v>
      </c>
      <c r="AG468" s="38">
        <f t="shared" si="37"/>
        <v>0</v>
      </c>
      <c r="AH468" s="48"/>
    </row>
    <row r="469" spans="2:34">
      <c r="B469" t="s">
        <v>3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K469" s="39"/>
      <c r="L469" s="39"/>
      <c r="M469" s="39"/>
      <c r="N469" s="39"/>
      <c r="O469" s="340">
        <v>0</v>
      </c>
      <c r="U469" s="340">
        <f t="shared" si="38"/>
        <v>0</v>
      </c>
      <c r="AA469" s="340">
        <f t="shared" si="39"/>
        <v>0</v>
      </c>
      <c r="AB469" s="47"/>
      <c r="AC469" s="46">
        <f t="shared" si="37"/>
        <v>0</v>
      </c>
      <c r="AD469" s="40">
        <f t="shared" si="37"/>
        <v>0</v>
      </c>
      <c r="AE469" s="40">
        <f t="shared" si="37"/>
        <v>0</v>
      </c>
      <c r="AF469" s="40">
        <f t="shared" si="37"/>
        <v>0</v>
      </c>
      <c r="AG469" s="38">
        <f t="shared" si="37"/>
        <v>0</v>
      </c>
      <c r="AH469" s="48"/>
    </row>
    <row r="470" spans="2:34">
      <c r="B470" t="s">
        <v>3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K470" s="39"/>
      <c r="L470" s="39"/>
      <c r="M470" s="39"/>
      <c r="N470" s="39"/>
      <c r="O470" s="340">
        <v>0</v>
      </c>
      <c r="U470" s="340">
        <f t="shared" si="38"/>
        <v>0</v>
      </c>
      <c r="AA470" s="340">
        <f t="shared" si="39"/>
        <v>0</v>
      </c>
      <c r="AB470" s="47"/>
      <c r="AC470" s="46">
        <f t="shared" ref="AC470:AG499" si="40">K470+Q470+W470</f>
        <v>0</v>
      </c>
      <c r="AD470" s="40">
        <f t="shared" si="40"/>
        <v>0</v>
      </c>
      <c r="AE470" s="40">
        <f t="shared" si="40"/>
        <v>0</v>
      </c>
      <c r="AF470" s="40">
        <f t="shared" si="40"/>
        <v>0</v>
      </c>
      <c r="AG470" s="38">
        <f t="shared" si="40"/>
        <v>0</v>
      </c>
      <c r="AH470" s="48"/>
    </row>
    <row r="471" spans="2:34">
      <c r="B471" t="s">
        <v>3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K471" s="39"/>
      <c r="L471" s="39"/>
      <c r="M471" s="39"/>
      <c r="N471" s="39"/>
      <c r="O471" s="340">
        <v>0</v>
      </c>
      <c r="U471" s="340">
        <f t="shared" si="38"/>
        <v>0</v>
      </c>
      <c r="AA471" s="340">
        <f t="shared" si="39"/>
        <v>0</v>
      </c>
      <c r="AB471" s="47"/>
      <c r="AC471" s="46">
        <f t="shared" si="40"/>
        <v>0</v>
      </c>
      <c r="AD471" s="40">
        <f t="shared" si="40"/>
        <v>0</v>
      </c>
      <c r="AE471" s="40">
        <f t="shared" si="40"/>
        <v>0</v>
      </c>
      <c r="AF471" s="40">
        <f t="shared" si="40"/>
        <v>0</v>
      </c>
      <c r="AG471" s="38">
        <f t="shared" si="40"/>
        <v>0</v>
      </c>
      <c r="AH471" s="48"/>
    </row>
    <row r="472" spans="2:34">
      <c r="B472" t="s">
        <v>3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K472" s="39"/>
      <c r="L472" s="39"/>
      <c r="M472" s="39"/>
      <c r="N472" s="39"/>
      <c r="O472" s="340">
        <v>0</v>
      </c>
      <c r="U472" s="340">
        <f t="shared" si="38"/>
        <v>0</v>
      </c>
      <c r="AA472" s="340">
        <f t="shared" si="39"/>
        <v>0</v>
      </c>
      <c r="AB472" s="47"/>
      <c r="AC472" s="46">
        <f t="shared" si="40"/>
        <v>0</v>
      </c>
      <c r="AD472" s="40">
        <f t="shared" si="40"/>
        <v>0</v>
      </c>
      <c r="AE472" s="40">
        <f t="shared" si="40"/>
        <v>0</v>
      </c>
      <c r="AF472" s="40">
        <f t="shared" si="40"/>
        <v>0</v>
      </c>
      <c r="AG472" s="38">
        <f t="shared" si="40"/>
        <v>0</v>
      </c>
      <c r="AH472" s="48"/>
    </row>
    <row r="473" spans="2:34">
      <c r="B473" t="s">
        <v>3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K473" s="39"/>
      <c r="L473" s="39"/>
      <c r="M473" s="39"/>
      <c r="N473" s="39"/>
      <c r="O473" s="340">
        <v>0</v>
      </c>
      <c r="U473" s="340">
        <f t="shared" si="38"/>
        <v>0</v>
      </c>
      <c r="AA473" s="340">
        <f t="shared" si="39"/>
        <v>0</v>
      </c>
      <c r="AB473" s="47"/>
      <c r="AC473" s="46">
        <f t="shared" si="40"/>
        <v>0</v>
      </c>
      <c r="AD473" s="40">
        <f t="shared" si="40"/>
        <v>0</v>
      </c>
      <c r="AE473" s="40">
        <f t="shared" si="40"/>
        <v>0</v>
      </c>
      <c r="AF473" s="40">
        <f t="shared" si="40"/>
        <v>0</v>
      </c>
      <c r="AG473" s="38">
        <f t="shared" si="40"/>
        <v>0</v>
      </c>
      <c r="AH473" s="48"/>
    </row>
    <row r="474" spans="2:34">
      <c r="B474" t="s">
        <v>3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K474" s="39"/>
      <c r="L474" s="39"/>
      <c r="M474" s="39"/>
      <c r="N474" s="39"/>
      <c r="O474" s="340">
        <v>0</v>
      </c>
      <c r="U474" s="340">
        <f t="shared" si="38"/>
        <v>0</v>
      </c>
      <c r="AA474" s="340">
        <f t="shared" si="39"/>
        <v>0</v>
      </c>
      <c r="AB474" s="47"/>
      <c r="AC474" s="46">
        <f t="shared" si="40"/>
        <v>0</v>
      </c>
      <c r="AD474" s="40">
        <f t="shared" si="40"/>
        <v>0</v>
      </c>
      <c r="AE474" s="40">
        <f t="shared" si="40"/>
        <v>0</v>
      </c>
      <c r="AF474" s="40">
        <f t="shared" si="40"/>
        <v>0</v>
      </c>
      <c r="AG474" s="38">
        <f t="shared" si="40"/>
        <v>0</v>
      </c>
      <c r="AH474" s="48"/>
    </row>
    <row r="475" spans="2:34">
      <c r="B475" t="s">
        <v>3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K475" s="39"/>
      <c r="L475" s="39"/>
      <c r="M475" s="39"/>
      <c r="N475" s="39"/>
      <c r="O475" s="340">
        <v>0</v>
      </c>
      <c r="U475" s="340">
        <f t="shared" si="38"/>
        <v>0</v>
      </c>
      <c r="AA475" s="340">
        <f t="shared" si="39"/>
        <v>0</v>
      </c>
      <c r="AB475" s="47"/>
      <c r="AC475" s="46">
        <f t="shared" si="40"/>
        <v>0</v>
      </c>
      <c r="AD475" s="40">
        <f t="shared" si="40"/>
        <v>0</v>
      </c>
      <c r="AE475" s="40">
        <f t="shared" si="40"/>
        <v>0</v>
      </c>
      <c r="AF475" s="40">
        <f t="shared" si="40"/>
        <v>0</v>
      </c>
      <c r="AG475" s="38">
        <f t="shared" si="40"/>
        <v>0</v>
      </c>
      <c r="AH475" s="48"/>
    </row>
    <row r="476" spans="2:34">
      <c r="B476" t="s">
        <v>3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K476" s="39"/>
      <c r="L476" s="39"/>
      <c r="M476" s="39"/>
      <c r="N476" s="39"/>
      <c r="O476" s="340">
        <v>0</v>
      </c>
      <c r="U476" s="340">
        <f t="shared" si="38"/>
        <v>0</v>
      </c>
      <c r="AA476" s="340">
        <f t="shared" si="39"/>
        <v>0</v>
      </c>
      <c r="AB476" s="47"/>
      <c r="AC476" s="46">
        <f t="shared" si="40"/>
        <v>0</v>
      </c>
      <c r="AD476" s="40">
        <f t="shared" si="40"/>
        <v>0</v>
      </c>
      <c r="AE476" s="40">
        <f t="shared" si="40"/>
        <v>0</v>
      </c>
      <c r="AF476" s="40">
        <f t="shared" si="40"/>
        <v>0</v>
      </c>
      <c r="AG476" s="38">
        <f t="shared" si="40"/>
        <v>0</v>
      </c>
      <c r="AH476" s="48"/>
    </row>
    <row r="477" spans="2:34">
      <c r="B477" t="s">
        <v>3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K477" s="39"/>
      <c r="L477" s="39"/>
      <c r="M477" s="39"/>
      <c r="N477" s="39"/>
      <c r="O477" s="340">
        <v>0</v>
      </c>
      <c r="U477" s="340">
        <f t="shared" si="38"/>
        <v>0</v>
      </c>
      <c r="AA477" s="340">
        <f t="shared" si="39"/>
        <v>0</v>
      </c>
      <c r="AB477" s="47"/>
      <c r="AC477" s="46">
        <f t="shared" si="40"/>
        <v>0</v>
      </c>
      <c r="AD477" s="40">
        <f t="shared" si="40"/>
        <v>0</v>
      </c>
      <c r="AE477" s="40">
        <f t="shared" si="40"/>
        <v>0</v>
      </c>
      <c r="AF477" s="40">
        <f t="shared" si="40"/>
        <v>0</v>
      </c>
      <c r="AG477" s="38">
        <f t="shared" si="40"/>
        <v>0</v>
      </c>
      <c r="AH477" s="48"/>
    </row>
    <row r="478" spans="2:34">
      <c r="B478" t="s">
        <v>3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K478" s="39"/>
      <c r="L478" s="39"/>
      <c r="M478" s="39"/>
      <c r="N478" s="39"/>
      <c r="O478" s="340">
        <v>0</v>
      </c>
      <c r="U478" s="340">
        <f t="shared" si="38"/>
        <v>0</v>
      </c>
      <c r="AA478" s="340">
        <f t="shared" si="39"/>
        <v>0</v>
      </c>
      <c r="AB478" s="47"/>
      <c r="AC478" s="46">
        <f t="shared" si="40"/>
        <v>0</v>
      </c>
      <c r="AD478" s="40">
        <f t="shared" si="40"/>
        <v>0</v>
      </c>
      <c r="AE478" s="40">
        <f t="shared" si="40"/>
        <v>0</v>
      </c>
      <c r="AF478" s="40">
        <f t="shared" si="40"/>
        <v>0</v>
      </c>
      <c r="AG478" s="38">
        <f t="shared" si="40"/>
        <v>0</v>
      </c>
      <c r="AH478" s="48"/>
    </row>
    <row r="479" spans="2:34">
      <c r="B479" t="s">
        <v>3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K479" s="39"/>
      <c r="L479" s="39"/>
      <c r="M479" s="39"/>
      <c r="N479" s="39"/>
      <c r="O479" s="340">
        <v>0</v>
      </c>
      <c r="U479" s="340">
        <f t="shared" si="38"/>
        <v>0</v>
      </c>
      <c r="AA479" s="340">
        <f t="shared" si="39"/>
        <v>0</v>
      </c>
      <c r="AB479" s="47"/>
      <c r="AC479" s="46">
        <f t="shared" si="40"/>
        <v>0</v>
      </c>
      <c r="AD479" s="40">
        <f t="shared" si="40"/>
        <v>0</v>
      </c>
      <c r="AE479" s="40">
        <f t="shared" si="40"/>
        <v>0</v>
      </c>
      <c r="AF479" s="40">
        <f t="shared" si="40"/>
        <v>0</v>
      </c>
      <c r="AG479" s="38">
        <f t="shared" si="40"/>
        <v>0</v>
      </c>
      <c r="AH479" s="48"/>
    </row>
    <row r="480" spans="2:34">
      <c r="B480" t="s">
        <v>3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K480" s="39"/>
      <c r="L480" s="39"/>
      <c r="M480" s="39"/>
      <c r="N480" s="39"/>
      <c r="O480" s="340">
        <v>0</v>
      </c>
      <c r="U480" s="340">
        <f t="shared" si="38"/>
        <v>0</v>
      </c>
      <c r="AA480" s="340">
        <f t="shared" si="39"/>
        <v>0</v>
      </c>
      <c r="AB480" s="47"/>
      <c r="AC480" s="46">
        <f t="shared" si="40"/>
        <v>0</v>
      </c>
      <c r="AD480" s="40">
        <f t="shared" si="40"/>
        <v>0</v>
      </c>
      <c r="AE480" s="40">
        <f t="shared" si="40"/>
        <v>0</v>
      </c>
      <c r="AF480" s="40">
        <f t="shared" si="40"/>
        <v>0</v>
      </c>
      <c r="AG480" s="38">
        <f t="shared" si="40"/>
        <v>0</v>
      </c>
      <c r="AH480" s="48"/>
    </row>
    <row r="481" spans="2:34">
      <c r="B481" t="s">
        <v>3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K481" s="39"/>
      <c r="L481" s="39"/>
      <c r="M481" s="39"/>
      <c r="N481" s="39"/>
      <c r="O481" s="340">
        <v>0</v>
      </c>
      <c r="U481" s="340">
        <f t="shared" si="38"/>
        <v>0</v>
      </c>
      <c r="AA481" s="340">
        <f t="shared" si="39"/>
        <v>0</v>
      </c>
      <c r="AB481" s="47"/>
      <c r="AC481" s="46">
        <f t="shared" si="40"/>
        <v>0</v>
      </c>
      <c r="AD481" s="40">
        <f t="shared" si="40"/>
        <v>0</v>
      </c>
      <c r="AE481" s="40">
        <f t="shared" si="40"/>
        <v>0</v>
      </c>
      <c r="AF481" s="40">
        <f t="shared" si="40"/>
        <v>0</v>
      </c>
      <c r="AG481" s="38">
        <f t="shared" si="40"/>
        <v>0</v>
      </c>
      <c r="AH481" s="48"/>
    </row>
    <row r="482" spans="2:34">
      <c r="B482" t="s">
        <v>3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K482" s="39"/>
      <c r="L482" s="39"/>
      <c r="M482" s="39"/>
      <c r="N482" s="39"/>
      <c r="O482" s="340">
        <v>0</v>
      </c>
      <c r="U482" s="340">
        <f t="shared" si="38"/>
        <v>0</v>
      </c>
      <c r="AA482" s="340">
        <f t="shared" si="39"/>
        <v>0</v>
      </c>
      <c r="AB482" s="47"/>
      <c r="AC482" s="46">
        <f t="shared" si="40"/>
        <v>0</v>
      </c>
      <c r="AD482" s="40">
        <f t="shared" si="40"/>
        <v>0</v>
      </c>
      <c r="AE482" s="40">
        <f t="shared" si="40"/>
        <v>0</v>
      </c>
      <c r="AF482" s="40">
        <f t="shared" si="40"/>
        <v>0</v>
      </c>
      <c r="AG482" s="38">
        <f t="shared" si="40"/>
        <v>0</v>
      </c>
      <c r="AH482" s="48"/>
    </row>
    <row r="483" spans="2:34">
      <c r="B483" t="s">
        <v>3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K483" s="39"/>
      <c r="L483" s="39"/>
      <c r="M483" s="39"/>
      <c r="N483" s="39"/>
      <c r="O483" s="340">
        <v>0</v>
      </c>
      <c r="U483" s="340">
        <f t="shared" si="38"/>
        <v>0</v>
      </c>
      <c r="AA483" s="340">
        <f t="shared" si="39"/>
        <v>0</v>
      </c>
      <c r="AB483" s="47"/>
      <c r="AC483" s="46">
        <f t="shared" si="40"/>
        <v>0</v>
      </c>
      <c r="AD483" s="40">
        <f t="shared" si="40"/>
        <v>0</v>
      </c>
      <c r="AE483" s="40">
        <f t="shared" si="40"/>
        <v>0</v>
      </c>
      <c r="AF483" s="40">
        <f t="shared" si="40"/>
        <v>0</v>
      </c>
      <c r="AG483" s="38">
        <f t="shared" si="40"/>
        <v>0</v>
      </c>
      <c r="AH483" s="48"/>
    </row>
    <row r="484" spans="2:34">
      <c r="B484" t="s">
        <v>3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K484" s="39"/>
      <c r="L484" s="39"/>
      <c r="M484" s="39"/>
      <c r="N484" s="39"/>
      <c r="O484" s="340">
        <v>0</v>
      </c>
      <c r="U484" s="340">
        <f t="shared" si="38"/>
        <v>0</v>
      </c>
      <c r="AA484" s="340">
        <f t="shared" si="39"/>
        <v>0</v>
      </c>
      <c r="AB484" s="47"/>
      <c r="AC484" s="46">
        <f t="shared" si="40"/>
        <v>0</v>
      </c>
      <c r="AD484" s="40">
        <f t="shared" si="40"/>
        <v>0</v>
      </c>
      <c r="AE484" s="40">
        <f t="shared" si="40"/>
        <v>0</v>
      </c>
      <c r="AF484" s="40">
        <f t="shared" si="40"/>
        <v>0</v>
      </c>
      <c r="AG484" s="38">
        <f t="shared" si="40"/>
        <v>0</v>
      </c>
      <c r="AH484" s="48"/>
    </row>
    <row r="485" spans="2:34">
      <c r="B485" t="s">
        <v>3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K485" s="39"/>
      <c r="L485" s="39"/>
      <c r="M485" s="39"/>
      <c r="N485" s="39"/>
      <c r="O485" s="340">
        <v>0</v>
      </c>
      <c r="U485" s="340">
        <f t="shared" si="38"/>
        <v>0</v>
      </c>
      <c r="AA485" s="340">
        <f t="shared" si="39"/>
        <v>0</v>
      </c>
      <c r="AB485" s="47"/>
      <c r="AC485" s="46">
        <f t="shared" si="40"/>
        <v>0</v>
      </c>
      <c r="AD485" s="40">
        <f t="shared" si="40"/>
        <v>0</v>
      </c>
      <c r="AE485" s="40">
        <f t="shared" si="40"/>
        <v>0</v>
      </c>
      <c r="AF485" s="40">
        <f t="shared" si="40"/>
        <v>0</v>
      </c>
      <c r="AG485" s="38">
        <f t="shared" si="40"/>
        <v>0</v>
      </c>
      <c r="AH485" s="48"/>
    </row>
    <row r="486" spans="2:34">
      <c r="B486" t="s">
        <v>3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K486" s="39"/>
      <c r="L486" s="39"/>
      <c r="M486" s="39"/>
      <c r="N486" s="39"/>
      <c r="O486" s="340">
        <v>0</v>
      </c>
      <c r="U486" s="340">
        <f t="shared" si="38"/>
        <v>0</v>
      </c>
      <c r="AA486" s="340">
        <f t="shared" si="39"/>
        <v>0</v>
      </c>
      <c r="AB486" s="47"/>
      <c r="AC486" s="46">
        <f t="shared" si="40"/>
        <v>0</v>
      </c>
      <c r="AD486" s="40">
        <f t="shared" si="40"/>
        <v>0</v>
      </c>
      <c r="AE486" s="40">
        <f t="shared" si="40"/>
        <v>0</v>
      </c>
      <c r="AF486" s="40">
        <f t="shared" si="40"/>
        <v>0</v>
      </c>
      <c r="AG486" s="38">
        <f t="shared" si="40"/>
        <v>0</v>
      </c>
      <c r="AH486" s="48"/>
    </row>
    <row r="487" spans="2:34">
      <c r="B487" t="s">
        <v>3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K487" s="39"/>
      <c r="L487" s="39"/>
      <c r="M487" s="39"/>
      <c r="N487" s="39"/>
      <c r="O487" s="340">
        <v>0</v>
      </c>
      <c r="U487" s="340">
        <f t="shared" si="38"/>
        <v>0</v>
      </c>
      <c r="AA487" s="340">
        <f t="shared" si="39"/>
        <v>0</v>
      </c>
      <c r="AB487" s="47"/>
      <c r="AC487" s="46">
        <f t="shared" si="40"/>
        <v>0</v>
      </c>
      <c r="AD487" s="40">
        <f t="shared" si="40"/>
        <v>0</v>
      </c>
      <c r="AE487" s="40">
        <f t="shared" si="40"/>
        <v>0</v>
      </c>
      <c r="AF487" s="40">
        <f t="shared" si="40"/>
        <v>0</v>
      </c>
      <c r="AG487" s="38">
        <f t="shared" si="40"/>
        <v>0</v>
      </c>
      <c r="AH487" s="48"/>
    </row>
    <row r="488" spans="2:34">
      <c r="B488" t="s">
        <v>3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K488" s="39"/>
      <c r="L488" s="39"/>
      <c r="M488" s="39"/>
      <c r="N488" s="39"/>
      <c r="O488" s="340">
        <v>0</v>
      </c>
      <c r="U488" s="340">
        <f t="shared" si="38"/>
        <v>0</v>
      </c>
      <c r="AA488" s="340">
        <f t="shared" si="39"/>
        <v>0</v>
      </c>
      <c r="AB488" s="47"/>
      <c r="AC488" s="46">
        <f t="shared" si="40"/>
        <v>0</v>
      </c>
      <c r="AD488" s="40">
        <f t="shared" si="40"/>
        <v>0</v>
      </c>
      <c r="AE488" s="40">
        <f t="shared" si="40"/>
        <v>0</v>
      </c>
      <c r="AF488" s="40">
        <f t="shared" si="40"/>
        <v>0</v>
      </c>
      <c r="AG488" s="38">
        <f t="shared" si="40"/>
        <v>0</v>
      </c>
      <c r="AH488" s="48"/>
    </row>
    <row r="489" spans="2:34">
      <c r="B489" t="s">
        <v>3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K489" s="39"/>
      <c r="L489" s="39"/>
      <c r="M489" s="39"/>
      <c r="N489" s="39"/>
      <c r="O489" s="340">
        <v>0</v>
      </c>
      <c r="U489" s="340">
        <f t="shared" si="38"/>
        <v>0</v>
      </c>
      <c r="AA489" s="340">
        <f t="shared" si="39"/>
        <v>0</v>
      </c>
      <c r="AB489" s="47"/>
      <c r="AC489" s="46">
        <f t="shared" si="40"/>
        <v>0</v>
      </c>
      <c r="AD489" s="40">
        <f t="shared" si="40"/>
        <v>0</v>
      </c>
      <c r="AE489" s="40">
        <f t="shared" si="40"/>
        <v>0</v>
      </c>
      <c r="AF489" s="40">
        <f t="shared" si="40"/>
        <v>0</v>
      </c>
      <c r="AG489" s="38">
        <f t="shared" si="40"/>
        <v>0</v>
      </c>
      <c r="AH489" s="48"/>
    </row>
    <row r="490" spans="2:34">
      <c r="B490" t="s">
        <v>3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K490" s="39"/>
      <c r="L490" s="39"/>
      <c r="M490" s="39"/>
      <c r="N490" s="39"/>
      <c r="O490" s="340">
        <v>0</v>
      </c>
      <c r="U490" s="340">
        <f t="shared" si="38"/>
        <v>0</v>
      </c>
      <c r="AA490" s="340">
        <f t="shared" si="39"/>
        <v>0</v>
      </c>
      <c r="AB490" s="47"/>
      <c r="AC490" s="46">
        <f t="shared" si="40"/>
        <v>0</v>
      </c>
      <c r="AD490" s="40">
        <f t="shared" si="40"/>
        <v>0</v>
      </c>
      <c r="AE490" s="40">
        <f t="shared" si="40"/>
        <v>0</v>
      </c>
      <c r="AF490" s="40">
        <f t="shared" si="40"/>
        <v>0</v>
      </c>
      <c r="AG490" s="38">
        <f t="shared" si="40"/>
        <v>0</v>
      </c>
      <c r="AH490" s="48"/>
    </row>
    <row r="491" spans="2:34">
      <c r="B491" t="s">
        <v>3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K491" s="39"/>
      <c r="L491" s="39"/>
      <c r="M491" s="39"/>
      <c r="N491" s="39"/>
      <c r="O491" s="340">
        <v>0</v>
      </c>
      <c r="U491" s="340">
        <f t="shared" si="38"/>
        <v>0</v>
      </c>
      <c r="AA491" s="340">
        <f t="shared" si="39"/>
        <v>0</v>
      </c>
      <c r="AB491" s="47"/>
      <c r="AC491" s="46">
        <f t="shared" si="40"/>
        <v>0</v>
      </c>
      <c r="AD491" s="40">
        <f t="shared" si="40"/>
        <v>0</v>
      </c>
      <c r="AE491" s="40">
        <f t="shared" si="40"/>
        <v>0</v>
      </c>
      <c r="AF491" s="40">
        <f t="shared" si="40"/>
        <v>0</v>
      </c>
      <c r="AG491" s="38">
        <f t="shared" si="40"/>
        <v>0</v>
      </c>
      <c r="AH491" s="48"/>
    </row>
    <row r="492" spans="2:34">
      <c r="B492" t="s">
        <v>3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K492" s="39"/>
      <c r="L492" s="39"/>
      <c r="M492" s="39"/>
      <c r="N492" s="39"/>
      <c r="O492" s="340">
        <v>0</v>
      </c>
      <c r="U492" s="340">
        <f t="shared" si="38"/>
        <v>0</v>
      </c>
      <c r="AA492" s="340">
        <f t="shared" si="39"/>
        <v>0</v>
      </c>
      <c r="AB492" s="47"/>
      <c r="AC492" s="46">
        <f t="shared" si="40"/>
        <v>0</v>
      </c>
      <c r="AD492" s="40">
        <f t="shared" si="40"/>
        <v>0</v>
      </c>
      <c r="AE492" s="40">
        <f t="shared" si="40"/>
        <v>0</v>
      </c>
      <c r="AF492" s="40">
        <f t="shared" si="40"/>
        <v>0</v>
      </c>
      <c r="AG492" s="38">
        <f t="shared" si="40"/>
        <v>0</v>
      </c>
      <c r="AH492" s="48"/>
    </row>
    <row r="493" spans="2:34">
      <c r="B493" t="s">
        <v>3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K493" s="39"/>
      <c r="L493" s="39"/>
      <c r="M493" s="39"/>
      <c r="N493" s="39"/>
      <c r="O493" s="340">
        <v>0</v>
      </c>
      <c r="U493" s="340">
        <f t="shared" si="38"/>
        <v>0</v>
      </c>
      <c r="AA493" s="340">
        <f t="shared" si="39"/>
        <v>0</v>
      </c>
      <c r="AB493" s="47"/>
      <c r="AC493" s="46">
        <f t="shared" si="40"/>
        <v>0</v>
      </c>
      <c r="AD493" s="40">
        <f t="shared" si="40"/>
        <v>0</v>
      </c>
      <c r="AE493" s="40">
        <f t="shared" si="40"/>
        <v>0</v>
      </c>
      <c r="AF493" s="40">
        <f t="shared" si="40"/>
        <v>0</v>
      </c>
      <c r="AG493" s="38">
        <f t="shared" si="40"/>
        <v>0</v>
      </c>
      <c r="AH493" s="48"/>
    </row>
    <row r="494" spans="2:34">
      <c r="B494" t="s">
        <v>3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K494" s="39"/>
      <c r="L494" s="39"/>
      <c r="M494" s="39"/>
      <c r="N494" s="39"/>
      <c r="O494" s="340">
        <v>0</v>
      </c>
      <c r="U494" s="340">
        <f t="shared" si="38"/>
        <v>0</v>
      </c>
      <c r="AA494" s="340">
        <f t="shared" si="39"/>
        <v>0</v>
      </c>
      <c r="AB494" s="47"/>
      <c r="AC494" s="46">
        <f t="shared" si="40"/>
        <v>0</v>
      </c>
      <c r="AD494" s="40">
        <f t="shared" si="40"/>
        <v>0</v>
      </c>
      <c r="AE494" s="40">
        <f t="shared" si="40"/>
        <v>0</v>
      </c>
      <c r="AF494" s="40">
        <f t="shared" si="40"/>
        <v>0</v>
      </c>
      <c r="AG494" s="38">
        <f t="shared" si="40"/>
        <v>0</v>
      </c>
      <c r="AH494" s="48"/>
    </row>
    <row r="495" spans="2:34">
      <c r="B495" t="s">
        <v>3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K495" s="39"/>
      <c r="L495" s="39"/>
      <c r="M495" s="39"/>
      <c r="N495" s="39"/>
      <c r="O495" s="340">
        <v>0</v>
      </c>
      <c r="U495" s="340">
        <f t="shared" si="38"/>
        <v>0</v>
      </c>
      <c r="AA495" s="340">
        <f t="shared" si="39"/>
        <v>0</v>
      </c>
      <c r="AB495" s="47"/>
      <c r="AC495" s="46">
        <f t="shared" si="40"/>
        <v>0</v>
      </c>
      <c r="AD495" s="40">
        <f t="shared" si="40"/>
        <v>0</v>
      </c>
      <c r="AE495" s="40">
        <f t="shared" si="40"/>
        <v>0</v>
      </c>
      <c r="AF495" s="40">
        <f t="shared" si="40"/>
        <v>0</v>
      </c>
      <c r="AG495" s="38">
        <f t="shared" si="40"/>
        <v>0</v>
      </c>
      <c r="AH495" s="48"/>
    </row>
    <row r="496" spans="2:34">
      <c r="B496" t="s">
        <v>3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K496" s="39"/>
      <c r="L496" s="39"/>
      <c r="M496" s="39"/>
      <c r="N496" s="39"/>
      <c r="O496" s="340">
        <v>0</v>
      </c>
      <c r="U496" s="340">
        <f t="shared" si="38"/>
        <v>0</v>
      </c>
      <c r="AA496" s="340">
        <f t="shared" si="39"/>
        <v>0</v>
      </c>
      <c r="AB496" s="47"/>
      <c r="AC496" s="46">
        <f t="shared" si="40"/>
        <v>0</v>
      </c>
      <c r="AD496" s="40">
        <f t="shared" si="40"/>
        <v>0</v>
      </c>
      <c r="AE496" s="40">
        <f t="shared" si="40"/>
        <v>0</v>
      </c>
      <c r="AF496" s="40">
        <f t="shared" si="40"/>
        <v>0</v>
      </c>
      <c r="AG496" s="38">
        <f t="shared" si="40"/>
        <v>0</v>
      </c>
      <c r="AH496" s="48"/>
    </row>
    <row r="497" spans="2:34">
      <c r="B497" t="s">
        <v>3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K497" s="39"/>
      <c r="L497" s="39"/>
      <c r="M497" s="39"/>
      <c r="N497" s="39"/>
      <c r="O497" s="340">
        <v>0</v>
      </c>
      <c r="AB497" s="47"/>
      <c r="AC497" s="46">
        <f t="shared" si="40"/>
        <v>0</v>
      </c>
      <c r="AD497" s="40">
        <f t="shared" si="40"/>
        <v>0</v>
      </c>
      <c r="AE497" s="40">
        <f t="shared" si="40"/>
        <v>0</v>
      </c>
      <c r="AF497" s="40">
        <f t="shared" si="40"/>
        <v>0</v>
      </c>
      <c r="AG497" s="38">
        <f t="shared" si="40"/>
        <v>0</v>
      </c>
      <c r="AH497" s="48"/>
    </row>
    <row r="498" spans="2:34">
      <c r="B498" t="s">
        <v>3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K498" s="39"/>
      <c r="L498" s="39"/>
      <c r="M498" s="39"/>
      <c r="N498" s="39"/>
      <c r="O498" s="340">
        <v>0</v>
      </c>
      <c r="AB498" s="47"/>
      <c r="AC498" s="46">
        <f t="shared" si="40"/>
        <v>0</v>
      </c>
      <c r="AD498" s="40">
        <f t="shared" si="40"/>
        <v>0</v>
      </c>
      <c r="AE498" s="40">
        <f t="shared" si="40"/>
        <v>0</v>
      </c>
      <c r="AF498" s="40">
        <f t="shared" si="40"/>
        <v>0</v>
      </c>
      <c r="AG498" s="38">
        <f t="shared" si="40"/>
        <v>0</v>
      </c>
      <c r="AH498" s="48"/>
    </row>
    <row r="499" spans="2:34">
      <c r="B499" t="s">
        <v>3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M499" s="39"/>
      <c r="N499" s="39"/>
      <c r="O499" s="340">
        <v>0</v>
      </c>
      <c r="AB499" s="47"/>
      <c r="AC499" s="46">
        <f t="shared" si="40"/>
        <v>0</v>
      </c>
      <c r="AD499" s="40">
        <f t="shared" si="40"/>
        <v>0</v>
      </c>
      <c r="AE499" s="40">
        <f t="shared" si="40"/>
        <v>0</v>
      </c>
      <c r="AF499" s="40">
        <f t="shared" si="40"/>
        <v>0</v>
      </c>
      <c r="AG499" s="38">
        <f t="shared" si="40"/>
        <v>0</v>
      </c>
      <c r="AH499" s="48"/>
    </row>
    <row r="500" spans="2:34">
      <c r="B500" t="s">
        <v>3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O500" s="340">
        <v>0</v>
      </c>
    </row>
    <row r="501" spans="2:34">
      <c r="B501" t="s">
        <v>3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O501" s="340">
        <v>0</v>
      </c>
    </row>
    <row r="502" spans="2:34">
      <c r="B502" t="s">
        <v>3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O502" s="340">
        <v>0</v>
      </c>
    </row>
    <row r="503" spans="2:34">
      <c r="B503" t="s">
        <v>3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O503" s="340">
        <v>0</v>
      </c>
    </row>
    <row r="504" spans="2:34">
      <c r="B504" t="s">
        <v>3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O504" s="340">
        <v>0</v>
      </c>
    </row>
    <row r="505" spans="2:34">
      <c r="B505" t="s">
        <v>3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</row>
  </sheetData>
  <autoFilter ref="B7:AN547"/>
  <mergeCells count="4">
    <mergeCell ref="K1:O1"/>
    <mergeCell ref="Q1:U1"/>
    <mergeCell ref="W1:AA1"/>
    <mergeCell ref="AC1:AG1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336"/>
  <sheetViews>
    <sheetView zoomScale="60" zoomScaleNormal="60" workbookViewId="0">
      <selection activeCell="H441" sqref="H441:N441"/>
    </sheetView>
  </sheetViews>
  <sheetFormatPr defaultRowHeight="13.2"/>
  <cols>
    <col min="1" max="1" width="23" customWidth="1"/>
    <col min="2" max="2" width="24.44140625" customWidth="1"/>
    <col min="3" max="3" width="18.109375" customWidth="1"/>
    <col min="4" max="5" width="18.109375" hidden="1" customWidth="1"/>
    <col min="6" max="6" width="18.109375" customWidth="1"/>
    <col min="7" max="7" width="25.5546875" customWidth="1"/>
    <col min="8" max="8" width="28.21875" customWidth="1"/>
    <col min="9" max="9" width="15.21875" customWidth="1"/>
    <col min="10" max="10" width="56.6640625" customWidth="1"/>
    <col min="11" max="11" width="29.5546875" customWidth="1"/>
    <col min="12" max="13" width="27.5546875" style="24" customWidth="1"/>
    <col min="14" max="14" width="34.33203125" customWidth="1"/>
    <col min="16" max="16" width="7.77734375" bestFit="1" customWidth="1"/>
    <col min="17" max="17" width="9.21875" customWidth="1"/>
    <col min="20" max="20" width="28.33203125" bestFit="1" customWidth="1"/>
    <col min="27" max="27" width="23" customWidth="1"/>
    <col min="28" max="28" width="28.21875" customWidth="1"/>
    <col min="60" max="60" width="3.77734375" bestFit="1" customWidth="1"/>
    <col min="61" max="61" width="20.44140625" bestFit="1" customWidth="1"/>
    <col min="62" max="62" width="11.77734375" bestFit="1" customWidth="1"/>
  </cols>
  <sheetData>
    <row r="1" spans="1:28" ht="45.6">
      <c r="A1" s="167" t="s">
        <v>2407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AA1" s="167" t="s">
        <v>1380</v>
      </c>
      <c r="AB1" s="167"/>
    </row>
    <row r="2" spans="1:28" ht="27.6">
      <c r="A2" s="168"/>
      <c r="B2" s="16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AA2" s="168"/>
      <c r="AB2" s="168"/>
    </row>
    <row r="3" spans="1:28" ht="21.6" thickBot="1">
      <c r="A3" s="169" t="s">
        <v>2406</v>
      </c>
      <c r="B3" s="170"/>
      <c r="C3" s="171"/>
      <c r="D3" s="171"/>
      <c r="E3" s="171"/>
      <c r="F3" s="171"/>
      <c r="G3" s="172"/>
      <c r="H3" s="172"/>
      <c r="I3" s="172"/>
      <c r="J3" s="173"/>
      <c r="K3" s="172"/>
      <c r="L3" s="450"/>
      <c r="M3" s="450"/>
      <c r="N3" s="169" t="s">
        <v>1535</v>
      </c>
      <c r="AA3" s="169" t="s">
        <v>1381</v>
      </c>
      <c r="AB3" s="172"/>
    </row>
    <row r="4" spans="1:28" ht="21">
      <c r="A4" s="174"/>
      <c r="B4" s="175" t="s">
        <v>1382</v>
      </c>
      <c r="C4" s="175"/>
      <c r="D4" s="175"/>
      <c r="E4" s="175"/>
      <c r="F4" s="175"/>
      <c r="G4" s="176" t="s">
        <v>1382</v>
      </c>
      <c r="H4" s="176"/>
      <c r="I4" s="176"/>
      <c r="J4" s="176"/>
      <c r="K4" s="176"/>
      <c r="L4" s="175" t="s">
        <v>1383</v>
      </c>
      <c r="M4" s="177" t="s">
        <v>1384</v>
      </c>
      <c r="N4" s="174"/>
      <c r="AA4" s="174"/>
      <c r="AB4" s="176"/>
    </row>
    <row r="5" spans="1:28" ht="21">
      <c r="A5" s="178"/>
      <c r="B5" s="179" t="s">
        <v>607</v>
      </c>
      <c r="C5" s="179"/>
      <c r="D5" s="179"/>
      <c r="E5" s="179"/>
      <c r="F5" s="179"/>
      <c r="G5" s="180" t="s">
        <v>1385</v>
      </c>
      <c r="H5" s="180" t="s">
        <v>1386</v>
      </c>
      <c r="I5" s="180"/>
      <c r="J5" s="180" t="s">
        <v>1387</v>
      </c>
      <c r="K5" s="180" t="s">
        <v>974</v>
      </c>
      <c r="L5" s="179" t="s">
        <v>1388</v>
      </c>
      <c r="M5" s="181" t="s">
        <v>1389</v>
      </c>
      <c r="N5" s="178"/>
      <c r="AA5" s="178"/>
      <c r="AB5" s="180" t="s">
        <v>1386</v>
      </c>
    </row>
    <row r="6" spans="1:28" ht="21.6" thickBot="1">
      <c r="A6" s="182" t="s">
        <v>1390</v>
      </c>
      <c r="B6" s="183" t="s">
        <v>1391</v>
      </c>
      <c r="C6" s="183"/>
      <c r="D6" s="183"/>
      <c r="E6" s="183"/>
      <c r="F6" s="183"/>
      <c r="G6" s="184" t="s">
        <v>1391</v>
      </c>
      <c r="H6" s="184" t="s">
        <v>1392</v>
      </c>
      <c r="I6" s="184" t="s">
        <v>1393</v>
      </c>
      <c r="J6" s="184" t="s">
        <v>1394</v>
      </c>
      <c r="K6" s="184" t="s">
        <v>1395</v>
      </c>
      <c r="L6" s="183" t="s">
        <v>1389</v>
      </c>
      <c r="M6" s="185" t="s">
        <v>1396</v>
      </c>
      <c r="N6" s="182" t="s">
        <v>1390</v>
      </c>
      <c r="AA6" s="182" t="s">
        <v>1390</v>
      </c>
      <c r="AB6" s="184" t="s">
        <v>1392</v>
      </c>
    </row>
    <row r="7" spans="1:28" s="188" customFormat="1" ht="17.399999999999999">
      <c r="A7" s="186" t="s">
        <v>1397</v>
      </c>
      <c r="B7" s="186" t="s">
        <v>1398</v>
      </c>
      <c r="C7" s="186"/>
      <c r="D7" s="186"/>
      <c r="E7" s="186"/>
      <c r="F7" s="186"/>
      <c r="G7" s="186" t="s">
        <v>1399</v>
      </c>
      <c r="H7" s="186" t="s">
        <v>1324</v>
      </c>
      <c r="I7" s="187" t="s">
        <v>551</v>
      </c>
      <c r="J7" s="187" t="s">
        <v>850</v>
      </c>
      <c r="K7" s="187" t="s">
        <v>1400</v>
      </c>
      <c r="L7" s="187"/>
      <c r="M7" s="187"/>
      <c r="N7" s="186" t="str">
        <f>A7</f>
        <v>Amazon</v>
      </c>
      <c r="S7" s="189">
        <v>1</v>
      </c>
      <c r="T7" s="188" t="s">
        <v>540</v>
      </c>
      <c r="AA7" s="186" t="str">
        <f>N7</f>
        <v>Amazon</v>
      </c>
      <c r="AB7" s="190" t="s">
        <v>1324</v>
      </c>
    </row>
    <row r="8" spans="1:28" s="188" customFormat="1" ht="17.399999999999999">
      <c r="A8" s="186" t="s">
        <v>1397</v>
      </c>
      <c r="B8" s="186" t="s">
        <v>1398</v>
      </c>
      <c r="C8" s="186"/>
      <c r="D8" s="186"/>
      <c r="E8" s="186"/>
      <c r="F8" s="186"/>
      <c r="G8" s="186" t="s">
        <v>1399</v>
      </c>
      <c r="H8" s="186" t="s">
        <v>1324</v>
      </c>
      <c r="I8" s="187" t="s">
        <v>1099</v>
      </c>
      <c r="J8" s="187" t="s">
        <v>1401</v>
      </c>
      <c r="K8" s="187" t="s">
        <v>1400</v>
      </c>
      <c r="L8" s="187"/>
      <c r="M8" s="187"/>
      <c r="N8" s="186" t="str">
        <f t="shared" ref="N8:N71" si="0">A8</f>
        <v>Amazon</v>
      </c>
      <c r="S8" s="189">
        <v>2</v>
      </c>
      <c r="T8" s="188" t="s">
        <v>538</v>
      </c>
      <c r="AA8" s="186" t="str">
        <f t="shared" ref="AA8:AA12" si="1">N8</f>
        <v>Amazon</v>
      </c>
      <c r="AB8" s="190" t="s">
        <v>1324</v>
      </c>
    </row>
    <row r="9" spans="1:28" s="188" customFormat="1" ht="17.399999999999999">
      <c r="A9" s="190" t="s">
        <v>1397</v>
      </c>
      <c r="B9" s="190" t="s">
        <v>1398</v>
      </c>
      <c r="C9" s="190"/>
      <c r="D9" s="190"/>
      <c r="E9" s="190"/>
      <c r="F9" s="190"/>
      <c r="G9" s="190" t="s">
        <v>1399</v>
      </c>
      <c r="H9" s="190" t="s">
        <v>1399</v>
      </c>
      <c r="I9" s="191" t="s">
        <v>551</v>
      </c>
      <c r="J9" s="191" t="s">
        <v>850</v>
      </c>
      <c r="K9" s="191" t="s">
        <v>2370</v>
      </c>
      <c r="L9" s="191"/>
      <c r="M9" s="191"/>
      <c r="N9" s="190" t="str">
        <f t="shared" si="0"/>
        <v>Amazon</v>
      </c>
      <c r="S9" s="189">
        <v>3</v>
      </c>
      <c r="T9" s="188" t="s">
        <v>532</v>
      </c>
      <c r="AA9" s="190" t="str">
        <f t="shared" si="1"/>
        <v>Amazon</v>
      </c>
      <c r="AB9" s="190" t="s">
        <v>1399</v>
      </c>
    </row>
    <row r="10" spans="1:28" s="188" customFormat="1" ht="17.399999999999999">
      <c r="A10" s="190" t="s">
        <v>1397</v>
      </c>
      <c r="B10" s="190" t="s">
        <v>1398</v>
      </c>
      <c r="C10" s="190"/>
      <c r="D10" s="190"/>
      <c r="E10" s="190"/>
      <c r="F10" s="190"/>
      <c r="G10" s="190" t="s">
        <v>1399</v>
      </c>
      <c r="H10" s="190" t="s">
        <v>1399</v>
      </c>
      <c r="I10" s="191" t="s">
        <v>1099</v>
      </c>
      <c r="J10" s="191" t="s">
        <v>1401</v>
      </c>
      <c r="K10" s="191" t="s">
        <v>2370</v>
      </c>
      <c r="L10" s="191"/>
      <c r="M10" s="191"/>
      <c r="N10" s="190" t="str">
        <f t="shared" si="0"/>
        <v>Amazon</v>
      </c>
      <c r="S10" s="189">
        <v>4</v>
      </c>
      <c r="T10" s="188" t="s">
        <v>535</v>
      </c>
      <c r="AA10" s="190" t="str">
        <f t="shared" si="1"/>
        <v>Amazon</v>
      </c>
      <c r="AB10" s="190" t="s">
        <v>1399</v>
      </c>
    </row>
    <row r="11" spans="1:28" s="188" customFormat="1" ht="17.399999999999999">
      <c r="A11" s="186" t="s">
        <v>1397</v>
      </c>
      <c r="B11" s="186" t="s">
        <v>1398</v>
      </c>
      <c r="C11" s="186"/>
      <c r="D11" s="186"/>
      <c r="E11" s="186"/>
      <c r="F11" s="186"/>
      <c r="G11" s="186" t="s">
        <v>1399</v>
      </c>
      <c r="H11" s="186" t="s">
        <v>1402</v>
      </c>
      <c r="I11" s="187" t="s">
        <v>551</v>
      </c>
      <c r="J11" s="187" t="s">
        <v>850</v>
      </c>
      <c r="K11" s="187" t="s">
        <v>2371</v>
      </c>
      <c r="L11" s="187"/>
      <c r="M11" s="187"/>
      <c r="N11" s="186" t="str">
        <f t="shared" si="0"/>
        <v>Amazon</v>
      </c>
      <c r="S11" s="189">
        <v>5</v>
      </c>
      <c r="T11" s="188" t="s">
        <v>536</v>
      </c>
      <c r="AA11" s="186" t="str">
        <f t="shared" si="1"/>
        <v>Amazon</v>
      </c>
      <c r="AB11" s="186" t="s">
        <v>1402</v>
      </c>
    </row>
    <row r="12" spans="1:28" s="188" customFormat="1" ht="17.399999999999999">
      <c r="A12" s="186" t="s">
        <v>1397</v>
      </c>
      <c r="B12" s="186" t="s">
        <v>1398</v>
      </c>
      <c r="C12" s="186"/>
      <c r="D12" s="186"/>
      <c r="E12" s="186"/>
      <c r="F12" s="186"/>
      <c r="G12" s="186" t="s">
        <v>1399</v>
      </c>
      <c r="H12" s="186" t="s">
        <v>1402</v>
      </c>
      <c r="I12" s="187" t="s">
        <v>1099</v>
      </c>
      <c r="J12" s="187" t="s">
        <v>1401</v>
      </c>
      <c r="K12" s="187" t="s">
        <v>2371</v>
      </c>
      <c r="L12" s="187"/>
      <c r="M12" s="187"/>
      <c r="N12" s="186" t="str">
        <f t="shared" si="0"/>
        <v>Amazon</v>
      </c>
      <c r="S12" s="189">
        <v>6</v>
      </c>
      <c r="T12" s="188" t="s">
        <v>537</v>
      </c>
      <c r="AA12" s="186" t="str">
        <f t="shared" si="1"/>
        <v>Amazon</v>
      </c>
      <c r="AB12" s="186" t="s">
        <v>1402</v>
      </c>
    </row>
    <row r="13" spans="1:28" s="188" customFormat="1" ht="17.399999999999999">
      <c r="A13" s="186"/>
      <c r="B13" s="186"/>
      <c r="C13" s="186"/>
      <c r="D13" s="186"/>
      <c r="E13" s="186"/>
      <c r="F13" s="186"/>
      <c r="G13" s="186"/>
      <c r="H13" s="186"/>
      <c r="I13" s="187"/>
      <c r="J13" s="187"/>
      <c r="K13" s="187"/>
      <c r="L13" s="187"/>
      <c r="M13" s="187"/>
      <c r="N13" s="186">
        <f t="shared" si="0"/>
        <v>0</v>
      </c>
      <c r="S13" s="189">
        <v>7</v>
      </c>
      <c r="T13" s="188" t="s">
        <v>546</v>
      </c>
      <c r="AA13" s="186"/>
      <c r="AB13" s="186"/>
    </row>
    <row r="14" spans="1:28" s="188" customFormat="1" ht="17.399999999999999">
      <c r="A14" s="186"/>
      <c r="B14" s="186"/>
      <c r="C14" s="186"/>
      <c r="D14" s="186"/>
      <c r="E14" s="186"/>
      <c r="F14" s="186"/>
      <c r="G14" s="186"/>
      <c r="H14" s="186"/>
      <c r="I14" s="187"/>
      <c r="J14" s="187"/>
      <c r="K14" s="187"/>
      <c r="L14" s="187"/>
      <c r="M14" s="187"/>
      <c r="N14" s="186">
        <f t="shared" si="0"/>
        <v>0</v>
      </c>
      <c r="S14" s="189">
        <v>8</v>
      </c>
      <c r="T14" s="188" t="s">
        <v>543</v>
      </c>
      <c r="AA14" s="186"/>
      <c r="AB14" s="186"/>
    </row>
    <row r="15" spans="1:28" s="188" customFormat="1" ht="17.399999999999999">
      <c r="A15" s="190" t="s">
        <v>1403</v>
      </c>
      <c r="B15" s="190" t="s">
        <v>1404</v>
      </c>
      <c r="C15" s="190"/>
      <c r="D15" s="190"/>
      <c r="E15" s="190"/>
      <c r="F15" s="190"/>
      <c r="G15" s="190" t="s">
        <v>1405</v>
      </c>
      <c r="H15" s="190" t="s">
        <v>1406</v>
      </c>
      <c r="I15" s="191" t="s">
        <v>552</v>
      </c>
      <c r="J15" s="191" t="s">
        <v>553</v>
      </c>
      <c r="K15" s="191" t="s">
        <v>1407</v>
      </c>
      <c r="L15" s="191"/>
      <c r="M15" s="191"/>
      <c r="N15" s="190" t="str">
        <f t="shared" si="0"/>
        <v>National</v>
      </c>
      <c r="S15" s="189">
        <v>9</v>
      </c>
      <c r="T15" s="188" t="s">
        <v>960</v>
      </c>
      <c r="AA15" s="190" t="s">
        <v>1403</v>
      </c>
      <c r="AB15" s="190" t="s">
        <v>1406</v>
      </c>
    </row>
    <row r="16" spans="1:28" s="188" customFormat="1" ht="17.399999999999999">
      <c r="A16" s="190" t="s">
        <v>1403</v>
      </c>
      <c r="B16" s="190" t="s">
        <v>1404</v>
      </c>
      <c r="C16" s="190"/>
      <c r="D16" s="190"/>
      <c r="E16" s="190"/>
      <c r="F16" s="190"/>
      <c r="G16" s="190" t="s">
        <v>1405</v>
      </c>
      <c r="H16" s="190" t="s">
        <v>1406</v>
      </c>
      <c r="I16" s="191" t="s">
        <v>866</v>
      </c>
      <c r="J16" s="191" t="s">
        <v>867</v>
      </c>
      <c r="K16" s="191" t="s">
        <v>1407</v>
      </c>
      <c r="L16" s="191"/>
      <c r="M16" s="191"/>
      <c r="N16" s="190" t="str">
        <f t="shared" si="0"/>
        <v>National</v>
      </c>
      <c r="S16" s="189">
        <v>10</v>
      </c>
      <c r="T16" s="188" t="s">
        <v>1150</v>
      </c>
      <c r="AA16" s="190" t="s">
        <v>1403</v>
      </c>
      <c r="AB16" s="190" t="s">
        <v>1406</v>
      </c>
    </row>
    <row r="17" spans="1:28" s="188" customFormat="1" ht="17.399999999999999">
      <c r="A17" s="190" t="s">
        <v>1403</v>
      </c>
      <c r="B17" s="190" t="s">
        <v>1404</v>
      </c>
      <c r="C17" s="190"/>
      <c r="D17" s="190"/>
      <c r="E17" s="190"/>
      <c r="F17" s="190"/>
      <c r="G17" s="190" t="s">
        <v>1405</v>
      </c>
      <c r="H17" s="190" t="s">
        <v>1406</v>
      </c>
      <c r="I17" s="191" t="s">
        <v>916</v>
      </c>
      <c r="J17" s="191" t="s">
        <v>917</v>
      </c>
      <c r="K17" s="191" t="s">
        <v>1407</v>
      </c>
      <c r="L17" s="191"/>
      <c r="M17" s="191"/>
      <c r="N17" s="190" t="str">
        <f t="shared" si="0"/>
        <v>National</v>
      </c>
      <c r="S17" s="189">
        <v>11</v>
      </c>
      <c r="T17" s="188" t="s">
        <v>534</v>
      </c>
      <c r="AA17" s="190" t="s">
        <v>1403</v>
      </c>
      <c r="AB17" s="190" t="s">
        <v>1406</v>
      </c>
    </row>
    <row r="18" spans="1:28" s="188" customFormat="1" ht="17.399999999999999">
      <c r="A18" s="190" t="s">
        <v>1403</v>
      </c>
      <c r="B18" s="190" t="s">
        <v>1404</v>
      </c>
      <c r="C18" s="190"/>
      <c r="D18" s="190"/>
      <c r="E18" s="190"/>
      <c r="F18" s="190"/>
      <c r="G18" s="190" t="s">
        <v>1405</v>
      </c>
      <c r="H18" s="190" t="s">
        <v>1406</v>
      </c>
      <c r="I18" s="191" t="s">
        <v>930</v>
      </c>
      <c r="J18" s="191" t="s">
        <v>979</v>
      </c>
      <c r="K18" s="191" t="s">
        <v>1407</v>
      </c>
      <c r="L18" s="191"/>
      <c r="M18" s="191"/>
      <c r="N18" s="190" t="str">
        <f t="shared" si="0"/>
        <v>National</v>
      </c>
      <c r="S18" s="189">
        <v>11</v>
      </c>
      <c r="T18" s="188" t="s">
        <v>539</v>
      </c>
      <c r="AA18" s="190" t="s">
        <v>1403</v>
      </c>
      <c r="AB18" s="190" t="s">
        <v>1406</v>
      </c>
    </row>
    <row r="19" spans="1:28" s="188" customFormat="1" ht="17.399999999999999">
      <c r="A19" s="190"/>
      <c r="B19" s="190"/>
      <c r="C19" s="190"/>
      <c r="D19" s="190"/>
      <c r="E19" s="190"/>
      <c r="F19" s="190"/>
      <c r="G19" s="190"/>
      <c r="H19" s="190"/>
      <c r="I19" s="191"/>
      <c r="J19" s="191"/>
      <c r="K19" s="191"/>
      <c r="L19" s="191"/>
      <c r="M19" s="191"/>
      <c r="N19" s="190">
        <f t="shared" si="0"/>
        <v>0</v>
      </c>
      <c r="S19" s="189">
        <v>13</v>
      </c>
      <c r="T19" s="188" t="s">
        <v>544</v>
      </c>
      <c r="AA19" s="190"/>
      <c r="AB19" s="190"/>
    </row>
    <row r="20" spans="1:28" s="188" customFormat="1" ht="17.399999999999999">
      <c r="A20" s="186" t="s">
        <v>1403</v>
      </c>
      <c r="B20" s="186" t="s">
        <v>1404</v>
      </c>
      <c r="C20" s="186"/>
      <c r="D20" s="186"/>
      <c r="E20" s="186"/>
      <c r="F20" s="186"/>
      <c r="G20" s="186" t="s">
        <v>1405</v>
      </c>
      <c r="H20" s="186" t="s">
        <v>1316</v>
      </c>
      <c r="I20" s="187" t="s">
        <v>557</v>
      </c>
      <c r="J20" s="187" t="s">
        <v>828</v>
      </c>
      <c r="K20" s="187" t="s">
        <v>1407</v>
      </c>
      <c r="L20" s="187"/>
      <c r="M20" s="187"/>
      <c r="N20" s="186" t="str">
        <f t="shared" si="0"/>
        <v>National</v>
      </c>
      <c r="S20" s="189">
        <v>14</v>
      </c>
      <c r="T20" s="188" t="s">
        <v>542</v>
      </c>
      <c r="AA20" s="186" t="s">
        <v>1403</v>
      </c>
      <c r="AB20" s="186" t="s">
        <v>1316</v>
      </c>
    </row>
    <row r="21" spans="1:28" s="188" customFormat="1" ht="17.399999999999999">
      <c r="A21" s="186" t="s">
        <v>1403</v>
      </c>
      <c r="B21" s="186" t="s">
        <v>1404</v>
      </c>
      <c r="C21" s="186"/>
      <c r="D21" s="186"/>
      <c r="E21" s="186"/>
      <c r="F21" s="186"/>
      <c r="G21" s="186" t="s">
        <v>1405</v>
      </c>
      <c r="H21" s="186" t="s">
        <v>1316</v>
      </c>
      <c r="I21" s="187" t="s">
        <v>1097</v>
      </c>
      <c r="J21" s="187" t="s">
        <v>1408</v>
      </c>
      <c r="K21" s="187" t="s">
        <v>1407</v>
      </c>
      <c r="L21" s="187"/>
      <c r="M21" s="187"/>
      <c r="N21" s="186" t="str">
        <f t="shared" si="0"/>
        <v>National</v>
      </c>
      <c r="S21" s="189">
        <v>15</v>
      </c>
      <c r="T21" s="188" t="s">
        <v>541</v>
      </c>
      <c r="AA21" s="186" t="s">
        <v>1403</v>
      </c>
      <c r="AB21" s="186" t="s">
        <v>1316</v>
      </c>
    </row>
    <row r="22" spans="1:28" s="188" customFormat="1" ht="17.399999999999999">
      <c r="A22" s="186" t="s">
        <v>1403</v>
      </c>
      <c r="B22" s="186" t="s">
        <v>1404</v>
      </c>
      <c r="C22" s="186"/>
      <c r="D22" s="186"/>
      <c r="E22" s="186"/>
      <c r="F22" s="186"/>
      <c r="G22" s="186" t="s">
        <v>1405</v>
      </c>
      <c r="H22" s="186" t="s">
        <v>1316</v>
      </c>
      <c r="I22" s="187" t="s">
        <v>571</v>
      </c>
      <c r="J22" s="187" t="s">
        <v>691</v>
      </c>
      <c r="K22" s="187" t="s">
        <v>1407</v>
      </c>
      <c r="L22" s="187"/>
      <c r="M22" s="187"/>
      <c r="N22" s="186" t="str">
        <f t="shared" si="0"/>
        <v>National</v>
      </c>
      <c r="S22" s="189">
        <v>16</v>
      </c>
      <c r="T22" s="188" t="s">
        <v>545</v>
      </c>
      <c r="AA22" s="186" t="s">
        <v>1403</v>
      </c>
      <c r="AB22" s="186" t="s">
        <v>1316</v>
      </c>
    </row>
    <row r="23" spans="1:28" s="188" customFormat="1" ht="17.399999999999999">
      <c r="A23" s="186" t="s">
        <v>1403</v>
      </c>
      <c r="B23" s="186" t="s">
        <v>1404</v>
      </c>
      <c r="C23" s="186"/>
      <c r="D23" s="186"/>
      <c r="E23" s="186"/>
      <c r="F23" s="186"/>
      <c r="G23" s="186" t="s">
        <v>1405</v>
      </c>
      <c r="H23" s="186" t="s">
        <v>1316</v>
      </c>
      <c r="I23" s="187" t="s">
        <v>579</v>
      </c>
      <c r="J23" s="187" t="s">
        <v>643</v>
      </c>
      <c r="K23" s="187" t="s">
        <v>1407</v>
      </c>
      <c r="L23" s="187"/>
      <c r="M23" s="187"/>
      <c r="N23" s="186" t="str">
        <f t="shared" si="0"/>
        <v>National</v>
      </c>
      <c r="AA23" s="186" t="s">
        <v>1403</v>
      </c>
      <c r="AB23" s="186" t="s">
        <v>1316</v>
      </c>
    </row>
    <row r="24" spans="1:28" s="188" customFormat="1" ht="17.399999999999999">
      <c r="A24" s="186" t="s">
        <v>1403</v>
      </c>
      <c r="B24" s="186" t="s">
        <v>1404</v>
      </c>
      <c r="C24" s="186"/>
      <c r="D24" s="186"/>
      <c r="E24" s="186"/>
      <c r="F24" s="186"/>
      <c r="G24" s="186" t="s">
        <v>1405</v>
      </c>
      <c r="H24" s="186" t="s">
        <v>1316</v>
      </c>
      <c r="I24" s="187" t="s">
        <v>1107</v>
      </c>
      <c r="J24" s="187" t="s">
        <v>1108</v>
      </c>
      <c r="K24" s="187" t="s">
        <v>1407</v>
      </c>
      <c r="L24" s="187"/>
      <c r="M24" s="187"/>
      <c r="N24" s="186" t="str">
        <f t="shared" si="0"/>
        <v>National</v>
      </c>
      <c r="AA24" s="186" t="s">
        <v>1403</v>
      </c>
      <c r="AB24" s="186" t="s">
        <v>1316</v>
      </c>
    </row>
    <row r="25" spans="1:28" s="188" customFormat="1" ht="17.399999999999999">
      <c r="A25" s="186" t="s">
        <v>1403</v>
      </c>
      <c r="B25" s="186" t="s">
        <v>1404</v>
      </c>
      <c r="C25" s="186"/>
      <c r="D25" s="186"/>
      <c r="E25" s="186"/>
      <c r="F25" s="186"/>
      <c r="G25" s="186" t="s">
        <v>1405</v>
      </c>
      <c r="H25" s="186" t="s">
        <v>1316</v>
      </c>
      <c r="I25" s="187"/>
      <c r="J25" s="187" t="s">
        <v>1409</v>
      </c>
      <c r="K25" s="187" t="s">
        <v>1407</v>
      </c>
      <c r="L25" s="187"/>
      <c r="M25" s="187"/>
      <c r="N25" s="186" t="str">
        <f t="shared" si="0"/>
        <v>National</v>
      </c>
      <c r="AA25" s="186" t="s">
        <v>1403</v>
      </c>
      <c r="AB25" s="186" t="s">
        <v>1316</v>
      </c>
    </row>
    <row r="26" spans="1:28" s="188" customFormat="1" ht="17.399999999999999">
      <c r="A26" s="186"/>
      <c r="B26" s="186"/>
      <c r="C26" s="186"/>
      <c r="D26" s="186"/>
      <c r="E26" s="186"/>
      <c r="F26" s="186"/>
      <c r="G26" s="186"/>
      <c r="H26" s="186"/>
      <c r="I26" s="187"/>
      <c r="J26" s="187"/>
      <c r="K26" s="187"/>
      <c r="L26" s="187"/>
      <c r="M26" s="187"/>
      <c r="N26" s="186">
        <f t="shared" si="0"/>
        <v>0</v>
      </c>
      <c r="AA26" s="186"/>
      <c r="AB26" s="186"/>
    </row>
    <row r="27" spans="1:28" s="188" customFormat="1" ht="17.399999999999999">
      <c r="A27" s="186"/>
      <c r="B27" s="186"/>
      <c r="C27" s="186"/>
      <c r="D27" s="186"/>
      <c r="E27" s="186"/>
      <c r="F27" s="186"/>
      <c r="G27" s="186"/>
      <c r="H27" s="186"/>
      <c r="I27" s="187"/>
      <c r="J27" s="187"/>
      <c r="K27" s="187"/>
      <c r="L27" s="187"/>
      <c r="M27" s="187"/>
      <c r="N27" s="186">
        <f t="shared" si="0"/>
        <v>0</v>
      </c>
      <c r="AA27" s="186"/>
      <c r="AB27" s="186"/>
    </row>
    <row r="28" spans="1:28" s="188" customFormat="1" ht="17.399999999999999">
      <c r="A28" s="186"/>
      <c r="B28" s="186"/>
      <c r="C28" s="186"/>
      <c r="D28" s="186"/>
      <c r="E28" s="186"/>
      <c r="F28" s="186"/>
      <c r="G28" s="186"/>
      <c r="H28" s="186"/>
      <c r="I28" s="187"/>
      <c r="J28" s="187"/>
      <c r="K28" s="187"/>
      <c r="L28" s="187"/>
      <c r="M28" s="187"/>
      <c r="N28" s="186">
        <f t="shared" si="0"/>
        <v>0</v>
      </c>
      <c r="AA28" s="186"/>
      <c r="AB28" s="186"/>
    </row>
    <row r="29" spans="1:28" s="188" customFormat="1" ht="17.399999999999999">
      <c r="A29" s="190" t="s">
        <v>1403</v>
      </c>
      <c r="B29" s="190" t="s">
        <v>1404</v>
      </c>
      <c r="C29" s="190"/>
      <c r="D29" s="190"/>
      <c r="E29" s="190"/>
      <c r="F29" s="190"/>
      <c r="G29" s="190" t="s">
        <v>1405</v>
      </c>
      <c r="H29" s="190" t="s">
        <v>1327</v>
      </c>
      <c r="I29" s="191" t="s">
        <v>554</v>
      </c>
      <c r="J29" s="191" t="s">
        <v>555</v>
      </c>
      <c r="K29" s="191" t="s">
        <v>1407</v>
      </c>
      <c r="L29" s="191" t="s">
        <v>1410</v>
      </c>
      <c r="M29" s="191" t="s">
        <v>1411</v>
      </c>
      <c r="N29" s="190" t="str">
        <f t="shared" si="0"/>
        <v>National</v>
      </c>
      <c r="AA29" s="190" t="s">
        <v>1403</v>
      </c>
      <c r="AB29" s="190" t="s">
        <v>1327</v>
      </c>
    </row>
    <row r="30" spans="1:28" s="188" customFormat="1" ht="17.399999999999999">
      <c r="A30" s="190" t="s">
        <v>1403</v>
      </c>
      <c r="B30" s="190" t="s">
        <v>1404</v>
      </c>
      <c r="C30" s="190"/>
      <c r="D30" s="190"/>
      <c r="E30" s="190"/>
      <c r="F30" s="190"/>
      <c r="G30" s="190" t="s">
        <v>1405</v>
      </c>
      <c r="H30" s="190" t="s">
        <v>1327</v>
      </c>
      <c r="I30" s="191" t="s">
        <v>881</v>
      </c>
      <c r="J30" s="191" t="s">
        <v>1088</v>
      </c>
      <c r="K30" s="191" t="s">
        <v>1407</v>
      </c>
      <c r="L30" s="191" t="s">
        <v>1410</v>
      </c>
      <c r="M30" s="191" t="s">
        <v>1411</v>
      </c>
      <c r="N30" s="190" t="str">
        <f t="shared" si="0"/>
        <v>National</v>
      </c>
      <c r="AA30" s="190" t="s">
        <v>1403</v>
      </c>
      <c r="AB30" s="190" t="s">
        <v>1327</v>
      </c>
    </row>
    <row r="31" spans="1:28" s="188" customFormat="1" ht="17.399999999999999">
      <c r="A31" s="190" t="s">
        <v>1403</v>
      </c>
      <c r="B31" s="190" t="s">
        <v>1404</v>
      </c>
      <c r="C31" s="190"/>
      <c r="D31" s="190"/>
      <c r="E31" s="190"/>
      <c r="F31" s="190"/>
      <c r="G31" s="190" t="s">
        <v>1405</v>
      </c>
      <c r="H31" s="190" t="s">
        <v>1327</v>
      </c>
      <c r="I31" s="191" t="s">
        <v>567</v>
      </c>
      <c r="J31" s="191" t="s">
        <v>568</v>
      </c>
      <c r="K31" s="191" t="s">
        <v>1407</v>
      </c>
      <c r="L31" s="191"/>
      <c r="M31" s="191"/>
      <c r="N31" s="190" t="str">
        <f t="shared" si="0"/>
        <v>National</v>
      </c>
      <c r="AA31" s="190" t="s">
        <v>1403</v>
      </c>
      <c r="AB31" s="190" t="s">
        <v>1327</v>
      </c>
    </row>
    <row r="32" spans="1:28" s="188" customFormat="1" ht="17.399999999999999">
      <c r="A32" s="190" t="s">
        <v>1403</v>
      </c>
      <c r="B32" s="190" t="s">
        <v>1404</v>
      </c>
      <c r="C32" s="190"/>
      <c r="D32" s="190"/>
      <c r="E32" s="190"/>
      <c r="F32" s="190"/>
      <c r="G32" s="190" t="s">
        <v>1405</v>
      </c>
      <c r="H32" s="190" t="s">
        <v>1327</v>
      </c>
      <c r="I32" s="191" t="s">
        <v>757</v>
      </c>
      <c r="J32" s="191" t="s">
        <v>758</v>
      </c>
      <c r="K32" s="191" t="s">
        <v>1407</v>
      </c>
      <c r="L32" s="191" t="s">
        <v>1410</v>
      </c>
      <c r="M32" s="191" t="s">
        <v>1411</v>
      </c>
      <c r="N32" s="190" t="str">
        <f t="shared" si="0"/>
        <v>National</v>
      </c>
      <c r="AA32" s="190" t="s">
        <v>1403</v>
      </c>
      <c r="AB32" s="190" t="s">
        <v>1327</v>
      </c>
    </row>
    <row r="33" spans="1:28" s="188" customFormat="1" ht="17.399999999999999">
      <c r="A33" s="190" t="s">
        <v>1403</v>
      </c>
      <c r="B33" s="190" t="s">
        <v>1404</v>
      </c>
      <c r="C33" s="190"/>
      <c r="D33" s="190"/>
      <c r="E33" s="190"/>
      <c r="F33" s="190"/>
      <c r="G33" s="190" t="s">
        <v>1405</v>
      </c>
      <c r="H33" s="190" t="s">
        <v>1327</v>
      </c>
      <c r="I33" s="191" t="s">
        <v>746</v>
      </c>
      <c r="J33" s="191" t="s">
        <v>747</v>
      </c>
      <c r="K33" s="191" t="s">
        <v>1407</v>
      </c>
      <c r="L33" s="191" t="s">
        <v>1412</v>
      </c>
      <c r="M33" s="191" t="s">
        <v>1413</v>
      </c>
      <c r="N33" s="190" t="str">
        <f t="shared" si="0"/>
        <v>National</v>
      </c>
      <c r="AA33" s="190" t="s">
        <v>1403</v>
      </c>
      <c r="AB33" s="190" t="s">
        <v>1327</v>
      </c>
    </row>
    <row r="34" spans="1:28" s="188" customFormat="1" ht="17.399999999999999">
      <c r="A34" s="190" t="s">
        <v>1403</v>
      </c>
      <c r="B34" s="190" t="s">
        <v>1404</v>
      </c>
      <c r="C34" s="190"/>
      <c r="D34" s="190"/>
      <c r="E34" s="190"/>
      <c r="F34" s="190"/>
      <c r="G34" s="190" t="s">
        <v>1405</v>
      </c>
      <c r="H34" s="190" t="s">
        <v>1327</v>
      </c>
      <c r="I34" s="191" t="s">
        <v>574</v>
      </c>
      <c r="J34" s="191" t="s">
        <v>670</v>
      </c>
      <c r="K34" s="191" t="s">
        <v>1407</v>
      </c>
      <c r="L34" s="191" t="s">
        <v>1414</v>
      </c>
      <c r="M34" s="191" t="s">
        <v>1415</v>
      </c>
      <c r="N34" s="190" t="str">
        <f t="shared" si="0"/>
        <v>National</v>
      </c>
      <c r="AA34" s="190" t="s">
        <v>1403</v>
      </c>
      <c r="AB34" s="190" t="s">
        <v>1327</v>
      </c>
    </row>
    <row r="35" spans="1:28" s="188" customFormat="1" ht="17.399999999999999">
      <c r="A35" s="190" t="s">
        <v>1403</v>
      </c>
      <c r="B35" s="190" t="s">
        <v>1404</v>
      </c>
      <c r="C35" s="190"/>
      <c r="D35" s="190"/>
      <c r="E35" s="190"/>
      <c r="F35" s="190"/>
      <c r="G35" s="190" t="s">
        <v>1405</v>
      </c>
      <c r="H35" s="190" t="s">
        <v>1327</v>
      </c>
      <c r="I35" s="191" t="s">
        <v>1192</v>
      </c>
      <c r="J35" s="191" t="s">
        <v>1416</v>
      </c>
      <c r="K35" s="191" t="s">
        <v>1407</v>
      </c>
      <c r="L35" s="191" t="s">
        <v>1414</v>
      </c>
      <c r="M35" s="191" t="s">
        <v>1415</v>
      </c>
      <c r="N35" s="190" t="str">
        <f t="shared" si="0"/>
        <v>National</v>
      </c>
      <c r="AA35" s="190" t="s">
        <v>1403</v>
      </c>
      <c r="AB35" s="190" t="s">
        <v>1327</v>
      </c>
    </row>
    <row r="36" spans="1:28" s="188" customFormat="1" ht="17.399999999999999">
      <c r="A36" s="190" t="s">
        <v>1403</v>
      </c>
      <c r="B36" s="190" t="s">
        <v>1404</v>
      </c>
      <c r="C36" s="190"/>
      <c r="D36" s="190"/>
      <c r="E36" s="190"/>
      <c r="F36" s="190"/>
      <c r="G36" s="190" t="s">
        <v>1405</v>
      </c>
      <c r="H36" s="190" t="s">
        <v>1327</v>
      </c>
      <c r="I36" s="191" t="s">
        <v>581</v>
      </c>
      <c r="J36" s="191" t="s">
        <v>641</v>
      </c>
      <c r="K36" s="191" t="s">
        <v>1407</v>
      </c>
      <c r="L36" s="191"/>
      <c r="M36" s="191"/>
      <c r="N36" s="190" t="str">
        <f t="shared" si="0"/>
        <v>National</v>
      </c>
      <c r="AA36" s="190" t="s">
        <v>1403</v>
      </c>
      <c r="AB36" s="190" t="s">
        <v>1327</v>
      </c>
    </row>
    <row r="37" spans="1:28" s="188" customFormat="1" ht="17.399999999999999">
      <c r="A37" s="190" t="s">
        <v>1403</v>
      </c>
      <c r="B37" s="190" t="s">
        <v>1404</v>
      </c>
      <c r="C37" s="190"/>
      <c r="D37" s="190"/>
      <c r="E37" s="190"/>
      <c r="F37" s="190"/>
      <c r="G37" s="190" t="s">
        <v>1405</v>
      </c>
      <c r="H37" s="190" t="s">
        <v>1327</v>
      </c>
      <c r="I37" s="191"/>
      <c r="J37" s="191" t="s">
        <v>1417</v>
      </c>
      <c r="K37" s="191" t="s">
        <v>1407</v>
      </c>
      <c r="L37" s="191"/>
      <c r="M37" s="191"/>
      <c r="N37" s="190" t="str">
        <f t="shared" si="0"/>
        <v>National</v>
      </c>
      <c r="AA37" s="190" t="s">
        <v>1403</v>
      </c>
      <c r="AB37" s="190" t="s">
        <v>1327</v>
      </c>
    </row>
    <row r="38" spans="1:28" s="188" customFormat="1" ht="17.399999999999999">
      <c r="A38" s="190"/>
      <c r="B38" s="190"/>
      <c r="C38" s="190"/>
      <c r="D38" s="190"/>
      <c r="E38" s="190"/>
      <c r="F38" s="190"/>
      <c r="G38" s="190"/>
      <c r="H38" s="190"/>
      <c r="I38" s="191"/>
      <c r="J38" s="191"/>
      <c r="K38" s="191"/>
      <c r="L38" s="191"/>
      <c r="M38" s="191"/>
      <c r="N38" s="190">
        <f t="shared" si="0"/>
        <v>0</v>
      </c>
      <c r="AA38" s="190" t="s">
        <v>1403</v>
      </c>
      <c r="AB38" s="190" t="s">
        <v>1327</v>
      </c>
    </row>
    <row r="39" spans="1:28" s="188" customFormat="1" ht="17.399999999999999">
      <c r="A39" s="190"/>
      <c r="B39" s="190"/>
      <c r="C39" s="190"/>
      <c r="D39" s="190"/>
      <c r="E39" s="190"/>
      <c r="F39" s="190"/>
      <c r="G39" s="190"/>
      <c r="H39" s="190"/>
      <c r="I39" s="191"/>
      <c r="J39" s="191"/>
      <c r="K39" s="191"/>
      <c r="L39" s="191"/>
      <c r="M39" s="191"/>
      <c r="N39" s="190">
        <f t="shared" si="0"/>
        <v>0</v>
      </c>
      <c r="AA39" s="190"/>
      <c r="AB39" s="190"/>
    </row>
    <row r="40" spans="1:28" s="188" customFormat="1" ht="17.399999999999999">
      <c r="A40" s="190"/>
      <c r="B40" s="190"/>
      <c r="C40" s="190"/>
      <c r="D40" s="190"/>
      <c r="E40" s="190"/>
      <c r="F40" s="190"/>
      <c r="G40" s="190"/>
      <c r="H40" s="190"/>
      <c r="I40" s="191"/>
      <c r="J40" s="191"/>
      <c r="K40" s="191"/>
      <c r="L40" s="191"/>
      <c r="M40" s="191"/>
      <c r="N40" s="190">
        <f t="shared" si="0"/>
        <v>0</v>
      </c>
      <c r="AA40" s="190"/>
      <c r="AB40" s="190"/>
    </row>
    <row r="41" spans="1:28" s="188" customFormat="1" ht="17.399999999999999">
      <c r="A41" s="186" t="s">
        <v>1403</v>
      </c>
      <c r="B41" s="186" t="s">
        <v>1404</v>
      </c>
      <c r="C41" s="186"/>
      <c r="D41" s="186"/>
      <c r="E41" s="186"/>
      <c r="F41" s="186"/>
      <c r="G41" s="186" t="s">
        <v>1405</v>
      </c>
      <c r="H41" s="186" t="s">
        <v>1315</v>
      </c>
      <c r="I41" s="187" t="s">
        <v>578</v>
      </c>
      <c r="J41" s="187" t="s">
        <v>656</v>
      </c>
      <c r="K41" s="187" t="s">
        <v>1407</v>
      </c>
      <c r="L41" s="187"/>
      <c r="M41" s="187"/>
      <c r="N41" s="186" t="str">
        <f t="shared" si="0"/>
        <v>National</v>
      </c>
      <c r="AA41" s="186" t="s">
        <v>1403</v>
      </c>
      <c r="AB41" s="186" t="s">
        <v>1315</v>
      </c>
    </row>
    <row r="42" spans="1:28" s="188" customFormat="1" ht="17.399999999999999">
      <c r="A42" s="186"/>
      <c r="B42" s="186"/>
      <c r="C42" s="186"/>
      <c r="D42" s="186"/>
      <c r="E42" s="186"/>
      <c r="F42" s="186"/>
      <c r="G42" s="186"/>
      <c r="H42" s="186"/>
      <c r="I42" s="187"/>
      <c r="J42" s="187"/>
      <c r="K42" s="187"/>
      <c r="L42" s="187"/>
      <c r="M42" s="187"/>
      <c r="N42" s="186">
        <f t="shared" si="0"/>
        <v>0</v>
      </c>
      <c r="AA42" s="186"/>
      <c r="AB42" s="186"/>
    </row>
    <row r="43" spans="1:28" s="188" customFormat="1" ht="17.399999999999999">
      <c r="A43" s="186"/>
      <c r="B43" s="186"/>
      <c r="C43" s="186"/>
      <c r="D43" s="186"/>
      <c r="E43" s="186"/>
      <c r="F43" s="186"/>
      <c r="G43" s="186"/>
      <c r="H43" s="186"/>
      <c r="I43" s="187"/>
      <c r="J43" s="187"/>
      <c r="K43" s="187"/>
      <c r="L43" s="187"/>
      <c r="M43" s="187"/>
      <c r="N43" s="186">
        <f t="shared" si="0"/>
        <v>0</v>
      </c>
      <c r="AA43" s="186"/>
      <c r="AB43" s="186"/>
    </row>
    <row r="44" spans="1:28" s="188" customFormat="1" ht="17.399999999999999">
      <c r="A44" s="190" t="s">
        <v>1403</v>
      </c>
      <c r="B44" s="190" t="s">
        <v>1404</v>
      </c>
      <c r="C44" s="190"/>
      <c r="D44" s="190"/>
      <c r="E44" s="190"/>
      <c r="F44" s="190"/>
      <c r="G44" s="190" t="s">
        <v>1405</v>
      </c>
      <c r="H44" s="190" t="s">
        <v>1333</v>
      </c>
      <c r="I44" s="191" t="s">
        <v>569</v>
      </c>
      <c r="J44" s="191" t="s">
        <v>748</v>
      </c>
      <c r="K44" s="191" t="s">
        <v>1407</v>
      </c>
      <c r="L44" s="191"/>
      <c r="M44" s="191"/>
      <c r="N44" s="190" t="str">
        <f t="shared" si="0"/>
        <v>National</v>
      </c>
      <c r="AA44" s="190" t="s">
        <v>1403</v>
      </c>
      <c r="AB44" s="190" t="s">
        <v>1333</v>
      </c>
    </row>
    <row r="45" spans="1:28" s="188" customFormat="1" ht="17.399999999999999">
      <c r="A45" s="190" t="s">
        <v>1403</v>
      </c>
      <c r="B45" s="190" t="s">
        <v>1404</v>
      </c>
      <c r="C45" s="190"/>
      <c r="D45" s="190"/>
      <c r="E45" s="190"/>
      <c r="F45" s="190"/>
      <c r="G45" s="190" t="s">
        <v>1405</v>
      </c>
      <c r="H45" s="190" t="s">
        <v>1333</v>
      </c>
      <c r="I45" s="191" t="s">
        <v>1367</v>
      </c>
      <c r="J45" s="191" t="s">
        <v>1368</v>
      </c>
      <c r="K45" s="191" t="s">
        <v>1407</v>
      </c>
      <c r="L45" s="191"/>
      <c r="M45" s="191"/>
      <c r="N45" s="190" t="str">
        <f t="shared" si="0"/>
        <v>National</v>
      </c>
      <c r="T45"/>
      <c r="AA45" s="190" t="s">
        <v>1403</v>
      </c>
      <c r="AB45" s="190" t="s">
        <v>1333</v>
      </c>
    </row>
    <row r="46" spans="1:28" s="188" customFormat="1" ht="17.399999999999999">
      <c r="A46" s="190" t="s">
        <v>1403</v>
      </c>
      <c r="B46" s="190" t="s">
        <v>1404</v>
      </c>
      <c r="C46" s="190"/>
      <c r="D46" s="190"/>
      <c r="E46" s="190"/>
      <c r="F46" s="190"/>
      <c r="G46" s="190" t="s">
        <v>1405</v>
      </c>
      <c r="H46" s="190" t="s">
        <v>1333</v>
      </c>
      <c r="I46" s="191" t="s">
        <v>700</v>
      </c>
      <c r="J46" s="191" t="s">
        <v>701</v>
      </c>
      <c r="K46" s="191" t="s">
        <v>1407</v>
      </c>
      <c r="L46" s="191"/>
      <c r="M46" s="191"/>
      <c r="N46" s="190" t="str">
        <f t="shared" si="0"/>
        <v>National</v>
      </c>
      <c r="T46"/>
      <c r="AA46" s="190" t="s">
        <v>1403</v>
      </c>
      <c r="AB46" s="190" t="s">
        <v>1333</v>
      </c>
    </row>
    <row r="47" spans="1:28" s="188" customFormat="1" ht="17.399999999999999">
      <c r="A47" s="190" t="s">
        <v>1403</v>
      </c>
      <c r="B47" s="190" t="s">
        <v>1404</v>
      </c>
      <c r="C47" s="190"/>
      <c r="D47" s="190"/>
      <c r="E47" s="190"/>
      <c r="F47" s="190"/>
      <c r="G47" s="190" t="s">
        <v>1405</v>
      </c>
      <c r="H47" s="190" t="s">
        <v>1333</v>
      </c>
      <c r="I47" s="191" t="s">
        <v>575</v>
      </c>
      <c r="J47" s="191" t="s">
        <v>576</v>
      </c>
      <c r="K47" s="191" t="s">
        <v>1407</v>
      </c>
      <c r="L47" s="191"/>
      <c r="M47" s="191"/>
      <c r="N47" s="190" t="str">
        <f t="shared" si="0"/>
        <v>National</v>
      </c>
      <c r="T47"/>
      <c r="AA47" s="190" t="s">
        <v>1403</v>
      </c>
      <c r="AB47" s="190" t="s">
        <v>1333</v>
      </c>
    </row>
    <row r="48" spans="1:28" s="188" customFormat="1" ht="17.399999999999999">
      <c r="A48" s="190" t="s">
        <v>1403</v>
      </c>
      <c r="B48" s="190" t="s">
        <v>1404</v>
      </c>
      <c r="C48" s="190"/>
      <c r="D48" s="190"/>
      <c r="E48" s="190"/>
      <c r="F48" s="190"/>
      <c r="G48" s="190" t="s">
        <v>1405</v>
      </c>
      <c r="H48" s="190" t="s">
        <v>1333</v>
      </c>
      <c r="I48" s="191" t="s">
        <v>622</v>
      </c>
      <c r="J48" s="191" t="s">
        <v>623</v>
      </c>
      <c r="K48" s="191" t="s">
        <v>1407</v>
      </c>
      <c r="L48" s="191"/>
      <c r="M48" s="191"/>
      <c r="N48" s="190" t="str">
        <f t="shared" si="0"/>
        <v>National</v>
      </c>
      <c r="T48"/>
      <c r="AA48" s="190" t="s">
        <v>1403</v>
      </c>
      <c r="AB48" s="190" t="s">
        <v>1333</v>
      </c>
    </row>
    <row r="49" spans="1:28" s="188" customFormat="1" ht="17.399999999999999">
      <c r="A49" s="190"/>
      <c r="B49" s="190"/>
      <c r="C49" s="190"/>
      <c r="D49" s="190"/>
      <c r="E49" s="190"/>
      <c r="F49" s="190"/>
      <c r="G49" s="190"/>
      <c r="H49" s="190"/>
      <c r="I49" s="191"/>
      <c r="J49" s="191"/>
      <c r="K49" s="191"/>
      <c r="L49" s="191"/>
      <c r="M49" s="191"/>
      <c r="N49" s="190">
        <f t="shared" si="0"/>
        <v>0</v>
      </c>
      <c r="T49"/>
      <c r="AA49" s="190"/>
      <c r="AB49" s="190"/>
    </row>
    <row r="50" spans="1:28" s="188" customFormat="1" ht="17.399999999999999">
      <c r="A50" s="190"/>
      <c r="B50" s="190"/>
      <c r="C50" s="190"/>
      <c r="D50" s="190"/>
      <c r="E50" s="190"/>
      <c r="F50" s="190"/>
      <c r="G50" s="190"/>
      <c r="H50" s="190"/>
      <c r="I50" s="191"/>
      <c r="J50" s="191"/>
      <c r="K50" s="191"/>
      <c r="L50" s="191"/>
      <c r="M50" s="191"/>
      <c r="N50" s="190">
        <f t="shared" si="0"/>
        <v>0</v>
      </c>
      <c r="T50"/>
      <c r="AA50" s="190"/>
      <c r="AB50" s="190"/>
    </row>
    <row r="51" spans="1:28" s="188" customFormat="1" ht="17.399999999999999">
      <c r="A51" s="186" t="s">
        <v>1403</v>
      </c>
      <c r="B51" s="186" t="s">
        <v>1404</v>
      </c>
      <c r="C51" s="186"/>
      <c r="D51" s="186"/>
      <c r="E51" s="186"/>
      <c r="F51" s="186"/>
      <c r="G51" s="186" t="s">
        <v>1405</v>
      </c>
      <c r="H51" s="186" t="s">
        <v>1319</v>
      </c>
      <c r="I51" s="187" t="s">
        <v>584</v>
      </c>
      <c r="J51" s="187" t="s">
        <v>585</v>
      </c>
      <c r="K51" s="187" t="s">
        <v>1407</v>
      </c>
      <c r="L51" s="187"/>
      <c r="M51" s="187"/>
      <c r="N51" s="186" t="str">
        <f t="shared" si="0"/>
        <v>National</v>
      </c>
      <c r="T51"/>
      <c r="AA51" s="186" t="s">
        <v>1403</v>
      </c>
      <c r="AB51" s="186" t="s">
        <v>1319</v>
      </c>
    </row>
    <row r="52" spans="1:28" s="188" customFormat="1" ht="17.399999999999999">
      <c r="A52" s="186" t="s">
        <v>1403</v>
      </c>
      <c r="B52" s="186" t="s">
        <v>1404</v>
      </c>
      <c r="C52" s="186"/>
      <c r="D52" s="186"/>
      <c r="E52" s="186"/>
      <c r="F52" s="186"/>
      <c r="G52" s="186" t="s">
        <v>1405</v>
      </c>
      <c r="H52" s="186" t="s">
        <v>1319</v>
      </c>
      <c r="I52" s="187" t="s">
        <v>870</v>
      </c>
      <c r="J52" s="187" t="s">
        <v>1081</v>
      </c>
      <c r="K52" s="187" t="s">
        <v>1407</v>
      </c>
      <c r="L52" s="187"/>
      <c r="M52" s="187"/>
      <c r="N52" s="186" t="str">
        <f t="shared" si="0"/>
        <v>National</v>
      </c>
      <c r="T52"/>
      <c r="AA52" s="186" t="s">
        <v>1403</v>
      </c>
      <c r="AB52" s="186" t="s">
        <v>1319</v>
      </c>
    </row>
    <row r="53" spans="1:28" s="188" customFormat="1" ht="17.399999999999999">
      <c r="A53" s="186"/>
      <c r="B53" s="186"/>
      <c r="C53" s="186"/>
      <c r="D53" s="186"/>
      <c r="E53" s="186"/>
      <c r="F53" s="186"/>
      <c r="G53" s="186"/>
      <c r="H53" s="186"/>
      <c r="I53" s="187"/>
      <c r="J53" s="187"/>
      <c r="K53" s="187"/>
      <c r="L53" s="187"/>
      <c r="M53" s="187"/>
      <c r="N53" s="186">
        <f t="shared" si="0"/>
        <v>0</v>
      </c>
      <c r="T53"/>
      <c r="AA53" s="186"/>
      <c r="AB53" s="186"/>
    </row>
    <row r="54" spans="1:28" s="188" customFormat="1" ht="17.399999999999999">
      <c r="A54" s="186"/>
      <c r="B54" s="186"/>
      <c r="C54" s="186"/>
      <c r="D54" s="186"/>
      <c r="E54" s="186"/>
      <c r="F54" s="186"/>
      <c r="G54" s="186"/>
      <c r="H54" s="186"/>
      <c r="I54" s="187"/>
      <c r="J54" s="187"/>
      <c r="K54" s="187"/>
      <c r="L54" s="187"/>
      <c r="M54" s="187"/>
      <c r="N54" s="186">
        <f t="shared" si="0"/>
        <v>0</v>
      </c>
      <c r="T54"/>
      <c r="AA54" s="186"/>
      <c r="AB54" s="186"/>
    </row>
    <row r="55" spans="1:28" s="188" customFormat="1" ht="17.399999999999999">
      <c r="A55" s="190" t="s">
        <v>1403</v>
      </c>
      <c r="B55" s="190" t="s">
        <v>1404</v>
      </c>
      <c r="C55" s="190"/>
      <c r="D55" s="190"/>
      <c r="E55" s="190"/>
      <c r="F55" s="190"/>
      <c r="G55" s="190" t="s">
        <v>1405</v>
      </c>
      <c r="H55" s="190" t="s">
        <v>1330</v>
      </c>
      <c r="I55" s="191" t="s">
        <v>580</v>
      </c>
      <c r="J55" s="191" t="s">
        <v>642</v>
      </c>
      <c r="K55" s="191" t="s">
        <v>1407</v>
      </c>
      <c r="L55" s="192" t="s">
        <v>1418</v>
      </c>
      <c r="M55" s="192" t="s">
        <v>1374</v>
      </c>
      <c r="N55" s="190" t="str">
        <f t="shared" si="0"/>
        <v>National</v>
      </c>
      <c r="T55"/>
      <c r="AA55" s="190" t="s">
        <v>1403</v>
      </c>
      <c r="AB55" s="190" t="s">
        <v>1330</v>
      </c>
    </row>
    <row r="56" spans="1:28" s="188" customFormat="1" ht="17.399999999999999">
      <c r="A56" s="190" t="s">
        <v>1403</v>
      </c>
      <c r="B56" s="190" t="s">
        <v>1404</v>
      </c>
      <c r="C56" s="190"/>
      <c r="D56" s="190"/>
      <c r="E56" s="190"/>
      <c r="F56" s="190"/>
      <c r="G56" s="190" t="s">
        <v>1405</v>
      </c>
      <c r="H56" s="190" t="s">
        <v>1330</v>
      </c>
      <c r="I56" s="191" t="s">
        <v>884</v>
      </c>
      <c r="J56" s="191" t="s">
        <v>885</v>
      </c>
      <c r="K56" s="191" t="s">
        <v>1407</v>
      </c>
      <c r="L56" s="192" t="s">
        <v>1418</v>
      </c>
      <c r="M56" s="192" t="s">
        <v>1374</v>
      </c>
      <c r="N56" s="190" t="str">
        <f t="shared" si="0"/>
        <v>National</v>
      </c>
      <c r="T56"/>
      <c r="AA56" s="190" t="s">
        <v>1403</v>
      </c>
      <c r="AB56" s="190" t="s">
        <v>1330</v>
      </c>
    </row>
    <row r="57" spans="1:28" s="188" customFormat="1" ht="17.399999999999999">
      <c r="A57" s="190"/>
      <c r="B57" s="190"/>
      <c r="C57" s="190"/>
      <c r="D57" s="190"/>
      <c r="E57" s="190"/>
      <c r="F57" s="190"/>
      <c r="G57" s="190"/>
      <c r="H57" s="190"/>
      <c r="I57" s="191"/>
      <c r="J57" s="191"/>
      <c r="K57" s="191"/>
      <c r="L57" s="191"/>
      <c r="M57" s="191"/>
      <c r="N57" s="190">
        <f t="shared" si="0"/>
        <v>0</v>
      </c>
      <c r="T57"/>
      <c r="AA57" s="190"/>
      <c r="AB57" s="190"/>
    </row>
    <row r="58" spans="1:28" s="188" customFormat="1" ht="17.399999999999999">
      <c r="A58" s="190"/>
      <c r="B58" s="190"/>
      <c r="C58" s="190"/>
      <c r="D58" s="190"/>
      <c r="E58" s="190"/>
      <c r="F58" s="190"/>
      <c r="G58" s="190"/>
      <c r="H58" s="190"/>
      <c r="I58" s="191"/>
      <c r="J58" s="191"/>
      <c r="K58" s="191"/>
      <c r="L58" s="191"/>
      <c r="M58" s="191"/>
      <c r="N58" s="190">
        <f t="shared" si="0"/>
        <v>0</v>
      </c>
      <c r="T58"/>
      <c r="AA58" s="190"/>
      <c r="AB58" s="190"/>
    </row>
    <row r="59" spans="1:28" s="188" customFormat="1" ht="17.399999999999999">
      <c r="A59" s="190"/>
      <c r="B59" s="190"/>
      <c r="C59" s="190"/>
      <c r="D59" s="190"/>
      <c r="E59" s="190"/>
      <c r="F59" s="190"/>
      <c r="G59" s="190"/>
      <c r="H59" s="190"/>
      <c r="I59" s="191"/>
      <c r="J59" s="191"/>
      <c r="K59" s="191"/>
      <c r="L59" s="191"/>
      <c r="M59" s="191"/>
      <c r="N59" s="190">
        <f t="shared" si="0"/>
        <v>0</v>
      </c>
      <c r="T59"/>
      <c r="AA59" s="190"/>
      <c r="AB59" s="190"/>
    </row>
    <row r="60" spans="1:28" s="188" customFormat="1" ht="17.399999999999999">
      <c r="A60" s="186" t="s">
        <v>1337</v>
      </c>
      <c r="B60" s="186" t="s">
        <v>1404</v>
      </c>
      <c r="C60" s="186"/>
      <c r="D60" s="186"/>
      <c r="E60" s="186"/>
      <c r="F60" s="186"/>
      <c r="G60" s="186" t="s">
        <v>1419</v>
      </c>
      <c r="H60" s="186" t="s">
        <v>1323</v>
      </c>
      <c r="I60" s="187" t="s">
        <v>848</v>
      </c>
      <c r="J60" s="187" t="s">
        <v>849</v>
      </c>
      <c r="K60" s="187" t="s">
        <v>1407</v>
      </c>
      <c r="L60" s="187"/>
      <c r="M60" s="187"/>
      <c r="N60" s="186" t="str">
        <f t="shared" si="0"/>
        <v>Photo Specialty</v>
      </c>
      <c r="T60"/>
      <c r="AA60" s="186" t="s">
        <v>1337</v>
      </c>
      <c r="AB60" s="186" t="s">
        <v>1323</v>
      </c>
    </row>
    <row r="61" spans="1:28" s="188" customFormat="1" ht="17.399999999999999">
      <c r="A61" s="186" t="s">
        <v>1337</v>
      </c>
      <c r="B61" s="186" t="s">
        <v>1404</v>
      </c>
      <c r="C61" s="186"/>
      <c r="D61" s="186"/>
      <c r="E61" s="186"/>
      <c r="F61" s="186"/>
      <c r="G61" s="186" t="s">
        <v>1419</v>
      </c>
      <c r="H61" s="186" t="s">
        <v>1323</v>
      </c>
      <c r="I61" s="187" t="s">
        <v>1071</v>
      </c>
      <c r="J61" s="187" t="s">
        <v>1072</v>
      </c>
      <c r="K61" s="187" t="s">
        <v>1407</v>
      </c>
      <c r="L61" s="187"/>
      <c r="M61" s="187"/>
      <c r="N61" s="186" t="str">
        <f t="shared" si="0"/>
        <v>Photo Specialty</v>
      </c>
      <c r="T61"/>
      <c r="AA61" s="186" t="s">
        <v>1337</v>
      </c>
      <c r="AB61" s="186" t="s">
        <v>1323</v>
      </c>
    </row>
    <row r="62" spans="1:28" s="188" customFormat="1" ht="17.399999999999999">
      <c r="A62" s="186" t="s">
        <v>1337</v>
      </c>
      <c r="B62" s="186" t="s">
        <v>1404</v>
      </c>
      <c r="C62" s="186"/>
      <c r="D62" s="186"/>
      <c r="E62" s="186"/>
      <c r="F62" s="186"/>
      <c r="G62" s="186" t="s">
        <v>1419</v>
      </c>
      <c r="H62" s="186" t="s">
        <v>1323</v>
      </c>
      <c r="I62" s="187" t="s">
        <v>1065</v>
      </c>
      <c r="J62" s="187" t="s">
        <v>1066</v>
      </c>
      <c r="K62" s="187" t="s">
        <v>1407</v>
      </c>
      <c r="L62" s="187"/>
      <c r="M62" s="187"/>
      <c r="N62" s="186" t="str">
        <f t="shared" si="0"/>
        <v>Photo Specialty</v>
      </c>
      <c r="T62"/>
      <c r="AA62" s="186" t="s">
        <v>1337</v>
      </c>
      <c r="AB62" s="186" t="s">
        <v>1323</v>
      </c>
    </row>
    <row r="63" spans="1:28" s="188" customFormat="1" ht="17.399999999999999">
      <c r="A63" s="186" t="s">
        <v>1337</v>
      </c>
      <c r="B63" s="186" t="s">
        <v>1404</v>
      </c>
      <c r="C63" s="186"/>
      <c r="D63" s="186"/>
      <c r="E63" s="186"/>
      <c r="F63" s="186"/>
      <c r="G63" s="186" t="s">
        <v>1419</v>
      </c>
      <c r="H63" s="186" t="s">
        <v>1323</v>
      </c>
      <c r="I63" s="187" t="s">
        <v>844</v>
      </c>
      <c r="J63" s="187" t="s">
        <v>845</v>
      </c>
      <c r="K63" s="187" t="s">
        <v>1407</v>
      </c>
      <c r="L63" s="187"/>
      <c r="M63" s="187"/>
      <c r="N63" s="186" t="str">
        <f t="shared" si="0"/>
        <v>Photo Specialty</v>
      </c>
      <c r="T63"/>
      <c r="AA63" s="186" t="s">
        <v>1337</v>
      </c>
      <c r="AB63" s="186" t="s">
        <v>1323</v>
      </c>
    </row>
    <row r="64" spans="1:28" s="188" customFormat="1" ht="17.399999999999999">
      <c r="A64" s="186" t="s">
        <v>1337</v>
      </c>
      <c r="B64" s="186" t="s">
        <v>1404</v>
      </c>
      <c r="C64" s="186"/>
      <c r="D64" s="186"/>
      <c r="E64" s="186"/>
      <c r="F64" s="186"/>
      <c r="G64" s="186" t="s">
        <v>1419</v>
      </c>
      <c r="H64" s="186" t="s">
        <v>1323</v>
      </c>
      <c r="I64" s="187" t="s">
        <v>926</v>
      </c>
      <c r="J64" s="187" t="s">
        <v>927</v>
      </c>
      <c r="K64" s="187" t="s">
        <v>1407</v>
      </c>
      <c r="L64" s="187"/>
      <c r="M64" s="187"/>
      <c r="N64" s="186" t="str">
        <f t="shared" si="0"/>
        <v>Photo Specialty</v>
      </c>
      <c r="T64"/>
      <c r="AA64" s="186" t="s">
        <v>1337</v>
      </c>
      <c r="AB64" s="186" t="s">
        <v>1323</v>
      </c>
    </row>
    <row r="65" spans="1:28" s="188" customFormat="1" ht="17.399999999999999">
      <c r="A65" s="186" t="s">
        <v>1337</v>
      </c>
      <c r="B65" s="186" t="s">
        <v>1404</v>
      </c>
      <c r="C65" s="186"/>
      <c r="D65" s="186"/>
      <c r="E65" s="186"/>
      <c r="F65" s="186"/>
      <c r="G65" s="186" t="s">
        <v>1419</v>
      </c>
      <c r="H65" s="186" t="s">
        <v>1323</v>
      </c>
      <c r="I65" s="187" t="s">
        <v>809</v>
      </c>
      <c r="J65" s="187" t="s">
        <v>810</v>
      </c>
      <c r="K65" s="187" t="s">
        <v>1407</v>
      </c>
      <c r="L65" s="187"/>
      <c r="M65" s="187"/>
      <c r="N65" s="186" t="str">
        <f t="shared" si="0"/>
        <v>Photo Specialty</v>
      </c>
      <c r="T65"/>
      <c r="AA65" s="186" t="s">
        <v>1337</v>
      </c>
      <c r="AB65" s="186" t="s">
        <v>1323</v>
      </c>
    </row>
    <row r="66" spans="1:28" s="188" customFormat="1" ht="17.399999999999999">
      <c r="A66" s="186" t="s">
        <v>1337</v>
      </c>
      <c r="B66" s="186" t="s">
        <v>1404</v>
      </c>
      <c r="C66" s="186"/>
      <c r="D66" s="186"/>
      <c r="E66" s="186"/>
      <c r="F66" s="186"/>
      <c r="G66" s="186" t="s">
        <v>1419</v>
      </c>
      <c r="H66" s="186" t="s">
        <v>1323</v>
      </c>
      <c r="I66" s="187" t="s">
        <v>807</v>
      </c>
      <c r="J66" s="187" t="s">
        <v>808</v>
      </c>
      <c r="K66" s="187" t="s">
        <v>1407</v>
      </c>
      <c r="L66" s="187"/>
      <c r="M66" s="187"/>
      <c r="N66" s="186" t="str">
        <f t="shared" si="0"/>
        <v>Photo Specialty</v>
      </c>
      <c r="T66"/>
      <c r="AA66" s="186" t="s">
        <v>1337</v>
      </c>
      <c r="AB66" s="186" t="s">
        <v>1323</v>
      </c>
    </row>
    <row r="67" spans="1:28" s="188" customFormat="1" ht="17.399999999999999">
      <c r="A67" s="186" t="s">
        <v>1337</v>
      </c>
      <c r="B67" s="186" t="s">
        <v>1404</v>
      </c>
      <c r="C67" s="186"/>
      <c r="D67" s="186"/>
      <c r="E67" s="186"/>
      <c r="F67" s="186"/>
      <c r="G67" s="186" t="s">
        <v>1419</v>
      </c>
      <c r="H67" s="186" t="s">
        <v>1323</v>
      </c>
      <c r="I67" s="187" t="s">
        <v>924</v>
      </c>
      <c r="J67" s="187" t="s">
        <v>925</v>
      </c>
      <c r="K67" s="187" t="s">
        <v>1407</v>
      </c>
      <c r="L67" s="187"/>
      <c r="M67" s="187"/>
      <c r="N67" s="186" t="str">
        <f t="shared" si="0"/>
        <v>Photo Specialty</v>
      </c>
      <c r="T67"/>
      <c r="AA67" s="186" t="s">
        <v>1337</v>
      </c>
      <c r="AB67" s="186" t="s">
        <v>1323</v>
      </c>
    </row>
    <row r="68" spans="1:28" s="188" customFormat="1" ht="17.399999999999999">
      <c r="A68" s="186" t="s">
        <v>1337</v>
      </c>
      <c r="B68" s="186" t="s">
        <v>1404</v>
      </c>
      <c r="C68" s="186"/>
      <c r="D68" s="186"/>
      <c r="E68" s="186"/>
      <c r="F68" s="186"/>
      <c r="G68" s="186" t="s">
        <v>1419</v>
      </c>
      <c r="H68" s="186" t="s">
        <v>1323</v>
      </c>
      <c r="I68" s="187" t="s">
        <v>803</v>
      </c>
      <c r="J68" s="187" t="s">
        <v>804</v>
      </c>
      <c r="K68" s="187" t="s">
        <v>1407</v>
      </c>
      <c r="L68" s="187"/>
      <c r="M68" s="187"/>
      <c r="N68" s="186" t="str">
        <f t="shared" si="0"/>
        <v>Photo Specialty</v>
      </c>
      <c r="T68"/>
      <c r="AA68" s="186" t="s">
        <v>1337</v>
      </c>
      <c r="AB68" s="186" t="s">
        <v>1323</v>
      </c>
    </row>
    <row r="69" spans="1:28" s="188" customFormat="1" ht="17.399999999999999">
      <c r="A69" s="186" t="s">
        <v>1337</v>
      </c>
      <c r="B69" s="186" t="s">
        <v>1404</v>
      </c>
      <c r="C69" s="186"/>
      <c r="D69" s="186"/>
      <c r="E69" s="186"/>
      <c r="F69" s="186"/>
      <c r="G69" s="186" t="s">
        <v>1419</v>
      </c>
      <c r="H69" s="186" t="s">
        <v>1323</v>
      </c>
      <c r="I69" s="187" t="s">
        <v>680</v>
      </c>
      <c r="J69" s="187" t="s">
        <v>681</v>
      </c>
      <c r="K69" s="187" t="s">
        <v>1407</v>
      </c>
      <c r="L69" s="187"/>
      <c r="M69" s="187"/>
      <c r="N69" s="186" t="str">
        <f t="shared" si="0"/>
        <v>Photo Specialty</v>
      </c>
      <c r="T69"/>
      <c r="AA69" s="186" t="s">
        <v>1337</v>
      </c>
      <c r="AB69" s="186" t="s">
        <v>1323</v>
      </c>
    </row>
    <row r="70" spans="1:28" s="188" customFormat="1" ht="17.399999999999999">
      <c r="A70" s="186" t="s">
        <v>1337</v>
      </c>
      <c r="B70" s="186" t="s">
        <v>1404</v>
      </c>
      <c r="C70" s="186"/>
      <c r="D70" s="186"/>
      <c r="E70" s="186"/>
      <c r="F70" s="186"/>
      <c r="G70" s="186" t="s">
        <v>1419</v>
      </c>
      <c r="H70" s="186" t="s">
        <v>1323</v>
      </c>
      <c r="I70" s="187" t="s">
        <v>673</v>
      </c>
      <c r="J70" s="187" t="s">
        <v>674</v>
      </c>
      <c r="K70" s="187" t="s">
        <v>1407</v>
      </c>
      <c r="L70" s="187"/>
      <c r="M70" s="187"/>
      <c r="N70" s="186" t="str">
        <f t="shared" si="0"/>
        <v>Photo Specialty</v>
      </c>
      <c r="T70"/>
      <c r="AA70" s="186" t="s">
        <v>1337</v>
      </c>
      <c r="AB70" s="186" t="s">
        <v>1323</v>
      </c>
    </row>
    <row r="71" spans="1:28" s="188" customFormat="1" ht="17.399999999999999">
      <c r="A71" s="186" t="s">
        <v>1337</v>
      </c>
      <c r="B71" s="186" t="s">
        <v>1404</v>
      </c>
      <c r="C71" s="186"/>
      <c r="D71" s="186"/>
      <c r="E71" s="186"/>
      <c r="F71" s="186"/>
      <c r="G71" s="186" t="s">
        <v>1419</v>
      </c>
      <c r="H71" s="186" t="s">
        <v>1323</v>
      </c>
      <c r="I71" s="187"/>
      <c r="J71" s="187" t="s">
        <v>1420</v>
      </c>
      <c r="K71" s="187" t="s">
        <v>1407</v>
      </c>
      <c r="L71" s="187"/>
      <c r="M71" s="187"/>
      <c r="N71" s="186" t="str">
        <f t="shared" si="0"/>
        <v>Photo Specialty</v>
      </c>
      <c r="T71"/>
      <c r="AA71" s="186" t="s">
        <v>1337</v>
      </c>
      <c r="AB71" s="186" t="s">
        <v>1323</v>
      </c>
    </row>
    <row r="72" spans="1:28" s="188" customFormat="1" ht="17.399999999999999">
      <c r="A72" s="366" t="s">
        <v>1337</v>
      </c>
      <c r="B72" s="366" t="s">
        <v>1404</v>
      </c>
      <c r="C72" s="366"/>
      <c r="D72" s="186"/>
      <c r="E72" s="186"/>
      <c r="F72" s="366"/>
      <c r="G72" s="366" t="s">
        <v>1419</v>
      </c>
      <c r="H72" s="366" t="s">
        <v>1323</v>
      </c>
      <c r="I72" s="367" t="s">
        <v>2353</v>
      </c>
      <c r="J72" s="367" t="s">
        <v>2354</v>
      </c>
      <c r="K72" s="367" t="s">
        <v>1407</v>
      </c>
      <c r="L72" s="367"/>
      <c r="M72" s="367"/>
      <c r="N72" s="186" t="str">
        <f t="shared" ref="N72:N135" si="2">A72</f>
        <v>Photo Specialty</v>
      </c>
      <c r="T72"/>
      <c r="AA72" s="186" t="s">
        <v>1337</v>
      </c>
      <c r="AB72" s="186" t="s">
        <v>1323</v>
      </c>
    </row>
    <row r="73" spans="1:28" s="188" customFormat="1" ht="17.399999999999999">
      <c r="A73" s="186"/>
      <c r="B73" s="186"/>
      <c r="C73" s="186"/>
      <c r="D73" s="186"/>
      <c r="E73" s="186"/>
      <c r="F73" s="186"/>
      <c r="G73" s="186"/>
      <c r="H73" s="186"/>
      <c r="I73" s="187"/>
      <c r="J73" s="187"/>
      <c r="K73" s="187"/>
      <c r="L73" s="187"/>
      <c r="M73" s="187"/>
      <c r="N73" s="186">
        <f t="shared" si="2"/>
        <v>0</v>
      </c>
      <c r="T73"/>
      <c r="AA73" s="186"/>
      <c r="AB73" s="186"/>
    </row>
    <row r="74" spans="1:28" s="188" customFormat="1" ht="17.399999999999999">
      <c r="A74" s="186"/>
      <c r="B74" s="186"/>
      <c r="C74" s="186"/>
      <c r="D74" s="186"/>
      <c r="E74" s="186"/>
      <c r="F74" s="186"/>
      <c r="G74" s="186"/>
      <c r="H74" s="186"/>
      <c r="I74" s="187"/>
      <c r="J74" s="187"/>
      <c r="K74" s="187"/>
      <c r="L74" s="187"/>
      <c r="M74" s="187"/>
      <c r="N74" s="186">
        <f t="shared" si="2"/>
        <v>0</v>
      </c>
      <c r="T74"/>
      <c r="AA74" s="186"/>
      <c r="AB74" s="186"/>
    </row>
    <row r="75" spans="1:28" s="188" customFormat="1" ht="17.399999999999999">
      <c r="A75" s="190" t="s">
        <v>1337</v>
      </c>
      <c r="B75" s="190" t="s">
        <v>1404</v>
      </c>
      <c r="C75" s="190"/>
      <c r="D75" s="190"/>
      <c r="E75" s="190"/>
      <c r="F75" s="190"/>
      <c r="G75" s="190" t="s">
        <v>1419</v>
      </c>
      <c r="H75" s="190" t="s">
        <v>1311</v>
      </c>
      <c r="I75" s="191" t="s">
        <v>856</v>
      </c>
      <c r="J75" s="191" t="s">
        <v>857</v>
      </c>
      <c r="K75" s="191" t="s">
        <v>1407</v>
      </c>
      <c r="L75" s="191"/>
      <c r="M75" s="191"/>
      <c r="N75" s="190" t="str">
        <f t="shared" si="2"/>
        <v>Photo Specialty</v>
      </c>
      <c r="T75"/>
      <c r="AA75" s="190" t="s">
        <v>1337</v>
      </c>
      <c r="AB75" s="190" t="s">
        <v>1311</v>
      </c>
    </row>
    <row r="76" spans="1:28" s="188" customFormat="1" ht="17.399999999999999">
      <c r="A76" s="190" t="s">
        <v>1337</v>
      </c>
      <c r="B76" s="190" t="s">
        <v>1404</v>
      </c>
      <c r="C76" s="190"/>
      <c r="D76" s="190"/>
      <c r="E76" s="190"/>
      <c r="F76" s="190"/>
      <c r="G76" s="190" t="s">
        <v>1419</v>
      </c>
      <c r="H76" s="190" t="s">
        <v>1311</v>
      </c>
      <c r="I76" s="191" t="s">
        <v>838</v>
      </c>
      <c r="J76" s="191" t="s">
        <v>839</v>
      </c>
      <c r="K76" s="191" t="s">
        <v>1407</v>
      </c>
      <c r="L76" s="191"/>
      <c r="M76" s="191"/>
      <c r="N76" s="190" t="str">
        <f t="shared" si="2"/>
        <v>Photo Specialty</v>
      </c>
      <c r="T76"/>
      <c r="AA76" s="190" t="s">
        <v>1337</v>
      </c>
      <c r="AB76" s="190" t="s">
        <v>1311</v>
      </c>
    </row>
    <row r="77" spans="1:28" s="188" customFormat="1" ht="17.399999999999999">
      <c r="A77" s="190" t="s">
        <v>1337</v>
      </c>
      <c r="B77" s="190" t="s">
        <v>1404</v>
      </c>
      <c r="C77" s="190"/>
      <c r="D77" s="190"/>
      <c r="E77" s="190"/>
      <c r="F77" s="190"/>
      <c r="G77" s="190" t="s">
        <v>1419</v>
      </c>
      <c r="H77" s="190" t="s">
        <v>1311</v>
      </c>
      <c r="I77" s="191" t="s">
        <v>836</v>
      </c>
      <c r="J77" s="191" t="s">
        <v>837</v>
      </c>
      <c r="K77" s="191" t="s">
        <v>1407</v>
      </c>
      <c r="L77" s="191"/>
      <c r="M77" s="191"/>
      <c r="N77" s="190" t="str">
        <f t="shared" si="2"/>
        <v>Photo Specialty</v>
      </c>
      <c r="T77"/>
      <c r="AA77" s="190" t="s">
        <v>1337</v>
      </c>
      <c r="AB77" s="190" t="s">
        <v>1311</v>
      </c>
    </row>
    <row r="78" spans="1:28" s="188" customFormat="1" ht="17.399999999999999">
      <c r="A78" s="190" t="s">
        <v>1337</v>
      </c>
      <c r="B78" s="190" t="s">
        <v>1404</v>
      </c>
      <c r="C78" s="190"/>
      <c r="D78" s="190"/>
      <c r="E78" s="190"/>
      <c r="F78" s="190"/>
      <c r="G78" s="190" t="s">
        <v>1419</v>
      </c>
      <c r="H78" s="190" t="s">
        <v>1311</v>
      </c>
      <c r="I78" s="191" t="s">
        <v>559</v>
      </c>
      <c r="J78" s="191" t="s">
        <v>802</v>
      </c>
      <c r="K78" s="191" t="s">
        <v>1407</v>
      </c>
      <c r="L78" s="191"/>
      <c r="M78" s="191"/>
      <c r="N78" s="190" t="str">
        <f t="shared" si="2"/>
        <v>Photo Specialty</v>
      </c>
      <c r="T78"/>
      <c r="AA78" s="190" t="s">
        <v>1337</v>
      </c>
      <c r="AB78" s="190" t="s">
        <v>1311</v>
      </c>
    </row>
    <row r="79" spans="1:28" s="188" customFormat="1" ht="17.399999999999999">
      <c r="A79" s="190" t="s">
        <v>1337</v>
      </c>
      <c r="B79" s="190" t="s">
        <v>1404</v>
      </c>
      <c r="C79" s="190"/>
      <c r="D79" s="190"/>
      <c r="E79" s="190"/>
      <c r="F79" s="190"/>
      <c r="G79" s="190" t="s">
        <v>1419</v>
      </c>
      <c r="H79" s="190" t="s">
        <v>1311</v>
      </c>
      <c r="I79" s="191" t="s">
        <v>793</v>
      </c>
      <c r="J79" s="191" t="s">
        <v>794</v>
      </c>
      <c r="K79" s="191" t="s">
        <v>1407</v>
      </c>
      <c r="L79" s="191"/>
      <c r="M79" s="191"/>
      <c r="N79" s="190" t="str">
        <f t="shared" si="2"/>
        <v>Photo Specialty</v>
      </c>
      <c r="T79"/>
      <c r="AA79" s="190" t="s">
        <v>1337</v>
      </c>
      <c r="AB79" s="190" t="s">
        <v>1311</v>
      </c>
    </row>
    <row r="80" spans="1:28" s="188" customFormat="1" ht="17.399999999999999">
      <c r="A80" s="190" t="s">
        <v>1337</v>
      </c>
      <c r="B80" s="190" t="s">
        <v>1404</v>
      </c>
      <c r="C80" s="190"/>
      <c r="D80" s="190"/>
      <c r="E80" s="190"/>
      <c r="F80" s="190"/>
      <c r="G80" s="190" t="s">
        <v>1419</v>
      </c>
      <c r="H80" s="190" t="s">
        <v>1311</v>
      </c>
      <c r="I80" s="191" t="s">
        <v>562</v>
      </c>
      <c r="J80" s="191" t="s">
        <v>563</v>
      </c>
      <c r="K80" s="191" t="s">
        <v>1407</v>
      </c>
      <c r="L80" s="191"/>
      <c r="M80" s="191"/>
      <c r="N80" s="190" t="str">
        <f t="shared" si="2"/>
        <v>Photo Specialty</v>
      </c>
      <c r="T80"/>
      <c r="AA80" s="190" t="s">
        <v>1337</v>
      </c>
      <c r="AB80" s="190" t="s">
        <v>1311</v>
      </c>
    </row>
    <row r="81" spans="1:28" s="188" customFormat="1" ht="17.399999999999999">
      <c r="A81" s="190" t="s">
        <v>1337</v>
      </c>
      <c r="B81" s="190" t="s">
        <v>1404</v>
      </c>
      <c r="C81" s="190"/>
      <c r="D81" s="190"/>
      <c r="E81" s="190"/>
      <c r="F81" s="190"/>
      <c r="G81" s="190" t="s">
        <v>1419</v>
      </c>
      <c r="H81" s="190" t="s">
        <v>1311</v>
      </c>
      <c r="I81" s="191" t="s">
        <v>772</v>
      </c>
      <c r="J81" s="191" t="s">
        <v>773</v>
      </c>
      <c r="K81" s="191" t="s">
        <v>1407</v>
      </c>
      <c r="L81" s="191"/>
      <c r="M81" s="191"/>
      <c r="N81" s="190" t="str">
        <f t="shared" si="2"/>
        <v>Photo Specialty</v>
      </c>
      <c r="AA81" s="190" t="s">
        <v>1337</v>
      </c>
      <c r="AB81" s="190" t="s">
        <v>1311</v>
      </c>
    </row>
    <row r="82" spans="1:28" s="188" customFormat="1" ht="17.399999999999999">
      <c r="A82" s="190" t="s">
        <v>1337</v>
      </c>
      <c r="B82" s="190" t="s">
        <v>1404</v>
      </c>
      <c r="C82" s="190"/>
      <c r="D82" s="190"/>
      <c r="E82" s="190"/>
      <c r="F82" s="190"/>
      <c r="G82" s="190" t="s">
        <v>1419</v>
      </c>
      <c r="H82" s="190" t="s">
        <v>1311</v>
      </c>
      <c r="I82" s="191" t="s">
        <v>632</v>
      </c>
      <c r="J82" s="191" t="s">
        <v>633</v>
      </c>
      <c r="K82" s="191" t="s">
        <v>1407</v>
      </c>
      <c r="L82" s="191"/>
      <c r="M82" s="191"/>
      <c r="N82" s="190" t="str">
        <f t="shared" si="2"/>
        <v>Photo Specialty</v>
      </c>
      <c r="AA82" s="190" t="s">
        <v>1337</v>
      </c>
      <c r="AB82" s="190" t="s">
        <v>1311</v>
      </c>
    </row>
    <row r="83" spans="1:28" s="188" customFormat="1" ht="17.399999999999999">
      <c r="A83" s="190" t="s">
        <v>1337</v>
      </c>
      <c r="B83" s="190" t="s">
        <v>1404</v>
      </c>
      <c r="C83" s="190"/>
      <c r="D83" s="190"/>
      <c r="E83" s="190"/>
      <c r="F83" s="190"/>
      <c r="G83" s="190" t="s">
        <v>1419</v>
      </c>
      <c r="H83" s="190" t="s">
        <v>1311</v>
      </c>
      <c r="I83" s="191" t="s">
        <v>624</v>
      </c>
      <c r="J83" s="191" t="s">
        <v>625</v>
      </c>
      <c r="K83" s="191" t="s">
        <v>1407</v>
      </c>
      <c r="L83" s="191"/>
      <c r="M83" s="191"/>
      <c r="N83" s="190" t="str">
        <f t="shared" si="2"/>
        <v>Photo Specialty</v>
      </c>
      <c r="AA83" s="190" t="s">
        <v>1337</v>
      </c>
      <c r="AB83" s="190" t="s">
        <v>1311</v>
      </c>
    </row>
    <row r="84" spans="1:28" s="188" customFormat="1" ht="17.399999999999999">
      <c r="A84" s="190" t="s">
        <v>1337</v>
      </c>
      <c r="B84" s="190" t="s">
        <v>1404</v>
      </c>
      <c r="C84" s="190"/>
      <c r="D84" s="190"/>
      <c r="E84" s="190"/>
      <c r="F84" s="190"/>
      <c r="G84" s="190" t="s">
        <v>1419</v>
      </c>
      <c r="H84" s="190" t="s">
        <v>1311</v>
      </c>
      <c r="I84" s="191"/>
      <c r="J84" s="191" t="s">
        <v>1421</v>
      </c>
      <c r="K84" s="191" t="s">
        <v>1407</v>
      </c>
      <c r="L84" s="191"/>
      <c r="M84" s="191"/>
      <c r="N84" s="190" t="str">
        <f t="shared" si="2"/>
        <v>Photo Specialty</v>
      </c>
      <c r="AA84" s="190" t="s">
        <v>1337</v>
      </c>
      <c r="AB84" s="190" t="s">
        <v>1311</v>
      </c>
    </row>
    <row r="85" spans="1:28" s="188" customFormat="1" ht="17.399999999999999">
      <c r="A85" s="190"/>
      <c r="B85" s="190"/>
      <c r="C85" s="190"/>
      <c r="D85" s="190"/>
      <c r="E85" s="190"/>
      <c r="F85" s="190"/>
      <c r="G85" s="190"/>
      <c r="H85" s="190"/>
      <c r="I85" s="191"/>
      <c r="J85" s="191"/>
      <c r="K85" s="191"/>
      <c r="L85" s="191"/>
      <c r="M85" s="191"/>
      <c r="N85" s="190">
        <f t="shared" si="2"/>
        <v>0</v>
      </c>
      <c r="AA85" s="190"/>
      <c r="AB85" s="190"/>
    </row>
    <row r="86" spans="1:28" s="188" customFormat="1" ht="17.399999999999999">
      <c r="A86" s="190"/>
      <c r="B86" s="190"/>
      <c r="C86" s="190"/>
      <c r="D86" s="190"/>
      <c r="E86" s="190"/>
      <c r="F86" s="190"/>
      <c r="G86" s="190"/>
      <c r="H86" s="190"/>
      <c r="I86" s="191"/>
      <c r="J86" s="191"/>
      <c r="K86" s="191"/>
      <c r="L86" s="191"/>
      <c r="M86" s="191"/>
      <c r="N86" s="190">
        <f t="shared" si="2"/>
        <v>0</v>
      </c>
      <c r="AA86" s="190"/>
      <c r="AB86" s="190"/>
    </row>
    <row r="87" spans="1:28" s="188" customFormat="1" ht="17.399999999999999">
      <c r="A87" s="186" t="s">
        <v>1337</v>
      </c>
      <c r="B87" s="186" t="s">
        <v>1404</v>
      </c>
      <c r="C87" s="186"/>
      <c r="D87" s="186"/>
      <c r="E87" s="186"/>
      <c r="F87" s="186"/>
      <c r="G87" s="186" t="s">
        <v>1419</v>
      </c>
      <c r="H87" s="186" t="s">
        <v>1322</v>
      </c>
      <c r="I87" s="187" t="s">
        <v>829</v>
      </c>
      <c r="J87" s="187" t="s">
        <v>830</v>
      </c>
      <c r="K87" s="187" t="s">
        <v>1407</v>
      </c>
      <c r="L87" s="187"/>
      <c r="M87" s="187"/>
      <c r="N87" s="186" t="str">
        <f t="shared" si="2"/>
        <v>Photo Specialty</v>
      </c>
      <c r="AA87" s="186" t="s">
        <v>1337</v>
      </c>
      <c r="AB87" s="186" t="s">
        <v>1322</v>
      </c>
    </row>
    <row r="88" spans="1:28" s="188" customFormat="1" ht="17.399999999999999">
      <c r="A88" s="186" t="s">
        <v>1337</v>
      </c>
      <c r="B88" s="186" t="s">
        <v>1404</v>
      </c>
      <c r="C88" s="186"/>
      <c r="D88" s="186"/>
      <c r="E88" s="186"/>
      <c r="F88" s="186"/>
      <c r="G88" s="186" t="s">
        <v>1419</v>
      </c>
      <c r="H88" s="186" t="s">
        <v>1322</v>
      </c>
      <c r="I88" s="187" t="s">
        <v>813</v>
      </c>
      <c r="J88" s="187" t="s">
        <v>814</v>
      </c>
      <c r="K88" s="187" t="s">
        <v>1407</v>
      </c>
      <c r="L88" s="187"/>
      <c r="M88" s="187"/>
      <c r="N88" s="186" t="str">
        <f t="shared" si="2"/>
        <v>Photo Specialty</v>
      </c>
      <c r="AA88" s="186" t="s">
        <v>1337</v>
      </c>
      <c r="AB88" s="186" t="s">
        <v>1322</v>
      </c>
    </row>
    <row r="89" spans="1:28" s="188" customFormat="1" ht="17.399999999999999">
      <c r="A89" s="186" t="s">
        <v>1337</v>
      </c>
      <c r="B89" s="186" t="s">
        <v>1404</v>
      </c>
      <c r="C89" s="186"/>
      <c r="D89" s="186"/>
      <c r="E89" s="186"/>
      <c r="F89" s="186"/>
      <c r="G89" s="186" t="s">
        <v>1419</v>
      </c>
      <c r="H89" s="186" t="s">
        <v>1322</v>
      </c>
      <c r="I89" s="187" t="s">
        <v>789</v>
      </c>
      <c r="J89" s="187" t="s">
        <v>790</v>
      </c>
      <c r="K89" s="187" t="s">
        <v>1407</v>
      </c>
      <c r="L89" s="187"/>
      <c r="M89" s="187"/>
      <c r="N89" s="186" t="str">
        <f t="shared" si="2"/>
        <v>Photo Specialty</v>
      </c>
      <c r="AA89" s="186" t="s">
        <v>1337</v>
      </c>
      <c r="AB89" s="186" t="s">
        <v>1322</v>
      </c>
    </row>
    <row r="90" spans="1:28" s="188" customFormat="1" ht="17.399999999999999">
      <c r="A90" s="186" t="s">
        <v>1337</v>
      </c>
      <c r="B90" s="186" t="s">
        <v>1404</v>
      </c>
      <c r="C90" s="186"/>
      <c r="D90" s="186"/>
      <c r="E90" s="186"/>
      <c r="F90" s="186"/>
      <c r="G90" s="186" t="s">
        <v>1419</v>
      </c>
      <c r="H90" s="186" t="s">
        <v>1322</v>
      </c>
      <c r="I90" s="187" t="s">
        <v>769</v>
      </c>
      <c r="J90" s="187" t="s">
        <v>770</v>
      </c>
      <c r="K90" s="187" t="s">
        <v>1407</v>
      </c>
      <c r="L90" s="187"/>
      <c r="M90" s="187"/>
      <c r="N90" s="186" t="str">
        <f t="shared" si="2"/>
        <v>Photo Specialty</v>
      </c>
      <c r="AA90" s="186" t="s">
        <v>1337</v>
      </c>
      <c r="AB90" s="186" t="s">
        <v>1322</v>
      </c>
    </row>
    <row r="91" spans="1:28" s="188" customFormat="1" ht="17.399999999999999">
      <c r="A91" s="186" t="s">
        <v>1337</v>
      </c>
      <c r="B91" s="186" t="s">
        <v>1404</v>
      </c>
      <c r="C91" s="186"/>
      <c r="D91" s="186"/>
      <c r="E91" s="186"/>
      <c r="F91" s="186"/>
      <c r="G91" s="186" t="s">
        <v>1419</v>
      </c>
      <c r="H91" s="186" t="s">
        <v>1322</v>
      </c>
      <c r="I91" s="187" t="s">
        <v>922</v>
      </c>
      <c r="J91" s="187" t="s">
        <v>923</v>
      </c>
      <c r="K91" s="187" t="s">
        <v>1407</v>
      </c>
      <c r="L91" s="187"/>
      <c r="M91" s="187"/>
      <c r="N91" s="186" t="str">
        <f t="shared" si="2"/>
        <v>Photo Specialty</v>
      </c>
      <c r="AA91" s="186" t="s">
        <v>1337</v>
      </c>
      <c r="AB91" s="186" t="s">
        <v>1322</v>
      </c>
    </row>
    <row r="92" spans="1:28" s="188" customFormat="1" ht="17.399999999999999">
      <c r="A92" s="186" t="s">
        <v>1337</v>
      </c>
      <c r="B92" s="186" t="s">
        <v>1404</v>
      </c>
      <c r="C92" s="186"/>
      <c r="D92" s="186"/>
      <c r="E92" s="186"/>
      <c r="F92" s="186"/>
      <c r="G92" s="186" t="s">
        <v>1419</v>
      </c>
      <c r="H92" s="186" t="s">
        <v>1322</v>
      </c>
      <c r="I92" s="187" t="s">
        <v>718</v>
      </c>
      <c r="J92" s="187" t="s">
        <v>719</v>
      </c>
      <c r="K92" s="187" t="s">
        <v>1407</v>
      </c>
      <c r="L92" s="187"/>
      <c r="M92" s="187"/>
      <c r="N92" s="186" t="str">
        <f t="shared" si="2"/>
        <v>Photo Specialty</v>
      </c>
      <c r="AA92" s="186" t="s">
        <v>1337</v>
      </c>
      <c r="AB92" s="186" t="s">
        <v>1322</v>
      </c>
    </row>
    <row r="93" spans="1:28" s="188" customFormat="1" ht="17.399999999999999">
      <c r="A93" s="186" t="s">
        <v>1337</v>
      </c>
      <c r="B93" s="186" t="s">
        <v>1404</v>
      </c>
      <c r="C93" s="186"/>
      <c r="D93" s="186"/>
      <c r="E93" s="186"/>
      <c r="F93" s="186"/>
      <c r="G93" s="186" t="s">
        <v>1419</v>
      </c>
      <c r="H93" s="186" t="s">
        <v>1322</v>
      </c>
      <c r="I93" s="187" t="s">
        <v>702</v>
      </c>
      <c r="J93" s="187" t="s">
        <v>703</v>
      </c>
      <c r="K93" s="187" t="s">
        <v>1407</v>
      </c>
      <c r="L93" s="187"/>
      <c r="M93" s="187"/>
      <c r="N93" s="186" t="str">
        <f t="shared" si="2"/>
        <v>Photo Specialty</v>
      </c>
      <c r="AA93" s="186" t="s">
        <v>1337</v>
      </c>
      <c r="AB93" s="186" t="s">
        <v>1322</v>
      </c>
    </row>
    <row r="94" spans="1:28" s="188" customFormat="1" ht="17.399999999999999">
      <c r="A94" s="186" t="s">
        <v>1337</v>
      </c>
      <c r="B94" s="186" t="s">
        <v>1404</v>
      </c>
      <c r="C94" s="186"/>
      <c r="D94" s="186"/>
      <c r="E94" s="186"/>
      <c r="F94" s="186"/>
      <c r="G94" s="186" t="s">
        <v>1419</v>
      </c>
      <c r="H94" s="186" t="s">
        <v>1322</v>
      </c>
      <c r="I94" s="187" t="s">
        <v>692</v>
      </c>
      <c r="J94" s="187" t="s">
        <v>693</v>
      </c>
      <c r="K94" s="187" t="s">
        <v>1407</v>
      </c>
      <c r="L94" s="187"/>
      <c r="M94" s="187"/>
      <c r="N94" s="186" t="str">
        <f t="shared" si="2"/>
        <v>Photo Specialty</v>
      </c>
      <c r="AA94" s="186" t="s">
        <v>1337</v>
      </c>
      <c r="AB94" s="186" t="s">
        <v>1322</v>
      </c>
    </row>
    <row r="95" spans="1:28" s="188" customFormat="1" ht="17.399999999999999">
      <c r="A95" s="186" t="s">
        <v>1337</v>
      </c>
      <c r="B95" s="186" t="s">
        <v>1404</v>
      </c>
      <c r="C95" s="186"/>
      <c r="D95" s="186"/>
      <c r="E95" s="186"/>
      <c r="F95" s="186"/>
      <c r="G95" s="186" t="s">
        <v>1419</v>
      </c>
      <c r="H95" s="186" t="s">
        <v>1322</v>
      </c>
      <c r="I95" s="187" t="s">
        <v>662</v>
      </c>
      <c r="J95" s="187" t="s">
        <v>663</v>
      </c>
      <c r="K95" s="187" t="s">
        <v>1407</v>
      </c>
      <c r="L95" s="187"/>
      <c r="M95" s="187"/>
      <c r="N95" s="186" t="str">
        <f t="shared" si="2"/>
        <v>Photo Specialty</v>
      </c>
      <c r="AA95" s="186" t="s">
        <v>1337</v>
      </c>
      <c r="AB95" s="186" t="s">
        <v>1322</v>
      </c>
    </row>
    <row r="96" spans="1:28" s="188" customFormat="1" ht="17.399999999999999">
      <c r="A96" s="186" t="s">
        <v>1337</v>
      </c>
      <c r="B96" s="186" t="s">
        <v>1404</v>
      </c>
      <c r="C96" s="186"/>
      <c r="D96" s="186"/>
      <c r="E96" s="186"/>
      <c r="F96" s="186"/>
      <c r="G96" s="186" t="s">
        <v>1419</v>
      </c>
      <c r="H96" s="186" t="s">
        <v>1322</v>
      </c>
      <c r="I96" s="187" t="s">
        <v>639</v>
      </c>
      <c r="J96" s="187" t="s">
        <v>640</v>
      </c>
      <c r="K96" s="187" t="s">
        <v>1407</v>
      </c>
      <c r="L96" s="187"/>
      <c r="M96" s="187"/>
      <c r="N96" s="186" t="str">
        <f t="shared" si="2"/>
        <v>Photo Specialty</v>
      </c>
      <c r="AA96" s="186" t="s">
        <v>1337</v>
      </c>
      <c r="AB96" s="186" t="s">
        <v>1322</v>
      </c>
    </row>
    <row r="97" spans="1:28" s="188" customFormat="1" ht="17.399999999999999">
      <c r="A97" s="186" t="s">
        <v>1337</v>
      </c>
      <c r="B97" s="186" t="s">
        <v>1404</v>
      </c>
      <c r="C97" s="186"/>
      <c r="D97" s="186"/>
      <c r="E97" s="186"/>
      <c r="F97" s="186"/>
      <c r="G97" s="186" t="s">
        <v>1419</v>
      </c>
      <c r="H97" s="186" t="s">
        <v>1322</v>
      </c>
      <c r="I97" s="187" t="s">
        <v>620</v>
      </c>
      <c r="J97" s="187" t="s">
        <v>621</v>
      </c>
      <c r="K97" s="187" t="s">
        <v>1407</v>
      </c>
      <c r="L97" s="187"/>
      <c r="M97" s="187"/>
      <c r="N97" s="186" t="str">
        <f t="shared" si="2"/>
        <v>Photo Specialty</v>
      </c>
      <c r="AA97" s="186" t="s">
        <v>1337</v>
      </c>
      <c r="AB97" s="186" t="s">
        <v>1322</v>
      </c>
    </row>
    <row r="98" spans="1:28" s="188" customFormat="1" ht="17.399999999999999">
      <c r="A98" s="186"/>
      <c r="B98" s="186"/>
      <c r="C98" s="186"/>
      <c r="D98" s="186"/>
      <c r="E98" s="186"/>
      <c r="F98" s="186"/>
      <c r="G98" s="186"/>
      <c r="H98" s="186"/>
      <c r="I98" s="187"/>
      <c r="J98" s="187"/>
      <c r="K98" s="187"/>
      <c r="L98" s="187"/>
      <c r="M98" s="187"/>
      <c r="N98" s="186">
        <f t="shared" si="2"/>
        <v>0</v>
      </c>
      <c r="AA98" s="186"/>
      <c r="AB98" s="186"/>
    </row>
    <row r="99" spans="1:28" s="188" customFormat="1" ht="17.399999999999999">
      <c r="A99" s="186"/>
      <c r="B99" s="186"/>
      <c r="C99" s="186"/>
      <c r="D99" s="186"/>
      <c r="E99" s="186"/>
      <c r="F99" s="186"/>
      <c r="G99" s="186"/>
      <c r="H99" s="186"/>
      <c r="I99" s="187"/>
      <c r="J99" s="187"/>
      <c r="K99" s="187"/>
      <c r="L99" s="187"/>
      <c r="M99" s="187"/>
      <c r="N99" s="186">
        <f t="shared" si="2"/>
        <v>0</v>
      </c>
      <c r="AA99" s="186"/>
      <c r="AB99" s="186"/>
    </row>
    <row r="100" spans="1:28" s="188" customFormat="1" ht="17.399999999999999">
      <c r="A100" s="190" t="s">
        <v>1337</v>
      </c>
      <c r="B100" s="190" t="s">
        <v>1404</v>
      </c>
      <c r="C100" s="190"/>
      <c r="D100" s="190"/>
      <c r="E100" s="190"/>
      <c r="F100" s="190"/>
      <c r="G100" s="190" t="s">
        <v>1419</v>
      </c>
      <c r="H100" s="190" t="s">
        <v>1321</v>
      </c>
      <c r="I100" s="191" t="s">
        <v>1095</v>
      </c>
      <c r="J100" s="191" t="s">
        <v>1096</v>
      </c>
      <c r="K100" s="191" t="s">
        <v>1407</v>
      </c>
      <c r="L100" s="191"/>
      <c r="M100" s="191"/>
      <c r="N100" s="190" t="str">
        <f t="shared" si="2"/>
        <v>Photo Specialty</v>
      </c>
      <c r="AA100" s="190" t="s">
        <v>1337</v>
      </c>
      <c r="AB100" s="190" t="s">
        <v>1321</v>
      </c>
    </row>
    <row r="101" spans="1:28" s="188" customFormat="1" ht="17.399999999999999">
      <c r="A101" s="190" t="s">
        <v>1337</v>
      </c>
      <c r="B101" s="190" t="s">
        <v>1404</v>
      </c>
      <c r="C101" s="190"/>
      <c r="D101" s="190"/>
      <c r="E101" s="190"/>
      <c r="F101" s="190"/>
      <c r="G101" s="190" t="s">
        <v>1419</v>
      </c>
      <c r="H101" s="190" t="s">
        <v>1321</v>
      </c>
      <c r="I101" s="191" t="s">
        <v>842</v>
      </c>
      <c r="J101" s="191" t="s">
        <v>843</v>
      </c>
      <c r="K101" s="191" t="s">
        <v>1407</v>
      </c>
      <c r="L101" s="191"/>
      <c r="M101" s="191"/>
      <c r="N101" s="190" t="str">
        <f t="shared" si="2"/>
        <v>Photo Specialty</v>
      </c>
      <c r="AA101" s="190" t="s">
        <v>1337</v>
      </c>
      <c r="AB101" s="190" t="s">
        <v>1321</v>
      </c>
    </row>
    <row r="102" spans="1:28" s="188" customFormat="1" ht="17.399999999999999">
      <c r="A102" s="190" t="s">
        <v>1337</v>
      </c>
      <c r="B102" s="190" t="s">
        <v>1404</v>
      </c>
      <c r="C102" s="190"/>
      <c r="D102" s="190"/>
      <c r="E102" s="190"/>
      <c r="F102" s="190"/>
      <c r="G102" s="190" t="s">
        <v>1419</v>
      </c>
      <c r="H102" s="190" t="s">
        <v>1321</v>
      </c>
      <c r="I102" s="191" t="s">
        <v>826</v>
      </c>
      <c r="J102" s="191" t="s">
        <v>827</v>
      </c>
      <c r="K102" s="191" t="s">
        <v>1407</v>
      </c>
      <c r="L102" s="191"/>
      <c r="M102" s="191"/>
      <c r="N102" s="190" t="str">
        <f t="shared" si="2"/>
        <v>Photo Specialty</v>
      </c>
      <c r="AA102" s="190" t="s">
        <v>1337</v>
      </c>
      <c r="AB102" s="190" t="s">
        <v>1321</v>
      </c>
    </row>
    <row r="103" spans="1:28" s="188" customFormat="1" ht="17.399999999999999">
      <c r="A103" s="190" t="s">
        <v>1337</v>
      </c>
      <c r="B103" s="190" t="s">
        <v>1404</v>
      </c>
      <c r="C103" s="190"/>
      <c r="D103" s="190"/>
      <c r="E103" s="190"/>
      <c r="F103" s="190"/>
      <c r="G103" s="190" t="s">
        <v>1419</v>
      </c>
      <c r="H103" s="190" t="s">
        <v>1321</v>
      </c>
      <c r="I103" s="191" t="s">
        <v>774</v>
      </c>
      <c r="J103" s="191" t="s">
        <v>775</v>
      </c>
      <c r="K103" s="191" t="s">
        <v>1407</v>
      </c>
      <c r="L103" s="191"/>
      <c r="M103" s="191"/>
      <c r="N103" s="190" t="str">
        <f t="shared" si="2"/>
        <v>Photo Specialty</v>
      </c>
      <c r="AA103" s="190" t="s">
        <v>1337</v>
      </c>
      <c r="AB103" s="190" t="s">
        <v>1321</v>
      </c>
    </row>
    <row r="104" spans="1:28" s="188" customFormat="1" ht="17.399999999999999">
      <c r="A104" s="190" t="s">
        <v>1337</v>
      </c>
      <c r="B104" s="190" t="s">
        <v>1404</v>
      </c>
      <c r="C104" s="190"/>
      <c r="D104" s="190"/>
      <c r="E104" s="190"/>
      <c r="F104" s="190"/>
      <c r="G104" s="190" t="s">
        <v>1419</v>
      </c>
      <c r="H104" s="190" t="s">
        <v>1321</v>
      </c>
      <c r="I104" s="191" t="s">
        <v>767</v>
      </c>
      <c r="J104" s="191" t="s">
        <v>768</v>
      </c>
      <c r="K104" s="191" t="s">
        <v>1407</v>
      </c>
      <c r="L104" s="191"/>
      <c r="M104" s="191"/>
      <c r="N104" s="190" t="str">
        <f t="shared" si="2"/>
        <v>Photo Specialty</v>
      </c>
      <c r="AA104" s="190" t="s">
        <v>1337</v>
      </c>
      <c r="AB104" s="190" t="s">
        <v>1321</v>
      </c>
    </row>
    <row r="105" spans="1:28" s="188" customFormat="1" ht="17.399999999999999">
      <c r="A105" s="190" t="s">
        <v>1337</v>
      </c>
      <c r="B105" s="190" t="s">
        <v>1404</v>
      </c>
      <c r="C105" s="190"/>
      <c r="D105" s="190"/>
      <c r="E105" s="190"/>
      <c r="F105" s="190"/>
      <c r="G105" s="190" t="s">
        <v>1419</v>
      </c>
      <c r="H105" s="190" t="s">
        <v>1321</v>
      </c>
      <c r="I105" s="191" t="s">
        <v>724</v>
      </c>
      <c r="J105" s="191" t="s">
        <v>725</v>
      </c>
      <c r="K105" s="191" t="s">
        <v>1407</v>
      </c>
      <c r="L105" s="191"/>
      <c r="M105" s="191"/>
      <c r="N105" s="190" t="str">
        <f t="shared" si="2"/>
        <v>Photo Specialty</v>
      </c>
      <c r="AA105" s="190" t="s">
        <v>1337</v>
      </c>
      <c r="AB105" s="190" t="s">
        <v>1321</v>
      </c>
    </row>
    <row r="106" spans="1:28" s="188" customFormat="1" ht="17.399999999999999">
      <c r="A106" s="190" t="s">
        <v>1337</v>
      </c>
      <c r="B106" s="190" t="s">
        <v>1404</v>
      </c>
      <c r="C106" s="190"/>
      <c r="D106" s="190"/>
      <c r="E106" s="190"/>
      <c r="F106" s="190"/>
      <c r="G106" s="190" t="s">
        <v>1419</v>
      </c>
      <c r="H106" s="190" t="s">
        <v>1321</v>
      </c>
      <c r="I106" s="191" t="s">
        <v>708</v>
      </c>
      <c r="J106" s="191" t="s">
        <v>709</v>
      </c>
      <c r="K106" s="191" t="s">
        <v>1407</v>
      </c>
      <c r="L106" s="191"/>
      <c r="M106" s="191"/>
      <c r="N106" s="190" t="str">
        <f t="shared" si="2"/>
        <v>Photo Specialty</v>
      </c>
      <c r="AA106" s="190" t="s">
        <v>1337</v>
      </c>
      <c r="AB106" s="190" t="s">
        <v>1321</v>
      </c>
    </row>
    <row r="107" spans="1:28" s="188" customFormat="1" ht="17.399999999999999">
      <c r="A107" s="190" t="s">
        <v>1337</v>
      </c>
      <c r="B107" s="190" t="s">
        <v>1404</v>
      </c>
      <c r="C107" s="190"/>
      <c r="D107" s="190"/>
      <c r="E107" s="190"/>
      <c r="F107" s="190"/>
      <c r="G107" s="190" t="s">
        <v>1419</v>
      </c>
      <c r="H107" s="190" t="s">
        <v>1321</v>
      </c>
      <c r="I107" s="191" t="s">
        <v>706</v>
      </c>
      <c r="J107" s="191" t="s">
        <v>707</v>
      </c>
      <c r="K107" s="191" t="s">
        <v>1407</v>
      </c>
      <c r="L107" s="191"/>
      <c r="M107" s="191"/>
      <c r="N107" s="190" t="str">
        <f t="shared" si="2"/>
        <v>Photo Specialty</v>
      </c>
      <c r="AA107" s="190" t="s">
        <v>1337</v>
      </c>
      <c r="AB107" s="190" t="s">
        <v>1321</v>
      </c>
    </row>
    <row r="108" spans="1:28" s="188" customFormat="1" ht="17.399999999999999">
      <c r="A108" s="190" t="s">
        <v>1337</v>
      </c>
      <c r="B108" s="190" t="s">
        <v>1404</v>
      </c>
      <c r="C108" s="190"/>
      <c r="D108" s="190"/>
      <c r="E108" s="190"/>
      <c r="F108" s="190"/>
      <c r="G108" s="190" t="s">
        <v>1419</v>
      </c>
      <c r="H108" s="190" t="s">
        <v>1321</v>
      </c>
      <c r="I108" s="191" t="s">
        <v>676</v>
      </c>
      <c r="J108" s="191" t="s">
        <v>677</v>
      </c>
      <c r="K108" s="191" t="s">
        <v>1407</v>
      </c>
      <c r="L108" s="191"/>
      <c r="M108" s="191"/>
      <c r="N108" s="190" t="str">
        <f t="shared" si="2"/>
        <v>Photo Specialty</v>
      </c>
      <c r="AA108" s="190" t="s">
        <v>1337</v>
      </c>
      <c r="AB108" s="190" t="s">
        <v>1321</v>
      </c>
    </row>
    <row r="109" spans="1:28" s="188" customFormat="1" ht="17.399999999999999">
      <c r="A109" s="190" t="s">
        <v>1337</v>
      </c>
      <c r="B109" s="190" t="s">
        <v>1404</v>
      </c>
      <c r="C109" s="190"/>
      <c r="D109" s="190"/>
      <c r="E109" s="190"/>
      <c r="F109" s="190"/>
      <c r="G109" s="190" t="s">
        <v>1419</v>
      </c>
      <c r="H109" s="190" t="s">
        <v>1321</v>
      </c>
      <c r="I109" s="191" t="s">
        <v>648</v>
      </c>
      <c r="J109" s="191" t="s">
        <v>649</v>
      </c>
      <c r="K109" s="191" t="s">
        <v>1407</v>
      </c>
      <c r="L109" s="191"/>
      <c r="M109" s="191"/>
      <c r="N109" s="190" t="str">
        <f t="shared" si="2"/>
        <v>Photo Specialty</v>
      </c>
      <c r="AA109" s="190" t="s">
        <v>1337</v>
      </c>
      <c r="AB109" s="190" t="s">
        <v>1321</v>
      </c>
    </row>
    <row r="110" spans="1:28" s="188" customFormat="1" ht="17.399999999999999">
      <c r="A110" s="190" t="s">
        <v>1337</v>
      </c>
      <c r="B110" s="190" t="s">
        <v>1404</v>
      </c>
      <c r="C110" s="190"/>
      <c r="D110" s="190"/>
      <c r="E110" s="190"/>
      <c r="F110" s="190"/>
      <c r="G110" s="190" t="s">
        <v>1419</v>
      </c>
      <c r="H110" s="190" t="s">
        <v>1321</v>
      </c>
      <c r="I110" s="191" t="s">
        <v>918</v>
      </c>
      <c r="J110" s="191" t="s">
        <v>919</v>
      </c>
      <c r="K110" s="191" t="s">
        <v>1407</v>
      </c>
      <c r="L110" s="191"/>
      <c r="M110" s="191"/>
      <c r="N110" s="190" t="str">
        <f t="shared" si="2"/>
        <v>Photo Specialty</v>
      </c>
      <c r="AA110" s="190" t="s">
        <v>1337</v>
      </c>
      <c r="AB110" s="190" t="s">
        <v>1321</v>
      </c>
    </row>
    <row r="111" spans="1:28" s="188" customFormat="1" ht="17.399999999999999">
      <c r="A111" s="190"/>
      <c r="B111" s="190"/>
      <c r="C111" s="190"/>
      <c r="D111" s="190"/>
      <c r="E111" s="190"/>
      <c r="F111" s="190"/>
      <c r="G111" s="190"/>
      <c r="H111" s="190"/>
      <c r="I111" s="191"/>
      <c r="J111" s="191"/>
      <c r="K111" s="191"/>
      <c r="L111" s="191"/>
      <c r="M111" s="191"/>
      <c r="N111" s="190">
        <f t="shared" si="2"/>
        <v>0</v>
      </c>
      <c r="AA111" s="190"/>
      <c r="AB111" s="190"/>
    </row>
    <row r="112" spans="1:28" s="188" customFormat="1" ht="17.399999999999999">
      <c r="A112" s="190"/>
      <c r="B112" s="190"/>
      <c r="C112" s="190"/>
      <c r="D112" s="190"/>
      <c r="E112" s="190"/>
      <c r="F112" s="190"/>
      <c r="G112" s="190"/>
      <c r="H112" s="190"/>
      <c r="I112" s="191"/>
      <c r="J112" s="191"/>
      <c r="K112" s="191"/>
      <c r="L112" s="191"/>
      <c r="M112" s="191"/>
      <c r="N112" s="190">
        <f t="shared" si="2"/>
        <v>0</v>
      </c>
      <c r="AA112" s="190"/>
      <c r="AB112" s="190"/>
    </row>
    <row r="113" spans="1:28" s="188" customFormat="1" ht="17.399999999999999">
      <c r="A113" s="186" t="s">
        <v>1337</v>
      </c>
      <c r="B113" s="186" t="s">
        <v>1404</v>
      </c>
      <c r="C113" s="186"/>
      <c r="D113" s="186"/>
      <c r="E113" s="186"/>
      <c r="F113" s="186"/>
      <c r="G113" s="186" t="s">
        <v>1419</v>
      </c>
      <c r="H113" s="186" t="s">
        <v>1313</v>
      </c>
      <c r="I113" s="187" t="s">
        <v>556</v>
      </c>
      <c r="J113" s="187" t="s">
        <v>835</v>
      </c>
      <c r="K113" s="187" t="s">
        <v>1407</v>
      </c>
      <c r="L113" s="187"/>
      <c r="M113" s="187"/>
      <c r="N113" s="186" t="str">
        <f t="shared" si="2"/>
        <v>Photo Specialty</v>
      </c>
      <c r="AA113" s="186" t="s">
        <v>1337</v>
      </c>
      <c r="AB113" s="186" t="s">
        <v>1313</v>
      </c>
    </row>
    <row r="114" spans="1:28" s="188" customFormat="1" ht="17.399999999999999">
      <c r="A114" s="186" t="s">
        <v>1337</v>
      </c>
      <c r="B114" s="186" t="s">
        <v>1404</v>
      </c>
      <c r="C114" s="186"/>
      <c r="D114" s="186"/>
      <c r="E114" s="186"/>
      <c r="F114" s="186"/>
      <c r="G114" s="186" t="s">
        <v>1419</v>
      </c>
      <c r="H114" s="186" t="s">
        <v>1313</v>
      </c>
      <c r="I114" s="187" t="s">
        <v>558</v>
      </c>
      <c r="J114" s="187" t="s">
        <v>819</v>
      </c>
      <c r="K114" s="187" t="s">
        <v>1407</v>
      </c>
      <c r="L114" s="187"/>
      <c r="M114" s="187"/>
      <c r="N114" s="186" t="str">
        <f t="shared" si="2"/>
        <v>Photo Specialty</v>
      </c>
      <c r="AA114" s="186" t="s">
        <v>1337</v>
      </c>
      <c r="AB114" s="186" t="s">
        <v>1313</v>
      </c>
    </row>
    <row r="115" spans="1:28" s="188" customFormat="1" ht="17.399999999999999">
      <c r="A115" s="186" t="s">
        <v>1337</v>
      </c>
      <c r="B115" s="186" t="s">
        <v>1404</v>
      </c>
      <c r="C115" s="186"/>
      <c r="D115" s="186"/>
      <c r="E115" s="186"/>
      <c r="F115" s="186"/>
      <c r="G115" s="186" t="s">
        <v>1419</v>
      </c>
      <c r="H115" s="186" t="s">
        <v>1313</v>
      </c>
      <c r="I115" s="187" t="s">
        <v>811</v>
      </c>
      <c r="J115" s="187" t="s">
        <v>812</v>
      </c>
      <c r="K115" s="187" t="s">
        <v>1407</v>
      </c>
      <c r="L115" s="187"/>
      <c r="M115" s="187"/>
      <c r="N115" s="186" t="str">
        <f t="shared" si="2"/>
        <v>Photo Specialty</v>
      </c>
      <c r="AA115" s="186" t="s">
        <v>1337</v>
      </c>
      <c r="AB115" s="186" t="s">
        <v>1313</v>
      </c>
    </row>
    <row r="116" spans="1:28" s="188" customFormat="1" ht="17.399999999999999">
      <c r="A116" s="186"/>
      <c r="B116" s="186"/>
      <c r="C116" s="186"/>
      <c r="D116" s="186"/>
      <c r="E116" s="186"/>
      <c r="F116" s="186"/>
      <c r="G116" s="186"/>
      <c r="H116" s="186"/>
      <c r="I116" s="187"/>
      <c r="J116" s="187"/>
      <c r="K116" s="187"/>
      <c r="L116" s="187"/>
      <c r="M116" s="187"/>
      <c r="N116" s="186">
        <f t="shared" si="2"/>
        <v>0</v>
      </c>
      <c r="AA116" s="186"/>
      <c r="AB116" s="186"/>
    </row>
    <row r="117" spans="1:28" s="188" customFormat="1" ht="17.399999999999999">
      <c r="A117" s="186"/>
      <c r="B117" s="186"/>
      <c r="C117" s="186"/>
      <c r="D117" s="186"/>
      <c r="E117" s="186"/>
      <c r="F117" s="186"/>
      <c r="G117" s="186"/>
      <c r="H117" s="186"/>
      <c r="I117" s="187"/>
      <c r="J117" s="187"/>
      <c r="K117" s="187"/>
      <c r="L117" s="187"/>
      <c r="M117" s="187"/>
      <c r="N117" s="186">
        <f t="shared" si="2"/>
        <v>0</v>
      </c>
      <c r="AA117" s="186"/>
      <c r="AB117" s="186"/>
    </row>
    <row r="118" spans="1:28" s="188" customFormat="1" ht="17.399999999999999">
      <c r="A118" s="190" t="s">
        <v>1337</v>
      </c>
      <c r="B118" s="190" t="s">
        <v>1404</v>
      </c>
      <c r="C118" s="190"/>
      <c r="D118" s="190"/>
      <c r="E118" s="190"/>
      <c r="F118" s="190"/>
      <c r="G118" s="190" t="s">
        <v>1419</v>
      </c>
      <c r="H118" s="190" t="s">
        <v>1320</v>
      </c>
      <c r="I118" s="191" t="s">
        <v>1294</v>
      </c>
      <c r="J118" s="191" t="s">
        <v>1422</v>
      </c>
      <c r="K118" s="191" t="s">
        <v>1407</v>
      </c>
      <c r="L118" s="191"/>
      <c r="M118" s="191"/>
      <c r="N118" s="190" t="str">
        <f t="shared" si="2"/>
        <v>Photo Specialty</v>
      </c>
      <c r="AA118" s="190" t="s">
        <v>1337</v>
      </c>
      <c r="AB118" s="190" t="s">
        <v>1320</v>
      </c>
    </row>
    <row r="119" spans="1:28" s="188" customFormat="1" ht="17.399999999999999">
      <c r="A119" s="190" t="s">
        <v>1337</v>
      </c>
      <c r="B119" s="190" t="s">
        <v>1404</v>
      </c>
      <c r="C119" s="190"/>
      <c r="D119" s="190"/>
      <c r="E119" s="190"/>
      <c r="F119" s="190"/>
      <c r="G119" s="190" t="s">
        <v>1419</v>
      </c>
      <c r="H119" s="190" t="s">
        <v>1320</v>
      </c>
      <c r="I119" s="191" t="s">
        <v>751</v>
      </c>
      <c r="J119" s="191" t="s">
        <v>752</v>
      </c>
      <c r="K119" s="191" t="s">
        <v>1407</v>
      </c>
      <c r="L119" s="191"/>
      <c r="M119" s="191"/>
      <c r="N119" s="190" t="str">
        <f t="shared" si="2"/>
        <v>Photo Specialty</v>
      </c>
      <c r="AA119" s="190" t="s">
        <v>1337</v>
      </c>
      <c r="AB119" s="190" t="s">
        <v>1320</v>
      </c>
    </row>
    <row r="120" spans="1:28" s="188" customFormat="1" ht="17.399999999999999">
      <c r="A120" s="190" t="s">
        <v>1337</v>
      </c>
      <c r="B120" s="190" t="s">
        <v>1404</v>
      </c>
      <c r="C120" s="190"/>
      <c r="D120" s="190"/>
      <c r="E120" s="190"/>
      <c r="F120" s="190"/>
      <c r="G120" s="190" t="s">
        <v>1419</v>
      </c>
      <c r="H120" s="190" t="s">
        <v>1320</v>
      </c>
      <c r="I120" s="191" t="s">
        <v>742</v>
      </c>
      <c r="J120" s="191" t="s">
        <v>743</v>
      </c>
      <c r="K120" s="191" t="s">
        <v>1407</v>
      </c>
      <c r="L120" s="191"/>
      <c r="M120" s="191"/>
      <c r="N120" s="190" t="str">
        <f t="shared" si="2"/>
        <v>Photo Specialty</v>
      </c>
      <c r="AA120" s="190" t="s">
        <v>1337</v>
      </c>
      <c r="AB120" s="190" t="s">
        <v>1320</v>
      </c>
    </row>
    <row r="121" spans="1:28" s="188" customFormat="1" ht="17.399999999999999">
      <c r="A121" s="190" t="s">
        <v>1337</v>
      </c>
      <c r="B121" s="190" t="s">
        <v>1404</v>
      </c>
      <c r="C121" s="190"/>
      <c r="D121" s="190"/>
      <c r="E121" s="190"/>
      <c r="F121" s="190"/>
      <c r="G121" s="190" t="s">
        <v>1419</v>
      </c>
      <c r="H121" s="190" t="s">
        <v>1320</v>
      </c>
      <c r="I121" s="191" t="s">
        <v>728</v>
      </c>
      <c r="J121" s="191" t="s">
        <v>729</v>
      </c>
      <c r="K121" s="191" t="s">
        <v>1407</v>
      </c>
      <c r="L121" s="191"/>
      <c r="M121" s="191"/>
      <c r="N121" s="190" t="str">
        <f t="shared" si="2"/>
        <v>Photo Specialty</v>
      </c>
      <c r="AA121" s="190" t="s">
        <v>1337</v>
      </c>
      <c r="AB121" s="190" t="s">
        <v>1320</v>
      </c>
    </row>
    <row r="122" spans="1:28" s="188" customFormat="1" ht="17.399999999999999">
      <c r="A122" s="190" t="s">
        <v>1337</v>
      </c>
      <c r="B122" s="190" t="s">
        <v>1404</v>
      </c>
      <c r="C122" s="190"/>
      <c r="D122" s="190"/>
      <c r="E122" s="190"/>
      <c r="F122" s="190"/>
      <c r="G122" s="190" t="s">
        <v>1419</v>
      </c>
      <c r="H122" s="190" t="s">
        <v>1320</v>
      </c>
      <c r="I122" s="191" t="s">
        <v>920</v>
      </c>
      <c r="J122" s="191" t="s">
        <v>921</v>
      </c>
      <c r="K122" s="191" t="s">
        <v>1407</v>
      </c>
      <c r="L122" s="191"/>
      <c r="M122" s="191"/>
      <c r="N122" s="190" t="str">
        <f t="shared" si="2"/>
        <v>Photo Specialty</v>
      </c>
      <c r="AA122" s="190" t="s">
        <v>1337</v>
      </c>
      <c r="AB122" s="190" t="s">
        <v>1320</v>
      </c>
    </row>
    <row r="123" spans="1:28" s="188" customFormat="1" ht="17.399999999999999">
      <c r="A123" s="190" t="s">
        <v>1337</v>
      </c>
      <c r="B123" s="190" t="s">
        <v>1404</v>
      </c>
      <c r="C123" s="190"/>
      <c r="D123" s="190"/>
      <c r="E123" s="190"/>
      <c r="F123" s="190"/>
      <c r="G123" s="190" t="s">
        <v>1419</v>
      </c>
      <c r="H123" s="190" t="s">
        <v>1320</v>
      </c>
      <c r="I123" s="191" t="s">
        <v>685</v>
      </c>
      <c r="J123" s="191" t="s">
        <v>686</v>
      </c>
      <c r="K123" s="191" t="s">
        <v>1407</v>
      </c>
      <c r="L123" s="191"/>
      <c r="M123" s="191"/>
      <c r="N123" s="190" t="str">
        <f t="shared" si="2"/>
        <v>Photo Specialty</v>
      </c>
      <c r="AA123" s="190" t="s">
        <v>1337</v>
      </c>
      <c r="AB123" s="190" t="s">
        <v>1320</v>
      </c>
    </row>
    <row r="124" spans="1:28" s="188" customFormat="1" ht="17.399999999999999">
      <c r="A124" s="190" t="s">
        <v>1337</v>
      </c>
      <c r="B124" s="190" t="s">
        <v>1404</v>
      </c>
      <c r="C124" s="190"/>
      <c r="D124" s="190"/>
      <c r="E124" s="190"/>
      <c r="F124" s="190"/>
      <c r="G124" s="190" t="s">
        <v>1419</v>
      </c>
      <c r="H124" s="190" t="s">
        <v>1320</v>
      </c>
      <c r="I124" s="191" t="s">
        <v>678</v>
      </c>
      <c r="J124" s="191" t="s">
        <v>679</v>
      </c>
      <c r="K124" s="191" t="s">
        <v>1407</v>
      </c>
      <c r="L124" s="191"/>
      <c r="M124" s="191"/>
      <c r="N124" s="190" t="str">
        <f t="shared" si="2"/>
        <v>Photo Specialty</v>
      </c>
      <c r="AA124" s="190" t="s">
        <v>1337</v>
      </c>
      <c r="AB124" s="190" t="s">
        <v>1320</v>
      </c>
    </row>
    <row r="125" spans="1:28" s="188" customFormat="1" ht="17.399999999999999">
      <c r="A125" s="190" t="s">
        <v>1337</v>
      </c>
      <c r="B125" s="190" t="s">
        <v>1404</v>
      </c>
      <c r="C125" s="190"/>
      <c r="D125" s="190"/>
      <c r="E125" s="190"/>
      <c r="F125" s="190"/>
      <c r="G125" s="190" t="s">
        <v>1419</v>
      </c>
      <c r="H125" s="190" t="s">
        <v>1320</v>
      </c>
      <c r="I125" s="191" t="s">
        <v>577</v>
      </c>
      <c r="J125" s="191" t="s">
        <v>661</v>
      </c>
      <c r="K125" s="191" t="s">
        <v>1407</v>
      </c>
      <c r="L125" s="191"/>
      <c r="M125" s="191"/>
      <c r="N125" s="190" t="str">
        <f t="shared" si="2"/>
        <v>Photo Specialty</v>
      </c>
      <c r="AA125" s="190" t="s">
        <v>1337</v>
      </c>
      <c r="AB125" s="190" t="s">
        <v>1320</v>
      </c>
    </row>
    <row r="126" spans="1:28" s="188" customFormat="1" ht="17.399999999999999">
      <c r="A126" s="190"/>
      <c r="B126" s="190"/>
      <c r="C126" s="190"/>
      <c r="D126" s="190"/>
      <c r="E126" s="190"/>
      <c r="F126" s="190"/>
      <c r="G126" s="190"/>
      <c r="H126" s="190"/>
      <c r="I126" s="191"/>
      <c r="J126" s="191"/>
      <c r="K126" s="191"/>
      <c r="L126" s="191"/>
      <c r="M126" s="191"/>
      <c r="N126" s="190">
        <f t="shared" si="2"/>
        <v>0</v>
      </c>
      <c r="AA126" s="190"/>
      <c r="AB126" s="190"/>
    </row>
    <row r="127" spans="1:28" s="188" customFormat="1" ht="17.399999999999999">
      <c r="A127" s="190"/>
      <c r="B127" s="190"/>
      <c r="C127" s="190"/>
      <c r="D127" s="190"/>
      <c r="E127" s="190"/>
      <c r="F127" s="190"/>
      <c r="G127" s="190"/>
      <c r="H127" s="190"/>
      <c r="I127" s="191"/>
      <c r="J127" s="191"/>
      <c r="K127" s="191"/>
      <c r="L127" s="191"/>
      <c r="M127" s="191"/>
      <c r="N127" s="190">
        <f t="shared" si="2"/>
        <v>0</v>
      </c>
      <c r="AA127" s="190"/>
      <c r="AB127" s="190"/>
    </row>
    <row r="128" spans="1:28" s="188" customFormat="1" ht="17.399999999999999">
      <c r="A128" s="186" t="s">
        <v>1338</v>
      </c>
      <c r="B128" s="186" t="s">
        <v>1404</v>
      </c>
      <c r="C128" s="186"/>
      <c r="D128" s="186"/>
      <c r="E128" s="186"/>
      <c r="F128" s="186"/>
      <c r="G128" s="186" t="s">
        <v>1332</v>
      </c>
      <c r="H128" s="186" t="s">
        <v>1331</v>
      </c>
      <c r="I128" s="187" t="s">
        <v>858</v>
      </c>
      <c r="J128" s="187" t="s">
        <v>1423</v>
      </c>
      <c r="K128" s="187" t="s">
        <v>1407</v>
      </c>
      <c r="L128" s="187"/>
      <c r="M128" s="187"/>
      <c r="N128" s="186" t="str">
        <f t="shared" si="2"/>
        <v>Regional</v>
      </c>
      <c r="AA128" s="186" t="s">
        <v>1338</v>
      </c>
      <c r="AB128" s="186" t="s">
        <v>1331</v>
      </c>
    </row>
    <row r="129" spans="1:28" s="188" customFormat="1" ht="17.399999999999999">
      <c r="A129" s="186" t="s">
        <v>1338</v>
      </c>
      <c r="B129" s="186" t="s">
        <v>1404</v>
      </c>
      <c r="C129" s="186"/>
      <c r="D129" s="186"/>
      <c r="E129" s="186"/>
      <c r="F129" s="186"/>
      <c r="G129" s="186" t="s">
        <v>1332</v>
      </c>
      <c r="H129" s="186" t="s">
        <v>1331</v>
      </c>
      <c r="I129" s="187" t="s">
        <v>1103</v>
      </c>
      <c r="J129" s="187" t="s">
        <v>1104</v>
      </c>
      <c r="K129" s="187" t="s">
        <v>1407</v>
      </c>
      <c r="L129" s="187"/>
      <c r="M129" s="187"/>
      <c r="N129" s="186" t="str">
        <f t="shared" si="2"/>
        <v>Regional</v>
      </c>
      <c r="AA129" s="186" t="s">
        <v>1338</v>
      </c>
      <c r="AB129" s="186" t="s">
        <v>1331</v>
      </c>
    </row>
    <row r="130" spans="1:28" s="188" customFormat="1" ht="17.399999999999999">
      <c r="A130" s="186" t="s">
        <v>1338</v>
      </c>
      <c r="B130" s="186" t="s">
        <v>1404</v>
      </c>
      <c r="C130" s="186"/>
      <c r="D130" s="186"/>
      <c r="E130" s="186"/>
      <c r="F130" s="186"/>
      <c r="G130" s="186" t="s">
        <v>1332</v>
      </c>
      <c r="H130" s="186" t="s">
        <v>1331</v>
      </c>
      <c r="I130" s="187" t="s">
        <v>738</v>
      </c>
      <c r="J130" s="187" t="s">
        <v>739</v>
      </c>
      <c r="K130" s="187" t="s">
        <v>1407</v>
      </c>
      <c r="L130" s="187"/>
      <c r="M130" s="187"/>
      <c r="N130" s="186" t="str">
        <f t="shared" si="2"/>
        <v>Regional</v>
      </c>
      <c r="AA130" s="186" t="s">
        <v>1338</v>
      </c>
      <c r="AB130" s="186" t="s">
        <v>1331</v>
      </c>
    </row>
    <row r="131" spans="1:28" s="188" customFormat="1" ht="17.399999999999999">
      <c r="A131" s="186" t="s">
        <v>1338</v>
      </c>
      <c r="B131" s="186" t="s">
        <v>1404</v>
      </c>
      <c r="C131" s="186"/>
      <c r="D131" s="186"/>
      <c r="E131" s="186"/>
      <c r="F131" s="186"/>
      <c r="G131" s="186" t="s">
        <v>1332</v>
      </c>
      <c r="H131" s="186" t="s">
        <v>1331</v>
      </c>
      <c r="I131" s="187" t="s">
        <v>736</v>
      </c>
      <c r="J131" s="187" t="s">
        <v>737</v>
      </c>
      <c r="K131" s="187" t="s">
        <v>1407</v>
      </c>
      <c r="L131" s="187"/>
      <c r="M131" s="187"/>
      <c r="N131" s="186" t="str">
        <f t="shared" si="2"/>
        <v>Regional</v>
      </c>
      <c r="AA131" s="186" t="s">
        <v>1338</v>
      </c>
      <c r="AB131" s="186" t="s">
        <v>1331</v>
      </c>
    </row>
    <row r="132" spans="1:28" s="188" customFormat="1" ht="17.399999999999999">
      <c r="A132" s="186" t="s">
        <v>1338</v>
      </c>
      <c r="B132" s="186" t="s">
        <v>1404</v>
      </c>
      <c r="C132" s="186"/>
      <c r="D132" s="186"/>
      <c r="E132" s="186"/>
      <c r="F132" s="186"/>
      <c r="G132" s="186" t="s">
        <v>1332</v>
      </c>
      <c r="H132" s="186" t="s">
        <v>1331</v>
      </c>
      <c r="I132" s="187" t="s">
        <v>879</v>
      </c>
      <c r="J132" s="187" t="s">
        <v>1424</v>
      </c>
      <c r="K132" s="187" t="s">
        <v>1407</v>
      </c>
      <c r="L132" s="187"/>
      <c r="M132" s="187"/>
      <c r="N132" s="186" t="str">
        <f t="shared" si="2"/>
        <v>Regional</v>
      </c>
      <c r="AA132" s="186" t="s">
        <v>1338</v>
      </c>
      <c r="AB132" s="186" t="s">
        <v>1331</v>
      </c>
    </row>
    <row r="133" spans="1:28" s="188" customFormat="1" ht="17.399999999999999">
      <c r="A133" s="186" t="s">
        <v>1338</v>
      </c>
      <c r="B133" s="186" t="s">
        <v>1404</v>
      </c>
      <c r="C133" s="186"/>
      <c r="D133" s="186"/>
      <c r="E133" s="186"/>
      <c r="F133" s="186"/>
      <c r="G133" s="186" t="s">
        <v>1332</v>
      </c>
      <c r="H133" s="186" t="s">
        <v>1331</v>
      </c>
      <c r="I133" s="187" t="s">
        <v>659</v>
      </c>
      <c r="J133" s="187" t="s">
        <v>1425</v>
      </c>
      <c r="K133" s="187" t="s">
        <v>1407</v>
      </c>
      <c r="L133" s="187"/>
      <c r="M133" s="187"/>
      <c r="N133" s="186" t="str">
        <f t="shared" si="2"/>
        <v>Regional</v>
      </c>
      <c r="AA133" s="186" t="s">
        <v>1338</v>
      </c>
      <c r="AB133" s="186" t="s">
        <v>1331</v>
      </c>
    </row>
    <row r="134" spans="1:28" s="188" customFormat="1" ht="17.399999999999999">
      <c r="A134" s="186" t="s">
        <v>1338</v>
      </c>
      <c r="B134" s="186" t="s">
        <v>1404</v>
      </c>
      <c r="C134" s="186"/>
      <c r="D134" s="186"/>
      <c r="E134" s="186"/>
      <c r="F134" s="186"/>
      <c r="G134" s="186" t="s">
        <v>1332</v>
      </c>
      <c r="H134" s="186" t="s">
        <v>1331</v>
      </c>
      <c r="I134" s="187" t="s">
        <v>1086</v>
      </c>
      <c r="J134" s="187" t="s">
        <v>1087</v>
      </c>
      <c r="K134" s="187" t="s">
        <v>1407</v>
      </c>
      <c r="L134" s="187"/>
      <c r="M134" s="187"/>
      <c r="N134" s="186" t="str">
        <f t="shared" si="2"/>
        <v>Regional</v>
      </c>
      <c r="AA134" s="186" t="s">
        <v>1338</v>
      </c>
      <c r="AB134" s="186" t="s">
        <v>1331</v>
      </c>
    </row>
    <row r="135" spans="1:28" s="188" customFormat="1" ht="17.399999999999999">
      <c r="A135" s="186"/>
      <c r="B135" s="186"/>
      <c r="C135" s="186"/>
      <c r="D135" s="186"/>
      <c r="E135" s="186"/>
      <c r="F135" s="186"/>
      <c r="G135" s="186"/>
      <c r="H135" s="186"/>
      <c r="I135" s="187"/>
      <c r="J135" s="187"/>
      <c r="K135" s="187"/>
      <c r="L135" s="187"/>
      <c r="M135" s="187"/>
      <c r="N135" s="186">
        <f t="shared" si="2"/>
        <v>0</v>
      </c>
      <c r="AA135" s="186"/>
      <c r="AB135" s="186"/>
    </row>
    <row r="136" spans="1:28" s="188" customFormat="1" ht="17.399999999999999">
      <c r="A136" s="186"/>
      <c r="B136" s="186"/>
      <c r="C136" s="186"/>
      <c r="D136" s="186"/>
      <c r="E136" s="186"/>
      <c r="F136" s="186"/>
      <c r="G136" s="186"/>
      <c r="H136" s="186"/>
      <c r="I136" s="187"/>
      <c r="J136" s="187"/>
      <c r="K136" s="187"/>
      <c r="L136" s="187"/>
      <c r="M136" s="187"/>
      <c r="N136" s="186">
        <f t="shared" ref="N136:N199" si="3">A136</f>
        <v>0</v>
      </c>
      <c r="AA136" s="186"/>
      <c r="AB136" s="186"/>
    </row>
    <row r="137" spans="1:28" s="188" customFormat="1" ht="17.399999999999999">
      <c r="A137" s="190" t="s">
        <v>1338</v>
      </c>
      <c r="B137" s="190" t="s">
        <v>1404</v>
      </c>
      <c r="C137" s="190"/>
      <c r="D137" s="190"/>
      <c r="E137" s="190"/>
      <c r="F137" s="190"/>
      <c r="G137" s="190" t="s">
        <v>1332</v>
      </c>
      <c r="H137" s="190" t="s">
        <v>1318</v>
      </c>
      <c r="I137" s="191" t="s">
        <v>863</v>
      </c>
      <c r="J137" s="191" t="s">
        <v>864</v>
      </c>
      <c r="K137" s="191" t="s">
        <v>1407</v>
      </c>
      <c r="L137" s="191"/>
      <c r="M137" s="191"/>
      <c r="N137" s="190" t="str">
        <f t="shared" si="3"/>
        <v>Regional</v>
      </c>
      <c r="AA137" s="190" t="s">
        <v>1338</v>
      </c>
      <c r="AB137" s="190" t="s">
        <v>1318</v>
      </c>
    </row>
    <row r="138" spans="1:28" s="188" customFormat="1" ht="17.399999999999999">
      <c r="A138" s="190" t="s">
        <v>1338</v>
      </c>
      <c r="B138" s="190" t="s">
        <v>1404</v>
      </c>
      <c r="C138" s="190"/>
      <c r="D138" s="190"/>
      <c r="E138" s="190"/>
      <c r="F138" s="190"/>
      <c r="G138" s="190" t="s">
        <v>1332</v>
      </c>
      <c r="H138" s="190" t="s">
        <v>1318</v>
      </c>
      <c r="I138" s="191" t="s">
        <v>851</v>
      </c>
      <c r="J138" s="191" t="s">
        <v>852</v>
      </c>
      <c r="K138" s="191" t="s">
        <v>1407</v>
      </c>
      <c r="L138" s="191"/>
      <c r="M138" s="191"/>
      <c r="N138" s="190" t="str">
        <f t="shared" si="3"/>
        <v>Regional</v>
      </c>
      <c r="AA138" s="190" t="s">
        <v>1338</v>
      </c>
      <c r="AB138" s="190" t="s">
        <v>1318</v>
      </c>
    </row>
    <row r="139" spans="1:28" s="188" customFormat="1" ht="17.399999999999999">
      <c r="A139" s="190" t="s">
        <v>1338</v>
      </c>
      <c r="B139" s="190" t="s">
        <v>1404</v>
      </c>
      <c r="C139" s="190"/>
      <c r="D139" s="190"/>
      <c r="E139" s="190"/>
      <c r="F139" s="190"/>
      <c r="G139" s="190" t="s">
        <v>1332</v>
      </c>
      <c r="H139" s="190" t="s">
        <v>1318</v>
      </c>
      <c r="I139" s="191" t="s">
        <v>1181</v>
      </c>
      <c r="J139" s="191" t="s">
        <v>1182</v>
      </c>
      <c r="K139" s="191" t="s">
        <v>1407</v>
      </c>
      <c r="L139" s="191"/>
      <c r="M139" s="191"/>
      <c r="N139" s="190" t="str">
        <f t="shared" si="3"/>
        <v>Regional</v>
      </c>
      <c r="AA139" s="190" t="s">
        <v>1338</v>
      </c>
      <c r="AB139" s="190" t="s">
        <v>1318</v>
      </c>
    </row>
    <row r="140" spans="1:28" s="188" customFormat="1" ht="17.399999999999999">
      <c r="A140" s="190" t="s">
        <v>1338</v>
      </c>
      <c r="B140" s="190" t="s">
        <v>1404</v>
      </c>
      <c r="C140" s="190"/>
      <c r="D140" s="190"/>
      <c r="E140" s="190"/>
      <c r="F140" s="190"/>
      <c r="G140" s="190" t="s">
        <v>1332</v>
      </c>
      <c r="H140" s="190" t="s">
        <v>1318</v>
      </c>
      <c r="I140" s="191" t="s">
        <v>1126</v>
      </c>
      <c r="J140" s="191" t="s">
        <v>1127</v>
      </c>
      <c r="K140" s="191" t="s">
        <v>1407</v>
      </c>
      <c r="L140" s="191"/>
      <c r="M140" s="191"/>
      <c r="N140" s="190" t="str">
        <f t="shared" si="3"/>
        <v>Regional</v>
      </c>
      <c r="AA140" s="190" t="s">
        <v>1338</v>
      </c>
      <c r="AB140" s="190" t="s">
        <v>1318</v>
      </c>
    </row>
    <row r="141" spans="1:28" s="188" customFormat="1" ht="17.399999999999999">
      <c r="A141" s="190" t="s">
        <v>1338</v>
      </c>
      <c r="B141" s="190" t="s">
        <v>1404</v>
      </c>
      <c r="C141" s="190"/>
      <c r="D141" s="190"/>
      <c r="E141" s="190"/>
      <c r="F141" s="190"/>
      <c r="G141" s="190" t="s">
        <v>1332</v>
      </c>
      <c r="H141" s="190" t="s">
        <v>1318</v>
      </c>
      <c r="I141" s="191" t="s">
        <v>564</v>
      </c>
      <c r="J141" s="191" t="s">
        <v>565</v>
      </c>
      <c r="K141" s="191" t="s">
        <v>1407</v>
      </c>
      <c r="L141" s="191"/>
      <c r="M141" s="191"/>
      <c r="N141" s="190" t="str">
        <f t="shared" si="3"/>
        <v>Regional</v>
      </c>
      <c r="AA141" s="190" t="s">
        <v>1338</v>
      </c>
      <c r="AB141" s="190" t="s">
        <v>1318</v>
      </c>
    </row>
    <row r="142" spans="1:28" s="188" customFormat="1" ht="17.399999999999999">
      <c r="A142" s="190" t="s">
        <v>1338</v>
      </c>
      <c r="B142" s="190" t="s">
        <v>1404</v>
      </c>
      <c r="C142" s="190"/>
      <c r="D142" s="190"/>
      <c r="E142" s="190"/>
      <c r="F142" s="190"/>
      <c r="G142" s="190" t="s">
        <v>1332</v>
      </c>
      <c r="H142" s="190" t="s">
        <v>1318</v>
      </c>
      <c r="I142" s="191" t="s">
        <v>1426</v>
      </c>
      <c r="J142" s="191" t="s">
        <v>1427</v>
      </c>
      <c r="K142" s="191" t="s">
        <v>1407</v>
      </c>
      <c r="L142" s="191"/>
      <c r="M142" s="191"/>
      <c r="N142" s="190" t="str">
        <f t="shared" si="3"/>
        <v>Regional</v>
      </c>
      <c r="AA142" s="190" t="s">
        <v>1338</v>
      </c>
      <c r="AB142" s="190" t="s">
        <v>1318</v>
      </c>
    </row>
    <row r="143" spans="1:28" s="188" customFormat="1" ht="17.399999999999999">
      <c r="A143" s="190" t="s">
        <v>1338</v>
      </c>
      <c r="B143" s="190" t="s">
        <v>1404</v>
      </c>
      <c r="C143" s="190"/>
      <c r="D143" s="190"/>
      <c r="E143" s="190"/>
      <c r="F143" s="190"/>
      <c r="G143" s="190" t="s">
        <v>1332</v>
      </c>
      <c r="H143" s="190" t="s">
        <v>1318</v>
      </c>
      <c r="I143" s="191" t="s">
        <v>740</v>
      </c>
      <c r="J143" s="191" t="s">
        <v>741</v>
      </c>
      <c r="K143" s="191" t="s">
        <v>1407</v>
      </c>
      <c r="L143" s="191"/>
      <c r="M143" s="191"/>
      <c r="N143" s="190" t="str">
        <f t="shared" si="3"/>
        <v>Regional</v>
      </c>
      <c r="AA143" s="190" t="s">
        <v>1338</v>
      </c>
      <c r="AB143" s="190" t="s">
        <v>1318</v>
      </c>
    </row>
    <row r="144" spans="1:28" s="188" customFormat="1" ht="17.399999999999999">
      <c r="A144" s="190" t="s">
        <v>1338</v>
      </c>
      <c r="B144" s="190" t="s">
        <v>1404</v>
      </c>
      <c r="C144" s="190"/>
      <c r="D144" s="190"/>
      <c r="E144" s="190"/>
      <c r="F144" s="190"/>
      <c r="G144" s="190" t="s">
        <v>1332</v>
      </c>
      <c r="H144" s="190" t="s">
        <v>1318</v>
      </c>
      <c r="I144" s="191" t="s">
        <v>570</v>
      </c>
      <c r="J144" s="191" t="s">
        <v>1428</v>
      </c>
      <c r="K144" s="191" t="s">
        <v>1407</v>
      </c>
      <c r="L144" s="191"/>
      <c r="M144" s="191"/>
      <c r="N144" s="190" t="str">
        <f t="shared" si="3"/>
        <v>Regional</v>
      </c>
      <c r="AA144" s="190" t="s">
        <v>1338</v>
      </c>
      <c r="AB144" s="190" t="s">
        <v>1318</v>
      </c>
    </row>
    <row r="145" spans="1:28" s="188" customFormat="1" ht="17.399999999999999">
      <c r="A145" s="190" t="s">
        <v>1338</v>
      </c>
      <c r="B145" s="190" t="s">
        <v>1404</v>
      </c>
      <c r="C145" s="190"/>
      <c r="D145" s="190"/>
      <c r="E145" s="190"/>
      <c r="F145" s="190"/>
      <c r="G145" s="190" t="s">
        <v>1332</v>
      </c>
      <c r="H145" s="190" t="s">
        <v>1318</v>
      </c>
      <c r="I145" s="191" t="s">
        <v>704</v>
      </c>
      <c r="J145" s="191" t="s">
        <v>705</v>
      </c>
      <c r="K145" s="191" t="s">
        <v>1407</v>
      </c>
      <c r="L145" s="191"/>
      <c r="M145" s="191"/>
      <c r="N145" s="190" t="str">
        <f t="shared" si="3"/>
        <v>Regional</v>
      </c>
      <c r="AA145" s="190" t="s">
        <v>1338</v>
      </c>
      <c r="AB145" s="190" t="s">
        <v>1318</v>
      </c>
    </row>
    <row r="146" spans="1:28" s="188" customFormat="1" ht="17.399999999999999">
      <c r="A146" s="190" t="s">
        <v>1338</v>
      </c>
      <c r="B146" s="190" t="s">
        <v>1404</v>
      </c>
      <c r="C146" s="190"/>
      <c r="D146" s="190"/>
      <c r="E146" s="190"/>
      <c r="F146" s="190"/>
      <c r="G146" s="190" t="s">
        <v>1332</v>
      </c>
      <c r="H146" s="190" t="s">
        <v>1318</v>
      </c>
      <c r="I146" s="191" t="s">
        <v>572</v>
      </c>
      <c r="J146" s="191" t="s">
        <v>684</v>
      </c>
      <c r="K146" s="191" t="s">
        <v>1407</v>
      </c>
      <c r="L146" s="191"/>
      <c r="M146" s="191"/>
      <c r="N146" s="190" t="str">
        <f t="shared" si="3"/>
        <v>Regional</v>
      </c>
      <c r="AA146" s="190"/>
      <c r="AB146" s="190"/>
    </row>
    <row r="147" spans="1:28" s="188" customFormat="1" ht="17.399999999999999">
      <c r="A147" s="190"/>
      <c r="B147" s="190"/>
      <c r="C147" s="190"/>
      <c r="D147" s="190"/>
      <c r="E147" s="190"/>
      <c r="F147" s="190"/>
      <c r="G147" s="190"/>
      <c r="H147" s="190"/>
      <c r="I147" s="191"/>
      <c r="J147" s="191"/>
      <c r="K147" s="191"/>
      <c r="L147" s="191"/>
      <c r="M147" s="191"/>
      <c r="N147" s="190">
        <f t="shared" si="3"/>
        <v>0</v>
      </c>
      <c r="AA147" s="190"/>
      <c r="AB147" s="190"/>
    </row>
    <row r="148" spans="1:28" s="188" customFormat="1" ht="17.399999999999999">
      <c r="A148" s="186" t="s">
        <v>1338</v>
      </c>
      <c r="B148" s="186" t="s">
        <v>1404</v>
      </c>
      <c r="C148" s="186"/>
      <c r="D148" s="186"/>
      <c r="E148" s="186"/>
      <c r="F148" s="186"/>
      <c r="G148" s="186" t="s">
        <v>1332</v>
      </c>
      <c r="H148" s="186" t="s">
        <v>1334</v>
      </c>
      <c r="I148" s="187" t="s">
        <v>550</v>
      </c>
      <c r="J148" s="187" t="s">
        <v>855</v>
      </c>
      <c r="K148" s="187" t="s">
        <v>1407</v>
      </c>
      <c r="L148" s="187"/>
      <c r="M148" s="187"/>
      <c r="N148" s="186" t="str">
        <f t="shared" si="3"/>
        <v>Regional</v>
      </c>
      <c r="AA148" s="186" t="s">
        <v>1338</v>
      </c>
      <c r="AB148" s="186" t="s">
        <v>1334</v>
      </c>
    </row>
    <row r="149" spans="1:28" s="188" customFormat="1" ht="17.399999999999999">
      <c r="A149" s="186" t="s">
        <v>1338</v>
      </c>
      <c r="B149" s="186" t="s">
        <v>1404</v>
      </c>
      <c r="C149" s="186"/>
      <c r="D149" s="186"/>
      <c r="E149" s="186"/>
      <c r="F149" s="186"/>
      <c r="G149" s="186" t="s">
        <v>1332</v>
      </c>
      <c r="H149" s="186" t="s">
        <v>1334</v>
      </c>
      <c r="I149" s="187" t="s">
        <v>1144</v>
      </c>
      <c r="J149" s="187" t="s">
        <v>1145</v>
      </c>
      <c r="K149" s="187" t="s">
        <v>1407</v>
      </c>
      <c r="L149" s="187" t="s">
        <v>1429</v>
      </c>
      <c r="M149" s="187" t="s">
        <v>1374</v>
      </c>
      <c r="N149" s="186" t="str">
        <f t="shared" si="3"/>
        <v>Regional</v>
      </c>
      <c r="AA149" s="186" t="s">
        <v>1338</v>
      </c>
      <c r="AB149" s="186" t="s">
        <v>1334</v>
      </c>
    </row>
    <row r="150" spans="1:28" s="188" customFormat="1" ht="17.399999999999999">
      <c r="A150" s="186" t="s">
        <v>1338</v>
      </c>
      <c r="B150" s="186" t="s">
        <v>1404</v>
      </c>
      <c r="C150" s="186"/>
      <c r="D150" s="186"/>
      <c r="E150" s="186"/>
      <c r="F150" s="186"/>
      <c r="G150" s="186" t="s">
        <v>1332</v>
      </c>
      <c r="H150" s="186" t="s">
        <v>1334</v>
      </c>
      <c r="I150" s="187" t="s">
        <v>1183</v>
      </c>
      <c r="J150" s="187" t="s">
        <v>1184</v>
      </c>
      <c r="K150" s="187" t="s">
        <v>1407</v>
      </c>
      <c r="L150" s="187" t="s">
        <v>1429</v>
      </c>
      <c r="M150" s="187" t="s">
        <v>1374</v>
      </c>
      <c r="N150" s="186" t="str">
        <f t="shared" si="3"/>
        <v>Regional</v>
      </c>
      <c r="AA150" s="186" t="s">
        <v>1338</v>
      </c>
      <c r="AB150" s="186" t="s">
        <v>1334</v>
      </c>
    </row>
    <row r="151" spans="1:28" s="188" customFormat="1" ht="17.399999999999999">
      <c r="A151" s="186" t="s">
        <v>1338</v>
      </c>
      <c r="B151" s="186" t="s">
        <v>1404</v>
      </c>
      <c r="C151" s="186"/>
      <c r="D151" s="186"/>
      <c r="E151" s="186"/>
      <c r="F151" s="186"/>
      <c r="G151" s="186" t="s">
        <v>1332</v>
      </c>
      <c r="H151" s="186" t="s">
        <v>1334</v>
      </c>
      <c r="I151" s="187" t="s">
        <v>871</v>
      </c>
      <c r="J151" s="187" t="s">
        <v>872</v>
      </c>
      <c r="K151" s="187" t="s">
        <v>1407</v>
      </c>
      <c r="L151" s="187"/>
      <c r="M151" s="187"/>
      <c r="N151" s="186" t="str">
        <f t="shared" si="3"/>
        <v>Regional</v>
      </c>
      <c r="AA151" s="186" t="s">
        <v>1338</v>
      </c>
      <c r="AB151" s="186" t="s">
        <v>1334</v>
      </c>
    </row>
    <row r="152" spans="1:28" s="188" customFormat="1" ht="17.399999999999999">
      <c r="A152" s="186" t="s">
        <v>1338</v>
      </c>
      <c r="B152" s="186" t="s">
        <v>1404</v>
      </c>
      <c r="C152" s="186"/>
      <c r="D152" s="186"/>
      <c r="E152" s="186"/>
      <c r="F152" s="186"/>
      <c r="G152" s="186" t="s">
        <v>1332</v>
      </c>
      <c r="H152" s="186" t="s">
        <v>1334</v>
      </c>
      <c r="I152" s="187" t="s">
        <v>1430</v>
      </c>
      <c r="J152" s="187" t="s">
        <v>1431</v>
      </c>
      <c r="K152" s="187" t="s">
        <v>1407</v>
      </c>
      <c r="L152" s="187" t="s">
        <v>1429</v>
      </c>
      <c r="M152" s="187" t="s">
        <v>1374</v>
      </c>
      <c r="N152" s="186" t="str">
        <f t="shared" si="3"/>
        <v>Regional</v>
      </c>
      <c r="AA152" s="186" t="s">
        <v>1338</v>
      </c>
      <c r="AB152" s="186" t="s">
        <v>1334</v>
      </c>
    </row>
    <row r="153" spans="1:28" s="188" customFormat="1" ht="17.399999999999999">
      <c r="A153" s="186" t="s">
        <v>1338</v>
      </c>
      <c r="B153" s="186" t="s">
        <v>1404</v>
      </c>
      <c r="C153" s="186"/>
      <c r="D153" s="186"/>
      <c r="E153" s="186"/>
      <c r="F153" s="186"/>
      <c r="G153" s="186" t="s">
        <v>1332</v>
      </c>
      <c r="H153" s="186" t="s">
        <v>1334</v>
      </c>
      <c r="I153" s="187" t="s">
        <v>1432</v>
      </c>
      <c r="J153" s="187" t="s">
        <v>1433</v>
      </c>
      <c r="K153" s="187" t="s">
        <v>1407</v>
      </c>
      <c r="L153" s="187"/>
      <c r="M153" s="187"/>
      <c r="N153" s="186" t="str">
        <f t="shared" si="3"/>
        <v>Regional</v>
      </c>
      <c r="AA153" s="186" t="s">
        <v>1338</v>
      </c>
      <c r="AB153" s="186" t="s">
        <v>1334</v>
      </c>
    </row>
    <row r="154" spans="1:28" s="188" customFormat="1" ht="17.399999999999999">
      <c r="A154" s="186" t="s">
        <v>1338</v>
      </c>
      <c r="B154" s="186" t="s">
        <v>1404</v>
      </c>
      <c r="C154" s="186"/>
      <c r="D154" s="186"/>
      <c r="E154" s="186"/>
      <c r="F154" s="186"/>
      <c r="G154" s="186" t="s">
        <v>1332</v>
      </c>
      <c r="H154" s="186" t="s">
        <v>1334</v>
      </c>
      <c r="I154" s="187" t="s">
        <v>1276</v>
      </c>
      <c r="J154" s="187" t="s">
        <v>1277</v>
      </c>
      <c r="K154" s="187" t="s">
        <v>1407</v>
      </c>
      <c r="L154" s="187"/>
      <c r="M154" s="187"/>
      <c r="N154" s="186" t="str">
        <f t="shared" si="3"/>
        <v>Regional</v>
      </c>
      <c r="AA154" s="186" t="s">
        <v>1338</v>
      </c>
      <c r="AB154" s="186" t="s">
        <v>1334</v>
      </c>
    </row>
    <row r="155" spans="1:28" s="188" customFormat="1" ht="17.399999999999999">
      <c r="A155" s="186" t="s">
        <v>1338</v>
      </c>
      <c r="B155" s="186" t="s">
        <v>1404</v>
      </c>
      <c r="C155" s="186"/>
      <c r="D155" s="186"/>
      <c r="E155" s="186"/>
      <c r="F155" s="186"/>
      <c r="G155" s="186" t="s">
        <v>1332</v>
      </c>
      <c r="H155" s="186" t="s">
        <v>1334</v>
      </c>
      <c r="I155" s="187" t="s">
        <v>1232</v>
      </c>
      <c r="J155" s="187" t="s">
        <v>1233</v>
      </c>
      <c r="K155" s="187" t="s">
        <v>1407</v>
      </c>
      <c r="L155" s="187" t="s">
        <v>1429</v>
      </c>
      <c r="M155" s="187" t="s">
        <v>1374</v>
      </c>
      <c r="N155" s="186" t="str">
        <f t="shared" si="3"/>
        <v>Regional</v>
      </c>
      <c r="AA155" s="186" t="s">
        <v>1338</v>
      </c>
      <c r="AB155" s="186" t="s">
        <v>1334</v>
      </c>
    </row>
    <row r="156" spans="1:28" s="188" customFormat="1" ht="17.399999999999999">
      <c r="A156" s="186" t="s">
        <v>1338</v>
      </c>
      <c r="B156" s="186" t="s">
        <v>1404</v>
      </c>
      <c r="C156" s="186"/>
      <c r="D156" s="186"/>
      <c r="E156" s="186"/>
      <c r="F156" s="186"/>
      <c r="G156" s="186" t="s">
        <v>1332</v>
      </c>
      <c r="H156" s="186" t="s">
        <v>1334</v>
      </c>
      <c r="I156" s="187" t="s">
        <v>1434</v>
      </c>
      <c r="J156" s="187" t="s">
        <v>1435</v>
      </c>
      <c r="K156" s="187" t="s">
        <v>1407</v>
      </c>
      <c r="L156" s="187"/>
      <c r="M156" s="187"/>
      <c r="N156" s="186" t="str">
        <f t="shared" si="3"/>
        <v>Regional</v>
      </c>
      <c r="AA156" s="186" t="s">
        <v>1338</v>
      </c>
      <c r="AB156" s="186" t="s">
        <v>1334</v>
      </c>
    </row>
    <row r="157" spans="1:28" s="188" customFormat="1" ht="17.399999999999999">
      <c r="A157" s="186" t="s">
        <v>1338</v>
      </c>
      <c r="B157" s="186" t="s">
        <v>1404</v>
      </c>
      <c r="C157" s="186"/>
      <c r="D157" s="186"/>
      <c r="E157" s="186"/>
      <c r="F157" s="186"/>
      <c r="G157" s="186" t="s">
        <v>1332</v>
      </c>
      <c r="H157" s="186" t="s">
        <v>1334</v>
      </c>
      <c r="I157" s="187" t="s">
        <v>1436</v>
      </c>
      <c r="J157" s="187" t="s">
        <v>1437</v>
      </c>
      <c r="K157" s="187" t="s">
        <v>1407</v>
      </c>
      <c r="L157" s="187"/>
      <c r="M157" s="187"/>
      <c r="N157" s="186" t="str">
        <f t="shared" si="3"/>
        <v>Regional</v>
      </c>
      <c r="AA157" s="186" t="s">
        <v>1338</v>
      </c>
      <c r="AB157" s="186" t="s">
        <v>1334</v>
      </c>
    </row>
    <row r="158" spans="1:28" s="188" customFormat="1" ht="17.399999999999999">
      <c r="A158" s="186" t="s">
        <v>1338</v>
      </c>
      <c r="B158" s="186" t="s">
        <v>1404</v>
      </c>
      <c r="C158" s="186"/>
      <c r="D158" s="186"/>
      <c r="E158" s="186"/>
      <c r="F158" s="186"/>
      <c r="G158" s="186" t="s">
        <v>1332</v>
      </c>
      <c r="H158" s="186" t="s">
        <v>1334</v>
      </c>
      <c r="I158" s="187" t="s">
        <v>1200</v>
      </c>
      <c r="J158" s="187" t="s">
        <v>1201</v>
      </c>
      <c r="K158" s="187" t="s">
        <v>1407</v>
      </c>
      <c r="L158" s="187" t="s">
        <v>1429</v>
      </c>
      <c r="M158" s="187" t="s">
        <v>1374</v>
      </c>
      <c r="N158" s="186" t="str">
        <f t="shared" si="3"/>
        <v>Regional</v>
      </c>
      <c r="AA158" s="186" t="s">
        <v>1338</v>
      </c>
      <c r="AB158" s="186" t="s">
        <v>1334</v>
      </c>
    </row>
    <row r="159" spans="1:28" s="188" customFormat="1" ht="17.399999999999999">
      <c r="A159" s="186" t="s">
        <v>1338</v>
      </c>
      <c r="B159" s="186" t="s">
        <v>1404</v>
      </c>
      <c r="C159" s="186"/>
      <c r="D159" s="186"/>
      <c r="E159" s="186"/>
      <c r="F159" s="186"/>
      <c r="G159" s="186" t="s">
        <v>1332</v>
      </c>
      <c r="H159" s="186" t="s">
        <v>1334</v>
      </c>
      <c r="I159" s="187" t="s">
        <v>1198</v>
      </c>
      <c r="J159" s="187" t="s">
        <v>1438</v>
      </c>
      <c r="K159" s="187" t="s">
        <v>1407</v>
      </c>
      <c r="L159" s="187" t="s">
        <v>1429</v>
      </c>
      <c r="M159" s="187" t="s">
        <v>1374</v>
      </c>
      <c r="N159" s="186" t="str">
        <f t="shared" si="3"/>
        <v>Regional</v>
      </c>
      <c r="AA159" s="186" t="s">
        <v>1338</v>
      </c>
      <c r="AB159" s="186" t="s">
        <v>1334</v>
      </c>
    </row>
    <row r="160" spans="1:28" s="188" customFormat="1" ht="17.399999999999999">
      <c r="A160" s="186" t="s">
        <v>1338</v>
      </c>
      <c r="B160" s="186" t="s">
        <v>1404</v>
      </c>
      <c r="C160" s="186"/>
      <c r="D160" s="186"/>
      <c r="E160" s="186"/>
      <c r="F160" s="186"/>
      <c r="G160" s="186" t="s">
        <v>1332</v>
      </c>
      <c r="H160" s="186" t="s">
        <v>1334</v>
      </c>
      <c r="I160" s="187" t="s">
        <v>1439</v>
      </c>
      <c r="J160" s="187" t="s">
        <v>1440</v>
      </c>
      <c r="K160" s="187" t="s">
        <v>1407</v>
      </c>
      <c r="L160" s="187" t="s">
        <v>1429</v>
      </c>
      <c r="M160" s="187" t="s">
        <v>1374</v>
      </c>
      <c r="N160" s="186" t="str">
        <f t="shared" si="3"/>
        <v>Regional</v>
      </c>
      <c r="AA160" s="186" t="s">
        <v>1338</v>
      </c>
      <c r="AB160" s="186" t="s">
        <v>1334</v>
      </c>
    </row>
    <row r="161" spans="1:28" s="188" customFormat="1" ht="17.399999999999999">
      <c r="A161" s="186" t="s">
        <v>1338</v>
      </c>
      <c r="B161" s="186" t="s">
        <v>1404</v>
      </c>
      <c r="C161" s="186"/>
      <c r="D161" s="186"/>
      <c r="E161" s="186"/>
      <c r="F161" s="186"/>
      <c r="G161" s="186" t="s">
        <v>1332</v>
      </c>
      <c r="H161" s="186" t="s">
        <v>1334</v>
      </c>
      <c r="I161" s="187" t="s">
        <v>1142</v>
      </c>
      <c r="J161" s="187" t="s">
        <v>1143</v>
      </c>
      <c r="K161" s="187" t="s">
        <v>1407</v>
      </c>
      <c r="L161" s="187" t="s">
        <v>1429</v>
      </c>
      <c r="M161" s="187" t="s">
        <v>1374</v>
      </c>
      <c r="N161" s="186" t="str">
        <f t="shared" si="3"/>
        <v>Regional</v>
      </c>
      <c r="AA161" s="186" t="s">
        <v>1338</v>
      </c>
      <c r="AB161" s="186" t="s">
        <v>1334</v>
      </c>
    </row>
    <row r="162" spans="1:28" s="188" customFormat="1" ht="17.399999999999999">
      <c r="A162" s="186" t="s">
        <v>1338</v>
      </c>
      <c r="B162" s="186" t="s">
        <v>1404</v>
      </c>
      <c r="C162" s="186"/>
      <c r="D162" s="186"/>
      <c r="E162" s="186"/>
      <c r="F162" s="186"/>
      <c r="G162" s="186" t="s">
        <v>1332</v>
      </c>
      <c r="H162" s="186" t="s">
        <v>1334</v>
      </c>
      <c r="I162" s="187" t="s">
        <v>1212</v>
      </c>
      <c r="J162" s="187" t="s">
        <v>1213</v>
      </c>
      <c r="K162" s="187" t="s">
        <v>1407</v>
      </c>
      <c r="L162" s="187" t="s">
        <v>1429</v>
      </c>
      <c r="M162" s="187" t="s">
        <v>1374</v>
      </c>
      <c r="N162" s="186" t="str">
        <f t="shared" si="3"/>
        <v>Regional</v>
      </c>
      <c r="AA162" s="186" t="s">
        <v>1338</v>
      </c>
      <c r="AB162" s="186" t="s">
        <v>1334</v>
      </c>
    </row>
    <row r="163" spans="1:28" s="188" customFormat="1" ht="17.399999999999999">
      <c r="A163" s="186" t="s">
        <v>1338</v>
      </c>
      <c r="B163" s="186" t="s">
        <v>1404</v>
      </c>
      <c r="C163" s="186"/>
      <c r="D163" s="186"/>
      <c r="E163" s="186"/>
      <c r="F163" s="186"/>
      <c r="G163" s="186" t="s">
        <v>1332</v>
      </c>
      <c r="H163" s="186" t="s">
        <v>1334</v>
      </c>
      <c r="I163" s="187" t="s">
        <v>1227</v>
      </c>
      <c r="J163" s="187" t="s">
        <v>1228</v>
      </c>
      <c r="K163" s="187" t="s">
        <v>1407</v>
      </c>
      <c r="L163" s="187" t="s">
        <v>1429</v>
      </c>
      <c r="M163" s="187" t="s">
        <v>1374</v>
      </c>
      <c r="N163" s="186" t="str">
        <f t="shared" si="3"/>
        <v>Regional</v>
      </c>
      <c r="AA163" s="186" t="s">
        <v>1338</v>
      </c>
      <c r="AB163" s="186" t="s">
        <v>1334</v>
      </c>
    </row>
    <row r="164" spans="1:28" s="188" customFormat="1" ht="17.399999999999999">
      <c r="A164" s="186" t="s">
        <v>1338</v>
      </c>
      <c r="B164" s="186" t="s">
        <v>1404</v>
      </c>
      <c r="C164" s="186"/>
      <c r="D164" s="186"/>
      <c r="E164" s="186"/>
      <c r="F164" s="186"/>
      <c r="G164" s="186" t="s">
        <v>1332</v>
      </c>
      <c r="H164" s="186" t="s">
        <v>1334</v>
      </c>
      <c r="I164" s="187" t="s">
        <v>1140</v>
      </c>
      <c r="J164" s="187" t="s">
        <v>1141</v>
      </c>
      <c r="K164" s="187" t="s">
        <v>1407</v>
      </c>
      <c r="L164" s="187" t="s">
        <v>1429</v>
      </c>
      <c r="M164" s="187" t="s">
        <v>1374</v>
      </c>
      <c r="N164" s="186" t="str">
        <f t="shared" si="3"/>
        <v>Regional</v>
      </c>
      <c r="AA164" s="186" t="s">
        <v>1338</v>
      </c>
      <c r="AB164" s="186" t="s">
        <v>1334</v>
      </c>
    </row>
    <row r="165" spans="1:28" s="188" customFormat="1" ht="17.399999999999999">
      <c r="A165" s="186" t="s">
        <v>1338</v>
      </c>
      <c r="B165" s="186" t="s">
        <v>1404</v>
      </c>
      <c r="C165" s="186"/>
      <c r="D165" s="186"/>
      <c r="E165" s="186"/>
      <c r="F165" s="186"/>
      <c r="G165" s="186" t="s">
        <v>1332</v>
      </c>
      <c r="H165" s="186" t="s">
        <v>1334</v>
      </c>
      <c r="I165" s="187" t="s">
        <v>1134</v>
      </c>
      <c r="J165" s="187" t="s">
        <v>1135</v>
      </c>
      <c r="K165" s="187" t="s">
        <v>1407</v>
      </c>
      <c r="L165" s="187" t="s">
        <v>1429</v>
      </c>
      <c r="M165" s="187" t="s">
        <v>1374</v>
      </c>
      <c r="N165" s="186" t="str">
        <f t="shared" si="3"/>
        <v>Regional</v>
      </c>
      <c r="AA165" s="186" t="s">
        <v>1338</v>
      </c>
      <c r="AB165" s="186" t="s">
        <v>1334</v>
      </c>
    </row>
    <row r="166" spans="1:28" s="188" customFormat="1" ht="17.399999999999999">
      <c r="A166" s="186" t="s">
        <v>1338</v>
      </c>
      <c r="B166" s="186" t="s">
        <v>1404</v>
      </c>
      <c r="C166" s="186"/>
      <c r="D166" s="186"/>
      <c r="E166" s="186"/>
      <c r="F166" s="186"/>
      <c r="G166" s="186" t="s">
        <v>1332</v>
      </c>
      <c r="H166" s="186" t="s">
        <v>1334</v>
      </c>
      <c r="I166" s="187" t="s">
        <v>1167</v>
      </c>
      <c r="J166" s="187" t="s">
        <v>1168</v>
      </c>
      <c r="K166" s="187" t="s">
        <v>1407</v>
      </c>
      <c r="L166" s="187" t="s">
        <v>1429</v>
      </c>
      <c r="M166" s="187" t="s">
        <v>1374</v>
      </c>
      <c r="N166" s="186" t="str">
        <f t="shared" si="3"/>
        <v>Regional</v>
      </c>
      <c r="AA166" s="186" t="s">
        <v>1338</v>
      </c>
      <c r="AB166" s="186" t="s">
        <v>1334</v>
      </c>
    </row>
    <row r="167" spans="1:28" s="188" customFormat="1" ht="17.399999999999999">
      <c r="A167" s="186" t="s">
        <v>1338</v>
      </c>
      <c r="B167" s="186" t="s">
        <v>1404</v>
      </c>
      <c r="C167" s="186"/>
      <c r="D167" s="186"/>
      <c r="E167" s="186"/>
      <c r="F167" s="186"/>
      <c r="G167" s="186" t="s">
        <v>1332</v>
      </c>
      <c r="H167" s="186" t="s">
        <v>1334</v>
      </c>
      <c r="I167" s="187" t="s">
        <v>1156</v>
      </c>
      <c r="J167" s="187" t="s">
        <v>1441</v>
      </c>
      <c r="K167" s="187" t="s">
        <v>1407</v>
      </c>
      <c r="L167" s="187" t="s">
        <v>1429</v>
      </c>
      <c r="M167" s="187" t="s">
        <v>1374</v>
      </c>
      <c r="N167" s="186" t="str">
        <f t="shared" si="3"/>
        <v>Regional</v>
      </c>
      <c r="AA167" s="186" t="s">
        <v>1338</v>
      </c>
      <c r="AB167" s="186" t="s">
        <v>1334</v>
      </c>
    </row>
    <row r="168" spans="1:28" s="188" customFormat="1" ht="17.399999999999999">
      <c r="A168" s="186" t="s">
        <v>1338</v>
      </c>
      <c r="B168" s="186" t="s">
        <v>1404</v>
      </c>
      <c r="C168" s="186"/>
      <c r="D168" s="186"/>
      <c r="E168" s="186"/>
      <c r="F168" s="186"/>
      <c r="G168" s="186" t="s">
        <v>1332</v>
      </c>
      <c r="H168" s="186" t="s">
        <v>1334</v>
      </c>
      <c r="I168" s="187" t="s">
        <v>1196</v>
      </c>
      <c r="J168" s="187" t="s">
        <v>1197</v>
      </c>
      <c r="K168" s="187" t="s">
        <v>1407</v>
      </c>
      <c r="L168" s="187" t="s">
        <v>1429</v>
      </c>
      <c r="M168" s="187" t="s">
        <v>1374</v>
      </c>
      <c r="N168" s="186" t="str">
        <f t="shared" si="3"/>
        <v>Regional</v>
      </c>
      <c r="AA168" s="186" t="s">
        <v>1338</v>
      </c>
      <c r="AB168" s="186" t="s">
        <v>1334</v>
      </c>
    </row>
    <row r="169" spans="1:28" s="188" customFormat="1" ht="17.399999999999999">
      <c r="A169" s="186" t="s">
        <v>1338</v>
      </c>
      <c r="B169" s="186" t="s">
        <v>1404</v>
      </c>
      <c r="C169" s="186"/>
      <c r="D169" s="186"/>
      <c r="E169" s="186"/>
      <c r="F169" s="186"/>
      <c r="G169" s="186" t="s">
        <v>1332</v>
      </c>
      <c r="H169" s="186" t="s">
        <v>1334</v>
      </c>
      <c r="I169" s="187" t="s">
        <v>586</v>
      </c>
      <c r="J169" s="187" t="s">
        <v>587</v>
      </c>
      <c r="K169" s="187" t="s">
        <v>1407</v>
      </c>
      <c r="L169" s="187"/>
      <c r="M169" s="187"/>
      <c r="N169" s="186" t="str">
        <f t="shared" si="3"/>
        <v>Regional</v>
      </c>
      <c r="AA169" s="186" t="s">
        <v>1338</v>
      </c>
      <c r="AB169" s="186" t="s">
        <v>1334</v>
      </c>
    </row>
    <row r="170" spans="1:28" s="188" customFormat="1" ht="17.399999999999999">
      <c r="A170" s="186" t="s">
        <v>1338</v>
      </c>
      <c r="B170" s="186" t="s">
        <v>1404</v>
      </c>
      <c r="C170" s="186"/>
      <c r="D170" s="186"/>
      <c r="E170" s="186"/>
      <c r="F170" s="186"/>
      <c r="G170" s="186" t="s">
        <v>1332</v>
      </c>
      <c r="H170" s="186" t="s">
        <v>1334</v>
      </c>
      <c r="I170" s="187" t="s">
        <v>1138</v>
      </c>
      <c r="J170" s="187" t="s">
        <v>1442</v>
      </c>
      <c r="K170" s="187" t="s">
        <v>1407</v>
      </c>
      <c r="L170" s="187" t="s">
        <v>1429</v>
      </c>
      <c r="M170" s="187" t="s">
        <v>1374</v>
      </c>
      <c r="N170" s="186" t="str">
        <f t="shared" si="3"/>
        <v>Regional</v>
      </c>
      <c r="AA170" s="186" t="s">
        <v>1338</v>
      </c>
      <c r="AB170" s="186" t="s">
        <v>1334</v>
      </c>
    </row>
    <row r="171" spans="1:28" s="188" customFormat="1" ht="17.399999999999999">
      <c r="A171" s="186" t="s">
        <v>1338</v>
      </c>
      <c r="B171" s="186" t="s">
        <v>1404</v>
      </c>
      <c r="C171" s="186"/>
      <c r="D171" s="186"/>
      <c r="E171" s="186"/>
      <c r="F171" s="186"/>
      <c r="G171" s="186" t="s">
        <v>1332</v>
      </c>
      <c r="H171" s="186" t="s">
        <v>1334</v>
      </c>
      <c r="I171" s="187" t="s">
        <v>1282</v>
      </c>
      <c r="J171" s="187" t="s">
        <v>1283</v>
      </c>
      <c r="K171" s="187" t="s">
        <v>1407</v>
      </c>
      <c r="L171" s="187" t="s">
        <v>1429</v>
      </c>
      <c r="M171" s="187" t="s">
        <v>1374</v>
      </c>
      <c r="N171" s="186" t="str">
        <f t="shared" si="3"/>
        <v>Regional</v>
      </c>
      <c r="AA171" s="186" t="s">
        <v>1338</v>
      </c>
      <c r="AB171" s="186" t="s">
        <v>1334</v>
      </c>
    </row>
    <row r="172" spans="1:28" s="188" customFormat="1" ht="17.399999999999999">
      <c r="A172" s="186" t="s">
        <v>1338</v>
      </c>
      <c r="B172" s="186" t="s">
        <v>1404</v>
      </c>
      <c r="C172" s="186"/>
      <c r="D172" s="186"/>
      <c r="E172" s="186"/>
      <c r="F172" s="186"/>
      <c r="G172" s="186" t="s">
        <v>1332</v>
      </c>
      <c r="H172" s="186" t="s">
        <v>1334</v>
      </c>
      <c r="I172" s="187" t="s">
        <v>1157</v>
      </c>
      <c r="J172" s="187" t="s">
        <v>1158</v>
      </c>
      <c r="K172" s="187" t="s">
        <v>1407</v>
      </c>
      <c r="L172" s="187" t="s">
        <v>1429</v>
      </c>
      <c r="M172" s="187" t="s">
        <v>1374</v>
      </c>
      <c r="N172" s="186" t="str">
        <f t="shared" si="3"/>
        <v>Regional</v>
      </c>
      <c r="AA172" s="186" t="s">
        <v>1338</v>
      </c>
      <c r="AB172" s="186" t="s">
        <v>1334</v>
      </c>
    </row>
    <row r="173" spans="1:28" s="188" customFormat="1" ht="17.399999999999999">
      <c r="A173" s="186" t="s">
        <v>1338</v>
      </c>
      <c r="B173" s="186" t="s">
        <v>1404</v>
      </c>
      <c r="C173" s="186"/>
      <c r="D173" s="186"/>
      <c r="E173" s="186"/>
      <c r="F173" s="186"/>
      <c r="G173" s="186" t="s">
        <v>1332</v>
      </c>
      <c r="H173" s="186" t="s">
        <v>1334</v>
      </c>
      <c r="I173" s="187" t="s">
        <v>970</v>
      </c>
      <c r="J173" s="187" t="s">
        <v>971</v>
      </c>
      <c r="K173" s="187" t="s">
        <v>1407</v>
      </c>
      <c r="L173" s="187"/>
      <c r="M173" s="187"/>
      <c r="N173" s="186" t="str">
        <f t="shared" si="3"/>
        <v>Regional</v>
      </c>
      <c r="AA173" s="186" t="s">
        <v>1338</v>
      </c>
      <c r="AB173" s="186" t="s">
        <v>1334</v>
      </c>
    </row>
    <row r="174" spans="1:28" s="188" customFormat="1" ht="17.399999999999999">
      <c r="A174" s="186" t="s">
        <v>1338</v>
      </c>
      <c r="B174" s="186" t="s">
        <v>1404</v>
      </c>
      <c r="C174" s="186"/>
      <c r="D174" s="186"/>
      <c r="E174" s="186"/>
      <c r="F174" s="186"/>
      <c r="G174" s="186" t="s">
        <v>1332</v>
      </c>
      <c r="H174" s="186" t="s">
        <v>1334</v>
      </c>
      <c r="I174" s="187" t="s">
        <v>1159</v>
      </c>
      <c r="J174" s="187" t="s">
        <v>1160</v>
      </c>
      <c r="K174" s="187" t="s">
        <v>1407</v>
      </c>
      <c r="L174" s="187" t="s">
        <v>1429</v>
      </c>
      <c r="M174" s="187" t="s">
        <v>1374</v>
      </c>
      <c r="N174" s="186" t="str">
        <f t="shared" si="3"/>
        <v>Regional</v>
      </c>
      <c r="AA174" s="186" t="s">
        <v>1338</v>
      </c>
      <c r="AB174" s="186" t="s">
        <v>1334</v>
      </c>
    </row>
    <row r="175" spans="1:28" s="188" customFormat="1" ht="17.399999999999999">
      <c r="A175" s="186" t="s">
        <v>1338</v>
      </c>
      <c r="B175" s="186" t="s">
        <v>1404</v>
      </c>
      <c r="C175" s="186"/>
      <c r="D175" s="186"/>
      <c r="E175" s="186"/>
      <c r="F175" s="186"/>
      <c r="G175" s="186" t="s">
        <v>1332</v>
      </c>
      <c r="H175" s="186" t="s">
        <v>1334</v>
      </c>
      <c r="I175" s="187" t="s">
        <v>1216</v>
      </c>
      <c r="J175" s="187" t="s">
        <v>1217</v>
      </c>
      <c r="K175" s="187" t="s">
        <v>1407</v>
      </c>
      <c r="L175" s="187" t="s">
        <v>1429</v>
      </c>
      <c r="M175" s="187" t="s">
        <v>1374</v>
      </c>
      <c r="N175" s="186" t="str">
        <f t="shared" si="3"/>
        <v>Regional</v>
      </c>
      <c r="AA175" s="186" t="s">
        <v>1338</v>
      </c>
      <c r="AB175" s="186" t="s">
        <v>1334</v>
      </c>
    </row>
    <row r="176" spans="1:28" s="188" customFormat="1" ht="17.399999999999999">
      <c r="A176" s="186" t="s">
        <v>1338</v>
      </c>
      <c r="B176" s="186" t="s">
        <v>1404</v>
      </c>
      <c r="C176" s="186"/>
      <c r="D176" s="186"/>
      <c r="E176" s="186"/>
      <c r="F176" s="186"/>
      <c r="G176" s="186" t="s">
        <v>1332</v>
      </c>
      <c r="H176" s="186" t="s">
        <v>1334</v>
      </c>
      <c r="I176" s="187" t="s">
        <v>1225</v>
      </c>
      <c r="J176" s="187" t="s">
        <v>1226</v>
      </c>
      <c r="K176" s="187" t="s">
        <v>1407</v>
      </c>
      <c r="L176" s="187" t="s">
        <v>1429</v>
      </c>
      <c r="M176" s="187" t="s">
        <v>1374</v>
      </c>
      <c r="N176" s="186" t="str">
        <f t="shared" si="3"/>
        <v>Regional</v>
      </c>
      <c r="AA176" s="186" t="s">
        <v>1338</v>
      </c>
      <c r="AB176" s="186" t="s">
        <v>1334</v>
      </c>
    </row>
    <row r="177" spans="1:28" s="188" customFormat="1" ht="17.399999999999999">
      <c r="A177" s="186" t="s">
        <v>1338</v>
      </c>
      <c r="B177" s="186" t="s">
        <v>1404</v>
      </c>
      <c r="C177" s="186"/>
      <c r="D177" s="186"/>
      <c r="E177" s="186"/>
      <c r="F177" s="186"/>
      <c r="G177" s="186" t="s">
        <v>1332</v>
      </c>
      <c r="H177" s="186" t="s">
        <v>1334</v>
      </c>
      <c r="I177" s="187" t="s">
        <v>1130</v>
      </c>
      <c r="J177" s="187" t="s">
        <v>1131</v>
      </c>
      <c r="K177" s="187" t="s">
        <v>1407</v>
      </c>
      <c r="L177" s="187" t="s">
        <v>1429</v>
      </c>
      <c r="M177" s="187" t="s">
        <v>1374</v>
      </c>
      <c r="N177" s="186" t="str">
        <f t="shared" si="3"/>
        <v>Regional</v>
      </c>
      <c r="AA177" s="186" t="s">
        <v>1338</v>
      </c>
      <c r="AB177" s="186" t="s">
        <v>1334</v>
      </c>
    </row>
    <row r="178" spans="1:28" s="188" customFormat="1" ht="17.399999999999999">
      <c r="A178" s="186" t="s">
        <v>1338</v>
      </c>
      <c r="B178" s="186" t="s">
        <v>1404</v>
      </c>
      <c r="C178" s="186"/>
      <c r="D178" s="186"/>
      <c r="E178" s="186"/>
      <c r="F178" s="186"/>
      <c r="G178" s="186" t="s">
        <v>1332</v>
      </c>
      <c r="H178" s="186" t="s">
        <v>1334</v>
      </c>
      <c r="I178" s="187" t="s">
        <v>1300</v>
      </c>
      <c r="J178" s="187" t="s">
        <v>1301</v>
      </c>
      <c r="K178" s="187" t="s">
        <v>1407</v>
      </c>
      <c r="L178" s="187" t="s">
        <v>1429</v>
      </c>
      <c r="M178" s="187" t="s">
        <v>1374</v>
      </c>
      <c r="N178" s="186" t="str">
        <f t="shared" si="3"/>
        <v>Regional</v>
      </c>
      <c r="AA178" s="186" t="s">
        <v>1338</v>
      </c>
      <c r="AB178" s="186" t="s">
        <v>1334</v>
      </c>
    </row>
    <row r="179" spans="1:28" s="188" customFormat="1" ht="17.399999999999999">
      <c r="A179" s="186" t="s">
        <v>1338</v>
      </c>
      <c r="B179" s="186" t="s">
        <v>1404</v>
      </c>
      <c r="C179" s="186"/>
      <c r="D179" s="186"/>
      <c r="E179" s="186"/>
      <c r="F179" s="186"/>
      <c r="G179" s="186" t="s">
        <v>1332</v>
      </c>
      <c r="H179" s="186" t="s">
        <v>1334</v>
      </c>
      <c r="I179" s="187" t="s">
        <v>698</v>
      </c>
      <c r="J179" s="187" t="s">
        <v>699</v>
      </c>
      <c r="K179" s="187" t="s">
        <v>1407</v>
      </c>
      <c r="L179" s="187"/>
      <c r="M179" s="187"/>
      <c r="N179" s="186" t="str">
        <f t="shared" si="3"/>
        <v>Regional</v>
      </c>
      <c r="AA179" s="186" t="s">
        <v>1338</v>
      </c>
      <c r="AB179" s="186" t="s">
        <v>1334</v>
      </c>
    </row>
    <row r="180" spans="1:28" s="188" customFormat="1" ht="17.399999999999999">
      <c r="A180" s="186" t="s">
        <v>1338</v>
      </c>
      <c r="B180" s="186" t="s">
        <v>1404</v>
      </c>
      <c r="C180" s="186"/>
      <c r="D180" s="186"/>
      <c r="E180" s="186"/>
      <c r="F180" s="186"/>
      <c r="G180" s="186" t="s">
        <v>1332</v>
      </c>
      <c r="H180" s="186" t="s">
        <v>1334</v>
      </c>
      <c r="I180" s="187" t="s">
        <v>1169</v>
      </c>
      <c r="J180" s="187" t="s">
        <v>1443</v>
      </c>
      <c r="K180" s="187" t="s">
        <v>1407</v>
      </c>
      <c r="L180" s="187" t="s">
        <v>1429</v>
      </c>
      <c r="M180" s="187" t="s">
        <v>1374</v>
      </c>
      <c r="N180" s="186" t="str">
        <f t="shared" si="3"/>
        <v>Regional</v>
      </c>
      <c r="AA180" s="186" t="s">
        <v>1338</v>
      </c>
      <c r="AB180" s="186" t="s">
        <v>1334</v>
      </c>
    </row>
    <row r="181" spans="1:28" s="188" customFormat="1" ht="17.399999999999999">
      <c r="A181" s="186" t="s">
        <v>1338</v>
      </c>
      <c r="B181" s="186" t="s">
        <v>1404</v>
      </c>
      <c r="C181" s="186"/>
      <c r="D181" s="186"/>
      <c r="E181" s="186"/>
      <c r="F181" s="186"/>
      <c r="G181" s="186" t="s">
        <v>1332</v>
      </c>
      <c r="H181" s="186" t="s">
        <v>1334</v>
      </c>
      <c r="I181" s="187" t="s">
        <v>1306</v>
      </c>
      <c r="J181" s="187" t="s">
        <v>1307</v>
      </c>
      <c r="K181" s="187" t="s">
        <v>1407</v>
      </c>
      <c r="L181" s="187" t="s">
        <v>1429</v>
      </c>
      <c r="M181" s="187" t="s">
        <v>1374</v>
      </c>
      <c r="N181" s="186" t="str">
        <f t="shared" si="3"/>
        <v>Regional</v>
      </c>
      <c r="AA181" s="186" t="s">
        <v>1338</v>
      </c>
      <c r="AB181" s="186" t="s">
        <v>1334</v>
      </c>
    </row>
    <row r="182" spans="1:28" s="188" customFormat="1" ht="17.399999999999999">
      <c r="A182" s="186" t="s">
        <v>1338</v>
      </c>
      <c r="B182" s="186" t="s">
        <v>1404</v>
      </c>
      <c r="C182" s="186"/>
      <c r="D182" s="186"/>
      <c r="E182" s="186"/>
      <c r="F182" s="186"/>
      <c r="G182" s="186" t="s">
        <v>1332</v>
      </c>
      <c r="H182" s="186" t="s">
        <v>1334</v>
      </c>
      <c r="I182" s="187" t="s">
        <v>1298</v>
      </c>
      <c r="J182" s="187" t="s">
        <v>1299</v>
      </c>
      <c r="K182" s="187" t="s">
        <v>1407</v>
      </c>
      <c r="L182" s="187" t="s">
        <v>1429</v>
      </c>
      <c r="M182" s="187" t="s">
        <v>1374</v>
      </c>
      <c r="N182" s="186" t="str">
        <f t="shared" si="3"/>
        <v>Regional</v>
      </c>
      <c r="AA182" s="186" t="s">
        <v>1338</v>
      </c>
      <c r="AB182" s="186" t="s">
        <v>1334</v>
      </c>
    </row>
    <row r="183" spans="1:28" s="188" customFormat="1" ht="17.399999999999999">
      <c r="A183" s="186" t="s">
        <v>1338</v>
      </c>
      <c r="B183" s="186" t="s">
        <v>1404</v>
      </c>
      <c r="C183" s="186"/>
      <c r="D183" s="186"/>
      <c r="E183" s="186"/>
      <c r="F183" s="186"/>
      <c r="G183" s="186" t="s">
        <v>1332</v>
      </c>
      <c r="H183" s="186" t="s">
        <v>1334</v>
      </c>
      <c r="I183" s="187" t="s">
        <v>1177</v>
      </c>
      <c r="J183" s="187" t="s">
        <v>1178</v>
      </c>
      <c r="K183" s="187" t="s">
        <v>1407</v>
      </c>
      <c r="L183" s="187" t="s">
        <v>1429</v>
      </c>
      <c r="M183" s="187" t="s">
        <v>1374</v>
      </c>
      <c r="N183" s="186" t="str">
        <f t="shared" si="3"/>
        <v>Regional</v>
      </c>
      <c r="AA183" s="186" t="s">
        <v>1338</v>
      </c>
      <c r="AB183" s="186" t="s">
        <v>1334</v>
      </c>
    </row>
    <row r="184" spans="1:28" s="188" customFormat="1" ht="17.399999999999999">
      <c r="A184" s="186" t="s">
        <v>1338</v>
      </c>
      <c r="B184" s="186" t="s">
        <v>1404</v>
      </c>
      <c r="C184" s="186"/>
      <c r="D184" s="186"/>
      <c r="E184" s="186"/>
      <c r="F184" s="186"/>
      <c r="G184" s="186" t="s">
        <v>1332</v>
      </c>
      <c r="H184" s="186" t="s">
        <v>1334</v>
      </c>
      <c r="I184" s="187" t="s">
        <v>1274</v>
      </c>
      <c r="J184" s="187" t="s">
        <v>1275</v>
      </c>
      <c r="K184" s="187" t="s">
        <v>1407</v>
      </c>
      <c r="L184" s="187" t="s">
        <v>1429</v>
      </c>
      <c r="M184" s="187" t="s">
        <v>1374</v>
      </c>
      <c r="N184" s="186" t="str">
        <f t="shared" si="3"/>
        <v>Regional</v>
      </c>
      <c r="AA184" s="186" t="s">
        <v>1338</v>
      </c>
      <c r="AB184" s="186" t="s">
        <v>1334</v>
      </c>
    </row>
    <row r="185" spans="1:28" s="188" customFormat="1" ht="17.399999999999999">
      <c r="A185" s="186" t="s">
        <v>1338</v>
      </c>
      <c r="B185" s="186" t="s">
        <v>1404</v>
      </c>
      <c r="C185" s="186"/>
      <c r="D185" s="186"/>
      <c r="E185" s="186"/>
      <c r="F185" s="186"/>
      <c r="G185" s="186" t="s">
        <v>1332</v>
      </c>
      <c r="H185" s="186" t="s">
        <v>1334</v>
      </c>
      <c r="I185" s="187" t="s">
        <v>1444</v>
      </c>
      <c r="J185" s="187" t="s">
        <v>1445</v>
      </c>
      <c r="K185" s="187" t="s">
        <v>1407</v>
      </c>
      <c r="L185" s="187" t="s">
        <v>1429</v>
      </c>
      <c r="M185" s="187" t="s">
        <v>1374</v>
      </c>
      <c r="N185" s="186" t="str">
        <f t="shared" si="3"/>
        <v>Regional</v>
      </c>
      <c r="AA185" s="186" t="s">
        <v>1338</v>
      </c>
      <c r="AB185" s="186" t="s">
        <v>1334</v>
      </c>
    </row>
    <row r="186" spans="1:28" s="188" customFormat="1" ht="17.399999999999999">
      <c r="A186" s="186" t="s">
        <v>1338</v>
      </c>
      <c r="B186" s="186" t="s">
        <v>1404</v>
      </c>
      <c r="C186" s="186"/>
      <c r="D186" s="186"/>
      <c r="E186" s="186"/>
      <c r="F186" s="186"/>
      <c r="G186" s="186" t="s">
        <v>1332</v>
      </c>
      <c r="H186" s="186" t="s">
        <v>1334</v>
      </c>
      <c r="I186" s="187" t="s">
        <v>1446</v>
      </c>
      <c r="J186" s="187" t="s">
        <v>1447</v>
      </c>
      <c r="K186" s="187" t="s">
        <v>1407</v>
      </c>
      <c r="L186" s="187"/>
      <c r="M186" s="187"/>
      <c r="N186" s="186" t="str">
        <f t="shared" si="3"/>
        <v>Regional</v>
      </c>
      <c r="AA186" s="186" t="s">
        <v>1338</v>
      </c>
      <c r="AB186" s="186" t="s">
        <v>1334</v>
      </c>
    </row>
    <row r="187" spans="1:28" s="188" customFormat="1" ht="17.399999999999999">
      <c r="A187" s="186" t="s">
        <v>1338</v>
      </c>
      <c r="B187" s="186" t="s">
        <v>1404</v>
      </c>
      <c r="C187" s="186"/>
      <c r="D187" s="186"/>
      <c r="E187" s="186"/>
      <c r="F187" s="186"/>
      <c r="G187" s="186" t="s">
        <v>1332</v>
      </c>
      <c r="H187" s="186" t="s">
        <v>1334</v>
      </c>
      <c r="I187" s="187" t="s">
        <v>1161</v>
      </c>
      <c r="J187" s="187" t="s">
        <v>1162</v>
      </c>
      <c r="K187" s="187" t="s">
        <v>1407</v>
      </c>
      <c r="L187" s="187" t="s">
        <v>1429</v>
      </c>
      <c r="M187" s="187" t="s">
        <v>1374</v>
      </c>
      <c r="N187" s="186" t="str">
        <f t="shared" si="3"/>
        <v>Regional</v>
      </c>
      <c r="AA187" s="186" t="s">
        <v>1338</v>
      </c>
      <c r="AB187" s="186" t="s">
        <v>1334</v>
      </c>
    </row>
    <row r="188" spans="1:28" s="188" customFormat="1" ht="17.399999999999999">
      <c r="A188" s="186" t="s">
        <v>1338</v>
      </c>
      <c r="B188" s="186" t="s">
        <v>1404</v>
      </c>
      <c r="C188" s="186"/>
      <c r="D188" s="186"/>
      <c r="E188" s="186"/>
      <c r="F188" s="186"/>
      <c r="G188" s="186" t="s">
        <v>1332</v>
      </c>
      <c r="H188" s="186" t="s">
        <v>1334</v>
      </c>
      <c r="I188" s="187" t="s">
        <v>1111</v>
      </c>
      <c r="J188" s="187" t="s">
        <v>1448</v>
      </c>
      <c r="K188" s="187" t="s">
        <v>1407</v>
      </c>
      <c r="L188" s="187"/>
      <c r="M188" s="187"/>
      <c r="N188" s="186" t="str">
        <f t="shared" si="3"/>
        <v>Regional</v>
      </c>
      <c r="AA188" s="186" t="s">
        <v>1338</v>
      </c>
      <c r="AB188" s="186" t="s">
        <v>1334</v>
      </c>
    </row>
    <row r="189" spans="1:28" s="188" customFormat="1" ht="17.399999999999999">
      <c r="A189" s="186" t="s">
        <v>1338</v>
      </c>
      <c r="B189" s="186" t="s">
        <v>1404</v>
      </c>
      <c r="C189" s="186"/>
      <c r="D189" s="186"/>
      <c r="E189" s="186"/>
      <c r="F189" s="186"/>
      <c r="G189" s="186" t="s">
        <v>1332</v>
      </c>
      <c r="H189" s="186" t="s">
        <v>1334</v>
      </c>
      <c r="I189" s="187" t="s">
        <v>1229</v>
      </c>
      <c r="J189" s="187" t="s">
        <v>1230</v>
      </c>
      <c r="K189" s="187" t="s">
        <v>1407</v>
      </c>
      <c r="L189" s="187" t="s">
        <v>1429</v>
      </c>
      <c r="M189" s="187" t="s">
        <v>1374</v>
      </c>
      <c r="N189" s="186" t="str">
        <f t="shared" si="3"/>
        <v>Regional</v>
      </c>
      <c r="AA189" s="186" t="s">
        <v>1338</v>
      </c>
      <c r="AB189" s="186" t="s">
        <v>1334</v>
      </c>
    </row>
    <row r="190" spans="1:28" s="188" customFormat="1" ht="17.399999999999999">
      <c r="A190" s="186" t="s">
        <v>1338</v>
      </c>
      <c r="B190" s="186" t="s">
        <v>1404</v>
      </c>
      <c r="C190" s="186"/>
      <c r="D190" s="186"/>
      <c r="E190" s="186"/>
      <c r="F190" s="186"/>
      <c r="G190" s="186" t="s">
        <v>1332</v>
      </c>
      <c r="H190" s="186" t="s">
        <v>1334</v>
      </c>
      <c r="I190" s="187" t="s">
        <v>1128</v>
      </c>
      <c r="J190" s="187" t="s">
        <v>1449</v>
      </c>
      <c r="K190" s="187" t="s">
        <v>1407</v>
      </c>
      <c r="L190" s="187" t="s">
        <v>1429</v>
      </c>
      <c r="M190" s="187" t="s">
        <v>1374</v>
      </c>
      <c r="N190" s="186" t="str">
        <f t="shared" si="3"/>
        <v>Regional</v>
      </c>
      <c r="AA190" s="186" t="s">
        <v>1338</v>
      </c>
      <c r="AB190" s="186" t="s">
        <v>1334</v>
      </c>
    </row>
    <row r="191" spans="1:28" s="188" customFormat="1" ht="17.399999999999999">
      <c r="A191" s="186" t="s">
        <v>1338</v>
      </c>
      <c r="B191" s="186" t="s">
        <v>1404</v>
      </c>
      <c r="C191" s="186"/>
      <c r="D191" s="186"/>
      <c r="E191" s="186"/>
      <c r="F191" s="186"/>
      <c r="G191" s="186" t="s">
        <v>1332</v>
      </c>
      <c r="H191" s="186" t="s">
        <v>1334</v>
      </c>
      <c r="I191" s="187" t="s">
        <v>1118</v>
      </c>
      <c r="J191" s="187" t="s">
        <v>1119</v>
      </c>
      <c r="K191" s="187" t="s">
        <v>1407</v>
      </c>
      <c r="L191" s="187"/>
      <c r="M191" s="187"/>
      <c r="N191" s="186" t="str">
        <f t="shared" si="3"/>
        <v>Regional</v>
      </c>
      <c r="AA191" s="186" t="s">
        <v>1338</v>
      </c>
      <c r="AB191" s="186" t="s">
        <v>1334</v>
      </c>
    </row>
    <row r="192" spans="1:28" s="188" customFormat="1" ht="17.399999999999999">
      <c r="A192" s="186" t="s">
        <v>1338</v>
      </c>
      <c r="B192" s="186" t="s">
        <v>1404</v>
      </c>
      <c r="C192" s="186"/>
      <c r="D192" s="186"/>
      <c r="E192" s="186"/>
      <c r="F192" s="186"/>
      <c r="G192" s="186" t="s">
        <v>1332</v>
      </c>
      <c r="H192" s="186" t="s">
        <v>1334</v>
      </c>
      <c r="I192" s="187" t="s">
        <v>634</v>
      </c>
      <c r="J192" s="187" t="s">
        <v>1000</v>
      </c>
      <c r="K192" s="187" t="s">
        <v>1407</v>
      </c>
      <c r="L192" s="187"/>
      <c r="M192" s="187"/>
      <c r="N192" s="186" t="str">
        <f t="shared" si="3"/>
        <v>Regional</v>
      </c>
      <c r="AA192" s="186" t="s">
        <v>1338</v>
      </c>
      <c r="AB192" s="186" t="s">
        <v>1334</v>
      </c>
    </row>
    <row r="193" spans="1:28" s="188" customFormat="1" ht="17.399999999999999">
      <c r="A193" s="186" t="s">
        <v>1338</v>
      </c>
      <c r="B193" s="186" t="s">
        <v>1404</v>
      </c>
      <c r="C193" s="186"/>
      <c r="D193" s="186"/>
      <c r="E193" s="186"/>
      <c r="F193" s="186"/>
      <c r="G193" s="186" t="s">
        <v>1332</v>
      </c>
      <c r="H193" s="186" t="s">
        <v>1334</v>
      </c>
      <c r="I193" s="187" t="s">
        <v>582</v>
      </c>
      <c r="J193" s="187" t="s">
        <v>583</v>
      </c>
      <c r="K193" s="187" t="s">
        <v>1407</v>
      </c>
      <c r="L193" s="187"/>
      <c r="M193" s="187"/>
      <c r="N193" s="186" t="str">
        <f t="shared" si="3"/>
        <v>Regional</v>
      </c>
      <c r="AA193" s="186" t="s">
        <v>1338</v>
      </c>
      <c r="AB193" s="186" t="s">
        <v>1334</v>
      </c>
    </row>
    <row r="194" spans="1:28" s="188" customFormat="1" ht="17.399999999999999">
      <c r="A194" s="186" t="s">
        <v>1338</v>
      </c>
      <c r="B194" s="186" t="s">
        <v>1404</v>
      </c>
      <c r="C194" s="186"/>
      <c r="D194" s="186"/>
      <c r="E194" s="186"/>
      <c r="F194" s="186"/>
      <c r="G194" s="186" t="s">
        <v>1332</v>
      </c>
      <c r="H194" s="186" t="s">
        <v>1334</v>
      </c>
      <c r="I194" s="187" t="s">
        <v>1296</v>
      </c>
      <c r="J194" s="187" t="s">
        <v>1297</v>
      </c>
      <c r="K194" s="187" t="s">
        <v>1407</v>
      </c>
      <c r="L194" s="187" t="s">
        <v>1429</v>
      </c>
      <c r="M194" s="187" t="s">
        <v>1374</v>
      </c>
      <c r="N194" s="186" t="str">
        <f t="shared" si="3"/>
        <v>Regional</v>
      </c>
      <c r="AA194" s="186" t="s">
        <v>1338</v>
      </c>
      <c r="AB194" s="186" t="s">
        <v>1334</v>
      </c>
    </row>
    <row r="195" spans="1:28" s="188" customFormat="1" ht="17.399999999999999">
      <c r="A195" s="186" t="s">
        <v>1338</v>
      </c>
      <c r="B195" s="186" t="s">
        <v>1404</v>
      </c>
      <c r="C195" s="186"/>
      <c r="D195" s="186"/>
      <c r="E195" s="186"/>
      <c r="F195" s="186"/>
      <c r="G195" s="186" t="s">
        <v>1332</v>
      </c>
      <c r="H195" s="186" t="s">
        <v>1334</v>
      </c>
      <c r="I195" s="187" t="s">
        <v>1120</v>
      </c>
      <c r="J195" s="187" t="s">
        <v>1450</v>
      </c>
      <c r="K195" s="187" t="s">
        <v>1407</v>
      </c>
      <c r="L195" s="187"/>
      <c r="M195" s="187"/>
      <c r="N195" s="186" t="str">
        <f t="shared" si="3"/>
        <v>Regional</v>
      </c>
      <c r="AA195" s="186" t="s">
        <v>1338</v>
      </c>
      <c r="AB195" s="186" t="s">
        <v>1334</v>
      </c>
    </row>
    <row r="196" spans="1:28" s="188" customFormat="1" ht="17.399999999999999">
      <c r="A196" s="186" t="s">
        <v>1338</v>
      </c>
      <c r="B196" s="186" t="s">
        <v>1404</v>
      </c>
      <c r="C196" s="186"/>
      <c r="D196" s="186"/>
      <c r="E196" s="186"/>
      <c r="F196" s="186"/>
      <c r="G196" s="186" t="s">
        <v>1332</v>
      </c>
      <c r="H196" s="186" t="s">
        <v>1334</v>
      </c>
      <c r="I196" s="187" t="s">
        <v>1451</v>
      </c>
      <c r="J196" s="187" t="s">
        <v>1452</v>
      </c>
      <c r="K196" s="187" t="s">
        <v>1407</v>
      </c>
      <c r="L196" s="187" t="s">
        <v>1429</v>
      </c>
      <c r="M196" s="187" t="s">
        <v>1374</v>
      </c>
      <c r="N196" s="186" t="str">
        <f t="shared" si="3"/>
        <v>Regional</v>
      </c>
      <c r="AA196" s="186" t="s">
        <v>1338</v>
      </c>
      <c r="AB196" s="186" t="s">
        <v>1334</v>
      </c>
    </row>
    <row r="197" spans="1:28" s="188" customFormat="1" ht="17.399999999999999">
      <c r="A197" s="366" t="s">
        <v>1338</v>
      </c>
      <c r="B197" s="366" t="s">
        <v>1404</v>
      </c>
      <c r="C197" s="366"/>
      <c r="D197" s="366"/>
      <c r="E197" s="366"/>
      <c r="F197" s="366"/>
      <c r="G197" s="366" t="s">
        <v>1332</v>
      </c>
      <c r="H197" s="366" t="s">
        <v>1334</v>
      </c>
      <c r="I197" s="367" t="s">
        <v>2310</v>
      </c>
      <c r="J197" s="367" t="s">
        <v>2372</v>
      </c>
      <c r="K197" s="367" t="s">
        <v>1407</v>
      </c>
      <c r="L197" s="367"/>
      <c r="M197" s="367" t="s">
        <v>1374</v>
      </c>
      <c r="N197" s="186" t="str">
        <f t="shared" si="3"/>
        <v>Regional</v>
      </c>
      <c r="AA197" s="186" t="s">
        <v>1338</v>
      </c>
      <c r="AB197" s="186" t="s">
        <v>1334</v>
      </c>
    </row>
    <row r="198" spans="1:28" s="188" customFormat="1" ht="17.399999999999999">
      <c r="A198" s="366" t="s">
        <v>1338</v>
      </c>
      <c r="B198" s="366" t="s">
        <v>1404</v>
      </c>
      <c r="C198" s="366"/>
      <c r="D198" s="366"/>
      <c r="E198" s="366"/>
      <c r="F198" s="366"/>
      <c r="G198" s="366" t="s">
        <v>1332</v>
      </c>
      <c r="H198" s="366" t="s">
        <v>1334</v>
      </c>
      <c r="I198" s="367" t="s">
        <v>2403</v>
      </c>
      <c r="J198" s="367" t="s">
        <v>2404</v>
      </c>
      <c r="K198" s="367" t="s">
        <v>1407</v>
      </c>
      <c r="L198" s="367"/>
      <c r="M198" s="367" t="s">
        <v>1374</v>
      </c>
      <c r="N198" s="186" t="str">
        <f t="shared" ref="N198" si="4">A198</f>
        <v>Regional</v>
      </c>
      <c r="AA198" s="186" t="s">
        <v>1338</v>
      </c>
      <c r="AB198" s="186" t="s">
        <v>1334</v>
      </c>
    </row>
    <row r="199" spans="1:28" s="188" customFormat="1" ht="17.399999999999999">
      <c r="A199" s="186"/>
      <c r="B199" s="186"/>
      <c r="C199" s="186"/>
      <c r="D199" s="186"/>
      <c r="E199" s="186"/>
      <c r="F199" s="186"/>
      <c r="G199" s="186"/>
      <c r="H199" s="186"/>
      <c r="I199" s="187"/>
      <c r="J199" s="187"/>
      <c r="K199" s="187"/>
      <c r="L199" s="187"/>
      <c r="M199" s="187"/>
      <c r="N199" s="186">
        <f t="shared" si="3"/>
        <v>0</v>
      </c>
      <c r="AA199" s="186"/>
      <c r="AB199" s="186"/>
    </row>
    <row r="200" spans="1:28" s="188" customFormat="1" ht="17.399999999999999">
      <c r="A200" s="186"/>
      <c r="B200" s="186"/>
      <c r="C200" s="186"/>
      <c r="D200" s="186"/>
      <c r="E200" s="186"/>
      <c r="F200" s="186"/>
      <c r="G200" s="186"/>
      <c r="H200" s="186"/>
      <c r="I200" s="187"/>
      <c r="J200" s="187"/>
      <c r="K200" s="187"/>
      <c r="L200" s="187"/>
      <c r="M200" s="187"/>
      <c r="N200" s="186">
        <f t="shared" ref="N200:N263" si="5">A200</f>
        <v>0</v>
      </c>
      <c r="AA200" s="186"/>
      <c r="AB200" s="186"/>
    </row>
    <row r="201" spans="1:28" s="188" customFormat="1" ht="17.399999999999999">
      <c r="A201" s="186"/>
      <c r="B201" s="186"/>
      <c r="C201" s="186"/>
      <c r="D201" s="186"/>
      <c r="E201" s="186"/>
      <c r="F201" s="186"/>
      <c r="G201" s="186"/>
      <c r="H201" s="186"/>
      <c r="I201" s="187"/>
      <c r="J201" s="187"/>
      <c r="K201" s="187"/>
      <c r="L201" s="187"/>
      <c r="M201" s="187"/>
      <c r="N201" s="186">
        <f t="shared" si="5"/>
        <v>0</v>
      </c>
      <c r="AA201" s="186"/>
      <c r="AB201" s="186"/>
    </row>
    <row r="202" spans="1:28" s="188" customFormat="1" ht="17.399999999999999">
      <c r="A202" s="186"/>
      <c r="B202" s="186"/>
      <c r="C202" s="186"/>
      <c r="D202" s="186"/>
      <c r="E202" s="186"/>
      <c r="F202" s="186"/>
      <c r="G202" s="186"/>
      <c r="H202" s="186"/>
      <c r="I202" s="187"/>
      <c r="J202" s="187"/>
      <c r="K202" s="187"/>
      <c r="L202" s="187"/>
      <c r="M202" s="187"/>
      <c r="N202" s="186">
        <f t="shared" si="5"/>
        <v>0</v>
      </c>
      <c r="AA202" s="186"/>
      <c r="AB202" s="186"/>
    </row>
    <row r="203" spans="1:28" s="188" customFormat="1" ht="17.399999999999999">
      <c r="A203" s="186"/>
      <c r="B203" s="186"/>
      <c r="C203" s="186"/>
      <c r="D203" s="186"/>
      <c r="E203" s="186"/>
      <c r="F203" s="186"/>
      <c r="G203" s="186"/>
      <c r="H203" s="186"/>
      <c r="I203" s="187"/>
      <c r="J203" s="187"/>
      <c r="K203" s="187"/>
      <c r="L203" s="187"/>
      <c r="M203" s="187"/>
      <c r="N203" s="186">
        <f t="shared" si="5"/>
        <v>0</v>
      </c>
      <c r="AA203" s="186"/>
      <c r="AB203" s="186"/>
    </row>
    <row r="204" spans="1:28" s="188" customFormat="1" ht="17.399999999999999">
      <c r="A204" s="186"/>
      <c r="B204" s="186"/>
      <c r="C204" s="186"/>
      <c r="D204" s="186"/>
      <c r="E204" s="186"/>
      <c r="F204" s="186"/>
      <c r="G204" s="186"/>
      <c r="H204" s="186"/>
      <c r="I204" s="187"/>
      <c r="J204" s="187"/>
      <c r="K204" s="187"/>
      <c r="L204" s="187"/>
      <c r="M204" s="187"/>
      <c r="N204" s="186">
        <f t="shared" si="5"/>
        <v>0</v>
      </c>
      <c r="AA204" s="186"/>
      <c r="AB204" s="186"/>
    </row>
    <row r="205" spans="1:28" s="188" customFormat="1" ht="17.399999999999999">
      <c r="A205" s="190" t="s">
        <v>1338</v>
      </c>
      <c r="B205" s="190" t="s">
        <v>1404</v>
      </c>
      <c r="C205" s="190"/>
      <c r="D205" s="190"/>
      <c r="E205" s="190"/>
      <c r="F205" s="190"/>
      <c r="G205" s="190" t="s">
        <v>1332</v>
      </c>
      <c r="H205" s="190" t="s">
        <v>1317</v>
      </c>
      <c r="I205" s="191" t="s">
        <v>549</v>
      </c>
      <c r="J205" s="191" t="s">
        <v>862</v>
      </c>
      <c r="K205" s="191" t="s">
        <v>1407</v>
      </c>
      <c r="L205" s="191"/>
      <c r="M205" s="191"/>
      <c r="N205" s="190" t="str">
        <f t="shared" si="5"/>
        <v>Regional</v>
      </c>
      <c r="AA205" s="190" t="s">
        <v>1338</v>
      </c>
      <c r="AB205" s="190" t="s">
        <v>1317</v>
      </c>
    </row>
    <row r="206" spans="1:28" s="188" customFormat="1" ht="17.399999999999999">
      <c r="A206" s="190" t="s">
        <v>1338</v>
      </c>
      <c r="B206" s="190" t="s">
        <v>1404</v>
      </c>
      <c r="C206" s="190"/>
      <c r="D206" s="190"/>
      <c r="E206" s="190"/>
      <c r="F206" s="190"/>
      <c r="G206" s="190" t="s">
        <v>1332</v>
      </c>
      <c r="H206" s="190" t="s">
        <v>1317</v>
      </c>
      <c r="I206" s="191" t="s">
        <v>860</v>
      </c>
      <c r="J206" s="191" t="s">
        <v>861</v>
      </c>
      <c r="K206" s="191" t="s">
        <v>1407</v>
      </c>
      <c r="L206" s="191"/>
      <c r="M206" s="191"/>
      <c r="N206" s="190" t="str">
        <f t="shared" si="5"/>
        <v>Regional</v>
      </c>
      <c r="AA206" s="190" t="s">
        <v>1338</v>
      </c>
      <c r="AB206" s="190" t="s">
        <v>1317</v>
      </c>
    </row>
    <row r="207" spans="1:28" s="188" customFormat="1" ht="17.399999999999999">
      <c r="A207" s="190" t="s">
        <v>1338</v>
      </c>
      <c r="B207" s="190" t="s">
        <v>1404</v>
      </c>
      <c r="C207" s="190"/>
      <c r="D207" s="190"/>
      <c r="E207" s="190"/>
      <c r="F207" s="190"/>
      <c r="G207" s="190" t="s">
        <v>1332</v>
      </c>
      <c r="H207" s="190" t="s">
        <v>1317</v>
      </c>
      <c r="I207" s="191" t="s">
        <v>833</v>
      </c>
      <c r="J207" s="191" t="s">
        <v>834</v>
      </c>
      <c r="K207" s="191" t="s">
        <v>1407</v>
      </c>
      <c r="L207" s="191"/>
      <c r="M207" s="191"/>
      <c r="N207" s="190" t="str">
        <f t="shared" si="5"/>
        <v>Regional</v>
      </c>
      <c r="AA207" s="190" t="s">
        <v>1338</v>
      </c>
      <c r="AB207" s="190" t="s">
        <v>1317</v>
      </c>
    </row>
    <row r="208" spans="1:28" s="188" customFormat="1" ht="17.399999999999999">
      <c r="A208" s="190" t="s">
        <v>1338</v>
      </c>
      <c r="B208" s="190" t="s">
        <v>1404</v>
      </c>
      <c r="C208" s="190"/>
      <c r="D208" s="190"/>
      <c r="E208" s="190"/>
      <c r="F208" s="190"/>
      <c r="G208" s="190" t="s">
        <v>1332</v>
      </c>
      <c r="H208" s="190" t="s">
        <v>1317</v>
      </c>
      <c r="I208" s="191" t="s">
        <v>566</v>
      </c>
      <c r="J208" s="191" t="s">
        <v>771</v>
      </c>
      <c r="K208" s="191" t="s">
        <v>1407</v>
      </c>
      <c r="L208" s="191"/>
      <c r="M208" s="191"/>
      <c r="N208" s="190" t="str">
        <f t="shared" si="5"/>
        <v>Regional</v>
      </c>
      <c r="AA208" s="190" t="s">
        <v>1338</v>
      </c>
      <c r="AB208" s="190" t="s">
        <v>1317</v>
      </c>
    </row>
    <row r="209" spans="1:28" s="188" customFormat="1" ht="17.399999999999999">
      <c r="A209" s="190" t="s">
        <v>1338</v>
      </c>
      <c r="B209" s="190" t="s">
        <v>1404</v>
      </c>
      <c r="C209" s="190"/>
      <c r="D209" s="190"/>
      <c r="E209" s="190"/>
      <c r="F209" s="190"/>
      <c r="G209" s="190" t="s">
        <v>1332</v>
      </c>
      <c r="H209" s="190" t="s">
        <v>1317</v>
      </c>
      <c r="I209" s="191" t="s">
        <v>671</v>
      </c>
      <c r="J209" s="191" t="s">
        <v>672</v>
      </c>
      <c r="K209" s="191" t="s">
        <v>1407</v>
      </c>
      <c r="L209" s="191"/>
      <c r="M209" s="191"/>
      <c r="N209" s="190" t="str">
        <f t="shared" si="5"/>
        <v>Regional</v>
      </c>
      <c r="AA209" s="190" t="s">
        <v>1338</v>
      </c>
      <c r="AB209" s="190" t="s">
        <v>1317</v>
      </c>
    </row>
    <row r="210" spans="1:28" s="188" customFormat="1" ht="17.399999999999999">
      <c r="A210" s="190" t="s">
        <v>1338</v>
      </c>
      <c r="B210" s="190" t="s">
        <v>1404</v>
      </c>
      <c r="C210" s="190"/>
      <c r="D210" s="190"/>
      <c r="E210" s="190"/>
      <c r="F210" s="190"/>
      <c r="G210" s="190" t="s">
        <v>1332</v>
      </c>
      <c r="H210" s="190" t="s">
        <v>1317</v>
      </c>
      <c r="I210" s="191" t="s">
        <v>1453</v>
      </c>
      <c r="J210" s="191" t="s">
        <v>1454</v>
      </c>
      <c r="K210" s="191" t="s">
        <v>1407</v>
      </c>
      <c r="L210" s="191"/>
      <c r="M210" s="191"/>
      <c r="N210" s="190" t="str">
        <f t="shared" si="5"/>
        <v>Regional</v>
      </c>
      <c r="AA210" s="190" t="s">
        <v>1338</v>
      </c>
      <c r="AB210" s="190" t="s">
        <v>1317</v>
      </c>
    </row>
    <row r="211" spans="1:28" s="188" customFormat="1" ht="17.399999999999999">
      <c r="A211" s="190" t="s">
        <v>1338</v>
      </c>
      <c r="B211" s="190" t="s">
        <v>1404</v>
      </c>
      <c r="C211" s="190"/>
      <c r="D211" s="190"/>
      <c r="E211" s="190"/>
      <c r="F211" s="190"/>
      <c r="G211" s="190" t="s">
        <v>1332</v>
      </c>
      <c r="H211" s="190" t="s">
        <v>1317</v>
      </c>
      <c r="I211" s="191" t="s">
        <v>714</v>
      </c>
      <c r="J211" s="191" t="s">
        <v>715</v>
      </c>
      <c r="K211" s="191" t="s">
        <v>1407</v>
      </c>
      <c r="L211" s="191"/>
      <c r="M211" s="191"/>
      <c r="N211" s="190" t="str">
        <f t="shared" si="5"/>
        <v>Regional</v>
      </c>
      <c r="AA211" s="190" t="s">
        <v>1338</v>
      </c>
      <c r="AB211" s="190" t="s">
        <v>1317</v>
      </c>
    </row>
    <row r="212" spans="1:28" s="188" customFormat="1" ht="17.399999999999999">
      <c r="A212" s="190"/>
      <c r="B212" s="190"/>
      <c r="C212" s="190"/>
      <c r="D212" s="190"/>
      <c r="E212" s="190"/>
      <c r="F212" s="190"/>
      <c r="G212" s="190"/>
      <c r="H212" s="190"/>
      <c r="I212" s="191"/>
      <c r="J212" s="191"/>
      <c r="K212" s="191"/>
      <c r="L212" s="191"/>
      <c r="M212" s="191"/>
      <c r="N212" s="190">
        <f t="shared" si="5"/>
        <v>0</v>
      </c>
      <c r="AA212" s="190"/>
      <c r="AB212" s="190"/>
    </row>
    <row r="213" spans="1:28" s="188" customFormat="1" ht="17.399999999999999">
      <c r="A213" s="190"/>
      <c r="B213" s="190"/>
      <c r="C213" s="190"/>
      <c r="D213" s="190"/>
      <c r="E213" s="190"/>
      <c r="F213" s="190"/>
      <c r="G213" s="190"/>
      <c r="H213" s="190"/>
      <c r="I213" s="191"/>
      <c r="J213" s="191"/>
      <c r="K213" s="191"/>
      <c r="L213" s="191"/>
      <c r="M213" s="191"/>
      <c r="N213" s="190">
        <f t="shared" si="5"/>
        <v>0</v>
      </c>
      <c r="AA213" s="190"/>
      <c r="AB213" s="190"/>
    </row>
    <row r="214" spans="1:28" s="188" customFormat="1" ht="17.399999999999999">
      <c r="A214" s="186" t="s">
        <v>1338</v>
      </c>
      <c r="B214" s="186" t="s">
        <v>1404</v>
      </c>
      <c r="C214" s="186"/>
      <c r="D214" s="186"/>
      <c r="E214" s="186"/>
      <c r="F214" s="186"/>
      <c r="G214" s="186" t="s">
        <v>1332</v>
      </c>
      <c r="H214" s="186" t="s">
        <v>1329</v>
      </c>
      <c r="I214" s="187" t="s">
        <v>853</v>
      </c>
      <c r="J214" s="187" t="s">
        <v>854</v>
      </c>
      <c r="K214" s="187" t="s">
        <v>1407</v>
      </c>
      <c r="L214" s="187"/>
      <c r="M214" s="187"/>
      <c r="N214" s="186" t="str">
        <f t="shared" si="5"/>
        <v>Regional</v>
      </c>
      <c r="AA214" s="186" t="s">
        <v>1338</v>
      </c>
      <c r="AB214" s="186" t="s">
        <v>1329</v>
      </c>
    </row>
    <row r="215" spans="1:28" s="188" customFormat="1" ht="17.399999999999999">
      <c r="A215" s="186" t="s">
        <v>1338</v>
      </c>
      <c r="B215" s="186" t="s">
        <v>1404</v>
      </c>
      <c r="C215" s="186"/>
      <c r="D215" s="186"/>
      <c r="E215" s="186"/>
      <c r="F215" s="186"/>
      <c r="G215" s="186" t="s">
        <v>1332</v>
      </c>
      <c r="H215" s="186" t="s">
        <v>1329</v>
      </c>
      <c r="I215" s="187" t="s">
        <v>800</v>
      </c>
      <c r="J215" s="187" t="s">
        <v>1455</v>
      </c>
      <c r="K215" s="187" t="s">
        <v>1407</v>
      </c>
      <c r="L215" s="187"/>
      <c r="M215" s="187"/>
      <c r="N215" s="186" t="str">
        <f t="shared" si="5"/>
        <v>Regional</v>
      </c>
      <c r="AA215" s="186" t="s">
        <v>1338</v>
      </c>
      <c r="AB215" s="186" t="s">
        <v>1329</v>
      </c>
    </row>
    <row r="216" spans="1:28" s="188" customFormat="1" ht="17.399999999999999">
      <c r="A216" s="186" t="s">
        <v>1338</v>
      </c>
      <c r="B216" s="186" t="s">
        <v>1404</v>
      </c>
      <c r="C216" s="186"/>
      <c r="D216" s="186"/>
      <c r="E216" s="186"/>
      <c r="F216" s="186"/>
      <c r="G216" s="186" t="s">
        <v>1332</v>
      </c>
      <c r="H216" s="186" t="s">
        <v>1329</v>
      </c>
      <c r="I216" s="187" t="s">
        <v>1101</v>
      </c>
      <c r="J216" s="187" t="s">
        <v>1456</v>
      </c>
      <c r="K216" s="187" t="s">
        <v>1407</v>
      </c>
      <c r="L216" s="187"/>
      <c r="M216" s="187"/>
      <c r="N216" s="186" t="str">
        <f t="shared" si="5"/>
        <v>Regional</v>
      </c>
      <c r="AA216" s="186" t="s">
        <v>1338</v>
      </c>
      <c r="AB216" s="186" t="s">
        <v>1329</v>
      </c>
    </row>
    <row r="217" spans="1:28" s="188" customFormat="1" ht="17.399999999999999">
      <c r="A217" s="186" t="s">
        <v>1338</v>
      </c>
      <c r="B217" s="186" t="s">
        <v>1404</v>
      </c>
      <c r="C217" s="186"/>
      <c r="D217" s="186"/>
      <c r="E217" s="186"/>
      <c r="F217" s="186"/>
      <c r="G217" s="186" t="s">
        <v>1332</v>
      </c>
      <c r="H217" s="186" t="s">
        <v>1329</v>
      </c>
      <c r="I217" s="187" t="s">
        <v>1023</v>
      </c>
      <c r="J217" s="187" t="s">
        <v>1024</v>
      </c>
      <c r="K217" s="187" t="s">
        <v>1407</v>
      </c>
      <c r="L217" s="187"/>
      <c r="M217" s="187"/>
      <c r="N217" s="186" t="str">
        <f t="shared" si="5"/>
        <v>Regional</v>
      </c>
      <c r="AA217" s="186" t="s">
        <v>1338</v>
      </c>
      <c r="AB217" s="186" t="s">
        <v>1329</v>
      </c>
    </row>
    <row r="218" spans="1:28" s="188" customFormat="1" ht="17.399999999999999">
      <c r="A218" s="186" t="s">
        <v>1338</v>
      </c>
      <c r="B218" s="186" t="s">
        <v>1404</v>
      </c>
      <c r="C218" s="186"/>
      <c r="D218" s="186"/>
      <c r="E218" s="186"/>
      <c r="F218" s="186"/>
      <c r="G218" s="186" t="s">
        <v>1332</v>
      </c>
      <c r="H218" s="186" t="s">
        <v>1329</v>
      </c>
      <c r="I218" s="187" t="s">
        <v>1084</v>
      </c>
      <c r="J218" s="187" t="s">
        <v>1459</v>
      </c>
      <c r="K218" s="187" t="s">
        <v>1407</v>
      </c>
      <c r="L218" s="187"/>
      <c r="M218" s="187"/>
      <c r="N218" s="186" t="str">
        <f t="shared" si="5"/>
        <v>Regional</v>
      </c>
      <c r="AA218" s="186" t="s">
        <v>1338</v>
      </c>
      <c r="AB218" s="186" t="s">
        <v>1329</v>
      </c>
    </row>
    <row r="219" spans="1:28" s="188" customFormat="1" ht="17.399999999999999">
      <c r="A219" s="186" t="s">
        <v>1338</v>
      </c>
      <c r="B219" s="186" t="s">
        <v>1404</v>
      </c>
      <c r="C219" s="186"/>
      <c r="D219" s="186"/>
      <c r="E219" s="186"/>
      <c r="F219" s="186"/>
      <c r="G219" s="186" t="s">
        <v>1332</v>
      </c>
      <c r="H219" s="186" t="s">
        <v>1329</v>
      </c>
      <c r="I219" s="187" t="s">
        <v>630</v>
      </c>
      <c r="J219" s="187" t="s">
        <v>631</v>
      </c>
      <c r="K219" s="187" t="s">
        <v>1407</v>
      </c>
      <c r="L219" s="187"/>
      <c r="M219" s="187"/>
      <c r="N219" s="186" t="str">
        <f t="shared" si="5"/>
        <v>Regional</v>
      </c>
      <c r="AA219" s="186" t="s">
        <v>1338</v>
      </c>
      <c r="AB219" s="186" t="s">
        <v>1329</v>
      </c>
    </row>
    <row r="220" spans="1:28" s="188" customFormat="1" ht="17.399999999999999">
      <c r="A220" s="186"/>
      <c r="B220" s="186"/>
      <c r="C220" s="186"/>
      <c r="D220" s="186"/>
      <c r="E220" s="186"/>
      <c r="F220" s="186"/>
      <c r="G220" s="186"/>
      <c r="H220" s="186"/>
      <c r="I220" s="187"/>
      <c r="J220" s="187"/>
      <c r="K220" s="187"/>
      <c r="L220" s="187"/>
      <c r="M220" s="187"/>
      <c r="N220" s="186"/>
      <c r="AA220" s="186"/>
      <c r="AB220" s="186"/>
    </row>
    <row r="221" spans="1:28" s="188" customFormat="1" ht="17.399999999999999">
      <c r="A221" s="186"/>
      <c r="B221" s="186"/>
      <c r="C221" s="186"/>
      <c r="D221" s="186"/>
      <c r="E221" s="186"/>
      <c r="F221" s="186"/>
      <c r="G221" s="186"/>
      <c r="H221" s="186"/>
      <c r="I221" s="187"/>
      <c r="J221" s="187"/>
      <c r="K221" s="187"/>
      <c r="L221" s="187"/>
      <c r="M221" s="187"/>
      <c r="N221" s="186"/>
      <c r="AA221" s="186"/>
      <c r="AB221" s="186"/>
    </row>
    <row r="222" spans="1:28" s="188" customFormat="1" ht="17.399999999999999">
      <c r="A222" s="186"/>
      <c r="B222" s="186"/>
      <c r="C222" s="186"/>
      <c r="D222" s="186"/>
      <c r="E222" s="186"/>
      <c r="F222" s="186"/>
      <c r="G222" s="186"/>
      <c r="H222" s="186"/>
      <c r="I222" s="187"/>
      <c r="J222" s="187"/>
      <c r="K222" s="187"/>
      <c r="L222" s="187"/>
      <c r="M222" s="187"/>
      <c r="N222" s="186">
        <f t="shared" si="5"/>
        <v>0</v>
      </c>
      <c r="AA222" s="186"/>
      <c r="AB222" s="186"/>
    </row>
    <row r="223" spans="1:28" s="188" customFormat="1" ht="17.399999999999999">
      <c r="A223" s="186"/>
      <c r="B223" s="186"/>
      <c r="C223" s="186"/>
      <c r="D223" s="186"/>
      <c r="E223" s="186"/>
      <c r="F223" s="186"/>
      <c r="G223" s="186"/>
      <c r="H223" s="186"/>
      <c r="I223" s="187"/>
      <c r="J223" s="187"/>
      <c r="K223" s="187"/>
      <c r="L223" s="187"/>
      <c r="M223" s="187"/>
      <c r="N223" s="186">
        <f t="shared" si="5"/>
        <v>0</v>
      </c>
      <c r="AA223" s="186"/>
      <c r="AB223" s="186"/>
    </row>
    <row r="224" spans="1:28" s="188" customFormat="1" ht="17.399999999999999">
      <c r="A224" s="186"/>
      <c r="B224" s="186"/>
      <c r="C224" s="186"/>
      <c r="D224" s="186"/>
      <c r="E224" s="186"/>
      <c r="F224" s="186"/>
      <c r="G224" s="186"/>
      <c r="H224" s="186"/>
      <c r="I224" s="187"/>
      <c r="J224" s="187"/>
      <c r="K224" s="187"/>
      <c r="L224" s="187"/>
      <c r="M224" s="187"/>
      <c r="N224" s="186">
        <f t="shared" si="5"/>
        <v>0</v>
      </c>
      <c r="AA224" s="186"/>
      <c r="AB224" s="186"/>
    </row>
    <row r="225" spans="1:28" s="188" customFormat="1" ht="17.399999999999999">
      <c r="A225" s="190" t="s">
        <v>1338</v>
      </c>
      <c r="B225" s="190" t="s">
        <v>1404</v>
      </c>
      <c r="C225" s="190"/>
      <c r="D225" s="190"/>
      <c r="E225" s="190"/>
      <c r="F225" s="190"/>
      <c r="G225" s="190" t="s">
        <v>1332</v>
      </c>
      <c r="H225" s="190" t="s">
        <v>1335</v>
      </c>
      <c r="I225" s="191" t="s">
        <v>875</v>
      </c>
      <c r="J225" s="191" t="s">
        <v>876</v>
      </c>
      <c r="K225" s="191" t="s">
        <v>1407</v>
      </c>
      <c r="L225" s="191"/>
      <c r="M225" s="191"/>
      <c r="N225" s="190" t="str">
        <f t="shared" si="5"/>
        <v>Regional</v>
      </c>
      <c r="AA225" s="190" t="s">
        <v>1338</v>
      </c>
      <c r="AB225" s="190" t="s">
        <v>1335</v>
      </c>
    </row>
    <row r="226" spans="1:28" s="188" customFormat="1" ht="17.399999999999999">
      <c r="A226" s="190" t="s">
        <v>1338</v>
      </c>
      <c r="B226" s="190" t="s">
        <v>1404</v>
      </c>
      <c r="C226" s="190"/>
      <c r="D226" s="190"/>
      <c r="E226" s="190"/>
      <c r="F226" s="190"/>
      <c r="G226" s="190" t="s">
        <v>1332</v>
      </c>
      <c r="H226" s="190" t="s">
        <v>1335</v>
      </c>
      <c r="I226" s="191" t="s">
        <v>1202</v>
      </c>
      <c r="J226" s="191" t="s">
        <v>1460</v>
      </c>
      <c r="K226" s="191" t="s">
        <v>1407</v>
      </c>
      <c r="L226" s="191"/>
      <c r="M226" s="191"/>
      <c r="N226" s="190" t="str">
        <f t="shared" si="5"/>
        <v>Regional</v>
      </c>
      <c r="AA226" s="190" t="s">
        <v>1338</v>
      </c>
      <c r="AB226" s="190" t="s">
        <v>1335</v>
      </c>
    </row>
    <row r="227" spans="1:28" s="188" customFormat="1" ht="17.399999999999999">
      <c r="A227" s="190" t="s">
        <v>1338</v>
      </c>
      <c r="B227" s="190" t="s">
        <v>1404</v>
      </c>
      <c r="C227" s="190"/>
      <c r="D227" s="190"/>
      <c r="E227" s="190"/>
      <c r="F227" s="190"/>
      <c r="G227" s="190" t="s">
        <v>1332</v>
      </c>
      <c r="H227" s="190" t="s">
        <v>1335</v>
      </c>
      <c r="I227" s="191" t="s">
        <v>914</v>
      </c>
      <c r="J227" s="191" t="s">
        <v>915</v>
      </c>
      <c r="K227" s="191" t="s">
        <v>1407</v>
      </c>
      <c r="L227" s="191"/>
      <c r="M227" s="191"/>
      <c r="N227" s="190" t="str">
        <f t="shared" si="5"/>
        <v>Regional</v>
      </c>
      <c r="AA227" s="190" t="s">
        <v>1338</v>
      </c>
      <c r="AB227" s="190" t="s">
        <v>1335</v>
      </c>
    </row>
    <row r="228" spans="1:28" s="188" customFormat="1" ht="17.399999999999999">
      <c r="A228" s="190" t="s">
        <v>1338</v>
      </c>
      <c r="B228" s="190" t="s">
        <v>1404</v>
      </c>
      <c r="C228" s="190"/>
      <c r="D228" s="190"/>
      <c r="E228" s="190"/>
      <c r="F228" s="190"/>
      <c r="G228" s="190" t="s">
        <v>1332</v>
      </c>
      <c r="H228" s="190" t="s">
        <v>1335</v>
      </c>
      <c r="I228" s="191" t="s">
        <v>912</v>
      </c>
      <c r="J228" s="191" t="s">
        <v>913</v>
      </c>
      <c r="K228" s="191" t="s">
        <v>1407</v>
      </c>
      <c r="L228" s="191"/>
      <c r="M228" s="191"/>
      <c r="N228" s="190" t="str">
        <f t="shared" si="5"/>
        <v>Regional</v>
      </c>
      <c r="AA228" s="190" t="s">
        <v>1338</v>
      </c>
      <c r="AB228" s="190" t="s">
        <v>1335</v>
      </c>
    </row>
    <row r="229" spans="1:28" s="188" customFormat="1" ht="17.399999999999999">
      <c r="A229" s="190" t="s">
        <v>1338</v>
      </c>
      <c r="B229" s="190" t="s">
        <v>1404</v>
      </c>
      <c r="C229" s="190"/>
      <c r="D229" s="190"/>
      <c r="E229" s="190"/>
      <c r="F229" s="190"/>
      <c r="G229" s="190" t="s">
        <v>1332</v>
      </c>
      <c r="H229" s="190" t="s">
        <v>1335</v>
      </c>
      <c r="I229" s="191" t="s">
        <v>1175</v>
      </c>
      <c r="J229" s="191" t="s">
        <v>1176</v>
      </c>
      <c r="K229" s="191" t="s">
        <v>1407</v>
      </c>
      <c r="L229" s="191"/>
      <c r="M229" s="191"/>
      <c r="N229" s="190" t="str">
        <f t="shared" si="5"/>
        <v>Regional</v>
      </c>
      <c r="AA229" s="190" t="s">
        <v>1338</v>
      </c>
      <c r="AB229" s="190" t="s">
        <v>1335</v>
      </c>
    </row>
    <row r="230" spans="1:28" s="188" customFormat="1" ht="17.399999999999999">
      <c r="A230" s="190" t="s">
        <v>1338</v>
      </c>
      <c r="B230" s="190" t="s">
        <v>1404</v>
      </c>
      <c r="C230" s="190"/>
      <c r="D230" s="190"/>
      <c r="E230" s="190"/>
      <c r="F230" s="190"/>
      <c r="G230" s="190" t="s">
        <v>1332</v>
      </c>
      <c r="H230" s="190" t="s">
        <v>1335</v>
      </c>
      <c r="I230" s="191" t="s">
        <v>1302</v>
      </c>
      <c r="J230" s="191" t="s">
        <v>1303</v>
      </c>
      <c r="K230" s="191" t="s">
        <v>1407</v>
      </c>
      <c r="L230" s="191"/>
      <c r="M230" s="191"/>
      <c r="N230" s="190" t="str">
        <f t="shared" si="5"/>
        <v>Regional</v>
      </c>
      <c r="AA230" s="190" t="s">
        <v>1338</v>
      </c>
      <c r="AB230" s="190" t="s">
        <v>1335</v>
      </c>
    </row>
    <row r="231" spans="1:28" s="188" customFormat="1" ht="17.399999999999999">
      <c r="A231" s="190" t="s">
        <v>1338</v>
      </c>
      <c r="B231" s="190" t="s">
        <v>1404</v>
      </c>
      <c r="C231" s="190"/>
      <c r="D231" s="190"/>
      <c r="E231" s="190"/>
      <c r="F231" s="190"/>
      <c r="G231" s="190" t="s">
        <v>1332</v>
      </c>
      <c r="H231" s="190" t="s">
        <v>1335</v>
      </c>
      <c r="I231" s="191" t="s">
        <v>1146</v>
      </c>
      <c r="J231" s="191" t="s">
        <v>1147</v>
      </c>
      <c r="K231" s="191" t="s">
        <v>1407</v>
      </c>
      <c r="L231" s="191"/>
      <c r="M231" s="191"/>
      <c r="N231" s="190" t="str">
        <f t="shared" si="5"/>
        <v>Regional</v>
      </c>
      <c r="AA231" s="190" t="s">
        <v>1338</v>
      </c>
      <c r="AB231" s="190" t="s">
        <v>1335</v>
      </c>
    </row>
    <row r="232" spans="1:28" s="188" customFormat="1" ht="17.399999999999999">
      <c r="A232" s="190" t="s">
        <v>1338</v>
      </c>
      <c r="B232" s="190" t="s">
        <v>1404</v>
      </c>
      <c r="C232" s="190"/>
      <c r="D232" s="190"/>
      <c r="E232" s="190"/>
      <c r="F232" s="190"/>
      <c r="G232" s="190" t="s">
        <v>1332</v>
      </c>
      <c r="H232" s="190" t="s">
        <v>1335</v>
      </c>
      <c r="I232" s="191" t="s">
        <v>972</v>
      </c>
      <c r="J232" s="191" t="s">
        <v>1461</v>
      </c>
      <c r="K232" s="191" t="s">
        <v>1407</v>
      </c>
      <c r="L232" s="191"/>
      <c r="M232" s="191"/>
      <c r="N232" s="190" t="str">
        <f t="shared" si="5"/>
        <v>Regional</v>
      </c>
      <c r="AA232" s="190" t="s">
        <v>1338</v>
      </c>
      <c r="AB232" s="190" t="s">
        <v>1335</v>
      </c>
    </row>
    <row r="233" spans="1:28" s="188" customFormat="1" ht="17.399999999999999">
      <c r="A233" s="190" t="s">
        <v>1338</v>
      </c>
      <c r="B233" s="190" t="s">
        <v>1404</v>
      </c>
      <c r="C233" s="190"/>
      <c r="D233" s="190"/>
      <c r="E233" s="190"/>
      <c r="F233" s="190"/>
      <c r="G233" s="190" t="s">
        <v>1332</v>
      </c>
      <c r="H233" s="190" t="s">
        <v>1335</v>
      </c>
      <c r="I233" s="191" t="s">
        <v>1179</v>
      </c>
      <c r="J233" s="191" t="s">
        <v>1180</v>
      </c>
      <c r="K233" s="191" t="s">
        <v>1407</v>
      </c>
      <c r="L233" s="191"/>
      <c r="M233" s="191"/>
      <c r="N233" s="190" t="str">
        <f t="shared" si="5"/>
        <v>Regional</v>
      </c>
      <c r="AA233" s="190" t="s">
        <v>1338</v>
      </c>
      <c r="AB233" s="190" t="s">
        <v>1335</v>
      </c>
    </row>
    <row r="234" spans="1:28" s="188" customFormat="1" ht="17.399999999999999">
      <c r="A234" s="190" t="s">
        <v>1338</v>
      </c>
      <c r="B234" s="190" t="s">
        <v>1404</v>
      </c>
      <c r="C234" s="190"/>
      <c r="D234" s="190"/>
      <c r="E234" s="190"/>
      <c r="F234" s="190"/>
      <c r="G234" s="190" t="s">
        <v>1332</v>
      </c>
      <c r="H234" s="190" t="s">
        <v>1335</v>
      </c>
      <c r="I234" s="191" t="s">
        <v>910</v>
      </c>
      <c r="J234" s="191" t="s">
        <v>911</v>
      </c>
      <c r="K234" s="191" t="s">
        <v>1407</v>
      </c>
      <c r="L234" s="191"/>
      <c r="M234" s="191"/>
      <c r="N234" s="190" t="str">
        <f t="shared" si="5"/>
        <v>Regional</v>
      </c>
      <c r="AA234" s="190" t="s">
        <v>1338</v>
      </c>
      <c r="AB234" s="190" t="s">
        <v>1335</v>
      </c>
    </row>
    <row r="235" spans="1:28" s="188" customFormat="1" ht="17.399999999999999">
      <c r="A235" s="190" t="s">
        <v>1338</v>
      </c>
      <c r="B235" s="190" t="s">
        <v>1404</v>
      </c>
      <c r="C235" s="190"/>
      <c r="D235" s="190"/>
      <c r="E235" s="190"/>
      <c r="F235" s="190"/>
      <c r="G235" s="190" t="s">
        <v>1332</v>
      </c>
      <c r="H235" s="190" t="s">
        <v>1335</v>
      </c>
      <c r="I235" s="191" t="s">
        <v>1258</v>
      </c>
      <c r="J235" s="191" t="s">
        <v>1462</v>
      </c>
      <c r="K235" s="191" t="s">
        <v>1407</v>
      </c>
      <c r="L235" s="191"/>
      <c r="M235" s="191"/>
      <c r="N235" s="190" t="str">
        <f t="shared" si="5"/>
        <v>Regional</v>
      </c>
      <c r="AA235" s="190" t="s">
        <v>1338</v>
      </c>
      <c r="AB235" s="190" t="s">
        <v>1335</v>
      </c>
    </row>
    <row r="236" spans="1:28" s="188" customFormat="1" ht="17.399999999999999">
      <c r="A236" s="190" t="s">
        <v>1338</v>
      </c>
      <c r="B236" s="190" t="s">
        <v>1404</v>
      </c>
      <c r="C236" s="190"/>
      <c r="D236" s="190"/>
      <c r="E236" s="190"/>
      <c r="F236" s="190"/>
      <c r="G236" s="190" t="s">
        <v>1332</v>
      </c>
      <c r="H236" s="190" t="s">
        <v>1335</v>
      </c>
      <c r="I236" s="191" t="s">
        <v>1122</v>
      </c>
      <c r="J236" s="191" t="s">
        <v>1123</v>
      </c>
      <c r="K236" s="191" t="s">
        <v>1407</v>
      </c>
      <c r="L236" s="191"/>
      <c r="M236" s="191"/>
      <c r="N236" s="190" t="str">
        <f t="shared" si="5"/>
        <v>Regional</v>
      </c>
      <c r="AA236" s="190" t="s">
        <v>1338</v>
      </c>
      <c r="AB236" s="190" t="s">
        <v>1335</v>
      </c>
    </row>
    <row r="237" spans="1:28" s="188" customFormat="1" ht="17.399999999999999">
      <c r="A237" s="190" t="s">
        <v>1338</v>
      </c>
      <c r="B237" s="190" t="s">
        <v>1404</v>
      </c>
      <c r="C237" s="190"/>
      <c r="D237" s="190"/>
      <c r="E237" s="190"/>
      <c r="F237" s="190"/>
      <c r="G237" s="190" t="s">
        <v>1332</v>
      </c>
      <c r="H237" s="190" t="s">
        <v>1335</v>
      </c>
      <c r="I237" s="191" t="s">
        <v>908</v>
      </c>
      <c r="J237" s="191" t="s">
        <v>909</v>
      </c>
      <c r="K237" s="191" t="s">
        <v>1407</v>
      </c>
      <c r="L237" s="191"/>
      <c r="M237" s="191"/>
      <c r="N237" s="190" t="str">
        <f t="shared" si="5"/>
        <v>Regional</v>
      </c>
      <c r="AA237" s="190" t="s">
        <v>1338</v>
      </c>
      <c r="AB237" s="190" t="s">
        <v>1335</v>
      </c>
    </row>
    <row r="238" spans="1:28" s="188" customFormat="1" ht="17.399999999999999">
      <c r="A238" s="190" t="s">
        <v>1338</v>
      </c>
      <c r="B238" s="190" t="s">
        <v>1404</v>
      </c>
      <c r="C238" s="190"/>
      <c r="D238" s="190"/>
      <c r="E238" s="190"/>
      <c r="F238" s="190"/>
      <c r="G238" s="190" t="s">
        <v>1332</v>
      </c>
      <c r="H238" s="190" t="s">
        <v>1335</v>
      </c>
      <c r="I238" s="191" t="s">
        <v>906</v>
      </c>
      <c r="J238" s="191" t="s">
        <v>907</v>
      </c>
      <c r="K238" s="191" t="s">
        <v>1407</v>
      </c>
      <c r="L238" s="191"/>
      <c r="M238" s="191"/>
      <c r="N238" s="190" t="str">
        <f t="shared" si="5"/>
        <v>Regional</v>
      </c>
      <c r="AA238" s="190" t="s">
        <v>1338</v>
      </c>
      <c r="AB238" s="190" t="s">
        <v>1335</v>
      </c>
    </row>
    <row r="239" spans="1:28" s="188" customFormat="1" ht="17.399999999999999">
      <c r="A239" s="190" t="s">
        <v>1338</v>
      </c>
      <c r="B239" s="190" t="s">
        <v>1404</v>
      </c>
      <c r="C239" s="190"/>
      <c r="D239" s="190"/>
      <c r="E239" s="190"/>
      <c r="F239" s="190"/>
      <c r="G239" s="190" t="s">
        <v>1332</v>
      </c>
      <c r="H239" s="190" t="s">
        <v>1335</v>
      </c>
      <c r="I239" s="191" t="s">
        <v>904</v>
      </c>
      <c r="J239" s="191" t="s">
        <v>905</v>
      </c>
      <c r="K239" s="191" t="s">
        <v>1407</v>
      </c>
      <c r="L239" s="191"/>
      <c r="M239" s="191"/>
      <c r="N239" s="190" t="str">
        <f t="shared" si="5"/>
        <v>Regional</v>
      </c>
      <c r="AA239" s="190" t="s">
        <v>1338</v>
      </c>
      <c r="AB239" s="190" t="s">
        <v>1335</v>
      </c>
    </row>
    <row r="240" spans="1:28" s="188" customFormat="1" ht="17.399999999999999">
      <c r="A240" s="190" t="s">
        <v>1338</v>
      </c>
      <c r="B240" s="190" t="s">
        <v>1404</v>
      </c>
      <c r="C240" s="190"/>
      <c r="D240" s="190"/>
      <c r="E240" s="190"/>
      <c r="F240" s="190"/>
      <c r="G240" s="190" t="s">
        <v>1332</v>
      </c>
      <c r="H240" s="190" t="s">
        <v>1335</v>
      </c>
      <c r="I240" s="191" t="s">
        <v>902</v>
      </c>
      <c r="J240" s="191" t="s">
        <v>903</v>
      </c>
      <c r="K240" s="191" t="s">
        <v>1407</v>
      </c>
      <c r="L240" s="191"/>
      <c r="M240" s="191"/>
      <c r="N240" s="190" t="str">
        <f t="shared" si="5"/>
        <v>Regional</v>
      </c>
      <c r="AA240" s="190" t="s">
        <v>1338</v>
      </c>
      <c r="AB240" s="190" t="s">
        <v>1335</v>
      </c>
    </row>
    <row r="241" spans="1:28" s="188" customFormat="1" ht="17.399999999999999">
      <c r="A241" s="190" t="s">
        <v>1338</v>
      </c>
      <c r="B241" s="190" t="s">
        <v>1404</v>
      </c>
      <c r="C241" s="190"/>
      <c r="D241" s="190"/>
      <c r="E241" s="190"/>
      <c r="F241" s="190"/>
      <c r="G241" s="190" t="s">
        <v>1332</v>
      </c>
      <c r="H241" s="190" t="s">
        <v>1335</v>
      </c>
      <c r="I241" s="191" t="s">
        <v>900</v>
      </c>
      <c r="J241" s="191" t="s">
        <v>901</v>
      </c>
      <c r="K241" s="191" t="s">
        <v>1407</v>
      </c>
      <c r="L241" s="191"/>
      <c r="M241" s="191"/>
      <c r="N241" s="190" t="str">
        <f t="shared" si="5"/>
        <v>Regional</v>
      </c>
      <c r="AA241" s="190" t="s">
        <v>1338</v>
      </c>
      <c r="AB241" s="190" t="s">
        <v>1335</v>
      </c>
    </row>
    <row r="242" spans="1:28" s="188" customFormat="1" ht="17.399999999999999">
      <c r="A242" s="190" t="s">
        <v>1338</v>
      </c>
      <c r="B242" s="190" t="s">
        <v>1404</v>
      </c>
      <c r="C242" s="190"/>
      <c r="D242" s="190"/>
      <c r="E242" s="190"/>
      <c r="F242" s="190"/>
      <c r="G242" s="190" t="s">
        <v>1332</v>
      </c>
      <c r="H242" s="190" t="s">
        <v>1335</v>
      </c>
      <c r="I242" s="191" t="s">
        <v>1218</v>
      </c>
      <c r="J242" s="191" t="s">
        <v>1219</v>
      </c>
      <c r="K242" s="191" t="s">
        <v>1407</v>
      </c>
      <c r="L242" s="191"/>
      <c r="M242" s="191"/>
      <c r="N242" s="190" t="str">
        <f t="shared" si="5"/>
        <v>Regional</v>
      </c>
      <c r="AA242" s="190" t="s">
        <v>1338</v>
      </c>
      <c r="AB242" s="190" t="s">
        <v>1335</v>
      </c>
    </row>
    <row r="243" spans="1:28" s="188" customFormat="1" ht="17.399999999999999">
      <c r="A243" s="190" t="s">
        <v>1338</v>
      </c>
      <c r="B243" s="190" t="s">
        <v>1404</v>
      </c>
      <c r="C243" s="190"/>
      <c r="D243" s="190"/>
      <c r="E243" s="190"/>
      <c r="F243" s="190"/>
      <c r="G243" s="190" t="s">
        <v>1332</v>
      </c>
      <c r="H243" s="190" t="s">
        <v>1335</v>
      </c>
      <c r="I243" s="191" t="s">
        <v>1109</v>
      </c>
      <c r="J243" s="191" t="s">
        <v>1463</v>
      </c>
      <c r="K243" s="191" t="s">
        <v>1407</v>
      </c>
      <c r="L243" s="191"/>
      <c r="M243" s="191"/>
      <c r="N243" s="190" t="str">
        <f t="shared" si="5"/>
        <v>Regional</v>
      </c>
      <c r="AA243" s="190" t="s">
        <v>1338</v>
      </c>
      <c r="AB243" s="190" t="s">
        <v>1335</v>
      </c>
    </row>
    <row r="244" spans="1:28" s="188" customFormat="1" ht="17.399999999999999">
      <c r="A244" s="190" t="s">
        <v>1338</v>
      </c>
      <c r="B244" s="190" t="s">
        <v>1404</v>
      </c>
      <c r="C244" s="190"/>
      <c r="D244" s="190"/>
      <c r="E244" s="190"/>
      <c r="F244" s="190"/>
      <c r="G244" s="190" t="s">
        <v>1332</v>
      </c>
      <c r="H244" s="190" t="s">
        <v>1335</v>
      </c>
      <c r="I244" s="191" t="s">
        <v>898</v>
      </c>
      <c r="J244" s="191" t="s">
        <v>899</v>
      </c>
      <c r="K244" s="191" t="s">
        <v>1407</v>
      </c>
      <c r="L244" s="191"/>
      <c r="M244" s="191"/>
      <c r="N244" s="190" t="str">
        <f t="shared" si="5"/>
        <v>Regional</v>
      </c>
      <c r="AA244" s="190" t="s">
        <v>1338</v>
      </c>
      <c r="AB244" s="190" t="s">
        <v>1335</v>
      </c>
    </row>
    <row r="245" spans="1:28" s="188" customFormat="1" ht="17.399999999999999">
      <c r="A245" s="190" t="s">
        <v>1338</v>
      </c>
      <c r="B245" s="190" t="s">
        <v>1404</v>
      </c>
      <c r="C245" s="190"/>
      <c r="D245" s="190"/>
      <c r="E245" s="190"/>
      <c r="F245" s="190"/>
      <c r="G245" s="190" t="s">
        <v>1332</v>
      </c>
      <c r="H245" s="190" t="s">
        <v>1335</v>
      </c>
      <c r="I245" s="191" t="s">
        <v>896</v>
      </c>
      <c r="J245" s="191" t="s">
        <v>897</v>
      </c>
      <c r="K245" s="191" t="s">
        <v>1407</v>
      </c>
      <c r="L245" s="191"/>
      <c r="M245" s="191"/>
      <c r="N245" s="190" t="str">
        <f t="shared" si="5"/>
        <v>Regional</v>
      </c>
      <c r="AA245" s="190" t="s">
        <v>1338</v>
      </c>
      <c r="AB245" s="190" t="s">
        <v>1335</v>
      </c>
    </row>
    <row r="246" spans="1:28" s="188" customFormat="1" ht="17.399999999999999">
      <c r="A246" s="190" t="s">
        <v>1338</v>
      </c>
      <c r="B246" s="190" t="s">
        <v>1404</v>
      </c>
      <c r="C246" s="190"/>
      <c r="D246" s="190"/>
      <c r="E246" s="190"/>
      <c r="F246" s="190"/>
      <c r="G246" s="190" t="s">
        <v>1332</v>
      </c>
      <c r="H246" s="190" t="s">
        <v>1335</v>
      </c>
      <c r="I246" s="191" t="s">
        <v>1163</v>
      </c>
      <c r="J246" s="191" t="s">
        <v>1164</v>
      </c>
      <c r="K246" s="191" t="s">
        <v>1407</v>
      </c>
      <c r="L246" s="191"/>
      <c r="M246" s="191"/>
      <c r="N246" s="190" t="str">
        <f t="shared" si="5"/>
        <v>Regional</v>
      </c>
      <c r="AA246" s="190" t="s">
        <v>1338</v>
      </c>
      <c r="AB246" s="190" t="s">
        <v>1335</v>
      </c>
    </row>
    <row r="247" spans="1:28" s="188" customFormat="1" ht="17.399999999999999">
      <c r="A247" s="190" t="s">
        <v>1338</v>
      </c>
      <c r="B247" s="190" t="s">
        <v>1404</v>
      </c>
      <c r="C247" s="190"/>
      <c r="D247" s="190"/>
      <c r="E247" s="190"/>
      <c r="F247" s="190"/>
      <c r="G247" s="190" t="s">
        <v>1332</v>
      </c>
      <c r="H247" s="190" t="s">
        <v>1335</v>
      </c>
      <c r="I247" s="191" t="s">
        <v>1091</v>
      </c>
      <c r="J247" s="191" t="s">
        <v>1464</v>
      </c>
      <c r="K247" s="191" t="s">
        <v>1407</v>
      </c>
      <c r="L247" s="191"/>
      <c r="M247" s="191"/>
      <c r="N247" s="190" t="str">
        <f t="shared" si="5"/>
        <v>Regional</v>
      </c>
      <c r="AA247" s="190" t="s">
        <v>1338</v>
      </c>
      <c r="AB247" s="190" t="s">
        <v>1335</v>
      </c>
    </row>
    <row r="248" spans="1:28" s="188" customFormat="1" ht="17.399999999999999">
      <c r="A248" s="190" t="s">
        <v>1338</v>
      </c>
      <c r="B248" s="190" t="s">
        <v>1404</v>
      </c>
      <c r="C248" s="190"/>
      <c r="D248" s="190"/>
      <c r="E248" s="190"/>
      <c r="F248" s="190"/>
      <c r="G248" s="190" t="s">
        <v>1332</v>
      </c>
      <c r="H248" s="190" t="s">
        <v>1335</v>
      </c>
      <c r="I248" s="191" t="s">
        <v>894</v>
      </c>
      <c r="J248" s="191" t="s">
        <v>895</v>
      </c>
      <c r="K248" s="191" t="s">
        <v>1407</v>
      </c>
      <c r="L248" s="191"/>
      <c r="M248" s="191"/>
      <c r="N248" s="190" t="str">
        <f t="shared" si="5"/>
        <v>Regional</v>
      </c>
      <c r="AA248" s="190" t="s">
        <v>1338</v>
      </c>
      <c r="AB248" s="190" t="s">
        <v>1335</v>
      </c>
    </row>
    <row r="249" spans="1:28" s="188" customFormat="1" ht="17.399999999999999">
      <c r="A249" s="190" t="s">
        <v>1338</v>
      </c>
      <c r="B249" s="190" t="s">
        <v>1404</v>
      </c>
      <c r="C249" s="190"/>
      <c r="D249" s="190"/>
      <c r="E249" s="190"/>
      <c r="F249" s="190"/>
      <c r="G249" s="190" t="s">
        <v>1332</v>
      </c>
      <c r="H249" s="190" t="s">
        <v>1335</v>
      </c>
      <c r="I249" s="191" t="s">
        <v>892</v>
      </c>
      <c r="J249" s="191" t="s">
        <v>893</v>
      </c>
      <c r="K249" s="191" t="s">
        <v>1407</v>
      </c>
      <c r="L249" s="191"/>
      <c r="M249" s="191"/>
      <c r="N249" s="190" t="str">
        <f t="shared" si="5"/>
        <v>Regional</v>
      </c>
      <c r="AA249" s="190" t="s">
        <v>1338</v>
      </c>
      <c r="AB249" s="190" t="s">
        <v>1335</v>
      </c>
    </row>
    <row r="250" spans="1:28" s="188" customFormat="1" ht="17.399999999999999">
      <c r="A250" s="190" t="s">
        <v>1338</v>
      </c>
      <c r="B250" s="190" t="s">
        <v>1404</v>
      </c>
      <c r="C250" s="190"/>
      <c r="D250" s="190"/>
      <c r="E250" s="190"/>
      <c r="F250" s="190"/>
      <c r="G250" s="190" t="s">
        <v>1332</v>
      </c>
      <c r="H250" s="190" t="s">
        <v>1335</v>
      </c>
      <c r="I250" s="191" t="s">
        <v>1465</v>
      </c>
      <c r="J250" s="191" t="s">
        <v>1466</v>
      </c>
      <c r="K250" s="191" t="s">
        <v>1407</v>
      </c>
      <c r="L250" s="191"/>
      <c r="M250" s="191"/>
      <c r="N250" s="190" t="str">
        <f t="shared" si="5"/>
        <v>Regional</v>
      </c>
      <c r="AA250" s="190" t="s">
        <v>1338</v>
      </c>
      <c r="AB250" s="190" t="s">
        <v>1335</v>
      </c>
    </row>
    <row r="251" spans="1:28" s="188" customFormat="1" ht="17.399999999999999">
      <c r="A251" s="190" t="s">
        <v>1338</v>
      </c>
      <c r="B251" s="190" t="s">
        <v>1404</v>
      </c>
      <c r="C251" s="190"/>
      <c r="D251" s="190"/>
      <c r="E251" s="190"/>
      <c r="F251" s="190"/>
      <c r="G251" s="190" t="s">
        <v>1332</v>
      </c>
      <c r="H251" s="190" t="s">
        <v>1335</v>
      </c>
      <c r="I251" s="191" t="s">
        <v>890</v>
      </c>
      <c r="J251" s="191" t="s">
        <v>891</v>
      </c>
      <c r="K251" s="191" t="s">
        <v>1407</v>
      </c>
      <c r="L251" s="191"/>
      <c r="M251" s="191"/>
      <c r="N251" s="190" t="str">
        <f t="shared" si="5"/>
        <v>Regional</v>
      </c>
      <c r="AA251" s="190" t="s">
        <v>1338</v>
      </c>
      <c r="AB251" s="190" t="s">
        <v>1335</v>
      </c>
    </row>
    <row r="252" spans="1:28" s="188" customFormat="1" ht="17.399999999999999">
      <c r="A252" s="190" t="s">
        <v>1338</v>
      </c>
      <c r="B252" s="190" t="s">
        <v>1404</v>
      </c>
      <c r="C252" s="190"/>
      <c r="D252" s="190"/>
      <c r="E252" s="190"/>
      <c r="F252" s="190"/>
      <c r="G252" s="190" t="s">
        <v>1332</v>
      </c>
      <c r="H252" s="190" t="s">
        <v>1335</v>
      </c>
      <c r="I252" s="191" t="s">
        <v>961</v>
      </c>
      <c r="J252" s="191" t="s">
        <v>1467</v>
      </c>
      <c r="K252" s="191" t="s">
        <v>1407</v>
      </c>
      <c r="L252" s="191"/>
      <c r="M252" s="191"/>
      <c r="N252" s="190" t="str">
        <f t="shared" si="5"/>
        <v>Regional</v>
      </c>
      <c r="AA252" s="190" t="s">
        <v>1338</v>
      </c>
      <c r="AB252" s="190" t="s">
        <v>1335</v>
      </c>
    </row>
    <row r="253" spans="1:28" s="188" customFormat="1" ht="17.399999999999999">
      <c r="A253" s="190" t="s">
        <v>1338</v>
      </c>
      <c r="B253" s="190" t="s">
        <v>1404</v>
      </c>
      <c r="C253" s="190"/>
      <c r="D253" s="190"/>
      <c r="E253" s="190"/>
      <c r="F253" s="190"/>
      <c r="G253" s="190" t="s">
        <v>1332</v>
      </c>
      <c r="H253" s="190" t="s">
        <v>1335</v>
      </c>
      <c r="I253" s="191" t="s">
        <v>888</v>
      </c>
      <c r="J253" s="191" t="s">
        <v>889</v>
      </c>
      <c r="K253" s="191" t="s">
        <v>1407</v>
      </c>
      <c r="L253" s="191"/>
      <c r="M253" s="191"/>
      <c r="N253" s="190" t="str">
        <f t="shared" si="5"/>
        <v>Regional</v>
      </c>
      <c r="AA253" s="190" t="s">
        <v>1338</v>
      </c>
      <c r="AB253" s="190" t="s">
        <v>1335</v>
      </c>
    </row>
    <row r="254" spans="1:28" s="188" customFormat="1" ht="17.399999999999999">
      <c r="A254" s="190" t="s">
        <v>1338</v>
      </c>
      <c r="B254" s="190" t="s">
        <v>1404</v>
      </c>
      <c r="C254" s="190"/>
      <c r="D254" s="190"/>
      <c r="E254" s="190"/>
      <c r="F254" s="190"/>
      <c r="G254" s="190" t="s">
        <v>1332</v>
      </c>
      <c r="H254" s="190" t="s">
        <v>1335</v>
      </c>
      <c r="I254" s="191" t="s">
        <v>1165</v>
      </c>
      <c r="J254" s="191" t="s">
        <v>1166</v>
      </c>
      <c r="K254" s="191" t="s">
        <v>1407</v>
      </c>
      <c r="L254" s="191"/>
      <c r="M254" s="191"/>
      <c r="N254" s="190" t="str">
        <f t="shared" si="5"/>
        <v>Regional</v>
      </c>
      <c r="AA254" s="190" t="s">
        <v>1338</v>
      </c>
      <c r="AB254" s="190" t="s">
        <v>1335</v>
      </c>
    </row>
    <row r="255" spans="1:28" s="188" customFormat="1" ht="17.399999999999999">
      <c r="A255" s="190" t="s">
        <v>1338</v>
      </c>
      <c r="B255" s="190" t="s">
        <v>1404</v>
      </c>
      <c r="C255" s="190"/>
      <c r="D255" s="190"/>
      <c r="E255" s="190"/>
      <c r="F255" s="190"/>
      <c r="G255" s="190" t="s">
        <v>1332</v>
      </c>
      <c r="H255" s="190" t="s">
        <v>1335</v>
      </c>
      <c r="I255" s="191" t="s">
        <v>1089</v>
      </c>
      <c r="J255" s="191" t="s">
        <v>1090</v>
      </c>
      <c r="K255" s="191" t="s">
        <v>1407</v>
      </c>
      <c r="L255" s="191"/>
      <c r="M255" s="191"/>
      <c r="N255" s="190" t="str">
        <f t="shared" si="5"/>
        <v>Regional</v>
      </c>
      <c r="AA255" s="190" t="s">
        <v>1338</v>
      </c>
      <c r="AB255" s="190" t="s">
        <v>1335</v>
      </c>
    </row>
    <row r="256" spans="1:28" s="188" customFormat="1" ht="17.399999999999999">
      <c r="A256" s="190" t="s">
        <v>1338</v>
      </c>
      <c r="B256" s="190" t="s">
        <v>1404</v>
      </c>
      <c r="C256" s="190"/>
      <c r="D256" s="190"/>
      <c r="E256" s="190"/>
      <c r="F256" s="190"/>
      <c r="G256" s="190" t="s">
        <v>1332</v>
      </c>
      <c r="H256" s="190" t="s">
        <v>1335</v>
      </c>
      <c r="I256" s="191" t="s">
        <v>886</v>
      </c>
      <c r="J256" s="191" t="s">
        <v>1468</v>
      </c>
      <c r="K256" s="191" t="s">
        <v>1407</v>
      </c>
      <c r="L256" s="191"/>
      <c r="M256" s="191"/>
      <c r="N256" s="190" t="str">
        <f t="shared" si="5"/>
        <v>Regional</v>
      </c>
      <c r="AA256" s="190" t="s">
        <v>1338</v>
      </c>
      <c r="AB256" s="190" t="s">
        <v>1335</v>
      </c>
    </row>
    <row r="257" spans="1:28" s="188" customFormat="1" ht="17.399999999999999">
      <c r="A257" s="366" t="s">
        <v>1338</v>
      </c>
      <c r="B257" s="366" t="s">
        <v>1404</v>
      </c>
      <c r="C257" s="366"/>
      <c r="D257" s="190"/>
      <c r="E257" s="190"/>
      <c r="F257" s="366"/>
      <c r="G257" s="366" t="s">
        <v>1332</v>
      </c>
      <c r="H257" s="366" t="s">
        <v>1335</v>
      </c>
      <c r="I257" s="367" t="s">
        <v>2355</v>
      </c>
      <c r="J257" s="367" t="s">
        <v>2356</v>
      </c>
      <c r="K257" s="367" t="s">
        <v>1407</v>
      </c>
      <c r="L257" s="367"/>
      <c r="M257" s="367"/>
      <c r="N257" s="190" t="str">
        <f t="shared" si="5"/>
        <v>Regional</v>
      </c>
      <c r="AA257" s="190"/>
      <c r="AB257" s="190"/>
    </row>
    <row r="258" spans="1:28" s="188" customFormat="1" ht="17.399999999999999">
      <c r="A258" s="190"/>
      <c r="B258" s="190"/>
      <c r="C258" s="190"/>
      <c r="D258" s="190"/>
      <c r="E258" s="190"/>
      <c r="F258" s="190"/>
      <c r="G258" s="190"/>
      <c r="H258" s="190"/>
      <c r="I258" s="191"/>
      <c r="J258" s="191"/>
      <c r="K258" s="191"/>
      <c r="L258" s="191"/>
      <c r="M258" s="191"/>
      <c r="N258" s="190">
        <f t="shared" si="5"/>
        <v>0</v>
      </c>
      <c r="AA258" s="190"/>
      <c r="AB258" s="190"/>
    </row>
    <row r="259" spans="1:28" s="188" customFormat="1" ht="17.399999999999999">
      <c r="A259" s="190"/>
      <c r="B259" s="190"/>
      <c r="C259" s="190"/>
      <c r="D259" s="190"/>
      <c r="E259" s="190"/>
      <c r="F259" s="190"/>
      <c r="G259" s="190"/>
      <c r="H259" s="190"/>
      <c r="I259" s="191"/>
      <c r="J259" s="191"/>
      <c r="K259" s="191"/>
      <c r="L259" s="191"/>
      <c r="M259" s="191"/>
      <c r="N259" s="190">
        <f t="shared" si="5"/>
        <v>0</v>
      </c>
      <c r="AA259" s="190"/>
      <c r="AB259" s="190"/>
    </row>
    <row r="260" spans="1:28" s="188" customFormat="1" ht="17.399999999999999">
      <c r="A260" s="190"/>
      <c r="B260" s="190"/>
      <c r="C260" s="190"/>
      <c r="D260" s="190"/>
      <c r="E260" s="190"/>
      <c r="F260" s="190"/>
      <c r="G260" s="190"/>
      <c r="H260" s="190"/>
      <c r="I260" s="191"/>
      <c r="J260" s="191"/>
      <c r="K260" s="191"/>
      <c r="L260" s="191"/>
      <c r="M260" s="191"/>
      <c r="N260" s="190">
        <f t="shared" si="5"/>
        <v>0</v>
      </c>
      <c r="AA260" s="190"/>
      <c r="AB260" s="190"/>
    </row>
    <row r="261" spans="1:28" s="188" customFormat="1" ht="17.399999999999999">
      <c r="A261" s="190"/>
      <c r="B261" s="190"/>
      <c r="C261" s="190"/>
      <c r="D261" s="190"/>
      <c r="E261" s="190"/>
      <c r="F261" s="190"/>
      <c r="G261" s="190"/>
      <c r="H261" s="190"/>
      <c r="I261" s="191"/>
      <c r="J261" s="191"/>
      <c r="K261" s="191"/>
      <c r="L261" s="191"/>
      <c r="M261" s="191"/>
      <c r="N261" s="190">
        <f t="shared" si="5"/>
        <v>0</v>
      </c>
      <c r="AA261" s="190"/>
      <c r="AB261" s="190"/>
    </row>
    <row r="262" spans="1:28" s="188" customFormat="1" ht="17.399999999999999">
      <c r="A262" s="190"/>
      <c r="B262" s="190"/>
      <c r="C262" s="190"/>
      <c r="D262" s="190"/>
      <c r="E262" s="190"/>
      <c r="F262" s="190"/>
      <c r="G262" s="190"/>
      <c r="H262" s="190"/>
      <c r="I262" s="191"/>
      <c r="J262" s="191"/>
      <c r="K262" s="191"/>
      <c r="L262" s="191"/>
      <c r="M262" s="191"/>
      <c r="N262" s="190">
        <f t="shared" si="5"/>
        <v>0</v>
      </c>
      <c r="AA262" s="190"/>
      <c r="AB262" s="190"/>
    </row>
    <row r="263" spans="1:28" s="188" customFormat="1" ht="17.399999999999999">
      <c r="A263" s="190"/>
      <c r="B263" s="190"/>
      <c r="C263" s="190"/>
      <c r="D263" s="190"/>
      <c r="E263" s="190"/>
      <c r="F263" s="190"/>
      <c r="G263" s="190"/>
      <c r="H263" s="190"/>
      <c r="I263" s="191"/>
      <c r="J263" s="191"/>
      <c r="K263" s="191"/>
      <c r="L263" s="191"/>
      <c r="M263" s="191"/>
      <c r="N263" s="190">
        <f t="shared" si="5"/>
        <v>0</v>
      </c>
      <c r="AA263" s="190"/>
      <c r="AB263" s="190"/>
    </row>
    <row r="264" spans="1:28" s="188" customFormat="1" ht="17.399999999999999">
      <c r="A264" s="190"/>
      <c r="B264" s="190"/>
      <c r="C264" s="190"/>
      <c r="D264" s="190"/>
      <c r="E264" s="190"/>
      <c r="F264" s="190"/>
      <c r="G264" s="190"/>
      <c r="H264" s="190"/>
      <c r="I264" s="191"/>
      <c r="J264" s="191"/>
      <c r="K264" s="191"/>
      <c r="L264" s="191"/>
      <c r="M264" s="191"/>
      <c r="N264" s="190">
        <f t="shared" ref="N264:N327" si="6">A264</f>
        <v>0</v>
      </c>
      <c r="AA264" s="190"/>
      <c r="AB264" s="190"/>
    </row>
    <row r="265" spans="1:28" s="188" customFormat="1" ht="17.399999999999999">
      <c r="A265" s="190"/>
      <c r="B265" s="190"/>
      <c r="C265" s="190"/>
      <c r="D265" s="190"/>
      <c r="E265" s="190"/>
      <c r="F265" s="190"/>
      <c r="G265" s="190"/>
      <c r="H265" s="190"/>
      <c r="I265" s="191"/>
      <c r="J265" s="191"/>
      <c r="K265" s="191"/>
      <c r="L265" s="191"/>
      <c r="M265" s="191"/>
      <c r="N265" s="190">
        <f t="shared" si="6"/>
        <v>0</v>
      </c>
      <c r="AA265" s="190"/>
      <c r="AB265" s="190"/>
    </row>
    <row r="266" spans="1:28" s="188" customFormat="1" ht="17.399999999999999">
      <c r="A266" s="190"/>
      <c r="B266" s="190"/>
      <c r="C266" s="190"/>
      <c r="D266" s="190"/>
      <c r="E266" s="190"/>
      <c r="F266" s="190"/>
      <c r="G266" s="190"/>
      <c r="H266" s="190"/>
      <c r="I266" s="191"/>
      <c r="J266" s="191"/>
      <c r="K266" s="191"/>
      <c r="L266" s="191"/>
      <c r="M266" s="191"/>
      <c r="N266" s="190">
        <f t="shared" si="6"/>
        <v>0</v>
      </c>
      <c r="AA266" s="190"/>
      <c r="AB266" s="190"/>
    </row>
    <row r="267" spans="1:28" s="188" customFormat="1" ht="17.399999999999999">
      <c r="A267" s="190"/>
      <c r="B267" s="190"/>
      <c r="C267" s="190"/>
      <c r="D267" s="190"/>
      <c r="E267" s="190"/>
      <c r="F267" s="190"/>
      <c r="G267" s="190"/>
      <c r="H267" s="190"/>
      <c r="I267" s="191"/>
      <c r="J267" s="191"/>
      <c r="K267" s="191"/>
      <c r="L267" s="191"/>
      <c r="M267" s="191"/>
      <c r="N267" s="190">
        <f t="shared" si="6"/>
        <v>0</v>
      </c>
      <c r="AA267" s="190"/>
      <c r="AB267" s="190"/>
    </row>
    <row r="268" spans="1:28" s="188" customFormat="1" ht="17.399999999999999">
      <c r="A268" s="186" t="s">
        <v>616</v>
      </c>
      <c r="B268" s="186" t="s">
        <v>1404</v>
      </c>
      <c r="C268" s="186"/>
      <c r="D268" s="186"/>
      <c r="E268" s="186"/>
      <c r="F268" s="186"/>
      <c r="G268" s="186" t="s">
        <v>1310</v>
      </c>
      <c r="H268" s="186" t="s">
        <v>1310</v>
      </c>
      <c r="I268" s="187" t="s">
        <v>1173</v>
      </c>
      <c r="J268" s="187" t="s">
        <v>1469</v>
      </c>
      <c r="K268" s="187" t="s">
        <v>1407</v>
      </c>
      <c r="L268" s="187"/>
      <c r="M268" s="187"/>
      <c r="N268" s="186" t="str">
        <f t="shared" si="6"/>
        <v>pana.com</v>
      </c>
      <c r="AA268" s="186" t="s">
        <v>616</v>
      </c>
      <c r="AB268" s="186" t="s">
        <v>1310</v>
      </c>
    </row>
    <row r="269" spans="1:28" s="188" customFormat="1" ht="17.399999999999999">
      <c r="A269" s="186" t="s">
        <v>616</v>
      </c>
      <c r="B269" s="186" t="s">
        <v>1404</v>
      </c>
      <c r="C269" s="186"/>
      <c r="D269" s="186"/>
      <c r="E269" s="186"/>
      <c r="F269" s="186"/>
      <c r="G269" s="186" t="s">
        <v>1310</v>
      </c>
      <c r="H269" s="186" t="s">
        <v>1310</v>
      </c>
      <c r="I269" s="187" t="s">
        <v>1105</v>
      </c>
      <c r="J269" s="187" t="s">
        <v>1470</v>
      </c>
      <c r="K269" s="187" t="s">
        <v>1407</v>
      </c>
      <c r="L269" s="187"/>
      <c r="M269" s="187"/>
      <c r="N269" s="186" t="str">
        <f t="shared" si="6"/>
        <v>pana.com</v>
      </c>
      <c r="AA269" s="186" t="s">
        <v>616</v>
      </c>
      <c r="AB269" s="186" t="s">
        <v>1310</v>
      </c>
    </row>
    <row r="270" spans="1:28" s="188" customFormat="1" ht="17.399999999999999">
      <c r="A270" s="186" t="s">
        <v>616</v>
      </c>
      <c r="B270" s="186" t="s">
        <v>1404</v>
      </c>
      <c r="C270" s="186"/>
      <c r="D270" s="186"/>
      <c r="E270" s="186"/>
      <c r="F270" s="186"/>
      <c r="G270" s="186" t="s">
        <v>1310</v>
      </c>
      <c r="H270" s="186" t="s">
        <v>1310</v>
      </c>
      <c r="I270" s="187" t="s">
        <v>1079</v>
      </c>
      <c r="J270" s="187" t="s">
        <v>1471</v>
      </c>
      <c r="K270" s="187" t="s">
        <v>1407</v>
      </c>
      <c r="L270" s="187"/>
      <c r="M270" s="187"/>
      <c r="N270" s="186" t="str">
        <f t="shared" si="6"/>
        <v>pana.com</v>
      </c>
      <c r="AA270" s="186" t="s">
        <v>616</v>
      </c>
      <c r="AB270" s="186" t="s">
        <v>1310</v>
      </c>
    </row>
    <row r="271" spans="1:28" s="188" customFormat="1" ht="17.399999999999999">
      <c r="A271" s="186" t="s">
        <v>616</v>
      </c>
      <c r="B271" s="186" t="s">
        <v>1404</v>
      </c>
      <c r="C271" s="186"/>
      <c r="D271" s="186"/>
      <c r="E271" s="186"/>
      <c r="F271" s="186"/>
      <c r="G271" s="186" t="s">
        <v>1310</v>
      </c>
      <c r="H271" s="186" t="s">
        <v>1310</v>
      </c>
      <c r="I271" s="187" t="s">
        <v>561</v>
      </c>
      <c r="J271" s="187" t="s">
        <v>1472</v>
      </c>
      <c r="K271" s="187" t="s">
        <v>1407</v>
      </c>
      <c r="L271" s="187"/>
      <c r="M271" s="187"/>
      <c r="N271" s="186" t="str">
        <f t="shared" si="6"/>
        <v>pana.com</v>
      </c>
      <c r="AA271" s="186" t="s">
        <v>616</v>
      </c>
      <c r="AB271" s="186" t="s">
        <v>1310</v>
      </c>
    </row>
    <row r="272" spans="1:28" s="188" customFormat="1" ht="17.399999999999999">
      <c r="A272" s="186" t="s">
        <v>616</v>
      </c>
      <c r="B272" s="186" t="s">
        <v>1404</v>
      </c>
      <c r="C272" s="186"/>
      <c r="D272" s="186"/>
      <c r="E272" s="186"/>
      <c r="F272" s="186"/>
      <c r="G272" s="186" t="s">
        <v>1310</v>
      </c>
      <c r="H272" s="186" t="s">
        <v>1310</v>
      </c>
      <c r="I272" s="187" t="s">
        <v>1473</v>
      </c>
      <c r="J272" s="187" t="s">
        <v>1474</v>
      </c>
      <c r="K272" s="187" t="s">
        <v>1407</v>
      </c>
      <c r="L272" s="187"/>
      <c r="M272" s="187"/>
      <c r="N272" s="186" t="str">
        <f t="shared" si="6"/>
        <v>pana.com</v>
      </c>
      <c r="AA272" s="186" t="s">
        <v>616</v>
      </c>
      <c r="AB272" s="186" t="s">
        <v>1310</v>
      </c>
    </row>
    <row r="273" spans="1:28" s="188" customFormat="1" ht="17.399999999999999">
      <c r="A273" s="186" t="s">
        <v>616</v>
      </c>
      <c r="B273" s="186" t="s">
        <v>1404</v>
      </c>
      <c r="C273" s="186"/>
      <c r="D273" s="186"/>
      <c r="E273" s="186"/>
      <c r="F273" s="186"/>
      <c r="G273" s="186" t="s">
        <v>1310</v>
      </c>
      <c r="H273" s="186" t="s">
        <v>1310</v>
      </c>
      <c r="I273" s="187" t="s">
        <v>1475</v>
      </c>
      <c r="J273" s="187" t="s">
        <v>1476</v>
      </c>
      <c r="K273" s="187" t="s">
        <v>1407</v>
      </c>
      <c r="L273" s="187"/>
      <c r="M273" s="187"/>
      <c r="N273" s="186" t="str">
        <f t="shared" si="6"/>
        <v>pana.com</v>
      </c>
      <c r="AA273" s="186" t="s">
        <v>616</v>
      </c>
      <c r="AB273" s="186" t="s">
        <v>1310</v>
      </c>
    </row>
    <row r="274" spans="1:28" s="188" customFormat="1" ht="17.399999999999999">
      <c r="A274" s="186" t="s">
        <v>616</v>
      </c>
      <c r="B274" s="186" t="s">
        <v>1404</v>
      </c>
      <c r="C274" s="186"/>
      <c r="D274" s="186"/>
      <c r="E274" s="186"/>
      <c r="F274" s="186"/>
      <c r="G274" s="186" t="s">
        <v>1310</v>
      </c>
      <c r="H274" s="186" t="s">
        <v>1310</v>
      </c>
      <c r="I274" s="187" t="s">
        <v>1078</v>
      </c>
      <c r="J274" s="187" t="s">
        <v>1476</v>
      </c>
      <c r="K274" s="187" t="s">
        <v>1407</v>
      </c>
      <c r="L274" s="187"/>
      <c r="M274" s="187"/>
      <c r="N274" s="186" t="str">
        <f t="shared" si="6"/>
        <v>pana.com</v>
      </c>
      <c r="AA274" s="186" t="s">
        <v>616</v>
      </c>
      <c r="AB274" s="186" t="s">
        <v>1310</v>
      </c>
    </row>
    <row r="275" spans="1:28" s="188" customFormat="1" ht="17.399999999999999">
      <c r="A275" s="186" t="s">
        <v>616</v>
      </c>
      <c r="B275" s="186" t="s">
        <v>1404</v>
      </c>
      <c r="C275" s="186"/>
      <c r="D275" s="186"/>
      <c r="E275" s="186"/>
      <c r="F275" s="186"/>
      <c r="G275" s="186" t="s">
        <v>1310</v>
      </c>
      <c r="H275" s="186" t="s">
        <v>1310</v>
      </c>
      <c r="I275" s="187" t="s">
        <v>1477</v>
      </c>
      <c r="J275" s="187" t="s">
        <v>1478</v>
      </c>
      <c r="K275" s="187" t="s">
        <v>1407</v>
      </c>
      <c r="L275" s="187"/>
      <c r="M275" s="187"/>
      <c r="N275" s="186" t="str">
        <f t="shared" si="6"/>
        <v>pana.com</v>
      </c>
      <c r="AA275" s="186" t="s">
        <v>616</v>
      </c>
      <c r="AB275" s="186" t="s">
        <v>1310</v>
      </c>
    </row>
    <row r="276" spans="1:28" s="188" customFormat="1" ht="17.399999999999999">
      <c r="A276" s="186" t="s">
        <v>616</v>
      </c>
      <c r="B276" s="186" t="s">
        <v>1404</v>
      </c>
      <c r="C276" s="186"/>
      <c r="D276" s="186"/>
      <c r="E276" s="186"/>
      <c r="F276" s="186"/>
      <c r="G276" s="186" t="s">
        <v>1310</v>
      </c>
      <c r="H276" s="186" t="s">
        <v>1310</v>
      </c>
      <c r="I276" s="187" t="s">
        <v>1076</v>
      </c>
      <c r="J276" s="187" t="s">
        <v>1077</v>
      </c>
      <c r="K276" s="187" t="s">
        <v>1407</v>
      </c>
      <c r="L276" s="187"/>
      <c r="M276" s="187"/>
      <c r="N276" s="186" t="str">
        <f t="shared" si="6"/>
        <v>pana.com</v>
      </c>
      <c r="AA276" s="186" t="s">
        <v>616</v>
      </c>
      <c r="AB276" s="186" t="s">
        <v>1310</v>
      </c>
    </row>
    <row r="277" spans="1:28" s="188" customFormat="1" ht="17.399999999999999">
      <c r="A277" s="186" t="s">
        <v>616</v>
      </c>
      <c r="B277" s="186" t="s">
        <v>1404</v>
      </c>
      <c r="C277" s="186"/>
      <c r="D277" s="186"/>
      <c r="E277" s="186"/>
      <c r="F277" s="186"/>
      <c r="G277" s="186" t="s">
        <v>1310</v>
      </c>
      <c r="H277" s="186" t="s">
        <v>1310</v>
      </c>
      <c r="I277" s="187" t="s">
        <v>1132</v>
      </c>
      <c r="J277" s="187" t="s">
        <v>1133</v>
      </c>
      <c r="K277" s="187" t="s">
        <v>1407</v>
      </c>
      <c r="L277" s="187"/>
      <c r="M277" s="187"/>
      <c r="N277" s="186" t="str">
        <f t="shared" si="6"/>
        <v>pana.com</v>
      </c>
      <c r="AA277" s="186" t="s">
        <v>616</v>
      </c>
      <c r="AB277" s="186" t="s">
        <v>1310</v>
      </c>
    </row>
    <row r="278" spans="1:28" s="188" customFormat="1" ht="17.399999999999999">
      <c r="A278" s="186" t="s">
        <v>616</v>
      </c>
      <c r="B278" s="186" t="s">
        <v>1404</v>
      </c>
      <c r="C278" s="186"/>
      <c r="D278" s="186"/>
      <c r="E278" s="186"/>
      <c r="F278" s="186"/>
      <c r="G278" s="186" t="s">
        <v>1310</v>
      </c>
      <c r="H278" s="186" t="s">
        <v>1310</v>
      </c>
      <c r="I278" s="187" t="s">
        <v>1292</v>
      </c>
      <c r="J278" s="187" t="s">
        <v>1479</v>
      </c>
      <c r="K278" s="187" t="s">
        <v>1407</v>
      </c>
      <c r="L278" s="187"/>
      <c r="M278" s="187"/>
      <c r="N278" s="186" t="str">
        <f t="shared" si="6"/>
        <v>pana.com</v>
      </c>
      <c r="AA278" s="186" t="s">
        <v>616</v>
      </c>
      <c r="AB278" s="186" t="s">
        <v>1310</v>
      </c>
    </row>
    <row r="279" spans="1:28" s="188" customFormat="1" ht="17.399999999999999">
      <c r="A279" s="186" t="s">
        <v>616</v>
      </c>
      <c r="B279" s="186" t="s">
        <v>1404</v>
      </c>
      <c r="C279" s="186"/>
      <c r="D279" s="186"/>
      <c r="E279" s="186"/>
      <c r="F279" s="186"/>
      <c r="G279" s="186" t="s">
        <v>1310</v>
      </c>
      <c r="H279" s="186" t="s">
        <v>1310</v>
      </c>
      <c r="I279" s="187" t="s">
        <v>1480</v>
      </c>
      <c r="J279" s="187" t="s">
        <v>1481</v>
      </c>
      <c r="K279" s="187" t="s">
        <v>1407</v>
      </c>
      <c r="L279" s="187"/>
      <c r="M279" s="187"/>
      <c r="N279" s="186" t="str">
        <f t="shared" si="6"/>
        <v>pana.com</v>
      </c>
      <c r="AA279" s="186" t="s">
        <v>616</v>
      </c>
      <c r="AB279" s="186" t="s">
        <v>1310</v>
      </c>
    </row>
    <row r="280" spans="1:28" s="188" customFormat="1" ht="17.399999999999999">
      <c r="A280" s="186" t="s">
        <v>616</v>
      </c>
      <c r="B280" s="186" t="s">
        <v>1404</v>
      </c>
      <c r="C280" s="186"/>
      <c r="D280" s="186"/>
      <c r="E280" s="186"/>
      <c r="F280" s="186"/>
      <c r="G280" s="186" t="s">
        <v>1310</v>
      </c>
      <c r="H280" s="186" t="s">
        <v>1310</v>
      </c>
      <c r="I280" s="187" t="s">
        <v>644</v>
      </c>
      <c r="J280" s="187" t="s">
        <v>1482</v>
      </c>
      <c r="K280" s="187" t="s">
        <v>1407</v>
      </c>
      <c r="L280" s="187"/>
      <c r="M280" s="187"/>
      <c r="N280" s="186" t="str">
        <f t="shared" si="6"/>
        <v>pana.com</v>
      </c>
      <c r="AA280" s="186" t="s">
        <v>616</v>
      </c>
      <c r="AB280" s="186" t="s">
        <v>1310</v>
      </c>
    </row>
    <row r="281" spans="1:28" s="188" customFormat="1" ht="17.399999999999999">
      <c r="A281" s="186" t="s">
        <v>616</v>
      </c>
      <c r="B281" s="186" t="s">
        <v>1404</v>
      </c>
      <c r="C281" s="186"/>
      <c r="D281" s="186"/>
      <c r="E281" s="186"/>
      <c r="F281" s="186"/>
      <c r="G281" s="186" t="s">
        <v>1310</v>
      </c>
      <c r="H281" s="186" t="s">
        <v>1310</v>
      </c>
      <c r="I281" s="187" t="s">
        <v>1288</v>
      </c>
      <c r="J281" s="187" t="s">
        <v>1483</v>
      </c>
      <c r="K281" s="187" t="s">
        <v>1407</v>
      </c>
      <c r="L281" s="187"/>
      <c r="M281" s="187"/>
      <c r="N281" s="186" t="str">
        <f t="shared" si="6"/>
        <v>pana.com</v>
      </c>
      <c r="AA281" s="186" t="s">
        <v>616</v>
      </c>
      <c r="AB281" s="186" t="s">
        <v>1310</v>
      </c>
    </row>
    <row r="282" spans="1:28" s="188" customFormat="1" ht="17.399999999999999">
      <c r="A282" s="186" t="s">
        <v>616</v>
      </c>
      <c r="B282" s="186" t="s">
        <v>1404</v>
      </c>
      <c r="C282" s="186"/>
      <c r="D282" s="186"/>
      <c r="E282" s="186"/>
      <c r="F282" s="186"/>
      <c r="G282" s="186" t="s">
        <v>1310</v>
      </c>
      <c r="H282" s="186" t="s">
        <v>1310</v>
      </c>
      <c r="I282" s="187" t="s">
        <v>1484</v>
      </c>
      <c r="J282" s="187" t="s">
        <v>1485</v>
      </c>
      <c r="K282" s="187" t="s">
        <v>1407</v>
      </c>
      <c r="L282" s="187"/>
      <c r="M282" s="187"/>
      <c r="N282" s="186" t="str">
        <f t="shared" si="6"/>
        <v>pana.com</v>
      </c>
      <c r="AA282" s="186" t="s">
        <v>616</v>
      </c>
      <c r="AB282" s="186" t="s">
        <v>1310</v>
      </c>
    </row>
    <row r="283" spans="1:28" s="188" customFormat="1" ht="17.399999999999999">
      <c r="A283" s="186" t="s">
        <v>616</v>
      </c>
      <c r="B283" s="186" t="s">
        <v>1404</v>
      </c>
      <c r="C283" s="186"/>
      <c r="D283" s="186"/>
      <c r="E283" s="186"/>
      <c r="F283" s="186"/>
      <c r="G283" s="186" t="s">
        <v>1310</v>
      </c>
      <c r="H283" s="186" t="s">
        <v>1310</v>
      </c>
      <c r="I283" s="187" t="s">
        <v>1486</v>
      </c>
      <c r="J283" s="187" t="s">
        <v>1487</v>
      </c>
      <c r="K283" s="187" t="s">
        <v>1407</v>
      </c>
      <c r="L283" s="187"/>
      <c r="M283" s="187"/>
      <c r="N283" s="186" t="str">
        <f t="shared" si="6"/>
        <v>pana.com</v>
      </c>
      <c r="AA283" s="186" t="s">
        <v>616</v>
      </c>
      <c r="AB283" s="186" t="s">
        <v>1310</v>
      </c>
    </row>
    <row r="284" spans="1:28" s="188" customFormat="1" ht="17.399999999999999">
      <c r="A284" s="186"/>
      <c r="B284" s="186"/>
      <c r="C284" s="186"/>
      <c r="D284" s="186"/>
      <c r="E284" s="186"/>
      <c r="F284" s="186"/>
      <c r="G284" s="186"/>
      <c r="H284" s="186"/>
      <c r="I284" s="187"/>
      <c r="J284" s="187"/>
      <c r="K284" s="187"/>
      <c r="L284" s="187"/>
      <c r="M284" s="187"/>
      <c r="N284" s="186">
        <f t="shared" si="6"/>
        <v>0</v>
      </c>
      <c r="AA284" s="186"/>
      <c r="AB284" s="186"/>
    </row>
    <row r="285" spans="1:28" s="188" customFormat="1" ht="17.399999999999999">
      <c r="A285" s="186"/>
      <c r="B285" s="186"/>
      <c r="C285" s="186"/>
      <c r="D285" s="186"/>
      <c r="E285" s="186"/>
      <c r="F285" s="186"/>
      <c r="G285" s="186"/>
      <c r="H285" s="186"/>
      <c r="I285" s="187"/>
      <c r="J285" s="187"/>
      <c r="K285" s="187"/>
      <c r="L285" s="187"/>
      <c r="M285" s="187"/>
      <c r="N285" s="186">
        <f t="shared" si="6"/>
        <v>0</v>
      </c>
      <c r="AA285" s="186"/>
      <c r="AB285" s="186"/>
    </row>
    <row r="286" spans="1:28" s="188" customFormat="1" ht="17.399999999999999">
      <c r="A286" s="186"/>
      <c r="B286" s="186"/>
      <c r="C286" s="186"/>
      <c r="D286" s="186"/>
      <c r="E286" s="186"/>
      <c r="F286" s="186"/>
      <c r="G286" s="186"/>
      <c r="H286" s="186"/>
      <c r="I286" s="187"/>
      <c r="J286" s="187"/>
      <c r="K286" s="187"/>
      <c r="L286" s="187"/>
      <c r="M286" s="187"/>
      <c r="N286" s="186">
        <f t="shared" si="6"/>
        <v>0</v>
      </c>
      <c r="AA286" s="186"/>
      <c r="AB286" s="186"/>
    </row>
    <row r="287" spans="1:28" s="188" customFormat="1" ht="17.399999999999999">
      <c r="A287" s="186"/>
      <c r="B287" s="186"/>
      <c r="C287" s="186"/>
      <c r="D287" s="186"/>
      <c r="E287" s="186"/>
      <c r="F287" s="186"/>
      <c r="G287" s="186"/>
      <c r="H287" s="186"/>
      <c r="I287" s="187"/>
      <c r="J287" s="187"/>
      <c r="K287" s="187"/>
      <c r="L287" s="187"/>
      <c r="M287" s="187"/>
      <c r="N287" s="186">
        <f t="shared" si="6"/>
        <v>0</v>
      </c>
      <c r="AA287" s="186"/>
      <c r="AB287" s="186"/>
    </row>
    <row r="288" spans="1:28" s="188" customFormat="1" ht="17.399999999999999">
      <c r="A288" s="186"/>
      <c r="B288" s="186"/>
      <c r="C288" s="186"/>
      <c r="D288" s="186"/>
      <c r="E288" s="186"/>
      <c r="F288" s="186"/>
      <c r="G288" s="186"/>
      <c r="H288" s="186"/>
      <c r="I288" s="187"/>
      <c r="J288" s="187"/>
      <c r="K288" s="187"/>
      <c r="L288" s="187"/>
      <c r="M288" s="187"/>
      <c r="N288" s="186">
        <f t="shared" si="6"/>
        <v>0</v>
      </c>
      <c r="AA288" s="186"/>
      <c r="AB288" s="186"/>
    </row>
    <row r="289" spans="1:28" s="188" customFormat="1" ht="17.399999999999999">
      <c r="A289" s="190" t="s">
        <v>597</v>
      </c>
      <c r="B289" s="190" t="s">
        <v>1488</v>
      </c>
      <c r="C289" s="190"/>
      <c r="D289" s="190"/>
      <c r="E289" s="190"/>
      <c r="F289" s="190"/>
      <c r="G289" s="190" t="s">
        <v>1489</v>
      </c>
      <c r="H289" s="190" t="s">
        <v>1325</v>
      </c>
      <c r="I289" s="191" t="s">
        <v>1073</v>
      </c>
      <c r="J289" s="191" t="s">
        <v>1074</v>
      </c>
      <c r="K289" s="191" t="s">
        <v>1407</v>
      </c>
      <c r="L289" s="191"/>
      <c r="M289" s="191"/>
      <c r="N289" s="190" t="str">
        <f t="shared" si="6"/>
        <v>Food Service</v>
      </c>
      <c r="AA289" s="190" t="s">
        <v>597</v>
      </c>
      <c r="AB289" s="190" t="s">
        <v>1325</v>
      </c>
    </row>
    <row r="290" spans="1:28" s="188" customFormat="1" ht="17.399999999999999">
      <c r="A290" s="190" t="s">
        <v>597</v>
      </c>
      <c r="B290" s="190" t="s">
        <v>1488</v>
      </c>
      <c r="C290" s="190"/>
      <c r="D290" s="190"/>
      <c r="E290" s="190"/>
      <c r="F290" s="190"/>
      <c r="G290" s="190" t="s">
        <v>1489</v>
      </c>
      <c r="H290" s="190" t="s">
        <v>1325</v>
      </c>
      <c r="I290" s="191" t="s">
        <v>815</v>
      </c>
      <c r="J290" s="191" t="s">
        <v>816</v>
      </c>
      <c r="K290" s="191" t="s">
        <v>1407</v>
      </c>
      <c r="L290" s="191"/>
      <c r="M290" s="191"/>
      <c r="N290" s="190" t="str">
        <f t="shared" si="6"/>
        <v>Food Service</v>
      </c>
      <c r="AA290" s="190" t="s">
        <v>597</v>
      </c>
      <c r="AB290" s="190" t="s">
        <v>1325</v>
      </c>
    </row>
    <row r="291" spans="1:28" s="188" customFormat="1" ht="17.399999999999999">
      <c r="A291" s="190" t="s">
        <v>597</v>
      </c>
      <c r="B291" s="190" t="s">
        <v>1488</v>
      </c>
      <c r="C291" s="190"/>
      <c r="D291" s="190"/>
      <c r="E291" s="190"/>
      <c r="F291" s="190"/>
      <c r="G291" s="190" t="s">
        <v>1489</v>
      </c>
      <c r="H291" s="190" t="s">
        <v>1325</v>
      </c>
      <c r="I291" s="191" t="s">
        <v>1055</v>
      </c>
      <c r="J291" s="191" t="s">
        <v>1056</v>
      </c>
      <c r="K291" s="191" t="s">
        <v>1407</v>
      </c>
      <c r="L291" s="191"/>
      <c r="M291" s="191"/>
      <c r="N291" s="190" t="str">
        <f t="shared" si="6"/>
        <v>Food Service</v>
      </c>
      <c r="AA291" s="190" t="s">
        <v>597</v>
      </c>
      <c r="AB291" s="190" t="s">
        <v>1325</v>
      </c>
    </row>
    <row r="292" spans="1:28" s="188" customFormat="1" ht="17.399999999999999">
      <c r="A292" s="190" t="s">
        <v>597</v>
      </c>
      <c r="B292" s="190" t="s">
        <v>1488</v>
      </c>
      <c r="C292" s="190"/>
      <c r="D292" s="190"/>
      <c r="E292" s="190"/>
      <c r="F292" s="190"/>
      <c r="G292" s="190" t="s">
        <v>1489</v>
      </c>
      <c r="H292" s="190" t="s">
        <v>1325</v>
      </c>
      <c r="I292" s="191" t="s">
        <v>791</v>
      </c>
      <c r="J292" s="191" t="s">
        <v>792</v>
      </c>
      <c r="K292" s="191" t="s">
        <v>1407</v>
      </c>
      <c r="L292" s="191"/>
      <c r="M292" s="191"/>
      <c r="N292" s="190" t="str">
        <f t="shared" si="6"/>
        <v>Food Service</v>
      </c>
      <c r="AA292" s="190" t="s">
        <v>597</v>
      </c>
      <c r="AB292" s="190" t="s">
        <v>1325</v>
      </c>
    </row>
    <row r="293" spans="1:28" s="188" customFormat="1" ht="17.399999999999999">
      <c r="A293" s="190" t="s">
        <v>597</v>
      </c>
      <c r="B293" s="190" t="s">
        <v>1488</v>
      </c>
      <c r="C293" s="190"/>
      <c r="D293" s="190"/>
      <c r="E293" s="190"/>
      <c r="F293" s="190"/>
      <c r="G293" s="190" t="s">
        <v>1489</v>
      </c>
      <c r="H293" s="190" t="s">
        <v>1325</v>
      </c>
      <c r="I293" s="191" t="s">
        <v>784</v>
      </c>
      <c r="J293" s="191" t="s">
        <v>785</v>
      </c>
      <c r="K293" s="191" t="s">
        <v>1407</v>
      </c>
      <c r="L293" s="191"/>
      <c r="M293" s="191"/>
      <c r="N293" s="190" t="str">
        <f t="shared" si="6"/>
        <v>Food Service</v>
      </c>
      <c r="AA293" s="190" t="s">
        <v>597</v>
      </c>
      <c r="AB293" s="190" t="s">
        <v>1325</v>
      </c>
    </row>
    <row r="294" spans="1:28" s="188" customFormat="1" ht="17.399999999999999">
      <c r="A294" s="190" t="s">
        <v>597</v>
      </c>
      <c r="B294" s="190" t="s">
        <v>1488</v>
      </c>
      <c r="C294" s="190"/>
      <c r="D294" s="190"/>
      <c r="E294" s="190"/>
      <c r="F294" s="190"/>
      <c r="G294" s="190" t="s">
        <v>1489</v>
      </c>
      <c r="H294" s="190" t="s">
        <v>1325</v>
      </c>
      <c r="I294" s="191" t="s">
        <v>1047</v>
      </c>
      <c r="J294" s="191" t="s">
        <v>1048</v>
      </c>
      <c r="K294" s="191" t="s">
        <v>1407</v>
      </c>
      <c r="L294" s="191"/>
      <c r="M294" s="191"/>
      <c r="N294" s="190" t="str">
        <f t="shared" si="6"/>
        <v>Food Service</v>
      </c>
      <c r="AA294" s="190" t="s">
        <v>597</v>
      </c>
      <c r="AB294" s="190" t="s">
        <v>1325</v>
      </c>
    </row>
    <row r="295" spans="1:28" s="188" customFormat="1" ht="17.399999999999999">
      <c r="A295" s="190" t="s">
        <v>597</v>
      </c>
      <c r="B295" s="190" t="s">
        <v>1488</v>
      </c>
      <c r="C295" s="190"/>
      <c r="D295" s="190"/>
      <c r="E295" s="190"/>
      <c r="F295" s="190"/>
      <c r="G295" s="190" t="s">
        <v>1489</v>
      </c>
      <c r="H295" s="190" t="s">
        <v>1325</v>
      </c>
      <c r="I295" s="191" t="s">
        <v>1039</v>
      </c>
      <c r="J295" s="191" t="s">
        <v>1040</v>
      </c>
      <c r="K295" s="191" t="s">
        <v>1407</v>
      </c>
      <c r="L295" s="191"/>
      <c r="M295" s="191"/>
      <c r="N295" s="190" t="str">
        <f t="shared" si="6"/>
        <v>Food Service</v>
      </c>
      <c r="AA295" s="190" t="s">
        <v>597</v>
      </c>
      <c r="AB295" s="190" t="s">
        <v>1325</v>
      </c>
    </row>
    <row r="296" spans="1:28" s="188" customFormat="1" ht="17.399999999999999">
      <c r="A296" s="190" t="s">
        <v>597</v>
      </c>
      <c r="B296" s="190" t="s">
        <v>1488</v>
      </c>
      <c r="C296" s="190"/>
      <c r="D296" s="190"/>
      <c r="E296" s="190"/>
      <c r="F296" s="190"/>
      <c r="G296" s="190" t="s">
        <v>1489</v>
      </c>
      <c r="H296" s="190" t="s">
        <v>1325</v>
      </c>
      <c r="I296" s="191" t="s">
        <v>1037</v>
      </c>
      <c r="J296" s="191" t="s">
        <v>1490</v>
      </c>
      <c r="K296" s="191" t="s">
        <v>1407</v>
      </c>
      <c r="L296" s="191"/>
      <c r="M296" s="191"/>
      <c r="N296" s="190" t="str">
        <f t="shared" si="6"/>
        <v>Food Service</v>
      </c>
      <c r="AA296" s="190" t="s">
        <v>597</v>
      </c>
      <c r="AB296" s="190" t="s">
        <v>1325</v>
      </c>
    </row>
    <row r="297" spans="1:28" s="188" customFormat="1" ht="17.399999999999999">
      <c r="A297" s="190" t="s">
        <v>597</v>
      </c>
      <c r="B297" s="190" t="s">
        <v>1488</v>
      </c>
      <c r="C297" s="190"/>
      <c r="D297" s="190"/>
      <c r="E297" s="190"/>
      <c r="F297" s="190"/>
      <c r="G297" s="190" t="s">
        <v>1489</v>
      </c>
      <c r="H297" s="190" t="s">
        <v>1325</v>
      </c>
      <c r="I297" s="191" t="s">
        <v>1033</v>
      </c>
      <c r="J297" s="191" t="s">
        <v>1034</v>
      </c>
      <c r="K297" s="191" t="s">
        <v>1407</v>
      </c>
      <c r="L297" s="191"/>
      <c r="M297" s="191"/>
      <c r="N297" s="190" t="str">
        <f t="shared" si="6"/>
        <v>Food Service</v>
      </c>
      <c r="AA297" s="190" t="s">
        <v>597</v>
      </c>
      <c r="AB297" s="190" t="s">
        <v>1325</v>
      </c>
    </row>
    <row r="298" spans="1:28" s="188" customFormat="1" ht="17.399999999999999">
      <c r="A298" s="190" t="s">
        <v>597</v>
      </c>
      <c r="B298" s="190" t="s">
        <v>1488</v>
      </c>
      <c r="C298" s="190"/>
      <c r="D298" s="190"/>
      <c r="E298" s="190"/>
      <c r="F298" s="190"/>
      <c r="G298" s="190" t="s">
        <v>1489</v>
      </c>
      <c r="H298" s="190" t="s">
        <v>1325</v>
      </c>
      <c r="I298" s="191" t="s">
        <v>1031</v>
      </c>
      <c r="J298" s="191" t="s">
        <v>1032</v>
      </c>
      <c r="K298" s="191" t="s">
        <v>1407</v>
      </c>
      <c r="L298" s="191"/>
      <c r="M298" s="191"/>
      <c r="N298" s="190" t="str">
        <f t="shared" si="6"/>
        <v>Food Service</v>
      </c>
      <c r="S298" s="187" t="s">
        <v>1208</v>
      </c>
      <c r="T298" s="187" t="s">
        <v>1209</v>
      </c>
      <c r="AA298" s="190" t="s">
        <v>597</v>
      </c>
      <c r="AB298" s="190" t="s">
        <v>1325</v>
      </c>
    </row>
    <row r="299" spans="1:28" s="188" customFormat="1" ht="17.399999999999999">
      <c r="A299" s="190" t="s">
        <v>597</v>
      </c>
      <c r="B299" s="190" t="s">
        <v>1488</v>
      </c>
      <c r="C299" s="190"/>
      <c r="D299" s="190"/>
      <c r="E299" s="190"/>
      <c r="F299" s="190"/>
      <c r="G299" s="190" t="s">
        <v>1489</v>
      </c>
      <c r="H299" s="190" t="s">
        <v>1325</v>
      </c>
      <c r="I299" s="191" t="s">
        <v>1021</v>
      </c>
      <c r="J299" s="191" t="s">
        <v>1022</v>
      </c>
      <c r="K299" s="191" t="s">
        <v>1407</v>
      </c>
      <c r="L299" s="191"/>
      <c r="M299" s="191"/>
      <c r="N299" s="190" t="str">
        <f t="shared" si="6"/>
        <v>Food Service</v>
      </c>
      <c r="S299" s="187" t="s">
        <v>1190</v>
      </c>
      <c r="T299" s="187" t="s">
        <v>1191</v>
      </c>
      <c r="AA299" s="190" t="s">
        <v>597</v>
      </c>
      <c r="AB299" s="190" t="s">
        <v>1325</v>
      </c>
    </row>
    <row r="300" spans="1:28" s="188" customFormat="1" ht="17.399999999999999">
      <c r="A300" s="190" t="s">
        <v>597</v>
      </c>
      <c r="B300" s="190" t="s">
        <v>1488</v>
      </c>
      <c r="C300" s="190"/>
      <c r="D300" s="190"/>
      <c r="E300" s="190"/>
      <c r="F300" s="190"/>
      <c r="G300" s="190" t="s">
        <v>1489</v>
      </c>
      <c r="H300" s="190" t="s">
        <v>1325</v>
      </c>
      <c r="I300" s="191" t="s">
        <v>573</v>
      </c>
      <c r="J300" s="191" t="s">
        <v>675</v>
      </c>
      <c r="K300" s="191" t="s">
        <v>1407</v>
      </c>
      <c r="L300" s="191"/>
      <c r="M300" s="191"/>
      <c r="N300" s="190" t="str">
        <f t="shared" si="6"/>
        <v>Food Service</v>
      </c>
      <c r="S300" s="191" t="s">
        <v>846</v>
      </c>
      <c r="T300" s="191" t="s">
        <v>847</v>
      </c>
      <c r="AA300" s="190" t="s">
        <v>597</v>
      </c>
      <c r="AB300" s="190" t="s">
        <v>1325</v>
      </c>
    </row>
    <row r="301" spans="1:28" s="188" customFormat="1" ht="17.399999999999999">
      <c r="A301" s="190" t="s">
        <v>597</v>
      </c>
      <c r="B301" s="190" t="s">
        <v>1488</v>
      </c>
      <c r="C301" s="190"/>
      <c r="D301" s="190"/>
      <c r="E301" s="190"/>
      <c r="F301" s="190"/>
      <c r="G301" s="190" t="s">
        <v>1489</v>
      </c>
      <c r="H301" s="190" t="s">
        <v>1325</v>
      </c>
      <c r="I301" s="191" t="s">
        <v>1017</v>
      </c>
      <c r="J301" s="191" t="s">
        <v>1018</v>
      </c>
      <c r="K301" s="191" t="s">
        <v>1407</v>
      </c>
      <c r="L301" s="191"/>
      <c r="M301" s="191"/>
      <c r="N301" s="190" t="str">
        <f t="shared" si="6"/>
        <v>Food Service</v>
      </c>
      <c r="S301" s="187" t="s">
        <v>1069</v>
      </c>
      <c r="T301" s="187" t="s">
        <v>1070</v>
      </c>
      <c r="AA301" s="190" t="s">
        <v>597</v>
      </c>
      <c r="AB301" s="190" t="s">
        <v>1325</v>
      </c>
    </row>
    <row r="302" spans="1:28" s="188" customFormat="1" ht="17.399999999999999">
      <c r="A302" s="190" t="s">
        <v>597</v>
      </c>
      <c r="B302" s="190" t="s">
        <v>1488</v>
      </c>
      <c r="C302" s="190"/>
      <c r="D302" s="190"/>
      <c r="E302" s="190"/>
      <c r="F302" s="190"/>
      <c r="G302" s="190" t="s">
        <v>1489</v>
      </c>
      <c r="H302" s="190" t="s">
        <v>1325</v>
      </c>
      <c r="I302" s="191" t="s">
        <v>1015</v>
      </c>
      <c r="J302" s="191" t="s">
        <v>1016</v>
      </c>
      <c r="K302" s="191" t="s">
        <v>1407</v>
      </c>
      <c r="L302" s="191"/>
      <c r="M302" s="191"/>
      <c r="N302" s="190" t="str">
        <f t="shared" si="6"/>
        <v>Food Service</v>
      </c>
      <c r="S302" s="187" t="s">
        <v>1148</v>
      </c>
      <c r="T302" s="187" t="s">
        <v>1149</v>
      </c>
      <c r="AA302" s="190" t="s">
        <v>597</v>
      </c>
      <c r="AB302" s="190" t="s">
        <v>1325</v>
      </c>
    </row>
    <row r="303" spans="1:28" s="188" customFormat="1" ht="17.399999999999999">
      <c r="A303" s="190" t="s">
        <v>597</v>
      </c>
      <c r="B303" s="190" t="s">
        <v>1488</v>
      </c>
      <c r="C303" s="190"/>
      <c r="D303" s="190"/>
      <c r="E303" s="190"/>
      <c r="F303" s="190"/>
      <c r="G303" s="190" t="s">
        <v>1489</v>
      </c>
      <c r="H303" s="190" t="s">
        <v>1325</v>
      </c>
      <c r="I303" s="191" t="s">
        <v>654</v>
      </c>
      <c r="J303" s="191" t="s">
        <v>655</v>
      </c>
      <c r="K303" s="191" t="s">
        <v>1407</v>
      </c>
      <c r="L303" s="191"/>
      <c r="M303" s="191"/>
      <c r="N303" s="190" t="str">
        <f t="shared" si="6"/>
        <v>Food Service</v>
      </c>
      <c r="S303" s="187" t="s">
        <v>1067</v>
      </c>
      <c r="T303" s="187" t="s">
        <v>1068</v>
      </c>
      <c r="AA303" s="190" t="s">
        <v>597</v>
      </c>
      <c r="AB303" s="190" t="s">
        <v>1325</v>
      </c>
    </row>
    <row r="304" spans="1:28" s="188" customFormat="1" ht="17.399999999999999">
      <c r="A304" s="190" t="s">
        <v>597</v>
      </c>
      <c r="B304" s="190" t="s">
        <v>1488</v>
      </c>
      <c r="C304" s="190"/>
      <c r="D304" s="190"/>
      <c r="E304" s="190"/>
      <c r="F304" s="190"/>
      <c r="G304" s="190" t="s">
        <v>1489</v>
      </c>
      <c r="H304" s="190" t="s">
        <v>1325</v>
      </c>
      <c r="I304" s="191" t="s">
        <v>1007</v>
      </c>
      <c r="J304" s="191" t="s">
        <v>1008</v>
      </c>
      <c r="K304" s="191" t="s">
        <v>1407</v>
      </c>
      <c r="L304" s="191"/>
      <c r="M304" s="191"/>
      <c r="N304" s="190" t="str">
        <f t="shared" si="6"/>
        <v>Food Service</v>
      </c>
      <c r="S304" s="187" t="s">
        <v>1124</v>
      </c>
      <c r="T304" s="187" t="s">
        <v>1125</v>
      </c>
      <c r="AA304" s="190" t="s">
        <v>597</v>
      </c>
      <c r="AB304" s="190" t="s">
        <v>1325</v>
      </c>
    </row>
    <row r="305" spans="1:28" s="188" customFormat="1" ht="17.399999999999999">
      <c r="A305" s="190" t="s">
        <v>597</v>
      </c>
      <c r="B305" s="190" t="s">
        <v>1488</v>
      </c>
      <c r="C305" s="190"/>
      <c r="D305" s="190"/>
      <c r="E305" s="190"/>
      <c r="F305" s="190"/>
      <c r="G305" s="190" t="s">
        <v>1489</v>
      </c>
      <c r="H305" s="190" t="s">
        <v>1325</v>
      </c>
      <c r="I305" s="191" t="s">
        <v>1005</v>
      </c>
      <c r="J305" s="191" t="s">
        <v>1491</v>
      </c>
      <c r="K305" s="191" t="s">
        <v>1407</v>
      </c>
      <c r="L305" s="191"/>
      <c r="M305" s="191"/>
      <c r="N305" s="190" t="str">
        <f t="shared" si="6"/>
        <v>Food Service</v>
      </c>
      <c r="S305" s="187" t="s">
        <v>1063</v>
      </c>
      <c r="T305" s="187" t="s">
        <v>1064</v>
      </c>
      <c r="AA305" s="190" t="s">
        <v>597</v>
      </c>
      <c r="AB305" s="190" t="s">
        <v>1325</v>
      </c>
    </row>
    <row r="306" spans="1:28" s="188" customFormat="1" ht="17.399999999999999">
      <c r="A306" s="190" t="s">
        <v>597</v>
      </c>
      <c r="B306" s="190" t="s">
        <v>1488</v>
      </c>
      <c r="C306" s="190"/>
      <c r="D306" s="190"/>
      <c r="E306" s="190"/>
      <c r="F306" s="190"/>
      <c r="G306" s="190" t="s">
        <v>1489</v>
      </c>
      <c r="H306" s="190" t="s">
        <v>1325</v>
      </c>
      <c r="I306" s="191" t="s">
        <v>963</v>
      </c>
      <c r="J306" s="191" t="s">
        <v>1492</v>
      </c>
      <c r="K306" s="191" t="s">
        <v>1407</v>
      </c>
      <c r="L306" s="191"/>
      <c r="M306" s="191"/>
      <c r="N306" s="190" t="str">
        <f t="shared" si="6"/>
        <v>Food Service</v>
      </c>
      <c r="S306" s="187" t="s">
        <v>1061</v>
      </c>
      <c r="T306" s="187" t="s">
        <v>1062</v>
      </c>
      <c r="AA306" s="190" t="s">
        <v>597</v>
      </c>
      <c r="AB306" s="190" t="s">
        <v>1325</v>
      </c>
    </row>
    <row r="307" spans="1:28" s="188" customFormat="1" ht="17.399999999999999">
      <c r="A307" s="190"/>
      <c r="B307" s="190"/>
      <c r="C307" s="190"/>
      <c r="D307" s="190"/>
      <c r="E307" s="190"/>
      <c r="F307" s="190"/>
      <c r="G307" s="190"/>
      <c r="H307" s="190"/>
      <c r="I307" s="191"/>
      <c r="J307" s="191"/>
      <c r="K307" s="191"/>
      <c r="L307" s="191"/>
      <c r="M307" s="191"/>
      <c r="N307" s="190">
        <f t="shared" si="6"/>
        <v>0</v>
      </c>
      <c r="S307" s="187" t="s">
        <v>1059</v>
      </c>
      <c r="T307" s="187" t="s">
        <v>1060</v>
      </c>
      <c r="AA307" s="190"/>
      <c r="AB307" s="190"/>
    </row>
    <row r="308" spans="1:28" s="188" customFormat="1" ht="17.399999999999999">
      <c r="A308" s="190"/>
      <c r="B308" s="190"/>
      <c r="C308" s="190"/>
      <c r="D308" s="190"/>
      <c r="E308" s="190"/>
      <c r="F308" s="190"/>
      <c r="G308" s="190"/>
      <c r="H308" s="190"/>
      <c r="I308" s="191"/>
      <c r="J308" s="191"/>
      <c r="K308" s="191"/>
      <c r="L308" s="191"/>
      <c r="M308" s="191"/>
      <c r="N308" s="190">
        <f t="shared" si="6"/>
        <v>0</v>
      </c>
      <c r="S308" s="187" t="s">
        <v>1206</v>
      </c>
      <c r="T308" s="187" t="s">
        <v>1207</v>
      </c>
      <c r="AA308" s="190"/>
      <c r="AB308" s="190"/>
    </row>
    <row r="309" spans="1:28" s="188" customFormat="1" ht="17.399999999999999">
      <c r="A309" s="190"/>
      <c r="B309" s="190"/>
      <c r="C309" s="190"/>
      <c r="D309" s="190"/>
      <c r="E309" s="190"/>
      <c r="F309" s="190"/>
      <c r="G309" s="190"/>
      <c r="H309" s="190"/>
      <c r="I309" s="191"/>
      <c r="J309" s="191"/>
      <c r="K309" s="191"/>
      <c r="L309" s="191"/>
      <c r="M309" s="191"/>
      <c r="N309" s="190">
        <f t="shared" si="6"/>
        <v>0</v>
      </c>
      <c r="S309" s="187" t="s">
        <v>1204</v>
      </c>
      <c r="T309" s="187" t="s">
        <v>1205</v>
      </c>
      <c r="AA309" s="190"/>
      <c r="AB309" s="190"/>
    </row>
    <row r="310" spans="1:28" s="188" customFormat="1" ht="17.399999999999999">
      <c r="A310" s="190"/>
      <c r="B310" s="190"/>
      <c r="C310" s="190"/>
      <c r="D310" s="190"/>
      <c r="E310" s="190"/>
      <c r="F310" s="190"/>
      <c r="G310" s="190"/>
      <c r="H310" s="190"/>
      <c r="I310" s="191"/>
      <c r="J310" s="191"/>
      <c r="K310" s="191"/>
      <c r="L310" s="191"/>
      <c r="M310" s="191"/>
      <c r="N310" s="190">
        <f t="shared" si="6"/>
        <v>0</v>
      </c>
      <c r="S310" s="187" t="s">
        <v>840</v>
      </c>
      <c r="T310" s="187" t="s">
        <v>841</v>
      </c>
      <c r="AA310" s="190"/>
      <c r="AB310" s="190"/>
    </row>
    <row r="311" spans="1:28" s="188" customFormat="1" ht="17.399999999999999">
      <c r="A311" s="190"/>
      <c r="B311" s="190"/>
      <c r="C311" s="190"/>
      <c r="D311" s="190"/>
      <c r="E311" s="190"/>
      <c r="F311" s="190"/>
      <c r="G311" s="190"/>
      <c r="H311" s="190"/>
      <c r="I311" s="191"/>
      <c r="J311" s="191"/>
      <c r="K311" s="191"/>
      <c r="L311" s="191"/>
      <c r="M311" s="191"/>
      <c r="N311" s="190">
        <f t="shared" si="6"/>
        <v>0</v>
      </c>
      <c r="S311" s="187" t="s">
        <v>1279</v>
      </c>
      <c r="T311" s="187" t="s">
        <v>1280</v>
      </c>
      <c r="AA311" s="190"/>
      <c r="AB311" s="190"/>
    </row>
    <row r="312" spans="1:28" s="188" customFormat="1" ht="17.399999999999999">
      <c r="A312" s="186" t="s">
        <v>597</v>
      </c>
      <c r="B312" s="186" t="s">
        <v>1488</v>
      </c>
      <c r="C312" s="186"/>
      <c r="D312" s="186"/>
      <c r="E312" s="186"/>
      <c r="F312" s="186"/>
      <c r="G312" s="186" t="s">
        <v>1489</v>
      </c>
      <c r="H312" s="186" t="s">
        <v>1326</v>
      </c>
      <c r="I312" s="187" t="s">
        <v>1049</v>
      </c>
      <c r="J312" s="187" t="s">
        <v>1050</v>
      </c>
      <c r="K312" s="187" t="s">
        <v>1407</v>
      </c>
      <c r="L312" s="187"/>
      <c r="M312" s="187"/>
      <c r="N312" s="186" t="str">
        <f t="shared" si="6"/>
        <v>Food Service</v>
      </c>
      <c r="S312" s="187" t="s">
        <v>873</v>
      </c>
      <c r="T312" s="187" t="s">
        <v>874</v>
      </c>
      <c r="AA312" s="186" t="s">
        <v>597</v>
      </c>
      <c r="AB312" s="186" t="s">
        <v>1326</v>
      </c>
    </row>
    <row r="313" spans="1:28" s="188" customFormat="1" ht="17.399999999999999">
      <c r="A313" s="186" t="s">
        <v>597</v>
      </c>
      <c r="B313" s="186" t="s">
        <v>1488</v>
      </c>
      <c r="C313" s="186"/>
      <c r="D313" s="186"/>
      <c r="E313" s="186"/>
      <c r="F313" s="186"/>
      <c r="G313" s="186" t="s">
        <v>1489</v>
      </c>
      <c r="H313" s="186" t="s">
        <v>1326</v>
      </c>
      <c r="I313" s="187" t="s">
        <v>1045</v>
      </c>
      <c r="J313" s="187" t="s">
        <v>1493</v>
      </c>
      <c r="K313" s="187" t="s">
        <v>1407</v>
      </c>
      <c r="L313" s="187"/>
      <c r="M313" s="187"/>
      <c r="N313" s="186" t="str">
        <f t="shared" si="6"/>
        <v>Food Service</v>
      </c>
      <c r="S313" s="191" t="s">
        <v>831</v>
      </c>
      <c r="T313" s="191" t="s">
        <v>832</v>
      </c>
      <c r="AA313" s="186" t="s">
        <v>597</v>
      </c>
      <c r="AB313" s="186" t="s">
        <v>1326</v>
      </c>
    </row>
    <row r="314" spans="1:28" s="188" customFormat="1" ht="17.399999999999999">
      <c r="A314" s="186" t="s">
        <v>597</v>
      </c>
      <c r="B314" s="186" t="s">
        <v>1488</v>
      </c>
      <c r="C314" s="186"/>
      <c r="D314" s="186"/>
      <c r="E314" s="186"/>
      <c r="F314" s="186"/>
      <c r="G314" s="186" t="s">
        <v>1489</v>
      </c>
      <c r="H314" s="186" t="s">
        <v>1326</v>
      </c>
      <c r="I314" s="187" t="s">
        <v>1041</v>
      </c>
      <c r="J314" s="187" t="s">
        <v>1042</v>
      </c>
      <c r="K314" s="187" t="s">
        <v>1407</v>
      </c>
      <c r="L314" s="187"/>
      <c r="M314" s="187"/>
      <c r="N314" s="186" t="str">
        <f t="shared" si="6"/>
        <v>Food Service</v>
      </c>
      <c r="S314" s="187" t="s">
        <v>928</v>
      </c>
      <c r="T314" s="187" t="s">
        <v>929</v>
      </c>
      <c r="AA314" s="186" t="s">
        <v>597</v>
      </c>
      <c r="AB314" s="186" t="s">
        <v>1326</v>
      </c>
    </row>
    <row r="315" spans="1:28" s="188" customFormat="1" ht="17.399999999999999">
      <c r="A315" s="186" t="s">
        <v>597</v>
      </c>
      <c r="B315" s="186" t="s">
        <v>1488</v>
      </c>
      <c r="C315" s="186"/>
      <c r="D315" s="186"/>
      <c r="E315" s="186"/>
      <c r="F315" s="186"/>
      <c r="G315" s="186" t="s">
        <v>1489</v>
      </c>
      <c r="H315" s="186" t="s">
        <v>1326</v>
      </c>
      <c r="I315" s="187" t="s">
        <v>1035</v>
      </c>
      <c r="J315" s="187" t="s">
        <v>1036</v>
      </c>
      <c r="K315" s="187" t="s">
        <v>1407</v>
      </c>
      <c r="L315" s="187"/>
      <c r="M315" s="187"/>
      <c r="N315" s="186" t="str">
        <f t="shared" si="6"/>
        <v>Food Service</v>
      </c>
      <c r="S315" s="191" t="s">
        <v>824</v>
      </c>
      <c r="T315" s="191" t="s">
        <v>825</v>
      </c>
      <c r="AA315" s="186" t="s">
        <v>597</v>
      </c>
      <c r="AB315" s="186" t="s">
        <v>1326</v>
      </c>
    </row>
    <row r="316" spans="1:28" s="188" customFormat="1" ht="17.399999999999999">
      <c r="A316" s="186" t="s">
        <v>597</v>
      </c>
      <c r="B316" s="186" t="s">
        <v>1488</v>
      </c>
      <c r="C316" s="186"/>
      <c r="D316" s="186"/>
      <c r="E316" s="186"/>
      <c r="F316" s="186"/>
      <c r="G316" s="186" t="s">
        <v>1489</v>
      </c>
      <c r="H316" s="186" t="s">
        <v>1326</v>
      </c>
      <c r="I316" s="187" t="s">
        <v>1027</v>
      </c>
      <c r="J316" s="187" t="s">
        <v>1028</v>
      </c>
      <c r="K316" s="187" t="s">
        <v>1407</v>
      </c>
      <c r="L316" s="187"/>
      <c r="M316" s="187"/>
      <c r="N316" s="186" t="str">
        <f t="shared" si="6"/>
        <v>Food Service</v>
      </c>
      <c r="S316" s="187" t="s">
        <v>822</v>
      </c>
      <c r="T316" s="187" t="s">
        <v>823</v>
      </c>
      <c r="AA316" s="186" t="s">
        <v>597</v>
      </c>
      <c r="AB316" s="186" t="s">
        <v>1326</v>
      </c>
    </row>
    <row r="317" spans="1:28" s="188" customFormat="1" ht="17.399999999999999">
      <c r="A317" s="186" t="s">
        <v>597</v>
      </c>
      <c r="B317" s="186" t="s">
        <v>1488</v>
      </c>
      <c r="C317" s="186"/>
      <c r="D317" s="186"/>
      <c r="E317" s="186"/>
      <c r="F317" s="186"/>
      <c r="G317" s="186" t="s">
        <v>1489</v>
      </c>
      <c r="H317" s="186" t="s">
        <v>1326</v>
      </c>
      <c r="I317" s="187" t="s">
        <v>1025</v>
      </c>
      <c r="J317" s="187" t="s">
        <v>1026</v>
      </c>
      <c r="K317" s="187" t="s">
        <v>1407</v>
      </c>
      <c r="L317" s="187"/>
      <c r="M317" s="187"/>
      <c r="N317" s="186" t="str">
        <f t="shared" si="6"/>
        <v>Food Service</v>
      </c>
      <c r="S317" s="191" t="s">
        <v>820</v>
      </c>
      <c r="T317" s="191" t="s">
        <v>821</v>
      </c>
      <c r="AA317" s="186" t="s">
        <v>597</v>
      </c>
      <c r="AB317" s="186" t="s">
        <v>1326</v>
      </c>
    </row>
    <row r="318" spans="1:28" s="188" customFormat="1" ht="17.399999999999999">
      <c r="A318" s="186" t="s">
        <v>597</v>
      </c>
      <c r="B318" s="186" t="s">
        <v>1488</v>
      </c>
      <c r="C318" s="186"/>
      <c r="D318" s="186"/>
      <c r="E318" s="186"/>
      <c r="F318" s="186"/>
      <c r="G318" s="186" t="s">
        <v>1489</v>
      </c>
      <c r="H318" s="186" t="s">
        <v>1326</v>
      </c>
      <c r="I318" s="187" t="s">
        <v>1011</v>
      </c>
      <c r="J318" s="187" t="s">
        <v>1494</v>
      </c>
      <c r="K318" s="187" t="s">
        <v>1407</v>
      </c>
      <c r="L318" s="187"/>
      <c r="M318" s="187"/>
      <c r="N318" s="186" t="str">
        <f t="shared" si="6"/>
        <v>Food Service</v>
      </c>
      <c r="S318" s="191" t="s">
        <v>817</v>
      </c>
      <c r="T318" s="191" t="s">
        <v>818</v>
      </c>
      <c r="AA318" s="186" t="s">
        <v>597</v>
      </c>
      <c r="AB318" s="186" t="s">
        <v>1326</v>
      </c>
    </row>
    <row r="319" spans="1:28" s="188" customFormat="1" ht="17.399999999999999">
      <c r="A319" s="186" t="s">
        <v>597</v>
      </c>
      <c r="B319" s="186" t="s">
        <v>1488</v>
      </c>
      <c r="C319" s="186"/>
      <c r="D319" s="186"/>
      <c r="E319" s="186"/>
      <c r="F319" s="186"/>
      <c r="G319" s="186" t="s">
        <v>1489</v>
      </c>
      <c r="H319" s="186" t="s">
        <v>1326</v>
      </c>
      <c r="I319" s="187" t="s">
        <v>1003</v>
      </c>
      <c r="J319" s="187" t="s">
        <v>1495</v>
      </c>
      <c r="K319" s="187" t="s">
        <v>1407</v>
      </c>
      <c r="L319" s="187"/>
      <c r="M319" s="187"/>
      <c r="N319" s="186" t="str">
        <f t="shared" si="6"/>
        <v>Food Service</v>
      </c>
      <c r="S319" s="191" t="s">
        <v>805</v>
      </c>
      <c r="T319" s="191" t="s">
        <v>806</v>
      </c>
      <c r="AA319" s="186" t="s">
        <v>597</v>
      </c>
      <c r="AB319" s="186" t="s">
        <v>1326</v>
      </c>
    </row>
    <row r="320" spans="1:28" s="188" customFormat="1" ht="17.399999999999999">
      <c r="A320" s="186" t="s">
        <v>597</v>
      </c>
      <c r="B320" s="186" t="s">
        <v>1488</v>
      </c>
      <c r="C320" s="186"/>
      <c r="D320" s="186"/>
      <c r="E320" s="186"/>
      <c r="F320" s="186"/>
      <c r="G320" s="186" t="s">
        <v>1489</v>
      </c>
      <c r="H320" s="186" t="s">
        <v>1326</v>
      </c>
      <c r="I320" s="187" t="s">
        <v>2303</v>
      </c>
      <c r="J320" s="187" t="s">
        <v>2304</v>
      </c>
      <c r="K320" s="187" t="s">
        <v>1407</v>
      </c>
      <c r="L320" s="187"/>
      <c r="M320" s="187"/>
      <c r="N320" s="186" t="str">
        <f t="shared" si="6"/>
        <v>Food Service</v>
      </c>
      <c r="S320" s="191" t="s">
        <v>805</v>
      </c>
      <c r="T320" s="191" t="s">
        <v>806</v>
      </c>
      <c r="AA320" s="186" t="s">
        <v>597</v>
      </c>
      <c r="AB320" s="186" t="s">
        <v>1326</v>
      </c>
    </row>
    <row r="321" spans="1:28" s="188" customFormat="1" ht="17.399999999999999">
      <c r="A321" s="186"/>
      <c r="B321" s="186"/>
      <c r="C321" s="186"/>
      <c r="D321" s="186"/>
      <c r="E321" s="186"/>
      <c r="F321" s="186"/>
      <c r="G321" s="186"/>
      <c r="H321" s="186"/>
      <c r="I321" s="187"/>
      <c r="J321" s="187"/>
      <c r="K321" s="187"/>
      <c r="L321" s="187"/>
      <c r="M321" s="187"/>
      <c r="N321" s="186">
        <f t="shared" si="6"/>
        <v>0</v>
      </c>
      <c r="S321" s="191" t="s">
        <v>798</v>
      </c>
      <c r="T321" s="191" t="s">
        <v>799</v>
      </c>
      <c r="AA321" s="186"/>
      <c r="AB321" s="186"/>
    </row>
    <row r="322" spans="1:28" s="188" customFormat="1" ht="17.399999999999999">
      <c r="A322" s="186" t="s">
        <v>597</v>
      </c>
      <c r="B322" s="186" t="s">
        <v>1488</v>
      </c>
      <c r="C322" s="186"/>
      <c r="D322" s="186"/>
      <c r="E322" s="186"/>
      <c r="F322" s="186"/>
      <c r="G322" s="186" t="s">
        <v>1489</v>
      </c>
      <c r="H322" s="186" t="s">
        <v>1328</v>
      </c>
      <c r="I322" s="187" t="s">
        <v>696</v>
      </c>
      <c r="J322" s="187" t="s">
        <v>1457</v>
      </c>
      <c r="K322" s="187" t="s">
        <v>1407</v>
      </c>
      <c r="L322" s="187"/>
      <c r="M322" s="187"/>
      <c r="N322" s="186" t="str">
        <f t="shared" si="6"/>
        <v>Food Service</v>
      </c>
      <c r="S322" s="191" t="s">
        <v>796</v>
      </c>
      <c r="T322" s="191" t="s">
        <v>797</v>
      </c>
      <c r="AA322" s="186" t="s">
        <v>1338</v>
      </c>
      <c r="AB322" s="186" t="s">
        <v>1328</v>
      </c>
    </row>
    <row r="323" spans="1:28" s="188" customFormat="1" ht="17.399999999999999">
      <c r="A323" s="366" t="s">
        <v>597</v>
      </c>
      <c r="B323" s="366" t="s">
        <v>1488</v>
      </c>
      <c r="C323" s="366"/>
      <c r="D323" s="366"/>
      <c r="E323" s="366"/>
      <c r="F323" s="366"/>
      <c r="G323" s="366" t="s">
        <v>1489</v>
      </c>
      <c r="H323" s="366" t="s">
        <v>1328</v>
      </c>
      <c r="I323" s="367" t="s">
        <v>782</v>
      </c>
      <c r="J323" s="367" t="s">
        <v>783</v>
      </c>
      <c r="K323" s="367" t="s">
        <v>1407</v>
      </c>
      <c r="L323" s="367"/>
      <c r="M323" s="367"/>
      <c r="N323" s="186" t="str">
        <f t="shared" si="6"/>
        <v>Food Service</v>
      </c>
      <c r="S323" s="187"/>
      <c r="T323" s="187"/>
      <c r="AA323" s="186" t="s">
        <v>1338</v>
      </c>
      <c r="AB323" s="186" t="s">
        <v>1329</v>
      </c>
    </row>
    <row r="324" spans="1:28" s="188" customFormat="1" ht="17.399999999999999">
      <c r="A324" s="366" t="s">
        <v>597</v>
      </c>
      <c r="B324" s="366" t="s">
        <v>1488</v>
      </c>
      <c r="C324" s="366"/>
      <c r="D324" s="366"/>
      <c r="E324" s="366"/>
      <c r="F324" s="366"/>
      <c r="G324" s="366" t="s">
        <v>1489</v>
      </c>
      <c r="H324" s="366" t="s">
        <v>1328</v>
      </c>
      <c r="I324" s="367" t="s">
        <v>694</v>
      </c>
      <c r="J324" s="367" t="s">
        <v>1458</v>
      </c>
      <c r="K324" s="367" t="s">
        <v>1407</v>
      </c>
      <c r="L324" s="367"/>
      <c r="M324" s="367"/>
      <c r="N324" s="186" t="str">
        <f t="shared" si="6"/>
        <v>Food Service</v>
      </c>
      <c r="S324" s="187"/>
      <c r="T324" s="187"/>
      <c r="AA324" s="186" t="s">
        <v>1338</v>
      </c>
      <c r="AB324" s="186" t="s">
        <v>1329</v>
      </c>
    </row>
    <row r="325" spans="1:28" s="188" customFormat="1" ht="17.399999999999999">
      <c r="A325" s="190" t="s">
        <v>1339</v>
      </c>
      <c r="B325" s="190" t="s">
        <v>1496</v>
      </c>
      <c r="C325" s="190"/>
      <c r="D325" s="190"/>
      <c r="E325" s="190"/>
      <c r="F325" s="190"/>
      <c r="G325" s="190" t="s">
        <v>1496</v>
      </c>
      <c r="H325" s="190" t="s">
        <v>1314</v>
      </c>
      <c r="I325" s="191" t="s">
        <v>846</v>
      </c>
      <c r="J325" s="191" t="s">
        <v>847</v>
      </c>
      <c r="K325" s="191" t="s">
        <v>1407</v>
      </c>
      <c r="L325" s="191"/>
      <c r="M325" s="191"/>
      <c r="N325" s="190" t="str">
        <f t="shared" si="6"/>
        <v>Inside Sales</v>
      </c>
      <c r="S325" s="187" t="s">
        <v>1051</v>
      </c>
      <c r="T325" s="187" t="s">
        <v>1052</v>
      </c>
      <c r="AA325" s="190" t="s">
        <v>1339</v>
      </c>
      <c r="AB325" s="190" t="s">
        <v>1314</v>
      </c>
    </row>
    <row r="326" spans="1:28" s="188" customFormat="1" ht="17.399999999999999">
      <c r="A326" s="190" t="s">
        <v>1339</v>
      </c>
      <c r="B326" s="190" t="s">
        <v>1496</v>
      </c>
      <c r="C326" s="190"/>
      <c r="D326" s="190"/>
      <c r="E326" s="190"/>
      <c r="F326" s="190"/>
      <c r="G326" s="190" t="s">
        <v>1496</v>
      </c>
      <c r="H326" s="190" t="s">
        <v>1314</v>
      </c>
      <c r="I326" s="191" t="s">
        <v>831</v>
      </c>
      <c r="J326" s="191" t="s">
        <v>832</v>
      </c>
      <c r="K326" s="191" t="s">
        <v>1407</v>
      </c>
      <c r="L326" s="191"/>
      <c r="M326" s="191"/>
      <c r="N326" s="190" t="str">
        <f t="shared" si="6"/>
        <v>Inside Sales</v>
      </c>
      <c r="S326" s="191" t="s">
        <v>786</v>
      </c>
      <c r="T326" s="191" t="s">
        <v>787</v>
      </c>
      <c r="AA326" s="190" t="s">
        <v>1339</v>
      </c>
      <c r="AB326" s="190" t="s">
        <v>1314</v>
      </c>
    </row>
    <row r="327" spans="1:28" s="188" customFormat="1" ht="17.399999999999999">
      <c r="A327" s="190" t="s">
        <v>1339</v>
      </c>
      <c r="B327" s="190" t="s">
        <v>1496</v>
      </c>
      <c r="C327" s="190"/>
      <c r="D327" s="190"/>
      <c r="E327" s="190"/>
      <c r="F327" s="190"/>
      <c r="G327" s="190" t="s">
        <v>1496</v>
      </c>
      <c r="H327" s="190" t="s">
        <v>1314</v>
      </c>
      <c r="I327" s="191" t="s">
        <v>824</v>
      </c>
      <c r="J327" s="191" t="s">
        <v>825</v>
      </c>
      <c r="K327" s="191" t="s">
        <v>1407</v>
      </c>
      <c r="L327" s="191"/>
      <c r="M327" s="191"/>
      <c r="N327" s="190" t="str">
        <f t="shared" si="6"/>
        <v>Inside Sales</v>
      </c>
      <c r="S327" s="191" t="s">
        <v>780</v>
      </c>
      <c r="T327" s="191" t="s">
        <v>781</v>
      </c>
      <c r="AA327" s="190" t="s">
        <v>1339</v>
      </c>
      <c r="AB327" s="190" t="s">
        <v>1314</v>
      </c>
    </row>
    <row r="328" spans="1:28" s="188" customFormat="1" ht="17.399999999999999">
      <c r="A328" s="190" t="s">
        <v>1339</v>
      </c>
      <c r="B328" s="190" t="s">
        <v>1496</v>
      </c>
      <c r="C328" s="190"/>
      <c r="D328" s="190"/>
      <c r="E328" s="190"/>
      <c r="F328" s="190"/>
      <c r="G328" s="190" t="s">
        <v>1496</v>
      </c>
      <c r="H328" s="190" t="s">
        <v>1314</v>
      </c>
      <c r="I328" s="191" t="s">
        <v>820</v>
      </c>
      <c r="J328" s="191" t="s">
        <v>821</v>
      </c>
      <c r="K328" s="191" t="s">
        <v>1407</v>
      </c>
      <c r="L328" s="191"/>
      <c r="M328" s="191"/>
      <c r="N328" s="190" t="str">
        <f t="shared" ref="N328:N391" si="7">A328</f>
        <v>Inside Sales</v>
      </c>
      <c r="S328" s="187" t="s">
        <v>778</v>
      </c>
      <c r="T328" s="187" t="s">
        <v>779</v>
      </c>
      <c r="AA328" s="190" t="s">
        <v>1339</v>
      </c>
      <c r="AB328" s="190" t="s">
        <v>1314</v>
      </c>
    </row>
    <row r="329" spans="1:28" s="188" customFormat="1" ht="17.399999999999999">
      <c r="A329" s="190" t="s">
        <v>1339</v>
      </c>
      <c r="B329" s="190" t="s">
        <v>1496</v>
      </c>
      <c r="C329" s="190"/>
      <c r="D329" s="190"/>
      <c r="E329" s="190"/>
      <c r="F329" s="190"/>
      <c r="G329" s="190" t="s">
        <v>1496</v>
      </c>
      <c r="H329" s="190" t="s">
        <v>1314</v>
      </c>
      <c r="I329" s="191" t="s">
        <v>817</v>
      </c>
      <c r="J329" s="191" t="s">
        <v>818</v>
      </c>
      <c r="K329" s="191" t="s">
        <v>1407</v>
      </c>
      <c r="L329" s="191"/>
      <c r="M329" s="191"/>
      <c r="N329" s="190" t="str">
        <f t="shared" si="7"/>
        <v>Inside Sales</v>
      </c>
      <c r="S329" s="191" t="s">
        <v>776</v>
      </c>
      <c r="T329" s="191" t="s">
        <v>777</v>
      </c>
      <c r="AA329" s="190" t="s">
        <v>1339</v>
      </c>
      <c r="AB329" s="190" t="s">
        <v>1314</v>
      </c>
    </row>
    <row r="330" spans="1:28" s="188" customFormat="1" ht="17.399999999999999">
      <c r="A330" s="190" t="s">
        <v>1339</v>
      </c>
      <c r="B330" s="190" t="s">
        <v>1496</v>
      </c>
      <c r="C330" s="190"/>
      <c r="D330" s="190"/>
      <c r="E330" s="190"/>
      <c r="F330" s="190"/>
      <c r="G330" s="190" t="s">
        <v>1496</v>
      </c>
      <c r="H330" s="190" t="s">
        <v>1314</v>
      </c>
      <c r="I330" s="191" t="s">
        <v>805</v>
      </c>
      <c r="J330" s="191" t="s">
        <v>806</v>
      </c>
      <c r="K330" s="191" t="s">
        <v>1407</v>
      </c>
      <c r="L330" s="191"/>
      <c r="M330" s="191"/>
      <c r="N330" s="190" t="str">
        <f t="shared" si="7"/>
        <v>Inside Sales</v>
      </c>
      <c r="S330" s="191" t="s">
        <v>1497</v>
      </c>
      <c r="T330" s="191" t="s">
        <v>1498</v>
      </c>
      <c r="AA330" s="190" t="s">
        <v>1339</v>
      </c>
      <c r="AB330" s="190" t="s">
        <v>1314</v>
      </c>
    </row>
    <row r="331" spans="1:28" s="188" customFormat="1" ht="17.399999999999999">
      <c r="A331" s="190" t="s">
        <v>1339</v>
      </c>
      <c r="B331" s="190" t="s">
        <v>1496</v>
      </c>
      <c r="C331" s="190"/>
      <c r="D331" s="190"/>
      <c r="E331" s="190"/>
      <c r="F331" s="190"/>
      <c r="G331" s="190" t="s">
        <v>1496</v>
      </c>
      <c r="H331" s="190" t="s">
        <v>1314</v>
      </c>
      <c r="I331" s="191" t="s">
        <v>1057</v>
      </c>
      <c r="J331" s="191" t="s">
        <v>1058</v>
      </c>
      <c r="K331" s="191" t="s">
        <v>1407</v>
      </c>
      <c r="L331" s="191"/>
      <c r="M331" s="191"/>
      <c r="N331" s="190" t="str">
        <f t="shared" si="7"/>
        <v>Inside Sales</v>
      </c>
      <c r="S331" s="187" t="s">
        <v>1043</v>
      </c>
      <c r="T331" s="187" t="s">
        <v>1044</v>
      </c>
      <c r="AA331" s="190" t="s">
        <v>1339</v>
      </c>
      <c r="AB331" s="190" t="s">
        <v>1314</v>
      </c>
    </row>
    <row r="332" spans="1:28" s="188" customFormat="1" ht="17.399999999999999">
      <c r="A332" s="190" t="s">
        <v>1339</v>
      </c>
      <c r="B332" s="190" t="s">
        <v>1496</v>
      </c>
      <c r="C332" s="190"/>
      <c r="D332" s="190"/>
      <c r="E332" s="190"/>
      <c r="F332" s="190"/>
      <c r="G332" s="190" t="s">
        <v>1496</v>
      </c>
      <c r="H332" s="190" t="s">
        <v>1314</v>
      </c>
      <c r="I332" s="191" t="s">
        <v>798</v>
      </c>
      <c r="J332" s="191" t="s">
        <v>799</v>
      </c>
      <c r="K332" s="191" t="s">
        <v>1407</v>
      </c>
      <c r="L332" s="191"/>
      <c r="M332" s="191"/>
      <c r="N332" s="190" t="str">
        <f t="shared" si="7"/>
        <v>Inside Sales</v>
      </c>
      <c r="S332" s="187" t="s">
        <v>765</v>
      </c>
      <c r="T332" s="187" t="s">
        <v>766</v>
      </c>
      <c r="AA332" s="190" t="s">
        <v>1339</v>
      </c>
      <c r="AB332" s="190" t="s">
        <v>1314</v>
      </c>
    </row>
    <row r="333" spans="1:28" s="188" customFormat="1" ht="17.399999999999999">
      <c r="A333" s="190" t="s">
        <v>1339</v>
      </c>
      <c r="B333" s="190" t="s">
        <v>1496</v>
      </c>
      <c r="C333" s="190"/>
      <c r="D333" s="190"/>
      <c r="E333" s="190"/>
      <c r="F333" s="190"/>
      <c r="G333" s="190" t="s">
        <v>1496</v>
      </c>
      <c r="H333" s="190" t="s">
        <v>1314</v>
      </c>
      <c r="I333" s="191" t="s">
        <v>796</v>
      </c>
      <c r="J333" s="191" t="s">
        <v>797</v>
      </c>
      <c r="K333" s="191" t="s">
        <v>1407</v>
      </c>
      <c r="L333" s="191"/>
      <c r="M333" s="191"/>
      <c r="N333" s="190" t="str">
        <f t="shared" si="7"/>
        <v>Inside Sales</v>
      </c>
      <c r="S333" s="187" t="s">
        <v>763</v>
      </c>
      <c r="T333" s="187" t="s">
        <v>764</v>
      </c>
      <c r="AA333" s="190" t="s">
        <v>1339</v>
      </c>
      <c r="AB333" s="190" t="s">
        <v>1314</v>
      </c>
    </row>
    <row r="334" spans="1:28" s="188" customFormat="1" ht="17.399999999999999">
      <c r="A334" s="190" t="s">
        <v>1339</v>
      </c>
      <c r="B334" s="190" t="s">
        <v>1496</v>
      </c>
      <c r="C334" s="190"/>
      <c r="D334" s="190"/>
      <c r="E334" s="190"/>
      <c r="F334" s="190"/>
      <c r="G334" s="190" t="s">
        <v>1496</v>
      </c>
      <c r="H334" s="190" t="s">
        <v>1314</v>
      </c>
      <c r="I334" s="191" t="s">
        <v>786</v>
      </c>
      <c r="J334" s="191" t="s">
        <v>787</v>
      </c>
      <c r="K334" s="191" t="s">
        <v>1407</v>
      </c>
      <c r="L334" s="191"/>
      <c r="M334" s="191"/>
      <c r="N334" s="190" t="str">
        <f t="shared" si="7"/>
        <v>Inside Sales</v>
      </c>
      <c r="S334" s="191" t="s">
        <v>761</v>
      </c>
      <c r="T334" s="191" t="s">
        <v>762</v>
      </c>
      <c r="AA334" s="190" t="s">
        <v>1339</v>
      </c>
      <c r="AB334" s="190" t="s">
        <v>1314</v>
      </c>
    </row>
    <row r="335" spans="1:28" s="188" customFormat="1" ht="17.399999999999999">
      <c r="A335" s="190" t="s">
        <v>1339</v>
      </c>
      <c r="B335" s="190" t="s">
        <v>1496</v>
      </c>
      <c r="C335" s="190"/>
      <c r="D335" s="190"/>
      <c r="E335" s="190"/>
      <c r="F335" s="190"/>
      <c r="G335" s="190" t="s">
        <v>1496</v>
      </c>
      <c r="H335" s="190" t="s">
        <v>1314</v>
      </c>
      <c r="I335" s="191" t="s">
        <v>780</v>
      </c>
      <c r="J335" s="191" t="s">
        <v>781</v>
      </c>
      <c r="K335" s="191" t="s">
        <v>1407</v>
      </c>
      <c r="L335" s="191"/>
      <c r="M335" s="191"/>
      <c r="N335" s="190" t="str">
        <f t="shared" si="7"/>
        <v>Inside Sales</v>
      </c>
      <c r="S335" s="187" t="s">
        <v>759</v>
      </c>
      <c r="T335" s="187" t="s">
        <v>760</v>
      </c>
      <c r="AA335" s="190" t="s">
        <v>1339</v>
      </c>
      <c r="AB335" s="190" t="s">
        <v>1314</v>
      </c>
    </row>
    <row r="336" spans="1:28" s="188" customFormat="1" ht="17.399999999999999">
      <c r="A336" s="190" t="s">
        <v>1339</v>
      </c>
      <c r="B336" s="190" t="s">
        <v>1496</v>
      </c>
      <c r="C336" s="190"/>
      <c r="D336" s="190"/>
      <c r="E336" s="190"/>
      <c r="F336" s="190"/>
      <c r="G336" s="190" t="s">
        <v>1496</v>
      </c>
      <c r="H336" s="190" t="s">
        <v>1314</v>
      </c>
      <c r="I336" s="191" t="s">
        <v>776</v>
      </c>
      <c r="J336" s="191" t="s">
        <v>777</v>
      </c>
      <c r="K336" s="191" t="s">
        <v>1407</v>
      </c>
      <c r="L336" s="191"/>
      <c r="M336" s="191"/>
      <c r="N336" s="190" t="str">
        <f t="shared" si="7"/>
        <v>Inside Sales</v>
      </c>
      <c r="S336" s="191" t="s">
        <v>755</v>
      </c>
      <c r="T336" s="191" t="s">
        <v>756</v>
      </c>
      <c r="AA336" s="190" t="s">
        <v>1339</v>
      </c>
      <c r="AB336" s="190" t="s">
        <v>1314</v>
      </c>
    </row>
    <row r="337" spans="1:28" s="188" customFormat="1" ht="17.399999999999999">
      <c r="A337" s="190" t="s">
        <v>1339</v>
      </c>
      <c r="B337" s="190" t="s">
        <v>1496</v>
      </c>
      <c r="C337" s="190"/>
      <c r="D337" s="190"/>
      <c r="E337" s="190"/>
      <c r="F337" s="190"/>
      <c r="G337" s="190" t="s">
        <v>1496</v>
      </c>
      <c r="H337" s="190" t="s">
        <v>1314</v>
      </c>
      <c r="I337" s="191" t="s">
        <v>1497</v>
      </c>
      <c r="J337" s="191" t="s">
        <v>1498</v>
      </c>
      <c r="K337" s="191" t="s">
        <v>1407</v>
      </c>
      <c r="L337" s="191"/>
      <c r="M337" s="191"/>
      <c r="N337" s="190" t="str">
        <f t="shared" si="7"/>
        <v>Inside Sales</v>
      </c>
      <c r="S337" s="187" t="s">
        <v>753</v>
      </c>
      <c r="T337" s="187" t="s">
        <v>754</v>
      </c>
      <c r="AA337" s="190" t="s">
        <v>1339</v>
      </c>
      <c r="AB337" s="190" t="s">
        <v>1314</v>
      </c>
    </row>
    <row r="338" spans="1:28" s="188" customFormat="1" ht="17.399999999999999">
      <c r="A338" s="190" t="s">
        <v>1339</v>
      </c>
      <c r="B338" s="190" t="s">
        <v>1496</v>
      </c>
      <c r="C338" s="190"/>
      <c r="D338" s="190"/>
      <c r="E338" s="190"/>
      <c r="F338" s="190"/>
      <c r="G338" s="190" t="s">
        <v>1496</v>
      </c>
      <c r="H338" s="190" t="s">
        <v>1314</v>
      </c>
      <c r="I338" s="191" t="s">
        <v>761</v>
      </c>
      <c r="J338" s="191" t="s">
        <v>762</v>
      </c>
      <c r="K338" s="191" t="s">
        <v>1407</v>
      </c>
      <c r="L338" s="191"/>
      <c r="M338" s="191"/>
      <c r="N338" s="190" t="str">
        <f t="shared" si="7"/>
        <v>Inside Sales</v>
      </c>
      <c r="S338" s="187" t="s">
        <v>744</v>
      </c>
      <c r="T338" s="187" t="s">
        <v>745</v>
      </c>
      <c r="AA338" s="190" t="s">
        <v>1339</v>
      </c>
      <c r="AB338" s="190" t="s">
        <v>1314</v>
      </c>
    </row>
    <row r="339" spans="1:28" s="188" customFormat="1" ht="17.399999999999999">
      <c r="A339" s="190" t="s">
        <v>1339</v>
      </c>
      <c r="B339" s="190" t="s">
        <v>1496</v>
      </c>
      <c r="C339" s="190"/>
      <c r="D339" s="190"/>
      <c r="E339" s="190"/>
      <c r="F339" s="190"/>
      <c r="G339" s="190" t="s">
        <v>1496</v>
      </c>
      <c r="H339" s="190" t="s">
        <v>1314</v>
      </c>
      <c r="I339" s="191" t="s">
        <v>755</v>
      </c>
      <c r="J339" s="191" t="s">
        <v>756</v>
      </c>
      <c r="K339" s="191" t="s">
        <v>1407</v>
      </c>
      <c r="L339" s="191"/>
      <c r="M339" s="191"/>
      <c r="N339" s="190" t="str">
        <f t="shared" si="7"/>
        <v>Inside Sales</v>
      </c>
      <c r="S339" s="187" t="s">
        <v>1171</v>
      </c>
      <c r="T339" s="187" t="s">
        <v>1172</v>
      </c>
      <c r="AA339" s="190" t="s">
        <v>1339</v>
      </c>
      <c r="AB339" s="190" t="s">
        <v>1314</v>
      </c>
    </row>
    <row r="340" spans="1:28" s="188" customFormat="1" ht="17.399999999999999">
      <c r="A340" s="190" t="s">
        <v>1339</v>
      </c>
      <c r="B340" s="190" t="s">
        <v>1496</v>
      </c>
      <c r="C340" s="190"/>
      <c r="D340" s="190"/>
      <c r="E340" s="190"/>
      <c r="F340" s="190"/>
      <c r="G340" s="190" t="s">
        <v>1496</v>
      </c>
      <c r="H340" s="190" t="s">
        <v>1314</v>
      </c>
      <c r="I340" s="191" t="s">
        <v>734</v>
      </c>
      <c r="J340" s="191" t="s">
        <v>735</v>
      </c>
      <c r="K340" s="191" t="s">
        <v>1407</v>
      </c>
      <c r="L340" s="191"/>
      <c r="M340" s="191"/>
      <c r="N340" s="190" t="str">
        <f t="shared" si="7"/>
        <v>Inside Sales</v>
      </c>
      <c r="S340" s="187" t="s">
        <v>1506</v>
      </c>
      <c r="T340" s="187" t="s">
        <v>1507</v>
      </c>
      <c r="AA340" s="190" t="s">
        <v>1339</v>
      </c>
      <c r="AB340" s="190" t="s">
        <v>1314</v>
      </c>
    </row>
    <row r="341" spans="1:28" s="188" customFormat="1" ht="17.399999999999999">
      <c r="A341" s="190" t="s">
        <v>1339</v>
      </c>
      <c r="B341" s="190" t="s">
        <v>1496</v>
      </c>
      <c r="C341" s="190"/>
      <c r="D341" s="190"/>
      <c r="E341" s="190"/>
      <c r="F341" s="190"/>
      <c r="G341" s="190" t="s">
        <v>1496</v>
      </c>
      <c r="H341" s="190" t="s">
        <v>1314</v>
      </c>
      <c r="I341" s="191" t="s">
        <v>732</v>
      </c>
      <c r="J341" s="191" t="s">
        <v>733</v>
      </c>
      <c r="K341" s="191" t="s">
        <v>1407</v>
      </c>
      <c r="L341" s="191"/>
      <c r="M341" s="191"/>
      <c r="N341" s="190" t="str">
        <f t="shared" si="7"/>
        <v>Inside Sales</v>
      </c>
      <c r="S341" s="191" t="s">
        <v>734</v>
      </c>
      <c r="T341" s="191" t="s">
        <v>735</v>
      </c>
      <c r="AA341" s="190" t="s">
        <v>1339</v>
      </c>
      <c r="AB341" s="190" t="s">
        <v>1314</v>
      </c>
    </row>
    <row r="342" spans="1:28" s="188" customFormat="1" ht="17.399999999999999">
      <c r="A342" s="190" t="s">
        <v>1339</v>
      </c>
      <c r="B342" s="190" t="s">
        <v>1496</v>
      </c>
      <c r="C342" s="190"/>
      <c r="D342" s="190"/>
      <c r="E342" s="190"/>
      <c r="F342" s="190"/>
      <c r="G342" s="190" t="s">
        <v>1496</v>
      </c>
      <c r="H342" s="190" t="s">
        <v>1314</v>
      </c>
      <c r="I342" s="191" t="s">
        <v>726</v>
      </c>
      <c r="J342" s="191" t="s">
        <v>727</v>
      </c>
      <c r="K342" s="191" t="s">
        <v>1407</v>
      </c>
      <c r="L342" s="191"/>
      <c r="M342" s="191"/>
      <c r="N342" s="190" t="str">
        <f t="shared" si="7"/>
        <v>Inside Sales</v>
      </c>
      <c r="S342" s="191" t="s">
        <v>732</v>
      </c>
      <c r="T342" s="191" t="s">
        <v>733</v>
      </c>
      <c r="AA342" s="190" t="s">
        <v>1339</v>
      </c>
      <c r="AB342" s="190" t="s">
        <v>1314</v>
      </c>
    </row>
    <row r="343" spans="1:28" s="188" customFormat="1" ht="17.399999999999999">
      <c r="A343" s="190" t="s">
        <v>1339</v>
      </c>
      <c r="B343" s="190" t="s">
        <v>1496</v>
      </c>
      <c r="C343" s="190"/>
      <c r="D343" s="190"/>
      <c r="E343" s="190"/>
      <c r="F343" s="190"/>
      <c r="G343" s="190" t="s">
        <v>1496</v>
      </c>
      <c r="H343" s="190" t="s">
        <v>1314</v>
      </c>
      <c r="I343" s="191" t="s">
        <v>720</v>
      </c>
      <c r="J343" s="191" t="s">
        <v>721</v>
      </c>
      <c r="K343" s="191" t="s">
        <v>1407</v>
      </c>
      <c r="L343" s="191"/>
      <c r="M343" s="191"/>
      <c r="N343" s="190" t="str">
        <f t="shared" si="7"/>
        <v>Inside Sales</v>
      </c>
      <c r="S343" s="187" t="s">
        <v>730</v>
      </c>
      <c r="T343" s="187" t="s">
        <v>731</v>
      </c>
      <c r="AA343" s="190" t="s">
        <v>1339</v>
      </c>
      <c r="AB343" s="190" t="s">
        <v>1314</v>
      </c>
    </row>
    <row r="344" spans="1:28" s="188" customFormat="1" ht="17.399999999999999">
      <c r="A344" s="190" t="s">
        <v>1339</v>
      </c>
      <c r="B344" s="190" t="s">
        <v>1496</v>
      </c>
      <c r="C344" s="190"/>
      <c r="D344" s="190"/>
      <c r="E344" s="190"/>
      <c r="F344" s="190"/>
      <c r="G344" s="190" t="s">
        <v>1496</v>
      </c>
      <c r="H344" s="190" t="s">
        <v>1314</v>
      </c>
      <c r="I344" s="191" t="s">
        <v>716</v>
      </c>
      <c r="J344" s="191" t="s">
        <v>717</v>
      </c>
      <c r="K344" s="191" t="s">
        <v>1407</v>
      </c>
      <c r="L344" s="191"/>
      <c r="M344" s="191"/>
      <c r="N344" s="190" t="str">
        <f t="shared" si="7"/>
        <v>Inside Sales</v>
      </c>
      <c r="S344" s="191" t="s">
        <v>726</v>
      </c>
      <c r="T344" s="191" t="s">
        <v>727</v>
      </c>
      <c r="AA344" s="190" t="s">
        <v>1339</v>
      </c>
      <c r="AB344" s="190" t="s">
        <v>1314</v>
      </c>
    </row>
    <row r="345" spans="1:28" s="188" customFormat="1" ht="17.399999999999999">
      <c r="A345" s="190" t="s">
        <v>1339</v>
      </c>
      <c r="B345" s="190" t="s">
        <v>1496</v>
      </c>
      <c r="C345" s="190"/>
      <c r="D345" s="190"/>
      <c r="E345" s="190"/>
      <c r="F345" s="190"/>
      <c r="G345" s="190" t="s">
        <v>1496</v>
      </c>
      <c r="H345" s="190" t="s">
        <v>1314</v>
      </c>
      <c r="I345" s="191" t="s">
        <v>712</v>
      </c>
      <c r="J345" s="191" t="s">
        <v>713</v>
      </c>
      <c r="K345" s="191" t="s">
        <v>1407</v>
      </c>
      <c r="L345" s="191"/>
      <c r="M345" s="191"/>
      <c r="N345" s="190" t="str">
        <f t="shared" si="7"/>
        <v>Inside Sales</v>
      </c>
      <c r="S345" s="187" t="s">
        <v>722</v>
      </c>
      <c r="T345" s="187" t="s">
        <v>723</v>
      </c>
      <c r="AA345" s="190" t="s">
        <v>1339</v>
      </c>
      <c r="AB345" s="190" t="s">
        <v>1314</v>
      </c>
    </row>
    <row r="346" spans="1:28" s="188" customFormat="1" ht="17.399999999999999">
      <c r="A346" s="190" t="s">
        <v>1339</v>
      </c>
      <c r="B346" s="190" t="s">
        <v>1496</v>
      </c>
      <c r="C346" s="190"/>
      <c r="D346" s="190"/>
      <c r="E346" s="190"/>
      <c r="F346" s="190"/>
      <c r="G346" s="190" t="s">
        <v>1496</v>
      </c>
      <c r="H346" s="190" t="s">
        <v>1314</v>
      </c>
      <c r="I346" s="191" t="s">
        <v>1029</v>
      </c>
      <c r="J346" s="191" t="s">
        <v>1030</v>
      </c>
      <c r="K346" s="191" t="s">
        <v>1407</v>
      </c>
      <c r="L346" s="191"/>
      <c r="M346" s="191"/>
      <c r="N346" s="190" t="str">
        <f t="shared" si="7"/>
        <v>Inside Sales</v>
      </c>
      <c r="S346" s="187" t="s">
        <v>1222</v>
      </c>
      <c r="T346" s="187" t="s">
        <v>1223</v>
      </c>
      <c r="AA346" s="190" t="s">
        <v>1339</v>
      </c>
      <c r="AB346" s="190" t="s">
        <v>1314</v>
      </c>
    </row>
    <row r="347" spans="1:28" s="188" customFormat="1" ht="17.399999999999999">
      <c r="A347" s="190" t="s">
        <v>1339</v>
      </c>
      <c r="B347" s="190" t="s">
        <v>1496</v>
      </c>
      <c r="C347" s="190"/>
      <c r="D347" s="190"/>
      <c r="E347" s="190"/>
      <c r="F347" s="190"/>
      <c r="G347" s="190" t="s">
        <v>1496</v>
      </c>
      <c r="H347" s="190" t="s">
        <v>1314</v>
      </c>
      <c r="I347" s="191" t="s">
        <v>1499</v>
      </c>
      <c r="J347" s="191" t="s">
        <v>1500</v>
      </c>
      <c r="K347" s="191" t="s">
        <v>1407</v>
      </c>
      <c r="L347" s="191"/>
      <c r="M347" s="191"/>
      <c r="N347" s="190" t="str">
        <f t="shared" si="7"/>
        <v>Inside Sales</v>
      </c>
      <c r="S347" s="191" t="s">
        <v>720</v>
      </c>
      <c r="T347" s="191" t="s">
        <v>721</v>
      </c>
      <c r="AA347" s="190" t="s">
        <v>1339</v>
      </c>
      <c r="AB347" s="190" t="s">
        <v>1314</v>
      </c>
    </row>
    <row r="348" spans="1:28" s="188" customFormat="1" ht="17.399999999999999">
      <c r="A348" s="190" t="s">
        <v>1339</v>
      </c>
      <c r="B348" s="190" t="s">
        <v>1496</v>
      </c>
      <c r="C348" s="190"/>
      <c r="D348" s="190"/>
      <c r="E348" s="190"/>
      <c r="F348" s="190"/>
      <c r="G348" s="190" t="s">
        <v>1496</v>
      </c>
      <c r="H348" s="190" t="s">
        <v>1314</v>
      </c>
      <c r="I348" s="191" t="s">
        <v>687</v>
      </c>
      <c r="J348" s="191" t="s">
        <v>688</v>
      </c>
      <c r="K348" s="191" t="s">
        <v>1407</v>
      </c>
      <c r="L348" s="191"/>
      <c r="M348" s="191"/>
      <c r="N348" s="190" t="str">
        <f t="shared" si="7"/>
        <v>Inside Sales</v>
      </c>
      <c r="S348" s="191" t="s">
        <v>716</v>
      </c>
      <c r="T348" s="191" t="s">
        <v>717</v>
      </c>
      <c r="AA348" s="190" t="s">
        <v>1339</v>
      </c>
      <c r="AB348" s="190" t="s">
        <v>1314</v>
      </c>
    </row>
    <row r="349" spans="1:28" s="188" customFormat="1" ht="17.399999999999999">
      <c r="A349" s="190" t="s">
        <v>1339</v>
      </c>
      <c r="B349" s="190" t="s">
        <v>1496</v>
      </c>
      <c r="C349" s="190"/>
      <c r="D349" s="190"/>
      <c r="E349" s="190"/>
      <c r="F349" s="190"/>
      <c r="G349" s="190" t="s">
        <v>1496</v>
      </c>
      <c r="H349" s="190" t="s">
        <v>1314</v>
      </c>
      <c r="I349" s="191" t="s">
        <v>682</v>
      </c>
      <c r="J349" s="191" t="s">
        <v>683</v>
      </c>
      <c r="K349" s="191" t="s">
        <v>1407</v>
      </c>
      <c r="L349" s="191"/>
      <c r="M349" s="191"/>
      <c r="N349" s="190" t="str">
        <f t="shared" si="7"/>
        <v>Inside Sales</v>
      </c>
      <c r="S349" s="191" t="s">
        <v>712</v>
      </c>
      <c r="T349" s="191" t="s">
        <v>713</v>
      </c>
      <c r="AA349" s="190" t="s">
        <v>1339</v>
      </c>
      <c r="AB349" s="190" t="s">
        <v>1314</v>
      </c>
    </row>
    <row r="350" spans="1:28" s="188" customFormat="1" ht="17.399999999999999">
      <c r="A350" s="190" t="s">
        <v>1339</v>
      </c>
      <c r="B350" s="190" t="s">
        <v>1496</v>
      </c>
      <c r="C350" s="190"/>
      <c r="D350" s="190"/>
      <c r="E350" s="190"/>
      <c r="F350" s="190"/>
      <c r="G350" s="190" t="s">
        <v>1496</v>
      </c>
      <c r="H350" s="190" t="s">
        <v>1314</v>
      </c>
      <c r="I350" s="191" t="s">
        <v>1501</v>
      </c>
      <c r="J350" s="191" t="s">
        <v>1502</v>
      </c>
      <c r="K350" s="191" t="s">
        <v>1407</v>
      </c>
      <c r="L350" s="191"/>
      <c r="M350" s="191"/>
      <c r="N350" s="190" t="str">
        <f t="shared" si="7"/>
        <v>Inside Sales</v>
      </c>
      <c r="S350" s="187" t="s">
        <v>710</v>
      </c>
      <c r="T350" s="187" t="s">
        <v>711</v>
      </c>
      <c r="AA350" s="190" t="s">
        <v>1339</v>
      </c>
      <c r="AB350" s="190" t="s">
        <v>1314</v>
      </c>
    </row>
    <row r="351" spans="1:28" s="188" customFormat="1" ht="17.399999999999999">
      <c r="A351" s="190" t="s">
        <v>1339</v>
      </c>
      <c r="B351" s="190" t="s">
        <v>1496</v>
      </c>
      <c r="C351" s="190"/>
      <c r="D351" s="190"/>
      <c r="E351" s="190"/>
      <c r="F351" s="190"/>
      <c r="G351" s="190" t="s">
        <v>1496</v>
      </c>
      <c r="H351" s="190" t="s">
        <v>1314</v>
      </c>
      <c r="I351" s="191" t="s">
        <v>668</v>
      </c>
      <c r="J351" s="191" t="s">
        <v>669</v>
      </c>
      <c r="K351" s="191" t="s">
        <v>1407</v>
      </c>
      <c r="L351" s="191"/>
      <c r="M351" s="191"/>
      <c r="N351" s="190" t="str">
        <f t="shared" si="7"/>
        <v>Inside Sales</v>
      </c>
      <c r="S351" s="191" t="s">
        <v>1029</v>
      </c>
      <c r="T351" s="191" t="s">
        <v>1030</v>
      </c>
      <c r="AA351" s="190" t="s">
        <v>1339</v>
      </c>
      <c r="AB351" s="190" t="s">
        <v>1314</v>
      </c>
    </row>
    <row r="352" spans="1:28" s="188" customFormat="1" ht="17.399999999999999">
      <c r="A352" s="190" t="s">
        <v>1339</v>
      </c>
      <c r="B352" s="190" t="s">
        <v>1496</v>
      </c>
      <c r="C352" s="190"/>
      <c r="D352" s="190"/>
      <c r="E352" s="190"/>
      <c r="F352" s="190"/>
      <c r="G352" s="190" t="s">
        <v>1496</v>
      </c>
      <c r="H352" s="190" t="s">
        <v>1314</v>
      </c>
      <c r="I352" s="191" t="s">
        <v>657</v>
      </c>
      <c r="J352" s="191" t="s">
        <v>658</v>
      </c>
      <c r="K352" s="191" t="s">
        <v>1407</v>
      </c>
      <c r="L352" s="191"/>
      <c r="M352" s="191"/>
      <c r="N352" s="190" t="str">
        <f t="shared" si="7"/>
        <v>Inside Sales</v>
      </c>
      <c r="S352" s="191" t="s">
        <v>1499</v>
      </c>
      <c r="T352" s="191" t="s">
        <v>1500</v>
      </c>
      <c r="AA352" s="190" t="s">
        <v>1339</v>
      </c>
      <c r="AB352" s="190" t="s">
        <v>1314</v>
      </c>
    </row>
    <row r="353" spans="1:28" s="188" customFormat="1" ht="17.399999999999999">
      <c r="A353" s="190" t="s">
        <v>1339</v>
      </c>
      <c r="B353" s="190" t="s">
        <v>1496</v>
      </c>
      <c r="C353" s="190"/>
      <c r="D353" s="190"/>
      <c r="E353" s="190"/>
      <c r="F353" s="190"/>
      <c r="G353" s="190" t="s">
        <v>1496</v>
      </c>
      <c r="H353" s="190" t="s">
        <v>1314</v>
      </c>
      <c r="I353" s="191" t="s">
        <v>650</v>
      </c>
      <c r="J353" s="191" t="s">
        <v>651</v>
      </c>
      <c r="K353" s="191" t="s">
        <v>1407</v>
      </c>
      <c r="L353" s="191"/>
      <c r="M353" s="191"/>
      <c r="N353" s="190" t="str">
        <f t="shared" si="7"/>
        <v>Inside Sales</v>
      </c>
      <c r="S353" s="191" t="s">
        <v>687</v>
      </c>
      <c r="T353" s="191" t="s">
        <v>688</v>
      </c>
      <c r="AA353" s="190" t="s">
        <v>1339</v>
      </c>
      <c r="AB353" s="190" t="s">
        <v>1314</v>
      </c>
    </row>
    <row r="354" spans="1:28" s="188" customFormat="1" ht="17.399999999999999">
      <c r="A354" s="190" t="s">
        <v>1339</v>
      </c>
      <c r="B354" s="190" t="s">
        <v>1496</v>
      </c>
      <c r="C354" s="190"/>
      <c r="D354" s="190"/>
      <c r="E354" s="190"/>
      <c r="F354" s="190"/>
      <c r="G354" s="190" t="s">
        <v>1496</v>
      </c>
      <c r="H354" s="190" t="s">
        <v>1314</v>
      </c>
      <c r="I354" s="191" t="s">
        <v>1082</v>
      </c>
      <c r="J354" s="191" t="s">
        <v>1083</v>
      </c>
      <c r="K354" s="191" t="s">
        <v>1407</v>
      </c>
      <c r="L354" s="191"/>
      <c r="M354" s="191"/>
      <c r="N354" s="190" t="str">
        <f t="shared" si="7"/>
        <v>Inside Sales</v>
      </c>
      <c r="S354" s="191" t="s">
        <v>682</v>
      </c>
      <c r="T354" s="191" t="s">
        <v>683</v>
      </c>
      <c r="AA354" s="190" t="s">
        <v>1339</v>
      </c>
      <c r="AB354" s="190" t="s">
        <v>1314</v>
      </c>
    </row>
    <row r="355" spans="1:28" s="188" customFormat="1" ht="17.399999999999999">
      <c r="A355" s="190" t="s">
        <v>1339</v>
      </c>
      <c r="B355" s="190" t="s">
        <v>1496</v>
      </c>
      <c r="C355" s="190"/>
      <c r="D355" s="190"/>
      <c r="E355" s="190"/>
      <c r="F355" s="190"/>
      <c r="G355" s="190" t="s">
        <v>1496</v>
      </c>
      <c r="H355" s="190" t="s">
        <v>1314</v>
      </c>
      <c r="I355" s="191" t="s">
        <v>877</v>
      </c>
      <c r="J355" s="191" t="s">
        <v>878</v>
      </c>
      <c r="K355" s="191" t="s">
        <v>1407</v>
      </c>
      <c r="L355" s="191"/>
      <c r="M355" s="191"/>
      <c r="N355" s="190" t="str">
        <f t="shared" si="7"/>
        <v>Inside Sales</v>
      </c>
      <c r="S355" s="191" t="s">
        <v>1501</v>
      </c>
      <c r="T355" s="191" t="s">
        <v>1502</v>
      </c>
      <c r="AA355" s="190" t="s">
        <v>1339</v>
      </c>
      <c r="AB355" s="190" t="s">
        <v>1314</v>
      </c>
    </row>
    <row r="356" spans="1:28" s="188" customFormat="1" ht="17.399999999999999">
      <c r="A356" s="190" t="s">
        <v>1339</v>
      </c>
      <c r="B356" s="190" t="s">
        <v>1496</v>
      </c>
      <c r="C356" s="190"/>
      <c r="D356" s="190"/>
      <c r="E356" s="190"/>
      <c r="F356" s="190"/>
      <c r="G356" s="190" t="s">
        <v>1496</v>
      </c>
      <c r="H356" s="190" t="s">
        <v>1314</v>
      </c>
      <c r="I356" s="191" t="s">
        <v>637</v>
      </c>
      <c r="J356" s="191" t="s">
        <v>638</v>
      </c>
      <c r="K356" s="191" t="s">
        <v>1407</v>
      </c>
      <c r="L356" s="191"/>
      <c r="M356" s="191"/>
      <c r="N356" s="190" t="str">
        <f t="shared" si="7"/>
        <v>Inside Sales</v>
      </c>
      <c r="S356" s="187" t="s">
        <v>1019</v>
      </c>
      <c r="T356" s="187" t="s">
        <v>1020</v>
      </c>
      <c r="AA356" s="190" t="s">
        <v>1339</v>
      </c>
      <c r="AB356" s="190" t="s">
        <v>1314</v>
      </c>
    </row>
    <row r="357" spans="1:28" s="188" customFormat="1" ht="17.399999999999999">
      <c r="A357" s="190" t="s">
        <v>1339</v>
      </c>
      <c r="B357" s="190" t="s">
        <v>1496</v>
      </c>
      <c r="C357" s="190"/>
      <c r="D357" s="190"/>
      <c r="E357" s="190"/>
      <c r="F357" s="190"/>
      <c r="G357" s="190" t="s">
        <v>1496</v>
      </c>
      <c r="H357" s="190" t="s">
        <v>1314</v>
      </c>
      <c r="I357" s="191" t="s">
        <v>635</v>
      </c>
      <c r="J357" s="191" t="s">
        <v>636</v>
      </c>
      <c r="K357" s="191" t="s">
        <v>1407</v>
      </c>
      <c r="L357" s="191"/>
      <c r="M357" s="191"/>
      <c r="N357" s="190" t="str">
        <f t="shared" si="7"/>
        <v>Inside Sales</v>
      </c>
      <c r="S357" s="187" t="s">
        <v>1093</v>
      </c>
      <c r="T357" s="187" t="s">
        <v>1508</v>
      </c>
      <c r="AA357" s="190" t="s">
        <v>1339</v>
      </c>
      <c r="AB357" s="190" t="s">
        <v>1314</v>
      </c>
    </row>
    <row r="358" spans="1:28" s="188" customFormat="1" ht="17.399999999999999">
      <c r="A358" s="190" t="s">
        <v>1339</v>
      </c>
      <c r="B358" s="190" t="s">
        <v>1496</v>
      </c>
      <c r="C358" s="190"/>
      <c r="D358" s="190"/>
      <c r="E358" s="190"/>
      <c r="F358" s="190"/>
      <c r="G358" s="190" t="s">
        <v>1496</v>
      </c>
      <c r="H358" s="190" t="s">
        <v>1314</v>
      </c>
      <c r="I358" s="191" t="s">
        <v>868</v>
      </c>
      <c r="J358" s="191" t="s">
        <v>869</v>
      </c>
      <c r="K358" s="191" t="s">
        <v>1407</v>
      </c>
      <c r="L358" s="191"/>
      <c r="M358" s="191"/>
      <c r="N358" s="190" t="str">
        <f t="shared" si="7"/>
        <v>Inside Sales</v>
      </c>
      <c r="S358" s="191" t="s">
        <v>668</v>
      </c>
      <c r="T358" s="191" t="s">
        <v>669</v>
      </c>
      <c r="AA358" s="190" t="s">
        <v>1339</v>
      </c>
      <c r="AB358" s="190" t="s">
        <v>1314</v>
      </c>
    </row>
    <row r="359" spans="1:28" s="188" customFormat="1" ht="17.399999999999999">
      <c r="A359" s="190" t="s">
        <v>1339</v>
      </c>
      <c r="B359" s="190" t="s">
        <v>1496</v>
      </c>
      <c r="C359" s="190"/>
      <c r="D359" s="190"/>
      <c r="E359" s="190"/>
      <c r="F359" s="190"/>
      <c r="G359" s="190" t="s">
        <v>1496</v>
      </c>
      <c r="H359" s="190" t="s">
        <v>1314</v>
      </c>
      <c r="I359" s="191" t="s">
        <v>1116</v>
      </c>
      <c r="J359" s="191" t="s">
        <v>1117</v>
      </c>
      <c r="K359" s="191" t="s">
        <v>1407</v>
      </c>
      <c r="L359" s="191"/>
      <c r="M359" s="191"/>
      <c r="N359" s="190" t="str">
        <f t="shared" si="7"/>
        <v>Inside Sales</v>
      </c>
      <c r="S359" s="187" t="s">
        <v>664</v>
      </c>
      <c r="T359" s="187" t="s">
        <v>665</v>
      </c>
      <c r="AA359" s="190" t="s">
        <v>1339</v>
      </c>
      <c r="AB359" s="190" t="s">
        <v>1314</v>
      </c>
    </row>
    <row r="360" spans="1:28" s="188" customFormat="1" ht="17.399999999999999">
      <c r="A360" s="190" t="s">
        <v>1339</v>
      </c>
      <c r="B360" s="190" t="s">
        <v>1496</v>
      </c>
      <c r="C360" s="190"/>
      <c r="D360" s="190"/>
      <c r="E360" s="190"/>
      <c r="F360" s="190"/>
      <c r="G360" s="190" t="s">
        <v>1496</v>
      </c>
      <c r="H360" s="190" t="s">
        <v>1314</v>
      </c>
      <c r="I360" s="191"/>
      <c r="J360" s="191" t="s">
        <v>1503</v>
      </c>
      <c r="K360" s="191" t="s">
        <v>1407</v>
      </c>
      <c r="L360" s="191"/>
      <c r="M360" s="191"/>
      <c r="N360" s="190" t="str">
        <f t="shared" si="7"/>
        <v>Inside Sales</v>
      </c>
      <c r="S360" s="191" t="s">
        <v>657</v>
      </c>
      <c r="T360" s="191" t="s">
        <v>658</v>
      </c>
      <c r="AA360" s="190" t="s">
        <v>1339</v>
      </c>
      <c r="AB360" s="190" t="s">
        <v>1314</v>
      </c>
    </row>
    <row r="361" spans="1:28" s="188" customFormat="1" ht="17.399999999999999">
      <c r="A361" s="190"/>
      <c r="B361" s="190"/>
      <c r="C361" s="190"/>
      <c r="D361" s="190"/>
      <c r="E361" s="190"/>
      <c r="F361" s="190"/>
      <c r="G361" s="190"/>
      <c r="H361" s="190"/>
      <c r="I361" s="191"/>
      <c r="J361" s="191"/>
      <c r="K361" s="191"/>
      <c r="L361" s="191"/>
      <c r="M361" s="191"/>
      <c r="N361" s="190">
        <f t="shared" si="7"/>
        <v>0</v>
      </c>
      <c r="S361" s="187" t="s">
        <v>1013</v>
      </c>
      <c r="T361" s="187" t="s">
        <v>1014</v>
      </c>
      <c r="AA361" s="190"/>
      <c r="AB361" s="190"/>
    </row>
    <row r="362" spans="1:28" s="188" customFormat="1" ht="17.399999999999999">
      <c r="A362" s="190"/>
      <c r="B362" s="190"/>
      <c r="C362" s="190"/>
      <c r="D362" s="190"/>
      <c r="E362" s="190"/>
      <c r="F362" s="190"/>
      <c r="G362" s="190"/>
      <c r="H362" s="190"/>
      <c r="I362" s="191"/>
      <c r="J362" s="191"/>
      <c r="K362" s="191"/>
      <c r="L362" s="191"/>
      <c r="M362" s="191"/>
      <c r="N362" s="190">
        <f t="shared" si="7"/>
        <v>0</v>
      </c>
      <c r="S362" s="187" t="s">
        <v>1009</v>
      </c>
      <c r="T362" s="187" t="s">
        <v>1010</v>
      </c>
      <c r="AA362" s="190"/>
      <c r="AB362" s="190"/>
    </row>
    <row r="363" spans="1:28" s="188" customFormat="1" ht="17.399999999999999">
      <c r="A363" s="190"/>
      <c r="B363" s="190"/>
      <c r="C363" s="190"/>
      <c r="D363" s="190"/>
      <c r="E363" s="190"/>
      <c r="F363" s="190"/>
      <c r="G363" s="190"/>
      <c r="H363" s="190"/>
      <c r="I363" s="191"/>
      <c r="J363" s="191"/>
      <c r="K363" s="191"/>
      <c r="L363" s="191"/>
      <c r="M363" s="191"/>
      <c r="N363" s="190">
        <f t="shared" si="7"/>
        <v>0</v>
      </c>
      <c r="S363" s="191" t="s">
        <v>650</v>
      </c>
      <c r="T363" s="191" t="s">
        <v>651</v>
      </c>
      <c r="AA363" s="190"/>
      <c r="AB363" s="190"/>
    </row>
    <row r="364" spans="1:28" s="188" customFormat="1" ht="17.399999999999999">
      <c r="A364" s="190"/>
      <c r="B364" s="190"/>
      <c r="C364" s="190"/>
      <c r="D364" s="190"/>
      <c r="E364" s="190"/>
      <c r="F364" s="190"/>
      <c r="G364" s="190"/>
      <c r="H364" s="190"/>
      <c r="I364" s="191"/>
      <c r="J364" s="191"/>
      <c r="K364" s="191"/>
      <c r="L364" s="191"/>
      <c r="M364" s="191"/>
      <c r="N364" s="190">
        <f t="shared" si="7"/>
        <v>0</v>
      </c>
      <c r="S364" s="191" t="s">
        <v>1082</v>
      </c>
      <c r="T364" s="191" t="s">
        <v>1083</v>
      </c>
      <c r="AA364" s="190"/>
      <c r="AB364" s="190"/>
    </row>
    <row r="365" spans="1:28" s="188" customFormat="1" ht="17.399999999999999">
      <c r="A365" s="190"/>
      <c r="B365" s="190"/>
      <c r="C365" s="190"/>
      <c r="D365" s="190"/>
      <c r="E365" s="190"/>
      <c r="F365" s="190"/>
      <c r="G365" s="190"/>
      <c r="H365" s="190"/>
      <c r="I365" s="191"/>
      <c r="J365" s="191"/>
      <c r="K365" s="191"/>
      <c r="L365" s="191"/>
      <c r="M365" s="191"/>
      <c r="N365" s="190">
        <f t="shared" si="7"/>
        <v>0</v>
      </c>
      <c r="S365" s="187" t="s">
        <v>646</v>
      </c>
      <c r="T365" s="187" t="s">
        <v>647</v>
      </c>
      <c r="AA365" s="190"/>
      <c r="AB365" s="190"/>
    </row>
    <row r="366" spans="1:28" s="188" customFormat="1" ht="17.399999999999999">
      <c r="A366" s="190"/>
      <c r="B366" s="190"/>
      <c r="C366" s="190"/>
      <c r="D366" s="190"/>
      <c r="E366" s="190"/>
      <c r="F366" s="190"/>
      <c r="G366" s="190"/>
      <c r="H366" s="190"/>
      <c r="I366" s="191"/>
      <c r="J366" s="191"/>
      <c r="K366" s="191"/>
      <c r="L366" s="191"/>
      <c r="M366" s="191"/>
      <c r="N366" s="190">
        <f t="shared" si="7"/>
        <v>0</v>
      </c>
      <c r="S366" s="191" t="s">
        <v>877</v>
      </c>
      <c r="T366" s="191" t="s">
        <v>878</v>
      </c>
      <c r="AA366" s="190"/>
      <c r="AB366" s="190"/>
    </row>
    <row r="367" spans="1:28" s="188" customFormat="1" ht="17.399999999999999">
      <c r="A367" s="190"/>
      <c r="B367" s="190"/>
      <c r="C367" s="190"/>
      <c r="D367" s="190"/>
      <c r="E367" s="190"/>
      <c r="F367" s="190"/>
      <c r="G367" s="190"/>
      <c r="H367" s="190"/>
      <c r="I367" s="191"/>
      <c r="J367" s="191"/>
      <c r="K367" s="191"/>
      <c r="L367" s="191"/>
      <c r="M367" s="191"/>
      <c r="N367" s="190">
        <f t="shared" si="7"/>
        <v>0</v>
      </c>
      <c r="S367" s="187" t="s">
        <v>1214</v>
      </c>
      <c r="T367" s="187" t="s">
        <v>1509</v>
      </c>
      <c r="AA367" s="190"/>
      <c r="AB367" s="190"/>
    </row>
    <row r="368" spans="1:28" s="188" customFormat="1" ht="17.399999999999999">
      <c r="A368" s="190"/>
      <c r="B368" s="190"/>
      <c r="C368" s="190"/>
      <c r="D368" s="190"/>
      <c r="E368" s="190"/>
      <c r="F368" s="190"/>
      <c r="G368" s="190"/>
      <c r="H368" s="190"/>
      <c r="I368" s="191"/>
      <c r="J368" s="191"/>
      <c r="K368" s="191"/>
      <c r="L368" s="191"/>
      <c r="M368" s="191"/>
      <c r="N368" s="190">
        <f t="shared" si="7"/>
        <v>0</v>
      </c>
      <c r="S368" s="191" t="s">
        <v>637</v>
      </c>
      <c r="T368" s="191" t="s">
        <v>638</v>
      </c>
      <c r="AA368" s="190"/>
      <c r="AB368" s="190"/>
    </row>
    <row r="369" spans="1:28" s="188" customFormat="1" ht="17.399999999999999">
      <c r="A369" s="190"/>
      <c r="B369" s="190"/>
      <c r="C369" s="190"/>
      <c r="D369" s="190"/>
      <c r="E369" s="190"/>
      <c r="F369" s="190"/>
      <c r="G369" s="190"/>
      <c r="H369" s="190"/>
      <c r="I369" s="191"/>
      <c r="J369" s="191"/>
      <c r="K369" s="191"/>
      <c r="L369" s="191"/>
      <c r="M369" s="191"/>
      <c r="N369" s="190">
        <f t="shared" si="7"/>
        <v>0</v>
      </c>
      <c r="S369" s="191" t="s">
        <v>635</v>
      </c>
      <c r="T369" s="191" t="s">
        <v>636</v>
      </c>
      <c r="AA369" s="190"/>
      <c r="AB369" s="190"/>
    </row>
    <row r="370" spans="1:28" s="188" customFormat="1" ht="17.399999999999999">
      <c r="A370" s="190"/>
      <c r="B370" s="190"/>
      <c r="C370" s="190"/>
      <c r="D370" s="190"/>
      <c r="E370" s="190"/>
      <c r="F370" s="190"/>
      <c r="G370" s="190"/>
      <c r="H370" s="190"/>
      <c r="I370" s="191"/>
      <c r="J370" s="191"/>
      <c r="K370" s="191"/>
      <c r="L370" s="191"/>
      <c r="M370" s="191"/>
      <c r="N370" s="190">
        <f t="shared" si="7"/>
        <v>0</v>
      </c>
      <c r="S370" s="187" t="s">
        <v>998</v>
      </c>
      <c r="T370" s="187" t="s">
        <v>999</v>
      </c>
      <c r="AA370" s="190"/>
      <c r="AB370" s="190"/>
    </row>
    <row r="371" spans="1:28" s="188" customFormat="1" ht="17.399999999999999">
      <c r="A371" s="186" t="s">
        <v>1339</v>
      </c>
      <c r="B371" s="186" t="s">
        <v>1496</v>
      </c>
      <c r="C371" s="186"/>
      <c r="D371" s="186"/>
      <c r="E371" s="186"/>
      <c r="F371" s="186"/>
      <c r="G371" s="186" t="s">
        <v>1496</v>
      </c>
      <c r="H371" s="186" t="s">
        <v>1312</v>
      </c>
      <c r="I371" s="187" t="s">
        <v>1208</v>
      </c>
      <c r="J371" s="187" t="s">
        <v>1209</v>
      </c>
      <c r="K371" s="187" t="s">
        <v>1407</v>
      </c>
      <c r="L371" s="187" t="s">
        <v>1504</v>
      </c>
      <c r="M371" s="187" t="s">
        <v>1505</v>
      </c>
      <c r="N371" s="186" t="str">
        <f t="shared" si="7"/>
        <v>Inside Sales</v>
      </c>
      <c r="S371" s="187" t="s">
        <v>628</v>
      </c>
      <c r="T371" s="187" t="s">
        <v>629</v>
      </c>
      <c r="AA371" s="186" t="s">
        <v>1339</v>
      </c>
      <c r="AB371" s="186" t="s">
        <v>1312</v>
      </c>
    </row>
    <row r="372" spans="1:28" s="188" customFormat="1" ht="17.399999999999999">
      <c r="A372" s="186" t="s">
        <v>1339</v>
      </c>
      <c r="B372" s="186" t="s">
        <v>1496</v>
      </c>
      <c r="C372" s="186"/>
      <c r="D372" s="186"/>
      <c r="E372" s="186"/>
      <c r="F372" s="186"/>
      <c r="G372" s="186" t="s">
        <v>1496</v>
      </c>
      <c r="H372" s="186" t="s">
        <v>1312</v>
      </c>
      <c r="I372" s="187" t="s">
        <v>1190</v>
      </c>
      <c r="J372" s="187" t="s">
        <v>1191</v>
      </c>
      <c r="K372" s="187" t="s">
        <v>1407</v>
      </c>
      <c r="L372" s="187" t="s">
        <v>1504</v>
      </c>
      <c r="M372" s="187" t="s">
        <v>1505</v>
      </c>
      <c r="N372" s="186" t="str">
        <f t="shared" si="7"/>
        <v>Inside Sales</v>
      </c>
      <c r="S372" s="191" t="s">
        <v>868</v>
      </c>
      <c r="T372" s="191" t="s">
        <v>869</v>
      </c>
      <c r="AA372" s="186" t="s">
        <v>1339</v>
      </c>
      <c r="AB372" s="186" t="s">
        <v>1312</v>
      </c>
    </row>
    <row r="373" spans="1:28" s="188" customFormat="1" ht="17.399999999999999">
      <c r="A373" s="186" t="s">
        <v>1339</v>
      </c>
      <c r="B373" s="186" t="s">
        <v>1496</v>
      </c>
      <c r="C373" s="186"/>
      <c r="D373" s="186"/>
      <c r="E373" s="186"/>
      <c r="F373" s="186"/>
      <c r="G373" s="186" t="s">
        <v>1496</v>
      </c>
      <c r="H373" s="186" t="s">
        <v>1312</v>
      </c>
      <c r="I373" s="187" t="s">
        <v>1069</v>
      </c>
      <c r="J373" s="187" t="s">
        <v>1070</v>
      </c>
      <c r="K373" s="187" t="s">
        <v>1407</v>
      </c>
      <c r="L373" s="187"/>
      <c r="M373" s="187"/>
      <c r="N373" s="186" t="str">
        <f t="shared" si="7"/>
        <v>Inside Sales</v>
      </c>
      <c r="S373" s="191" t="s">
        <v>1116</v>
      </c>
      <c r="T373" s="191" t="s">
        <v>1117</v>
      </c>
      <c r="AA373" s="186" t="s">
        <v>1339</v>
      </c>
      <c r="AB373" s="186" t="s">
        <v>1312</v>
      </c>
    </row>
    <row r="374" spans="1:28" s="188" customFormat="1" ht="17.399999999999999">
      <c r="A374" s="186" t="s">
        <v>1339</v>
      </c>
      <c r="B374" s="186" t="s">
        <v>1496</v>
      </c>
      <c r="C374" s="186"/>
      <c r="D374" s="186"/>
      <c r="E374" s="186"/>
      <c r="F374" s="186"/>
      <c r="G374" s="186" t="s">
        <v>1496</v>
      </c>
      <c r="H374" s="186" t="s">
        <v>1312</v>
      </c>
      <c r="I374" s="187" t="s">
        <v>1148</v>
      </c>
      <c r="J374" s="187" t="s">
        <v>1149</v>
      </c>
      <c r="K374" s="187" t="s">
        <v>1407</v>
      </c>
      <c r="L374" s="187"/>
      <c r="M374" s="187"/>
      <c r="N374" s="186" t="str">
        <f t="shared" si="7"/>
        <v>Inside Sales</v>
      </c>
      <c r="S374" s="187" t="s">
        <v>618</v>
      </c>
      <c r="T374" s="187" t="s">
        <v>619</v>
      </c>
      <c r="AA374" s="186" t="s">
        <v>1339</v>
      </c>
      <c r="AB374" s="186" t="s">
        <v>1312</v>
      </c>
    </row>
    <row r="375" spans="1:28" s="188" customFormat="1" ht="17.399999999999999">
      <c r="A375" s="186" t="s">
        <v>1339</v>
      </c>
      <c r="B375" s="186" t="s">
        <v>1496</v>
      </c>
      <c r="C375" s="186"/>
      <c r="D375" s="186"/>
      <c r="E375" s="186"/>
      <c r="F375" s="186"/>
      <c r="G375" s="186" t="s">
        <v>1496</v>
      </c>
      <c r="H375" s="186" t="s">
        <v>1312</v>
      </c>
      <c r="I375" s="187" t="s">
        <v>1067</v>
      </c>
      <c r="J375" s="187" t="s">
        <v>1068</v>
      </c>
      <c r="K375" s="187" t="s">
        <v>1407</v>
      </c>
      <c r="L375" s="187"/>
      <c r="M375" s="187"/>
      <c r="N375" s="186" t="str">
        <f t="shared" si="7"/>
        <v>Inside Sales</v>
      </c>
      <c r="S375" s="191"/>
      <c r="T375" s="191" t="s">
        <v>1503</v>
      </c>
      <c r="AA375" s="186" t="s">
        <v>1339</v>
      </c>
      <c r="AB375" s="186" t="s">
        <v>1312</v>
      </c>
    </row>
    <row r="376" spans="1:28" s="188" customFormat="1" ht="17.399999999999999">
      <c r="A376" s="186" t="s">
        <v>1339</v>
      </c>
      <c r="B376" s="186" t="s">
        <v>1496</v>
      </c>
      <c r="C376" s="186"/>
      <c r="D376" s="186"/>
      <c r="E376" s="186"/>
      <c r="F376" s="186"/>
      <c r="G376" s="186" t="s">
        <v>1496</v>
      </c>
      <c r="H376" s="186" t="s">
        <v>1312</v>
      </c>
      <c r="I376" s="187" t="s">
        <v>1124</v>
      </c>
      <c r="J376" s="187" t="s">
        <v>1125</v>
      </c>
      <c r="K376" s="187" t="s">
        <v>1407</v>
      </c>
      <c r="L376" s="187"/>
      <c r="M376" s="187"/>
      <c r="N376" s="186" t="str">
        <f t="shared" si="7"/>
        <v>Inside Sales</v>
      </c>
      <c r="S376" s="191"/>
      <c r="T376" s="187" t="s">
        <v>1510</v>
      </c>
      <c r="AA376" s="186" t="s">
        <v>1339</v>
      </c>
      <c r="AB376" s="186" t="s">
        <v>1312</v>
      </c>
    </row>
    <row r="377" spans="1:28" s="188" customFormat="1" ht="17.399999999999999">
      <c r="A377" s="186" t="s">
        <v>1339</v>
      </c>
      <c r="B377" s="186" t="s">
        <v>1496</v>
      </c>
      <c r="C377" s="186"/>
      <c r="D377" s="186"/>
      <c r="E377" s="186"/>
      <c r="F377" s="186"/>
      <c r="G377" s="186" t="s">
        <v>1496</v>
      </c>
      <c r="H377" s="186" t="s">
        <v>1312</v>
      </c>
      <c r="I377" s="187" t="s">
        <v>1063</v>
      </c>
      <c r="J377" s="187" t="s">
        <v>1064</v>
      </c>
      <c r="K377" s="187" t="s">
        <v>1407</v>
      </c>
      <c r="L377" s="187"/>
      <c r="M377" s="187"/>
      <c r="N377" s="186" t="str">
        <f t="shared" si="7"/>
        <v>Inside Sales</v>
      </c>
      <c r="S377" s="191"/>
      <c r="T377" s="191"/>
      <c r="AA377" s="186" t="s">
        <v>1339</v>
      </c>
      <c r="AB377" s="186" t="s">
        <v>1312</v>
      </c>
    </row>
    <row r="378" spans="1:28" s="188" customFormat="1" ht="17.399999999999999">
      <c r="A378" s="186" t="s">
        <v>1339</v>
      </c>
      <c r="B378" s="186" t="s">
        <v>1496</v>
      </c>
      <c r="C378" s="186"/>
      <c r="D378" s="186"/>
      <c r="E378" s="186"/>
      <c r="F378" s="186"/>
      <c r="G378" s="186" t="s">
        <v>1496</v>
      </c>
      <c r="H378" s="186" t="s">
        <v>1312</v>
      </c>
      <c r="I378" s="187" t="s">
        <v>1061</v>
      </c>
      <c r="J378" s="187" t="s">
        <v>1062</v>
      </c>
      <c r="K378" s="187" t="s">
        <v>1407</v>
      </c>
      <c r="L378" s="187"/>
      <c r="M378" s="187"/>
      <c r="N378" s="186" t="str">
        <f t="shared" si="7"/>
        <v>Inside Sales</v>
      </c>
      <c r="S378" s="191"/>
      <c r="T378" s="191"/>
      <c r="AA378" s="186" t="s">
        <v>1339</v>
      </c>
      <c r="AB378" s="186" t="s">
        <v>1312</v>
      </c>
    </row>
    <row r="379" spans="1:28" s="188" customFormat="1" ht="17.399999999999999">
      <c r="A379" s="186" t="s">
        <v>1339</v>
      </c>
      <c r="B379" s="186" t="s">
        <v>1496</v>
      </c>
      <c r="C379" s="186"/>
      <c r="D379" s="186"/>
      <c r="E379" s="186"/>
      <c r="F379" s="186"/>
      <c r="G379" s="186" t="s">
        <v>1496</v>
      </c>
      <c r="H379" s="186" t="s">
        <v>1312</v>
      </c>
      <c r="I379" s="187" t="s">
        <v>1059</v>
      </c>
      <c r="J379" s="187" t="s">
        <v>1060</v>
      </c>
      <c r="K379" s="187" t="s">
        <v>1407</v>
      </c>
      <c r="L379" s="187"/>
      <c r="M379" s="187"/>
      <c r="N379" s="186" t="str">
        <f t="shared" si="7"/>
        <v>Inside Sales</v>
      </c>
      <c r="S379" s="191"/>
      <c r="T379" s="191"/>
      <c r="AA379" s="186" t="s">
        <v>1339</v>
      </c>
      <c r="AB379" s="186" t="s">
        <v>1312</v>
      </c>
    </row>
    <row r="380" spans="1:28" s="188" customFormat="1" ht="17.399999999999999">
      <c r="A380" s="186" t="s">
        <v>1339</v>
      </c>
      <c r="B380" s="186" t="s">
        <v>1496</v>
      </c>
      <c r="C380" s="186"/>
      <c r="D380" s="186"/>
      <c r="E380" s="186"/>
      <c r="F380" s="186"/>
      <c r="G380" s="186" t="s">
        <v>1496</v>
      </c>
      <c r="H380" s="186" t="s">
        <v>1312</v>
      </c>
      <c r="I380" s="187" t="s">
        <v>1206</v>
      </c>
      <c r="J380" s="187" t="s">
        <v>1207</v>
      </c>
      <c r="K380" s="187" t="s">
        <v>1407</v>
      </c>
      <c r="L380" s="187" t="s">
        <v>1504</v>
      </c>
      <c r="M380" s="187" t="s">
        <v>1505</v>
      </c>
      <c r="N380" s="186" t="str">
        <f t="shared" si="7"/>
        <v>Inside Sales</v>
      </c>
      <c r="S380" s="191"/>
      <c r="T380" s="191"/>
      <c r="AA380" s="186" t="s">
        <v>1339</v>
      </c>
      <c r="AB380" s="186" t="s">
        <v>1312</v>
      </c>
    </row>
    <row r="381" spans="1:28" s="188" customFormat="1" ht="17.399999999999999">
      <c r="A381" s="186" t="s">
        <v>1339</v>
      </c>
      <c r="B381" s="186" t="s">
        <v>1496</v>
      </c>
      <c r="C381" s="186"/>
      <c r="D381" s="186"/>
      <c r="E381" s="186"/>
      <c r="F381" s="186"/>
      <c r="G381" s="186" t="s">
        <v>1496</v>
      </c>
      <c r="H381" s="186" t="s">
        <v>1312</v>
      </c>
      <c r="I381" s="187" t="s">
        <v>1204</v>
      </c>
      <c r="J381" s="187" t="s">
        <v>1205</v>
      </c>
      <c r="K381" s="187" t="s">
        <v>1407</v>
      </c>
      <c r="L381" s="187" t="s">
        <v>1504</v>
      </c>
      <c r="M381" s="187" t="s">
        <v>1505</v>
      </c>
      <c r="N381" s="186" t="str">
        <f t="shared" si="7"/>
        <v>Inside Sales</v>
      </c>
      <c r="S381" s="191"/>
      <c r="T381" s="191"/>
      <c r="AA381" s="186" t="s">
        <v>1339</v>
      </c>
      <c r="AB381" s="186" t="s">
        <v>1312</v>
      </c>
    </row>
    <row r="382" spans="1:28" s="188" customFormat="1" ht="17.399999999999999">
      <c r="A382" s="186" t="s">
        <v>1339</v>
      </c>
      <c r="B382" s="186" t="s">
        <v>1496</v>
      </c>
      <c r="C382" s="186"/>
      <c r="D382" s="186"/>
      <c r="E382" s="186"/>
      <c r="F382" s="186"/>
      <c r="G382" s="186" t="s">
        <v>1496</v>
      </c>
      <c r="H382" s="186" t="s">
        <v>1312</v>
      </c>
      <c r="I382" s="187" t="s">
        <v>840</v>
      </c>
      <c r="J382" s="187" t="s">
        <v>841</v>
      </c>
      <c r="K382" s="187" t="s">
        <v>1407</v>
      </c>
      <c r="L382" s="187"/>
      <c r="M382" s="187"/>
      <c r="N382" s="186" t="str">
        <f t="shared" si="7"/>
        <v>Inside Sales</v>
      </c>
      <c r="S382" s="191"/>
      <c r="T382" s="191"/>
      <c r="AA382" s="186" t="s">
        <v>1339</v>
      </c>
      <c r="AB382" s="186" t="s">
        <v>1312</v>
      </c>
    </row>
    <row r="383" spans="1:28" s="188" customFormat="1" ht="17.399999999999999">
      <c r="A383" s="186" t="s">
        <v>1339</v>
      </c>
      <c r="B383" s="186" t="s">
        <v>1496</v>
      </c>
      <c r="C383" s="186"/>
      <c r="D383" s="186"/>
      <c r="E383" s="186"/>
      <c r="F383" s="186"/>
      <c r="G383" s="186" t="s">
        <v>1496</v>
      </c>
      <c r="H383" s="186" t="s">
        <v>1312</v>
      </c>
      <c r="I383" s="187" t="s">
        <v>1279</v>
      </c>
      <c r="J383" s="187" t="s">
        <v>1280</v>
      </c>
      <c r="K383" s="187" t="s">
        <v>1407</v>
      </c>
      <c r="L383" s="187" t="s">
        <v>1504</v>
      </c>
      <c r="M383" s="187" t="s">
        <v>1505</v>
      </c>
      <c r="N383" s="186" t="str">
        <f t="shared" si="7"/>
        <v>Inside Sales</v>
      </c>
      <c r="S383" s="191"/>
      <c r="T383" s="191"/>
      <c r="AA383" s="186" t="s">
        <v>1339</v>
      </c>
      <c r="AB383" s="186" t="s">
        <v>1312</v>
      </c>
    </row>
    <row r="384" spans="1:28" s="188" customFormat="1" ht="17.399999999999999">
      <c r="A384" s="186" t="s">
        <v>1339</v>
      </c>
      <c r="B384" s="186" t="s">
        <v>1496</v>
      </c>
      <c r="C384" s="186"/>
      <c r="D384" s="186"/>
      <c r="E384" s="186"/>
      <c r="F384" s="186"/>
      <c r="G384" s="186" t="s">
        <v>1496</v>
      </c>
      <c r="H384" s="186" t="s">
        <v>1312</v>
      </c>
      <c r="I384" s="187" t="s">
        <v>873</v>
      </c>
      <c r="J384" s="187" t="s">
        <v>874</v>
      </c>
      <c r="K384" s="187" t="s">
        <v>1407</v>
      </c>
      <c r="L384" s="187"/>
      <c r="M384" s="187"/>
      <c r="N384" s="186" t="str">
        <f t="shared" si="7"/>
        <v>Inside Sales</v>
      </c>
      <c r="S384" s="191"/>
      <c r="T384" s="191"/>
      <c r="AA384" s="186" t="s">
        <v>1339</v>
      </c>
      <c r="AB384" s="186" t="s">
        <v>1312</v>
      </c>
    </row>
    <row r="385" spans="1:28" s="188" customFormat="1" ht="17.399999999999999">
      <c r="A385" s="186" t="s">
        <v>1339</v>
      </c>
      <c r="B385" s="186" t="s">
        <v>1496</v>
      </c>
      <c r="C385" s="186"/>
      <c r="D385" s="186"/>
      <c r="E385" s="186"/>
      <c r="F385" s="186"/>
      <c r="G385" s="186" t="s">
        <v>1496</v>
      </c>
      <c r="H385" s="186" t="s">
        <v>1312</v>
      </c>
      <c r="I385" s="187" t="s">
        <v>928</v>
      </c>
      <c r="J385" s="187" t="s">
        <v>929</v>
      </c>
      <c r="K385" s="187" t="s">
        <v>1407</v>
      </c>
      <c r="L385" s="187"/>
      <c r="M385" s="187"/>
      <c r="N385" s="186" t="str">
        <f t="shared" si="7"/>
        <v>Inside Sales</v>
      </c>
      <c r="S385" s="191"/>
      <c r="T385" s="191"/>
      <c r="AA385" s="186" t="s">
        <v>1339</v>
      </c>
      <c r="AB385" s="186" t="s">
        <v>1312</v>
      </c>
    </row>
    <row r="386" spans="1:28" s="188" customFormat="1" ht="17.399999999999999">
      <c r="A386" s="186" t="s">
        <v>1339</v>
      </c>
      <c r="B386" s="186" t="s">
        <v>1496</v>
      </c>
      <c r="C386" s="186"/>
      <c r="D386" s="186"/>
      <c r="E386" s="186"/>
      <c r="F386" s="186"/>
      <c r="G386" s="186" t="s">
        <v>1496</v>
      </c>
      <c r="H386" s="186" t="s">
        <v>1312</v>
      </c>
      <c r="I386" s="187" t="s">
        <v>822</v>
      </c>
      <c r="J386" s="187" t="s">
        <v>823</v>
      </c>
      <c r="K386" s="187" t="s">
        <v>1407</v>
      </c>
      <c r="L386" s="187"/>
      <c r="M386" s="187"/>
      <c r="N386" s="186" t="str">
        <f t="shared" si="7"/>
        <v>Inside Sales</v>
      </c>
      <c r="S386" s="187"/>
      <c r="AA386" s="186" t="s">
        <v>1339</v>
      </c>
      <c r="AB386" s="186" t="s">
        <v>1312</v>
      </c>
    </row>
    <row r="387" spans="1:28" s="188" customFormat="1" ht="17.399999999999999">
      <c r="A387" s="186" t="s">
        <v>1339</v>
      </c>
      <c r="B387" s="186" t="s">
        <v>1496</v>
      </c>
      <c r="C387" s="186"/>
      <c r="D387" s="186"/>
      <c r="E387" s="186"/>
      <c r="F387" s="186"/>
      <c r="G387" s="186" t="s">
        <v>1496</v>
      </c>
      <c r="H387" s="186" t="s">
        <v>1312</v>
      </c>
      <c r="I387" s="187" t="s">
        <v>560</v>
      </c>
      <c r="J387" s="187" t="s">
        <v>795</v>
      </c>
      <c r="K387" s="187" t="s">
        <v>1407</v>
      </c>
      <c r="L387" s="187"/>
      <c r="M387" s="187"/>
      <c r="N387" s="186" t="str">
        <f t="shared" si="7"/>
        <v>Inside Sales</v>
      </c>
      <c r="AA387" s="186" t="s">
        <v>1339</v>
      </c>
      <c r="AB387" s="186" t="s">
        <v>1312</v>
      </c>
    </row>
    <row r="388" spans="1:28" s="188" customFormat="1" ht="17.399999999999999">
      <c r="A388" s="186" t="s">
        <v>1339</v>
      </c>
      <c r="B388" s="186" t="s">
        <v>1496</v>
      </c>
      <c r="C388" s="186"/>
      <c r="D388" s="186"/>
      <c r="E388" s="186"/>
      <c r="F388" s="186"/>
      <c r="G388" s="186" t="s">
        <v>1496</v>
      </c>
      <c r="H388" s="186" t="s">
        <v>1312</v>
      </c>
      <c r="I388" s="187" t="s">
        <v>1053</v>
      </c>
      <c r="J388" s="187" t="s">
        <v>1054</v>
      </c>
      <c r="K388" s="187" t="s">
        <v>1407</v>
      </c>
      <c r="L388" s="187"/>
      <c r="M388" s="187"/>
      <c r="N388" s="186" t="str">
        <f t="shared" si="7"/>
        <v>Inside Sales</v>
      </c>
      <c r="AA388" s="186" t="s">
        <v>1339</v>
      </c>
      <c r="AB388" s="186" t="s">
        <v>1312</v>
      </c>
    </row>
    <row r="389" spans="1:28" s="188" customFormat="1" ht="17.399999999999999">
      <c r="A389" s="186" t="s">
        <v>1339</v>
      </c>
      <c r="B389" s="186" t="s">
        <v>1496</v>
      </c>
      <c r="C389" s="186"/>
      <c r="D389" s="186"/>
      <c r="E389" s="186"/>
      <c r="F389" s="186"/>
      <c r="G389" s="186" t="s">
        <v>1496</v>
      </c>
      <c r="H389" s="186" t="s">
        <v>1312</v>
      </c>
      <c r="I389" s="187" t="s">
        <v>1051</v>
      </c>
      <c r="J389" s="187" t="s">
        <v>1052</v>
      </c>
      <c r="K389" s="187" t="s">
        <v>1407</v>
      </c>
      <c r="L389" s="187"/>
      <c r="M389" s="187"/>
      <c r="N389" s="186" t="str">
        <f t="shared" si="7"/>
        <v>Inside Sales</v>
      </c>
      <c r="AA389" s="186" t="s">
        <v>1339</v>
      </c>
      <c r="AB389" s="186" t="s">
        <v>1312</v>
      </c>
    </row>
    <row r="390" spans="1:28" s="188" customFormat="1" ht="17.399999999999999">
      <c r="A390" s="186" t="s">
        <v>1339</v>
      </c>
      <c r="B390" s="186" t="s">
        <v>1496</v>
      </c>
      <c r="C390" s="186"/>
      <c r="D390" s="186"/>
      <c r="E390" s="186"/>
      <c r="F390" s="186"/>
      <c r="G390" s="186" t="s">
        <v>1496</v>
      </c>
      <c r="H390" s="186" t="s">
        <v>1312</v>
      </c>
      <c r="I390" s="187" t="s">
        <v>778</v>
      </c>
      <c r="J390" s="187" t="s">
        <v>779</v>
      </c>
      <c r="K390" s="187" t="s">
        <v>1407</v>
      </c>
      <c r="L390" s="187"/>
      <c r="M390" s="187"/>
      <c r="N390" s="186" t="str">
        <f t="shared" si="7"/>
        <v>Inside Sales</v>
      </c>
      <c r="AA390" s="186" t="s">
        <v>1339</v>
      </c>
      <c r="AB390" s="186" t="s">
        <v>1312</v>
      </c>
    </row>
    <row r="391" spans="1:28" s="188" customFormat="1" ht="17.399999999999999">
      <c r="A391" s="186" t="s">
        <v>1339</v>
      </c>
      <c r="B391" s="186" t="s">
        <v>1496</v>
      </c>
      <c r="C391" s="186"/>
      <c r="D391" s="186"/>
      <c r="E391" s="186"/>
      <c r="F391" s="186"/>
      <c r="G391" s="186" t="s">
        <v>1496</v>
      </c>
      <c r="H391" s="186" t="s">
        <v>1312</v>
      </c>
      <c r="I391" s="187" t="s">
        <v>1043</v>
      </c>
      <c r="J391" s="187" t="s">
        <v>1044</v>
      </c>
      <c r="K391" s="187" t="s">
        <v>1407</v>
      </c>
      <c r="L391" s="187"/>
      <c r="M391" s="187"/>
      <c r="N391" s="186" t="str">
        <f t="shared" si="7"/>
        <v>Inside Sales</v>
      </c>
      <c r="AA391" s="186" t="s">
        <v>1339</v>
      </c>
      <c r="AB391" s="186" t="s">
        <v>1312</v>
      </c>
    </row>
    <row r="392" spans="1:28" s="188" customFormat="1" ht="17.399999999999999">
      <c r="A392" s="186" t="s">
        <v>1339</v>
      </c>
      <c r="B392" s="186" t="s">
        <v>1496</v>
      </c>
      <c r="C392" s="186"/>
      <c r="D392" s="186"/>
      <c r="E392" s="186"/>
      <c r="F392" s="186"/>
      <c r="G392" s="186" t="s">
        <v>1496</v>
      </c>
      <c r="H392" s="186" t="s">
        <v>1312</v>
      </c>
      <c r="I392" s="187" t="s">
        <v>765</v>
      </c>
      <c r="J392" s="187" t="s">
        <v>766</v>
      </c>
      <c r="K392" s="187" t="s">
        <v>1407</v>
      </c>
      <c r="L392" s="187"/>
      <c r="M392" s="187"/>
      <c r="N392" s="186" t="str">
        <f t="shared" ref="N392:N455" si="8">A392</f>
        <v>Inside Sales</v>
      </c>
      <c r="AA392" s="186" t="s">
        <v>1339</v>
      </c>
      <c r="AB392" s="186" t="s">
        <v>1312</v>
      </c>
    </row>
    <row r="393" spans="1:28" s="188" customFormat="1" ht="17.399999999999999">
      <c r="A393" s="186" t="s">
        <v>1339</v>
      </c>
      <c r="B393" s="186" t="s">
        <v>1496</v>
      </c>
      <c r="C393" s="186"/>
      <c r="D393" s="186"/>
      <c r="E393" s="186"/>
      <c r="F393" s="186"/>
      <c r="G393" s="186" t="s">
        <v>1496</v>
      </c>
      <c r="H393" s="186" t="s">
        <v>1312</v>
      </c>
      <c r="I393" s="187" t="s">
        <v>763</v>
      </c>
      <c r="J393" s="187" t="s">
        <v>764</v>
      </c>
      <c r="K393" s="187" t="s">
        <v>1407</v>
      </c>
      <c r="L393" s="187"/>
      <c r="M393" s="187"/>
      <c r="N393" s="186" t="str">
        <f t="shared" si="8"/>
        <v>Inside Sales</v>
      </c>
      <c r="AA393" s="186" t="s">
        <v>1339</v>
      </c>
      <c r="AB393" s="186" t="s">
        <v>1312</v>
      </c>
    </row>
    <row r="394" spans="1:28" s="188" customFormat="1" ht="17.399999999999999">
      <c r="A394" s="186" t="s">
        <v>1339</v>
      </c>
      <c r="B394" s="186" t="s">
        <v>1496</v>
      </c>
      <c r="C394" s="186"/>
      <c r="D394" s="186"/>
      <c r="E394" s="186"/>
      <c r="F394" s="186"/>
      <c r="G394" s="186" t="s">
        <v>1496</v>
      </c>
      <c r="H394" s="186" t="s">
        <v>1312</v>
      </c>
      <c r="I394" s="187" t="s">
        <v>759</v>
      </c>
      <c r="J394" s="187" t="s">
        <v>760</v>
      </c>
      <c r="K394" s="187" t="s">
        <v>1407</v>
      </c>
      <c r="L394" s="187"/>
      <c r="M394" s="187"/>
      <c r="N394" s="186" t="str">
        <f t="shared" si="8"/>
        <v>Inside Sales</v>
      </c>
      <c r="AA394" s="186" t="s">
        <v>1339</v>
      </c>
      <c r="AB394" s="186" t="s">
        <v>1312</v>
      </c>
    </row>
    <row r="395" spans="1:28" s="188" customFormat="1" ht="17.399999999999999">
      <c r="A395" s="186" t="s">
        <v>1339</v>
      </c>
      <c r="B395" s="186" t="s">
        <v>1496</v>
      </c>
      <c r="C395" s="186"/>
      <c r="D395" s="186"/>
      <c r="E395" s="186"/>
      <c r="F395" s="186"/>
      <c r="G395" s="186" t="s">
        <v>1496</v>
      </c>
      <c r="H395" s="186" t="s">
        <v>1312</v>
      </c>
      <c r="I395" s="187" t="s">
        <v>753</v>
      </c>
      <c r="J395" s="187" t="s">
        <v>754</v>
      </c>
      <c r="K395" s="187" t="s">
        <v>1407</v>
      </c>
      <c r="L395" s="187"/>
      <c r="M395" s="187"/>
      <c r="N395" s="186" t="str">
        <f t="shared" si="8"/>
        <v>Inside Sales</v>
      </c>
      <c r="AA395" s="186" t="s">
        <v>1339</v>
      </c>
      <c r="AB395" s="186" t="s">
        <v>1312</v>
      </c>
    </row>
    <row r="396" spans="1:28" s="188" customFormat="1" ht="17.399999999999999">
      <c r="A396" s="186" t="s">
        <v>1339</v>
      </c>
      <c r="B396" s="186" t="s">
        <v>1496</v>
      </c>
      <c r="C396" s="186"/>
      <c r="D396" s="186"/>
      <c r="E396" s="186"/>
      <c r="F396" s="186"/>
      <c r="G396" s="186" t="s">
        <v>1496</v>
      </c>
      <c r="H396" s="186" t="s">
        <v>1312</v>
      </c>
      <c r="I396" s="187" t="s">
        <v>744</v>
      </c>
      <c r="J396" s="187" t="s">
        <v>745</v>
      </c>
      <c r="K396" s="187" t="s">
        <v>1407</v>
      </c>
      <c r="L396" s="187"/>
      <c r="M396" s="187"/>
      <c r="N396" s="186" t="str">
        <f t="shared" si="8"/>
        <v>Inside Sales</v>
      </c>
      <c r="AA396" s="186" t="s">
        <v>1339</v>
      </c>
      <c r="AB396" s="186" t="s">
        <v>1312</v>
      </c>
    </row>
    <row r="397" spans="1:28" s="188" customFormat="1" ht="17.399999999999999">
      <c r="A397" s="186" t="s">
        <v>1339</v>
      </c>
      <c r="B397" s="186" t="s">
        <v>1496</v>
      </c>
      <c r="C397" s="186"/>
      <c r="D397" s="186"/>
      <c r="E397" s="186"/>
      <c r="F397" s="186"/>
      <c r="G397" s="186" t="s">
        <v>1496</v>
      </c>
      <c r="H397" s="186" t="s">
        <v>1312</v>
      </c>
      <c r="I397" s="187" t="s">
        <v>1171</v>
      </c>
      <c r="J397" s="187" t="s">
        <v>1172</v>
      </c>
      <c r="K397" s="187" t="s">
        <v>1407</v>
      </c>
      <c r="L397" s="187"/>
      <c r="M397" s="187"/>
      <c r="N397" s="186" t="str">
        <f t="shared" si="8"/>
        <v>Inside Sales</v>
      </c>
      <c r="AA397" s="186" t="s">
        <v>1339</v>
      </c>
      <c r="AB397" s="186" t="s">
        <v>1312</v>
      </c>
    </row>
    <row r="398" spans="1:28" s="188" customFormat="1" ht="17.399999999999999">
      <c r="A398" s="186" t="s">
        <v>1339</v>
      </c>
      <c r="B398" s="186" t="s">
        <v>1496</v>
      </c>
      <c r="C398" s="186"/>
      <c r="D398" s="186"/>
      <c r="E398" s="186"/>
      <c r="F398" s="186"/>
      <c r="G398" s="186" t="s">
        <v>1496</v>
      </c>
      <c r="H398" s="186" t="s">
        <v>1312</v>
      </c>
      <c r="I398" s="187" t="s">
        <v>1506</v>
      </c>
      <c r="J398" s="187" t="s">
        <v>1507</v>
      </c>
      <c r="K398" s="187" t="s">
        <v>1407</v>
      </c>
      <c r="L398" s="187"/>
      <c r="M398" s="187"/>
      <c r="N398" s="186" t="str">
        <f t="shared" si="8"/>
        <v>Inside Sales</v>
      </c>
      <c r="AA398" s="186" t="s">
        <v>1339</v>
      </c>
      <c r="AB398" s="186" t="s">
        <v>1312</v>
      </c>
    </row>
    <row r="399" spans="1:28" s="188" customFormat="1" ht="17.399999999999999">
      <c r="A399" s="186" t="s">
        <v>1339</v>
      </c>
      <c r="B399" s="186" t="s">
        <v>1496</v>
      </c>
      <c r="C399" s="186"/>
      <c r="D399" s="186"/>
      <c r="E399" s="186"/>
      <c r="F399" s="186"/>
      <c r="G399" s="186" t="s">
        <v>1496</v>
      </c>
      <c r="H399" s="186" t="s">
        <v>1312</v>
      </c>
      <c r="I399" s="187" t="s">
        <v>730</v>
      </c>
      <c r="J399" s="187" t="s">
        <v>731</v>
      </c>
      <c r="K399" s="187" t="s">
        <v>1407</v>
      </c>
      <c r="L399" s="187"/>
      <c r="M399" s="187"/>
      <c r="N399" s="186" t="str">
        <f t="shared" si="8"/>
        <v>Inside Sales</v>
      </c>
      <c r="AA399" s="186" t="s">
        <v>1339</v>
      </c>
      <c r="AB399" s="186" t="s">
        <v>1312</v>
      </c>
    </row>
    <row r="400" spans="1:28" s="188" customFormat="1" ht="17.399999999999999">
      <c r="A400" s="186" t="s">
        <v>1339</v>
      </c>
      <c r="B400" s="186" t="s">
        <v>1496</v>
      </c>
      <c r="C400" s="186"/>
      <c r="D400" s="186"/>
      <c r="E400" s="186"/>
      <c r="F400" s="186"/>
      <c r="G400" s="186" t="s">
        <v>1496</v>
      </c>
      <c r="H400" s="186" t="s">
        <v>1312</v>
      </c>
      <c r="I400" s="187" t="s">
        <v>722</v>
      </c>
      <c r="J400" s="187" t="s">
        <v>723</v>
      </c>
      <c r="K400" s="187" t="s">
        <v>1407</v>
      </c>
      <c r="L400" s="187"/>
      <c r="M400" s="187"/>
      <c r="N400" s="186" t="str">
        <f t="shared" si="8"/>
        <v>Inside Sales</v>
      </c>
      <c r="AA400" s="186" t="s">
        <v>1339</v>
      </c>
      <c r="AB400" s="186" t="s">
        <v>1312</v>
      </c>
    </row>
    <row r="401" spans="1:28" s="188" customFormat="1" ht="17.399999999999999">
      <c r="A401" s="186" t="s">
        <v>1339</v>
      </c>
      <c r="B401" s="186" t="s">
        <v>1496</v>
      </c>
      <c r="C401" s="186"/>
      <c r="D401" s="186"/>
      <c r="E401" s="186"/>
      <c r="F401" s="186"/>
      <c r="G401" s="186" t="s">
        <v>1496</v>
      </c>
      <c r="H401" s="186" t="s">
        <v>1312</v>
      </c>
      <c r="I401" s="187" t="s">
        <v>1222</v>
      </c>
      <c r="J401" s="187" t="s">
        <v>1223</v>
      </c>
      <c r="K401" s="187" t="s">
        <v>1407</v>
      </c>
      <c r="L401" s="187"/>
      <c r="M401" s="187"/>
      <c r="N401" s="186" t="str">
        <f t="shared" si="8"/>
        <v>Inside Sales</v>
      </c>
      <c r="AA401" s="186" t="s">
        <v>1339</v>
      </c>
      <c r="AB401" s="186" t="s">
        <v>1312</v>
      </c>
    </row>
    <row r="402" spans="1:28" s="188" customFormat="1" ht="17.399999999999999">
      <c r="A402" s="186" t="s">
        <v>1339</v>
      </c>
      <c r="B402" s="186" t="s">
        <v>1496</v>
      </c>
      <c r="C402" s="186"/>
      <c r="D402" s="186"/>
      <c r="E402" s="186"/>
      <c r="F402" s="186"/>
      <c r="G402" s="186" t="s">
        <v>1496</v>
      </c>
      <c r="H402" s="186" t="s">
        <v>1312</v>
      </c>
      <c r="I402" s="187" t="s">
        <v>710</v>
      </c>
      <c r="J402" s="187" t="s">
        <v>711</v>
      </c>
      <c r="K402" s="187" t="s">
        <v>1407</v>
      </c>
      <c r="L402" s="187"/>
      <c r="M402" s="187"/>
      <c r="N402" s="186" t="str">
        <f t="shared" si="8"/>
        <v>Inside Sales</v>
      </c>
      <c r="AA402" s="186" t="s">
        <v>1339</v>
      </c>
      <c r="AB402" s="186" t="s">
        <v>1312</v>
      </c>
    </row>
    <row r="403" spans="1:28" s="188" customFormat="1" ht="17.399999999999999">
      <c r="A403" s="186" t="s">
        <v>1339</v>
      </c>
      <c r="B403" s="186" t="s">
        <v>1496</v>
      </c>
      <c r="C403" s="186"/>
      <c r="D403" s="186"/>
      <c r="E403" s="186"/>
      <c r="F403" s="186"/>
      <c r="G403" s="186" t="s">
        <v>1496</v>
      </c>
      <c r="H403" s="186" t="s">
        <v>1312</v>
      </c>
      <c r="I403" s="187" t="s">
        <v>1019</v>
      </c>
      <c r="J403" s="187" t="s">
        <v>1020</v>
      </c>
      <c r="K403" s="187" t="s">
        <v>1407</v>
      </c>
      <c r="L403" s="187"/>
      <c r="M403" s="187"/>
      <c r="N403" s="186" t="str">
        <f t="shared" si="8"/>
        <v>Inside Sales</v>
      </c>
      <c r="AA403" s="186" t="s">
        <v>1339</v>
      </c>
      <c r="AB403" s="186" t="s">
        <v>1312</v>
      </c>
    </row>
    <row r="404" spans="1:28" s="188" customFormat="1" ht="17.399999999999999">
      <c r="A404" s="186" t="s">
        <v>1339</v>
      </c>
      <c r="B404" s="186" t="s">
        <v>1496</v>
      </c>
      <c r="C404" s="186"/>
      <c r="D404" s="186"/>
      <c r="E404" s="186"/>
      <c r="F404" s="186"/>
      <c r="G404" s="186" t="s">
        <v>1496</v>
      </c>
      <c r="H404" s="186" t="s">
        <v>1312</v>
      </c>
      <c r="I404" s="187" t="s">
        <v>1093</v>
      </c>
      <c r="J404" s="187" t="s">
        <v>1508</v>
      </c>
      <c r="K404" s="187" t="s">
        <v>1407</v>
      </c>
      <c r="L404" s="187"/>
      <c r="M404" s="187"/>
      <c r="N404" s="186" t="str">
        <f t="shared" si="8"/>
        <v>Inside Sales</v>
      </c>
      <c r="AA404" s="186" t="s">
        <v>1339</v>
      </c>
      <c r="AB404" s="186" t="s">
        <v>1312</v>
      </c>
    </row>
    <row r="405" spans="1:28" s="188" customFormat="1" ht="17.399999999999999">
      <c r="A405" s="186" t="s">
        <v>1339</v>
      </c>
      <c r="B405" s="186" t="s">
        <v>1496</v>
      </c>
      <c r="C405" s="186"/>
      <c r="D405" s="186"/>
      <c r="E405" s="186"/>
      <c r="F405" s="186"/>
      <c r="G405" s="186" t="s">
        <v>1496</v>
      </c>
      <c r="H405" s="186" t="s">
        <v>1312</v>
      </c>
      <c r="I405" s="187" t="s">
        <v>664</v>
      </c>
      <c r="J405" s="187" t="s">
        <v>665</v>
      </c>
      <c r="K405" s="187" t="s">
        <v>1407</v>
      </c>
      <c r="L405" s="187"/>
      <c r="M405" s="187"/>
      <c r="N405" s="186" t="str">
        <f t="shared" si="8"/>
        <v>Inside Sales</v>
      </c>
      <c r="AA405" s="186" t="s">
        <v>1339</v>
      </c>
      <c r="AB405" s="186" t="s">
        <v>1312</v>
      </c>
    </row>
    <row r="406" spans="1:28" s="188" customFormat="1" ht="17.399999999999999">
      <c r="A406" s="186" t="s">
        <v>1339</v>
      </c>
      <c r="B406" s="186" t="s">
        <v>1496</v>
      </c>
      <c r="C406" s="186"/>
      <c r="D406" s="186"/>
      <c r="E406" s="186"/>
      <c r="F406" s="186"/>
      <c r="G406" s="186" t="s">
        <v>1496</v>
      </c>
      <c r="H406" s="186" t="s">
        <v>1312</v>
      </c>
      <c r="I406" s="187" t="s">
        <v>1013</v>
      </c>
      <c r="J406" s="187" t="s">
        <v>1014</v>
      </c>
      <c r="K406" s="187" t="s">
        <v>1407</v>
      </c>
      <c r="L406" s="187"/>
      <c r="M406" s="187"/>
      <c r="N406" s="186" t="str">
        <f t="shared" si="8"/>
        <v>Inside Sales</v>
      </c>
      <c r="AA406" s="186" t="s">
        <v>1339</v>
      </c>
      <c r="AB406" s="186" t="s">
        <v>1312</v>
      </c>
    </row>
    <row r="407" spans="1:28" s="188" customFormat="1" ht="17.399999999999999">
      <c r="A407" s="186" t="s">
        <v>1339</v>
      </c>
      <c r="B407" s="186" t="s">
        <v>1496</v>
      </c>
      <c r="C407" s="186"/>
      <c r="D407" s="186"/>
      <c r="E407" s="186"/>
      <c r="F407" s="186"/>
      <c r="G407" s="186" t="s">
        <v>1496</v>
      </c>
      <c r="H407" s="186" t="s">
        <v>1312</v>
      </c>
      <c r="I407" s="187" t="s">
        <v>1009</v>
      </c>
      <c r="J407" s="187" t="s">
        <v>1010</v>
      </c>
      <c r="K407" s="187" t="s">
        <v>1407</v>
      </c>
      <c r="L407" s="187"/>
      <c r="M407" s="187"/>
      <c r="N407" s="186" t="str">
        <f t="shared" si="8"/>
        <v>Inside Sales</v>
      </c>
      <c r="AA407" s="186" t="s">
        <v>1339</v>
      </c>
      <c r="AB407" s="186" t="s">
        <v>1312</v>
      </c>
    </row>
    <row r="408" spans="1:28" s="188" customFormat="1" ht="17.399999999999999">
      <c r="A408" s="186" t="s">
        <v>1339</v>
      </c>
      <c r="B408" s="186" t="s">
        <v>1496</v>
      </c>
      <c r="C408" s="186"/>
      <c r="D408" s="186"/>
      <c r="E408" s="186"/>
      <c r="F408" s="186"/>
      <c r="G408" s="186" t="s">
        <v>1496</v>
      </c>
      <c r="H408" s="186" t="s">
        <v>1312</v>
      </c>
      <c r="I408" s="187" t="s">
        <v>646</v>
      </c>
      <c r="J408" s="187" t="s">
        <v>647</v>
      </c>
      <c r="K408" s="187" t="s">
        <v>1407</v>
      </c>
      <c r="L408" s="187"/>
      <c r="M408" s="187"/>
      <c r="N408" s="186" t="str">
        <f t="shared" si="8"/>
        <v>Inside Sales</v>
      </c>
      <c r="AA408" s="186" t="s">
        <v>1339</v>
      </c>
      <c r="AB408" s="186" t="s">
        <v>1312</v>
      </c>
    </row>
    <row r="409" spans="1:28" s="188" customFormat="1" ht="17.399999999999999">
      <c r="A409" s="186" t="s">
        <v>1339</v>
      </c>
      <c r="B409" s="186" t="s">
        <v>1496</v>
      </c>
      <c r="C409" s="186"/>
      <c r="D409" s="186"/>
      <c r="E409" s="186"/>
      <c r="F409" s="186"/>
      <c r="G409" s="186" t="s">
        <v>1496</v>
      </c>
      <c r="H409" s="186" t="s">
        <v>1312</v>
      </c>
      <c r="I409" s="187" t="s">
        <v>1214</v>
      </c>
      <c r="J409" s="187" t="s">
        <v>1509</v>
      </c>
      <c r="K409" s="187" t="s">
        <v>1407</v>
      </c>
      <c r="L409" s="187" t="s">
        <v>1504</v>
      </c>
      <c r="M409" s="187" t="s">
        <v>1505</v>
      </c>
      <c r="N409" s="186" t="str">
        <f t="shared" si="8"/>
        <v>Inside Sales</v>
      </c>
      <c r="AA409" s="186" t="s">
        <v>1339</v>
      </c>
      <c r="AB409" s="186" t="s">
        <v>1312</v>
      </c>
    </row>
    <row r="410" spans="1:28" s="188" customFormat="1" ht="17.399999999999999">
      <c r="A410" s="186" t="s">
        <v>1339</v>
      </c>
      <c r="B410" s="186" t="s">
        <v>1496</v>
      </c>
      <c r="C410" s="186"/>
      <c r="D410" s="186"/>
      <c r="E410" s="186"/>
      <c r="F410" s="186"/>
      <c r="G410" s="186" t="s">
        <v>1496</v>
      </c>
      <c r="H410" s="186" t="s">
        <v>1312</v>
      </c>
      <c r="I410" s="187" t="s">
        <v>998</v>
      </c>
      <c r="J410" s="187" t="s">
        <v>999</v>
      </c>
      <c r="K410" s="187" t="s">
        <v>1407</v>
      </c>
      <c r="L410" s="187"/>
      <c r="M410" s="187"/>
      <c r="N410" s="186" t="str">
        <f t="shared" si="8"/>
        <v>Inside Sales</v>
      </c>
      <c r="AA410" s="186" t="s">
        <v>1339</v>
      </c>
      <c r="AB410" s="186" t="s">
        <v>1312</v>
      </c>
    </row>
    <row r="411" spans="1:28" s="188" customFormat="1" ht="17.399999999999999">
      <c r="A411" s="186" t="s">
        <v>1339</v>
      </c>
      <c r="B411" s="186" t="s">
        <v>1496</v>
      </c>
      <c r="C411" s="186"/>
      <c r="D411" s="186"/>
      <c r="E411" s="186"/>
      <c r="F411" s="186"/>
      <c r="G411" s="186" t="s">
        <v>1496</v>
      </c>
      <c r="H411" s="186" t="s">
        <v>1312</v>
      </c>
      <c r="I411" s="187" t="s">
        <v>628</v>
      </c>
      <c r="J411" s="187" t="s">
        <v>629</v>
      </c>
      <c r="K411" s="187" t="s">
        <v>1407</v>
      </c>
      <c r="L411" s="187"/>
      <c r="M411" s="187"/>
      <c r="N411" s="186" t="str">
        <f t="shared" si="8"/>
        <v>Inside Sales</v>
      </c>
      <c r="AA411" s="186" t="s">
        <v>1339</v>
      </c>
      <c r="AB411" s="186" t="s">
        <v>1312</v>
      </c>
    </row>
    <row r="412" spans="1:28" s="188" customFormat="1" ht="17.399999999999999">
      <c r="A412" s="186" t="s">
        <v>1339</v>
      </c>
      <c r="B412" s="186" t="s">
        <v>1496</v>
      </c>
      <c r="C412" s="186"/>
      <c r="D412" s="186"/>
      <c r="E412" s="186"/>
      <c r="F412" s="186"/>
      <c r="G412" s="186" t="s">
        <v>1496</v>
      </c>
      <c r="H412" s="186" t="s">
        <v>1312</v>
      </c>
      <c r="I412" s="187" t="s">
        <v>618</v>
      </c>
      <c r="J412" s="187" t="s">
        <v>619</v>
      </c>
      <c r="K412" s="187" t="s">
        <v>1407</v>
      </c>
      <c r="L412" s="187"/>
      <c r="M412" s="187"/>
      <c r="N412" s="186" t="str">
        <f t="shared" si="8"/>
        <v>Inside Sales</v>
      </c>
      <c r="AA412" s="186" t="s">
        <v>1339</v>
      </c>
      <c r="AB412" s="186" t="s">
        <v>1312</v>
      </c>
    </row>
    <row r="413" spans="1:28" s="188" customFormat="1" ht="17.399999999999999">
      <c r="A413" s="366" t="s">
        <v>1339</v>
      </c>
      <c r="B413" s="366" t="s">
        <v>1496</v>
      </c>
      <c r="C413" s="366"/>
      <c r="D413" s="186"/>
      <c r="E413" s="186"/>
      <c r="F413" s="366"/>
      <c r="G413" s="366" t="s">
        <v>1496</v>
      </c>
      <c r="H413" s="366" t="s">
        <v>1312</v>
      </c>
      <c r="I413" s="367" t="s">
        <v>2305</v>
      </c>
      <c r="J413" s="367" t="s">
        <v>1510</v>
      </c>
      <c r="K413" s="367" t="s">
        <v>1407</v>
      </c>
      <c r="L413" s="367"/>
      <c r="M413" s="367"/>
      <c r="N413" s="366" t="str">
        <f t="shared" si="8"/>
        <v>Inside Sales</v>
      </c>
      <c r="AA413" s="186" t="s">
        <v>1339</v>
      </c>
      <c r="AB413" s="186" t="s">
        <v>1312</v>
      </c>
    </row>
    <row r="414" spans="1:28" s="188" customFormat="1" ht="17.399999999999999">
      <c r="A414" s="366" t="s">
        <v>1339</v>
      </c>
      <c r="B414" s="366" t="s">
        <v>1496</v>
      </c>
      <c r="C414" s="366"/>
      <c r="D414" s="186"/>
      <c r="E414" s="186"/>
      <c r="F414" s="366"/>
      <c r="G414" s="366" t="s">
        <v>1496</v>
      </c>
      <c r="H414" s="366" t="s">
        <v>1312</v>
      </c>
      <c r="I414" s="367" t="s">
        <v>2401</v>
      </c>
      <c r="J414" s="367" t="s">
        <v>2402</v>
      </c>
      <c r="K414" s="187" t="s">
        <v>1407</v>
      </c>
      <c r="L414" s="187"/>
      <c r="M414" s="187"/>
      <c r="N414" s="186" t="str">
        <f t="shared" si="8"/>
        <v>Inside Sales</v>
      </c>
      <c r="AA414" s="186"/>
      <c r="AB414" s="186"/>
    </row>
    <row r="415" spans="1:28" s="188" customFormat="1" ht="17.399999999999999">
      <c r="A415" s="186"/>
      <c r="B415" s="186"/>
      <c r="C415" s="186"/>
      <c r="D415" s="186"/>
      <c r="E415" s="186"/>
      <c r="F415" s="186"/>
      <c r="G415" s="186"/>
      <c r="H415" s="186"/>
      <c r="I415" s="187"/>
      <c r="J415" s="187"/>
      <c r="K415" s="187"/>
      <c r="L415" s="187"/>
      <c r="M415" s="187"/>
      <c r="N415" s="186">
        <f t="shared" si="8"/>
        <v>0</v>
      </c>
      <c r="AA415" s="186"/>
      <c r="AB415" s="186"/>
    </row>
    <row r="416" spans="1:28" s="188" customFormat="1" ht="17.399999999999999">
      <c r="A416" s="186"/>
      <c r="B416" s="186"/>
      <c r="C416" s="186"/>
      <c r="D416" s="186"/>
      <c r="E416" s="186"/>
      <c r="F416" s="186"/>
      <c r="G416" s="186"/>
      <c r="H416" s="186"/>
      <c r="I416" s="187"/>
      <c r="J416" s="187"/>
      <c r="K416" s="187"/>
      <c r="L416" s="187"/>
      <c r="M416" s="187"/>
      <c r="N416" s="186">
        <f t="shared" si="8"/>
        <v>0</v>
      </c>
      <c r="AA416" s="186"/>
      <c r="AB416" s="186"/>
    </row>
    <row r="417" spans="1:28" s="188" customFormat="1" ht="17.399999999999999">
      <c r="A417" s="186"/>
      <c r="B417" s="186"/>
      <c r="C417" s="186"/>
      <c r="D417" s="186"/>
      <c r="E417" s="186"/>
      <c r="F417" s="186"/>
      <c r="G417" s="186"/>
      <c r="H417" s="186"/>
      <c r="I417" s="187"/>
      <c r="J417" s="187"/>
      <c r="K417" s="187"/>
      <c r="L417" s="187"/>
      <c r="M417" s="187"/>
      <c r="N417" s="186">
        <f t="shared" si="8"/>
        <v>0</v>
      </c>
      <c r="AA417" s="186"/>
      <c r="AB417" s="186"/>
    </row>
    <row r="418" spans="1:28" s="188" customFormat="1" ht="17.399999999999999">
      <c r="A418" s="186"/>
      <c r="B418" s="186"/>
      <c r="C418" s="186"/>
      <c r="D418" s="186"/>
      <c r="E418" s="186"/>
      <c r="F418" s="186"/>
      <c r="G418" s="186"/>
      <c r="H418" s="186"/>
      <c r="I418" s="187"/>
      <c r="J418" s="187"/>
      <c r="K418" s="187"/>
      <c r="L418" s="187"/>
      <c r="M418" s="187"/>
      <c r="N418" s="186">
        <f t="shared" si="8"/>
        <v>0</v>
      </c>
      <c r="AA418" s="186"/>
      <c r="AB418" s="186"/>
    </row>
    <row r="419" spans="1:28" s="188" customFormat="1" ht="17.399999999999999">
      <c r="A419" s="186"/>
      <c r="B419" s="186"/>
      <c r="C419" s="186"/>
      <c r="D419" s="186"/>
      <c r="E419" s="186"/>
      <c r="F419" s="186"/>
      <c r="G419" s="186"/>
      <c r="H419" s="186"/>
      <c r="I419" s="187"/>
      <c r="J419" s="187"/>
      <c r="K419" s="187"/>
      <c r="L419" s="187"/>
      <c r="M419" s="187"/>
      <c r="N419" s="186">
        <f t="shared" si="8"/>
        <v>0</v>
      </c>
      <c r="AA419" s="186"/>
      <c r="AB419" s="186"/>
    </row>
    <row r="420" spans="1:28" s="188" customFormat="1" ht="17.399999999999999">
      <c r="A420" s="186"/>
      <c r="B420" s="186"/>
      <c r="C420" s="186"/>
      <c r="D420" s="186"/>
      <c r="E420" s="186"/>
      <c r="F420" s="186"/>
      <c r="G420" s="186"/>
      <c r="H420" s="186"/>
      <c r="I420" s="187"/>
      <c r="J420" s="187"/>
      <c r="K420" s="187"/>
      <c r="L420" s="187"/>
      <c r="M420" s="187"/>
      <c r="N420" s="186">
        <f t="shared" si="8"/>
        <v>0</v>
      </c>
      <c r="AA420" s="186"/>
      <c r="AB420" s="186"/>
    </row>
    <row r="421" spans="1:28" s="188" customFormat="1" ht="17.399999999999999">
      <c r="A421" s="186"/>
      <c r="B421" s="186"/>
      <c r="C421" s="186"/>
      <c r="D421" s="186"/>
      <c r="E421" s="186"/>
      <c r="F421" s="186"/>
      <c r="G421" s="186"/>
      <c r="H421" s="186"/>
      <c r="I421" s="187"/>
      <c r="J421" s="187"/>
      <c r="K421" s="187"/>
      <c r="L421" s="187"/>
      <c r="M421" s="187"/>
      <c r="N421" s="186">
        <f t="shared" si="8"/>
        <v>0</v>
      </c>
      <c r="AA421" s="186"/>
      <c r="AB421" s="186"/>
    </row>
    <row r="422" spans="1:28" s="188" customFormat="1" ht="17.399999999999999">
      <c r="A422" s="186"/>
      <c r="B422" s="186"/>
      <c r="C422" s="186"/>
      <c r="D422" s="186"/>
      <c r="E422" s="186"/>
      <c r="F422" s="186"/>
      <c r="G422" s="186"/>
      <c r="H422" s="186"/>
      <c r="I422" s="187"/>
      <c r="J422" s="187"/>
      <c r="K422" s="187"/>
      <c r="L422" s="187"/>
      <c r="M422" s="187"/>
      <c r="N422" s="186">
        <f t="shared" si="8"/>
        <v>0</v>
      </c>
      <c r="AA422" s="186"/>
      <c r="AB422" s="186"/>
    </row>
    <row r="423" spans="1:28" s="188" customFormat="1" ht="17.399999999999999">
      <c r="A423" s="186"/>
      <c r="B423" s="186"/>
      <c r="C423" s="186"/>
      <c r="D423" s="186"/>
      <c r="E423" s="186"/>
      <c r="F423" s="186"/>
      <c r="G423" s="186"/>
      <c r="H423" s="186"/>
      <c r="I423" s="187"/>
      <c r="J423" s="187"/>
      <c r="K423" s="187"/>
      <c r="L423" s="187"/>
      <c r="M423" s="187"/>
      <c r="N423" s="186">
        <f t="shared" si="8"/>
        <v>0</v>
      </c>
      <c r="AA423" s="186"/>
      <c r="AB423" s="186"/>
    </row>
    <row r="424" spans="1:28" s="188" customFormat="1" ht="17.399999999999999">
      <c r="A424" s="186"/>
      <c r="B424" s="186"/>
      <c r="C424" s="186"/>
      <c r="D424" s="186"/>
      <c r="E424" s="186"/>
      <c r="F424" s="186"/>
      <c r="G424" s="186"/>
      <c r="H424" s="186"/>
      <c r="I424" s="187"/>
      <c r="J424" s="187"/>
      <c r="K424" s="187"/>
      <c r="L424" s="187"/>
      <c r="M424" s="187"/>
      <c r="N424" s="186">
        <f t="shared" si="8"/>
        <v>0</v>
      </c>
      <c r="AA424" s="186"/>
      <c r="AB424" s="186"/>
    </row>
    <row r="425" spans="1:28" s="188" customFormat="1" ht="17.399999999999999">
      <c r="A425" s="186"/>
      <c r="B425" s="186"/>
      <c r="C425" s="186"/>
      <c r="D425" s="186"/>
      <c r="E425" s="186"/>
      <c r="F425" s="186"/>
      <c r="G425" s="186"/>
      <c r="H425" s="186"/>
      <c r="I425" s="187"/>
      <c r="J425" s="187"/>
      <c r="K425" s="187"/>
      <c r="L425" s="187"/>
      <c r="M425" s="187"/>
      <c r="N425" s="186">
        <f t="shared" si="8"/>
        <v>0</v>
      </c>
      <c r="AA425" s="186"/>
      <c r="AB425" s="186"/>
    </row>
    <row r="426" spans="1:28" s="188" customFormat="1" ht="17.399999999999999">
      <c r="A426" s="186"/>
      <c r="B426" s="186"/>
      <c r="C426" s="186"/>
      <c r="D426" s="186"/>
      <c r="E426" s="186"/>
      <c r="F426" s="186"/>
      <c r="G426" s="186"/>
      <c r="H426" s="186"/>
      <c r="I426" s="187"/>
      <c r="J426" s="187"/>
      <c r="K426" s="187"/>
      <c r="L426" s="187"/>
      <c r="M426" s="187"/>
      <c r="N426" s="186">
        <f t="shared" si="8"/>
        <v>0</v>
      </c>
      <c r="AA426" s="186"/>
      <c r="AB426" s="186"/>
    </row>
    <row r="427" spans="1:28" s="188" customFormat="1" ht="17.399999999999999">
      <c r="A427" s="186"/>
      <c r="B427" s="186"/>
      <c r="C427" s="186"/>
      <c r="D427" s="186"/>
      <c r="E427" s="186"/>
      <c r="F427" s="186"/>
      <c r="G427" s="186"/>
      <c r="H427" s="186"/>
      <c r="I427" s="187"/>
      <c r="J427" s="187"/>
      <c r="K427" s="187"/>
      <c r="L427" s="187"/>
      <c r="M427" s="187"/>
      <c r="N427" s="186">
        <f t="shared" si="8"/>
        <v>0</v>
      </c>
      <c r="AA427" s="186"/>
      <c r="AB427" s="186"/>
    </row>
    <row r="428" spans="1:28" s="188" customFormat="1" ht="17.399999999999999">
      <c r="A428" s="186"/>
      <c r="B428" s="186"/>
      <c r="C428" s="186"/>
      <c r="D428" s="186"/>
      <c r="E428" s="186"/>
      <c r="F428" s="186"/>
      <c r="G428" s="186"/>
      <c r="H428" s="186"/>
      <c r="I428" s="187"/>
      <c r="J428" s="187"/>
      <c r="K428" s="187"/>
      <c r="L428" s="187"/>
      <c r="M428" s="187"/>
      <c r="N428" s="186">
        <f t="shared" si="8"/>
        <v>0</v>
      </c>
      <c r="AA428" s="186"/>
      <c r="AB428" s="186"/>
    </row>
    <row r="429" spans="1:28" s="188" customFormat="1" ht="17.399999999999999">
      <c r="A429" s="186"/>
      <c r="B429" s="186"/>
      <c r="C429" s="186"/>
      <c r="D429" s="186"/>
      <c r="E429" s="186"/>
      <c r="F429" s="186"/>
      <c r="G429" s="186"/>
      <c r="H429" s="186"/>
      <c r="I429" s="187"/>
      <c r="J429" s="187"/>
      <c r="K429" s="187"/>
      <c r="L429" s="187"/>
      <c r="M429" s="187"/>
      <c r="N429" s="186">
        <f t="shared" si="8"/>
        <v>0</v>
      </c>
      <c r="AA429" s="186"/>
      <c r="AB429" s="186"/>
    </row>
    <row r="430" spans="1:28" s="188" customFormat="1" ht="17.399999999999999">
      <c r="A430" s="186"/>
      <c r="B430" s="186"/>
      <c r="C430" s="186"/>
      <c r="D430" s="186"/>
      <c r="E430" s="186"/>
      <c r="F430" s="186"/>
      <c r="G430" s="186"/>
      <c r="H430" s="186"/>
      <c r="I430" s="187"/>
      <c r="J430" s="187"/>
      <c r="K430" s="187"/>
      <c r="L430" s="187"/>
      <c r="M430" s="187"/>
      <c r="N430" s="186">
        <f t="shared" si="8"/>
        <v>0</v>
      </c>
      <c r="AA430" s="186"/>
      <c r="AB430" s="186"/>
    </row>
    <row r="431" spans="1:28" s="188" customFormat="1" ht="17.399999999999999">
      <c r="A431" s="186"/>
      <c r="B431" s="186"/>
      <c r="C431" s="186"/>
      <c r="D431" s="186"/>
      <c r="E431" s="186"/>
      <c r="F431" s="186"/>
      <c r="G431" s="186"/>
      <c r="H431" s="186"/>
      <c r="I431" s="187"/>
      <c r="J431" s="187"/>
      <c r="K431" s="187"/>
      <c r="L431" s="187"/>
      <c r="M431" s="187"/>
      <c r="N431" s="186">
        <f t="shared" si="8"/>
        <v>0</v>
      </c>
      <c r="AA431" s="186"/>
      <c r="AB431" s="186"/>
    </row>
    <row r="432" spans="1:28" s="188" customFormat="1" ht="17.399999999999999">
      <c r="A432" s="186"/>
      <c r="B432" s="186"/>
      <c r="C432" s="186"/>
      <c r="D432" s="186"/>
      <c r="E432" s="186"/>
      <c r="F432" s="186"/>
      <c r="G432" s="186"/>
      <c r="H432" s="186"/>
      <c r="I432" s="187"/>
      <c r="J432" s="187"/>
      <c r="K432" s="187"/>
      <c r="L432" s="187"/>
      <c r="M432" s="187"/>
      <c r="N432" s="186">
        <f t="shared" si="8"/>
        <v>0</v>
      </c>
      <c r="AA432" s="186"/>
      <c r="AB432" s="186"/>
    </row>
    <row r="433" spans="1:28" s="188" customFormat="1" ht="17.399999999999999">
      <c r="A433" s="186"/>
      <c r="B433" s="186"/>
      <c r="C433" s="186"/>
      <c r="D433" s="186"/>
      <c r="E433" s="186"/>
      <c r="F433" s="186"/>
      <c r="G433" s="186"/>
      <c r="H433" s="186"/>
      <c r="I433" s="187"/>
      <c r="J433" s="187"/>
      <c r="K433" s="187"/>
      <c r="L433" s="187"/>
      <c r="M433" s="187"/>
      <c r="N433" s="186">
        <f t="shared" si="8"/>
        <v>0</v>
      </c>
      <c r="AA433" s="186"/>
      <c r="AB433" s="186"/>
    </row>
    <row r="434" spans="1:28" s="188" customFormat="1" ht="17.399999999999999">
      <c r="A434" s="186"/>
      <c r="B434" s="186"/>
      <c r="C434" s="186"/>
      <c r="D434" s="186"/>
      <c r="E434" s="186"/>
      <c r="F434" s="186"/>
      <c r="G434" s="186"/>
      <c r="H434" s="186"/>
      <c r="I434" s="187"/>
      <c r="J434" s="187"/>
      <c r="K434" s="187"/>
      <c r="L434" s="187"/>
      <c r="M434" s="187"/>
      <c r="N434" s="186">
        <f t="shared" si="8"/>
        <v>0</v>
      </c>
      <c r="AA434" s="186"/>
      <c r="AB434" s="186"/>
    </row>
    <row r="435" spans="1:28" s="188" customFormat="1" ht="17.399999999999999">
      <c r="A435" s="186"/>
      <c r="B435" s="186"/>
      <c r="C435" s="186"/>
      <c r="D435" s="186"/>
      <c r="E435" s="186"/>
      <c r="F435" s="186"/>
      <c r="G435" s="186"/>
      <c r="H435" s="186"/>
      <c r="I435" s="187"/>
      <c r="J435" s="187"/>
      <c r="K435" s="187"/>
      <c r="L435" s="187"/>
      <c r="M435" s="187"/>
      <c r="N435" s="186">
        <f t="shared" si="8"/>
        <v>0</v>
      </c>
      <c r="AA435" s="186"/>
      <c r="AB435" s="186"/>
    </row>
    <row r="436" spans="1:28" s="188" customFormat="1" ht="17.399999999999999">
      <c r="A436" s="186"/>
      <c r="B436" s="186"/>
      <c r="C436" s="186"/>
      <c r="D436" s="186"/>
      <c r="E436" s="186"/>
      <c r="F436" s="186"/>
      <c r="G436" s="186"/>
      <c r="H436" s="186"/>
      <c r="I436" s="187"/>
      <c r="J436" s="187"/>
      <c r="K436" s="187"/>
      <c r="L436" s="187"/>
      <c r="M436" s="187"/>
      <c r="N436" s="186">
        <f t="shared" si="8"/>
        <v>0</v>
      </c>
      <c r="AA436" s="186"/>
      <c r="AB436" s="186"/>
    </row>
    <row r="437" spans="1:28" s="188" customFormat="1" ht="18" thickBot="1">
      <c r="A437" s="186"/>
      <c r="B437" s="186"/>
      <c r="C437" s="186"/>
      <c r="D437" s="186"/>
      <c r="E437" s="186"/>
      <c r="F437" s="186"/>
      <c r="G437" s="186"/>
      <c r="H437" s="186"/>
      <c r="I437" s="187"/>
      <c r="J437" s="187"/>
      <c r="K437" s="187"/>
      <c r="L437" s="187"/>
      <c r="M437" s="187"/>
      <c r="N437" s="186">
        <f t="shared" si="8"/>
        <v>0</v>
      </c>
      <c r="AA437" s="186"/>
      <c r="AB437" s="186"/>
    </row>
    <row r="438" spans="1:28" ht="21">
      <c r="A438" s="174"/>
      <c r="B438" s="175"/>
      <c r="C438" s="175"/>
      <c r="D438" s="175"/>
      <c r="E438" s="175"/>
      <c r="F438" s="176"/>
      <c r="G438" s="176"/>
      <c r="H438" s="176"/>
      <c r="I438" s="176"/>
      <c r="J438" s="176"/>
      <c r="K438" s="176"/>
      <c r="L438" s="175" t="s">
        <v>1383</v>
      </c>
      <c r="M438" s="177" t="s">
        <v>1388</v>
      </c>
      <c r="N438" s="174">
        <f t="shared" si="8"/>
        <v>0</v>
      </c>
      <c r="S438" s="188"/>
      <c r="T438" s="188"/>
      <c r="AA438" s="174"/>
      <c r="AB438" s="176"/>
    </row>
    <row r="439" spans="1:28" ht="21">
      <c r="A439" s="178"/>
      <c r="B439" s="179" t="s">
        <v>1511</v>
      </c>
      <c r="C439" s="179"/>
      <c r="D439" s="179"/>
      <c r="E439" s="179"/>
      <c r="F439" s="180"/>
      <c r="G439" s="180" t="s">
        <v>1511</v>
      </c>
      <c r="H439" s="180"/>
      <c r="I439" s="180"/>
      <c r="J439" s="180" t="s">
        <v>1387</v>
      </c>
      <c r="K439" s="180" t="s">
        <v>974</v>
      </c>
      <c r="L439" s="179" t="s">
        <v>1388</v>
      </c>
      <c r="M439" s="181" t="s">
        <v>1512</v>
      </c>
      <c r="N439" s="178">
        <f t="shared" si="8"/>
        <v>0</v>
      </c>
      <c r="S439" s="188"/>
      <c r="T439" s="188"/>
      <c r="AA439" s="178"/>
      <c r="AB439" s="180"/>
    </row>
    <row r="440" spans="1:28" ht="21.6" thickBot="1">
      <c r="A440" s="182" t="s">
        <v>1513</v>
      </c>
      <c r="B440" s="183" t="s">
        <v>1514</v>
      </c>
      <c r="C440" s="183" t="s">
        <v>1515</v>
      </c>
      <c r="D440" s="183"/>
      <c r="E440" s="183"/>
      <c r="F440" s="184" t="s">
        <v>1516</v>
      </c>
      <c r="G440" s="184" t="s">
        <v>1517</v>
      </c>
      <c r="H440" s="184" t="s">
        <v>1518</v>
      </c>
      <c r="I440" s="184" t="s">
        <v>1393</v>
      </c>
      <c r="J440" s="184" t="s">
        <v>1394</v>
      </c>
      <c r="K440" s="184" t="s">
        <v>1519</v>
      </c>
      <c r="L440" s="183" t="s">
        <v>1512</v>
      </c>
      <c r="M440" s="185" t="s">
        <v>1396</v>
      </c>
      <c r="N440" s="182" t="str">
        <f t="shared" si="8"/>
        <v>CAT</v>
      </c>
      <c r="AA440" s="182" t="s">
        <v>1513</v>
      </c>
      <c r="AB440" s="184" t="s">
        <v>1518</v>
      </c>
    </row>
    <row r="441" spans="1:28" s="188" customFormat="1" ht="17.399999999999999">
      <c r="A441" s="193" t="str">
        <f>T$7</f>
        <v>Audio</v>
      </c>
      <c r="B441" s="193" t="str">
        <f>CONCATENATE(I441,A441)</f>
        <v>Audio</v>
      </c>
      <c r="C441" s="193" t="str">
        <f>CONCATENATE(A441,H441)</f>
        <v>Audio</v>
      </c>
      <c r="D441" s="193"/>
      <c r="E441" s="193"/>
      <c r="F441" s="193" t="str">
        <f>CONCATENATE(A441,G441)</f>
        <v>Audio</v>
      </c>
      <c r="G441" s="193"/>
      <c r="H441" s="193"/>
      <c r="I441" s="193"/>
      <c r="J441" s="193"/>
      <c r="K441" s="193" t="str">
        <f>K$7</f>
        <v>Appliances, Beauty</v>
      </c>
      <c r="L441" s="193">
        <f>L$7</f>
        <v>0</v>
      </c>
      <c r="M441" s="193">
        <f>M$7</f>
        <v>0</v>
      </c>
      <c r="N441" s="193" t="str">
        <f t="shared" si="8"/>
        <v>Audio</v>
      </c>
      <c r="AA441" s="193">
        <f>AT$7</f>
        <v>0</v>
      </c>
      <c r="AB441" s="193"/>
    </row>
    <row r="442" spans="1:28" s="188" customFormat="1" ht="17.399999999999999">
      <c r="A442" s="193" t="str">
        <f t="shared" ref="A442:A505" si="9">T$7</f>
        <v>Audio</v>
      </c>
      <c r="B442" s="193" t="str">
        <f t="shared" ref="B442:B505" si="10">CONCATENATE(I442,A442)</f>
        <v>Audio</v>
      </c>
      <c r="C442" s="193" t="str">
        <f t="shared" ref="C442:C505" si="11">CONCATENATE(A442,H442)</f>
        <v>Audio</v>
      </c>
      <c r="D442" s="193"/>
      <c r="E442" s="193"/>
      <c r="F442" s="193" t="str">
        <f t="shared" ref="F442:F505" si="12">CONCATENATE(A442,G442)</f>
        <v>Audio</v>
      </c>
      <c r="G442" s="193"/>
      <c r="H442" s="193"/>
      <c r="I442" s="193"/>
      <c r="J442" s="193"/>
      <c r="K442" s="193" t="str">
        <f>K$8</f>
        <v>Appliances, Beauty</v>
      </c>
      <c r="L442" s="193">
        <f>L$8</f>
        <v>0</v>
      </c>
      <c r="M442" s="193">
        <f>M$8</f>
        <v>0</v>
      </c>
      <c r="N442" s="193" t="str">
        <f t="shared" si="8"/>
        <v>Audio</v>
      </c>
      <c r="AA442" s="193">
        <f t="shared" ref="AA442:AA505" si="13">AT$7</f>
        <v>0</v>
      </c>
      <c r="AB442" s="193"/>
    </row>
    <row r="443" spans="1:28" s="188" customFormat="1" ht="17.399999999999999">
      <c r="A443" s="193" t="str">
        <f t="shared" si="9"/>
        <v>Audio</v>
      </c>
      <c r="B443" s="193" t="str">
        <f t="shared" si="10"/>
        <v>AM760Audio</v>
      </c>
      <c r="C443" s="193" t="str">
        <f t="shared" si="11"/>
        <v>AudioBusse, John</v>
      </c>
      <c r="D443" s="193"/>
      <c r="E443" s="193"/>
      <c r="F443" s="193" t="str">
        <f t="shared" si="12"/>
        <v>AudioBusse, John</v>
      </c>
      <c r="G443" s="193" t="str">
        <f t="shared" ref="G443:M443" si="14">G$9</f>
        <v>Busse, John</v>
      </c>
      <c r="H443" s="193" t="str">
        <f t="shared" si="14"/>
        <v>Busse, John</v>
      </c>
      <c r="I443" s="193" t="str">
        <f t="shared" si="14"/>
        <v>AM760</v>
      </c>
      <c r="J443" s="193" t="str">
        <f t="shared" si="14"/>
        <v>AMAZON.COM</v>
      </c>
      <c r="K443" s="193" t="str">
        <f t="shared" si="14"/>
        <v>IMG, DVD, AUD, Tech, TV</v>
      </c>
      <c r="L443" s="193">
        <f t="shared" si="14"/>
        <v>0</v>
      </c>
      <c r="M443" s="193">
        <f t="shared" si="14"/>
        <v>0</v>
      </c>
      <c r="N443" s="193" t="str">
        <f t="shared" si="8"/>
        <v>Audio</v>
      </c>
      <c r="S443"/>
      <c r="T443"/>
      <c r="AA443" s="193">
        <f t="shared" si="13"/>
        <v>0</v>
      </c>
      <c r="AB443" s="193" t="str">
        <f t="shared" ref="AB443" si="15">AB$9</f>
        <v>Busse, John</v>
      </c>
    </row>
    <row r="444" spans="1:28" s="188" customFormat="1" ht="17.399999999999999">
      <c r="A444" s="193" t="str">
        <f t="shared" si="9"/>
        <v>Audio</v>
      </c>
      <c r="B444" s="193" t="str">
        <f t="shared" si="10"/>
        <v>AM761Audio</v>
      </c>
      <c r="C444" s="193" t="str">
        <f t="shared" si="11"/>
        <v>AudioBusse, John</v>
      </c>
      <c r="D444" s="193"/>
      <c r="E444" s="193"/>
      <c r="F444" s="193" t="str">
        <f t="shared" si="12"/>
        <v>AudioBusse, John</v>
      </c>
      <c r="G444" s="193" t="str">
        <f t="shared" ref="G444:M444" si="16">G$10</f>
        <v>Busse, John</v>
      </c>
      <c r="H444" s="193" t="str">
        <f t="shared" si="16"/>
        <v>Busse, John</v>
      </c>
      <c r="I444" s="193" t="str">
        <f t="shared" si="16"/>
        <v>AM761</v>
      </c>
      <c r="J444" s="193" t="str">
        <f t="shared" si="16"/>
        <v>AMAZON.COM(DI)</v>
      </c>
      <c r="K444" s="193" t="str">
        <f t="shared" si="16"/>
        <v>IMG, DVD, AUD, Tech, TV</v>
      </c>
      <c r="L444" s="193">
        <f t="shared" si="16"/>
        <v>0</v>
      </c>
      <c r="M444" s="193">
        <f t="shared" si="16"/>
        <v>0</v>
      </c>
      <c r="N444" s="193" t="str">
        <f t="shared" si="8"/>
        <v>Audio</v>
      </c>
      <c r="S444"/>
      <c r="T444"/>
      <c r="AA444" s="193">
        <f t="shared" si="13"/>
        <v>0</v>
      </c>
      <c r="AB444" s="193" t="str">
        <f t="shared" ref="AB444" si="17">AB$10</f>
        <v>Busse, John</v>
      </c>
    </row>
    <row r="445" spans="1:28" s="188" customFormat="1" ht="17.399999999999999">
      <c r="A445" s="193" t="str">
        <f t="shared" si="9"/>
        <v>Audio</v>
      </c>
      <c r="B445" s="193" t="str">
        <f t="shared" si="10"/>
        <v>Audio</v>
      </c>
      <c r="C445" s="193" t="str">
        <f t="shared" si="11"/>
        <v>Audio</v>
      </c>
      <c r="D445" s="193"/>
      <c r="E445" s="193"/>
      <c r="F445" s="193" t="str">
        <f t="shared" si="12"/>
        <v>Audio</v>
      </c>
      <c r="G445" s="193"/>
      <c r="H445" s="193"/>
      <c r="I445" s="193"/>
      <c r="J445" s="193"/>
      <c r="K445" s="193" t="str">
        <f t="shared" ref="K445:M445" si="18">K$11</f>
        <v>Comm, HNS and Headphones</v>
      </c>
      <c r="L445" s="193">
        <f t="shared" si="18"/>
        <v>0</v>
      </c>
      <c r="M445" s="193">
        <f t="shared" si="18"/>
        <v>0</v>
      </c>
      <c r="N445" s="193" t="str">
        <f t="shared" si="8"/>
        <v>Audio</v>
      </c>
      <c r="S445" s="188" t="s">
        <v>1069</v>
      </c>
      <c r="T445" s="188" t="s">
        <v>1070</v>
      </c>
      <c r="AA445" s="193">
        <f t="shared" si="13"/>
        <v>0</v>
      </c>
      <c r="AB445" s="193" t="str">
        <f t="shared" ref="AB445" si="19">AB$11</f>
        <v>Mertes, Mark (A)</v>
      </c>
    </row>
    <row r="446" spans="1:28" s="188" customFormat="1" ht="17.399999999999999">
      <c r="A446" s="193" t="str">
        <f t="shared" si="9"/>
        <v>Audio</v>
      </c>
      <c r="B446" s="193" t="str">
        <f t="shared" si="10"/>
        <v>Audio</v>
      </c>
      <c r="C446" s="193" t="str">
        <f t="shared" si="11"/>
        <v>Audio</v>
      </c>
      <c r="D446" s="193"/>
      <c r="E446" s="193"/>
      <c r="F446" s="193" t="str">
        <f t="shared" si="12"/>
        <v>Audio</v>
      </c>
      <c r="G446" s="193"/>
      <c r="H446" s="193"/>
      <c r="I446" s="193"/>
      <c r="J446" s="193"/>
      <c r="K446" s="193" t="str">
        <f t="shared" ref="K446:M446" si="20">K$12</f>
        <v>Comm, HNS and Headphones</v>
      </c>
      <c r="L446" s="193">
        <f t="shared" si="20"/>
        <v>0</v>
      </c>
      <c r="M446" s="193">
        <f t="shared" si="20"/>
        <v>0</v>
      </c>
      <c r="N446" s="193" t="str">
        <f t="shared" si="8"/>
        <v>Audio</v>
      </c>
      <c r="S446" s="188" t="s">
        <v>1148</v>
      </c>
      <c r="T446" s="188" t="s">
        <v>1149</v>
      </c>
      <c r="AA446" s="193">
        <f t="shared" si="13"/>
        <v>0</v>
      </c>
      <c r="AB446" s="193" t="str">
        <f t="shared" ref="AB446" si="21">AB$12</f>
        <v>Mertes, Mark (A)</v>
      </c>
    </row>
    <row r="447" spans="1:28" s="188" customFormat="1" ht="17.399999999999999">
      <c r="A447" s="193" t="str">
        <f t="shared" si="9"/>
        <v>Audio</v>
      </c>
      <c r="B447" s="193" t="str">
        <f t="shared" si="10"/>
        <v>0Audio</v>
      </c>
      <c r="C447" s="193" t="str">
        <f t="shared" si="11"/>
        <v>Audio0</v>
      </c>
      <c r="D447" s="193"/>
      <c r="E447" s="193"/>
      <c r="F447" s="193" t="str">
        <f t="shared" si="12"/>
        <v>Audio0</v>
      </c>
      <c r="G447" s="193">
        <f t="shared" ref="G447:M447" si="22">G$13</f>
        <v>0</v>
      </c>
      <c r="H447" s="193">
        <f t="shared" si="22"/>
        <v>0</v>
      </c>
      <c r="I447" s="193">
        <f t="shared" si="22"/>
        <v>0</v>
      </c>
      <c r="J447" s="193">
        <f t="shared" si="22"/>
        <v>0</v>
      </c>
      <c r="K447" s="193">
        <f t="shared" si="22"/>
        <v>0</v>
      </c>
      <c r="L447" s="193">
        <f t="shared" si="22"/>
        <v>0</v>
      </c>
      <c r="M447" s="193">
        <f t="shared" si="22"/>
        <v>0</v>
      </c>
      <c r="N447" s="193" t="str">
        <f t="shared" si="8"/>
        <v>Audio</v>
      </c>
      <c r="S447" s="188" t="s">
        <v>1067</v>
      </c>
      <c r="T447" s="188" t="s">
        <v>1068</v>
      </c>
      <c r="AA447" s="193">
        <f t="shared" si="13"/>
        <v>0</v>
      </c>
      <c r="AB447" s="193">
        <f t="shared" ref="AB447" si="23">AB$13</f>
        <v>0</v>
      </c>
    </row>
    <row r="448" spans="1:28" s="188" customFormat="1" ht="17.399999999999999">
      <c r="A448" s="193" t="str">
        <f t="shared" si="9"/>
        <v>Audio</v>
      </c>
      <c r="B448" s="193" t="str">
        <f t="shared" si="10"/>
        <v>0Audio</v>
      </c>
      <c r="C448" s="193" t="str">
        <f t="shared" si="11"/>
        <v>Audio0</v>
      </c>
      <c r="D448" s="193"/>
      <c r="E448" s="193"/>
      <c r="F448" s="193" t="str">
        <f t="shared" si="12"/>
        <v>Audio0</v>
      </c>
      <c r="G448" s="193">
        <f t="shared" ref="G448:M448" si="24">G$14</f>
        <v>0</v>
      </c>
      <c r="H448" s="193">
        <f t="shared" si="24"/>
        <v>0</v>
      </c>
      <c r="I448" s="193">
        <f t="shared" si="24"/>
        <v>0</v>
      </c>
      <c r="J448" s="193">
        <f t="shared" si="24"/>
        <v>0</v>
      </c>
      <c r="K448" s="193">
        <f t="shared" si="24"/>
        <v>0</v>
      </c>
      <c r="L448" s="193">
        <f t="shared" si="24"/>
        <v>0</v>
      </c>
      <c r="M448" s="193">
        <f t="shared" si="24"/>
        <v>0</v>
      </c>
      <c r="N448" s="193" t="str">
        <f t="shared" si="8"/>
        <v>Audio</v>
      </c>
      <c r="S448" s="188" t="s">
        <v>1124</v>
      </c>
      <c r="T448" s="188" t="s">
        <v>1125</v>
      </c>
      <c r="AA448" s="193">
        <f t="shared" si="13"/>
        <v>0</v>
      </c>
      <c r="AB448" s="193">
        <f t="shared" ref="AB448" si="25">AB$14</f>
        <v>0</v>
      </c>
    </row>
    <row r="449" spans="1:28" s="188" customFormat="1" ht="17.399999999999999">
      <c r="A449" s="193" t="str">
        <f t="shared" si="9"/>
        <v>Audio</v>
      </c>
      <c r="B449" s="193" t="str">
        <f t="shared" si="10"/>
        <v>BE121Audio</v>
      </c>
      <c r="C449" s="193" t="str">
        <f t="shared" si="11"/>
        <v>AudioHardwick, Tonya</v>
      </c>
      <c r="D449" s="193"/>
      <c r="E449" s="193"/>
      <c r="F449" s="193" t="str">
        <f t="shared" si="12"/>
        <v>AudioMonaco, Nick</v>
      </c>
      <c r="G449" s="193" t="str">
        <f t="shared" ref="G449:M449" si="26">G$15</f>
        <v>Monaco, Nick</v>
      </c>
      <c r="H449" s="193" t="str">
        <f t="shared" si="26"/>
        <v>Hardwick, Tonya</v>
      </c>
      <c r="I449" s="193" t="str">
        <f t="shared" si="26"/>
        <v>BE121</v>
      </c>
      <c r="J449" s="193" t="str">
        <f t="shared" si="26"/>
        <v>BEST BUY</v>
      </c>
      <c r="K449" s="193" t="str">
        <f t="shared" si="26"/>
        <v>all</v>
      </c>
      <c r="L449" s="193">
        <f t="shared" si="26"/>
        <v>0</v>
      </c>
      <c r="M449" s="193">
        <f t="shared" si="26"/>
        <v>0</v>
      </c>
      <c r="N449" s="193" t="str">
        <f t="shared" si="8"/>
        <v>Audio</v>
      </c>
      <c r="S449" s="188" t="s">
        <v>1063</v>
      </c>
      <c r="T449" s="188" t="s">
        <v>1064</v>
      </c>
      <c r="AA449" s="193">
        <f t="shared" si="13"/>
        <v>0</v>
      </c>
      <c r="AB449" s="193" t="str">
        <f t="shared" ref="AB449" si="27">AB$15</f>
        <v>Hardwick, Tonya</v>
      </c>
    </row>
    <row r="450" spans="1:28" s="188" customFormat="1" ht="17.399999999999999">
      <c r="A450" s="193" t="str">
        <f t="shared" si="9"/>
        <v>Audio</v>
      </c>
      <c r="B450" s="193" t="str">
        <f t="shared" si="10"/>
        <v>BE500Audio</v>
      </c>
      <c r="C450" s="193" t="str">
        <f t="shared" si="11"/>
        <v>AudioHardwick, Tonya</v>
      </c>
      <c r="D450" s="193"/>
      <c r="E450" s="193"/>
      <c r="F450" s="193" t="str">
        <f t="shared" si="12"/>
        <v>AudioMonaco, Nick</v>
      </c>
      <c r="G450" s="193" t="str">
        <f t="shared" ref="G450:M450" si="28">G$16</f>
        <v>Monaco, Nick</v>
      </c>
      <c r="H450" s="193" t="str">
        <f t="shared" si="28"/>
        <v>Hardwick, Tonya</v>
      </c>
      <c r="I450" s="193" t="str">
        <f t="shared" si="28"/>
        <v>BE500</v>
      </c>
      <c r="J450" s="193" t="str">
        <f t="shared" si="28"/>
        <v>BEST BUY PUR. LLC (VDF)</v>
      </c>
      <c r="K450" s="193" t="str">
        <f t="shared" si="28"/>
        <v>all</v>
      </c>
      <c r="L450" s="193">
        <f t="shared" si="28"/>
        <v>0</v>
      </c>
      <c r="M450" s="193">
        <f t="shared" si="28"/>
        <v>0</v>
      </c>
      <c r="N450" s="193" t="str">
        <f t="shared" si="8"/>
        <v>Audio</v>
      </c>
      <c r="S450" s="188" t="s">
        <v>1061</v>
      </c>
      <c r="T450" s="188" t="s">
        <v>1062</v>
      </c>
      <c r="AA450" s="193">
        <f t="shared" si="13"/>
        <v>0</v>
      </c>
      <c r="AB450" s="193" t="str">
        <f t="shared" ref="AB450" si="29">AB$16</f>
        <v>Hardwick, Tonya</v>
      </c>
    </row>
    <row r="451" spans="1:28" s="188" customFormat="1" ht="17.399999999999999">
      <c r="A451" s="193" t="str">
        <f t="shared" si="9"/>
        <v>Audio</v>
      </c>
      <c r="B451" s="193" t="str">
        <f t="shared" si="10"/>
        <v>MA040Audio</v>
      </c>
      <c r="C451" s="193" t="str">
        <f t="shared" si="11"/>
        <v>AudioHardwick, Tonya</v>
      </c>
      <c r="D451" s="193"/>
      <c r="E451" s="193"/>
      <c r="F451" s="193" t="str">
        <f t="shared" si="12"/>
        <v>AudioMonaco, Nick</v>
      </c>
      <c r="G451" s="193" t="str">
        <f t="shared" ref="G451:M451" si="30">G$17</f>
        <v>Monaco, Nick</v>
      </c>
      <c r="H451" s="193" t="str">
        <f t="shared" si="30"/>
        <v>Hardwick, Tonya</v>
      </c>
      <c r="I451" s="193" t="str">
        <f t="shared" si="30"/>
        <v>MA040</v>
      </c>
      <c r="J451" s="193" t="str">
        <f t="shared" si="30"/>
        <v>MAGNOLIA HOME THEATER</v>
      </c>
      <c r="K451" s="193" t="str">
        <f t="shared" si="30"/>
        <v>all</v>
      </c>
      <c r="L451" s="193">
        <f t="shared" si="30"/>
        <v>0</v>
      </c>
      <c r="M451" s="193">
        <f t="shared" si="30"/>
        <v>0</v>
      </c>
      <c r="N451" s="193" t="str">
        <f t="shared" si="8"/>
        <v>Audio</v>
      </c>
      <c r="S451" s="188" t="s">
        <v>1059</v>
      </c>
      <c r="T451" s="188" t="s">
        <v>1060</v>
      </c>
      <c r="AA451" s="193">
        <f t="shared" si="13"/>
        <v>0</v>
      </c>
      <c r="AB451" s="193" t="str">
        <f t="shared" ref="AB451" si="31">AB$17</f>
        <v>Hardwick, Tonya</v>
      </c>
    </row>
    <row r="452" spans="1:28" s="188" customFormat="1" ht="17.399999999999999">
      <c r="A452" s="193" t="str">
        <f t="shared" si="9"/>
        <v>Audio</v>
      </c>
      <c r="B452" s="193" t="str">
        <f t="shared" si="10"/>
        <v>MA043Audio</v>
      </c>
      <c r="C452" s="193" t="str">
        <f t="shared" si="11"/>
        <v>AudioHardwick, Tonya</v>
      </c>
      <c r="D452" s="193"/>
      <c r="E452" s="193"/>
      <c r="F452" s="193" t="str">
        <f t="shared" si="12"/>
        <v>AudioMonaco, Nick</v>
      </c>
      <c r="G452" s="193" t="str">
        <f t="shared" ref="G452:M452" si="32">G$18</f>
        <v>Monaco, Nick</v>
      </c>
      <c r="H452" s="193" t="str">
        <f t="shared" si="32"/>
        <v>Hardwick, Tonya</v>
      </c>
      <c r="I452" s="193" t="str">
        <f t="shared" si="32"/>
        <v>MA043</v>
      </c>
      <c r="J452" s="193" t="str">
        <f t="shared" si="32"/>
        <v>MAGNOLIA AUDIO VIDEO</v>
      </c>
      <c r="K452" s="193" t="str">
        <f t="shared" si="32"/>
        <v>all</v>
      </c>
      <c r="L452" s="193">
        <f t="shared" si="32"/>
        <v>0</v>
      </c>
      <c r="M452" s="193">
        <f t="shared" si="32"/>
        <v>0</v>
      </c>
      <c r="N452" s="193" t="str">
        <f t="shared" si="8"/>
        <v>Audio</v>
      </c>
      <c r="S452" s="188" t="s">
        <v>1206</v>
      </c>
      <c r="T452" s="188" t="s">
        <v>1207</v>
      </c>
      <c r="AA452" s="193">
        <f t="shared" si="13"/>
        <v>0</v>
      </c>
      <c r="AB452" s="193" t="str">
        <f t="shared" ref="AB452" si="33">AB$18</f>
        <v>Hardwick, Tonya</v>
      </c>
    </row>
    <row r="453" spans="1:28" s="188" customFormat="1" ht="17.399999999999999">
      <c r="A453" s="193" t="str">
        <f t="shared" si="9"/>
        <v>Audio</v>
      </c>
      <c r="B453" s="193" t="str">
        <f t="shared" si="10"/>
        <v>0Audio</v>
      </c>
      <c r="C453" s="193" t="str">
        <f t="shared" si="11"/>
        <v>Audio0</v>
      </c>
      <c r="D453" s="193"/>
      <c r="E453" s="193"/>
      <c r="F453" s="193" t="str">
        <f t="shared" si="12"/>
        <v>Audio0</v>
      </c>
      <c r="G453" s="193">
        <f t="shared" ref="G453:M453" si="34">G$19</f>
        <v>0</v>
      </c>
      <c r="H453" s="193">
        <f t="shared" si="34"/>
        <v>0</v>
      </c>
      <c r="I453" s="193">
        <f t="shared" si="34"/>
        <v>0</v>
      </c>
      <c r="J453" s="193">
        <f t="shared" si="34"/>
        <v>0</v>
      </c>
      <c r="K453" s="193">
        <f t="shared" si="34"/>
        <v>0</v>
      </c>
      <c r="L453" s="193">
        <f t="shared" si="34"/>
        <v>0</v>
      </c>
      <c r="M453" s="193">
        <f t="shared" si="34"/>
        <v>0</v>
      </c>
      <c r="N453" s="193" t="str">
        <f t="shared" si="8"/>
        <v>Audio</v>
      </c>
      <c r="S453" s="188" t="s">
        <v>1204</v>
      </c>
      <c r="T453" s="188" t="s">
        <v>1205</v>
      </c>
      <c r="AA453" s="193">
        <f t="shared" si="13"/>
        <v>0</v>
      </c>
      <c r="AB453" s="193">
        <f t="shared" ref="AB453" si="35">AB$19</f>
        <v>0</v>
      </c>
    </row>
    <row r="454" spans="1:28" s="188" customFormat="1" ht="17.399999999999999">
      <c r="A454" s="193" t="str">
        <f t="shared" si="9"/>
        <v>Audio</v>
      </c>
      <c r="B454" s="193" t="str">
        <f t="shared" si="10"/>
        <v>BJ005Audio</v>
      </c>
      <c r="C454" s="193" t="str">
        <f t="shared" si="11"/>
        <v>AudioLyons, Brad</v>
      </c>
      <c r="D454" s="193"/>
      <c r="E454" s="193"/>
      <c r="F454" s="193" t="str">
        <f t="shared" si="12"/>
        <v>AudioMonaco, Nick</v>
      </c>
      <c r="G454" s="193" t="str">
        <f t="shared" ref="G454:M454" si="36">G$20</f>
        <v>Monaco, Nick</v>
      </c>
      <c r="H454" s="193" t="str">
        <f t="shared" si="36"/>
        <v>Lyons, Brad</v>
      </c>
      <c r="I454" s="193" t="str">
        <f t="shared" si="36"/>
        <v>BJ005</v>
      </c>
      <c r="J454" s="193" t="str">
        <f t="shared" si="36"/>
        <v>BJ'S WHOLESALE</v>
      </c>
      <c r="K454" s="193" t="str">
        <f t="shared" si="36"/>
        <v>all</v>
      </c>
      <c r="L454" s="193">
        <f t="shared" si="36"/>
        <v>0</v>
      </c>
      <c r="M454" s="193">
        <f t="shared" si="36"/>
        <v>0</v>
      </c>
      <c r="N454" s="193" t="str">
        <f t="shared" si="8"/>
        <v>Audio</v>
      </c>
      <c r="S454" s="188" t="s">
        <v>840</v>
      </c>
      <c r="T454" s="188" t="s">
        <v>841</v>
      </c>
      <c r="AA454" s="193">
        <f t="shared" si="13"/>
        <v>0</v>
      </c>
      <c r="AB454" s="193" t="str">
        <f t="shared" ref="AB454" si="37">AB$20</f>
        <v>Lyons, Brad</v>
      </c>
    </row>
    <row r="455" spans="1:28" s="188" customFormat="1" ht="17.399999999999999">
      <c r="A455" s="193" t="str">
        <f t="shared" si="9"/>
        <v>Audio</v>
      </c>
      <c r="B455" s="193" t="str">
        <f t="shared" si="10"/>
        <v>HA052Audio</v>
      </c>
      <c r="C455" s="193" t="str">
        <f t="shared" si="11"/>
        <v>AudioLyons, Brad</v>
      </c>
      <c r="D455" s="193"/>
      <c r="E455" s="193"/>
      <c r="F455" s="193" t="str">
        <f t="shared" si="12"/>
        <v>AudioMonaco, Nick</v>
      </c>
      <c r="G455" s="193" t="str">
        <f t="shared" ref="G455:M455" si="38">G$21</f>
        <v>Monaco, Nick</v>
      </c>
      <c r="H455" s="193" t="str">
        <f t="shared" si="38"/>
        <v>Lyons, Brad</v>
      </c>
      <c r="I455" s="193" t="str">
        <f t="shared" si="38"/>
        <v>HA052</v>
      </c>
      <c r="J455" s="193" t="str">
        <f t="shared" si="38"/>
        <v>HARRIS COMMUNICATIONS</v>
      </c>
      <c r="K455" s="193" t="str">
        <f t="shared" si="38"/>
        <v>all</v>
      </c>
      <c r="L455" s="193">
        <f t="shared" si="38"/>
        <v>0</v>
      </c>
      <c r="M455" s="193">
        <f t="shared" si="38"/>
        <v>0</v>
      </c>
      <c r="N455" s="193" t="str">
        <f t="shared" si="8"/>
        <v>Audio</v>
      </c>
      <c r="S455" s="188" t="s">
        <v>1279</v>
      </c>
      <c r="T455" s="188" t="s">
        <v>1280</v>
      </c>
      <c r="AA455" s="193">
        <f t="shared" si="13"/>
        <v>0</v>
      </c>
      <c r="AB455" s="193" t="str">
        <f t="shared" ref="AB455" si="39">AB$21</f>
        <v>Lyons, Brad</v>
      </c>
    </row>
    <row r="456" spans="1:28" s="188" customFormat="1" ht="17.399999999999999">
      <c r="A456" s="193" t="str">
        <f t="shared" si="9"/>
        <v>Audio</v>
      </c>
      <c r="B456" s="193" t="str">
        <f t="shared" si="10"/>
        <v>OF020Audio</v>
      </c>
      <c r="C456" s="193" t="str">
        <f t="shared" si="11"/>
        <v>AudioLyons, Brad</v>
      </c>
      <c r="D456" s="193"/>
      <c r="E456" s="193"/>
      <c r="F456" s="193" t="str">
        <f t="shared" si="12"/>
        <v>AudioMonaco, Nick</v>
      </c>
      <c r="G456" s="193" t="str">
        <f t="shared" ref="G456:M456" si="40">G$22</f>
        <v>Monaco, Nick</v>
      </c>
      <c r="H456" s="193" t="str">
        <f t="shared" si="40"/>
        <v>Lyons, Brad</v>
      </c>
      <c r="I456" s="193" t="str">
        <f t="shared" si="40"/>
        <v>OF020</v>
      </c>
      <c r="J456" s="193" t="str">
        <f t="shared" si="40"/>
        <v>OFFICE DEPOT INC.</v>
      </c>
      <c r="K456" s="193" t="str">
        <f t="shared" si="40"/>
        <v>all</v>
      </c>
      <c r="L456" s="193">
        <f t="shared" si="40"/>
        <v>0</v>
      </c>
      <c r="M456" s="193">
        <f t="shared" si="40"/>
        <v>0</v>
      </c>
      <c r="N456" s="193" t="str">
        <f t="shared" ref="N456:N519" si="41">A456</f>
        <v>Audio</v>
      </c>
      <c r="S456" s="188" t="s">
        <v>873</v>
      </c>
      <c r="T456" s="188" t="s">
        <v>874</v>
      </c>
      <c r="AA456" s="193">
        <f t="shared" si="13"/>
        <v>0</v>
      </c>
      <c r="AB456" s="193" t="str">
        <f t="shared" ref="AB456" si="42">AB$22</f>
        <v>Lyons, Brad</v>
      </c>
    </row>
    <row r="457" spans="1:28" s="188" customFormat="1" ht="17.399999999999999">
      <c r="A457" s="193" t="str">
        <f t="shared" si="9"/>
        <v>Audio</v>
      </c>
      <c r="B457" s="193" t="str">
        <f t="shared" si="10"/>
        <v>ST455Audio</v>
      </c>
      <c r="C457" s="193" t="str">
        <f t="shared" si="11"/>
        <v>AudioLyons, Brad</v>
      </c>
      <c r="D457" s="193"/>
      <c r="E457" s="193"/>
      <c r="F457" s="193" t="str">
        <f t="shared" si="12"/>
        <v>AudioMonaco, Nick</v>
      </c>
      <c r="G457" s="193" t="str">
        <f t="shared" ref="G457:M457" si="43">G$23</f>
        <v>Monaco, Nick</v>
      </c>
      <c r="H457" s="193" t="str">
        <f t="shared" si="43"/>
        <v>Lyons, Brad</v>
      </c>
      <c r="I457" s="193" t="str">
        <f t="shared" si="43"/>
        <v>ST455</v>
      </c>
      <c r="J457" s="193" t="str">
        <f t="shared" si="43"/>
        <v>QUILL CORPORATION/ST</v>
      </c>
      <c r="K457" s="193" t="str">
        <f t="shared" si="43"/>
        <v>all</v>
      </c>
      <c r="L457" s="193">
        <f t="shared" si="43"/>
        <v>0</v>
      </c>
      <c r="M457" s="193">
        <f t="shared" si="43"/>
        <v>0</v>
      </c>
      <c r="N457" s="193" t="str">
        <f t="shared" si="41"/>
        <v>Audio</v>
      </c>
      <c r="S457" s="188" t="s">
        <v>928</v>
      </c>
      <c r="T457" s="188" t="s">
        <v>929</v>
      </c>
      <c r="AA457" s="193">
        <f t="shared" si="13"/>
        <v>0</v>
      </c>
      <c r="AB457" s="193" t="str">
        <f t="shared" ref="AB457" si="44">AB$23</f>
        <v>Lyons, Brad</v>
      </c>
    </row>
    <row r="458" spans="1:28" s="188" customFormat="1" ht="17.399999999999999">
      <c r="A458" s="193" t="str">
        <f t="shared" si="9"/>
        <v>Audio</v>
      </c>
      <c r="B458" s="193" t="str">
        <f t="shared" si="10"/>
        <v>TE779Audio</v>
      </c>
      <c r="C458" s="193" t="str">
        <f t="shared" si="11"/>
        <v>AudioLyons, Brad</v>
      </c>
      <c r="D458" s="193"/>
      <c r="E458" s="193"/>
      <c r="F458" s="193" t="str">
        <f t="shared" si="12"/>
        <v>AudioMonaco, Nick</v>
      </c>
      <c r="G458" s="193" t="str">
        <f t="shared" ref="G458:M458" si="45">G$24</f>
        <v>Monaco, Nick</v>
      </c>
      <c r="H458" s="193" t="str">
        <f t="shared" si="45"/>
        <v>Lyons, Brad</v>
      </c>
      <c r="I458" s="193" t="str">
        <f t="shared" si="45"/>
        <v>TE779</v>
      </c>
      <c r="J458" s="193" t="str">
        <f t="shared" si="45"/>
        <v>TELTEX INC</v>
      </c>
      <c r="K458" s="193" t="str">
        <f t="shared" si="45"/>
        <v>all</v>
      </c>
      <c r="L458" s="193">
        <f t="shared" si="45"/>
        <v>0</v>
      </c>
      <c r="M458" s="193">
        <f t="shared" si="45"/>
        <v>0</v>
      </c>
      <c r="N458" s="193" t="str">
        <f t="shared" si="41"/>
        <v>Audio</v>
      </c>
      <c r="S458" s="188" t="s">
        <v>822</v>
      </c>
      <c r="T458" s="188" t="s">
        <v>823</v>
      </c>
      <c r="AA458" s="193">
        <f t="shared" si="13"/>
        <v>0</v>
      </c>
      <c r="AB458" s="193" t="str">
        <f t="shared" ref="AB458" si="46">AB$24</f>
        <v>Lyons, Brad</v>
      </c>
    </row>
    <row r="459" spans="1:28" s="188" customFormat="1" ht="17.399999999999999">
      <c r="A459" s="193" t="str">
        <f t="shared" si="9"/>
        <v>Audio</v>
      </c>
      <c r="B459" s="193" t="str">
        <f t="shared" si="10"/>
        <v>0Audio</v>
      </c>
      <c r="C459" s="193" t="str">
        <f t="shared" si="11"/>
        <v>AudioLyons, Brad</v>
      </c>
      <c r="D459" s="193"/>
      <c r="E459" s="193"/>
      <c r="F459" s="193" t="str">
        <f t="shared" si="12"/>
        <v>AudioMonaco, Nick</v>
      </c>
      <c r="G459" s="193" t="str">
        <f t="shared" ref="G459:M459" si="47">G$25</f>
        <v>Monaco, Nick</v>
      </c>
      <c r="H459" s="193" t="str">
        <f t="shared" si="47"/>
        <v>Lyons, Brad</v>
      </c>
      <c r="I459" s="193">
        <f t="shared" si="47"/>
        <v>0</v>
      </c>
      <c r="J459" s="193" t="str">
        <f t="shared" si="47"/>
        <v>MENARDS</v>
      </c>
      <c r="K459" s="193" t="str">
        <f t="shared" si="47"/>
        <v>all</v>
      </c>
      <c r="L459" s="193">
        <f t="shared" si="47"/>
        <v>0</v>
      </c>
      <c r="M459" s="193">
        <f t="shared" si="47"/>
        <v>0</v>
      </c>
      <c r="N459" s="193" t="str">
        <f t="shared" si="41"/>
        <v>Audio</v>
      </c>
      <c r="S459" s="188" t="s">
        <v>560</v>
      </c>
      <c r="T459" s="188" t="s">
        <v>795</v>
      </c>
      <c r="AA459" s="193">
        <f t="shared" si="13"/>
        <v>0</v>
      </c>
      <c r="AB459" s="193" t="str">
        <f t="shared" ref="AB459" si="48">AB$25</f>
        <v>Lyons, Brad</v>
      </c>
    </row>
    <row r="460" spans="1:28" s="188" customFormat="1" ht="17.399999999999999">
      <c r="A460" s="193" t="str">
        <f t="shared" si="9"/>
        <v>Audio</v>
      </c>
      <c r="B460" s="193" t="str">
        <f t="shared" si="10"/>
        <v>0Audio</v>
      </c>
      <c r="C460" s="193" t="str">
        <f t="shared" si="11"/>
        <v>Audio0</v>
      </c>
      <c r="D460" s="193"/>
      <c r="E460" s="193"/>
      <c r="F460" s="193" t="str">
        <f t="shared" si="12"/>
        <v>Audio0</v>
      </c>
      <c r="G460" s="193">
        <f t="shared" ref="G460:M460" si="49">G$26</f>
        <v>0</v>
      </c>
      <c r="H460" s="193">
        <f t="shared" si="49"/>
        <v>0</v>
      </c>
      <c r="I460" s="193">
        <f t="shared" si="49"/>
        <v>0</v>
      </c>
      <c r="J460" s="193">
        <f t="shared" si="49"/>
        <v>0</v>
      </c>
      <c r="K460" s="193">
        <f t="shared" si="49"/>
        <v>0</v>
      </c>
      <c r="L460" s="193">
        <f t="shared" si="49"/>
        <v>0</v>
      </c>
      <c r="M460" s="193">
        <f t="shared" si="49"/>
        <v>0</v>
      </c>
      <c r="N460" s="193" t="str">
        <f t="shared" si="41"/>
        <v>Audio</v>
      </c>
      <c r="S460" s="188" t="s">
        <v>1053</v>
      </c>
      <c r="T460" s="188" t="s">
        <v>1054</v>
      </c>
      <c r="AA460" s="193">
        <f t="shared" si="13"/>
        <v>0</v>
      </c>
      <c r="AB460" s="193">
        <f t="shared" ref="AB460" si="50">AB$26</f>
        <v>0</v>
      </c>
    </row>
    <row r="461" spans="1:28" s="188" customFormat="1" ht="17.399999999999999">
      <c r="A461" s="193" t="str">
        <f t="shared" si="9"/>
        <v>Audio</v>
      </c>
      <c r="B461" s="193" t="str">
        <f t="shared" si="10"/>
        <v>0Audio</v>
      </c>
      <c r="C461" s="193" t="str">
        <f t="shared" si="11"/>
        <v>Audio0</v>
      </c>
      <c r="D461" s="193"/>
      <c r="E461" s="193"/>
      <c r="F461" s="193" t="str">
        <f t="shared" si="12"/>
        <v>Audio0</v>
      </c>
      <c r="G461" s="193">
        <f t="shared" ref="G461:M461" si="51">G$27</f>
        <v>0</v>
      </c>
      <c r="H461" s="193">
        <f t="shared" si="51"/>
        <v>0</v>
      </c>
      <c r="I461" s="193">
        <f t="shared" si="51"/>
        <v>0</v>
      </c>
      <c r="J461" s="193">
        <f t="shared" si="51"/>
        <v>0</v>
      </c>
      <c r="K461" s="193">
        <f t="shared" si="51"/>
        <v>0</v>
      </c>
      <c r="L461" s="193">
        <f t="shared" si="51"/>
        <v>0</v>
      </c>
      <c r="M461" s="193">
        <f t="shared" si="51"/>
        <v>0</v>
      </c>
      <c r="N461" s="193" t="str">
        <f t="shared" si="41"/>
        <v>Audio</v>
      </c>
      <c r="S461" s="188" t="s">
        <v>1051</v>
      </c>
      <c r="T461" s="188" t="s">
        <v>1052</v>
      </c>
      <c r="AA461" s="193">
        <f t="shared" si="13"/>
        <v>0</v>
      </c>
      <c r="AB461" s="193">
        <f t="shared" ref="AB461" si="52">AB$27</f>
        <v>0</v>
      </c>
    </row>
    <row r="462" spans="1:28" s="188" customFormat="1" ht="17.399999999999999">
      <c r="A462" s="193" t="str">
        <f t="shared" si="9"/>
        <v>Audio</v>
      </c>
      <c r="B462" s="193" t="str">
        <f t="shared" si="10"/>
        <v>0Audio</v>
      </c>
      <c r="C462" s="193" t="str">
        <f t="shared" si="11"/>
        <v>Audio0</v>
      </c>
      <c r="D462" s="193"/>
      <c r="E462" s="193"/>
      <c r="F462" s="193" t="str">
        <f t="shared" si="12"/>
        <v>Audio0</v>
      </c>
      <c r="G462" s="193">
        <f t="shared" ref="G462:M462" si="53">G$28</f>
        <v>0</v>
      </c>
      <c r="H462" s="193">
        <f t="shared" si="53"/>
        <v>0</v>
      </c>
      <c r="I462" s="193">
        <f t="shared" si="53"/>
        <v>0</v>
      </c>
      <c r="J462" s="193">
        <f t="shared" si="53"/>
        <v>0</v>
      </c>
      <c r="K462" s="193">
        <f t="shared" si="53"/>
        <v>0</v>
      </c>
      <c r="L462" s="193">
        <f t="shared" si="53"/>
        <v>0</v>
      </c>
      <c r="M462" s="193">
        <f t="shared" si="53"/>
        <v>0</v>
      </c>
      <c r="N462" s="193" t="str">
        <f t="shared" si="41"/>
        <v>Audio</v>
      </c>
      <c r="S462" s="188" t="s">
        <v>778</v>
      </c>
      <c r="T462" s="188" t="s">
        <v>779</v>
      </c>
      <c r="AA462" s="193">
        <f t="shared" si="13"/>
        <v>0</v>
      </c>
      <c r="AB462" s="193">
        <f t="shared" ref="AB462" si="54">AB$28</f>
        <v>0</v>
      </c>
    </row>
    <row r="463" spans="1:28" s="188" customFormat="1" ht="17.399999999999999">
      <c r="A463" s="193" t="str">
        <f t="shared" si="9"/>
        <v>Audio</v>
      </c>
      <c r="B463" s="193" t="str">
        <f t="shared" si="10"/>
        <v>BE125Audio</v>
      </c>
      <c r="C463" s="193" t="str">
        <f t="shared" si="11"/>
        <v>AudioMakhoul, Jennifer</v>
      </c>
      <c r="D463" s="193"/>
      <c r="E463" s="193"/>
      <c r="F463" s="193" t="str">
        <f t="shared" si="12"/>
        <v>AudioMonaco, Nick</v>
      </c>
      <c r="G463" s="193" t="str">
        <f t="shared" ref="G463:M463" si="55">G$29</f>
        <v>Monaco, Nick</v>
      </c>
      <c r="H463" s="193" t="str">
        <f t="shared" si="55"/>
        <v>Makhoul, Jennifer</v>
      </c>
      <c r="I463" s="193" t="str">
        <f t="shared" si="55"/>
        <v>BE125</v>
      </c>
      <c r="J463" s="193" t="str">
        <f t="shared" si="55"/>
        <v>BED, BATH &amp; BEYOND</v>
      </c>
      <c r="K463" s="193" t="str">
        <f t="shared" si="55"/>
        <v>all</v>
      </c>
      <c r="L463" s="193" t="str">
        <f t="shared" si="55"/>
        <v>Janice Staib</v>
      </c>
      <c r="M463" s="193" t="str">
        <f t="shared" si="55"/>
        <v>Appl, Beauty, H/P</v>
      </c>
      <c r="N463" s="193" t="str">
        <f t="shared" si="41"/>
        <v>Audio</v>
      </c>
      <c r="S463" s="188" t="s">
        <v>1043</v>
      </c>
      <c r="T463" s="188" t="s">
        <v>1044</v>
      </c>
      <c r="AA463" s="193">
        <f t="shared" si="13"/>
        <v>0</v>
      </c>
      <c r="AB463" s="193" t="str">
        <f t="shared" ref="AB463" si="56">AB$29</f>
        <v>Makhoul, Jennifer</v>
      </c>
    </row>
    <row r="464" spans="1:28" s="188" customFormat="1" ht="17.399999999999999">
      <c r="A464" s="193" t="str">
        <f t="shared" si="9"/>
        <v>Audio</v>
      </c>
      <c r="B464" s="193" t="str">
        <f t="shared" si="10"/>
        <v>BE126Audio</v>
      </c>
      <c r="C464" s="193" t="str">
        <f t="shared" si="11"/>
        <v>AudioMakhoul, Jennifer</v>
      </c>
      <c r="D464" s="193"/>
      <c r="E464" s="193"/>
      <c r="F464" s="193" t="str">
        <f t="shared" si="12"/>
        <v>AudioMonaco, Nick</v>
      </c>
      <c r="G464" s="193" t="str">
        <f t="shared" ref="G464:M464" si="57">G$30</f>
        <v>Monaco, Nick</v>
      </c>
      <c r="H464" s="193" t="str">
        <f t="shared" si="57"/>
        <v>Makhoul, Jennifer</v>
      </c>
      <c r="I464" s="193" t="str">
        <f t="shared" si="57"/>
        <v>BE126</v>
      </c>
      <c r="J464" s="193" t="str">
        <f t="shared" si="57"/>
        <v>BED, BATH &amp; BEYOND INC (VDF)</v>
      </c>
      <c r="K464" s="193" t="str">
        <f t="shared" si="57"/>
        <v>all</v>
      </c>
      <c r="L464" s="193" t="str">
        <f t="shared" si="57"/>
        <v>Janice Staib</v>
      </c>
      <c r="M464" s="193" t="str">
        <f t="shared" si="57"/>
        <v>Appl, Beauty, H/P</v>
      </c>
      <c r="N464" s="193" t="str">
        <f t="shared" si="41"/>
        <v>Audio</v>
      </c>
      <c r="S464" s="188" t="s">
        <v>765</v>
      </c>
      <c r="T464" s="188" t="s">
        <v>766</v>
      </c>
      <c r="AA464" s="193">
        <f t="shared" si="13"/>
        <v>0</v>
      </c>
      <c r="AB464" s="193" t="str">
        <f t="shared" ref="AB464" si="58">AB$30</f>
        <v>Makhoul, Jennifer</v>
      </c>
    </row>
    <row r="465" spans="1:28" s="188" customFormat="1" ht="17.399999999999999">
      <c r="A465" s="193" t="str">
        <f t="shared" si="9"/>
        <v>Audio</v>
      </c>
      <c r="B465" s="193" t="str">
        <f t="shared" si="10"/>
        <v>GO642Audio</v>
      </c>
      <c r="C465" s="193" t="str">
        <f t="shared" si="11"/>
        <v>AudioMakhoul, Jennifer</v>
      </c>
      <c r="D465" s="193"/>
      <c r="E465" s="193"/>
      <c r="F465" s="193" t="str">
        <f t="shared" si="12"/>
        <v>AudioMonaco, Nick</v>
      </c>
      <c r="G465" s="193" t="str">
        <f t="shared" ref="G465:M465" si="59">G$31</f>
        <v>Monaco, Nick</v>
      </c>
      <c r="H465" s="193" t="str">
        <f t="shared" si="59"/>
        <v>Makhoul, Jennifer</v>
      </c>
      <c r="I465" s="193" t="str">
        <f t="shared" si="59"/>
        <v>GO642</v>
      </c>
      <c r="J465" s="193" t="str">
        <f t="shared" si="59"/>
        <v>GOGOTECH INC</v>
      </c>
      <c r="K465" s="193" t="str">
        <f t="shared" si="59"/>
        <v>all</v>
      </c>
      <c r="L465" s="193">
        <f t="shared" si="59"/>
        <v>0</v>
      </c>
      <c r="M465" s="193">
        <f t="shared" si="59"/>
        <v>0</v>
      </c>
      <c r="N465" s="193" t="str">
        <f t="shared" si="41"/>
        <v>Audio</v>
      </c>
      <c r="S465" s="188" t="s">
        <v>763</v>
      </c>
      <c r="T465" s="188" t="s">
        <v>764</v>
      </c>
      <c r="AA465" s="193">
        <f t="shared" si="13"/>
        <v>0</v>
      </c>
      <c r="AB465" s="193" t="str">
        <f t="shared" ref="AB465" si="60">AB$31</f>
        <v>Makhoul, Jennifer</v>
      </c>
    </row>
    <row r="466" spans="1:28" s="188" customFormat="1" ht="17.399999999999999">
      <c r="A466" s="193" t="str">
        <f t="shared" si="9"/>
        <v>Audio</v>
      </c>
      <c r="B466" s="193" t="str">
        <f t="shared" si="10"/>
        <v>HA430Audio</v>
      </c>
      <c r="C466" s="193" t="str">
        <f t="shared" si="11"/>
        <v>AudioMakhoul, Jennifer</v>
      </c>
      <c r="D466" s="193"/>
      <c r="E466" s="193"/>
      <c r="F466" s="193" t="str">
        <f t="shared" si="12"/>
        <v>AudioMonaco, Nick</v>
      </c>
      <c r="G466" s="193" t="str">
        <f t="shared" ref="G466:M466" si="61">G$32</f>
        <v>Monaco, Nick</v>
      </c>
      <c r="H466" s="193" t="str">
        <f t="shared" si="61"/>
        <v>Makhoul, Jennifer</v>
      </c>
      <c r="I466" s="193" t="str">
        <f t="shared" si="61"/>
        <v>HA430</v>
      </c>
      <c r="J466" s="193" t="str">
        <f t="shared" si="61"/>
        <v>HARMON OF YONKERS, INC. DBA HARMON</v>
      </c>
      <c r="K466" s="193" t="str">
        <f t="shared" si="61"/>
        <v>all</v>
      </c>
      <c r="L466" s="193" t="str">
        <f t="shared" si="61"/>
        <v>Janice Staib</v>
      </c>
      <c r="M466" s="193" t="str">
        <f t="shared" si="61"/>
        <v>Appl, Beauty, H/P</v>
      </c>
      <c r="N466" s="193" t="str">
        <f t="shared" si="41"/>
        <v>Audio</v>
      </c>
      <c r="S466" s="188" t="s">
        <v>759</v>
      </c>
      <c r="T466" s="188" t="s">
        <v>760</v>
      </c>
      <c r="AA466" s="193">
        <f t="shared" si="13"/>
        <v>0</v>
      </c>
      <c r="AB466" s="193" t="str">
        <f t="shared" ref="AB466" si="62">AB$32</f>
        <v>Makhoul, Jennifer</v>
      </c>
    </row>
    <row r="467" spans="1:28" s="188" customFormat="1" ht="17.399999999999999">
      <c r="A467" s="193" t="str">
        <f t="shared" si="9"/>
        <v>Audio</v>
      </c>
      <c r="B467" s="193" t="str">
        <f t="shared" si="10"/>
        <v>HS070Audio</v>
      </c>
      <c r="C467" s="193" t="str">
        <f t="shared" si="11"/>
        <v>AudioMakhoul, Jennifer</v>
      </c>
      <c r="D467" s="193"/>
      <c r="E467" s="193"/>
      <c r="F467" s="193" t="str">
        <f t="shared" si="12"/>
        <v>AudioMonaco, Nick</v>
      </c>
      <c r="G467" s="193" t="str">
        <f t="shared" ref="G467:M467" si="63">G$33</f>
        <v>Monaco, Nick</v>
      </c>
      <c r="H467" s="193" t="str">
        <f t="shared" si="63"/>
        <v>Makhoul, Jennifer</v>
      </c>
      <c r="I467" s="193" t="str">
        <f t="shared" si="63"/>
        <v>HS070</v>
      </c>
      <c r="J467" s="193" t="str">
        <f t="shared" si="63"/>
        <v>HSN INC.</v>
      </c>
      <c r="K467" s="193" t="str">
        <f t="shared" si="63"/>
        <v>all</v>
      </c>
      <c r="L467" s="193" t="str">
        <f t="shared" si="63"/>
        <v>Channel Management</v>
      </c>
      <c r="M467" s="193" t="str">
        <f t="shared" si="63"/>
        <v>Beauty, Appl</v>
      </c>
      <c r="N467" s="193" t="str">
        <f t="shared" si="41"/>
        <v>Audio</v>
      </c>
      <c r="S467" s="188" t="s">
        <v>753</v>
      </c>
      <c r="T467" s="188" t="s">
        <v>754</v>
      </c>
      <c r="AA467" s="193">
        <f t="shared" si="13"/>
        <v>0</v>
      </c>
      <c r="AB467" s="193" t="str">
        <f t="shared" ref="AB467" si="64">AB$33</f>
        <v>Makhoul, Jennifer</v>
      </c>
    </row>
    <row r="468" spans="1:28" s="188" customFormat="1" ht="17.399999999999999">
      <c r="A468" s="193" t="str">
        <f t="shared" si="9"/>
        <v>Audio</v>
      </c>
      <c r="B468" s="193" t="str">
        <f t="shared" si="10"/>
        <v>QV001Audio</v>
      </c>
      <c r="C468" s="193" t="str">
        <f t="shared" si="11"/>
        <v>AudioMakhoul, Jennifer</v>
      </c>
      <c r="D468" s="193"/>
      <c r="E468" s="193"/>
      <c r="F468" s="193" t="str">
        <f t="shared" si="12"/>
        <v>AudioMonaco, Nick</v>
      </c>
      <c r="G468" s="193" t="str">
        <f t="shared" ref="G468:M468" si="65">G$34</f>
        <v>Monaco, Nick</v>
      </c>
      <c r="H468" s="193" t="str">
        <f t="shared" si="65"/>
        <v>Makhoul, Jennifer</v>
      </c>
      <c r="I468" s="193" t="str">
        <f t="shared" si="65"/>
        <v>QV001</v>
      </c>
      <c r="J468" s="193" t="str">
        <f t="shared" si="65"/>
        <v>QVC NETWORK INC.</v>
      </c>
      <c r="K468" s="193" t="str">
        <f t="shared" si="65"/>
        <v>all</v>
      </c>
      <c r="L468" s="193" t="str">
        <f t="shared" si="65"/>
        <v>Dynamic Marketing</v>
      </c>
      <c r="M468" s="193" t="str">
        <f t="shared" si="65"/>
        <v>Beauty, Headphones</v>
      </c>
      <c r="N468" s="193" t="str">
        <f t="shared" si="41"/>
        <v>Audio</v>
      </c>
      <c r="S468" s="188" t="s">
        <v>744</v>
      </c>
      <c r="T468" s="188" t="s">
        <v>745</v>
      </c>
      <c r="AA468" s="193">
        <f t="shared" si="13"/>
        <v>0</v>
      </c>
      <c r="AB468" s="193" t="str">
        <f t="shared" ref="AB468" si="66">AB$34</f>
        <v>Makhoul, Jennifer</v>
      </c>
    </row>
    <row r="469" spans="1:28" s="188" customFormat="1" ht="17.399999999999999">
      <c r="A469" s="193" t="str">
        <f t="shared" si="9"/>
        <v>Audio</v>
      </c>
      <c r="B469" s="193" t="str">
        <f t="shared" si="10"/>
        <v>QV002Audio</v>
      </c>
      <c r="C469" s="193" t="str">
        <f t="shared" si="11"/>
        <v>AudioMakhoul, Jennifer</v>
      </c>
      <c r="D469" s="193"/>
      <c r="E469" s="193"/>
      <c r="F469" s="193" t="str">
        <f t="shared" si="12"/>
        <v>AudioMonaco, Nick</v>
      </c>
      <c r="G469" s="193" t="str">
        <f t="shared" ref="G469:M469" si="67">G$35</f>
        <v>Monaco, Nick</v>
      </c>
      <c r="H469" s="193" t="str">
        <f t="shared" si="67"/>
        <v>Makhoul, Jennifer</v>
      </c>
      <c r="I469" s="193" t="str">
        <f t="shared" si="67"/>
        <v>QV002</v>
      </c>
      <c r="J469" s="193" t="str">
        <f t="shared" si="67"/>
        <v>QVC (VDF)</v>
      </c>
      <c r="K469" s="193" t="str">
        <f t="shared" si="67"/>
        <v>all</v>
      </c>
      <c r="L469" s="193" t="str">
        <f t="shared" si="67"/>
        <v>Dynamic Marketing</v>
      </c>
      <c r="M469" s="193" t="str">
        <f t="shared" si="67"/>
        <v>Beauty, Headphones</v>
      </c>
      <c r="N469" s="193" t="str">
        <f t="shared" si="41"/>
        <v>Audio</v>
      </c>
      <c r="S469" s="188" t="s">
        <v>1171</v>
      </c>
      <c r="T469" s="188" t="s">
        <v>1172</v>
      </c>
      <c r="AA469" s="193">
        <f t="shared" si="13"/>
        <v>0</v>
      </c>
      <c r="AB469" s="193" t="str">
        <f t="shared" ref="AB469" si="68">AB$35</f>
        <v>Makhoul, Jennifer</v>
      </c>
    </row>
    <row r="470" spans="1:28" s="188" customFormat="1" ht="17.399999999999999">
      <c r="A470" s="193" t="str">
        <f t="shared" si="9"/>
        <v>Audio</v>
      </c>
      <c r="B470" s="193" t="str">
        <f t="shared" si="10"/>
        <v>TE165Audio</v>
      </c>
      <c r="C470" s="193" t="str">
        <f t="shared" si="11"/>
        <v>AudioMakhoul, Jennifer</v>
      </c>
      <c r="D470" s="193"/>
      <c r="E470" s="193"/>
      <c r="F470" s="193" t="str">
        <f t="shared" si="12"/>
        <v>AudioMonaco, Nick</v>
      </c>
      <c r="G470" s="193" t="str">
        <f t="shared" ref="G470:M470" si="69">G$36</f>
        <v>Monaco, Nick</v>
      </c>
      <c r="H470" s="193" t="str">
        <f t="shared" si="69"/>
        <v>Makhoul, Jennifer</v>
      </c>
      <c r="I470" s="193" t="str">
        <f t="shared" si="69"/>
        <v>TE165</v>
      </c>
      <c r="J470" s="193" t="str">
        <f t="shared" si="69"/>
        <v>TELEDYNAMICS CORP.</v>
      </c>
      <c r="K470" s="193" t="str">
        <f t="shared" si="69"/>
        <v>all</v>
      </c>
      <c r="L470" s="193">
        <f t="shared" si="69"/>
        <v>0</v>
      </c>
      <c r="M470" s="193">
        <f t="shared" si="69"/>
        <v>0</v>
      </c>
      <c r="N470" s="193" t="str">
        <f t="shared" si="41"/>
        <v>Audio</v>
      </c>
      <c r="S470" s="188" t="s">
        <v>1506</v>
      </c>
      <c r="T470" s="188" t="s">
        <v>1507</v>
      </c>
      <c r="AA470" s="193">
        <f t="shared" si="13"/>
        <v>0</v>
      </c>
      <c r="AB470" s="193" t="str">
        <f t="shared" ref="AB470" si="70">AB$36</f>
        <v>Makhoul, Jennifer</v>
      </c>
    </row>
    <row r="471" spans="1:28" s="188" customFormat="1" ht="17.399999999999999">
      <c r="A471" s="193" t="str">
        <f t="shared" si="9"/>
        <v>Audio</v>
      </c>
      <c r="B471" s="193" t="str">
        <f t="shared" si="10"/>
        <v>0Audio</v>
      </c>
      <c r="C471" s="193" t="str">
        <f t="shared" si="11"/>
        <v>AudioMakhoul, Jennifer</v>
      </c>
      <c r="D471" s="193"/>
      <c r="E471" s="193"/>
      <c r="F471" s="193" t="str">
        <f t="shared" si="12"/>
        <v>AudioMonaco, Nick</v>
      </c>
      <c r="G471" s="193" t="str">
        <f t="shared" ref="G471:M471" si="71">G$37</f>
        <v>Monaco, Nick</v>
      </c>
      <c r="H471" s="193" t="str">
        <f t="shared" si="71"/>
        <v>Makhoul, Jennifer</v>
      </c>
      <c r="I471" s="193">
        <f t="shared" si="71"/>
        <v>0</v>
      </c>
      <c r="J471" s="193" t="str">
        <f t="shared" si="71"/>
        <v>BUY-BUY BABY</v>
      </c>
      <c r="K471" s="193" t="str">
        <f t="shared" si="71"/>
        <v>all</v>
      </c>
      <c r="L471" s="193">
        <f t="shared" si="71"/>
        <v>0</v>
      </c>
      <c r="M471" s="193">
        <f t="shared" si="71"/>
        <v>0</v>
      </c>
      <c r="N471" s="193" t="str">
        <f t="shared" si="41"/>
        <v>Audio</v>
      </c>
      <c r="S471" s="188" t="s">
        <v>730</v>
      </c>
      <c r="T471" s="188" t="s">
        <v>731</v>
      </c>
      <c r="AA471" s="193">
        <f t="shared" si="13"/>
        <v>0</v>
      </c>
      <c r="AB471" s="193" t="str">
        <f t="shared" ref="AB471" si="72">AB$37</f>
        <v>Makhoul, Jennifer</v>
      </c>
    </row>
    <row r="472" spans="1:28" s="188" customFormat="1" ht="17.399999999999999">
      <c r="A472" s="193" t="str">
        <f t="shared" si="9"/>
        <v>Audio</v>
      </c>
      <c r="B472" s="193" t="str">
        <f t="shared" si="10"/>
        <v>0Audio</v>
      </c>
      <c r="C472" s="193" t="str">
        <f t="shared" si="11"/>
        <v>Audio0</v>
      </c>
      <c r="D472" s="193"/>
      <c r="E472" s="193"/>
      <c r="F472" s="193" t="str">
        <f t="shared" si="12"/>
        <v>Audio0</v>
      </c>
      <c r="G472" s="193">
        <f t="shared" ref="G472:M472" si="73">G$38</f>
        <v>0</v>
      </c>
      <c r="H472" s="193">
        <f t="shared" si="73"/>
        <v>0</v>
      </c>
      <c r="I472" s="193">
        <f t="shared" si="73"/>
        <v>0</v>
      </c>
      <c r="J472" s="193">
        <f t="shared" si="73"/>
        <v>0</v>
      </c>
      <c r="K472" s="193">
        <f t="shared" si="73"/>
        <v>0</v>
      </c>
      <c r="L472" s="193">
        <f t="shared" si="73"/>
        <v>0</v>
      </c>
      <c r="M472" s="193">
        <f t="shared" si="73"/>
        <v>0</v>
      </c>
      <c r="N472" s="193" t="str">
        <f t="shared" si="41"/>
        <v>Audio</v>
      </c>
      <c r="S472" s="188" t="s">
        <v>722</v>
      </c>
      <c r="T472" s="188" t="s">
        <v>723</v>
      </c>
      <c r="AA472" s="193">
        <f t="shared" si="13"/>
        <v>0</v>
      </c>
      <c r="AB472" s="193" t="str">
        <f t="shared" ref="AB472" si="74">AB$38</f>
        <v>Makhoul, Jennifer</v>
      </c>
    </row>
    <row r="473" spans="1:28" s="188" customFormat="1" ht="17.399999999999999">
      <c r="A473" s="193" t="str">
        <f t="shared" si="9"/>
        <v>Audio</v>
      </c>
      <c r="B473" s="193" t="str">
        <f t="shared" si="10"/>
        <v>0Audio</v>
      </c>
      <c r="C473" s="193" t="str">
        <f t="shared" si="11"/>
        <v>Audio0</v>
      </c>
      <c r="D473" s="193"/>
      <c r="E473" s="193"/>
      <c r="F473" s="193" t="str">
        <f t="shared" si="12"/>
        <v>Audio0</v>
      </c>
      <c r="G473" s="193">
        <f t="shared" ref="G473:M473" si="75">G$39</f>
        <v>0</v>
      </c>
      <c r="H473" s="193">
        <f t="shared" si="75"/>
        <v>0</v>
      </c>
      <c r="I473" s="193">
        <f t="shared" si="75"/>
        <v>0</v>
      </c>
      <c r="J473" s="193">
        <f t="shared" si="75"/>
        <v>0</v>
      </c>
      <c r="K473" s="193">
        <f t="shared" si="75"/>
        <v>0</v>
      </c>
      <c r="L473" s="193">
        <f t="shared" si="75"/>
        <v>0</v>
      </c>
      <c r="M473" s="193">
        <f t="shared" si="75"/>
        <v>0</v>
      </c>
      <c r="N473" s="193" t="str">
        <f t="shared" si="41"/>
        <v>Audio</v>
      </c>
      <c r="S473" s="188" t="s">
        <v>1222</v>
      </c>
      <c r="T473" s="188" t="s">
        <v>1223</v>
      </c>
      <c r="AA473" s="193">
        <f t="shared" si="13"/>
        <v>0</v>
      </c>
      <c r="AB473" s="193">
        <f t="shared" ref="AB473" si="76">AB$39</f>
        <v>0</v>
      </c>
    </row>
    <row r="474" spans="1:28" s="188" customFormat="1" ht="17.399999999999999">
      <c r="A474" s="193" t="str">
        <f t="shared" si="9"/>
        <v>Audio</v>
      </c>
      <c r="B474" s="193" t="str">
        <f t="shared" si="10"/>
        <v>0Audio</v>
      </c>
      <c r="C474" s="193" t="str">
        <f t="shared" si="11"/>
        <v>Audio0</v>
      </c>
      <c r="D474" s="193"/>
      <c r="E474" s="193"/>
      <c r="F474" s="193" t="str">
        <f t="shared" si="12"/>
        <v>Audio0</v>
      </c>
      <c r="G474" s="193">
        <f t="shared" ref="G474:M474" si="77">G$40</f>
        <v>0</v>
      </c>
      <c r="H474" s="193">
        <f t="shared" si="77"/>
        <v>0</v>
      </c>
      <c r="I474" s="193">
        <f t="shared" si="77"/>
        <v>0</v>
      </c>
      <c r="J474" s="193">
        <f t="shared" si="77"/>
        <v>0</v>
      </c>
      <c r="K474" s="193">
        <f t="shared" si="77"/>
        <v>0</v>
      </c>
      <c r="L474" s="193">
        <f t="shared" si="77"/>
        <v>0</v>
      </c>
      <c r="M474" s="193">
        <f t="shared" si="77"/>
        <v>0</v>
      </c>
      <c r="N474" s="193" t="str">
        <f t="shared" si="41"/>
        <v>Audio</v>
      </c>
      <c r="S474" s="188" t="s">
        <v>710</v>
      </c>
      <c r="T474" s="188" t="s">
        <v>711</v>
      </c>
      <c r="AA474" s="193">
        <f t="shared" si="13"/>
        <v>0</v>
      </c>
      <c r="AB474" s="193">
        <f t="shared" ref="AB474" si="78">AB$40</f>
        <v>0</v>
      </c>
    </row>
    <row r="475" spans="1:28" s="188" customFormat="1" ht="17.399999999999999">
      <c r="A475" s="193" t="str">
        <f t="shared" si="9"/>
        <v>Audio</v>
      </c>
      <c r="B475" s="193" t="str">
        <f t="shared" si="10"/>
        <v>SC078Audio</v>
      </c>
      <c r="C475" s="193" t="str">
        <f t="shared" si="11"/>
        <v>AudioMertes, Mark</v>
      </c>
      <c r="D475" s="193"/>
      <c r="E475" s="193"/>
      <c r="F475" s="193" t="str">
        <f t="shared" si="12"/>
        <v>AudioMonaco, Nick</v>
      </c>
      <c r="G475" s="193" t="str">
        <f t="shared" ref="G475:M475" si="79">G$41</f>
        <v>Monaco, Nick</v>
      </c>
      <c r="H475" s="193" t="str">
        <f t="shared" si="79"/>
        <v>Mertes, Mark</v>
      </c>
      <c r="I475" s="193" t="str">
        <f t="shared" si="79"/>
        <v>SC078</v>
      </c>
      <c r="J475" s="193" t="str">
        <f t="shared" si="79"/>
        <v>COSTCO WHOLESALE</v>
      </c>
      <c r="K475" s="193" t="str">
        <f t="shared" si="79"/>
        <v>all</v>
      </c>
      <c r="L475" s="193">
        <f t="shared" si="79"/>
        <v>0</v>
      </c>
      <c r="M475" s="193">
        <f t="shared" si="79"/>
        <v>0</v>
      </c>
      <c r="N475" s="193" t="str">
        <f t="shared" si="41"/>
        <v>Audio</v>
      </c>
      <c r="S475" s="188" t="s">
        <v>1019</v>
      </c>
      <c r="T475" s="188" t="s">
        <v>1020</v>
      </c>
      <c r="AA475" s="193">
        <f t="shared" si="13"/>
        <v>0</v>
      </c>
      <c r="AB475" s="193" t="str">
        <f t="shared" ref="AB475" si="80">AB$41</f>
        <v>Mertes, Mark</v>
      </c>
    </row>
    <row r="476" spans="1:28" s="188" customFormat="1" ht="17.399999999999999">
      <c r="A476" s="193" t="str">
        <f t="shared" si="9"/>
        <v>Audio</v>
      </c>
      <c r="B476" s="193" t="str">
        <f t="shared" si="10"/>
        <v>0Audio</v>
      </c>
      <c r="C476" s="193" t="str">
        <f t="shared" si="11"/>
        <v>Audio0</v>
      </c>
      <c r="D476" s="193"/>
      <c r="E476" s="193"/>
      <c r="F476" s="193" t="str">
        <f t="shared" si="12"/>
        <v>Audio0</v>
      </c>
      <c r="G476" s="193">
        <f t="shared" ref="G476:M476" si="81">G$42</f>
        <v>0</v>
      </c>
      <c r="H476" s="193">
        <f t="shared" si="81"/>
        <v>0</v>
      </c>
      <c r="I476" s="193">
        <f t="shared" si="81"/>
        <v>0</v>
      </c>
      <c r="J476" s="193">
        <f t="shared" si="81"/>
        <v>0</v>
      </c>
      <c r="K476" s="193">
        <f t="shared" si="81"/>
        <v>0</v>
      </c>
      <c r="L476" s="193">
        <f t="shared" si="81"/>
        <v>0</v>
      </c>
      <c r="M476" s="193">
        <f t="shared" si="81"/>
        <v>0</v>
      </c>
      <c r="N476" s="193" t="str">
        <f t="shared" si="41"/>
        <v>Audio</v>
      </c>
      <c r="S476" s="188" t="s">
        <v>1093</v>
      </c>
      <c r="T476" s="188" t="s">
        <v>1508</v>
      </c>
      <c r="AA476" s="193">
        <f t="shared" si="13"/>
        <v>0</v>
      </c>
      <c r="AB476" s="193">
        <f t="shared" ref="AB476" si="82">AB$42</f>
        <v>0</v>
      </c>
    </row>
    <row r="477" spans="1:28" s="188" customFormat="1" ht="17.399999999999999">
      <c r="A477" s="193" t="str">
        <f t="shared" si="9"/>
        <v>Audio</v>
      </c>
      <c r="B477" s="193" t="str">
        <f t="shared" si="10"/>
        <v>0Audio</v>
      </c>
      <c r="C477" s="193" t="str">
        <f t="shared" si="11"/>
        <v>Audio0</v>
      </c>
      <c r="D477" s="193"/>
      <c r="E477" s="193"/>
      <c r="F477" s="193" t="str">
        <f t="shared" si="12"/>
        <v>Audio0</v>
      </c>
      <c r="G477" s="193">
        <f t="shared" ref="G477:M477" si="83">G$43</f>
        <v>0</v>
      </c>
      <c r="H477" s="193">
        <f t="shared" si="83"/>
        <v>0</v>
      </c>
      <c r="I477" s="193">
        <f t="shared" si="83"/>
        <v>0</v>
      </c>
      <c r="J477" s="193">
        <f t="shared" si="83"/>
        <v>0</v>
      </c>
      <c r="K477" s="193">
        <f t="shared" si="83"/>
        <v>0</v>
      </c>
      <c r="L477" s="193">
        <f t="shared" si="83"/>
        <v>0</v>
      </c>
      <c r="M477" s="193">
        <f t="shared" si="83"/>
        <v>0</v>
      </c>
      <c r="N477" s="193" t="str">
        <f t="shared" si="41"/>
        <v>Audio</v>
      </c>
      <c r="S477" s="188" t="s">
        <v>664</v>
      </c>
      <c r="T477" s="188" t="s">
        <v>665</v>
      </c>
      <c r="AA477" s="193">
        <f t="shared" si="13"/>
        <v>0</v>
      </c>
      <c r="AB477" s="193">
        <f t="shared" ref="AB477" si="84">AB$43</f>
        <v>0</v>
      </c>
    </row>
    <row r="478" spans="1:28" s="188" customFormat="1" ht="17.399999999999999">
      <c r="A478" s="193" t="str">
        <f t="shared" si="9"/>
        <v>Audio</v>
      </c>
      <c r="B478" s="193" t="str">
        <f t="shared" si="10"/>
        <v>HO840Audio</v>
      </c>
      <c r="C478" s="193" t="str">
        <f t="shared" si="11"/>
        <v>AudioRyder, Scott</v>
      </c>
      <c r="D478" s="193"/>
      <c r="E478" s="193"/>
      <c r="F478" s="193" t="str">
        <f t="shared" si="12"/>
        <v>AudioMonaco, Nick</v>
      </c>
      <c r="G478" s="193" t="str">
        <f t="shared" ref="G478:M478" si="85">G$44</f>
        <v>Monaco, Nick</v>
      </c>
      <c r="H478" s="193" t="str">
        <f t="shared" si="85"/>
        <v>Ryder, Scott</v>
      </c>
      <c r="I478" s="193" t="str">
        <f t="shared" si="85"/>
        <v>HO840</v>
      </c>
      <c r="J478" s="193" t="str">
        <f t="shared" si="85"/>
        <v>HOME DEPOT, THE</v>
      </c>
      <c r="K478" s="193" t="str">
        <f t="shared" si="85"/>
        <v>all</v>
      </c>
      <c r="L478" s="193">
        <f t="shared" si="85"/>
        <v>0</v>
      </c>
      <c r="M478" s="193">
        <f t="shared" si="85"/>
        <v>0</v>
      </c>
      <c r="N478" s="193" t="str">
        <f t="shared" si="41"/>
        <v>Audio</v>
      </c>
      <c r="S478" s="188" t="s">
        <v>1013</v>
      </c>
      <c r="T478" s="188" t="s">
        <v>1014</v>
      </c>
      <c r="AA478" s="193">
        <f t="shared" si="13"/>
        <v>0</v>
      </c>
      <c r="AB478" s="193" t="str">
        <f t="shared" ref="AB478" si="86">AB$44</f>
        <v>Ryder, Scott</v>
      </c>
    </row>
    <row r="479" spans="1:28" s="188" customFormat="1" ht="17.399999999999999">
      <c r="A479" s="193" t="str">
        <f t="shared" si="9"/>
        <v>Audio</v>
      </c>
      <c r="B479" s="193" t="str">
        <f t="shared" si="10"/>
        <v>LO296Audio</v>
      </c>
      <c r="C479" s="193" t="str">
        <f t="shared" si="11"/>
        <v>AudioRyder, Scott</v>
      </c>
      <c r="D479" s="193"/>
      <c r="E479" s="193"/>
      <c r="F479" s="193" t="str">
        <f t="shared" si="12"/>
        <v>AudioMonaco, Nick</v>
      </c>
      <c r="G479" s="193" t="str">
        <f t="shared" ref="G479:M479" si="87">G$45</f>
        <v>Monaco, Nick</v>
      </c>
      <c r="H479" s="193" t="str">
        <f t="shared" si="87"/>
        <v>Ryder, Scott</v>
      </c>
      <c r="I479" s="193" t="str">
        <f t="shared" si="87"/>
        <v>LO296</v>
      </c>
      <c r="J479" s="193" t="str">
        <f t="shared" si="87"/>
        <v>LOWE's</v>
      </c>
      <c r="K479" s="193" t="str">
        <f t="shared" si="87"/>
        <v>all</v>
      </c>
      <c r="L479" s="193">
        <f t="shared" si="87"/>
        <v>0</v>
      </c>
      <c r="M479" s="193">
        <f t="shared" si="87"/>
        <v>0</v>
      </c>
      <c r="N479" s="193" t="str">
        <f t="shared" si="41"/>
        <v>Audio</v>
      </c>
      <c r="S479" s="188" t="s">
        <v>1009</v>
      </c>
      <c r="T479" s="188" t="s">
        <v>1010</v>
      </c>
      <c r="AA479" s="193">
        <f t="shared" si="13"/>
        <v>0</v>
      </c>
      <c r="AB479" s="193" t="str">
        <f t="shared" ref="AB479" si="88">AB$45</f>
        <v>Ryder, Scott</v>
      </c>
    </row>
    <row r="480" spans="1:28" s="188" customFormat="1" ht="17.399999999999999">
      <c r="A480" s="193" t="str">
        <f t="shared" si="9"/>
        <v>Audio</v>
      </c>
      <c r="B480" s="193" t="str">
        <f t="shared" si="10"/>
        <v>NE040Audio</v>
      </c>
      <c r="C480" s="193" t="str">
        <f t="shared" si="11"/>
        <v>AudioRyder, Scott</v>
      </c>
      <c r="D480" s="193"/>
      <c r="E480" s="193"/>
      <c r="F480" s="193" t="str">
        <f t="shared" si="12"/>
        <v>AudioMonaco, Nick</v>
      </c>
      <c r="G480" s="193" t="str">
        <f t="shared" ref="G480:M480" si="89">G$46</f>
        <v>Monaco, Nick</v>
      </c>
      <c r="H480" s="193" t="str">
        <f t="shared" si="89"/>
        <v>Ryder, Scott</v>
      </c>
      <c r="I480" s="193" t="str">
        <f t="shared" si="89"/>
        <v>NE040</v>
      </c>
      <c r="J480" s="193" t="str">
        <f t="shared" si="89"/>
        <v>NEBRASKA FURNITURE M</v>
      </c>
      <c r="K480" s="193" t="str">
        <f t="shared" si="89"/>
        <v>all</v>
      </c>
      <c r="L480" s="193">
        <f t="shared" si="89"/>
        <v>0</v>
      </c>
      <c r="M480" s="193">
        <f t="shared" si="89"/>
        <v>0</v>
      </c>
      <c r="N480" s="193" t="str">
        <f t="shared" si="41"/>
        <v>Audio</v>
      </c>
      <c r="S480" s="188" t="s">
        <v>646</v>
      </c>
      <c r="T480" s="188" t="s">
        <v>647</v>
      </c>
      <c r="AA480" s="193">
        <f t="shared" si="13"/>
        <v>0</v>
      </c>
      <c r="AB480" s="193" t="str">
        <f t="shared" ref="AB480" si="90">AB$46</f>
        <v>Ryder, Scott</v>
      </c>
    </row>
    <row r="481" spans="1:28" s="188" customFormat="1" ht="17.399999999999999">
      <c r="A481" s="193" t="str">
        <f t="shared" si="9"/>
        <v>Audio</v>
      </c>
      <c r="B481" s="193" t="str">
        <f t="shared" si="10"/>
        <v>SA055Audio</v>
      </c>
      <c r="C481" s="193" t="str">
        <f t="shared" si="11"/>
        <v>AudioRyder, Scott</v>
      </c>
      <c r="D481" s="193"/>
      <c r="E481" s="193"/>
      <c r="F481" s="193" t="str">
        <f t="shared" si="12"/>
        <v>AudioMonaco, Nick</v>
      </c>
      <c r="G481" s="193" t="str">
        <f t="shared" ref="G481:M481" si="91">G$47</f>
        <v>Monaco, Nick</v>
      </c>
      <c r="H481" s="193" t="str">
        <f t="shared" si="91"/>
        <v>Ryder, Scott</v>
      </c>
      <c r="I481" s="193" t="str">
        <f t="shared" si="91"/>
        <v>SA055</v>
      </c>
      <c r="J481" s="193" t="str">
        <f t="shared" si="91"/>
        <v>SAM'S CLUB</v>
      </c>
      <c r="K481" s="193" t="str">
        <f t="shared" si="91"/>
        <v>all</v>
      </c>
      <c r="L481" s="193">
        <f t="shared" si="91"/>
        <v>0</v>
      </c>
      <c r="M481" s="193">
        <f t="shared" si="91"/>
        <v>0</v>
      </c>
      <c r="N481" s="193" t="str">
        <f t="shared" si="41"/>
        <v>Audio</v>
      </c>
      <c r="S481" s="188" t="s">
        <v>1214</v>
      </c>
      <c r="T481" s="188" t="s">
        <v>1509</v>
      </c>
      <c r="AA481" s="193">
        <f t="shared" si="13"/>
        <v>0</v>
      </c>
      <c r="AB481" s="193" t="str">
        <f t="shared" ref="AB481" si="92">AB$47</f>
        <v>Ryder, Scott</v>
      </c>
    </row>
    <row r="482" spans="1:28" s="188" customFormat="1" ht="17.399999999999999">
      <c r="A482" s="193" t="str">
        <f t="shared" si="9"/>
        <v>Audio</v>
      </c>
      <c r="B482" s="193" t="str">
        <f t="shared" si="10"/>
        <v>WI160Audio</v>
      </c>
      <c r="C482" s="193" t="str">
        <f t="shared" si="11"/>
        <v>AudioRyder, Scott</v>
      </c>
      <c r="D482" s="193"/>
      <c r="E482" s="193"/>
      <c r="F482" s="193" t="str">
        <f t="shared" si="12"/>
        <v>AudioMonaco, Nick</v>
      </c>
      <c r="G482" s="193" t="str">
        <f t="shared" ref="G482:M482" si="93">G$48</f>
        <v>Monaco, Nick</v>
      </c>
      <c r="H482" s="193" t="str">
        <f t="shared" si="93"/>
        <v>Ryder, Scott</v>
      </c>
      <c r="I482" s="193" t="str">
        <f t="shared" si="93"/>
        <v>WI160</v>
      </c>
      <c r="J482" s="193" t="str">
        <f t="shared" si="93"/>
        <v>R.C. WILLEY</v>
      </c>
      <c r="K482" s="193" t="str">
        <f t="shared" si="93"/>
        <v>all</v>
      </c>
      <c r="L482" s="193">
        <f t="shared" si="93"/>
        <v>0</v>
      </c>
      <c r="M482" s="193">
        <f t="shared" si="93"/>
        <v>0</v>
      </c>
      <c r="N482" s="193" t="str">
        <f t="shared" si="41"/>
        <v>Audio</v>
      </c>
      <c r="S482" s="188" t="s">
        <v>998</v>
      </c>
      <c r="T482" s="188" t="s">
        <v>999</v>
      </c>
      <c r="AA482" s="193">
        <f t="shared" si="13"/>
        <v>0</v>
      </c>
      <c r="AB482" s="193" t="str">
        <f t="shared" ref="AB482" si="94">AB$48</f>
        <v>Ryder, Scott</v>
      </c>
    </row>
    <row r="483" spans="1:28" s="188" customFormat="1" ht="17.399999999999999">
      <c r="A483" s="193" t="str">
        <f t="shared" si="9"/>
        <v>Audio</v>
      </c>
      <c r="B483" s="193" t="str">
        <f t="shared" si="10"/>
        <v>0Audio</v>
      </c>
      <c r="C483" s="193" t="str">
        <f t="shared" si="11"/>
        <v>Audio0</v>
      </c>
      <c r="D483" s="193"/>
      <c r="E483" s="193"/>
      <c r="F483" s="193" t="str">
        <f t="shared" si="12"/>
        <v>Audio0</v>
      </c>
      <c r="G483" s="193">
        <f t="shared" ref="G483:M483" si="95">G$49</f>
        <v>0</v>
      </c>
      <c r="H483" s="193">
        <f t="shared" si="95"/>
        <v>0</v>
      </c>
      <c r="I483" s="193">
        <f t="shared" si="95"/>
        <v>0</v>
      </c>
      <c r="J483" s="193">
        <f t="shared" si="95"/>
        <v>0</v>
      </c>
      <c r="K483" s="193">
        <f t="shared" si="95"/>
        <v>0</v>
      </c>
      <c r="L483" s="193">
        <f t="shared" si="95"/>
        <v>0</v>
      </c>
      <c r="M483" s="193">
        <f t="shared" si="95"/>
        <v>0</v>
      </c>
      <c r="N483" s="193" t="str">
        <f t="shared" si="41"/>
        <v>Audio</v>
      </c>
      <c r="S483" s="188" t="s">
        <v>628</v>
      </c>
      <c r="T483" s="188" t="s">
        <v>629</v>
      </c>
      <c r="AA483" s="193">
        <f t="shared" si="13"/>
        <v>0</v>
      </c>
      <c r="AB483" s="193">
        <f t="shared" ref="AB483" si="96">AB$49</f>
        <v>0</v>
      </c>
    </row>
    <row r="484" spans="1:28" s="188" customFormat="1" ht="17.399999999999999">
      <c r="A484" s="193" t="str">
        <f t="shared" si="9"/>
        <v>Audio</v>
      </c>
      <c r="B484" s="193" t="str">
        <f t="shared" si="10"/>
        <v>0Audio</v>
      </c>
      <c r="C484" s="193" t="str">
        <f t="shared" si="11"/>
        <v>Audio0</v>
      </c>
      <c r="D484" s="193"/>
      <c r="E484" s="193"/>
      <c r="F484" s="193" t="str">
        <f t="shared" si="12"/>
        <v>Audio0</v>
      </c>
      <c r="G484" s="193">
        <f t="shared" ref="G484:M484" si="97">G$50</f>
        <v>0</v>
      </c>
      <c r="H484" s="193">
        <f t="shared" si="97"/>
        <v>0</v>
      </c>
      <c r="I484" s="193">
        <f t="shared" si="97"/>
        <v>0</v>
      </c>
      <c r="J484" s="193">
        <f t="shared" si="97"/>
        <v>0</v>
      </c>
      <c r="K484" s="193">
        <f t="shared" si="97"/>
        <v>0</v>
      </c>
      <c r="L484" s="193">
        <f t="shared" si="97"/>
        <v>0</v>
      </c>
      <c r="M484" s="193">
        <f t="shared" si="97"/>
        <v>0</v>
      </c>
      <c r="N484" s="193" t="str">
        <f t="shared" si="41"/>
        <v>Audio</v>
      </c>
      <c r="S484" s="188" t="s">
        <v>618</v>
      </c>
      <c r="T484" s="188" t="s">
        <v>619</v>
      </c>
      <c r="AA484" s="193">
        <f t="shared" si="13"/>
        <v>0</v>
      </c>
      <c r="AB484" s="193">
        <f t="shared" ref="AB484" si="98">AB$50</f>
        <v>0</v>
      </c>
    </row>
    <row r="485" spans="1:28" s="188" customFormat="1" ht="17.399999999999999">
      <c r="A485" s="193" t="str">
        <f t="shared" si="9"/>
        <v>Audio</v>
      </c>
      <c r="B485" s="193" t="str">
        <f t="shared" si="10"/>
        <v>WA010Audio</v>
      </c>
      <c r="C485" s="193" t="str">
        <f t="shared" si="11"/>
        <v>AudioStrickland, Amy</v>
      </c>
      <c r="D485" s="193"/>
      <c r="E485" s="193"/>
      <c r="F485" s="193" t="str">
        <f t="shared" si="12"/>
        <v>AudioMonaco, Nick</v>
      </c>
      <c r="G485" s="193" t="str">
        <f t="shared" ref="G485:M485" si="99">G$51</f>
        <v>Monaco, Nick</v>
      </c>
      <c r="H485" s="193" t="str">
        <f t="shared" si="99"/>
        <v>Strickland, Amy</v>
      </c>
      <c r="I485" s="193" t="str">
        <f t="shared" si="99"/>
        <v>WA010</v>
      </c>
      <c r="J485" s="193" t="str">
        <f t="shared" si="99"/>
        <v>WAL-MART</v>
      </c>
      <c r="K485" s="193" t="str">
        <f t="shared" si="99"/>
        <v>all</v>
      </c>
      <c r="L485" s="193">
        <f t="shared" si="99"/>
        <v>0</v>
      </c>
      <c r="M485" s="193">
        <f t="shared" si="99"/>
        <v>0</v>
      </c>
      <c r="N485" s="193" t="str">
        <f t="shared" si="41"/>
        <v>Audio</v>
      </c>
      <c r="T485" s="188" t="s">
        <v>1510</v>
      </c>
      <c r="AA485" s="193">
        <f t="shared" si="13"/>
        <v>0</v>
      </c>
      <c r="AB485" s="193" t="str">
        <f t="shared" ref="AB485" si="100">AB$51</f>
        <v>Strickland, Amy</v>
      </c>
    </row>
    <row r="486" spans="1:28" s="188" customFormat="1" ht="17.399999999999999">
      <c r="A486" s="193" t="str">
        <f t="shared" si="9"/>
        <v>Audio</v>
      </c>
      <c r="B486" s="193" t="str">
        <f t="shared" si="10"/>
        <v>WA011Audio</v>
      </c>
      <c r="C486" s="193" t="str">
        <f t="shared" si="11"/>
        <v>AudioStrickland, Amy</v>
      </c>
      <c r="D486" s="193"/>
      <c r="E486" s="193"/>
      <c r="F486" s="193" t="str">
        <f t="shared" si="12"/>
        <v>AudioMonaco, Nick</v>
      </c>
      <c r="G486" s="193" t="str">
        <f t="shared" ref="G486:M486" si="101">G$52</f>
        <v>Monaco, Nick</v>
      </c>
      <c r="H486" s="193" t="str">
        <f t="shared" si="101"/>
        <v>Strickland, Amy</v>
      </c>
      <c r="I486" s="193" t="str">
        <f t="shared" si="101"/>
        <v>WA011</v>
      </c>
      <c r="J486" s="193" t="str">
        <f t="shared" si="101"/>
        <v>WAL-MART STORES, INC (VDF)</v>
      </c>
      <c r="K486" s="193" t="str">
        <f t="shared" si="101"/>
        <v>all</v>
      </c>
      <c r="L486" s="193">
        <f t="shared" si="101"/>
        <v>0</v>
      </c>
      <c r="M486" s="193">
        <f t="shared" si="101"/>
        <v>0</v>
      </c>
      <c r="N486" s="193" t="str">
        <f t="shared" si="41"/>
        <v>Audio</v>
      </c>
      <c r="AA486" s="193">
        <f t="shared" si="13"/>
        <v>0</v>
      </c>
      <c r="AB486" s="193" t="str">
        <f t="shared" ref="AB486" si="102">AB$52</f>
        <v>Strickland, Amy</v>
      </c>
    </row>
    <row r="487" spans="1:28" s="188" customFormat="1" ht="17.399999999999999">
      <c r="A487" s="193" t="str">
        <f t="shared" si="9"/>
        <v>Audio</v>
      </c>
      <c r="B487" s="193" t="str">
        <f t="shared" si="10"/>
        <v>0Audio</v>
      </c>
      <c r="C487" s="193" t="str">
        <f t="shared" si="11"/>
        <v>Audio0</v>
      </c>
      <c r="D487" s="193"/>
      <c r="E487" s="193"/>
      <c r="F487" s="193" t="str">
        <f t="shared" si="12"/>
        <v>Audio0</v>
      </c>
      <c r="G487" s="193">
        <f t="shared" ref="G487:M487" si="103">G$53</f>
        <v>0</v>
      </c>
      <c r="H487" s="193">
        <f t="shared" si="103"/>
        <v>0</v>
      </c>
      <c r="I487" s="193">
        <f t="shared" si="103"/>
        <v>0</v>
      </c>
      <c r="J487" s="193">
        <f t="shared" si="103"/>
        <v>0</v>
      </c>
      <c r="K487" s="193">
        <f t="shared" si="103"/>
        <v>0</v>
      </c>
      <c r="L487" s="193">
        <f t="shared" si="103"/>
        <v>0</v>
      </c>
      <c r="M487" s="193">
        <f t="shared" si="103"/>
        <v>0</v>
      </c>
      <c r="N487" s="193" t="str">
        <f t="shared" si="41"/>
        <v>Audio</v>
      </c>
      <c r="AA487" s="193">
        <f t="shared" si="13"/>
        <v>0</v>
      </c>
      <c r="AB487" s="193">
        <f t="shared" ref="AB487" si="104">AB$53</f>
        <v>0</v>
      </c>
    </row>
    <row r="488" spans="1:28" s="188" customFormat="1" ht="17.399999999999999">
      <c r="A488" s="193" t="str">
        <f t="shared" si="9"/>
        <v>Audio</v>
      </c>
      <c r="B488" s="193" t="str">
        <f t="shared" si="10"/>
        <v>0Audio</v>
      </c>
      <c r="C488" s="193" t="str">
        <f t="shared" si="11"/>
        <v>Audio0</v>
      </c>
      <c r="D488" s="193"/>
      <c r="E488" s="193"/>
      <c r="F488" s="193" t="str">
        <f t="shared" si="12"/>
        <v>Audio0</v>
      </c>
      <c r="G488" s="193">
        <f t="shared" ref="G488:M488" si="105">G$54</f>
        <v>0</v>
      </c>
      <c r="H488" s="193">
        <f t="shared" si="105"/>
        <v>0</v>
      </c>
      <c r="I488" s="193">
        <f t="shared" si="105"/>
        <v>0</v>
      </c>
      <c r="J488" s="193">
        <f t="shared" si="105"/>
        <v>0</v>
      </c>
      <c r="K488" s="193">
        <f t="shared" si="105"/>
        <v>0</v>
      </c>
      <c r="L488" s="193">
        <f t="shared" si="105"/>
        <v>0</v>
      </c>
      <c r="M488" s="193">
        <f t="shared" si="105"/>
        <v>0</v>
      </c>
      <c r="N488" s="193" t="str">
        <f t="shared" si="41"/>
        <v>Audio</v>
      </c>
      <c r="AA488" s="193">
        <f t="shared" si="13"/>
        <v>0</v>
      </c>
      <c r="AB488" s="193">
        <f t="shared" ref="AB488" si="106">AB$54</f>
        <v>0</v>
      </c>
    </row>
    <row r="489" spans="1:28" s="188" customFormat="1" ht="17.399999999999999">
      <c r="A489" s="193" t="str">
        <f t="shared" si="9"/>
        <v>Audio</v>
      </c>
      <c r="B489" s="193" t="str">
        <f t="shared" si="10"/>
        <v>TA001Audio</v>
      </c>
      <c r="C489" s="193" t="str">
        <f t="shared" si="11"/>
        <v>AudioSweeney, Danielle</v>
      </c>
      <c r="D489" s="193"/>
      <c r="E489" s="193"/>
      <c r="F489" s="193" t="str">
        <f t="shared" si="12"/>
        <v>AudioMonaco, Nick</v>
      </c>
      <c r="G489" s="193" t="str">
        <f t="shared" ref="G489:M489" si="107">G$55</f>
        <v>Monaco, Nick</v>
      </c>
      <c r="H489" s="193" t="str">
        <f t="shared" si="107"/>
        <v>Sweeney, Danielle</v>
      </c>
      <c r="I489" s="193" t="str">
        <f t="shared" si="107"/>
        <v>TA001</v>
      </c>
      <c r="J489" s="193" t="str">
        <f t="shared" si="107"/>
        <v>TARGET CORPORATION</v>
      </c>
      <c r="K489" s="193" t="str">
        <f t="shared" si="107"/>
        <v>all</v>
      </c>
      <c r="L489" s="193" t="str">
        <f t="shared" si="107"/>
        <v>Signature Sales</v>
      </c>
      <c r="M489" s="193" t="str">
        <f t="shared" si="107"/>
        <v>Beauty</v>
      </c>
      <c r="N489" s="193" t="str">
        <f t="shared" si="41"/>
        <v>Audio</v>
      </c>
      <c r="AA489" s="193">
        <f t="shared" si="13"/>
        <v>0</v>
      </c>
      <c r="AB489" s="193" t="str">
        <f t="shared" ref="AB489" si="108">AB$55</f>
        <v>Sweeney, Danielle</v>
      </c>
    </row>
    <row r="490" spans="1:28" s="188" customFormat="1" ht="17.399999999999999">
      <c r="A490" s="193" t="str">
        <f t="shared" si="9"/>
        <v>Audio</v>
      </c>
      <c r="B490" s="193" t="str">
        <f t="shared" si="10"/>
        <v>TA004Audio</v>
      </c>
      <c r="C490" s="193" t="str">
        <f t="shared" si="11"/>
        <v>AudioSweeney, Danielle</v>
      </c>
      <c r="D490" s="193"/>
      <c r="E490" s="193"/>
      <c r="F490" s="193" t="str">
        <f t="shared" si="12"/>
        <v>AudioMonaco, Nick</v>
      </c>
      <c r="G490" s="193" t="str">
        <f t="shared" ref="G490:M490" si="109">G$56</f>
        <v>Monaco, Nick</v>
      </c>
      <c r="H490" s="193" t="str">
        <f t="shared" si="109"/>
        <v>Sweeney, Danielle</v>
      </c>
      <c r="I490" s="193" t="str">
        <f t="shared" si="109"/>
        <v>TA004</v>
      </c>
      <c r="J490" s="193" t="str">
        <f t="shared" si="109"/>
        <v>TARGET NORTHERN OPERATIONS (VDF)</v>
      </c>
      <c r="K490" s="193" t="str">
        <f t="shared" si="109"/>
        <v>all</v>
      </c>
      <c r="L490" s="193" t="str">
        <f t="shared" si="109"/>
        <v>Signature Sales</v>
      </c>
      <c r="M490" s="193" t="str">
        <f t="shared" si="109"/>
        <v>Beauty</v>
      </c>
      <c r="N490" s="193" t="str">
        <f t="shared" si="41"/>
        <v>Audio</v>
      </c>
      <c r="AA490" s="193">
        <f t="shared" si="13"/>
        <v>0</v>
      </c>
      <c r="AB490" s="193" t="str">
        <f t="shared" ref="AB490" si="110">AB$56</f>
        <v>Sweeney, Danielle</v>
      </c>
    </row>
    <row r="491" spans="1:28" s="188" customFormat="1" ht="17.399999999999999">
      <c r="A491" s="193" t="str">
        <f t="shared" si="9"/>
        <v>Audio</v>
      </c>
      <c r="B491" s="193" t="str">
        <f t="shared" si="10"/>
        <v>0Audio</v>
      </c>
      <c r="C491" s="193" t="str">
        <f t="shared" si="11"/>
        <v>Audio0</v>
      </c>
      <c r="D491" s="193"/>
      <c r="E491" s="193"/>
      <c r="F491" s="193" t="str">
        <f t="shared" si="12"/>
        <v>Audio0</v>
      </c>
      <c r="G491" s="193">
        <f t="shared" ref="G491:M491" si="111">G$57</f>
        <v>0</v>
      </c>
      <c r="H491" s="193">
        <f t="shared" si="111"/>
        <v>0</v>
      </c>
      <c r="I491" s="193">
        <f t="shared" si="111"/>
        <v>0</v>
      </c>
      <c r="J491" s="193">
        <f t="shared" si="111"/>
        <v>0</v>
      </c>
      <c r="K491" s="193">
        <f t="shared" si="111"/>
        <v>0</v>
      </c>
      <c r="L491" s="193">
        <f t="shared" si="111"/>
        <v>0</v>
      </c>
      <c r="M491" s="193">
        <f t="shared" si="111"/>
        <v>0</v>
      </c>
      <c r="N491" s="193" t="str">
        <f t="shared" si="41"/>
        <v>Audio</v>
      </c>
      <c r="AA491" s="193">
        <f t="shared" si="13"/>
        <v>0</v>
      </c>
      <c r="AB491" s="193">
        <f t="shared" ref="AB491" si="112">AB$57</f>
        <v>0</v>
      </c>
    </row>
    <row r="492" spans="1:28" s="188" customFormat="1" ht="17.399999999999999">
      <c r="A492" s="193" t="str">
        <f t="shared" si="9"/>
        <v>Audio</v>
      </c>
      <c r="B492" s="193" t="str">
        <f t="shared" si="10"/>
        <v>0Audio</v>
      </c>
      <c r="C492" s="193" t="str">
        <f t="shared" si="11"/>
        <v>Audio0</v>
      </c>
      <c r="D492" s="193"/>
      <c r="E492" s="193"/>
      <c r="F492" s="193" t="str">
        <f t="shared" si="12"/>
        <v>Audio0</v>
      </c>
      <c r="G492" s="193">
        <f t="shared" ref="G492:M492" si="113">G$58</f>
        <v>0</v>
      </c>
      <c r="H492" s="193">
        <f t="shared" si="113"/>
        <v>0</v>
      </c>
      <c r="I492" s="193">
        <f t="shared" si="113"/>
        <v>0</v>
      </c>
      <c r="J492" s="193">
        <f t="shared" si="113"/>
        <v>0</v>
      </c>
      <c r="K492" s="193">
        <f t="shared" si="113"/>
        <v>0</v>
      </c>
      <c r="L492" s="193">
        <f t="shared" si="113"/>
        <v>0</v>
      </c>
      <c r="M492" s="193">
        <f t="shared" si="113"/>
        <v>0</v>
      </c>
      <c r="N492" s="193" t="str">
        <f t="shared" si="41"/>
        <v>Audio</v>
      </c>
      <c r="AA492" s="193">
        <f t="shared" si="13"/>
        <v>0</v>
      </c>
      <c r="AB492" s="193">
        <f t="shared" ref="AB492" si="114">AB$58</f>
        <v>0</v>
      </c>
    </row>
    <row r="493" spans="1:28" s="188" customFormat="1" ht="17.399999999999999">
      <c r="A493" s="193" t="str">
        <f t="shared" si="9"/>
        <v>Audio</v>
      </c>
      <c r="B493" s="193" t="str">
        <f t="shared" si="10"/>
        <v>0Audio</v>
      </c>
      <c r="C493" s="193" t="str">
        <f t="shared" si="11"/>
        <v>Audio0</v>
      </c>
      <c r="D493" s="193"/>
      <c r="E493" s="193"/>
      <c r="F493" s="193" t="str">
        <f t="shared" si="12"/>
        <v>Audio0</v>
      </c>
      <c r="G493" s="193">
        <f t="shared" ref="G493:M493" si="115">G$59</f>
        <v>0</v>
      </c>
      <c r="H493" s="193">
        <f t="shared" si="115"/>
        <v>0</v>
      </c>
      <c r="I493" s="193">
        <f t="shared" si="115"/>
        <v>0</v>
      </c>
      <c r="J493" s="193">
        <f t="shared" si="115"/>
        <v>0</v>
      </c>
      <c r="K493" s="193">
        <f t="shared" si="115"/>
        <v>0</v>
      </c>
      <c r="L493" s="193">
        <f t="shared" si="115"/>
        <v>0</v>
      </c>
      <c r="M493" s="193">
        <f t="shared" si="115"/>
        <v>0</v>
      </c>
      <c r="N493" s="193" t="str">
        <f t="shared" si="41"/>
        <v>Audio</v>
      </c>
      <c r="AA493" s="193">
        <f t="shared" si="13"/>
        <v>0</v>
      </c>
      <c r="AB493" s="193">
        <f t="shared" ref="AB493" si="116">AB$59</f>
        <v>0</v>
      </c>
    </row>
    <row r="494" spans="1:28" s="188" customFormat="1" ht="17.399999999999999">
      <c r="A494" s="193" t="str">
        <f t="shared" si="9"/>
        <v>Audio</v>
      </c>
      <c r="B494" s="193" t="str">
        <f t="shared" si="10"/>
        <v>AR602Audio</v>
      </c>
      <c r="C494" s="193" t="str">
        <f t="shared" si="11"/>
        <v>AudioAltman, Andrea</v>
      </c>
      <c r="D494" s="193"/>
      <c r="E494" s="193"/>
      <c r="F494" s="193" t="str">
        <f t="shared" si="12"/>
        <v>AudioLong, Kristin</v>
      </c>
      <c r="G494" s="193" t="str">
        <f t="shared" ref="G494:M494" si="117">G$60</f>
        <v>Long, Kristin</v>
      </c>
      <c r="H494" s="193" t="str">
        <f t="shared" si="117"/>
        <v>Altman, Andrea</v>
      </c>
      <c r="I494" s="193" t="str">
        <f t="shared" si="117"/>
        <v>AR602</v>
      </c>
      <c r="J494" s="193" t="str">
        <f t="shared" si="117"/>
        <v>ARLINGTON CAMERA INC</v>
      </c>
      <c r="K494" s="193" t="str">
        <f t="shared" si="117"/>
        <v>all</v>
      </c>
      <c r="L494" s="193">
        <f t="shared" si="117"/>
        <v>0</v>
      </c>
      <c r="M494" s="193">
        <f t="shared" si="117"/>
        <v>0</v>
      </c>
      <c r="N494" s="193" t="str">
        <f t="shared" si="41"/>
        <v>Audio</v>
      </c>
      <c r="AA494" s="193">
        <f t="shared" si="13"/>
        <v>0</v>
      </c>
      <c r="AB494" s="193" t="str">
        <f t="shared" ref="AB494" si="118">AB$60</f>
        <v>Altman, Andrea</v>
      </c>
    </row>
    <row r="495" spans="1:28" s="188" customFormat="1" ht="17.399999999999999">
      <c r="A495" s="193" t="str">
        <f t="shared" si="9"/>
        <v>Audio</v>
      </c>
      <c r="B495" s="193" t="str">
        <f t="shared" si="10"/>
        <v>B0466Audio</v>
      </c>
      <c r="C495" s="193" t="str">
        <f t="shared" si="11"/>
        <v>AudioAltman, Andrea</v>
      </c>
      <c r="D495" s="193"/>
      <c r="E495" s="193"/>
      <c r="F495" s="193" t="str">
        <f t="shared" si="12"/>
        <v>AudioLong, Kristin</v>
      </c>
      <c r="G495" s="193" t="str">
        <f t="shared" ref="G495:M495" si="119">G$61</f>
        <v>Long, Kristin</v>
      </c>
      <c r="H495" s="193" t="str">
        <f t="shared" si="119"/>
        <v>Altman, Andrea</v>
      </c>
      <c r="I495" s="193" t="str">
        <f t="shared" si="119"/>
        <v>B0466</v>
      </c>
      <c r="J495" s="193" t="str">
        <f t="shared" si="119"/>
        <v>VIDEOTEX SYSTEMS INC.( PY#55224)</v>
      </c>
      <c r="K495" s="193" t="str">
        <f t="shared" si="119"/>
        <v>all</v>
      </c>
      <c r="L495" s="193">
        <f t="shared" si="119"/>
        <v>0</v>
      </c>
      <c r="M495" s="193">
        <f t="shared" si="119"/>
        <v>0</v>
      </c>
      <c r="N495" s="193" t="str">
        <f t="shared" si="41"/>
        <v>Audio</v>
      </c>
      <c r="AA495" s="193">
        <f t="shared" si="13"/>
        <v>0</v>
      </c>
      <c r="AB495" s="193" t="str">
        <f t="shared" ref="AB495" si="120">AB$61</f>
        <v>Altman, Andrea</v>
      </c>
    </row>
    <row r="496" spans="1:28" s="188" customFormat="1" ht="17.399999999999999">
      <c r="A496" s="193" t="str">
        <f t="shared" si="9"/>
        <v>Audio</v>
      </c>
      <c r="B496" s="193" t="str">
        <f t="shared" si="10"/>
        <v>B0667Audio</v>
      </c>
      <c r="C496" s="193" t="str">
        <f t="shared" si="11"/>
        <v>AudioAltman, Andrea</v>
      </c>
      <c r="D496" s="193"/>
      <c r="E496" s="193"/>
      <c r="F496" s="193" t="str">
        <f t="shared" si="12"/>
        <v>AudioLong, Kristin</v>
      </c>
      <c r="G496" s="193" t="str">
        <f t="shared" ref="G496:M496" si="121">G$62</f>
        <v>Long, Kristin</v>
      </c>
      <c r="H496" s="193" t="str">
        <f t="shared" si="121"/>
        <v>Altman, Andrea</v>
      </c>
      <c r="I496" s="193" t="str">
        <f t="shared" si="121"/>
        <v>B0667</v>
      </c>
      <c r="J496" s="193" t="str">
        <f t="shared" si="121"/>
        <v>OMEGA BROADCAST GROUP( PY#69636)</v>
      </c>
      <c r="K496" s="193" t="str">
        <f t="shared" si="121"/>
        <v>all</v>
      </c>
      <c r="L496" s="193">
        <f t="shared" si="121"/>
        <v>0</v>
      </c>
      <c r="M496" s="193">
        <f t="shared" si="121"/>
        <v>0</v>
      </c>
      <c r="N496" s="193" t="str">
        <f t="shared" si="41"/>
        <v>Audio</v>
      </c>
      <c r="AA496" s="193">
        <f t="shared" si="13"/>
        <v>0</v>
      </c>
      <c r="AB496" s="193" t="str">
        <f t="shared" ref="AB496" si="122">AB$62</f>
        <v>Altman, Andrea</v>
      </c>
    </row>
    <row r="497" spans="1:28" s="188" customFormat="1" ht="17.399999999999999">
      <c r="A497" s="193" t="str">
        <f t="shared" si="9"/>
        <v>Audio</v>
      </c>
      <c r="B497" s="193" t="str">
        <f t="shared" si="10"/>
        <v>B0815Audio</v>
      </c>
      <c r="C497" s="193" t="str">
        <f t="shared" si="11"/>
        <v>AudioAltman, Andrea</v>
      </c>
      <c r="D497" s="193"/>
      <c r="E497" s="193"/>
      <c r="F497" s="193" t="str">
        <f t="shared" si="12"/>
        <v>AudioLong, Kristin</v>
      </c>
      <c r="G497" s="193" t="str">
        <f t="shared" ref="G497:M497" si="123">G$63</f>
        <v>Long, Kristin</v>
      </c>
      <c r="H497" s="193" t="str">
        <f t="shared" si="123"/>
        <v>Altman, Andrea</v>
      </c>
      <c r="I497" s="193" t="str">
        <f t="shared" si="123"/>
        <v>B0815</v>
      </c>
      <c r="J497" s="193" t="str">
        <f t="shared" si="123"/>
        <v>TEXAS MEDIA SYSTEMS, INC( PY#106335</v>
      </c>
      <c r="K497" s="193" t="str">
        <f t="shared" si="123"/>
        <v>all</v>
      </c>
      <c r="L497" s="193">
        <f t="shared" si="123"/>
        <v>0</v>
      </c>
      <c r="M497" s="193">
        <f t="shared" si="123"/>
        <v>0</v>
      </c>
      <c r="N497" s="193" t="str">
        <f t="shared" si="41"/>
        <v>Audio</v>
      </c>
      <c r="AA497" s="193">
        <f t="shared" si="13"/>
        <v>0</v>
      </c>
      <c r="AB497" s="193" t="str">
        <f t="shared" ref="AB497" si="124">AB$63</f>
        <v>Altman, Andrea</v>
      </c>
    </row>
    <row r="498" spans="1:28" s="188" customFormat="1" ht="17.399999999999999">
      <c r="A498" s="193" t="str">
        <f t="shared" si="9"/>
        <v>Audio</v>
      </c>
      <c r="B498" s="193" t="str">
        <f t="shared" si="10"/>
        <v>CA024Audio</v>
      </c>
      <c r="C498" s="193" t="str">
        <f t="shared" si="11"/>
        <v>AudioAltman, Andrea</v>
      </c>
      <c r="D498" s="193"/>
      <c r="E498" s="193"/>
      <c r="F498" s="193" t="str">
        <f t="shared" si="12"/>
        <v>AudioLong, Kristin</v>
      </c>
      <c r="G498" s="193" t="str">
        <f t="shared" ref="G498:M498" si="125">G$64</f>
        <v>Long, Kristin</v>
      </c>
      <c r="H498" s="193" t="str">
        <f t="shared" si="125"/>
        <v>Altman, Andrea</v>
      </c>
      <c r="I498" s="193" t="str">
        <f t="shared" si="125"/>
        <v>CA024</v>
      </c>
      <c r="J498" s="193" t="str">
        <f t="shared" si="125"/>
        <v>CAMCOR INC</v>
      </c>
      <c r="K498" s="193" t="str">
        <f t="shared" si="125"/>
        <v>all</v>
      </c>
      <c r="L498" s="193">
        <f t="shared" si="125"/>
        <v>0</v>
      </c>
      <c r="M498" s="193">
        <f t="shared" si="125"/>
        <v>0</v>
      </c>
      <c r="N498" s="193" t="str">
        <f t="shared" si="41"/>
        <v>Audio</v>
      </c>
      <c r="AA498" s="193">
        <f t="shared" si="13"/>
        <v>0</v>
      </c>
      <c r="AB498" s="193" t="str">
        <f t="shared" ref="AB498" si="126">AB$64</f>
        <v>Altman, Andrea</v>
      </c>
    </row>
    <row r="499" spans="1:28" s="188" customFormat="1" ht="17.399999999999999">
      <c r="A499" s="193" t="str">
        <f t="shared" si="9"/>
        <v>Audio</v>
      </c>
      <c r="B499" s="193" t="str">
        <f t="shared" si="10"/>
        <v>CA977Audio</v>
      </c>
      <c r="C499" s="193" t="str">
        <f t="shared" si="11"/>
        <v>AudioAltman, Andrea</v>
      </c>
      <c r="D499" s="193"/>
      <c r="E499" s="193"/>
      <c r="F499" s="193" t="str">
        <f t="shared" si="12"/>
        <v>AudioLong, Kristin</v>
      </c>
      <c r="G499" s="193" t="str">
        <f t="shared" ref="G499:M499" si="127">G$65</f>
        <v>Long, Kristin</v>
      </c>
      <c r="H499" s="193" t="str">
        <f t="shared" si="127"/>
        <v>Altman, Andrea</v>
      </c>
      <c r="I499" s="193" t="str">
        <f t="shared" si="127"/>
        <v>CA977</v>
      </c>
      <c r="J499" s="193" t="str">
        <f t="shared" si="127"/>
        <v>CAMERA RENTAL CO</v>
      </c>
      <c r="K499" s="193" t="str">
        <f t="shared" si="127"/>
        <v>all</v>
      </c>
      <c r="L499" s="193">
        <f t="shared" si="127"/>
        <v>0</v>
      </c>
      <c r="M499" s="193">
        <f t="shared" si="127"/>
        <v>0</v>
      </c>
      <c r="N499" s="193" t="str">
        <f t="shared" si="41"/>
        <v>Audio</v>
      </c>
      <c r="AA499" s="193">
        <f t="shared" si="13"/>
        <v>0</v>
      </c>
      <c r="AB499" s="193" t="str">
        <f t="shared" ref="AB499" si="128">AB$65</f>
        <v>Altman, Andrea</v>
      </c>
    </row>
    <row r="500" spans="1:28" s="188" customFormat="1" ht="17.399999999999999">
      <c r="A500" s="193" t="str">
        <f t="shared" si="9"/>
        <v>Audio</v>
      </c>
      <c r="B500" s="193" t="str">
        <f t="shared" si="10"/>
        <v>CA978Audio</v>
      </c>
      <c r="C500" s="193" t="str">
        <f t="shared" si="11"/>
        <v>AudioAltman, Andrea</v>
      </c>
      <c r="D500" s="193"/>
      <c r="E500" s="193"/>
      <c r="F500" s="193" t="str">
        <f t="shared" si="12"/>
        <v>AudioLong, Kristin</v>
      </c>
      <c r="G500" s="193" t="str">
        <f t="shared" ref="G500:M500" si="129">G$66</f>
        <v>Long, Kristin</v>
      </c>
      <c r="H500" s="193" t="str">
        <f t="shared" si="129"/>
        <v>Altman, Andrea</v>
      </c>
      <c r="I500" s="193" t="str">
        <f t="shared" si="129"/>
        <v>CA978</v>
      </c>
      <c r="J500" s="193" t="str">
        <f t="shared" si="129"/>
        <v>CAMERA EXCHANGE INC, THE</v>
      </c>
      <c r="K500" s="193" t="str">
        <f t="shared" si="129"/>
        <v>all</v>
      </c>
      <c r="L500" s="193">
        <f t="shared" si="129"/>
        <v>0</v>
      </c>
      <c r="M500" s="193">
        <f t="shared" si="129"/>
        <v>0</v>
      </c>
      <c r="N500" s="193" t="str">
        <f t="shared" si="41"/>
        <v>Audio</v>
      </c>
      <c r="AA500" s="193">
        <f t="shared" si="13"/>
        <v>0</v>
      </c>
      <c r="AB500" s="193" t="str">
        <f t="shared" ref="AB500" si="130">AB$66</f>
        <v>Altman, Andrea</v>
      </c>
    </row>
    <row r="501" spans="1:28" s="188" customFormat="1" ht="17.399999999999999">
      <c r="A501" s="193" t="str">
        <f t="shared" si="9"/>
        <v>Audio</v>
      </c>
      <c r="B501" s="193" t="str">
        <f t="shared" si="10"/>
        <v>CO153Audio</v>
      </c>
      <c r="C501" s="193" t="str">
        <f t="shared" si="11"/>
        <v>AudioAltman, Andrea</v>
      </c>
      <c r="D501" s="193"/>
      <c r="E501" s="193"/>
      <c r="F501" s="193" t="str">
        <f t="shared" si="12"/>
        <v>AudioLong, Kristin</v>
      </c>
      <c r="G501" s="193" t="str">
        <f t="shared" ref="G501:M501" si="131">G$67</f>
        <v>Long, Kristin</v>
      </c>
      <c r="H501" s="193" t="str">
        <f t="shared" si="131"/>
        <v>Altman, Andrea</v>
      </c>
      <c r="I501" s="193" t="str">
        <f t="shared" si="131"/>
        <v>CO153</v>
      </c>
      <c r="J501" s="193" t="str">
        <f t="shared" si="131"/>
        <v>COLONIAL PHOTO &amp; HOBBY, INC</v>
      </c>
      <c r="K501" s="193" t="str">
        <f t="shared" si="131"/>
        <v>all</v>
      </c>
      <c r="L501" s="193">
        <f t="shared" si="131"/>
        <v>0</v>
      </c>
      <c r="M501" s="193">
        <f t="shared" si="131"/>
        <v>0</v>
      </c>
      <c r="N501" s="193" t="str">
        <f t="shared" si="41"/>
        <v>Audio</v>
      </c>
      <c r="AA501" s="193">
        <f t="shared" si="13"/>
        <v>0</v>
      </c>
      <c r="AB501" s="193" t="str">
        <f t="shared" ref="AB501" si="132">AB$67</f>
        <v>Altman, Andrea</v>
      </c>
    </row>
    <row r="502" spans="1:28" s="188" customFormat="1" ht="17.399999999999999">
      <c r="A502" s="193" t="str">
        <f t="shared" si="9"/>
        <v>Audio</v>
      </c>
      <c r="B502" s="193" t="str">
        <f t="shared" si="10"/>
        <v>CR785Audio</v>
      </c>
      <c r="C502" s="193" t="str">
        <f t="shared" si="11"/>
        <v>AudioAltman, Andrea</v>
      </c>
      <c r="D502" s="193"/>
      <c r="E502" s="193"/>
      <c r="F502" s="193" t="str">
        <f t="shared" si="12"/>
        <v>AudioLong, Kristin</v>
      </c>
      <c r="G502" s="193" t="str">
        <f t="shared" ref="G502:M502" si="133">G$68</f>
        <v>Long, Kristin</v>
      </c>
      <c r="H502" s="193" t="str">
        <f t="shared" si="133"/>
        <v>Altman, Andrea</v>
      </c>
      <c r="I502" s="193" t="str">
        <f t="shared" si="133"/>
        <v>CR785</v>
      </c>
      <c r="J502" s="193" t="str">
        <f t="shared" si="133"/>
        <v>CREVE COUER</v>
      </c>
      <c r="K502" s="193" t="str">
        <f t="shared" si="133"/>
        <v>all</v>
      </c>
      <c r="L502" s="193">
        <f t="shared" si="133"/>
        <v>0</v>
      </c>
      <c r="M502" s="193">
        <f t="shared" si="133"/>
        <v>0</v>
      </c>
      <c r="N502" s="193" t="str">
        <f t="shared" si="41"/>
        <v>Audio</v>
      </c>
      <c r="AA502" s="193">
        <f t="shared" si="13"/>
        <v>0</v>
      </c>
      <c r="AB502" s="193" t="str">
        <f t="shared" ref="AB502" si="134">AB$68</f>
        <v>Altman, Andrea</v>
      </c>
    </row>
    <row r="503" spans="1:28" s="188" customFormat="1" ht="17.399999999999999">
      <c r="A503" s="193" t="str">
        <f t="shared" si="9"/>
        <v>Audio</v>
      </c>
      <c r="B503" s="193" t="str">
        <f t="shared" si="10"/>
        <v>PH522Audio</v>
      </c>
      <c r="C503" s="193" t="str">
        <f t="shared" si="11"/>
        <v>AudioAltman, Andrea</v>
      </c>
      <c r="D503" s="193"/>
      <c r="E503" s="193"/>
      <c r="F503" s="193" t="str">
        <f t="shared" si="12"/>
        <v>AudioLong, Kristin</v>
      </c>
      <c r="G503" s="193" t="str">
        <f t="shared" ref="G503:M503" si="135">G$69</f>
        <v>Long, Kristin</v>
      </c>
      <c r="H503" s="193" t="str">
        <f t="shared" si="135"/>
        <v>Altman, Andrea</v>
      </c>
      <c r="I503" s="193" t="str">
        <f t="shared" si="135"/>
        <v>PH522</v>
      </c>
      <c r="J503" s="193" t="str">
        <f t="shared" si="135"/>
        <v>PHOTO TECHNOLOGIES</v>
      </c>
      <c r="K503" s="193" t="str">
        <f t="shared" si="135"/>
        <v>all</v>
      </c>
      <c r="L503" s="193">
        <f t="shared" si="135"/>
        <v>0</v>
      </c>
      <c r="M503" s="193">
        <f t="shared" si="135"/>
        <v>0</v>
      </c>
      <c r="N503" s="193" t="str">
        <f t="shared" si="41"/>
        <v>Audio</v>
      </c>
      <c r="AA503" s="193">
        <f t="shared" si="13"/>
        <v>0</v>
      </c>
      <c r="AB503" s="193" t="str">
        <f t="shared" ref="AB503" si="136">AB$69</f>
        <v>Altman, Andrea</v>
      </c>
    </row>
    <row r="504" spans="1:28" s="188" customFormat="1" ht="17.399999999999999">
      <c r="A504" s="193" t="str">
        <f t="shared" si="9"/>
        <v>Audio</v>
      </c>
      <c r="B504" s="193" t="str">
        <f t="shared" si="10"/>
        <v>PR971Audio</v>
      </c>
      <c r="C504" s="193" t="str">
        <f t="shared" si="11"/>
        <v>AudioAltman, Andrea</v>
      </c>
      <c r="D504" s="193"/>
      <c r="E504" s="193"/>
      <c r="F504" s="193" t="str">
        <f t="shared" si="12"/>
        <v>AudioLong, Kristin</v>
      </c>
      <c r="G504" s="193" t="str">
        <f t="shared" ref="G504:M504" si="137">G$70</f>
        <v>Long, Kristin</v>
      </c>
      <c r="H504" s="193" t="str">
        <f t="shared" si="137"/>
        <v>Altman, Andrea</v>
      </c>
      <c r="I504" s="193" t="str">
        <f t="shared" si="137"/>
        <v>PR971</v>
      </c>
      <c r="J504" s="193" t="str">
        <f t="shared" si="137"/>
        <v>PRECISION CAMERA LP</v>
      </c>
      <c r="K504" s="193" t="str">
        <f t="shared" si="137"/>
        <v>all</v>
      </c>
      <c r="L504" s="193">
        <f t="shared" si="137"/>
        <v>0</v>
      </c>
      <c r="M504" s="193">
        <f t="shared" si="137"/>
        <v>0</v>
      </c>
      <c r="N504" s="193" t="str">
        <f t="shared" si="41"/>
        <v>Audio</v>
      </c>
      <c r="AA504" s="193">
        <f t="shared" si="13"/>
        <v>0</v>
      </c>
      <c r="AB504" s="193" t="str">
        <f t="shared" ref="AB504" si="138">AB$70</f>
        <v>Altman, Andrea</v>
      </c>
    </row>
    <row r="505" spans="1:28" s="188" customFormat="1" ht="17.399999999999999">
      <c r="A505" s="193" t="str">
        <f t="shared" si="9"/>
        <v>Audio</v>
      </c>
      <c r="B505" s="193" t="str">
        <f t="shared" si="10"/>
        <v>0Audio</v>
      </c>
      <c r="C505" s="193" t="str">
        <f t="shared" si="11"/>
        <v>AudioAltman, Andrea</v>
      </c>
      <c r="D505" s="193"/>
      <c r="E505" s="193"/>
      <c r="F505" s="193" t="str">
        <f t="shared" si="12"/>
        <v>AudioLong, Kristin</v>
      </c>
      <c r="G505" s="193" t="str">
        <f t="shared" ref="G505:M505" si="139">G$71</f>
        <v>Long, Kristin</v>
      </c>
      <c r="H505" s="193" t="str">
        <f t="shared" si="139"/>
        <v>Altman, Andrea</v>
      </c>
      <c r="I505" s="193">
        <f t="shared" si="139"/>
        <v>0</v>
      </c>
      <c r="J505" s="193" t="str">
        <f t="shared" si="139"/>
        <v>BEDFORD</v>
      </c>
      <c r="K505" s="193" t="str">
        <f t="shared" si="139"/>
        <v>all</v>
      </c>
      <c r="L505" s="193">
        <f t="shared" si="139"/>
        <v>0</v>
      </c>
      <c r="M505" s="193">
        <f t="shared" si="139"/>
        <v>0</v>
      </c>
      <c r="N505" s="193" t="str">
        <f t="shared" si="41"/>
        <v>Audio</v>
      </c>
      <c r="AA505" s="193">
        <f t="shared" si="13"/>
        <v>0</v>
      </c>
      <c r="AB505" s="193" t="str">
        <f t="shared" ref="AB505" si="140">AB$71</f>
        <v>Altman, Andrea</v>
      </c>
    </row>
    <row r="506" spans="1:28" s="188" customFormat="1" ht="17.399999999999999">
      <c r="A506" s="193" t="str">
        <f t="shared" ref="A506:A569" si="141">T$7</f>
        <v>Audio</v>
      </c>
      <c r="B506" s="193" t="str">
        <f t="shared" ref="B506:B569" si="142">CONCATENATE(I506,A506)</f>
        <v>WO427Audio</v>
      </c>
      <c r="C506" s="193" t="str">
        <f t="shared" ref="C506:C569" si="143">CONCATENATE(A506,H506)</f>
        <v>AudioAltman, Andrea</v>
      </c>
      <c r="D506" s="193"/>
      <c r="E506" s="193"/>
      <c r="F506" s="193" t="str">
        <f t="shared" ref="F506:F569" si="144">CONCATENATE(A506,G506)</f>
        <v>AudioLong, Kristin</v>
      </c>
      <c r="G506" s="193" t="str">
        <f t="shared" ref="G506:M506" si="145">G$72</f>
        <v>Long, Kristin</v>
      </c>
      <c r="H506" s="193" t="str">
        <f t="shared" si="145"/>
        <v>Altman, Andrea</v>
      </c>
      <c r="I506" s="193" t="str">
        <f t="shared" si="145"/>
        <v>WO427</v>
      </c>
      <c r="J506" s="193" t="str">
        <f t="shared" si="145"/>
        <v>WOLFE'S CAMERA SHOPS INC.</v>
      </c>
      <c r="K506" s="193" t="str">
        <f t="shared" si="145"/>
        <v>all</v>
      </c>
      <c r="L506" s="193">
        <f t="shared" si="145"/>
        <v>0</v>
      </c>
      <c r="M506" s="193">
        <f t="shared" si="145"/>
        <v>0</v>
      </c>
      <c r="N506" s="193" t="str">
        <f t="shared" si="41"/>
        <v>Audio</v>
      </c>
      <c r="AA506" s="193">
        <f t="shared" ref="AA506:AA569" si="146">AT$7</f>
        <v>0</v>
      </c>
      <c r="AB506" s="193" t="str">
        <f t="shared" ref="AB506" si="147">AB$72</f>
        <v>Altman, Andrea</v>
      </c>
    </row>
    <row r="507" spans="1:28" s="188" customFormat="1" ht="17.399999999999999">
      <c r="A507" s="193" t="str">
        <f t="shared" si="141"/>
        <v>Audio</v>
      </c>
      <c r="B507" s="193" t="str">
        <f t="shared" si="142"/>
        <v>0Audio</v>
      </c>
      <c r="C507" s="193" t="str">
        <f t="shared" si="143"/>
        <v>Audio0</v>
      </c>
      <c r="D507" s="193"/>
      <c r="E507" s="193"/>
      <c r="F507" s="193" t="str">
        <f t="shared" si="144"/>
        <v>Audio0</v>
      </c>
      <c r="G507" s="193">
        <f t="shared" ref="G507:M507" si="148">G$73</f>
        <v>0</v>
      </c>
      <c r="H507" s="193">
        <f t="shared" si="148"/>
        <v>0</v>
      </c>
      <c r="I507" s="193">
        <f t="shared" si="148"/>
        <v>0</v>
      </c>
      <c r="J507" s="193">
        <f t="shared" si="148"/>
        <v>0</v>
      </c>
      <c r="K507" s="193">
        <f t="shared" si="148"/>
        <v>0</v>
      </c>
      <c r="L507" s="193">
        <f t="shared" si="148"/>
        <v>0</v>
      </c>
      <c r="M507" s="193">
        <f t="shared" si="148"/>
        <v>0</v>
      </c>
      <c r="N507" s="193" t="str">
        <f t="shared" si="41"/>
        <v>Audio</v>
      </c>
      <c r="AA507" s="193">
        <f t="shared" si="146"/>
        <v>0</v>
      </c>
      <c r="AB507" s="193">
        <f t="shared" ref="AB507" si="149">AB$73</f>
        <v>0</v>
      </c>
    </row>
    <row r="508" spans="1:28" s="188" customFormat="1" ht="17.399999999999999">
      <c r="A508" s="193" t="str">
        <f t="shared" si="141"/>
        <v>Audio</v>
      </c>
      <c r="B508" s="193" t="str">
        <f t="shared" si="142"/>
        <v>0Audio</v>
      </c>
      <c r="C508" s="193" t="str">
        <f t="shared" si="143"/>
        <v>Audio0</v>
      </c>
      <c r="D508" s="193"/>
      <c r="E508" s="193"/>
      <c r="F508" s="193" t="str">
        <f t="shared" si="144"/>
        <v>Audio0</v>
      </c>
      <c r="G508" s="193">
        <f t="shared" ref="G508:M508" si="150">G$74</f>
        <v>0</v>
      </c>
      <c r="H508" s="193">
        <f t="shared" si="150"/>
        <v>0</v>
      </c>
      <c r="I508" s="193">
        <f t="shared" si="150"/>
        <v>0</v>
      </c>
      <c r="J508" s="193">
        <f t="shared" si="150"/>
        <v>0</v>
      </c>
      <c r="K508" s="193">
        <f t="shared" si="150"/>
        <v>0</v>
      </c>
      <c r="L508" s="193">
        <f t="shared" si="150"/>
        <v>0</v>
      </c>
      <c r="M508" s="193">
        <f t="shared" si="150"/>
        <v>0</v>
      </c>
      <c r="N508" s="193" t="str">
        <f t="shared" si="41"/>
        <v>Audio</v>
      </c>
      <c r="AA508" s="193">
        <f t="shared" si="146"/>
        <v>0</v>
      </c>
      <c r="AB508" s="193">
        <f t="shared" ref="AB508" si="151">AB$74</f>
        <v>0</v>
      </c>
    </row>
    <row r="509" spans="1:28" s="188" customFormat="1" ht="17.399999999999999">
      <c r="A509" s="193" t="str">
        <f t="shared" si="141"/>
        <v>Audio</v>
      </c>
      <c r="B509" s="193" t="str">
        <f t="shared" si="142"/>
        <v>AC201Audio</v>
      </c>
      <c r="C509" s="193" t="str">
        <f t="shared" si="143"/>
        <v>AudioChandler, Matt</v>
      </c>
      <c r="D509" s="193"/>
      <c r="E509" s="193"/>
      <c r="F509" s="193" t="str">
        <f t="shared" si="144"/>
        <v>AudioLong, Kristin</v>
      </c>
      <c r="G509" s="193" t="str">
        <f t="shared" ref="G509:M509" si="152">G$75</f>
        <v>Long, Kristin</v>
      </c>
      <c r="H509" s="193" t="str">
        <f t="shared" si="152"/>
        <v>Chandler, Matt</v>
      </c>
      <c r="I509" s="193" t="str">
        <f t="shared" si="152"/>
        <v>AC201</v>
      </c>
      <c r="J509" s="193" t="str">
        <f t="shared" si="152"/>
        <v>ACE PHOTO INC</v>
      </c>
      <c r="K509" s="193" t="str">
        <f t="shared" si="152"/>
        <v>all</v>
      </c>
      <c r="L509" s="193">
        <f t="shared" si="152"/>
        <v>0</v>
      </c>
      <c r="M509" s="193">
        <f t="shared" si="152"/>
        <v>0</v>
      </c>
      <c r="N509" s="193" t="str">
        <f t="shared" si="41"/>
        <v>Audio</v>
      </c>
      <c r="AA509" s="193">
        <f t="shared" si="146"/>
        <v>0</v>
      </c>
      <c r="AB509" s="193" t="str">
        <f t="shared" ref="AB509" si="153">AB$75</f>
        <v>Chandler, Matt</v>
      </c>
    </row>
    <row r="510" spans="1:28" s="188" customFormat="1" ht="17.399999999999999">
      <c r="A510" s="193" t="str">
        <f t="shared" si="141"/>
        <v>Audio</v>
      </c>
      <c r="B510" s="193" t="str">
        <f t="shared" si="142"/>
        <v>BE206Audio</v>
      </c>
      <c r="C510" s="193" t="str">
        <f t="shared" si="143"/>
        <v>AudioChandler, Matt</v>
      </c>
      <c r="D510" s="193"/>
      <c r="E510" s="193"/>
      <c r="F510" s="193" t="str">
        <f t="shared" si="144"/>
        <v>AudioLong, Kristin</v>
      </c>
      <c r="G510" s="193" t="str">
        <f t="shared" ref="G510:M510" si="154">G$76</f>
        <v>Long, Kristin</v>
      </c>
      <c r="H510" s="193" t="str">
        <f t="shared" si="154"/>
        <v>Chandler, Matt</v>
      </c>
      <c r="I510" s="193" t="str">
        <f t="shared" si="154"/>
        <v>BE206</v>
      </c>
      <c r="J510" s="193" t="str">
        <f t="shared" si="154"/>
        <v>BERGEN COUNTY CAMERA INC</v>
      </c>
      <c r="K510" s="193" t="str">
        <f t="shared" si="154"/>
        <v>all</v>
      </c>
      <c r="L510" s="193">
        <f t="shared" si="154"/>
        <v>0</v>
      </c>
      <c r="M510" s="193">
        <f t="shared" si="154"/>
        <v>0</v>
      </c>
      <c r="N510" s="193" t="str">
        <f t="shared" si="41"/>
        <v>Audio</v>
      </c>
      <c r="AA510" s="193">
        <f t="shared" si="146"/>
        <v>0</v>
      </c>
      <c r="AB510" s="193" t="str">
        <f t="shared" ref="AB510" si="155">AB$76</f>
        <v>Chandler, Matt</v>
      </c>
    </row>
    <row r="511" spans="1:28" s="188" customFormat="1" ht="17.399999999999999">
      <c r="A511" s="193" t="str">
        <f t="shared" si="141"/>
        <v>Audio</v>
      </c>
      <c r="B511" s="193" t="str">
        <f t="shared" si="142"/>
        <v>BE313Audio</v>
      </c>
      <c r="C511" s="193" t="str">
        <f t="shared" si="143"/>
        <v>AudioChandler, Matt</v>
      </c>
      <c r="D511" s="193"/>
      <c r="E511" s="193"/>
      <c r="F511" s="193" t="str">
        <f t="shared" si="144"/>
        <v>AudioLong, Kristin</v>
      </c>
      <c r="G511" s="193" t="str">
        <f t="shared" ref="G511:M511" si="156">G$77</f>
        <v>Long, Kristin</v>
      </c>
      <c r="H511" s="193" t="str">
        <f t="shared" si="156"/>
        <v>Chandler, Matt</v>
      </c>
      <c r="I511" s="193" t="str">
        <f t="shared" si="156"/>
        <v>BE313</v>
      </c>
      <c r="J511" s="193" t="str">
        <f t="shared" si="156"/>
        <v>BEACH TRADING CO INC DBA BEACH CAME</v>
      </c>
      <c r="K511" s="193" t="str">
        <f t="shared" si="156"/>
        <v>all</v>
      </c>
      <c r="L511" s="193">
        <f t="shared" si="156"/>
        <v>0</v>
      </c>
      <c r="M511" s="193">
        <f t="shared" si="156"/>
        <v>0</v>
      </c>
      <c r="N511" s="193" t="str">
        <f t="shared" si="41"/>
        <v>Audio</v>
      </c>
      <c r="AA511" s="193">
        <f t="shared" si="146"/>
        <v>0</v>
      </c>
      <c r="AB511" s="193" t="str">
        <f t="shared" ref="AB511" si="157">AB$77</f>
        <v>Chandler, Matt</v>
      </c>
    </row>
    <row r="512" spans="1:28" s="188" customFormat="1" ht="17.399999999999999">
      <c r="A512" s="193" t="str">
        <f t="shared" si="141"/>
        <v>Audio</v>
      </c>
      <c r="B512" s="193" t="str">
        <f t="shared" si="142"/>
        <v>D0577Audio</v>
      </c>
      <c r="C512" s="193" t="str">
        <f t="shared" si="143"/>
        <v>AudioChandler, Matt</v>
      </c>
      <c r="D512" s="193"/>
      <c r="E512" s="193"/>
      <c r="F512" s="193" t="str">
        <f t="shared" si="144"/>
        <v>AudioLong, Kristin</v>
      </c>
      <c r="G512" s="193" t="str">
        <f t="shared" ref="G512:M512" si="158">G$78</f>
        <v>Long, Kristin</v>
      </c>
      <c r="H512" s="193" t="str">
        <f t="shared" si="158"/>
        <v>Chandler, Matt</v>
      </c>
      <c r="I512" s="193" t="str">
        <f t="shared" si="158"/>
        <v>D0577</v>
      </c>
      <c r="J512" s="193" t="str">
        <f t="shared" si="158"/>
        <v>ADORAMA( PY#1073502)</v>
      </c>
      <c r="K512" s="193" t="str">
        <f t="shared" si="158"/>
        <v>all</v>
      </c>
      <c r="L512" s="193">
        <f t="shared" si="158"/>
        <v>0</v>
      </c>
      <c r="M512" s="193">
        <f t="shared" si="158"/>
        <v>0</v>
      </c>
      <c r="N512" s="193" t="str">
        <f t="shared" si="41"/>
        <v>Audio</v>
      </c>
      <c r="AA512" s="193">
        <f t="shared" si="146"/>
        <v>0</v>
      </c>
      <c r="AB512" s="193" t="str">
        <f t="shared" ref="AB512" si="159">AB$78</f>
        <v>Chandler, Matt</v>
      </c>
    </row>
    <row r="513" spans="1:28" s="188" customFormat="1" ht="17.399999999999999">
      <c r="A513" s="193" t="str">
        <f t="shared" si="141"/>
        <v>Audio</v>
      </c>
      <c r="B513" s="193" t="str">
        <f t="shared" si="142"/>
        <v>DI583Audio</v>
      </c>
      <c r="C513" s="193" t="str">
        <f t="shared" si="143"/>
        <v>AudioChandler, Matt</v>
      </c>
      <c r="D513" s="193"/>
      <c r="E513" s="193"/>
      <c r="F513" s="193" t="str">
        <f t="shared" si="144"/>
        <v>AudioLong, Kristin</v>
      </c>
      <c r="G513" s="193" t="str">
        <f t="shared" ref="G513:M513" si="160">G$79</f>
        <v>Long, Kristin</v>
      </c>
      <c r="H513" s="193" t="str">
        <f t="shared" si="160"/>
        <v>Chandler, Matt</v>
      </c>
      <c r="I513" s="193" t="str">
        <f t="shared" si="160"/>
        <v>DI583</v>
      </c>
      <c r="J513" s="193" t="str">
        <f t="shared" si="160"/>
        <v>DIGITAL DARKROOM AND PHOTOGRAPHY</v>
      </c>
      <c r="K513" s="193" t="str">
        <f t="shared" si="160"/>
        <v>all</v>
      </c>
      <c r="L513" s="193">
        <f t="shared" si="160"/>
        <v>0</v>
      </c>
      <c r="M513" s="193">
        <f t="shared" si="160"/>
        <v>0</v>
      </c>
      <c r="N513" s="193" t="str">
        <f t="shared" si="41"/>
        <v>Audio</v>
      </c>
      <c r="AA513" s="193">
        <f t="shared" si="146"/>
        <v>0</v>
      </c>
      <c r="AB513" s="193" t="str">
        <f t="shared" ref="AB513" si="161">AB$79</f>
        <v>Chandler, Matt</v>
      </c>
    </row>
    <row r="514" spans="1:28" s="188" customFormat="1" ht="17.399999999999999">
      <c r="A514" s="193" t="str">
        <f t="shared" si="141"/>
        <v>Audio</v>
      </c>
      <c r="B514" s="193" t="str">
        <f t="shared" si="142"/>
        <v>EL967Audio</v>
      </c>
      <c r="C514" s="193" t="str">
        <f t="shared" si="143"/>
        <v>AudioChandler, Matt</v>
      </c>
      <c r="D514" s="193"/>
      <c r="E514" s="193"/>
      <c r="F514" s="193" t="str">
        <f t="shared" si="144"/>
        <v>AudioLong, Kristin</v>
      </c>
      <c r="G514" s="193" t="str">
        <f t="shared" ref="G514:M514" si="162">G$80</f>
        <v>Long, Kristin</v>
      </c>
      <c r="H514" s="193" t="str">
        <f t="shared" si="162"/>
        <v>Chandler, Matt</v>
      </c>
      <c r="I514" s="193" t="str">
        <f t="shared" si="162"/>
        <v>EL967</v>
      </c>
      <c r="J514" s="193" t="str">
        <f t="shared" si="162"/>
        <v>E&amp;L CORP</v>
      </c>
      <c r="K514" s="193" t="str">
        <f t="shared" si="162"/>
        <v>all</v>
      </c>
      <c r="L514" s="193">
        <f t="shared" si="162"/>
        <v>0</v>
      </c>
      <c r="M514" s="193">
        <f t="shared" si="162"/>
        <v>0</v>
      </c>
      <c r="N514" s="193" t="str">
        <f t="shared" si="41"/>
        <v>Audio</v>
      </c>
      <c r="AA514" s="193">
        <f t="shared" si="146"/>
        <v>0</v>
      </c>
      <c r="AB514" s="193" t="str">
        <f t="shared" ref="AB514" si="163">AB$80</f>
        <v>Chandler, Matt</v>
      </c>
    </row>
    <row r="515" spans="1:28" s="188" customFormat="1" ht="17.399999999999999">
      <c r="A515" s="193" t="str">
        <f t="shared" si="141"/>
        <v>Audio</v>
      </c>
      <c r="B515" s="193" t="str">
        <f t="shared" si="142"/>
        <v>FO513Audio</v>
      </c>
      <c r="C515" s="193" t="str">
        <f t="shared" si="143"/>
        <v>AudioChandler, Matt</v>
      </c>
      <c r="D515" s="193"/>
      <c r="E515" s="193"/>
      <c r="F515" s="193" t="str">
        <f t="shared" si="144"/>
        <v>AudioLong, Kristin</v>
      </c>
      <c r="G515" s="193" t="str">
        <f t="shared" ref="G515:M515" si="164">G$81</f>
        <v>Long, Kristin</v>
      </c>
      <c r="H515" s="193" t="str">
        <f t="shared" si="164"/>
        <v>Chandler, Matt</v>
      </c>
      <c r="I515" s="193" t="str">
        <f t="shared" si="164"/>
        <v>FO513</v>
      </c>
      <c r="J515" s="193" t="str">
        <f t="shared" si="164"/>
        <v>FOCUS CAMERA</v>
      </c>
      <c r="K515" s="193" t="str">
        <f t="shared" si="164"/>
        <v>all</v>
      </c>
      <c r="L515" s="193">
        <f t="shared" si="164"/>
        <v>0</v>
      </c>
      <c r="M515" s="193">
        <f t="shared" si="164"/>
        <v>0</v>
      </c>
      <c r="N515" s="193" t="str">
        <f t="shared" si="41"/>
        <v>Audio</v>
      </c>
      <c r="AA515" s="193">
        <f t="shared" si="146"/>
        <v>0</v>
      </c>
      <c r="AB515" s="193" t="str">
        <f t="shared" ref="AB515" si="165">AB$81</f>
        <v>Chandler, Matt</v>
      </c>
    </row>
    <row r="516" spans="1:28" s="188" customFormat="1" ht="17.399999999999999">
      <c r="A516" s="193" t="str">
        <f t="shared" si="141"/>
        <v>Audio</v>
      </c>
      <c r="B516" s="193" t="str">
        <f t="shared" si="142"/>
        <v>UN635Audio</v>
      </c>
      <c r="C516" s="193" t="str">
        <f t="shared" si="143"/>
        <v>AudioChandler, Matt</v>
      </c>
      <c r="D516" s="193"/>
      <c r="E516" s="193"/>
      <c r="F516" s="193" t="str">
        <f t="shared" si="144"/>
        <v>AudioLong, Kristin</v>
      </c>
      <c r="G516" s="193" t="str">
        <f t="shared" ref="G516:M516" si="166">G$82</f>
        <v>Long, Kristin</v>
      </c>
      <c r="H516" s="193" t="str">
        <f t="shared" si="166"/>
        <v>Chandler, Matt</v>
      </c>
      <c r="I516" s="193" t="str">
        <f t="shared" si="166"/>
        <v>UN635</v>
      </c>
      <c r="J516" s="193" t="str">
        <f t="shared" si="166"/>
        <v>UNIQUE PHOTO</v>
      </c>
      <c r="K516" s="193" t="str">
        <f t="shared" si="166"/>
        <v>all</v>
      </c>
      <c r="L516" s="193">
        <f t="shared" si="166"/>
        <v>0</v>
      </c>
      <c r="M516" s="193">
        <f t="shared" si="166"/>
        <v>0</v>
      </c>
      <c r="N516" s="193" t="str">
        <f t="shared" si="41"/>
        <v>Audio</v>
      </c>
      <c r="AA516" s="193">
        <f t="shared" si="146"/>
        <v>0</v>
      </c>
      <c r="AB516" s="193" t="str">
        <f t="shared" ref="AB516" si="167">AB$82</f>
        <v>Chandler, Matt</v>
      </c>
    </row>
    <row r="517" spans="1:28" s="188" customFormat="1" ht="17.399999999999999">
      <c r="A517" s="193" t="str">
        <f t="shared" si="141"/>
        <v>Audio</v>
      </c>
      <c r="B517" s="193" t="str">
        <f t="shared" si="142"/>
        <v>WB001Audio</v>
      </c>
      <c r="C517" s="193" t="str">
        <f t="shared" si="143"/>
        <v>AudioChandler, Matt</v>
      </c>
      <c r="D517" s="193"/>
      <c r="E517" s="193"/>
      <c r="F517" s="193" t="str">
        <f t="shared" si="144"/>
        <v>AudioLong, Kristin</v>
      </c>
      <c r="G517" s="193" t="str">
        <f t="shared" ref="G517:M517" si="168">G$83</f>
        <v>Long, Kristin</v>
      </c>
      <c r="H517" s="193" t="str">
        <f t="shared" si="168"/>
        <v>Chandler, Matt</v>
      </c>
      <c r="I517" s="193" t="str">
        <f t="shared" si="168"/>
        <v>WB001</v>
      </c>
      <c r="J517" s="193" t="str">
        <f t="shared" si="168"/>
        <v>WB HUNT</v>
      </c>
      <c r="K517" s="193" t="str">
        <f t="shared" si="168"/>
        <v>all</v>
      </c>
      <c r="L517" s="193">
        <f t="shared" si="168"/>
        <v>0</v>
      </c>
      <c r="M517" s="193">
        <f t="shared" si="168"/>
        <v>0</v>
      </c>
      <c r="N517" s="193" t="str">
        <f t="shared" si="41"/>
        <v>Audio</v>
      </c>
      <c r="AA517" s="193">
        <f t="shared" si="146"/>
        <v>0</v>
      </c>
      <c r="AB517" s="193" t="str">
        <f t="shared" ref="AB517" si="169">AB$83</f>
        <v>Chandler, Matt</v>
      </c>
    </row>
    <row r="518" spans="1:28" s="188" customFormat="1" ht="17.399999999999999">
      <c r="A518" s="193" t="str">
        <f t="shared" si="141"/>
        <v>Audio</v>
      </c>
      <c r="B518" s="193" t="str">
        <f t="shared" si="142"/>
        <v>0Audio</v>
      </c>
      <c r="C518" s="193" t="str">
        <f t="shared" si="143"/>
        <v>AudioChandler, Matt</v>
      </c>
      <c r="D518" s="193"/>
      <c r="E518" s="193"/>
      <c r="F518" s="193" t="str">
        <f t="shared" si="144"/>
        <v>AudioLong, Kristin</v>
      </c>
      <c r="G518" s="193" t="str">
        <f t="shared" ref="G518:M518" si="170">G$84</f>
        <v>Long, Kristin</v>
      </c>
      <c r="H518" s="193" t="str">
        <f t="shared" si="170"/>
        <v>Chandler, Matt</v>
      </c>
      <c r="I518" s="193">
        <f t="shared" si="170"/>
        <v>0</v>
      </c>
      <c r="J518" s="193" t="str">
        <f t="shared" si="170"/>
        <v>CAMERALAND</v>
      </c>
      <c r="K518" s="193" t="str">
        <f t="shared" si="170"/>
        <v>all</v>
      </c>
      <c r="L518" s="193">
        <f t="shared" si="170"/>
        <v>0</v>
      </c>
      <c r="M518" s="193">
        <f t="shared" si="170"/>
        <v>0</v>
      </c>
      <c r="N518" s="193" t="str">
        <f t="shared" si="41"/>
        <v>Audio</v>
      </c>
      <c r="AA518" s="193">
        <f t="shared" si="146"/>
        <v>0</v>
      </c>
      <c r="AB518" s="193" t="str">
        <f t="shared" ref="AB518" si="171">AB$84</f>
        <v>Chandler, Matt</v>
      </c>
    </row>
    <row r="519" spans="1:28" s="188" customFormat="1" ht="17.399999999999999">
      <c r="A519" s="193" t="str">
        <f t="shared" si="141"/>
        <v>Audio</v>
      </c>
      <c r="B519" s="193" t="str">
        <f t="shared" si="142"/>
        <v>0Audio</v>
      </c>
      <c r="C519" s="193" t="str">
        <f t="shared" si="143"/>
        <v>Audio0</v>
      </c>
      <c r="D519" s="193"/>
      <c r="E519" s="193"/>
      <c r="F519" s="193" t="str">
        <f t="shared" si="144"/>
        <v>Audio0</v>
      </c>
      <c r="G519" s="193">
        <f t="shared" ref="G519:M519" si="172">G$85</f>
        <v>0</v>
      </c>
      <c r="H519" s="193">
        <f t="shared" si="172"/>
        <v>0</v>
      </c>
      <c r="I519" s="193">
        <f t="shared" si="172"/>
        <v>0</v>
      </c>
      <c r="J519" s="193">
        <f t="shared" si="172"/>
        <v>0</v>
      </c>
      <c r="K519" s="193">
        <f t="shared" si="172"/>
        <v>0</v>
      </c>
      <c r="L519" s="193">
        <f t="shared" si="172"/>
        <v>0</v>
      </c>
      <c r="M519" s="193">
        <f t="shared" si="172"/>
        <v>0</v>
      </c>
      <c r="N519" s="193" t="str">
        <f t="shared" si="41"/>
        <v>Audio</v>
      </c>
      <c r="AA519" s="193">
        <f t="shared" si="146"/>
        <v>0</v>
      </c>
      <c r="AB519" s="193">
        <f t="shared" ref="AB519" si="173">AB$85</f>
        <v>0</v>
      </c>
    </row>
    <row r="520" spans="1:28" s="188" customFormat="1" ht="17.399999999999999">
      <c r="A520" s="193" t="str">
        <f t="shared" si="141"/>
        <v>Audio</v>
      </c>
      <c r="B520" s="193" t="str">
        <f t="shared" si="142"/>
        <v>0Audio</v>
      </c>
      <c r="C520" s="193" t="str">
        <f t="shared" si="143"/>
        <v>Audio0</v>
      </c>
      <c r="D520" s="193"/>
      <c r="E520" s="193"/>
      <c r="F520" s="193" t="str">
        <f t="shared" si="144"/>
        <v>Audio0</v>
      </c>
      <c r="G520" s="193">
        <f t="shared" ref="G520:M520" si="174">G$86</f>
        <v>0</v>
      </c>
      <c r="H520" s="193">
        <f t="shared" si="174"/>
        <v>0</v>
      </c>
      <c r="I520" s="193">
        <f t="shared" si="174"/>
        <v>0</v>
      </c>
      <c r="J520" s="193">
        <f t="shared" si="174"/>
        <v>0</v>
      </c>
      <c r="K520" s="193">
        <f t="shared" si="174"/>
        <v>0</v>
      </c>
      <c r="L520" s="193">
        <f t="shared" si="174"/>
        <v>0</v>
      </c>
      <c r="M520" s="193">
        <f t="shared" si="174"/>
        <v>0</v>
      </c>
      <c r="N520" s="193" t="str">
        <f t="shared" ref="N520:N583" si="175">A520</f>
        <v>Audio</v>
      </c>
      <c r="AA520" s="193">
        <f t="shared" si="146"/>
        <v>0</v>
      </c>
      <c r="AB520" s="193">
        <f t="shared" ref="AB520" si="176">AB$86</f>
        <v>0</v>
      </c>
    </row>
    <row r="521" spans="1:28" s="188" customFormat="1" ht="17.399999999999999">
      <c r="A521" s="193" t="str">
        <f t="shared" si="141"/>
        <v>Audio</v>
      </c>
      <c r="B521" s="193" t="str">
        <f t="shared" si="142"/>
        <v>BI472Audio</v>
      </c>
      <c r="C521" s="193" t="str">
        <f t="shared" si="143"/>
        <v>AudioCohn, Brad</v>
      </c>
      <c r="D521" s="193"/>
      <c r="E521" s="193"/>
      <c r="F521" s="193" t="str">
        <f t="shared" si="144"/>
        <v>AudioLong, Kristin</v>
      </c>
      <c r="G521" s="193" t="str">
        <f t="shared" ref="G521:M521" si="177">G$87</f>
        <v>Long, Kristin</v>
      </c>
      <c r="H521" s="193" t="str">
        <f t="shared" si="177"/>
        <v>Cohn, Brad</v>
      </c>
      <c r="I521" s="193" t="str">
        <f t="shared" si="177"/>
        <v>BI472</v>
      </c>
      <c r="J521" s="193" t="str">
        <f t="shared" si="177"/>
        <v>BILL AND MIKE'S PHOTO INC</v>
      </c>
      <c r="K521" s="193" t="str">
        <f t="shared" si="177"/>
        <v>all</v>
      </c>
      <c r="L521" s="193">
        <f t="shared" si="177"/>
        <v>0</v>
      </c>
      <c r="M521" s="193">
        <f t="shared" si="177"/>
        <v>0</v>
      </c>
      <c r="N521" s="193" t="str">
        <f t="shared" si="175"/>
        <v>Audio</v>
      </c>
      <c r="AA521" s="193">
        <f t="shared" si="146"/>
        <v>0</v>
      </c>
      <c r="AB521" s="193" t="str">
        <f t="shared" ref="AB521" si="178">AB$87</f>
        <v>Cohn, Brad</v>
      </c>
    </row>
    <row r="522" spans="1:28" s="188" customFormat="1" ht="17.399999999999999">
      <c r="A522" s="193" t="str">
        <f t="shared" si="141"/>
        <v>Audio</v>
      </c>
      <c r="B522" s="193" t="str">
        <f t="shared" si="142"/>
        <v>CA342Audio</v>
      </c>
      <c r="C522" s="193" t="str">
        <f t="shared" si="143"/>
        <v>AudioCohn, Brad</v>
      </c>
      <c r="D522" s="193"/>
      <c r="E522" s="193"/>
      <c r="F522" s="193" t="str">
        <f t="shared" si="144"/>
        <v>AudioLong, Kristin</v>
      </c>
      <c r="G522" s="193" t="str">
        <f t="shared" ref="G522:M522" si="179">G$88</f>
        <v>Long, Kristin</v>
      </c>
      <c r="H522" s="193" t="str">
        <f t="shared" si="179"/>
        <v>Cohn, Brad</v>
      </c>
      <c r="I522" s="193" t="str">
        <f t="shared" si="179"/>
        <v>CA342</v>
      </c>
      <c r="J522" s="193" t="str">
        <f t="shared" si="179"/>
        <v>CAPTURE AND CONNECT CORP</v>
      </c>
      <c r="K522" s="193" t="str">
        <f t="shared" si="179"/>
        <v>all</v>
      </c>
      <c r="L522" s="193">
        <f t="shared" si="179"/>
        <v>0</v>
      </c>
      <c r="M522" s="193">
        <f t="shared" si="179"/>
        <v>0</v>
      </c>
      <c r="N522" s="193" t="str">
        <f t="shared" si="175"/>
        <v>Audio</v>
      </c>
      <c r="AA522" s="193">
        <f t="shared" si="146"/>
        <v>0</v>
      </c>
      <c r="AB522" s="193" t="str">
        <f t="shared" ref="AB522" si="180">AB$88</f>
        <v>Cohn, Brad</v>
      </c>
    </row>
    <row r="523" spans="1:28" s="188" customFormat="1" ht="17.399999999999999">
      <c r="A523" s="193" t="str">
        <f t="shared" si="141"/>
        <v>Audio</v>
      </c>
      <c r="B523" s="193" t="str">
        <f t="shared" si="142"/>
        <v>DO421Audio</v>
      </c>
      <c r="C523" s="193" t="str">
        <f t="shared" si="143"/>
        <v>AudioCohn, Brad</v>
      </c>
      <c r="D523" s="193"/>
      <c r="E523" s="193"/>
      <c r="F523" s="193" t="str">
        <f t="shared" si="144"/>
        <v>AudioLong, Kristin</v>
      </c>
      <c r="G523" s="193" t="str">
        <f t="shared" ref="G523:M523" si="181">G$89</f>
        <v>Long, Kristin</v>
      </c>
      <c r="H523" s="193" t="str">
        <f t="shared" si="181"/>
        <v>Cohn, Brad</v>
      </c>
      <c r="I523" s="193" t="str">
        <f t="shared" si="181"/>
        <v>DO421</v>
      </c>
      <c r="J523" s="193" t="str">
        <f t="shared" si="181"/>
        <v>DODD CAMERA HOLDINGS</v>
      </c>
      <c r="K523" s="193" t="str">
        <f t="shared" si="181"/>
        <v>all</v>
      </c>
      <c r="L523" s="193">
        <f t="shared" si="181"/>
        <v>0</v>
      </c>
      <c r="M523" s="193">
        <f t="shared" si="181"/>
        <v>0</v>
      </c>
      <c r="N523" s="193" t="str">
        <f t="shared" si="175"/>
        <v>Audio</v>
      </c>
      <c r="AA523" s="193">
        <f t="shared" si="146"/>
        <v>0</v>
      </c>
      <c r="AB523" s="193" t="str">
        <f t="shared" ref="AB523" si="182">AB$89</f>
        <v>Cohn, Brad</v>
      </c>
    </row>
    <row r="524" spans="1:28" s="188" customFormat="1" ht="17.399999999999999">
      <c r="A524" s="193" t="str">
        <f t="shared" si="141"/>
        <v>Audio</v>
      </c>
      <c r="B524" s="193" t="str">
        <f t="shared" si="142"/>
        <v>FU243Audio</v>
      </c>
      <c r="C524" s="193" t="str">
        <f t="shared" si="143"/>
        <v>AudioCohn, Brad</v>
      </c>
      <c r="D524" s="193"/>
      <c r="E524" s="193"/>
      <c r="F524" s="193" t="str">
        <f t="shared" si="144"/>
        <v>AudioLong, Kristin</v>
      </c>
      <c r="G524" s="193" t="str">
        <f t="shared" ref="G524:M524" si="183">G$90</f>
        <v>Long, Kristin</v>
      </c>
      <c r="H524" s="193" t="str">
        <f t="shared" si="183"/>
        <v>Cohn, Brad</v>
      </c>
      <c r="I524" s="193" t="str">
        <f t="shared" si="183"/>
        <v>FU243</v>
      </c>
      <c r="J524" s="193" t="str">
        <f t="shared" si="183"/>
        <v>FULL COMPASS SYSTEMS, LTD</v>
      </c>
      <c r="K524" s="193" t="str">
        <f t="shared" si="183"/>
        <v>all</v>
      </c>
      <c r="L524" s="193">
        <f t="shared" si="183"/>
        <v>0</v>
      </c>
      <c r="M524" s="193">
        <f t="shared" si="183"/>
        <v>0</v>
      </c>
      <c r="N524" s="193" t="str">
        <f t="shared" si="175"/>
        <v>Audio</v>
      </c>
      <c r="AA524" s="193">
        <f t="shared" si="146"/>
        <v>0</v>
      </c>
      <c r="AB524" s="193" t="str">
        <f t="shared" ref="AB524" si="184">AB$90</f>
        <v>Cohn, Brad</v>
      </c>
    </row>
    <row r="525" spans="1:28" s="188" customFormat="1" ht="17.399999999999999">
      <c r="A525" s="193" t="str">
        <f t="shared" si="141"/>
        <v>Audio</v>
      </c>
      <c r="B525" s="193" t="str">
        <f t="shared" si="142"/>
        <v>HE087Audio</v>
      </c>
      <c r="C525" s="193" t="str">
        <f t="shared" si="143"/>
        <v>AudioCohn, Brad</v>
      </c>
      <c r="D525" s="193"/>
      <c r="E525" s="193"/>
      <c r="F525" s="193" t="str">
        <f t="shared" si="144"/>
        <v>AudioLong, Kristin</v>
      </c>
      <c r="G525" s="193" t="str">
        <f t="shared" ref="G525:M525" si="185">G$91</f>
        <v>Long, Kristin</v>
      </c>
      <c r="H525" s="193" t="str">
        <f t="shared" si="185"/>
        <v>Cohn, Brad</v>
      </c>
      <c r="I525" s="193" t="str">
        <f t="shared" si="185"/>
        <v>HE087</v>
      </c>
      <c r="J525" s="193" t="str">
        <f t="shared" si="185"/>
        <v>HELIX LIMITED</v>
      </c>
      <c r="K525" s="193" t="str">
        <f t="shared" si="185"/>
        <v>all</v>
      </c>
      <c r="L525" s="193">
        <f t="shared" si="185"/>
        <v>0</v>
      </c>
      <c r="M525" s="193">
        <f t="shared" si="185"/>
        <v>0</v>
      </c>
      <c r="N525" s="193" t="str">
        <f t="shared" si="175"/>
        <v>Audio</v>
      </c>
      <c r="AA525" s="193">
        <f t="shared" si="146"/>
        <v>0</v>
      </c>
      <c r="AB525" s="193" t="str">
        <f t="shared" ref="AB525" si="186">AB$91</f>
        <v>Cohn, Brad</v>
      </c>
    </row>
    <row r="526" spans="1:28" s="188" customFormat="1" ht="17.399999999999999">
      <c r="A526" s="193" t="str">
        <f t="shared" si="141"/>
        <v>Audio</v>
      </c>
      <c r="B526" s="193" t="str">
        <f t="shared" si="142"/>
        <v>MA009Audio</v>
      </c>
      <c r="C526" s="193" t="str">
        <f t="shared" si="143"/>
        <v>AudioCohn, Brad</v>
      </c>
      <c r="D526" s="193"/>
      <c r="E526" s="193"/>
      <c r="F526" s="193" t="str">
        <f t="shared" si="144"/>
        <v>AudioLong, Kristin</v>
      </c>
      <c r="G526" s="193" t="str">
        <f t="shared" ref="G526:M526" si="187">G$92</f>
        <v>Long, Kristin</v>
      </c>
      <c r="H526" s="193" t="str">
        <f t="shared" si="187"/>
        <v>Cohn, Brad</v>
      </c>
      <c r="I526" s="193" t="str">
        <f t="shared" si="187"/>
        <v>MA009</v>
      </c>
      <c r="J526" s="193" t="str">
        <f t="shared" si="187"/>
        <v>MACOMBER HADDAD LLC</v>
      </c>
      <c r="K526" s="193" t="str">
        <f t="shared" si="187"/>
        <v>all</v>
      </c>
      <c r="L526" s="193">
        <f t="shared" si="187"/>
        <v>0</v>
      </c>
      <c r="M526" s="193">
        <f t="shared" si="187"/>
        <v>0</v>
      </c>
      <c r="N526" s="193" t="str">
        <f t="shared" si="175"/>
        <v>Audio</v>
      </c>
      <c r="AA526" s="193">
        <f t="shared" si="146"/>
        <v>0</v>
      </c>
      <c r="AB526" s="193" t="str">
        <f t="shared" ref="AB526" si="188">AB$92</f>
        <v>Cohn, Brad</v>
      </c>
    </row>
    <row r="527" spans="1:28" s="188" customFormat="1" ht="17.399999999999999">
      <c r="A527" s="193" t="str">
        <f t="shared" si="141"/>
        <v>Audio</v>
      </c>
      <c r="B527" s="193" t="str">
        <f t="shared" si="142"/>
        <v>NA708Audio</v>
      </c>
      <c r="C527" s="193" t="str">
        <f t="shared" si="143"/>
        <v>AudioCohn, Brad</v>
      </c>
      <c r="D527" s="193"/>
      <c r="E527" s="193"/>
      <c r="F527" s="193" t="str">
        <f t="shared" si="144"/>
        <v>AudioLong, Kristin</v>
      </c>
      <c r="G527" s="193" t="str">
        <f t="shared" ref="G527:M527" si="189">G$93</f>
        <v>Long, Kristin</v>
      </c>
      <c r="H527" s="193" t="str">
        <f t="shared" si="189"/>
        <v>Cohn, Brad</v>
      </c>
      <c r="I527" s="193" t="str">
        <f t="shared" si="189"/>
        <v>NA708</v>
      </c>
      <c r="J527" s="193" t="str">
        <f t="shared" si="189"/>
        <v>NATIONAL CAMERA EXCHANGE</v>
      </c>
      <c r="K527" s="193" t="str">
        <f t="shared" si="189"/>
        <v>all</v>
      </c>
      <c r="L527" s="193">
        <f t="shared" si="189"/>
        <v>0</v>
      </c>
      <c r="M527" s="193">
        <f t="shared" si="189"/>
        <v>0</v>
      </c>
      <c r="N527" s="193" t="str">
        <f t="shared" si="175"/>
        <v>Audio</v>
      </c>
      <c r="AA527" s="193">
        <f t="shared" si="146"/>
        <v>0</v>
      </c>
      <c r="AB527" s="193" t="str">
        <f t="shared" ref="AB527" si="190">AB$93</f>
        <v>Cohn, Brad</v>
      </c>
    </row>
    <row r="528" spans="1:28" s="188" customFormat="1" ht="17.399999999999999">
      <c r="A528" s="193" t="str">
        <f t="shared" si="141"/>
        <v>Audio</v>
      </c>
      <c r="B528" s="193" t="str">
        <f t="shared" si="142"/>
        <v>NO665Audio</v>
      </c>
      <c r="C528" s="193" t="str">
        <f t="shared" si="143"/>
        <v>AudioCohn, Brad</v>
      </c>
      <c r="D528" s="193"/>
      <c r="E528" s="193"/>
      <c r="F528" s="193" t="str">
        <f t="shared" si="144"/>
        <v>AudioLong, Kristin</v>
      </c>
      <c r="G528" s="193" t="str">
        <f t="shared" ref="G528:M528" si="191">G$94</f>
        <v>Long, Kristin</v>
      </c>
      <c r="H528" s="193" t="str">
        <f t="shared" si="191"/>
        <v>Cohn, Brad</v>
      </c>
      <c r="I528" s="193" t="str">
        <f t="shared" si="191"/>
        <v>NO665</v>
      </c>
      <c r="J528" s="193" t="str">
        <f t="shared" si="191"/>
        <v>NORMAN CAMERA COMPANY LLC</v>
      </c>
      <c r="K528" s="193" t="str">
        <f t="shared" si="191"/>
        <v>all</v>
      </c>
      <c r="L528" s="193">
        <f t="shared" si="191"/>
        <v>0</v>
      </c>
      <c r="M528" s="193">
        <f t="shared" si="191"/>
        <v>0</v>
      </c>
      <c r="N528" s="193" t="str">
        <f t="shared" si="175"/>
        <v>Audio</v>
      </c>
      <c r="AA528" s="193">
        <f t="shared" si="146"/>
        <v>0</v>
      </c>
      <c r="AB528" s="193" t="str">
        <f t="shared" ref="AB528" si="192">AB$94</f>
        <v>Cohn, Brad</v>
      </c>
    </row>
    <row r="529" spans="1:28" s="188" customFormat="1" ht="17.399999999999999">
      <c r="A529" s="193" t="str">
        <f t="shared" si="141"/>
        <v>Audio</v>
      </c>
      <c r="B529" s="193" t="str">
        <f t="shared" si="142"/>
        <v>RO125Audio</v>
      </c>
      <c r="C529" s="193" t="str">
        <f t="shared" si="143"/>
        <v>AudioCohn, Brad</v>
      </c>
      <c r="D529" s="193"/>
      <c r="E529" s="193"/>
      <c r="F529" s="193" t="str">
        <f t="shared" si="144"/>
        <v>AudioLong, Kristin</v>
      </c>
      <c r="G529" s="193" t="str">
        <f t="shared" ref="G529:M529" si="193">G$95</f>
        <v>Long, Kristin</v>
      </c>
      <c r="H529" s="193" t="str">
        <f t="shared" si="193"/>
        <v>Cohn, Brad</v>
      </c>
      <c r="I529" s="193" t="str">
        <f t="shared" si="193"/>
        <v>RO125</v>
      </c>
      <c r="J529" s="193" t="str">
        <f t="shared" si="193"/>
        <v>ROBERTS DIST CO</v>
      </c>
      <c r="K529" s="193" t="str">
        <f t="shared" si="193"/>
        <v>all</v>
      </c>
      <c r="L529" s="193">
        <f t="shared" si="193"/>
        <v>0</v>
      </c>
      <c r="M529" s="193">
        <f t="shared" si="193"/>
        <v>0</v>
      </c>
      <c r="N529" s="193" t="str">
        <f t="shared" si="175"/>
        <v>Audio</v>
      </c>
      <c r="AA529" s="193">
        <f t="shared" si="146"/>
        <v>0</v>
      </c>
      <c r="AB529" s="193" t="str">
        <f t="shared" ref="AB529" si="194">AB$95</f>
        <v>Cohn, Brad</v>
      </c>
    </row>
    <row r="530" spans="1:28" s="188" customFormat="1" ht="17.399999999999999">
      <c r="A530" s="193" t="str">
        <f t="shared" si="141"/>
        <v>Audio</v>
      </c>
      <c r="B530" s="193" t="str">
        <f t="shared" si="142"/>
        <v>TH361Audio</v>
      </c>
      <c r="C530" s="193" t="str">
        <f t="shared" si="143"/>
        <v>AudioCohn, Brad</v>
      </c>
      <c r="D530" s="193"/>
      <c r="E530" s="193"/>
      <c r="F530" s="193" t="str">
        <f t="shared" si="144"/>
        <v>AudioLong, Kristin</v>
      </c>
      <c r="G530" s="193" t="str">
        <f t="shared" ref="G530:M530" si="195">G$96</f>
        <v>Long, Kristin</v>
      </c>
      <c r="H530" s="193" t="str">
        <f t="shared" si="195"/>
        <v>Cohn, Brad</v>
      </c>
      <c r="I530" s="193" t="str">
        <f t="shared" si="195"/>
        <v>TH361</v>
      </c>
      <c r="J530" s="193" t="str">
        <f t="shared" si="195"/>
        <v>THE CAMERA SHOP OF MUSKEGON INC,</v>
      </c>
      <c r="K530" s="193" t="str">
        <f t="shared" si="195"/>
        <v>all</v>
      </c>
      <c r="L530" s="193">
        <f t="shared" si="195"/>
        <v>0</v>
      </c>
      <c r="M530" s="193">
        <f t="shared" si="195"/>
        <v>0</v>
      </c>
      <c r="N530" s="193" t="str">
        <f t="shared" si="175"/>
        <v>Audio</v>
      </c>
      <c r="AA530" s="193">
        <f t="shared" si="146"/>
        <v>0</v>
      </c>
      <c r="AB530" s="193" t="str">
        <f t="shared" ref="AB530" si="196">AB$96</f>
        <v>Cohn, Brad</v>
      </c>
    </row>
    <row r="531" spans="1:28" s="188" customFormat="1" ht="17.399999999999999">
      <c r="A531" s="193" t="str">
        <f t="shared" si="141"/>
        <v>Audio</v>
      </c>
      <c r="B531" s="193" t="str">
        <f t="shared" si="142"/>
        <v>WO426Audio</v>
      </c>
      <c r="C531" s="193" t="str">
        <f t="shared" si="143"/>
        <v>AudioCohn, Brad</v>
      </c>
      <c r="D531" s="193"/>
      <c r="E531" s="193"/>
      <c r="F531" s="193" t="str">
        <f t="shared" si="144"/>
        <v>AudioLong, Kristin</v>
      </c>
      <c r="G531" s="193" t="str">
        <f t="shared" ref="G531:M531" si="197">G$97</f>
        <v>Long, Kristin</v>
      </c>
      <c r="H531" s="193" t="str">
        <f t="shared" si="197"/>
        <v>Cohn, Brad</v>
      </c>
      <c r="I531" s="193" t="str">
        <f t="shared" si="197"/>
        <v>WO426</v>
      </c>
      <c r="J531" s="193" t="str">
        <f t="shared" si="197"/>
        <v>WOODWARD CAMERA INC</v>
      </c>
      <c r="K531" s="193" t="str">
        <f t="shared" si="197"/>
        <v>all</v>
      </c>
      <c r="L531" s="193">
        <f t="shared" si="197"/>
        <v>0</v>
      </c>
      <c r="M531" s="193">
        <f t="shared" si="197"/>
        <v>0</v>
      </c>
      <c r="N531" s="193" t="str">
        <f t="shared" si="175"/>
        <v>Audio</v>
      </c>
      <c r="AA531" s="193">
        <f t="shared" si="146"/>
        <v>0</v>
      </c>
      <c r="AB531" s="193" t="str">
        <f t="shared" ref="AB531" si="198">AB$97</f>
        <v>Cohn, Brad</v>
      </c>
    </row>
    <row r="532" spans="1:28" s="188" customFormat="1" ht="17.399999999999999">
      <c r="A532" s="193" t="str">
        <f t="shared" si="141"/>
        <v>Audio</v>
      </c>
      <c r="B532" s="193" t="str">
        <f t="shared" si="142"/>
        <v>0Audio</v>
      </c>
      <c r="C532" s="193" t="str">
        <f t="shared" si="143"/>
        <v>Audio0</v>
      </c>
      <c r="D532" s="193"/>
      <c r="E532" s="193"/>
      <c r="F532" s="193" t="str">
        <f t="shared" si="144"/>
        <v>Audio0</v>
      </c>
      <c r="G532" s="193">
        <f t="shared" ref="G532:M532" si="199">G$98</f>
        <v>0</v>
      </c>
      <c r="H532" s="193">
        <f t="shared" si="199"/>
        <v>0</v>
      </c>
      <c r="I532" s="193">
        <f t="shared" si="199"/>
        <v>0</v>
      </c>
      <c r="J532" s="193">
        <f t="shared" si="199"/>
        <v>0</v>
      </c>
      <c r="K532" s="193">
        <f t="shared" si="199"/>
        <v>0</v>
      </c>
      <c r="L532" s="193">
        <f t="shared" si="199"/>
        <v>0</v>
      </c>
      <c r="M532" s="193">
        <f t="shared" si="199"/>
        <v>0</v>
      </c>
      <c r="N532" s="193" t="str">
        <f t="shared" si="175"/>
        <v>Audio</v>
      </c>
      <c r="AA532" s="193">
        <f t="shared" si="146"/>
        <v>0</v>
      </c>
      <c r="AB532" s="193">
        <f t="shared" ref="AB532" si="200">AB$98</f>
        <v>0</v>
      </c>
    </row>
    <row r="533" spans="1:28" s="188" customFormat="1" ht="17.399999999999999">
      <c r="A533" s="193" t="str">
        <f t="shared" si="141"/>
        <v>Audio</v>
      </c>
      <c r="B533" s="193" t="str">
        <f t="shared" si="142"/>
        <v>0Audio</v>
      </c>
      <c r="C533" s="193" t="str">
        <f t="shared" si="143"/>
        <v>Audio0</v>
      </c>
      <c r="D533" s="193"/>
      <c r="E533" s="193"/>
      <c r="F533" s="193" t="str">
        <f t="shared" si="144"/>
        <v>Audio0</v>
      </c>
      <c r="G533" s="193">
        <f t="shared" ref="G533:M533" si="201">G$99</f>
        <v>0</v>
      </c>
      <c r="H533" s="193">
        <f t="shared" si="201"/>
        <v>0</v>
      </c>
      <c r="I533" s="193">
        <f t="shared" si="201"/>
        <v>0</v>
      </c>
      <c r="J533" s="193">
        <f t="shared" si="201"/>
        <v>0</v>
      </c>
      <c r="K533" s="193">
        <f t="shared" si="201"/>
        <v>0</v>
      </c>
      <c r="L533" s="193">
        <f t="shared" si="201"/>
        <v>0</v>
      </c>
      <c r="M533" s="193">
        <f t="shared" si="201"/>
        <v>0</v>
      </c>
      <c r="N533" s="193" t="str">
        <f t="shared" si="175"/>
        <v>Audio</v>
      </c>
      <c r="AA533" s="193">
        <f t="shared" si="146"/>
        <v>0</v>
      </c>
      <c r="AB533" s="193">
        <f t="shared" ref="AB533" si="202">AB$99</f>
        <v>0</v>
      </c>
    </row>
    <row r="534" spans="1:28" s="188" customFormat="1" ht="17.399999999999999">
      <c r="A534" s="193" t="str">
        <f t="shared" si="141"/>
        <v>Audio</v>
      </c>
      <c r="B534" s="193" t="str">
        <f t="shared" si="142"/>
        <v>AR605Audio</v>
      </c>
      <c r="C534" s="193" t="str">
        <f t="shared" si="143"/>
        <v>AudioJacobson, Rick</v>
      </c>
      <c r="D534" s="193"/>
      <c r="E534" s="193"/>
      <c r="F534" s="193" t="str">
        <f t="shared" si="144"/>
        <v>AudioLong, Kristin</v>
      </c>
      <c r="G534" s="193" t="str">
        <f t="shared" ref="G534:M534" si="203">G$100</f>
        <v>Long, Kristin</v>
      </c>
      <c r="H534" s="193" t="str">
        <f t="shared" si="203"/>
        <v>Jacobson, Rick</v>
      </c>
      <c r="I534" s="193" t="str">
        <f t="shared" si="203"/>
        <v>AR605</v>
      </c>
      <c r="J534" s="193" t="str">
        <f t="shared" si="203"/>
        <v>ART SUTCH PHOTOGRAPHY &amp; DIGITAL</v>
      </c>
      <c r="K534" s="193" t="str">
        <f t="shared" si="203"/>
        <v>all</v>
      </c>
      <c r="L534" s="193">
        <f t="shared" si="203"/>
        <v>0</v>
      </c>
      <c r="M534" s="193">
        <f t="shared" si="203"/>
        <v>0</v>
      </c>
      <c r="N534" s="193" t="str">
        <f t="shared" si="175"/>
        <v>Audio</v>
      </c>
      <c r="AA534" s="193">
        <f t="shared" si="146"/>
        <v>0</v>
      </c>
      <c r="AB534" s="193" t="str">
        <f t="shared" ref="AB534" si="204">AB$100</f>
        <v>Jacobson, Rick</v>
      </c>
    </row>
    <row r="535" spans="1:28" s="188" customFormat="1" ht="17.399999999999999">
      <c r="A535" s="193" t="str">
        <f t="shared" si="141"/>
        <v>Audio</v>
      </c>
      <c r="B535" s="193" t="str">
        <f t="shared" si="142"/>
        <v>BA020Audio</v>
      </c>
      <c r="C535" s="193" t="str">
        <f t="shared" si="143"/>
        <v>AudioJacobson, Rick</v>
      </c>
      <c r="D535" s="193"/>
      <c r="E535" s="193"/>
      <c r="F535" s="193" t="str">
        <f t="shared" si="144"/>
        <v>AudioLong, Kristin</v>
      </c>
      <c r="G535" s="193" t="str">
        <f t="shared" ref="G535:M535" si="205">G$101</f>
        <v>Long, Kristin</v>
      </c>
      <c r="H535" s="193" t="str">
        <f t="shared" si="205"/>
        <v>Jacobson, Rick</v>
      </c>
      <c r="I535" s="193" t="str">
        <f t="shared" si="205"/>
        <v>BA020</v>
      </c>
      <c r="J535" s="193" t="str">
        <f t="shared" si="205"/>
        <v>BACKSCATTER</v>
      </c>
      <c r="K535" s="193" t="str">
        <f t="shared" si="205"/>
        <v>all</v>
      </c>
      <c r="L535" s="193">
        <f t="shared" si="205"/>
        <v>0</v>
      </c>
      <c r="M535" s="193">
        <f t="shared" si="205"/>
        <v>0</v>
      </c>
      <c r="N535" s="193" t="str">
        <f t="shared" si="175"/>
        <v>Audio</v>
      </c>
      <c r="AA535" s="193">
        <f t="shared" si="146"/>
        <v>0</v>
      </c>
      <c r="AB535" s="193" t="str">
        <f t="shared" ref="AB535" si="206">AB$101</f>
        <v>Jacobson, Rick</v>
      </c>
    </row>
    <row r="536" spans="1:28" s="188" customFormat="1" ht="17.399999999999999">
      <c r="A536" s="193" t="str">
        <f t="shared" si="141"/>
        <v>Audio</v>
      </c>
      <c r="B536" s="193" t="str">
        <f t="shared" si="142"/>
        <v>BO900Audio</v>
      </c>
      <c r="C536" s="193" t="str">
        <f t="shared" si="143"/>
        <v>AudioJacobson, Rick</v>
      </c>
      <c r="D536" s="193"/>
      <c r="E536" s="193"/>
      <c r="F536" s="193" t="str">
        <f t="shared" si="144"/>
        <v>AudioLong, Kristin</v>
      </c>
      <c r="G536" s="193" t="str">
        <f t="shared" ref="G536:M536" si="207">G$102</f>
        <v>Long, Kristin</v>
      </c>
      <c r="H536" s="193" t="str">
        <f t="shared" si="207"/>
        <v>Jacobson, Rick</v>
      </c>
      <c r="I536" s="193" t="str">
        <f t="shared" si="207"/>
        <v>BO900</v>
      </c>
      <c r="J536" s="193" t="str">
        <f t="shared" si="207"/>
        <v>BOZEMAN CAMERA &amp; REPAIR INC</v>
      </c>
      <c r="K536" s="193" t="str">
        <f t="shared" si="207"/>
        <v>all</v>
      </c>
      <c r="L536" s="193">
        <f t="shared" si="207"/>
        <v>0</v>
      </c>
      <c r="M536" s="193">
        <f t="shared" si="207"/>
        <v>0</v>
      </c>
      <c r="N536" s="193" t="str">
        <f t="shared" si="175"/>
        <v>Audio</v>
      </c>
      <c r="AA536" s="193">
        <f t="shared" si="146"/>
        <v>0</v>
      </c>
      <c r="AB536" s="193" t="str">
        <f t="shared" ref="AB536" si="208">AB$102</f>
        <v>Jacobson, Rick</v>
      </c>
    </row>
    <row r="537" spans="1:28" s="188" customFormat="1" ht="17.399999999999999">
      <c r="A537" s="193" t="str">
        <f t="shared" si="141"/>
        <v>Audio</v>
      </c>
      <c r="B537" s="193" t="str">
        <f t="shared" si="142"/>
        <v>FI427Audio</v>
      </c>
      <c r="C537" s="193" t="str">
        <f t="shared" si="143"/>
        <v>AudioJacobson, Rick</v>
      </c>
      <c r="D537" s="193"/>
      <c r="E537" s="193"/>
      <c r="F537" s="193" t="str">
        <f t="shared" si="144"/>
        <v>AudioLong, Kristin</v>
      </c>
      <c r="G537" s="193" t="str">
        <f t="shared" ref="G537:M537" si="209">G$103</f>
        <v>Long, Kristin</v>
      </c>
      <c r="H537" s="193" t="str">
        <f t="shared" si="209"/>
        <v>Jacobson, Rick</v>
      </c>
      <c r="I537" s="193" t="str">
        <f t="shared" si="209"/>
        <v>FI427</v>
      </c>
      <c r="J537" s="193" t="str">
        <f t="shared" si="209"/>
        <v>FIRESIDE CAMERA INC</v>
      </c>
      <c r="K537" s="193" t="str">
        <f t="shared" si="209"/>
        <v>all</v>
      </c>
      <c r="L537" s="193">
        <f t="shared" si="209"/>
        <v>0</v>
      </c>
      <c r="M537" s="193">
        <f t="shared" si="209"/>
        <v>0</v>
      </c>
      <c r="N537" s="193" t="str">
        <f t="shared" si="175"/>
        <v>Audio</v>
      </c>
      <c r="AA537" s="193">
        <f t="shared" si="146"/>
        <v>0</v>
      </c>
      <c r="AB537" s="193" t="str">
        <f t="shared" ref="AB537" si="210">AB$103</f>
        <v>Jacobson, Rick</v>
      </c>
    </row>
    <row r="538" spans="1:28" s="188" customFormat="1" ht="17.399999999999999">
      <c r="A538" s="193" t="str">
        <f t="shared" si="141"/>
        <v>Audio</v>
      </c>
      <c r="B538" s="193" t="str">
        <f t="shared" si="142"/>
        <v>GL321Audio</v>
      </c>
      <c r="C538" s="193" t="str">
        <f t="shared" si="143"/>
        <v>AudioJacobson, Rick</v>
      </c>
      <c r="D538" s="193"/>
      <c r="E538" s="193"/>
      <c r="F538" s="193" t="str">
        <f t="shared" si="144"/>
        <v>AudioLong, Kristin</v>
      </c>
      <c r="G538" s="193" t="str">
        <f t="shared" ref="G538:M538" si="211">G$104</f>
        <v>Long, Kristin</v>
      </c>
      <c r="H538" s="193" t="str">
        <f t="shared" si="211"/>
        <v>Jacobson, Rick</v>
      </c>
      <c r="I538" s="193" t="str">
        <f t="shared" si="211"/>
        <v>GL321</v>
      </c>
      <c r="J538" s="193" t="str">
        <f t="shared" si="211"/>
        <v>GLAZER'S CAMERA SUPPLY INC</v>
      </c>
      <c r="K538" s="193" t="str">
        <f t="shared" si="211"/>
        <v>all</v>
      </c>
      <c r="L538" s="193">
        <f t="shared" si="211"/>
        <v>0</v>
      </c>
      <c r="M538" s="193">
        <f t="shared" si="211"/>
        <v>0</v>
      </c>
      <c r="N538" s="193" t="str">
        <f t="shared" si="175"/>
        <v>Audio</v>
      </c>
      <c r="AA538" s="193">
        <f t="shared" si="146"/>
        <v>0</v>
      </c>
      <c r="AB538" s="193" t="str">
        <f t="shared" ref="AB538" si="212">AB$104</f>
        <v>Jacobson, Rick</v>
      </c>
    </row>
    <row r="539" spans="1:28" s="188" customFormat="1" ht="17.399999999999999">
      <c r="A539" s="193" t="str">
        <f t="shared" si="141"/>
        <v>Audio</v>
      </c>
      <c r="B539" s="193" t="str">
        <f t="shared" si="142"/>
        <v>KE811Audio</v>
      </c>
      <c r="C539" s="193" t="str">
        <f t="shared" si="143"/>
        <v>AudioJacobson, Rick</v>
      </c>
      <c r="D539" s="193"/>
      <c r="E539" s="193"/>
      <c r="F539" s="193" t="str">
        <f t="shared" si="144"/>
        <v>AudioLong, Kristin</v>
      </c>
      <c r="G539" s="193" t="str">
        <f t="shared" ref="G539:M539" si="213">G$105</f>
        <v>Long, Kristin</v>
      </c>
      <c r="H539" s="193" t="str">
        <f t="shared" si="213"/>
        <v>Jacobson, Rick</v>
      </c>
      <c r="I539" s="193" t="str">
        <f t="shared" si="213"/>
        <v>KE811</v>
      </c>
      <c r="J539" s="193" t="str">
        <f t="shared" si="213"/>
        <v>KENMORE CAMERA INC</v>
      </c>
      <c r="K539" s="193" t="str">
        <f t="shared" si="213"/>
        <v>all</v>
      </c>
      <c r="L539" s="193">
        <f t="shared" si="213"/>
        <v>0</v>
      </c>
      <c r="M539" s="193">
        <f t="shared" si="213"/>
        <v>0</v>
      </c>
      <c r="N539" s="193" t="str">
        <f t="shared" si="175"/>
        <v>Audio</v>
      </c>
      <c r="AA539" s="193">
        <f t="shared" si="146"/>
        <v>0</v>
      </c>
      <c r="AB539" s="193" t="str">
        <f t="shared" ref="AB539" si="214">AB$105</f>
        <v>Jacobson, Rick</v>
      </c>
    </row>
    <row r="540" spans="1:28" s="188" customFormat="1" ht="17.399999999999999">
      <c r="A540" s="193" t="str">
        <f t="shared" si="141"/>
        <v>Audio</v>
      </c>
      <c r="B540" s="193" t="str">
        <f t="shared" si="142"/>
        <v>MI975Audio</v>
      </c>
      <c r="C540" s="193" t="str">
        <f t="shared" si="143"/>
        <v>AudioJacobson, Rick</v>
      </c>
      <c r="D540" s="193"/>
      <c r="E540" s="193"/>
      <c r="F540" s="193" t="str">
        <f t="shared" si="144"/>
        <v>AudioLong, Kristin</v>
      </c>
      <c r="G540" s="193" t="str">
        <f t="shared" ref="G540:M540" si="215">G$106</f>
        <v>Long, Kristin</v>
      </c>
      <c r="H540" s="193" t="str">
        <f t="shared" si="215"/>
        <v>Jacobson, Rick</v>
      </c>
      <c r="I540" s="193" t="str">
        <f t="shared" si="215"/>
        <v>MI975</v>
      </c>
      <c r="J540" s="193" t="str">
        <f t="shared" si="215"/>
        <v>MIKE'S CAMERA OF CALIFORNIA</v>
      </c>
      <c r="K540" s="193" t="str">
        <f t="shared" si="215"/>
        <v>all</v>
      </c>
      <c r="L540" s="193">
        <f t="shared" si="215"/>
        <v>0</v>
      </c>
      <c r="M540" s="193">
        <f t="shared" si="215"/>
        <v>0</v>
      </c>
      <c r="N540" s="193" t="str">
        <f t="shared" si="175"/>
        <v>Audio</v>
      </c>
      <c r="AA540" s="193">
        <f t="shared" si="146"/>
        <v>0</v>
      </c>
      <c r="AB540" s="193" t="str">
        <f t="shared" ref="AB540" si="216">AB$106</f>
        <v>Jacobson, Rick</v>
      </c>
    </row>
    <row r="541" spans="1:28" s="188" customFormat="1" ht="17.399999999999999">
      <c r="A541" s="193" t="str">
        <f t="shared" si="141"/>
        <v>Audio</v>
      </c>
      <c r="B541" s="193" t="str">
        <f t="shared" si="142"/>
        <v>MI976Audio</v>
      </c>
      <c r="C541" s="193" t="str">
        <f t="shared" si="143"/>
        <v>AudioJacobson, Rick</v>
      </c>
      <c r="D541" s="193"/>
      <c r="E541" s="193"/>
      <c r="F541" s="193" t="str">
        <f t="shared" si="144"/>
        <v>AudioLong, Kristin</v>
      </c>
      <c r="G541" s="193" t="str">
        <f t="shared" ref="G541:M541" si="217">G$107</f>
        <v>Long, Kristin</v>
      </c>
      <c r="H541" s="193" t="str">
        <f t="shared" si="217"/>
        <v>Jacobson, Rick</v>
      </c>
      <c r="I541" s="193" t="str">
        <f t="shared" si="217"/>
        <v>MI976</v>
      </c>
      <c r="J541" s="193" t="str">
        <f t="shared" si="217"/>
        <v>MIKE'S CAMERA INC</v>
      </c>
      <c r="K541" s="193" t="str">
        <f t="shared" si="217"/>
        <v>all</v>
      </c>
      <c r="L541" s="193">
        <f t="shared" si="217"/>
        <v>0</v>
      </c>
      <c r="M541" s="193">
        <f t="shared" si="217"/>
        <v>0</v>
      </c>
      <c r="N541" s="193" t="str">
        <f t="shared" si="175"/>
        <v>Audio</v>
      </c>
      <c r="AA541" s="193">
        <f t="shared" si="146"/>
        <v>0</v>
      </c>
      <c r="AB541" s="193" t="str">
        <f t="shared" ref="AB541" si="218">AB$107</f>
        <v>Jacobson, Rick</v>
      </c>
    </row>
    <row r="542" spans="1:28" s="188" customFormat="1" ht="17.399999999999999">
      <c r="A542" s="193" t="str">
        <f t="shared" si="141"/>
        <v>Audio</v>
      </c>
      <c r="B542" s="193" t="str">
        <f t="shared" si="142"/>
        <v>PR015Audio</v>
      </c>
      <c r="C542" s="193" t="str">
        <f t="shared" si="143"/>
        <v>AudioJacobson, Rick</v>
      </c>
      <c r="D542" s="193"/>
      <c r="E542" s="193"/>
      <c r="F542" s="193" t="str">
        <f t="shared" si="144"/>
        <v>AudioLong, Kristin</v>
      </c>
      <c r="G542" s="193" t="str">
        <f t="shared" ref="G542:M542" si="219">G$108</f>
        <v>Long, Kristin</v>
      </c>
      <c r="H542" s="193" t="str">
        <f t="shared" si="219"/>
        <v>Jacobson, Rick</v>
      </c>
      <c r="I542" s="193" t="str">
        <f t="shared" si="219"/>
        <v>PR015</v>
      </c>
      <c r="J542" s="193" t="str">
        <f t="shared" si="219"/>
        <v>PRO PHOTO SUPPLY INC</v>
      </c>
      <c r="K542" s="193" t="str">
        <f t="shared" si="219"/>
        <v>all</v>
      </c>
      <c r="L542" s="193">
        <f t="shared" si="219"/>
        <v>0</v>
      </c>
      <c r="M542" s="193">
        <f t="shared" si="219"/>
        <v>0</v>
      </c>
      <c r="N542" s="193" t="str">
        <f t="shared" si="175"/>
        <v>Audio</v>
      </c>
      <c r="AA542" s="193">
        <f t="shared" si="146"/>
        <v>0</v>
      </c>
      <c r="AB542" s="193" t="str">
        <f t="shared" ref="AB542" si="220">AB$108</f>
        <v>Jacobson, Rick</v>
      </c>
    </row>
    <row r="543" spans="1:28" s="188" customFormat="1" ht="17.399999999999999">
      <c r="A543" s="193" t="str">
        <f t="shared" si="141"/>
        <v>Audio</v>
      </c>
      <c r="B543" s="193" t="str">
        <f t="shared" si="142"/>
        <v>SN287Audio</v>
      </c>
      <c r="C543" s="193" t="str">
        <f t="shared" si="143"/>
        <v>AudioJacobson, Rick</v>
      </c>
      <c r="D543" s="193"/>
      <c r="E543" s="193"/>
      <c r="F543" s="193" t="str">
        <f t="shared" si="144"/>
        <v>AudioLong, Kristin</v>
      </c>
      <c r="G543" s="193" t="str">
        <f t="shared" ref="G543:M543" si="221">G$109</f>
        <v>Long, Kristin</v>
      </c>
      <c r="H543" s="193" t="str">
        <f t="shared" si="221"/>
        <v>Jacobson, Rick</v>
      </c>
      <c r="I543" s="193" t="str">
        <f t="shared" si="221"/>
        <v>SN287</v>
      </c>
      <c r="J543" s="193" t="str">
        <f t="shared" si="221"/>
        <v>SAN JOSE CAMERA &amp; VI</v>
      </c>
      <c r="K543" s="193" t="str">
        <f t="shared" si="221"/>
        <v>all</v>
      </c>
      <c r="L543" s="193">
        <f t="shared" si="221"/>
        <v>0</v>
      </c>
      <c r="M543" s="193">
        <f t="shared" si="221"/>
        <v>0</v>
      </c>
      <c r="N543" s="193" t="str">
        <f t="shared" si="175"/>
        <v>Audio</v>
      </c>
      <c r="AA543" s="193">
        <f t="shared" si="146"/>
        <v>0</v>
      </c>
      <c r="AB543" s="193" t="str">
        <f t="shared" ref="AB543" si="222">AB$109</f>
        <v>Jacobson, Rick</v>
      </c>
    </row>
    <row r="544" spans="1:28" s="188" customFormat="1" ht="17.399999999999999">
      <c r="A544" s="193" t="str">
        <f t="shared" si="141"/>
        <v>Audio</v>
      </c>
      <c r="B544" s="193" t="str">
        <f t="shared" si="142"/>
        <v>ST095Audio</v>
      </c>
      <c r="C544" s="193" t="str">
        <f t="shared" si="143"/>
        <v>AudioJacobson, Rick</v>
      </c>
      <c r="D544" s="193"/>
      <c r="E544" s="193"/>
      <c r="F544" s="193" t="str">
        <f t="shared" si="144"/>
        <v>AudioLong, Kristin</v>
      </c>
      <c r="G544" s="193" t="str">
        <f t="shared" ref="G544:M544" si="223">G$110</f>
        <v>Long, Kristin</v>
      </c>
      <c r="H544" s="193" t="str">
        <f t="shared" si="223"/>
        <v>Jacobson, Rick</v>
      </c>
      <c r="I544" s="193" t="str">
        <f t="shared" si="223"/>
        <v>ST095</v>
      </c>
      <c r="J544" s="193" t="str">
        <f t="shared" si="223"/>
        <v>STEWARTS PHOTO, INC</v>
      </c>
      <c r="K544" s="193" t="str">
        <f t="shared" si="223"/>
        <v>all</v>
      </c>
      <c r="L544" s="193">
        <f t="shared" si="223"/>
        <v>0</v>
      </c>
      <c r="M544" s="193">
        <f t="shared" si="223"/>
        <v>0</v>
      </c>
      <c r="N544" s="193" t="str">
        <f t="shared" si="175"/>
        <v>Audio</v>
      </c>
      <c r="AA544" s="193">
        <f t="shared" si="146"/>
        <v>0</v>
      </c>
      <c r="AB544" s="193" t="str">
        <f t="shared" ref="AB544" si="224">AB$110</f>
        <v>Jacobson, Rick</v>
      </c>
    </row>
    <row r="545" spans="1:28" s="188" customFormat="1" ht="17.399999999999999">
      <c r="A545" s="193" t="str">
        <f t="shared" si="141"/>
        <v>Audio</v>
      </c>
      <c r="B545" s="193" t="str">
        <f t="shared" si="142"/>
        <v>0Audio</v>
      </c>
      <c r="C545" s="193" t="str">
        <f t="shared" si="143"/>
        <v>Audio0</v>
      </c>
      <c r="D545" s="193"/>
      <c r="E545" s="193"/>
      <c r="F545" s="193" t="str">
        <f t="shared" si="144"/>
        <v>Audio0</v>
      </c>
      <c r="G545" s="193">
        <f t="shared" ref="G545:M545" si="225">G$111</f>
        <v>0</v>
      </c>
      <c r="H545" s="193">
        <f t="shared" si="225"/>
        <v>0</v>
      </c>
      <c r="I545" s="193">
        <f t="shared" si="225"/>
        <v>0</v>
      </c>
      <c r="J545" s="193">
        <f t="shared" si="225"/>
        <v>0</v>
      </c>
      <c r="K545" s="193">
        <f t="shared" si="225"/>
        <v>0</v>
      </c>
      <c r="L545" s="193">
        <f t="shared" si="225"/>
        <v>0</v>
      </c>
      <c r="M545" s="193">
        <f t="shared" si="225"/>
        <v>0</v>
      </c>
      <c r="N545" s="193" t="str">
        <f t="shared" si="175"/>
        <v>Audio</v>
      </c>
      <c r="AA545" s="193">
        <f t="shared" si="146"/>
        <v>0</v>
      </c>
      <c r="AB545" s="193">
        <f t="shared" ref="AB545" si="226">AB$111</f>
        <v>0</v>
      </c>
    </row>
    <row r="546" spans="1:28" s="188" customFormat="1" ht="17.399999999999999">
      <c r="A546" s="193" t="str">
        <f t="shared" si="141"/>
        <v>Audio</v>
      </c>
      <c r="B546" s="193" t="str">
        <f t="shared" si="142"/>
        <v>0Audio</v>
      </c>
      <c r="C546" s="193" t="str">
        <f t="shared" si="143"/>
        <v>Audio0</v>
      </c>
      <c r="D546" s="193"/>
      <c r="E546" s="193"/>
      <c r="F546" s="193" t="str">
        <f t="shared" si="144"/>
        <v>Audio0</v>
      </c>
      <c r="G546" s="193">
        <f t="shared" ref="G546:M546" si="227">G$112</f>
        <v>0</v>
      </c>
      <c r="H546" s="193">
        <f t="shared" si="227"/>
        <v>0</v>
      </c>
      <c r="I546" s="193">
        <f t="shared" si="227"/>
        <v>0</v>
      </c>
      <c r="J546" s="193">
        <f t="shared" si="227"/>
        <v>0</v>
      </c>
      <c r="K546" s="193">
        <f t="shared" si="227"/>
        <v>0</v>
      </c>
      <c r="L546" s="193">
        <f t="shared" si="227"/>
        <v>0</v>
      </c>
      <c r="M546" s="193">
        <f t="shared" si="227"/>
        <v>0</v>
      </c>
      <c r="N546" s="193" t="str">
        <f t="shared" si="175"/>
        <v>Audio</v>
      </c>
      <c r="AA546" s="193">
        <f t="shared" si="146"/>
        <v>0</v>
      </c>
      <c r="AB546" s="193">
        <f t="shared" ref="AB546" si="228">AB$112</f>
        <v>0</v>
      </c>
    </row>
    <row r="547" spans="1:28" s="188" customFormat="1" ht="17.399999999999999">
      <c r="A547" s="193" t="str">
        <f t="shared" si="141"/>
        <v>Audio</v>
      </c>
      <c r="B547" s="193" t="str">
        <f t="shared" si="142"/>
        <v>BH085Audio</v>
      </c>
      <c r="C547" s="193" t="str">
        <f t="shared" si="143"/>
        <v>AudioNocho, Charles</v>
      </c>
      <c r="D547" s="193"/>
      <c r="E547" s="193"/>
      <c r="F547" s="193" t="str">
        <f t="shared" si="144"/>
        <v>AudioLong, Kristin</v>
      </c>
      <c r="G547" s="193" t="str">
        <f t="shared" ref="G547:M547" si="229">G$113</f>
        <v>Long, Kristin</v>
      </c>
      <c r="H547" s="193" t="str">
        <f t="shared" si="229"/>
        <v>Nocho, Charles</v>
      </c>
      <c r="I547" s="193" t="str">
        <f t="shared" si="229"/>
        <v>BH085</v>
      </c>
      <c r="J547" s="193" t="str">
        <f t="shared" si="229"/>
        <v>B &amp; H PHOTO &amp; ELEC CO</v>
      </c>
      <c r="K547" s="193" t="str">
        <f t="shared" si="229"/>
        <v>all</v>
      </c>
      <c r="L547" s="193">
        <f t="shared" si="229"/>
        <v>0</v>
      </c>
      <c r="M547" s="193">
        <f t="shared" si="229"/>
        <v>0</v>
      </c>
      <c r="N547" s="193" t="str">
        <f t="shared" si="175"/>
        <v>Audio</v>
      </c>
      <c r="AA547" s="193">
        <f t="shared" si="146"/>
        <v>0</v>
      </c>
      <c r="AB547" s="193" t="str">
        <f t="shared" ref="AB547" si="230">AB$113</f>
        <v>Nocho, Charles</v>
      </c>
    </row>
    <row r="548" spans="1:28" s="188" customFormat="1" ht="17.399999999999999">
      <c r="A548" s="193" t="str">
        <f t="shared" si="141"/>
        <v>Audio</v>
      </c>
      <c r="B548" s="193" t="str">
        <f t="shared" si="142"/>
        <v>CA023Audio</v>
      </c>
      <c r="C548" s="193" t="str">
        <f t="shared" si="143"/>
        <v>AudioNocho, Charles</v>
      </c>
      <c r="D548" s="193"/>
      <c r="E548" s="193"/>
      <c r="F548" s="193" t="str">
        <f t="shared" si="144"/>
        <v>AudioLong, Kristin</v>
      </c>
      <c r="G548" s="193" t="str">
        <f t="shared" ref="G548:M548" si="231">G$114</f>
        <v>Long, Kristin</v>
      </c>
      <c r="H548" s="193" t="str">
        <f t="shared" si="231"/>
        <v>Nocho, Charles</v>
      </c>
      <c r="I548" s="193" t="str">
        <f t="shared" si="231"/>
        <v>CA023</v>
      </c>
      <c r="J548" s="193" t="str">
        <f t="shared" si="231"/>
        <v>C&amp;A MARKETING INC</v>
      </c>
      <c r="K548" s="193" t="str">
        <f t="shared" si="231"/>
        <v>all</v>
      </c>
      <c r="L548" s="193">
        <f t="shared" si="231"/>
        <v>0</v>
      </c>
      <c r="M548" s="193">
        <f t="shared" si="231"/>
        <v>0</v>
      </c>
      <c r="N548" s="193" t="str">
        <f t="shared" si="175"/>
        <v>Audio</v>
      </c>
      <c r="AA548" s="193">
        <f t="shared" si="146"/>
        <v>0</v>
      </c>
      <c r="AB548" s="193" t="str">
        <f t="shared" ref="AB548" si="232">AB$114</f>
        <v>Nocho, Charles</v>
      </c>
    </row>
    <row r="549" spans="1:28" s="188" customFormat="1" ht="17.399999999999999">
      <c r="A549" s="193" t="str">
        <f t="shared" si="141"/>
        <v>Audio</v>
      </c>
      <c r="B549" s="193" t="str">
        <f t="shared" si="142"/>
        <v>CA956Audio</v>
      </c>
      <c r="C549" s="193" t="str">
        <f t="shared" si="143"/>
        <v>AudioNocho, Charles</v>
      </c>
      <c r="D549" s="193"/>
      <c r="E549" s="193"/>
      <c r="F549" s="193" t="str">
        <f t="shared" si="144"/>
        <v>AudioLong, Kristin</v>
      </c>
      <c r="G549" s="193" t="str">
        <f t="shared" ref="G549:M549" si="233">G$115</f>
        <v>Long, Kristin</v>
      </c>
      <c r="H549" s="193" t="str">
        <f t="shared" si="233"/>
        <v>Nocho, Charles</v>
      </c>
      <c r="I549" s="193" t="str">
        <f t="shared" si="233"/>
        <v>CA956</v>
      </c>
      <c r="J549" s="193" t="str">
        <f t="shared" si="233"/>
        <v>CARDINAL CAMERA &amp; VIDEO CENTER</v>
      </c>
      <c r="K549" s="193" t="str">
        <f t="shared" si="233"/>
        <v>all</v>
      </c>
      <c r="L549" s="193">
        <f t="shared" si="233"/>
        <v>0</v>
      </c>
      <c r="M549" s="193">
        <f t="shared" si="233"/>
        <v>0</v>
      </c>
      <c r="N549" s="193" t="str">
        <f t="shared" si="175"/>
        <v>Audio</v>
      </c>
      <c r="AA549" s="193">
        <f t="shared" si="146"/>
        <v>0</v>
      </c>
      <c r="AB549" s="193" t="str">
        <f t="shared" ref="AB549" si="234">AB$115</f>
        <v>Nocho, Charles</v>
      </c>
    </row>
    <row r="550" spans="1:28" s="188" customFormat="1" ht="17.399999999999999">
      <c r="A550" s="193" t="str">
        <f t="shared" si="141"/>
        <v>Audio</v>
      </c>
      <c r="B550" s="193" t="str">
        <f t="shared" si="142"/>
        <v>0Audio</v>
      </c>
      <c r="C550" s="193" t="str">
        <f t="shared" si="143"/>
        <v>Audio0</v>
      </c>
      <c r="D550" s="193"/>
      <c r="E550" s="193"/>
      <c r="F550" s="193" t="str">
        <f t="shared" si="144"/>
        <v>Audio0</v>
      </c>
      <c r="G550" s="193">
        <f t="shared" ref="G550:M550" si="235">G$116</f>
        <v>0</v>
      </c>
      <c r="H550" s="193">
        <f t="shared" si="235"/>
        <v>0</v>
      </c>
      <c r="I550" s="193">
        <f t="shared" si="235"/>
        <v>0</v>
      </c>
      <c r="J550" s="193">
        <f t="shared" si="235"/>
        <v>0</v>
      </c>
      <c r="K550" s="193">
        <f t="shared" si="235"/>
        <v>0</v>
      </c>
      <c r="L550" s="193">
        <f t="shared" si="235"/>
        <v>0</v>
      </c>
      <c r="M550" s="193">
        <f t="shared" si="235"/>
        <v>0</v>
      </c>
      <c r="N550" s="193" t="str">
        <f t="shared" si="175"/>
        <v>Audio</v>
      </c>
      <c r="AA550" s="193">
        <f t="shared" si="146"/>
        <v>0</v>
      </c>
      <c r="AB550" s="193">
        <f t="shared" ref="AB550" si="236">AB$116</f>
        <v>0</v>
      </c>
    </row>
    <row r="551" spans="1:28" s="188" customFormat="1" ht="17.399999999999999">
      <c r="A551" s="193" t="str">
        <f t="shared" si="141"/>
        <v>Audio</v>
      </c>
      <c r="B551" s="193" t="str">
        <f t="shared" si="142"/>
        <v>0Audio</v>
      </c>
      <c r="C551" s="193" t="str">
        <f t="shared" si="143"/>
        <v>Audio0</v>
      </c>
      <c r="D551" s="193"/>
      <c r="E551" s="193"/>
      <c r="F551" s="193" t="str">
        <f t="shared" si="144"/>
        <v>Audio0</v>
      </c>
      <c r="G551" s="193">
        <f t="shared" ref="G551:M551" si="237">G$117</f>
        <v>0</v>
      </c>
      <c r="H551" s="193">
        <f t="shared" si="237"/>
        <v>0</v>
      </c>
      <c r="I551" s="193">
        <f t="shared" si="237"/>
        <v>0</v>
      </c>
      <c r="J551" s="193">
        <f t="shared" si="237"/>
        <v>0</v>
      </c>
      <c r="K551" s="193">
        <f t="shared" si="237"/>
        <v>0</v>
      </c>
      <c r="L551" s="193">
        <f t="shared" si="237"/>
        <v>0</v>
      </c>
      <c r="M551" s="193">
        <f t="shared" si="237"/>
        <v>0</v>
      </c>
      <c r="N551" s="193" t="str">
        <f t="shared" si="175"/>
        <v>Audio</v>
      </c>
      <c r="AA551" s="193">
        <f t="shared" si="146"/>
        <v>0</v>
      </c>
      <c r="AB551" s="193">
        <f t="shared" ref="AB551" si="238">AB$117</f>
        <v>0</v>
      </c>
    </row>
    <row r="552" spans="1:28" s="188" customFormat="1" ht="17.399999999999999">
      <c r="A552" s="193" t="str">
        <f t="shared" si="141"/>
        <v>Audio</v>
      </c>
      <c r="B552" s="193" t="str">
        <f t="shared" si="142"/>
        <v>HO050Audio</v>
      </c>
      <c r="C552" s="193" t="str">
        <f t="shared" si="143"/>
        <v>AudioPreston, Peter</v>
      </c>
      <c r="D552" s="193"/>
      <c r="E552" s="193"/>
      <c r="F552" s="193" t="str">
        <f t="shared" si="144"/>
        <v>AudioLong, Kristin</v>
      </c>
      <c r="G552" s="193" t="str">
        <f t="shared" ref="G552:M552" si="239">G$118</f>
        <v>Long, Kristin</v>
      </c>
      <c r="H552" s="193" t="str">
        <f t="shared" si="239"/>
        <v>Preston, Peter</v>
      </c>
      <c r="I552" s="193" t="str">
        <f t="shared" si="239"/>
        <v>HO050</v>
      </c>
      <c r="J552" s="193" t="str">
        <f t="shared" si="239"/>
        <v>HORN PHOTO</v>
      </c>
      <c r="K552" s="193" t="str">
        <f t="shared" si="239"/>
        <v>all</v>
      </c>
      <c r="L552" s="193">
        <f t="shared" si="239"/>
        <v>0</v>
      </c>
      <c r="M552" s="193">
        <f t="shared" si="239"/>
        <v>0</v>
      </c>
      <c r="N552" s="193" t="str">
        <f t="shared" si="175"/>
        <v>Audio</v>
      </c>
      <c r="AA552" s="193">
        <f t="shared" si="146"/>
        <v>0</v>
      </c>
      <c r="AB552" s="193" t="str">
        <f t="shared" ref="AB552" si="240">AB$118</f>
        <v>Preston, Peter</v>
      </c>
    </row>
    <row r="553" spans="1:28" s="188" customFormat="1" ht="17.399999999999999">
      <c r="A553" s="193" t="str">
        <f t="shared" si="141"/>
        <v>Audio</v>
      </c>
      <c r="B553" s="193" t="str">
        <f t="shared" si="142"/>
        <v>HO122Audio</v>
      </c>
      <c r="C553" s="193" t="str">
        <f t="shared" si="143"/>
        <v>AudioPreston, Peter</v>
      </c>
      <c r="D553" s="193"/>
      <c r="E553" s="193"/>
      <c r="F553" s="193" t="str">
        <f t="shared" si="144"/>
        <v>AudioLong, Kristin</v>
      </c>
      <c r="G553" s="193" t="str">
        <f t="shared" ref="G553:M553" si="241">G$119</f>
        <v>Long, Kristin</v>
      </c>
      <c r="H553" s="193" t="str">
        <f t="shared" si="241"/>
        <v>Preston, Peter</v>
      </c>
      <c r="I553" s="193" t="str">
        <f t="shared" si="241"/>
        <v>HO122</v>
      </c>
      <c r="J553" s="193" t="str">
        <f t="shared" si="241"/>
        <v>HOT ROD CAMERAS LLC</v>
      </c>
      <c r="K553" s="193" t="str">
        <f t="shared" si="241"/>
        <v>all</v>
      </c>
      <c r="L553" s="193">
        <f t="shared" si="241"/>
        <v>0</v>
      </c>
      <c r="M553" s="193">
        <f t="shared" si="241"/>
        <v>0</v>
      </c>
      <c r="N553" s="193" t="str">
        <f t="shared" si="175"/>
        <v>Audio</v>
      </c>
      <c r="AA553" s="193">
        <f t="shared" si="146"/>
        <v>0</v>
      </c>
      <c r="AB553" s="193" t="str">
        <f t="shared" ref="AB553" si="242">AB$119</f>
        <v>Preston, Peter</v>
      </c>
    </row>
    <row r="554" spans="1:28" s="188" customFormat="1" ht="17.399999999999999">
      <c r="A554" s="193" t="str">
        <f t="shared" si="141"/>
        <v>Audio</v>
      </c>
      <c r="B554" s="193" t="str">
        <f t="shared" si="142"/>
        <v>IM267Audio</v>
      </c>
      <c r="C554" s="193" t="str">
        <f t="shared" si="143"/>
        <v>AudioPreston, Peter</v>
      </c>
      <c r="D554" s="193"/>
      <c r="E554" s="193"/>
      <c r="F554" s="193" t="str">
        <f t="shared" si="144"/>
        <v>AudioLong, Kristin</v>
      </c>
      <c r="G554" s="193" t="str">
        <f t="shared" ref="G554:M554" si="243">G$120</f>
        <v>Long, Kristin</v>
      </c>
      <c r="H554" s="193" t="str">
        <f t="shared" si="243"/>
        <v>Preston, Peter</v>
      </c>
      <c r="I554" s="193" t="str">
        <f t="shared" si="243"/>
        <v>IM267</v>
      </c>
      <c r="J554" s="193" t="str">
        <f t="shared" si="243"/>
        <v>IMAGE ONE ENTERPRISES LLC</v>
      </c>
      <c r="K554" s="193" t="str">
        <f t="shared" si="243"/>
        <v>all</v>
      </c>
      <c r="L554" s="193">
        <f t="shared" si="243"/>
        <v>0</v>
      </c>
      <c r="M554" s="193">
        <f t="shared" si="243"/>
        <v>0</v>
      </c>
      <c r="N554" s="193" t="str">
        <f t="shared" si="175"/>
        <v>Audio</v>
      </c>
      <c r="AA554" s="193">
        <f t="shared" si="146"/>
        <v>0</v>
      </c>
      <c r="AB554" s="193" t="str">
        <f t="shared" ref="AB554" si="244">AB$120</f>
        <v>Preston, Peter</v>
      </c>
    </row>
    <row r="555" spans="1:28" s="188" customFormat="1" ht="17.399999999999999">
      <c r="A555" s="193" t="str">
        <f t="shared" si="141"/>
        <v>Audio</v>
      </c>
      <c r="B555" s="193" t="str">
        <f t="shared" si="142"/>
        <v>JO461Audio</v>
      </c>
      <c r="C555" s="193" t="str">
        <f t="shared" si="143"/>
        <v>AudioPreston, Peter</v>
      </c>
      <c r="D555" s="193"/>
      <c r="E555" s="193"/>
      <c r="F555" s="193" t="str">
        <f t="shared" si="144"/>
        <v>AudioLong, Kristin</v>
      </c>
      <c r="G555" s="193" t="str">
        <f t="shared" ref="G555:M555" si="245">G$121</f>
        <v>Long, Kristin</v>
      </c>
      <c r="H555" s="193" t="str">
        <f t="shared" si="245"/>
        <v>Preston, Peter</v>
      </c>
      <c r="I555" s="193" t="str">
        <f t="shared" si="245"/>
        <v>JO461</v>
      </c>
      <c r="J555" s="193" t="str">
        <f t="shared" si="245"/>
        <v>JOE CAMERA INC</v>
      </c>
      <c r="K555" s="193" t="str">
        <f t="shared" si="245"/>
        <v>all</v>
      </c>
      <c r="L555" s="193">
        <f t="shared" si="245"/>
        <v>0</v>
      </c>
      <c r="M555" s="193">
        <f t="shared" si="245"/>
        <v>0</v>
      </c>
      <c r="N555" s="193" t="str">
        <f t="shared" si="175"/>
        <v>Audio</v>
      </c>
      <c r="AA555" s="193">
        <f t="shared" si="146"/>
        <v>0</v>
      </c>
      <c r="AB555" s="193" t="str">
        <f t="shared" ref="AB555" si="246">AB$121</f>
        <v>Preston, Peter</v>
      </c>
    </row>
    <row r="556" spans="1:28" s="188" customFormat="1" ht="17.399999999999999">
      <c r="A556" s="193" t="str">
        <f t="shared" si="141"/>
        <v>Audio</v>
      </c>
      <c r="B556" s="193" t="str">
        <f t="shared" si="142"/>
        <v>NL001Audio</v>
      </c>
      <c r="C556" s="193" t="str">
        <f t="shared" si="143"/>
        <v>AudioPreston, Peter</v>
      </c>
      <c r="D556" s="193"/>
      <c r="E556" s="193"/>
      <c r="F556" s="193" t="str">
        <f t="shared" si="144"/>
        <v>AudioLong, Kristin</v>
      </c>
      <c r="G556" s="193" t="str">
        <f t="shared" ref="G556:M556" si="247">G$122</f>
        <v>Long, Kristin</v>
      </c>
      <c r="H556" s="193" t="str">
        <f t="shared" si="247"/>
        <v>Preston, Peter</v>
      </c>
      <c r="I556" s="193" t="str">
        <f t="shared" si="247"/>
        <v>NL001</v>
      </c>
      <c r="J556" s="193" t="str">
        <f t="shared" si="247"/>
        <v>NL2K ENTERPRISES INC</v>
      </c>
      <c r="K556" s="193" t="str">
        <f t="shared" si="247"/>
        <v>all</v>
      </c>
      <c r="L556" s="193">
        <f t="shared" si="247"/>
        <v>0</v>
      </c>
      <c r="M556" s="193">
        <f t="shared" si="247"/>
        <v>0</v>
      </c>
      <c r="N556" s="193" t="str">
        <f t="shared" si="175"/>
        <v>Audio</v>
      </c>
      <c r="AA556" s="193">
        <f t="shared" si="146"/>
        <v>0</v>
      </c>
      <c r="AB556" s="193" t="str">
        <f t="shared" ref="AB556" si="248">AB$122</f>
        <v>Preston, Peter</v>
      </c>
    </row>
    <row r="557" spans="1:28" s="188" customFormat="1" ht="17.399999999999999">
      <c r="A557" s="193" t="str">
        <f t="shared" si="141"/>
        <v>Audio</v>
      </c>
      <c r="B557" s="193" t="str">
        <f t="shared" si="142"/>
        <v>PA446Audio</v>
      </c>
      <c r="C557" s="193" t="str">
        <f t="shared" si="143"/>
        <v>AudioPreston, Peter</v>
      </c>
      <c r="D557" s="193"/>
      <c r="E557" s="193"/>
      <c r="F557" s="193" t="str">
        <f t="shared" si="144"/>
        <v>AudioLong, Kristin</v>
      </c>
      <c r="G557" s="193" t="str">
        <f t="shared" ref="G557:M557" si="249">G$123</f>
        <v>Long, Kristin</v>
      </c>
      <c r="H557" s="193" t="str">
        <f t="shared" si="249"/>
        <v>Preston, Peter</v>
      </c>
      <c r="I557" s="193" t="str">
        <f t="shared" si="249"/>
        <v>PA446</v>
      </c>
      <c r="J557" s="193" t="str">
        <f t="shared" si="249"/>
        <v>PAUL'S PHOTO INC</v>
      </c>
      <c r="K557" s="193" t="str">
        <f t="shared" si="249"/>
        <v>all</v>
      </c>
      <c r="L557" s="193">
        <f t="shared" si="249"/>
        <v>0</v>
      </c>
      <c r="M557" s="193">
        <f t="shared" si="249"/>
        <v>0</v>
      </c>
      <c r="N557" s="193" t="str">
        <f t="shared" si="175"/>
        <v>Audio</v>
      </c>
      <c r="AA557" s="193">
        <f t="shared" si="146"/>
        <v>0</v>
      </c>
      <c r="AB557" s="193" t="str">
        <f t="shared" ref="AB557" si="250">AB$123</f>
        <v>Preston, Peter</v>
      </c>
    </row>
    <row r="558" spans="1:28" s="188" customFormat="1" ht="17.399999999999999">
      <c r="A558" s="193" t="str">
        <f t="shared" si="141"/>
        <v>Audio</v>
      </c>
      <c r="B558" s="193" t="str">
        <f t="shared" si="142"/>
        <v>PI458Audio</v>
      </c>
      <c r="C558" s="193" t="str">
        <f t="shared" si="143"/>
        <v>AudioPreston, Peter</v>
      </c>
      <c r="D558" s="193"/>
      <c r="E558" s="193"/>
      <c r="F558" s="193" t="str">
        <f t="shared" si="144"/>
        <v>AudioLong, Kristin</v>
      </c>
      <c r="G558" s="193" t="str">
        <f t="shared" ref="G558:M558" si="251">G$124</f>
        <v>Long, Kristin</v>
      </c>
      <c r="H558" s="193" t="str">
        <f t="shared" si="251"/>
        <v>Preston, Peter</v>
      </c>
      <c r="I558" s="193" t="str">
        <f t="shared" si="251"/>
        <v>PI458</v>
      </c>
      <c r="J558" s="193" t="str">
        <f t="shared" si="251"/>
        <v>PICTURELINE INC</v>
      </c>
      <c r="K558" s="193" t="str">
        <f t="shared" si="251"/>
        <v>all</v>
      </c>
      <c r="L558" s="193">
        <f t="shared" si="251"/>
        <v>0</v>
      </c>
      <c r="M558" s="193">
        <f t="shared" si="251"/>
        <v>0</v>
      </c>
      <c r="N558" s="193" t="str">
        <f t="shared" si="175"/>
        <v>Audio</v>
      </c>
      <c r="AA558" s="193">
        <f t="shared" si="146"/>
        <v>0</v>
      </c>
      <c r="AB558" s="193" t="str">
        <f t="shared" ref="AB558" si="252">AB$124</f>
        <v>Preston, Peter</v>
      </c>
    </row>
    <row r="559" spans="1:28" s="188" customFormat="1" ht="17.399999999999999">
      <c r="A559" s="193" t="str">
        <f t="shared" si="141"/>
        <v>Audio</v>
      </c>
      <c r="B559" s="193" t="str">
        <f t="shared" si="142"/>
        <v>SA065Audio</v>
      </c>
      <c r="C559" s="193" t="str">
        <f t="shared" si="143"/>
        <v>AudioPreston, Peter</v>
      </c>
      <c r="D559" s="193"/>
      <c r="E559" s="193"/>
      <c r="F559" s="193" t="str">
        <f t="shared" si="144"/>
        <v>AudioLong, Kristin</v>
      </c>
      <c r="G559" s="193" t="str">
        <f t="shared" ref="G559:M559" si="253">G$125</f>
        <v>Long, Kristin</v>
      </c>
      <c r="H559" s="193" t="str">
        <f t="shared" si="253"/>
        <v>Preston, Peter</v>
      </c>
      <c r="I559" s="193" t="str">
        <f t="shared" si="253"/>
        <v>SA065</v>
      </c>
      <c r="J559" s="193" t="str">
        <f t="shared" si="253"/>
        <v>SAMY'S CAMERA #CCL17</v>
      </c>
      <c r="K559" s="193" t="str">
        <f t="shared" si="253"/>
        <v>all</v>
      </c>
      <c r="L559" s="193">
        <f t="shared" si="253"/>
        <v>0</v>
      </c>
      <c r="M559" s="193">
        <f t="shared" si="253"/>
        <v>0</v>
      </c>
      <c r="N559" s="193" t="str">
        <f t="shared" si="175"/>
        <v>Audio</v>
      </c>
      <c r="AA559" s="193">
        <f t="shared" si="146"/>
        <v>0</v>
      </c>
      <c r="AB559" s="193" t="str">
        <f t="shared" ref="AB559" si="254">AB$125</f>
        <v>Preston, Peter</v>
      </c>
    </row>
    <row r="560" spans="1:28" s="188" customFormat="1" ht="17.399999999999999">
      <c r="A560" s="193" t="str">
        <f t="shared" si="141"/>
        <v>Audio</v>
      </c>
      <c r="B560" s="193" t="str">
        <f t="shared" si="142"/>
        <v>0Audio</v>
      </c>
      <c r="C560" s="193" t="str">
        <f t="shared" si="143"/>
        <v>Audio0</v>
      </c>
      <c r="D560" s="193"/>
      <c r="E560" s="193"/>
      <c r="F560" s="193" t="str">
        <f t="shared" si="144"/>
        <v>Audio0</v>
      </c>
      <c r="G560" s="193">
        <f t="shared" ref="G560:M560" si="255">G$126</f>
        <v>0</v>
      </c>
      <c r="H560" s="193">
        <f t="shared" si="255"/>
        <v>0</v>
      </c>
      <c r="I560" s="193">
        <f t="shared" si="255"/>
        <v>0</v>
      </c>
      <c r="J560" s="193">
        <f t="shared" si="255"/>
        <v>0</v>
      </c>
      <c r="K560" s="193">
        <f t="shared" si="255"/>
        <v>0</v>
      </c>
      <c r="L560" s="193">
        <f t="shared" si="255"/>
        <v>0</v>
      </c>
      <c r="M560" s="193">
        <f t="shared" si="255"/>
        <v>0</v>
      </c>
      <c r="N560" s="193" t="str">
        <f t="shared" si="175"/>
        <v>Audio</v>
      </c>
      <c r="AA560" s="193">
        <f t="shared" si="146"/>
        <v>0</v>
      </c>
      <c r="AB560" s="193">
        <f t="shared" ref="AB560" si="256">AB$126</f>
        <v>0</v>
      </c>
    </row>
    <row r="561" spans="1:28" s="188" customFormat="1" ht="17.399999999999999">
      <c r="A561" s="193" t="str">
        <f t="shared" si="141"/>
        <v>Audio</v>
      </c>
      <c r="B561" s="193" t="str">
        <f t="shared" si="142"/>
        <v>0Audio</v>
      </c>
      <c r="C561" s="193" t="str">
        <f t="shared" si="143"/>
        <v>Audio0</v>
      </c>
      <c r="D561" s="193"/>
      <c r="E561" s="193"/>
      <c r="F561" s="193" t="str">
        <f t="shared" si="144"/>
        <v>Audio0</v>
      </c>
      <c r="G561" s="193">
        <f t="shared" ref="G561:M561" si="257">G$127</f>
        <v>0</v>
      </c>
      <c r="H561" s="193">
        <f t="shared" si="257"/>
        <v>0</v>
      </c>
      <c r="I561" s="193">
        <f t="shared" si="257"/>
        <v>0</v>
      </c>
      <c r="J561" s="193">
        <f t="shared" si="257"/>
        <v>0</v>
      </c>
      <c r="K561" s="193">
        <f t="shared" si="257"/>
        <v>0</v>
      </c>
      <c r="L561" s="193">
        <f t="shared" si="257"/>
        <v>0</v>
      </c>
      <c r="M561" s="193">
        <f t="shared" si="257"/>
        <v>0</v>
      </c>
      <c r="N561" s="193" t="str">
        <f t="shared" si="175"/>
        <v>Audio</v>
      </c>
      <c r="AA561" s="193">
        <f t="shared" si="146"/>
        <v>0</v>
      </c>
      <c r="AB561" s="193">
        <f t="shared" ref="AB561" si="258">AB$127</f>
        <v>0</v>
      </c>
    </row>
    <row r="562" spans="1:28" s="188" customFormat="1" ht="17.399999999999999">
      <c r="A562" s="193" t="str">
        <f t="shared" si="141"/>
        <v>Audio</v>
      </c>
      <c r="B562" s="193" t="str">
        <f t="shared" si="142"/>
        <v>AB240Audio</v>
      </c>
      <c r="C562" s="193" t="str">
        <f t="shared" si="143"/>
        <v>AudioChao, Kai</v>
      </c>
      <c r="D562" s="193"/>
      <c r="E562" s="193"/>
      <c r="F562" s="193" t="str">
        <f t="shared" si="144"/>
        <v>AudioRichardson, Vicki</v>
      </c>
      <c r="G562" s="193" t="str">
        <f t="shared" ref="G562:M562" si="259">G$128</f>
        <v>Richardson, Vicki</v>
      </c>
      <c r="H562" s="193" t="str">
        <f t="shared" si="259"/>
        <v>Chao, Kai</v>
      </c>
      <c r="I562" s="193" t="str">
        <f t="shared" si="259"/>
        <v>AB240</v>
      </c>
      <c r="J562" s="193" t="str">
        <f t="shared" si="259"/>
        <v>ABC APPLIANCE  (arc)</v>
      </c>
      <c r="K562" s="193" t="str">
        <f t="shared" si="259"/>
        <v>all</v>
      </c>
      <c r="L562" s="193">
        <f t="shared" si="259"/>
        <v>0</v>
      </c>
      <c r="M562" s="193">
        <f t="shared" si="259"/>
        <v>0</v>
      </c>
      <c r="N562" s="193" t="str">
        <f t="shared" si="175"/>
        <v>Audio</v>
      </c>
      <c r="AA562" s="193">
        <f t="shared" si="146"/>
        <v>0</v>
      </c>
      <c r="AB562" s="193" t="str">
        <f t="shared" ref="AB562" si="260">AB$128</f>
        <v>Chao, Kai</v>
      </c>
    </row>
    <row r="563" spans="1:28" s="188" customFormat="1" ht="17.399999999999999">
      <c r="A563" s="193" t="str">
        <f t="shared" si="141"/>
        <v>Audio</v>
      </c>
      <c r="B563" s="193" t="str">
        <f t="shared" si="142"/>
        <v>GO651Audio</v>
      </c>
      <c r="C563" s="193" t="str">
        <f t="shared" si="143"/>
        <v>AudioChao, Kai</v>
      </c>
      <c r="D563" s="193"/>
      <c r="E563" s="193"/>
      <c r="F563" s="193" t="str">
        <f t="shared" si="144"/>
        <v>AudioRichardson, Vicki</v>
      </c>
      <c r="G563" s="193" t="str">
        <f t="shared" ref="G563:M563" si="261">G$129</f>
        <v>Richardson, Vicki</v>
      </c>
      <c r="H563" s="193" t="str">
        <f t="shared" si="261"/>
        <v>Chao, Kai</v>
      </c>
      <c r="I563" s="193" t="str">
        <f t="shared" si="261"/>
        <v>GO651</v>
      </c>
      <c r="J563" s="193" t="str">
        <f t="shared" si="261"/>
        <v>GOOD FORTUNE SUPERMARKET</v>
      </c>
      <c r="K563" s="193" t="str">
        <f t="shared" si="261"/>
        <v>all</v>
      </c>
      <c r="L563" s="193">
        <f t="shared" si="261"/>
        <v>0</v>
      </c>
      <c r="M563" s="193">
        <f t="shared" si="261"/>
        <v>0</v>
      </c>
      <c r="N563" s="193" t="str">
        <f t="shared" si="175"/>
        <v>Audio</v>
      </c>
      <c r="AA563" s="193">
        <f t="shared" si="146"/>
        <v>0</v>
      </c>
      <c r="AB563" s="193" t="str">
        <f t="shared" ref="AB563" si="262">AB$129</f>
        <v>Chao, Kai</v>
      </c>
    </row>
    <row r="564" spans="1:28" s="188" customFormat="1" ht="17.399999999999999">
      <c r="A564" s="193" t="str">
        <f t="shared" si="141"/>
        <v>Audio</v>
      </c>
      <c r="B564" s="193" t="str">
        <f t="shared" si="142"/>
        <v>JA081Audio</v>
      </c>
      <c r="C564" s="193" t="str">
        <f t="shared" si="143"/>
        <v>AudioChao, Kai</v>
      </c>
      <c r="D564" s="193"/>
      <c r="E564" s="193"/>
      <c r="F564" s="193" t="str">
        <f t="shared" si="144"/>
        <v>AudioRichardson, Vicki</v>
      </c>
      <c r="G564" s="193" t="str">
        <f t="shared" ref="G564:M564" si="263">G$130</f>
        <v>Richardson, Vicki</v>
      </c>
      <c r="H564" s="193" t="str">
        <f t="shared" si="263"/>
        <v>Chao, Kai</v>
      </c>
      <c r="I564" s="193" t="str">
        <f t="shared" si="263"/>
        <v>JA081</v>
      </c>
      <c r="J564" s="193" t="str">
        <f t="shared" si="263"/>
        <v>JAS GROUP, INC.</v>
      </c>
      <c r="K564" s="193" t="str">
        <f t="shared" si="263"/>
        <v>all</v>
      </c>
      <c r="L564" s="193">
        <f t="shared" si="263"/>
        <v>0</v>
      </c>
      <c r="M564" s="193">
        <f t="shared" si="263"/>
        <v>0</v>
      </c>
      <c r="N564" s="193" t="str">
        <f t="shared" si="175"/>
        <v>Audio</v>
      </c>
      <c r="AA564" s="193">
        <f t="shared" si="146"/>
        <v>0</v>
      </c>
      <c r="AB564" s="193" t="str">
        <f t="shared" ref="AB564" si="264">AB$130</f>
        <v>Chao, Kai</v>
      </c>
    </row>
    <row r="565" spans="1:28" s="188" customFormat="1" ht="17.399999999999999">
      <c r="A565" s="193" t="str">
        <f t="shared" si="141"/>
        <v>Audio</v>
      </c>
      <c r="B565" s="193" t="str">
        <f t="shared" si="142"/>
        <v>JA100Audio</v>
      </c>
      <c r="C565" s="193" t="str">
        <f t="shared" si="143"/>
        <v>AudioChao, Kai</v>
      </c>
      <c r="D565" s="193"/>
      <c r="E565" s="193"/>
      <c r="F565" s="193" t="str">
        <f t="shared" si="144"/>
        <v>AudioRichardson, Vicki</v>
      </c>
      <c r="G565" s="193" t="str">
        <f t="shared" ref="G565:M565" si="265">G$131</f>
        <v>Richardson, Vicki</v>
      </c>
      <c r="H565" s="193" t="str">
        <f t="shared" si="265"/>
        <v>Chao, Kai</v>
      </c>
      <c r="I565" s="193" t="str">
        <f t="shared" si="265"/>
        <v>JA100</v>
      </c>
      <c r="J565" s="193" t="str">
        <f t="shared" si="265"/>
        <v>JFC INTERNATIONAL</v>
      </c>
      <c r="K565" s="193" t="str">
        <f t="shared" si="265"/>
        <v>all</v>
      </c>
      <c r="L565" s="193">
        <f t="shared" si="265"/>
        <v>0</v>
      </c>
      <c r="M565" s="193">
        <f t="shared" si="265"/>
        <v>0</v>
      </c>
      <c r="N565" s="193" t="str">
        <f t="shared" si="175"/>
        <v>Audio</v>
      </c>
      <c r="AA565" s="193">
        <f t="shared" si="146"/>
        <v>0</v>
      </c>
      <c r="AB565" s="193" t="str">
        <f t="shared" ref="AB565" si="266">AB$131</f>
        <v>Chao, Kai</v>
      </c>
    </row>
    <row r="566" spans="1:28" s="188" customFormat="1" ht="17.399999999999999">
      <c r="A566" s="193" t="str">
        <f t="shared" si="141"/>
        <v>Audio</v>
      </c>
      <c r="B566" s="193" t="str">
        <f t="shared" si="142"/>
        <v>KI090Audio</v>
      </c>
      <c r="C566" s="193" t="str">
        <f t="shared" si="143"/>
        <v>AudioChao, Kai</v>
      </c>
      <c r="D566" s="193"/>
      <c r="E566" s="193"/>
      <c r="F566" s="193" t="str">
        <f t="shared" si="144"/>
        <v>AudioRichardson, Vicki</v>
      </c>
      <c r="G566" s="193" t="str">
        <f t="shared" ref="G566:M566" si="267">G$132</f>
        <v>Richardson, Vicki</v>
      </c>
      <c r="H566" s="193" t="str">
        <f t="shared" si="267"/>
        <v>Chao, Kai</v>
      </c>
      <c r="I566" s="193" t="str">
        <f t="shared" si="267"/>
        <v>KI090</v>
      </c>
      <c r="J566" s="193" t="str">
        <f t="shared" si="267"/>
        <v>KIM'S HOME</v>
      </c>
      <c r="K566" s="193" t="str">
        <f t="shared" si="267"/>
        <v>all</v>
      </c>
      <c r="L566" s="193">
        <f t="shared" si="267"/>
        <v>0</v>
      </c>
      <c r="M566" s="193">
        <f t="shared" si="267"/>
        <v>0</v>
      </c>
      <c r="N566" s="193" t="str">
        <f t="shared" si="175"/>
        <v>Audio</v>
      </c>
      <c r="AA566" s="193">
        <f t="shared" si="146"/>
        <v>0</v>
      </c>
      <c r="AB566" s="193" t="str">
        <f t="shared" ref="AB566" si="268">AB$132</f>
        <v>Chao, Kai</v>
      </c>
    </row>
    <row r="567" spans="1:28" s="188" customFormat="1" ht="17.399999999999999">
      <c r="A567" s="193" t="str">
        <f t="shared" si="141"/>
        <v>Audio</v>
      </c>
      <c r="B567" s="193" t="str">
        <f t="shared" si="142"/>
        <v>SA152Audio</v>
      </c>
      <c r="C567" s="193" t="str">
        <f t="shared" si="143"/>
        <v>AudioChao, Kai</v>
      </c>
      <c r="D567" s="193"/>
      <c r="E567" s="193"/>
      <c r="F567" s="193" t="str">
        <f t="shared" si="144"/>
        <v>AudioRichardson, Vicki</v>
      </c>
      <c r="G567" s="193" t="str">
        <f t="shared" ref="G567:M567" si="269">G$133</f>
        <v>Richardson, Vicki</v>
      </c>
      <c r="H567" s="193" t="str">
        <f t="shared" si="269"/>
        <v>Chao, Kai</v>
      </c>
      <c r="I567" s="193" t="str">
        <f t="shared" si="269"/>
        <v>SA152</v>
      </c>
      <c r="J567" s="193" t="str">
        <f t="shared" si="269"/>
        <v>SAVE LOT INT'L CORP</v>
      </c>
      <c r="K567" s="193" t="str">
        <f t="shared" si="269"/>
        <v>all</v>
      </c>
      <c r="L567" s="193">
        <f t="shared" si="269"/>
        <v>0</v>
      </c>
      <c r="M567" s="193">
        <f t="shared" si="269"/>
        <v>0</v>
      </c>
      <c r="N567" s="193" t="str">
        <f t="shared" si="175"/>
        <v>Audio</v>
      </c>
      <c r="AA567" s="193">
        <f t="shared" si="146"/>
        <v>0</v>
      </c>
      <c r="AB567" s="193" t="str">
        <f t="shared" ref="AB567" si="270">AB$133</f>
        <v>Chao, Kai</v>
      </c>
    </row>
    <row r="568" spans="1:28" s="188" customFormat="1" ht="17.399999999999999">
      <c r="A568" s="193" t="str">
        <f t="shared" si="141"/>
        <v>Audio</v>
      </c>
      <c r="B568" s="193" t="str">
        <f t="shared" si="142"/>
        <v>TA292Audio</v>
      </c>
      <c r="C568" s="193" t="str">
        <f t="shared" si="143"/>
        <v>AudioChao, Kai</v>
      </c>
      <c r="D568" s="193"/>
      <c r="E568" s="193"/>
      <c r="F568" s="193" t="str">
        <f t="shared" si="144"/>
        <v>AudioRichardson, Vicki</v>
      </c>
      <c r="G568" s="193" t="str">
        <f t="shared" ref="G568:M568" si="271">G$134</f>
        <v>Richardson, Vicki</v>
      </c>
      <c r="H568" s="193" t="str">
        <f t="shared" si="271"/>
        <v>Chao, Kai</v>
      </c>
      <c r="I568" s="193" t="str">
        <f t="shared" si="271"/>
        <v>TA292</v>
      </c>
      <c r="J568" s="193" t="str">
        <f t="shared" si="271"/>
        <v>TAK SHING HONG INC</v>
      </c>
      <c r="K568" s="193" t="str">
        <f t="shared" si="271"/>
        <v>all</v>
      </c>
      <c r="L568" s="193">
        <f t="shared" si="271"/>
        <v>0</v>
      </c>
      <c r="M568" s="193">
        <f t="shared" si="271"/>
        <v>0</v>
      </c>
      <c r="N568" s="193" t="str">
        <f t="shared" si="175"/>
        <v>Audio</v>
      </c>
      <c r="AA568" s="193">
        <f t="shared" si="146"/>
        <v>0</v>
      </c>
      <c r="AB568" s="193" t="str">
        <f t="shared" ref="AB568" si="272">AB$134</f>
        <v>Chao, Kai</v>
      </c>
    </row>
    <row r="569" spans="1:28" s="188" customFormat="1" ht="17.399999999999999">
      <c r="A569" s="193" t="str">
        <f t="shared" si="141"/>
        <v>Audio</v>
      </c>
      <c r="B569" s="193" t="str">
        <f t="shared" si="142"/>
        <v>0Audio</v>
      </c>
      <c r="C569" s="193" t="str">
        <f t="shared" si="143"/>
        <v>Audio0</v>
      </c>
      <c r="D569" s="193"/>
      <c r="E569" s="193"/>
      <c r="F569" s="193" t="str">
        <f t="shared" si="144"/>
        <v>Audio0</v>
      </c>
      <c r="G569" s="193">
        <f t="shared" ref="G569:M569" si="273">G$135</f>
        <v>0</v>
      </c>
      <c r="H569" s="193">
        <f t="shared" si="273"/>
        <v>0</v>
      </c>
      <c r="I569" s="193">
        <f t="shared" si="273"/>
        <v>0</v>
      </c>
      <c r="J569" s="193">
        <f t="shared" si="273"/>
        <v>0</v>
      </c>
      <c r="K569" s="193">
        <f t="shared" si="273"/>
        <v>0</v>
      </c>
      <c r="L569" s="193">
        <f t="shared" si="273"/>
        <v>0</v>
      </c>
      <c r="M569" s="193">
        <f t="shared" si="273"/>
        <v>0</v>
      </c>
      <c r="N569" s="193" t="str">
        <f t="shared" si="175"/>
        <v>Audio</v>
      </c>
      <c r="AA569" s="193">
        <f t="shared" si="146"/>
        <v>0</v>
      </c>
      <c r="AB569" s="193">
        <f t="shared" ref="AB569" si="274">AB$135</f>
        <v>0</v>
      </c>
    </row>
    <row r="570" spans="1:28" s="188" customFormat="1" ht="17.399999999999999">
      <c r="A570" s="193" t="str">
        <f t="shared" ref="A570:A633" si="275">T$7</f>
        <v>Audio</v>
      </c>
      <c r="B570" s="193" t="str">
        <f t="shared" ref="B570:B633" si="276">CONCATENATE(I570,A570)</f>
        <v>0Audio</v>
      </c>
      <c r="C570" s="193" t="str">
        <f t="shared" ref="C570:C633" si="277">CONCATENATE(A570,H570)</f>
        <v>Audio0</v>
      </c>
      <c r="D570" s="193"/>
      <c r="E570" s="193"/>
      <c r="F570" s="193" t="str">
        <f t="shared" ref="F570:F633" si="278">CONCATENATE(A570,G570)</f>
        <v>Audio0</v>
      </c>
      <c r="G570" s="193">
        <f t="shared" ref="G570:M570" si="279">G$136</f>
        <v>0</v>
      </c>
      <c r="H570" s="193">
        <f t="shared" si="279"/>
        <v>0</v>
      </c>
      <c r="I570" s="193">
        <f t="shared" si="279"/>
        <v>0</v>
      </c>
      <c r="J570" s="193">
        <f t="shared" si="279"/>
        <v>0</v>
      </c>
      <c r="K570" s="193">
        <f t="shared" si="279"/>
        <v>0</v>
      </c>
      <c r="L570" s="193">
        <f t="shared" si="279"/>
        <v>0</v>
      </c>
      <c r="M570" s="193">
        <f t="shared" si="279"/>
        <v>0</v>
      </c>
      <c r="N570" s="193" t="str">
        <f t="shared" si="175"/>
        <v>Audio</v>
      </c>
      <c r="AA570" s="193">
        <f t="shared" ref="AA570:AA633" si="280">AT$7</f>
        <v>0</v>
      </c>
      <c r="AB570" s="193">
        <f t="shared" ref="AB570" si="281">AB$136</f>
        <v>0</v>
      </c>
    </row>
    <row r="571" spans="1:28" s="188" customFormat="1" ht="17.399999999999999">
      <c r="A571" s="193" t="str">
        <f t="shared" si="275"/>
        <v>Audio</v>
      </c>
      <c r="B571" s="193" t="str">
        <f t="shared" si="276"/>
        <v>AAFESAudio</v>
      </c>
      <c r="C571" s="193" t="str">
        <f t="shared" si="277"/>
        <v>AudioFleming, Bern</v>
      </c>
      <c r="D571" s="193"/>
      <c r="E571" s="193"/>
      <c r="F571" s="193" t="str">
        <f t="shared" si="278"/>
        <v>AudioRichardson, Vicki</v>
      </c>
      <c r="G571" s="193" t="str">
        <f t="shared" ref="G571:M571" si="282">G$137</f>
        <v>Richardson, Vicki</v>
      </c>
      <c r="H571" s="193" t="str">
        <f t="shared" si="282"/>
        <v>Fleming, Bern</v>
      </c>
      <c r="I571" s="193" t="str">
        <f t="shared" si="282"/>
        <v>AAFES</v>
      </c>
      <c r="J571" s="193" t="str">
        <f t="shared" si="282"/>
        <v>EXCHANGE CATALOG SAL</v>
      </c>
      <c r="K571" s="193" t="str">
        <f t="shared" si="282"/>
        <v>all</v>
      </c>
      <c r="L571" s="193">
        <f t="shared" si="282"/>
        <v>0</v>
      </c>
      <c r="M571" s="193">
        <f t="shared" si="282"/>
        <v>0</v>
      </c>
      <c r="N571" s="193" t="str">
        <f t="shared" si="175"/>
        <v>Audio</v>
      </c>
      <c r="AA571" s="193">
        <f t="shared" si="280"/>
        <v>0</v>
      </c>
      <c r="AB571" s="193" t="str">
        <f t="shared" ref="AB571" si="283">AB$137</f>
        <v>Fleming, Bern</v>
      </c>
    </row>
    <row r="572" spans="1:28" s="188" customFormat="1" ht="17.399999999999999">
      <c r="A572" s="193" t="str">
        <f t="shared" si="275"/>
        <v>Audio</v>
      </c>
      <c r="B572" s="193" t="str">
        <f t="shared" si="276"/>
        <v>AK050Audio</v>
      </c>
      <c r="C572" s="193" t="str">
        <f t="shared" si="277"/>
        <v>AudioFleming, Bern</v>
      </c>
      <c r="D572" s="193"/>
      <c r="E572" s="193"/>
      <c r="F572" s="193" t="str">
        <f t="shared" si="278"/>
        <v>AudioRichardson, Vicki</v>
      </c>
      <c r="G572" s="193" t="str">
        <f t="shared" ref="G572:M572" si="284">G$138</f>
        <v>Richardson, Vicki</v>
      </c>
      <c r="H572" s="193" t="str">
        <f t="shared" si="284"/>
        <v>Fleming, Bern</v>
      </c>
      <c r="I572" s="193" t="str">
        <f t="shared" si="284"/>
        <v>AK050</v>
      </c>
      <c r="J572" s="193" t="str">
        <f t="shared" si="284"/>
        <v>AK DISTRIBUTORS</v>
      </c>
      <c r="K572" s="193" t="str">
        <f t="shared" si="284"/>
        <v>all</v>
      </c>
      <c r="L572" s="193">
        <f t="shared" si="284"/>
        <v>0</v>
      </c>
      <c r="M572" s="193">
        <f t="shared" si="284"/>
        <v>0</v>
      </c>
      <c r="N572" s="193" t="str">
        <f t="shared" si="175"/>
        <v>Audio</v>
      </c>
      <c r="AA572" s="193">
        <f t="shared" si="280"/>
        <v>0</v>
      </c>
      <c r="AB572" s="193" t="str">
        <f t="shared" ref="AB572" si="285">AB$138</f>
        <v>Fleming, Bern</v>
      </c>
    </row>
    <row r="573" spans="1:28" s="188" customFormat="1" ht="17.399999999999999">
      <c r="A573" s="193" t="str">
        <f t="shared" si="275"/>
        <v>Audio</v>
      </c>
      <c r="B573" s="193" t="str">
        <f t="shared" si="276"/>
        <v>CI776Audio</v>
      </c>
      <c r="C573" s="193" t="str">
        <f t="shared" si="277"/>
        <v>AudioFleming, Bern</v>
      </c>
      <c r="D573" s="193"/>
      <c r="E573" s="193"/>
      <c r="F573" s="193" t="str">
        <f t="shared" si="278"/>
        <v>AudioRichardson, Vicki</v>
      </c>
      <c r="G573" s="193" t="str">
        <f t="shared" ref="G573:M573" si="286">G$139</f>
        <v>Richardson, Vicki</v>
      </c>
      <c r="H573" s="193" t="str">
        <f t="shared" si="286"/>
        <v>Fleming, Bern</v>
      </c>
      <c r="I573" s="193" t="str">
        <f t="shared" si="286"/>
        <v>CI776</v>
      </c>
      <c r="J573" s="193" t="str">
        <f t="shared" si="286"/>
        <v>CIRCUIT CITY CORPORATION INC</v>
      </c>
      <c r="K573" s="193" t="str">
        <f t="shared" si="286"/>
        <v>all</v>
      </c>
      <c r="L573" s="193">
        <f t="shared" si="286"/>
        <v>0</v>
      </c>
      <c r="M573" s="193">
        <f t="shared" si="286"/>
        <v>0</v>
      </c>
      <c r="N573" s="193" t="str">
        <f t="shared" si="175"/>
        <v>Audio</v>
      </c>
      <c r="AA573" s="193">
        <f t="shared" si="280"/>
        <v>0</v>
      </c>
      <c r="AB573" s="193" t="str">
        <f t="shared" ref="AB573" si="287">AB$139</f>
        <v>Fleming, Bern</v>
      </c>
    </row>
    <row r="574" spans="1:28" s="188" customFormat="1" ht="17.399999999999999">
      <c r="A574" s="193" t="str">
        <f t="shared" si="275"/>
        <v>Audio</v>
      </c>
      <c r="B574" s="193" t="str">
        <f t="shared" si="276"/>
        <v>FI432Audio</v>
      </c>
      <c r="C574" s="193" t="str">
        <f t="shared" si="277"/>
        <v>AudioFleming, Bern</v>
      </c>
      <c r="D574" s="193"/>
      <c r="E574" s="193"/>
      <c r="F574" s="193" t="str">
        <f t="shared" si="278"/>
        <v>AudioRichardson, Vicki</v>
      </c>
      <c r="G574" s="193" t="str">
        <f t="shared" ref="G574:M574" si="288">G$140</f>
        <v>Richardson, Vicki</v>
      </c>
      <c r="H574" s="193" t="str">
        <f t="shared" si="288"/>
        <v>Fleming, Bern</v>
      </c>
      <c r="I574" s="193" t="str">
        <f t="shared" si="288"/>
        <v>FI432</v>
      </c>
      <c r="J574" s="193" t="str">
        <f t="shared" si="288"/>
        <v>FIUS DISTRUBTORS LLC</v>
      </c>
      <c r="K574" s="193" t="str">
        <f t="shared" si="288"/>
        <v>all</v>
      </c>
      <c r="L574" s="193">
        <f t="shared" si="288"/>
        <v>0</v>
      </c>
      <c r="M574" s="193">
        <f t="shared" si="288"/>
        <v>0</v>
      </c>
      <c r="N574" s="193" t="str">
        <f t="shared" si="175"/>
        <v>Audio</v>
      </c>
      <c r="AA574" s="193">
        <f t="shared" si="280"/>
        <v>0</v>
      </c>
      <c r="AB574" s="193" t="str">
        <f t="shared" ref="AB574" si="289">AB$140</f>
        <v>Fleming, Bern</v>
      </c>
    </row>
    <row r="575" spans="1:28" s="188" customFormat="1" ht="17.399999999999999">
      <c r="A575" s="193" t="str">
        <f t="shared" si="275"/>
        <v>Audio</v>
      </c>
      <c r="B575" s="193" t="str">
        <f t="shared" si="276"/>
        <v>FO080Audio</v>
      </c>
      <c r="C575" s="193" t="str">
        <f t="shared" si="277"/>
        <v>AudioFleming, Bern</v>
      </c>
      <c r="D575" s="193"/>
      <c r="E575" s="193"/>
      <c r="F575" s="193" t="str">
        <f t="shared" si="278"/>
        <v>AudioRichardson, Vicki</v>
      </c>
      <c r="G575" s="193" t="str">
        <f t="shared" ref="G575:M575" si="290">G$141</f>
        <v>Richardson, Vicki</v>
      </c>
      <c r="H575" s="193" t="str">
        <f t="shared" si="290"/>
        <v>Fleming, Bern</v>
      </c>
      <c r="I575" s="193" t="str">
        <f t="shared" si="290"/>
        <v>FO080</v>
      </c>
      <c r="J575" s="193" t="str">
        <f t="shared" si="290"/>
        <v>FESCO</v>
      </c>
      <c r="K575" s="193" t="str">
        <f t="shared" si="290"/>
        <v>all</v>
      </c>
      <c r="L575" s="193">
        <f t="shared" si="290"/>
        <v>0</v>
      </c>
      <c r="M575" s="193">
        <f t="shared" si="290"/>
        <v>0</v>
      </c>
      <c r="N575" s="193" t="str">
        <f t="shared" si="175"/>
        <v>Audio</v>
      </c>
      <c r="AA575" s="193">
        <f t="shared" si="280"/>
        <v>0</v>
      </c>
      <c r="AB575" s="193" t="str">
        <f t="shared" ref="AB575" si="291">AB$141</f>
        <v>Fleming, Bern</v>
      </c>
    </row>
    <row r="576" spans="1:28" s="188" customFormat="1" ht="17.399999999999999">
      <c r="A576" s="193" t="str">
        <f t="shared" si="275"/>
        <v>Audio</v>
      </c>
      <c r="B576" s="193" t="str">
        <f t="shared" si="276"/>
        <v>GA548Audio</v>
      </c>
      <c r="C576" s="193" t="str">
        <f t="shared" si="277"/>
        <v>AudioFleming, Bern</v>
      </c>
      <c r="D576" s="193"/>
      <c r="E576" s="193"/>
      <c r="F576" s="193" t="str">
        <f t="shared" si="278"/>
        <v>AudioRichardson, Vicki</v>
      </c>
      <c r="G576" s="193" t="str">
        <f t="shared" ref="G576:M576" si="292">G$142</f>
        <v>Richardson, Vicki</v>
      </c>
      <c r="H576" s="193" t="str">
        <f t="shared" si="292"/>
        <v>Fleming, Bern</v>
      </c>
      <c r="I576" s="193" t="str">
        <f t="shared" si="292"/>
        <v>GA548</v>
      </c>
      <c r="J576" s="193" t="str">
        <f t="shared" si="292"/>
        <v>IN-MOTION / GATE PETR / PROJECT HORI</v>
      </c>
      <c r="K576" s="193" t="str">
        <f t="shared" si="292"/>
        <v>all</v>
      </c>
      <c r="L576" s="193">
        <f t="shared" si="292"/>
        <v>0</v>
      </c>
      <c r="M576" s="193">
        <f t="shared" si="292"/>
        <v>0</v>
      </c>
      <c r="N576" s="193" t="str">
        <f t="shared" si="175"/>
        <v>Audio</v>
      </c>
      <c r="AA576" s="193">
        <f t="shared" si="280"/>
        <v>0</v>
      </c>
      <c r="AB576" s="193" t="str">
        <f t="shared" ref="AB576" si="293">AB$142</f>
        <v>Fleming, Bern</v>
      </c>
    </row>
    <row r="577" spans="1:28" s="188" customFormat="1" ht="17.399999999999999">
      <c r="A577" s="193" t="str">
        <f t="shared" si="275"/>
        <v>Audio</v>
      </c>
      <c r="B577" s="193" t="str">
        <f t="shared" si="276"/>
        <v>IN035Audio</v>
      </c>
      <c r="C577" s="193" t="str">
        <f t="shared" si="277"/>
        <v>AudioFleming, Bern</v>
      </c>
      <c r="D577" s="193"/>
      <c r="E577" s="193"/>
      <c r="F577" s="193" t="str">
        <f t="shared" si="278"/>
        <v>AudioRichardson, Vicki</v>
      </c>
      <c r="G577" s="193" t="str">
        <f t="shared" ref="G577:M577" si="294">G$143</f>
        <v>Richardson, Vicki</v>
      </c>
      <c r="H577" s="193" t="str">
        <f t="shared" si="294"/>
        <v>Fleming, Bern</v>
      </c>
      <c r="I577" s="193" t="str">
        <f t="shared" si="294"/>
        <v>IN035</v>
      </c>
      <c r="J577" s="193" t="str">
        <f t="shared" si="294"/>
        <v>INTERBOND CORP OF AM</v>
      </c>
      <c r="K577" s="193" t="str">
        <f t="shared" si="294"/>
        <v>all</v>
      </c>
      <c r="L577" s="193">
        <f t="shared" si="294"/>
        <v>0</v>
      </c>
      <c r="M577" s="193">
        <f t="shared" si="294"/>
        <v>0</v>
      </c>
      <c r="N577" s="193" t="str">
        <f t="shared" si="175"/>
        <v>Audio</v>
      </c>
      <c r="AA577" s="193">
        <f t="shared" si="280"/>
        <v>0</v>
      </c>
      <c r="AB577" s="193" t="str">
        <f t="shared" ref="AB577" si="295">AB$143</f>
        <v>Fleming, Bern</v>
      </c>
    </row>
    <row r="578" spans="1:28" s="188" customFormat="1" ht="17.399999999999999">
      <c r="A578" s="193" t="str">
        <f t="shared" si="275"/>
        <v>Audio</v>
      </c>
      <c r="B578" s="193" t="str">
        <f t="shared" si="276"/>
        <v>KO165Audio</v>
      </c>
      <c r="C578" s="193" t="str">
        <f t="shared" si="277"/>
        <v>AudioFleming, Bern</v>
      </c>
      <c r="D578" s="193"/>
      <c r="E578" s="193"/>
      <c r="F578" s="193" t="str">
        <f t="shared" si="278"/>
        <v>AudioRichardson, Vicki</v>
      </c>
      <c r="G578" s="193" t="str">
        <f t="shared" ref="G578:M578" si="296">G$144</f>
        <v>Richardson, Vicki</v>
      </c>
      <c r="H578" s="193" t="str">
        <f t="shared" si="296"/>
        <v>Fleming, Bern</v>
      </c>
      <c r="I578" s="193" t="str">
        <f t="shared" si="296"/>
        <v>KO165</v>
      </c>
      <c r="J578" s="193" t="str">
        <f t="shared" si="296"/>
        <v>KOHL'S</v>
      </c>
      <c r="K578" s="193" t="str">
        <f t="shared" si="296"/>
        <v>all</v>
      </c>
      <c r="L578" s="193">
        <f t="shared" si="296"/>
        <v>0</v>
      </c>
      <c r="M578" s="193">
        <f t="shared" si="296"/>
        <v>0</v>
      </c>
      <c r="N578" s="193" t="str">
        <f t="shared" si="175"/>
        <v>Audio</v>
      </c>
      <c r="AA578" s="193">
        <f t="shared" si="280"/>
        <v>0</v>
      </c>
      <c r="AB578" s="193" t="str">
        <f t="shared" ref="AB578" si="297">AB$144</f>
        <v>Fleming, Bern</v>
      </c>
    </row>
    <row r="579" spans="1:28" s="188" customFormat="1" ht="17.399999999999999">
      <c r="A579" s="193" t="str">
        <f t="shared" si="275"/>
        <v>Audio</v>
      </c>
      <c r="B579" s="193" t="str">
        <f t="shared" si="276"/>
        <v>NA450Audio</v>
      </c>
      <c r="C579" s="193" t="str">
        <f t="shared" si="277"/>
        <v>AudioFleming, Bern</v>
      </c>
      <c r="D579" s="193"/>
      <c r="E579" s="193"/>
      <c r="F579" s="193" t="str">
        <f t="shared" si="278"/>
        <v>AudioRichardson, Vicki</v>
      </c>
      <c r="G579" s="193" t="str">
        <f t="shared" ref="G579:M579" si="298">G$145</f>
        <v>Richardson, Vicki</v>
      </c>
      <c r="H579" s="193" t="str">
        <f t="shared" si="298"/>
        <v>Fleming, Bern</v>
      </c>
      <c r="I579" s="193" t="str">
        <f t="shared" si="298"/>
        <v>NA450</v>
      </c>
      <c r="J579" s="193" t="str">
        <f t="shared" si="298"/>
        <v>NAVY EXCHANGE</v>
      </c>
      <c r="K579" s="193" t="str">
        <f t="shared" si="298"/>
        <v>all</v>
      </c>
      <c r="L579" s="193">
        <f t="shared" si="298"/>
        <v>0</v>
      </c>
      <c r="M579" s="193">
        <f t="shared" si="298"/>
        <v>0</v>
      </c>
      <c r="N579" s="193" t="str">
        <f t="shared" si="175"/>
        <v>Audio</v>
      </c>
      <c r="AA579" s="193">
        <f t="shared" si="280"/>
        <v>0</v>
      </c>
      <c r="AB579" s="193" t="str">
        <f t="shared" ref="AB579" si="299">AB$145</f>
        <v>Fleming, Bern</v>
      </c>
    </row>
    <row r="580" spans="1:28" s="188" customFormat="1" ht="17.399999999999999">
      <c r="A580" s="193" t="str">
        <f t="shared" si="275"/>
        <v>Audio</v>
      </c>
      <c r="B580" s="193" t="str">
        <f t="shared" si="276"/>
        <v>PC001Audio</v>
      </c>
      <c r="C580" s="193" t="str">
        <f t="shared" si="277"/>
        <v>AudioFleming, Bern</v>
      </c>
      <c r="D580" s="193"/>
      <c r="E580" s="193"/>
      <c r="F580" s="193" t="str">
        <f t="shared" si="278"/>
        <v>AudioRichardson, Vicki</v>
      </c>
      <c r="G580" s="193" t="str">
        <f t="shared" ref="G580:M580" si="300">G$146</f>
        <v>Richardson, Vicki</v>
      </c>
      <c r="H580" s="193" t="str">
        <f t="shared" si="300"/>
        <v>Fleming, Bern</v>
      </c>
      <c r="I580" s="193" t="str">
        <f t="shared" si="300"/>
        <v>PC001</v>
      </c>
      <c r="J580" s="193" t="str">
        <f t="shared" si="300"/>
        <v>P.C.RICHARD &amp; SON IN</v>
      </c>
      <c r="K580" s="193" t="str">
        <f t="shared" si="300"/>
        <v>all</v>
      </c>
      <c r="L580" s="193">
        <f t="shared" si="300"/>
        <v>0</v>
      </c>
      <c r="M580" s="193">
        <f t="shared" si="300"/>
        <v>0</v>
      </c>
      <c r="N580" s="193" t="str">
        <f t="shared" si="175"/>
        <v>Audio</v>
      </c>
      <c r="AA580" s="193">
        <f t="shared" si="280"/>
        <v>0</v>
      </c>
      <c r="AB580" s="193">
        <f t="shared" ref="AB580" si="301">AB$146</f>
        <v>0</v>
      </c>
    </row>
    <row r="581" spans="1:28" s="188" customFormat="1" ht="17.399999999999999">
      <c r="A581" s="193" t="str">
        <f t="shared" si="275"/>
        <v>Audio</v>
      </c>
      <c r="B581" s="193" t="str">
        <f t="shared" si="276"/>
        <v>0Audio</v>
      </c>
      <c r="C581" s="193" t="str">
        <f t="shared" si="277"/>
        <v>Audio0</v>
      </c>
      <c r="D581" s="193"/>
      <c r="E581" s="193"/>
      <c r="F581" s="193" t="str">
        <f t="shared" si="278"/>
        <v>Audio0</v>
      </c>
      <c r="G581" s="193">
        <f t="shared" ref="G581:M581" si="302">G$147</f>
        <v>0</v>
      </c>
      <c r="H581" s="193">
        <f t="shared" si="302"/>
        <v>0</v>
      </c>
      <c r="I581" s="193">
        <f t="shared" si="302"/>
        <v>0</v>
      </c>
      <c r="J581" s="193">
        <f t="shared" si="302"/>
        <v>0</v>
      </c>
      <c r="K581" s="193">
        <f t="shared" si="302"/>
        <v>0</v>
      </c>
      <c r="L581" s="193">
        <f t="shared" si="302"/>
        <v>0</v>
      </c>
      <c r="M581" s="193">
        <f t="shared" si="302"/>
        <v>0</v>
      </c>
      <c r="N581" s="193" t="str">
        <f t="shared" si="175"/>
        <v>Audio</v>
      </c>
      <c r="AA581" s="193">
        <f t="shared" si="280"/>
        <v>0</v>
      </c>
      <c r="AB581" s="193">
        <f t="shared" ref="AB581" si="303">AB$147</f>
        <v>0</v>
      </c>
    </row>
    <row r="582" spans="1:28" s="188" customFormat="1" ht="17.399999999999999">
      <c r="A582" s="193" t="str">
        <f t="shared" si="275"/>
        <v>Audio</v>
      </c>
      <c r="B582" s="193" t="str">
        <f t="shared" si="276"/>
        <v>AD230Audio</v>
      </c>
      <c r="C582" s="193" t="str">
        <f t="shared" si="277"/>
        <v>AudioHerold, Sarah</v>
      </c>
      <c r="D582" s="193"/>
      <c r="E582" s="193"/>
      <c r="F582" s="193" t="str">
        <f t="shared" si="278"/>
        <v>AudioRichardson, Vicki</v>
      </c>
      <c r="G582" s="193" t="str">
        <f t="shared" ref="G582:M582" si="304">G$148</f>
        <v>Richardson, Vicki</v>
      </c>
      <c r="H582" s="193" t="str">
        <f t="shared" si="304"/>
        <v>Herold, Sarah</v>
      </c>
      <c r="I582" s="193" t="str">
        <f t="shared" si="304"/>
        <v>AD230</v>
      </c>
      <c r="J582" s="193" t="str">
        <f t="shared" si="304"/>
        <v>ALMO DISTRIBUTING</v>
      </c>
      <c r="K582" s="193" t="str">
        <f t="shared" si="304"/>
        <v>all</v>
      </c>
      <c r="L582" s="193">
        <f t="shared" si="304"/>
        <v>0</v>
      </c>
      <c r="M582" s="193">
        <f t="shared" si="304"/>
        <v>0</v>
      </c>
      <c r="N582" s="193" t="str">
        <f t="shared" si="175"/>
        <v>Audio</v>
      </c>
      <c r="AA582" s="193">
        <f t="shared" si="280"/>
        <v>0</v>
      </c>
      <c r="AB582" s="193" t="str">
        <f t="shared" ref="AB582" si="305">AB$148</f>
        <v>Herold, Sarah</v>
      </c>
    </row>
    <row r="583" spans="1:28" s="188" customFormat="1" ht="17.399999999999999">
      <c r="A583" s="193" t="str">
        <f t="shared" si="275"/>
        <v>Audio</v>
      </c>
      <c r="B583" s="193" t="str">
        <f t="shared" si="276"/>
        <v>AD783Audio</v>
      </c>
      <c r="C583" s="193" t="str">
        <f t="shared" si="277"/>
        <v>AudioHerold, Sarah</v>
      </c>
      <c r="D583" s="193"/>
      <c r="E583" s="193"/>
      <c r="F583" s="193" t="str">
        <f t="shared" si="278"/>
        <v>AudioRichardson, Vicki</v>
      </c>
      <c r="G583" s="193" t="str">
        <f t="shared" ref="G583:M583" si="306">G$149</f>
        <v>Richardson, Vicki</v>
      </c>
      <c r="H583" s="193" t="str">
        <f t="shared" si="306"/>
        <v>Herold, Sarah</v>
      </c>
      <c r="I583" s="193" t="str">
        <f t="shared" si="306"/>
        <v>AD783</v>
      </c>
      <c r="J583" s="193" t="str">
        <f t="shared" si="306"/>
        <v>ADVANCE SALON &amp; BARBER SUPPLY</v>
      </c>
      <c r="K583" s="193" t="str">
        <f t="shared" si="306"/>
        <v>all</v>
      </c>
      <c r="L583" s="193" t="str">
        <f t="shared" si="306"/>
        <v>Jay Halaby &amp; Assoc</v>
      </c>
      <c r="M583" s="193" t="str">
        <f t="shared" si="306"/>
        <v>Beauty</v>
      </c>
      <c r="N583" s="193" t="str">
        <f t="shared" si="175"/>
        <v>Audio</v>
      </c>
      <c r="AA583" s="193">
        <f t="shared" si="280"/>
        <v>0</v>
      </c>
      <c r="AB583" s="193" t="str">
        <f t="shared" ref="AB583" si="307">AB$149</f>
        <v>Herold, Sarah</v>
      </c>
    </row>
    <row r="584" spans="1:28" s="188" customFormat="1" ht="17.399999999999999">
      <c r="A584" s="193" t="str">
        <f t="shared" si="275"/>
        <v>Audio</v>
      </c>
      <c r="B584" s="193" t="str">
        <f t="shared" si="276"/>
        <v>AL921Audio</v>
      </c>
      <c r="C584" s="193" t="str">
        <f t="shared" si="277"/>
        <v>AudioHerold, Sarah</v>
      </c>
      <c r="D584" s="193"/>
      <c r="E584" s="193"/>
      <c r="F584" s="193" t="str">
        <f t="shared" si="278"/>
        <v>AudioRichardson, Vicki</v>
      </c>
      <c r="G584" s="193" t="str">
        <f t="shared" ref="G584:M584" si="308">G$150</f>
        <v>Richardson, Vicki</v>
      </c>
      <c r="H584" s="193" t="str">
        <f t="shared" si="308"/>
        <v>Herold, Sarah</v>
      </c>
      <c r="I584" s="193" t="str">
        <f t="shared" si="308"/>
        <v>AL921</v>
      </c>
      <c r="J584" s="193" t="str">
        <f t="shared" si="308"/>
        <v>ALL ESSENTIALS INC</v>
      </c>
      <c r="K584" s="193" t="str">
        <f t="shared" si="308"/>
        <v>all</v>
      </c>
      <c r="L584" s="193" t="str">
        <f t="shared" si="308"/>
        <v>Jay Halaby &amp; Assoc</v>
      </c>
      <c r="M584" s="193" t="str">
        <f t="shared" si="308"/>
        <v>Beauty</v>
      </c>
      <c r="N584" s="193" t="str">
        <f t="shared" ref="N584:N647" si="309">A584</f>
        <v>Audio</v>
      </c>
      <c r="AA584" s="193">
        <f t="shared" si="280"/>
        <v>0</v>
      </c>
      <c r="AB584" s="193" t="str">
        <f t="shared" ref="AB584" si="310">AB$150</f>
        <v>Herold, Sarah</v>
      </c>
    </row>
    <row r="585" spans="1:28" s="188" customFormat="1" ht="17.399999999999999">
      <c r="A585" s="193" t="str">
        <f t="shared" si="275"/>
        <v>Audio</v>
      </c>
      <c r="B585" s="193" t="str">
        <f t="shared" si="276"/>
        <v>BE305Audio</v>
      </c>
      <c r="C585" s="193" t="str">
        <f t="shared" si="277"/>
        <v>AudioHerold, Sarah</v>
      </c>
      <c r="D585" s="193"/>
      <c r="E585" s="193"/>
      <c r="F585" s="193" t="str">
        <f t="shared" si="278"/>
        <v>AudioRichardson, Vicki</v>
      </c>
      <c r="G585" s="193" t="str">
        <f t="shared" ref="G585:M585" si="311">G$151</f>
        <v>Richardson, Vicki</v>
      </c>
      <c r="H585" s="193" t="str">
        <f t="shared" si="311"/>
        <v>Herold, Sarah</v>
      </c>
      <c r="I585" s="193" t="str">
        <f t="shared" si="311"/>
        <v>BE305</v>
      </c>
      <c r="J585" s="193" t="str">
        <f t="shared" si="311"/>
        <v>BEAUTY COLLECTION.COM INC</v>
      </c>
      <c r="K585" s="193" t="str">
        <f t="shared" si="311"/>
        <v>all</v>
      </c>
      <c r="L585" s="193">
        <f t="shared" si="311"/>
        <v>0</v>
      </c>
      <c r="M585" s="193">
        <f t="shared" si="311"/>
        <v>0</v>
      </c>
      <c r="N585" s="193" t="str">
        <f t="shared" si="309"/>
        <v>Audio</v>
      </c>
      <c r="AA585" s="193">
        <f t="shared" si="280"/>
        <v>0</v>
      </c>
      <c r="AB585" s="193" t="str">
        <f t="shared" ref="AB585" si="312">AB$151</f>
        <v>Herold, Sarah</v>
      </c>
    </row>
    <row r="586" spans="1:28" s="188" customFormat="1" ht="17.399999999999999">
      <c r="A586" s="193" t="str">
        <f t="shared" si="275"/>
        <v>Audio</v>
      </c>
      <c r="B586" s="193" t="str">
        <f t="shared" si="276"/>
        <v>BE337Audio</v>
      </c>
      <c r="C586" s="193" t="str">
        <f t="shared" si="277"/>
        <v>AudioHerold, Sarah</v>
      </c>
      <c r="D586" s="193"/>
      <c r="E586" s="193"/>
      <c r="F586" s="193" t="str">
        <f t="shared" si="278"/>
        <v>AudioRichardson, Vicki</v>
      </c>
      <c r="G586" s="193" t="str">
        <f t="shared" ref="G586:M586" si="313">G$152</f>
        <v>Richardson, Vicki</v>
      </c>
      <c r="H586" s="193" t="str">
        <f t="shared" si="313"/>
        <v>Herold, Sarah</v>
      </c>
      <c r="I586" s="193" t="str">
        <f t="shared" si="313"/>
        <v>BE337</v>
      </c>
      <c r="J586" s="193" t="str">
        <f t="shared" si="313"/>
        <v>BELLA'S BEAUTY SUPPLY LLC</v>
      </c>
      <c r="K586" s="193" t="str">
        <f t="shared" si="313"/>
        <v>all</v>
      </c>
      <c r="L586" s="193" t="str">
        <f t="shared" si="313"/>
        <v>Jay Halaby &amp; Assoc</v>
      </c>
      <c r="M586" s="193" t="str">
        <f t="shared" si="313"/>
        <v>Beauty</v>
      </c>
      <c r="N586" s="193" t="str">
        <f t="shared" si="309"/>
        <v>Audio</v>
      </c>
      <c r="AA586" s="193">
        <f t="shared" si="280"/>
        <v>0</v>
      </c>
      <c r="AB586" s="193" t="str">
        <f t="shared" ref="AB586" si="314">AB$152</f>
        <v>Herold, Sarah</v>
      </c>
    </row>
    <row r="587" spans="1:28" s="188" customFormat="1" ht="17.399999999999999">
      <c r="A587" s="193" t="str">
        <f t="shared" si="275"/>
        <v>Audio</v>
      </c>
      <c r="B587" s="193" t="str">
        <f t="shared" si="276"/>
        <v>BE587Audio</v>
      </c>
      <c r="C587" s="193" t="str">
        <f t="shared" si="277"/>
        <v>AudioHerold, Sarah</v>
      </c>
      <c r="D587" s="193"/>
      <c r="E587" s="193"/>
      <c r="F587" s="193" t="str">
        <f t="shared" si="278"/>
        <v>AudioRichardson, Vicki</v>
      </c>
      <c r="G587" s="193" t="str">
        <f t="shared" ref="G587:M587" si="315">G$153</f>
        <v>Richardson, Vicki</v>
      </c>
      <c r="H587" s="193" t="str">
        <f t="shared" si="315"/>
        <v>Herold, Sarah</v>
      </c>
      <c r="I587" s="193" t="str">
        <f t="shared" si="315"/>
        <v>BE587</v>
      </c>
      <c r="J587" s="193" t="str">
        <f t="shared" si="315"/>
        <v>BEAUTY.COM</v>
      </c>
      <c r="K587" s="193" t="str">
        <f t="shared" si="315"/>
        <v>all</v>
      </c>
      <c r="L587" s="193">
        <f t="shared" si="315"/>
        <v>0</v>
      </c>
      <c r="M587" s="193">
        <f t="shared" si="315"/>
        <v>0</v>
      </c>
      <c r="N587" s="193" t="str">
        <f t="shared" si="309"/>
        <v>Audio</v>
      </c>
      <c r="AA587" s="193">
        <f t="shared" si="280"/>
        <v>0</v>
      </c>
      <c r="AB587" s="193" t="str">
        <f t="shared" ref="AB587" si="316">AB$153</f>
        <v>Herold, Sarah</v>
      </c>
    </row>
    <row r="588" spans="1:28" s="188" customFormat="1" ht="17.399999999999999">
      <c r="A588" s="193" t="str">
        <f t="shared" si="275"/>
        <v>Audio</v>
      </c>
      <c r="B588" s="193" t="str">
        <f t="shared" si="276"/>
        <v>BE986Audio</v>
      </c>
      <c r="C588" s="193" t="str">
        <f t="shared" si="277"/>
        <v>AudioHerold, Sarah</v>
      </c>
      <c r="D588" s="193"/>
      <c r="E588" s="193"/>
      <c r="F588" s="193" t="str">
        <f t="shared" si="278"/>
        <v>AudioRichardson, Vicki</v>
      </c>
      <c r="G588" s="193" t="str">
        <f t="shared" ref="G588:M588" si="317">G$154</f>
        <v>Richardson, Vicki</v>
      </c>
      <c r="H588" s="193" t="str">
        <f t="shared" si="317"/>
        <v>Herold, Sarah</v>
      </c>
      <c r="I588" s="193" t="str">
        <f t="shared" si="317"/>
        <v>BE986</v>
      </c>
      <c r="J588" s="193" t="str">
        <f t="shared" si="317"/>
        <v>BEAUTY BROS INC</v>
      </c>
      <c r="K588" s="193" t="str">
        <f t="shared" si="317"/>
        <v>all</v>
      </c>
      <c r="L588" s="193">
        <f t="shared" si="317"/>
        <v>0</v>
      </c>
      <c r="M588" s="193">
        <f t="shared" si="317"/>
        <v>0</v>
      </c>
      <c r="N588" s="193" t="str">
        <f t="shared" si="309"/>
        <v>Audio</v>
      </c>
      <c r="AA588" s="193">
        <f t="shared" si="280"/>
        <v>0</v>
      </c>
      <c r="AB588" s="193" t="str">
        <f t="shared" ref="AB588" si="318">AB$154</f>
        <v>Herold, Sarah</v>
      </c>
    </row>
    <row r="589" spans="1:28" s="188" customFormat="1" ht="17.399999999999999">
      <c r="A589" s="193" t="str">
        <f t="shared" si="275"/>
        <v>Audio</v>
      </c>
      <c r="B589" s="193" t="str">
        <f t="shared" si="276"/>
        <v>BI356Audio</v>
      </c>
      <c r="C589" s="193" t="str">
        <f t="shared" si="277"/>
        <v>AudioHerold, Sarah</v>
      </c>
      <c r="D589" s="193"/>
      <c r="E589" s="193"/>
      <c r="F589" s="193" t="str">
        <f t="shared" si="278"/>
        <v>AudioRichardson, Vicki</v>
      </c>
      <c r="G589" s="193" t="str">
        <f t="shared" ref="G589:M589" si="319">G$155</f>
        <v>Richardson, Vicki</v>
      </c>
      <c r="H589" s="193" t="str">
        <f t="shared" si="319"/>
        <v>Herold, Sarah</v>
      </c>
      <c r="I589" s="193" t="str">
        <f t="shared" si="319"/>
        <v>BI356</v>
      </c>
      <c r="J589" s="193" t="str">
        <f t="shared" si="319"/>
        <v>BIONEXIA USA INC</v>
      </c>
      <c r="K589" s="193" t="str">
        <f t="shared" si="319"/>
        <v>all</v>
      </c>
      <c r="L589" s="193" t="str">
        <f t="shared" si="319"/>
        <v>Jay Halaby &amp; Assoc</v>
      </c>
      <c r="M589" s="193" t="str">
        <f t="shared" si="319"/>
        <v>Beauty</v>
      </c>
      <c r="N589" s="193" t="str">
        <f t="shared" si="309"/>
        <v>Audio</v>
      </c>
      <c r="AA589" s="193">
        <f t="shared" si="280"/>
        <v>0</v>
      </c>
      <c r="AB589" s="193" t="str">
        <f t="shared" ref="AB589" si="320">AB$155</f>
        <v>Herold, Sarah</v>
      </c>
    </row>
    <row r="590" spans="1:28" s="188" customFormat="1" ht="17.399999999999999">
      <c r="A590" s="193" t="str">
        <f t="shared" si="275"/>
        <v>Audio</v>
      </c>
      <c r="B590" s="193" t="str">
        <f t="shared" si="276"/>
        <v>BL345Audio</v>
      </c>
      <c r="C590" s="193" t="str">
        <f t="shared" si="277"/>
        <v>AudioHerold, Sarah</v>
      </c>
      <c r="D590" s="193"/>
      <c r="E590" s="193"/>
      <c r="F590" s="193" t="str">
        <f t="shared" si="278"/>
        <v>AudioRichardson, Vicki</v>
      </c>
      <c r="G590" s="193" t="str">
        <f t="shared" ref="G590:M590" si="321">G$156</f>
        <v>Richardson, Vicki</v>
      </c>
      <c r="H590" s="193" t="str">
        <f t="shared" si="321"/>
        <v>Herold, Sarah</v>
      </c>
      <c r="I590" s="193" t="str">
        <f t="shared" si="321"/>
        <v>BL345</v>
      </c>
      <c r="J590" s="193" t="str">
        <f t="shared" si="321"/>
        <v>BLOOMINGDALE'S</v>
      </c>
      <c r="K590" s="193" t="str">
        <f t="shared" si="321"/>
        <v>all</v>
      </c>
      <c r="L590" s="193">
        <f t="shared" si="321"/>
        <v>0</v>
      </c>
      <c r="M590" s="193">
        <f t="shared" si="321"/>
        <v>0</v>
      </c>
      <c r="N590" s="193" t="str">
        <f t="shared" si="309"/>
        <v>Audio</v>
      </c>
      <c r="AA590" s="193">
        <f t="shared" si="280"/>
        <v>0</v>
      </c>
      <c r="AB590" s="193" t="str">
        <f t="shared" ref="AB590" si="322">AB$156</f>
        <v>Herold, Sarah</v>
      </c>
    </row>
    <row r="591" spans="1:28" s="188" customFormat="1" ht="17.399999999999999">
      <c r="A591" s="193" t="str">
        <f t="shared" si="275"/>
        <v>Audio</v>
      </c>
      <c r="B591" s="193" t="str">
        <f t="shared" si="276"/>
        <v>CE281Audio</v>
      </c>
      <c r="C591" s="193" t="str">
        <f t="shared" si="277"/>
        <v>AudioHerold, Sarah</v>
      </c>
      <c r="D591" s="193"/>
      <c r="E591" s="193"/>
      <c r="F591" s="193" t="str">
        <f t="shared" si="278"/>
        <v>AudioRichardson, Vicki</v>
      </c>
      <c r="G591" s="193" t="str">
        <f t="shared" ref="G591:M591" si="323">G$157</f>
        <v>Richardson, Vicki</v>
      </c>
      <c r="H591" s="193" t="str">
        <f t="shared" si="323"/>
        <v>Herold, Sarah</v>
      </c>
      <c r="I591" s="193" t="str">
        <f t="shared" si="323"/>
        <v>CE281</v>
      </c>
      <c r="J591" s="193" t="str">
        <f t="shared" si="323"/>
        <v>CONTEC INTERNATIONAL</v>
      </c>
      <c r="K591" s="193" t="str">
        <f t="shared" si="323"/>
        <v>all</v>
      </c>
      <c r="L591" s="193">
        <f t="shared" si="323"/>
        <v>0</v>
      </c>
      <c r="M591" s="193">
        <f t="shared" si="323"/>
        <v>0</v>
      </c>
      <c r="N591" s="193" t="str">
        <f t="shared" si="309"/>
        <v>Audio</v>
      </c>
      <c r="AA591" s="193">
        <f t="shared" si="280"/>
        <v>0</v>
      </c>
      <c r="AB591" s="193" t="str">
        <f t="shared" ref="AB591" si="324">AB$157</f>
        <v>Herold, Sarah</v>
      </c>
    </row>
    <row r="592" spans="1:28" s="188" customFormat="1" ht="17.399999999999999">
      <c r="A592" s="193" t="str">
        <f t="shared" si="275"/>
        <v>Audio</v>
      </c>
      <c r="B592" s="193" t="str">
        <f t="shared" si="276"/>
        <v>CH901Audio</v>
      </c>
      <c r="C592" s="193" t="str">
        <f t="shared" si="277"/>
        <v>AudioHerold, Sarah</v>
      </c>
      <c r="D592" s="193"/>
      <c r="E592" s="193"/>
      <c r="F592" s="193" t="str">
        <f t="shared" si="278"/>
        <v>AudioRichardson, Vicki</v>
      </c>
      <c r="G592" s="193" t="str">
        <f t="shared" ref="G592:M592" si="325">G$158</f>
        <v>Richardson, Vicki</v>
      </c>
      <c r="H592" s="193" t="str">
        <f t="shared" si="325"/>
        <v>Herold, Sarah</v>
      </c>
      <c r="I592" s="193" t="str">
        <f t="shared" si="325"/>
        <v>CH901</v>
      </c>
      <c r="J592" s="193" t="str">
        <f t="shared" si="325"/>
        <v>CHENICE PRO SALON</v>
      </c>
      <c r="K592" s="193" t="str">
        <f t="shared" si="325"/>
        <v>all</v>
      </c>
      <c r="L592" s="193" t="str">
        <f t="shared" si="325"/>
        <v>Jay Halaby &amp; Assoc</v>
      </c>
      <c r="M592" s="193" t="str">
        <f t="shared" si="325"/>
        <v>Beauty</v>
      </c>
      <c r="N592" s="193" t="str">
        <f t="shared" si="309"/>
        <v>Audio</v>
      </c>
      <c r="AA592" s="193">
        <f t="shared" si="280"/>
        <v>0</v>
      </c>
      <c r="AB592" s="193" t="str">
        <f t="shared" ref="AB592" si="326">AB$158</f>
        <v>Herold, Sarah</v>
      </c>
    </row>
    <row r="593" spans="1:28" s="188" customFormat="1" ht="17.399999999999999">
      <c r="A593" s="193" t="str">
        <f t="shared" si="275"/>
        <v>Audio</v>
      </c>
      <c r="B593" s="193" t="str">
        <f t="shared" si="276"/>
        <v>CR854Audio</v>
      </c>
      <c r="C593" s="193" t="str">
        <f t="shared" si="277"/>
        <v>AudioHerold, Sarah</v>
      </c>
      <c r="D593" s="193"/>
      <c r="E593" s="193"/>
      <c r="F593" s="193" t="str">
        <f t="shared" si="278"/>
        <v>AudioRichardson, Vicki</v>
      </c>
      <c r="G593" s="193" t="str">
        <f t="shared" ref="G593:M593" si="327">G$159</f>
        <v>Richardson, Vicki</v>
      </c>
      <c r="H593" s="193" t="str">
        <f t="shared" si="327"/>
        <v>Herold, Sarah</v>
      </c>
      <c r="I593" s="193" t="str">
        <f t="shared" si="327"/>
        <v>CR854</v>
      </c>
      <c r="J593" s="193" t="str">
        <f t="shared" si="327"/>
        <v>CREATIVE BEAUTY CONCEPTS</v>
      </c>
      <c r="K593" s="193" t="str">
        <f t="shared" si="327"/>
        <v>all</v>
      </c>
      <c r="L593" s="193" t="str">
        <f t="shared" si="327"/>
        <v>Jay Halaby &amp; Assoc</v>
      </c>
      <c r="M593" s="193" t="str">
        <f t="shared" si="327"/>
        <v>Beauty</v>
      </c>
      <c r="N593" s="193" t="str">
        <f t="shared" si="309"/>
        <v>Audio</v>
      </c>
      <c r="AA593" s="193">
        <f t="shared" si="280"/>
        <v>0</v>
      </c>
      <c r="AB593" s="193" t="str">
        <f t="shared" ref="AB593" si="328">AB$159</f>
        <v>Herold, Sarah</v>
      </c>
    </row>
    <row r="594" spans="1:28" s="188" customFormat="1" ht="17.399999999999999">
      <c r="A594" s="193" t="str">
        <f t="shared" si="275"/>
        <v>Audio</v>
      </c>
      <c r="B594" s="193" t="str">
        <f t="shared" si="276"/>
        <v>CY001Audio</v>
      </c>
      <c r="C594" s="193" t="str">
        <f t="shared" si="277"/>
        <v>AudioHerold, Sarah</v>
      </c>
      <c r="D594" s="193"/>
      <c r="E594" s="193"/>
      <c r="F594" s="193" t="str">
        <f t="shared" si="278"/>
        <v>AudioRichardson, Vicki</v>
      </c>
      <c r="G594" s="193" t="str">
        <f t="shared" ref="G594:M594" si="329">G$160</f>
        <v>Richardson, Vicki</v>
      </c>
      <c r="H594" s="193" t="str">
        <f t="shared" si="329"/>
        <v>Herold, Sarah</v>
      </c>
      <c r="I594" s="193" t="str">
        <f t="shared" si="329"/>
        <v>CY001</v>
      </c>
      <c r="J594" s="193" t="str">
        <f t="shared" si="329"/>
        <v>CYNTHIA SALON SERVICES</v>
      </c>
      <c r="K594" s="193" t="str">
        <f t="shared" si="329"/>
        <v>all</v>
      </c>
      <c r="L594" s="193" t="str">
        <f t="shared" si="329"/>
        <v>Jay Halaby &amp; Assoc</v>
      </c>
      <c r="M594" s="193" t="str">
        <f t="shared" si="329"/>
        <v>Beauty</v>
      </c>
      <c r="N594" s="193" t="str">
        <f t="shared" si="309"/>
        <v>Audio</v>
      </c>
      <c r="AA594" s="193">
        <f t="shared" si="280"/>
        <v>0</v>
      </c>
      <c r="AB594" s="193" t="str">
        <f t="shared" ref="AB594" si="330">AB$160</f>
        <v>Herold, Sarah</v>
      </c>
    </row>
    <row r="595" spans="1:28" s="188" customFormat="1" ht="17.399999999999999">
      <c r="A595" s="193" t="str">
        <f t="shared" si="275"/>
        <v>Audio</v>
      </c>
      <c r="B595" s="193" t="str">
        <f t="shared" si="276"/>
        <v>DM026Audio</v>
      </c>
      <c r="C595" s="193" t="str">
        <f t="shared" si="277"/>
        <v>AudioHerold, Sarah</v>
      </c>
      <c r="D595" s="193"/>
      <c r="E595" s="193"/>
      <c r="F595" s="193" t="str">
        <f t="shared" si="278"/>
        <v>AudioRichardson, Vicki</v>
      </c>
      <c r="G595" s="193" t="str">
        <f t="shared" ref="G595:M595" si="331">G$161</f>
        <v>Richardson, Vicki</v>
      </c>
      <c r="H595" s="193" t="str">
        <f t="shared" si="331"/>
        <v>Herold, Sarah</v>
      </c>
      <c r="I595" s="193" t="str">
        <f t="shared" si="331"/>
        <v>DM026</v>
      </c>
      <c r="J595" s="193" t="str">
        <f t="shared" si="331"/>
        <v>DISCOVER SALON SERVICES</v>
      </c>
      <c r="K595" s="193" t="str">
        <f t="shared" si="331"/>
        <v>all</v>
      </c>
      <c r="L595" s="193" t="str">
        <f t="shared" si="331"/>
        <v>Jay Halaby &amp; Assoc</v>
      </c>
      <c r="M595" s="193" t="str">
        <f t="shared" si="331"/>
        <v>Beauty</v>
      </c>
      <c r="N595" s="193" t="str">
        <f t="shared" si="309"/>
        <v>Audio</v>
      </c>
      <c r="AA595" s="193">
        <f t="shared" si="280"/>
        <v>0</v>
      </c>
      <c r="AB595" s="193" t="str">
        <f t="shared" ref="AB595" si="332">AB$161</f>
        <v>Herold, Sarah</v>
      </c>
    </row>
    <row r="596" spans="1:28" s="188" customFormat="1" ht="17.399999999999999">
      <c r="A596" s="193" t="str">
        <f t="shared" si="275"/>
        <v>Audio</v>
      </c>
      <c r="B596" s="193" t="str">
        <f t="shared" si="276"/>
        <v>EC238Audio</v>
      </c>
      <c r="C596" s="193" t="str">
        <f t="shared" si="277"/>
        <v>AudioHerold, Sarah</v>
      </c>
      <c r="D596" s="193"/>
      <c r="E596" s="193"/>
      <c r="F596" s="193" t="str">
        <f t="shared" si="278"/>
        <v>AudioRichardson, Vicki</v>
      </c>
      <c r="G596" s="193" t="str">
        <f t="shared" ref="G596:M596" si="333">G$162</f>
        <v>Richardson, Vicki</v>
      </c>
      <c r="H596" s="193" t="str">
        <f t="shared" si="333"/>
        <v>Herold, Sarah</v>
      </c>
      <c r="I596" s="193" t="str">
        <f t="shared" si="333"/>
        <v>EC238</v>
      </c>
      <c r="J596" s="193" t="str">
        <f t="shared" si="333"/>
        <v>ECONOMY BEAUTY SUPPLY</v>
      </c>
      <c r="K596" s="193" t="str">
        <f t="shared" si="333"/>
        <v>all</v>
      </c>
      <c r="L596" s="193" t="str">
        <f t="shared" si="333"/>
        <v>Jay Halaby &amp; Assoc</v>
      </c>
      <c r="M596" s="193" t="str">
        <f t="shared" si="333"/>
        <v>Beauty</v>
      </c>
      <c r="N596" s="193" t="str">
        <f t="shared" si="309"/>
        <v>Audio</v>
      </c>
      <c r="AA596" s="193">
        <f t="shared" si="280"/>
        <v>0</v>
      </c>
      <c r="AB596" s="193" t="str">
        <f t="shared" ref="AB596" si="334">AB$162</f>
        <v>Herold, Sarah</v>
      </c>
    </row>
    <row r="597" spans="1:28" s="188" customFormat="1" ht="17.399999999999999">
      <c r="A597" s="193" t="str">
        <f t="shared" si="275"/>
        <v>Audio</v>
      </c>
      <c r="B597" s="193" t="str">
        <f t="shared" si="276"/>
        <v>EC301Audio</v>
      </c>
      <c r="C597" s="193" t="str">
        <f t="shared" si="277"/>
        <v>AudioHerold, Sarah</v>
      </c>
      <c r="D597" s="193"/>
      <c r="E597" s="193"/>
      <c r="F597" s="193" t="str">
        <f t="shared" si="278"/>
        <v>AudioRichardson, Vicki</v>
      </c>
      <c r="G597" s="193" t="str">
        <f t="shared" ref="G597:M597" si="335">G$163</f>
        <v>Richardson, Vicki</v>
      </c>
      <c r="H597" s="193" t="str">
        <f t="shared" si="335"/>
        <v>Herold, Sarah</v>
      </c>
      <c r="I597" s="193" t="str">
        <f t="shared" si="335"/>
        <v>EC301</v>
      </c>
      <c r="J597" s="193" t="str">
        <f t="shared" si="335"/>
        <v>FINELINE DISTRIBUTOR INC</v>
      </c>
      <c r="K597" s="193" t="str">
        <f t="shared" si="335"/>
        <v>all</v>
      </c>
      <c r="L597" s="193" t="str">
        <f t="shared" si="335"/>
        <v>Jay Halaby &amp; Assoc</v>
      </c>
      <c r="M597" s="193" t="str">
        <f t="shared" si="335"/>
        <v>Beauty</v>
      </c>
      <c r="N597" s="193" t="str">
        <f t="shared" si="309"/>
        <v>Audio</v>
      </c>
      <c r="AA597" s="193">
        <f t="shared" si="280"/>
        <v>0</v>
      </c>
      <c r="AB597" s="193" t="str">
        <f t="shared" ref="AB597" si="336">AB$163</f>
        <v>Herold, Sarah</v>
      </c>
    </row>
    <row r="598" spans="1:28" s="188" customFormat="1" ht="17.399999999999999">
      <c r="A598" s="193" t="str">
        <f t="shared" si="275"/>
        <v>Audio</v>
      </c>
      <c r="B598" s="193" t="str">
        <f t="shared" si="276"/>
        <v>EV146Audio</v>
      </c>
      <c r="C598" s="193" t="str">
        <f t="shared" si="277"/>
        <v>AudioHerold, Sarah</v>
      </c>
      <c r="D598" s="193"/>
      <c r="E598" s="193"/>
      <c r="F598" s="193" t="str">
        <f t="shared" si="278"/>
        <v>AudioRichardson, Vicki</v>
      </c>
      <c r="G598" s="193" t="str">
        <f t="shared" ref="G598:M598" si="337">G$164</f>
        <v>Richardson, Vicki</v>
      </c>
      <c r="H598" s="193" t="str">
        <f t="shared" si="337"/>
        <v>Herold, Sarah</v>
      </c>
      <c r="I598" s="193" t="str">
        <f t="shared" si="337"/>
        <v>EV146</v>
      </c>
      <c r="J598" s="193" t="str">
        <f t="shared" si="337"/>
        <v>EVERGREEN TEAM USA</v>
      </c>
      <c r="K598" s="193" t="str">
        <f t="shared" si="337"/>
        <v>all</v>
      </c>
      <c r="L598" s="193" t="str">
        <f t="shared" si="337"/>
        <v>Jay Halaby &amp; Assoc</v>
      </c>
      <c r="M598" s="193" t="str">
        <f t="shared" si="337"/>
        <v>Beauty</v>
      </c>
      <c r="N598" s="193" t="str">
        <f t="shared" si="309"/>
        <v>Audio</v>
      </c>
      <c r="AA598" s="193">
        <f t="shared" si="280"/>
        <v>0</v>
      </c>
      <c r="AB598" s="193" t="str">
        <f t="shared" ref="AB598" si="338">AB$164</f>
        <v>Herold, Sarah</v>
      </c>
    </row>
    <row r="599" spans="1:28" s="188" customFormat="1" ht="17.399999999999999">
      <c r="A599" s="193" t="str">
        <f t="shared" si="275"/>
        <v>Audio</v>
      </c>
      <c r="B599" s="193" t="str">
        <f t="shared" si="276"/>
        <v>FO396Audio</v>
      </c>
      <c r="C599" s="193" t="str">
        <f t="shared" si="277"/>
        <v>AudioHerold, Sarah</v>
      </c>
      <c r="D599" s="193"/>
      <c r="E599" s="193"/>
      <c r="F599" s="193" t="str">
        <f t="shared" si="278"/>
        <v>AudioRichardson, Vicki</v>
      </c>
      <c r="G599" s="193" t="str">
        <f t="shared" ref="G599:M599" si="339">G$165</f>
        <v>Richardson, Vicki</v>
      </c>
      <c r="H599" s="193" t="str">
        <f t="shared" si="339"/>
        <v>Herold, Sarah</v>
      </c>
      <c r="I599" s="193" t="str">
        <f t="shared" si="339"/>
        <v>FO396</v>
      </c>
      <c r="J599" s="193" t="str">
        <f t="shared" si="339"/>
        <v>FOUR STAR BEAUTY SUPPLY CORP</v>
      </c>
      <c r="K599" s="193" t="str">
        <f t="shared" si="339"/>
        <v>all</v>
      </c>
      <c r="L599" s="193" t="str">
        <f t="shared" si="339"/>
        <v>Jay Halaby &amp; Assoc</v>
      </c>
      <c r="M599" s="193" t="str">
        <f t="shared" si="339"/>
        <v>Beauty</v>
      </c>
      <c r="N599" s="193" t="str">
        <f t="shared" si="309"/>
        <v>Audio</v>
      </c>
      <c r="AA599" s="193">
        <f t="shared" si="280"/>
        <v>0</v>
      </c>
      <c r="AB599" s="193" t="str">
        <f t="shared" ref="AB599" si="340">AB$165</f>
        <v>Herold, Sarah</v>
      </c>
    </row>
    <row r="600" spans="1:28" s="188" customFormat="1" ht="17.399999999999999">
      <c r="A600" s="193" t="str">
        <f t="shared" si="275"/>
        <v>Audio</v>
      </c>
      <c r="B600" s="193" t="str">
        <f t="shared" si="276"/>
        <v>GR900Audio</v>
      </c>
      <c r="C600" s="193" t="str">
        <f t="shared" si="277"/>
        <v>AudioHerold, Sarah</v>
      </c>
      <c r="D600" s="193"/>
      <c r="E600" s="193"/>
      <c r="F600" s="193" t="str">
        <f t="shared" si="278"/>
        <v>AudioRichardson, Vicki</v>
      </c>
      <c r="G600" s="193" t="str">
        <f t="shared" ref="G600:M600" si="341">G$166</f>
        <v>Richardson, Vicki</v>
      </c>
      <c r="H600" s="193" t="str">
        <f t="shared" si="341"/>
        <v>Herold, Sarah</v>
      </c>
      <c r="I600" s="193" t="str">
        <f t="shared" si="341"/>
        <v>GR900</v>
      </c>
      <c r="J600" s="193" t="str">
        <f t="shared" si="341"/>
        <v>GROOM IT INDUSTRIES</v>
      </c>
      <c r="K600" s="193" t="str">
        <f t="shared" si="341"/>
        <v>all</v>
      </c>
      <c r="L600" s="193" t="str">
        <f t="shared" si="341"/>
        <v>Jay Halaby &amp; Assoc</v>
      </c>
      <c r="M600" s="193" t="str">
        <f t="shared" si="341"/>
        <v>Beauty</v>
      </c>
      <c r="N600" s="193" t="str">
        <f t="shared" si="309"/>
        <v>Audio</v>
      </c>
      <c r="AA600" s="193">
        <f t="shared" si="280"/>
        <v>0</v>
      </c>
      <c r="AB600" s="193" t="str">
        <f t="shared" ref="AB600" si="342">AB$166</f>
        <v>Herold, Sarah</v>
      </c>
    </row>
    <row r="601" spans="1:28" s="188" customFormat="1" ht="17.399999999999999">
      <c r="A601" s="193" t="str">
        <f t="shared" si="275"/>
        <v>Audio</v>
      </c>
      <c r="B601" s="193" t="str">
        <f t="shared" si="276"/>
        <v>IN021Audio</v>
      </c>
      <c r="C601" s="193" t="str">
        <f t="shared" si="277"/>
        <v>AudioHerold, Sarah</v>
      </c>
      <c r="D601" s="193"/>
      <c r="E601" s="193"/>
      <c r="F601" s="193" t="str">
        <f t="shared" si="278"/>
        <v>AudioRichardson, Vicki</v>
      </c>
      <c r="G601" s="193" t="str">
        <f t="shared" ref="G601:M601" si="343">G$167</f>
        <v>Richardson, Vicki</v>
      </c>
      <c r="H601" s="193" t="str">
        <f t="shared" si="343"/>
        <v>Herold, Sarah</v>
      </c>
      <c r="I601" s="193" t="str">
        <f t="shared" si="343"/>
        <v>IN021</v>
      </c>
      <c r="J601" s="193" t="str">
        <f t="shared" si="343"/>
        <v>INTERNATIONAL SALON/UNITED BEAUTY</v>
      </c>
      <c r="K601" s="193" t="str">
        <f t="shared" si="343"/>
        <v>all</v>
      </c>
      <c r="L601" s="193" t="str">
        <f t="shared" si="343"/>
        <v>Jay Halaby &amp; Assoc</v>
      </c>
      <c r="M601" s="193" t="str">
        <f t="shared" si="343"/>
        <v>Beauty</v>
      </c>
      <c r="N601" s="193" t="str">
        <f t="shared" si="309"/>
        <v>Audio</v>
      </c>
      <c r="AA601" s="193">
        <f t="shared" si="280"/>
        <v>0</v>
      </c>
      <c r="AB601" s="193" t="str">
        <f t="shared" ref="AB601" si="344">AB$167</f>
        <v>Herold, Sarah</v>
      </c>
    </row>
    <row r="602" spans="1:28" s="188" customFormat="1" ht="17.399999999999999">
      <c r="A602" s="193" t="str">
        <f t="shared" si="275"/>
        <v>Audio</v>
      </c>
      <c r="B602" s="193" t="str">
        <f t="shared" si="276"/>
        <v>IN883Audio</v>
      </c>
      <c r="C602" s="193" t="str">
        <f t="shared" si="277"/>
        <v>AudioHerold, Sarah</v>
      </c>
      <c r="D602" s="193"/>
      <c r="E602" s="193"/>
      <c r="F602" s="193" t="str">
        <f t="shared" si="278"/>
        <v>AudioRichardson, Vicki</v>
      </c>
      <c r="G602" s="193" t="str">
        <f t="shared" ref="G602:M602" si="345">G$168</f>
        <v>Richardson, Vicki</v>
      </c>
      <c r="H602" s="193" t="str">
        <f t="shared" si="345"/>
        <v>Herold, Sarah</v>
      </c>
      <c r="I602" s="193" t="str">
        <f t="shared" si="345"/>
        <v>IN883</v>
      </c>
      <c r="J602" s="193" t="str">
        <f t="shared" si="345"/>
        <v>INNOVATIVE SALON SOLUTIONS</v>
      </c>
      <c r="K602" s="193" t="str">
        <f t="shared" si="345"/>
        <v>all</v>
      </c>
      <c r="L602" s="193" t="str">
        <f t="shared" si="345"/>
        <v>Jay Halaby &amp; Assoc</v>
      </c>
      <c r="M602" s="193" t="str">
        <f t="shared" si="345"/>
        <v>Beauty</v>
      </c>
      <c r="N602" s="193" t="str">
        <f t="shared" si="309"/>
        <v>Audio</v>
      </c>
      <c r="AA602" s="193">
        <f t="shared" si="280"/>
        <v>0</v>
      </c>
      <c r="AB602" s="193" t="str">
        <f t="shared" ref="AB602" si="346">AB$168</f>
        <v>Herold, Sarah</v>
      </c>
    </row>
    <row r="603" spans="1:28" s="188" customFormat="1" ht="17.399999999999999">
      <c r="A603" s="193" t="str">
        <f t="shared" si="275"/>
        <v>Audio</v>
      </c>
      <c r="B603" s="193" t="str">
        <f t="shared" si="276"/>
        <v>J0250Audio</v>
      </c>
      <c r="C603" s="193" t="str">
        <f t="shared" si="277"/>
        <v>AudioHerold, Sarah</v>
      </c>
      <c r="D603" s="193"/>
      <c r="E603" s="193"/>
      <c r="F603" s="193" t="str">
        <f t="shared" si="278"/>
        <v>AudioRichardson, Vicki</v>
      </c>
      <c r="G603" s="193" t="str">
        <f t="shared" ref="G603:M603" si="347">G$169</f>
        <v>Richardson, Vicki</v>
      </c>
      <c r="H603" s="193" t="str">
        <f t="shared" si="347"/>
        <v>Herold, Sarah</v>
      </c>
      <c r="I603" s="193" t="str">
        <f t="shared" si="347"/>
        <v>J0250</v>
      </c>
      <c r="J603" s="193" t="str">
        <f t="shared" si="347"/>
        <v>NORDSTROM</v>
      </c>
      <c r="K603" s="193" t="str">
        <f t="shared" si="347"/>
        <v>all</v>
      </c>
      <c r="L603" s="193">
        <f t="shared" si="347"/>
        <v>0</v>
      </c>
      <c r="M603" s="193">
        <f t="shared" si="347"/>
        <v>0</v>
      </c>
      <c r="N603" s="193" t="str">
        <f t="shared" si="309"/>
        <v>Audio</v>
      </c>
      <c r="AA603" s="193">
        <f t="shared" si="280"/>
        <v>0</v>
      </c>
      <c r="AB603" s="193" t="str">
        <f t="shared" ref="AB603" si="348">AB$169</f>
        <v>Herold, Sarah</v>
      </c>
    </row>
    <row r="604" spans="1:28" s="188" customFormat="1" ht="17.399999999999999">
      <c r="A604" s="193" t="str">
        <f t="shared" si="275"/>
        <v>Audio</v>
      </c>
      <c r="B604" s="193" t="str">
        <f t="shared" si="276"/>
        <v>JL011Audio</v>
      </c>
      <c r="C604" s="193" t="str">
        <f t="shared" si="277"/>
        <v>AudioHerold, Sarah</v>
      </c>
      <c r="D604" s="193"/>
      <c r="E604" s="193"/>
      <c r="F604" s="193" t="str">
        <f t="shared" si="278"/>
        <v>AudioRichardson, Vicki</v>
      </c>
      <c r="G604" s="193" t="str">
        <f t="shared" ref="G604:M604" si="349">G$170</f>
        <v>Richardson, Vicki</v>
      </c>
      <c r="H604" s="193" t="str">
        <f t="shared" si="349"/>
        <v>Herold, Sarah</v>
      </c>
      <c r="I604" s="193" t="str">
        <f t="shared" si="349"/>
        <v>JL011</v>
      </c>
      <c r="J604" s="193" t="str">
        <f t="shared" si="349"/>
        <v>JLMOON INC / PINK BEAUTY</v>
      </c>
      <c r="K604" s="193" t="str">
        <f t="shared" si="349"/>
        <v>all</v>
      </c>
      <c r="L604" s="193" t="str">
        <f t="shared" si="349"/>
        <v>Jay Halaby &amp; Assoc</v>
      </c>
      <c r="M604" s="193" t="str">
        <f t="shared" si="349"/>
        <v>Beauty</v>
      </c>
      <c r="N604" s="193" t="str">
        <f t="shared" si="309"/>
        <v>Audio</v>
      </c>
      <c r="AA604" s="193">
        <f t="shared" si="280"/>
        <v>0</v>
      </c>
      <c r="AB604" s="193" t="str">
        <f t="shared" ref="AB604" si="350">AB$170</f>
        <v>Herold, Sarah</v>
      </c>
    </row>
    <row r="605" spans="1:28" s="188" customFormat="1" ht="17.399999999999999">
      <c r="A605" s="193" t="str">
        <f t="shared" si="275"/>
        <v>Audio</v>
      </c>
      <c r="B605" s="193" t="str">
        <f t="shared" si="276"/>
        <v>JO471Audio</v>
      </c>
      <c r="C605" s="193" t="str">
        <f t="shared" si="277"/>
        <v>AudioHerold, Sarah</v>
      </c>
      <c r="D605" s="193"/>
      <c r="E605" s="193"/>
      <c r="F605" s="193" t="str">
        <f t="shared" si="278"/>
        <v>AudioRichardson, Vicki</v>
      </c>
      <c r="G605" s="193" t="str">
        <f t="shared" ref="G605:M605" si="351">G$171</f>
        <v>Richardson, Vicki</v>
      </c>
      <c r="H605" s="193" t="str">
        <f t="shared" si="351"/>
        <v>Herold, Sarah</v>
      </c>
      <c r="I605" s="193" t="str">
        <f t="shared" si="351"/>
        <v>JO471</v>
      </c>
      <c r="J605" s="193" t="str">
        <f t="shared" si="351"/>
        <v>JSKY SOLUTION INC</v>
      </c>
      <c r="K605" s="193" t="str">
        <f t="shared" si="351"/>
        <v>all</v>
      </c>
      <c r="L605" s="193" t="str">
        <f t="shared" si="351"/>
        <v>Jay Halaby &amp; Assoc</v>
      </c>
      <c r="M605" s="193" t="str">
        <f t="shared" si="351"/>
        <v>Beauty</v>
      </c>
      <c r="N605" s="193" t="str">
        <f t="shared" si="309"/>
        <v>Audio</v>
      </c>
      <c r="AA605" s="193">
        <f t="shared" si="280"/>
        <v>0</v>
      </c>
      <c r="AB605" s="193" t="str">
        <f t="shared" ref="AB605" si="352">AB$171</f>
        <v>Herold, Sarah</v>
      </c>
    </row>
    <row r="606" spans="1:28" s="188" customFormat="1" ht="17.399999999999999">
      <c r="A606" s="193" t="str">
        <f t="shared" si="275"/>
        <v>Audio</v>
      </c>
      <c r="B606" s="193" t="str">
        <f t="shared" si="276"/>
        <v>JR091Audio</v>
      </c>
      <c r="C606" s="193" t="str">
        <f t="shared" si="277"/>
        <v>AudioHerold, Sarah</v>
      </c>
      <c r="D606" s="193"/>
      <c r="E606" s="193"/>
      <c r="F606" s="193" t="str">
        <f t="shared" si="278"/>
        <v>AudioRichardson, Vicki</v>
      </c>
      <c r="G606" s="193" t="str">
        <f t="shared" ref="G606:M606" si="353">G$172</f>
        <v>Richardson, Vicki</v>
      </c>
      <c r="H606" s="193" t="str">
        <f t="shared" si="353"/>
        <v>Herold, Sarah</v>
      </c>
      <c r="I606" s="193" t="str">
        <f t="shared" si="353"/>
        <v>JR091</v>
      </c>
      <c r="J606" s="193" t="str">
        <f t="shared" si="353"/>
        <v>J &amp; R BEAUTY SUPPLY</v>
      </c>
      <c r="K606" s="193" t="str">
        <f t="shared" si="353"/>
        <v>all</v>
      </c>
      <c r="L606" s="193" t="str">
        <f t="shared" si="353"/>
        <v>Jay Halaby &amp; Assoc</v>
      </c>
      <c r="M606" s="193" t="str">
        <f t="shared" si="353"/>
        <v>Beauty</v>
      </c>
      <c r="N606" s="193" t="str">
        <f t="shared" si="309"/>
        <v>Audio</v>
      </c>
      <c r="AA606" s="193">
        <f t="shared" si="280"/>
        <v>0</v>
      </c>
      <c r="AB606" s="193" t="str">
        <f t="shared" ref="AB606" si="354">AB$172</f>
        <v>Herold, Sarah</v>
      </c>
    </row>
    <row r="607" spans="1:28" s="188" customFormat="1" ht="17.399999999999999">
      <c r="A607" s="193" t="str">
        <f t="shared" si="275"/>
        <v>Audio</v>
      </c>
      <c r="B607" s="193" t="str">
        <f t="shared" si="276"/>
        <v>KA388Audio</v>
      </c>
      <c r="C607" s="193" t="str">
        <f t="shared" si="277"/>
        <v>AudioHerold, Sarah</v>
      </c>
      <c r="D607" s="193"/>
      <c r="E607" s="193"/>
      <c r="F607" s="193" t="str">
        <f t="shared" si="278"/>
        <v>AudioRichardson, Vicki</v>
      </c>
      <c r="G607" s="193" t="str">
        <f t="shared" ref="G607:M607" si="355">G$173</f>
        <v>Richardson, Vicki</v>
      </c>
      <c r="H607" s="193" t="str">
        <f t="shared" si="355"/>
        <v>Herold, Sarah</v>
      </c>
      <c r="I607" s="193" t="str">
        <f t="shared" si="355"/>
        <v>KA388</v>
      </c>
      <c r="J607" s="193" t="str">
        <f t="shared" si="355"/>
        <v>KANAR, Inc</v>
      </c>
      <c r="K607" s="193" t="str">
        <f t="shared" si="355"/>
        <v>all</v>
      </c>
      <c r="L607" s="193">
        <f t="shared" si="355"/>
        <v>0</v>
      </c>
      <c r="M607" s="193">
        <f t="shared" si="355"/>
        <v>0</v>
      </c>
      <c r="N607" s="193" t="str">
        <f t="shared" si="309"/>
        <v>Audio</v>
      </c>
      <c r="AA607" s="193">
        <f t="shared" si="280"/>
        <v>0</v>
      </c>
      <c r="AB607" s="193" t="str">
        <f t="shared" ref="AB607" si="356">AB$173</f>
        <v>Herold, Sarah</v>
      </c>
    </row>
    <row r="608" spans="1:28" s="188" customFormat="1" ht="17.399999999999999">
      <c r="A608" s="193" t="str">
        <f t="shared" si="275"/>
        <v>Audio</v>
      </c>
      <c r="B608" s="193" t="str">
        <f t="shared" si="276"/>
        <v>LA971Audio</v>
      </c>
      <c r="C608" s="193" t="str">
        <f t="shared" si="277"/>
        <v>AudioHerold, Sarah</v>
      </c>
      <c r="D608" s="193"/>
      <c r="E608" s="193"/>
      <c r="F608" s="193" t="str">
        <f t="shared" si="278"/>
        <v>AudioRichardson, Vicki</v>
      </c>
      <c r="G608" s="193" t="str">
        <f t="shared" ref="G608:M608" si="357">G$174</f>
        <v>Richardson, Vicki</v>
      </c>
      <c r="H608" s="193" t="str">
        <f t="shared" si="357"/>
        <v>Herold, Sarah</v>
      </c>
      <c r="I608" s="193" t="str">
        <f t="shared" si="357"/>
        <v>LA971</v>
      </c>
      <c r="J608" s="193" t="str">
        <f t="shared" si="357"/>
        <v>LA SHEAR</v>
      </c>
      <c r="K608" s="193" t="str">
        <f t="shared" si="357"/>
        <v>all</v>
      </c>
      <c r="L608" s="193" t="str">
        <f t="shared" si="357"/>
        <v>Jay Halaby &amp; Assoc</v>
      </c>
      <c r="M608" s="193" t="str">
        <f t="shared" si="357"/>
        <v>Beauty</v>
      </c>
      <c r="N608" s="193" t="str">
        <f t="shared" si="309"/>
        <v>Audio</v>
      </c>
      <c r="AA608" s="193">
        <f t="shared" si="280"/>
        <v>0</v>
      </c>
      <c r="AB608" s="193" t="str">
        <f t="shared" ref="AB608" si="358">AB$174</f>
        <v>Herold, Sarah</v>
      </c>
    </row>
    <row r="609" spans="1:28" s="188" customFormat="1" ht="17.399999999999999">
      <c r="A609" s="193" t="str">
        <f t="shared" si="275"/>
        <v>Audio</v>
      </c>
      <c r="B609" s="193" t="str">
        <f t="shared" si="276"/>
        <v>LE620Audio</v>
      </c>
      <c r="C609" s="193" t="str">
        <f t="shared" si="277"/>
        <v>AudioHerold, Sarah</v>
      </c>
      <c r="D609" s="193"/>
      <c r="E609" s="193"/>
      <c r="F609" s="193" t="str">
        <f t="shared" si="278"/>
        <v>AudioRichardson, Vicki</v>
      </c>
      <c r="G609" s="193" t="str">
        <f t="shared" ref="G609:M609" si="359">G$175</f>
        <v>Richardson, Vicki</v>
      </c>
      <c r="H609" s="193" t="str">
        <f t="shared" si="359"/>
        <v>Herold, Sarah</v>
      </c>
      <c r="I609" s="193" t="str">
        <f t="shared" si="359"/>
        <v>LE620</v>
      </c>
      <c r="J609" s="193" t="str">
        <f t="shared" si="359"/>
        <v>LEZLY'S BEAUTY</v>
      </c>
      <c r="K609" s="193" t="str">
        <f t="shared" si="359"/>
        <v>all</v>
      </c>
      <c r="L609" s="193" t="str">
        <f t="shared" si="359"/>
        <v>Jay Halaby &amp; Assoc</v>
      </c>
      <c r="M609" s="193" t="str">
        <f t="shared" si="359"/>
        <v>Beauty</v>
      </c>
      <c r="N609" s="193" t="str">
        <f t="shared" si="309"/>
        <v>Audio</v>
      </c>
      <c r="AA609" s="193">
        <f t="shared" si="280"/>
        <v>0</v>
      </c>
      <c r="AB609" s="193" t="str">
        <f t="shared" ref="AB609" si="360">AB$175</f>
        <v>Herold, Sarah</v>
      </c>
    </row>
    <row r="610" spans="1:28" s="188" customFormat="1" ht="17.399999999999999">
      <c r="A610" s="193" t="str">
        <f t="shared" si="275"/>
        <v>Audio</v>
      </c>
      <c r="B610" s="193" t="str">
        <f t="shared" si="276"/>
        <v>MC546Audio</v>
      </c>
      <c r="C610" s="193" t="str">
        <f t="shared" si="277"/>
        <v>AudioHerold, Sarah</v>
      </c>
      <c r="D610" s="193"/>
      <c r="E610" s="193"/>
      <c r="F610" s="193" t="str">
        <f t="shared" si="278"/>
        <v>AudioRichardson, Vicki</v>
      </c>
      <c r="G610" s="193" t="str">
        <f t="shared" ref="G610:M610" si="361">G$176</f>
        <v>Richardson, Vicki</v>
      </c>
      <c r="H610" s="193" t="str">
        <f t="shared" si="361"/>
        <v>Herold, Sarah</v>
      </c>
      <c r="I610" s="193" t="str">
        <f t="shared" si="361"/>
        <v>MC546</v>
      </c>
      <c r="J610" s="193" t="str">
        <f t="shared" si="361"/>
        <v>MC BARBER &amp; BEAUTY SUPPLY</v>
      </c>
      <c r="K610" s="193" t="str">
        <f t="shared" si="361"/>
        <v>all</v>
      </c>
      <c r="L610" s="193" t="str">
        <f t="shared" si="361"/>
        <v>Jay Halaby &amp; Assoc</v>
      </c>
      <c r="M610" s="193" t="str">
        <f t="shared" si="361"/>
        <v>Beauty</v>
      </c>
      <c r="N610" s="193" t="str">
        <f t="shared" si="309"/>
        <v>Audio</v>
      </c>
      <c r="AA610" s="193">
        <f t="shared" si="280"/>
        <v>0</v>
      </c>
      <c r="AB610" s="193" t="str">
        <f t="shared" ref="AB610" si="362">AB$176</f>
        <v>Herold, Sarah</v>
      </c>
    </row>
    <row r="611" spans="1:28" s="188" customFormat="1" ht="17.399999999999999">
      <c r="A611" s="193" t="str">
        <f t="shared" si="275"/>
        <v>Audio</v>
      </c>
      <c r="B611" s="193" t="str">
        <f t="shared" si="276"/>
        <v>ME821Audio</v>
      </c>
      <c r="C611" s="193" t="str">
        <f t="shared" si="277"/>
        <v>AudioHerold, Sarah</v>
      </c>
      <c r="D611" s="193"/>
      <c r="E611" s="193"/>
      <c r="F611" s="193" t="str">
        <f t="shared" si="278"/>
        <v>AudioRichardson, Vicki</v>
      </c>
      <c r="G611" s="193" t="str">
        <f t="shared" ref="G611:M611" si="363">G$177</f>
        <v>Richardson, Vicki</v>
      </c>
      <c r="H611" s="193" t="str">
        <f t="shared" si="363"/>
        <v>Herold, Sarah</v>
      </c>
      <c r="I611" s="193" t="str">
        <f t="shared" si="363"/>
        <v>ME821</v>
      </c>
      <c r="J611" s="193" t="str">
        <f t="shared" si="363"/>
        <v>MERIT BEAUTY SUPPLY</v>
      </c>
      <c r="K611" s="193" t="str">
        <f t="shared" si="363"/>
        <v>all</v>
      </c>
      <c r="L611" s="193" t="str">
        <f t="shared" si="363"/>
        <v>Jay Halaby &amp; Assoc</v>
      </c>
      <c r="M611" s="193" t="str">
        <f t="shared" si="363"/>
        <v>Beauty</v>
      </c>
      <c r="N611" s="193" t="str">
        <f t="shared" si="309"/>
        <v>Audio</v>
      </c>
      <c r="AA611" s="193">
        <f t="shared" si="280"/>
        <v>0</v>
      </c>
      <c r="AB611" s="193" t="str">
        <f t="shared" ref="AB611" si="364">AB$177</f>
        <v>Herold, Sarah</v>
      </c>
    </row>
    <row r="612" spans="1:28" s="188" customFormat="1" ht="17.399999999999999">
      <c r="A612" s="193" t="str">
        <f t="shared" si="275"/>
        <v>Audio</v>
      </c>
      <c r="B612" s="193" t="str">
        <f t="shared" si="276"/>
        <v>MI979Audio</v>
      </c>
      <c r="C612" s="193" t="str">
        <f t="shared" si="277"/>
        <v>AudioHerold, Sarah</v>
      </c>
      <c r="D612" s="193"/>
      <c r="E612" s="193"/>
      <c r="F612" s="193" t="str">
        <f t="shared" si="278"/>
        <v>AudioRichardson, Vicki</v>
      </c>
      <c r="G612" s="193" t="str">
        <f t="shared" ref="G612:M612" si="365">G$178</f>
        <v>Richardson, Vicki</v>
      </c>
      <c r="H612" s="193" t="str">
        <f t="shared" si="365"/>
        <v>Herold, Sarah</v>
      </c>
      <c r="I612" s="193" t="str">
        <f t="shared" si="365"/>
        <v>MI979</v>
      </c>
      <c r="J612" s="193" t="str">
        <f t="shared" si="365"/>
        <v>MINTEX RX, INC.</v>
      </c>
      <c r="K612" s="193" t="str">
        <f t="shared" si="365"/>
        <v>all</v>
      </c>
      <c r="L612" s="193" t="str">
        <f t="shared" si="365"/>
        <v>Jay Halaby &amp; Assoc</v>
      </c>
      <c r="M612" s="193" t="str">
        <f t="shared" si="365"/>
        <v>Beauty</v>
      </c>
      <c r="N612" s="193" t="str">
        <f t="shared" si="309"/>
        <v>Audio</v>
      </c>
      <c r="AA612" s="193">
        <f t="shared" si="280"/>
        <v>0</v>
      </c>
      <c r="AB612" s="193" t="str">
        <f t="shared" ref="AB612" si="366">AB$178</f>
        <v>Herold, Sarah</v>
      </c>
    </row>
    <row r="613" spans="1:28" s="188" customFormat="1" ht="17.399999999999999">
      <c r="A613" s="193" t="str">
        <f t="shared" si="275"/>
        <v>Audio</v>
      </c>
      <c r="B613" s="193" t="str">
        <f t="shared" si="276"/>
        <v>NE605Audio</v>
      </c>
      <c r="C613" s="193" t="str">
        <f t="shared" si="277"/>
        <v>AudioHerold, Sarah</v>
      </c>
      <c r="D613" s="193"/>
      <c r="E613" s="193"/>
      <c r="F613" s="193" t="str">
        <f t="shared" si="278"/>
        <v>AudioRichardson, Vicki</v>
      </c>
      <c r="G613" s="193" t="str">
        <f t="shared" ref="G613:M613" si="367">G$179</f>
        <v>Richardson, Vicki</v>
      </c>
      <c r="H613" s="193" t="str">
        <f t="shared" si="367"/>
        <v>Herold, Sarah</v>
      </c>
      <c r="I613" s="193" t="str">
        <f t="shared" si="367"/>
        <v>NE605</v>
      </c>
      <c r="J613" s="193" t="str">
        <f t="shared" si="367"/>
        <v>NEIMAN MARCUS GROUP, THE</v>
      </c>
      <c r="K613" s="193" t="str">
        <f t="shared" si="367"/>
        <v>all</v>
      </c>
      <c r="L613" s="193">
        <f t="shared" si="367"/>
        <v>0</v>
      </c>
      <c r="M613" s="193">
        <f t="shared" si="367"/>
        <v>0</v>
      </c>
      <c r="N613" s="193" t="str">
        <f t="shared" si="309"/>
        <v>Audio</v>
      </c>
      <c r="AA613" s="193">
        <f t="shared" si="280"/>
        <v>0</v>
      </c>
      <c r="AB613" s="193" t="str">
        <f t="shared" ref="AB613" si="368">AB$179</f>
        <v>Herold, Sarah</v>
      </c>
    </row>
    <row r="614" spans="1:28" s="188" customFormat="1" ht="17.399999999999999">
      <c r="A614" s="193" t="str">
        <f t="shared" si="275"/>
        <v>Audio</v>
      </c>
      <c r="B614" s="193" t="str">
        <f t="shared" si="276"/>
        <v>PE101Audio</v>
      </c>
      <c r="C614" s="193" t="str">
        <f t="shared" si="277"/>
        <v>AudioHerold, Sarah</v>
      </c>
      <c r="D614" s="193"/>
      <c r="E614" s="193"/>
      <c r="F614" s="193" t="str">
        <f t="shared" si="278"/>
        <v>AudioRichardson, Vicki</v>
      </c>
      <c r="G614" s="193" t="str">
        <f t="shared" ref="G614:M614" si="369">G$180</f>
        <v>Richardson, Vicki</v>
      </c>
      <c r="H614" s="193" t="str">
        <f t="shared" si="369"/>
        <v>Herold, Sarah</v>
      </c>
      <c r="I614" s="193" t="str">
        <f t="shared" si="369"/>
        <v>PE101</v>
      </c>
      <c r="J614" s="193" t="str">
        <f t="shared" si="369"/>
        <v>PENTA ELECTRONICS</v>
      </c>
      <c r="K614" s="193" t="str">
        <f t="shared" si="369"/>
        <v>all</v>
      </c>
      <c r="L614" s="193" t="str">
        <f t="shared" si="369"/>
        <v>Jay Halaby &amp; Assoc</v>
      </c>
      <c r="M614" s="193" t="str">
        <f t="shared" si="369"/>
        <v>Beauty</v>
      </c>
      <c r="N614" s="193" t="str">
        <f t="shared" si="309"/>
        <v>Audio</v>
      </c>
      <c r="AA614" s="193">
        <f t="shared" si="280"/>
        <v>0</v>
      </c>
      <c r="AB614" s="193" t="str">
        <f t="shared" ref="AB614" si="370">AB$180</f>
        <v>Herold, Sarah</v>
      </c>
    </row>
    <row r="615" spans="1:28" s="188" customFormat="1" ht="17.399999999999999">
      <c r="A615" s="193" t="str">
        <f t="shared" si="275"/>
        <v>Audio</v>
      </c>
      <c r="B615" s="193" t="str">
        <f t="shared" si="276"/>
        <v>PE371Audio</v>
      </c>
      <c r="C615" s="193" t="str">
        <f t="shared" si="277"/>
        <v>AudioHerold, Sarah</v>
      </c>
      <c r="D615" s="193"/>
      <c r="E615" s="193"/>
      <c r="F615" s="193" t="str">
        <f t="shared" si="278"/>
        <v>AudioRichardson, Vicki</v>
      </c>
      <c r="G615" s="193" t="str">
        <f t="shared" ref="G615:M615" si="371">G$181</f>
        <v>Richardson, Vicki</v>
      </c>
      <c r="H615" s="193" t="str">
        <f t="shared" si="371"/>
        <v>Herold, Sarah</v>
      </c>
      <c r="I615" s="193" t="str">
        <f t="shared" si="371"/>
        <v>PE371</v>
      </c>
      <c r="J615" s="193" t="str">
        <f t="shared" si="371"/>
        <v>PETRUCCELLI INT'L DISTRIBUTORS</v>
      </c>
      <c r="K615" s="193" t="str">
        <f t="shared" si="371"/>
        <v>all</v>
      </c>
      <c r="L615" s="193" t="str">
        <f t="shared" si="371"/>
        <v>Jay Halaby &amp; Assoc</v>
      </c>
      <c r="M615" s="193" t="str">
        <f t="shared" si="371"/>
        <v>Beauty</v>
      </c>
      <c r="N615" s="193" t="str">
        <f t="shared" si="309"/>
        <v>Audio</v>
      </c>
      <c r="AA615" s="193">
        <f t="shared" si="280"/>
        <v>0</v>
      </c>
      <c r="AB615" s="193" t="str">
        <f t="shared" ref="AB615" si="372">AB$181</f>
        <v>Herold, Sarah</v>
      </c>
    </row>
    <row r="616" spans="1:28" s="188" customFormat="1" ht="17.399999999999999">
      <c r="A616" s="193" t="str">
        <f t="shared" si="275"/>
        <v>Audio</v>
      </c>
      <c r="B616" s="193" t="str">
        <f t="shared" si="276"/>
        <v>PE599Audio</v>
      </c>
      <c r="C616" s="193" t="str">
        <f t="shared" si="277"/>
        <v>AudioHerold, Sarah</v>
      </c>
      <c r="D616" s="193"/>
      <c r="E616" s="193"/>
      <c r="F616" s="193" t="str">
        <f t="shared" si="278"/>
        <v>AudioRichardson, Vicki</v>
      </c>
      <c r="G616" s="193" t="str">
        <f t="shared" ref="G616:M616" si="373">G$182</f>
        <v>Richardson, Vicki</v>
      </c>
      <c r="H616" s="193" t="str">
        <f t="shared" si="373"/>
        <v>Herold, Sarah</v>
      </c>
      <c r="I616" s="193" t="str">
        <f t="shared" si="373"/>
        <v>PE599</v>
      </c>
      <c r="J616" s="193" t="str">
        <f t="shared" si="373"/>
        <v>PENNSYLVANIA BEAUTY &amp; BARBER SU</v>
      </c>
      <c r="K616" s="193" t="str">
        <f t="shared" si="373"/>
        <v>all</v>
      </c>
      <c r="L616" s="193" t="str">
        <f t="shared" si="373"/>
        <v>Jay Halaby &amp; Assoc</v>
      </c>
      <c r="M616" s="193" t="str">
        <f t="shared" si="373"/>
        <v>Beauty</v>
      </c>
      <c r="N616" s="193" t="str">
        <f t="shared" si="309"/>
        <v>Audio</v>
      </c>
      <c r="AA616" s="193">
        <f t="shared" si="280"/>
        <v>0</v>
      </c>
      <c r="AB616" s="193" t="str">
        <f t="shared" ref="AB616" si="374">AB$182</f>
        <v>Herold, Sarah</v>
      </c>
    </row>
    <row r="617" spans="1:28" s="188" customFormat="1" ht="17.399999999999999">
      <c r="A617" s="193" t="str">
        <f t="shared" si="275"/>
        <v>Audio</v>
      </c>
      <c r="B617" s="193" t="str">
        <f t="shared" si="276"/>
        <v>RI453Audio</v>
      </c>
      <c r="C617" s="193" t="str">
        <f t="shared" si="277"/>
        <v>AudioHerold, Sarah</v>
      </c>
      <c r="D617" s="193"/>
      <c r="E617" s="193"/>
      <c r="F617" s="193" t="str">
        <f t="shared" si="278"/>
        <v>AudioRichardson, Vicki</v>
      </c>
      <c r="G617" s="193" t="str">
        <f t="shared" ref="G617:M617" si="375">G$183</f>
        <v>Richardson, Vicki</v>
      </c>
      <c r="H617" s="193" t="str">
        <f t="shared" si="375"/>
        <v>Herold, Sarah</v>
      </c>
      <c r="I617" s="193" t="str">
        <f t="shared" si="375"/>
        <v>RI453</v>
      </c>
      <c r="J617" s="193" t="str">
        <f t="shared" si="375"/>
        <v>RICKY'S NYC</v>
      </c>
      <c r="K617" s="193" t="str">
        <f t="shared" si="375"/>
        <v>all</v>
      </c>
      <c r="L617" s="193" t="str">
        <f t="shared" si="375"/>
        <v>Jay Halaby &amp; Assoc</v>
      </c>
      <c r="M617" s="193" t="str">
        <f t="shared" si="375"/>
        <v>Beauty</v>
      </c>
      <c r="N617" s="193" t="str">
        <f t="shared" si="309"/>
        <v>Audio</v>
      </c>
      <c r="AA617" s="193">
        <f t="shared" si="280"/>
        <v>0</v>
      </c>
      <c r="AB617" s="193" t="str">
        <f t="shared" ref="AB617" si="376">AB$183</f>
        <v>Herold, Sarah</v>
      </c>
    </row>
    <row r="618" spans="1:28" s="188" customFormat="1" ht="17.399999999999999">
      <c r="A618" s="193" t="str">
        <f t="shared" si="275"/>
        <v>Audio</v>
      </c>
      <c r="B618" s="193" t="str">
        <f t="shared" si="276"/>
        <v>SC616Audio</v>
      </c>
      <c r="C618" s="193" t="str">
        <f t="shared" si="277"/>
        <v>AudioHerold, Sarah</v>
      </c>
      <c r="D618" s="193"/>
      <c r="E618" s="193"/>
      <c r="F618" s="193" t="str">
        <f t="shared" si="278"/>
        <v>AudioRichardson, Vicki</v>
      </c>
      <c r="G618" s="193" t="str">
        <f t="shared" ref="G618:M618" si="377">G$184</f>
        <v>Richardson, Vicki</v>
      </c>
      <c r="H618" s="193" t="str">
        <f t="shared" si="377"/>
        <v>Herold, Sarah</v>
      </c>
      <c r="I618" s="193" t="str">
        <f t="shared" si="377"/>
        <v>SC616</v>
      </c>
      <c r="J618" s="193" t="str">
        <f t="shared" si="377"/>
        <v>S-MARK ENTERPRISE</v>
      </c>
      <c r="K618" s="193" t="str">
        <f t="shared" si="377"/>
        <v>all</v>
      </c>
      <c r="L618" s="193" t="str">
        <f t="shared" si="377"/>
        <v>Jay Halaby &amp; Assoc</v>
      </c>
      <c r="M618" s="193" t="str">
        <f t="shared" si="377"/>
        <v>Beauty</v>
      </c>
      <c r="N618" s="193" t="str">
        <f t="shared" si="309"/>
        <v>Audio</v>
      </c>
      <c r="AA618" s="193">
        <f t="shared" si="280"/>
        <v>0</v>
      </c>
      <c r="AB618" s="193" t="str">
        <f t="shared" ref="AB618" si="378">AB$184</f>
        <v>Herold, Sarah</v>
      </c>
    </row>
    <row r="619" spans="1:28" s="188" customFormat="1" ht="17.399999999999999">
      <c r="A619" s="193" t="str">
        <f t="shared" si="275"/>
        <v>Audio</v>
      </c>
      <c r="B619" s="193" t="str">
        <f t="shared" si="276"/>
        <v>SE636Audio</v>
      </c>
      <c r="C619" s="193" t="str">
        <f t="shared" si="277"/>
        <v>AudioHerold, Sarah</v>
      </c>
      <c r="D619" s="193"/>
      <c r="E619" s="193"/>
      <c r="F619" s="193" t="str">
        <f t="shared" si="278"/>
        <v>AudioRichardson, Vicki</v>
      </c>
      <c r="G619" s="193" t="str">
        <f t="shared" ref="G619:M619" si="379">G$185</f>
        <v>Richardson, Vicki</v>
      </c>
      <c r="H619" s="193" t="str">
        <f t="shared" si="379"/>
        <v>Herold, Sarah</v>
      </c>
      <c r="I619" s="193" t="str">
        <f t="shared" si="379"/>
        <v>SE636</v>
      </c>
      <c r="J619" s="193" t="str">
        <f t="shared" si="379"/>
        <v>SELBA BEAUTY SYSTEMS</v>
      </c>
      <c r="K619" s="193" t="str">
        <f t="shared" si="379"/>
        <v>all</v>
      </c>
      <c r="L619" s="193" t="str">
        <f t="shared" si="379"/>
        <v>Jay Halaby &amp; Assoc</v>
      </c>
      <c r="M619" s="193" t="str">
        <f t="shared" si="379"/>
        <v>Beauty</v>
      </c>
      <c r="N619" s="193" t="str">
        <f t="shared" si="309"/>
        <v>Audio</v>
      </c>
      <c r="AA619" s="193">
        <f t="shared" si="280"/>
        <v>0</v>
      </c>
      <c r="AB619" s="193" t="str">
        <f t="shared" ref="AB619" si="380">AB$185</f>
        <v>Herold, Sarah</v>
      </c>
    </row>
    <row r="620" spans="1:28" s="188" customFormat="1" ht="17.399999999999999">
      <c r="A620" s="193" t="str">
        <f t="shared" si="275"/>
        <v>Audio</v>
      </c>
      <c r="B620" s="193" t="str">
        <f t="shared" si="276"/>
        <v>SH875Audio</v>
      </c>
      <c r="C620" s="193" t="str">
        <f t="shared" si="277"/>
        <v>AudioHerold, Sarah</v>
      </c>
      <c r="D620" s="193"/>
      <c r="E620" s="193"/>
      <c r="F620" s="193" t="str">
        <f t="shared" si="278"/>
        <v>AudioRichardson, Vicki</v>
      </c>
      <c r="G620" s="193" t="str">
        <f t="shared" ref="G620:M620" si="381">G$186</f>
        <v>Richardson, Vicki</v>
      </c>
      <c r="H620" s="193" t="str">
        <f t="shared" si="381"/>
        <v>Herold, Sarah</v>
      </c>
      <c r="I620" s="193" t="str">
        <f t="shared" si="381"/>
        <v>SH875</v>
      </c>
      <c r="J620" s="193" t="str">
        <f t="shared" si="381"/>
        <v>THE SHAVER SHOP</v>
      </c>
      <c r="K620" s="193" t="str">
        <f t="shared" si="381"/>
        <v>all</v>
      </c>
      <c r="L620" s="193">
        <f t="shared" si="381"/>
        <v>0</v>
      </c>
      <c r="M620" s="193">
        <f t="shared" si="381"/>
        <v>0</v>
      </c>
      <c r="N620" s="193" t="str">
        <f t="shared" si="309"/>
        <v>Audio</v>
      </c>
      <c r="AA620" s="193">
        <f t="shared" si="280"/>
        <v>0</v>
      </c>
      <c r="AB620" s="193" t="str">
        <f t="shared" ref="AB620" si="382">AB$186</f>
        <v>Herold, Sarah</v>
      </c>
    </row>
    <row r="621" spans="1:28" s="188" customFormat="1" ht="17.399999999999999">
      <c r="A621" s="193" t="str">
        <f t="shared" si="275"/>
        <v>Audio</v>
      </c>
      <c r="B621" s="193" t="str">
        <f t="shared" si="276"/>
        <v>SH971Audio</v>
      </c>
      <c r="C621" s="193" t="str">
        <f t="shared" si="277"/>
        <v>AudioHerold, Sarah</v>
      </c>
      <c r="D621" s="193"/>
      <c r="E621" s="193"/>
      <c r="F621" s="193" t="str">
        <f t="shared" si="278"/>
        <v>AudioRichardson, Vicki</v>
      </c>
      <c r="G621" s="193" t="str">
        <f t="shared" ref="G621:M621" si="383">G$187</f>
        <v>Richardson, Vicki</v>
      </c>
      <c r="H621" s="193" t="str">
        <f t="shared" si="383"/>
        <v>Herold, Sarah</v>
      </c>
      <c r="I621" s="193" t="str">
        <f t="shared" si="383"/>
        <v>SH971</v>
      </c>
      <c r="J621" s="193" t="str">
        <f t="shared" si="383"/>
        <v>SHOPPERS EXPO INTERNATIONAL INC</v>
      </c>
      <c r="K621" s="193" t="str">
        <f t="shared" si="383"/>
        <v>all</v>
      </c>
      <c r="L621" s="193" t="str">
        <f t="shared" si="383"/>
        <v>Jay Halaby &amp; Assoc</v>
      </c>
      <c r="M621" s="193" t="str">
        <f t="shared" si="383"/>
        <v>Beauty</v>
      </c>
      <c r="N621" s="193" t="str">
        <f t="shared" si="309"/>
        <v>Audio</v>
      </c>
      <c r="AA621" s="193">
        <f t="shared" si="280"/>
        <v>0</v>
      </c>
      <c r="AB621" s="193" t="str">
        <f t="shared" ref="AB621" si="384">AB$187</f>
        <v>Herold, Sarah</v>
      </c>
    </row>
    <row r="622" spans="1:28" s="188" customFormat="1" ht="17.399999999999999">
      <c r="A622" s="193" t="str">
        <f t="shared" si="275"/>
        <v>Audio</v>
      </c>
      <c r="B622" s="193" t="str">
        <f t="shared" si="276"/>
        <v>SP594Audio</v>
      </c>
      <c r="C622" s="193" t="str">
        <f t="shared" si="277"/>
        <v>AudioHerold, Sarah</v>
      </c>
      <c r="D622" s="193"/>
      <c r="E622" s="193"/>
      <c r="F622" s="193" t="str">
        <f t="shared" si="278"/>
        <v>AudioRichardson, Vicki</v>
      </c>
      <c r="G622" s="193" t="str">
        <f t="shared" ref="G622:M622" si="385">G$188</f>
        <v>Richardson, Vicki</v>
      </c>
      <c r="H622" s="193" t="str">
        <f t="shared" si="385"/>
        <v>Herold, Sarah</v>
      </c>
      <c r="I622" s="193" t="str">
        <f t="shared" si="385"/>
        <v>SP594</v>
      </c>
      <c r="J622" s="193" t="str">
        <f t="shared" si="385"/>
        <v>S&amp;J HANS DISTRIBUTORS</v>
      </c>
      <c r="K622" s="193" t="str">
        <f t="shared" si="385"/>
        <v>all</v>
      </c>
      <c r="L622" s="193">
        <f t="shared" si="385"/>
        <v>0</v>
      </c>
      <c r="M622" s="193">
        <f t="shared" si="385"/>
        <v>0</v>
      </c>
      <c r="N622" s="193" t="str">
        <f t="shared" si="309"/>
        <v>Audio</v>
      </c>
      <c r="AA622" s="193">
        <f t="shared" si="280"/>
        <v>0</v>
      </c>
      <c r="AB622" s="193" t="str">
        <f t="shared" ref="AB622" si="386">AB$188</f>
        <v>Herold, Sarah</v>
      </c>
    </row>
    <row r="623" spans="1:28" s="188" customFormat="1" ht="17.399999999999999">
      <c r="A623" s="193" t="str">
        <f t="shared" si="275"/>
        <v>Audio</v>
      </c>
      <c r="B623" s="193" t="str">
        <f t="shared" si="276"/>
        <v>SW081Audio</v>
      </c>
      <c r="C623" s="193" t="str">
        <f t="shared" si="277"/>
        <v>AudioHerold, Sarah</v>
      </c>
      <c r="D623" s="193"/>
      <c r="E623" s="193"/>
      <c r="F623" s="193" t="str">
        <f t="shared" si="278"/>
        <v>AudioRichardson, Vicki</v>
      </c>
      <c r="G623" s="193" t="str">
        <f t="shared" ref="G623:M623" si="387">G$189</f>
        <v>Richardson, Vicki</v>
      </c>
      <c r="H623" s="193" t="str">
        <f t="shared" si="387"/>
        <v>Herold, Sarah</v>
      </c>
      <c r="I623" s="193" t="str">
        <f t="shared" si="387"/>
        <v>SW081</v>
      </c>
      <c r="J623" s="193" t="str">
        <f t="shared" si="387"/>
        <v>SWEIS INC</v>
      </c>
      <c r="K623" s="193" t="str">
        <f t="shared" si="387"/>
        <v>all</v>
      </c>
      <c r="L623" s="193" t="str">
        <f t="shared" si="387"/>
        <v>Jay Halaby &amp; Assoc</v>
      </c>
      <c r="M623" s="193" t="str">
        <f t="shared" si="387"/>
        <v>Beauty</v>
      </c>
      <c r="N623" s="193" t="str">
        <f t="shared" si="309"/>
        <v>Audio</v>
      </c>
      <c r="AA623" s="193">
        <f t="shared" si="280"/>
        <v>0</v>
      </c>
      <c r="AB623" s="193" t="str">
        <f t="shared" ref="AB623" si="388">AB$189</f>
        <v>Herold, Sarah</v>
      </c>
    </row>
    <row r="624" spans="1:28" s="188" customFormat="1" ht="17.399999999999999">
      <c r="A624" s="193" t="str">
        <f t="shared" si="275"/>
        <v>Audio</v>
      </c>
      <c r="B624" s="193" t="str">
        <f t="shared" si="276"/>
        <v>TA293Audio</v>
      </c>
      <c r="C624" s="193" t="str">
        <f t="shared" si="277"/>
        <v>AudioHerold, Sarah</v>
      </c>
      <c r="D624" s="193"/>
      <c r="E624" s="193"/>
      <c r="F624" s="193" t="str">
        <f t="shared" si="278"/>
        <v>AudioRichardson, Vicki</v>
      </c>
      <c r="G624" s="193" t="str">
        <f t="shared" ref="G624:M624" si="389">G$190</f>
        <v>Richardson, Vicki</v>
      </c>
      <c r="H624" s="193" t="str">
        <f t="shared" si="389"/>
        <v>Herold, Sarah</v>
      </c>
      <c r="I624" s="193" t="str">
        <f t="shared" si="389"/>
        <v>TA293</v>
      </c>
      <c r="J624" s="193" t="str">
        <f t="shared" si="389"/>
        <v>TASTAS, INC.</v>
      </c>
      <c r="K624" s="193" t="str">
        <f t="shared" si="389"/>
        <v>all</v>
      </c>
      <c r="L624" s="193" t="str">
        <f t="shared" si="389"/>
        <v>Jay Halaby &amp; Assoc</v>
      </c>
      <c r="M624" s="193" t="str">
        <f t="shared" si="389"/>
        <v>Beauty</v>
      </c>
      <c r="N624" s="193" t="str">
        <f t="shared" si="309"/>
        <v>Audio</v>
      </c>
      <c r="AA624" s="193">
        <f t="shared" si="280"/>
        <v>0</v>
      </c>
      <c r="AB624" s="193" t="str">
        <f t="shared" ref="AB624" si="390">AB$190</f>
        <v>Herold, Sarah</v>
      </c>
    </row>
    <row r="625" spans="1:28" s="188" customFormat="1" ht="17.399999999999999">
      <c r="A625" s="193" t="str">
        <f t="shared" si="275"/>
        <v>Audio</v>
      </c>
      <c r="B625" s="193" t="str">
        <f t="shared" si="276"/>
        <v>TH362Audio</v>
      </c>
      <c r="C625" s="193" t="str">
        <f t="shared" si="277"/>
        <v>AudioHerold, Sarah</v>
      </c>
      <c r="D625" s="193"/>
      <c r="E625" s="193"/>
      <c r="F625" s="193" t="str">
        <f t="shared" si="278"/>
        <v>AudioRichardson, Vicki</v>
      </c>
      <c r="G625" s="193" t="str">
        <f t="shared" ref="G625:M625" si="391">G$191</f>
        <v>Richardson, Vicki</v>
      </c>
      <c r="H625" s="193" t="str">
        <f t="shared" si="391"/>
        <v>Herold, Sarah</v>
      </c>
      <c r="I625" s="193" t="str">
        <f t="shared" si="391"/>
        <v>TH362</v>
      </c>
      <c r="J625" s="193" t="str">
        <f t="shared" si="391"/>
        <v>THE ART OF SHAVING - FL, LLC</v>
      </c>
      <c r="K625" s="193" t="str">
        <f t="shared" si="391"/>
        <v>all</v>
      </c>
      <c r="L625" s="193">
        <f t="shared" si="391"/>
        <v>0</v>
      </c>
      <c r="M625" s="193">
        <f t="shared" si="391"/>
        <v>0</v>
      </c>
      <c r="N625" s="193" t="str">
        <f t="shared" si="309"/>
        <v>Audio</v>
      </c>
      <c r="AA625" s="193">
        <f t="shared" si="280"/>
        <v>0</v>
      </c>
      <c r="AB625" s="193" t="str">
        <f t="shared" ref="AB625" si="392">AB$191</f>
        <v>Herold, Sarah</v>
      </c>
    </row>
    <row r="626" spans="1:28" s="188" customFormat="1" ht="17.399999999999999">
      <c r="A626" s="193" t="str">
        <f t="shared" si="275"/>
        <v>Audio</v>
      </c>
      <c r="B626" s="193" t="str">
        <f t="shared" si="276"/>
        <v>TU161Audio</v>
      </c>
      <c r="C626" s="193" t="str">
        <f t="shared" si="277"/>
        <v>AudioHerold, Sarah</v>
      </c>
      <c r="D626" s="193"/>
      <c r="E626" s="193"/>
      <c r="F626" s="193" t="str">
        <f t="shared" si="278"/>
        <v>AudioRichardson, Vicki</v>
      </c>
      <c r="G626" s="193" t="str">
        <f t="shared" ref="G626:M626" si="393">G$192</f>
        <v>Richardson, Vicki</v>
      </c>
      <c r="H626" s="193" t="str">
        <f t="shared" si="393"/>
        <v>Herold, Sarah</v>
      </c>
      <c r="I626" s="193" t="str">
        <f t="shared" si="393"/>
        <v>TU161</v>
      </c>
      <c r="J626" s="193" t="str">
        <f t="shared" si="393"/>
        <v>TUESDAY MORNING PARTNERS LTD</v>
      </c>
      <c r="K626" s="193" t="str">
        <f t="shared" si="393"/>
        <v>all</v>
      </c>
      <c r="L626" s="193">
        <f t="shared" si="393"/>
        <v>0</v>
      </c>
      <c r="M626" s="193">
        <f t="shared" si="393"/>
        <v>0</v>
      </c>
      <c r="N626" s="193" t="str">
        <f t="shared" si="309"/>
        <v>Audio</v>
      </c>
      <c r="AA626" s="193">
        <f t="shared" si="280"/>
        <v>0</v>
      </c>
      <c r="AB626" s="193" t="str">
        <f t="shared" ref="AB626" si="394">AB$192</f>
        <v>Herold, Sarah</v>
      </c>
    </row>
    <row r="627" spans="1:28" s="188" customFormat="1" ht="17.399999999999999">
      <c r="A627" s="193" t="str">
        <f t="shared" si="275"/>
        <v>Audio</v>
      </c>
      <c r="B627" s="193" t="str">
        <f t="shared" si="276"/>
        <v>UL220Audio</v>
      </c>
      <c r="C627" s="193" t="str">
        <f t="shared" si="277"/>
        <v>AudioHerold, Sarah</v>
      </c>
      <c r="D627" s="193"/>
      <c r="E627" s="193"/>
      <c r="F627" s="193" t="str">
        <f t="shared" si="278"/>
        <v>AudioRichardson, Vicki</v>
      </c>
      <c r="G627" s="193" t="str">
        <f t="shared" ref="G627:M627" si="395">G$193</f>
        <v>Richardson, Vicki</v>
      </c>
      <c r="H627" s="193" t="str">
        <f t="shared" si="395"/>
        <v>Herold, Sarah</v>
      </c>
      <c r="I627" s="193" t="str">
        <f t="shared" si="395"/>
        <v>UL220</v>
      </c>
      <c r="J627" s="193" t="str">
        <f t="shared" si="395"/>
        <v>ULTA SALON</v>
      </c>
      <c r="K627" s="193" t="str">
        <f t="shared" si="395"/>
        <v>all</v>
      </c>
      <c r="L627" s="193">
        <f t="shared" si="395"/>
        <v>0</v>
      </c>
      <c r="M627" s="193">
        <f t="shared" si="395"/>
        <v>0</v>
      </c>
      <c r="N627" s="193" t="str">
        <f t="shared" si="309"/>
        <v>Audio</v>
      </c>
      <c r="AA627" s="193">
        <f t="shared" si="280"/>
        <v>0</v>
      </c>
      <c r="AB627" s="193" t="str">
        <f t="shared" ref="AB627" si="396">AB$193</f>
        <v>Herold, Sarah</v>
      </c>
    </row>
    <row r="628" spans="1:28" s="188" customFormat="1" ht="17.399999999999999">
      <c r="A628" s="193" t="str">
        <f t="shared" si="275"/>
        <v>Audio</v>
      </c>
      <c r="B628" s="193" t="str">
        <f t="shared" si="276"/>
        <v>VI277Audio</v>
      </c>
      <c r="C628" s="193" t="str">
        <f t="shared" si="277"/>
        <v>AudioHerold, Sarah</v>
      </c>
      <c r="D628" s="193"/>
      <c r="E628" s="193"/>
      <c r="F628" s="193" t="str">
        <f t="shared" si="278"/>
        <v>AudioRichardson, Vicki</v>
      </c>
      <c r="G628" s="193" t="str">
        <f t="shared" ref="G628:M628" si="397">G$194</f>
        <v>Richardson, Vicki</v>
      </c>
      <c r="H628" s="193" t="str">
        <f t="shared" si="397"/>
        <v>Herold, Sarah</v>
      </c>
      <c r="I628" s="193" t="str">
        <f t="shared" si="397"/>
        <v>VI277</v>
      </c>
      <c r="J628" s="193" t="str">
        <f t="shared" si="397"/>
        <v>VINTAGE DISTRIBUTION &amp; SALON SERVIC</v>
      </c>
      <c r="K628" s="193" t="str">
        <f t="shared" si="397"/>
        <v>all</v>
      </c>
      <c r="L628" s="193" t="str">
        <f t="shared" si="397"/>
        <v>Jay Halaby &amp; Assoc</v>
      </c>
      <c r="M628" s="193" t="str">
        <f t="shared" si="397"/>
        <v>Beauty</v>
      </c>
      <c r="N628" s="193" t="str">
        <f t="shared" si="309"/>
        <v>Audio</v>
      </c>
      <c r="AA628" s="193">
        <f t="shared" si="280"/>
        <v>0</v>
      </c>
      <c r="AB628" s="193" t="str">
        <f t="shared" ref="AB628" si="398">AB$194</f>
        <v>Herold, Sarah</v>
      </c>
    </row>
    <row r="629" spans="1:28" s="188" customFormat="1" ht="17.399999999999999">
      <c r="A629" s="193" t="str">
        <f t="shared" si="275"/>
        <v>Audio</v>
      </c>
      <c r="B629" s="193" t="str">
        <f t="shared" si="276"/>
        <v>WA596Audio</v>
      </c>
      <c r="C629" s="193" t="str">
        <f t="shared" si="277"/>
        <v>AudioHerold, Sarah</v>
      </c>
      <c r="D629" s="193"/>
      <c r="E629" s="193"/>
      <c r="F629" s="193" t="str">
        <f t="shared" si="278"/>
        <v>AudioRichardson, Vicki</v>
      </c>
      <c r="G629" s="193" t="str">
        <f t="shared" ref="G629:M629" si="399">G$195</f>
        <v>Richardson, Vicki</v>
      </c>
      <c r="H629" s="193" t="str">
        <f t="shared" si="399"/>
        <v>Herold, Sarah</v>
      </c>
      <c r="I629" s="193" t="str">
        <f t="shared" si="399"/>
        <v>WA596</v>
      </c>
      <c r="J629" s="193" t="str">
        <f t="shared" si="399"/>
        <v>WALGREENS.COM</v>
      </c>
      <c r="K629" s="193" t="str">
        <f t="shared" si="399"/>
        <v>all</v>
      </c>
      <c r="L629" s="193">
        <f t="shared" si="399"/>
        <v>0</v>
      </c>
      <c r="M629" s="193">
        <f t="shared" si="399"/>
        <v>0</v>
      </c>
      <c r="N629" s="193" t="str">
        <f t="shared" si="309"/>
        <v>Audio</v>
      </c>
      <c r="AA629" s="193">
        <f t="shared" si="280"/>
        <v>0</v>
      </c>
      <c r="AB629" s="193" t="str">
        <f t="shared" ref="AB629" si="400">AB$195</f>
        <v>Herold, Sarah</v>
      </c>
    </row>
    <row r="630" spans="1:28" s="188" customFormat="1" ht="17.399999999999999">
      <c r="A630" s="193" t="str">
        <f t="shared" si="275"/>
        <v>Audio</v>
      </c>
      <c r="B630" s="193" t="str">
        <f t="shared" si="276"/>
        <v>WI196Audio</v>
      </c>
      <c r="C630" s="193" t="str">
        <f t="shared" si="277"/>
        <v>AudioHerold, Sarah</v>
      </c>
      <c r="D630" s="193"/>
      <c r="E630" s="193"/>
      <c r="F630" s="193" t="str">
        <f t="shared" si="278"/>
        <v>AudioRichardson, Vicki</v>
      </c>
      <c r="G630" s="193" t="str">
        <f t="shared" ref="G630:M630" si="401">G$196</f>
        <v>Richardson, Vicki</v>
      </c>
      <c r="H630" s="193" t="str">
        <f t="shared" si="401"/>
        <v>Herold, Sarah</v>
      </c>
      <c r="I630" s="193" t="str">
        <f t="shared" si="401"/>
        <v>WI196</v>
      </c>
      <c r="J630" s="193" t="str">
        <f t="shared" si="401"/>
        <v>WILLIAM MARVY COMPANY</v>
      </c>
      <c r="K630" s="193" t="str">
        <f t="shared" si="401"/>
        <v>all</v>
      </c>
      <c r="L630" s="193" t="str">
        <f t="shared" si="401"/>
        <v>Jay Halaby &amp; Assoc</v>
      </c>
      <c r="M630" s="193" t="str">
        <f t="shared" si="401"/>
        <v>Beauty</v>
      </c>
      <c r="N630" s="193" t="str">
        <f t="shared" si="309"/>
        <v>Audio</v>
      </c>
      <c r="AA630" s="193">
        <f t="shared" si="280"/>
        <v>0</v>
      </c>
      <c r="AB630" s="193" t="str">
        <f t="shared" ref="AB630" si="402">AB$196</f>
        <v>Herold, Sarah</v>
      </c>
    </row>
    <row r="631" spans="1:28" s="188" customFormat="1" ht="17.399999999999999">
      <c r="A631" s="193" t="str">
        <f t="shared" si="275"/>
        <v>Audio</v>
      </c>
      <c r="B631" s="193" t="str">
        <f t="shared" si="276"/>
        <v>CR366Audio</v>
      </c>
      <c r="C631" s="193" t="str">
        <f t="shared" si="277"/>
        <v>AudioHerold, Sarah</v>
      </c>
      <c r="D631" s="193"/>
      <c r="E631" s="193"/>
      <c r="F631" s="193" t="str">
        <f t="shared" si="278"/>
        <v>AudioRichardson, Vicki</v>
      </c>
      <c r="G631" s="193" t="str">
        <f t="shared" ref="G631:M631" si="403">G$197</f>
        <v>Richardson, Vicki</v>
      </c>
      <c r="H631" s="193" t="str">
        <f t="shared" si="403"/>
        <v>Herold, Sarah</v>
      </c>
      <c r="I631" s="193" t="str">
        <f t="shared" si="403"/>
        <v>CR366</v>
      </c>
      <c r="J631" s="193" t="str">
        <f t="shared" si="403"/>
        <v>CREDIBLE CULTURE</v>
      </c>
      <c r="K631" s="193" t="str">
        <f t="shared" si="403"/>
        <v>all</v>
      </c>
      <c r="L631" s="193">
        <f t="shared" si="403"/>
        <v>0</v>
      </c>
      <c r="M631" s="193" t="str">
        <f t="shared" si="403"/>
        <v>Beauty</v>
      </c>
      <c r="N631" s="193" t="str">
        <f t="shared" si="309"/>
        <v>Audio</v>
      </c>
      <c r="AA631" s="193">
        <f t="shared" si="280"/>
        <v>0</v>
      </c>
      <c r="AB631" s="193" t="str">
        <f t="shared" ref="AB631" si="404">AB$197</f>
        <v>Herold, Sarah</v>
      </c>
    </row>
    <row r="632" spans="1:28" s="188" customFormat="1" ht="17.399999999999999">
      <c r="A632" s="193" t="str">
        <f t="shared" si="275"/>
        <v>Audio</v>
      </c>
      <c r="B632" s="193" t="str">
        <f t="shared" si="276"/>
        <v>VE242Audio</v>
      </c>
      <c r="C632" s="193" t="str">
        <f t="shared" si="277"/>
        <v>AudioHerold, Sarah</v>
      </c>
      <c r="D632" s="193"/>
      <c r="E632" s="193"/>
      <c r="F632" s="193" t="str">
        <f t="shared" si="278"/>
        <v>AudioRichardson, Vicki</v>
      </c>
      <c r="G632" s="193" t="str">
        <f t="shared" ref="G632:M632" si="405">G$198</f>
        <v>Richardson, Vicki</v>
      </c>
      <c r="H632" s="193" t="str">
        <f t="shared" si="405"/>
        <v>Herold, Sarah</v>
      </c>
      <c r="I632" s="193" t="str">
        <f t="shared" si="405"/>
        <v>VE242</v>
      </c>
      <c r="J632" s="193" t="str">
        <f t="shared" si="405"/>
        <v>VECINA BEAUTY SUPPLY INC</v>
      </c>
      <c r="K632" s="193" t="str">
        <f t="shared" si="405"/>
        <v>all</v>
      </c>
      <c r="L632" s="193">
        <f t="shared" si="405"/>
        <v>0</v>
      </c>
      <c r="M632" s="193" t="str">
        <f t="shared" si="405"/>
        <v>Beauty</v>
      </c>
      <c r="N632" s="193" t="str">
        <f t="shared" si="309"/>
        <v>Audio</v>
      </c>
      <c r="AA632" s="193">
        <f t="shared" si="280"/>
        <v>0</v>
      </c>
      <c r="AB632" s="193" t="str">
        <f t="shared" ref="AB632" si="406">AB$198</f>
        <v>Herold, Sarah</v>
      </c>
    </row>
    <row r="633" spans="1:28" s="188" customFormat="1" ht="17.399999999999999">
      <c r="A633" s="193" t="str">
        <f t="shared" si="275"/>
        <v>Audio</v>
      </c>
      <c r="B633" s="193" t="str">
        <f t="shared" si="276"/>
        <v>0Audio</v>
      </c>
      <c r="C633" s="193" t="str">
        <f t="shared" si="277"/>
        <v>Audio0</v>
      </c>
      <c r="D633" s="193"/>
      <c r="E633" s="193"/>
      <c r="F633" s="193" t="str">
        <f t="shared" si="278"/>
        <v>Audio0</v>
      </c>
      <c r="G633" s="193">
        <f t="shared" ref="G633:M633" si="407">G$199</f>
        <v>0</v>
      </c>
      <c r="H633" s="193">
        <f t="shared" si="407"/>
        <v>0</v>
      </c>
      <c r="I633" s="193">
        <f t="shared" si="407"/>
        <v>0</v>
      </c>
      <c r="J633" s="193">
        <f t="shared" si="407"/>
        <v>0</v>
      </c>
      <c r="K633" s="193">
        <f t="shared" si="407"/>
        <v>0</v>
      </c>
      <c r="L633" s="193">
        <f t="shared" si="407"/>
        <v>0</v>
      </c>
      <c r="M633" s="193">
        <f t="shared" si="407"/>
        <v>0</v>
      </c>
      <c r="N633" s="193" t="str">
        <f t="shared" si="309"/>
        <v>Audio</v>
      </c>
      <c r="AA633" s="193">
        <f t="shared" si="280"/>
        <v>0</v>
      </c>
      <c r="AB633" s="193">
        <f t="shared" ref="AB633" si="408">AB$199</f>
        <v>0</v>
      </c>
    </row>
    <row r="634" spans="1:28" s="188" customFormat="1" ht="17.399999999999999">
      <c r="A634" s="193" t="str">
        <f t="shared" ref="A634:A697" si="409">T$7</f>
        <v>Audio</v>
      </c>
      <c r="B634" s="193" t="str">
        <f t="shared" ref="B634:B697" si="410">CONCATENATE(I634,A634)</f>
        <v>0Audio</v>
      </c>
      <c r="C634" s="193" t="str">
        <f t="shared" ref="C634:C697" si="411">CONCATENATE(A634,H634)</f>
        <v>Audio0</v>
      </c>
      <c r="D634" s="193"/>
      <c r="E634" s="193"/>
      <c r="F634" s="193" t="str">
        <f t="shared" ref="F634:F697" si="412">CONCATENATE(A634,G634)</f>
        <v>Audio0</v>
      </c>
      <c r="G634" s="193">
        <f t="shared" ref="G634:M634" si="413">G$200</f>
        <v>0</v>
      </c>
      <c r="H634" s="193">
        <f t="shared" si="413"/>
        <v>0</v>
      </c>
      <c r="I634" s="193">
        <f t="shared" si="413"/>
        <v>0</v>
      </c>
      <c r="J634" s="193">
        <f t="shared" si="413"/>
        <v>0</v>
      </c>
      <c r="K634" s="193">
        <f t="shared" si="413"/>
        <v>0</v>
      </c>
      <c r="L634" s="193">
        <f t="shared" si="413"/>
        <v>0</v>
      </c>
      <c r="M634" s="193">
        <f t="shared" si="413"/>
        <v>0</v>
      </c>
      <c r="N634" s="193" t="str">
        <f t="shared" si="309"/>
        <v>Audio</v>
      </c>
      <c r="AA634" s="193">
        <f t="shared" ref="AA634:AA697" si="414">AT$7</f>
        <v>0</v>
      </c>
      <c r="AB634" s="193">
        <f t="shared" ref="AB634" si="415">AB$200</f>
        <v>0</v>
      </c>
    </row>
    <row r="635" spans="1:28" s="188" customFormat="1" ht="17.399999999999999">
      <c r="A635" s="193" t="str">
        <f t="shared" si="409"/>
        <v>Audio</v>
      </c>
      <c r="B635" s="193" t="str">
        <f t="shared" si="410"/>
        <v>0Audio</v>
      </c>
      <c r="C635" s="193" t="str">
        <f t="shared" si="411"/>
        <v>Audio0</v>
      </c>
      <c r="D635" s="193"/>
      <c r="E635" s="193"/>
      <c r="F635" s="193" t="str">
        <f t="shared" si="412"/>
        <v>Audio0</v>
      </c>
      <c r="G635" s="193">
        <f t="shared" ref="G635:M635" si="416">G$201</f>
        <v>0</v>
      </c>
      <c r="H635" s="193">
        <f t="shared" si="416"/>
        <v>0</v>
      </c>
      <c r="I635" s="193">
        <f t="shared" si="416"/>
        <v>0</v>
      </c>
      <c r="J635" s="193">
        <f t="shared" si="416"/>
        <v>0</v>
      </c>
      <c r="K635" s="193">
        <f t="shared" si="416"/>
        <v>0</v>
      </c>
      <c r="L635" s="193">
        <f t="shared" si="416"/>
        <v>0</v>
      </c>
      <c r="M635" s="193">
        <f t="shared" si="416"/>
        <v>0</v>
      </c>
      <c r="N635" s="193" t="str">
        <f t="shared" si="309"/>
        <v>Audio</v>
      </c>
      <c r="AA635" s="193">
        <f t="shared" si="414"/>
        <v>0</v>
      </c>
      <c r="AB635" s="193">
        <f t="shared" ref="AB635" si="417">AB$201</f>
        <v>0</v>
      </c>
    </row>
    <row r="636" spans="1:28" s="188" customFormat="1" ht="17.399999999999999">
      <c r="A636" s="193" t="str">
        <f t="shared" si="409"/>
        <v>Audio</v>
      </c>
      <c r="B636" s="193" t="str">
        <f t="shared" si="410"/>
        <v>0Audio</v>
      </c>
      <c r="C636" s="193" t="str">
        <f t="shared" si="411"/>
        <v>Audio0</v>
      </c>
      <c r="D636" s="193"/>
      <c r="E636" s="193"/>
      <c r="F636" s="193" t="str">
        <f t="shared" si="412"/>
        <v>Audio0</v>
      </c>
      <c r="G636" s="193">
        <f t="shared" ref="G636:M636" si="418">G$202</f>
        <v>0</v>
      </c>
      <c r="H636" s="193">
        <f t="shared" si="418"/>
        <v>0</v>
      </c>
      <c r="I636" s="193">
        <f t="shared" si="418"/>
        <v>0</v>
      </c>
      <c r="J636" s="193">
        <f t="shared" si="418"/>
        <v>0</v>
      </c>
      <c r="K636" s="193">
        <f t="shared" si="418"/>
        <v>0</v>
      </c>
      <c r="L636" s="193">
        <f t="shared" si="418"/>
        <v>0</v>
      </c>
      <c r="M636" s="193">
        <f t="shared" si="418"/>
        <v>0</v>
      </c>
      <c r="N636" s="193" t="str">
        <f t="shared" si="309"/>
        <v>Audio</v>
      </c>
      <c r="AA636" s="193">
        <f t="shared" si="414"/>
        <v>0</v>
      </c>
      <c r="AB636" s="193">
        <f t="shared" ref="AB636" si="419">AB$202</f>
        <v>0</v>
      </c>
    </row>
    <row r="637" spans="1:28" s="188" customFormat="1" ht="17.399999999999999">
      <c r="A637" s="193" t="str">
        <f t="shared" si="409"/>
        <v>Audio</v>
      </c>
      <c r="B637" s="193" t="str">
        <f t="shared" si="410"/>
        <v>0Audio</v>
      </c>
      <c r="C637" s="193" t="str">
        <f t="shared" si="411"/>
        <v>Audio0</v>
      </c>
      <c r="D637" s="193"/>
      <c r="E637" s="193"/>
      <c r="F637" s="193" t="str">
        <f t="shared" si="412"/>
        <v>Audio0</v>
      </c>
      <c r="G637" s="193">
        <f t="shared" ref="G637:M637" si="420">G$203</f>
        <v>0</v>
      </c>
      <c r="H637" s="193">
        <f t="shared" si="420"/>
        <v>0</v>
      </c>
      <c r="I637" s="193">
        <f t="shared" si="420"/>
        <v>0</v>
      </c>
      <c r="J637" s="193">
        <f t="shared" si="420"/>
        <v>0</v>
      </c>
      <c r="K637" s="193">
        <f t="shared" si="420"/>
        <v>0</v>
      </c>
      <c r="L637" s="193">
        <f t="shared" si="420"/>
        <v>0</v>
      </c>
      <c r="M637" s="193">
        <f t="shared" si="420"/>
        <v>0</v>
      </c>
      <c r="N637" s="193" t="str">
        <f t="shared" si="309"/>
        <v>Audio</v>
      </c>
      <c r="AA637" s="193">
        <f t="shared" si="414"/>
        <v>0</v>
      </c>
      <c r="AB637" s="193">
        <f t="shared" ref="AB637" si="421">AB$203</f>
        <v>0</v>
      </c>
    </row>
    <row r="638" spans="1:28" s="188" customFormat="1" ht="17.399999999999999">
      <c r="A638" s="193" t="str">
        <f t="shared" si="409"/>
        <v>Audio</v>
      </c>
      <c r="B638" s="193" t="str">
        <f t="shared" si="410"/>
        <v>0Audio</v>
      </c>
      <c r="C638" s="193" t="str">
        <f t="shared" si="411"/>
        <v>Audio0</v>
      </c>
      <c r="D638" s="193"/>
      <c r="E638" s="193"/>
      <c r="F638" s="193" t="str">
        <f t="shared" si="412"/>
        <v>Audio0</v>
      </c>
      <c r="G638" s="193">
        <f t="shared" ref="G638:M638" si="422">G$204</f>
        <v>0</v>
      </c>
      <c r="H638" s="193">
        <f t="shared" si="422"/>
        <v>0</v>
      </c>
      <c r="I638" s="193">
        <f t="shared" si="422"/>
        <v>0</v>
      </c>
      <c r="J638" s="193">
        <f t="shared" si="422"/>
        <v>0</v>
      </c>
      <c r="K638" s="193">
        <f t="shared" si="422"/>
        <v>0</v>
      </c>
      <c r="L638" s="193">
        <f t="shared" si="422"/>
        <v>0</v>
      </c>
      <c r="M638" s="193">
        <f t="shared" si="422"/>
        <v>0</v>
      </c>
      <c r="N638" s="193" t="str">
        <f t="shared" si="309"/>
        <v>Audio</v>
      </c>
      <c r="AA638" s="193">
        <f t="shared" si="414"/>
        <v>0</v>
      </c>
      <c r="AB638" s="193">
        <f t="shared" ref="AB638" si="423">AB$204</f>
        <v>0</v>
      </c>
    </row>
    <row r="639" spans="1:28" s="188" customFormat="1" ht="17.399999999999999">
      <c r="A639" s="193" t="str">
        <f t="shared" si="409"/>
        <v>Audio</v>
      </c>
      <c r="B639" s="193" t="str">
        <f t="shared" si="410"/>
        <v>AB045Audio</v>
      </c>
      <c r="C639" s="193" t="str">
        <f t="shared" si="411"/>
        <v>AudioJames, Greg</v>
      </c>
      <c r="D639" s="193"/>
      <c r="E639" s="193"/>
      <c r="F639" s="193" t="str">
        <f t="shared" si="412"/>
        <v>AudioRichardson, Vicki</v>
      </c>
      <c r="G639" s="193" t="str">
        <f t="shared" ref="G639:M639" si="424">G$205</f>
        <v>Richardson, Vicki</v>
      </c>
      <c r="H639" s="193" t="str">
        <f t="shared" si="424"/>
        <v>James, Greg</v>
      </c>
      <c r="I639" s="193" t="str">
        <f t="shared" si="424"/>
        <v>AB045</v>
      </c>
      <c r="J639" s="193" t="str">
        <f t="shared" si="424"/>
        <v>ABT ELECTRONICS</v>
      </c>
      <c r="K639" s="193" t="str">
        <f t="shared" si="424"/>
        <v>all</v>
      </c>
      <c r="L639" s="193">
        <f t="shared" si="424"/>
        <v>0</v>
      </c>
      <c r="M639" s="193">
        <f t="shared" si="424"/>
        <v>0</v>
      </c>
      <c r="N639" s="193" t="str">
        <f t="shared" si="309"/>
        <v>Audio</v>
      </c>
      <c r="AA639" s="193">
        <f t="shared" si="414"/>
        <v>0</v>
      </c>
      <c r="AB639" s="193" t="str">
        <f t="shared" ref="AB639" si="425">AB$205</f>
        <v>James, Greg</v>
      </c>
    </row>
    <row r="640" spans="1:28" s="188" customFormat="1" ht="17.399999999999999">
      <c r="A640" s="193" t="str">
        <f t="shared" si="409"/>
        <v>Audio</v>
      </c>
      <c r="B640" s="193" t="str">
        <f t="shared" si="410"/>
        <v>AB235Audio</v>
      </c>
      <c r="C640" s="193" t="str">
        <f t="shared" si="411"/>
        <v>AudioJames, Greg</v>
      </c>
      <c r="D640" s="193"/>
      <c r="E640" s="193"/>
      <c r="F640" s="193" t="str">
        <f t="shared" si="412"/>
        <v>AudioRichardson, Vicki</v>
      </c>
      <c r="G640" s="193" t="str">
        <f t="shared" ref="G640:M640" si="426">G$206</f>
        <v>Richardson, Vicki</v>
      </c>
      <c r="H640" s="193" t="str">
        <f t="shared" si="426"/>
        <v>James, Greg</v>
      </c>
      <c r="I640" s="193" t="str">
        <f t="shared" si="426"/>
        <v>AB235</v>
      </c>
      <c r="J640" s="193" t="str">
        <f t="shared" si="426"/>
        <v>ABC APPLIANCE</v>
      </c>
      <c r="K640" s="193" t="str">
        <f t="shared" si="426"/>
        <v>all</v>
      </c>
      <c r="L640" s="193">
        <f t="shared" si="426"/>
        <v>0</v>
      </c>
      <c r="M640" s="193">
        <f t="shared" si="426"/>
        <v>0</v>
      </c>
      <c r="N640" s="193" t="str">
        <f t="shared" si="309"/>
        <v>Audio</v>
      </c>
      <c r="AA640" s="193">
        <f t="shared" si="414"/>
        <v>0</v>
      </c>
      <c r="AB640" s="193" t="str">
        <f t="shared" ref="AB640" si="427">AB$206</f>
        <v>James, Greg</v>
      </c>
    </row>
    <row r="641" spans="1:28" s="188" customFormat="1" ht="17.399999999999999">
      <c r="A641" s="193" t="str">
        <f t="shared" si="409"/>
        <v>Audio</v>
      </c>
      <c r="B641" s="193" t="str">
        <f t="shared" si="410"/>
        <v>BI001Audio</v>
      </c>
      <c r="C641" s="193" t="str">
        <f t="shared" si="411"/>
        <v>AudioJames, Greg</v>
      </c>
      <c r="D641" s="193"/>
      <c r="E641" s="193"/>
      <c r="F641" s="193" t="str">
        <f t="shared" si="412"/>
        <v>AudioRichardson, Vicki</v>
      </c>
      <c r="G641" s="193" t="str">
        <f t="shared" ref="G641:M641" si="428">G$207</f>
        <v>Richardson, Vicki</v>
      </c>
      <c r="H641" s="193" t="str">
        <f t="shared" si="428"/>
        <v>James, Greg</v>
      </c>
      <c r="I641" s="193" t="str">
        <f t="shared" si="428"/>
        <v>BI001</v>
      </c>
      <c r="J641" s="193" t="str">
        <f t="shared" si="428"/>
        <v>BI-MART</v>
      </c>
      <c r="K641" s="193" t="str">
        <f t="shared" si="428"/>
        <v>all</v>
      </c>
      <c r="L641" s="193">
        <f t="shared" si="428"/>
        <v>0</v>
      </c>
      <c r="M641" s="193">
        <f t="shared" si="428"/>
        <v>0</v>
      </c>
      <c r="N641" s="193" t="str">
        <f t="shared" si="309"/>
        <v>Audio</v>
      </c>
      <c r="AA641" s="193">
        <f t="shared" si="414"/>
        <v>0</v>
      </c>
      <c r="AB641" s="193" t="str">
        <f t="shared" ref="AB641" si="429">AB$207</f>
        <v>James, Greg</v>
      </c>
    </row>
    <row r="642" spans="1:28" s="188" customFormat="1" ht="17.399999999999999">
      <c r="A642" s="193" t="str">
        <f t="shared" si="409"/>
        <v>Audio</v>
      </c>
      <c r="B642" s="193" t="str">
        <f t="shared" si="410"/>
        <v>FR195Audio</v>
      </c>
      <c r="C642" s="193" t="str">
        <f t="shared" si="411"/>
        <v>AudioJames, Greg</v>
      </c>
      <c r="D642" s="193"/>
      <c r="E642" s="193"/>
      <c r="F642" s="193" t="str">
        <f t="shared" si="412"/>
        <v>AudioRichardson, Vicki</v>
      </c>
      <c r="G642" s="193" t="str">
        <f t="shared" ref="G642:M642" si="430">G$208</f>
        <v>Richardson, Vicki</v>
      </c>
      <c r="H642" s="193" t="str">
        <f t="shared" si="430"/>
        <v>James, Greg</v>
      </c>
      <c r="I642" s="193" t="str">
        <f t="shared" si="430"/>
        <v>FR195</v>
      </c>
      <c r="J642" s="193" t="str">
        <f t="shared" si="430"/>
        <v>FRY'S ELECTRONICS</v>
      </c>
      <c r="K642" s="193" t="str">
        <f t="shared" si="430"/>
        <v>all</v>
      </c>
      <c r="L642" s="193">
        <f t="shared" si="430"/>
        <v>0</v>
      </c>
      <c r="M642" s="193">
        <f t="shared" si="430"/>
        <v>0</v>
      </c>
      <c r="N642" s="193" t="str">
        <f t="shared" si="309"/>
        <v>Audio</v>
      </c>
      <c r="AA642" s="193">
        <f t="shared" si="414"/>
        <v>0</v>
      </c>
      <c r="AB642" s="193" t="str">
        <f t="shared" ref="AB642" si="431">AB$208</f>
        <v>James, Greg</v>
      </c>
    </row>
    <row r="643" spans="1:28" s="188" customFormat="1" ht="17.399999999999999">
      <c r="A643" s="193" t="str">
        <f t="shared" si="409"/>
        <v>Audio</v>
      </c>
      <c r="B643" s="193" t="str">
        <f t="shared" si="410"/>
        <v>PR976Audio</v>
      </c>
      <c r="C643" s="193" t="str">
        <f t="shared" si="411"/>
        <v>AudioJames, Greg</v>
      </c>
      <c r="D643" s="193"/>
      <c r="E643" s="193"/>
      <c r="F643" s="193" t="str">
        <f t="shared" si="412"/>
        <v>AudioRichardson, Vicki</v>
      </c>
      <c r="G643" s="193" t="str">
        <f t="shared" ref="G643:M643" si="432">G$209</f>
        <v>Richardson, Vicki</v>
      </c>
      <c r="H643" s="193" t="str">
        <f t="shared" si="432"/>
        <v>James, Greg</v>
      </c>
      <c r="I643" s="193" t="str">
        <f t="shared" si="432"/>
        <v>PR976</v>
      </c>
      <c r="J643" s="193" t="str">
        <f t="shared" si="432"/>
        <v>PROGRESSIVE GROUP OF INSURANCE CO</v>
      </c>
      <c r="K643" s="193" t="str">
        <f t="shared" si="432"/>
        <v>all</v>
      </c>
      <c r="L643" s="193">
        <f t="shared" si="432"/>
        <v>0</v>
      </c>
      <c r="M643" s="193">
        <f t="shared" si="432"/>
        <v>0</v>
      </c>
      <c r="N643" s="193" t="str">
        <f t="shared" si="309"/>
        <v>Audio</v>
      </c>
      <c r="AA643" s="193">
        <f t="shared" si="414"/>
        <v>0</v>
      </c>
      <c r="AB643" s="193" t="str">
        <f t="shared" ref="AB643" si="433">AB$209</f>
        <v>James, Greg</v>
      </c>
    </row>
    <row r="644" spans="1:28" s="188" customFormat="1" ht="17.399999999999999">
      <c r="A644" s="193" t="str">
        <f t="shared" si="409"/>
        <v>Audio</v>
      </c>
      <c r="B644" s="193" t="str">
        <f t="shared" si="410"/>
        <v>ME035Audio</v>
      </c>
      <c r="C644" s="193" t="str">
        <f t="shared" si="411"/>
        <v>AudioJames, Greg</v>
      </c>
      <c r="D644" s="193"/>
      <c r="E644" s="193"/>
      <c r="F644" s="193" t="str">
        <f t="shared" si="412"/>
        <v>AudioRichardson, Vicki</v>
      </c>
      <c r="G644" s="193" t="str">
        <f t="shared" ref="G644:M644" si="434">G$210</f>
        <v>Richardson, Vicki</v>
      </c>
      <c r="H644" s="193" t="str">
        <f t="shared" si="434"/>
        <v>James, Greg</v>
      </c>
      <c r="I644" s="193" t="str">
        <f t="shared" si="434"/>
        <v>ME035</v>
      </c>
      <c r="J644" s="193" t="str">
        <f t="shared" si="434"/>
        <v>FRED MEYER</v>
      </c>
      <c r="K644" s="193" t="str">
        <f t="shared" si="434"/>
        <v>all</v>
      </c>
      <c r="L644" s="193">
        <f t="shared" si="434"/>
        <v>0</v>
      </c>
      <c r="M644" s="193">
        <f t="shared" si="434"/>
        <v>0</v>
      </c>
      <c r="N644" s="193" t="str">
        <f t="shared" si="309"/>
        <v>Audio</v>
      </c>
      <c r="AA644" s="193">
        <f t="shared" si="414"/>
        <v>0</v>
      </c>
      <c r="AB644" s="193" t="str">
        <f t="shared" ref="AB644" si="435">AB$210</f>
        <v>James, Greg</v>
      </c>
    </row>
    <row r="645" spans="1:28" s="188" customFormat="1" ht="17.399999999999999">
      <c r="A645" s="193" t="str">
        <f t="shared" si="409"/>
        <v>Audio</v>
      </c>
      <c r="B645" s="193" t="str">
        <f t="shared" si="410"/>
        <v>ME170Audio</v>
      </c>
      <c r="C645" s="193" t="str">
        <f t="shared" si="411"/>
        <v>AudioJames, Greg</v>
      </c>
      <c r="D645" s="193"/>
      <c r="E645" s="193"/>
      <c r="F645" s="193" t="str">
        <f t="shared" si="412"/>
        <v>AudioRichardson, Vicki</v>
      </c>
      <c r="G645" s="193" t="str">
        <f t="shared" ref="G645:M645" si="436">G$211</f>
        <v>Richardson, Vicki</v>
      </c>
      <c r="H645" s="193" t="str">
        <f t="shared" si="436"/>
        <v>James, Greg</v>
      </c>
      <c r="I645" s="193" t="str">
        <f t="shared" si="436"/>
        <v>ME170</v>
      </c>
      <c r="J645" s="193" t="str">
        <f t="shared" si="436"/>
        <v>MEIJERS</v>
      </c>
      <c r="K645" s="193" t="str">
        <f t="shared" si="436"/>
        <v>all</v>
      </c>
      <c r="L645" s="193">
        <f t="shared" si="436"/>
        <v>0</v>
      </c>
      <c r="M645" s="193">
        <f t="shared" si="436"/>
        <v>0</v>
      </c>
      <c r="N645" s="193" t="str">
        <f t="shared" si="309"/>
        <v>Audio</v>
      </c>
      <c r="AA645" s="193">
        <f t="shared" si="414"/>
        <v>0</v>
      </c>
      <c r="AB645" s="193" t="str">
        <f t="shared" ref="AB645" si="437">AB$211</f>
        <v>James, Greg</v>
      </c>
    </row>
    <row r="646" spans="1:28" s="188" customFormat="1" ht="17.399999999999999">
      <c r="A646" s="193" t="str">
        <f t="shared" si="409"/>
        <v>Audio</v>
      </c>
      <c r="B646" s="193" t="str">
        <f t="shared" si="410"/>
        <v>0Audio</v>
      </c>
      <c r="C646" s="193" t="str">
        <f t="shared" si="411"/>
        <v>Audio0</v>
      </c>
      <c r="D646" s="193"/>
      <c r="E646" s="193"/>
      <c r="F646" s="193" t="str">
        <f t="shared" si="412"/>
        <v>Audio0</v>
      </c>
      <c r="G646" s="193">
        <f t="shared" ref="G646:M646" si="438">G$212</f>
        <v>0</v>
      </c>
      <c r="H646" s="193">
        <f t="shared" si="438"/>
        <v>0</v>
      </c>
      <c r="I646" s="193">
        <f t="shared" si="438"/>
        <v>0</v>
      </c>
      <c r="J646" s="193">
        <f t="shared" si="438"/>
        <v>0</v>
      </c>
      <c r="K646" s="193">
        <f t="shared" si="438"/>
        <v>0</v>
      </c>
      <c r="L646" s="193">
        <f t="shared" si="438"/>
        <v>0</v>
      </c>
      <c r="M646" s="193">
        <f t="shared" si="438"/>
        <v>0</v>
      </c>
      <c r="N646" s="193" t="str">
        <f t="shared" si="309"/>
        <v>Audio</v>
      </c>
      <c r="AA646" s="193">
        <f t="shared" si="414"/>
        <v>0</v>
      </c>
      <c r="AB646" s="193">
        <f t="shared" ref="AB646" si="439">AB$212</f>
        <v>0</v>
      </c>
    </row>
    <row r="647" spans="1:28" s="188" customFormat="1" ht="17.399999999999999">
      <c r="A647" s="193" t="str">
        <f t="shared" si="409"/>
        <v>Audio</v>
      </c>
      <c r="B647" s="193" t="str">
        <f t="shared" si="410"/>
        <v>0Audio</v>
      </c>
      <c r="C647" s="193" t="str">
        <f t="shared" si="411"/>
        <v>Audio0</v>
      </c>
      <c r="D647" s="193"/>
      <c r="E647" s="193"/>
      <c r="F647" s="193" t="str">
        <f t="shared" si="412"/>
        <v>Audio0</v>
      </c>
      <c r="G647" s="193">
        <f t="shared" ref="G647:M647" si="440">G$213</f>
        <v>0</v>
      </c>
      <c r="H647" s="193">
        <f t="shared" si="440"/>
        <v>0</v>
      </c>
      <c r="I647" s="193">
        <f t="shared" si="440"/>
        <v>0</v>
      </c>
      <c r="J647" s="193">
        <f t="shared" si="440"/>
        <v>0</v>
      </c>
      <c r="K647" s="193">
        <f t="shared" si="440"/>
        <v>0</v>
      </c>
      <c r="L647" s="193">
        <f t="shared" si="440"/>
        <v>0</v>
      </c>
      <c r="M647" s="193">
        <f t="shared" si="440"/>
        <v>0</v>
      </c>
      <c r="N647" s="193" t="str">
        <f t="shared" si="309"/>
        <v>Audio</v>
      </c>
      <c r="AA647" s="193">
        <f t="shared" si="414"/>
        <v>0</v>
      </c>
      <c r="AB647" s="193">
        <f t="shared" ref="AB647" si="441">AB$213</f>
        <v>0</v>
      </c>
    </row>
    <row r="648" spans="1:28" s="188" customFormat="1" ht="17.399999999999999">
      <c r="A648" s="193" t="str">
        <f t="shared" si="409"/>
        <v>Audio</v>
      </c>
      <c r="B648" s="193" t="str">
        <f t="shared" si="410"/>
        <v>AD275Audio</v>
      </c>
      <c r="C648" s="193" t="str">
        <f t="shared" si="411"/>
        <v>AudioNagira, Rina</v>
      </c>
      <c r="D648" s="193"/>
      <c r="E648" s="193"/>
      <c r="F648" s="193" t="str">
        <f t="shared" si="412"/>
        <v>AudioRichardson, Vicki</v>
      </c>
      <c r="G648" s="193" t="str">
        <f t="shared" ref="G648:M648" si="442">G$214</f>
        <v>Richardson, Vicki</v>
      </c>
      <c r="H648" s="193" t="str">
        <f t="shared" si="442"/>
        <v>Nagira, Rina</v>
      </c>
      <c r="I648" s="193" t="str">
        <f t="shared" si="442"/>
        <v>AD275</v>
      </c>
      <c r="J648" s="193" t="str">
        <f t="shared" si="442"/>
        <v>LA CURACAO</v>
      </c>
      <c r="K648" s="193" t="str">
        <f t="shared" si="442"/>
        <v>all</v>
      </c>
      <c r="L648" s="193">
        <f t="shared" si="442"/>
        <v>0</v>
      </c>
      <c r="M648" s="193">
        <f t="shared" si="442"/>
        <v>0</v>
      </c>
      <c r="N648" s="193" t="str">
        <f t="shared" ref="N648:N711" si="443">A648</f>
        <v>Audio</v>
      </c>
      <c r="AA648" s="193">
        <f t="shared" si="414"/>
        <v>0</v>
      </c>
      <c r="AB648" s="193" t="str">
        <f t="shared" ref="AB648" si="444">AB$214</f>
        <v>Nagira, Rina</v>
      </c>
    </row>
    <row r="649" spans="1:28" s="188" customFormat="1" ht="17.399999999999999">
      <c r="A649" s="193" t="str">
        <f t="shared" si="409"/>
        <v>Audio</v>
      </c>
      <c r="B649" s="193" t="str">
        <f t="shared" si="410"/>
        <v>DB075Audio</v>
      </c>
      <c r="C649" s="193" t="str">
        <f t="shared" si="411"/>
        <v>AudioNagira, Rina</v>
      </c>
      <c r="D649" s="193"/>
      <c r="E649" s="193"/>
      <c r="F649" s="193" t="str">
        <f t="shared" si="412"/>
        <v>AudioRichardson, Vicki</v>
      </c>
      <c r="G649" s="193" t="str">
        <f t="shared" ref="G649:M649" si="445">G$215</f>
        <v>Richardson, Vicki</v>
      </c>
      <c r="H649" s="193" t="str">
        <f t="shared" si="445"/>
        <v>Nagira, Rina</v>
      </c>
      <c r="I649" s="193" t="str">
        <f t="shared" si="445"/>
        <v>DB075</v>
      </c>
      <c r="J649" s="193" t="str">
        <f t="shared" si="445"/>
        <v>DBL DISTRIBUTING  (INGRAM)</v>
      </c>
      <c r="K649" s="193" t="str">
        <f t="shared" si="445"/>
        <v>all</v>
      </c>
      <c r="L649" s="193">
        <f t="shared" si="445"/>
        <v>0</v>
      </c>
      <c r="M649" s="193">
        <f t="shared" si="445"/>
        <v>0</v>
      </c>
      <c r="N649" s="193" t="str">
        <f t="shared" si="443"/>
        <v>Audio</v>
      </c>
      <c r="AA649" s="193">
        <f t="shared" si="414"/>
        <v>0</v>
      </c>
      <c r="AB649" s="193" t="str">
        <f t="shared" ref="AB649" si="446">AB$215</f>
        <v>Nagira, Rina</v>
      </c>
    </row>
    <row r="650" spans="1:28" s="188" customFormat="1" ht="17.399999999999999">
      <c r="A650" s="193" t="str">
        <f t="shared" si="409"/>
        <v>Audio</v>
      </c>
      <c r="B650" s="193" t="str">
        <f t="shared" si="410"/>
        <v>HA896Audio</v>
      </c>
      <c r="C650" s="193" t="str">
        <f t="shared" si="411"/>
        <v>AudioNagira, Rina</v>
      </c>
      <c r="D650" s="193"/>
      <c r="E650" s="193"/>
      <c r="F650" s="193" t="str">
        <f t="shared" si="412"/>
        <v>AudioRichardson, Vicki</v>
      </c>
      <c r="G650" s="193" t="str">
        <f t="shared" ref="G650:M650" si="447">G$216</f>
        <v>Richardson, Vicki</v>
      </c>
      <c r="H650" s="193" t="str">
        <f t="shared" si="447"/>
        <v>Nagira, Rina</v>
      </c>
      <c r="I650" s="193" t="str">
        <f t="shared" si="447"/>
        <v>HA896</v>
      </c>
      <c r="J650" s="193" t="str">
        <f t="shared" si="447"/>
        <v>HENRY LAMOND COMPANY, LTD.</v>
      </c>
      <c r="K650" s="193" t="str">
        <f t="shared" si="447"/>
        <v>all</v>
      </c>
      <c r="L650" s="193">
        <f t="shared" si="447"/>
        <v>0</v>
      </c>
      <c r="M650" s="193">
        <f t="shared" si="447"/>
        <v>0</v>
      </c>
      <c r="N650" s="193" t="str">
        <f t="shared" si="443"/>
        <v>Audio</v>
      </c>
      <c r="AA650" s="193">
        <f t="shared" si="414"/>
        <v>0</v>
      </c>
      <c r="AB650" s="193" t="str">
        <f t="shared" ref="AB650" si="448">AB$216</f>
        <v>Nagira, Rina</v>
      </c>
    </row>
    <row r="651" spans="1:28" s="188" customFormat="1" ht="17.399999999999999">
      <c r="A651" s="193" t="str">
        <f t="shared" si="409"/>
        <v>Audio</v>
      </c>
      <c r="B651" s="193" t="str">
        <f t="shared" si="410"/>
        <v>PA946Audio</v>
      </c>
      <c r="C651" s="193" t="str">
        <f t="shared" si="411"/>
        <v>AudioNagira, Rina</v>
      </c>
      <c r="D651" s="193"/>
      <c r="E651" s="193"/>
      <c r="F651" s="193" t="str">
        <f t="shared" si="412"/>
        <v>AudioRichardson, Vicki</v>
      </c>
      <c r="G651" s="193" t="str">
        <f t="shared" ref="G651:M651" si="449">G$217</f>
        <v>Richardson, Vicki</v>
      </c>
      <c r="H651" s="193" t="str">
        <f t="shared" si="449"/>
        <v>Nagira, Rina</v>
      </c>
      <c r="I651" s="193" t="str">
        <f t="shared" si="449"/>
        <v>PA946</v>
      </c>
      <c r="J651" s="193" t="str">
        <f t="shared" si="449"/>
        <v>PACIFIC MARKETING ALLIANCE</v>
      </c>
      <c r="K651" s="193" t="str">
        <f t="shared" si="449"/>
        <v>all</v>
      </c>
      <c r="L651" s="193">
        <f t="shared" si="449"/>
        <v>0</v>
      </c>
      <c r="M651" s="193">
        <f t="shared" si="449"/>
        <v>0</v>
      </c>
      <c r="N651" s="193" t="str">
        <f t="shared" si="443"/>
        <v>Audio</v>
      </c>
      <c r="AA651" s="193">
        <f t="shared" si="414"/>
        <v>0</v>
      </c>
      <c r="AB651" s="193" t="str">
        <f t="shared" ref="AB651" si="450">AB$217</f>
        <v>Nagira, Rina</v>
      </c>
    </row>
    <row r="652" spans="1:28" s="188" customFormat="1" ht="17.399999999999999">
      <c r="A652" s="193" t="str">
        <f t="shared" si="409"/>
        <v>Audio</v>
      </c>
      <c r="B652" s="193" t="str">
        <f t="shared" si="410"/>
        <v>UM001Audio</v>
      </c>
      <c r="C652" s="193" t="str">
        <f t="shared" si="411"/>
        <v>AudioNagira, Rina</v>
      </c>
      <c r="D652" s="193"/>
      <c r="E652" s="193"/>
      <c r="F652" s="193" t="str">
        <f t="shared" si="412"/>
        <v>AudioRichardson, Vicki</v>
      </c>
      <c r="G652" s="193" t="str">
        <f t="shared" ref="G652:M652" si="451">G$218</f>
        <v>Richardson, Vicki</v>
      </c>
      <c r="H652" s="193" t="str">
        <f t="shared" si="451"/>
        <v>Nagira, Rina</v>
      </c>
      <c r="I652" s="193" t="str">
        <f t="shared" si="451"/>
        <v>UM001</v>
      </c>
      <c r="J652" s="193" t="str">
        <f t="shared" si="451"/>
        <v>UWAJIMAYA, INC.</v>
      </c>
      <c r="K652" s="193" t="str">
        <f t="shared" si="451"/>
        <v>all</v>
      </c>
      <c r="L652" s="193">
        <f t="shared" si="451"/>
        <v>0</v>
      </c>
      <c r="M652" s="193">
        <f t="shared" si="451"/>
        <v>0</v>
      </c>
      <c r="N652" s="193" t="str">
        <f t="shared" si="443"/>
        <v>Audio</v>
      </c>
      <c r="AA652" s="193">
        <f t="shared" si="414"/>
        <v>0</v>
      </c>
      <c r="AB652" s="193" t="str">
        <f t="shared" ref="AB652" si="452">AB$218</f>
        <v>Nagira, Rina</v>
      </c>
    </row>
    <row r="653" spans="1:28" s="188" customFormat="1" ht="17.399999999999999">
      <c r="A653" s="193" t="str">
        <f t="shared" si="409"/>
        <v>Audio</v>
      </c>
      <c r="B653" s="193" t="str">
        <f t="shared" si="410"/>
        <v>UN696Audio</v>
      </c>
      <c r="C653" s="193" t="str">
        <f t="shared" si="411"/>
        <v>AudioNagira, Rina</v>
      </c>
      <c r="D653" s="193"/>
      <c r="E653" s="193"/>
      <c r="F653" s="193" t="str">
        <f t="shared" si="412"/>
        <v>AudioRichardson, Vicki</v>
      </c>
      <c r="G653" s="193" t="str">
        <f t="shared" ref="G653:M653" si="453">G$219</f>
        <v>Richardson, Vicki</v>
      </c>
      <c r="H653" s="193" t="str">
        <f t="shared" si="453"/>
        <v>Nagira, Rina</v>
      </c>
      <c r="I653" s="193" t="str">
        <f t="shared" si="453"/>
        <v>UN696</v>
      </c>
      <c r="J653" s="193" t="str">
        <f t="shared" si="453"/>
        <v>UNI-KING OF HAWAII, INC</v>
      </c>
      <c r="K653" s="193" t="str">
        <f t="shared" si="453"/>
        <v>all</v>
      </c>
      <c r="L653" s="193">
        <f t="shared" si="453"/>
        <v>0</v>
      </c>
      <c r="M653" s="193">
        <f t="shared" si="453"/>
        <v>0</v>
      </c>
      <c r="N653" s="193" t="str">
        <f t="shared" si="443"/>
        <v>Audio</v>
      </c>
      <c r="AA653" s="193">
        <f t="shared" si="414"/>
        <v>0</v>
      </c>
      <c r="AB653" s="193" t="str">
        <f t="shared" ref="AB653" si="454">AB$219</f>
        <v>Nagira, Rina</v>
      </c>
    </row>
    <row r="654" spans="1:28" s="188" customFormat="1" ht="17.399999999999999">
      <c r="A654" s="193" t="str">
        <f t="shared" si="409"/>
        <v>Audio</v>
      </c>
      <c r="B654" s="193" t="str">
        <f t="shared" si="410"/>
        <v>0Audio</v>
      </c>
      <c r="C654" s="193" t="str">
        <f t="shared" si="411"/>
        <v>Audio0</v>
      </c>
      <c r="D654" s="193"/>
      <c r="E654" s="193"/>
      <c r="F654" s="193" t="str">
        <f t="shared" si="412"/>
        <v>Audio0</v>
      </c>
      <c r="G654" s="193">
        <f t="shared" ref="G654:M654" si="455">G$220</f>
        <v>0</v>
      </c>
      <c r="H654" s="193">
        <f t="shared" si="455"/>
        <v>0</v>
      </c>
      <c r="I654" s="193">
        <f t="shared" si="455"/>
        <v>0</v>
      </c>
      <c r="J654" s="193">
        <f t="shared" si="455"/>
        <v>0</v>
      </c>
      <c r="K654" s="193">
        <f t="shared" si="455"/>
        <v>0</v>
      </c>
      <c r="L654" s="193">
        <f t="shared" si="455"/>
        <v>0</v>
      </c>
      <c r="M654" s="193">
        <f t="shared" si="455"/>
        <v>0</v>
      </c>
      <c r="N654" s="193" t="str">
        <f t="shared" si="443"/>
        <v>Audio</v>
      </c>
      <c r="AA654" s="193">
        <f t="shared" si="414"/>
        <v>0</v>
      </c>
      <c r="AB654" s="193">
        <f t="shared" ref="AB654" si="456">AB$220</f>
        <v>0</v>
      </c>
    </row>
    <row r="655" spans="1:28" s="188" customFormat="1" ht="17.399999999999999">
      <c r="A655" s="193" t="str">
        <f t="shared" si="409"/>
        <v>Audio</v>
      </c>
      <c r="B655" s="193" t="str">
        <f t="shared" si="410"/>
        <v>0Audio</v>
      </c>
      <c r="C655" s="193" t="str">
        <f t="shared" si="411"/>
        <v>Audio0</v>
      </c>
      <c r="D655" s="193"/>
      <c r="E655" s="193"/>
      <c r="F655" s="193" t="str">
        <f t="shared" si="412"/>
        <v>Audio0</v>
      </c>
      <c r="G655" s="193">
        <f t="shared" ref="G655:M655" si="457">G$221</f>
        <v>0</v>
      </c>
      <c r="H655" s="193">
        <f t="shared" si="457"/>
        <v>0</v>
      </c>
      <c r="I655" s="193">
        <f t="shared" si="457"/>
        <v>0</v>
      </c>
      <c r="J655" s="193">
        <f t="shared" si="457"/>
        <v>0</v>
      </c>
      <c r="K655" s="193">
        <f t="shared" si="457"/>
        <v>0</v>
      </c>
      <c r="L655" s="193">
        <f t="shared" si="457"/>
        <v>0</v>
      </c>
      <c r="M655" s="193">
        <f t="shared" si="457"/>
        <v>0</v>
      </c>
      <c r="N655" s="193" t="str">
        <f t="shared" si="443"/>
        <v>Audio</v>
      </c>
      <c r="AA655" s="193">
        <f t="shared" si="414"/>
        <v>0</v>
      </c>
      <c r="AB655" s="193">
        <f t="shared" ref="AB655" si="458">AB$221</f>
        <v>0</v>
      </c>
    </row>
    <row r="656" spans="1:28" s="188" customFormat="1" ht="17.399999999999999">
      <c r="A656" s="193" t="str">
        <f t="shared" si="409"/>
        <v>Audio</v>
      </c>
      <c r="B656" s="193" t="str">
        <f t="shared" si="410"/>
        <v>0Audio</v>
      </c>
      <c r="C656" s="193" t="str">
        <f t="shared" si="411"/>
        <v>Audio0</v>
      </c>
      <c r="D656" s="193"/>
      <c r="E656" s="193"/>
      <c r="F656" s="193" t="str">
        <f t="shared" si="412"/>
        <v>Audio0</v>
      </c>
      <c r="G656" s="193">
        <f t="shared" ref="G656:M656" si="459">G$222</f>
        <v>0</v>
      </c>
      <c r="H656" s="193">
        <f t="shared" si="459"/>
        <v>0</v>
      </c>
      <c r="I656" s="193">
        <f t="shared" si="459"/>
        <v>0</v>
      </c>
      <c r="J656" s="193">
        <f t="shared" si="459"/>
        <v>0</v>
      </c>
      <c r="K656" s="193">
        <f t="shared" si="459"/>
        <v>0</v>
      </c>
      <c r="L656" s="193">
        <f t="shared" si="459"/>
        <v>0</v>
      </c>
      <c r="M656" s="193">
        <f t="shared" si="459"/>
        <v>0</v>
      </c>
      <c r="N656" s="193" t="str">
        <f t="shared" si="443"/>
        <v>Audio</v>
      </c>
      <c r="AA656" s="193">
        <f t="shared" si="414"/>
        <v>0</v>
      </c>
      <c r="AB656" s="193">
        <f t="shared" ref="AB656" si="460">AB$222</f>
        <v>0</v>
      </c>
    </row>
    <row r="657" spans="1:28" s="188" customFormat="1" ht="17.399999999999999">
      <c r="A657" s="193" t="str">
        <f t="shared" si="409"/>
        <v>Audio</v>
      </c>
      <c r="B657" s="193" t="str">
        <f t="shared" si="410"/>
        <v>0Audio</v>
      </c>
      <c r="C657" s="193" t="str">
        <f t="shared" si="411"/>
        <v>Audio0</v>
      </c>
      <c r="D657" s="193"/>
      <c r="E657" s="193"/>
      <c r="F657" s="193" t="str">
        <f t="shared" si="412"/>
        <v>Audio0</v>
      </c>
      <c r="G657" s="193">
        <f t="shared" ref="G657:M657" si="461">G$223</f>
        <v>0</v>
      </c>
      <c r="H657" s="193">
        <f t="shared" si="461"/>
        <v>0</v>
      </c>
      <c r="I657" s="193">
        <f t="shared" si="461"/>
        <v>0</v>
      </c>
      <c r="J657" s="193">
        <f t="shared" si="461"/>
        <v>0</v>
      </c>
      <c r="K657" s="193">
        <f t="shared" si="461"/>
        <v>0</v>
      </c>
      <c r="L657" s="193">
        <f t="shared" si="461"/>
        <v>0</v>
      </c>
      <c r="M657" s="193">
        <f t="shared" si="461"/>
        <v>0</v>
      </c>
      <c r="N657" s="193" t="str">
        <f t="shared" si="443"/>
        <v>Audio</v>
      </c>
      <c r="AA657" s="193">
        <f t="shared" si="414"/>
        <v>0</v>
      </c>
      <c r="AB657" s="193">
        <f t="shared" ref="AB657" si="462">AB$223</f>
        <v>0</v>
      </c>
    </row>
    <row r="658" spans="1:28" s="188" customFormat="1" ht="17.399999999999999">
      <c r="A658" s="193" t="str">
        <f t="shared" si="409"/>
        <v>Audio</v>
      </c>
      <c r="B658" s="193" t="str">
        <f t="shared" si="410"/>
        <v>0Audio</v>
      </c>
      <c r="C658" s="193" t="str">
        <f t="shared" si="411"/>
        <v>Audio0</v>
      </c>
      <c r="D658" s="193"/>
      <c r="E658" s="193"/>
      <c r="F658" s="193" t="str">
        <f t="shared" si="412"/>
        <v>Audio0</v>
      </c>
      <c r="G658" s="193">
        <f t="shared" ref="G658:M658" si="463">G$224</f>
        <v>0</v>
      </c>
      <c r="H658" s="193">
        <f t="shared" si="463"/>
        <v>0</v>
      </c>
      <c r="I658" s="193">
        <f t="shared" si="463"/>
        <v>0</v>
      </c>
      <c r="J658" s="193">
        <f t="shared" si="463"/>
        <v>0</v>
      </c>
      <c r="K658" s="193">
        <f t="shared" si="463"/>
        <v>0</v>
      </c>
      <c r="L658" s="193">
        <f t="shared" si="463"/>
        <v>0</v>
      </c>
      <c r="M658" s="193">
        <f t="shared" si="463"/>
        <v>0</v>
      </c>
      <c r="N658" s="193" t="str">
        <f t="shared" si="443"/>
        <v>Audio</v>
      </c>
      <c r="AA658" s="193">
        <f t="shared" si="414"/>
        <v>0</v>
      </c>
      <c r="AB658" s="193">
        <f t="shared" ref="AB658" si="464">AB$224</f>
        <v>0</v>
      </c>
    </row>
    <row r="659" spans="1:28" s="188" customFormat="1" ht="17.399999999999999">
      <c r="A659" s="193" t="str">
        <f t="shared" si="409"/>
        <v>Audio</v>
      </c>
      <c r="B659" s="193" t="str">
        <f t="shared" si="410"/>
        <v>AA427Audio</v>
      </c>
      <c r="C659" s="193" t="str">
        <f t="shared" si="411"/>
        <v>AudioVoss, Bill</v>
      </c>
      <c r="D659" s="193"/>
      <c r="E659" s="193"/>
      <c r="F659" s="193" t="str">
        <f t="shared" si="412"/>
        <v>AudioRichardson, Vicki</v>
      </c>
      <c r="G659" s="193" t="str">
        <f t="shared" ref="G659:M659" si="465">G$225</f>
        <v>Richardson, Vicki</v>
      </c>
      <c r="H659" s="193" t="str">
        <f t="shared" si="465"/>
        <v>Voss, Bill</v>
      </c>
      <c r="I659" s="193" t="str">
        <f t="shared" si="465"/>
        <v>AA427</v>
      </c>
      <c r="J659" s="193" t="str">
        <f t="shared" si="465"/>
        <v>AUDIO DEN LTD</v>
      </c>
      <c r="K659" s="193" t="str">
        <f t="shared" si="465"/>
        <v>all</v>
      </c>
      <c r="L659" s="193">
        <f t="shared" si="465"/>
        <v>0</v>
      </c>
      <c r="M659" s="193">
        <f t="shared" si="465"/>
        <v>0</v>
      </c>
      <c r="N659" s="193" t="str">
        <f t="shared" si="443"/>
        <v>Audio</v>
      </c>
      <c r="AA659" s="193">
        <f t="shared" si="414"/>
        <v>0</v>
      </c>
      <c r="AB659" s="193" t="str">
        <f t="shared" ref="AB659" si="466">AB$225</f>
        <v>Voss, Bill</v>
      </c>
    </row>
    <row r="660" spans="1:28" s="188" customFormat="1" ht="17.399999999999999">
      <c r="A660" s="193" t="str">
        <f t="shared" si="409"/>
        <v>Audio</v>
      </c>
      <c r="B660" s="193" t="str">
        <f t="shared" si="410"/>
        <v>AB577Audio</v>
      </c>
      <c r="C660" s="193" t="str">
        <f t="shared" si="411"/>
        <v>AudioVoss, Bill</v>
      </c>
      <c r="D660" s="193"/>
      <c r="E660" s="193"/>
      <c r="F660" s="193" t="str">
        <f t="shared" si="412"/>
        <v>AudioRichardson, Vicki</v>
      </c>
      <c r="G660" s="193" t="str">
        <f t="shared" ref="G660:M660" si="467">G$226</f>
        <v>Richardson, Vicki</v>
      </c>
      <c r="H660" s="193" t="str">
        <f t="shared" si="467"/>
        <v>Voss, Bill</v>
      </c>
      <c r="I660" s="193" t="str">
        <f t="shared" si="467"/>
        <v>AB577</v>
      </c>
      <c r="J660" s="193" t="str">
        <f t="shared" si="467"/>
        <v>ABSOLUTE AUDIO INC.</v>
      </c>
      <c r="K660" s="193" t="str">
        <f t="shared" si="467"/>
        <v>all</v>
      </c>
      <c r="L660" s="193">
        <f t="shared" si="467"/>
        <v>0</v>
      </c>
      <c r="M660" s="193">
        <f t="shared" si="467"/>
        <v>0</v>
      </c>
      <c r="N660" s="193" t="str">
        <f t="shared" si="443"/>
        <v>Audio</v>
      </c>
      <c r="AA660" s="193">
        <f t="shared" si="414"/>
        <v>0</v>
      </c>
      <c r="AB660" s="193" t="str">
        <f t="shared" ref="AB660" si="468">AB$226</f>
        <v>Voss, Bill</v>
      </c>
    </row>
    <row r="661" spans="1:28" s="188" customFormat="1" ht="17.399999999999999">
      <c r="A661" s="193" t="str">
        <f t="shared" si="409"/>
        <v>Audio</v>
      </c>
      <c r="B661" s="193" t="str">
        <f t="shared" si="410"/>
        <v>AD281Audio</v>
      </c>
      <c r="C661" s="193" t="str">
        <f t="shared" si="411"/>
        <v>AudioVoss, Bill</v>
      </c>
      <c r="D661" s="193"/>
      <c r="E661" s="193"/>
      <c r="F661" s="193" t="str">
        <f t="shared" si="412"/>
        <v>AudioRichardson, Vicki</v>
      </c>
      <c r="G661" s="193" t="str">
        <f t="shared" ref="G661:M661" si="469">G$227</f>
        <v>Richardson, Vicki</v>
      </c>
      <c r="H661" s="193" t="str">
        <f t="shared" si="469"/>
        <v>Voss, Bill</v>
      </c>
      <c r="I661" s="193" t="str">
        <f t="shared" si="469"/>
        <v>AD281</v>
      </c>
      <c r="J661" s="193" t="str">
        <f t="shared" si="469"/>
        <v>ADK AV, LLC</v>
      </c>
      <c r="K661" s="193" t="str">
        <f t="shared" si="469"/>
        <v>all</v>
      </c>
      <c r="L661" s="193">
        <f t="shared" si="469"/>
        <v>0</v>
      </c>
      <c r="M661" s="193">
        <f t="shared" si="469"/>
        <v>0</v>
      </c>
      <c r="N661" s="193" t="str">
        <f t="shared" si="443"/>
        <v>Audio</v>
      </c>
      <c r="AA661" s="193">
        <f t="shared" si="414"/>
        <v>0</v>
      </c>
      <c r="AB661" s="193" t="str">
        <f t="shared" ref="AB661" si="470">AB$227</f>
        <v>Voss, Bill</v>
      </c>
    </row>
    <row r="662" spans="1:28" s="188" customFormat="1" ht="17.399999999999999">
      <c r="A662" s="193" t="str">
        <f t="shared" si="409"/>
        <v>Audio</v>
      </c>
      <c r="B662" s="193" t="str">
        <f t="shared" si="410"/>
        <v>AJ012Audio</v>
      </c>
      <c r="C662" s="193" t="str">
        <f t="shared" si="411"/>
        <v>AudioVoss, Bill</v>
      </c>
      <c r="D662" s="193"/>
      <c r="E662" s="193"/>
      <c r="F662" s="193" t="str">
        <f t="shared" si="412"/>
        <v>AudioRichardson, Vicki</v>
      </c>
      <c r="G662" s="193" t="str">
        <f t="shared" ref="G662:M662" si="471">G$228</f>
        <v>Richardson, Vicki</v>
      </c>
      <c r="H662" s="193" t="str">
        <f t="shared" si="471"/>
        <v>Voss, Bill</v>
      </c>
      <c r="I662" s="193" t="str">
        <f t="shared" si="471"/>
        <v>AJ012</v>
      </c>
      <c r="J662" s="193" t="str">
        <f t="shared" si="471"/>
        <v>A-JAX GROUP, INC</v>
      </c>
      <c r="K662" s="193" t="str">
        <f t="shared" si="471"/>
        <v>all</v>
      </c>
      <c r="L662" s="193">
        <f t="shared" si="471"/>
        <v>0</v>
      </c>
      <c r="M662" s="193">
        <f t="shared" si="471"/>
        <v>0</v>
      </c>
      <c r="N662" s="193" t="str">
        <f t="shared" si="443"/>
        <v>Audio</v>
      </c>
      <c r="AA662" s="193">
        <f t="shared" si="414"/>
        <v>0</v>
      </c>
      <c r="AB662" s="193" t="str">
        <f t="shared" ref="AB662" si="472">AB$228</f>
        <v>Voss, Bill</v>
      </c>
    </row>
    <row r="663" spans="1:28" s="188" customFormat="1" ht="17.399999999999999">
      <c r="A663" s="193" t="str">
        <f t="shared" si="409"/>
        <v>Audio</v>
      </c>
      <c r="B663" s="193" t="str">
        <f t="shared" si="410"/>
        <v>AL057Audio</v>
      </c>
      <c r="C663" s="193" t="str">
        <f t="shared" si="411"/>
        <v>AudioVoss, Bill</v>
      </c>
      <c r="D663" s="193"/>
      <c r="E663" s="193"/>
      <c r="F663" s="193" t="str">
        <f t="shared" si="412"/>
        <v>AudioRichardson, Vicki</v>
      </c>
      <c r="G663" s="193" t="str">
        <f t="shared" ref="G663:M663" si="473">G$229</f>
        <v>Richardson, Vicki</v>
      </c>
      <c r="H663" s="193" t="str">
        <f t="shared" si="473"/>
        <v>Voss, Bill</v>
      </c>
      <c r="I663" s="193" t="str">
        <f t="shared" si="473"/>
        <v>AL057</v>
      </c>
      <c r="J663" s="193" t="str">
        <f t="shared" si="473"/>
        <v>ALMA AUDIO, LLC</v>
      </c>
      <c r="K663" s="193" t="str">
        <f t="shared" si="473"/>
        <v>all</v>
      </c>
      <c r="L663" s="193">
        <f t="shared" si="473"/>
        <v>0</v>
      </c>
      <c r="M663" s="193">
        <f t="shared" si="473"/>
        <v>0</v>
      </c>
      <c r="N663" s="193" t="str">
        <f t="shared" si="443"/>
        <v>Audio</v>
      </c>
      <c r="AA663" s="193">
        <f t="shared" si="414"/>
        <v>0</v>
      </c>
      <c r="AB663" s="193" t="str">
        <f t="shared" ref="AB663" si="474">AB$229</f>
        <v>Voss, Bill</v>
      </c>
    </row>
    <row r="664" spans="1:28" s="188" customFormat="1" ht="17.399999999999999">
      <c r="A664" s="193" t="str">
        <f t="shared" si="409"/>
        <v>Audio</v>
      </c>
      <c r="B664" s="193" t="str">
        <f t="shared" si="410"/>
        <v>AU110Audio</v>
      </c>
      <c r="C664" s="193" t="str">
        <f t="shared" si="411"/>
        <v>AudioVoss, Bill</v>
      </c>
      <c r="D664" s="193"/>
      <c r="E664" s="193"/>
      <c r="F664" s="193" t="str">
        <f t="shared" si="412"/>
        <v>AudioRichardson, Vicki</v>
      </c>
      <c r="G664" s="193" t="str">
        <f t="shared" ref="G664:M664" si="475">G$230</f>
        <v>Richardson, Vicki</v>
      </c>
      <c r="H664" s="193" t="str">
        <f t="shared" si="475"/>
        <v>Voss, Bill</v>
      </c>
      <c r="I664" s="193" t="str">
        <f t="shared" si="475"/>
        <v>AU110</v>
      </c>
      <c r="J664" s="193" t="str">
        <f t="shared" si="475"/>
        <v>AUDIO AUTOMATION &amp; THEATER INC</v>
      </c>
      <c r="K664" s="193" t="str">
        <f t="shared" si="475"/>
        <v>all</v>
      </c>
      <c r="L664" s="193">
        <f t="shared" si="475"/>
        <v>0</v>
      </c>
      <c r="M664" s="193">
        <f t="shared" si="475"/>
        <v>0</v>
      </c>
      <c r="N664" s="193" t="str">
        <f t="shared" si="443"/>
        <v>Audio</v>
      </c>
      <c r="AA664" s="193">
        <f t="shared" si="414"/>
        <v>0</v>
      </c>
      <c r="AB664" s="193" t="str">
        <f t="shared" ref="AB664" si="476">AB$230</f>
        <v>Voss, Bill</v>
      </c>
    </row>
    <row r="665" spans="1:28" s="188" customFormat="1" ht="17.399999999999999">
      <c r="A665" s="193" t="str">
        <f t="shared" si="409"/>
        <v>Audio</v>
      </c>
      <c r="B665" s="193" t="str">
        <f t="shared" si="410"/>
        <v>AU114Audio</v>
      </c>
      <c r="C665" s="193" t="str">
        <f t="shared" si="411"/>
        <v>AudioVoss, Bill</v>
      </c>
      <c r="D665" s="193"/>
      <c r="E665" s="193"/>
      <c r="F665" s="193" t="str">
        <f t="shared" si="412"/>
        <v>AudioRichardson, Vicki</v>
      </c>
      <c r="G665" s="193" t="str">
        <f t="shared" ref="G665:M665" si="477">G$231</f>
        <v>Richardson, Vicki</v>
      </c>
      <c r="H665" s="193" t="str">
        <f t="shared" si="477"/>
        <v>Voss, Bill</v>
      </c>
      <c r="I665" s="193" t="str">
        <f t="shared" si="477"/>
        <v>AU114</v>
      </c>
      <c r="J665" s="193" t="str">
        <f t="shared" si="477"/>
        <v>AUDIO VISUAL SOLUTIONS GROUP LLC</v>
      </c>
      <c r="K665" s="193" t="str">
        <f t="shared" si="477"/>
        <v>all</v>
      </c>
      <c r="L665" s="193">
        <f t="shared" si="477"/>
        <v>0</v>
      </c>
      <c r="M665" s="193">
        <f t="shared" si="477"/>
        <v>0</v>
      </c>
      <c r="N665" s="193" t="str">
        <f t="shared" si="443"/>
        <v>Audio</v>
      </c>
      <c r="AA665" s="193">
        <f t="shared" si="414"/>
        <v>0</v>
      </c>
      <c r="AB665" s="193" t="str">
        <f t="shared" ref="AB665" si="478">AB$231</f>
        <v>Voss, Bill</v>
      </c>
    </row>
    <row r="666" spans="1:28" s="188" customFormat="1" ht="17.399999999999999">
      <c r="A666" s="193" t="str">
        <f t="shared" si="409"/>
        <v>Audio</v>
      </c>
      <c r="B666" s="193" t="str">
        <f t="shared" si="410"/>
        <v>AU960Audio</v>
      </c>
      <c r="C666" s="193" t="str">
        <f t="shared" si="411"/>
        <v>AudioVoss, Bill</v>
      </c>
      <c r="D666" s="193"/>
      <c r="E666" s="193"/>
      <c r="F666" s="193" t="str">
        <f t="shared" si="412"/>
        <v>AudioRichardson, Vicki</v>
      </c>
      <c r="G666" s="193" t="str">
        <f t="shared" ref="G666:M666" si="479">G$232</f>
        <v>Richardson, Vicki</v>
      </c>
      <c r="H666" s="193" t="str">
        <f t="shared" si="479"/>
        <v>Voss, Bill</v>
      </c>
      <c r="I666" s="193" t="str">
        <f t="shared" si="479"/>
        <v>AU960</v>
      </c>
      <c r="J666" s="193" t="str">
        <f t="shared" si="479"/>
        <v>AUDIO VIDEO CALIBRATION CONCEPTS</v>
      </c>
      <c r="K666" s="193" t="str">
        <f t="shared" si="479"/>
        <v>all</v>
      </c>
      <c r="L666" s="193">
        <f t="shared" si="479"/>
        <v>0</v>
      </c>
      <c r="M666" s="193">
        <f t="shared" si="479"/>
        <v>0</v>
      </c>
      <c r="N666" s="193" t="str">
        <f t="shared" si="443"/>
        <v>Audio</v>
      </c>
      <c r="AA666" s="193">
        <f t="shared" si="414"/>
        <v>0</v>
      </c>
      <c r="AB666" s="193" t="str">
        <f t="shared" ref="AB666" si="480">AB$232</f>
        <v>Voss, Bill</v>
      </c>
    </row>
    <row r="667" spans="1:28" s="188" customFormat="1" ht="17.399999999999999">
      <c r="A667" s="193" t="str">
        <f t="shared" si="409"/>
        <v>Audio</v>
      </c>
      <c r="B667" s="193" t="str">
        <f t="shared" si="410"/>
        <v>AU961Audio</v>
      </c>
      <c r="C667" s="193" t="str">
        <f t="shared" si="411"/>
        <v>AudioVoss, Bill</v>
      </c>
      <c r="D667" s="193"/>
      <c r="E667" s="193"/>
      <c r="F667" s="193" t="str">
        <f t="shared" si="412"/>
        <v>AudioRichardson, Vicki</v>
      </c>
      <c r="G667" s="193" t="str">
        <f t="shared" ref="G667:M667" si="481">G$233</f>
        <v>Richardson, Vicki</v>
      </c>
      <c r="H667" s="193" t="str">
        <f t="shared" si="481"/>
        <v>Voss, Bill</v>
      </c>
      <c r="I667" s="193" t="str">
        <f t="shared" si="481"/>
        <v>AU961</v>
      </c>
      <c r="J667" s="193" t="str">
        <f t="shared" si="481"/>
        <v>AUDIO CENTER, INC.</v>
      </c>
      <c r="K667" s="193" t="str">
        <f t="shared" si="481"/>
        <v>all</v>
      </c>
      <c r="L667" s="193">
        <f t="shared" si="481"/>
        <v>0</v>
      </c>
      <c r="M667" s="193">
        <f t="shared" si="481"/>
        <v>0</v>
      </c>
      <c r="N667" s="193" t="str">
        <f t="shared" si="443"/>
        <v>Audio</v>
      </c>
      <c r="AA667" s="193">
        <f t="shared" si="414"/>
        <v>0</v>
      </c>
      <c r="AB667" s="193" t="str">
        <f t="shared" ref="AB667" si="482">AB$233</f>
        <v>Voss, Bill</v>
      </c>
    </row>
    <row r="668" spans="1:28" s="188" customFormat="1" ht="17.399999999999999">
      <c r="A668" s="193" t="str">
        <f t="shared" si="409"/>
        <v>Audio</v>
      </c>
      <c r="B668" s="193" t="str">
        <f t="shared" si="410"/>
        <v>AV677Audio</v>
      </c>
      <c r="C668" s="193" t="str">
        <f t="shared" si="411"/>
        <v>AudioVoss, Bill</v>
      </c>
      <c r="D668" s="193"/>
      <c r="E668" s="193"/>
      <c r="F668" s="193" t="str">
        <f t="shared" si="412"/>
        <v>AudioRichardson, Vicki</v>
      </c>
      <c r="G668" s="193" t="str">
        <f t="shared" ref="G668:M668" si="483">G$234</f>
        <v>Richardson, Vicki</v>
      </c>
      <c r="H668" s="193" t="str">
        <f t="shared" si="483"/>
        <v>Voss, Bill</v>
      </c>
      <c r="I668" s="193" t="str">
        <f t="shared" si="483"/>
        <v>AV677</v>
      </c>
      <c r="J668" s="193" t="str">
        <f t="shared" si="483"/>
        <v>AVSF, INC</v>
      </c>
      <c r="K668" s="193" t="str">
        <f t="shared" si="483"/>
        <v>all</v>
      </c>
      <c r="L668" s="193">
        <f t="shared" si="483"/>
        <v>0</v>
      </c>
      <c r="M668" s="193">
        <f t="shared" si="483"/>
        <v>0</v>
      </c>
      <c r="N668" s="193" t="str">
        <f t="shared" si="443"/>
        <v>Audio</v>
      </c>
      <c r="AA668" s="193">
        <f t="shared" si="414"/>
        <v>0</v>
      </c>
      <c r="AB668" s="193" t="str">
        <f t="shared" ref="AB668" si="484">AB$234</f>
        <v>Voss, Bill</v>
      </c>
    </row>
    <row r="669" spans="1:28" s="188" customFormat="1" ht="17.399999999999999">
      <c r="A669" s="193" t="str">
        <f t="shared" si="409"/>
        <v>Audio</v>
      </c>
      <c r="B669" s="193" t="str">
        <f t="shared" si="410"/>
        <v>BL206Audio</v>
      </c>
      <c r="C669" s="193" t="str">
        <f t="shared" si="411"/>
        <v>AudioVoss, Bill</v>
      </c>
      <c r="D669" s="193"/>
      <c r="E669" s="193"/>
      <c r="F669" s="193" t="str">
        <f t="shared" si="412"/>
        <v>AudioRichardson, Vicki</v>
      </c>
      <c r="G669" s="193" t="str">
        <f t="shared" ref="G669:M669" si="485">G$235</f>
        <v>Richardson, Vicki</v>
      </c>
      <c r="H669" s="193" t="str">
        <f t="shared" si="485"/>
        <v>Voss, Bill</v>
      </c>
      <c r="I669" s="193" t="str">
        <f t="shared" si="485"/>
        <v>BL206</v>
      </c>
      <c r="J669" s="193" t="str">
        <f t="shared" si="485"/>
        <v>BLINK HIGH END</v>
      </c>
      <c r="K669" s="193" t="str">
        <f t="shared" si="485"/>
        <v>all</v>
      </c>
      <c r="L669" s="193">
        <f t="shared" si="485"/>
        <v>0</v>
      </c>
      <c r="M669" s="193">
        <f t="shared" si="485"/>
        <v>0</v>
      </c>
      <c r="N669" s="193" t="str">
        <f t="shared" si="443"/>
        <v>Audio</v>
      </c>
      <c r="AA669" s="193">
        <f t="shared" si="414"/>
        <v>0</v>
      </c>
      <c r="AB669" s="193" t="str">
        <f t="shared" ref="AB669" si="486">AB$235</f>
        <v>Voss, Bill</v>
      </c>
    </row>
    <row r="670" spans="1:28" s="188" customFormat="1" ht="17.399999999999999">
      <c r="A670" s="193" t="str">
        <f t="shared" si="409"/>
        <v>Audio</v>
      </c>
      <c r="B670" s="193" t="str">
        <f t="shared" si="410"/>
        <v>CE043Audio</v>
      </c>
      <c r="C670" s="193" t="str">
        <f t="shared" si="411"/>
        <v>AudioVoss, Bill</v>
      </c>
      <c r="D670" s="193"/>
      <c r="E670" s="193"/>
      <c r="F670" s="193" t="str">
        <f t="shared" si="412"/>
        <v>AudioRichardson, Vicki</v>
      </c>
      <c r="G670" s="193" t="str">
        <f t="shared" ref="G670:M670" si="487">G$236</f>
        <v>Richardson, Vicki</v>
      </c>
      <c r="H670" s="193" t="str">
        <f t="shared" si="487"/>
        <v>Voss, Bill</v>
      </c>
      <c r="I670" s="193" t="str">
        <f t="shared" si="487"/>
        <v>CE043</v>
      </c>
      <c r="J670" s="193" t="str">
        <f t="shared" si="487"/>
        <v>CENTRAL HOME SYSTEMS</v>
      </c>
      <c r="K670" s="193" t="str">
        <f t="shared" si="487"/>
        <v>all</v>
      </c>
      <c r="L670" s="193">
        <f t="shared" si="487"/>
        <v>0</v>
      </c>
      <c r="M670" s="193">
        <f t="shared" si="487"/>
        <v>0</v>
      </c>
      <c r="N670" s="193" t="str">
        <f t="shared" si="443"/>
        <v>Audio</v>
      </c>
      <c r="AA670" s="193">
        <f t="shared" si="414"/>
        <v>0</v>
      </c>
      <c r="AB670" s="193" t="str">
        <f t="shared" ref="AB670" si="488">AB$236</f>
        <v>Voss, Bill</v>
      </c>
    </row>
    <row r="671" spans="1:28" s="188" customFormat="1" ht="17.399999999999999">
      <c r="A671" s="193" t="str">
        <f t="shared" si="409"/>
        <v>Audio</v>
      </c>
      <c r="B671" s="193" t="str">
        <f t="shared" si="410"/>
        <v>CR853Audio</v>
      </c>
      <c r="C671" s="193" t="str">
        <f t="shared" si="411"/>
        <v>AudioVoss, Bill</v>
      </c>
      <c r="D671" s="193"/>
      <c r="E671" s="193"/>
      <c r="F671" s="193" t="str">
        <f t="shared" si="412"/>
        <v>AudioRichardson, Vicki</v>
      </c>
      <c r="G671" s="193" t="str">
        <f t="shared" ref="G671:M671" si="489">G$237</f>
        <v>Richardson, Vicki</v>
      </c>
      <c r="H671" s="193" t="str">
        <f t="shared" si="489"/>
        <v>Voss, Bill</v>
      </c>
      <c r="I671" s="193" t="str">
        <f t="shared" si="489"/>
        <v>CR853</v>
      </c>
      <c r="J671" s="193" t="str">
        <f t="shared" si="489"/>
        <v>CRESCENDO LLC</v>
      </c>
      <c r="K671" s="193" t="str">
        <f t="shared" si="489"/>
        <v>all</v>
      </c>
      <c r="L671" s="193">
        <f t="shared" si="489"/>
        <v>0</v>
      </c>
      <c r="M671" s="193">
        <f t="shared" si="489"/>
        <v>0</v>
      </c>
      <c r="N671" s="193" t="str">
        <f t="shared" si="443"/>
        <v>Audio</v>
      </c>
      <c r="AA671" s="193">
        <f t="shared" si="414"/>
        <v>0</v>
      </c>
      <c r="AB671" s="193" t="str">
        <f t="shared" ref="AB671" si="490">AB$237</f>
        <v>Voss, Bill</v>
      </c>
    </row>
    <row r="672" spans="1:28" s="188" customFormat="1" ht="17.399999999999999">
      <c r="A672" s="193" t="str">
        <f t="shared" si="409"/>
        <v>Audio</v>
      </c>
      <c r="B672" s="193" t="str">
        <f t="shared" si="410"/>
        <v>EN172Audio</v>
      </c>
      <c r="C672" s="193" t="str">
        <f t="shared" si="411"/>
        <v>AudioVoss, Bill</v>
      </c>
      <c r="D672" s="193"/>
      <c r="E672" s="193"/>
      <c r="F672" s="193" t="str">
        <f t="shared" si="412"/>
        <v>AudioRichardson, Vicki</v>
      </c>
      <c r="G672" s="193" t="str">
        <f t="shared" ref="G672:M672" si="491">G$238</f>
        <v>Richardson, Vicki</v>
      </c>
      <c r="H672" s="193" t="str">
        <f t="shared" si="491"/>
        <v>Voss, Bill</v>
      </c>
      <c r="I672" s="193" t="str">
        <f t="shared" si="491"/>
        <v>EN172</v>
      </c>
      <c r="J672" s="193" t="str">
        <f t="shared" si="491"/>
        <v>ENCORE HES, INC</v>
      </c>
      <c r="K672" s="193" t="str">
        <f t="shared" si="491"/>
        <v>all</v>
      </c>
      <c r="L672" s="193">
        <f t="shared" si="491"/>
        <v>0</v>
      </c>
      <c r="M672" s="193">
        <f t="shared" si="491"/>
        <v>0</v>
      </c>
      <c r="N672" s="193" t="str">
        <f t="shared" si="443"/>
        <v>Audio</v>
      </c>
      <c r="AA672" s="193">
        <f t="shared" si="414"/>
        <v>0</v>
      </c>
      <c r="AB672" s="193" t="str">
        <f t="shared" ref="AB672" si="492">AB$238</f>
        <v>Voss, Bill</v>
      </c>
    </row>
    <row r="673" spans="1:28" s="188" customFormat="1" ht="17.399999999999999">
      <c r="A673" s="193" t="str">
        <f t="shared" si="409"/>
        <v>Audio</v>
      </c>
      <c r="B673" s="193" t="str">
        <f t="shared" si="410"/>
        <v>FA575Audio</v>
      </c>
      <c r="C673" s="193" t="str">
        <f t="shared" si="411"/>
        <v>AudioVoss, Bill</v>
      </c>
      <c r="D673" s="193"/>
      <c r="E673" s="193"/>
      <c r="F673" s="193" t="str">
        <f t="shared" si="412"/>
        <v>AudioRichardson, Vicki</v>
      </c>
      <c r="G673" s="193" t="str">
        <f t="shared" ref="G673:M673" si="493">G$239</f>
        <v>Richardson, Vicki</v>
      </c>
      <c r="H673" s="193" t="str">
        <f t="shared" si="493"/>
        <v>Voss, Bill</v>
      </c>
      <c r="I673" s="193" t="str">
        <f t="shared" si="493"/>
        <v>FA575</v>
      </c>
      <c r="J673" s="193" t="str">
        <f t="shared" si="493"/>
        <v>FIDELIS AV LLC</v>
      </c>
      <c r="K673" s="193" t="str">
        <f t="shared" si="493"/>
        <v>all</v>
      </c>
      <c r="L673" s="193">
        <f t="shared" si="493"/>
        <v>0</v>
      </c>
      <c r="M673" s="193">
        <f t="shared" si="493"/>
        <v>0</v>
      </c>
      <c r="N673" s="193" t="str">
        <f t="shared" si="443"/>
        <v>Audio</v>
      </c>
      <c r="AA673" s="193">
        <f t="shared" si="414"/>
        <v>0</v>
      </c>
      <c r="AB673" s="193" t="str">
        <f t="shared" ref="AB673" si="494">AB$239</f>
        <v>Voss, Bill</v>
      </c>
    </row>
    <row r="674" spans="1:28" s="188" customFormat="1" ht="17.399999999999999">
      <c r="A674" s="193" t="str">
        <f t="shared" si="409"/>
        <v>Audio</v>
      </c>
      <c r="B674" s="193" t="str">
        <f t="shared" si="410"/>
        <v>GA551Audio</v>
      </c>
      <c r="C674" s="193" t="str">
        <f t="shared" si="411"/>
        <v>AudioVoss, Bill</v>
      </c>
      <c r="D674" s="193"/>
      <c r="E674" s="193"/>
      <c r="F674" s="193" t="str">
        <f t="shared" si="412"/>
        <v>AudioRichardson, Vicki</v>
      </c>
      <c r="G674" s="193" t="str">
        <f t="shared" ref="G674:M674" si="495">G$240</f>
        <v>Richardson, Vicki</v>
      </c>
      <c r="H674" s="193" t="str">
        <f t="shared" si="495"/>
        <v>Voss, Bill</v>
      </c>
      <c r="I674" s="193" t="str">
        <f t="shared" si="495"/>
        <v>GA551</v>
      </c>
      <c r="J674" s="193" t="str">
        <f t="shared" si="495"/>
        <v>GALEN CAROL AUDIO</v>
      </c>
      <c r="K674" s="193" t="str">
        <f t="shared" si="495"/>
        <v>all</v>
      </c>
      <c r="L674" s="193">
        <f t="shared" si="495"/>
        <v>0</v>
      </c>
      <c r="M674" s="193">
        <f t="shared" si="495"/>
        <v>0</v>
      </c>
      <c r="N674" s="193" t="str">
        <f t="shared" si="443"/>
        <v>Audio</v>
      </c>
      <c r="AA674" s="193">
        <f t="shared" si="414"/>
        <v>0</v>
      </c>
      <c r="AB674" s="193" t="str">
        <f t="shared" ref="AB674" si="496">AB$240</f>
        <v>Voss, Bill</v>
      </c>
    </row>
    <row r="675" spans="1:28" s="188" customFormat="1" ht="17.399999999999999">
      <c r="A675" s="193" t="str">
        <f t="shared" si="409"/>
        <v>Audio</v>
      </c>
      <c r="B675" s="193" t="str">
        <f t="shared" si="410"/>
        <v>GL323Audio</v>
      </c>
      <c r="C675" s="193" t="str">
        <f t="shared" si="411"/>
        <v>AudioVoss, Bill</v>
      </c>
      <c r="D675" s="193"/>
      <c r="E675" s="193"/>
      <c r="F675" s="193" t="str">
        <f t="shared" si="412"/>
        <v>AudioRichardson, Vicki</v>
      </c>
      <c r="G675" s="193" t="str">
        <f t="shared" ref="G675:M675" si="497">G$241</f>
        <v>Richardson, Vicki</v>
      </c>
      <c r="H675" s="193" t="str">
        <f t="shared" si="497"/>
        <v>Voss, Bill</v>
      </c>
      <c r="I675" s="193" t="str">
        <f t="shared" si="497"/>
        <v>GL323</v>
      </c>
      <c r="J675" s="193" t="str">
        <f t="shared" si="497"/>
        <v>GLENN POORS AUDIO VIDEO</v>
      </c>
      <c r="K675" s="193" t="str">
        <f t="shared" si="497"/>
        <v>all</v>
      </c>
      <c r="L675" s="193">
        <f t="shared" si="497"/>
        <v>0</v>
      </c>
      <c r="M675" s="193">
        <f t="shared" si="497"/>
        <v>0</v>
      </c>
      <c r="N675" s="193" t="str">
        <f t="shared" si="443"/>
        <v>Audio</v>
      </c>
      <c r="AA675" s="193">
        <f t="shared" si="414"/>
        <v>0</v>
      </c>
      <c r="AB675" s="193" t="str">
        <f t="shared" ref="AB675" si="498">AB$241</f>
        <v>Voss, Bill</v>
      </c>
    </row>
    <row r="676" spans="1:28" s="188" customFormat="1" ht="17.399999999999999">
      <c r="A676" s="193" t="str">
        <f t="shared" si="409"/>
        <v>Audio</v>
      </c>
      <c r="B676" s="193" t="str">
        <f t="shared" si="410"/>
        <v>GU075Audio</v>
      </c>
      <c r="C676" s="193" t="str">
        <f t="shared" si="411"/>
        <v>AudioVoss, Bill</v>
      </c>
      <c r="D676" s="193"/>
      <c r="E676" s="193"/>
      <c r="F676" s="193" t="str">
        <f t="shared" si="412"/>
        <v>AudioRichardson, Vicki</v>
      </c>
      <c r="G676" s="193" t="str">
        <f t="shared" ref="G676:M676" si="499">G$242</f>
        <v>Richardson, Vicki</v>
      </c>
      <c r="H676" s="193" t="str">
        <f t="shared" si="499"/>
        <v>Voss, Bill</v>
      </c>
      <c r="I676" s="193" t="str">
        <f t="shared" si="499"/>
        <v>GU075</v>
      </c>
      <c r="J676" s="193" t="str">
        <f t="shared" si="499"/>
        <v>GUITAR CENTER INC</v>
      </c>
      <c r="K676" s="193" t="str">
        <f t="shared" si="499"/>
        <v>all</v>
      </c>
      <c r="L676" s="193">
        <f t="shared" si="499"/>
        <v>0</v>
      </c>
      <c r="M676" s="193">
        <f t="shared" si="499"/>
        <v>0</v>
      </c>
      <c r="N676" s="193" t="str">
        <f t="shared" si="443"/>
        <v>Audio</v>
      </c>
      <c r="AA676" s="193">
        <f t="shared" si="414"/>
        <v>0</v>
      </c>
      <c r="AB676" s="193" t="str">
        <f t="shared" ref="AB676" si="500">AB$242</f>
        <v>Voss, Bill</v>
      </c>
    </row>
    <row r="677" spans="1:28" s="188" customFormat="1" ht="17.399999999999999">
      <c r="A677" s="193" t="str">
        <f t="shared" si="409"/>
        <v>Audio</v>
      </c>
      <c r="B677" s="193" t="str">
        <f t="shared" si="410"/>
        <v>HA431Audio</v>
      </c>
      <c r="C677" s="193" t="str">
        <f t="shared" si="411"/>
        <v>AudioVoss, Bill</v>
      </c>
      <c r="D677" s="193"/>
      <c r="E677" s="193"/>
      <c r="F677" s="193" t="str">
        <f t="shared" si="412"/>
        <v>AudioRichardson, Vicki</v>
      </c>
      <c r="G677" s="193" t="str">
        <f t="shared" ref="G677:M677" si="501">G$243</f>
        <v>Richardson, Vicki</v>
      </c>
      <c r="H677" s="193" t="str">
        <f t="shared" si="501"/>
        <v>Voss, Bill</v>
      </c>
      <c r="I677" s="193" t="str">
        <f t="shared" si="501"/>
        <v>HA431</v>
      </c>
      <c r="J677" s="193" t="str">
        <f t="shared" si="501"/>
        <v>HARWILL RESOURCES DEVELOPMENTS CORP.</v>
      </c>
      <c r="K677" s="193" t="str">
        <f t="shared" si="501"/>
        <v>all</v>
      </c>
      <c r="L677" s="193">
        <f t="shared" si="501"/>
        <v>0</v>
      </c>
      <c r="M677" s="193">
        <f t="shared" si="501"/>
        <v>0</v>
      </c>
      <c r="N677" s="193" t="str">
        <f t="shared" si="443"/>
        <v>Audio</v>
      </c>
      <c r="AA677" s="193">
        <f t="shared" si="414"/>
        <v>0</v>
      </c>
      <c r="AB677" s="193" t="str">
        <f t="shared" ref="AB677" si="502">AB$243</f>
        <v>Voss, Bill</v>
      </c>
    </row>
    <row r="678" spans="1:28" s="188" customFormat="1" ht="17.399999999999999">
      <c r="A678" s="193" t="str">
        <f t="shared" si="409"/>
        <v>Audio</v>
      </c>
      <c r="B678" s="193" t="str">
        <f t="shared" si="410"/>
        <v>HD010Audio</v>
      </c>
      <c r="C678" s="193" t="str">
        <f t="shared" si="411"/>
        <v>AudioVoss, Bill</v>
      </c>
      <c r="D678" s="193"/>
      <c r="E678" s="193"/>
      <c r="F678" s="193" t="str">
        <f t="shared" si="412"/>
        <v>AudioRichardson, Vicki</v>
      </c>
      <c r="G678" s="193" t="str">
        <f t="shared" ref="G678:M678" si="503">G$244</f>
        <v>Richardson, Vicki</v>
      </c>
      <c r="H678" s="193" t="str">
        <f t="shared" si="503"/>
        <v>Voss, Bill</v>
      </c>
      <c r="I678" s="193" t="str">
        <f t="shared" si="503"/>
        <v>HD010</v>
      </c>
      <c r="J678" s="193" t="str">
        <f t="shared" si="503"/>
        <v>HD SYSTEMZ, INC</v>
      </c>
      <c r="K678" s="193" t="str">
        <f t="shared" si="503"/>
        <v>all</v>
      </c>
      <c r="L678" s="193">
        <f t="shared" si="503"/>
        <v>0</v>
      </c>
      <c r="M678" s="193">
        <f t="shared" si="503"/>
        <v>0</v>
      </c>
      <c r="N678" s="193" t="str">
        <f t="shared" si="443"/>
        <v>Audio</v>
      </c>
      <c r="AA678" s="193">
        <f t="shared" si="414"/>
        <v>0</v>
      </c>
      <c r="AB678" s="193" t="str">
        <f t="shared" ref="AB678" si="504">AB$244</f>
        <v>Voss, Bill</v>
      </c>
    </row>
    <row r="679" spans="1:28" s="188" customFormat="1" ht="17.399999999999999">
      <c r="A679" s="193" t="str">
        <f t="shared" si="409"/>
        <v>Audio</v>
      </c>
      <c r="B679" s="193" t="str">
        <f t="shared" si="410"/>
        <v>HI126Audio</v>
      </c>
      <c r="C679" s="193" t="str">
        <f t="shared" si="411"/>
        <v>AudioVoss, Bill</v>
      </c>
      <c r="D679" s="193"/>
      <c r="E679" s="193"/>
      <c r="F679" s="193" t="str">
        <f t="shared" si="412"/>
        <v>AudioRichardson, Vicki</v>
      </c>
      <c r="G679" s="193" t="str">
        <f t="shared" ref="G679:M679" si="505">G$245</f>
        <v>Richardson, Vicki</v>
      </c>
      <c r="H679" s="193" t="str">
        <f t="shared" si="505"/>
        <v>Voss, Bill</v>
      </c>
      <c r="I679" s="193" t="str">
        <f t="shared" si="505"/>
        <v>HI126</v>
      </c>
      <c r="J679" s="193" t="str">
        <f t="shared" si="505"/>
        <v>HI-FI HEAVEN, INC</v>
      </c>
      <c r="K679" s="193" t="str">
        <f t="shared" si="505"/>
        <v>all</v>
      </c>
      <c r="L679" s="193">
        <f t="shared" si="505"/>
        <v>0</v>
      </c>
      <c r="M679" s="193">
        <f t="shared" si="505"/>
        <v>0</v>
      </c>
      <c r="N679" s="193" t="str">
        <f t="shared" si="443"/>
        <v>Audio</v>
      </c>
      <c r="AA679" s="193">
        <f t="shared" si="414"/>
        <v>0</v>
      </c>
      <c r="AB679" s="193" t="str">
        <f t="shared" ref="AB679" si="506">AB$245</f>
        <v>Voss, Bill</v>
      </c>
    </row>
    <row r="680" spans="1:28" s="188" customFormat="1" ht="17.399999999999999">
      <c r="A680" s="193" t="str">
        <f t="shared" si="409"/>
        <v>Audio</v>
      </c>
      <c r="B680" s="193" t="str">
        <f t="shared" si="410"/>
        <v>HI406Audio</v>
      </c>
      <c r="C680" s="193" t="str">
        <f t="shared" si="411"/>
        <v>AudioVoss, Bill</v>
      </c>
      <c r="D680" s="193"/>
      <c r="E680" s="193"/>
      <c r="F680" s="193" t="str">
        <f t="shared" si="412"/>
        <v>AudioRichardson, Vicki</v>
      </c>
      <c r="G680" s="193" t="str">
        <f t="shared" ref="G680:M680" si="507">G$246</f>
        <v>Richardson, Vicki</v>
      </c>
      <c r="H680" s="193" t="str">
        <f t="shared" si="507"/>
        <v>Voss, Bill</v>
      </c>
      <c r="I680" s="193" t="str">
        <f t="shared" si="507"/>
        <v>HI406</v>
      </c>
      <c r="J680" s="193" t="str">
        <f t="shared" si="507"/>
        <v>HI-END THEATER &amp; AUDIO</v>
      </c>
      <c r="K680" s="193" t="str">
        <f t="shared" si="507"/>
        <v>all</v>
      </c>
      <c r="L680" s="193">
        <f t="shared" si="507"/>
        <v>0</v>
      </c>
      <c r="M680" s="193">
        <f t="shared" si="507"/>
        <v>0</v>
      </c>
      <c r="N680" s="193" t="str">
        <f t="shared" si="443"/>
        <v>Audio</v>
      </c>
      <c r="AA680" s="193">
        <f t="shared" si="414"/>
        <v>0</v>
      </c>
      <c r="AB680" s="193" t="str">
        <f t="shared" ref="AB680" si="508">AB$246</f>
        <v>Voss, Bill</v>
      </c>
    </row>
    <row r="681" spans="1:28" s="188" customFormat="1" ht="17.399999999999999">
      <c r="A681" s="193" t="str">
        <f t="shared" si="409"/>
        <v>Audio</v>
      </c>
      <c r="B681" s="193" t="str">
        <f t="shared" si="410"/>
        <v>HI598Audio</v>
      </c>
      <c r="C681" s="193" t="str">
        <f t="shared" si="411"/>
        <v>AudioVoss, Bill</v>
      </c>
      <c r="D681" s="193"/>
      <c r="E681" s="193"/>
      <c r="F681" s="193" t="str">
        <f t="shared" si="412"/>
        <v>AudioRichardson, Vicki</v>
      </c>
      <c r="G681" s="193" t="str">
        <f t="shared" ref="G681:M681" si="509">G$247</f>
        <v>Richardson, Vicki</v>
      </c>
      <c r="H681" s="193" t="str">
        <f t="shared" si="509"/>
        <v>Voss, Bill</v>
      </c>
      <c r="I681" s="193" t="str">
        <f t="shared" si="509"/>
        <v>HI598</v>
      </c>
      <c r="J681" s="193" t="str">
        <f t="shared" si="509"/>
        <v>HI-FI SALES CO.</v>
      </c>
      <c r="K681" s="193" t="str">
        <f t="shared" si="509"/>
        <v>all</v>
      </c>
      <c r="L681" s="193">
        <f t="shared" si="509"/>
        <v>0</v>
      </c>
      <c r="M681" s="193">
        <f t="shared" si="509"/>
        <v>0</v>
      </c>
      <c r="N681" s="193" t="str">
        <f t="shared" si="443"/>
        <v>Audio</v>
      </c>
      <c r="AA681" s="193">
        <f t="shared" si="414"/>
        <v>0</v>
      </c>
      <c r="AB681" s="193" t="str">
        <f t="shared" ref="AB681" si="510">AB$247</f>
        <v>Voss, Bill</v>
      </c>
    </row>
    <row r="682" spans="1:28" s="188" customFormat="1" ht="17.399999999999999">
      <c r="A682" s="193" t="str">
        <f t="shared" si="409"/>
        <v>Audio</v>
      </c>
      <c r="B682" s="193" t="str">
        <f t="shared" si="410"/>
        <v>HO005Audio</v>
      </c>
      <c r="C682" s="193" t="str">
        <f t="shared" si="411"/>
        <v>AudioVoss, Bill</v>
      </c>
      <c r="D682" s="193"/>
      <c r="E682" s="193"/>
      <c r="F682" s="193" t="str">
        <f t="shared" si="412"/>
        <v>AudioRichardson, Vicki</v>
      </c>
      <c r="G682" s="193" t="str">
        <f t="shared" ref="G682:M682" si="511">G$248</f>
        <v>Richardson, Vicki</v>
      </c>
      <c r="H682" s="193" t="str">
        <f t="shared" si="511"/>
        <v>Voss, Bill</v>
      </c>
      <c r="I682" s="193" t="str">
        <f t="shared" si="511"/>
        <v>HO005</v>
      </c>
      <c r="J682" s="193" t="str">
        <f t="shared" si="511"/>
        <v>HOME APPLIANCE MART</v>
      </c>
      <c r="K682" s="193" t="str">
        <f t="shared" si="511"/>
        <v>all</v>
      </c>
      <c r="L682" s="193">
        <f t="shared" si="511"/>
        <v>0</v>
      </c>
      <c r="M682" s="193">
        <f t="shared" si="511"/>
        <v>0</v>
      </c>
      <c r="N682" s="193" t="str">
        <f t="shared" si="443"/>
        <v>Audio</v>
      </c>
      <c r="AA682" s="193">
        <f t="shared" si="414"/>
        <v>0</v>
      </c>
      <c r="AB682" s="193" t="str">
        <f t="shared" ref="AB682" si="512">AB$248</f>
        <v>Voss, Bill</v>
      </c>
    </row>
    <row r="683" spans="1:28" s="188" customFormat="1" ht="17.399999999999999">
      <c r="A683" s="193" t="str">
        <f t="shared" si="409"/>
        <v>Audio</v>
      </c>
      <c r="B683" s="193" t="str">
        <f t="shared" si="410"/>
        <v>IN048Audio</v>
      </c>
      <c r="C683" s="193" t="str">
        <f t="shared" si="411"/>
        <v>AudioVoss, Bill</v>
      </c>
      <c r="D683" s="193"/>
      <c r="E683" s="193"/>
      <c r="F683" s="193" t="str">
        <f t="shared" si="412"/>
        <v>AudioRichardson, Vicki</v>
      </c>
      <c r="G683" s="193" t="str">
        <f t="shared" ref="G683:M683" si="513">G$249</f>
        <v>Richardson, Vicki</v>
      </c>
      <c r="H683" s="193" t="str">
        <f t="shared" si="513"/>
        <v>Voss, Bill</v>
      </c>
      <c r="I683" s="193" t="str">
        <f t="shared" si="513"/>
        <v>IN048</v>
      </c>
      <c r="J683" s="193" t="str">
        <f t="shared" si="513"/>
        <v>INTERSECKT CORPORATION</v>
      </c>
      <c r="K683" s="193" t="str">
        <f t="shared" si="513"/>
        <v>all</v>
      </c>
      <c r="L683" s="193">
        <f t="shared" si="513"/>
        <v>0</v>
      </c>
      <c r="M683" s="193">
        <f t="shared" si="513"/>
        <v>0</v>
      </c>
      <c r="N683" s="193" t="str">
        <f t="shared" si="443"/>
        <v>Audio</v>
      </c>
      <c r="AA683" s="193">
        <f t="shared" si="414"/>
        <v>0</v>
      </c>
      <c r="AB683" s="193" t="str">
        <f t="shared" ref="AB683" si="514">AB$249</f>
        <v>Voss, Bill</v>
      </c>
    </row>
    <row r="684" spans="1:28" s="188" customFormat="1" ht="17.399999999999999">
      <c r="A684" s="193" t="str">
        <f t="shared" si="409"/>
        <v>Audio</v>
      </c>
      <c r="B684" s="193" t="str">
        <f t="shared" si="410"/>
        <v>MU491Audio</v>
      </c>
      <c r="C684" s="193" t="str">
        <f t="shared" si="411"/>
        <v>AudioVoss, Bill</v>
      </c>
      <c r="D684" s="193"/>
      <c r="E684" s="193"/>
      <c r="F684" s="193" t="str">
        <f t="shared" si="412"/>
        <v>AudioRichardson, Vicki</v>
      </c>
      <c r="G684" s="193" t="str">
        <f t="shared" ref="G684:M684" si="515">G$250</f>
        <v>Richardson, Vicki</v>
      </c>
      <c r="H684" s="193" t="str">
        <f t="shared" si="515"/>
        <v>Voss, Bill</v>
      </c>
      <c r="I684" s="193" t="str">
        <f t="shared" si="515"/>
        <v>MU491</v>
      </c>
      <c r="J684" s="193" t="str">
        <f t="shared" si="515"/>
        <v>MUSEUM OF MODERN ART</v>
      </c>
      <c r="K684" s="193" t="str">
        <f t="shared" si="515"/>
        <v>all</v>
      </c>
      <c r="L684" s="193">
        <f t="shared" si="515"/>
        <v>0</v>
      </c>
      <c r="M684" s="193">
        <f t="shared" si="515"/>
        <v>0</v>
      </c>
      <c r="N684" s="193" t="str">
        <f t="shared" si="443"/>
        <v>Audio</v>
      </c>
      <c r="AA684" s="193">
        <f t="shared" si="414"/>
        <v>0</v>
      </c>
      <c r="AB684" s="193" t="str">
        <f t="shared" ref="AB684" si="516">AB$250</f>
        <v>Voss, Bill</v>
      </c>
    </row>
    <row r="685" spans="1:28" s="188" customFormat="1" ht="17.399999999999999">
      <c r="A685" s="193" t="str">
        <f t="shared" si="409"/>
        <v>Audio</v>
      </c>
      <c r="B685" s="193" t="str">
        <f t="shared" si="410"/>
        <v>NO471Audio</v>
      </c>
      <c r="C685" s="193" t="str">
        <f t="shared" si="411"/>
        <v>AudioVoss, Bill</v>
      </c>
      <c r="D685" s="193"/>
      <c r="E685" s="193"/>
      <c r="F685" s="193" t="str">
        <f t="shared" si="412"/>
        <v>AudioRichardson, Vicki</v>
      </c>
      <c r="G685" s="193" t="str">
        <f t="shared" ref="G685:M685" si="517">G$251</f>
        <v>Richardson, Vicki</v>
      </c>
      <c r="H685" s="193" t="str">
        <f t="shared" si="517"/>
        <v>Voss, Bill</v>
      </c>
      <c r="I685" s="193" t="str">
        <f t="shared" si="517"/>
        <v>NO471</v>
      </c>
      <c r="J685" s="193" t="str">
        <f t="shared" si="517"/>
        <v>NORTHCOAST AUDIO</v>
      </c>
      <c r="K685" s="193" t="str">
        <f t="shared" si="517"/>
        <v>all</v>
      </c>
      <c r="L685" s="193">
        <f t="shared" si="517"/>
        <v>0</v>
      </c>
      <c r="M685" s="193">
        <f t="shared" si="517"/>
        <v>0</v>
      </c>
      <c r="N685" s="193" t="str">
        <f t="shared" si="443"/>
        <v>Audio</v>
      </c>
      <c r="AA685" s="193">
        <f t="shared" si="414"/>
        <v>0</v>
      </c>
      <c r="AB685" s="193" t="str">
        <f t="shared" ref="AB685" si="518">AB$251</f>
        <v>Voss, Bill</v>
      </c>
    </row>
    <row r="686" spans="1:28" s="188" customFormat="1" ht="17.399999999999999">
      <c r="A686" s="193" t="str">
        <f t="shared" si="409"/>
        <v>Audio</v>
      </c>
      <c r="B686" s="193" t="str">
        <f t="shared" si="410"/>
        <v>SP581Audio</v>
      </c>
      <c r="C686" s="193" t="str">
        <f t="shared" si="411"/>
        <v>AudioVoss, Bill</v>
      </c>
      <c r="D686" s="193"/>
      <c r="E686" s="193"/>
      <c r="F686" s="193" t="str">
        <f t="shared" si="412"/>
        <v>AudioRichardson, Vicki</v>
      </c>
      <c r="G686" s="193" t="str">
        <f t="shared" ref="G686:M686" si="519">G$252</f>
        <v>Richardson, Vicki</v>
      </c>
      <c r="H686" s="193" t="str">
        <f t="shared" si="519"/>
        <v>Voss, Bill</v>
      </c>
      <c r="I686" s="193" t="str">
        <f t="shared" si="519"/>
        <v>SP581</v>
      </c>
      <c r="J686" s="193" t="str">
        <f t="shared" si="519"/>
        <v>SPEAKER SHOP INC.</v>
      </c>
      <c r="K686" s="193" t="str">
        <f t="shared" si="519"/>
        <v>all</v>
      </c>
      <c r="L686" s="193">
        <f t="shared" si="519"/>
        <v>0</v>
      </c>
      <c r="M686" s="193">
        <f t="shared" si="519"/>
        <v>0</v>
      </c>
      <c r="N686" s="193" t="str">
        <f t="shared" si="443"/>
        <v>Audio</v>
      </c>
      <c r="AA686" s="193">
        <f t="shared" si="414"/>
        <v>0</v>
      </c>
      <c r="AB686" s="193" t="str">
        <f t="shared" ref="AB686" si="520">AB$252</f>
        <v>Voss, Bill</v>
      </c>
    </row>
    <row r="687" spans="1:28" s="188" customFormat="1" ht="17.399999999999999">
      <c r="A687" s="193" t="str">
        <f t="shared" si="409"/>
        <v>Audio</v>
      </c>
      <c r="B687" s="193" t="str">
        <f t="shared" si="410"/>
        <v>SU132Audio</v>
      </c>
      <c r="C687" s="193" t="str">
        <f t="shared" si="411"/>
        <v>AudioVoss, Bill</v>
      </c>
      <c r="D687" s="193"/>
      <c r="E687" s="193"/>
      <c r="F687" s="193" t="str">
        <f t="shared" si="412"/>
        <v>AudioRichardson, Vicki</v>
      </c>
      <c r="G687" s="193" t="str">
        <f t="shared" ref="G687:M687" si="521">G$253</f>
        <v>Richardson, Vicki</v>
      </c>
      <c r="H687" s="193" t="str">
        <f t="shared" si="521"/>
        <v>Voss, Bill</v>
      </c>
      <c r="I687" s="193" t="str">
        <f t="shared" si="521"/>
        <v>SU132</v>
      </c>
      <c r="J687" s="193" t="str">
        <f t="shared" si="521"/>
        <v>SUNNY COMPONENTS</v>
      </c>
      <c r="K687" s="193" t="str">
        <f t="shared" si="521"/>
        <v>all</v>
      </c>
      <c r="L687" s="193">
        <f t="shared" si="521"/>
        <v>0</v>
      </c>
      <c r="M687" s="193">
        <f t="shared" si="521"/>
        <v>0</v>
      </c>
      <c r="N687" s="193" t="str">
        <f t="shared" si="443"/>
        <v>Audio</v>
      </c>
      <c r="AA687" s="193">
        <f t="shared" si="414"/>
        <v>0</v>
      </c>
      <c r="AB687" s="193" t="str">
        <f t="shared" ref="AB687" si="522">AB$253</f>
        <v>Voss, Bill</v>
      </c>
    </row>
    <row r="688" spans="1:28" s="188" customFormat="1" ht="17.399999999999999">
      <c r="A688" s="193" t="str">
        <f t="shared" si="409"/>
        <v>Audio</v>
      </c>
      <c r="B688" s="193" t="str">
        <f t="shared" si="410"/>
        <v>SW422Audio</v>
      </c>
      <c r="C688" s="193" t="str">
        <f t="shared" si="411"/>
        <v>AudioVoss, Bill</v>
      </c>
      <c r="D688" s="193"/>
      <c r="E688" s="193"/>
      <c r="F688" s="193" t="str">
        <f t="shared" si="412"/>
        <v>AudioRichardson, Vicki</v>
      </c>
      <c r="G688" s="193" t="str">
        <f t="shared" ref="G688:M688" si="523">G$254</f>
        <v>Richardson, Vicki</v>
      </c>
      <c r="H688" s="193" t="str">
        <f t="shared" si="523"/>
        <v>Voss, Bill</v>
      </c>
      <c r="I688" s="193" t="str">
        <f t="shared" si="523"/>
        <v>SW422</v>
      </c>
      <c r="J688" s="193" t="str">
        <f t="shared" si="523"/>
        <v>SWEET SPOT AUDIO &amp; RECORDS</v>
      </c>
      <c r="K688" s="193" t="str">
        <f t="shared" si="523"/>
        <v>all</v>
      </c>
      <c r="L688" s="193">
        <f t="shared" si="523"/>
        <v>0</v>
      </c>
      <c r="M688" s="193">
        <f t="shared" si="523"/>
        <v>0</v>
      </c>
      <c r="N688" s="193" t="str">
        <f t="shared" si="443"/>
        <v>Audio</v>
      </c>
      <c r="AA688" s="193">
        <f t="shared" si="414"/>
        <v>0</v>
      </c>
      <c r="AB688" s="193" t="str">
        <f t="shared" ref="AB688" si="524">AB$254</f>
        <v>Voss, Bill</v>
      </c>
    </row>
    <row r="689" spans="1:28" s="188" customFormat="1" ht="17.399999999999999">
      <c r="A689" s="193" t="str">
        <f t="shared" si="409"/>
        <v>Audio</v>
      </c>
      <c r="B689" s="193" t="str">
        <f t="shared" si="410"/>
        <v>VA256Audio</v>
      </c>
      <c r="C689" s="193" t="str">
        <f t="shared" si="411"/>
        <v>AudioVoss, Bill</v>
      </c>
      <c r="D689" s="193"/>
      <c r="E689" s="193"/>
      <c r="F689" s="193" t="str">
        <f t="shared" si="412"/>
        <v>AudioRichardson, Vicki</v>
      </c>
      <c r="G689" s="193" t="str">
        <f t="shared" ref="G689:M689" si="525">G$255</f>
        <v>Richardson, Vicki</v>
      </c>
      <c r="H689" s="193" t="str">
        <f t="shared" si="525"/>
        <v>Voss, Bill</v>
      </c>
      <c r="I689" s="193" t="str">
        <f t="shared" si="525"/>
        <v>VA256</v>
      </c>
      <c r="J689" s="193" t="str">
        <f t="shared" si="525"/>
        <v>VIVA HIFI LIMITED</v>
      </c>
      <c r="K689" s="193" t="str">
        <f t="shared" si="525"/>
        <v>all</v>
      </c>
      <c r="L689" s="193">
        <f t="shared" si="525"/>
        <v>0</v>
      </c>
      <c r="M689" s="193">
        <f t="shared" si="525"/>
        <v>0</v>
      </c>
      <c r="N689" s="193" t="str">
        <f t="shared" si="443"/>
        <v>Audio</v>
      </c>
      <c r="AA689" s="193">
        <f t="shared" si="414"/>
        <v>0</v>
      </c>
      <c r="AB689" s="193" t="str">
        <f t="shared" ref="AB689" si="526">AB$255</f>
        <v>Voss, Bill</v>
      </c>
    </row>
    <row r="690" spans="1:28" s="188" customFormat="1" ht="17.399999999999999">
      <c r="A690" s="193" t="str">
        <f t="shared" si="409"/>
        <v>Audio</v>
      </c>
      <c r="B690" s="193" t="str">
        <f t="shared" si="410"/>
        <v>VA671Audio</v>
      </c>
      <c r="C690" s="193" t="str">
        <f t="shared" si="411"/>
        <v>AudioVoss, Bill</v>
      </c>
      <c r="D690" s="193"/>
      <c r="E690" s="193"/>
      <c r="F690" s="193" t="str">
        <f t="shared" si="412"/>
        <v>AudioRichardson, Vicki</v>
      </c>
      <c r="G690" s="193" t="str">
        <f t="shared" ref="G690:M690" si="527">G$256</f>
        <v>Richardson, Vicki</v>
      </c>
      <c r="H690" s="193" t="str">
        <f t="shared" si="527"/>
        <v>Voss, Bill</v>
      </c>
      <c r="I690" s="193" t="str">
        <f t="shared" si="527"/>
        <v>VA671</v>
      </c>
      <c r="J690" s="193" t="str">
        <f t="shared" si="527"/>
        <v>VALUE ELECTRONICS.COM INC</v>
      </c>
      <c r="K690" s="193" t="str">
        <f t="shared" si="527"/>
        <v>all</v>
      </c>
      <c r="L690" s="193">
        <f t="shared" si="527"/>
        <v>0</v>
      </c>
      <c r="M690" s="193">
        <f t="shared" si="527"/>
        <v>0</v>
      </c>
      <c r="N690" s="193" t="str">
        <f t="shared" si="443"/>
        <v>Audio</v>
      </c>
      <c r="AA690" s="193">
        <f t="shared" si="414"/>
        <v>0</v>
      </c>
      <c r="AB690" s="193" t="str">
        <f t="shared" ref="AB690" si="528">AB$256</f>
        <v>Voss, Bill</v>
      </c>
    </row>
    <row r="691" spans="1:28" s="188" customFormat="1" ht="17.399999999999999">
      <c r="A691" s="193" t="str">
        <f t="shared" si="409"/>
        <v>Audio</v>
      </c>
      <c r="B691" s="193" t="str">
        <f t="shared" si="410"/>
        <v>OM118Audio</v>
      </c>
      <c r="C691" s="193" t="str">
        <f t="shared" si="411"/>
        <v>AudioVoss, Bill</v>
      </c>
      <c r="D691" s="193"/>
      <c r="E691" s="193"/>
      <c r="F691" s="193" t="str">
        <f t="shared" si="412"/>
        <v>AudioRichardson, Vicki</v>
      </c>
      <c r="G691" s="193" t="str">
        <f t="shared" ref="G691:M691" si="529">G$257</f>
        <v>Richardson, Vicki</v>
      </c>
      <c r="H691" s="193" t="str">
        <f t="shared" si="529"/>
        <v>Voss, Bill</v>
      </c>
      <c r="I691" s="193" t="str">
        <f t="shared" si="529"/>
        <v>OM118</v>
      </c>
      <c r="J691" s="193" t="str">
        <f t="shared" si="529"/>
        <v>OMA / OSWALD MILLS AUDIO</v>
      </c>
      <c r="K691" s="193" t="str">
        <f t="shared" si="529"/>
        <v>all</v>
      </c>
      <c r="L691" s="193">
        <f t="shared" si="529"/>
        <v>0</v>
      </c>
      <c r="M691" s="193">
        <f t="shared" si="529"/>
        <v>0</v>
      </c>
      <c r="N691" s="193" t="str">
        <f t="shared" si="443"/>
        <v>Audio</v>
      </c>
      <c r="AA691" s="193">
        <f t="shared" si="414"/>
        <v>0</v>
      </c>
      <c r="AB691" s="193">
        <f t="shared" ref="AB691" si="530">AB$257</f>
        <v>0</v>
      </c>
    </row>
    <row r="692" spans="1:28" s="188" customFormat="1" ht="17.399999999999999">
      <c r="A692" s="193" t="str">
        <f t="shared" si="409"/>
        <v>Audio</v>
      </c>
      <c r="B692" s="193" t="str">
        <f t="shared" si="410"/>
        <v>0Audio</v>
      </c>
      <c r="C692" s="193" t="str">
        <f t="shared" si="411"/>
        <v>Audio0</v>
      </c>
      <c r="D692" s="193"/>
      <c r="E692" s="193"/>
      <c r="F692" s="193" t="str">
        <f t="shared" si="412"/>
        <v>Audio0</v>
      </c>
      <c r="G692" s="193">
        <f t="shared" ref="G692:M692" si="531">G$258</f>
        <v>0</v>
      </c>
      <c r="H692" s="193">
        <f t="shared" si="531"/>
        <v>0</v>
      </c>
      <c r="I692" s="193">
        <f t="shared" si="531"/>
        <v>0</v>
      </c>
      <c r="J692" s="193">
        <f t="shared" si="531"/>
        <v>0</v>
      </c>
      <c r="K692" s="193">
        <f t="shared" si="531"/>
        <v>0</v>
      </c>
      <c r="L692" s="193">
        <f t="shared" si="531"/>
        <v>0</v>
      </c>
      <c r="M692" s="193">
        <f t="shared" si="531"/>
        <v>0</v>
      </c>
      <c r="N692" s="193" t="str">
        <f t="shared" si="443"/>
        <v>Audio</v>
      </c>
      <c r="AA692" s="193">
        <f t="shared" si="414"/>
        <v>0</v>
      </c>
      <c r="AB692" s="193">
        <f t="shared" ref="AB692" si="532">AB$258</f>
        <v>0</v>
      </c>
    </row>
    <row r="693" spans="1:28" s="188" customFormat="1" ht="17.399999999999999">
      <c r="A693" s="193" t="str">
        <f t="shared" si="409"/>
        <v>Audio</v>
      </c>
      <c r="B693" s="193" t="str">
        <f t="shared" si="410"/>
        <v>0Audio</v>
      </c>
      <c r="C693" s="193" t="str">
        <f t="shared" si="411"/>
        <v>Audio0</v>
      </c>
      <c r="D693" s="193"/>
      <c r="E693" s="193"/>
      <c r="F693" s="193" t="str">
        <f t="shared" si="412"/>
        <v>Audio0</v>
      </c>
      <c r="G693" s="193">
        <f t="shared" ref="G693:M693" si="533">G$259</f>
        <v>0</v>
      </c>
      <c r="H693" s="193">
        <f t="shared" si="533"/>
        <v>0</v>
      </c>
      <c r="I693" s="193">
        <f t="shared" si="533"/>
        <v>0</v>
      </c>
      <c r="J693" s="193">
        <f t="shared" si="533"/>
        <v>0</v>
      </c>
      <c r="K693" s="193">
        <f t="shared" si="533"/>
        <v>0</v>
      </c>
      <c r="L693" s="193">
        <f t="shared" si="533"/>
        <v>0</v>
      </c>
      <c r="M693" s="193">
        <f t="shared" si="533"/>
        <v>0</v>
      </c>
      <c r="N693" s="193" t="str">
        <f t="shared" si="443"/>
        <v>Audio</v>
      </c>
      <c r="AA693" s="193">
        <f t="shared" si="414"/>
        <v>0</v>
      </c>
      <c r="AB693" s="193">
        <f t="shared" ref="AB693" si="534">AB$259</f>
        <v>0</v>
      </c>
    </row>
    <row r="694" spans="1:28" s="188" customFormat="1" ht="17.399999999999999">
      <c r="A694" s="193" t="str">
        <f t="shared" si="409"/>
        <v>Audio</v>
      </c>
      <c r="B694" s="193" t="str">
        <f t="shared" si="410"/>
        <v>0Audio</v>
      </c>
      <c r="C694" s="193" t="str">
        <f t="shared" si="411"/>
        <v>Audio0</v>
      </c>
      <c r="D694" s="193"/>
      <c r="E694" s="193"/>
      <c r="F694" s="193" t="str">
        <f t="shared" si="412"/>
        <v>Audio0</v>
      </c>
      <c r="G694" s="193">
        <f t="shared" ref="G694:M694" si="535">G$260</f>
        <v>0</v>
      </c>
      <c r="H694" s="193">
        <f t="shared" si="535"/>
        <v>0</v>
      </c>
      <c r="I694" s="193">
        <f t="shared" si="535"/>
        <v>0</v>
      </c>
      <c r="J694" s="193">
        <f t="shared" si="535"/>
        <v>0</v>
      </c>
      <c r="K694" s="193">
        <f t="shared" si="535"/>
        <v>0</v>
      </c>
      <c r="L694" s="193">
        <f t="shared" si="535"/>
        <v>0</v>
      </c>
      <c r="M694" s="193">
        <f t="shared" si="535"/>
        <v>0</v>
      </c>
      <c r="N694" s="193" t="str">
        <f t="shared" si="443"/>
        <v>Audio</v>
      </c>
      <c r="AA694" s="193">
        <f t="shared" si="414"/>
        <v>0</v>
      </c>
      <c r="AB694" s="193">
        <f t="shared" ref="AB694" si="536">AB$260</f>
        <v>0</v>
      </c>
    </row>
    <row r="695" spans="1:28" s="188" customFormat="1" ht="17.399999999999999">
      <c r="A695" s="193" t="str">
        <f t="shared" si="409"/>
        <v>Audio</v>
      </c>
      <c r="B695" s="193" t="str">
        <f t="shared" si="410"/>
        <v>0Audio</v>
      </c>
      <c r="C695" s="193" t="str">
        <f t="shared" si="411"/>
        <v>Audio0</v>
      </c>
      <c r="D695" s="193"/>
      <c r="E695" s="193"/>
      <c r="F695" s="193" t="str">
        <f t="shared" si="412"/>
        <v>Audio0</v>
      </c>
      <c r="G695" s="193">
        <f t="shared" ref="G695:M695" si="537">G$261</f>
        <v>0</v>
      </c>
      <c r="H695" s="193">
        <f t="shared" si="537"/>
        <v>0</v>
      </c>
      <c r="I695" s="193">
        <f t="shared" si="537"/>
        <v>0</v>
      </c>
      <c r="J695" s="193">
        <f t="shared" si="537"/>
        <v>0</v>
      </c>
      <c r="K695" s="193">
        <f t="shared" si="537"/>
        <v>0</v>
      </c>
      <c r="L695" s="193">
        <f t="shared" si="537"/>
        <v>0</v>
      </c>
      <c r="M695" s="193">
        <f t="shared" si="537"/>
        <v>0</v>
      </c>
      <c r="N695" s="193" t="str">
        <f t="shared" si="443"/>
        <v>Audio</v>
      </c>
      <c r="AA695" s="193">
        <f t="shared" si="414"/>
        <v>0</v>
      </c>
      <c r="AB695" s="193">
        <f t="shared" ref="AB695" si="538">AB$261</f>
        <v>0</v>
      </c>
    </row>
    <row r="696" spans="1:28" s="188" customFormat="1" ht="17.399999999999999">
      <c r="A696" s="193" t="str">
        <f t="shared" si="409"/>
        <v>Audio</v>
      </c>
      <c r="B696" s="193" t="str">
        <f t="shared" si="410"/>
        <v>0Audio</v>
      </c>
      <c r="C696" s="193" t="str">
        <f t="shared" si="411"/>
        <v>Audio0</v>
      </c>
      <c r="D696" s="193"/>
      <c r="E696" s="193"/>
      <c r="F696" s="193" t="str">
        <f t="shared" si="412"/>
        <v>Audio0</v>
      </c>
      <c r="G696" s="193">
        <f t="shared" ref="G696:M696" si="539">G$262</f>
        <v>0</v>
      </c>
      <c r="H696" s="193">
        <f t="shared" si="539"/>
        <v>0</v>
      </c>
      <c r="I696" s="193">
        <f t="shared" si="539"/>
        <v>0</v>
      </c>
      <c r="J696" s="193">
        <f t="shared" si="539"/>
        <v>0</v>
      </c>
      <c r="K696" s="193">
        <f t="shared" si="539"/>
        <v>0</v>
      </c>
      <c r="L696" s="193">
        <f t="shared" si="539"/>
        <v>0</v>
      </c>
      <c r="M696" s="193">
        <f t="shared" si="539"/>
        <v>0</v>
      </c>
      <c r="N696" s="193" t="str">
        <f t="shared" si="443"/>
        <v>Audio</v>
      </c>
      <c r="AA696" s="193">
        <f t="shared" si="414"/>
        <v>0</v>
      </c>
      <c r="AB696" s="193">
        <f t="shared" ref="AB696" si="540">AB$262</f>
        <v>0</v>
      </c>
    </row>
    <row r="697" spans="1:28" s="188" customFormat="1" ht="17.399999999999999">
      <c r="A697" s="193" t="str">
        <f t="shared" si="409"/>
        <v>Audio</v>
      </c>
      <c r="B697" s="193" t="str">
        <f t="shared" si="410"/>
        <v>0Audio</v>
      </c>
      <c r="C697" s="193" t="str">
        <f t="shared" si="411"/>
        <v>Audio0</v>
      </c>
      <c r="D697" s="193"/>
      <c r="E697" s="193"/>
      <c r="F697" s="193" t="str">
        <f t="shared" si="412"/>
        <v>Audio0</v>
      </c>
      <c r="G697" s="193">
        <f t="shared" ref="G697:M697" si="541">G$263</f>
        <v>0</v>
      </c>
      <c r="H697" s="193">
        <f t="shared" si="541"/>
        <v>0</v>
      </c>
      <c r="I697" s="193">
        <f t="shared" si="541"/>
        <v>0</v>
      </c>
      <c r="J697" s="193">
        <f t="shared" si="541"/>
        <v>0</v>
      </c>
      <c r="K697" s="193">
        <f t="shared" si="541"/>
        <v>0</v>
      </c>
      <c r="L697" s="193">
        <f t="shared" si="541"/>
        <v>0</v>
      </c>
      <c r="M697" s="193">
        <f t="shared" si="541"/>
        <v>0</v>
      </c>
      <c r="N697" s="193" t="str">
        <f t="shared" si="443"/>
        <v>Audio</v>
      </c>
      <c r="AA697" s="193">
        <f t="shared" si="414"/>
        <v>0</v>
      </c>
      <c r="AB697" s="193">
        <f t="shared" ref="AB697" si="542">AB$263</f>
        <v>0</v>
      </c>
    </row>
    <row r="698" spans="1:28" s="188" customFormat="1" ht="17.399999999999999">
      <c r="A698" s="193" t="str">
        <f t="shared" ref="A698:A761" si="543">T$7</f>
        <v>Audio</v>
      </c>
      <c r="B698" s="193" t="str">
        <f t="shared" ref="B698:B761" si="544">CONCATENATE(I698,A698)</f>
        <v>0Audio</v>
      </c>
      <c r="C698" s="193" t="str">
        <f t="shared" ref="C698:C761" si="545">CONCATENATE(A698,H698)</f>
        <v>Audio0</v>
      </c>
      <c r="D698" s="193"/>
      <c r="E698" s="193"/>
      <c r="F698" s="193" t="str">
        <f t="shared" ref="F698:F761" si="546">CONCATENATE(A698,G698)</f>
        <v>Audio0</v>
      </c>
      <c r="G698" s="193">
        <f t="shared" ref="G698:M698" si="547">G$264</f>
        <v>0</v>
      </c>
      <c r="H698" s="193">
        <f t="shared" si="547"/>
        <v>0</v>
      </c>
      <c r="I698" s="193">
        <f t="shared" si="547"/>
        <v>0</v>
      </c>
      <c r="J698" s="193">
        <f t="shared" si="547"/>
        <v>0</v>
      </c>
      <c r="K698" s="193">
        <f t="shared" si="547"/>
        <v>0</v>
      </c>
      <c r="L698" s="193">
        <f t="shared" si="547"/>
        <v>0</v>
      </c>
      <c r="M698" s="193">
        <f t="shared" si="547"/>
        <v>0</v>
      </c>
      <c r="N698" s="193" t="str">
        <f t="shared" si="443"/>
        <v>Audio</v>
      </c>
      <c r="AA698" s="193">
        <f t="shared" ref="AA698:AA761" si="548">AT$7</f>
        <v>0</v>
      </c>
      <c r="AB698" s="193">
        <f t="shared" ref="AB698" si="549">AB$264</f>
        <v>0</v>
      </c>
    </row>
    <row r="699" spans="1:28" s="188" customFormat="1" ht="17.399999999999999">
      <c r="A699" s="193" t="str">
        <f t="shared" si="543"/>
        <v>Audio</v>
      </c>
      <c r="B699" s="193" t="str">
        <f t="shared" si="544"/>
        <v>0Audio</v>
      </c>
      <c r="C699" s="193" t="str">
        <f t="shared" si="545"/>
        <v>Audio0</v>
      </c>
      <c r="D699" s="193"/>
      <c r="E699" s="193"/>
      <c r="F699" s="193" t="str">
        <f t="shared" si="546"/>
        <v>Audio0</v>
      </c>
      <c r="G699" s="193">
        <f t="shared" ref="G699:M699" si="550">G$265</f>
        <v>0</v>
      </c>
      <c r="H699" s="193">
        <f t="shared" si="550"/>
        <v>0</v>
      </c>
      <c r="I699" s="193">
        <f t="shared" si="550"/>
        <v>0</v>
      </c>
      <c r="J699" s="193">
        <f t="shared" si="550"/>
        <v>0</v>
      </c>
      <c r="K699" s="193">
        <f t="shared" si="550"/>
        <v>0</v>
      </c>
      <c r="L699" s="193">
        <f t="shared" si="550"/>
        <v>0</v>
      </c>
      <c r="M699" s="193">
        <f t="shared" si="550"/>
        <v>0</v>
      </c>
      <c r="N699" s="193" t="str">
        <f t="shared" si="443"/>
        <v>Audio</v>
      </c>
      <c r="AA699" s="193">
        <f t="shared" si="548"/>
        <v>0</v>
      </c>
      <c r="AB699" s="193">
        <f t="shared" ref="AB699" si="551">AB$265</f>
        <v>0</v>
      </c>
    </row>
    <row r="700" spans="1:28" s="188" customFormat="1" ht="17.399999999999999">
      <c r="A700" s="193" t="str">
        <f t="shared" si="543"/>
        <v>Audio</v>
      </c>
      <c r="B700" s="193" t="str">
        <f t="shared" si="544"/>
        <v>0Audio</v>
      </c>
      <c r="C700" s="193" t="str">
        <f t="shared" si="545"/>
        <v>Audio0</v>
      </c>
      <c r="D700" s="193"/>
      <c r="E700" s="193"/>
      <c r="F700" s="193" t="str">
        <f t="shared" si="546"/>
        <v>Audio0</v>
      </c>
      <c r="G700" s="193">
        <f t="shared" ref="G700:M700" si="552">G$266</f>
        <v>0</v>
      </c>
      <c r="H700" s="193">
        <f t="shared" si="552"/>
        <v>0</v>
      </c>
      <c r="I700" s="193">
        <f t="shared" si="552"/>
        <v>0</v>
      </c>
      <c r="J700" s="193">
        <f t="shared" si="552"/>
        <v>0</v>
      </c>
      <c r="K700" s="193">
        <f t="shared" si="552"/>
        <v>0</v>
      </c>
      <c r="L700" s="193">
        <f t="shared" si="552"/>
        <v>0</v>
      </c>
      <c r="M700" s="193">
        <f t="shared" si="552"/>
        <v>0</v>
      </c>
      <c r="N700" s="193" t="str">
        <f t="shared" si="443"/>
        <v>Audio</v>
      </c>
      <c r="AA700" s="193">
        <f t="shared" si="548"/>
        <v>0</v>
      </c>
      <c r="AB700" s="193">
        <f t="shared" ref="AB700" si="553">AB$266</f>
        <v>0</v>
      </c>
    </row>
    <row r="701" spans="1:28" s="188" customFormat="1" ht="17.399999999999999">
      <c r="A701" s="193" t="str">
        <f t="shared" si="543"/>
        <v>Audio</v>
      </c>
      <c r="B701" s="193" t="str">
        <f t="shared" si="544"/>
        <v>0Audio</v>
      </c>
      <c r="C701" s="193" t="str">
        <f t="shared" si="545"/>
        <v>Audio0</v>
      </c>
      <c r="D701" s="193"/>
      <c r="E701" s="193"/>
      <c r="F701" s="193" t="str">
        <f t="shared" si="546"/>
        <v>Audio0</v>
      </c>
      <c r="G701" s="193">
        <f t="shared" ref="G701:M701" si="554">G$267</f>
        <v>0</v>
      </c>
      <c r="H701" s="193">
        <f t="shared" si="554"/>
        <v>0</v>
      </c>
      <c r="I701" s="193">
        <f t="shared" si="554"/>
        <v>0</v>
      </c>
      <c r="J701" s="193">
        <f t="shared" si="554"/>
        <v>0</v>
      </c>
      <c r="K701" s="193">
        <f t="shared" si="554"/>
        <v>0</v>
      </c>
      <c r="L701" s="193">
        <f t="shared" si="554"/>
        <v>0</v>
      </c>
      <c r="M701" s="193">
        <f t="shared" si="554"/>
        <v>0</v>
      </c>
      <c r="N701" s="193" t="str">
        <f t="shared" si="443"/>
        <v>Audio</v>
      </c>
      <c r="AA701" s="193">
        <f t="shared" si="548"/>
        <v>0</v>
      </c>
      <c r="AB701" s="193">
        <f t="shared" ref="AB701" si="555">AB$267</f>
        <v>0</v>
      </c>
    </row>
    <row r="702" spans="1:28" s="188" customFormat="1" ht="17.399999999999999">
      <c r="A702" s="193" t="str">
        <f t="shared" si="543"/>
        <v>Audio</v>
      </c>
      <c r="B702" s="193" t="str">
        <f t="shared" si="544"/>
        <v>ACSLSAudio</v>
      </c>
      <c r="C702" s="193" t="str">
        <f t="shared" si="545"/>
        <v>AudioPiotrowski, Brad</v>
      </c>
      <c r="D702" s="193"/>
      <c r="E702" s="193"/>
      <c r="F702" s="193" t="str">
        <f t="shared" si="546"/>
        <v>AudioPiotrowski, Brad</v>
      </c>
      <c r="G702" s="193" t="str">
        <f t="shared" ref="G702:M702" si="556">G$268</f>
        <v>Piotrowski, Brad</v>
      </c>
      <c r="H702" s="193" t="str">
        <f t="shared" si="556"/>
        <v>Piotrowski, Brad</v>
      </c>
      <c r="I702" s="193" t="str">
        <f t="shared" si="556"/>
        <v>ACSLS</v>
      </c>
      <c r="J702" s="193" t="str">
        <f t="shared" si="556"/>
        <v>e-Commerce (Accomodation Sales)</v>
      </c>
      <c r="K702" s="193" t="str">
        <f t="shared" si="556"/>
        <v>all</v>
      </c>
      <c r="L702" s="193">
        <f t="shared" si="556"/>
        <v>0</v>
      </c>
      <c r="M702" s="193">
        <f t="shared" si="556"/>
        <v>0</v>
      </c>
      <c r="N702" s="193" t="str">
        <f t="shared" si="443"/>
        <v>Audio</v>
      </c>
      <c r="AA702" s="193">
        <f t="shared" si="548"/>
        <v>0</v>
      </c>
      <c r="AB702" s="193" t="str">
        <f t="shared" ref="AB702" si="557">AB$268</f>
        <v>Piotrowski, Brad</v>
      </c>
    </row>
    <row r="703" spans="1:28" s="188" customFormat="1" ht="17.399999999999999">
      <c r="A703" s="193" t="str">
        <f t="shared" si="543"/>
        <v>Audio</v>
      </c>
      <c r="B703" s="193" t="str">
        <f t="shared" si="544"/>
        <v>AM762Audio</v>
      </c>
      <c r="C703" s="193" t="str">
        <f t="shared" si="545"/>
        <v>AudioPiotrowski, Brad</v>
      </c>
      <c r="D703" s="193"/>
      <c r="E703" s="193"/>
      <c r="F703" s="193" t="str">
        <f t="shared" si="546"/>
        <v>AudioPiotrowski, Brad</v>
      </c>
      <c r="G703" s="193" t="str">
        <f t="shared" ref="G703:M703" si="558">G$269</f>
        <v>Piotrowski, Brad</v>
      </c>
      <c r="H703" s="193" t="str">
        <f t="shared" si="558"/>
        <v>Piotrowski, Brad</v>
      </c>
      <c r="I703" s="193" t="str">
        <f t="shared" si="558"/>
        <v>AM762</v>
      </c>
      <c r="J703" s="193" t="str">
        <f t="shared" si="558"/>
        <v>AMAZON MARKETPLACE</v>
      </c>
      <c r="K703" s="193" t="str">
        <f t="shared" si="558"/>
        <v>all</v>
      </c>
      <c r="L703" s="193">
        <f t="shared" si="558"/>
        <v>0</v>
      </c>
      <c r="M703" s="193">
        <f t="shared" si="558"/>
        <v>0</v>
      </c>
      <c r="N703" s="193" t="str">
        <f t="shared" si="443"/>
        <v>Audio</v>
      </c>
      <c r="AA703" s="193">
        <f t="shared" si="548"/>
        <v>0</v>
      </c>
      <c r="AB703" s="193" t="str">
        <f t="shared" ref="AB703" si="559">AB$269</f>
        <v>Piotrowski, Brad</v>
      </c>
    </row>
    <row r="704" spans="1:28" s="188" customFormat="1" ht="17.399999999999999">
      <c r="A704" s="193" t="str">
        <f t="shared" si="543"/>
        <v>Audio</v>
      </c>
      <c r="B704" s="193" t="str">
        <f t="shared" si="544"/>
        <v>CHNADVAudio</v>
      </c>
      <c r="C704" s="193" t="str">
        <f t="shared" si="545"/>
        <v>AudioPiotrowski, Brad</v>
      </c>
      <c r="D704" s="193"/>
      <c r="E704" s="193"/>
      <c r="F704" s="193" t="str">
        <f t="shared" si="546"/>
        <v>AudioPiotrowski, Brad</v>
      </c>
      <c r="G704" s="193" t="str">
        <f t="shared" ref="G704:M704" si="560">G$270</f>
        <v>Piotrowski, Brad</v>
      </c>
      <c r="H704" s="193" t="str">
        <f t="shared" si="560"/>
        <v>Piotrowski, Brad</v>
      </c>
      <c r="I704" s="193" t="str">
        <f t="shared" si="560"/>
        <v>CHNADV</v>
      </c>
      <c r="J704" s="193" t="str">
        <f t="shared" si="560"/>
        <v>MKT PLACE CHANNEL ADVISOR</v>
      </c>
      <c r="K704" s="193" t="str">
        <f t="shared" si="560"/>
        <v>all</v>
      </c>
      <c r="L704" s="193">
        <f t="shared" si="560"/>
        <v>0</v>
      </c>
      <c r="M704" s="193">
        <f t="shared" si="560"/>
        <v>0</v>
      </c>
      <c r="N704" s="193" t="str">
        <f t="shared" si="443"/>
        <v>Audio</v>
      </c>
      <c r="AA704" s="193">
        <f t="shared" si="548"/>
        <v>0</v>
      </c>
      <c r="AB704" s="193" t="str">
        <f t="shared" ref="AB704" si="561">AB$270</f>
        <v>Piotrowski, Brad</v>
      </c>
    </row>
    <row r="705" spans="1:28" s="188" customFormat="1" ht="17.399999999999999">
      <c r="A705" s="193" t="str">
        <f t="shared" si="543"/>
        <v>Audio</v>
      </c>
      <c r="B705" s="193" t="str">
        <f t="shared" si="544"/>
        <v>DWAREAudio</v>
      </c>
      <c r="C705" s="193" t="str">
        <f t="shared" si="545"/>
        <v>AudioPiotrowski, Brad</v>
      </c>
      <c r="D705" s="193"/>
      <c r="E705" s="193"/>
      <c r="F705" s="193" t="str">
        <f t="shared" si="546"/>
        <v>AudioPiotrowski, Brad</v>
      </c>
      <c r="G705" s="193" t="str">
        <f t="shared" ref="G705:M705" si="562">G$271</f>
        <v>Piotrowski, Brad</v>
      </c>
      <c r="H705" s="193" t="str">
        <f t="shared" si="562"/>
        <v>Piotrowski, Brad</v>
      </c>
      <c r="I705" s="193" t="str">
        <f t="shared" si="562"/>
        <v>DWARE</v>
      </c>
      <c r="J705" s="193" t="str">
        <f t="shared" si="562"/>
        <v>DEMANDWARE</v>
      </c>
      <c r="K705" s="193" t="str">
        <f t="shared" si="562"/>
        <v>all</v>
      </c>
      <c r="L705" s="193">
        <f t="shared" si="562"/>
        <v>0</v>
      </c>
      <c r="M705" s="193">
        <f t="shared" si="562"/>
        <v>0</v>
      </c>
      <c r="N705" s="193" t="str">
        <f t="shared" si="443"/>
        <v>Audio</v>
      </c>
      <c r="AA705" s="193">
        <f t="shared" si="548"/>
        <v>0</v>
      </c>
      <c r="AB705" s="193" t="str">
        <f t="shared" ref="AB705" si="563">AB$271</f>
        <v>Piotrowski, Brad</v>
      </c>
    </row>
    <row r="706" spans="1:28" s="188" customFormat="1" ht="17.399999999999999">
      <c r="A706" s="193" t="str">
        <f t="shared" si="543"/>
        <v>Audio</v>
      </c>
      <c r="B706" s="193" t="str">
        <f t="shared" si="544"/>
        <v>EBAY1Audio</v>
      </c>
      <c r="C706" s="193" t="str">
        <f t="shared" si="545"/>
        <v>AudioPiotrowski, Brad</v>
      </c>
      <c r="D706" s="193"/>
      <c r="E706" s="193"/>
      <c r="F706" s="193" t="str">
        <f t="shared" si="546"/>
        <v>AudioPiotrowski, Brad</v>
      </c>
      <c r="G706" s="193" t="str">
        <f t="shared" ref="G706:M706" si="564">G$272</f>
        <v>Piotrowski, Brad</v>
      </c>
      <c r="H706" s="193" t="str">
        <f t="shared" si="564"/>
        <v>Piotrowski, Brad</v>
      </c>
      <c r="I706" s="193" t="str">
        <f t="shared" si="564"/>
        <v>EBAY1</v>
      </c>
      <c r="J706" s="193" t="str">
        <f t="shared" si="564"/>
        <v>EBAY</v>
      </c>
      <c r="K706" s="193" t="str">
        <f t="shared" si="564"/>
        <v>all</v>
      </c>
      <c r="L706" s="193">
        <f t="shared" si="564"/>
        <v>0</v>
      </c>
      <c r="M706" s="193">
        <f t="shared" si="564"/>
        <v>0</v>
      </c>
      <c r="N706" s="193" t="str">
        <f t="shared" si="443"/>
        <v>Audio</v>
      </c>
      <c r="AA706" s="193">
        <f t="shared" si="548"/>
        <v>0</v>
      </c>
      <c r="AB706" s="193" t="str">
        <f t="shared" ref="AB706" si="565">AB$272</f>
        <v>Piotrowski, Brad</v>
      </c>
    </row>
    <row r="707" spans="1:28" s="188" customFormat="1" ht="17.399999999999999">
      <c r="A707" s="193" t="str">
        <f t="shared" si="543"/>
        <v>Audio</v>
      </c>
      <c r="B707" s="193" t="str">
        <f t="shared" si="544"/>
        <v>EMPLOAudio</v>
      </c>
      <c r="C707" s="193" t="str">
        <f t="shared" si="545"/>
        <v>AudioPiotrowski, Brad</v>
      </c>
      <c r="D707" s="193"/>
      <c r="E707" s="193"/>
      <c r="F707" s="193" t="str">
        <f t="shared" si="546"/>
        <v>AudioPiotrowski, Brad</v>
      </c>
      <c r="G707" s="193" t="str">
        <f t="shared" ref="G707:M707" si="566">G$273</f>
        <v>Piotrowski, Brad</v>
      </c>
      <c r="H707" s="193" t="str">
        <f t="shared" si="566"/>
        <v>Piotrowski, Brad</v>
      </c>
      <c r="I707" s="193" t="str">
        <f t="shared" si="566"/>
        <v>EMPLO</v>
      </c>
      <c r="J707" s="193" t="str">
        <f t="shared" si="566"/>
        <v>e-Commerce (Employee Sales)</v>
      </c>
      <c r="K707" s="193" t="str">
        <f t="shared" si="566"/>
        <v>all</v>
      </c>
      <c r="L707" s="193">
        <f t="shared" si="566"/>
        <v>0</v>
      </c>
      <c r="M707" s="193">
        <f t="shared" si="566"/>
        <v>0</v>
      </c>
      <c r="N707" s="193" t="str">
        <f t="shared" si="443"/>
        <v>Audio</v>
      </c>
      <c r="AA707" s="193">
        <f t="shared" si="548"/>
        <v>0</v>
      </c>
      <c r="AB707" s="193" t="str">
        <f t="shared" ref="AB707" si="567">AB$273</f>
        <v>Piotrowski, Brad</v>
      </c>
    </row>
    <row r="708" spans="1:28" s="188" customFormat="1" ht="17.399999999999999">
      <c r="A708" s="193" t="str">
        <f t="shared" si="543"/>
        <v>Audio</v>
      </c>
      <c r="B708" s="193" t="str">
        <f t="shared" si="544"/>
        <v>EMSLSAudio</v>
      </c>
      <c r="C708" s="193" t="str">
        <f t="shared" si="545"/>
        <v>AudioPiotrowski, Brad</v>
      </c>
      <c r="D708" s="193"/>
      <c r="E708" s="193"/>
      <c r="F708" s="193" t="str">
        <f t="shared" si="546"/>
        <v>AudioPiotrowski, Brad</v>
      </c>
      <c r="G708" s="193" t="str">
        <f t="shared" ref="G708:M708" si="568">G$274</f>
        <v>Piotrowski, Brad</v>
      </c>
      <c r="H708" s="193" t="str">
        <f t="shared" si="568"/>
        <v>Piotrowski, Brad</v>
      </c>
      <c r="I708" s="193" t="str">
        <f t="shared" si="568"/>
        <v>EMSLS</v>
      </c>
      <c r="J708" s="193" t="str">
        <f t="shared" si="568"/>
        <v>e-Commerce (Employee Sales)</v>
      </c>
      <c r="K708" s="193" t="str">
        <f t="shared" si="568"/>
        <v>all</v>
      </c>
      <c r="L708" s="193">
        <f t="shared" si="568"/>
        <v>0</v>
      </c>
      <c r="M708" s="193">
        <f t="shared" si="568"/>
        <v>0</v>
      </c>
      <c r="N708" s="193" t="str">
        <f t="shared" si="443"/>
        <v>Audio</v>
      </c>
      <c r="AA708" s="193">
        <f t="shared" si="548"/>
        <v>0</v>
      </c>
      <c r="AB708" s="193" t="str">
        <f t="shared" ref="AB708" si="569">AB$274</f>
        <v>Piotrowski, Brad</v>
      </c>
    </row>
    <row r="709" spans="1:28" s="188" customFormat="1" ht="17.399999999999999">
      <c r="A709" s="193" t="str">
        <f t="shared" si="543"/>
        <v>Audio</v>
      </c>
      <c r="B709" s="193" t="str">
        <f t="shared" si="544"/>
        <v>HB041Audio</v>
      </c>
      <c r="C709" s="193" t="str">
        <f t="shared" si="545"/>
        <v>AudioPiotrowski, Brad</v>
      </c>
      <c r="D709" s="193"/>
      <c r="E709" s="193"/>
      <c r="F709" s="193" t="str">
        <f t="shared" si="546"/>
        <v>AudioPiotrowski, Brad</v>
      </c>
      <c r="G709" s="193" t="str">
        <f t="shared" ref="G709:M709" si="570">G$275</f>
        <v>Piotrowski, Brad</v>
      </c>
      <c r="H709" s="193" t="str">
        <f t="shared" si="570"/>
        <v>Piotrowski, Brad</v>
      </c>
      <c r="I709" s="193" t="str">
        <f t="shared" si="570"/>
        <v>HB041</v>
      </c>
      <c r="J709" s="193" t="str">
        <f t="shared" si="570"/>
        <v>HBO COMM. CENTER</v>
      </c>
      <c r="K709" s="193" t="str">
        <f t="shared" si="570"/>
        <v>all</v>
      </c>
      <c r="L709" s="193">
        <f t="shared" si="570"/>
        <v>0</v>
      </c>
      <c r="M709" s="193">
        <f t="shared" si="570"/>
        <v>0</v>
      </c>
      <c r="N709" s="193" t="str">
        <f t="shared" si="443"/>
        <v>Audio</v>
      </c>
      <c r="AA709" s="193">
        <f t="shared" si="548"/>
        <v>0</v>
      </c>
      <c r="AB709" s="193" t="str">
        <f t="shared" ref="AB709" si="571">AB$275</f>
        <v>Piotrowski, Brad</v>
      </c>
    </row>
    <row r="710" spans="1:28" s="188" customFormat="1" ht="17.399999999999999">
      <c r="A710" s="193" t="str">
        <f t="shared" si="543"/>
        <v>Audio</v>
      </c>
      <c r="B710" s="193" t="str">
        <f t="shared" si="544"/>
        <v>JE316Audio</v>
      </c>
      <c r="C710" s="193" t="str">
        <f t="shared" si="545"/>
        <v>AudioPiotrowski, Brad</v>
      </c>
      <c r="D710" s="193"/>
      <c r="E710" s="193"/>
      <c r="F710" s="193" t="str">
        <f t="shared" si="546"/>
        <v>AudioPiotrowski, Brad</v>
      </c>
      <c r="G710" s="193" t="str">
        <f t="shared" ref="G710:M710" si="572">G$276</f>
        <v>Piotrowski, Brad</v>
      </c>
      <c r="H710" s="193" t="str">
        <f t="shared" si="572"/>
        <v>Piotrowski, Brad</v>
      </c>
      <c r="I710" s="193" t="str">
        <f t="shared" si="572"/>
        <v>JE316</v>
      </c>
      <c r="J710" s="193" t="str">
        <f t="shared" si="572"/>
        <v>JET.COM, INC</v>
      </c>
      <c r="K710" s="193" t="str">
        <f t="shared" si="572"/>
        <v>all</v>
      </c>
      <c r="L710" s="193">
        <f t="shared" si="572"/>
        <v>0</v>
      </c>
      <c r="M710" s="193">
        <f t="shared" si="572"/>
        <v>0</v>
      </c>
      <c r="N710" s="193" t="str">
        <f t="shared" si="443"/>
        <v>Audio</v>
      </c>
      <c r="AA710" s="193">
        <f t="shared" si="548"/>
        <v>0</v>
      </c>
      <c r="AB710" s="193" t="str">
        <f t="shared" ref="AB710" si="573">AB$276</f>
        <v>Piotrowski, Brad</v>
      </c>
    </row>
    <row r="711" spans="1:28" s="188" customFormat="1" ht="17.399999999999999">
      <c r="A711" s="193" t="str">
        <f t="shared" si="543"/>
        <v>Audio</v>
      </c>
      <c r="B711" s="193" t="str">
        <f t="shared" si="544"/>
        <v>PA999Audio</v>
      </c>
      <c r="C711" s="193" t="str">
        <f t="shared" si="545"/>
        <v>AudioPiotrowski, Brad</v>
      </c>
      <c r="D711" s="193"/>
      <c r="E711" s="193"/>
      <c r="F711" s="193" t="str">
        <f t="shared" si="546"/>
        <v>AudioPiotrowski, Brad</v>
      </c>
      <c r="G711" s="193" t="str">
        <f t="shared" ref="G711:M711" si="574">G$277</f>
        <v>Piotrowski, Brad</v>
      </c>
      <c r="H711" s="193" t="str">
        <f t="shared" si="574"/>
        <v>Piotrowski, Brad</v>
      </c>
      <c r="I711" s="193" t="str">
        <f t="shared" si="574"/>
        <v>PA999</v>
      </c>
      <c r="J711" s="193" t="str">
        <f t="shared" si="574"/>
        <v>PANASONIC OUTLET STORES</v>
      </c>
      <c r="K711" s="193" t="str">
        <f t="shared" si="574"/>
        <v>all</v>
      </c>
      <c r="L711" s="193">
        <f t="shared" si="574"/>
        <v>0</v>
      </c>
      <c r="M711" s="193">
        <f t="shared" si="574"/>
        <v>0</v>
      </c>
      <c r="N711" s="193" t="str">
        <f t="shared" si="443"/>
        <v>Audio</v>
      </c>
      <c r="AA711" s="193">
        <f t="shared" si="548"/>
        <v>0</v>
      </c>
      <c r="AB711" s="193" t="str">
        <f t="shared" ref="AB711" si="575">AB$277</f>
        <v>Piotrowski, Brad</v>
      </c>
    </row>
    <row r="712" spans="1:28" s="188" customFormat="1" ht="17.399999999999999">
      <c r="A712" s="193" t="str">
        <f t="shared" si="543"/>
        <v>Audio</v>
      </c>
      <c r="B712" s="193" t="str">
        <f t="shared" si="544"/>
        <v>SAMPLAudio</v>
      </c>
      <c r="C712" s="193" t="str">
        <f t="shared" si="545"/>
        <v>AudioPiotrowski, Brad</v>
      </c>
      <c r="D712" s="193"/>
      <c r="E712" s="193"/>
      <c r="F712" s="193" t="str">
        <f t="shared" si="546"/>
        <v>AudioPiotrowski, Brad</v>
      </c>
      <c r="G712" s="193" t="str">
        <f t="shared" ref="G712:M712" si="576">G$278</f>
        <v>Piotrowski, Brad</v>
      </c>
      <c r="H712" s="193" t="str">
        <f t="shared" si="576"/>
        <v>Piotrowski, Brad</v>
      </c>
      <c r="I712" s="193" t="str">
        <f t="shared" si="576"/>
        <v>SAMPL</v>
      </c>
      <c r="J712" s="193" t="str">
        <f t="shared" si="576"/>
        <v>SAMPLE ACCT</v>
      </c>
      <c r="K712" s="193" t="str">
        <f t="shared" si="576"/>
        <v>all</v>
      </c>
      <c r="L712" s="193">
        <f t="shared" si="576"/>
        <v>0</v>
      </c>
      <c r="M712" s="193">
        <f t="shared" si="576"/>
        <v>0</v>
      </c>
      <c r="N712" s="193" t="str">
        <f t="shared" ref="N712:N775" si="577">A712</f>
        <v>Audio</v>
      </c>
      <c r="AA712" s="193">
        <f t="shared" si="548"/>
        <v>0</v>
      </c>
      <c r="AB712" s="193" t="str">
        <f t="shared" ref="AB712" si="578">AB$278</f>
        <v>Piotrowski, Brad</v>
      </c>
    </row>
    <row r="713" spans="1:28" s="188" customFormat="1" ht="17.399999999999999">
      <c r="A713" s="193" t="str">
        <f t="shared" si="543"/>
        <v>Audio</v>
      </c>
      <c r="B713" s="193" t="str">
        <f t="shared" si="544"/>
        <v>SP491Audio</v>
      </c>
      <c r="C713" s="193" t="str">
        <f t="shared" si="545"/>
        <v>AudioPiotrowski, Brad</v>
      </c>
      <c r="D713" s="193"/>
      <c r="E713" s="193"/>
      <c r="F713" s="193" t="str">
        <f t="shared" si="546"/>
        <v>AudioPiotrowski, Brad</v>
      </c>
      <c r="G713" s="193" t="str">
        <f t="shared" ref="G713:M713" si="579">G$279</f>
        <v>Piotrowski, Brad</v>
      </c>
      <c r="H713" s="193" t="str">
        <f t="shared" si="579"/>
        <v>Piotrowski, Brad</v>
      </c>
      <c r="I713" s="193" t="str">
        <f t="shared" si="579"/>
        <v>SP491</v>
      </c>
      <c r="J713" s="193" t="str">
        <f t="shared" si="579"/>
        <v>SPARTAN RACE</v>
      </c>
      <c r="K713" s="193" t="str">
        <f t="shared" si="579"/>
        <v>all</v>
      </c>
      <c r="L713" s="193">
        <f t="shared" si="579"/>
        <v>0</v>
      </c>
      <c r="M713" s="193">
        <f t="shared" si="579"/>
        <v>0</v>
      </c>
      <c r="N713" s="193" t="str">
        <f t="shared" si="577"/>
        <v>Audio</v>
      </c>
      <c r="AA713" s="193">
        <f t="shared" si="548"/>
        <v>0</v>
      </c>
      <c r="AB713" s="193" t="str">
        <f t="shared" ref="AB713" si="580">AB$279</f>
        <v>Piotrowski, Brad</v>
      </c>
    </row>
    <row r="714" spans="1:28" s="188" customFormat="1" ht="17.399999999999999">
      <c r="A714" s="193" t="str">
        <f t="shared" si="543"/>
        <v>Audio</v>
      </c>
      <c r="B714" s="193" t="str">
        <f t="shared" si="544"/>
        <v>SPSTRAudio</v>
      </c>
      <c r="C714" s="193" t="str">
        <f t="shared" si="545"/>
        <v>AudioPiotrowski, Brad</v>
      </c>
      <c r="D714" s="193"/>
      <c r="E714" s="193"/>
      <c r="F714" s="193" t="str">
        <f t="shared" si="546"/>
        <v>AudioPiotrowski, Brad</v>
      </c>
      <c r="G714" s="193" t="str">
        <f t="shared" ref="G714:M714" si="581">G$280</f>
        <v>Piotrowski, Brad</v>
      </c>
      <c r="H714" s="193" t="str">
        <f t="shared" si="581"/>
        <v>Piotrowski, Brad</v>
      </c>
      <c r="I714" s="193" t="str">
        <f t="shared" si="581"/>
        <v>SPSTR</v>
      </c>
      <c r="J714" s="193" t="str">
        <f t="shared" si="581"/>
        <v>e-Commerce</v>
      </c>
      <c r="K714" s="193" t="str">
        <f t="shared" si="581"/>
        <v>all</v>
      </c>
      <c r="L714" s="193">
        <f t="shared" si="581"/>
        <v>0</v>
      </c>
      <c r="M714" s="193">
        <f t="shared" si="581"/>
        <v>0</v>
      </c>
      <c r="N714" s="193" t="str">
        <f t="shared" si="577"/>
        <v>Audio</v>
      </c>
      <c r="AA714" s="193">
        <f t="shared" si="548"/>
        <v>0</v>
      </c>
      <c r="AB714" s="193" t="str">
        <f t="shared" ref="AB714" si="582">AB$280</f>
        <v>Piotrowski, Brad</v>
      </c>
    </row>
    <row r="715" spans="1:28" s="188" customFormat="1" ht="17.399999999999999">
      <c r="A715" s="193" t="str">
        <f t="shared" si="543"/>
        <v>Audio</v>
      </c>
      <c r="B715" s="193" t="str">
        <f t="shared" si="544"/>
        <v>TE778Audio</v>
      </c>
      <c r="C715" s="193" t="str">
        <f t="shared" si="545"/>
        <v>AudioPiotrowski, Brad</v>
      </c>
      <c r="D715" s="193"/>
      <c r="E715" s="193"/>
      <c r="F715" s="193" t="str">
        <f t="shared" si="546"/>
        <v>AudioPiotrowski, Brad</v>
      </c>
      <c r="G715" s="193" t="str">
        <f t="shared" ref="G715:M715" si="583">G$281</f>
        <v>Piotrowski, Brad</v>
      </c>
      <c r="H715" s="193" t="str">
        <f t="shared" si="583"/>
        <v>Piotrowski, Brad</v>
      </c>
      <c r="I715" s="193" t="str">
        <f t="shared" si="583"/>
        <v>TE778</v>
      </c>
      <c r="J715" s="193" t="str">
        <f t="shared" si="583"/>
        <v>TESLA MOTORS INC.</v>
      </c>
      <c r="K715" s="193" t="str">
        <f t="shared" si="583"/>
        <v>all</v>
      </c>
      <c r="L715" s="193">
        <f t="shared" si="583"/>
        <v>0</v>
      </c>
      <c r="M715" s="193">
        <f t="shared" si="583"/>
        <v>0</v>
      </c>
      <c r="N715" s="193" t="str">
        <f t="shared" si="577"/>
        <v>Audio</v>
      </c>
      <c r="AA715" s="193">
        <f t="shared" si="548"/>
        <v>0</v>
      </c>
      <c r="AB715" s="193" t="str">
        <f t="shared" ref="AB715" si="584">AB$281</f>
        <v>Piotrowski, Brad</v>
      </c>
    </row>
    <row r="716" spans="1:28" s="188" customFormat="1" ht="17.399999999999999">
      <c r="A716" s="193" t="str">
        <f t="shared" si="543"/>
        <v>Audio</v>
      </c>
      <c r="B716" s="193" t="str">
        <f t="shared" si="544"/>
        <v>WA012Audio</v>
      </c>
      <c r="C716" s="193" t="str">
        <f t="shared" si="545"/>
        <v>AudioPiotrowski, Brad</v>
      </c>
      <c r="D716" s="193"/>
      <c r="E716" s="193"/>
      <c r="F716" s="193" t="str">
        <f t="shared" si="546"/>
        <v>AudioPiotrowski, Brad</v>
      </c>
      <c r="G716" s="193" t="str">
        <f t="shared" ref="G716:M716" si="585">G$282</f>
        <v>Piotrowski, Brad</v>
      </c>
      <c r="H716" s="193" t="str">
        <f t="shared" si="585"/>
        <v>Piotrowski, Brad</v>
      </c>
      <c r="I716" s="193" t="str">
        <f t="shared" si="585"/>
        <v>WA012</v>
      </c>
      <c r="J716" s="193" t="str">
        <f t="shared" si="585"/>
        <v>WALMART MARKETPLACE</v>
      </c>
      <c r="K716" s="193" t="str">
        <f t="shared" si="585"/>
        <v>all</v>
      </c>
      <c r="L716" s="193">
        <f t="shared" si="585"/>
        <v>0</v>
      </c>
      <c r="M716" s="193">
        <f t="shared" si="585"/>
        <v>0</v>
      </c>
      <c r="N716" s="193" t="str">
        <f t="shared" si="577"/>
        <v>Audio</v>
      </c>
      <c r="AA716" s="193">
        <f t="shared" si="548"/>
        <v>0</v>
      </c>
      <c r="AB716" s="193" t="str">
        <f t="shared" ref="AB716" si="586">AB$282</f>
        <v>Piotrowski, Brad</v>
      </c>
    </row>
    <row r="717" spans="1:28" s="188" customFormat="1" ht="17.399999999999999">
      <c r="A717" s="193" t="str">
        <f t="shared" si="543"/>
        <v>Audio</v>
      </c>
      <c r="B717" s="193" t="str">
        <f t="shared" si="544"/>
        <v>YA051Audio</v>
      </c>
      <c r="C717" s="193" t="str">
        <f t="shared" si="545"/>
        <v>AudioPiotrowski, Brad</v>
      </c>
      <c r="D717" s="193"/>
      <c r="E717" s="193"/>
      <c r="F717" s="193" t="str">
        <f t="shared" si="546"/>
        <v>AudioPiotrowski, Brad</v>
      </c>
      <c r="G717" s="193" t="str">
        <f t="shared" ref="G717:M717" si="587">G$283</f>
        <v>Piotrowski, Brad</v>
      </c>
      <c r="H717" s="193" t="str">
        <f t="shared" si="587"/>
        <v>Piotrowski, Brad</v>
      </c>
      <c r="I717" s="193" t="str">
        <f t="shared" si="587"/>
        <v>YA051</v>
      </c>
      <c r="J717" s="193" t="str">
        <f t="shared" si="587"/>
        <v>YAMAHA MOTOR CORP USA</v>
      </c>
      <c r="K717" s="193" t="str">
        <f t="shared" si="587"/>
        <v>all</v>
      </c>
      <c r="L717" s="193">
        <f t="shared" si="587"/>
        <v>0</v>
      </c>
      <c r="M717" s="193">
        <f t="shared" si="587"/>
        <v>0</v>
      </c>
      <c r="N717" s="193" t="str">
        <f t="shared" si="577"/>
        <v>Audio</v>
      </c>
      <c r="AA717" s="193">
        <f t="shared" si="548"/>
        <v>0</v>
      </c>
      <c r="AB717" s="193" t="str">
        <f t="shared" ref="AB717" si="588">AB$283</f>
        <v>Piotrowski, Brad</v>
      </c>
    </row>
    <row r="718" spans="1:28" s="188" customFormat="1" ht="17.399999999999999">
      <c r="A718" s="193" t="str">
        <f t="shared" si="543"/>
        <v>Audio</v>
      </c>
      <c r="B718" s="193" t="str">
        <f t="shared" si="544"/>
        <v>0Audio</v>
      </c>
      <c r="C718" s="193" t="str">
        <f t="shared" si="545"/>
        <v>Audio0</v>
      </c>
      <c r="D718" s="193"/>
      <c r="E718" s="193"/>
      <c r="F718" s="193" t="str">
        <f t="shared" si="546"/>
        <v>Audio0</v>
      </c>
      <c r="G718" s="193">
        <f t="shared" ref="G718:M718" si="589">G$284</f>
        <v>0</v>
      </c>
      <c r="H718" s="193">
        <f t="shared" si="589"/>
        <v>0</v>
      </c>
      <c r="I718" s="193">
        <f t="shared" si="589"/>
        <v>0</v>
      </c>
      <c r="J718" s="193">
        <f t="shared" si="589"/>
        <v>0</v>
      </c>
      <c r="K718" s="193">
        <f t="shared" si="589"/>
        <v>0</v>
      </c>
      <c r="L718" s="193">
        <f t="shared" si="589"/>
        <v>0</v>
      </c>
      <c r="M718" s="193">
        <f t="shared" si="589"/>
        <v>0</v>
      </c>
      <c r="N718" s="193" t="str">
        <f t="shared" si="577"/>
        <v>Audio</v>
      </c>
      <c r="AA718" s="193">
        <f t="shared" si="548"/>
        <v>0</v>
      </c>
      <c r="AB718" s="193">
        <f t="shared" ref="AB718" si="590">AB$284</f>
        <v>0</v>
      </c>
    </row>
    <row r="719" spans="1:28" s="188" customFormat="1" ht="17.399999999999999">
      <c r="A719" s="193" t="str">
        <f t="shared" si="543"/>
        <v>Audio</v>
      </c>
      <c r="B719" s="193" t="str">
        <f t="shared" si="544"/>
        <v>0Audio</v>
      </c>
      <c r="C719" s="193" t="str">
        <f t="shared" si="545"/>
        <v>Audio0</v>
      </c>
      <c r="D719" s="193"/>
      <c r="E719" s="193"/>
      <c r="F719" s="193" t="str">
        <f t="shared" si="546"/>
        <v>Audio0</v>
      </c>
      <c r="G719" s="193">
        <f t="shared" ref="G719:M719" si="591">G$285</f>
        <v>0</v>
      </c>
      <c r="H719" s="193">
        <f t="shared" si="591"/>
        <v>0</v>
      </c>
      <c r="I719" s="193">
        <f t="shared" si="591"/>
        <v>0</v>
      </c>
      <c r="J719" s="193">
        <f t="shared" si="591"/>
        <v>0</v>
      </c>
      <c r="K719" s="193">
        <f t="shared" si="591"/>
        <v>0</v>
      </c>
      <c r="L719" s="193">
        <f t="shared" si="591"/>
        <v>0</v>
      </c>
      <c r="M719" s="193">
        <f t="shared" si="591"/>
        <v>0</v>
      </c>
      <c r="N719" s="193" t="str">
        <f t="shared" si="577"/>
        <v>Audio</v>
      </c>
      <c r="AA719" s="193">
        <f t="shared" si="548"/>
        <v>0</v>
      </c>
      <c r="AB719" s="193">
        <f t="shared" ref="AB719" si="592">AB$285</f>
        <v>0</v>
      </c>
    </row>
    <row r="720" spans="1:28" s="188" customFormat="1" ht="17.399999999999999">
      <c r="A720" s="193" t="str">
        <f t="shared" si="543"/>
        <v>Audio</v>
      </c>
      <c r="B720" s="193" t="str">
        <f t="shared" si="544"/>
        <v>0Audio</v>
      </c>
      <c r="C720" s="193" t="str">
        <f t="shared" si="545"/>
        <v>Audio0</v>
      </c>
      <c r="D720" s="193"/>
      <c r="E720" s="193"/>
      <c r="F720" s="193" t="str">
        <f t="shared" si="546"/>
        <v>Audio0</v>
      </c>
      <c r="G720" s="193">
        <f t="shared" ref="G720:M720" si="593">G$286</f>
        <v>0</v>
      </c>
      <c r="H720" s="193">
        <f t="shared" si="593"/>
        <v>0</v>
      </c>
      <c r="I720" s="193">
        <f t="shared" si="593"/>
        <v>0</v>
      </c>
      <c r="J720" s="193">
        <f t="shared" si="593"/>
        <v>0</v>
      </c>
      <c r="K720" s="193">
        <f t="shared" si="593"/>
        <v>0</v>
      </c>
      <c r="L720" s="193">
        <f t="shared" si="593"/>
        <v>0</v>
      </c>
      <c r="M720" s="193">
        <f t="shared" si="593"/>
        <v>0</v>
      </c>
      <c r="N720" s="193" t="str">
        <f t="shared" si="577"/>
        <v>Audio</v>
      </c>
      <c r="AA720" s="193">
        <f t="shared" si="548"/>
        <v>0</v>
      </c>
      <c r="AB720" s="193">
        <f t="shared" ref="AB720" si="594">AB$286</f>
        <v>0</v>
      </c>
    </row>
    <row r="721" spans="1:28" s="188" customFormat="1" ht="17.399999999999999">
      <c r="A721" s="193" t="str">
        <f t="shared" si="543"/>
        <v>Audio</v>
      </c>
      <c r="B721" s="193" t="str">
        <f t="shared" si="544"/>
        <v>0Audio</v>
      </c>
      <c r="C721" s="193" t="str">
        <f t="shared" si="545"/>
        <v>Audio0</v>
      </c>
      <c r="D721" s="193"/>
      <c r="E721" s="193"/>
      <c r="F721" s="193" t="str">
        <f t="shared" si="546"/>
        <v>Audio0</v>
      </c>
      <c r="G721" s="193">
        <f t="shared" ref="G721:M721" si="595">G$287</f>
        <v>0</v>
      </c>
      <c r="H721" s="193">
        <f t="shared" si="595"/>
        <v>0</v>
      </c>
      <c r="I721" s="193">
        <f t="shared" si="595"/>
        <v>0</v>
      </c>
      <c r="J721" s="193">
        <f t="shared" si="595"/>
        <v>0</v>
      </c>
      <c r="K721" s="193">
        <f t="shared" si="595"/>
        <v>0</v>
      </c>
      <c r="L721" s="193">
        <f t="shared" si="595"/>
        <v>0</v>
      </c>
      <c r="M721" s="193">
        <f t="shared" si="595"/>
        <v>0</v>
      </c>
      <c r="N721" s="193" t="str">
        <f t="shared" si="577"/>
        <v>Audio</v>
      </c>
      <c r="AA721" s="193">
        <f t="shared" si="548"/>
        <v>0</v>
      </c>
      <c r="AB721" s="193">
        <f t="shared" ref="AB721" si="596">AB$287</f>
        <v>0</v>
      </c>
    </row>
    <row r="722" spans="1:28" s="188" customFormat="1" ht="17.399999999999999">
      <c r="A722" s="193" t="str">
        <f t="shared" si="543"/>
        <v>Audio</v>
      </c>
      <c r="B722" s="193" t="str">
        <f t="shared" si="544"/>
        <v>0Audio</v>
      </c>
      <c r="C722" s="193" t="str">
        <f t="shared" si="545"/>
        <v>Audio0</v>
      </c>
      <c r="D722" s="193"/>
      <c r="E722" s="193"/>
      <c r="F722" s="193" t="str">
        <f t="shared" si="546"/>
        <v>Audio0</v>
      </c>
      <c r="G722" s="193">
        <f t="shared" ref="G722:M722" si="597">G$288</f>
        <v>0</v>
      </c>
      <c r="H722" s="193">
        <f t="shared" si="597"/>
        <v>0</v>
      </c>
      <c r="I722" s="193">
        <f t="shared" si="597"/>
        <v>0</v>
      </c>
      <c r="J722" s="193">
        <f t="shared" si="597"/>
        <v>0</v>
      </c>
      <c r="K722" s="193">
        <f t="shared" si="597"/>
        <v>0</v>
      </c>
      <c r="L722" s="193">
        <f t="shared" si="597"/>
        <v>0</v>
      </c>
      <c r="M722" s="193">
        <f t="shared" si="597"/>
        <v>0</v>
      </c>
      <c r="N722" s="193" t="str">
        <f t="shared" si="577"/>
        <v>Audio</v>
      </c>
      <c r="AA722" s="193">
        <f t="shared" si="548"/>
        <v>0</v>
      </c>
      <c r="AB722" s="193">
        <f t="shared" ref="AB722" si="598">AB$288</f>
        <v>0</v>
      </c>
    </row>
    <row r="723" spans="1:28" s="188" customFormat="1" ht="17.399999999999999">
      <c r="A723" s="193" t="str">
        <f t="shared" si="543"/>
        <v>Audio</v>
      </c>
      <c r="B723" s="193" t="str">
        <f t="shared" si="544"/>
        <v>AU161Audio</v>
      </c>
      <c r="C723" s="193" t="str">
        <f t="shared" si="545"/>
        <v>AudioPlys, Jeff</v>
      </c>
      <c r="D723" s="193"/>
      <c r="E723" s="193"/>
      <c r="F723" s="193" t="str">
        <f t="shared" si="546"/>
        <v>AudioWilliams, David</v>
      </c>
      <c r="G723" s="193" t="str">
        <f t="shared" ref="G723:M723" si="599">G$289</f>
        <v>Williams, David</v>
      </c>
      <c r="H723" s="193" t="str">
        <f t="shared" si="599"/>
        <v>Plys, Jeff</v>
      </c>
      <c r="I723" s="193" t="str">
        <f t="shared" si="599"/>
        <v>AU161</v>
      </c>
      <c r="J723" s="193" t="str">
        <f t="shared" si="599"/>
        <v>AVS/AMERICAN VENDING</v>
      </c>
      <c r="K723" s="193" t="str">
        <f t="shared" si="599"/>
        <v>all</v>
      </c>
      <c r="L723" s="193">
        <f t="shared" si="599"/>
        <v>0</v>
      </c>
      <c r="M723" s="193">
        <f t="shared" si="599"/>
        <v>0</v>
      </c>
      <c r="N723" s="193" t="str">
        <f t="shared" si="577"/>
        <v>Audio</v>
      </c>
      <c r="AA723" s="193">
        <f t="shared" si="548"/>
        <v>0</v>
      </c>
      <c r="AB723" s="193" t="str">
        <f t="shared" ref="AB723" si="600">AB$289</f>
        <v>Plys, Jeff</v>
      </c>
    </row>
    <row r="724" spans="1:28" s="188" customFormat="1" ht="17.399999999999999">
      <c r="A724" s="193" t="str">
        <f t="shared" si="543"/>
        <v>Audio</v>
      </c>
      <c r="B724" s="193" t="str">
        <f t="shared" si="544"/>
        <v>CA271Audio</v>
      </c>
      <c r="C724" s="193" t="str">
        <f t="shared" si="545"/>
        <v>AudioPlys, Jeff</v>
      </c>
      <c r="D724" s="193"/>
      <c r="E724" s="193"/>
      <c r="F724" s="193" t="str">
        <f t="shared" si="546"/>
        <v>AudioWilliams, David</v>
      </c>
      <c r="G724" s="193" t="str">
        <f t="shared" ref="G724:M724" si="601">G$290</f>
        <v>Williams, David</v>
      </c>
      <c r="H724" s="193" t="str">
        <f t="shared" si="601"/>
        <v>Plys, Jeff</v>
      </c>
      <c r="I724" s="193" t="str">
        <f t="shared" si="601"/>
        <v>CA271</v>
      </c>
      <c r="J724" s="193" t="str">
        <f t="shared" si="601"/>
        <v>CARMEN'S DIST.</v>
      </c>
      <c r="K724" s="193" t="str">
        <f t="shared" si="601"/>
        <v>all</v>
      </c>
      <c r="L724" s="193">
        <f t="shared" si="601"/>
        <v>0</v>
      </c>
      <c r="M724" s="193">
        <f t="shared" si="601"/>
        <v>0</v>
      </c>
      <c r="N724" s="193" t="str">
        <f t="shared" si="577"/>
        <v>Audio</v>
      </c>
      <c r="AA724" s="193">
        <f t="shared" si="548"/>
        <v>0</v>
      </c>
      <c r="AB724" s="193" t="str">
        <f t="shared" ref="AB724" si="602">AB$290</f>
        <v>Plys, Jeff</v>
      </c>
    </row>
    <row r="725" spans="1:28" s="188" customFormat="1" ht="17.399999999999999">
      <c r="A725" s="193" t="str">
        <f t="shared" si="543"/>
        <v>Audio</v>
      </c>
      <c r="B725" s="193" t="str">
        <f t="shared" si="544"/>
        <v>DO355Audio</v>
      </c>
      <c r="C725" s="193" t="str">
        <f t="shared" si="545"/>
        <v>AudioPlys, Jeff</v>
      </c>
      <c r="D725" s="193"/>
      <c r="E725" s="193"/>
      <c r="F725" s="193" t="str">
        <f t="shared" si="546"/>
        <v>AudioWilliams, David</v>
      </c>
      <c r="G725" s="193" t="str">
        <f t="shared" ref="G725:M725" si="603">G$291</f>
        <v>Williams, David</v>
      </c>
      <c r="H725" s="193" t="str">
        <f t="shared" si="603"/>
        <v>Plys, Jeff</v>
      </c>
      <c r="I725" s="193" t="str">
        <f t="shared" si="603"/>
        <v>DO355</v>
      </c>
      <c r="J725" s="193" t="str">
        <f t="shared" si="603"/>
        <v>DORIAN DRAKE</v>
      </c>
      <c r="K725" s="193" t="str">
        <f t="shared" si="603"/>
        <v>all</v>
      </c>
      <c r="L725" s="193">
        <f t="shared" si="603"/>
        <v>0</v>
      </c>
      <c r="M725" s="193">
        <f t="shared" si="603"/>
        <v>0</v>
      </c>
      <c r="N725" s="193" t="str">
        <f t="shared" si="577"/>
        <v>Audio</v>
      </c>
      <c r="AA725" s="193">
        <f t="shared" si="548"/>
        <v>0</v>
      </c>
      <c r="AB725" s="193" t="str">
        <f t="shared" ref="AB725" si="604">AB$291</f>
        <v>Plys, Jeff</v>
      </c>
    </row>
    <row r="726" spans="1:28" s="188" customFormat="1" ht="17.399999999999999">
      <c r="A726" s="193" t="str">
        <f t="shared" si="543"/>
        <v>Audio</v>
      </c>
      <c r="B726" s="193" t="str">
        <f t="shared" si="544"/>
        <v>DO380Audio</v>
      </c>
      <c r="C726" s="193" t="str">
        <f t="shared" si="545"/>
        <v>AudioPlys, Jeff</v>
      </c>
      <c r="D726" s="193"/>
      <c r="E726" s="193"/>
      <c r="F726" s="193" t="str">
        <f t="shared" si="546"/>
        <v>AudioWilliams, David</v>
      </c>
      <c r="G726" s="193" t="str">
        <f t="shared" ref="G726:M726" si="605">G$292</f>
        <v>Williams, David</v>
      </c>
      <c r="H726" s="193" t="str">
        <f t="shared" si="605"/>
        <v>Plys, Jeff</v>
      </c>
      <c r="I726" s="193" t="str">
        <f t="shared" si="605"/>
        <v>DO380</v>
      </c>
      <c r="J726" s="193" t="str">
        <f t="shared" si="605"/>
        <v>DON STEVENS</v>
      </c>
      <c r="K726" s="193" t="str">
        <f t="shared" si="605"/>
        <v>all</v>
      </c>
      <c r="L726" s="193">
        <f t="shared" si="605"/>
        <v>0</v>
      </c>
      <c r="M726" s="193">
        <f t="shared" si="605"/>
        <v>0</v>
      </c>
      <c r="N726" s="193" t="str">
        <f t="shared" si="577"/>
        <v>Audio</v>
      </c>
      <c r="AA726" s="193">
        <f t="shared" si="548"/>
        <v>0</v>
      </c>
      <c r="AB726" s="193" t="str">
        <f t="shared" ref="AB726" si="606">AB$292</f>
        <v>Plys, Jeff</v>
      </c>
    </row>
    <row r="727" spans="1:28" s="188" customFormat="1" ht="17.399999999999999">
      <c r="A727" s="193" t="str">
        <f t="shared" si="543"/>
        <v>Audio</v>
      </c>
      <c r="B727" s="193" t="str">
        <f t="shared" si="544"/>
        <v>EL725Audio</v>
      </c>
      <c r="C727" s="193" t="str">
        <f t="shared" si="545"/>
        <v>AudioPlys, Jeff</v>
      </c>
      <c r="D727" s="193"/>
      <c r="E727" s="193"/>
      <c r="F727" s="193" t="str">
        <f t="shared" si="546"/>
        <v>AudioWilliams, David</v>
      </c>
      <c r="G727" s="193" t="str">
        <f t="shared" ref="G727:M727" si="607">G$293</f>
        <v>Williams, David</v>
      </c>
      <c r="H727" s="193" t="str">
        <f t="shared" si="607"/>
        <v>Plys, Jeff</v>
      </c>
      <c r="I727" s="193" t="str">
        <f t="shared" si="607"/>
        <v>EL725</v>
      </c>
      <c r="J727" s="193" t="str">
        <f t="shared" si="607"/>
        <v>ELEC SWEEPER</v>
      </c>
      <c r="K727" s="193" t="str">
        <f t="shared" si="607"/>
        <v>all</v>
      </c>
      <c r="L727" s="193">
        <f t="shared" si="607"/>
        <v>0</v>
      </c>
      <c r="M727" s="193">
        <f t="shared" si="607"/>
        <v>0</v>
      </c>
      <c r="N727" s="193" t="str">
        <f t="shared" si="577"/>
        <v>Audio</v>
      </c>
      <c r="AA727" s="193">
        <f t="shared" si="548"/>
        <v>0</v>
      </c>
      <c r="AB727" s="193" t="str">
        <f t="shared" ref="AB727" si="608">AB$293</f>
        <v>Plys, Jeff</v>
      </c>
    </row>
    <row r="728" spans="1:28" s="188" customFormat="1" ht="17.399999999999999">
      <c r="A728" s="193" t="str">
        <f t="shared" si="543"/>
        <v>Audio</v>
      </c>
      <c r="B728" s="193" t="str">
        <f t="shared" si="544"/>
        <v>ET255Audio</v>
      </c>
      <c r="C728" s="193" t="str">
        <f t="shared" si="545"/>
        <v>AudioPlys, Jeff</v>
      </c>
      <c r="D728" s="193"/>
      <c r="E728" s="193"/>
      <c r="F728" s="193" t="str">
        <f t="shared" si="546"/>
        <v>AudioWilliams, David</v>
      </c>
      <c r="G728" s="193" t="str">
        <f t="shared" ref="G728:M728" si="609">G$294</f>
        <v>Williams, David</v>
      </c>
      <c r="H728" s="193" t="str">
        <f t="shared" si="609"/>
        <v>Plys, Jeff</v>
      </c>
      <c r="I728" s="193" t="str">
        <f t="shared" si="609"/>
        <v>ET255</v>
      </c>
      <c r="J728" s="193" t="str">
        <f t="shared" si="609"/>
        <v>ETTINGER-ROSINI</v>
      </c>
      <c r="K728" s="193" t="str">
        <f t="shared" si="609"/>
        <v>all</v>
      </c>
      <c r="L728" s="193">
        <f t="shared" si="609"/>
        <v>0</v>
      </c>
      <c r="M728" s="193">
        <f t="shared" si="609"/>
        <v>0</v>
      </c>
      <c r="N728" s="193" t="str">
        <f t="shared" si="577"/>
        <v>Audio</v>
      </c>
      <c r="AA728" s="193">
        <f t="shared" si="548"/>
        <v>0</v>
      </c>
      <c r="AB728" s="193" t="str">
        <f t="shared" ref="AB728" si="610">AB$294</f>
        <v>Plys, Jeff</v>
      </c>
    </row>
    <row r="729" spans="1:28" s="188" customFormat="1" ht="17.399999999999999">
      <c r="A729" s="193" t="str">
        <f t="shared" si="543"/>
        <v>Audio</v>
      </c>
      <c r="B729" s="193" t="str">
        <f t="shared" si="544"/>
        <v>JO405Audio</v>
      </c>
      <c r="C729" s="193" t="str">
        <f t="shared" si="545"/>
        <v>AudioPlys, Jeff</v>
      </c>
      <c r="D729" s="193"/>
      <c r="E729" s="193"/>
      <c r="F729" s="193" t="str">
        <f t="shared" si="546"/>
        <v>AudioWilliams, David</v>
      </c>
      <c r="G729" s="193" t="str">
        <f t="shared" ref="G729:M729" si="611">G$295</f>
        <v>Williams, David</v>
      </c>
      <c r="H729" s="193" t="str">
        <f t="shared" si="611"/>
        <v>Plys, Jeff</v>
      </c>
      <c r="I729" s="193" t="str">
        <f t="shared" si="611"/>
        <v>JO405</v>
      </c>
      <c r="J729" s="193" t="str">
        <f t="shared" si="611"/>
        <v>JOHNSON PIKE</v>
      </c>
      <c r="K729" s="193" t="str">
        <f t="shared" si="611"/>
        <v>all</v>
      </c>
      <c r="L729" s="193">
        <f t="shared" si="611"/>
        <v>0</v>
      </c>
      <c r="M729" s="193">
        <f t="shared" si="611"/>
        <v>0</v>
      </c>
      <c r="N729" s="193" t="str">
        <f t="shared" si="577"/>
        <v>Audio</v>
      </c>
      <c r="AA729" s="193">
        <f t="shared" si="548"/>
        <v>0</v>
      </c>
      <c r="AB729" s="193" t="str">
        <f t="shared" ref="AB729" si="612">AB$295</f>
        <v>Plys, Jeff</v>
      </c>
    </row>
    <row r="730" spans="1:28" s="188" customFormat="1" ht="17.399999999999999">
      <c r="A730" s="193" t="str">
        <f t="shared" si="543"/>
        <v>Audio</v>
      </c>
      <c r="B730" s="193" t="str">
        <f t="shared" si="544"/>
        <v>KA365Audio</v>
      </c>
      <c r="C730" s="193" t="str">
        <f t="shared" si="545"/>
        <v>AudioPlys, Jeff</v>
      </c>
      <c r="D730" s="193"/>
      <c r="E730" s="193"/>
      <c r="F730" s="193" t="str">
        <f t="shared" si="546"/>
        <v>AudioWilliams, David</v>
      </c>
      <c r="G730" s="193" t="str">
        <f t="shared" ref="G730:M730" si="613">G$296</f>
        <v>Williams, David</v>
      </c>
      <c r="H730" s="193" t="str">
        <f t="shared" si="613"/>
        <v>Plys, Jeff</v>
      </c>
      <c r="I730" s="193" t="str">
        <f t="shared" si="613"/>
        <v>KA365</v>
      </c>
      <c r="J730" s="193" t="str">
        <f t="shared" si="613"/>
        <v>KAIN-McARTHUR INC.</v>
      </c>
      <c r="K730" s="193" t="str">
        <f t="shared" si="613"/>
        <v>all</v>
      </c>
      <c r="L730" s="193">
        <f t="shared" si="613"/>
        <v>0</v>
      </c>
      <c r="M730" s="193">
        <f t="shared" si="613"/>
        <v>0</v>
      </c>
      <c r="N730" s="193" t="str">
        <f t="shared" si="577"/>
        <v>Audio</v>
      </c>
      <c r="AA730" s="193">
        <f t="shared" si="548"/>
        <v>0</v>
      </c>
      <c r="AB730" s="193" t="str">
        <f t="shared" ref="AB730" si="614">AB$296</f>
        <v>Plys, Jeff</v>
      </c>
    </row>
    <row r="731" spans="1:28" s="188" customFormat="1" ht="17.399999999999999">
      <c r="A731" s="193" t="str">
        <f t="shared" si="543"/>
        <v>Audio</v>
      </c>
      <c r="B731" s="193" t="str">
        <f t="shared" si="544"/>
        <v>KL105Audio</v>
      </c>
      <c r="C731" s="193" t="str">
        <f t="shared" si="545"/>
        <v>AudioPlys, Jeff</v>
      </c>
      <c r="D731" s="193"/>
      <c r="E731" s="193"/>
      <c r="F731" s="193" t="str">
        <f t="shared" si="546"/>
        <v>AudioWilliams, David</v>
      </c>
      <c r="G731" s="193" t="str">
        <f t="shared" ref="G731:M731" si="615">G$297</f>
        <v>Williams, David</v>
      </c>
      <c r="H731" s="193" t="str">
        <f t="shared" si="615"/>
        <v>Plys, Jeff</v>
      </c>
      <c r="I731" s="193" t="str">
        <f t="shared" si="615"/>
        <v>KL105</v>
      </c>
      <c r="J731" s="193" t="str">
        <f t="shared" si="615"/>
        <v>KLH</v>
      </c>
      <c r="K731" s="193" t="str">
        <f t="shared" si="615"/>
        <v>all</v>
      </c>
      <c r="L731" s="193">
        <f t="shared" si="615"/>
        <v>0</v>
      </c>
      <c r="M731" s="193">
        <f t="shared" si="615"/>
        <v>0</v>
      </c>
      <c r="N731" s="193" t="str">
        <f t="shared" si="577"/>
        <v>Audio</v>
      </c>
      <c r="AA731" s="193">
        <f t="shared" si="548"/>
        <v>0</v>
      </c>
      <c r="AB731" s="193" t="str">
        <f t="shared" ref="AB731" si="616">AB$297</f>
        <v>Plys, Jeff</v>
      </c>
    </row>
    <row r="732" spans="1:28" s="188" customFormat="1" ht="17.399999999999999">
      <c r="A732" s="193" t="str">
        <f t="shared" si="543"/>
        <v>Audio</v>
      </c>
      <c r="B732" s="193" t="str">
        <f t="shared" si="544"/>
        <v>MI021Audio</v>
      </c>
      <c r="C732" s="193" t="str">
        <f t="shared" si="545"/>
        <v>AudioPlys, Jeff</v>
      </c>
      <c r="D732" s="193"/>
      <c r="E732" s="193"/>
      <c r="F732" s="193" t="str">
        <f t="shared" si="546"/>
        <v>AudioWilliams, David</v>
      </c>
      <c r="G732" s="193" t="str">
        <f t="shared" ref="G732:M732" si="617">G$298</f>
        <v>Williams, David</v>
      </c>
      <c r="H732" s="193" t="str">
        <f t="shared" si="617"/>
        <v>Plys, Jeff</v>
      </c>
      <c r="I732" s="193" t="str">
        <f t="shared" si="617"/>
        <v>MI021</v>
      </c>
      <c r="J732" s="193" t="str">
        <f t="shared" si="617"/>
        <v>MIKE SWENSON</v>
      </c>
      <c r="K732" s="193" t="str">
        <f t="shared" si="617"/>
        <v>all</v>
      </c>
      <c r="L732" s="193">
        <f t="shared" si="617"/>
        <v>0</v>
      </c>
      <c r="M732" s="193">
        <f t="shared" si="617"/>
        <v>0</v>
      </c>
      <c r="N732" s="193" t="str">
        <f t="shared" si="577"/>
        <v>Audio</v>
      </c>
      <c r="AA732" s="193">
        <f t="shared" si="548"/>
        <v>0</v>
      </c>
      <c r="AB732" s="193" t="str">
        <f t="shared" ref="AB732" si="618">AB$298</f>
        <v>Plys, Jeff</v>
      </c>
    </row>
    <row r="733" spans="1:28" s="188" customFormat="1" ht="17.399999999999999">
      <c r="A733" s="193" t="str">
        <f t="shared" si="543"/>
        <v>Audio</v>
      </c>
      <c r="B733" s="193" t="str">
        <f t="shared" si="544"/>
        <v>PI360Audio</v>
      </c>
      <c r="C733" s="193" t="str">
        <f t="shared" si="545"/>
        <v>AudioPlys, Jeff</v>
      </c>
      <c r="D733" s="193"/>
      <c r="E733" s="193"/>
      <c r="F733" s="193" t="str">
        <f t="shared" si="546"/>
        <v>AudioWilliams, David</v>
      </c>
      <c r="G733" s="193" t="str">
        <f t="shared" ref="G733:M733" si="619">G$299</f>
        <v>Williams, David</v>
      </c>
      <c r="H733" s="193" t="str">
        <f t="shared" si="619"/>
        <v>Plys, Jeff</v>
      </c>
      <c r="I733" s="193" t="str">
        <f t="shared" si="619"/>
        <v>PI360</v>
      </c>
      <c r="J733" s="193" t="str">
        <f t="shared" si="619"/>
        <v>PEIONEER SQUARE</v>
      </c>
      <c r="K733" s="193" t="str">
        <f t="shared" si="619"/>
        <v>all</v>
      </c>
      <c r="L733" s="193">
        <f t="shared" si="619"/>
        <v>0</v>
      </c>
      <c r="M733" s="193">
        <f t="shared" si="619"/>
        <v>0</v>
      </c>
      <c r="N733" s="193" t="str">
        <f t="shared" si="577"/>
        <v>Audio</v>
      </c>
      <c r="AA733" s="193">
        <f t="shared" si="548"/>
        <v>0</v>
      </c>
      <c r="AB733" s="193" t="str">
        <f t="shared" ref="AB733" si="620">AB$299</f>
        <v>Plys, Jeff</v>
      </c>
    </row>
    <row r="734" spans="1:28" s="188" customFormat="1" ht="17.399999999999999">
      <c r="A734" s="193" t="str">
        <f t="shared" si="543"/>
        <v>Audio</v>
      </c>
      <c r="B734" s="193" t="str">
        <f t="shared" si="544"/>
        <v>PR140Audio</v>
      </c>
      <c r="C734" s="193" t="str">
        <f t="shared" si="545"/>
        <v>AudioPlys, Jeff</v>
      </c>
      <c r="D734" s="193"/>
      <c r="E734" s="193"/>
      <c r="F734" s="193" t="str">
        <f t="shared" si="546"/>
        <v>AudioWilliams, David</v>
      </c>
      <c r="G734" s="193" t="str">
        <f t="shared" ref="G734:M734" si="621">G$300</f>
        <v>Williams, David</v>
      </c>
      <c r="H734" s="193" t="str">
        <f t="shared" si="621"/>
        <v>Plys, Jeff</v>
      </c>
      <c r="I734" s="193" t="str">
        <f t="shared" si="621"/>
        <v>PR140</v>
      </c>
      <c r="J734" s="193" t="str">
        <f t="shared" si="621"/>
        <v>PROFESSIONAL MANUFACTURERS REPRESEN</v>
      </c>
      <c r="K734" s="193" t="str">
        <f t="shared" si="621"/>
        <v>all</v>
      </c>
      <c r="L734" s="193">
        <f t="shared" si="621"/>
        <v>0</v>
      </c>
      <c r="M734" s="193">
        <f t="shared" si="621"/>
        <v>0</v>
      </c>
      <c r="N734" s="193" t="str">
        <f t="shared" si="577"/>
        <v>Audio</v>
      </c>
      <c r="AA734" s="193">
        <f t="shared" si="548"/>
        <v>0</v>
      </c>
      <c r="AB734" s="193" t="str">
        <f t="shared" ref="AB734" si="622">AB$300</f>
        <v>Plys, Jeff</v>
      </c>
    </row>
    <row r="735" spans="1:28" s="188" customFormat="1" ht="17.399999999999999">
      <c r="A735" s="193" t="str">
        <f t="shared" si="543"/>
        <v>Audio</v>
      </c>
      <c r="B735" s="193" t="str">
        <f t="shared" si="544"/>
        <v>PT046Audio</v>
      </c>
      <c r="C735" s="193" t="str">
        <f t="shared" si="545"/>
        <v>AudioPlys, Jeff</v>
      </c>
      <c r="D735" s="193"/>
      <c r="E735" s="193"/>
      <c r="F735" s="193" t="str">
        <f t="shared" si="546"/>
        <v>AudioWilliams, David</v>
      </c>
      <c r="G735" s="193" t="str">
        <f t="shared" ref="G735:M735" si="623">G$301</f>
        <v>Williams, David</v>
      </c>
      <c r="H735" s="193" t="str">
        <f t="shared" si="623"/>
        <v>Plys, Jeff</v>
      </c>
      <c r="I735" s="193" t="str">
        <f t="shared" si="623"/>
        <v>PT046</v>
      </c>
      <c r="J735" s="193" t="str">
        <f t="shared" si="623"/>
        <v>PRO PACIFIC AGENTS INC</v>
      </c>
      <c r="K735" s="193" t="str">
        <f t="shared" si="623"/>
        <v>all</v>
      </c>
      <c r="L735" s="193">
        <f t="shared" si="623"/>
        <v>0</v>
      </c>
      <c r="M735" s="193">
        <f t="shared" si="623"/>
        <v>0</v>
      </c>
      <c r="N735" s="193" t="str">
        <f t="shared" si="577"/>
        <v>Audio</v>
      </c>
      <c r="AA735" s="193">
        <f t="shared" si="548"/>
        <v>0</v>
      </c>
      <c r="AB735" s="193" t="str">
        <f t="shared" ref="AB735" si="624">AB$301</f>
        <v>Plys, Jeff</v>
      </c>
    </row>
    <row r="736" spans="1:28" s="188" customFormat="1" ht="17.399999999999999">
      <c r="A736" s="193" t="str">
        <f t="shared" si="543"/>
        <v>Audio</v>
      </c>
      <c r="B736" s="193" t="str">
        <f t="shared" si="544"/>
        <v>SA900Audio</v>
      </c>
      <c r="C736" s="193" t="str">
        <f t="shared" si="545"/>
        <v>AudioPlys, Jeff</v>
      </c>
      <c r="D736" s="193"/>
      <c r="E736" s="193"/>
      <c r="F736" s="193" t="str">
        <f t="shared" si="546"/>
        <v>AudioWilliams, David</v>
      </c>
      <c r="G736" s="193" t="str">
        <f t="shared" ref="G736:M736" si="625">G$302</f>
        <v>Williams, David</v>
      </c>
      <c r="H736" s="193" t="str">
        <f t="shared" si="625"/>
        <v>Plys, Jeff</v>
      </c>
      <c r="I736" s="193" t="str">
        <f t="shared" si="625"/>
        <v>SA900</v>
      </c>
      <c r="J736" s="193" t="str">
        <f t="shared" si="625"/>
        <v>SALEM SUP</v>
      </c>
      <c r="K736" s="193" t="str">
        <f t="shared" si="625"/>
        <v>all</v>
      </c>
      <c r="L736" s="193">
        <f t="shared" si="625"/>
        <v>0</v>
      </c>
      <c r="M736" s="193">
        <f t="shared" si="625"/>
        <v>0</v>
      </c>
      <c r="N736" s="193" t="str">
        <f t="shared" si="577"/>
        <v>Audio</v>
      </c>
      <c r="AA736" s="193">
        <f t="shared" si="548"/>
        <v>0</v>
      </c>
      <c r="AB736" s="193" t="str">
        <f t="shared" ref="AB736" si="626">AB$302</f>
        <v>Plys, Jeff</v>
      </c>
    </row>
    <row r="737" spans="1:28" s="188" customFormat="1" ht="17.399999999999999">
      <c r="A737" s="193" t="str">
        <f t="shared" si="543"/>
        <v>Audio</v>
      </c>
      <c r="B737" s="193" t="str">
        <f t="shared" si="544"/>
        <v>SC275Audio</v>
      </c>
      <c r="C737" s="193" t="str">
        <f t="shared" si="545"/>
        <v>AudioPlys, Jeff</v>
      </c>
      <c r="D737" s="193"/>
      <c r="E737" s="193"/>
      <c r="F737" s="193" t="str">
        <f t="shared" si="546"/>
        <v>AudioWilliams, David</v>
      </c>
      <c r="G737" s="193" t="str">
        <f t="shared" ref="G737:M737" si="627">G$303</f>
        <v>Williams, David</v>
      </c>
      <c r="H737" s="193" t="str">
        <f t="shared" si="627"/>
        <v>Plys, Jeff</v>
      </c>
      <c r="I737" s="193" t="str">
        <f t="shared" si="627"/>
        <v>SC275</v>
      </c>
      <c r="J737" s="193" t="str">
        <f t="shared" si="627"/>
        <v>STEEL CITY</v>
      </c>
      <c r="K737" s="193" t="str">
        <f t="shared" si="627"/>
        <v>all</v>
      </c>
      <c r="L737" s="193">
        <f t="shared" si="627"/>
        <v>0</v>
      </c>
      <c r="M737" s="193">
        <f t="shared" si="627"/>
        <v>0</v>
      </c>
      <c r="N737" s="193" t="str">
        <f t="shared" si="577"/>
        <v>Audio</v>
      </c>
      <c r="AA737" s="193">
        <f t="shared" si="548"/>
        <v>0</v>
      </c>
      <c r="AB737" s="193" t="str">
        <f t="shared" ref="AB737" si="628">AB$303</f>
        <v>Plys, Jeff</v>
      </c>
    </row>
    <row r="738" spans="1:28" s="188" customFormat="1" ht="17.399999999999999">
      <c r="A738" s="193" t="str">
        <f t="shared" si="543"/>
        <v>Audio</v>
      </c>
      <c r="B738" s="193" t="str">
        <f t="shared" si="544"/>
        <v>SH810Audio</v>
      </c>
      <c r="C738" s="193" t="str">
        <f t="shared" si="545"/>
        <v>AudioPlys, Jeff</v>
      </c>
      <c r="D738" s="193"/>
      <c r="E738" s="193"/>
      <c r="F738" s="193" t="str">
        <f t="shared" si="546"/>
        <v>AudioWilliams, David</v>
      </c>
      <c r="G738" s="193" t="str">
        <f t="shared" ref="G738:M738" si="629">G$304</f>
        <v>Williams, David</v>
      </c>
      <c r="H738" s="193" t="str">
        <f t="shared" si="629"/>
        <v>Plys, Jeff</v>
      </c>
      <c r="I738" s="193" t="str">
        <f t="shared" si="629"/>
        <v>SH810</v>
      </c>
      <c r="J738" s="193" t="str">
        <f t="shared" si="629"/>
        <v>SHAFFER DIST.</v>
      </c>
      <c r="K738" s="193" t="str">
        <f t="shared" si="629"/>
        <v>all</v>
      </c>
      <c r="L738" s="193">
        <f t="shared" si="629"/>
        <v>0</v>
      </c>
      <c r="M738" s="193">
        <f t="shared" si="629"/>
        <v>0</v>
      </c>
      <c r="N738" s="193" t="str">
        <f t="shared" si="577"/>
        <v>Audio</v>
      </c>
      <c r="AA738" s="193">
        <f t="shared" si="548"/>
        <v>0</v>
      </c>
      <c r="AB738" s="193" t="str">
        <f t="shared" ref="AB738" si="630">AB$304</f>
        <v>Plys, Jeff</v>
      </c>
    </row>
    <row r="739" spans="1:28" s="188" customFormat="1" ht="17.399999999999999">
      <c r="A739" s="193" t="str">
        <f t="shared" si="543"/>
        <v>Audio</v>
      </c>
      <c r="B739" s="193" t="str">
        <f t="shared" si="544"/>
        <v>SP578Audio</v>
      </c>
      <c r="C739" s="193" t="str">
        <f t="shared" si="545"/>
        <v>AudioPlys, Jeff</v>
      </c>
      <c r="D739" s="193"/>
      <c r="E739" s="193"/>
      <c r="F739" s="193" t="str">
        <f t="shared" si="546"/>
        <v>AudioWilliams, David</v>
      </c>
      <c r="G739" s="193" t="str">
        <f t="shared" ref="G739:M739" si="631">G$305</f>
        <v>Williams, David</v>
      </c>
      <c r="H739" s="193" t="str">
        <f t="shared" si="631"/>
        <v>Plys, Jeff</v>
      </c>
      <c r="I739" s="193" t="str">
        <f t="shared" si="631"/>
        <v>SP578</v>
      </c>
      <c r="J739" s="193" t="str">
        <f t="shared" si="631"/>
        <v>STIEFEL DISTRIBUTING LLC</v>
      </c>
      <c r="K739" s="193" t="str">
        <f t="shared" si="631"/>
        <v>all</v>
      </c>
      <c r="L739" s="193">
        <f t="shared" si="631"/>
        <v>0</v>
      </c>
      <c r="M739" s="193">
        <f t="shared" si="631"/>
        <v>0</v>
      </c>
      <c r="N739" s="193" t="str">
        <f t="shared" si="577"/>
        <v>Audio</v>
      </c>
      <c r="AA739" s="193">
        <f t="shared" si="548"/>
        <v>0</v>
      </c>
      <c r="AB739" s="193" t="str">
        <f t="shared" ref="AB739" si="632">AB$305</f>
        <v>Plys, Jeff</v>
      </c>
    </row>
    <row r="740" spans="1:28" s="188" customFormat="1" ht="17.399999999999999">
      <c r="A740" s="193" t="str">
        <f t="shared" si="543"/>
        <v>Audio</v>
      </c>
      <c r="B740" s="193" t="str">
        <f t="shared" si="544"/>
        <v>SP579Audio</v>
      </c>
      <c r="C740" s="193" t="str">
        <f t="shared" si="545"/>
        <v>AudioPlys, Jeff</v>
      </c>
      <c r="D740" s="193"/>
      <c r="E740" s="193"/>
      <c r="F740" s="193" t="str">
        <f t="shared" si="546"/>
        <v>AudioWilliams, David</v>
      </c>
      <c r="G740" s="193" t="str">
        <f t="shared" ref="G740:M740" si="633">G$306</f>
        <v>Williams, David</v>
      </c>
      <c r="H740" s="193" t="str">
        <f t="shared" si="633"/>
        <v>Plys, Jeff</v>
      </c>
      <c r="I740" s="193" t="str">
        <f t="shared" si="633"/>
        <v>SP579</v>
      </c>
      <c r="J740" s="193" t="str">
        <f t="shared" si="633"/>
        <v>SPECIALITY EQUIPMENT SALES (SESCO)</v>
      </c>
      <c r="K740" s="193" t="str">
        <f t="shared" si="633"/>
        <v>all</v>
      </c>
      <c r="L740" s="193">
        <f t="shared" si="633"/>
        <v>0</v>
      </c>
      <c r="M740" s="193">
        <f t="shared" si="633"/>
        <v>0</v>
      </c>
      <c r="N740" s="193" t="str">
        <f t="shared" si="577"/>
        <v>Audio</v>
      </c>
      <c r="AA740" s="193">
        <f t="shared" si="548"/>
        <v>0</v>
      </c>
      <c r="AB740" s="193" t="str">
        <f t="shared" ref="AB740" si="634">AB$306</f>
        <v>Plys, Jeff</v>
      </c>
    </row>
    <row r="741" spans="1:28" s="188" customFormat="1" ht="17.399999999999999">
      <c r="A741" s="193" t="str">
        <f t="shared" si="543"/>
        <v>Audio</v>
      </c>
      <c r="B741" s="193" t="str">
        <f t="shared" si="544"/>
        <v>0Audio</v>
      </c>
      <c r="C741" s="193" t="str">
        <f t="shared" si="545"/>
        <v>Audio0</v>
      </c>
      <c r="D741" s="193"/>
      <c r="E741" s="193"/>
      <c r="F741" s="193" t="str">
        <f t="shared" si="546"/>
        <v>Audio0</v>
      </c>
      <c r="G741" s="193">
        <f t="shared" ref="G741:M741" si="635">G$307</f>
        <v>0</v>
      </c>
      <c r="H741" s="193">
        <f t="shared" si="635"/>
        <v>0</v>
      </c>
      <c r="I741" s="193">
        <f t="shared" si="635"/>
        <v>0</v>
      </c>
      <c r="J741" s="193">
        <f t="shared" si="635"/>
        <v>0</v>
      </c>
      <c r="K741" s="193">
        <f t="shared" si="635"/>
        <v>0</v>
      </c>
      <c r="L741" s="193">
        <f t="shared" si="635"/>
        <v>0</v>
      </c>
      <c r="M741" s="193">
        <f t="shared" si="635"/>
        <v>0</v>
      </c>
      <c r="N741" s="193" t="str">
        <f t="shared" si="577"/>
        <v>Audio</v>
      </c>
      <c r="AA741" s="193">
        <f t="shared" si="548"/>
        <v>0</v>
      </c>
      <c r="AB741" s="193">
        <f t="shared" ref="AB741" si="636">AB$307</f>
        <v>0</v>
      </c>
    </row>
    <row r="742" spans="1:28" s="188" customFormat="1" ht="17.399999999999999">
      <c r="A742" s="193" t="str">
        <f t="shared" si="543"/>
        <v>Audio</v>
      </c>
      <c r="B742" s="193" t="str">
        <f t="shared" si="544"/>
        <v>0Audio</v>
      </c>
      <c r="C742" s="193" t="str">
        <f t="shared" si="545"/>
        <v>Audio0</v>
      </c>
      <c r="D742" s="193"/>
      <c r="E742" s="193"/>
      <c r="F742" s="193" t="str">
        <f t="shared" si="546"/>
        <v>Audio0</v>
      </c>
      <c r="G742" s="193">
        <f t="shared" ref="G742:M742" si="637">G$308</f>
        <v>0</v>
      </c>
      <c r="H742" s="193">
        <f t="shared" si="637"/>
        <v>0</v>
      </c>
      <c r="I742" s="193">
        <f t="shared" si="637"/>
        <v>0</v>
      </c>
      <c r="J742" s="193">
        <f t="shared" si="637"/>
        <v>0</v>
      </c>
      <c r="K742" s="193">
        <f t="shared" si="637"/>
        <v>0</v>
      </c>
      <c r="L742" s="193">
        <f t="shared" si="637"/>
        <v>0</v>
      </c>
      <c r="M742" s="193">
        <f t="shared" si="637"/>
        <v>0</v>
      </c>
      <c r="N742" s="193" t="str">
        <f t="shared" si="577"/>
        <v>Audio</v>
      </c>
      <c r="AA742" s="193">
        <f t="shared" si="548"/>
        <v>0</v>
      </c>
      <c r="AB742" s="193">
        <f t="shared" ref="AB742" si="638">AB$308</f>
        <v>0</v>
      </c>
    </row>
    <row r="743" spans="1:28" s="188" customFormat="1" ht="17.399999999999999">
      <c r="A743" s="193" t="str">
        <f t="shared" si="543"/>
        <v>Audio</v>
      </c>
      <c r="B743" s="193" t="str">
        <f t="shared" si="544"/>
        <v>0Audio</v>
      </c>
      <c r="C743" s="193" t="str">
        <f t="shared" si="545"/>
        <v>Audio0</v>
      </c>
      <c r="D743" s="193"/>
      <c r="E743" s="193"/>
      <c r="F743" s="193" t="str">
        <f t="shared" si="546"/>
        <v>Audio0</v>
      </c>
      <c r="G743" s="193">
        <f t="shared" ref="G743:M743" si="639">G$309</f>
        <v>0</v>
      </c>
      <c r="H743" s="193">
        <f t="shared" si="639"/>
        <v>0</v>
      </c>
      <c r="I743" s="193">
        <f t="shared" si="639"/>
        <v>0</v>
      </c>
      <c r="J743" s="193">
        <f t="shared" si="639"/>
        <v>0</v>
      </c>
      <c r="K743" s="193">
        <f t="shared" si="639"/>
        <v>0</v>
      </c>
      <c r="L743" s="193">
        <f t="shared" si="639"/>
        <v>0</v>
      </c>
      <c r="M743" s="193">
        <f t="shared" si="639"/>
        <v>0</v>
      </c>
      <c r="N743" s="193" t="str">
        <f t="shared" si="577"/>
        <v>Audio</v>
      </c>
      <c r="AA743" s="193">
        <f t="shared" si="548"/>
        <v>0</v>
      </c>
      <c r="AB743" s="193">
        <f t="shared" ref="AB743" si="640">AB$309</f>
        <v>0</v>
      </c>
    </row>
    <row r="744" spans="1:28" s="188" customFormat="1" ht="17.399999999999999">
      <c r="A744" s="193" t="str">
        <f t="shared" si="543"/>
        <v>Audio</v>
      </c>
      <c r="B744" s="193" t="str">
        <f t="shared" si="544"/>
        <v>0Audio</v>
      </c>
      <c r="C744" s="193" t="str">
        <f t="shared" si="545"/>
        <v>Audio0</v>
      </c>
      <c r="D744" s="193"/>
      <c r="E744" s="193"/>
      <c r="F744" s="193" t="str">
        <f t="shared" si="546"/>
        <v>Audio0</v>
      </c>
      <c r="G744" s="193">
        <f t="shared" ref="G744:M744" si="641">G$310</f>
        <v>0</v>
      </c>
      <c r="H744" s="193">
        <f t="shared" si="641"/>
        <v>0</v>
      </c>
      <c r="I744" s="193">
        <f t="shared" si="641"/>
        <v>0</v>
      </c>
      <c r="J744" s="193">
        <f t="shared" si="641"/>
        <v>0</v>
      </c>
      <c r="K744" s="193">
        <f t="shared" si="641"/>
        <v>0</v>
      </c>
      <c r="L744" s="193">
        <f t="shared" si="641"/>
        <v>0</v>
      </c>
      <c r="M744" s="193">
        <f t="shared" si="641"/>
        <v>0</v>
      </c>
      <c r="N744" s="193" t="str">
        <f t="shared" si="577"/>
        <v>Audio</v>
      </c>
      <c r="AA744" s="193">
        <f t="shared" si="548"/>
        <v>0</v>
      </c>
      <c r="AB744" s="193">
        <f t="shared" ref="AB744" si="642">AB$310</f>
        <v>0</v>
      </c>
    </row>
    <row r="745" spans="1:28" s="188" customFormat="1" ht="17.399999999999999">
      <c r="A745" s="193" t="str">
        <f t="shared" si="543"/>
        <v>Audio</v>
      </c>
      <c r="B745" s="193" t="str">
        <f t="shared" si="544"/>
        <v>0Audio</v>
      </c>
      <c r="C745" s="193" t="str">
        <f t="shared" si="545"/>
        <v>Audio0</v>
      </c>
      <c r="D745" s="193"/>
      <c r="E745" s="193"/>
      <c r="F745" s="193" t="str">
        <f t="shared" si="546"/>
        <v>Audio0</v>
      </c>
      <c r="G745" s="193">
        <f t="shared" ref="G745:M745" si="643">G$311</f>
        <v>0</v>
      </c>
      <c r="H745" s="193">
        <f t="shared" si="643"/>
        <v>0</v>
      </c>
      <c r="I745" s="193">
        <f t="shared" si="643"/>
        <v>0</v>
      </c>
      <c r="J745" s="193">
        <f t="shared" si="643"/>
        <v>0</v>
      </c>
      <c r="K745" s="193">
        <f t="shared" si="643"/>
        <v>0</v>
      </c>
      <c r="L745" s="193">
        <f t="shared" si="643"/>
        <v>0</v>
      </c>
      <c r="M745" s="193">
        <f t="shared" si="643"/>
        <v>0</v>
      </c>
      <c r="N745" s="193" t="str">
        <f t="shared" si="577"/>
        <v>Audio</v>
      </c>
      <c r="AA745" s="193">
        <f t="shared" si="548"/>
        <v>0</v>
      </c>
      <c r="AB745" s="193">
        <f t="shared" ref="AB745" si="644">AB$311</f>
        <v>0</v>
      </c>
    </row>
    <row r="746" spans="1:28" s="188" customFormat="1" ht="17.399999999999999">
      <c r="A746" s="193" t="str">
        <f t="shared" si="543"/>
        <v>Audio</v>
      </c>
      <c r="B746" s="193" t="str">
        <f t="shared" si="544"/>
        <v>EM245Audio</v>
      </c>
      <c r="C746" s="193" t="str">
        <f t="shared" si="545"/>
        <v>AudioRigney, Matthew</v>
      </c>
      <c r="D746" s="193"/>
      <c r="E746" s="193"/>
      <c r="F746" s="193" t="str">
        <f t="shared" si="546"/>
        <v>AudioWilliams, David</v>
      </c>
      <c r="G746" s="193" t="str">
        <f t="shared" ref="G746:M746" si="645">G$312</f>
        <v>Williams, David</v>
      </c>
      <c r="H746" s="193" t="str">
        <f t="shared" si="645"/>
        <v>Rigney, Matthew</v>
      </c>
      <c r="I746" s="193" t="str">
        <f t="shared" si="645"/>
        <v>EM245</v>
      </c>
      <c r="J746" s="193" t="str">
        <f t="shared" si="645"/>
        <v>EMPIRE EQUIPMENT COMPANY</v>
      </c>
      <c r="K746" s="193" t="str">
        <f t="shared" si="645"/>
        <v>all</v>
      </c>
      <c r="L746" s="193">
        <f t="shared" si="645"/>
        <v>0</v>
      </c>
      <c r="M746" s="193">
        <f t="shared" si="645"/>
        <v>0</v>
      </c>
      <c r="N746" s="193" t="str">
        <f t="shared" si="577"/>
        <v>Audio</v>
      </c>
      <c r="AA746" s="193">
        <f t="shared" si="548"/>
        <v>0</v>
      </c>
      <c r="AB746" s="193" t="str">
        <f t="shared" ref="AB746" si="646">AB$312</f>
        <v>Rigney, Matthew</v>
      </c>
    </row>
    <row r="747" spans="1:28" s="188" customFormat="1" ht="17.399999999999999">
      <c r="A747" s="193" t="str">
        <f t="shared" si="543"/>
        <v>Audio</v>
      </c>
      <c r="B747" s="193" t="str">
        <f t="shared" si="544"/>
        <v>FI415Audio</v>
      </c>
      <c r="C747" s="193" t="str">
        <f t="shared" si="545"/>
        <v>AudioRigney, Matthew</v>
      </c>
      <c r="D747" s="193"/>
      <c r="E747" s="193"/>
      <c r="F747" s="193" t="str">
        <f t="shared" si="546"/>
        <v>AudioWilliams, David</v>
      </c>
      <c r="G747" s="193" t="str">
        <f t="shared" ref="G747:M747" si="647">G$313</f>
        <v>Williams, David</v>
      </c>
      <c r="H747" s="193" t="str">
        <f t="shared" si="647"/>
        <v>Rigney, Matthew</v>
      </c>
      <c r="I747" s="193" t="str">
        <f t="shared" si="647"/>
        <v>FI415</v>
      </c>
      <c r="J747" s="193" t="str">
        <f t="shared" si="647"/>
        <v>FINN COMMERCIAL</v>
      </c>
      <c r="K747" s="193" t="str">
        <f t="shared" si="647"/>
        <v>all</v>
      </c>
      <c r="L747" s="193">
        <f t="shared" si="647"/>
        <v>0</v>
      </c>
      <c r="M747" s="193">
        <f t="shared" si="647"/>
        <v>0</v>
      </c>
      <c r="N747" s="193" t="str">
        <f t="shared" si="577"/>
        <v>Audio</v>
      </c>
      <c r="AA747" s="193">
        <f t="shared" si="548"/>
        <v>0</v>
      </c>
      <c r="AB747" s="193" t="str">
        <f t="shared" ref="AB747" si="648">AB$313</f>
        <v>Rigney, Matthew</v>
      </c>
    </row>
    <row r="748" spans="1:28" s="188" customFormat="1" ht="17.399999999999999">
      <c r="A748" s="193" t="str">
        <f t="shared" si="543"/>
        <v>Audio</v>
      </c>
      <c r="B748" s="193" t="str">
        <f t="shared" si="544"/>
        <v>HI560Audio</v>
      </c>
      <c r="C748" s="193" t="str">
        <f t="shared" si="545"/>
        <v>AudioRigney, Matthew</v>
      </c>
      <c r="D748" s="193"/>
      <c r="E748" s="193"/>
      <c r="F748" s="193" t="str">
        <f t="shared" si="546"/>
        <v>AudioWilliams, David</v>
      </c>
      <c r="G748" s="193" t="str">
        <f t="shared" ref="G748:M748" si="649">G$314</f>
        <v>Williams, David</v>
      </c>
      <c r="H748" s="193" t="str">
        <f t="shared" si="649"/>
        <v>Rigney, Matthew</v>
      </c>
      <c r="I748" s="193" t="str">
        <f t="shared" si="649"/>
        <v>HI560</v>
      </c>
      <c r="J748" s="193" t="str">
        <f t="shared" si="649"/>
        <v>HIGH SABATINO</v>
      </c>
      <c r="K748" s="193" t="str">
        <f t="shared" si="649"/>
        <v>all</v>
      </c>
      <c r="L748" s="193">
        <f t="shared" si="649"/>
        <v>0</v>
      </c>
      <c r="M748" s="193">
        <f t="shared" si="649"/>
        <v>0</v>
      </c>
      <c r="N748" s="193" t="str">
        <f t="shared" si="577"/>
        <v>Audio</v>
      </c>
      <c r="AA748" s="193">
        <f t="shared" si="548"/>
        <v>0</v>
      </c>
      <c r="AB748" s="193" t="str">
        <f t="shared" ref="AB748" si="650">AB$314</f>
        <v>Rigney, Matthew</v>
      </c>
    </row>
    <row r="749" spans="1:28" s="188" customFormat="1" ht="17.399999999999999">
      <c r="A749" s="193" t="str">
        <f t="shared" si="543"/>
        <v>Audio</v>
      </c>
      <c r="B749" s="193" t="str">
        <f t="shared" si="544"/>
        <v>KE685Audio</v>
      </c>
      <c r="C749" s="193" t="str">
        <f t="shared" si="545"/>
        <v>AudioRigney, Matthew</v>
      </c>
      <c r="D749" s="193"/>
      <c r="E749" s="193"/>
      <c r="F749" s="193" t="str">
        <f t="shared" si="546"/>
        <v>AudioWilliams, David</v>
      </c>
      <c r="G749" s="193" t="str">
        <f t="shared" ref="G749:M749" si="651">G$315</f>
        <v>Williams, David</v>
      </c>
      <c r="H749" s="193" t="str">
        <f t="shared" si="651"/>
        <v>Rigney, Matthew</v>
      </c>
      <c r="I749" s="193" t="str">
        <f t="shared" si="651"/>
        <v>KE685</v>
      </c>
      <c r="J749" s="193" t="str">
        <f t="shared" si="651"/>
        <v>KEN LEVEY</v>
      </c>
      <c r="K749" s="193" t="str">
        <f t="shared" si="651"/>
        <v>all</v>
      </c>
      <c r="L749" s="193">
        <f t="shared" si="651"/>
        <v>0</v>
      </c>
      <c r="M749" s="193">
        <f t="shared" si="651"/>
        <v>0</v>
      </c>
      <c r="N749" s="193" t="str">
        <f t="shared" si="577"/>
        <v>Audio</v>
      </c>
      <c r="AA749" s="193">
        <f t="shared" si="548"/>
        <v>0</v>
      </c>
      <c r="AB749" s="193" t="str">
        <f t="shared" ref="AB749" si="652">AB$315</f>
        <v>Rigney, Matthew</v>
      </c>
    </row>
    <row r="750" spans="1:28" s="188" customFormat="1" ht="17.399999999999999">
      <c r="A750" s="193" t="str">
        <f t="shared" si="543"/>
        <v>Audio</v>
      </c>
      <c r="B750" s="193" t="str">
        <f t="shared" si="544"/>
        <v>MP085Audio</v>
      </c>
      <c r="C750" s="193" t="str">
        <f t="shared" si="545"/>
        <v>AudioRigney, Matthew</v>
      </c>
      <c r="D750" s="193"/>
      <c r="E750" s="193"/>
      <c r="F750" s="193" t="str">
        <f t="shared" si="546"/>
        <v>AudioWilliams, David</v>
      </c>
      <c r="G750" s="193" t="str">
        <f t="shared" ref="G750:M750" si="653">G$316</f>
        <v>Williams, David</v>
      </c>
      <c r="H750" s="193" t="str">
        <f t="shared" si="653"/>
        <v>Rigney, Matthew</v>
      </c>
      <c r="I750" s="193" t="str">
        <f t="shared" si="653"/>
        <v>MP085</v>
      </c>
      <c r="J750" s="193" t="str">
        <f t="shared" si="653"/>
        <v>MPH GROUP</v>
      </c>
      <c r="K750" s="193" t="str">
        <f t="shared" si="653"/>
        <v>all</v>
      </c>
      <c r="L750" s="193">
        <f t="shared" si="653"/>
        <v>0</v>
      </c>
      <c r="M750" s="193">
        <f t="shared" si="653"/>
        <v>0</v>
      </c>
      <c r="N750" s="193" t="str">
        <f t="shared" si="577"/>
        <v>Audio</v>
      </c>
      <c r="AA750" s="193">
        <f t="shared" si="548"/>
        <v>0</v>
      </c>
      <c r="AB750" s="193" t="str">
        <f t="shared" ref="AB750" si="654">AB$316</f>
        <v>Rigney, Matthew</v>
      </c>
    </row>
    <row r="751" spans="1:28" s="188" customFormat="1" ht="17.399999999999999">
      <c r="A751" s="193" t="str">
        <f t="shared" si="543"/>
        <v>Audio</v>
      </c>
      <c r="B751" s="193" t="str">
        <f t="shared" si="544"/>
        <v>MS170Audio</v>
      </c>
      <c r="C751" s="193" t="str">
        <f t="shared" si="545"/>
        <v>AudioRigney, Matthew</v>
      </c>
      <c r="D751" s="193"/>
      <c r="E751" s="193"/>
      <c r="F751" s="193" t="str">
        <f t="shared" si="546"/>
        <v>AudioWilliams, David</v>
      </c>
      <c r="G751" s="193" t="str">
        <f t="shared" ref="G751:M751" si="655">G$317</f>
        <v>Williams, David</v>
      </c>
      <c r="H751" s="193" t="str">
        <f t="shared" si="655"/>
        <v>Rigney, Matthew</v>
      </c>
      <c r="I751" s="193" t="str">
        <f t="shared" si="655"/>
        <v>MS170</v>
      </c>
      <c r="J751" s="193" t="str">
        <f t="shared" si="655"/>
        <v>MICROWAVE SPECIALTIES INC.</v>
      </c>
      <c r="K751" s="193" t="str">
        <f t="shared" si="655"/>
        <v>all</v>
      </c>
      <c r="L751" s="193">
        <f t="shared" si="655"/>
        <v>0</v>
      </c>
      <c r="M751" s="193">
        <f t="shared" si="655"/>
        <v>0</v>
      </c>
      <c r="N751" s="193" t="str">
        <f t="shared" si="577"/>
        <v>Audio</v>
      </c>
      <c r="AA751" s="193">
        <f t="shared" si="548"/>
        <v>0</v>
      </c>
      <c r="AB751" s="193" t="str">
        <f t="shared" ref="AB751" si="656">AB$317</f>
        <v>Rigney, Matthew</v>
      </c>
    </row>
    <row r="752" spans="1:28" s="188" customFormat="1" ht="17.399999999999999">
      <c r="A752" s="193" t="str">
        <f t="shared" si="543"/>
        <v>Audio</v>
      </c>
      <c r="B752" s="193" t="str">
        <f t="shared" si="544"/>
        <v>SC585Audio</v>
      </c>
      <c r="C752" s="193" t="str">
        <f t="shared" si="545"/>
        <v>AudioRigney, Matthew</v>
      </c>
      <c r="D752" s="193"/>
      <c r="E752" s="193"/>
      <c r="F752" s="193" t="str">
        <f t="shared" si="546"/>
        <v>AudioWilliams, David</v>
      </c>
      <c r="G752" s="193" t="str">
        <f t="shared" ref="G752:M752" si="657">G$318</f>
        <v>Williams, David</v>
      </c>
      <c r="H752" s="193" t="str">
        <f t="shared" si="657"/>
        <v>Rigney, Matthew</v>
      </c>
      <c r="I752" s="193" t="str">
        <f t="shared" si="657"/>
        <v>SC585</v>
      </c>
      <c r="J752" s="193" t="str">
        <f t="shared" si="657"/>
        <v>SCHMID ELEVEN CORPORATION</v>
      </c>
      <c r="K752" s="193" t="str">
        <f t="shared" si="657"/>
        <v>all</v>
      </c>
      <c r="L752" s="193">
        <f t="shared" si="657"/>
        <v>0</v>
      </c>
      <c r="M752" s="193">
        <f t="shared" si="657"/>
        <v>0</v>
      </c>
      <c r="N752" s="193" t="str">
        <f t="shared" si="577"/>
        <v>Audio</v>
      </c>
      <c r="AA752" s="193">
        <f t="shared" si="548"/>
        <v>0</v>
      </c>
      <c r="AB752" s="193" t="str">
        <f t="shared" ref="AB752" si="658">AB$318</f>
        <v>Rigney, Matthew</v>
      </c>
    </row>
    <row r="753" spans="1:28" s="188" customFormat="1" ht="17.399999999999999">
      <c r="A753" s="193" t="str">
        <f t="shared" si="543"/>
        <v>Audio</v>
      </c>
      <c r="B753" s="193" t="str">
        <f t="shared" si="544"/>
        <v>TD115Audio</v>
      </c>
      <c r="C753" s="193" t="str">
        <f t="shared" si="545"/>
        <v>AudioRigney, Matthew</v>
      </c>
      <c r="D753" s="193"/>
      <c r="E753" s="193"/>
      <c r="F753" s="193" t="str">
        <f t="shared" si="546"/>
        <v>AudioWilliams, David</v>
      </c>
      <c r="G753" s="193" t="str">
        <f t="shared" ref="G753:M753" si="659">G$319</f>
        <v>Williams, David</v>
      </c>
      <c r="H753" s="193" t="str">
        <f t="shared" si="659"/>
        <v>Rigney, Matthew</v>
      </c>
      <c r="I753" s="193" t="str">
        <f t="shared" si="659"/>
        <v>TD115</v>
      </c>
      <c r="J753" s="193" t="str">
        <f t="shared" si="659"/>
        <v>TD MARKETING</v>
      </c>
      <c r="K753" s="193" t="str">
        <f t="shared" si="659"/>
        <v>all</v>
      </c>
      <c r="L753" s="193">
        <f t="shared" si="659"/>
        <v>0</v>
      </c>
      <c r="M753" s="193">
        <f t="shared" si="659"/>
        <v>0</v>
      </c>
      <c r="N753" s="193" t="str">
        <f t="shared" si="577"/>
        <v>Audio</v>
      </c>
      <c r="AA753" s="193">
        <f t="shared" si="548"/>
        <v>0</v>
      </c>
      <c r="AB753" s="193" t="str">
        <f t="shared" ref="AB753" si="660">AB$319</f>
        <v>Rigney, Matthew</v>
      </c>
    </row>
    <row r="754" spans="1:28" s="188" customFormat="1" ht="17.399999999999999">
      <c r="A754" s="193" t="str">
        <f t="shared" si="543"/>
        <v>Audio</v>
      </c>
      <c r="B754" s="193" t="str">
        <f t="shared" si="544"/>
        <v>GR686Audio</v>
      </c>
      <c r="C754" s="193" t="str">
        <f t="shared" si="545"/>
        <v>AudioRigney, Matthew</v>
      </c>
      <c r="D754" s="193"/>
      <c r="E754" s="193"/>
      <c r="F754" s="193" t="str">
        <f t="shared" si="546"/>
        <v>AudioWilliams, David</v>
      </c>
      <c r="G754" s="193" t="str">
        <f t="shared" ref="G754:M754" si="661">G$320</f>
        <v>Williams, David</v>
      </c>
      <c r="H754" s="193" t="str">
        <f t="shared" si="661"/>
        <v>Rigney, Matthew</v>
      </c>
      <c r="I754" s="193" t="str">
        <f t="shared" si="661"/>
        <v>GR686</v>
      </c>
      <c r="J754" s="193" t="str">
        <f t="shared" si="661"/>
        <v>GRIFFIN MARKETING GROUP INC</v>
      </c>
      <c r="K754" s="193" t="str">
        <f t="shared" si="661"/>
        <v>all</v>
      </c>
      <c r="L754" s="193">
        <f t="shared" si="661"/>
        <v>0</v>
      </c>
      <c r="M754" s="193">
        <f t="shared" si="661"/>
        <v>0</v>
      </c>
      <c r="N754" s="193" t="str">
        <f t="shared" si="577"/>
        <v>Audio</v>
      </c>
      <c r="AA754" s="193">
        <f t="shared" si="548"/>
        <v>0</v>
      </c>
      <c r="AB754" s="193" t="str">
        <f t="shared" ref="AB754" si="662">AB$320</f>
        <v>Rigney, Matthew</v>
      </c>
    </row>
    <row r="755" spans="1:28" s="188" customFormat="1" ht="17.399999999999999">
      <c r="A755" s="193" t="str">
        <f t="shared" si="543"/>
        <v>Audio</v>
      </c>
      <c r="B755" s="193" t="str">
        <f t="shared" si="544"/>
        <v>0Audio</v>
      </c>
      <c r="C755" s="193" t="str">
        <f t="shared" si="545"/>
        <v>Audio0</v>
      </c>
      <c r="D755" s="193"/>
      <c r="E755" s="193"/>
      <c r="F755" s="193" t="str">
        <f t="shared" si="546"/>
        <v>Audio0</v>
      </c>
      <c r="G755" s="193">
        <f t="shared" ref="G755:M755" si="663">G$321</f>
        <v>0</v>
      </c>
      <c r="H755" s="193">
        <f t="shared" si="663"/>
        <v>0</v>
      </c>
      <c r="I755" s="193">
        <f t="shared" si="663"/>
        <v>0</v>
      </c>
      <c r="J755" s="193">
        <f t="shared" si="663"/>
        <v>0</v>
      </c>
      <c r="K755" s="193">
        <f t="shared" si="663"/>
        <v>0</v>
      </c>
      <c r="L755" s="193">
        <f t="shared" si="663"/>
        <v>0</v>
      </c>
      <c r="M755" s="193">
        <f t="shared" si="663"/>
        <v>0</v>
      </c>
      <c r="N755" s="193" t="str">
        <f t="shared" si="577"/>
        <v>Audio</v>
      </c>
      <c r="AA755" s="193">
        <f t="shared" si="548"/>
        <v>0</v>
      </c>
      <c r="AB755" s="193">
        <f t="shared" ref="AB755" si="664">AB$321</f>
        <v>0</v>
      </c>
    </row>
    <row r="756" spans="1:28" s="188" customFormat="1" ht="17.399999999999999">
      <c r="A756" s="193" t="str">
        <f t="shared" si="543"/>
        <v>Audio</v>
      </c>
      <c r="B756" s="193" t="str">
        <f t="shared" si="544"/>
        <v>NI030Audio</v>
      </c>
      <c r="C756" s="193" t="str">
        <f t="shared" si="545"/>
        <v>AudioFujikura, Keizo</v>
      </c>
      <c r="D756" s="193"/>
      <c r="E756" s="193"/>
      <c r="F756" s="193" t="str">
        <f t="shared" si="546"/>
        <v>AudioWilliams, David</v>
      </c>
      <c r="G756" s="193" t="str">
        <f t="shared" ref="G756:M756" si="665">G$322</f>
        <v>Williams, David</v>
      </c>
      <c r="H756" s="193" t="str">
        <f t="shared" si="665"/>
        <v>Fujikura, Keizo</v>
      </c>
      <c r="I756" s="193" t="str">
        <f t="shared" si="665"/>
        <v>NI030</v>
      </c>
      <c r="J756" s="193" t="str">
        <f t="shared" si="665"/>
        <v xml:space="preserve">NISHIMOTO TRADING CO. </v>
      </c>
      <c r="K756" s="193" t="str">
        <f t="shared" si="665"/>
        <v>all</v>
      </c>
      <c r="L756" s="193">
        <f t="shared" si="665"/>
        <v>0</v>
      </c>
      <c r="M756" s="193">
        <f t="shared" si="665"/>
        <v>0</v>
      </c>
      <c r="N756" s="193" t="str">
        <f t="shared" si="577"/>
        <v>Audio</v>
      </c>
      <c r="AA756" s="193">
        <f t="shared" si="548"/>
        <v>0</v>
      </c>
      <c r="AB756" s="193" t="str">
        <f t="shared" ref="AB756" si="666">AB$322</f>
        <v>Fujikura, Keizo</v>
      </c>
    </row>
    <row r="757" spans="1:28" s="188" customFormat="1" ht="17.399999999999999">
      <c r="A757" s="193" t="str">
        <f t="shared" si="543"/>
        <v>Audio</v>
      </c>
      <c r="B757" s="193" t="str">
        <f t="shared" si="544"/>
        <v>EM095Audio</v>
      </c>
      <c r="C757" s="193" t="str">
        <f t="shared" si="545"/>
        <v>AudioFujikura, Keizo</v>
      </c>
      <c r="D757" s="193"/>
      <c r="E757" s="193"/>
      <c r="F757" s="193" t="str">
        <f t="shared" si="546"/>
        <v>AudioWilliams, David</v>
      </c>
      <c r="G757" s="193" t="str">
        <f t="shared" ref="G757:M757" si="667">G$323</f>
        <v>Williams, David</v>
      </c>
      <c r="H757" s="193" t="str">
        <f t="shared" si="667"/>
        <v>Fujikura, Keizo</v>
      </c>
      <c r="I757" s="193" t="str">
        <f t="shared" si="667"/>
        <v>EM095</v>
      </c>
      <c r="J757" s="193" t="str">
        <f t="shared" si="667"/>
        <v>EDEN MARKETING CORP.</v>
      </c>
      <c r="K757" s="193" t="str">
        <f t="shared" si="667"/>
        <v>all</v>
      </c>
      <c r="L757" s="193">
        <f t="shared" si="667"/>
        <v>0</v>
      </c>
      <c r="M757" s="193">
        <f t="shared" si="667"/>
        <v>0</v>
      </c>
      <c r="N757" s="193" t="str">
        <f t="shared" si="577"/>
        <v>Audio</v>
      </c>
      <c r="AA757" s="193">
        <f t="shared" si="548"/>
        <v>0</v>
      </c>
      <c r="AB757" s="193" t="str">
        <f t="shared" ref="AB757" si="668">AB$323</f>
        <v>Nagira, Rina</v>
      </c>
    </row>
    <row r="758" spans="1:28" s="188" customFormat="1" ht="17.399999999999999">
      <c r="A758" s="193" t="str">
        <f t="shared" si="543"/>
        <v>Audio</v>
      </c>
      <c r="B758" s="193" t="str">
        <f t="shared" si="544"/>
        <v>NO255Audio</v>
      </c>
      <c r="C758" s="193" t="str">
        <f t="shared" si="545"/>
        <v>AudioFujikura, Keizo</v>
      </c>
      <c r="D758" s="193"/>
      <c r="E758" s="193"/>
      <c r="F758" s="193" t="str">
        <f t="shared" si="546"/>
        <v>AudioWilliams, David</v>
      </c>
      <c r="G758" s="193" t="str">
        <f t="shared" ref="G758:M758" si="669">G$324</f>
        <v>Williams, David</v>
      </c>
      <c r="H758" s="193" t="str">
        <f t="shared" si="669"/>
        <v>Fujikura, Keizo</v>
      </c>
      <c r="I758" s="193" t="str">
        <f t="shared" si="669"/>
        <v>NO255</v>
      </c>
      <c r="J758" s="193" t="str">
        <f t="shared" si="669"/>
        <v>NOZAWA DISTRIBUTING</v>
      </c>
      <c r="K758" s="193" t="str">
        <f t="shared" si="669"/>
        <v>all</v>
      </c>
      <c r="L758" s="193">
        <f t="shared" si="669"/>
        <v>0</v>
      </c>
      <c r="M758" s="193">
        <f t="shared" si="669"/>
        <v>0</v>
      </c>
      <c r="N758" s="193" t="str">
        <f t="shared" si="577"/>
        <v>Audio</v>
      </c>
      <c r="AA758" s="193">
        <f t="shared" si="548"/>
        <v>0</v>
      </c>
      <c r="AB758" s="193" t="str">
        <f t="shared" ref="AB758" si="670">AB$324</f>
        <v>Nagira, Rina</v>
      </c>
    </row>
    <row r="759" spans="1:28" s="188" customFormat="1" ht="17.399999999999999">
      <c r="A759" s="193" t="str">
        <f t="shared" si="543"/>
        <v>Audio</v>
      </c>
      <c r="B759" s="193" t="str">
        <f t="shared" si="544"/>
        <v>AT551Audio</v>
      </c>
      <c r="C759" s="193" t="str">
        <f t="shared" si="545"/>
        <v>AudioFatianow, Christina</v>
      </c>
      <c r="D759" s="193"/>
      <c r="E759" s="193"/>
      <c r="F759" s="193" t="str">
        <f t="shared" si="546"/>
        <v>AudioHoffman, Brian</v>
      </c>
      <c r="G759" s="193" t="str">
        <f t="shared" ref="G759:M759" si="671">G$325</f>
        <v>Hoffman, Brian</v>
      </c>
      <c r="H759" s="193" t="str">
        <f t="shared" si="671"/>
        <v>Fatianow, Christina</v>
      </c>
      <c r="I759" s="193" t="str">
        <f t="shared" si="671"/>
        <v>AT551</v>
      </c>
      <c r="J759" s="193" t="str">
        <f t="shared" si="671"/>
        <v>ATLAS SUPPLY CHAIN SERVICES, LLC</v>
      </c>
      <c r="K759" s="193" t="str">
        <f t="shared" si="671"/>
        <v>all</v>
      </c>
      <c r="L759" s="193">
        <f t="shared" si="671"/>
        <v>0</v>
      </c>
      <c r="M759" s="193">
        <f t="shared" si="671"/>
        <v>0</v>
      </c>
      <c r="N759" s="193" t="str">
        <f t="shared" si="577"/>
        <v>Audio</v>
      </c>
      <c r="AA759" s="193">
        <f t="shared" si="548"/>
        <v>0</v>
      </c>
      <c r="AB759" s="193" t="str">
        <f t="shared" ref="AB759" si="672">AB$325</f>
        <v>Fatianow, Christina</v>
      </c>
    </row>
    <row r="760" spans="1:28" s="188" customFormat="1" ht="17.399999999999999">
      <c r="A760" s="193" t="str">
        <f t="shared" si="543"/>
        <v>Audio</v>
      </c>
      <c r="B760" s="193" t="str">
        <f t="shared" si="544"/>
        <v>BI413Audio</v>
      </c>
      <c r="C760" s="193" t="str">
        <f t="shared" si="545"/>
        <v>AudioFatianow, Christina</v>
      </c>
      <c r="D760" s="193"/>
      <c r="E760" s="193"/>
      <c r="F760" s="193" t="str">
        <f t="shared" si="546"/>
        <v>AudioHoffman, Brian</v>
      </c>
      <c r="G760" s="193" t="str">
        <f t="shared" ref="G760:M760" si="673">G$326</f>
        <v>Hoffman, Brian</v>
      </c>
      <c r="H760" s="193" t="str">
        <f t="shared" si="673"/>
        <v>Fatianow, Christina</v>
      </c>
      <c r="I760" s="193" t="str">
        <f t="shared" si="673"/>
        <v>BI413</v>
      </c>
      <c r="J760" s="193" t="str">
        <f t="shared" si="673"/>
        <v>BIRCHBOX INC</v>
      </c>
      <c r="K760" s="193" t="str">
        <f t="shared" si="673"/>
        <v>all</v>
      </c>
      <c r="L760" s="193">
        <f t="shared" si="673"/>
        <v>0</v>
      </c>
      <c r="M760" s="193">
        <f t="shared" si="673"/>
        <v>0</v>
      </c>
      <c r="N760" s="193" t="str">
        <f t="shared" si="577"/>
        <v>Audio</v>
      </c>
      <c r="AA760" s="193">
        <f t="shared" si="548"/>
        <v>0</v>
      </c>
      <c r="AB760" s="193" t="str">
        <f t="shared" ref="AB760" si="674">AB$326</f>
        <v>Fatianow, Christina</v>
      </c>
    </row>
    <row r="761" spans="1:28" s="188" customFormat="1" ht="17.399999999999999">
      <c r="A761" s="193" t="str">
        <f t="shared" si="543"/>
        <v>Audio</v>
      </c>
      <c r="B761" s="193" t="str">
        <f t="shared" si="544"/>
        <v>BR951Audio</v>
      </c>
      <c r="C761" s="193" t="str">
        <f t="shared" si="545"/>
        <v>AudioFatianow, Christina</v>
      </c>
      <c r="D761" s="193"/>
      <c r="E761" s="193"/>
      <c r="F761" s="193" t="str">
        <f t="shared" si="546"/>
        <v>AudioHoffman, Brian</v>
      </c>
      <c r="G761" s="193" t="str">
        <f t="shared" ref="G761:M761" si="675">G$327</f>
        <v>Hoffman, Brian</v>
      </c>
      <c r="H761" s="193" t="str">
        <f t="shared" si="675"/>
        <v>Fatianow, Christina</v>
      </c>
      <c r="I761" s="193" t="str">
        <f t="shared" si="675"/>
        <v>BR951</v>
      </c>
      <c r="J761" s="193" t="str">
        <f t="shared" si="675"/>
        <v>BREWER QUILTING AND SEWING</v>
      </c>
      <c r="K761" s="193" t="str">
        <f t="shared" si="675"/>
        <v>all</v>
      </c>
      <c r="L761" s="193">
        <f t="shared" si="675"/>
        <v>0</v>
      </c>
      <c r="M761" s="193">
        <f t="shared" si="675"/>
        <v>0</v>
      </c>
      <c r="N761" s="193" t="str">
        <f t="shared" si="577"/>
        <v>Audio</v>
      </c>
      <c r="AA761" s="193">
        <f t="shared" si="548"/>
        <v>0</v>
      </c>
      <c r="AB761" s="193" t="str">
        <f t="shared" ref="AB761" si="676">AB$327</f>
        <v>Fatianow, Christina</v>
      </c>
    </row>
    <row r="762" spans="1:28" s="188" customFormat="1" ht="17.399999999999999">
      <c r="A762" s="193" t="str">
        <f t="shared" ref="A762:A825" si="677">T$7</f>
        <v>Audio</v>
      </c>
      <c r="B762" s="193" t="str">
        <f t="shared" ref="B762:B825" si="678">CONCATENATE(I762,A762)</f>
        <v>CA020Audio</v>
      </c>
      <c r="C762" s="193" t="str">
        <f t="shared" ref="C762:C825" si="679">CONCATENATE(A762,H762)</f>
        <v>AudioFatianow, Christina</v>
      </c>
      <c r="D762" s="193"/>
      <c r="E762" s="193"/>
      <c r="F762" s="193" t="str">
        <f t="shared" ref="F762:F825" si="680">CONCATENATE(A762,G762)</f>
        <v>AudioHoffman, Brian</v>
      </c>
      <c r="G762" s="193" t="str">
        <f t="shared" ref="G762:M762" si="681">G$328</f>
        <v>Hoffman, Brian</v>
      </c>
      <c r="H762" s="193" t="str">
        <f t="shared" si="681"/>
        <v>Fatianow, Christina</v>
      </c>
      <c r="I762" s="193" t="str">
        <f t="shared" si="681"/>
        <v>CA020</v>
      </c>
      <c r="J762" s="193" t="str">
        <f t="shared" si="681"/>
        <v>CAPITAL AUDIO ELECTR</v>
      </c>
      <c r="K762" s="193" t="str">
        <f t="shared" si="681"/>
        <v>all</v>
      </c>
      <c r="L762" s="193">
        <f t="shared" si="681"/>
        <v>0</v>
      </c>
      <c r="M762" s="193">
        <f t="shared" si="681"/>
        <v>0</v>
      </c>
      <c r="N762" s="193" t="str">
        <f t="shared" si="577"/>
        <v>Audio</v>
      </c>
      <c r="AA762" s="193">
        <f t="shared" ref="AA762:AA825" si="682">AT$7</f>
        <v>0</v>
      </c>
      <c r="AB762" s="193" t="str">
        <f t="shared" ref="AB762" si="683">AB$328</f>
        <v>Fatianow, Christina</v>
      </c>
    </row>
    <row r="763" spans="1:28" s="188" customFormat="1" ht="17.399999999999999">
      <c r="A763" s="193" t="str">
        <f t="shared" si="677"/>
        <v>Audio</v>
      </c>
      <c r="B763" s="193" t="str">
        <f t="shared" si="678"/>
        <v>CA080Audio</v>
      </c>
      <c r="C763" s="193" t="str">
        <f t="shared" si="679"/>
        <v>AudioFatianow, Christina</v>
      </c>
      <c r="D763" s="193"/>
      <c r="E763" s="193"/>
      <c r="F763" s="193" t="str">
        <f t="shared" si="680"/>
        <v>AudioHoffman, Brian</v>
      </c>
      <c r="G763" s="193" t="str">
        <f t="shared" ref="G763:M763" si="684">G$329</f>
        <v>Hoffman, Brian</v>
      </c>
      <c r="H763" s="193" t="str">
        <f t="shared" si="684"/>
        <v>Fatianow, Christina</v>
      </c>
      <c r="I763" s="193" t="str">
        <f t="shared" si="684"/>
        <v>CA080</v>
      </c>
      <c r="J763" s="193" t="str">
        <f t="shared" si="684"/>
        <v>CAPITOL SALES COMP.</v>
      </c>
      <c r="K763" s="193" t="str">
        <f t="shared" si="684"/>
        <v>all</v>
      </c>
      <c r="L763" s="193">
        <f t="shared" si="684"/>
        <v>0</v>
      </c>
      <c r="M763" s="193">
        <f t="shared" si="684"/>
        <v>0</v>
      </c>
      <c r="N763" s="193" t="str">
        <f t="shared" si="577"/>
        <v>Audio</v>
      </c>
      <c r="AA763" s="193">
        <f t="shared" si="682"/>
        <v>0</v>
      </c>
      <c r="AB763" s="193" t="str">
        <f t="shared" ref="AB763" si="685">AB$329</f>
        <v>Fatianow, Christina</v>
      </c>
    </row>
    <row r="764" spans="1:28" s="188" customFormat="1" ht="17.399999999999999">
      <c r="A764" s="193" t="str">
        <f t="shared" si="677"/>
        <v>Audio</v>
      </c>
      <c r="B764" s="193" t="str">
        <f t="shared" si="678"/>
        <v>CE946Audio</v>
      </c>
      <c r="C764" s="193" t="str">
        <f t="shared" si="679"/>
        <v>AudioFatianow, Christina</v>
      </c>
      <c r="D764" s="193"/>
      <c r="E764" s="193"/>
      <c r="F764" s="193" t="str">
        <f t="shared" si="680"/>
        <v>AudioHoffman, Brian</v>
      </c>
      <c r="G764" s="193" t="str">
        <f t="shared" ref="G764:M764" si="686">G$330</f>
        <v>Hoffman, Brian</v>
      </c>
      <c r="H764" s="193" t="str">
        <f t="shared" si="686"/>
        <v>Fatianow, Christina</v>
      </c>
      <c r="I764" s="193" t="str">
        <f t="shared" si="686"/>
        <v>CE946</v>
      </c>
      <c r="J764" s="193" t="str">
        <f t="shared" si="686"/>
        <v>CED PCEC</v>
      </c>
      <c r="K764" s="193" t="str">
        <f t="shared" si="686"/>
        <v>all</v>
      </c>
      <c r="L764" s="193">
        <f t="shared" si="686"/>
        <v>0</v>
      </c>
      <c r="M764" s="193">
        <f t="shared" si="686"/>
        <v>0</v>
      </c>
      <c r="N764" s="193" t="str">
        <f t="shared" si="577"/>
        <v>Audio</v>
      </c>
      <c r="AA764" s="193">
        <f t="shared" si="682"/>
        <v>0</v>
      </c>
      <c r="AB764" s="193" t="str">
        <f t="shared" ref="AB764" si="687">AB$330</f>
        <v>Fatianow, Christina</v>
      </c>
    </row>
    <row r="765" spans="1:28" s="188" customFormat="1" ht="17.399999999999999">
      <c r="A765" s="193" t="str">
        <f t="shared" si="677"/>
        <v>Audio</v>
      </c>
      <c r="B765" s="193" t="str">
        <f t="shared" si="678"/>
        <v>CR850Audio</v>
      </c>
      <c r="C765" s="193" t="str">
        <f t="shared" si="679"/>
        <v>AudioFatianow, Christina</v>
      </c>
      <c r="D765" s="193"/>
      <c r="E765" s="193"/>
      <c r="F765" s="193" t="str">
        <f t="shared" si="680"/>
        <v>AudioHoffman, Brian</v>
      </c>
      <c r="G765" s="193" t="str">
        <f t="shared" ref="G765:M765" si="688">G$331</f>
        <v>Hoffman, Brian</v>
      </c>
      <c r="H765" s="193" t="str">
        <f t="shared" si="688"/>
        <v>Fatianow, Christina</v>
      </c>
      <c r="I765" s="193" t="str">
        <f t="shared" si="688"/>
        <v>CR850</v>
      </c>
      <c r="J765" s="193" t="str">
        <f t="shared" si="688"/>
        <v>CRYSTAL PROMOTIONS INC</v>
      </c>
      <c r="K765" s="193" t="str">
        <f t="shared" si="688"/>
        <v>all</v>
      </c>
      <c r="L765" s="193">
        <f t="shared" si="688"/>
        <v>0</v>
      </c>
      <c r="M765" s="193">
        <f t="shared" si="688"/>
        <v>0</v>
      </c>
      <c r="N765" s="193" t="str">
        <f t="shared" si="577"/>
        <v>Audio</v>
      </c>
      <c r="AA765" s="193">
        <f t="shared" si="682"/>
        <v>0</v>
      </c>
      <c r="AB765" s="193" t="str">
        <f t="shared" ref="AB765" si="689">AB$331</f>
        <v>Fatianow, Christina</v>
      </c>
    </row>
    <row r="766" spans="1:28" s="188" customFormat="1" ht="17.399999999999999">
      <c r="A766" s="193" t="str">
        <f t="shared" si="677"/>
        <v>Audio</v>
      </c>
      <c r="B766" s="193" t="str">
        <f t="shared" si="678"/>
        <v>DE635Audio</v>
      </c>
      <c r="C766" s="193" t="str">
        <f t="shared" si="679"/>
        <v>AudioFatianow, Christina</v>
      </c>
      <c r="D766" s="193"/>
      <c r="E766" s="193"/>
      <c r="F766" s="193" t="str">
        <f t="shared" si="680"/>
        <v>AudioHoffman, Brian</v>
      </c>
      <c r="G766" s="193" t="str">
        <f t="shared" ref="G766:M766" si="690">G$332</f>
        <v>Hoffman, Brian</v>
      </c>
      <c r="H766" s="193" t="str">
        <f t="shared" si="690"/>
        <v>Fatianow, Christina</v>
      </c>
      <c r="I766" s="193" t="str">
        <f t="shared" si="690"/>
        <v>DE635</v>
      </c>
      <c r="J766" s="193" t="str">
        <f t="shared" si="690"/>
        <v>B &amp; B ELECTRONICS</v>
      </c>
      <c r="K766" s="193" t="str">
        <f t="shared" si="690"/>
        <v>all</v>
      </c>
      <c r="L766" s="193">
        <f t="shared" si="690"/>
        <v>0</v>
      </c>
      <c r="M766" s="193">
        <f t="shared" si="690"/>
        <v>0</v>
      </c>
      <c r="N766" s="193" t="str">
        <f t="shared" si="577"/>
        <v>Audio</v>
      </c>
      <c r="AA766" s="193">
        <f t="shared" si="682"/>
        <v>0</v>
      </c>
      <c r="AB766" s="193" t="str">
        <f t="shared" ref="AB766" si="691">AB$332</f>
        <v>Fatianow, Christina</v>
      </c>
    </row>
    <row r="767" spans="1:28" s="188" customFormat="1" ht="17.399999999999999">
      <c r="A767" s="193" t="str">
        <f t="shared" si="677"/>
        <v>Audio</v>
      </c>
      <c r="B767" s="193" t="str">
        <f t="shared" si="678"/>
        <v>DE895Audio</v>
      </c>
      <c r="C767" s="193" t="str">
        <f t="shared" si="679"/>
        <v>AudioFatianow, Christina</v>
      </c>
      <c r="D767" s="193"/>
      <c r="E767" s="193"/>
      <c r="F767" s="193" t="str">
        <f t="shared" si="680"/>
        <v>AudioHoffman, Brian</v>
      </c>
      <c r="G767" s="193" t="str">
        <f t="shared" ref="G767:M767" si="692">G$333</f>
        <v>Hoffman, Brian</v>
      </c>
      <c r="H767" s="193" t="str">
        <f t="shared" si="692"/>
        <v>Fatianow, Christina</v>
      </c>
      <c r="I767" s="193" t="str">
        <f t="shared" si="692"/>
        <v>DE895</v>
      </c>
      <c r="J767" s="193" t="str">
        <f t="shared" si="692"/>
        <v>DESCO VACUUM CLEANER SUPPLY CO</v>
      </c>
      <c r="K767" s="193" t="str">
        <f t="shared" si="692"/>
        <v>all</v>
      </c>
      <c r="L767" s="193">
        <f t="shared" si="692"/>
        <v>0</v>
      </c>
      <c r="M767" s="193">
        <f t="shared" si="692"/>
        <v>0</v>
      </c>
      <c r="N767" s="193" t="str">
        <f t="shared" si="577"/>
        <v>Audio</v>
      </c>
      <c r="AA767" s="193">
        <f t="shared" si="682"/>
        <v>0</v>
      </c>
      <c r="AB767" s="193" t="str">
        <f t="shared" ref="AB767" si="693">AB$333</f>
        <v>Fatianow, Christina</v>
      </c>
    </row>
    <row r="768" spans="1:28" s="188" customFormat="1" ht="17.399999999999999">
      <c r="A768" s="193" t="str">
        <f t="shared" si="677"/>
        <v>Audio</v>
      </c>
      <c r="B768" s="193" t="str">
        <f t="shared" si="678"/>
        <v>EL225Audio</v>
      </c>
      <c r="C768" s="193" t="str">
        <f t="shared" si="679"/>
        <v>AudioFatianow, Christina</v>
      </c>
      <c r="D768" s="193"/>
      <c r="E768" s="193"/>
      <c r="F768" s="193" t="str">
        <f t="shared" si="680"/>
        <v>AudioHoffman, Brian</v>
      </c>
      <c r="G768" s="193" t="str">
        <f t="shared" ref="G768:M768" si="694">G$334</f>
        <v>Hoffman, Brian</v>
      </c>
      <c r="H768" s="193" t="str">
        <f t="shared" si="694"/>
        <v>Fatianow, Christina</v>
      </c>
      <c r="I768" s="193" t="str">
        <f t="shared" si="694"/>
        <v>EL225</v>
      </c>
      <c r="J768" s="193" t="str">
        <f t="shared" si="694"/>
        <v>ELECTRONIC EXPRESS I</v>
      </c>
      <c r="K768" s="193" t="str">
        <f t="shared" si="694"/>
        <v>all</v>
      </c>
      <c r="L768" s="193">
        <f t="shared" si="694"/>
        <v>0</v>
      </c>
      <c r="M768" s="193">
        <f t="shared" si="694"/>
        <v>0</v>
      </c>
      <c r="N768" s="193" t="str">
        <f t="shared" si="577"/>
        <v>Audio</v>
      </c>
      <c r="AA768" s="193">
        <f t="shared" si="682"/>
        <v>0</v>
      </c>
      <c r="AB768" s="193" t="str">
        <f t="shared" ref="AB768" si="695">AB$334</f>
        <v>Fatianow, Christina</v>
      </c>
    </row>
    <row r="769" spans="1:28" s="188" customFormat="1" ht="17.399999999999999">
      <c r="A769" s="193" t="str">
        <f t="shared" si="677"/>
        <v>Audio</v>
      </c>
      <c r="B769" s="193" t="str">
        <f t="shared" si="678"/>
        <v>EN171Audio</v>
      </c>
      <c r="C769" s="193" t="str">
        <f t="shared" si="679"/>
        <v>AudioFatianow, Christina</v>
      </c>
      <c r="D769" s="193"/>
      <c r="E769" s="193"/>
      <c r="F769" s="193" t="str">
        <f t="shared" si="680"/>
        <v>AudioHoffman, Brian</v>
      </c>
      <c r="G769" s="193" t="str">
        <f t="shared" ref="G769:M769" si="696">G$335</f>
        <v>Hoffman, Brian</v>
      </c>
      <c r="H769" s="193" t="str">
        <f t="shared" si="696"/>
        <v>Fatianow, Christina</v>
      </c>
      <c r="I769" s="193" t="str">
        <f t="shared" si="696"/>
        <v>EN171</v>
      </c>
      <c r="J769" s="193" t="str">
        <f t="shared" si="696"/>
        <v>ENCOMPASS SUPPLY CHAIN SOLUT. INC</v>
      </c>
      <c r="K769" s="193" t="str">
        <f t="shared" si="696"/>
        <v>all</v>
      </c>
      <c r="L769" s="193">
        <f t="shared" si="696"/>
        <v>0</v>
      </c>
      <c r="M769" s="193">
        <f t="shared" si="696"/>
        <v>0</v>
      </c>
      <c r="N769" s="193" t="str">
        <f t="shared" si="577"/>
        <v>Audio</v>
      </c>
      <c r="AA769" s="193">
        <f t="shared" si="682"/>
        <v>0</v>
      </c>
      <c r="AB769" s="193" t="str">
        <f t="shared" ref="AB769" si="697">AB$335</f>
        <v>Fatianow, Christina</v>
      </c>
    </row>
    <row r="770" spans="1:28" s="188" customFormat="1" ht="17.399999999999999">
      <c r="A770" s="193" t="str">
        <f t="shared" si="677"/>
        <v>Audio</v>
      </c>
      <c r="B770" s="193" t="str">
        <f t="shared" si="678"/>
        <v>FE020Audio</v>
      </c>
      <c r="C770" s="193" t="str">
        <f t="shared" si="679"/>
        <v>AudioFatianow, Christina</v>
      </c>
      <c r="D770" s="193"/>
      <c r="E770" s="193"/>
      <c r="F770" s="193" t="str">
        <f t="shared" si="680"/>
        <v>AudioHoffman, Brian</v>
      </c>
      <c r="G770" s="193" t="str">
        <f t="shared" ref="G770:M770" si="698">G$336</f>
        <v>Hoffman, Brian</v>
      </c>
      <c r="H770" s="193" t="str">
        <f t="shared" si="698"/>
        <v>Fatianow, Christina</v>
      </c>
      <c r="I770" s="193" t="str">
        <f t="shared" si="698"/>
        <v>FE020</v>
      </c>
      <c r="J770" s="193" t="str">
        <f t="shared" si="698"/>
        <v>FERGUSON ENTER</v>
      </c>
      <c r="K770" s="193" t="str">
        <f t="shared" si="698"/>
        <v>all</v>
      </c>
      <c r="L770" s="193">
        <f t="shared" si="698"/>
        <v>0</v>
      </c>
      <c r="M770" s="193">
        <f t="shared" si="698"/>
        <v>0</v>
      </c>
      <c r="N770" s="193" t="str">
        <f t="shared" si="577"/>
        <v>Audio</v>
      </c>
      <c r="AA770" s="193">
        <f t="shared" si="682"/>
        <v>0</v>
      </c>
      <c r="AB770" s="193" t="str">
        <f t="shared" ref="AB770" si="699">AB$336</f>
        <v>Fatianow, Christina</v>
      </c>
    </row>
    <row r="771" spans="1:28" s="188" customFormat="1" ht="17.399999999999999">
      <c r="A771" s="193" t="str">
        <f t="shared" si="677"/>
        <v>Audio</v>
      </c>
      <c r="B771" s="193" t="str">
        <f t="shared" si="678"/>
        <v>FI376Audio</v>
      </c>
      <c r="C771" s="193" t="str">
        <f t="shared" si="679"/>
        <v>AudioFatianow, Christina</v>
      </c>
      <c r="D771" s="193"/>
      <c r="E771" s="193"/>
      <c r="F771" s="193" t="str">
        <f t="shared" si="680"/>
        <v>AudioHoffman, Brian</v>
      </c>
      <c r="G771" s="193" t="str">
        <f t="shared" ref="G771:M771" si="700">G$337</f>
        <v>Hoffman, Brian</v>
      </c>
      <c r="H771" s="193" t="str">
        <f t="shared" si="700"/>
        <v>Fatianow, Christina</v>
      </c>
      <c r="I771" s="193" t="str">
        <f t="shared" si="700"/>
        <v>FI376</v>
      </c>
      <c r="J771" s="193" t="str">
        <f t="shared" si="700"/>
        <v>5-BELOW</v>
      </c>
      <c r="K771" s="193" t="str">
        <f t="shared" si="700"/>
        <v>all</v>
      </c>
      <c r="L771" s="193">
        <f t="shared" si="700"/>
        <v>0</v>
      </c>
      <c r="M771" s="193">
        <f t="shared" si="700"/>
        <v>0</v>
      </c>
      <c r="N771" s="193" t="str">
        <f t="shared" si="577"/>
        <v>Audio</v>
      </c>
      <c r="AA771" s="193">
        <f t="shared" si="682"/>
        <v>0</v>
      </c>
      <c r="AB771" s="193" t="str">
        <f t="shared" ref="AB771" si="701">AB$337</f>
        <v>Fatianow, Christina</v>
      </c>
    </row>
    <row r="772" spans="1:28" s="188" customFormat="1" ht="17.399999999999999">
      <c r="A772" s="193" t="str">
        <f t="shared" si="677"/>
        <v>Audio</v>
      </c>
      <c r="B772" s="193" t="str">
        <f t="shared" si="678"/>
        <v>HA110Audio</v>
      </c>
      <c r="C772" s="193" t="str">
        <f t="shared" si="679"/>
        <v>AudioFatianow, Christina</v>
      </c>
      <c r="D772" s="193"/>
      <c r="E772" s="193"/>
      <c r="F772" s="193" t="str">
        <f t="shared" si="680"/>
        <v>AudioHoffman, Brian</v>
      </c>
      <c r="G772" s="193" t="str">
        <f t="shared" ref="G772:M772" si="702">G$338</f>
        <v>Hoffman, Brian</v>
      </c>
      <c r="H772" s="193" t="str">
        <f t="shared" si="702"/>
        <v>Fatianow, Christina</v>
      </c>
      <c r="I772" s="193" t="str">
        <f t="shared" si="702"/>
        <v>HA110</v>
      </c>
      <c r="J772" s="193" t="str">
        <f t="shared" si="702"/>
        <v>HAMMACHER SCHLEMMER</v>
      </c>
      <c r="K772" s="193" t="str">
        <f t="shared" si="702"/>
        <v>all</v>
      </c>
      <c r="L772" s="193">
        <f t="shared" si="702"/>
        <v>0</v>
      </c>
      <c r="M772" s="193">
        <f t="shared" si="702"/>
        <v>0</v>
      </c>
      <c r="N772" s="193" t="str">
        <f t="shared" si="577"/>
        <v>Audio</v>
      </c>
      <c r="AA772" s="193">
        <f t="shared" si="682"/>
        <v>0</v>
      </c>
      <c r="AB772" s="193" t="str">
        <f t="shared" ref="AB772" si="703">AB$338</f>
        <v>Fatianow, Christina</v>
      </c>
    </row>
    <row r="773" spans="1:28" s="188" customFormat="1" ht="17.399999999999999">
      <c r="A773" s="193" t="str">
        <f t="shared" si="677"/>
        <v>Audio</v>
      </c>
      <c r="B773" s="193" t="str">
        <f t="shared" si="678"/>
        <v>HE085Audio</v>
      </c>
      <c r="C773" s="193" t="str">
        <f t="shared" si="679"/>
        <v>AudioFatianow, Christina</v>
      </c>
      <c r="D773" s="193"/>
      <c r="E773" s="193"/>
      <c r="F773" s="193" t="str">
        <f t="shared" si="680"/>
        <v>AudioHoffman, Brian</v>
      </c>
      <c r="G773" s="193" t="str">
        <f t="shared" ref="G773:M773" si="704">G$339</f>
        <v>Hoffman, Brian</v>
      </c>
      <c r="H773" s="193" t="str">
        <f t="shared" si="704"/>
        <v>Fatianow, Christina</v>
      </c>
      <c r="I773" s="193" t="str">
        <f t="shared" si="704"/>
        <v>HE085</v>
      </c>
      <c r="J773" s="193" t="str">
        <f t="shared" si="704"/>
        <v>HESCO</v>
      </c>
      <c r="K773" s="193" t="str">
        <f t="shared" si="704"/>
        <v>all</v>
      </c>
      <c r="L773" s="193">
        <f t="shared" si="704"/>
        <v>0</v>
      </c>
      <c r="M773" s="193">
        <f t="shared" si="704"/>
        <v>0</v>
      </c>
      <c r="N773" s="193" t="str">
        <f t="shared" si="577"/>
        <v>Audio</v>
      </c>
      <c r="AA773" s="193">
        <f t="shared" si="682"/>
        <v>0</v>
      </c>
      <c r="AB773" s="193" t="str">
        <f t="shared" ref="AB773" si="705">AB$339</f>
        <v>Fatianow, Christina</v>
      </c>
    </row>
    <row r="774" spans="1:28" s="188" customFormat="1" ht="17.399999999999999">
      <c r="A774" s="193" t="str">
        <f t="shared" si="677"/>
        <v>Audio</v>
      </c>
      <c r="B774" s="193" t="str">
        <f t="shared" si="678"/>
        <v>JE050Audio</v>
      </c>
      <c r="C774" s="193" t="str">
        <f t="shared" si="679"/>
        <v>AudioFatianow, Christina</v>
      </c>
      <c r="D774" s="193"/>
      <c r="E774" s="193"/>
      <c r="F774" s="193" t="str">
        <f t="shared" si="680"/>
        <v>AudioHoffman, Brian</v>
      </c>
      <c r="G774" s="193" t="str">
        <f t="shared" ref="G774:M774" si="706">G$340</f>
        <v>Hoffman, Brian</v>
      </c>
      <c r="H774" s="193" t="str">
        <f t="shared" si="706"/>
        <v>Fatianow, Christina</v>
      </c>
      <c r="I774" s="193" t="str">
        <f t="shared" si="706"/>
        <v>JE050</v>
      </c>
      <c r="J774" s="193" t="str">
        <f t="shared" si="706"/>
        <v>JENNE DISTRIBUTORS I</v>
      </c>
      <c r="K774" s="193" t="str">
        <f t="shared" si="706"/>
        <v>all</v>
      </c>
      <c r="L774" s="193">
        <f t="shared" si="706"/>
        <v>0</v>
      </c>
      <c r="M774" s="193">
        <f t="shared" si="706"/>
        <v>0</v>
      </c>
      <c r="N774" s="193" t="str">
        <f t="shared" si="577"/>
        <v>Audio</v>
      </c>
      <c r="AA774" s="193">
        <f t="shared" si="682"/>
        <v>0</v>
      </c>
      <c r="AB774" s="193" t="str">
        <f t="shared" ref="AB774" si="707">AB$340</f>
        <v>Fatianow, Christina</v>
      </c>
    </row>
    <row r="775" spans="1:28" s="188" customFormat="1" ht="17.399999999999999">
      <c r="A775" s="193" t="str">
        <f t="shared" si="677"/>
        <v>Audio</v>
      </c>
      <c r="B775" s="193" t="str">
        <f t="shared" si="678"/>
        <v>JE341Audio</v>
      </c>
      <c r="C775" s="193" t="str">
        <f t="shared" si="679"/>
        <v>AudioFatianow, Christina</v>
      </c>
      <c r="D775" s="193"/>
      <c r="E775" s="193"/>
      <c r="F775" s="193" t="str">
        <f t="shared" si="680"/>
        <v>AudioHoffman, Brian</v>
      </c>
      <c r="G775" s="193" t="str">
        <f t="shared" ref="G775:M775" si="708">G$341</f>
        <v>Hoffman, Brian</v>
      </c>
      <c r="H775" s="193" t="str">
        <f t="shared" si="708"/>
        <v>Fatianow, Christina</v>
      </c>
      <c r="I775" s="193" t="str">
        <f t="shared" si="708"/>
        <v>JE341</v>
      </c>
      <c r="J775" s="193" t="str">
        <f t="shared" si="708"/>
        <v>JENSEN DISTRIBUTION SERVICES</v>
      </c>
      <c r="K775" s="193" t="str">
        <f t="shared" si="708"/>
        <v>all</v>
      </c>
      <c r="L775" s="193">
        <f t="shared" si="708"/>
        <v>0</v>
      </c>
      <c r="M775" s="193">
        <f t="shared" si="708"/>
        <v>0</v>
      </c>
      <c r="N775" s="193" t="str">
        <f t="shared" si="577"/>
        <v>Audio</v>
      </c>
      <c r="AA775" s="193">
        <f t="shared" si="682"/>
        <v>0</v>
      </c>
      <c r="AB775" s="193" t="str">
        <f t="shared" ref="AB775" si="709">AB$341</f>
        <v>Fatianow, Christina</v>
      </c>
    </row>
    <row r="776" spans="1:28" s="188" customFormat="1" ht="17.399999999999999">
      <c r="A776" s="193" t="str">
        <f t="shared" si="677"/>
        <v>Audio</v>
      </c>
      <c r="B776" s="193" t="str">
        <f t="shared" si="678"/>
        <v>KE160Audio</v>
      </c>
      <c r="C776" s="193" t="str">
        <f t="shared" si="679"/>
        <v>AudioFatianow, Christina</v>
      </c>
      <c r="D776" s="193"/>
      <c r="E776" s="193"/>
      <c r="F776" s="193" t="str">
        <f t="shared" si="680"/>
        <v>AudioHoffman, Brian</v>
      </c>
      <c r="G776" s="193" t="str">
        <f t="shared" ref="G776:M776" si="710">G$342</f>
        <v>Hoffman, Brian</v>
      </c>
      <c r="H776" s="193" t="str">
        <f t="shared" si="710"/>
        <v>Fatianow, Christina</v>
      </c>
      <c r="I776" s="193" t="str">
        <f t="shared" si="710"/>
        <v>KE160</v>
      </c>
      <c r="J776" s="193" t="str">
        <f t="shared" si="710"/>
        <v>KEI TRADING CO. INC.</v>
      </c>
      <c r="K776" s="193" t="str">
        <f t="shared" si="710"/>
        <v>all</v>
      </c>
      <c r="L776" s="193">
        <f t="shared" si="710"/>
        <v>0</v>
      </c>
      <c r="M776" s="193">
        <f t="shared" si="710"/>
        <v>0</v>
      </c>
      <c r="N776" s="193" t="str">
        <f t="shared" ref="N776:N839" si="711">A776</f>
        <v>Audio</v>
      </c>
      <c r="AA776" s="193">
        <f t="shared" si="682"/>
        <v>0</v>
      </c>
      <c r="AB776" s="193" t="str">
        <f t="shared" ref="AB776" si="712">AB$342</f>
        <v>Fatianow, Christina</v>
      </c>
    </row>
    <row r="777" spans="1:28" s="188" customFormat="1" ht="17.399999999999999">
      <c r="A777" s="193" t="str">
        <f t="shared" si="677"/>
        <v>Audio</v>
      </c>
      <c r="B777" s="193" t="str">
        <f t="shared" si="678"/>
        <v>LT031Audio</v>
      </c>
      <c r="C777" s="193" t="str">
        <f t="shared" si="679"/>
        <v>AudioFatianow, Christina</v>
      </c>
      <c r="D777" s="193"/>
      <c r="E777" s="193"/>
      <c r="F777" s="193" t="str">
        <f t="shared" si="680"/>
        <v>AudioHoffman, Brian</v>
      </c>
      <c r="G777" s="193" t="str">
        <f t="shared" ref="G777:M777" si="713">G$343</f>
        <v>Hoffman, Brian</v>
      </c>
      <c r="H777" s="193" t="str">
        <f t="shared" si="713"/>
        <v>Fatianow, Christina</v>
      </c>
      <c r="I777" s="193" t="str">
        <f t="shared" si="713"/>
        <v>LT031</v>
      </c>
      <c r="J777" s="193" t="str">
        <f t="shared" si="713"/>
        <v>LTF CLUB OPERATIONS COMPANY INC</v>
      </c>
      <c r="K777" s="193" t="str">
        <f t="shared" si="713"/>
        <v>all</v>
      </c>
      <c r="L777" s="193">
        <f t="shared" si="713"/>
        <v>0</v>
      </c>
      <c r="M777" s="193">
        <f t="shared" si="713"/>
        <v>0</v>
      </c>
      <c r="N777" s="193" t="str">
        <f t="shared" si="711"/>
        <v>Audio</v>
      </c>
      <c r="AA777" s="193">
        <f t="shared" si="682"/>
        <v>0</v>
      </c>
      <c r="AB777" s="193" t="str">
        <f t="shared" ref="AB777" si="714">AB$343</f>
        <v>Fatianow, Christina</v>
      </c>
    </row>
    <row r="778" spans="1:28" s="188" customFormat="1" ht="17.399999999999999">
      <c r="A778" s="193" t="str">
        <f t="shared" si="677"/>
        <v>Audio</v>
      </c>
      <c r="B778" s="193" t="str">
        <f t="shared" si="678"/>
        <v>MA422Audio</v>
      </c>
      <c r="C778" s="193" t="str">
        <f t="shared" si="679"/>
        <v>AudioFatianow, Christina</v>
      </c>
      <c r="D778" s="193"/>
      <c r="E778" s="193"/>
      <c r="F778" s="193" t="str">
        <f t="shared" si="680"/>
        <v>AudioHoffman, Brian</v>
      </c>
      <c r="G778" s="193" t="str">
        <f t="shared" ref="G778:M778" si="715">G$344</f>
        <v>Hoffman, Brian</v>
      </c>
      <c r="H778" s="193" t="str">
        <f t="shared" si="715"/>
        <v>Fatianow, Christina</v>
      </c>
      <c r="I778" s="193" t="str">
        <f t="shared" si="715"/>
        <v>MA422</v>
      </c>
      <c r="J778" s="193" t="str">
        <f t="shared" si="715"/>
        <v>MASON COMPANIES INC</v>
      </c>
      <c r="K778" s="193" t="str">
        <f t="shared" si="715"/>
        <v>all</v>
      </c>
      <c r="L778" s="193">
        <f t="shared" si="715"/>
        <v>0</v>
      </c>
      <c r="M778" s="193">
        <f t="shared" si="715"/>
        <v>0</v>
      </c>
      <c r="N778" s="193" t="str">
        <f t="shared" si="711"/>
        <v>Audio</v>
      </c>
      <c r="AA778" s="193">
        <f t="shared" si="682"/>
        <v>0</v>
      </c>
      <c r="AB778" s="193" t="str">
        <f t="shared" ref="AB778" si="716">AB$344</f>
        <v>Fatianow, Christina</v>
      </c>
    </row>
    <row r="779" spans="1:28" s="188" customFormat="1" ht="17.399999999999999">
      <c r="A779" s="193" t="str">
        <f t="shared" si="677"/>
        <v>Audio</v>
      </c>
      <c r="B779" s="193" t="str">
        <f t="shared" si="678"/>
        <v>MI680Audio</v>
      </c>
      <c r="C779" s="193" t="str">
        <f t="shared" si="679"/>
        <v>AudioFatianow, Christina</v>
      </c>
      <c r="D779" s="193"/>
      <c r="E779" s="193"/>
      <c r="F779" s="193" t="str">
        <f t="shared" si="680"/>
        <v>AudioHoffman, Brian</v>
      </c>
      <c r="G779" s="193" t="str">
        <f t="shared" ref="G779:M779" si="717">G$345</f>
        <v>Hoffman, Brian</v>
      </c>
      <c r="H779" s="193" t="str">
        <f t="shared" si="717"/>
        <v>Fatianow, Christina</v>
      </c>
      <c r="I779" s="193" t="str">
        <f t="shared" si="717"/>
        <v>MI680</v>
      </c>
      <c r="J779" s="193" t="str">
        <f t="shared" si="717"/>
        <v>MICRO ELECTRONICS IN</v>
      </c>
      <c r="K779" s="193" t="str">
        <f t="shared" si="717"/>
        <v>all</v>
      </c>
      <c r="L779" s="193">
        <f t="shared" si="717"/>
        <v>0</v>
      </c>
      <c r="M779" s="193">
        <f t="shared" si="717"/>
        <v>0</v>
      </c>
      <c r="N779" s="193" t="str">
        <f t="shared" si="711"/>
        <v>Audio</v>
      </c>
      <c r="AA779" s="193">
        <f t="shared" si="682"/>
        <v>0</v>
      </c>
      <c r="AB779" s="193" t="str">
        <f t="shared" ref="AB779" si="718">AB$345</f>
        <v>Fatianow, Christina</v>
      </c>
    </row>
    <row r="780" spans="1:28" s="188" customFormat="1" ht="17.399999999999999">
      <c r="A780" s="193" t="str">
        <f t="shared" si="677"/>
        <v>Audio</v>
      </c>
      <c r="B780" s="193" t="str">
        <f t="shared" si="678"/>
        <v>MI978Audio</v>
      </c>
      <c r="C780" s="193" t="str">
        <f t="shared" si="679"/>
        <v>AudioFatianow, Christina</v>
      </c>
      <c r="D780" s="193"/>
      <c r="E780" s="193"/>
      <c r="F780" s="193" t="str">
        <f t="shared" si="680"/>
        <v>AudioHoffman, Brian</v>
      </c>
      <c r="G780" s="193" t="str">
        <f t="shared" ref="G780:M780" si="719">G$346</f>
        <v>Hoffman, Brian</v>
      </c>
      <c r="H780" s="193" t="str">
        <f t="shared" si="719"/>
        <v>Fatianow, Christina</v>
      </c>
      <c r="I780" s="193" t="str">
        <f t="shared" si="719"/>
        <v>MI978</v>
      </c>
      <c r="J780" s="193" t="str">
        <f t="shared" si="719"/>
        <v>MID-STATE DISTRIBUTING COMPANY</v>
      </c>
      <c r="K780" s="193" t="str">
        <f t="shared" si="719"/>
        <v>all</v>
      </c>
      <c r="L780" s="193">
        <f t="shared" si="719"/>
        <v>0</v>
      </c>
      <c r="M780" s="193">
        <f t="shared" si="719"/>
        <v>0</v>
      </c>
      <c r="N780" s="193" t="str">
        <f t="shared" si="711"/>
        <v>Audio</v>
      </c>
      <c r="AA780" s="193">
        <f t="shared" si="682"/>
        <v>0</v>
      </c>
      <c r="AB780" s="193" t="str">
        <f t="shared" ref="AB780" si="720">AB$346</f>
        <v>Fatianow, Christina</v>
      </c>
    </row>
    <row r="781" spans="1:28" s="188" customFormat="1" ht="17.399999999999999">
      <c r="A781" s="193" t="str">
        <f t="shared" si="677"/>
        <v>Audio</v>
      </c>
      <c r="B781" s="193" t="str">
        <f t="shared" si="678"/>
        <v>OL136Audio</v>
      </c>
      <c r="C781" s="193" t="str">
        <f t="shared" si="679"/>
        <v>AudioFatianow, Christina</v>
      </c>
      <c r="D781" s="193"/>
      <c r="E781" s="193"/>
      <c r="F781" s="193" t="str">
        <f t="shared" si="680"/>
        <v>AudioHoffman, Brian</v>
      </c>
      <c r="G781" s="193" t="str">
        <f t="shared" ref="G781:M781" si="721">G$347</f>
        <v>Hoffman, Brian</v>
      </c>
      <c r="H781" s="193" t="str">
        <f t="shared" si="721"/>
        <v>Fatianow, Christina</v>
      </c>
      <c r="I781" s="193" t="str">
        <f t="shared" si="721"/>
        <v>OL136</v>
      </c>
      <c r="J781" s="193" t="str">
        <f t="shared" si="721"/>
        <v>OLYMPIA TRADING.COM INC.</v>
      </c>
      <c r="K781" s="193" t="str">
        <f t="shared" si="721"/>
        <v>all</v>
      </c>
      <c r="L781" s="193">
        <f t="shared" si="721"/>
        <v>0</v>
      </c>
      <c r="M781" s="193">
        <f t="shared" si="721"/>
        <v>0</v>
      </c>
      <c r="N781" s="193" t="str">
        <f t="shared" si="711"/>
        <v>Audio</v>
      </c>
      <c r="AA781" s="193">
        <f t="shared" si="682"/>
        <v>0</v>
      </c>
      <c r="AB781" s="193" t="str">
        <f t="shared" ref="AB781" si="722">AB$347</f>
        <v>Fatianow, Christina</v>
      </c>
    </row>
    <row r="782" spans="1:28" s="188" customFormat="1" ht="17.399999999999999">
      <c r="A782" s="193" t="str">
        <f t="shared" si="677"/>
        <v>Audio</v>
      </c>
      <c r="B782" s="193" t="str">
        <f t="shared" si="678"/>
        <v>OV030Audio</v>
      </c>
      <c r="C782" s="193" t="str">
        <f t="shared" si="679"/>
        <v>AudioFatianow, Christina</v>
      </c>
      <c r="D782" s="193"/>
      <c r="E782" s="193"/>
      <c r="F782" s="193" t="str">
        <f t="shared" si="680"/>
        <v>AudioHoffman, Brian</v>
      </c>
      <c r="G782" s="193" t="str">
        <f t="shared" ref="G782:M782" si="723">G$348</f>
        <v>Hoffman, Brian</v>
      </c>
      <c r="H782" s="193" t="str">
        <f t="shared" si="723"/>
        <v>Fatianow, Christina</v>
      </c>
      <c r="I782" s="193" t="str">
        <f t="shared" si="723"/>
        <v>OV030</v>
      </c>
      <c r="J782" s="193" t="str">
        <f t="shared" si="723"/>
        <v>OVERSEAS CONNECTION</v>
      </c>
      <c r="K782" s="193" t="str">
        <f t="shared" si="723"/>
        <v>all</v>
      </c>
      <c r="L782" s="193">
        <f t="shared" si="723"/>
        <v>0</v>
      </c>
      <c r="M782" s="193">
        <f t="shared" si="723"/>
        <v>0</v>
      </c>
      <c r="N782" s="193" t="str">
        <f t="shared" si="711"/>
        <v>Audio</v>
      </c>
      <c r="AA782" s="193">
        <f t="shared" si="682"/>
        <v>0</v>
      </c>
      <c r="AB782" s="193" t="str">
        <f t="shared" ref="AB782" si="724">AB$348</f>
        <v>Fatianow, Christina</v>
      </c>
    </row>
    <row r="783" spans="1:28" s="188" customFormat="1" ht="17.399999999999999">
      <c r="A783" s="193" t="str">
        <f t="shared" si="677"/>
        <v>Audio</v>
      </c>
      <c r="B783" s="193" t="str">
        <f t="shared" si="678"/>
        <v>PE265Audio</v>
      </c>
      <c r="C783" s="193" t="str">
        <f t="shared" si="679"/>
        <v>AudioFatianow, Christina</v>
      </c>
      <c r="D783" s="193"/>
      <c r="E783" s="193"/>
      <c r="F783" s="193" t="str">
        <f t="shared" si="680"/>
        <v>AudioHoffman, Brian</v>
      </c>
      <c r="G783" s="193" t="str">
        <f t="shared" ref="G783:M783" si="725">G$349</f>
        <v>Hoffman, Brian</v>
      </c>
      <c r="H783" s="193" t="str">
        <f t="shared" si="725"/>
        <v>Fatianow, Christina</v>
      </c>
      <c r="I783" s="193" t="str">
        <f t="shared" si="725"/>
        <v>PE265</v>
      </c>
      <c r="J783" s="193" t="str">
        <f t="shared" si="725"/>
        <v>PETRA INDUSTRIES INC</v>
      </c>
      <c r="K783" s="193" t="str">
        <f t="shared" si="725"/>
        <v>all</v>
      </c>
      <c r="L783" s="193">
        <f t="shared" si="725"/>
        <v>0</v>
      </c>
      <c r="M783" s="193">
        <f t="shared" si="725"/>
        <v>0</v>
      </c>
      <c r="N783" s="193" t="str">
        <f t="shared" si="711"/>
        <v>Audio</v>
      </c>
      <c r="AA783" s="193">
        <f t="shared" si="682"/>
        <v>0</v>
      </c>
      <c r="AB783" s="193" t="str">
        <f t="shared" ref="AB783" si="726">AB$349</f>
        <v>Fatianow, Christina</v>
      </c>
    </row>
    <row r="784" spans="1:28" s="188" customFormat="1" ht="17.399999999999999">
      <c r="A784" s="193" t="str">
        <f t="shared" si="677"/>
        <v>Audio</v>
      </c>
      <c r="B784" s="193" t="str">
        <f t="shared" si="678"/>
        <v>PE370Audio</v>
      </c>
      <c r="C784" s="193" t="str">
        <f t="shared" si="679"/>
        <v>AudioFatianow, Christina</v>
      </c>
      <c r="D784" s="193"/>
      <c r="E784" s="193"/>
      <c r="F784" s="193" t="str">
        <f t="shared" si="680"/>
        <v>AudioHoffman, Brian</v>
      </c>
      <c r="G784" s="193" t="str">
        <f t="shared" ref="G784:M784" si="727">G$350</f>
        <v>Hoffman, Brian</v>
      </c>
      <c r="H784" s="193" t="str">
        <f t="shared" si="727"/>
        <v>Fatianow, Christina</v>
      </c>
      <c r="I784" s="193" t="str">
        <f t="shared" si="727"/>
        <v>PE370</v>
      </c>
      <c r="J784" s="193" t="str">
        <f t="shared" si="727"/>
        <v>PETRO-GEN</v>
      </c>
      <c r="K784" s="193" t="str">
        <f t="shared" si="727"/>
        <v>all</v>
      </c>
      <c r="L784" s="193">
        <f t="shared" si="727"/>
        <v>0</v>
      </c>
      <c r="M784" s="193">
        <f t="shared" si="727"/>
        <v>0</v>
      </c>
      <c r="N784" s="193" t="str">
        <f t="shared" si="711"/>
        <v>Audio</v>
      </c>
      <c r="AA784" s="193">
        <f t="shared" si="682"/>
        <v>0</v>
      </c>
      <c r="AB784" s="193" t="str">
        <f t="shared" ref="AB784" si="728">AB$350</f>
        <v>Fatianow, Christina</v>
      </c>
    </row>
    <row r="785" spans="1:28" s="188" customFormat="1" ht="17.399999999999999">
      <c r="A785" s="193" t="str">
        <f t="shared" si="677"/>
        <v>Audio</v>
      </c>
      <c r="B785" s="193" t="str">
        <f t="shared" si="678"/>
        <v>RB005Audio</v>
      </c>
      <c r="C785" s="193" t="str">
        <f t="shared" si="679"/>
        <v>AudioFatianow, Christina</v>
      </c>
      <c r="D785" s="193"/>
      <c r="E785" s="193"/>
      <c r="F785" s="193" t="str">
        <f t="shared" si="680"/>
        <v>AudioHoffman, Brian</v>
      </c>
      <c r="G785" s="193" t="str">
        <f t="shared" ref="G785:M785" si="729">G$351</f>
        <v>Hoffman, Brian</v>
      </c>
      <c r="H785" s="193" t="str">
        <f t="shared" si="729"/>
        <v>Fatianow, Christina</v>
      </c>
      <c r="I785" s="193" t="str">
        <f t="shared" si="729"/>
        <v>RB005</v>
      </c>
      <c r="J785" s="193" t="str">
        <f t="shared" si="729"/>
        <v>R &amp; B WHOLESALE DISTRIBUTORS INC</v>
      </c>
      <c r="K785" s="193" t="str">
        <f t="shared" si="729"/>
        <v>all</v>
      </c>
      <c r="L785" s="193">
        <f t="shared" si="729"/>
        <v>0</v>
      </c>
      <c r="M785" s="193">
        <f t="shared" si="729"/>
        <v>0</v>
      </c>
      <c r="N785" s="193" t="str">
        <f t="shared" si="711"/>
        <v>Audio</v>
      </c>
      <c r="AA785" s="193">
        <f t="shared" si="682"/>
        <v>0</v>
      </c>
      <c r="AB785" s="193" t="str">
        <f t="shared" ref="AB785" si="730">AB$351</f>
        <v>Fatianow, Christina</v>
      </c>
    </row>
    <row r="786" spans="1:28" s="188" customFormat="1" ht="17.399999999999999">
      <c r="A786" s="193" t="str">
        <f t="shared" si="677"/>
        <v>Audio</v>
      </c>
      <c r="B786" s="193" t="str">
        <f t="shared" si="678"/>
        <v>SA830Audio</v>
      </c>
      <c r="C786" s="193" t="str">
        <f t="shared" si="679"/>
        <v>AudioFatianow, Christina</v>
      </c>
      <c r="D786" s="193"/>
      <c r="E786" s="193"/>
      <c r="F786" s="193" t="str">
        <f t="shared" si="680"/>
        <v>AudioHoffman, Brian</v>
      </c>
      <c r="G786" s="193" t="str">
        <f t="shared" ref="G786:M786" si="731">G$352</f>
        <v>Hoffman, Brian</v>
      </c>
      <c r="H786" s="193" t="str">
        <f t="shared" si="731"/>
        <v>Fatianow, Christina</v>
      </c>
      <c r="I786" s="193" t="str">
        <f t="shared" si="731"/>
        <v>SA830</v>
      </c>
      <c r="J786" s="193" t="str">
        <f t="shared" si="731"/>
        <v>SAMSONIC TRADING CO</v>
      </c>
      <c r="K786" s="193" t="str">
        <f t="shared" si="731"/>
        <v>all</v>
      </c>
      <c r="L786" s="193">
        <f t="shared" si="731"/>
        <v>0</v>
      </c>
      <c r="M786" s="193">
        <f t="shared" si="731"/>
        <v>0</v>
      </c>
      <c r="N786" s="193" t="str">
        <f t="shared" si="711"/>
        <v>Audio</v>
      </c>
      <c r="AA786" s="193">
        <f t="shared" si="682"/>
        <v>0</v>
      </c>
      <c r="AB786" s="193" t="str">
        <f t="shared" ref="AB786" si="732">AB$352</f>
        <v>Fatianow, Christina</v>
      </c>
    </row>
    <row r="787" spans="1:28" s="188" customFormat="1" ht="17.399999999999999">
      <c r="A787" s="193" t="str">
        <f t="shared" si="677"/>
        <v>Audio</v>
      </c>
      <c r="B787" s="193" t="str">
        <f t="shared" si="678"/>
        <v>SE831Audio</v>
      </c>
      <c r="C787" s="193" t="str">
        <f t="shared" si="679"/>
        <v>AudioFatianow, Christina</v>
      </c>
      <c r="D787" s="193"/>
      <c r="E787" s="193"/>
      <c r="F787" s="193" t="str">
        <f t="shared" si="680"/>
        <v>AudioHoffman, Brian</v>
      </c>
      <c r="G787" s="193" t="str">
        <f t="shared" ref="G787:M787" si="733">G$353</f>
        <v>Hoffman, Brian</v>
      </c>
      <c r="H787" s="193" t="str">
        <f t="shared" si="733"/>
        <v>Fatianow, Christina</v>
      </c>
      <c r="I787" s="193" t="str">
        <f t="shared" si="733"/>
        <v>SE831</v>
      </c>
      <c r="J787" s="193" t="str">
        <f t="shared" si="733"/>
        <v>SEVENTH AVENUE INC</v>
      </c>
      <c r="K787" s="193" t="str">
        <f t="shared" si="733"/>
        <v>all</v>
      </c>
      <c r="L787" s="193">
        <f t="shared" si="733"/>
        <v>0</v>
      </c>
      <c r="M787" s="193">
        <f t="shared" si="733"/>
        <v>0</v>
      </c>
      <c r="N787" s="193" t="str">
        <f t="shared" si="711"/>
        <v>Audio</v>
      </c>
      <c r="AA787" s="193">
        <f t="shared" si="682"/>
        <v>0</v>
      </c>
      <c r="AB787" s="193" t="str">
        <f t="shared" ref="AB787" si="734">AB$353</f>
        <v>Fatianow, Christina</v>
      </c>
    </row>
    <row r="788" spans="1:28" s="188" customFormat="1" ht="17.399999999999999">
      <c r="A788" s="193" t="str">
        <f t="shared" si="677"/>
        <v>Audio</v>
      </c>
      <c r="B788" s="193" t="str">
        <f t="shared" si="678"/>
        <v>SH880Audio</v>
      </c>
      <c r="C788" s="193" t="str">
        <f t="shared" si="679"/>
        <v>AudioFatianow, Christina</v>
      </c>
      <c r="D788" s="193"/>
      <c r="E788" s="193"/>
      <c r="F788" s="193" t="str">
        <f t="shared" si="680"/>
        <v>AudioHoffman, Brian</v>
      </c>
      <c r="G788" s="193" t="str">
        <f t="shared" ref="G788:M788" si="735">G$354</f>
        <v>Hoffman, Brian</v>
      </c>
      <c r="H788" s="193" t="str">
        <f t="shared" si="735"/>
        <v>Fatianow, Christina</v>
      </c>
      <c r="I788" s="193" t="str">
        <f t="shared" si="735"/>
        <v>SH880</v>
      </c>
      <c r="J788" s="193" t="str">
        <f t="shared" si="735"/>
        <v>SHAVER.COM</v>
      </c>
      <c r="K788" s="193" t="str">
        <f t="shared" si="735"/>
        <v>all</v>
      </c>
      <c r="L788" s="193">
        <f t="shared" si="735"/>
        <v>0</v>
      </c>
      <c r="M788" s="193">
        <f t="shared" si="735"/>
        <v>0</v>
      </c>
      <c r="N788" s="193" t="str">
        <f t="shared" si="711"/>
        <v>Audio</v>
      </c>
      <c r="AA788" s="193">
        <f t="shared" si="682"/>
        <v>0</v>
      </c>
      <c r="AB788" s="193" t="str">
        <f t="shared" ref="AB788" si="736">AB$354</f>
        <v>Fatianow, Christina</v>
      </c>
    </row>
    <row r="789" spans="1:28" s="188" customFormat="1" ht="17.399999999999999">
      <c r="A789" s="193" t="str">
        <f t="shared" si="677"/>
        <v>Audio</v>
      </c>
      <c r="B789" s="193" t="str">
        <f t="shared" si="678"/>
        <v>SU260Audio</v>
      </c>
      <c r="C789" s="193" t="str">
        <f t="shared" si="679"/>
        <v>AudioFatianow, Christina</v>
      </c>
      <c r="D789" s="193"/>
      <c r="E789" s="193"/>
      <c r="F789" s="193" t="str">
        <f t="shared" si="680"/>
        <v>AudioHoffman, Brian</v>
      </c>
      <c r="G789" s="193" t="str">
        <f t="shared" ref="G789:M789" si="737">G$355</f>
        <v>Hoffman, Brian</v>
      </c>
      <c r="H789" s="193" t="str">
        <f t="shared" si="737"/>
        <v>Fatianow, Christina</v>
      </c>
      <c r="I789" s="193" t="str">
        <f t="shared" si="737"/>
        <v>SU260</v>
      </c>
      <c r="J789" s="193" t="str">
        <f t="shared" si="737"/>
        <v>SUMMIT IMPORT CORP.</v>
      </c>
      <c r="K789" s="193" t="str">
        <f t="shared" si="737"/>
        <v>all</v>
      </c>
      <c r="L789" s="193">
        <f t="shared" si="737"/>
        <v>0</v>
      </c>
      <c r="M789" s="193">
        <f t="shared" si="737"/>
        <v>0</v>
      </c>
      <c r="N789" s="193" t="str">
        <f t="shared" si="711"/>
        <v>Audio</v>
      </c>
      <c r="AA789" s="193">
        <f t="shared" si="682"/>
        <v>0</v>
      </c>
      <c r="AB789" s="193" t="str">
        <f t="shared" ref="AB789" si="738">AB$355</f>
        <v>Fatianow, Christina</v>
      </c>
    </row>
    <row r="790" spans="1:28" s="188" customFormat="1" ht="17.399999999999999">
      <c r="A790" s="193" t="str">
        <f t="shared" si="677"/>
        <v>Audio</v>
      </c>
      <c r="B790" s="193" t="str">
        <f t="shared" si="678"/>
        <v>TI160Audio</v>
      </c>
      <c r="C790" s="193" t="str">
        <f t="shared" si="679"/>
        <v>AudioFatianow, Christina</v>
      </c>
      <c r="D790" s="193"/>
      <c r="E790" s="193"/>
      <c r="F790" s="193" t="str">
        <f t="shared" si="680"/>
        <v>AudioHoffman, Brian</v>
      </c>
      <c r="G790" s="193" t="str">
        <f t="shared" ref="G790:M790" si="739">G$356</f>
        <v>Hoffman, Brian</v>
      </c>
      <c r="H790" s="193" t="str">
        <f t="shared" si="739"/>
        <v>Fatianow, Christina</v>
      </c>
      <c r="I790" s="193" t="str">
        <f t="shared" si="739"/>
        <v>TI160</v>
      </c>
      <c r="J790" s="193" t="str">
        <f t="shared" si="739"/>
        <v>TIP TOP PARTS, USA</v>
      </c>
      <c r="K790" s="193" t="str">
        <f t="shared" si="739"/>
        <v>all</v>
      </c>
      <c r="L790" s="193">
        <f t="shared" si="739"/>
        <v>0</v>
      </c>
      <c r="M790" s="193">
        <f t="shared" si="739"/>
        <v>0</v>
      </c>
      <c r="N790" s="193" t="str">
        <f t="shared" si="711"/>
        <v>Audio</v>
      </c>
      <c r="AA790" s="193">
        <f t="shared" si="682"/>
        <v>0</v>
      </c>
      <c r="AB790" s="193" t="str">
        <f t="shared" ref="AB790" si="740">AB$356</f>
        <v>Fatianow, Christina</v>
      </c>
    </row>
    <row r="791" spans="1:28" s="188" customFormat="1" ht="17.399999999999999">
      <c r="A791" s="193" t="str">
        <f t="shared" si="677"/>
        <v>Audio</v>
      </c>
      <c r="B791" s="193" t="str">
        <f t="shared" si="678"/>
        <v>TR839Audio</v>
      </c>
      <c r="C791" s="193" t="str">
        <f t="shared" si="679"/>
        <v>AudioFatianow, Christina</v>
      </c>
      <c r="D791" s="193"/>
      <c r="E791" s="193"/>
      <c r="F791" s="193" t="str">
        <f t="shared" si="680"/>
        <v>AudioHoffman, Brian</v>
      </c>
      <c r="G791" s="193" t="str">
        <f t="shared" ref="G791:M791" si="741">G$357</f>
        <v>Hoffman, Brian</v>
      </c>
      <c r="H791" s="193" t="str">
        <f t="shared" si="741"/>
        <v>Fatianow, Christina</v>
      </c>
      <c r="I791" s="193" t="str">
        <f t="shared" si="741"/>
        <v>TR839</v>
      </c>
      <c r="J791" s="193" t="str">
        <f t="shared" si="741"/>
        <v>TRI STATE DISTRIBUTORS INC</v>
      </c>
      <c r="K791" s="193" t="str">
        <f t="shared" si="741"/>
        <v>all</v>
      </c>
      <c r="L791" s="193">
        <f t="shared" si="741"/>
        <v>0</v>
      </c>
      <c r="M791" s="193">
        <f t="shared" si="741"/>
        <v>0</v>
      </c>
      <c r="N791" s="193" t="str">
        <f t="shared" si="711"/>
        <v>Audio</v>
      </c>
      <c r="AA791" s="193">
        <f t="shared" si="682"/>
        <v>0</v>
      </c>
      <c r="AB791" s="193" t="str">
        <f t="shared" ref="AB791" si="742">AB$357</f>
        <v>Fatianow, Christina</v>
      </c>
    </row>
    <row r="792" spans="1:28" s="188" customFormat="1" ht="17.399999999999999">
      <c r="A792" s="193" t="str">
        <f t="shared" si="677"/>
        <v>Audio</v>
      </c>
      <c r="B792" s="193" t="str">
        <f t="shared" si="678"/>
        <v>WA130Audio</v>
      </c>
      <c r="C792" s="193" t="str">
        <f t="shared" si="679"/>
        <v>AudioFatianow, Christina</v>
      </c>
      <c r="D792" s="193"/>
      <c r="E792" s="193"/>
      <c r="F792" s="193" t="str">
        <f t="shared" si="680"/>
        <v>AudioHoffman, Brian</v>
      </c>
      <c r="G792" s="193" t="str">
        <f t="shared" ref="G792:M792" si="743">G$358</f>
        <v>Hoffman, Brian</v>
      </c>
      <c r="H792" s="193" t="str">
        <f t="shared" si="743"/>
        <v>Fatianow, Christina</v>
      </c>
      <c r="I792" s="193" t="str">
        <f t="shared" si="743"/>
        <v>WA130</v>
      </c>
      <c r="J792" s="193" t="str">
        <f t="shared" si="743"/>
        <v>WALKENHORST OF NAPA</v>
      </c>
      <c r="K792" s="193" t="str">
        <f t="shared" si="743"/>
        <v>all</v>
      </c>
      <c r="L792" s="193">
        <f t="shared" si="743"/>
        <v>0</v>
      </c>
      <c r="M792" s="193">
        <f t="shared" si="743"/>
        <v>0</v>
      </c>
      <c r="N792" s="193" t="str">
        <f t="shared" si="711"/>
        <v>Audio</v>
      </c>
      <c r="AA792" s="193">
        <f t="shared" si="682"/>
        <v>0</v>
      </c>
      <c r="AB792" s="193" t="str">
        <f t="shared" ref="AB792" si="744">AB$358</f>
        <v>Fatianow, Christina</v>
      </c>
    </row>
    <row r="793" spans="1:28" s="188" customFormat="1" ht="17.399999999999999">
      <c r="A793" s="193" t="str">
        <f t="shared" si="677"/>
        <v>Audio</v>
      </c>
      <c r="B793" s="193" t="str">
        <f t="shared" si="678"/>
        <v>WI195Audio</v>
      </c>
      <c r="C793" s="193" t="str">
        <f t="shared" si="679"/>
        <v>AudioFatianow, Christina</v>
      </c>
      <c r="D793" s="193"/>
      <c r="E793" s="193"/>
      <c r="F793" s="193" t="str">
        <f t="shared" si="680"/>
        <v>AudioHoffman, Brian</v>
      </c>
      <c r="G793" s="193" t="str">
        <f t="shared" ref="G793:M793" si="745">G$359</f>
        <v>Hoffman, Brian</v>
      </c>
      <c r="H793" s="193" t="str">
        <f t="shared" si="745"/>
        <v>Fatianow, Christina</v>
      </c>
      <c r="I793" s="193" t="str">
        <f t="shared" si="745"/>
        <v>WI195</v>
      </c>
      <c r="J793" s="193" t="str">
        <f t="shared" si="745"/>
        <v>WILLIAMS-SONOMA</v>
      </c>
      <c r="K793" s="193" t="str">
        <f t="shared" si="745"/>
        <v>all</v>
      </c>
      <c r="L793" s="193">
        <f t="shared" si="745"/>
        <v>0</v>
      </c>
      <c r="M793" s="193">
        <f t="shared" si="745"/>
        <v>0</v>
      </c>
      <c r="N793" s="193" t="str">
        <f t="shared" si="711"/>
        <v>Audio</v>
      </c>
      <c r="AA793" s="193">
        <f t="shared" si="682"/>
        <v>0</v>
      </c>
      <c r="AB793" s="193" t="str">
        <f t="shared" ref="AB793" si="746">AB$359</f>
        <v>Fatianow, Christina</v>
      </c>
    </row>
    <row r="794" spans="1:28" s="188" customFormat="1" ht="17.399999999999999">
      <c r="A794" s="193" t="str">
        <f t="shared" si="677"/>
        <v>Audio</v>
      </c>
      <c r="B794" s="193" t="str">
        <f t="shared" si="678"/>
        <v>0Audio</v>
      </c>
      <c r="C794" s="193" t="str">
        <f t="shared" si="679"/>
        <v>AudioFatianow, Christina</v>
      </c>
      <c r="D794" s="193"/>
      <c r="E794" s="193"/>
      <c r="F794" s="193" t="str">
        <f t="shared" si="680"/>
        <v>AudioHoffman, Brian</v>
      </c>
      <c r="G794" s="193" t="str">
        <f t="shared" ref="G794:M794" si="747">G$360</f>
        <v>Hoffman, Brian</v>
      </c>
      <c r="H794" s="193" t="str">
        <f t="shared" si="747"/>
        <v>Fatianow, Christina</v>
      </c>
      <c r="I794" s="193">
        <f t="shared" si="747"/>
        <v>0</v>
      </c>
      <c r="J794" s="193" t="str">
        <f t="shared" si="747"/>
        <v>CHECKER DISTRIBUTORS</v>
      </c>
      <c r="K794" s="193" t="str">
        <f t="shared" si="747"/>
        <v>all</v>
      </c>
      <c r="L794" s="193">
        <f t="shared" si="747"/>
        <v>0</v>
      </c>
      <c r="M794" s="193">
        <f t="shared" si="747"/>
        <v>0</v>
      </c>
      <c r="N794" s="193" t="str">
        <f t="shared" si="711"/>
        <v>Audio</v>
      </c>
      <c r="AA794" s="193">
        <f t="shared" si="682"/>
        <v>0</v>
      </c>
      <c r="AB794" s="193" t="str">
        <f t="shared" ref="AB794" si="748">AB$360</f>
        <v>Fatianow, Christina</v>
      </c>
    </row>
    <row r="795" spans="1:28" s="188" customFormat="1" ht="17.399999999999999">
      <c r="A795" s="193" t="str">
        <f t="shared" si="677"/>
        <v>Audio</v>
      </c>
      <c r="B795" s="193" t="str">
        <f t="shared" si="678"/>
        <v>0Audio</v>
      </c>
      <c r="C795" s="193" t="str">
        <f t="shared" si="679"/>
        <v>Audio0</v>
      </c>
      <c r="D795" s="193"/>
      <c r="E795" s="193"/>
      <c r="F795" s="193" t="str">
        <f t="shared" si="680"/>
        <v>Audio0</v>
      </c>
      <c r="G795" s="193">
        <f t="shared" ref="G795:M795" si="749">G$361</f>
        <v>0</v>
      </c>
      <c r="H795" s="193">
        <f t="shared" si="749"/>
        <v>0</v>
      </c>
      <c r="I795" s="193">
        <f t="shared" si="749"/>
        <v>0</v>
      </c>
      <c r="J795" s="193">
        <f t="shared" si="749"/>
        <v>0</v>
      </c>
      <c r="K795" s="193">
        <f t="shared" si="749"/>
        <v>0</v>
      </c>
      <c r="L795" s="193">
        <f t="shared" si="749"/>
        <v>0</v>
      </c>
      <c r="M795" s="193">
        <f t="shared" si="749"/>
        <v>0</v>
      </c>
      <c r="N795" s="193" t="str">
        <f t="shared" si="711"/>
        <v>Audio</v>
      </c>
      <c r="AA795" s="193">
        <f t="shared" si="682"/>
        <v>0</v>
      </c>
      <c r="AB795" s="193">
        <f t="shared" ref="AB795" si="750">AB$361</f>
        <v>0</v>
      </c>
    </row>
    <row r="796" spans="1:28" s="188" customFormat="1" ht="17.399999999999999">
      <c r="A796" s="193" t="str">
        <f t="shared" si="677"/>
        <v>Audio</v>
      </c>
      <c r="B796" s="193" t="str">
        <f t="shared" si="678"/>
        <v>0Audio</v>
      </c>
      <c r="C796" s="193" t="str">
        <f t="shared" si="679"/>
        <v>Audio0</v>
      </c>
      <c r="D796" s="193"/>
      <c r="E796" s="193"/>
      <c r="F796" s="193" t="str">
        <f t="shared" si="680"/>
        <v>Audio0</v>
      </c>
      <c r="G796" s="193">
        <f t="shared" ref="G796:M796" si="751">G$362</f>
        <v>0</v>
      </c>
      <c r="H796" s="193">
        <f t="shared" si="751"/>
        <v>0</v>
      </c>
      <c r="I796" s="193">
        <f t="shared" si="751"/>
        <v>0</v>
      </c>
      <c r="J796" s="193">
        <f t="shared" si="751"/>
        <v>0</v>
      </c>
      <c r="K796" s="193">
        <f t="shared" si="751"/>
        <v>0</v>
      </c>
      <c r="L796" s="193">
        <f t="shared" si="751"/>
        <v>0</v>
      </c>
      <c r="M796" s="193">
        <f t="shared" si="751"/>
        <v>0</v>
      </c>
      <c r="N796" s="193" t="str">
        <f t="shared" si="711"/>
        <v>Audio</v>
      </c>
      <c r="AA796" s="193">
        <f t="shared" si="682"/>
        <v>0</v>
      </c>
      <c r="AB796" s="193">
        <f t="shared" ref="AB796" si="752">AB$362</f>
        <v>0</v>
      </c>
    </row>
    <row r="797" spans="1:28" s="188" customFormat="1" ht="17.399999999999999">
      <c r="A797" s="193" t="str">
        <f t="shared" si="677"/>
        <v>Audio</v>
      </c>
      <c r="B797" s="193" t="str">
        <f t="shared" si="678"/>
        <v>0Audio</v>
      </c>
      <c r="C797" s="193" t="str">
        <f t="shared" si="679"/>
        <v>Audio0</v>
      </c>
      <c r="D797" s="193"/>
      <c r="E797" s="193"/>
      <c r="F797" s="193" t="str">
        <f t="shared" si="680"/>
        <v>Audio0</v>
      </c>
      <c r="G797" s="193">
        <f t="shared" ref="G797:M797" si="753">G$363</f>
        <v>0</v>
      </c>
      <c r="H797" s="193">
        <f t="shared" si="753"/>
        <v>0</v>
      </c>
      <c r="I797" s="193">
        <f t="shared" si="753"/>
        <v>0</v>
      </c>
      <c r="J797" s="193">
        <f t="shared" si="753"/>
        <v>0</v>
      </c>
      <c r="K797" s="193">
        <f t="shared" si="753"/>
        <v>0</v>
      </c>
      <c r="L797" s="193">
        <f t="shared" si="753"/>
        <v>0</v>
      </c>
      <c r="M797" s="193">
        <f t="shared" si="753"/>
        <v>0</v>
      </c>
      <c r="N797" s="193" t="str">
        <f t="shared" si="711"/>
        <v>Audio</v>
      </c>
      <c r="AA797" s="193">
        <f t="shared" si="682"/>
        <v>0</v>
      </c>
      <c r="AB797" s="193">
        <f t="shared" ref="AB797" si="754">AB$363</f>
        <v>0</v>
      </c>
    </row>
    <row r="798" spans="1:28" s="188" customFormat="1" ht="17.399999999999999">
      <c r="A798" s="193" t="str">
        <f t="shared" si="677"/>
        <v>Audio</v>
      </c>
      <c r="B798" s="193" t="str">
        <f t="shared" si="678"/>
        <v>0Audio</v>
      </c>
      <c r="C798" s="193" t="str">
        <f t="shared" si="679"/>
        <v>Audio0</v>
      </c>
      <c r="D798" s="193"/>
      <c r="E798" s="193"/>
      <c r="F798" s="193" t="str">
        <f t="shared" si="680"/>
        <v>Audio0</v>
      </c>
      <c r="G798" s="193">
        <f t="shared" ref="G798:M798" si="755">G$364</f>
        <v>0</v>
      </c>
      <c r="H798" s="193">
        <f t="shared" si="755"/>
        <v>0</v>
      </c>
      <c r="I798" s="193">
        <f t="shared" si="755"/>
        <v>0</v>
      </c>
      <c r="J798" s="193">
        <f t="shared" si="755"/>
        <v>0</v>
      </c>
      <c r="K798" s="193">
        <f t="shared" si="755"/>
        <v>0</v>
      </c>
      <c r="L798" s="193">
        <f t="shared" si="755"/>
        <v>0</v>
      </c>
      <c r="M798" s="193">
        <f t="shared" si="755"/>
        <v>0</v>
      </c>
      <c r="N798" s="193" t="str">
        <f t="shared" si="711"/>
        <v>Audio</v>
      </c>
      <c r="AA798" s="193">
        <f t="shared" si="682"/>
        <v>0</v>
      </c>
      <c r="AB798" s="193">
        <f t="shared" ref="AB798" si="756">AB$364</f>
        <v>0</v>
      </c>
    </row>
    <row r="799" spans="1:28" s="188" customFormat="1" ht="17.399999999999999">
      <c r="A799" s="193" t="str">
        <f t="shared" si="677"/>
        <v>Audio</v>
      </c>
      <c r="B799" s="193" t="str">
        <f t="shared" si="678"/>
        <v>0Audio</v>
      </c>
      <c r="C799" s="193" t="str">
        <f t="shared" si="679"/>
        <v>Audio0</v>
      </c>
      <c r="D799" s="193"/>
      <c r="E799" s="193"/>
      <c r="F799" s="193" t="str">
        <f t="shared" si="680"/>
        <v>Audio0</v>
      </c>
      <c r="G799" s="193">
        <f t="shared" ref="G799:M799" si="757">G$365</f>
        <v>0</v>
      </c>
      <c r="H799" s="193">
        <f t="shared" si="757"/>
        <v>0</v>
      </c>
      <c r="I799" s="193">
        <f t="shared" si="757"/>
        <v>0</v>
      </c>
      <c r="J799" s="193">
        <f t="shared" si="757"/>
        <v>0</v>
      </c>
      <c r="K799" s="193">
        <f t="shared" si="757"/>
        <v>0</v>
      </c>
      <c r="L799" s="193">
        <f t="shared" si="757"/>
        <v>0</v>
      </c>
      <c r="M799" s="193">
        <f t="shared" si="757"/>
        <v>0</v>
      </c>
      <c r="N799" s="193" t="str">
        <f t="shared" si="711"/>
        <v>Audio</v>
      </c>
      <c r="AA799" s="193">
        <f t="shared" si="682"/>
        <v>0</v>
      </c>
      <c r="AB799" s="193">
        <f t="shared" ref="AB799" si="758">AB$365</f>
        <v>0</v>
      </c>
    </row>
    <row r="800" spans="1:28" s="188" customFormat="1" ht="17.399999999999999">
      <c r="A800" s="193" t="str">
        <f t="shared" si="677"/>
        <v>Audio</v>
      </c>
      <c r="B800" s="193" t="str">
        <f t="shared" si="678"/>
        <v>0Audio</v>
      </c>
      <c r="C800" s="193" t="str">
        <f t="shared" si="679"/>
        <v>Audio0</v>
      </c>
      <c r="D800" s="193"/>
      <c r="E800" s="193"/>
      <c r="F800" s="193" t="str">
        <f t="shared" si="680"/>
        <v>Audio0</v>
      </c>
      <c r="G800" s="193">
        <f t="shared" ref="G800:M800" si="759">G$366</f>
        <v>0</v>
      </c>
      <c r="H800" s="193">
        <f t="shared" si="759"/>
        <v>0</v>
      </c>
      <c r="I800" s="193">
        <f t="shared" si="759"/>
        <v>0</v>
      </c>
      <c r="J800" s="193">
        <f t="shared" si="759"/>
        <v>0</v>
      </c>
      <c r="K800" s="193">
        <f t="shared" si="759"/>
        <v>0</v>
      </c>
      <c r="L800" s="193">
        <f t="shared" si="759"/>
        <v>0</v>
      </c>
      <c r="M800" s="193">
        <f t="shared" si="759"/>
        <v>0</v>
      </c>
      <c r="N800" s="193" t="str">
        <f t="shared" si="711"/>
        <v>Audio</v>
      </c>
      <c r="AA800" s="193">
        <f t="shared" si="682"/>
        <v>0</v>
      </c>
      <c r="AB800" s="193">
        <f t="shared" ref="AB800" si="760">AB$366</f>
        <v>0</v>
      </c>
    </row>
    <row r="801" spans="1:28" s="188" customFormat="1" ht="17.399999999999999">
      <c r="A801" s="193" t="str">
        <f t="shared" si="677"/>
        <v>Audio</v>
      </c>
      <c r="B801" s="193" t="str">
        <f t="shared" si="678"/>
        <v>0Audio</v>
      </c>
      <c r="C801" s="193" t="str">
        <f t="shared" si="679"/>
        <v>Audio0</v>
      </c>
      <c r="D801" s="193"/>
      <c r="E801" s="193"/>
      <c r="F801" s="193" t="str">
        <f t="shared" si="680"/>
        <v>Audio0</v>
      </c>
      <c r="G801" s="193">
        <f t="shared" ref="G801:M801" si="761">G$367</f>
        <v>0</v>
      </c>
      <c r="H801" s="193">
        <f t="shared" si="761"/>
        <v>0</v>
      </c>
      <c r="I801" s="193">
        <f t="shared" si="761"/>
        <v>0</v>
      </c>
      <c r="J801" s="193">
        <f t="shared" si="761"/>
        <v>0</v>
      </c>
      <c r="K801" s="193">
        <f t="shared" si="761"/>
        <v>0</v>
      </c>
      <c r="L801" s="193">
        <f t="shared" si="761"/>
        <v>0</v>
      </c>
      <c r="M801" s="193">
        <f t="shared" si="761"/>
        <v>0</v>
      </c>
      <c r="N801" s="193" t="str">
        <f t="shared" si="711"/>
        <v>Audio</v>
      </c>
      <c r="AA801" s="193">
        <f t="shared" si="682"/>
        <v>0</v>
      </c>
      <c r="AB801" s="193">
        <f t="shared" ref="AB801" si="762">AB$367</f>
        <v>0</v>
      </c>
    </row>
    <row r="802" spans="1:28" s="188" customFormat="1" ht="17.399999999999999">
      <c r="A802" s="193" t="str">
        <f t="shared" si="677"/>
        <v>Audio</v>
      </c>
      <c r="B802" s="193" t="str">
        <f t="shared" si="678"/>
        <v>0Audio</v>
      </c>
      <c r="C802" s="193" t="str">
        <f t="shared" si="679"/>
        <v>Audio0</v>
      </c>
      <c r="D802" s="193"/>
      <c r="E802" s="193"/>
      <c r="F802" s="193" t="str">
        <f t="shared" si="680"/>
        <v>Audio0</v>
      </c>
      <c r="G802" s="193">
        <f t="shared" ref="G802:M802" si="763">G$368</f>
        <v>0</v>
      </c>
      <c r="H802" s="193">
        <f t="shared" si="763"/>
        <v>0</v>
      </c>
      <c r="I802" s="193">
        <f t="shared" si="763"/>
        <v>0</v>
      </c>
      <c r="J802" s="193">
        <f t="shared" si="763"/>
        <v>0</v>
      </c>
      <c r="K802" s="193">
        <f t="shared" si="763"/>
        <v>0</v>
      </c>
      <c r="L802" s="193">
        <f t="shared" si="763"/>
        <v>0</v>
      </c>
      <c r="M802" s="193">
        <f t="shared" si="763"/>
        <v>0</v>
      </c>
      <c r="N802" s="193" t="str">
        <f t="shared" si="711"/>
        <v>Audio</v>
      </c>
      <c r="AA802" s="193">
        <f t="shared" si="682"/>
        <v>0</v>
      </c>
      <c r="AB802" s="193">
        <f t="shared" ref="AB802" si="764">AB$368</f>
        <v>0</v>
      </c>
    </row>
    <row r="803" spans="1:28" s="188" customFormat="1" ht="17.399999999999999">
      <c r="A803" s="193" t="str">
        <f t="shared" si="677"/>
        <v>Audio</v>
      </c>
      <c r="B803" s="193" t="str">
        <f t="shared" si="678"/>
        <v>0Audio</v>
      </c>
      <c r="C803" s="193" t="str">
        <f t="shared" si="679"/>
        <v>Audio0</v>
      </c>
      <c r="D803" s="193"/>
      <c r="E803" s="193"/>
      <c r="F803" s="193" t="str">
        <f t="shared" si="680"/>
        <v>Audio0</v>
      </c>
      <c r="G803" s="193">
        <f t="shared" ref="G803:M803" si="765">G$369</f>
        <v>0</v>
      </c>
      <c r="H803" s="193">
        <f t="shared" si="765"/>
        <v>0</v>
      </c>
      <c r="I803" s="193">
        <f t="shared" si="765"/>
        <v>0</v>
      </c>
      <c r="J803" s="193">
        <f t="shared" si="765"/>
        <v>0</v>
      </c>
      <c r="K803" s="193">
        <f t="shared" si="765"/>
        <v>0</v>
      </c>
      <c r="L803" s="193">
        <f t="shared" si="765"/>
        <v>0</v>
      </c>
      <c r="M803" s="193">
        <f t="shared" si="765"/>
        <v>0</v>
      </c>
      <c r="N803" s="193" t="str">
        <f t="shared" si="711"/>
        <v>Audio</v>
      </c>
      <c r="AA803" s="193">
        <f t="shared" si="682"/>
        <v>0</v>
      </c>
      <c r="AB803" s="193">
        <f t="shared" ref="AB803" si="766">AB$369</f>
        <v>0</v>
      </c>
    </row>
    <row r="804" spans="1:28" s="188" customFormat="1" ht="17.399999999999999">
      <c r="A804" s="193" t="str">
        <f t="shared" si="677"/>
        <v>Audio</v>
      </c>
      <c r="B804" s="193" t="str">
        <f t="shared" si="678"/>
        <v>0Audio</v>
      </c>
      <c r="C804" s="193" t="str">
        <f t="shared" si="679"/>
        <v>Audio0</v>
      </c>
      <c r="D804" s="193"/>
      <c r="E804" s="193"/>
      <c r="F804" s="193" t="str">
        <f t="shared" si="680"/>
        <v>Audio0</v>
      </c>
      <c r="G804" s="193">
        <f t="shared" ref="G804:M804" si="767">G$370</f>
        <v>0</v>
      </c>
      <c r="H804" s="193">
        <f t="shared" si="767"/>
        <v>0</v>
      </c>
      <c r="I804" s="193">
        <f t="shared" si="767"/>
        <v>0</v>
      </c>
      <c r="J804" s="193">
        <f t="shared" si="767"/>
        <v>0</v>
      </c>
      <c r="K804" s="193">
        <f t="shared" si="767"/>
        <v>0</v>
      </c>
      <c r="L804" s="193">
        <f t="shared" si="767"/>
        <v>0</v>
      </c>
      <c r="M804" s="193">
        <f t="shared" si="767"/>
        <v>0</v>
      </c>
      <c r="N804" s="193" t="str">
        <f t="shared" si="711"/>
        <v>Audio</v>
      </c>
      <c r="AA804" s="193">
        <f t="shared" si="682"/>
        <v>0</v>
      </c>
      <c r="AB804" s="193">
        <f t="shared" ref="AB804" si="768">AB$370</f>
        <v>0</v>
      </c>
    </row>
    <row r="805" spans="1:28" s="188" customFormat="1" ht="17.399999999999999">
      <c r="A805" s="193" t="str">
        <f t="shared" si="677"/>
        <v>Audio</v>
      </c>
      <c r="B805" s="193" t="str">
        <f t="shared" si="678"/>
        <v>AM036Audio</v>
      </c>
      <c r="C805" s="193" t="str">
        <f t="shared" si="679"/>
        <v>AudioGaither, Kelli</v>
      </c>
      <c r="D805" s="193"/>
      <c r="E805" s="193"/>
      <c r="F805" s="193" t="str">
        <f t="shared" si="680"/>
        <v>AudioHoffman, Brian</v>
      </c>
      <c r="G805" s="193" t="str">
        <f t="shared" ref="G805:M805" si="769">G$371</f>
        <v>Hoffman, Brian</v>
      </c>
      <c r="H805" s="193" t="str">
        <f t="shared" si="769"/>
        <v>Gaither, Kelli</v>
      </c>
      <c r="I805" s="193" t="str">
        <f t="shared" si="769"/>
        <v>AM036</v>
      </c>
      <c r="J805" s="193" t="str">
        <f t="shared" si="769"/>
        <v>AMERICAN BROADCASTING COMPANIES, IN</v>
      </c>
      <c r="K805" s="193" t="str">
        <f t="shared" si="769"/>
        <v>all</v>
      </c>
      <c r="L805" s="193" t="str">
        <f t="shared" si="769"/>
        <v>H2H Performance Video</v>
      </c>
      <c r="M805" s="193" t="str">
        <f t="shared" si="769"/>
        <v>TV, Technics</v>
      </c>
      <c r="N805" s="193" t="str">
        <f t="shared" si="711"/>
        <v>Audio</v>
      </c>
      <c r="AA805" s="193">
        <f t="shared" si="682"/>
        <v>0</v>
      </c>
      <c r="AB805" s="193" t="str">
        <f t="shared" ref="AB805" si="770">AB$371</f>
        <v>Gaither, Kelli</v>
      </c>
    </row>
    <row r="806" spans="1:28" s="188" customFormat="1" ht="17.399999999999999">
      <c r="A806" s="193" t="str">
        <f t="shared" si="677"/>
        <v>Audio</v>
      </c>
      <c r="B806" s="193" t="str">
        <f t="shared" si="678"/>
        <v>AP490Audio</v>
      </c>
      <c r="C806" s="193" t="str">
        <f t="shared" si="679"/>
        <v>AudioGaither, Kelli</v>
      </c>
      <c r="D806" s="193"/>
      <c r="E806" s="193"/>
      <c r="F806" s="193" t="str">
        <f t="shared" si="680"/>
        <v>AudioHoffman, Brian</v>
      </c>
      <c r="G806" s="193" t="str">
        <f t="shared" ref="G806:M806" si="771">G$372</f>
        <v>Hoffman, Brian</v>
      </c>
      <c r="H806" s="193" t="str">
        <f t="shared" si="771"/>
        <v>Gaither, Kelli</v>
      </c>
      <c r="I806" s="193" t="str">
        <f t="shared" si="771"/>
        <v>AP490</v>
      </c>
      <c r="J806" s="193" t="str">
        <f t="shared" si="771"/>
        <v>APPLE INC</v>
      </c>
      <c r="K806" s="193" t="str">
        <f t="shared" si="771"/>
        <v>all</v>
      </c>
      <c r="L806" s="193" t="str">
        <f t="shared" si="771"/>
        <v>H2H Performance Video</v>
      </c>
      <c r="M806" s="193" t="str">
        <f t="shared" si="771"/>
        <v>TV, Technics</v>
      </c>
      <c r="N806" s="193" t="str">
        <f t="shared" si="711"/>
        <v>Audio</v>
      </c>
      <c r="AA806" s="193">
        <f t="shared" si="682"/>
        <v>0</v>
      </c>
      <c r="AB806" s="193" t="str">
        <f t="shared" ref="AB806" si="772">AB$372</f>
        <v>Gaither, Kelli</v>
      </c>
    </row>
    <row r="807" spans="1:28" s="188" customFormat="1" ht="17.399999999999999">
      <c r="A807" s="193" t="str">
        <f t="shared" si="677"/>
        <v>Audio</v>
      </c>
      <c r="B807" s="193" t="str">
        <f t="shared" si="678"/>
        <v>B0614Audio</v>
      </c>
      <c r="C807" s="193" t="str">
        <f t="shared" si="679"/>
        <v>AudioGaither, Kelli</v>
      </c>
      <c r="D807" s="193"/>
      <c r="E807" s="193"/>
      <c r="F807" s="193" t="str">
        <f t="shared" si="680"/>
        <v>AudioHoffman, Brian</v>
      </c>
      <c r="G807" s="193" t="str">
        <f t="shared" ref="G807:M807" si="773">G$373</f>
        <v>Hoffman, Brian</v>
      </c>
      <c r="H807" s="193" t="str">
        <f t="shared" si="773"/>
        <v>Gaither, Kelli</v>
      </c>
      <c r="I807" s="193" t="str">
        <f t="shared" si="773"/>
        <v>B0614</v>
      </c>
      <c r="J807" s="193" t="str">
        <f t="shared" si="773"/>
        <v>022 SOUTH / ABEL CINETECH, INC( PY#</v>
      </c>
      <c r="K807" s="193" t="str">
        <f t="shared" si="773"/>
        <v>all</v>
      </c>
      <c r="L807" s="193">
        <f t="shared" si="773"/>
        <v>0</v>
      </c>
      <c r="M807" s="193">
        <f t="shared" si="773"/>
        <v>0</v>
      </c>
      <c r="N807" s="193" t="str">
        <f t="shared" si="711"/>
        <v>Audio</v>
      </c>
      <c r="AA807" s="193">
        <f t="shared" si="682"/>
        <v>0</v>
      </c>
      <c r="AB807" s="193" t="str">
        <f t="shared" ref="AB807" si="774">AB$373</f>
        <v>Gaither, Kelli</v>
      </c>
    </row>
    <row r="808" spans="1:28" s="188" customFormat="1" ht="17.399999999999999">
      <c r="A808" s="193" t="str">
        <f t="shared" si="677"/>
        <v>Audio</v>
      </c>
      <c r="B808" s="193" t="str">
        <f t="shared" si="678"/>
        <v>B0648Audio</v>
      </c>
      <c r="C808" s="193" t="str">
        <f t="shared" si="679"/>
        <v>AudioGaither, Kelli</v>
      </c>
      <c r="D808" s="193"/>
      <c r="E808" s="193"/>
      <c r="F808" s="193" t="str">
        <f t="shared" si="680"/>
        <v>AudioHoffman, Brian</v>
      </c>
      <c r="G808" s="193" t="str">
        <f t="shared" ref="G808:M808" si="775">G$374</f>
        <v>Hoffman, Brian</v>
      </c>
      <c r="H808" s="193" t="str">
        <f t="shared" si="775"/>
        <v>Gaither, Kelli</v>
      </c>
      <c r="I808" s="193" t="str">
        <f t="shared" si="775"/>
        <v>B0648</v>
      </c>
      <c r="J808" s="193" t="str">
        <f t="shared" si="775"/>
        <v>PROFESSIONAL AUDIO &amp; VIDEO SYSTEMS(</v>
      </c>
      <c r="K808" s="193" t="str">
        <f t="shared" si="775"/>
        <v>all</v>
      </c>
      <c r="L808" s="193">
        <f t="shared" si="775"/>
        <v>0</v>
      </c>
      <c r="M808" s="193">
        <f t="shared" si="775"/>
        <v>0</v>
      </c>
      <c r="N808" s="193" t="str">
        <f t="shared" si="711"/>
        <v>Audio</v>
      </c>
      <c r="AA808" s="193">
        <f t="shared" si="682"/>
        <v>0</v>
      </c>
      <c r="AB808" s="193" t="str">
        <f t="shared" ref="AB808" si="776">AB$374</f>
        <v>Gaither, Kelli</v>
      </c>
    </row>
    <row r="809" spans="1:28" s="188" customFormat="1" ht="17.399999999999999">
      <c r="A809" s="193" t="str">
        <f t="shared" si="677"/>
        <v>Audio</v>
      </c>
      <c r="B809" s="193" t="str">
        <f t="shared" si="678"/>
        <v>B0659Audio</v>
      </c>
      <c r="C809" s="193" t="str">
        <f t="shared" si="679"/>
        <v>AudioGaither, Kelli</v>
      </c>
      <c r="D809" s="193"/>
      <c r="E809" s="193"/>
      <c r="F809" s="193" t="str">
        <f t="shared" si="680"/>
        <v>AudioHoffman, Brian</v>
      </c>
      <c r="G809" s="193" t="str">
        <f t="shared" ref="G809:M809" si="777">G$375</f>
        <v>Hoffman, Brian</v>
      </c>
      <c r="H809" s="193" t="str">
        <f t="shared" si="777"/>
        <v>Gaither, Kelli</v>
      </c>
      <c r="I809" s="193" t="str">
        <f t="shared" si="777"/>
        <v>B0659</v>
      </c>
      <c r="J809" s="193" t="str">
        <f t="shared" si="777"/>
        <v>MEDIARIGHT, LLC.( PY#69167)</v>
      </c>
      <c r="K809" s="193" t="str">
        <f t="shared" si="777"/>
        <v>all</v>
      </c>
      <c r="L809" s="193">
        <f t="shared" si="777"/>
        <v>0</v>
      </c>
      <c r="M809" s="193">
        <f t="shared" si="777"/>
        <v>0</v>
      </c>
      <c r="N809" s="193" t="str">
        <f t="shared" si="711"/>
        <v>Audio</v>
      </c>
      <c r="AA809" s="193">
        <f t="shared" si="682"/>
        <v>0</v>
      </c>
      <c r="AB809" s="193" t="str">
        <f t="shared" ref="AB809" si="778">AB$375</f>
        <v>Gaither, Kelli</v>
      </c>
    </row>
    <row r="810" spans="1:28" s="188" customFormat="1" ht="17.399999999999999">
      <c r="A810" s="193" t="str">
        <f t="shared" si="677"/>
        <v>Audio</v>
      </c>
      <c r="B810" s="193" t="str">
        <f t="shared" si="678"/>
        <v>B0716Audio</v>
      </c>
      <c r="C810" s="193" t="str">
        <f t="shared" si="679"/>
        <v>AudioGaither, Kelli</v>
      </c>
      <c r="D810" s="193"/>
      <c r="E810" s="193"/>
      <c r="F810" s="193" t="str">
        <f t="shared" si="680"/>
        <v>AudioHoffman, Brian</v>
      </c>
      <c r="G810" s="193" t="str">
        <f t="shared" ref="G810:M810" si="779">G$376</f>
        <v>Hoffman, Brian</v>
      </c>
      <c r="H810" s="193" t="str">
        <f t="shared" si="779"/>
        <v>Gaither, Kelli</v>
      </c>
      <c r="I810" s="193" t="str">
        <f t="shared" si="779"/>
        <v>B0716</v>
      </c>
      <c r="J810" s="193" t="str">
        <f t="shared" si="779"/>
        <v>RULE BROADCAST SYSTEMS, INC.( PY#10</v>
      </c>
      <c r="K810" s="193" t="str">
        <f t="shared" si="779"/>
        <v>all</v>
      </c>
      <c r="L810" s="193">
        <f t="shared" si="779"/>
        <v>0</v>
      </c>
      <c r="M810" s="193">
        <f t="shared" si="779"/>
        <v>0</v>
      </c>
      <c r="N810" s="193" t="str">
        <f t="shared" si="711"/>
        <v>Audio</v>
      </c>
      <c r="AA810" s="193">
        <f t="shared" si="682"/>
        <v>0</v>
      </c>
      <c r="AB810" s="193" t="str">
        <f t="shared" ref="AB810" si="780">AB$376</f>
        <v>Gaither, Kelli</v>
      </c>
    </row>
    <row r="811" spans="1:28" s="188" customFormat="1" ht="17.399999999999999">
      <c r="A811" s="193" t="str">
        <f t="shared" si="677"/>
        <v>Audio</v>
      </c>
      <c r="B811" s="193" t="str">
        <f t="shared" si="678"/>
        <v>B0782Audio</v>
      </c>
      <c r="C811" s="193" t="str">
        <f t="shared" si="679"/>
        <v>AudioGaither, Kelli</v>
      </c>
      <c r="D811" s="193"/>
      <c r="E811" s="193"/>
      <c r="F811" s="193" t="str">
        <f t="shared" si="680"/>
        <v>AudioHoffman, Brian</v>
      </c>
      <c r="G811" s="193" t="str">
        <f t="shared" ref="G811:M811" si="781">G$377</f>
        <v>Hoffman, Brian</v>
      </c>
      <c r="H811" s="193" t="str">
        <f t="shared" si="781"/>
        <v>Gaither, Kelli</v>
      </c>
      <c r="I811" s="193" t="str">
        <f t="shared" si="781"/>
        <v>B0782</v>
      </c>
      <c r="J811" s="193" t="str">
        <f t="shared" si="781"/>
        <v>18 CONSUMER ELECTRONICS &amp; PHOTO( PY</v>
      </c>
      <c r="K811" s="193" t="str">
        <f t="shared" si="781"/>
        <v>all</v>
      </c>
      <c r="L811" s="193">
        <f t="shared" si="781"/>
        <v>0</v>
      </c>
      <c r="M811" s="193">
        <f t="shared" si="781"/>
        <v>0</v>
      </c>
      <c r="N811" s="193" t="str">
        <f t="shared" si="711"/>
        <v>Audio</v>
      </c>
      <c r="AA811" s="193">
        <f t="shared" si="682"/>
        <v>0</v>
      </c>
      <c r="AB811" s="193" t="str">
        <f t="shared" ref="AB811" si="782">AB$377</f>
        <v>Gaither, Kelli</v>
      </c>
    </row>
    <row r="812" spans="1:28" s="188" customFormat="1" ht="17.399999999999999">
      <c r="A812" s="193" t="str">
        <f t="shared" si="677"/>
        <v>Audio</v>
      </c>
      <c r="B812" s="193" t="str">
        <f t="shared" si="678"/>
        <v>B0792Audio</v>
      </c>
      <c r="C812" s="193" t="str">
        <f t="shared" si="679"/>
        <v>AudioGaither, Kelli</v>
      </c>
      <c r="D812" s="193"/>
      <c r="E812" s="193"/>
      <c r="F812" s="193" t="str">
        <f t="shared" si="680"/>
        <v>AudioHoffman, Brian</v>
      </c>
      <c r="G812" s="193" t="str">
        <f t="shared" ref="G812:M812" si="783">G$378</f>
        <v>Hoffman, Brian</v>
      </c>
      <c r="H812" s="193" t="str">
        <f t="shared" si="783"/>
        <v>Gaither, Kelli</v>
      </c>
      <c r="I812" s="193" t="str">
        <f t="shared" si="783"/>
        <v>B0792</v>
      </c>
      <c r="J812" s="193" t="str">
        <f t="shared" si="783"/>
        <v>ENGINEERING AND RECORDING, INC( PY#</v>
      </c>
      <c r="K812" s="193" t="str">
        <f t="shared" si="783"/>
        <v>all</v>
      </c>
      <c r="L812" s="193">
        <f t="shared" si="783"/>
        <v>0</v>
      </c>
      <c r="M812" s="193">
        <f t="shared" si="783"/>
        <v>0</v>
      </c>
      <c r="N812" s="193" t="str">
        <f t="shared" si="711"/>
        <v>Audio</v>
      </c>
      <c r="AA812" s="193">
        <f t="shared" si="682"/>
        <v>0</v>
      </c>
      <c r="AB812" s="193" t="str">
        <f t="shared" ref="AB812" si="784">AB$378</f>
        <v>Gaither, Kelli</v>
      </c>
    </row>
    <row r="813" spans="1:28" s="188" customFormat="1" ht="17.399999999999999">
      <c r="A813" s="193" t="str">
        <f t="shared" si="677"/>
        <v>Audio</v>
      </c>
      <c r="B813" s="193" t="str">
        <f t="shared" si="678"/>
        <v>B0806Audio</v>
      </c>
      <c r="C813" s="193" t="str">
        <f t="shared" si="679"/>
        <v>AudioGaither, Kelli</v>
      </c>
      <c r="D813" s="193"/>
      <c r="E813" s="193"/>
      <c r="F813" s="193" t="str">
        <f t="shared" si="680"/>
        <v>AudioHoffman, Brian</v>
      </c>
      <c r="G813" s="193" t="str">
        <f t="shared" ref="G813:M813" si="785">G$379</f>
        <v>Hoffman, Brian</v>
      </c>
      <c r="H813" s="193" t="str">
        <f t="shared" si="785"/>
        <v>Gaither, Kelli</v>
      </c>
      <c r="I813" s="193" t="str">
        <f t="shared" si="785"/>
        <v>B0806</v>
      </c>
      <c r="J813" s="193" t="str">
        <f t="shared" si="785"/>
        <v>EXPRESS VIDEO SUPPLY, INC( PY#10631</v>
      </c>
      <c r="K813" s="193" t="str">
        <f t="shared" si="785"/>
        <v>all</v>
      </c>
      <c r="L813" s="193">
        <f t="shared" si="785"/>
        <v>0</v>
      </c>
      <c r="M813" s="193">
        <f t="shared" si="785"/>
        <v>0</v>
      </c>
      <c r="N813" s="193" t="str">
        <f t="shared" si="711"/>
        <v>Audio</v>
      </c>
      <c r="AA813" s="193">
        <f t="shared" si="682"/>
        <v>0</v>
      </c>
      <c r="AB813" s="193" t="str">
        <f t="shared" ref="AB813" si="786">AB$379</f>
        <v>Gaither, Kelli</v>
      </c>
    </row>
    <row r="814" spans="1:28" s="188" customFormat="1" ht="17.399999999999999">
      <c r="A814" s="193" t="str">
        <f t="shared" si="677"/>
        <v>Audio</v>
      </c>
      <c r="B814" s="193" t="str">
        <f t="shared" si="678"/>
        <v>B1575Audio</v>
      </c>
      <c r="C814" s="193" t="str">
        <f t="shared" si="679"/>
        <v>AudioGaither, Kelli</v>
      </c>
      <c r="D814" s="193"/>
      <c r="E814" s="193"/>
      <c r="F814" s="193" t="str">
        <f t="shared" si="680"/>
        <v>AudioHoffman, Brian</v>
      </c>
      <c r="G814" s="193" t="str">
        <f t="shared" ref="G814:M814" si="787">G$380</f>
        <v>Hoffman, Brian</v>
      </c>
      <c r="H814" s="193" t="str">
        <f t="shared" si="787"/>
        <v>Gaither, Kelli</v>
      </c>
      <c r="I814" s="193" t="str">
        <f t="shared" si="787"/>
        <v>B1575</v>
      </c>
      <c r="J814" s="193" t="str">
        <f t="shared" si="787"/>
        <v>DELUXE DIGITAL STUDIOS</v>
      </c>
      <c r="K814" s="193" t="str">
        <f t="shared" si="787"/>
        <v>all</v>
      </c>
      <c r="L814" s="193" t="str">
        <f t="shared" si="787"/>
        <v>H2H Performance Video</v>
      </c>
      <c r="M814" s="193" t="str">
        <f t="shared" si="787"/>
        <v>TV, Technics</v>
      </c>
      <c r="N814" s="193" t="str">
        <f t="shared" si="711"/>
        <v>Audio</v>
      </c>
      <c r="AA814" s="193">
        <f t="shared" si="682"/>
        <v>0</v>
      </c>
      <c r="AB814" s="193" t="str">
        <f t="shared" ref="AB814" si="788">AB$380</f>
        <v>Gaither, Kelli</v>
      </c>
    </row>
    <row r="815" spans="1:28" s="188" customFormat="1" ht="17.399999999999999">
      <c r="A815" s="193" t="str">
        <f t="shared" si="677"/>
        <v>Audio</v>
      </c>
      <c r="B815" s="193" t="str">
        <f t="shared" si="678"/>
        <v>B2307Audio</v>
      </c>
      <c r="C815" s="193" t="str">
        <f t="shared" si="679"/>
        <v>AudioGaither, Kelli</v>
      </c>
      <c r="D815" s="193"/>
      <c r="E815" s="193"/>
      <c r="F815" s="193" t="str">
        <f t="shared" si="680"/>
        <v>AudioHoffman, Brian</v>
      </c>
      <c r="G815" s="193" t="str">
        <f t="shared" ref="G815:M815" si="789">G$381</f>
        <v>Hoffman, Brian</v>
      </c>
      <c r="H815" s="193" t="str">
        <f t="shared" si="789"/>
        <v>Gaither, Kelli</v>
      </c>
      <c r="I815" s="193" t="str">
        <f t="shared" si="789"/>
        <v>B2307</v>
      </c>
      <c r="J815" s="193" t="str">
        <f t="shared" si="789"/>
        <v>VIDEOTAPE PRODUCTS INC</v>
      </c>
      <c r="K815" s="193" t="str">
        <f t="shared" si="789"/>
        <v>all</v>
      </c>
      <c r="L815" s="193" t="str">
        <f t="shared" si="789"/>
        <v>H2H Performance Video</v>
      </c>
      <c r="M815" s="193" t="str">
        <f t="shared" si="789"/>
        <v>TV, Technics</v>
      </c>
      <c r="N815" s="193" t="str">
        <f t="shared" si="711"/>
        <v>Audio</v>
      </c>
      <c r="AA815" s="193">
        <f t="shared" si="682"/>
        <v>0</v>
      </c>
      <c r="AB815" s="193" t="str">
        <f t="shared" ref="AB815" si="790">AB$381</f>
        <v>Gaither, Kelli</v>
      </c>
    </row>
    <row r="816" spans="1:28" s="188" customFormat="1" ht="17.399999999999999">
      <c r="A816" s="193" t="str">
        <f t="shared" si="677"/>
        <v>Audio</v>
      </c>
      <c r="B816" s="193" t="str">
        <f t="shared" si="678"/>
        <v>BD141Audio</v>
      </c>
      <c r="C816" s="193" t="str">
        <f t="shared" si="679"/>
        <v>AudioGaither, Kelli</v>
      </c>
      <c r="D816" s="193"/>
      <c r="E816" s="193"/>
      <c r="F816" s="193" t="str">
        <f t="shared" si="680"/>
        <v>AudioHoffman, Brian</v>
      </c>
      <c r="G816" s="193" t="str">
        <f t="shared" ref="G816:M816" si="791">G$382</f>
        <v>Hoffman, Brian</v>
      </c>
      <c r="H816" s="193" t="str">
        <f t="shared" si="791"/>
        <v>Gaither, Kelli</v>
      </c>
      <c r="I816" s="193" t="str">
        <f t="shared" si="791"/>
        <v>BD141</v>
      </c>
      <c r="J816" s="193" t="str">
        <f t="shared" si="791"/>
        <v>BERGER BROS. CAMERA EXCHANGE</v>
      </c>
      <c r="K816" s="193" t="str">
        <f t="shared" si="791"/>
        <v>all</v>
      </c>
      <c r="L816" s="193">
        <f t="shared" si="791"/>
        <v>0</v>
      </c>
      <c r="M816" s="193">
        <f t="shared" si="791"/>
        <v>0</v>
      </c>
      <c r="N816" s="193" t="str">
        <f t="shared" si="711"/>
        <v>Audio</v>
      </c>
      <c r="AA816" s="193">
        <f t="shared" si="682"/>
        <v>0</v>
      </c>
      <c r="AB816" s="193" t="str">
        <f t="shared" ref="AB816" si="792">AB$382</f>
        <v>Gaither, Kelli</v>
      </c>
    </row>
    <row r="817" spans="1:28" s="188" customFormat="1" ht="17.399999999999999">
      <c r="A817" s="193" t="str">
        <f t="shared" si="677"/>
        <v>Audio</v>
      </c>
      <c r="B817" s="193" t="str">
        <f t="shared" si="678"/>
        <v>BE989Audio</v>
      </c>
      <c r="C817" s="193" t="str">
        <f t="shared" si="679"/>
        <v>AudioGaither, Kelli</v>
      </c>
      <c r="D817" s="193"/>
      <c r="E817" s="193"/>
      <c r="F817" s="193" t="str">
        <f t="shared" si="680"/>
        <v>AudioHoffman, Brian</v>
      </c>
      <c r="G817" s="193" t="str">
        <f t="shared" ref="G817:M817" si="793">G$383</f>
        <v>Hoffman, Brian</v>
      </c>
      <c r="H817" s="193" t="str">
        <f t="shared" si="793"/>
        <v>Gaither, Kelli</v>
      </c>
      <c r="I817" s="193" t="str">
        <f t="shared" si="793"/>
        <v>BE989</v>
      </c>
      <c r="J817" s="193" t="str">
        <f t="shared" si="793"/>
        <v>BEAST NEW YORK</v>
      </c>
      <c r="K817" s="193" t="str">
        <f t="shared" si="793"/>
        <v>all</v>
      </c>
      <c r="L817" s="193" t="str">
        <f t="shared" si="793"/>
        <v>H2H Performance Video</v>
      </c>
      <c r="M817" s="193" t="str">
        <f t="shared" si="793"/>
        <v>TV, Technics</v>
      </c>
      <c r="N817" s="193" t="str">
        <f t="shared" si="711"/>
        <v>Audio</v>
      </c>
      <c r="AA817" s="193">
        <f t="shared" si="682"/>
        <v>0</v>
      </c>
      <c r="AB817" s="193" t="str">
        <f t="shared" ref="AB817" si="794">AB$383</f>
        <v>Gaither, Kelli</v>
      </c>
    </row>
    <row r="818" spans="1:28" s="188" customFormat="1" ht="17.399999999999999">
      <c r="A818" s="193" t="str">
        <f t="shared" si="677"/>
        <v>Audio</v>
      </c>
      <c r="B818" s="193" t="str">
        <f t="shared" si="678"/>
        <v>BH080Audio</v>
      </c>
      <c r="C818" s="193" t="str">
        <f t="shared" si="679"/>
        <v>AudioGaither, Kelli</v>
      </c>
      <c r="D818" s="193"/>
      <c r="E818" s="193"/>
      <c r="F818" s="193" t="str">
        <f t="shared" si="680"/>
        <v>AudioHoffman, Brian</v>
      </c>
      <c r="G818" s="193" t="str">
        <f t="shared" ref="G818:M818" si="795">G$384</f>
        <v>Hoffman, Brian</v>
      </c>
      <c r="H818" s="193" t="str">
        <f t="shared" si="795"/>
        <v>Gaither, Kelli</v>
      </c>
      <c r="I818" s="193" t="str">
        <f t="shared" si="795"/>
        <v>BH080</v>
      </c>
      <c r="J818" s="193" t="str">
        <f t="shared" si="795"/>
        <v>BHRS GRP/UTD EDUCATION PURCHASING</v>
      </c>
      <c r="K818" s="193" t="str">
        <f t="shared" si="795"/>
        <v>all</v>
      </c>
      <c r="L818" s="193">
        <f t="shared" si="795"/>
        <v>0</v>
      </c>
      <c r="M818" s="193">
        <f t="shared" si="795"/>
        <v>0</v>
      </c>
      <c r="N818" s="193" t="str">
        <f t="shared" si="711"/>
        <v>Audio</v>
      </c>
      <c r="AA818" s="193">
        <f t="shared" si="682"/>
        <v>0</v>
      </c>
      <c r="AB818" s="193" t="str">
        <f t="shared" ref="AB818" si="796">AB$384</f>
        <v>Gaither, Kelli</v>
      </c>
    </row>
    <row r="819" spans="1:28" s="188" customFormat="1" ht="17.399999999999999">
      <c r="A819" s="193" t="str">
        <f t="shared" si="677"/>
        <v>Audio</v>
      </c>
      <c r="B819" s="193" t="str">
        <f t="shared" si="678"/>
        <v>BL356Audio</v>
      </c>
      <c r="C819" s="193" t="str">
        <f t="shared" si="679"/>
        <v>AudioGaither, Kelli</v>
      </c>
      <c r="D819" s="193"/>
      <c r="E819" s="193"/>
      <c r="F819" s="193" t="str">
        <f t="shared" si="680"/>
        <v>AudioHoffman, Brian</v>
      </c>
      <c r="G819" s="193" t="str">
        <f t="shared" ref="G819:M819" si="797">G$385</f>
        <v>Hoffman, Brian</v>
      </c>
      <c r="H819" s="193" t="str">
        <f t="shared" si="797"/>
        <v>Gaither, Kelli</v>
      </c>
      <c r="I819" s="193" t="str">
        <f t="shared" si="797"/>
        <v>BL356</v>
      </c>
      <c r="J819" s="193" t="str">
        <f t="shared" si="797"/>
        <v>BLUEWATER PHOTO</v>
      </c>
      <c r="K819" s="193" t="str">
        <f t="shared" si="797"/>
        <v>all</v>
      </c>
      <c r="L819" s="193">
        <f t="shared" si="797"/>
        <v>0</v>
      </c>
      <c r="M819" s="193">
        <f t="shared" si="797"/>
        <v>0</v>
      </c>
      <c r="N819" s="193" t="str">
        <f t="shared" si="711"/>
        <v>Audio</v>
      </c>
      <c r="AA819" s="193">
        <f t="shared" si="682"/>
        <v>0</v>
      </c>
      <c r="AB819" s="193" t="str">
        <f t="shared" ref="AB819" si="798">AB$385</f>
        <v>Gaither, Kelli</v>
      </c>
    </row>
    <row r="820" spans="1:28" s="188" customFormat="1" ht="17.399999999999999">
      <c r="A820" s="193" t="str">
        <f t="shared" si="677"/>
        <v>Audio</v>
      </c>
      <c r="B820" s="193" t="str">
        <f t="shared" si="678"/>
        <v>BU952Audio</v>
      </c>
      <c r="C820" s="193" t="str">
        <f t="shared" si="679"/>
        <v>AudioGaither, Kelli</v>
      </c>
      <c r="D820" s="193"/>
      <c r="E820" s="193"/>
      <c r="F820" s="193" t="str">
        <f t="shared" si="680"/>
        <v>AudioHoffman, Brian</v>
      </c>
      <c r="G820" s="193" t="str">
        <f t="shared" ref="G820:M820" si="799">G$386</f>
        <v>Hoffman, Brian</v>
      </c>
      <c r="H820" s="193" t="str">
        <f t="shared" si="799"/>
        <v>Gaither, Kelli</v>
      </c>
      <c r="I820" s="193" t="str">
        <f t="shared" si="799"/>
        <v>BU952</v>
      </c>
      <c r="J820" s="193" t="str">
        <f t="shared" si="799"/>
        <v>BURKE CAMERA INC</v>
      </c>
      <c r="K820" s="193" t="str">
        <f t="shared" si="799"/>
        <v>all</v>
      </c>
      <c r="L820" s="193">
        <f t="shared" si="799"/>
        <v>0</v>
      </c>
      <c r="M820" s="193">
        <f t="shared" si="799"/>
        <v>0</v>
      </c>
      <c r="N820" s="193" t="str">
        <f t="shared" si="711"/>
        <v>Audio</v>
      </c>
      <c r="AA820" s="193">
        <f t="shared" si="682"/>
        <v>0</v>
      </c>
      <c r="AB820" s="193" t="str">
        <f t="shared" ref="AB820" si="800">AB$386</f>
        <v>Gaither, Kelli</v>
      </c>
    </row>
    <row r="821" spans="1:28" s="188" customFormat="1" ht="17.399999999999999">
      <c r="A821" s="193" t="str">
        <f t="shared" si="677"/>
        <v>Audio</v>
      </c>
      <c r="B821" s="193" t="str">
        <f t="shared" si="678"/>
        <v>DH030Audio</v>
      </c>
      <c r="C821" s="193" t="str">
        <f t="shared" si="679"/>
        <v>AudioGaither, Kelli</v>
      </c>
      <c r="D821" s="193"/>
      <c r="E821" s="193"/>
      <c r="F821" s="193" t="str">
        <f t="shared" si="680"/>
        <v>AudioHoffman, Brian</v>
      </c>
      <c r="G821" s="193" t="str">
        <f t="shared" ref="G821:M821" si="801">G$387</f>
        <v>Hoffman, Brian</v>
      </c>
      <c r="H821" s="193" t="str">
        <f t="shared" si="801"/>
        <v>Gaither, Kelli</v>
      </c>
      <c r="I821" s="193" t="str">
        <f t="shared" si="801"/>
        <v>DH030</v>
      </c>
      <c r="J821" s="193" t="str">
        <f t="shared" si="801"/>
        <v>D &amp; H DIST. CO</v>
      </c>
      <c r="K821" s="193" t="str">
        <f t="shared" si="801"/>
        <v>all</v>
      </c>
      <c r="L821" s="193">
        <f t="shared" si="801"/>
        <v>0</v>
      </c>
      <c r="M821" s="193">
        <f t="shared" si="801"/>
        <v>0</v>
      </c>
      <c r="N821" s="193" t="str">
        <f t="shared" si="711"/>
        <v>Audio</v>
      </c>
      <c r="AA821" s="193">
        <f t="shared" si="682"/>
        <v>0</v>
      </c>
      <c r="AB821" s="193" t="str">
        <f t="shared" ref="AB821" si="802">AB$387</f>
        <v>Gaither, Kelli</v>
      </c>
    </row>
    <row r="822" spans="1:28" s="188" customFormat="1" ht="17.399999999999999">
      <c r="A822" s="193" t="str">
        <f t="shared" si="677"/>
        <v>Audio</v>
      </c>
      <c r="B822" s="193" t="str">
        <f t="shared" si="678"/>
        <v>DW001Audio</v>
      </c>
      <c r="C822" s="193" t="str">
        <f t="shared" si="679"/>
        <v>AudioGaither, Kelli</v>
      </c>
      <c r="D822" s="193"/>
      <c r="E822" s="193"/>
      <c r="F822" s="193" t="str">
        <f t="shared" si="680"/>
        <v>AudioHoffman, Brian</v>
      </c>
      <c r="G822" s="193" t="str">
        <f t="shared" ref="G822:M822" si="803">G$388</f>
        <v>Hoffman, Brian</v>
      </c>
      <c r="H822" s="193" t="str">
        <f t="shared" si="803"/>
        <v>Gaither, Kelli</v>
      </c>
      <c r="I822" s="193" t="str">
        <f t="shared" si="803"/>
        <v>DW001</v>
      </c>
      <c r="J822" s="193" t="str">
        <f t="shared" si="803"/>
        <v>BRAZO'S DIST.</v>
      </c>
      <c r="K822" s="193" t="str">
        <f t="shared" si="803"/>
        <v>all</v>
      </c>
      <c r="L822" s="193">
        <f t="shared" si="803"/>
        <v>0</v>
      </c>
      <c r="M822" s="193">
        <f t="shared" si="803"/>
        <v>0</v>
      </c>
      <c r="N822" s="193" t="str">
        <f t="shared" si="711"/>
        <v>Audio</v>
      </c>
      <c r="AA822" s="193">
        <f t="shared" si="682"/>
        <v>0</v>
      </c>
      <c r="AB822" s="193" t="str">
        <f t="shared" ref="AB822" si="804">AB$388</f>
        <v>Gaither, Kelli</v>
      </c>
    </row>
    <row r="823" spans="1:28" s="188" customFormat="1" ht="17.399999999999999">
      <c r="A823" s="193" t="str">
        <f t="shared" si="677"/>
        <v>Audio</v>
      </c>
      <c r="B823" s="193" t="str">
        <f t="shared" si="678"/>
        <v>EA402Audio</v>
      </c>
      <c r="C823" s="193" t="str">
        <f t="shared" si="679"/>
        <v>AudioGaither, Kelli</v>
      </c>
      <c r="D823" s="193"/>
      <c r="E823" s="193"/>
      <c r="F823" s="193" t="str">
        <f t="shared" si="680"/>
        <v>AudioHoffman, Brian</v>
      </c>
      <c r="G823" s="193" t="str">
        <f t="shared" ref="G823:M823" si="805">G$389</f>
        <v>Hoffman, Brian</v>
      </c>
      <c r="H823" s="193" t="str">
        <f t="shared" si="805"/>
        <v>Gaither, Kelli</v>
      </c>
      <c r="I823" s="193" t="str">
        <f t="shared" si="805"/>
        <v>EA402</v>
      </c>
      <c r="J823" s="193" t="str">
        <f t="shared" si="805"/>
        <v>E&amp;S INTERNATIONAL ENTERPRISES INC</v>
      </c>
      <c r="K823" s="193" t="str">
        <f t="shared" si="805"/>
        <v>all</v>
      </c>
      <c r="L823" s="193">
        <f t="shared" si="805"/>
        <v>0</v>
      </c>
      <c r="M823" s="193">
        <f t="shared" si="805"/>
        <v>0</v>
      </c>
      <c r="N823" s="193" t="str">
        <f t="shared" si="711"/>
        <v>Audio</v>
      </c>
      <c r="AA823" s="193">
        <f t="shared" si="682"/>
        <v>0</v>
      </c>
      <c r="AB823" s="193" t="str">
        <f t="shared" ref="AB823" si="806">AB$389</f>
        <v>Gaither, Kelli</v>
      </c>
    </row>
    <row r="824" spans="1:28" s="188" customFormat="1" ht="17.399999999999999">
      <c r="A824" s="193" t="str">
        <f t="shared" si="677"/>
        <v>Audio</v>
      </c>
      <c r="B824" s="193" t="str">
        <f t="shared" si="678"/>
        <v>FC065Audio</v>
      </c>
      <c r="C824" s="193" t="str">
        <f t="shared" si="679"/>
        <v>AudioGaither, Kelli</v>
      </c>
      <c r="D824" s="193"/>
      <c r="E824" s="193"/>
      <c r="F824" s="193" t="str">
        <f t="shared" si="680"/>
        <v>AudioHoffman, Brian</v>
      </c>
      <c r="G824" s="193" t="str">
        <f t="shared" ref="G824:M824" si="807">G$390</f>
        <v>Hoffman, Brian</v>
      </c>
      <c r="H824" s="193" t="str">
        <f t="shared" si="807"/>
        <v>Gaither, Kelli</v>
      </c>
      <c r="I824" s="193" t="str">
        <f t="shared" si="807"/>
        <v>FC065</v>
      </c>
      <c r="J824" s="193" t="str">
        <f t="shared" si="807"/>
        <v>FRANKLIN CASH REGIST</v>
      </c>
      <c r="K824" s="193" t="str">
        <f t="shared" si="807"/>
        <v>all</v>
      </c>
      <c r="L824" s="193">
        <f t="shared" si="807"/>
        <v>0</v>
      </c>
      <c r="M824" s="193">
        <f t="shared" si="807"/>
        <v>0</v>
      </c>
      <c r="N824" s="193" t="str">
        <f t="shared" si="711"/>
        <v>Audio</v>
      </c>
      <c r="AA824" s="193">
        <f t="shared" si="682"/>
        <v>0</v>
      </c>
      <c r="AB824" s="193" t="str">
        <f t="shared" ref="AB824" si="808">AB$390</f>
        <v>Gaither, Kelli</v>
      </c>
    </row>
    <row r="825" spans="1:28" s="188" customFormat="1" ht="17.399999999999999">
      <c r="A825" s="193" t="str">
        <f t="shared" si="677"/>
        <v>Audio</v>
      </c>
      <c r="B825" s="193" t="str">
        <f t="shared" si="678"/>
        <v>FO512Audio</v>
      </c>
      <c r="C825" s="193" t="str">
        <f t="shared" si="679"/>
        <v>AudioGaither, Kelli</v>
      </c>
      <c r="D825" s="193"/>
      <c r="E825" s="193"/>
      <c r="F825" s="193" t="str">
        <f t="shared" si="680"/>
        <v>AudioHoffman, Brian</v>
      </c>
      <c r="G825" s="193" t="str">
        <f t="shared" ref="G825:M825" si="809">G$391</f>
        <v>Hoffman, Brian</v>
      </c>
      <c r="H825" s="193" t="str">
        <f t="shared" si="809"/>
        <v>Gaither, Kelli</v>
      </c>
      <c r="I825" s="193" t="str">
        <f t="shared" si="809"/>
        <v>FO512</v>
      </c>
      <c r="J825" s="193" t="str">
        <f t="shared" si="809"/>
        <v>FOTO-CARE LTD</v>
      </c>
      <c r="K825" s="193" t="str">
        <f t="shared" si="809"/>
        <v>all</v>
      </c>
      <c r="L825" s="193">
        <f t="shared" si="809"/>
        <v>0</v>
      </c>
      <c r="M825" s="193">
        <f t="shared" si="809"/>
        <v>0</v>
      </c>
      <c r="N825" s="193" t="str">
        <f t="shared" si="711"/>
        <v>Audio</v>
      </c>
      <c r="AA825" s="193">
        <f t="shared" si="682"/>
        <v>0</v>
      </c>
      <c r="AB825" s="193" t="str">
        <f t="shared" ref="AB825" si="810">AB$391</f>
        <v>Gaither, Kelli</v>
      </c>
    </row>
    <row r="826" spans="1:28" s="188" customFormat="1" ht="17.399999999999999">
      <c r="A826" s="193" t="str">
        <f t="shared" ref="A826:A871" si="811">T$7</f>
        <v>Audio</v>
      </c>
      <c r="B826" s="193" t="str">
        <f t="shared" ref="B826:B871" si="812">CONCATENATE(I826,A826)</f>
        <v>GR025Audio</v>
      </c>
      <c r="C826" s="193" t="str">
        <f t="shared" ref="C826:C871" si="813">CONCATENATE(A826,H826)</f>
        <v>AudioGaither, Kelli</v>
      </c>
      <c r="D826" s="193"/>
      <c r="E826" s="193"/>
      <c r="F826" s="193" t="str">
        <f t="shared" ref="F826:F871" si="814">CONCATENATE(A826,G826)</f>
        <v>AudioHoffman, Brian</v>
      </c>
      <c r="G826" s="193" t="str">
        <f t="shared" ref="G826:M826" si="815">G$392</f>
        <v>Hoffman, Brian</v>
      </c>
      <c r="H826" s="193" t="str">
        <f t="shared" si="815"/>
        <v>Gaither, Kelli</v>
      </c>
      <c r="I826" s="193" t="str">
        <f t="shared" si="815"/>
        <v>GR025</v>
      </c>
      <c r="J826" s="193" t="str">
        <f t="shared" si="815"/>
        <v>GRAYBAR ELECTRIC CO.</v>
      </c>
      <c r="K826" s="193" t="str">
        <f t="shared" si="815"/>
        <v>all</v>
      </c>
      <c r="L826" s="193">
        <f t="shared" si="815"/>
        <v>0</v>
      </c>
      <c r="M826" s="193">
        <f t="shared" si="815"/>
        <v>0</v>
      </c>
      <c r="N826" s="193" t="str">
        <f t="shared" si="711"/>
        <v>Audio</v>
      </c>
      <c r="AA826" s="193">
        <f t="shared" ref="AA826:AA871" si="816">AT$7</f>
        <v>0</v>
      </c>
      <c r="AB826" s="193" t="str">
        <f t="shared" ref="AB826" si="817">AB$392</f>
        <v>Gaither, Kelli</v>
      </c>
    </row>
    <row r="827" spans="1:28" s="188" customFormat="1" ht="17.399999999999999">
      <c r="A827" s="193" t="str">
        <f t="shared" si="811"/>
        <v>Audio</v>
      </c>
      <c r="B827" s="193" t="str">
        <f t="shared" si="812"/>
        <v>GR843Audio</v>
      </c>
      <c r="C827" s="193" t="str">
        <f t="shared" si="813"/>
        <v>AudioGaither, Kelli</v>
      </c>
      <c r="D827" s="193"/>
      <c r="E827" s="193"/>
      <c r="F827" s="193" t="str">
        <f t="shared" si="814"/>
        <v>AudioHoffman, Brian</v>
      </c>
      <c r="G827" s="193" t="str">
        <f t="shared" ref="G827:M827" si="818">G$393</f>
        <v>Hoffman, Brian</v>
      </c>
      <c r="H827" s="193" t="str">
        <f t="shared" si="818"/>
        <v>Gaither, Kelli</v>
      </c>
      <c r="I827" s="193" t="str">
        <f t="shared" si="818"/>
        <v>GR843</v>
      </c>
      <c r="J827" s="193" t="str">
        <f t="shared" si="818"/>
        <v>GREEN MOUNTAIN CAMERA LLC</v>
      </c>
      <c r="K827" s="193" t="str">
        <f t="shared" si="818"/>
        <v>all</v>
      </c>
      <c r="L827" s="193">
        <f t="shared" si="818"/>
        <v>0</v>
      </c>
      <c r="M827" s="193">
        <f t="shared" si="818"/>
        <v>0</v>
      </c>
      <c r="N827" s="193" t="str">
        <f t="shared" si="711"/>
        <v>Audio</v>
      </c>
      <c r="AA827" s="193">
        <f t="shared" si="816"/>
        <v>0</v>
      </c>
      <c r="AB827" s="193" t="str">
        <f t="shared" ref="AB827" si="819">AB$393</f>
        <v>Gaither, Kelli</v>
      </c>
    </row>
    <row r="828" spans="1:28" s="188" customFormat="1" ht="17.399999999999999">
      <c r="A828" s="193" t="str">
        <f t="shared" si="811"/>
        <v>Audio</v>
      </c>
      <c r="B828" s="193" t="str">
        <f t="shared" si="812"/>
        <v>HA215Audio</v>
      </c>
      <c r="C828" s="193" t="str">
        <f t="shared" si="813"/>
        <v>AudioGaither, Kelli</v>
      </c>
      <c r="D828" s="193"/>
      <c r="E828" s="193"/>
      <c r="F828" s="193" t="str">
        <f t="shared" si="814"/>
        <v>AudioHoffman, Brian</v>
      </c>
      <c r="G828" s="193" t="str">
        <f t="shared" ref="G828:M828" si="820">G$394</f>
        <v>Hoffman, Brian</v>
      </c>
      <c r="H828" s="193" t="str">
        <f t="shared" si="820"/>
        <v>Gaither, Kelli</v>
      </c>
      <c r="I828" s="193" t="str">
        <f t="shared" si="820"/>
        <v>HA215</v>
      </c>
      <c r="J828" s="193" t="str">
        <f t="shared" si="820"/>
        <v>HARCO INDUSTRIES INC</v>
      </c>
      <c r="K828" s="193" t="str">
        <f t="shared" si="820"/>
        <v>all</v>
      </c>
      <c r="L828" s="193">
        <f t="shared" si="820"/>
        <v>0</v>
      </c>
      <c r="M828" s="193">
        <f t="shared" si="820"/>
        <v>0</v>
      </c>
      <c r="N828" s="193" t="str">
        <f t="shared" si="711"/>
        <v>Audio</v>
      </c>
      <c r="AA828" s="193">
        <f t="shared" si="816"/>
        <v>0</v>
      </c>
      <c r="AB828" s="193" t="str">
        <f t="shared" ref="AB828" si="821">AB$394</f>
        <v>Gaither, Kelli</v>
      </c>
    </row>
    <row r="829" spans="1:28" s="188" customFormat="1" ht="17.399999999999999">
      <c r="A829" s="193" t="str">
        <f t="shared" si="811"/>
        <v>Audio</v>
      </c>
      <c r="B829" s="193" t="str">
        <f t="shared" si="812"/>
        <v>HI001Audio</v>
      </c>
      <c r="C829" s="193" t="str">
        <f t="shared" si="813"/>
        <v>AudioGaither, Kelli</v>
      </c>
      <c r="D829" s="193"/>
      <c r="E829" s="193"/>
      <c r="F829" s="193" t="str">
        <f t="shared" si="814"/>
        <v>AudioHoffman, Brian</v>
      </c>
      <c r="G829" s="193" t="str">
        <f t="shared" ref="G829:M829" si="822">G$395</f>
        <v>Hoffman, Brian</v>
      </c>
      <c r="H829" s="193" t="str">
        <f t="shared" si="822"/>
        <v>Gaither, Kelli</v>
      </c>
      <c r="I829" s="193" t="str">
        <f t="shared" si="822"/>
        <v>HI001</v>
      </c>
      <c r="J829" s="193" t="str">
        <f t="shared" si="822"/>
        <v>HINDA INC.</v>
      </c>
      <c r="K829" s="193" t="str">
        <f t="shared" si="822"/>
        <v>all</v>
      </c>
      <c r="L829" s="193">
        <f t="shared" si="822"/>
        <v>0</v>
      </c>
      <c r="M829" s="193">
        <f t="shared" si="822"/>
        <v>0</v>
      </c>
      <c r="N829" s="193" t="str">
        <f t="shared" si="711"/>
        <v>Audio</v>
      </c>
      <c r="AA829" s="193">
        <f t="shared" si="816"/>
        <v>0</v>
      </c>
      <c r="AB829" s="193" t="str">
        <f t="shared" ref="AB829" si="823">AB$395</f>
        <v>Gaither, Kelli</v>
      </c>
    </row>
    <row r="830" spans="1:28" s="188" customFormat="1" ht="17.399999999999999">
      <c r="A830" s="193" t="str">
        <f t="shared" si="811"/>
        <v>Audio</v>
      </c>
      <c r="B830" s="193" t="str">
        <f t="shared" si="812"/>
        <v>IM266Audio</v>
      </c>
      <c r="C830" s="193" t="str">
        <f t="shared" si="813"/>
        <v>AudioGaither, Kelli</v>
      </c>
      <c r="D830" s="193"/>
      <c r="E830" s="193"/>
      <c r="F830" s="193" t="str">
        <f t="shared" si="814"/>
        <v>AudioHoffman, Brian</v>
      </c>
      <c r="G830" s="193" t="str">
        <f t="shared" ref="G830:M830" si="824">G$396</f>
        <v>Hoffman, Brian</v>
      </c>
      <c r="H830" s="193" t="str">
        <f t="shared" si="824"/>
        <v>Gaither, Kelli</v>
      </c>
      <c r="I830" s="193" t="str">
        <f t="shared" si="824"/>
        <v>IM266</v>
      </c>
      <c r="J830" s="193" t="str">
        <f t="shared" si="824"/>
        <v>IMAGE LOGISTICS</v>
      </c>
      <c r="K830" s="193" t="str">
        <f t="shared" si="824"/>
        <v>all</v>
      </c>
      <c r="L830" s="193">
        <f t="shared" si="824"/>
        <v>0</v>
      </c>
      <c r="M830" s="193">
        <f t="shared" si="824"/>
        <v>0</v>
      </c>
      <c r="N830" s="193" t="str">
        <f t="shared" si="711"/>
        <v>Audio</v>
      </c>
      <c r="AA830" s="193">
        <f t="shared" si="816"/>
        <v>0</v>
      </c>
      <c r="AB830" s="193" t="str">
        <f t="shared" ref="AB830" si="825">AB$396</f>
        <v>Gaither, Kelli</v>
      </c>
    </row>
    <row r="831" spans="1:28" s="188" customFormat="1" ht="17.399999999999999">
      <c r="A831" s="193" t="str">
        <f t="shared" si="811"/>
        <v>Audio</v>
      </c>
      <c r="B831" s="193" t="str">
        <f t="shared" si="812"/>
        <v>J0028Audio</v>
      </c>
      <c r="C831" s="193" t="str">
        <f t="shared" si="813"/>
        <v>AudioGaither, Kelli</v>
      </c>
      <c r="D831" s="193"/>
      <c r="E831" s="193"/>
      <c r="F831" s="193" t="str">
        <f t="shared" si="814"/>
        <v>AudioHoffman, Brian</v>
      </c>
      <c r="G831" s="193" t="str">
        <f t="shared" ref="G831:M831" si="826">G$397</f>
        <v>Hoffman, Brian</v>
      </c>
      <c r="H831" s="193" t="str">
        <f t="shared" si="826"/>
        <v>Gaither, Kelli</v>
      </c>
      <c r="I831" s="193" t="str">
        <f t="shared" si="826"/>
        <v>J0028</v>
      </c>
      <c r="J831" s="193" t="str">
        <f t="shared" si="826"/>
        <v>ACCESS A/V LLC</v>
      </c>
      <c r="K831" s="193" t="str">
        <f t="shared" si="826"/>
        <v>all</v>
      </c>
      <c r="L831" s="193">
        <f t="shared" si="826"/>
        <v>0</v>
      </c>
      <c r="M831" s="193">
        <f t="shared" si="826"/>
        <v>0</v>
      </c>
      <c r="N831" s="193" t="str">
        <f t="shared" si="711"/>
        <v>Audio</v>
      </c>
      <c r="AA831" s="193">
        <f t="shared" si="816"/>
        <v>0</v>
      </c>
      <c r="AB831" s="193" t="str">
        <f t="shared" ref="AB831" si="827">AB$397</f>
        <v>Gaither, Kelli</v>
      </c>
    </row>
    <row r="832" spans="1:28" s="188" customFormat="1" ht="17.399999999999999">
      <c r="A832" s="193" t="str">
        <f t="shared" si="811"/>
        <v>Audio</v>
      </c>
      <c r="B832" s="193" t="str">
        <f t="shared" si="812"/>
        <v>JA581Audio</v>
      </c>
      <c r="C832" s="193" t="str">
        <f t="shared" si="813"/>
        <v>AudioGaither, Kelli</v>
      </c>
      <c r="D832" s="193"/>
      <c r="E832" s="193"/>
      <c r="F832" s="193" t="str">
        <f t="shared" si="814"/>
        <v>AudioHoffman, Brian</v>
      </c>
      <c r="G832" s="193" t="str">
        <f t="shared" ref="G832:M832" si="828">G$398</f>
        <v>Hoffman, Brian</v>
      </c>
      <c r="H832" s="193" t="str">
        <f t="shared" si="828"/>
        <v>Gaither, Kelli</v>
      </c>
      <c r="I832" s="193" t="str">
        <f t="shared" si="828"/>
        <v>JA581</v>
      </c>
      <c r="J832" s="193" t="str">
        <f t="shared" si="828"/>
        <v>JALUX AMERICA'S INC</v>
      </c>
      <c r="K832" s="193" t="str">
        <f t="shared" si="828"/>
        <v>all</v>
      </c>
      <c r="L832" s="193">
        <f t="shared" si="828"/>
        <v>0</v>
      </c>
      <c r="M832" s="193">
        <f t="shared" si="828"/>
        <v>0</v>
      </c>
      <c r="N832" s="193" t="str">
        <f t="shared" si="711"/>
        <v>Audio</v>
      </c>
      <c r="AA832" s="193">
        <f t="shared" si="816"/>
        <v>0</v>
      </c>
      <c r="AB832" s="193" t="str">
        <f t="shared" ref="AB832" si="829">AB$398</f>
        <v>Gaither, Kelli</v>
      </c>
    </row>
    <row r="833" spans="1:28" s="188" customFormat="1" ht="17.399999999999999">
      <c r="A833" s="193" t="str">
        <f t="shared" si="811"/>
        <v>Audio</v>
      </c>
      <c r="B833" s="193" t="str">
        <f t="shared" si="812"/>
        <v>JH020Audio</v>
      </c>
      <c r="C833" s="193" t="str">
        <f t="shared" si="813"/>
        <v>AudioGaither, Kelli</v>
      </c>
      <c r="D833" s="193"/>
      <c r="E833" s="193"/>
      <c r="F833" s="193" t="str">
        <f t="shared" si="814"/>
        <v>AudioHoffman, Brian</v>
      </c>
      <c r="G833" s="193" t="str">
        <f t="shared" ref="G833:M833" si="830">G$399</f>
        <v>Hoffman, Brian</v>
      </c>
      <c r="H833" s="193" t="str">
        <f t="shared" si="830"/>
        <v>Gaither, Kelli</v>
      </c>
      <c r="I833" s="193" t="str">
        <f t="shared" si="830"/>
        <v>JH020</v>
      </c>
      <c r="J833" s="193" t="str">
        <f t="shared" si="830"/>
        <v>JHAM INTERNATIONAL C</v>
      </c>
      <c r="K833" s="193" t="str">
        <f t="shared" si="830"/>
        <v>all</v>
      </c>
      <c r="L833" s="193">
        <f t="shared" si="830"/>
        <v>0</v>
      </c>
      <c r="M833" s="193">
        <f t="shared" si="830"/>
        <v>0</v>
      </c>
      <c r="N833" s="193" t="str">
        <f t="shared" si="711"/>
        <v>Audio</v>
      </c>
      <c r="AA833" s="193">
        <f t="shared" si="816"/>
        <v>0</v>
      </c>
      <c r="AB833" s="193" t="str">
        <f t="shared" ref="AB833" si="831">AB$399</f>
        <v>Gaither, Kelli</v>
      </c>
    </row>
    <row r="834" spans="1:28" s="188" customFormat="1" ht="17.399999999999999">
      <c r="A834" s="193" t="str">
        <f t="shared" si="811"/>
        <v>Audio</v>
      </c>
      <c r="B834" s="193" t="str">
        <f t="shared" si="812"/>
        <v>LA020Audio</v>
      </c>
      <c r="C834" s="193" t="str">
        <f t="shared" si="813"/>
        <v>AudioGaither, Kelli</v>
      </c>
      <c r="D834" s="193"/>
      <c r="E834" s="193"/>
      <c r="F834" s="193" t="str">
        <f t="shared" si="814"/>
        <v>AudioHoffman, Brian</v>
      </c>
      <c r="G834" s="193" t="str">
        <f t="shared" ref="G834:M834" si="832">G$400</f>
        <v>Hoffman, Brian</v>
      </c>
      <c r="H834" s="193" t="str">
        <f t="shared" si="832"/>
        <v>Gaither, Kelli</v>
      </c>
      <c r="I834" s="193" t="str">
        <f t="shared" si="832"/>
        <v>LA020</v>
      </c>
      <c r="J834" s="193" t="str">
        <f t="shared" si="832"/>
        <v>LAPINE ASSOCIATES IN</v>
      </c>
      <c r="K834" s="193" t="str">
        <f t="shared" si="832"/>
        <v>all</v>
      </c>
      <c r="L834" s="193">
        <f t="shared" si="832"/>
        <v>0</v>
      </c>
      <c r="M834" s="193">
        <f t="shared" si="832"/>
        <v>0</v>
      </c>
      <c r="N834" s="193" t="str">
        <f t="shared" si="711"/>
        <v>Audio</v>
      </c>
      <c r="AA834" s="193">
        <f t="shared" si="816"/>
        <v>0</v>
      </c>
      <c r="AB834" s="193" t="str">
        <f t="shared" ref="AB834" si="833">AB$400</f>
        <v>Gaither, Kelli</v>
      </c>
    </row>
    <row r="835" spans="1:28" s="188" customFormat="1" ht="17.399999999999999">
      <c r="A835" s="193" t="str">
        <f t="shared" si="811"/>
        <v>Audio</v>
      </c>
      <c r="B835" s="193" t="str">
        <f t="shared" si="812"/>
        <v>LI722Audio</v>
      </c>
      <c r="C835" s="193" t="str">
        <f t="shared" si="813"/>
        <v>AudioGaither, Kelli</v>
      </c>
      <c r="D835" s="193"/>
      <c r="E835" s="193"/>
      <c r="F835" s="193" t="str">
        <f t="shared" si="814"/>
        <v>AudioHoffman, Brian</v>
      </c>
      <c r="G835" s="193" t="str">
        <f t="shared" ref="G835:M835" si="834">G$401</f>
        <v>Hoffman, Brian</v>
      </c>
      <c r="H835" s="193" t="str">
        <f t="shared" si="834"/>
        <v>Gaither, Kelli</v>
      </c>
      <c r="I835" s="193" t="str">
        <f t="shared" si="834"/>
        <v>LI722</v>
      </c>
      <c r="J835" s="193" t="str">
        <f t="shared" si="834"/>
        <v>LIFETOUCH NATIONAL SCHOOL STUDIOS I</v>
      </c>
      <c r="K835" s="193" t="str">
        <f t="shared" si="834"/>
        <v>all</v>
      </c>
      <c r="L835" s="193">
        <f t="shared" si="834"/>
        <v>0</v>
      </c>
      <c r="M835" s="193">
        <f t="shared" si="834"/>
        <v>0</v>
      </c>
      <c r="N835" s="193" t="str">
        <f t="shared" si="711"/>
        <v>Audio</v>
      </c>
      <c r="AA835" s="193">
        <f t="shared" si="816"/>
        <v>0</v>
      </c>
      <c r="AB835" s="193" t="str">
        <f t="shared" ref="AB835" si="835">AB$401</f>
        <v>Gaither, Kelli</v>
      </c>
    </row>
    <row r="836" spans="1:28" s="188" customFormat="1" ht="17.399999999999999">
      <c r="A836" s="193" t="str">
        <f t="shared" si="811"/>
        <v>Audio</v>
      </c>
      <c r="B836" s="193" t="str">
        <f t="shared" si="812"/>
        <v>MI690Audio</v>
      </c>
      <c r="C836" s="193" t="str">
        <f t="shared" si="813"/>
        <v>AudioGaither, Kelli</v>
      </c>
      <c r="D836" s="193"/>
      <c r="E836" s="193"/>
      <c r="F836" s="193" t="str">
        <f t="shared" si="814"/>
        <v>AudioHoffman, Brian</v>
      </c>
      <c r="G836" s="193" t="str">
        <f t="shared" ref="G836:M836" si="836">G$402</f>
        <v>Hoffman, Brian</v>
      </c>
      <c r="H836" s="193" t="str">
        <f t="shared" si="836"/>
        <v>Gaither, Kelli</v>
      </c>
      <c r="I836" s="193" t="str">
        <f t="shared" si="836"/>
        <v>MI690</v>
      </c>
      <c r="J836" s="193" t="str">
        <f t="shared" si="836"/>
        <v>MIRA ENTERPRISE</v>
      </c>
      <c r="K836" s="193" t="str">
        <f t="shared" si="836"/>
        <v>all</v>
      </c>
      <c r="L836" s="193">
        <f t="shared" si="836"/>
        <v>0</v>
      </c>
      <c r="M836" s="193">
        <f t="shared" si="836"/>
        <v>0</v>
      </c>
      <c r="N836" s="193" t="str">
        <f t="shared" si="711"/>
        <v>Audio</v>
      </c>
      <c r="AA836" s="193">
        <f t="shared" si="816"/>
        <v>0</v>
      </c>
      <c r="AB836" s="193" t="str">
        <f t="shared" ref="AB836" si="837">AB$402</f>
        <v>Gaither, Kelli</v>
      </c>
    </row>
    <row r="837" spans="1:28" s="188" customFormat="1" ht="17.399999999999999">
      <c r="A837" s="193" t="str">
        <f t="shared" si="811"/>
        <v>Audio</v>
      </c>
      <c r="B837" s="193" t="str">
        <f t="shared" si="812"/>
        <v>PR060Audio</v>
      </c>
      <c r="C837" s="193" t="str">
        <f t="shared" si="813"/>
        <v>AudioGaither, Kelli</v>
      </c>
      <c r="D837" s="193"/>
      <c r="E837" s="193"/>
      <c r="F837" s="193" t="str">
        <f t="shared" si="814"/>
        <v>AudioHoffman, Brian</v>
      </c>
      <c r="G837" s="193" t="str">
        <f t="shared" ref="G837:M837" si="838">G$403</f>
        <v>Hoffman, Brian</v>
      </c>
      <c r="H837" s="193" t="str">
        <f t="shared" si="838"/>
        <v>Gaither, Kelli</v>
      </c>
      <c r="I837" s="193" t="str">
        <f t="shared" si="838"/>
        <v>PR060</v>
      </c>
      <c r="J837" s="193" t="str">
        <f t="shared" si="838"/>
        <v>PRECISION TRADING</v>
      </c>
      <c r="K837" s="193" t="str">
        <f t="shared" si="838"/>
        <v>all</v>
      </c>
      <c r="L837" s="193">
        <f t="shared" si="838"/>
        <v>0</v>
      </c>
      <c r="M837" s="193">
        <f t="shared" si="838"/>
        <v>0</v>
      </c>
      <c r="N837" s="193" t="str">
        <f t="shared" si="711"/>
        <v>Audio</v>
      </c>
      <c r="AA837" s="193">
        <f t="shared" si="816"/>
        <v>0</v>
      </c>
      <c r="AB837" s="193" t="str">
        <f t="shared" ref="AB837" si="839">AB$403</f>
        <v>Gaither, Kelli</v>
      </c>
    </row>
    <row r="838" spans="1:28" s="188" customFormat="1" ht="17.399999999999999">
      <c r="A838" s="193" t="str">
        <f t="shared" si="811"/>
        <v>Audio</v>
      </c>
      <c r="B838" s="193" t="str">
        <f t="shared" si="812"/>
        <v>PR960Audio</v>
      </c>
      <c r="C838" s="193" t="str">
        <f t="shared" si="813"/>
        <v>AudioGaither, Kelli</v>
      </c>
      <c r="D838" s="193"/>
      <c r="E838" s="193"/>
      <c r="F838" s="193" t="str">
        <f t="shared" si="814"/>
        <v>AudioHoffman, Brian</v>
      </c>
      <c r="G838" s="193" t="str">
        <f t="shared" ref="G838:M838" si="840">G$404</f>
        <v>Hoffman, Brian</v>
      </c>
      <c r="H838" s="193" t="str">
        <f t="shared" si="840"/>
        <v>Gaither, Kelli</v>
      </c>
      <c r="I838" s="193" t="str">
        <f t="shared" si="840"/>
        <v>PR960</v>
      </c>
      <c r="J838" s="193" t="str">
        <f t="shared" si="840"/>
        <v>PRINCESS CRUISE LINES</v>
      </c>
      <c r="K838" s="193" t="str">
        <f t="shared" si="840"/>
        <v>all</v>
      </c>
      <c r="L838" s="193">
        <f t="shared" si="840"/>
        <v>0</v>
      </c>
      <c r="M838" s="193">
        <f t="shared" si="840"/>
        <v>0</v>
      </c>
      <c r="N838" s="193" t="str">
        <f t="shared" si="711"/>
        <v>Audio</v>
      </c>
      <c r="AA838" s="193">
        <f t="shared" si="816"/>
        <v>0</v>
      </c>
      <c r="AB838" s="193" t="str">
        <f t="shared" ref="AB838" si="841">AB$404</f>
        <v>Gaither, Kelli</v>
      </c>
    </row>
    <row r="839" spans="1:28" s="188" customFormat="1" ht="17.399999999999999">
      <c r="A839" s="193" t="str">
        <f t="shared" si="811"/>
        <v>Audio</v>
      </c>
      <c r="B839" s="193" t="str">
        <f t="shared" si="812"/>
        <v>RE802Audio</v>
      </c>
      <c r="C839" s="193" t="str">
        <f t="shared" si="813"/>
        <v>AudioGaither, Kelli</v>
      </c>
      <c r="D839" s="193"/>
      <c r="E839" s="193"/>
      <c r="F839" s="193" t="str">
        <f t="shared" si="814"/>
        <v>AudioHoffman, Brian</v>
      </c>
      <c r="G839" s="193" t="str">
        <f t="shared" ref="G839:M839" si="842">G$405</f>
        <v>Hoffman, Brian</v>
      </c>
      <c r="H839" s="193" t="str">
        <f t="shared" si="842"/>
        <v>Gaither, Kelli</v>
      </c>
      <c r="I839" s="193" t="str">
        <f t="shared" si="842"/>
        <v>RE802</v>
      </c>
      <c r="J839" s="193" t="str">
        <f t="shared" si="842"/>
        <v>REEF PHOTO AND VIDEO INC</v>
      </c>
      <c r="K839" s="193" t="str">
        <f t="shared" si="842"/>
        <v>all</v>
      </c>
      <c r="L839" s="193">
        <f t="shared" si="842"/>
        <v>0</v>
      </c>
      <c r="M839" s="193">
        <f t="shared" si="842"/>
        <v>0</v>
      </c>
      <c r="N839" s="193" t="str">
        <f t="shared" si="711"/>
        <v>Audio</v>
      </c>
      <c r="AA839" s="193">
        <f t="shared" si="816"/>
        <v>0</v>
      </c>
      <c r="AB839" s="193" t="str">
        <f t="shared" ref="AB839" si="843">AB$405</f>
        <v>Gaither, Kelli</v>
      </c>
    </row>
    <row r="840" spans="1:28" s="188" customFormat="1" ht="17.399999999999999">
      <c r="A840" s="193" t="str">
        <f t="shared" si="811"/>
        <v>Audio</v>
      </c>
      <c r="B840" s="193" t="str">
        <f t="shared" si="812"/>
        <v>SC015Audio</v>
      </c>
      <c r="C840" s="193" t="str">
        <f t="shared" si="813"/>
        <v>AudioGaither, Kelli</v>
      </c>
      <c r="D840" s="193"/>
      <c r="E840" s="193"/>
      <c r="F840" s="193" t="str">
        <f t="shared" si="814"/>
        <v>AudioHoffman, Brian</v>
      </c>
      <c r="G840" s="193" t="str">
        <f t="shared" ref="G840:M840" si="844">G$406</f>
        <v>Hoffman, Brian</v>
      </c>
      <c r="H840" s="193" t="str">
        <f t="shared" si="844"/>
        <v>Gaither, Kelli</v>
      </c>
      <c r="I840" s="193" t="str">
        <f t="shared" si="844"/>
        <v>SC015</v>
      </c>
      <c r="J840" s="193" t="str">
        <f t="shared" si="844"/>
        <v>SUPERSONIC ELECTRONI</v>
      </c>
      <c r="K840" s="193" t="str">
        <f t="shared" si="844"/>
        <v>all</v>
      </c>
      <c r="L840" s="193">
        <f t="shared" si="844"/>
        <v>0</v>
      </c>
      <c r="M840" s="193">
        <f t="shared" si="844"/>
        <v>0</v>
      </c>
      <c r="N840" s="193" t="str">
        <f t="shared" ref="N840:N903" si="845">A840</f>
        <v>Audio</v>
      </c>
      <c r="AA840" s="193">
        <f t="shared" si="816"/>
        <v>0</v>
      </c>
      <c r="AB840" s="193" t="str">
        <f t="shared" ref="AB840" si="846">AB$406</f>
        <v>Gaither, Kelli</v>
      </c>
    </row>
    <row r="841" spans="1:28" s="188" customFormat="1" ht="17.399999999999999">
      <c r="A841" s="193" t="str">
        <f t="shared" si="811"/>
        <v>Audio</v>
      </c>
      <c r="B841" s="193" t="str">
        <f t="shared" si="812"/>
        <v>SE735Audio</v>
      </c>
      <c r="C841" s="193" t="str">
        <f t="shared" si="813"/>
        <v>AudioGaither, Kelli</v>
      </c>
      <c r="D841" s="193"/>
      <c r="E841" s="193"/>
      <c r="F841" s="193" t="str">
        <f t="shared" si="814"/>
        <v>AudioHoffman, Brian</v>
      </c>
      <c r="G841" s="193" t="str">
        <f t="shared" ref="G841:M841" si="847">G$407</f>
        <v>Hoffman, Brian</v>
      </c>
      <c r="H841" s="193" t="str">
        <f t="shared" si="847"/>
        <v>Gaither, Kelli</v>
      </c>
      <c r="I841" s="193" t="str">
        <f t="shared" si="847"/>
        <v>SE735</v>
      </c>
      <c r="J841" s="193" t="str">
        <f t="shared" si="847"/>
        <v>SENNARI USA</v>
      </c>
      <c r="K841" s="193" t="str">
        <f t="shared" si="847"/>
        <v>all</v>
      </c>
      <c r="L841" s="193">
        <f t="shared" si="847"/>
        <v>0</v>
      </c>
      <c r="M841" s="193">
        <f t="shared" si="847"/>
        <v>0</v>
      </c>
      <c r="N841" s="193" t="str">
        <f t="shared" si="845"/>
        <v>Audio</v>
      </c>
      <c r="AA841" s="193">
        <f t="shared" si="816"/>
        <v>0</v>
      </c>
      <c r="AB841" s="193" t="str">
        <f t="shared" ref="AB841" si="848">AB$407</f>
        <v>Gaither, Kelli</v>
      </c>
    </row>
    <row r="842" spans="1:28" s="188" customFormat="1" ht="17.399999999999999">
      <c r="A842" s="193" t="str">
        <f t="shared" si="811"/>
        <v>Audio</v>
      </c>
      <c r="B842" s="193" t="str">
        <f t="shared" si="812"/>
        <v>SP080Audio</v>
      </c>
      <c r="C842" s="193" t="str">
        <f t="shared" si="813"/>
        <v>AudioGaither, Kelli</v>
      </c>
      <c r="D842" s="193"/>
      <c r="E842" s="193"/>
      <c r="F842" s="193" t="str">
        <f t="shared" si="814"/>
        <v>AudioHoffman, Brian</v>
      </c>
      <c r="G842" s="193" t="str">
        <f t="shared" ref="G842:M842" si="849">G$408</f>
        <v>Hoffman, Brian</v>
      </c>
      <c r="H842" s="193" t="str">
        <f t="shared" si="849"/>
        <v>Gaither, Kelli</v>
      </c>
      <c r="I842" s="193" t="str">
        <f t="shared" si="849"/>
        <v>SP080</v>
      </c>
      <c r="J842" s="193" t="str">
        <f t="shared" si="849"/>
        <v>S. P. RICHARDS COMPA</v>
      </c>
      <c r="K842" s="193" t="str">
        <f t="shared" si="849"/>
        <v>all</v>
      </c>
      <c r="L842" s="193">
        <f t="shared" si="849"/>
        <v>0</v>
      </c>
      <c r="M842" s="193">
        <f t="shared" si="849"/>
        <v>0</v>
      </c>
      <c r="N842" s="193" t="str">
        <f t="shared" si="845"/>
        <v>Audio</v>
      </c>
      <c r="AA842" s="193">
        <f t="shared" si="816"/>
        <v>0</v>
      </c>
      <c r="AB842" s="193" t="str">
        <f t="shared" ref="AB842" si="850">AB$408</f>
        <v>Gaither, Kelli</v>
      </c>
    </row>
    <row r="843" spans="1:28" s="188" customFormat="1" ht="17.399999999999999">
      <c r="A843" s="193" t="str">
        <f t="shared" si="811"/>
        <v>Audio</v>
      </c>
      <c r="B843" s="193" t="str">
        <f t="shared" si="812"/>
        <v>TE107Audio</v>
      </c>
      <c r="C843" s="193" t="str">
        <f t="shared" si="813"/>
        <v>AudioGaither, Kelli</v>
      </c>
      <c r="D843" s="193"/>
      <c r="E843" s="193"/>
      <c r="F843" s="193" t="str">
        <f t="shared" si="814"/>
        <v>AudioHoffman, Brian</v>
      </c>
      <c r="G843" s="193" t="str">
        <f t="shared" ref="G843:M843" si="851">G$409</f>
        <v>Hoffman, Brian</v>
      </c>
      <c r="H843" s="193" t="str">
        <f t="shared" si="851"/>
        <v>Gaither, Kelli</v>
      </c>
      <c r="I843" s="193" t="str">
        <f t="shared" si="851"/>
        <v>TE107</v>
      </c>
      <c r="J843" s="193" t="str">
        <f t="shared" si="851"/>
        <v>TECHNICOLOR / TEL-EQUIPMENT</v>
      </c>
      <c r="K843" s="193" t="str">
        <f t="shared" si="851"/>
        <v>all</v>
      </c>
      <c r="L843" s="193" t="str">
        <f t="shared" si="851"/>
        <v>H2H Performance Video</v>
      </c>
      <c r="M843" s="193" t="str">
        <f t="shared" si="851"/>
        <v>TV, Technics</v>
      </c>
      <c r="N843" s="193" t="str">
        <f t="shared" si="845"/>
        <v>Audio</v>
      </c>
      <c r="AA843" s="193">
        <f t="shared" si="816"/>
        <v>0</v>
      </c>
      <c r="AB843" s="193" t="str">
        <f t="shared" ref="AB843" si="852">AB$409</f>
        <v>Gaither, Kelli</v>
      </c>
    </row>
    <row r="844" spans="1:28" s="188" customFormat="1" ht="17.399999999999999">
      <c r="A844" s="193" t="str">
        <f t="shared" si="811"/>
        <v>Audio</v>
      </c>
      <c r="B844" s="193" t="str">
        <f t="shared" si="812"/>
        <v>UR001Audio</v>
      </c>
      <c r="C844" s="193" t="str">
        <f t="shared" si="813"/>
        <v>AudioGaither, Kelli</v>
      </c>
      <c r="D844" s="193"/>
      <c r="E844" s="193"/>
      <c r="F844" s="193" t="str">
        <f t="shared" si="814"/>
        <v>AudioHoffman, Brian</v>
      </c>
      <c r="G844" s="193" t="str">
        <f t="shared" ref="G844:M844" si="853">G$410</f>
        <v>Hoffman, Brian</v>
      </c>
      <c r="H844" s="193" t="str">
        <f t="shared" si="853"/>
        <v>Gaither, Kelli</v>
      </c>
      <c r="I844" s="193" t="str">
        <f t="shared" si="853"/>
        <v>UR001</v>
      </c>
      <c r="J844" s="193" t="str">
        <f t="shared" si="853"/>
        <v>URBAN OUTFITTERS INC</v>
      </c>
      <c r="K844" s="193" t="str">
        <f t="shared" si="853"/>
        <v>all</v>
      </c>
      <c r="L844" s="193">
        <f t="shared" si="853"/>
        <v>0</v>
      </c>
      <c r="M844" s="193">
        <f t="shared" si="853"/>
        <v>0</v>
      </c>
      <c r="N844" s="193" t="str">
        <f t="shared" si="845"/>
        <v>Audio</v>
      </c>
      <c r="AA844" s="193">
        <f t="shared" si="816"/>
        <v>0</v>
      </c>
      <c r="AB844" s="193" t="str">
        <f t="shared" ref="AB844" si="854">AB$410</f>
        <v>Gaither, Kelli</v>
      </c>
    </row>
    <row r="845" spans="1:28" s="188" customFormat="1" ht="17.399999999999999">
      <c r="A845" s="193" t="str">
        <f t="shared" si="811"/>
        <v>Audio</v>
      </c>
      <c r="B845" s="193" t="str">
        <f t="shared" si="812"/>
        <v>US310Audio</v>
      </c>
      <c r="C845" s="193" t="str">
        <f t="shared" si="813"/>
        <v>AudioGaither, Kelli</v>
      </c>
      <c r="D845" s="193"/>
      <c r="E845" s="193"/>
      <c r="F845" s="193" t="str">
        <f t="shared" si="814"/>
        <v>AudioHoffman, Brian</v>
      </c>
      <c r="G845" s="193" t="str">
        <f t="shared" ref="G845:M845" si="855">G$411</f>
        <v>Hoffman, Brian</v>
      </c>
      <c r="H845" s="193" t="str">
        <f t="shared" si="855"/>
        <v>Gaither, Kelli</v>
      </c>
      <c r="I845" s="193" t="str">
        <f t="shared" si="855"/>
        <v>US310</v>
      </c>
      <c r="J845" s="193" t="str">
        <f t="shared" si="855"/>
        <v>US ASIA</v>
      </c>
      <c r="K845" s="193" t="str">
        <f t="shared" si="855"/>
        <v>all</v>
      </c>
      <c r="L845" s="193">
        <f t="shared" si="855"/>
        <v>0</v>
      </c>
      <c r="M845" s="193">
        <f t="shared" si="855"/>
        <v>0</v>
      </c>
      <c r="N845" s="193" t="str">
        <f t="shared" si="845"/>
        <v>Audio</v>
      </c>
      <c r="AA845" s="193">
        <f t="shared" si="816"/>
        <v>0</v>
      </c>
      <c r="AB845" s="193" t="str">
        <f t="shared" ref="AB845" si="856">AB$411</f>
        <v>Gaither, Kelli</v>
      </c>
    </row>
    <row r="846" spans="1:28" s="188" customFormat="1" ht="17.399999999999999">
      <c r="A846" s="193" t="str">
        <f t="shared" si="811"/>
        <v>Audio</v>
      </c>
      <c r="B846" s="193" t="str">
        <f t="shared" si="812"/>
        <v>ZA116Audio</v>
      </c>
      <c r="C846" s="193" t="str">
        <f t="shared" si="813"/>
        <v>AudioGaither, Kelli</v>
      </c>
      <c r="D846" s="193"/>
      <c r="E846" s="193"/>
      <c r="F846" s="193" t="str">
        <f t="shared" si="814"/>
        <v>AudioHoffman, Brian</v>
      </c>
      <c r="G846" s="193" t="str">
        <f t="shared" ref="G846:M846" si="857">G$412</f>
        <v>Hoffman, Brian</v>
      </c>
      <c r="H846" s="193" t="str">
        <f t="shared" si="857"/>
        <v>Gaither, Kelli</v>
      </c>
      <c r="I846" s="193" t="str">
        <f t="shared" si="857"/>
        <v>ZA116</v>
      </c>
      <c r="J846" s="193" t="str">
        <f t="shared" si="857"/>
        <v>ZALMEN REISS AND ASSOCIATES INC</v>
      </c>
      <c r="K846" s="193" t="str">
        <f t="shared" si="857"/>
        <v>all</v>
      </c>
      <c r="L846" s="193">
        <f t="shared" si="857"/>
        <v>0</v>
      </c>
      <c r="M846" s="193">
        <f t="shared" si="857"/>
        <v>0</v>
      </c>
      <c r="N846" s="193" t="str">
        <f t="shared" si="845"/>
        <v>Audio</v>
      </c>
      <c r="AA846" s="193">
        <f t="shared" si="816"/>
        <v>0</v>
      </c>
      <c r="AB846" s="193" t="str">
        <f t="shared" ref="AB846" si="858">AB$412</f>
        <v>Gaither, Kelli</v>
      </c>
    </row>
    <row r="847" spans="1:28" s="188" customFormat="1" ht="17.399999999999999">
      <c r="A847" s="193" t="str">
        <f t="shared" si="811"/>
        <v>Audio</v>
      </c>
      <c r="B847" s="193" t="str">
        <f t="shared" si="812"/>
        <v>CO902Audio</v>
      </c>
      <c r="C847" s="193" t="str">
        <f t="shared" si="813"/>
        <v>AudioGaither, Kelli</v>
      </c>
      <c r="D847" s="193"/>
      <c r="E847" s="193"/>
      <c r="F847" s="193" t="str">
        <f t="shared" si="814"/>
        <v>AudioHoffman, Brian</v>
      </c>
      <c r="G847" s="193" t="str">
        <f t="shared" ref="G847:M847" si="859">G$413</f>
        <v>Hoffman, Brian</v>
      </c>
      <c r="H847" s="193" t="str">
        <f t="shared" si="859"/>
        <v>Gaither, Kelli</v>
      </c>
      <c r="I847" s="193" t="str">
        <f t="shared" si="859"/>
        <v>CO902</v>
      </c>
      <c r="J847" s="193" t="str">
        <f t="shared" si="859"/>
        <v>COMCAST</v>
      </c>
      <c r="K847" s="193" t="str">
        <f t="shared" si="859"/>
        <v>all</v>
      </c>
      <c r="L847" s="193">
        <f t="shared" si="859"/>
        <v>0</v>
      </c>
      <c r="M847" s="193">
        <f t="shared" si="859"/>
        <v>0</v>
      </c>
      <c r="N847" s="193" t="str">
        <f t="shared" si="845"/>
        <v>Audio</v>
      </c>
      <c r="AA847" s="193">
        <f t="shared" si="816"/>
        <v>0</v>
      </c>
      <c r="AB847" s="193" t="str">
        <f t="shared" ref="AB847" si="860">AB$413</f>
        <v>Gaither, Kelli</v>
      </c>
    </row>
    <row r="848" spans="1:28" s="188" customFormat="1" ht="17.399999999999999">
      <c r="A848" s="193" t="str">
        <f t="shared" si="811"/>
        <v>Audio</v>
      </c>
      <c r="B848" s="193" t="str">
        <f t="shared" si="812"/>
        <v>VI128Audio</v>
      </c>
      <c r="C848" s="193" t="str">
        <f t="shared" si="813"/>
        <v>AudioGaither, Kelli</v>
      </c>
      <c r="D848" s="193"/>
      <c r="E848" s="193"/>
      <c r="F848" s="193" t="str">
        <f t="shared" si="814"/>
        <v>AudioHoffman, Brian</v>
      </c>
      <c r="G848" s="193" t="str">
        <f t="shared" ref="G848:M848" si="861">G$414</f>
        <v>Hoffman, Brian</v>
      </c>
      <c r="H848" s="193" t="str">
        <f t="shared" si="861"/>
        <v>Gaither, Kelli</v>
      </c>
      <c r="I848" s="193" t="str">
        <f t="shared" si="861"/>
        <v>VI128</v>
      </c>
      <c r="J848" s="193" t="str">
        <f t="shared" si="861"/>
        <v>Graybar Electronics - Video Insight</v>
      </c>
      <c r="K848" s="193" t="str">
        <f t="shared" si="861"/>
        <v>all</v>
      </c>
      <c r="L848" s="193">
        <f t="shared" si="861"/>
        <v>0</v>
      </c>
      <c r="M848" s="193">
        <f t="shared" si="861"/>
        <v>0</v>
      </c>
      <c r="N848" s="193" t="str">
        <f t="shared" si="845"/>
        <v>Audio</v>
      </c>
      <c r="AA848" s="193">
        <f t="shared" si="816"/>
        <v>0</v>
      </c>
      <c r="AB848" s="193">
        <f t="shared" ref="AB848" si="862">AB$414</f>
        <v>0</v>
      </c>
    </row>
    <row r="849" spans="1:28" s="188" customFormat="1" ht="17.399999999999999">
      <c r="A849" s="193" t="str">
        <f t="shared" si="811"/>
        <v>Audio</v>
      </c>
      <c r="B849" s="193" t="str">
        <f t="shared" si="812"/>
        <v>0Audio</v>
      </c>
      <c r="C849" s="193" t="str">
        <f t="shared" si="813"/>
        <v>Audio0</v>
      </c>
      <c r="D849" s="193"/>
      <c r="E849" s="193"/>
      <c r="F849" s="193" t="str">
        <f t="shared" si="814"/>
        <v>Audio0</v>
      </c>
      <c r="G849" s="193">
        <f t="shared" ref="G849:M849" si="863">G$415</f>
        <v>0</v>
      </c>
      <c r="H849" s="193">
        <f t="shared" si="863"/>
        <v>0</v>
      </c>
      <c r="I849" s="193">
        <f t="shared" si="863"/>
        <v>0</v>
      </c>
      <c r="J849" s="193">
        <f t="shared" si="863"/>
        <v>0</v>
      </c>
      <c r="K849" s="193">
        <f t="shared" si="863"/>
        <v>0</v>
      </c>
      <c r="L849" s="193">
        <f t="shared" si="863"/>
        <v>0</v>
      </c>
      <c r="M849" s="193">
        <f t="shared" si="863"/>
        <v>0</v>
      </c>
      <c r="N849" s="193" t="str">
        <f t="shared" si="845"/>
        <v>Audio</v>
      </c>
      <c r="AA849" s="193">
        <f t="shared" si="816"/>
        <v>0</v>
      </c>
      <c r="AB849" s="193">
        <f t="shared" ref="AB849" si="864">AB$415</f>
        <v>0</v>
      </c>
    </row>
    <row r="850" spans="1:28" s="188" customFormat="1" ht="17.399999999999999">
      <c r="A850" s="193" t="str">
        <f t="shared" si="811"/>
        <v>Audio</v>
      </c>
      <c r="B850" s="193" t="str">
        <f t="shared" si="812"/>
        <v>0Audio</v>
      </c>
      <c r="C850" s="193" t="str">
        <f t="shared" si="813"/>
        <v>Audio0</v>
      </c>
      <c r="D850" s="193"/>
      <c r="E850" s="193"/>
      <c r="F850" s="193" t="str">
        <f t="shared" si="814"/>
        <v>Audio0</v>
      </c>
      <c r="G850" s="193">
        <f t="shared" ref="G850:M850" si="865">G$416</f>
        <v>0</v>
      </c>
      <c r="H850" s="193">
        <f t="shared" si="865"/>
        <v>0</v>
      </c>
      <c r="I850" s="193">
        <f t="shared" si="865"/>
        <v>0</v>
      </c>
      <c r="J850" s="193">
        <f t="shared" si="865"/>
        <v>0</v>
      </c>
      <c r="K850" s="193">
        <f t="shared" si="865"/>
        <v>0</v>
      </c>
      <c r="L850" s="193">
        <f t="shared" si="865"/>
        <v>0</v>
      </c>
      <c r="M850" s="193">
        <f t="shared" si="865"/>
        <v>0</v>
      </c>
      <c r="N850" s="193" t="str">
        <f t="shared" si="845"/>
        <v>Audio</v>
      </c>
      <c r="AA850" s="193">
        <f t="shared" si="816"/>
        <v>0</v>
      </c>
      <c r="AB850" s="193">
        <f t="shared" ref="AB850" si="866">AB$416</f>
        <v>0</v>
      </c>
    </row>
    <row r="851" spans="1:28" s="188" customFormat="1" ht="17.399999999999999">
      <c r="A851" s="193" t="str">
        <f t="shared" si="811"/>
        <v>Audio</v>
      </c>
      <c r="B851" s="193" t="str">
        <f t="shared" si="812"/>
        <v>0Audio</v>
      </c>
      <c r="C851" s="193" t="str">
        <f t="shared" si="813"/>
        <v>Audio0</v>
      </c>
      <c r="D851" s="193"/>
      <c r="E851" s="193"/>
      <c r="F851" s="193" t="str">
        <f t="shared" si="814"/>
        <v>Audio0</v>
      </c>
      <c r="G851" s="193">
        <f t="shared" ref="G851:M851" si="867">G$417</f>
        <v>0</v>
      </c>
      <c r="H851" s="193">
        <f t="shared" si="867"/>
        <v>0</v>
      </c>
      <c r="I851" s="193">
        <f t="shared" si="867"/>
        <v>0</v>
      </c>
      <c r="J851" s="193">
        <f t="shared" si="867"/>
        <v>0</v>
      </c>
      <c r="K851" s="193">
        <f t="shared" si="867"/>
        <v>0</v>
      </c>
      <c r="L851" s="193">
        <f t="shared" si="867"/>
        <v>0</v>
      </c>
      <c r="M851" s="193">
        <f t="shared" si="867"/>
        <v>0</v>
      </c>
      <c r="N851" s="193" t="str">
        <f t="shared" si="845"/>
        <v>Audio</v>
      </c>
      <c r="AA851" s="193">
        <f t="shared" si="816"/>
        <v>0</v>
      </c>
      <c r="AB851" s="193">
        <f t="shared" ref="AB851" si="868">AB$417</f>
        <v>0</v>
      </c>
    </row>
    <row r="852" spans="1:28" s="188" customFormat="1" ht="17.399999999999999">
      <c r="A852" s="193" t="str">
        <f t="shared" si="811"/>
        <v>Audio</v>
      </c>
      <c r="B852" s="193" t="str">
        <f t="shared" si="812"/>
        <v>0Audio</v>
      </c>
      <c r="C852" s="193" t="str">
        <f t="shared" si="813"/>
        <v>Audio0</v>
      </c>
      <c r="D852" s="193"/>
      <c r="E852" s="193"/>
      <c r="F852" s="193" t="str">
        <f t="shared" si="814"/>
        <v>Audio0</v>
      </c>
      <c r="G852" s="193">
        <f t="shared" ref="G852:M852" si="869">G$418</f>
        <v>0</v>
      </c>
      <c r="H852" s="193">
        <f t="shared" si="869"/>
        <v>0</v>
      </c>
      <c r="I852" s="193">
        <f t="shared" si="869"/>
        <v>0</v>
      </c>
      <c r="J852" s="193">
        <f t="shared" si="869"/>
        <v>0</v>
      </c>
      <c r="K852" s="193">
        <f t="shared" si="869"/>
        <v>0</v>
      </c>
      <c r="L852" s="193">
        <f t="shared" si="869"/>
        <v>0</v>
      </c>
      <c r="M852" s="193">
        <f t="shared" si="869"/>
        <v>0</v>
      </c>
      <c r="N852" s="193" t="str">
        <f t="shared" si="845"/>
        <v>Audio</v>
      </c>
      <c r="AA852" s="193">
        <f t="shared" si="816"/>
        <v>0</v>
      </c>
      <c r="AB852" s="193">
        <f t="shared" ref="AB852" si="870">AB$418</f>
        <v>0</v>
      </c>
    </row>
    <row r="853" spans="1:28" s="188" customFormat="1" ht="17.399999999999999">
      <c r="A853" s="193" t="str">
        <f t="shared" si="811"/>
        <v>Audio</v>
      </c>
      <c r="B853" s="193" t="str">
        <f t="shared" si="812"/>
        <v>0Audio</v>
      </c>
      <c r="C853" s="193" t="str">
        <f t="shared" si="813"/>
        <v>Audio0</v>
      </c>
      <c r="D853" s="193"/>
      <c r="E853" s="193"/>
      <c r="F853" s="193" t="str">
        <f t="shared" si="814"/>
        <v>Audio0</v>
      </c>
      <c r="G853" s="193">
        <f t="shared" ref="G853:M853" si="871">G$419</f>
        <v>0</v>
      </c>
      <c r="H853" s="193">
        <f t="shared" si="871"/>
        <v>0</v>
      </c>
      <c r="I853" s="193">
        <f t="shared" si="871"/>
        <v>0</v>
      </c>
      <c r="J853" s="193">
        <f t="shared" si="871"/>
        <v>0</v>
      </c>
      <c r="K853" s="193">
        <f t="shared" si="871"/>
        <v>0</v>
      </c>
      <c r="L853" s="193">
        <f t="shared" si="871"/>
        <v>0</v>
      </c>
      <c r="M853" s="193">
        <f t="shared" si="871"/>
        <v>0</v>
      </c>
      <c r="N853" s="193" t="str">
        <f t="shared" si="845"/>
        <v>Audio</v>
      </c>
      <c r="AA853" s="193">
        <f t="shared" si="816"/>
        <v>0</v>
      </c>
      <c r="AB853" s="193">
        <f t="shared" ref="AB853" si="872">AB$419</f>
        <v>0</v>
      </c>
    </row>
    <row r="854" spans="1:28" s="188" customFormat="1" ht="17.399999999999999">
      <c r="A854" s="193" t="str">
        <f t="shared" si="811"/>
        <v>Audio</v>
      </c>
      <c r="B854" s="193" t="str">
        <f t="shared" si="812"/>
        <v>0Audio</v>
      </c>
      <c r="C854" s="193" t="str">
        <f t="shared" si="813"/>
        <v>Audio0</v>
      </c>
      <c r="D854" s="193"/>
      <c r="E854" s="193"/>
      <c r="F854" s="193" t="str">
        <f t="shared" si="814"/>
        <v>Audio0</v>
      </c>
      <c r="G854" s="193">
        <f t="shared" ref="G854:M854" si="873">G$420</f>
        <v>0</v>
      </c>
      <c r="H854" s="193">
        <f t="shared" si="873"/>
        <v>0</v>
      </c>
      <c r="I854" s="193">
        <f t="shared" si="873"/>
        <v>0</v>
      </c>
      <c r="J854" s="193">
        <f t="shared" si="873"/>
        <v>0</v>
      </c>
      <c r="K854" s="193">
        <f t="shared" si="873"/>
        <v>0</v>
      </c>
      <c r="L854" s="193">
        <f t="shared" si="873"/>
        <v>0</v>
      </c>
      <c r="M854" s="193">
        <f t="shared" si="873"/>
        <v>0</v>
      </c>
      <c r="N854" s="193" t="str">
        <f t="shared" si="845"/>
        <v>Audio</v>
      </c>
      <c r="AA854" s="193">
        <f t="shared" si="816"/>
        <v>0</v>
      </c>
      <c r="AB854" s="193">
        <f t="shared" ref="AB854" si="874">AB$420</f>
        <v>0</v>
      </c>
    </row>
    <row r="855" spans="1:28" s="188" customFormat="1" ht="17.399999999999999">
      <c r="A855" s="193" t="str">
        <f t="shared" si="811"/>
        <v>Audio</v>
      </c>
      <c r="B855" s="193" t="str">
        <f t="shared" si="812"/>
        <v>0Audio</v>
      </c>
      <c r="C855" s="193" t="str">
        <f t="shared" si="813"/>
        <v>Audio0</v>
      </c>
      <c r="D855" s="193"/>
      <c r="E855" s="193"/>
      <c r="F855" s="193" t="str">
        <f t="shared" si="814"/>
        <v>Audio0</v>
      </c>
      <c r="G855" s="193">
        <f t="shared" ref="G855:M855" si="875">G$421</f>
        <v>0</v>
      </c>
      <c r="H855" s="193">
        <f t="shared" si="875"/>
        <v>0</v>
      </c>
      <c r="I855" s="193">
        <f t="shared" si="875"/>
        <v>0</v>
      </c>
      <c r="J855" s="193">
        <f t="shared" si="875"/>
        <v>0</v>
      </c>
      <c r="K855" s="193">
        <f t="shared" si="875"/>
        <v>0</v>
      </c>
      <c r="L855" s="193">
        <f t="shared" si="875"/>
        <v>0</v>
      </c>
      <c r="M855" s="193">
        <f t="shared" si="875"/>
        <v>0</v>
      </c>
      <c r="N855" s="193" t="str">
        <f t="shared" si="845"/>
        <v>Audio</v>
      </c>
      <c r="AA855" s="193">
        <f t="shared" si="816"/>
        <v>0</v>
      </c>
      <c r="AB855" s="193">
        <f t="shared" ref="AB855" si="876">AB$421</f>
        <v>0</v>
      </c>
    </row>
    <row r="856" spans="1:28" s="188" customFormat="1" ht="17.399999999999999">
      <c r="A856" s="193" t="str">
        <f t="shared" si="811"/>
        <v>Audio</v>
      </c>
      <c r="B856" s="193" t="str">
        <f t="shared" si="812"/>
        <v>0Audio</v>
      </c>
      <c r="C856" s="193" t="str">
        <f t="shared" si="813"/>
        <v>Audio0</v>
      </c>
      <c r="D856" s="193"/>
      <c r="E856" s="193"/>
      <c r="F856" s="193" t="str">
        <f t="shared" si="814"/>
        <v>Audio0</v>
      </c>
      <c r="G856" s="193">
        <f t="shared" ref="G856:M856" si="877">G$422</f>
        <v>0</v>
      </c>
      <c r="H856" s="193">
        <f t="shared" si="877"/>
        <v>0</v>
      </c>
      <c r="I856" s="193">
        <f t="shared" si="877"/>
        <v>0</v>
      </c>
      <c r="J856" s="193">
        <f t="shared" si="877"/>
        <v>0</v>
      </c>
      <c r="K856" s="193">
        <f t="shared" si="877"/>
        <v>0</v>
      </c>
      <c r="L856" s="193">
        <f t="shared" si="877"/>
        <v>0</v>
      </c>
      <c r="M856" s="193">
        <f t="shared" si="877"/>
        <v>0</v>
      </c>
      <c r="N856" s="193" t="str">
        <f t="shared" si="845"/>
        <v>Audio</v>
      </c>
      <c r="AA856" s="193">
        <f t="shared" si="816"/>
        <v>0</v>
      </c>
      <c r="AB856" s="193">
        <f t="shared" ref="AB856" si="878">AB$422</f>
        <v>0</v>
      </c>
    </row>
    <row r="857" spans="1:28" s="188" customFormat="1" ht="17.399999999999999">
      <c r="A857" s="193" t="str">
        <f t="shared" si="811"/>
        <v>Audio</v>
      </c>
      <c r="B857" s="193" t="str">
        <f t="shared" si="812"/>
        <v>0Audio</v>
      </c>
      <c r="C857" s="193" t="str">
        <f t="shared" si="813"/>
        <v>Audio0</v>
      </c>
      <c r="D857" s="193"/>
      <c r="E857" s="193"/>
      <c r="F857" s="193" t="str">
        <f t="shared" si="814"/>
        <v>Audio0</v>
      </c>
      <c r="G857" s="193">
        <f t="shared" ref="G857:M857" si="879">G$423</f>
        <v>0</v>
      </c>
      <c r="H857" s="193">
        <f t="shared" si="879"/>
        <v>0</v>
      </c>
      <c r="I857" s="193">
        <f t="shared" si="879"/>
        <v>0</v>
      </c>
      <c r="J857" s="193">
        <f t="shared" si="879"/>
        <v>0</v>
      </c>
      <c r="K857" s="193">
        <f t="shared" si="879"/>
        <v>0</v>
      </c>
      <c r="L857" s="193">
        <f t="shared" si="879"/>
        <v>0</v>
      </c>
      <c r="M857" s="193">
        <f t="shared" si="879"/>
        <v>0</v>
      </c>
      <c r="N857" s="193" t="str">
        <f t="shared" si="845"/>
        <v>Audio</v>
      </c>
      <c r="AA857" s="193">
        <f t="shared" si="816"/>
        <v>0</v>
      </c>
      <c r="AB857" s="193">
        <f t="shared" ref="AB857" si="880">AB$423</f>
        <v>0</v>
      </c>
    </row>
    <row r="858" spans="1:28" s="188" customFormat="1" ht="17.399999999999999">
      <c r="A858" s="193" t="str">
        <f t="shared" si="811"/>
        <v>Audio</v>
      </c>
      <c r="B858" s="193" t="str">
        <f t="shared" si="812"/>
        <v>0Audio</v>
      </c>
      <c r="C858" s="193" t="str">
        <f t="shared" si="813"/>
        <v>Audio0</v>
      </c>
      <c r="D858" s="193"/>
      <c r="E858" s="193"/>
      <c r="F858" s="193" t="str">
        <f t="shared" si="814"/>
        <v>Audio0</v>
      </c>
      <c r="G858" s="193">
        <f t="shared" ref="G858:M858" si="881">G$424</f>
        <v>0</v>
      </c>
      <c r="H858" s="193">
        <f t="shared" si="881"/>
        <v>0</v>
      </c>
      <c r="I858" s="193">
        <f t="shared" si="881"/>
        <v>0</v>
      </c>
      <c r="J858" s="193">
        <f t="shared" si="881"/>
        <v>0</v>
      </c>
      <c r="K858" s="193">
        <f t="shared" si="881"/>
        <v>0</v>
      </c>
      <c r="L858" s="193">
        <f t="shared" si="881"/>
        <v>0</v>
      </c>
      <c r="M858" s="193">
        <f t="shared" si="881"/>
        <v>0</v>
      </c>
      <c r="N858" s="193" t="str">
        <f t="shared" si="845"/>
        <v>Audio</v>
      </c>
      <c r="AA858" s="193">
        <f t="shared" si="816"/>
        <v>0</v>
      </c>
      <c r="AB858" s="193">
        <f t="shared" ref="AB858" si="882">AB$424</f>
        <v>0</v>
      </c>
    </row>
    <row r="859" spans="1:28" s="188" customFormat="1" ht="17.399999999999999">
      <c r="A859" s="193" t="str">
        <f t="shared" si="811"/>
        <v>Audio</v>
      </c>
      <c r="B859" s="193" t="str">
        <f t="shared" si="812"/>
        <v>0Audio</v>
      </c>
      <c r="C859" s="193" t="str">
        <f t="shared" si="813"/>
        <v>Audio0</v>
      </c>
      <c r="D859" s="193"/>
      <c r="E859" s="193"/>
      <c r="F859" s="193" t="str">
        <f t="shared" si="814"/>
        <v>Audio0</v>
      </c>
      <c r="G859" s="193">
        <f t="shared" ref="G859:M859" si="883">G$425</f>
        <v>0</v>
      </c>
      <c r="H859" s="193">
        <f t="shared" si="883"/>
        <v>0</v>
      </c>
      <c r="I859" s="193">
        <f t="shared" si="883"/>
        <v>0</v>
      </c>
      <c r="J859" s="193">
        <f t="shared" si="883"/>
        <v>0</v>
      </c>
      <c r="K859" s="193">
        <f t="shared" si="883"/>
        <v>0</v>
      </c>
      <c r="L859" s="193">
        <f t="shared" si="883"/>
        <v>0</v>
      </c>
      <c r="M859" s="193">
        <f t="shared" si="883"/>
        <v>0</v>
      </c>
      <c r="N859" s="193" t="str">
        <f t="shared" si="845"/>
        <v>Audio</v>
      </c>
      <c r="AA859" s="193">
        <f t="shared" si="816"/>
        <v>0</v>
      </c>
      <c r="AB859" s="193">
        <f t="shared" ref="AB859" si="884">AB$425</f>
        <v>0</v>
      </c>
    </row>
    <row r="860" spans="1:28" s="188" customFormat="1" ht="17.399999999999999">
      <c r="A860" s="193" t="str">
        <f t="shared" si="811"/>
        <v>Audio</v>
      </c>
      <c r="B860" s="193" t="str">
        <f t="shared" si="812"/>
        <v>0Audio</v>
      </c>
      <c r="C860" s="193" t="str">
        <f t="shared" si="813"/>
        <v>Audio0</v>
      </c>
      <c r="D860" s="193"/>
      <c r="E860" s="193"/>
      <c r="F860" s="193" t="str">
        <f t="shared" si="814"/>
        <v>Audio0</v>
      </c>
      <c r="G860" s="193">
        <f t="shared" ref="G860:M860" si="885">G$426</f>
        <v>0</v>
      </c>
      <c r="H860" s="193">
        <f t="shared" si="885"/>
        <v>0</v>
      </c>
      <c r="I860" s="193">
        <f t="shared" si="885"/>
        <v>0</v>
      </c>
      <c r="J860" s="193">
        <f t="shared" si="885"/>
        <v>0</v>
      </c>
      <c r="K860" s="193">
        <f t="shared" si="885"/>
        <v>0</v>
      </c>
      <c r="L860" s="193">
        <f t="shared" si="885"/>
        <v>0</v>
      </c>
      <c r="M860" s="193">
        <f t="shared" si="885"/>
        <v>0</v>
      </c>
      <c r="N860" s="193" t="str">
        <f t="shared" si="845"/>
        <v>Audio</v>
      </c>
      <c r="AA860" s="193">
        <f t="shared" si="816"/>
        <v>0</v>
      </c>
      <c r="AB860" s="193">
        <f t="shared" ref="AB860" si="886">AB$426</f>
        <v>0</v>
      </c>
    </row>
    <row r="861" spans="1:28" s="188" customFormat="1" ht="17.399999999999999">
      <c r="A861" s="193" t="str">
        <f t="shared" si="811"/>
        <v>Audio</v>
      </c>
      <c r="B861" s="193" t="str">
        <f t="shared" si="812"/>
        <v>0Audio</v>
      </c>
      <c r="C861" s="193" t="str">
        <f t="shared" si="813"/>
        <v>Audio0</v>
      </c>
      <c r="D861" s="193"/>
      <c r="E861" s="193"/>
      <c r="F861" s="193" t="str">
        <f t="shared" si="814"/>
        <v>Audio0</v>
      </c>
      <c r="G861" s="193">
        <f t="shared" ref="G861:M861" si="887">G$427</f>
        <v>0</v>
      </c>
      <c r="H861" s="193">
        <f t="shared" si="887"/>
        <v>0</v>
      </c>
      <c r="I861" s="193">
        <f t="shared" si="887"/>
        <v>0</v>
      </c>
      <c r="J861" s="193">
        <f t="shared" si="887"/>
        <v>0</v>
      </c>
      <c r="K861" s="193">
        <f t="shared" si="887"/>
        <v>0</v>
      </c>
      <c r="L861" s="193">
        <f t="shared" si="887"/>
        <v>0</v>
      </c>
      <c r="M861" s="193">
        <f t="shared" si="887"/>
        <v>0</v>
      </c>
      <c r="N861" s="193" t="str">
        <f t="shared" si="845"/>
        <v>Audio</v>
      </c>
      <c r="AA861" s="193">
        <f t="shared" si="816"/>
        <v>0</v>
      </c>
      <c r="AB861" s="193">
        <f t="shared" ref="AB861" si="888">AB$427</f>
        <v>0</v>
      </c>
    </row>
    <row r="862" spans="1:28" s="188" customFormat="1" ht="17.399999999999999">
      <c r="A862" s="193" t="str">
        <f t="shared" si="811"/>
        <v>Audio</v>
      </c>
      <c r="B862" s="193" t="str">
        <f t="shared" si="812"/>
        <v>0Audio</v>
      </c>
      <c r="C862" s="193" t="str">
        <f t="shared" si="813"/>
        <v>Audio0</v>
      </c>
      <c r="D862" s="193"/>
      <c r="E862" s="193"/>
      <c r="F862" s="193" t="str">
        <f t="shared" si="814"/>
        <v>Audio0</v>
      </c>
      <c r="G862" s="193">
        <f t="shared" ref="G862:M862" si="889">G$428</f>
        <v>0</v>
      </c>
      <c r="H862" s="193">
        <f t="shared" si="889"/>
        <v>0</v>
      </c>
      <c r="I862" s="193">
        <f t="shared" si="889"/>
        <v>0</v>
      </c>
      <c r="J862" s="193">
        <f t="shared" si="889"/>
        <v>0</v>
      </c>
      <c r="K862" s="193">
        <f t="shared" si="889"/>
        <v>0</v>
      </c>
      <c r="L862" s="193">
        <f t="shared" si="889"/>
        <v>0</v>
      </c>
      <c r="M862" s="193">
        <f t="shared" si="889"/>
        <v>0</v>
      </c>
      <c r="N862" s="193" t="str">
        <f t="shared" si="845"/>
        <v>Audio</v>
      </c>
      <c r="AA862" s="193">
        <f t="shared" si="816"/>
        <v>0</v>
      </c>
      <c r="AB862" s="193">
        <f t="shared" ref="AB862" si="890">AB$428</f>
        <v>0</v>
      </c>
    </row>
    <row r="863" spans="1:28" s="188" customFormat="1" ht="17.399999999999999">
      <c r="A863" s="193" t="str">
        <f t="shared" si="811"/>
        <v>Audio</v>
      </c>
      <c r="B863" s="193" t="str">
        <f t="shared" si="812"/>
        <v>0Audio</v>
      </c>
      <c r="C863" s="193" t="str">
        <f t="shared" si="813"/>
        <v>Audio0</v>
      </c>
      <c r="D863" s="193"/>
      <c r="E863" s="193"/>
      <c r="F863" s="193" t="str">
        <f t="shared" si="814"/>
        <v>Audio0</v>
      </c>
      <c r="G863" s="193">
        <f t="shared" ref="G863:M863" si="891">G$429</f>
        <v>0</v>
      </c>
      <c r="H863" s="193">
        <f t="shared" si="891"/>
        <v>0</v>
      </c>
      <c r="I863" s="193">
        <f t="shared" si="891"/>
        <v>0</v>
      </c>
      <c r="J863" s="193">
        <f t="shared" si="891"/>
        <v>0</v>
      </c>
      <c r="K863" s="193">
        <f t="shared" si="891"/>
        <v>0</v>
      </c>
      <c r="L863" s="193">
        <f t="shared" si="891"/>
        <v>0</v>
      </c>
      <c r="M863" s="193">
        <f t="shared" si="891"/>
        <v>0</v>
      </c>
      <c r="N863" s="193" t="str">
        <f t="shared" si="845"/>
        <v>Audio</v>
      </c>
      <c r="AA863" s="193">
        <f t="shared" si="816"/>
        <v>0</v>
      </c>
      <c r="AB863" s="193">
        <f t="shared" ref="AB863" si="892">AB$429</f>
        <v>0</v>
      </c>
    </row>
    <row r="864" spans="1:28" s="188" customFormat="1" ht="17.399999999999999">
      <c r="A864" s="193" t="str">
        <f t="shared" si="811"/>
        <v>Audio</v>
      </c>
      <c r="B864" s="193" t="str">
        <f t="shared" si="812"/>
        <v>0Audio</v>
      </c>
      <c r="C864" s="193" t="str">
        <f t="shared" si="813"/>
        <v>Audio0</v>
      </c>
      <c r="D864" s="193"/>
      <c r="E864" s="193"/>
      <c r="F864" s="193" t="str">
        <f t="shared" si="814"/>
        <v>Audio0</v>
      </c>
      <c r="G864" s="193">
        <f t="shared" ref="G864:M864" si="893">G$430</f>
        <v>0</v>
      </c>
      <c r="H864" s="193">
        <f t="shared" si="893"/>
        <v>0</v>
      </c>
      <c r="I864" s="193">
        <f t="shared" si="893"/>
        <v>0</v>
      </c>
      <c r="J864" s="193">
        <f t="shared" si="893"/>
        <v>0</v>
      </c>
      <c r="K864" s="193">
        <f t="shared" si="893"/>
        <v>0</v>
      </c>
      <c r="L864" s="193">
        <f t="shared" si="893"/>
        <v>0</v>
      </c>
      <c r="M864" s="193">
        <f t="shared" si="893"/>
        <v>0</v>
      </c>
      <c r="N864" s="193" t="str">
        <f t="shared" si="845"/>
        <v>Audio</v>
      </c>
      <c r="AA864" s="193">
        <f t="shared" si="816"/>
        <v>0</v>
      </c>
      <c r="AB864" s="193">
        <f t="shared" ref="AB864" si="894">AB$430</f>
        <v>0</v>
      </c>
    </row>
    <row r="865" spans="1:28" s="188" customFormat="1" ht="17.399999999999999">
      <c r="A865" s="193" t="str">
        <f t="shared" si="811"/>
        <v>Audio</v>
      </c>
      <c r="B865" s="193" t="str">
        <f t="shared" si="812"/>
        <v>0Audio</v>
      </c>
      <c r="C865" s="193" t="str">
        <f t="shared" si="813"/>
        <v>Audio0</v>
      </c>
      <c r="D865" s="193"/>
      <c r="E865" s="193"/>
      <c r="F865" s="193" t="str">
        <f t="shared" si="814"/>
        <v>Audio0</v>
      </c>
      <c r="G865" s="193">
        <f t="shared" ref="G865:M865" si="895">G$431</f>
        <v>0</v>
      </c>
      <c r="H865" s="193">
        <f t="shared" si="895"/>
        <v>0</v>
      </c>
      <c r="I865" s="193">
        <f t="shared" si="895"/>
        <v>0</v>
      </c>
      <c r="J865" s="193">
        <f t="shared" si="895"/>
        <v>0</v>
      </c>
      <c r="K865" s="193">
        <f t="shared" si="895"/>
        <v>0</v>
      </c>
      <c r="L865" s="193">
        <f t="shared" si="895"/>
        <v>0</v>
      </c>
      <c r="M865" s="193">
        <f t="shared" si="895"/>
        <v>0</v>
      </c>
      <c r="N865" s="193" t="str">
        <f t="shared" si="845"/>
        <v>Audio</v>
      </c>
      <c r="AA865" s="193">
        <f t="shared" si="816"/>
        <v>0</v>
      </c>
      <c r="AB865" s="193">
        <f t="shared" ref="AB865" si="896">AB$431</f>
        <v>0</v>
      </c>
    </row>
    <row r="866" spans="1:28" s="188" customFormat="1" ht="17.399999999999999">
      <c r="A866" s="193" t="str">
        <f t="shared" si="811"/>
        <v>Audio</v>
      </c>
      <c r="B866" s="193" t="str">
        <f t="shared" si="812"/>
        <v>0Audio</v>
      </c>
      <c r="C866" s="193" t="str">
        <f t="shared" si="813"/>
        <v>Audio0</v>
      </c>
      <c r="D866" s="193"/>
      <c r="E866" s="193"/>
      <c r="F866" s="193" t="str">
        <f t="shared" si="814"/>
        <v>Audio0</v>
      </c>
      <c r="G866" s="193">
        <f t="shared" ref="G866:M866" si="897">G$432</f>
        <v>0</v>
      </c>
      <c r="H866" s="193">
        <f t="shared" si="897"/>
        <v>0</v>
      </c>
      <c r="I866" s="193">
        <f t="shared" si="897"/>
        <v>0</v>
      </c>
      <c r="J866" s="193">
        <f t="shared" si="897"/>
        <v>0</v>
      </c>
      <c r="K866" s="193">
        <f t="shared" si="897"/>
        <v>0</v>
      </c>
      <c r="L866" s="193">
        <f t="shared" si="897"/>
        <v>0</v>
      </c>
      <c r="M866" s="193">
        <f t="shared" si="897"/>
        <v>0</v>
      </c>
      <c r="N866" s="193" t="str">
        <f t="shared" si="845"/>
        <v>Audio</v>
      </c>
      <c r="AA866" s="193">
        <f t="shared" si="816"/>
        <v>0</v>
      </c>
      <c r="AB866" s="193">
        <f t="shared" ref="AB866" si="898">AB$432</f>
        <v>0</v>
      </c>
    </row>
    <row r="867" spans="1:28" s="188" customFormat="1" ht="17.399999999999999">
      <c r="A867" s="193" t="str">
        <f t="shared" si="811"/>
        <v>Audio</v>
      </c>
      <c r="B867" s="193" t="str">
        <f t="shared" si="812"/>
        <v>0Audio</v>
      </c>
      <c r="C867" s="193" t="str">
        <f t="shared" si="813"/>
        <v>Audio0</v>
      </c>
      <c r="D867" s="193"/>
      <c r="E867" s="193"/>
      <c r="F867" s="193" t="str">
        <f t="shared" si="814"/>
        <v>Audio0</v>
      </c>
      <c r="G867" s="193">
        <f t="shared" ref="G867:M867" si="899">G$433</f>
        <v>0</v>
      </c>
      <c r="H867" s="193">
        <f t="shared" si="899"/>
        <v>0</v>
      </c>
      <c r="I867" s="193">
        <f t="shared" si="899"/>
        <v>0</v>
      </c>
      <c r="J867" s="193">
        <f t="shared" si="899"/>
        <v>0</v>
      </c>
      <c r="K867" s="193">
        <f t="shared" si="899"/>
        <v>0</v>
      </c>
      <c r="L867" s="193">
        <f t="shared" si="899"/>
        <v>0</v>
      </c>
      <c r="M867" s="193">
        <f t="shared" si="899"/>
        <v>0</v>
      </c>
      <c r="N867" s="193" t="str">
        <f t="shared" si="845"/>
        <v>Audio</v>
      </c>
      <c r="AA867" s="193">
        <f t="shared" si="816"/>
        <v>0</v>
      </c>
      <c r="AB867" s="193">
        <f t="shared" ref="AB867" si="900">AB$433</f>
        <v>0</v>
      </c>
    </row>
    <row r="868" spans="1:28" s="188" customFormat="1" ht="17.399999999999999">
      <c r="A868" s="193" t="str">
        <f t="shared" si="811"/>
        <v>Audio</v>
      </c>
      <c r="B868" s="193" t="str">
        <f t="shared" si="812"/>
        <v>0Audio</v>
      </c>
      <c r="C868" s="193" t="str">
        <f t="shared" si="813"/>
        <v>Audio0</v>
      </c>
      <c r="D868" s="193"/>
      <c r="E868" s="193"/>
      <c r="F868" s="193" t="str">
        <f t="shared" si="814"/>
        <v>Audio0</v>
      </c>
      <c r="G868" s="193">
        <f t="shared" ref="G868:M868" si="901">G$434</f>
        <v>0</v>
      </c>
      <c r="H868" s="193">
        <f t="shared" si="901"/>
        <v>0</v>
      </c>
      <c r="I868" s="193">
        <f t="shared" si="901"/>
        <v>0</v>
      </c>
      <c r="J868" s="193">
        <f t="shared" si="901"/>
        <v>0</v>
      </c>
      <c r="K868" s="193">
        <f t="shared" si="901"/>
        <v>0</v>
      </c>
      <c r="L868" s="193">
        <f t="shared" si="901"/>
        <v>0</v>
      </c>
      <c r="M868" s="193">
        <f t="shared" si="901"/>
        <v>0</v>
      </c>
      <c r="N868" s="193" t="str">
        <f t="shared" si="845"/>
        <v>Audio</v>
      </c>
      <c r="AA868" s="193">
        <f t="shared" si="816"/>
        <v>0</v>
      </c>
      <c r="AB868" s="193">
        <f t="shared" ref="AB868" si="902">AB$434</f>
        <v>0</v>
      </c>
    </row>
    <row r="869" spans="1:28" s="188" customFormat="1" ht="17.399999999999999">
      <c r="A869" s="193" t="str">
        <f t="shared" si="811"/>
        <v>Audio</v>
      </c>
      <c r="B869" s="193" t="str">
        <f t="shared" si="812"/>
        <v>0Audio</v>
      </c>
      <c r="C869" s="193" t="str">
        <f t="shared" si="813"/>
        <v>Audio0</v>
      </c>
      <c r="D869" s="193"/>
      <c r="E869" s="193"/>
      <c r="F869" s="193" t="str">
        <f t="shared" si="814"/>
        <v>Audio0</v>
      </c>
      <c r="G869" s="193">
        <f t="shared" ref="G869:M869" si="903">G$435</f>
        <v>0</v>
      </c>
      <c r="H869" s="193">
        <f t="shared" si="903"/>
        <v>0</v>
      </c>
      <c r="I869" s="193">
        <f t="shared" si="903"/>
        <v>0</v>
      </c>
      <c r="J869" s="193">
        <f t="shared" si="903"/>
        <v>0</v>
      </c>
      <c r="K869" s="193">
        <f t="shared" si="903"/>
        <v>0</v>
      </c>
      <c r="L869" s="193">
        <f t="shared" si="903"/>
        <v>0</v>
      </c>
      <c r="M869" s="193">
        <f t="shared" si="903"/>
        <v>0</v>
      </c>
      <c r="N869" s="193" t="str">
        <f t="shared" si="845"/>
        <v>Audio</v>
      </c>
      <c r="AA869" s="193">
        <f t="shared" si="816"/>
        <v>0</v>
      </c>
      <c r="AB869" s="193">
        <f t="shared" ref="AB869" si="904">AB$435</f>
        <v>0</v>
      </c>
    </row>
    <row r="870" spans="1:28" s="188" customFormat="1" ht="17.399999999999999">
      <c r="A870" s="193" t="str">
        <f t="shared" si="811"/>
        <v>Audio</v>
      </c>
      <c r="B870" s="193" t="str">
        <f t="shared" si="812"/>
        <v>0Audio</v>
      </c>
      <c r="C870" s="193" t="str">
        <f t="shared" si="813"/>
        <v>Audio0</v>
      </c>
      <c r="D870" s="193"/>
      <c r="E870" s="193"/>
      <c r="F870" s="193" t="str">
        <f t="shared" si="814"/>
        <v>Audio0</v>
      </c>
      <c r="G870" s="193">
        <f t="shared" ref="G870:M870" si="905">G$436</f>
        <v>0</v>
      </c>
      <c r="H870" s="193">
        <f t="shared" si="905"/>
        <v>0</v>
      </c>
      <c r="I870" s="193">
        <f t="shared" si="905"/>
        <v>0</v>
      </c>
      <c r="J870" s="193">
        <f t="shared" si="905"/>
        <v>0</v>
      </c>
      <c r="K870" s="193">
        <f t="shared" si="905"/>
        <v>0</v>
      </c>
      <c r="L870" s="193">
        <f t="shared" si="905"/>
        <v>0</v>
      </c>
      <c r="M870" s="193">
        <f t="shared" si="905"/>
        <v>0</v>
      </c>
      <c r="N870" s="193" t="str">
        <f t="shared" si="845"/>
        <v>Audio</v>
      </c>
      <c r="AA870" s="193">
        <f t="shared" si="816"/>
        <v>0</v>
      </c>
      <c r="AB870" s="193">
        <f t="shared" ref="AB870" si="906">AB$436</f>
        <v>0</v>
      </c>
    </row>
    <row r="871" spans="1:28" s="188" customFormat="1" ht="17.399999999999999">
      <c r="A871" s="193" t="str">
        <f t="shared" si="811"/>
        <v>Audio</v>
      </c>
      <c r="B871" s="193" t="str">
        <f t="shared" si="812"/>
        <v>0Audio</v>
      </c>
      <c r="C871" s="193" t="str">
        <f t="shared" si="813"/>
        <v>Audio0</v>
      </c>
      <c r="D871" s="193"/>
      <c r="E871" s="193"/>
      <c r="F871" s="193" t="str">
        <f t="shared" si="814"/>
        <v>Audio0</v>
      </c>
      <c r="G871" s="193">
        <f t="shared" ref="G871:M871" si="907">G$437</f>
        <v>0</v>
      </c>
      <c r="H871" s="193">
        <f t="shared" si="907"/>
        <v>0</v>
      </c>
      <c r="I871" s="193">
        <f t="shared" si="907"/>
        <v>0</v>
      </c>
      <c r="J871" s="193">
        <f t="shared" si="907"/>
        <v>0</v>
      </c>
      <c r="K871" s="193">
        <f t="shared" si="907"/>
        <v>0</v>
      </c>
      <c r="L871" s="193">
        <f t="shared" si="907"/>
        <v>0</v>
      </c>
      <c r="M871" s="193">
        <f t="shared" si="907"/>
        <v>0</v>
      </c>
      <c r="N871" s="193" t="str">
        <f t="shared" si="845"/>
        <v>Audio</v>
      </c>
      <c r="AA871" s="193">
        <f t="shared" si="816"/>
        <v>0</v>
      </c>
      <c r="AB871" s="193">
        <f t="shared" ref="AB871" si="908">AB$437</f>
        <v>0</v>
      </c>
    </row>
    <row r="872" spans="1:28" s="188" customFormat="1" ht="17.399999999999999">
      <c r="A872" s="193" t="str">
        <f>T$8</f>
        <v>Audio Accessories</v>
      </c>
      <c r="B872" s="193" t="str">
        <f>CONCATENATE(I872,A872)</f>
        <v>Audio Accessories</v>
      </c>
      <c r="C872" s="193" t="str">
        <f>CONCATENATE(A872,H872)</f>
        <v>Audio Accessories</v>
      </c>
      <c r="D872" s="193"/>
      <c r="E872" s="193"/>
      <c r="F872" s="193" t="str">
        <f>CONCATENATE(A872,G872)</f>
        <v>Audio Accessories</v>
      </c>
      <c r="G872" s="193"/>
      <c r="H872" s="193"/>
      <c r="I872" s="193"/>
      <c r="J872" s="193"/>
      <c r="K872" s="193" t="str">
        <f>K$7</f>
        <v>Appliances, Beauty</v>
      </c>
      <c r="L872" s="193">
        <f>L$7</f>
        <v>0</v>
      </c>
      <c r="M872" s="193">
        <f>M$7</f>
        <v>0</v>
      </c>
      <c r="N872" s="193" t="str">
        <f t="shared" si="845"/>
        <v>Audio Accessories</v>
      </c>
      <c r="AA872" s="193">
        <f>AT$8</f>
        <v>0</v>
      </c>
      <c r="AB872" s="193"/>
    </row>
    <row r="873" spans="1:28" s="188" customFormat="1" ht="17.399999999999999">
      <c r="A873" s="193" t="str">
        <f t="shared" ref="A873:A936" si="909">T$8</f>
        <v>Audio Accessories</v>
      </c>
      <c r="B873" s="193" t="str">
        <f t="shared" ref="B873:B936" si="910">CONCATENATE(I873,A873)</f>
        <v>Audio Accessories</v>
      </c>
      <c r="C873" s="193" t="str">
        <f t="shared" ref="C873:C936" si="911">CONCATENATE(A873,H873)</f>
        <v>Audio Accessories</v>
      </c>
      <c r="D873" s="193"/>
      <c r="E873" s="193"/>
      <c r="F873" s="193" t="str">
        <f t="shared" ref="F873:F936" si="912">CONCATENATE(A873,G873)</f>
        <v>Audio Accessories</v>
      </c>
      <c r="G873" s="193"/>
      <c r="H873" s="193"/>
      <c r="I873" s="193"/>
      <c r="J873" s="193"/>
      <c r="K873" s="193" t="str">
        <f>K$8</f>
        <v>Appliances, Beauty</v>
      </c>
      <c r="L873" s="193">
        <f>L$8</f>
        <v>0</v>
      </c>
      <c r="M873" s="193">
        <f>M$8</f>
        <v>0</v>
      </c>
      <c r="N873" s="193" t="str">
        <f t="shared" si="845"/>
        <v>Audio Accessories</v>
      </c>
      <c r="AA873" s="193">
        <f t="shared" ref="AA873:AA936" si="913">AT$8</f>
        <v>0</v>
      </c>
      <c r="AB873" s="193"/>
    </row>
    <row r="874" spans="1:28" s="188" customFormat="1" ht="17.399999999999999">
      <c r="A874" s="193" t="str">
        <f t="shared" si="909"/>
        <v>Audio Accessories</v>
      </c>
      <c r="B874" s="193" t="str">
        <f t="shared" si="910"/>
        <v>Audio Accessories</v>
      </c>
      <c r="C874" s="193" t="str">
        <f t="shared" si="911"/>
        <v>Audio Accessories</v>
      </c>
      <c r="D874" s="193"/>
      <c r="E874" s="193"/>
      <c r="F874" s="193" t="str">
        <f t="shared" si="912"/>
        <v>Audio Accessories</v>
      </c>
      <c r="G874" s="193"/>
      <c r="H874" s="193"/>
      <c r="I874" s="193"/>
      <c r="J874" s="193"/>
      <c r="K874" s="193" t="str">
        <f t="shared" ref="K874:M874" si="914">K$9</f>
        <v>IMG, DVD, AUD, Tech, TV</v>
      </c>
      <c r="L874" s="193">
        <f t="shared" si="914"/>
        <v>0</v>
      </c>
      <c r="M874" s="193">
        <f t="shared" si="914"/>
        <v>0</v>
      </c>
      <c r="N874" s="193" t="str">
        <f t="shared" si="845"/>
        <v>Audio Accessories</v>
      </c>
      <c r="AA874" s="193">
        <f t="shared" si="913"/>
        <v>0</v>
      </c>
      <c r="AB874" s="193" t="str">
        <f t="shared" ref="AB874" si="915">AB$9</f>
        <v>Busse, John</v>
      </c>
    </row>
    <row r="875" spans="1:28" s="188" customFormat="1" ht="17.399999999999999">
      <c r="A875" s="193" t="str">
        <f t="shared" si="909"/>
        <v>Audio Accessories</v>
      </c>
      <c r="B875" s="193" t="str">
        <f t="shared" si="910"/>
        <v>Audio Accessories</v>
      </c>
      <c r="C875" s="193" t="str">
        <f t="shared" si="911"/>
        <v>Audio Accessories</v>
      </c>
      <c r="D875" s="193"/>
      <c r="E875" s="193"/>
      <c r="F875" s="193" t="str">
        <f t="shared" si="912"/>
        <v>Audio Accessories</v>
      </c>
      <c r="G875" s="193"/>
      <c r="H875" s="193"/>
      <c r="I875" s="193"/>
      <c r="J875" s="193"/>
      <c r="K875" s="193" t="str">
        <f t="shared" ref="K875:M875" si="916">K$10</f>
        <v>IMG, DVD, AUD, Tech, TV</v>
      </c>
      <c r="L875" s="193">
        <f t="shared" si="916"/>
        <v>0</v>
      </c>
      <c r="M875" s="193">
        <f t="shared" si="916"/>
        <v>0</v>
      </c>
      <c r="N875" s="193" t="str">
        <f t="shared" si="845"/>
        <v>Audio Accessories</v>
      </c>
      <c r="AA875" s="193">
        <f t="shared" si="913"/>
        <v>0</v>
      </c>
      <c r="AB875" s="193" t="str">
        <f t="shared" ref="AB875" si="917">AB$10</f>
        <v>Busse, John</v>
      </c>
    </row>
    <row r="876" spans="1:28" s="188" customFormat="1" ht="17.399999999999999">
      <c r="A876" s="193" t="str">
        <f t="shared" si="909"/>
        <v>Audio Accessories</v>
      </c>
      <c r="B876" s="193" t="str">
        <f t="shared" si="910"/>
        <v>AM760Audio Accessories</v>
      </c>
      <c r="C876" s="193" t="str">
        <f t="shared" si="911"/>
        <v>Audio AccessoriesMertes, Mark (A)</v>
      </c>
      <c r="D876" s="193"/>
      <c r="E876" s="193"/>
      <c r="F876" s="193" t="str">
        <f t="shared" si="912"/>
        <v>Audio AccessoriesBusse, John</v>
      </c>
      <c r="G876" s="193" t="str">
        <f t="shared" ref="G876:M876" si="918">G$11</f>
        <v>Busse, John</v>
      </c>
      <c r="H876" s="193" t="str">
        <f t="shared" si="918"/>
        <v>Mertes, Mark (A)</v>
      </c>
      <c r="I876" s="193" t="str">
        <f t="shared" si="918"/>
        <v>AM760</v>
      </c>
      <c r="J876" s="193" t="str">
        <f t="shared" si="918"/>
        <v>AMAZON.COM</v>
      </c>
      <c r="K876" s="193" t="str">
        <f t="shared" si="918"/>
        <v>Comm, HNS and Headphones</v>
      </c>
      <c r="L876" s="193">
        <f t="shared" si="918"/>
        <v>0</v>
      </c>
      <c r="M876" s="193">
        <f t="shared" si="918"/>
        <v>0</v>
      </c>
      <c r="N876" s="193" t="str">
        <f t="shared" si="845"/>
        <v>Audio Accessories</v>
      </c>
      <c r="AA876" s="193">
        <f t="shared" si="913"/>
        <v>0</v>
      </c>
      <c r="AB876" s="193" t="str">
        <f t="shared" ref="AB876" si="919">AB$11</f>
        <v>Mertes, Mark (A)</v>
      </c>
    </row>
    <row r="877" spans="1:28" s="188" customFormat="1" ht="17.399999999999999">
      <c r="A877" s="193" t="str">
        <f t="shared" si="909"/>
        <v>Audio Accessories</v>
      </c>
      <c r="B877" s="193" t="str">
        <f t="shared" si="910"/>
        <v>AM761Audio Accessories</v>
      </c>
      <c r="C877" s="193" t="str">
        <f t="shared" si="911"/>
        <v>Audio AccessoriesMertes, Mark (A)</v>
      </c>
      <c r="D877" s="193"/>
      <c r="E877" s="193"/>
      <c r="F877" s="193" t="str">
        <f t="shared" si="912"/>
        <v>Audio AccessoriesBusse, John</v>
      </c>
      <c r="G877" s="193" t="str">
        <f t="shared" ref="G877:M877" si="920">G$12</f>
        <v>Busse, John</v>
      </c>
      <c r="H877" s="193" t="str">
        <f t="shared" si="920"/>
        <v>Mertes, Mark (A)</v>
      </c>
      <c r="I877" s="193" t="str">
        <f t="shared" si="920"/>
        <v>AM761</v>
      </c>
      <c r="J877" s="193" t="str">
        <f t="shared" si="920"/>
        <v>AMAZON.COM(DI)</v>
      </c>
      <c r="K877" s="193" t="str">
        <f t="shared" si="920"/>
        <v>Comm, HNS and Headphones</v>
      </c>
      <c r="L877" s="193">
        <f t="shared" si="920"/>
        <v>0</v>
      </c>
      <c r="M877" s="193">
        <f t="shared" si="920"/>
        <v>0</v>
      </c>
      <c r="N877" s="193" t="str">
        <f t="shared" si="845"/>
        <v>Audio Accessories</v>
      </c>
      <c r="AA877" s="193">
        <f t="shared" si="913"/>
        <v>0</v>
      </c>
      <c r="AB877" s="193" t="str">
        <f t="shared" ref="AB877" si="921">AB$12</f>
        <v>Mertes, Mark (A)</v>
      </c>
    </row>
    <row r="878" spans="1:28" s="188" customFormat="1" ht="17.399999999999999">
      <c r="A878" s="193" t="str">
        <f t="shared" si="909"/>
        <v>Audio Accessories</v>
      </c>
      <c r="B878" s="193" t="str">
        <f t="shared" si="910"/>
        <v>0Audio Accessories</v>
      </c>
      <c r="C878" s="193" t="str">
        <f t="shared" si="911"/>
        <v>Audio Accessories0</v>
      </c>
      <c r="D878" s="193"/>
      <c r="E878" s="193"/>
      <c r="F878" s="193" t="str">
        <f t="shared" si="912"/>
        <v>Audio Accessories0</v>
      </c>
      <c r="G878" s="193">
        <f t="shared" ref="G878:M878" si="922">G$13</f>
        <v>0</v>
      </c>
      <c r="H878" s="193">
        <f t="shared" si="922"/>
        <v>0</v>
      </c>
      <c r="I878" s="193">
        <f t="shared" si="922"/>
        <v>0</v>
      </c>
      <c r="J878" s="193">
        <f t="shared" si="922"/>
        <v>0</v>
      </c>
      <c r="K878" s="193">
        <f t="shared" si="922"/>
        <v>0</v>
      </c>
      <c r="L878" s="193">
        <f t="shared" si="922"/>
        <v>0</v>
      </c>
      <c r="M878" s="193">
        <f t="shared" si="922"/>
        <v>0</v>
      </c>
      <c r="N878" s="193" t="str">
        <f t="shared" si="845"/>
        <v>Audio Accessories</v>
      </c>
      <c r="AA878" s="193">
        <f t="shared" si="913"/>
        <v>0</v>
      </c>
      <c r="AB878" s="193">
        <f t="shared" ref="AB878" si="923">AB$13</f>
        <v>0</v>
      </c>
    </row>
    <row r="879" spans="1:28" s="188" customFormat="1" ht="17.399999999999999">
      <c r="A879" s="193" t="str">
        <f t="shared" si="909"/>
        <v>Audio Accessories</v>
      </c>
      <c r="B879" s="193" t="str">
        <f t="shared" si="910"/>
        <v>0Audio Accessories</v>
      </c>
      <c r="C879" s="193" t="str">
        <f t="shared" si="911"/>
        <v>Audio Accessories0</v>
      </c>
      <c r="D879" s="193"/>
      <c r="E879" s="193"/>
      <c r="F879" s="193" t="str">
        <f t="shared" si="912"/>
        <v>Audio Accessories0</v>
      </c>
      <c r="G879" s="193">
        <f t="shared" ref="G879:M879" si="924">G$14</f>
        <v>0</v>
      </c>
      <c r="H879" s="193">
        <f t="shared" si="924"/>
        <v>0</v>
      </c>
      <c r="I879" s="193">
        <f t="shared" si="924"/>
        <v>0</v>
      </c>
      <c r="J879" s="193">
        <f t="shared" si="924"/>
        <v>0</v>
      </c>
      <c r="K879" s="193">
        <f t="shared" si="924"/>
        <v>0</v>
      </c>
      <c r="L879" s="193">
        <f t="shared" si="924"/>
        <v>0</v>
      </c>
      <c r="M879" s="193">
        <f t="shared" si="924"/>
        <v>0</v>
      </c>
      <c r="N879" s="193" t="str">
        <f t="shared" si="845"/>
        <v>Audio Accessories</v>
      </c>
      <c r="AA879" s="193">
        <f t="shared" si="913"/>
        <v>0</v>
      </c>
      <c r="AB879" s="193">
        <f t="shared" ref="AB879" si="925">AB$14</f>
        <v>0</v>
      </c>
    </row>
    <row r="880" spans="1:28" s="188" customFormat="1" ht="17.399999999999999">
      <c r="A880" s="193" t="str">
        <f t="shared" si="909"/>
        <v>Audio Accessories</v>
      </c>
      <c r="B880" s="193" t="str">
        <f t="shared" si="910"/>
        <v>BE121Audio Accessories</v>
      </c>
      <c r="C880" s="193" t="str">
        <f t="shared" si="911"/>
        <v>Audio AccessoriesHardwick, Tonya</v>
      </c>
      <c r="D880" s="193"/>
      <c r="E880" s="193"/>
      <c r="F880" s="193" t="str">
        <f t="shared" si="912"/>
        <v>Audio AccessoriesMonaco, Nick</v>
      </c>
      <c r="G880" s="193" t="str">
        <f t="shared" ref="G880:M880" si="926">G$15</f>
        <v>Monaco, Nick</v>
      </c>
      <c r="H880" s="193" t="str">
        <f t="shared" si="926"/>
        <v>Hardwick, Tonya</v>
      </c>
      <c r="I880" s="193" t="str">
        <f t="shared" si="926"/>
        <v>BE121</v>
      </c>
      <c r="J880" s="193" t="str">
        <f t="shared" si="926"/>
        <v>BEST BUY</v>
      </c>
      <c r="K880" s="193" t="str">
        <f t="shared" si="926"/>
        <v>all</v>
      </c>
      <c r="L880" s="193">
        <f t="shared" si="926"/>
        <v>0</v>
      </c>
      <c r="M880" s="193">
        <f t="shared" si="926"/>
        <v>0</v>
      </c>
      <c r="N880" s="193" t="str">
        <f t="shared" si="845"/>
        <v>Audio Accessories</v>
      </c>
      <c r="AA880" s="193">
        <f t="shared" si="913"/>
        <v>0</v>
      </c>
      <c r="AB880" s="193" t="str">
        <f t="shared" ref="AB880" si="927">AB$15</f>
        <v>Hardwick, Tonya</v>
      </c>
    </row>
    <row r="881" spans="1:28" s="188" customFormat="1" ht="17.399999999999999">
      <c r="A881" s="193" t="str">
        <f t="shared" si="909"/>
        <v>Audio Accessories</v>
      </c>
      <c r="B881" s="193" t="str">
        <f t="shared" si="910"/>
        <v>BE500Audio Accessories</v>
      </c>
      <c r="C881" s="193" t="str">
        <f t="shared" si="911"/>
        <v>Audio AccessoriesHardwick, Tonya</v>
      </c>
      <c r="D881" s="193"/>
      <c r="E881" s="193"/>
      <c r="F881" s="193" t="str">
        <f t="shared" si="912"/>
        <v>Audio AccessoriesMonaco, Nick</v>
      </c>
      <c r="G881" s="193" t="str">
        <f t="shared" ref="G881:M881" si="928">G$16</f>
        <v>Monaco, Nick</v>
      </c>
      <c r="H881" s="193" t="str">
        <f t="shared" si="928"/>
        <v>Hardwick, Tonya</v>
      </c>
      <c r="I881" s="193" t="str">
        <f t="shared" si="928"/>
        <v>BE500</v>
      </c>
      <c r="J881" s="193" t="str">
        <f t="shared" si="928"/>
        <v>BEST BUY PUR. LLC (VDF)</v>
      </c>
      <c r="K881" s="193" t="str">
        <f t="shared" si="928"/>
        <v>all</v>
      </c>
      <c r="L881" s="193">
        <f t="shared" si="928"/>
        <v>0</v>
      </c>
      <c r="M881" s="193">
        <f t="shared" si="928"/>
        <v>0</v>
      </c>
      <c r="N881" s="193" t="str">
        <f t="shared" si="845"/>
        <v>Audio Accessories</v>
      </c>
      <c r="AA881" s="193">
        <f t="shared" si="913"/>
        <v>0</v>
      </c>
      <c r="AB881" s="193" t="str">
        <f t="shared" ref="AB881" si="929">AB$16</f>
        <v>Hardwick, Tonya</v>
      </c>
    </row>
    <row r="882" spans="1:28" s="188" customFormat="1" ht="17.399999999999999">
      <c r="A882" s="193" t="str">
        <f t="shared" si="909"/>
        <v>Audio Accessories</v>
      </c>
      <c r="B882" s="193" t="str">
        <f t="shared" si="910"/>
        <v>MA040Audio Accessories</v>
      </c>
      <c r="C882" s="193" t="str">
        <f t="shared" si="911"/>
        <v>Audio AccessoriesHardwick, Tonya</v>
      </c>
      <c r="D882" s="193"/>
      <c r="E882" s="193"/>
      <c r="F882" s="193" t="str">
        <f t="shared" si="912"/>
        <v>Audio AccessoriesMonaco, Nick</v>
      </c>
      <c r="G882" s="193" t="str">
        <f t="shared" ref="G882:M882" si="930">G$17</f>
        <v>Monaco, Nick</v>
      </c>
      <c r="H882" s="193" t="str">
        <f t="shared" si="930"/>
        <v>Hardwick, Tonya</v>
      </c>
      <c r="I882" s="193" t="str">
        <f t="shared" si="930"/>
        <v>MA040</v>
      </c>
      <c r="J882" s="193" t="str">
        <f t="shared" si="930"/>
        <v>MAGNOLIA HOME THEATER</v>
      </c>
      <c r="K882" s="193" t="str">
        <f t="shared" si="930"/>
        <v>all</v>
      </c>
      <c r="L882" s="193">
        <f t="shared" si="930"/>
        <v>0</v>
      </c>
      <c r="M882" s="193">
        <f t="shared" si="930"/>
        <v>0</v>
      </c>
      <c r="N882" s="193" t="str">
        <f t="shared" si="845"/>
        <v>Audio Accessories</v>
      </c>
      <c r="AA882" s="193">
        <f t="shared" si="913"/>
        <v>0</v>
      </c>
      <c r="AB882" s="193" t="str">
        <f t="shared" ref="AB882" si="931">AB$17</f>
        <v>Hardwick, Tonya</v>
      </c>
    </row>
    <row r="883" spans="1:28" s="188" customFormat="1" ht="17.399999999999999">
      <c r="A883" s="193" t="str">
        <f t="shared" si="909"/>
        <v>Audio Accessories</v>
      </c>
      <c r="B883" s="193" t="str">
        <f t="shared" si="910"/>
        <v>MA043Audio Accessories</v>
      </c>
      <c r="C883" s="193" t="str">
        <f t="shared" si="911"/>
        <v>Audio AccessoriesHardwick, Tonya</v>
      </c>
      <c r="D883" s="193"/>
      <c r="E883" s="193"/>
      <c r="F883" s="193" t="str">
        <f t="shared" si="912"/>
        <v>Audio AccessoriesMonaco, Nick</v>
      </c>
      <c r="G883" s="193" t="str">
        <f t="shared" ref="G883:M883" si="932">G$18</f>
        <v>Monaco, Nick</v>
      </c>
      <c r="H883" s="193" t="str">
        <f t="shared" si="932"/>
        <v>Hardwick, Tonya</v>
      </c>
      <c r="I883" s="193" t="str">
        <f t="shared" si="932"/>
        <v>MA043</v>
      </c>
      <c r="J883" s="193" t="str">
        <f t="shared" si="932"/>
        <v>MAGNOLIA AUDIO VIDEO</v>
      </c>
      <c r="K883" s="193" t="str">
        <f t="shared" si="932"/>
        <v>all</v>
      </c>
      <c r="L883" s="193">
        <f t="shared" si="932"/>
        <v>0</v>
      </c>
      <c r="M883" s="193">
        <f t="shared" si="932"/>
        <v>0</v>
      </c>
      <c r="N883" s="193" t="str">
        <f t="shared" si="845"/>
        <v>Audio Accessories</v>
      </c>
      <c r="AA883" s="193">
        <f t="shared" si="913"/>
        <v>0</v>
      </c>
      <c r="AB883" s="193" t="str">
        <f t="shared" ref="AB883" si="933">AB$18</f>
        <v>Hardwick, Tonya</v>
      </c>
    </row>
    <row r="884" spans="1:28" s="188" customFormat="1" ht="17.399999999999999">
      <c r="A884" s="193" t="str">
        <f t="shared" si="909"/>
        <v>Audio Accessories</v>
      </c>
      <c r="B884" s="193" t="str">
        <f t="shared" si="910"/>
        <v>0Audio Accessories</v>
      </c>
      <c r="C884" s="193" t="str">
        <f t="shared" si="911"/>
        <v>Audio Accessories0</v>
      </c>
      <c r="D884" s="193"/>
      <c r="E884" s="193"/>
      <c r="F884" s="193" t="str">
        <f t="shared" si="912"/>
        <v>Audio Accessories0</v>
      </c>
      <c r="G884" s="193">
        <f t="shared" ref="G884:M884" si="934">G$19</f>
        <v>0</v>
      </c>
      <c r="H884" s="193">
        <f t="shared" si="934"/>
        <v>0</v>
      </c>
      <c r="I884" s="193">
        <f t="shared" si="934"/>
        <v>0</v>
      </c>
      <c r="J884" s="193">
        <f t="shared" si="934"/>
        <v>0</v>
      </c>
      <c r="K884" s="193">
        <f t="shared" si="934"/>
        <v>0</v>
      </c>
      <c r="L884" s="193">
        <f t="shared" si="934"/>
        <v>0</v>
      </c>
      <c r="M884" s="193">
        <f t="shared" si="934"/>
        <v>0</v>
      </c>
      <c r="N884" s="193" t="str">
        <f t="shared" si="845"/>
        <v>Audio Accessories</v>
      </c>
      <c r="AA884" s="193">
        <f t="shared" si="913"/>
        <v>0</v>
      </c>
      <c r="AB884" s="193">
        <f t="shared" ref="AB884" si="935">AB$19</f>
        <v>0</v>
      </c>
    </row>
    <row r="885" spans="1:28" s="188" customFormat="1" ht="17.399999999999999">
      <c r="A885" s="193" t="str">
        <f t="shared" si="909"/>
        <v>Audio Accessories</v>
      </c>
      <c r="B885" s="193" t="str">
        <f t="shared" si="910"/>
        <v>BJ005Audio Accessories</v>
      </c>
      <c r="C885" s="193" t="str">
        <f t="shared" si="911"/>
        <v>Audio AccessoriesLyons, Brad</v>
      </c>
      <c r="D885" s="193"/>
      <c r="E885" s="193"/>
      <c r="F885" s="193" t="str">
        <f t="shared" si="912"/>
        <v>Audio AccessoriesMonaco, Nick</v>
      </c>
      <c r="G885" s="193" t="str">
        <f t="shared" ref="G885:M885" si="936">G$20</f>
        <v>Monaco, Nick</v>
      </c>
      <c r="H885" s="193" t="str">
        <f t="shared" si="936"/>
        <v>Lyons, Brad</v>
      </c>
      <c r="I885" s="193" t="str">
        <f t="shared" si="936"/>
        <v>BJ005</v>
      </c>
      <c r="J885" s="193" t="str">
        <f t="shared" si="936"/>
        <v>BJ'S WHOLESALE</v>
      </c>
      <c r="K885" s="193" t="str">
        <f t="shared" si="936"/>
        <v>all</v>
      </c>
      <c r="L885" s="193">
        <f t="shared" si="936"/>
        <v>0</v>
      </c>
      <c r="M885" s="193">
        <f t="shared" si="936"/>
        <v>0</v>
      </c>
      <c r="N885" s="193" t="str">
        <f t="shared" si="845"/>
        <v>Audio Accessories</v>
      </c>
      <c r="AA885" s="193">
        <f t="shared" si="913"/>
        <v>0</v>
      </c>
      <c r="AB885" s="193" t="str">
        <f t="shared" ref="AB885" si="937">AB$20</f>
        <v>Lyons, Brad</v>
      </c>
    </row>
    <row r="886" spans="1:28" s="188" customFormat="1" ht="17.399999999999999">
      <c r="A886" s="193" t="str">
        <f t="shared" si="909"/>
        <v>Audio Accessories</v>
      </c>
      <c r="B886" s="193" t="str">
        <f t="shared" si="910"/>
        <v>HA052Audio Accessories</v>
      </c>
      <c r="C886" s="193" t="str">
        <f t="shared" si="911"/>
        <v>Audio AccessoriesLyons, Brad</v>
      </c>
      <c r="D886" s="193"/>
      <c r="E886" s="193"/>
      <c r="F886" s="193" t="str">
        <f t="shared" si="912"/>
        <v>Audio AccessoriesMonaco, Nick</v>
      </c>
      <c r="G886" s="193" t="str">
        <f t="shared" ref="G886:M886" si="938">G$21</f>
        <v>Monaco, Nick</v>
      </c>
      <c r="H886" s="193" t="str">
        <f t="shared" si="938"/>
        <v>Lyons, Brad</v>
      </c>
      <c r="I886" s="193" t="str">
        <f t="shared" si="938"/>
        <v>HA052</v>
      </c>
      <c r="J886" s="193" t="str">
        <f t="shared" si="938"/>
        <v>HARRIS COMMUNICATIONS</v>
      </c>
      <c r="K886" s="193" t="str">
        <f t="shared" si="938"/>
        <v>all</v>
      </c>
      <c r="L886" s="193">
        <f t="shared" si="938"/>
        <v>0</v>
      </c>
      <c r="M886" s="193">
        <f t="shared" si="938"/>
        <v>0</v>
      </c>
      <c r="N886" s="193" t="str">
        <f t="shared" si="845"/>
        <v>Audio Accessories</v>
      </c>
      <c r="AA886" s="193">
        <f t="shared" si="913"/>
        <v>0</v>
      </c>
      <c r="AB886" s="193" t="str">
        <f t="shared" ref="AB886" si="939">AB$21</f>
        <v>Lyons, Brad</v>
      </c>
    </row>
    <row r="887" spans="1:28" s="188" customFormat="1" ht="17.399999999999999">
      <c r="A887" s="193" t="str">
        <f t="shared" si="909"/>
        <v>Audio Accessories</v>
      </c>
      <c r="B887" s="193" t="str">
        <f t="shared" si="910"/>
        <v>OF020Audio Accessories</v>
      </c>
      <c r="C887" s="193" t="str">
        <f t="shared" si="911"/>
        <v>Audio AccessoriesLyons, Brad</v>
      </c>
      <c r="D887" s="193"/>
      <c r="E887" s="193"/>
      <c r="F887" s="193" t="str">
        <f t="shared" si="912"/>
        <v>Audio AccessoriesMonaco, Nick</v>
      </c>
      <c r="G887" s="193" t="str">
        <f t="shared" ref="G887:M887" si="940">G$22</f>
        <v>Monaco, Nick</v>
      </c>
      <c r="H887" s="193" t="str">
        <f t="shared" si="940"/>
        <v>Lyons, Brad</v>
      </c>
      <c r="I887" s="193" t="str">
        <f t="shared" si="940"/>
        <v>OF020</v>
      </c>
      <c r="J887" s="193" t="str">
        <f t="shared" si="940"/>
        <v>OFFICE DEPOT INC.</v>
      </c>
      <c r="K887" s="193" t="str">
        <f t="shared" si="940"/>
        <v>all</v>
      </c>
      <c r="L887" s="193">
        <f t="shared" si="940"/>
        <v>0</v>
      </c>
      <c r="M887" s="193">
        <f t="shared" si="940"/>
        <v>0</v>
      </c>
      <c r="N887" s="193" t="str">
        <f t="shared" si="845"/>
        <v>Audio Accessories</v>
      </c>
      <c r="AA887" s="193">
        <f t="shared" si="913"/>
        <v>0</v>
      </c>
      <c r="AB887" s="193" t="str">
        <f t="shared" ref="AB887" si="941">AB$22</f>
        <v>Lyons, Brad</v>
      </c>
    </row>
    <row r="888" spans="1:28" s="188" customFormat="1" ht="17.399999999999999">
      <c r="A888" s="193" t="str">
        <f t="shared" si="909"/>
        <v>Audio Accessories</v>
      </c>
      <c r="B888" s="193" t="str">
        <f t="shared" si="910"/>
        <v>ST455Audio Accessories</v>
      </c>
      <c r="C888" s="193" t="str">
        <f t="shared" si="911"/>
        <v>Audio AccessoriesLyons, Brad</v>
      </c>
      <c r="D888" s="193"/>
      <c r="E888" s="193"/>
      <c r="F888" s="193" t="str">
        <f t="shared" si="912"/>
        <v>Audio AccessoriesMonaco, Nick</v>
      </c>
      <c r="G888" s="193" t="str">
        <f t="shared" ref="G888:M888" si="942">G$23</f>
        <v>Monaco, Nick</v>
      </c>
      <c r="H888" s="193" t="str">
        <f t="shared" si="942"/>
        <v>Lyons, Brad</v>
      </c>
      <c r="I888" s="193" t="str">
        <f t="shared" si="942"/>
        <v>ST455</v>
      </c>
      <c r="J888" s="193" t="str">
        <f t="shared" si="942"/>
        <v>QUILL CORPORATION/ST</v>
      </c>
      <c r="K888" s="193" t="str">
        <f t="shared" si="942"/>
        <v>all</v>
      </c>
      <c r="L888" s="193">
        <f t="shared" si="942"/>
        <v>0</v>
      </c>
      <c r="M888" s="193">
        <f t="shared" si="942"/>
        <v>0</v>
      </c>
      <c r="N888" s="193" t="str">
        <f t="shared" si="845"/>
        <v>Audio Accessories</v>
      </c>
      <c r="AA888" s="193">
        <f t="shared" si="913"/>
        <v>0</v>
      </c>
      <c r="AB888" s="193" t="str">
        <f t="shared" ref="AB888" si="943">AB$23</f>
        <v>Lyons, Brad</v>
      </c>
    </row>
    <row r="889" spans="1:28" s="188" customFormat="1" ht="17.399999999999999">
      <c r="A889" s="193" t="str">
        <f t="shared" si="909"/>
        <v>Audio Accessories</v>
      </c>
      <c r="B889" s="193" t="str">
        <f t="shared" si="910"/>
        <v>TE779Audio Accessories</v>
      </c>
      <c r="C889" s="193" t="str">
        <f t="shared" si="911"/>
        <v>Audio AccessoriesLyons, Brad</v>
      </c>
      <c r="D889" s="193"/>
      <c r="E889" s="193"/>
      <c r="F889" s="193" t="str">
        <f t="shared" si="912"/>
        <v>Audio AccessoriesMonaco, Nick</v>
      </c>
      <c r="G889" s="193" t="str">
        <f t="shared" ref="G889:M889" si="944">G$24</f>
        <v>Monaco, Nick</v>
      </c>
      <c r="H889" s="193" t="str">
        <f t="shared" si="944"/>
        <v>Lyons, Brad</v>
      </c>
      <c r="I889" s="193" t="str">
        <f t="shared" si="944"/>
        <v>TE779</v>
      </c>
      <c r="J889" s="193" t="str">
        <f t="shared" si="944"/>
        <v>TELTEX INC</v>
      </c>
      <c r="K889" s="193" t="str">
        <f t="shared" si="944"/>
        <v>all</v>
      </c>
      <c r="L889" s="193">
        <f t="shared" si="944"/>
        <v>0</v>
      </c>
      <c r="M889" s="193">
        <f t="shared" si="944"/>
        <v>0</v>
      </c>
      <c r="N889" s="193" t="str">
        <f t="shared" si="845"/>
        <v>Audio Accessories</v>
      </c>
      <c r="AA889" s="193">
        <f t="shared" si="913"/>
        <v>0</v>
      </c>
      <c r="AB889" s="193" t="str">
        <f t="shared" ref="AB889" si="945">AB$24</f>
        <v>Lyons, Brad</v>
      </c>
    </row>
    <row r="890" spans="1:28" s="188" customFormat="1" ht="17.399999999999999">
      <c r="A890" s="193" t="str">
        <f t="shared" si="909"/>
        <v>Audio Accessories</v>
      </c>
      <c r="B890" s="193" t="str">
        <f t="shared" si="910"/>
        <v>0Audio Accessories</v>
      </c>
      <c r="C890" s="193" t="str">
        <f t="shared" si="911"/>
        <v>Audio AccessoriesLyons, Brad</v>
      </c>
      <c r="D890" s="193"/>
      <c r="E890" s="193"/>
      <c r="F890" s="193" t="str">
        <f t="shared" si="912"/>
        <v>Audio AccessoriesMonaco, Nick</v>
      </c>
      <c r="G890" s="193" t="str">
        <f t="shared" ref="G890:M890" si="946">G$25</f>
        <v>Monaco, Nick</v>
      </c>
      <c r="H890" s="193" t="str">
        <f t="shared" si="946"/>
        <v>Lyons, Brad</v>
      </c>
      <c r="I890" s="193">
        <f t="shared" si="946"/>
        <v>0</v>
      </c>
      <c r="J890" s="193" t="str">
        <f t="shared" si="946"/>
        <v>MENARDS</v>
      </c>
      <c r="K890" s="193" t="str">
        <f t="shared" si="946"/>
        <v>all</v>
      </c>
      <c r="L890" s="193">
        <f t="shared" si="946"/>
        <v>0</v>
      </c>
      <c r="M890" s="193">
        <f t="shared" si="946"/>
        <v>0</v>
      </c>
      <c r="N890" s="193" t="str">
        <f t="shared" si="845"/>
        <v>Audio Accessories</v>
      </c>
      <c r="AA890" s="193">
        <f t="shared" si="913"/>
        <v>0</v>
      </c>
      <c r="AB890" s="193" t="str">
        <f t="shared" ref="AB890" si="947">AB$25</f>
        <v>Lyons, Brad</v>
      </c>
    </row>
    <row r="891" spans="1:28" s="188" customFormat="1" ht="17.399999999999999">
      <c r="A891" s="193" t="str">
        <f t="shared" si="909"/>
        <v>Audio Accessories</v>
      </c>
      <c r="B891" s="193" t="str">
        <f t="shared" si="910"/>
        <v>0Audio Accessories</v>
      </c>
      <c r="C891" s="193" t="str">
        <f t="shared" si="911"/>
        <v>Audio Accessories0</v>
      </c>
      <c r="D891" s="193"/>
      <c r="E891" s="193"/>
      <c r="F891" s="193" t="str">
        <f t="shared" si="912"/>
        <v>Audio Accessories0</v>
      </c>
      <c r="G891" s="193">
        <f t="shared" ref="G891:M891" si="948">G$26</f>
        <v>0</v>
      </c>
      <c r="H891" s="193">
        <f t="shared" si="948"/>
        <v>0</v>
      </c>
      <c r="I891" s="193">
        <f t="shared" si="948"/>
        <v>0</v>
      </c>
      <c r="J891" s="193">
        <f t="shared" si="948"/>
        <v>0</v>
      </c>
      <c r="K891" s="193">
        <f t="shared" si="948"/>
        <v>0</v>
      </c>
      <c r="L891" s="193">
        <f t="shared" si="948"/>
        <v>0</v>
      </c>
      <c r="M891" s="193">
        <f t="shared" si="948"/>
        <v>0</v>
      </c>
      <c r="N891" s="193" t="str">
        <f t="shared" si="845"/>
        <v>Audio Accessories</v>
      </c>
      <c r="AA891" s="193">
        <f t="shared" si="913"/>
        <v>0</v>
      </c>
      <c r="AB891" s="193">
        <f t="shared" ref="AB891" si="949">AB$26</f>
        <v>0</v>
      </c>
    </row>
    <row r="892" spans="1:28" s="188" customFormat="1" ht="17.399999999999999">
      <c r="A892" s="193" t="str">
        <f t="shared" si="909"/>
        <v>Audio Accessories</v>
      </c>
      <c r="B892" s="193" t="str">
        <f t="shared" si="910"/>
        <v>0Audio Accessories</v>
      </c>
      <c r="C892" s="193" t="str">
        <f t="shared" si="911"/>
        <v>Audio Accessories0</v>
      </c>
      <c r="D892" s="193"/>
      <c r="E892" s="193"/>
      <c r="F892" s="193" t="str">
        <f t="shared" si="912"/>
        <v>Audio Accessories0</v>
      </c>
      <c r="G892" s="193">
        <f t="shared" ref="G892:M892" si="950">G$27</f>
        <v>0</v>
      </c>
      <c r="H892" s="193">
        <f t="shared" si="950"/>
        <v>0</v>
      </c>
      <c r="I892" s="193">
        <f t="shared" si="950"/>
        <v>0</v>
      </c>
      <c r="J892" s="193">
        <f t="shared" si="950"/>
        <v>0</v>
      </c>
      <c r="K892" s="193">
        <f t="shared" si="950"/>
        <v>0</v>
      </c>
      <c r="L892" s="193">
        <f t="shared" si="950"/>
        <v>0</v>
      </c>
      <c r="M892" s="193">
        <f t="shared" si="950"/>
        <v>0</v>
      </c>
      <c r="N892" s="193" t="str">
        <f t="shared" si="845"/>
        <v>Audio Accessories</v>
      </c>
      <c r="AA892" s="193">
        <f t="shared" si="913"/>
        <v>0</v>
      </c>
      <c r="AB892" s="193">
        <f t="shared" ref="AB892" si="951">AB$27</f>
        <v>0</v>
      </c>
    </row>
    <row r="893" spans="1:28" s="188" customFormat="1" ht="17.399999999999999">
      <c r="A893" s="193" t="str">
        <f t="shared" si="909"/>
        <v>Audio Accessories</v>
      </c>
      <c r="B893" s="193" t="str">
        <f t="shared" si="910"/>
        <v>0Audio Accessories</v>
      </c>
      <c r="C893" s="193" t="str">
        <f t="shared" si="911"/>
        <v>Audio Accessories0</v>
      </c>
      <c r="D893" s="193"/>
      <c r="E893" s="193"/>
      <c r="F893" s="193" t="str">
        <f t="shared" si="912"/>
        <v>Audio Accessories0</v>
      </c>
      <c r="G893" s="193">
        <f t="shared" ref="G893:M893" si="952">G$28</f>
        <v>0</v>
      </c>
      <c r="H893" s="193">
        <f t="shared" si="952"/>
        <v>0</v>
      </c>
      <c r="I893" s="193">
        <f t="shared" si="952"/>
        <v>0</v>
      </c>
      <c r="J893" s="193">
        <f t="shared" si="952"/>
        <v>0</v>
      </c>
      <c r="K893" s="193">
        <f t="shared" si="952"/>
        <v>0</v>
      </c>
      <c r="L893" s="193">
        <f t="shared" si="952"/>
        <v>0</v>
      </c>
      <c r="M893" s="193">
        <f t="shared" si="952"/>
        <v>0</v>
      </c>
      <c r="N893" s="193" t="str">
        <f t="shared" si="845"/>
        <v>Audio Accessories</v>
      </c>
      <c r="AA893" s="193">
        <f t="shared" si="913"/>
        <v>0</v>
      </c>
      <c r="AB893" s="193">
        <f t="shared" ref="AB893" si="953">AB$28</f>
        <v>0</v>
      </c>
    </row>
    <row r="894" spans="1:28" s="188" customFormat="1" ht="17.399999999999999">
      <c r="A894" s="193" t="str">
        <f t="shared" si="909"/>
        <v>Audio Accessories</v>
      </c>
      <c r="B894" s="193" t="str">
        <f t="shared" si="910"/>
        <v>BE125Audio Accessories</v>
      </c>
      <c r="C894" s="193" t="str">
        <f t="shared" si="911"/>
        <v>Audio AccessoriesMakhoul, Jennifer</v>
      </c>
      <c r="D894" s="193"/>
      <c r="E894" s="193"/>
      <c r="F894" s="193" t="str">
        <f t="shared" si="912"/>
        <v>Audio AccessoriesMonaco, Nick</v>
      </c>
      <c r="G894" s="193" t="str">
        <f t="shared" ref="G894:M894" si="954">G$29</f>
        <v>Monaco, Nick</v>
      </c>
      <c r="H894" s="193" t="str">
        <f t="shared" si="954"/>
        <v>Makhoul, Jennifer</v>
      </c>
      <c r="I894" s="193" t="str">
        <f t="shared" si="954"/>
        <v>BE125</v>
      </c>
      <c r="J894" s="193" t="str">
        <f t="shared" si="954"/>
        <v>BED, BATH &amp; BEYOND</v>
      </c>
      <c r="K894" s="193" t="str">
        <f t="shared" si="954"/>
        <v>all</v>
      </c>
      <c r="L894" s="193" t="str">
        <f t="shared" si="954"/>
        <v>Janice Staib</v>
      </c>
      <c r="M894" s="193" t="str">
        <f t="shared" si="954"/>
        <v>Appl, Beauty, H/P</v>
      </c>
      <c r="N894" s="193" t="str">
        <f t="shared" si="845"/>
        <v>Audio Accessories</v>
      </c>
      <c r="AA894" s="193">
        <f t="shared" si="913"/>
        <v>0</v>
      </c>
      <c r="AB894" s="193" t="str">
        <f t="shared" ref="AB894" si="955">AB$29</f>
        <v>Makhoul, Jennifer</v>
      </c>
    </row>
    <row r="895" spans="1:28" s="188" customFormat="1" ht="17.399999999999999">
      <c r="A895" s="193" t="str">
        <f t="shared" si="909"/>
        <v>Audio Accessories</v>
      </c>
      <c r="B895" s="193" t="str">
        <f t="shared" si="910"/>
        <v>BE126Audio Accessories</v>
      </c>
      <c r="C895" s="193" t="str">
        <f t="shared" si="911"/>
        <v>Audio AccessoriesMakhoul, Jennifer</v>
      </c>
      <c r="D895" s="193"/>
      <c r="E895" s="193"/>
      <c r="F895" s="193" t="str">
        <f t="shared" si="912"/>
        <v>Audio AccessoriesMonaco, Nick</v>
      </c>
      <c r="G895" s="193" t="str">
        <f t="shared" ref="G895:M895" si="956">G$30</f>
        <v>Monaco, Nick</v>
      </c>
      <c r="H895" s="193" t="str">
        <f t="shared" si="956"/>
        <v>Makhoul, Jennifer</v>
      </c>
      <c r="I895" s="193" t="str">
        <f t="shared" si="956"/>
        <v>BE126</v>
      </c>
      <c r="J895" s="193" t="str">
        <f t="shared" si="956"/>
        <v>BED, BATH &amp; BEYOND INC (VDF)</v>
      </c>
      <c r="K895" s="193" t="str">
        <f t="shared" si="956"/>
        <v>all</v>
      </c>
      <c r="L895" s="193" t="str">
        <f t="shared" si="956"/>
        <v>Janice Staib</v>
      </c>
      <c r="M895" s="193" t="str">
        <f t="shared" si="956"/>
        <v>Appl, Beauty, H/P</v>
      </c>
      <c r="N895" s="193" t="str">
        <f t="shared" si="845"/>
        <v>Audio Accessories</v>
      </c>
      <c r="AA895" s="193">
        <f t="shared" si="913"/>
        <v>0</v>
      </c>
      <c r="AB895" s="193" t="str">
        <f t="shared" ref="AB895" si="957">AB$30</f>
        <v>Makhoul, Jennifer</v>
      </c>
    </row>
    <row r="896" spans="1:28" s="188" customFormat="1" ht="17.399999999999999">
      <c r="A896" s="193" t="str">
        <f t="shared" si="909"/>
        <v>Audio Accessories</v>
      </c>
      <c r="B896" s="193" t="str">
        <f t="shared" si="910"/>
        <v>GO642Audio Accessories</v>
      </c>
      <c r="C896" s="193" t="str">
        <f t="shared" si="911"/>
        <v>Audio AccessoriesMakhoul, Jennifer</v>
      </c>
      <c r="D896" s="193"/>
      <c r="E896" s="193"/>
      <c r="F896" s="193" t="str">
        <f t="shared" si="912"/>
        <v>Audio AccessoriesMonaco, Nick</v>
      </c>
      <c r="G896" s="193" t="str">
        <f t="shared" ref="G896:M896" si="958">G$31</f>
        <v>Monaco, Nick</v>
      </c>
      <c r="H896" s="193" t="str">
        <f t="shared" si="958"/>
        <v>Makhoul, Jennifer</v>
      </c>
      <c r="I896" s="193" t="str">
        <f t="shared" si="958"/>
        <v>GO642</v>
      </c>
      <c r="J896" s="193" t="str">
        <f t="shared" si="958"/>
        <v>GOGOTECH INC</v>
      </c>
      <c r="K896" s="193" t="str">
        <f t="shared" si="958"/>
        <v>all</v>
      </c>
      <c r="L896" s="193">
        <f t="shared" si="958"/>
        <v>0</v>
      </c>
      <c r="M896" s="193">
        <f t="shared" si="958"/>
        <v>0</v>
      </c>
      <c r="N896" s="193" t="str">
        <f t="shared" si="845"/>
        <v>Audio Accessories</v>
      </c>
      <c r="AA896" s="193">
        <f t="shared" si="913"/>
        <v>0</v>
      </c>
      <c r="AB896" s="193" t="str">
        <f t="shared" ref="AB896" si="959">AB$31</f>
        <v>Makhoul, Jennifer</v>
      </c>
    </row>
    <row r="897" spans="1:28" s="188" customFormat="1" ht="17.399999999999999">
      <c r="A897" s="193" t="str">
        <f t="shared" si="909"/>
        <v>Audio Accessories</v>
      </c>
      <c r="B897" s="193" t="str">
        <f t="shared" si="910"/>
        <v>HA430Audio Accessories</v>
      </c>
      <c r="C897" s="193" t="str">
        <f t="shared" si="911"/>
        <v>Audio AccessoriesMakhoul, Jennifer</v>
      </c>
      <c r="D897" s="193"/>
      <c r="E897" s="193"/>
      <c r="F897" s="193" t="str">
        <f t="shared" si="912"/>
        <v>Audio AccessoriesMonaco, Nick</v>
      </c>
      <c r="G897" s="193" t="str">
        <f t="shared" ref="G897:M897" si="960">G$32</f>
        <v>Monaco, Nick</v>
      </c>
      <c r="H897" s="193" t="str">
        <f t="shared" si="960"/>
        <v>Makhoul, Jennifer</v>
      </c>
      <c r="I897" s="193" t="str">
        <f t="shared" si="960"/>
        <v>HA430</v>
      </c>
      <c r="J897" s="193" t="str">
        <f t="shared" si="960"/>
        <v>HARMON OF YONKERS, INC. DBA HARMON</v>
      </c>
      <c r="K897" s="193" t="str">
        <f t="shared" si="960"/>
        <v>all</v>
      </c>
      <c r="L897" s="193" t="str">
        <f t="shared" si="960"/>
        <v>Janice Staib</v>
      </c>
      <c r="M897" s="193" t="str">
        <f t="shared" si="960"/>
        <v>Appl, Beauty, H/P</v>
      </c>
      <c r="N897" s="193" t="str">
        <f t="shared" si="845"/>
        <v>Audio Accessories</v>
      </c>
      <c r="AA897" s="193">
        <f t="shared" si="913"/>
        <v>0</v>
      </c>
      <c r="AB897" s="193" t="str">
        <f t="shared" ref="AB897" si="961">AB$32</f>
        <v>Makhoul, Jennifer</v>
      </c>
    </row>
    <row r="898" spans="1:28" s="188" customFormat="1" ht="17.399999999999999">
      <c r="A898" s="193" t="str">
        <f t="shared" si="909"/>
        <v>Audio Accessories</v>
      </c>
      <c r="B898" s="193" t="str">
        <f t="shared" si="910"/>
        <v>HS070Audio Accessories</v>
      </c>
      <c r="C898" s="193" t="str">
        <f t="shared" si="911"/>
        <v>Audio AccessoriesMakhoul, Jennifer</v>
      </c>
      <c r="D898" s="193"/>
      <c r="E898" s="193"/>
      <c r="F898" s="193" t="str">
        <f t="shared" si="912"/>
        <v>Audio AccessoriesMonaco, Nick</v>
      </c>
      <c r="G898" s="193" t="str">
        <f t="shared" ref="G898:M898" si="962">G$33</f>
        <v>Monaco, Nick</v>
      </c>
      <c r="H898" s="193" t="str">
        <f t="shared" si="962"/>
        <v>Makhoul, Jennifer</v>
      </c>
      <c r="I898" s="193" t="str">
        <f t="shared" si="962"/>
        <v>HS070</v>
      </c>
      <c r="J898" s="193" t="str">
        <f t="shared" si="962"/>
        <v>HSN INC.</v>
      </c>
      <c r="K898" s="193" t="str">
        <f t="shared" si="962"/>
        <v>all</v>
      </c>
      <c r="L898" s="193" t="str">
        <f t="shared" si="962"/>
        <v>Channel Management</v>
      </c>
      <c r="M898" s="193" t="str">
        <f t="shared" si="962"/>
        <v>Beauty, Appl</v>
      </c>
      <c r="N898" s="193" t="str">
        <f t="shared" si="845"/>
        <v>Audio Accessories</v>
      </c>
      <c r="AA898" s="193">
        <f t="shared" si="913"/>
        <v>0</v>
      </c>
      <c r="AB898" s="193" t="str">
        <f t="shared" ref="AB898" si="963">AB$33</f>
        <v>Makhoul, Jennifer</v>
      </c>
    </row>
    <row r="899" spans="1:28" s="188" customFormat="1" ht="17.399999999999999">
      <c r="A899" s="193" t="str">
        <f t="shared" si="909"/>
        <v>Audio Accessories</v>
      </c>
      <c r="B899" s="193" t="str">
        <f t="shared" si="910"/>
        <v>QV001Audio Accessories</v>
      </c>
      <c r="C899" s="193" t="str">
        <f t="shared" si="911"/>
        <v>Audio AccessoriesMakhoul, Jennifer</v>
      </c>
      <c r="D899" s="193"/>
      <c r="E899" s="193"/>
      <c r="F899" s="193" t="str">
        <f t="shared" si="912"/>
        <v>Audio AccessoriesMonaco, Nick</v>
      </c>
      <c r="G899" s="193" t="str">
        <f t="shared" ref="G899:M899" si="964">G$34</f>
        <v>Monaco, Nick</v>
      </c>
      <c r="H899" s="193" t="str">
        <f t="shared" si="964"/>
        <v>Makhoul, Jennifer</v>
      </c>
      <c r="I899" s="193" t="str">
        <f t="shared" si="964"/>
        <v>QV001</v>
      </c>
      <c r="J899" s="193" t="str">
        <f t="shared" si="964"/>
        <v>QVC NETWORK INC.</v>
      </c>
      <c r="K899" s="193" t="str">
        <f t="shared" si="964"/>
        <v>all</v>
      </c>
      <c r="L899" s="193" t="str">
        <f t="shared" si="964"/>
        <v>Dynamic Marketing</v>
      </c>
      <c r="M899" s="193" t="str">
        <f t="shared" si="964"/>
        <v>Beauty, Headphones</v>
      </c>
      <c r="N899" s="193" t="str">
        <f t="shared" si="845"/>
        <v>Audio Accessories</v>
      </c>
      <c r="AA899" s="193">
        <f t="shared" si="913"/>
        <v>0</v>
      </c>
      <c r="AB899" s="193" t="str">
        <f t="shared" ref="AB899" si="965">AB$34</f>
        <v>Makhoul, Jennifer</v>
      </c>
    </row>
    <row r="900" spans="1:28" s="188" customFormat="1" ht="17.399999999999999">
      <c r="A900" s="193" t="str">
        <f t="shared" si="909"/>
        <v>Audio Accessories</v>
      </c>
      <c r="B900" s="193" t="str">
        <f t="shared" si="910"/>
        <v>QV002Audio Accessories</v>
      </c>
      <c r="C900" s="193" t="str">
        <f t="shared" si="911"/>
        <v>Audio AccessoriesMakhoul, Jennifer</v>
      </c>
      <c r="D900" s="193"/>
      <c r="E900" s="193"/>
      <c r="F900" s="193" t="str">
        <f t="shared" si="912"/>
        <v>Audio AccessoriesMonaco, Nick</v>
      </c>
      <c r="G900" s="193" t="str">
        <f t="shared" ref="G900:M900" si="966">G$35</f>
        <v>Monaco, Nick</v>
      </c>
      <c r="H900" s="193" t="str">
        <f t="shared" si="966"/>
        <v>Makhoul, Jennifer</v>
      </c>
      <c r="I900" s="193" t="str">
        <f t="shared" si="966"/>
        <v>QV002</v>
      </c>
      <c r="J900" s="193" t="str">
        <f t="shared" si="966"/>
        <v>QVC (VDF)</v>
      </c>
      <c r="K900" s="193" t="str">
        <f t="shared" si="966"/>
        <v>all</v>
      </c>
      <c r="L900" s="193" t="str">
        <f t="shared" si="966"/>
        <v>Dynamic Marketing</v>
      </c>
      <c r="M900" s="193" t="str">
        <f t="shared" si="966"/>
        <v>Beauty, Headphones</v>
      </c>
      <c r="N900" s="193" t="str">
        <f t="shared" si="845"/>
        <v>Audio Accessories</v>
      </c>
      <c r="AA900" s="193">
        <f t="shared" si="913"/>
        <v>0</v>
      </c>
      <c r="AB900" s="193" t="str">
        <f t="shared" ref="AB900" si="967">AB$35</f>
        <v>Makhoul, Jennifer</v>
      </c>
    </row>
    <row r="901" spans="1:28" s="188" customFormat="1" ht="17.399999999999999">
      <c r="A901" s="193" t="str">
        <f t="shared" si="909"/>
        <v>Audio Accessories</v>
      </c>
      <c r="B901" s="193" t="str">
        <f t="shared" si="910"/>
        <v>TE165Audio Accessories</v>
      </c>
      <c r="C901" s="193" t="str">
        <f t="shared" si="911"/>
        <v>Audio AccessoriesMakhoul, Jennifer</v>
      </c>
      <c r="D901" s="193"/>
      <c r="E901" s="193"/>
      <c r="F901" s="193" t="str">
        <f t="shared" si="912"/>
        <v>Audio AccessoriesMonaco, Nick</v>
      </c>
      <c r="G901" s="193" t="str">
        <f t="shared" ref="G901:M901" si="968">G$36</f>
        <v>Monaco, Nick</v>
      </c>
      <c r="H901" s="193" t="str">
        <f t="shared" si="968"/>
        <v>Makhoul, Jennifer</v>
      </c>
      <c r="I901" s="193" t="str">
        <f t="shared" si="968"/>
        <v>TE165</v>
      </c>
      <c r="J901" s="193" t="str">
        <f t="shared" si="968"/>
        <v>TELEDYNAMICS CORP.</v>
      </c>
      <c r="K901" s="193" t="str">
        <f t="shared" si="968"/>
        <v>all</v>
      </c>
      <c r="L901" s="193">
        <f t="shared" si="968"/>
        <v>0</v>
      </c>
      <c r="M901" s="193">
        <f t="shared" si="968"/>
        <v>0</v>
      </c>
      <c r="N901" s="193" t="str">
        <f t="shared" si="845"/>
        <v>Audio Accessories</v>
      </c>
      <c r="AA901" s="193">
        <f t="shared" si="913"/>
        <v>0</v>
      </c>
      <c r="AB901" s="193" t="str">
        <f t="shared" ref="AB901" si="969">AB$36</f>
        <v>Makhoul, Jennifer</v>
      </c>
    </row>
    <row r="902" spans="1:28" s="188" customFormat="1" ht="17.399999999999999">
      <c r="A902" s="193" t="str">
        <f t="shared" si="909"/>
        <v>Audio Accessories</v>
      </c>
      <c r="B902" s="193" t="str">
        <f t="shared" si="910"/>
        <v>0Audio Accessories</v>
      </c>
      <c r="C902" s="193" t="str">
        <f t="shared" si="911"/>
        <v>Audio AccessoriesMakhoul, Jennifer</v>
      </c>
      <c r="D902" s="193"/>
      <c r="E902" s="193"/>
      <c r="F902" s="193" t="str">
        <f t="shared" si="912"/>
        <v>Audio AccessoriesMonaco, Nick</v>
      </c>
      <c r="G902" s="193" t="str">
        <f t="shared" ref="G902:M902" si="970">G$37</f>
        <v>Monaco, Nick</v>
      </c>
      <c r="H902" s="193" t="str">
        <f t="shared" si="970"/>
        <v>Makhoul, Jennifer</v>
      </c>
      <c r="I902" s="193">
        <f t="shared" si="970"/>
        <v>0</v>
      </c>
      <c r="J902" s="193" t="str">
        <f t="shared" si="970"/>
        <v>BUY-BUY BABY</v>
      </c>
      <c r="K902" s="193" t="str">
        <f t="shared" si="970"/>
        <v>all</v>
      </c>
      <c r="L902" s="193">
        <f t="shared" si="970"/>
        <v>0</v>
      </c>
      <c r="M902" s="193">
        <f t="shared" si="970"/>
        <v>0</v>
      </c>
      <c r="N902" s="193" t="str">
        <f t="shared" si="845"/>
        <v>Audio Accessories</v>
      </c>
      <c r="AA902" s="193">
        <f t="shared" si="913"/>
        <v>0</v>
      </c>
      <c r="AB902" s="193" t="str">
        <f t="shared" ref="AB902" si="971">AB$37</f>
        <v>Makhoul, Jennifer</v>
      </c>
    </row>
    <row r="903" spans="1:28" s="188" customFormat="1" ht="17.399999999999999">
      <c r="A903" s="193" t="str">
        <f t="shared" si="909"/>
        <v>Audio Accessories</v>
      </c>
      <c r="B903" s="193" t="str">
        <f t="shared" si="910"/>
        <v>0Audio Accessories</v>
      </c>
      <c r="C903" s="193" t="str">
        <f t="shared" si="911"/>
        <v>Audio Accessories0</v>
      </c>
      <c r="D903" s="193"/>
      <c r="E903" s="193"/>
      <c r="F903" s="193" t="str">
        <f t="shared" si="912"/>
        <v>Audio Accessories0</v>
      </c>
      <c r="G903" s="193">
        <f t="shared" ref="G903:M903" si="972">G$38</f>
        <v>0</v>
      </c>
      <c r="H903" s="193">
        <f t="shared" si="972"/>
        <v>0</v>
      </c>
      <c r="I903" s="193">
        <f t="shared" si="972"/>
        <v>0</v>
      </c>
      <c r="J903" s="193">
        <f t="shared" si="972"/>
        <v>0</v>
      </c>
      <c r="K903" s="193">
        <f t="shared" si="972"/>
        <v>0</v>
      </c>
      <c r="L903" s="193">
        <f t="shared" si="972"/>
        <v>0</v>
      </c>
      <c r="M903" s="193">
        <f t="shared" si="972"/>
        <v>0</v>
      </c>
      <c r="N903" s="193" t="str">
        <f t="shared" si="845"/>
        <v>Audio Accessories</v>
      </c>
      <c r="AA903" s="193">
        <f t="shared" si="913"/>
        <v>0</v>
      </c>
      <c r="AB903" s="193" t="str">
        <f t="shared" ref="AB903" si="973">AB$38</f>
        <v>Makhoul, Jennifer</v>
      </c>
    </row>
    <row r="904" spans="1:28" s="188" customFormat="1" ht="17.399999999999999">
      <c r="A904" s="193" t="str">
        <f t="shared" si="909"/>
        <v>Audio Accessories</v>
      </c>
      <c r="B904" s="193" t="str">
        <f t="shared" si="910"/>
        <v>0Audio Accessories</v>
      </c>
      <c r="C904" s="193" t="str">
        <f t="shared" si="911"/>
        <v>Audio Accessories0</v>
      </c>
      <c r="D904" s="193"/>
      <c r="E904" s="193"/>
      <c r="F904" s="193" t="str">
        <f t="shared" si="912"/>
        <v>Audio Accessories0</v>
      </c>
      <c r="G904" s="193">
        <f t="shared" ref="G904:M904" si="974">G$39</f>
        <v>0</v>
      </c>
      <c r="H904" s="193">
        <f t="shared" si="974"/>
        <v>0</v>
      </c>
      <c r="I904" s="193">
        <f t="shared" si="974"/>
        <v>0</v>
      </c>
      <c r="J904" s="193">
        <f t="shared" si="974"/>
        <v>0</v>
      </c>
      <c r="K904" s="193">
        <f t="shared" si="974"/>
        <v>0</v>
      </c>
      <c r="L904" s="193">
        <f t="shared" si="974"/>
        <v>0</v>
      </c>
      <c r="M904" s="193">
        <f t="shared" si="974"/>
        <v>0</v>
      </c>
      <c r="N904" s="193" t="str">
        <f t="shared" ref="N904:N967" si="975">A904</f>
        <v>Audio Accessories</v>
      </c>
      <c r="AA904" s="193">
        <f t="shared" si="913"/>
        <v>0</v>
      </c>
      <c r="AB904" s="193">
        <f t="shared" ref="AB904" si="976">AB$39</f>
        <v>0</v>
      </c>
    </row>
    <row r="905" spans="1:28" s="188" customFormat="1" ht="17.399999999999999">
      <c r="A905" s="193" t="str">
        <f t="shared" si="909"/>
        <v>Audio Accessories</v>
      </c>
      <c r="B905" s="193" t="str">
        <f t="shared" si="910"/>
        <v>0Audio Accessories</v>
      </c>
      <c r="C905" s="193" t="str">
        <f t="shared" si="911"/>
        <v>Audio Accessories0</v>
      </c>
      <c r="D905" s="193"/>
      <c r="E905" s="193"/>
      <c r="F905" s="193" t="str">
        <f t="shared" si="912"/>
        <v>Audio Accessories0</v>
      </c>
      <c r="G905" s="193">
        <f t="shared" ref="G905:M905" si="977">G$40</f>
        <v>0</v>
      </c>
      <c r="H905" s="193">
        <f t="shared" si="977"/>
        <v>0</v>
      </c>
      <c r="I905" s="193">
        <f t="shared" si="977"/>
        <v>0</v>
      </c>
      <c r="J905" s="193">
        <f t="shared" si="977"/>
        <v>0</v>
      </c>
      <c r="K905" s="193">
        <f t="shared" si="977"/>
        <v>0</v>
      </c>
      <c r="L905" s="193">
        <f t="shared" si="977"/>
        <v>0</v>
      </c>
      <c r="M905" s="193">
        <f t="shared" si="977"/>
        <v>0</v>
      </c>
      <c r="N905" s="193" t="str">
        <f t="shared" si="975"/>
        <v>Audio Accessories</v>
      </c>
      <c r="AA905" s="193">
        <f t="shared" si="913"/>
        <v>0</v>
      </c>
      <c r="AB905" s="193">
        <f t="shared" ref="AB905" si="978">AB$40</f>
        <v>0</v>
      </c>
    </row>
    <row r="906" spans="1:28" s="188" customFormat="1" ht="17.399999999999999">
      <c r="A906" s="193" t="str">
        <f t="shared" si="909"/>
        <v>Audio Accessories</v>
      </c>
      <c r="B906" s="193" t="str">
        <f t="shared" si="910"/>
        <v>SC078Audio Accessories</v>
      </c>
      <c r="C906" s="193" t="str">
        <f t="shared" si="911"/>
        <v>Audio AccessoriesMertes, Mark</v>
      </c>
      <c r="D906" s="193"/>
      <c r="E906" s="193"/>
      <c r="F906" s="193" t="str">
        <f t="shared" si="912"/>
        <v>Audio AccessoriesMonaco, Nick</v>
      </c>
      <c r="G906" s="193" t="str">
        <f t="shared" ref="G906:M906" si="979">G$41</f>
        <v>Monaco, Nick</v>
      </c>
      <c r="H906" s="193" t="str">
        <f t="shared" si="979"/>
        <v>Mertes, Mark</v>
      </c>
      <c r="I906" s="193" t="str">
        <f t="shared" si="979"/>
        <v>SC078</v>
      </c>
      <c r="J906" s="193" t="str">
        <f t="shared" si="979"/>
        <v>COSTCO WHOLESALE</v>
      </c>
      <c r="K906" s="193" t="str">
        <f t="shared" si="979"/>
        <v>all</v>
      </c>
      <c r="L906" s="193">
        <f t="shared" si="979"/>
        <v>0</v>
      </c>
      <c r="M906" s="193">
        <f t="shared" si="979"/>
        <v>0</v>
      </c>
      <c r="N906" s="193" t="str">
        <f t="shared" si="975"/>
        <v>Audio Accessories</v>
      </c>
      <c r="AA906" s="193">
        <f t="shared" si="913"/>
        <v>0</v>
      </c>
      <c r="AB906" s="193" t="str">
        <f t="shared" ref="AB906" si="980">AB$41</f>
        <v>Mertes, Mark</v>
      </c>
    </row>
    <row r="907" spans="1:28" s="188" customFormat="1" ht="17.399999999999999">
      <c r="A907" s="193" t="str">
        <f t="shared" si="909"/>
        <v>Audio Accessories</v>
      </c>
      <c r="B907" s="193" t="str">
        <f t="shared" si="910"/>
        <v>0Audio Accessories</v>
      </c>
      <c r="C907" s="193" t="str">
        <f t="shared" si="911"/>
        <v>Audio Accessories0</v>
      </c>
      <c r="D907" s="193"/>
      <c r="E907" s="193"/>
      <c r="F907" s="193" t="str">
        <f t="shared" si="912"/>
        <v>Audio Accessories0</v>
      </c>
      <c r="G907" s="193">
        <f t="shared" ref="G907:M907" si="981">G$42</f>
        <v>0</v>
      </c>
      <c r="H907" s="193">
        <f t="shared" si="981"/>
        <v>0</v>
      </c>
      <c r="I907" s="193">
        <f t="shared" si="981"/>
        <v>0</v>
      </c>
      <c r="J907" s="193">
        <f t="shared" si="981"/>
        <v>0</v>
      </c>
      <c r="K907" s="193">
        <f t="shared" si="981"/>
        <v>0</v>
      </c>
      <c r="L907" s="193">
        <f t="shared" si="981"/>
        <v>0</v>
      </c>
      <c r="M907" s="193">
        <f t="shared" si="981"/>
        <v>0</v>
      </c>
      <c r="N907" s="193" t="str">
        <f t="shared" si="975"/>
        <v>Audio Accessories</v>
      </c>
      <c r="AA907" s="193">
        <f t="shared" si="913"/>
        <v>0</v>
      </c>
      <c r="AB907" s="193">
        <f t="shared" ref="AB907" si="982">AB$42</f>
        <v>0</v>
      </c>
    </row>
    <row r="908" spans="1:28" s="188" customFormat="1" ht="17.399999999999999">
      <c r="A908" s="193" t="str">
        <f t="shared" si="909"/>
        <v>Audio Accessories</v>
      </c>
      <c r="B908" s="193" t="str">
        <f t="shared" si="910"/>
        <v>0Audio Accessories</v>
      </c>
      <c r="C908" s="193" t="str">
        <f t="shared" si="911"/>
        <v>Audio Accessories0</v>
      </c>
      <c r="D908" s="193"/>
      <c r="E908" s="193"/>
      <c r="F908" s="193" t="str">
        <f t="shared" si="912"/>
        <v>Audio Accessories0</v>
      </c>
      <c r="G908" s="193">
        <f t="shared" ref="G908:M908" si="983">G$43</f>
        <v>0</v>
      </c>
      <c r="H908" s="193">
        <f t="shared" si="983"/>
        <v>0</v>
      </c>
      <c r="I908" s="193">
        <f t="shared" si="983"/>
        <v>0</v>
      </c>
      <c r="J908" s="193">
        <f t="shared" si="983"/>
        <v>0</v>
      </c>
      <c r="K908" s="193">
        <f t="shared" si="983"/>
        <v>0</v>
      </c>
      <c r="L908" s="193">
        <f t="shared" si="983"/>
        <v>0</v>
      </c>
      <c r="M908" s="193">
        <f t="shared" si="983"/>
        <v>0</v>
      </c>
      <c r="N908" s="193" t="str">
        <f t="shared" si="975"/>
        <v>Audio Accessories</v>
      </c>
      <c r="AA908" s="193">
        <f t="shared" si="913"/>
        <v>0</v>
      </c>
      <c r="AB908" s="193">
        <f t="shared" ref="AB908" si="984">AB$43</f>
        <v>0</v>
      </c>
    </row>
    <row r="909" spans="1:28" s="188" customFormat="1" ht="17.399999999999999">
      <c r="A909" s="193" t="str">
        <f t="shared" si="909"/>
        <v>Audio Accessories</v>
      </c>
      <c r="B909" s="193" t="str">
        <f t="shared" si="910"/>
        <v>HO840Audio Accessories</v>
      </c>
      <c r="C909" s="193" t="str">
        <f t="shared" si="911"/>
        <v>Audio AccessoriesRyder, Scott</v>
      </c>
      <c r="D909" s="193"/>
      <c r="E909" s="193"/>
      <c r="F909" s="193" t="str">
        <f t="shared" si="912"/>
        <v>Audio AccessoriesMonaco, Nick</v>
      </c>
      <c r="G909" s="193" t="str">
        <f t="shared" ref="G909:M909" si="985">G$44</f>
        <v>Monaco, Nick</v>
      </c>
      <c r="H909" s="193" t="str">
        <f t="shared" si="985"/>
        <v>Ryder, Scott</v>
      </c>
      <c r="I909" s="193" t="str">
        <f t="shared" si="985"/>
        <v>HO840</v>
      </c>
      <c r="J909" s="193" t="str">
        <f t="shared" si="985"/>
        <v>HOME DEPOT, THE</v>
      </c>
      <c r="K909" s="193" t="str">
        <f t="shared" si="985"/>
        <v>all</v>
      </c>
      <c r="L909" s="193">
        <f t="shared" si="985"/>
        <v>0</v>
      </c>
      <c r="M909" s="193">
        <f t="shared" si="985"/>
        <v>0</v>
      </c>
      <c r="N909" s="193" t="str">
        <f t="shared" si="975"/>
        <v>Audio Accessories</v>
      </c>
      <c r="AA909" s="193">
        <f t="shared" si="913"/>
        <v>0</v>
      </c>
      <c r="AB909" s="193" t="str">
        <f t="shared" ref="AB909" si="986">AB$44</f>
        <v>Ryder, Scott</v>
      </c>
    </row>
    <row r="910" spans="1:28" s="188" customFormat="1" ht="17.399999999999999">
      <c r="A910" s="193" t="str">
        <f t="shared" si="909"/>
        <v>Audio Accessories</v>
      </c>
      <c r="B910" s="193" t="str">
        <f t="shared" si="910"/>
        <v>LO296Audio Accessories</v>
      </c>
      <c r="C910" s="193" t="str">
        <f t="shared" si="911"/>
        <v>Audio AccessoriesRyder, Scott</v>
      </c>
      <c r="D910" s="193"/>
      <c r="E910" s="193"/>
      <c r="F910" s="193" t="str">
        <f t="shared" si="912"/>
        <v>Audio AccessoriesMonaco, Nick</v>
      </c>
      <c r="G910" s="193" t="str">
        <f t="shared" ref="G910:M910" si="987">G$45</f>
        <v>Monaco, Nick</v>
      </c>
      <c r="H910" s="193" t="str">
        <f t="shared" si="987"/>
        <v>Ryder, Scott</v>
      </c>
      <c r="I910" s="193" t="str">
        <f t="shared" si="987"/>
        <v>LO296</v>
      </c>
      <c r="J910" s="193" t="str">
        <f t="shared" si="987"/>
        <v>LOWE's</v>
      </c>
      <c r="K910" s="193" t="str">
        <f t="shared" si="987"/>
        <v>all</v>
      </c>
      <c r="L910" s="193">
        <f t="shared" si="987"/>
        <v>0</v>
      </c>
      <c r="M910" s="193">
        <f t="shared" si="987"/>
        <v>0</v>
      </c>
      <c r="N910" s="193" t="str">
        <f t="shared" si="975"/>
        <v>Audio Accessories</v>
      </c>
      <c r="AA910" s="193">
        <f t="shared" si="913"/>
        <v>0</v>
      </c>
      <c r="AB910" s="193" t="str">
        <f t="shared" ref="AB910" si="988">AB$45</f>
        <v>Ryder, Scott</v>
      </c>
    </row>
    <row r="911" spans="1:28" s="188" customFormat="1" ht="17.399999999999999">
      <c r="A911" s="193" t="str">
        <f t="shared" si="909"/>
        <v>Audio Accessories</v>
      </c>
      <c r="B911" s="193" t="str">
        <f t="shared" si="910"/>
        <v>NE040Audio Accessories</v>
      </c>
      <c r="C911" s="193" t="str">
        <f t="shared" si="911"/>
        <v>Audio AccessoriesRyder, Scott</v>
      </c>
      <c r="D911" s="193"/>
      <c r="E911" s="193"/>
      <c r="F911" s="193" t="str">
        <f t="shared" si="912"/>
        <v>Audio AccessoriesMonaco, Nick</v>
      </c>
      <c r="G911" s="193" t="str">
        <f t="shared" ref="G911:M911" si="989">G$46</f>
        <v>Monaco, Nick</v>
      </c>
      <c r="H911" s="193" t="str">
        <f t="shared" si="989"/>
        <v>Ryder, Scott</v>
      </c>
      <c r="I911" s="193" t="str">
        <f t="shared" si="989"/>
        <v>NE040</v>
      </c>
      <c r="J911" s="193" t="str">
        <f t="shared" si="989"/>
        <v>NEBRASKA FURNITURE M</v>
      </c>
      <c r="K911" s="193" t="str">
        <f t="shared" si="989"/>
        <v>all</v>
      </c>
      <c r="L911" s="193">
        <f t="shared" si="989"/>
        <v>0</v>
      </c>
      <c r="M911" s="193">
        <f t="shared" si="989"/>
        <v>0</v>
      </c>
      <c r="N911" s="193" t="str">
        <f t="shared" si="975"/>
        <v>Audio Accessories</v>
      </c>
      <c r="AA911" s="193">
        <f t="shared" si="913"/>
        <v>0</v>
      </c>
      <c r="AB911" s="193" t="str">
        <f t="shared" ref="AB911" si="990">AB$46</f>
        <v>Ryder, Scott</v>
      </c>
    </row>
    <row r="912" spans="1:28" s="188" customFormat="1" ht="17.399999999999999">
      <c r="A912" s="193" t="str">
        <f t="shared" si="909"/>
        <v>Audio Accessories</v>
      </c>
      <c r="B912" s="193" t="str">
        <f t="shared" si="910"/>
        <v>SA055Audio Accessories</v>
      </c>
      <c r="C912" s="193" t="str">
        <f t="shared" si="911"/>
        <v>Audio AccessoriesRyder, Scott</v>
      </c>
      <c r="D912" s="193"/>
      <c r="E912" s="193"/>
      <c r="F912" s="193" t="str">
        <f t="shared" si="912"/>
        <v>Audio AccessoriesMonaco, Nick</v>
      </c>
      <c r="G912" s="193" t="str">
        <f t="shared" ref="G912:M912" si="991">G$47</f>
        <v>Monaco, Nick</v>
      </c>
      <c r="H912" s="193" t="str">
        <f t="shared" si="991"/>
        <v>Ryder, Scott</v>
      </c>
      <c r="I912" s="193" t="str">
        <f t="shared" si="991"/>
        <v>SA055</v>
      </c>
      <c r="J912" s="193" t="str">
        <f t="shared" si="991"/>
        <v>SAM'S CLUB</v>
      </c>
      <c r="K912" s="193" t="str">
        <f t="shared" si="991"/>
        <v>all</v>
      </c>
      <c r="L912" s="193">
        <f t="shared" si="991"/>
        <v>0</v>
      </c>
      <c r="M912" s="193">
        <f t="shared" si="991"/>
        <v>0</v>
      </c>
      <c r="N912" s="193" t="str">
        <f t="shared" si="975"/>
        <v>Audio Accessories</v>
      </c>
      <c r="AA912" s="193">
        <f t="shared" si="913"/>
        <v>0</v>
      </c>
      <c r="AB912" s="193" t="str">
        <f t="shared" ref="AB912" si="992">AB$47</f>
        <v>Ryder, Scott</v>
      </c>
    </row>
    <row r="913" spans="1:28" s="188" customFormat="1" ht="17.399999999999999">
      <c r="A913" s="193" t="str">
        <f t="shared" si="909"/>
        <v>Audio Accessories</v>
      </c>
      <c r="B913" s="193" t="str">
        <f t="shared" si="910"/>
        <v>WI160Audio Accessories</v>
      </c>
      <c r="C913" s="193" t="str">
        <f t="shared" si="911"/>
        <v>Audio AccessoriesRyder, Scott</v>
      </c>
      <c r="D913" s="193"/>
      <c r="E913" s="193"/>
      <c r="F913" s="193" t="str">
        <f t="shared" si="912"/>
        <v>Audio AccessoriesMonaco, Nick</v>
      </c>
      <c r="G913" s="193" t="str">
        <f t="shared" ref="G913:M913" si="993">G$48</f>
        <v>Monaco, Nick</v>
      </c>
      <c r="H913" s="193" t="str">
        <f t="shared" si="993"/>
        <v>Ryder, Scott</v>
      </c>
      <c r="I913" s="193" t="str">
        <f t="shared" si="993"/>
        <v>WI160</v>
      </c>
      <c r="J913" s="193" t="str">
        <f t="shared" si="993"/>
        <v>R.C. WILLEY</v>
      </c>
      <c r="K913" s="193" t="str">
        <f t="shared" si="993"/>
        <v>all</v>
      </c>
      <c r="L913" s="193">
        <f t="shared" si="993"/>
        <v>0</v>
      </c>
      <c r="M913" s="193">
        <f t="shared" si="993"/>
        <v>0</v>
      </c>
      <c r="N913" s="193" t="str">
        <f t="shared" si="975"/>
        <v>Audio Accessories</v>
      </c>
      <c r="AA913" s="193">
        <f t="shared" si="913"/>
        <v>0</v>
      </c>
      <c r="AB913" s="193" t="str">
        <f t="shared" ref="AB913" si="994">AB$48</f>
        <v>Ryder, Scott</v>
      </c>
    </row>
    <row r="914" spans="1:28" s="188" customFormat="1" ht="17.399999999999999">
      <c r="A914" s="193" t="str">
        <f t="shared" si="909"/>
        <v>Audio Accessories</v>
      </c>
      <c r="B914" s="193" t="str">
        <f t="shared" si="910"/>
        <v>0Audio Accessories</v>
      </c>
      <c r="C914" s="193" t="str">
        <f t="shared" si="911"/>
        <v>Audio Accessories0</v>
      </c>
      <c r="D914" s="193"/>
      <c r="E914" s="193"/>
      <c r="F914" s="193" t="str">
        <f t="shared" si="912"/>
        <v>Audio Accessories0</v>
      </c>
      <c r="G914" s="193">
        <f t="shared" ref="G914:M914" si="995">G$49</f>
        <v>0</v>
      </c>
      <c r="H914" s="193">
        <f t="shared" si="995"/>
        <v>0</v>
      </c>
      <c r="I914" s="193">
        <f t="shared" si="995"/>
        <v>0</v>
      </c>
      <c r="J914" s="193">
        <f t="shared" si="995"/>
        <v>0</v>
      </c>
      <c r="K914" s="193">
        <f t="shared" si="995"/>
        <v>0</v>
      </c>
      <c r="L914" s="193">
        <f t="shared" si="995"/>
        <v>0</v>
      </c>
      <c r="M914" s="193">
        <f t="shared" si="995"/>
        <v>0</v>
      </c>
      <c r="N914" s="193" t="str">
        <f t="shared" si="975"/>
        <v>Audio Accessories</v>
      </c>
      <c r="AA914" s="193">
        <f t="shared" si="913"/>
        <v>0</v>
      </c>
      <c r="AB914" s="193">
        <f t="shared" ref="AB914" si="996">AB$49</f>
        <v>0</v>
      </c>
    </row>
    <row r="915" spans="1:28" s="188" customFormat="1" ht="17.399999999999999">
      <c r="A915" s="193" t="str">
        <f t="shared" si="909"/>
        <v>Audio Accessories</v>
      </c>
      <c r="B915" s="193" t="str">
        <f t="shared" si="910"/>
        <v>0Audio Accessories</v>
      </c>
      <c r="C915" s="193" t="str">
        <f t="shared" si="911"/>
        <v>Audio Accessories0</v>
      </c>
      <c r="D915" s="193"/>
      <c r="E915" s="193"/>
      <c r="F915" s="193" t="str">
        <f t="shared" si="912"/>
        <v>Audio Accessories0</v>
      </c>
      <c r="G915" s="193">
        <f t="shared" ref="G915:M915" si="997">G$50</f>
        <v>0</v>
      </c>
      <c r="H915" s="193">
        <f t="shared" si="997"/>
        <v>0</v>
      </c>
      <c r="I915" s="193">
        <f t="shared" si="997"/>
        <v>0</v>
      </c>
      <c r="J915" s="193">
        <f t="shared" si="997"/>
        <v>0</v>
      </c>
      <c r="K915" s="193">
        <f t="shared" si="997"/>
        <v>0</v>
      </c>
      <c r="L915" s="193">
        <f t="shared" si="997"/>
        <v>0</v>
      </c>
      <c r="M915" s="193">
        <f t="shared" si="997"/>
        <v>0</v>
      </c>
      <c r="N915" s="193" t="str">
        <f t="shared" si="975"/>
        <v>Audio Accessories</v>
      </c>
      <c r="AA915" s="193">
        <f t="shared" si="913"/>
        <v>0</v>
      </c>
      <c r="AB915" s="193">
        <f t="shared" ref="AB915" si="998">AB$50</f>
        <v>0</v>
      </c>
    </row>
    <row r="916" spans="1:28" s="188" customFormat="1" ht="17.399999999999999">
      <c r="A916" s="193" t="str">
        <f t="shared" si="909"/>
        <v>Audio Accessories</v>
      </c>
      <c r="B916" s="193" t="str">
        <f t="shared" si="910"/>
        <v>WA010Audio Accessories</v>
      </c>
      <c r="C916" s="193" t="str">
        <f t="shared" si="911"/>
        <v>Audio AccessoriesStrickland, Amy</v>
      </c>
      <c r="D916" s="193"/>
      <c r="E916" s="193"/>
      <c r="F916" s="193" t="str">
        <f t="shared" si="912"/>
        <v>Audio AccessoriesMonaco, Nick</v>
      </c>
      <c r="G916" s="193" t="str">
        <f t="shared" ref="G916:M916" si="999">G$51</f>
        <v>Monaco, Nick</v>
      </c>
      <c r="H916" s="193" t="str">
        <f t="shared" si="999"/>
        <v>Strickland, Amy</v>
      </c>
      <c r="I916" s="193" t="str">
        <f t="shared" si="999"/>
        <v>WA010</v>
      </c>
      <c r="J916" s="193" t="str">
        <f t="shared" si="999"/>
        <v>WAL-MART</v>
      </c>
      <c r="K916" s="193" t="str">
        <f t="shared" si="999"/>
        <v>all</v>
      </c>
      <c r="L916" s="193">
        <f t="shared" si="999"/>
        <v>0</v>
      </c>
      <c r="M916" s="193">
        <f t="shared" si="999"/>
        <v>0</v>
      </c>
      <c r="N916" s="193" t="str">
        <f t="shared" si="975"/>
        <v>Audio Accessories</v>
      </c>
      <c r="AA916" s="193">
        <f t="shared" si="913"/>
        <v>0</v>
      </c>
      <c r="AB916" s="193" t="str">
        <f t="shared" ref="AB916" si="1000">AB$51</f>
        <v>Strickland, Amy</v>
      </c>
    </row>
    <row r="917" spans="1:28" s="188" customFormat="1" ht="17.399999999999999">
      <c r="A917" s="193" t="str">
        <f t="shared" si="909"/>
        <v>Audio Accessories</v>
      </c>
      <c r="B917" s="193" t="str">
        <f t="shared" si="910"/>
        <v>WA011Audio Accessories</v>
      </c>
      <c r="C917" s="193" t="str">
        <f t="shared" si="911"/>
        <v>Audio AccessoriesStrickland, Amy</v>
      </c>
      <c r="D917" s="193"/>
      <c r="E917" s="193"/>
      <c r="F917" s="193" t="str">
        <f t="shared" si="912"/>
        <v>Audio AccessoriesMonaco, Nick</v>
      </c>
      <c r="G917" s="193" t="str">
        <f t="shared" ref="G917:M917" si="1001">G$52</f>
        <v>Monaco, Nick</v>
      </c>
      <c r="H917" s="193" t="str">
        <f t="shared" si="1001"/>
        <v>Strickland, Amy</v>
      </c>
      <c r="I917" s="193" t="str">
        <f t="shared" si="1001"/>
        <v>WA011</v>
      </c>
      <c r="J917" s="193" t="str">
        <f t="shared" si="1001"/>
        <v>WAL-MART STORES, INC (VDF)</v>
      </c>
      <c r="K917" s="193" t="str">
        <f t="shared" si="1001"/>
        <v>all</v>
      </c>
      <c r="L917" s="193">
        <f t="shared" si="1001"/>
        <v>0</v>
      </c>
      <c r="M917" s="193">
        <f t="shared" si="1001"/>
        <v>0</v>
      </c>
      <c r="N917" s="193" t="str">
        <f t="shared" si="975"/>
        <v>Audio Accessories</v>
      </c>
      <c r="AA917" s="193">
        <f t="shared" si="913"/>
        <v>0</v>
      </c>
      <c r="AB917" s="193" t="str">
        <f t="shared" ref="AB917" si="1002">AB$52</f>
        <v>Strickland, Amy</v>
      </c>
    </row>
    <row r="918" spans="1:28" s="188" customFormat="1" ht="17.399999999999999">
      <c r="A918" s="193" t="str">
        <f t="shared" si="909"/>
        <v>Audio Accessories</v>
      </c>
      <c r="B918" s="193" t="str">
        <f t="shared" si="910"/>
        <v>0Audio Accessories</v>
      </c>
      <c r="C918" s="193" t="str">
        <f t="shared" si="911"/>
        <v>Audio Accessories0</v>
      </c>
      <c r="D918" s="193"/>
      <c r="E918" s="193"/>
      <c r="F918" s="193" t="str">
        <f t="shared" si="912"/>
        <v>Audio Accessories0</v>
      </c>
      <c r="G918" s="193">
        <f t="shared" ref="G918:M918" si="1003">G$53</f>
        <v>0</v>
      </c>
      <c r="H918" s="193">
        <f t="shared" si="1003"/>
        <v>0</v>
      </c>
      <c r="I918" s="193">
        <f t="shared" si="1003"/>
        <v>0</v>
      </c>
      <c r="J918" s="193">
        <f t="shared" si="1003"/>
        <v>0</v>
      </c>
      <c r="K918" s="193">
        <f t="shared" si="1003"/>
        <v>0</v>
      </c>
      <c r="L918" s="193">
        <f t="shared" si="1003"/>
        <v>0</v>
      </c>
      <c r="M918" s="193">
        <f t="shared" si="1003"/>
        <v>0</v>
      </c>
      <c r="N918" s="193" t="str">
        <f t="shared" si="975"/>
        <v>Audio Accessories</v>
      </c>
      <c r="AA918" s="193">
        <f t="shared" si="913"/>
        <v>0</v>
      </c>
      <c r="AB918" s="193">
        <f t="shared" ref="AB918" si="1004">AB$53</f>
        <v>0</v>
      </c>
    </row>
    <row r="919" spans="1:28" s="188" customFormat="1" ht="17.399999999999999">
      <c r="A919" s="193" t="str">
        <f t="shared" si="909"/>
        <v>Audio Accessories</v>
      </c>
      <c r="B919" s="193" t="str">
        <f t="shared" si="910"/>
        <v>0Audio Accessories</v>
      </c>
      <c r="C919" s="193" t="str">
        <f t="shared" si="911"/>
        <v>Audio Accessories0</v>
      </c>
      <c r="D919" s="193"/>
      <c r="E919" s="193"/>
      <c r="F919" s="193" t="str">
        <f t="shared" si="912"/>
        <v>Audio Accessories0</v>
      </c>
      <c r="G919" s="193">
        <f t="shared" ref="G919:M919" si="1005">G$54</f>
        <v>0</v>
      </c>
      <c r="H919" s="193">
        <f t="shared" si="1005"/>
        <v>0</v>
      </c>
      <c r="I919" s="193">
        <f t="shared" si="1005"/>
        <v>0</v>
      </c>
      <c r="J919" s="193">
        <f t="shared" si="1005"/>
        <v>0</v>
      </c>
      <c r="K919" s="193">
        <f t="shared" si="1005"/>
        <v>0</v>
      </c>
      <c r="L919" s="193">
        <f t="shared" si="1005"/>
        <v>0</v>
      </c>
      <c r="M919" s="193">
        <f t="shared" si="1005"/>
        <v>0</v>
      </c>
      <c r="N919" s="193" t="str">
        <f t="shared" si="975"/>
        <v>Audio Accessories</v>
      </c>
      <c r="AA919" s="193">
        <f t="shared" si="913"/>
        <v>0</v>
      </c>
      <c r="AB919" s="193">
        <f t="shared" ref="AB919" si="1006">AB$54</f>
        <v>0</v>
      </c>
    </row>
    <row r="920" spans="1:28" s="188" customFormat="1" ht="17.399999999999999">
      <c r="A920" s="193" t="str">
        <f t="shared" si="909"/>
        <v>Audio Accessories</v>
      </c>
      <c r="B920" s="193" t="str">
        <f t="shared" si="910"/>
        <v>TA001Audio Accessories</v>
      </c>
      <c r="C920" s="193" t="str">
        <f t="shared" si="911"/>
        <v>Audio AccessoriesSweeney, Danielle</v>
      </c>
      <c r="D920" s="193"/>
      <c r="E920" s="193"/>
      <c r="F920" s="193" t="str">
        <f t="shared" si="912"/>
        <v>Audio AccessoriesMonaco, Nick</v>
      </c>
      <c r="G920" s="193" t="str">
        <f t="shared" ref="G920:M920" si="1007">G$55</f>
        <v>Monaco, Nick</v>
      </c>
      <c r="H920" s="193" t="str">
        <f t="shared" si="1007"/>
        <v>Sweeney, Danielle</v>
      </c>
      <c r="I920" s="193" t="str">
        <f t="shared" si="1007"/>
        <v>TA001</v>
      </c>
      <c r="J920" s="193" t="str">
        <f t="shared" si="1007"/>
        <v>TARGET CORPORATION</v>
      </c>
      <c r="K920" s="193" t="str">
        <f t="shared" si="1007"/>
        <v>all</v>
      </c>
      <c r="L920" s="193" t="str">
        <f t="shared" si="1007"/>
        <v>Signature Sales</v>
      </c>
      <c r="M920" s="193" t="str">
        <f t="shared" si="1007"/>
        <v>Beauty</v>
      </c>
      <c r="N920" s="193" t="str">
        <f t="shared" si="975"/>
        <v>Audio Accessories</v>
      </c>
      <c r="AA920" s="193">
        <f t="shared" si="913"/>
        <v>0</v>
      </c>
      <c r="AB920" s="193" t="str">
        <f t="shared" ref="AB920" si="1008">AB$55</f>
        <v>Sweeney, Danielle</v>
      </c>
    </row>
    <row r="921" spans="1:28" s="188" customFormat="1" ht="17.399999999999999">
      <c r="A921" s="193" t="str">
        <f t="shared" si="909"/>
        <v>Audio Accessories</v>
      </c>
      <c r="B921" s="193" t="str">
        <f t="shared" si="910"/>
        <v>TA004Audio Accessories</v>
      </c>
      <c r="C921" s="193" t="str">
        <f t="shared" si="911"/>
        <v>Audio AccessoriesSweeney, Danielle</v>
      </c>
      <c r="D921" s="193"/>
      <c r="E921" s="193"/>
      <c r="F921" s="193" t="str">
        <f t="shared" si="912"/>
        <v>Audio AccessoriesMonaco, Nick</v>
      </c>
      <c r="G921" s="193" t="str">
        <f t="shared" ref="G921:M921" si="1009">G$56</f>
        <v>Monaco, Nick</v>
      </c>
      <c r="H921" s="193" t="str">
        <f t="shared" si="1009"/>
        <v>Sweeney, Danielle</v>
      </c>
      <c r="I921" s="193" t="str">
        <f t="shared" si="1009"/>
        <v>TA004</v>
      </c>
      <c r="J921" s="193" t="str">
        <f t="shared" si="1009"/>
        <v>TARGET NORTHERN OPERATIONS (VDF)</v>
      </c>
      <c r="K921" s="193" t="str">
        <f t="shared" si="1009"/>
        <v>all</v>
      </c>
      <c r="L921" s="193" t="str">
        <f t="shared" si="1009"/>
        <v>Signature Sales</v>
      </c>
      <c r="M921" s="193" t="str">
        <f t="shared" si="1009"/>
        <v>Beauty</v>
      </c>
      <c r="N921" s="193" t="str">
        <f t="shared" si="975"/>
        <v>Audio Accessories</v>
      </c>
      <c r="AA921" s="193">
        <f t="shared" si="913"/>
        <v>0</v>
      </c>
      <c r="AB921" s="193" t="str">
        <f t="shared" ref="AB921" si="1010">AB$56</f>
        <v>Sweeney, Danielle</v>
      </c>
    </row>
    <row r="922" spans="1:28" s="188" customFormat="1" ht="17.399999999999999">
      <c r="A922" s="193" t="str">
        <f t="shared" si="909"/>
        <v>Audio Accessories</v>
      </c>
      <c r="B922" s="193" t="str">
        <f t="shared" si="910"/>
        <v>0Audio Accessories</v>
      </c>
      <c r="C922" s="193" t="str">
        <f t="shared" si="911"/>
        <v>Audio Accessories0</v>
      </c>
      <c r="D922" s="193"/>
      <c r="E922" s="193"/>
      <c r="F922" s="193" t="str">
        <f t="shared" si="912"/>
        <v>Audio Accessories0</v>
      </c>
      <c r="G922" s="193">
        <f t="shared" ref="G922:M922" si="1011">G$57</f>
        <v>0</v>
      </c>
      <c r="H922" s="193">
        <f t="shared" si="1011"/>
        <v>0</v>
      </c>
      <c r="I922" s="193">
        <f t="shared" si="1011"/>
        <v>0</v>
      </c>
      <c r="J922" s="193">
        <f t="shared" si="1011"/>
        <v>0</v>
      </c>
      <c r="K922" s="193">
        <f t="shared" si="1011"/>
        <v>0</v>
      </c>
      <c r="L922" s="193">
        <f t="shared" si="1011"/>
        <v>0</v>
      </c>
      <c r="M922" s="193">
        <f t="shared" si="1011"/>
        <v>0</v>
      </c>
      <c r="N922" s="193" t="str">
        <f t="shared" si="975"/>
        <v>Audio Accessories</v>
      </c>
      <c r="AA922" s="193">
        <f t="shared" si="913"/>
        <v>0</v>
      </c>
      <c r="AB922" s="193">
        <f t="shared" ref="AB922" si="1012">AB$57</f>
        <v>0</v>
      </c>
    </row>
    <row r="923" spans="1:28" s="188" customFormat="1" ht="17.399999999999999">
      <c r="A923" s="193" t="str">
        <f t="shared" si="909"/>
        <v>Audio Accessories</v>
      </c>
      <c r="B923" s="193" t="str">
        <f t="shared" si="910"/>
        <v>0Audio Accessories</v>
      </c>
      <c r="C923" s="193" t="str">
        <f t="shared" si="911"/>
        <v>Audio Accessories0</v>
      </c>
      <c r="D923" s="193"/>
      <c r="E923" s="193"/>
      <c r="F923" s="193" t="str">
        <f t="shared" si="912"/>
        <v>Audio Accessories0</v>
      </c>
      <c r="G923" s="193">
        <f t="shared" ref="G923:M923" si="1013">G$58</f>
        <v>0</v>
      </c>
      <c r="H923" s="193">
        <f t="shared" si="1013"/>
        <v>0</v>
      </c>
      <c r="I923" s="193">
        <f t="shared" si="1013"/>
        <v>0</v>
      </c>
      <c r="J923" s="193">
        <f t="shared" si="1013"/>
        <v>0</v>
      </c>
      <c r="K923" s="193">
        <f t="shared" si="1013"/>
        <v>0</v>
      </c>
      <c r="L923" s="193">
        <f t="shared" si="1013"/>
        <v>0</v>
      </c>
      <c r="M923" s="193">
        <f t="shared" si="1013"/>
        <v>0</v>
      </c>
      <c r="N923" s="193" t="str">
        <f t="shared" si="975"/>
        <v>Audio Accessories</v>
      </c>
      <c r="AA923" s="193">
        <f t="shared" si="913"/>
        <v>0</v>
      </c>
      <c r="AB923" s="193">
        <f t="shared" ref="AB923" si="1014">AB$58</f>
        <v>0</v>
      </c>
    </row>
    <row r="924" spans="1:28" s="188" customFormat="1" ht="17.399999999999999">
      <c r="A924" s="193" t="str">
        <f t="shared" si="909"/>
        <v>Audio Accessories</v>
      </c>
      <c r="B924" s="193" t="str">
        <f t="shared" si="910"/>
        <v>0Audio Accessories</v>
      </c>
      <c r="C924" s="193" t="str">
        <f t="shared" si="911"/>
        <v>Audio Accessories0</v>
      </c>
      <c r="D924" s="193"/>
      <c r="E924" s="193"/>
      <c r="F924" s="193" t="str">
        <f t="shared" si="912"/>
        <v>Audio Accessories0</v>
      </c>
      <c r="G924" s="193">
        <f t="shared" ref="G924:M924" si="1015">G$59</f>
        <v>0</v>
      </c>
      <c r="H924" s="193">
        <f t="shared" si="1015"/>
        <v>0</v>
      </c>
      <c r="I924" s="193">
        <f t="shared" si="1015"/>
        <v>0</v>
      </c>
      <c r="J924" s="193">
        <f t="shared" si="1015"/>
        <v>0</v>
      </c>
      <c r="K924" s="193">
        <f t="shared" si="1015"/>
        <v>0</v>
      </c>
      <c r="L924" s="193">
        <f t="shared" si="1015"/>
        <v>0</v>
      </c>
      <c r="M924" s="193">
        <f t="shared" si="1015"/>
        <v>0</v>
      </c>
      <c r="N924" s="193" t="str">
        <f t="shared" si="975"/>
        <v>Audio Accessories</v>
      </c>
      <c r="AA924" s="193">
        <f t="shared" si="913"/>
        <v>0</v>
      </c>
      <c r="AB924" s="193">
        <f t="shared" ref="AB924" si="1016">AB$59</f>
        <v>0</v>
      </c>
    </row>
    <row r="925" spans="1:28" s="188" customFormat="1" ht="17.399999999999999">
      <c r="A925" s="193" t="str">
        <f t="shared" si="909"/>
        <v>Audio Accessories</v>
      </c>
      <c r="B925" s="193" t="str">
        <f t="shared" si="910"/>
        <v>AR602Audio Accessories</v>
      </c>
      <c r="C925" s="193" t="str">
        <f t="shared" si="911"/>
        <v>Audio AccessoriesAltman, Andrea</v>
      </c>
      <c r="D925" s="193"/>
      <c r="E925" s="193"/>
      <c r="F925" s="193" t="str">
        <f t="shared" si="912"/>
        <v>Audio AccessoriesLong, Kristin</v>
      </c>
      <c r="G925" s="193" t="str">
        <f t="shared" ref="G925:M925" si="1017">G$60</f>
        <v>Long, Kristin</v>
      </c>
      <c r="H925" s="193" t="str">
        <f t="shared" si="1017"/>
        <v>Altman, Andrea</v>
      </c>
      <c r="I925" s="193" t="str">
        <f t="shared" si="1017"/>
        <v>AR602</v>
      </c>
      <c r="J925" s="193" t="str">
        <f t="shared" si="1017"/>
        <v>ARLINGTON CAMERA INC</v>
      </c>
      <c r="K925" s="193" t="str">
        <f t="shared" si="1017"/>
        <v>all</v>
      </c>
      <c r="L925" s="193">
        <f t="shared" si="1017"/>
        <v>0</v>
      </c>
      <c r="M925" s="193">
        <f t="shared" si="1017"/>
        <v>0</v>
      </c>
      <c r="N925" s="193" t="str">
        <f t="shared" si="975"/>
        <v>Audio Accessories</v>
      </c>
      <c r="AA925" s="193">
        <f t="shared" si="913"/>
        <v>0</v>
      </c>
      <c r="AB925" s="193" t="str">
        <f t="shared" ref="AB925" si="1018">AB$60</f>
        <v>Altman, Andrea</v>
      </c>
    </row>
    <row r="926" spans="1:28" s="188" customFormat="1" ht="17.399999999999999">
      <c r="A926" s="193" t="str">
        <f t="shared" si="909"/>
        <v>Audio Accessories</v>
      </c>
      <c r="B926" s="193" t="str">
        <f t="shared" si="910"/>
        <v>B0466Audio Accessories</v>
      </c>
      <c r="C926" s="193" t="str">
        <f t="shared" si="911"/>
        <v>Audio AccessoriesAltman, Andrea</v>
      </c>
      <c r="D926" s="193"/>
      <c r="E926" s="193"/>
      <c r="F926" s="193" t="str">
        <f t="shared" si="912"/>
        <v>Audio AccessoriesLong, Kristin</v>
      </c>
      <c r="G926" s="193" t="str">
        <f t="shared" ref="G926:M926" si="1019">G$61</f>
        <v>Long, Kristin</v>
      </c>
      <c r="H926" s="193" t="str">
        <f t="shared" si="1019"/>
        <v>Altman, Andrea</v>
      </c>
      <c r="I926" s="193" t="str">
        <f t="shared" si="1019"/>
        <v>B0466</v>
      </c>
      <c r="J926" s="193" t="str">
        <f t="shared" si="1019"/>
        <v>VIDEOTEX SYSTEMS INC.( PY#55224)</v>
      </c>
      <c r="K926" s="193" t="str">
        <f t="shared" si="1019"/>
        <v>all</v>
      </c>
      <c r="L926" s="193">
        <f t="shared" si="1019"/>
        <v>0</v>
      </c>
      <c r="M926" s="193">
        <f t="shared" si="1019"/>
        <v>0</v>
      </c>
      <c r="N926" s="193" t="str">
        <f t="shared" si="975"/>
        <v>Audio Accessories</v>
      </c>
      <c r="AA926" s="193">
        <f t="shared" si="913"/>
        <v>0</v>
      </c>
      <c r="AB926" s="193" t="str">
        <f t="shared" ref="AB926" si="1020">AB$61</f>
        <v>Altman, Andrea</v>
      </c>
    </row>
    <row r="927" spans="1:28" s="188" customFormat="1" ht="17.399999999999999">
      <c r="A927" s="193" t="str">
        <f t="shared" si="909"/>
        <v>Audio Accessories</v>
      </c>
      <c r="B927" s="193" t="str">
        <f t="shared" si="910"/>
        <v>B0667Audio Accessories</v>
      </c>
      <c r="C927" s="193" t="str">
        <f t="shared" si="911"/>
        <v>Audio AccessoriesAltman, Andrea</v>
      </c>
      <c r="D927" s="193"/>
      <c r="E927" s="193"/>
      <c r="F927" s="193" t="str">
        <f t="shared" si="912"/>
        <v>Audio AccessoriesLong, Kristin</v>
      </c>
      <c r="G927" s="193" t="str">
        <f t="shared" ref="G927:M927" si="1021">G$62</f>
        <v>Long, Kristin</v>
      </c>
      <c r="H927" s="193" t="str">
        <f t="shared" si="1021"/>
        <v>Altman, Andrea</v>
      </c>
      <c r="I927" s="193" t="str">
        <f t="shared" si="1021"/>
        <v>B0667</v>
      </c>
      <c r="J927" s="193" t="str">
        <f t="shared" si="1021"/>
        <v>OMEGA BROADCAST GROUP( PY#69636)</v>
      </c>
      <c r="K927" s="193" t="str">
        <f t="shared" si="1021"/>
        <v>all</v>
      </c>
      <c r="L927" s="193">
        <f t="shared" si="1021"/>
        <v>0</v>
      </c>
      <c r="M927" s="193">
        <f t="shared" si="1021"/>
        <v>0</v>
      </c>
      <c r="N927" s="193" t="str">
        <f t="shared" si="975"/>
        <v>Audio Accessories</v>
      </c>
      <c r="AA927" s="193">
        <f t="shared" si="913"/>
        <v>0</v>
      </c>
      <c r="AB927" s="193" t="str">
        <f t="shared" ref="AB927" si="1022">AB$62</f>
        <v>Altman, Andrea</v>
      </c>
    </row>
    <row r="928" spans="1:28" s="188" customFormat="1" ht="17.399999999999999">
      <c r="A928" s="193" t="str">
        <f t="shared" si="909"/>
        <v>Audio Accessories</v>
      </c>
      <c r="B928" s="193" t="str">
        <f t="shared" si="910"/>
        <v>B0815Audio Accessories</v>
      </c>
      <c r="C928" s="193" t="str">
        <f t="shared" si="911"/>
        <v>Audio AccessoriesAltman, Andrea</v>
      </c>
      <c r="D928" s="193"/>
      <c r="E928" s="193"/>
      <c r="F928" s="193" t="str">
        <f t="shared" si="912"/>
        <v>Audio AccessoriesLong, Kristin</v>
      </c>
      <c r="G928" s="193" t="str">
        <f t="shared" ref="G928:M928" si="1023">G$63</f>
        <v>Long, Kristin</v>
      </c>
      <c r="H928" s="193" t="str">
        <f t="shared" si="1023"/>
        <v>Altman, Andrea</v>
      </c>
      <c r="I928" s="193" t="str">
        <f t="shared" si="1023"/>
        <v>B0815</v>
      </c>
      <c r="J928" s="193" t="str">
        <f t="shared" si="1023"/>
        <v>TEXAS MEDIA SYSTEMS, INC( PY#106335</v>
      </c>
      <c r="K928" s="193" t="str">
        <f t="shared" si="1023"/>
        <v>all</v>
      </c>
      <c r="L928" s="193">
        <f t="shared" si="1023"/>
        <v>0</v>
      </c>
      <c r="M928" s="193">
        <f t="shared" si="1023"/>
        <v>0</v>
      </c>
      <c r="N928" s="193" t="str">
        <f t="shared" si="975"/>
        <v>Audio Accessories</v>
      </c>
      <c r="AA928" s="193">
        <f t="shared" si="913"/>
        <v>0</v>
      </c>
      <c r="AB928" s="193" t="str">
        <f t="shared" ref="AB928" si="1024">AB$63</f>
        <v>Altman, Andrea</v>
      </c>
    </row>
    <row r="929" spans="1:28" s="188" customFormat="1" ht="17.399999999999999">
      <c r="A929" s="193" t="str">
        <f t="shared" si="909"/>
        <v>Audio Accessories</v>
      </c>
      <c r="B929" s="193" t="str">
        <f t="shared" si="910"/>
        <v>CA024Audio Accessories</v>
      </c>
      <c r="C929" s="193" t="str">
        <f t="shared" si="911"/>
        <v>Audio AccessoriesAltman, Andrea</v>
      </c>
      <c r="D929" s="193"/>
      <c r="E929" s="193"/>
      <c r="F929" s="193" t="str">
        <f t="shared" si="912"/>
        <v>Audio AccessoriesLong, Kristin</v>
      </c>
      <c r="G929" s="193" t="str">
        <f t="shared" ref="G929:M929" si="1025">G$64</f>
        <v>Long, Kristin</v>
      </c>
      <c r="H929" s="193" t="str">
        <f t="shared" si="1025"/>
        <v>Altman, Andrea</v>
      </c>
      <c r="I929" s="193" t="str">
        <f t="shared" si="1025"/>
        <v>CA024</v>
      </c>
      <c r="J929" s="193" t="str">
        <f t="shared" si="1025"/>
        <v>CAMCOR INC</v>
      </c>
      <c r="K929" s="193" t="str">
        <f t="shared" si="1025"/>
        <v>all</v>
      </c>
      <c r="L929" s="193">
        <f t="shared" si="1025"/>
        <v>0</v>
      </c>
      <c r="M929" s="193">
        <f t="shared" si="1025"/>
        <v>0</v>
      </c>
      <c r="N929" s="193" t="str">
        <f t="shared" si="975"/>
        <v>Audio Accessories</v>
      </c>
      <c r="AA929" s="193">
        <f t="shared" si="913"/>
        <v>0</v>
      </c>
      <c r="AB929" s="193" t="str">
        <f t="shared" ref="AB929" si="1026">AB$64</f>
        <v>Altman, Andrea</v>
      </c>
    </row>
    <row r="930" spans="1:28" s="188" customFormat="1" ht="17.399999999999999">
      <c r="A930" s="193" t="str">
        <f t="shared" si="909"/>
        <v>Audio Accessories</v>
      </c>
      <c r="B930" s="193" t="str">
        <f t="shared" si="910"/>
        <v>CA977Audio Accessories</v>
      </c>
      <c r="C930" s="193" t="str">
        <f t="shared" si="911"/>
        <v>Audio AccessoriesAltman, Andrea</v>
      </c>
      <c r="D930" s="193"/>
      <c r="E930" s="193"/>
      <c r="F930" s="193" t="str">
        <f t="shared" si="912"/>
        <v>Audio AccessoriesLong, Kristin</v>
      </c>
      <c r="G930" s="193" t="str">
        <f t="shared" ref="G930:M930" si="1027">G$65</f>
        <v>Long, Kristin</v>
      </c>
      <c r="H930" s="193" t="str">
        <f t="shared" si="1027"/>
        <v>Altman, Andrea</v>
      </c>
      <c r="I930" s="193" t="str">
        <f t="shared" si="1027"/>
        <v>CA977</v>
      </c>
      <c r="J930" s="193" t="str">
        <f t="shared" si="1027"/>
        <v>CAMERA RENTAL CO</v>
      </c>
      <c r="K930" s="193" t="str">
        <f t="shared" si="1027"/>
        <v>all</v>
      </c>
      <c r="L930" s="193">
        <f t="shared" si="1027"/>
        <v>0</v>
      </c>
      <c r="M930" s="193">
        <f t="shared" si="1027"/>
        <v>0</v>
      </c>
      <c r="N930" s="193" t="str">
        <f t="shared" si="975"/>
        <v>Audio Accessories</v>
      </c>
      <c r="AA930" s="193">
        <f t="shared" si="913"/>
        <v>0</v>
      </c>
      <c r="AB930" s="193" t="str">
        <f t="shared" ref="AB930" si="1028">AB$65</f>
        <v>Altman, Andrea</v>
      </c>
    </row>
    <row r="931" spans="1:28" s="188" customFormat="1" ht="17.399999999999999">
      <c r="A931" s="193" t="str">
        <f t="shared" si="909"/>
        <v>Audio Accessories</v>
      </c>
      <c r="B931" s="193" t="str">
        <f t="shared" si="910"/>
        <v>CA978Audio Accessories</v>
      </c>
      <c r="C931" s="193" t="str">
        <f t="shared" si="911"/>
        <v>Audio AccessoriesAltman, Andrea</v>
      </c>
      <c r="D931" s="193"/>
      <c r="E931" s="193"/>
      <c r="F931" s="193" t="str">
        <f t="shared" si="912"/>
        <v>Audio AccessoriesLong, Kristin</v>
      </c>
      <c r="G931" s="193" t="str">
        <f t="shared" ref="G931:M931" si="1029">G$66</f>
        <v>Long, Kristin</v>
      </c>
      <c r="H931" s="193" t="str">
        <f t="shared" si="1029"/>
        <v>Altman, Andrea</v>
      </c>
      <c r="I931" s="193" t="str">
        <f t="shared" si="1029"/>
        <v>CA978</v>
      </c>
      <c r="J931" s="193" t="str">
        <f t="shared" si="1029"/>
        <v>CAMERA EXCHANGE INC, THE</v>
      </c>
      <c r="K931" s="193" t="str">
        <f t="shared" si="1029"/>
        <v>all</v>
      </c>
      <c r="L931" s="193">
        <f t="shared" si="1029"/>
        <v>0</v>
      </c>
      <c r="M931" s="193">
        <f t="shared" si="1029"/>
        <v>0</v>
      </c>
      <c r="N931" s="193" t="str">
        <f t="shared" si="975"/>
        <v>Audio Accessories</v>
      </c>
      <c r="AA931" s="193">
        <f t="shared" si="913"/>
        <v>0</v>
      </c>
      <c r="AB931" s="193" t="str">
        <f t="shared" ref="AB931" si="1030">AB$66</f>
        <v>Altman, Andrea</v>
      </c>
    </row>
    <row r="932" spans="1:28" s="188" customFormat="1" ht="17.399999999999999">
      <c r="A932" s="193" t="str">
        <f t="shared" si="909"/>
        <v>Audio Accessories</v>
      </c>
      <c r="B932" s="193" t="str">
        <f t="shared" si="910"/>
        <v>CO153Audio Accessories</v>
      </c>
      <c r="C932" s="193" t="str">
        <f t="shared" si="911"/>
        <v>Audio AccessoriesAltman, Andrea</v>
      </c>
      <c r="D932" s="193"/>
      <c r="E932" s="193"/>
      <c r="F932" s="193" t="str">
        <f t="shared" si="912"/>
        <v>Audio AccessoriesLong, Kristin</v>
      </c>
      <c r="G932" s="193" t="str">
        <f t="shared" ref="G932:M932" si="1031">G$67</f>
        <v>Long, Kristin</v>
      </c>
      <c r="H932" s="193" t="str">
        <f t="shared" si="1031"/>
        <v>Altman, Andrea</v>
      </c>
      <c r="I932" s="193" t="str">
        <f t="shared" si="1031"/>
        <v>CO153</v>
      </c>
      <c r="J932" s="193" t="str">
        <f t="shared" si="1031"/>
        <v>COLONIAL PHOTO &amp; HOBBY, INC</v>
      </c>
      <c r="K932" s="193" t="str">
        <f t="shared" si="1031"/>
        <v>all</v>
      </c>
      <c r="L932" s="193">
        <f t="shared" si="1031"/>
        <v>0</v>
      </c>
      <c r="M932" s="193">
        <f t="shared" si="1031"/>
        <v>0</v>
      </c>
      <c r="N932" s="193" t="str">
        <f t="shared" si="975"/>
        <v>Audio Accessories</v>
      </c>
      <c r="AA932" s="193">
        <f t="shared" si="913"/>
        <v>0</v>
      </c>
      <c r="AB932" s="193" t="str">
        <f t="shared" ref="AB932" si="1032">AB$67</f>
        <v>Altman, Andrea</v>
      </c>
    </row>
    <row r="933" spans="1:28" s="188" customFormat="1" ht="17.399999999999999">
      <c r="A933" s="193" t="str">
        <f t="shared" si="909"/>
        <v>Audio Accessories</v>
      </c>
      <c r="B933" s="193" t="str">
        <f t="shared" si="910"/>
        <v>CR785Audio Accessories</v>
      </c>
      <c r="C933" s="193" t="str">
        <f t="shared" si="911"/>
        <v>Audio AccessoriesAltman, Andrea</v>
      </c>
      <c r="D933" s="193"/>
      <c r="E933" s="193"/>
      <c r="F933" s="193" t="str">
        <f t="shared" si="912"/>
        <v>Audio AccessoriesLong, Kristin</v>
      </c>
      <c r="G933" s="193" t="str">
        <f t="shared" ref="G933:M933" si="1033">G$68</f>
        <v>Long, Kristin</v>
      </c>
      <c r="H933" s="193" t="str">
        <f t="shared" si="1033"/>
        <v>Altman, Andrea</v>
      </c>
      <c r="I933" s="193" t="str">
        <f t="shared" si="1033"/>
        <v>CR785</v>
      </c>
      <c r="J933" s="193" t="str">
        <f t="shared" si="1033"/>
        <v>CREVE COUER</v>
      </c>
      <c r="K933" s="193" t="str">
        <f t="shared" si="1033"/>
        <v>all</v>
      </c>
      <c r="L933" s="193">
        <f t="shared" si="1033"/>
        <v>0</v>
      </c>
      <c r="M933" s="193">
        <f t="shared" si="1033"/>
        <v>0</v>
      </c>
      <c r="N933" s="193" t="str">
        <f t="shared" si="975"/>
        <v>Audio Accessories</v>
      </c>
      <c r="AA933" s="193">
        <f t="shared" si="913"/>
        <v>0</v>
      </c>
      <c r="AB933" s="193" t="str">
        <f t="shared" ref="AB933" si="1034">AB$68</f>
        <v>Altman, Andrea</v>
      </c>
    </row>
    <row r="934" spans="1:28" s="188" customFormat="1" ht="17.399999999999999">
      <c r="A934" s="193" t="str">
        <f t="shared" si="909"/>
        <v>Audio Accessories</v>
      </c>
      <c r="B934" s="193" t="str">
        <f t="shared" si="910"/>
        <v>PH522Audio Accessories</v>
      </c>
      <c r="C934" s="193" t="str">
        <f t="shared" si="911"/>
        <v>Audio AccessoriesAltman, Andrea</v>
      </c>
      <c r="D934" s="193"/>
      <c r="E934" s="193"/>
      <c r="F934" s="193" t="str">
        <f t="shared" si="912"/>
        <v>Audio AccessoriesLong, Kristin</v>
      </c>
      <c r="G934" s="193" t="str">
        <f t="shared" ref="G934:M934" si="1035">G$69</f>
        <v>Long, Kristin</v>
      </c>
      <c r="H934" s="193" t="str">
        <f t="shared" si="1035"/>
        <v>Altman, Andrea</v>
      </c>
      <c r="I934" s="193" t="str">
        <f t="shared" si="1035"/>
        <v>PH522</v>
      </c>
      <c r="J934" s="193" t="str">
        <f t="shared" si="1035"/>
        <v>PHOTO TECHNOLOGIES</v>
      </c>
      <c r="K934" s="193" t="str">
        <f t="shared" si="1035"/>
        <v>all</v>
      </c>
      <c r="L934" s="193">
        <f t="shared" si="1035"/>
        <v>0</v>
      </c>
      <c r="M934" s="193">
        <f t="shared" si="1035"/>
        <v>0</v>
      </c>
      <c r="N934" s="193" t="str">
        <f t="shared" si="975"/>
        <v>Audio Accessories</v>
      </c>
      <c r="AA934" s="193">
        <f t="shared" si="913"/>
        <v>0</v>
      </c>
      <c r="AB934" s="193" t="str">
        <f t="shared" ref="AB934" si="1036">AB$69</f>
        <v>Altman, Andrea</v>
      </c>
    </row>
    <row r="935" spans="1:28" s="188" customFormat="1" ht="17.399999999999999">
      <c r="A935" s="193" t="str">
        <f t="shared" si="909"/>
        <v>Audio Accessories</v>
      </c>
      <c r="B935" s="193" t="str">
        <f t="shared" si="910"/>
        <v>PR971Audio Accessories</v>
      </c>
      <c r="C935" s="193" t="str">
        <f t="shared" si="911"/>
        <v>Audio AccessoriesAltman, Andrea</v>
      </c>
      <c r="D935" s="193"/>
      <c r="E935" s="193"/>
      <c r="F935" s="193" t="str">
        <f t="shared" si="912"/>
        <v>Audio AccessoriesLong, Kristin</v>
      </c>
      <c r="G935" s="193" t="str">
        <f t="shared" ref="G935:M935" si="1037">G$70</f>
        <v>Long, Kristin</v>
      </c>
      <c r="H935" s="193" t="str">
        <f t="shared" si="1037"/>
        <v>Altman, Andrea</v>
      </c>
      <c r="I935" s="193" t="str">
        <f t="shared" si="1037"/>
        <v>PR971</v>
      </c>
      <c r="J935" s="193" t="str">
        <f t="shared" si="1037"/>
        <v>PRECISION CAMERA LP</v>
      </c>
      <c r="K935" s="193" t="str">
        <f t="shared" si="1037"/>
        <v>all</v>
      </c>
      <c r="L935" s="193">
        <f t="shared" si="1037"/>
        <v>0</v>
      </c>
      <c r="M935" s="193">
        <f t="shared" si="1037"/>
        <v>0</v>
      </c>
      <c r="N935" s="193" t="str">
        <f t="shared" si="975"/>
        <v>Audio Accessories</v>
      </c>
      <c r="AA935" s="193">
        <f t="shared" si="913"/>
        <v>0</v>
      </c>
      <c r="AB935" s="193" t="str">
        <f t="shared" ref="AB935" si="1038">AB$70</f>
        <v>Altman, Andrea</v>
      </c>
    </row>
    <row r="936" spans="1:28" s="188" customFormat="1" ht="17.399999999999999">
      <c r="A936" s="193" t="str">
        <f t="shared" si="909"/>
        <v>Audio Accessories</v>
      </c>
      <c r="B936" s="193" t="str">
        <f t="shared" si="910"/>
        <v>0Audio Accessories</v>
      </c>
      <c r="C936" s="193" t="str">
        <f t="shared" si="911"/>
        <v>Audio AccessoriesAltman, Andrea</v>
      </c>
      <c r="D936" s="193"/>
      <c r="E936" s="193"/>
      <c r="F936" s="193" t="str">
        <f t="shared" si="912"/>
        <v>Audio AccessoriesLong, Kristin</v>
      </c>
      <c r="G936" s="193" t="str">
        <f t="shared" ref="G936:M936" si="1039">G$71</f>
        <v>Long, Kristin</v>
      </c>
      <c r="H936" s="193" t="str">
        <f t="shared" si="1039"/>
        <v>Altman, Andrea</v>
      </c>
      <c r="I936" s="193">
        <f t="shared" si="1039"/>
        <v>0</v>
      </c>
      <c r="J936" s="193" t="str">
        <f t="shared" si="1039"/>
        <v>BEDFORD</v>
      </c>
      <c r="K936" s="193" t="str">
        <f t="shared" si="1039"/>
        <v>all</v>
      </c>
      <c r="L936" s="193">
        <f t="shared" si="1039"/>
        <v>0</v>
      </c>
      <c r="M936" s="193">
        <f t="shared" si="1039"/>
        <v>0</v>
      </c>
      <c r="N936" s="193" t="str">
        <f t="shared" si="975"/>
        <v>Audio Accessories</v>
      </c>
      <c r="AA936" s="193">
        <f t="shared" si="913"/>
        <v>0</v>
      </c>
      <c r="AB936" s="193" t="str">
        <f t="shared" ref="AB936" si="1040">AB$71</f>
        <v>Altman, Andrea</v>
      </c>
    </row>
    <row r="937" spans="1:28" s="188" customFormat="1" ht="17.399999999999999">
      <c r="A937" s="193" t="str">
        <f t="shared" ref="A937:A1000" si="1041">T$8</f>
        <v>Audio Accessories</v>
      </c>
      <c r="B937" s="193" t="str">
        <f t="shared" ref="B937:B1000" si="1042">CONCATENATE(I937,A937)</f>
        <v>WO427Audio Accessories</v>
      </c>
      <c r="C937" s="193" t="str">
        <f t="shared" ref="C937:C1000" si="1043">CONCATENATE(A937,H937)</f>
        <v>Audio AccessoriesAltman, Andrea</v>
      </c>
      <c r="D937" s="193"/>
      <c r="E937" s="193"/>
      <c r="F937" s="193" t="str">
        <f t="shared" ref="F937:F1000" si="1044">CONCATENATE(A937,G937)</f>
        <v>Audio AccessoriesLong, Kristin</v>
      </c>
      <c r="G937" s="193" t="str">
        <f t="shared" ref="G937:M937" si="1045">G$72</f>
        <v>Long, Kristin</v>
      </c>
      <c r="H937" s="193" t="str">
        <f t="shared" si="1045"/>
        <v>Altman, Andrea</v>
      </c>
      <c r="I937" s="193" t="str">
        <f t="shared" si="1045"/>
        <v>WO427</v>
      </c>
      <c r="J937" s="193" t="str">
        <f t="shared" si="1045"/>
        <v>WOLFE'S CAMERA SHOPS INC.</v>
      </c>
      <c r="K937" s="193" t="str">
        <f t="shared" si="1045"/>
        <v>all</v>
      </c>
      <c r="L937" s="193">
        <f t="shared" si="1045"/>
        <v>0</v>
      </c>
      <c r="M937" s="193">
        <f t="shared" si="1045"/>
        <v>0</v>
      </c>
      <c r="N937" s="193" t="str">
        <f t="shared" si="975"/>
        <v>Audio Accessories</v>
      </c>
      <c r="AA937" s="193">
        <f t="shared" ref="AA937:AA1000" si="1046">AT$8</f>
        <v>0</v>
      </c>
      <c r="AB937" s="193" t="str">
        <f t="shared" ref="AB937" si="1047">AB$72</f>
        <v>Altman, Andrea</v>
      </c>
    </row>
    <row r="938" spans="1:28" s="188" customFormat="1" ht="17.399999999999999">
      <c r="A938" s="193" t="str">
        <f t="shared" si="1041"/>
        <v>Audio Accessories</v>
      </c>
      <c r="B938" s="193" t="str">
        <f t="shared" si="1042"/>
        <v>0Audio Accessories</v>
      </c>
      <c r="C938" s="193" t="str">
        <f t="shared" si="1043"/>
        <v>Audio Accessories0</v>
      </c>
      <c r="D938" s="193"/>
      <c r="E938" s="193"/>
      <c r="F938" s="193" t="str">
        <f t="shared" si="1044"/>
        <v>Audio Accessories0</v>
      </c>
      <c r="G938" s="193">
        <f t="shared" ref="G938:M938" si="1048">G$73</f>
        <v>0</v>
      </c>
      <c r="H938" s="193">
        <f t="shared" si="1048"/>
        <v>0</v>
      </c>
      <c r="I938" s="193">
        <f t="shared" si="1048"/>
        <v>0</v>
      </c>
      <c r="J938" s="193">
        <f t="shared" si="1048"/>
        <v>0</v>
      </c>
      <c r="K938" s="193">
        <f t="shared" si="1048"/>
        <v>0</v>
      </c>
      <c r="L938" s="193">
        <f t="shared" si="1048"/>
        <v>0</v>
      </c>
      <c r="M938" s="193">
        <f t="shared" si="1048"/>
        <v>0</v>
      </c>
      <c r="N938" s="193" t="str">
        <f t="shared" si="975"/>
        <v>Audio Accessories</v>
      </c>
      <c r="AA938" s="193">
        <f t="shared" si="1046"/>
        <v>0</v>
      </c>
      <c r="AB938" s="193">
        <f t="shared" ref="AB938" si="1049">AB$73</f>
        <v>0</v>
      </c>
    </row>
    <row r="939" spans="1:28" s="188" customFormat="1" ht="17.399999999999999">
      <c r="A939" s="193" t="str">
        <f t="shared" si="1041"/>
        <v>Audio Accessories</v>
      </c>
      <c r="B939" s="193" t="str">
        <f t="shared" si="1042"/>
        <v>0Audio Accessories</v>
      </c>
      <c r="C939" s="193" t="str">
        <f t="shared" si="1043"/>
        <v>Audio Accessories0</v>
      </c>
      <c r="D939" s="193"/>
      <c r="E939" s="193"/>
      <c r="F939" s="193" t="str">
        <f t="shared" si="1044"/>
        <v>Audio Accessories0</v>
      </c>
      <c r="G939" s="193">
        <f t="shared" ref="G939:M939" si="1050">G$74</f>
        <v>0</v>
      </c>
      <c r="H939" s="193">
        <f t="shared" si="1050"/>
        <v>0</v>
      </c>
      <c r="I939" s="193">
        <f t="shared" si="1050"/>
        <v>0</v>
      </c>
      <c r="J939" s="193">
        <f t="shared" si="1050"/>
        <v>0</v>
      </c>
      <c r="K939" s="193">
        <f t="shared" si="1050"/>
        <v>0</v>
      </c>
      <c r="L939" s="193">
        <f t="shared" si="1050"/>
        <v>0</v>
      </c>
      <c r="M939" s="193">
        <f t="shared" si="1050"/>
        <v>0</v>
      </c>
      <c r="N939" s="193" t="str">
        <f t="shared" si="975"/>
        <v>Audio Accessories</v>
      </c>
      <c r="AA939" s="193">
        <f t="shared" si="1046"/>
        <v>0</v>
      </c>
      <c r="AB939" s="193">
        <f t="shared" ref="AB939" si="1051">AB$74</f>
        <v>0</v>
      </c>
    </row>
    <row r="940" spans="1:28" s="188" customFormat="1" ht="17.399999999999999">
      <c r="A940" s="193" t="str">
        <f t="shared" si="1041"/>
        <v>Audio Accessories</v>
      </c>
      <c r="B940" s="193" t="str">
        <f t="shared" si="1042"/>
        <v>AC201Audio Accessories</v>
      </c>
      <c r="C940" s="193" t="str">
        <f t="shared" si="1043"/>
        <v>Audio AccessoriesChandler, Matt</v>
      </c>
      <c r="D940" s="193"/>
      <c r="E940" s="193"/>
      <c r="F940" s="193" t="str">
        <f t="shared" si="1044"/>
        <v>Audio AccessoriesLong, Kristin</v>
      </c>
      <c r="G940" s="193" t="str">
        <f t="shared" ref="G940:M940" si="1052">G$75</f>
        <v>Long, Kristin</v>
      </c>
      <c r="H940" s="193" t="str">
        <f t="shared" si="1052"/>
        <v>Chandler, Matt</v>
      </c>
      <c r="I940" s="193" t="str">
        <f t="shared" si="1052"/>
        <v>AC201</v>
      </c>
      <c r="J940" s="193" t="str">
        <f t="shared" si="1052"/>
        <v>ACE PHOTO INC</v>
      </c>
      <c r="K940" s="193" t="str">
        <f t="shared" si="1052"/>
        <v>all</v>
      </c>
      <c r="L940" s="193">
        <f t="shared" si="1052"/>
        <v>0</v>
      </c>
      <c r="M940" s="193">
        <f t="shared" si="1052"/>
        <v>0</v>
      </c>
      <c r="N940" s="193" t="str">
        <f t="shared" si="975"/>
        <v>Audio Accessories</v>
      </c>
      <c r="AA940" s="193">
        <f t="shared" si="1046"/>
        <v>0</v>
      </c>
      <c r="AB940" s="193" t="str">
        <f t="shared" ref="AB940" si="1053">AB$75</f>
        <v>Chandler, Matt</v>
      </c>
    </row>
    <row r="941" spans="1:28" s="188" customFormat="1" ht="17.399999999999999">
      <c r="A941" s="193" t="str">
        <f t="shared" si="1041"/>
        <v>Audio Accessories</v>
      </c>
      <c r="B941" s="193" t="str">
        <f t="shared" si="1042"/>
        <v>BE206Audio Accessories</v>
      </c>
      <c r="C941" s="193" t="str">
        <f t="shared" si="1043"/>
        <v>Audio AccessoriesChandler, Matt</v>
      </c>
      <c r="D941" s="193"/>
      <c r="E941" s="193"/>
      <c r="F941" s="193" t="str">
        <f t="shared" si="1044"/>
        <v>Audio AccessoriesLong, Kristin</v>
      </c>
      <c r="G941" s="193" t="str">
        <f t="shared" ref="G941:M941" si="1054">G$76</f>
        <v>Long, Kristin</v>
      </c>
      <c r="H941" s="193" t="str">
        <f t="shared" si="1054"/>
        <v>Chandler, Matt</v>
      </c>
      <c r="I941" s="193" t="str">
        <f t="shared" si="1054"/>
        <v>BE206</v>
      </c>
      <c r="J941" s="193" t="str">
        <f t="shared" si="1054"/>
        <v>BERGEN COUNTY CAMERA INC</v>
      </c>
      <c r="K941" s="193" t="str">
        <f t="shared" si="1054"/>
        <v>all</v>
      </c>
      <c r="L941" s="193">
        <f t="shared" si="1054"/>
        <v>0</v>
      </c>
      <c r="M941" s="193">
        <f t="shared" si="1054"/>
        <v>0</v>
      </c>
      <c r="N941" s="193" t="str">
        <f t="shared" si="975"/>
        <v>Audio Accessories</v>
      </c>
      <c r="AA941" s="193">
        <f t="shared" si="1046"/>
        <v>0</v>
      </c>
      <c r="AB941" s="193" t="str">
        <f t="shared" ref="AB941" si="1055">AB$76</f>
        <v>Chandler, Matt</v>
      </c>
    </row>
    <row r="942" spans="1:28" s="188" customFormat="1" ht="17.399999999999999">
      <c r="A942" s="193" t="str">
        <f t="shared" si="1041"/>
        <v>Audio Accessories</v>
      </c>
      <c r="B942" s="193" t="str">
        <f t="shared" si="1042"/>
        <v>BE313Audio Accessories</v>
      </c>
      <c r="C942" s="193" t="str">
        <f t="shared" si="1043"/>
        <v>Audio AccessoriesChandler, Matt</v>
      </c>
      <c r="D942" s="193"/>
      <c r="E942" s="193"/>
      <c r="F942" s="193" t="str">
        <f t="shared" si="1044"/>
        <v>Audio AccessoriesLong, Kristin</v>
      </c>
      <c r="G942" s="193" t="str">
        <f t="shared" ref="G942:M942" si="1056">G$77</f>
        <v>Long, Kristin</v>
      </c>
      <c r="H942" s="193" t="str">
        <f t="shared" si="1056"/>
        <v>Chandler, Matt</v>
      </c>
      <c r="I942" s="193" t="str">
        <f t="shared" si="1056"/>
        <v>BE313</v>
      </c>
      <c r="J942" s="193" t="str">
        <f t="shared" si="1056"/>
        <v>BEACH TRADING CO INC DBA BEACH CAME</v>
      </c>
      <c r="K942" s="193" t="str">
        <f t="shared" si="1056"/>
        <v>all</v>
      </c>
      <c r="L942" s="193">
        <f t="shared" si="1056"/>
        <v>0</v>
      </c>
      <c r="M942" s="193">
        <f t="shared" si="1056"/>
        <v>0</v>
      </c>
      <c r="N942" s="193" t="str">
        <f t="shared" si="975"/>
        <v>Audio Accessories</v>
      </c>
      <c r="AA942" s="193">
        <f t="shared" si="1046"/>
        <v>0</v>
      </c>
      <c r="AB942" s="193" t="str">
        <f t="shared" ref="AB942" si="1057">AB$77</f>
        <v>Chandler, Matt</v>
      </c>
    </row>
    <row r="943" spans="1:28" s="188" customFormat="1" ht="17.399999999999999">
      <c r="A943" s="193" t="str">
        <f t="shared" si="1041"/>
        <v>Audio Accessories</v>
      </c>
      <c r="B943" s="193" t="str">
        <f t="shared" si="1042"/>
        <v>D0577Audio Accessories</v>
      </c>
      <c r="C943" s="193" t="str">
        <f t="shared" si="1043"/>
        <v>Audio AccessoriesChandler, Matt</v>
      </c>
      <c r="D943" s="193"/>
      <c r="E943" s="193"/>
      <c r="F943" s="193" t="str">
        <f t="shared" si="1044"/>
        <v>Audio AccessoriesLong, Kristin</v>
      </c>
      <c r="G943" s="193" t="str">
        <f t="shared" ref="G943:M943" si="1058">G$78</f>
        <v>Long, Kristin</v>
      </c>
      <c r="H943" s="193" t="str">
        <f t="shared" si="1058"/>
        <v>Chandler, Matt</v>
      </c>
      <c r="I943" s="193" t="str">
        <f t="shared" si="1058"/>
        <v>D0577</v>
      </c>
      <c r="J943" s="193" t="str">
        <f t="shared" si="1058"/>
        <v>ADORAMA( PY#1073502)</v>
      </c>
      <c r="K943" s="193" t="str">
        <f t="shared" si="1058"/>
        <v>all</v>
      </c>
      <c r="L943" s="193">
        <f t="shared" si="1058"/>
        <v>0</v>
      </c>
      <c r="M943" s="193">
        <f t="shared" si="1058"/>
        <v>0</v>
      </c>
      <c r="N943" s="193" t="str">
        <f t="shared" si="975"/>
        <v>Audio Accessories</v>
      </c>
      <c r="AA943" s="193">
        <f t="shared" si="1046"/>
        <v>0</v>
      </c>
      <c r="AB943" s="193" t="str">
        <f t="shared" ref="AB943" si="1059">AB$78</f>
        <v>Chandler, Matt</v>
      </c>
    </row>
    <row r="944" spans="1:28" s="188" customFormat="1" ht="17.399999999999999">
      <c r="A944" s="193" t="str">
        <f t="shared" si="1041"/>
        <v>Audio Accessories</v>
      </c>
      <c r="B944" s="193" t="str">
        <f t="shared" si="1042"/>
        <v>DI583Audio Accessories</v>
      </c>
      <c r="C944" s="193" t="str">
        <f t="shared" si="1043"/>
        <v>Audio AccessoriesChandler, Matt</v>
      </c>
      <c r="D944" s="193"/>
      <c r="E944" s="193"/>
      <c r="F944" s="193" t="str">
        <f t="shared" si="1044"/>
        <v>Audio AccessoriesLong, Kristin</v>
      </c>
      <c r="G944" s="193" t="str">
        <f t="shared" ref="G944:M944" si="1060">G$79</f>
        <v>Long, Kristin</v>
      </c>
      <c r="H944" s="193" t="str">
        <f t="shared" si="1060"/>
        <v>Chandler, Matt</v>
      </c>
      <c r="I944" s="193" t="str">
        <f t="shared" si="1060"/>
        <v>DI583</v>
      </c>
      <c r="J944" s="193" t="str">
        <f t="shared" si="1060"/>
        <v>DIGITAL DARKROOM AND PHOTOGRAPHY</v>
      </c>
      <c r="K944" s="193" t="str">
        <f t="shared" si="1060"/>
        <v>all</v>
      </c>
      <c r="L944" s="193">
        <f t="shared" si="1060"/>
        <v>0</v>
      </c>
      <c r="M944" s="193">
        <f t="shared" si="1060"/>
        <v>0</v>
      </c>
      <c r="N944" s="193" t="str">
        <f t="shared" si="975"/>
        <v>Audio Accessories</v>
      </c>
      <c r="AA944" s="193">
        <f t="shared" si="1046"/>
        <v>0</v>
      </c>
      <c r="AB944" s="193" t="str">
        <f t="shared" ref="AB944" si="1061">AB$79</f>
        <v>Chandler, Matt</v>
      </c>
    </row>
    <row r="945" spans="1:28" s="188" customFormat="1" ht="17.399999999999999">
      <c r="A945" s="193" t="str">
        <f t="shared" si="1041"/>
        <v>Audio Accessories</v>
      </c>
      <c r="B945" s="193" t="str">
        <f t="shared" si="1042"/>
        <v>EL967Audio Accessories</v>
      </c>
      <c r="C945" s="193" t="str">
        <f t="shared" si="1043"/>
        <v>Audio AccessoriesChandler, Matt</v>
      </c>
      <c r="D945" s="193"/>
      <c r="E945" s="193"/>
      <c r="F945" s="193" t="str">
        <f t="shared" si="1044"/>
        <v>Audio AccessoriesLong, Kristin</v>
      </c>
      <c r="G945" s="193" t="str">
        <f t="shared" ref="G945:M945" si="1062">G$80</f>
        <v>Long, Kristin</v>
      </c>
      <c r="H945" s="193" t="str">
        <f t="shared" si="1062"/>
        <v>Chandler, Matt</v>
      </c>
      <c r="I945" s="193" t="str">
        <f t="shared" si="1062"/>
        <v>EL967</v>
      </c>
      <c r="J945" s="193" t="str">
        <f t="shared" si="1062"/>
        <v>E&amp;L CORP</v>
      </c>
      <c r="K945" s="193" t="str">
        <f t="shared" si="1062"/>
        <v>all</v>
      </c>
      <c r="L945" s="193">
        <f t="shared" si="1062"/>
        <v>0</v>
      </c>
      <c r="M945" s="193">
        <f t="shared" si="1062"/>
        <v>0</v>
      </c>
      <c r="N945" s="193" t="str">
        <f t="shared" si="975"/>
        <v>Audio Accessories</v>
      </c>
      <c r="AA945" s="193">
        <f t="shared" si="1046"/>
        <v>0</v>
      </c>
      <c r="AB945" s="193" t="str">
        <f t="shared" ref="AB945" si="1063">AB$80</f>
        <v>Chandler, Matt</v>
      </c>
    </row>
    <row r="946" spans="1:28" s="188" customFormat="1" ht="17.399999999999999">
      <c r="A946" s="193" t="str">
        <f t="shared" si="1041"/>
        <v>Audio Accessories</v>
      </c>
      <c r="B946" s="193" t="str">
        <f t="shared" si="1042"/>
        <v>FO513Audio Accessories</v>
      </c>
      <c r="C946" s="193" t="str">
        <f t="shared" si="1043"/>
        <v>Audio AccessoriesChandler, Matt</v>
      </c>
      <c r="D946" s="193"/>
      <c r="E946" s="193"/>
      <c r="F946" s="193" t="str">
        <f t="shared" si="1044"/>
        <v>Audio AccessoriesLong, Kristin</v>
      </c>
      <c r="G946" s="193" t="str">
        <f t="shared" ref="G946:M946" si="1064">G$81</f>
        <v>Long, Kristin</v>
      </c>
      <c r="H946" s="193" t="str">
        <f t="shared" si="1064"/>
        <v>Chandler, Matt</v>
      </c>
      <c r="I946" s="193" t="str">
        <f t="shared" si="1064"/>
        <v>FO513</v>
      </c>
      <c r="J946" s="193" t="str">
        <f t="shared" si="1064"/>
        <v>FOCUS CAMERA</v>
      </c>
      <c r="K946" s="193" t="str">
        <f t="shared" si="1064"/>
        <v>all</v>
      </c>
      <c r="L946" s="193">
        <f t="shared" si="1064"/>
        <v>0</v>
      </c>
      <c r="M946" s="193">
        <f t="shared" si="1064"/>
        <v>0</v>
      </c>
      <c r="N946" s="193" t="str">
        <f t="shared" si="975"/>
        <v>Audio Accessories</v>
      </c>
      <c r="AA946" s="193">
        <f t="shared" si="1046"/>
        <v>0</v>
      </c>
      <c r="AB946" s="193" t="str">
        <f t="shared" ref="AB946" si="1065">AB$81</f>
        <v>Chandler, Matt</v>
      </c>
    </row>
    <row r="947" spans="1:28" s="188" customFormat="1" ht="17.399999999999999">
      <c r="A947" s="193" t="str">
        <f t="shared" si="1041"/>
        <v>Audio Accessories</v>
      </c>
      <c r="B947" s="193" t="str">
        <f t="shared" si="1042"/>
        <v>UN635Audio Accessories</v>
      </c>
      <c r="C947" s="193" t="str">
        <f t="shared" si="1043"/>
        <v>Audio AccessoriesChandler, Matt</v>
      </c>
      <c r="D947" s="193"/>
      <c r="E947" s="193"/>
      <c r="F947" s="193" t="str">
        <f t="shared" si="1044"/>
        <v>Audio AccessoriesLong, Kristin</v>
      </c>
      <c r="G947" s="193" t="str">
        <f t="shared" ref="G947:M947" si="1066">G$82</f>
        <v>Long, Kristin</v>
      </c>
      <c r="H947" s="193" t="str">
        <f t="shared" si="1066"/>
        <v>Chandler, Matt</v>
      </c>
      <c r="I947" s="193" t="str">
        <f t="shared" si="1066"/>
        <v>UN635</v>
      </c>
      <c r="J947" s="193" t="str">
        <f t="shared" si="1066"/>
        <v>UNIQUE PHOTO</v>
      </c>
      <c r="K947" s="193" t="str">
        <f t="shared" si="1066"/>
        <v>all</v>
      </c>
      <c r="L947" s="193">
        <f t="shared" si="1066"/>
        <v>0</v>
      </c>
      <c r="M947" s="193">
        <f t="shared" si="1066"/>
        <v>0</v>
      </c>
      <c r="N947" s="193" t="str">
        <f t="shared" si="975"/>
        <v>Audio Accessories</v>
      </c>
      <c r="AA947" s="193">
        <f t="shared" si="1046"/>
        <v>0</v>
      </c>
      <c r="AB947" s="193" t="str">
        <f t="shared" ref="AB947" si="1067">AB$82</f>
        <v>Chandler, Matt</v>
      </c>
    </row>
    <row r="948" spans="1:28" s="188" customFormat="1" ht="17.399999999999999">
      <c r="A948" s="193" t="str">
        <f t="shared" si="1041"/>
        <v>Audio Accessories</v>
      </c>
      <c r="B948" s="193" t="str">
        <f t="shared" si="1042"/>
        <v>WB001Audio Accessories</v>
      </c>
      <c r="C948" s="193" t="str">
        <f t="shared" si="1043"/>
        <v>Audio AccessoriesChandler, Matt</v>
      </c>
      <c r="D948" s="193"/>
      <c r="E948" s="193"/>
      <c r="F948" s="193" t="str">
        <f t="shared" si="1044"/>
        <v>Audio AccessoriesLong, Kristin</v>
      </c>
      <c r="G948" s="193" t="str">
        <f t="shared" ref="G948:M948" si="1068">G$83</f>
        <v>Long, Kristin</v>
      </c>
      <c r="H948" s="193" t="str">
        <f t="shared" si="1068"/>
        <v>Chandler, Matt</v>
      </c>
      <c r="I948" s="193" t="str">
        <f t="shared" si="1068"/>
        <v>WB001</v>
      </c>
      <c r="J948" s="193" t="str">
        <f t="shared" si="1068"/>
        <v>WB HUNT</v>
      </c>
      <c r="K948" s="193" t="str">
        <f t="shared" si="1068"/>
        <v>all</v>
      </c>
      <c r="L948" s="193">
        <f t="shared" si="1068"/>
        <v>0</v>
      </c>
      <c r="M948" s="193">
        <f t="shared" si="1068"/>
        <v>0</v>
      </c>
      <c r="N948" s="193" t="str">
        <f t="shared" si="975"/>
        <v>Audio Accessories</v>
      </c>
      <c r="AA948" s="193">
        <f t="shared" si="1046"/>
        <v>0</v>
      </c>
      <c r="AB948" s="193" t="str">
        <f t="shared" ref="AB948" si="1069">AB$83</f>
        <v>Chandler, Matt</v>
      </c>
    </row>
    <row r="949" spans="1:28" s="188" customFormat="1" ht="17.399999999999999">
      <c r="A949" s="193" t="str">
        <f t="shared" si="1041"/>
        <v>Audio Accessories</v>
      </c>
      <c r="B949" s="193" t="str">
        <f t="shared" si="1042"/>
        <v>0Audio Accessories</v>
      </c>
      <c r="C949" s="193" t="str">
        <f t="shared" si="1043"/>
        <v>Audio AccessoriesChandler, Matt</v>
      </c>
      <c r="D949" s="193"/>
      <c r="E949" s="193"/>
      <c r="F949" s="193" t="str">
        <f t="shared" si="1044"/>
        <v>Audio AccessoriesLong, Kristin</v>
      </c>
      <c r="G949" s="193" t="str">
        <f t="shared" ref="G949:M949" si="1070">G$84</f>
        <v>Long, Kristin</v>
      </c>
      <c r="H949" s="193" t="str">
        <f t="shared" si="1070"/>
        <v>Chandler, Matt</v>
      </c>
      <c r="I949" s="193">
        <f t="shared" si="1070"/>
        <v>0</v>
      </c>
      <c r="J949" s="193" t="str">
        <f t="shared" si="1070"/>
        <v>CAMERALAND</v>
      </c>
      <c r="K949" s="193" t="str">
        <f t="shared" si="1070"/>
        <v>all</v>
      </c>
      <c r="L949" s="193">
        <f t="shared" si="1070"/>
        <v>0</v>
      </c>
      <c r="M949" s="193">
        <f t="shared" si="1070"/>
        <v>0</v>
      </c>
      <c r="N949" s="193" t="str">
        <f t="shared" si="975"/>
        <v>Audio Accessories</v>
      </c>
      <c r="AA949" s="193">
        <f t="shared" si="1046"/>
        <v>0</v>
      </c>
      <c r="AB949" s="193" t="str">
        <f t="shared" ref="AB949" si="1071">AB$84</f>
        <v>Chandler, Matt</v>
      </c>
    </row>
    <row r="950" spans="1:28" s="188" customFormat="1" ht="17.399999999999999">
      <c r="A950" s="193" t="str">
        <f t="shared" si="1041"/>
        <v>Audio Accessories</v>
      </c>
      <c r="B950" s="193" t="str">
        <f t="shared" si="1042"/>
        <v>0Audio Accessories</v>
      </c>
      <c r="C950" s="193" t="str">
        <f t="shared" si="1043"/>
        <v>Audio Accessories0</v>
      </c>
      <c r="D950" s="193"/>
      <c r="E950" s="193"/>
      <c r="F950" s="193" t="str">
        <f t="shared" si="1044"/>
        <v>Audio Accessories0</v>
      </c>
      <c r="G950" s="193">
        <f t="shared" ref="G950:M950" si="1072">G$85</f>
        <v>0</v>
      </c>
      <c r="H950" s="193">
        <f t="shared" si="1072"/>
        <v>0</v>
      </c>
      <c r="I950" s="193">
        <f t="shared" si="1072"/>
        <v>0</v>
      </c>
      <c r="J950" s="193">
        <f t="shared" si="1072"/>
        <v>0</v>
      </c>
      <c r="K950" s="193">
        <f t="shared" si="1072"/>
        <v>0</v>
      </c>
      <c r="L950" s="193">
        <f t="shared" si="1072"/>
        <v>0</v>
      </c>
      <c r="M950" s="193">
        <f t="shared" si="1072"/>
        <v>0</v>
      </c>
      <c r="N950" s="193" t="str">
        <f t="shared" si="975"/>
        <v>Audio Accessories</v>
      </c>
      <c r="AA950" s="193">
        <f t="shared" si="1046"/>
        <v>0</v>
      </c>
      <c r="AB950" s="193">
        <f t="shared" ref="AB950" si="1073">AB$85</f>
        <v>0</v>
      </c>
    </row>
    <row r="951" spans="1:28" s="188" customFormat="1" ht="17.399999999999999">
      <c r="A951" s="193" t="str">
        <f t="shared" si="1041"/>
        <v>Audio Accessories</v>
      </c>
      <c r="B951" s="193" t="str">
        <f t="shared" si="1042"/>
        <v>0Audio Accessories</v>
      </c>
      <c r="C951" s="193" t="str">
        <f t="shared" si="1043"/>
        <v>Audio Accessories0</v>
      </c>
      <c r="D951" s="193"/>
      <c r="E951" s="193"/>
      <c r="F951" s="193" t="str">
        <f t="shared" si="1044"/>
        <v>Audio Accessories0</v>
      </c>
      <c r="G951" s="193">
        <f t="shared" ref="G951:M951" si="1074">G$86</f>
        <v>0</v>
      </c>
      <c r="H951" s="193">
        <f t="shared" si="1074"/>
        <v>0</v>
      </c>
      <c r="I951" s="193">
        <f t="shared" si="1074"/>
        <v>0</v>
      </c>
      <c r="J951" s="193">
        <f t="shared" si="1074"/>
        <v>0</v>
      </c>
      <c r="K951" s="193">
        <f t="shared" si="1074"/>
        <v>0</v>
      </c>
      <c r="L951" s="193">
        <f t="shared" si="1074"/>
        <v>0</v>
      </c>
      <c r="M951" s="193">
        <f t="shared" si="1074"/>
        <v>0</v>
      </c>
      <c r="N951" s="193" t="str">
        <f t="shared" si="975"/>
        <v>Audio Accessories</v>
      </c>
      <c r="AA951" s="193">
        <f t="shared" si="1046"/>
        <v>0</v>
      </c>
      <c r="AB951" s="193">
        <f t="shared" ref="AB951" si="1075">AB$86</f>
        <v>0</v>
      </c>
    </row>
    <row r="952" spans="1:28" s="188" customFormat="1" ht="17.399999999999999">
      <c r="A952" s="193" t="str">
        <f t="shared" si="1041"/>
        <v>Audio Accessories</v>
      </c>
      <c r="B952" s="193" t="str">
        <f t="shared" si="1042"/>
        <v>BI472Audio Accessories</v>
      </c>
      <c r="C952" s="193" t="str">
        <f t="shared" si="1043"/>
        <v>Audio AccessoriesCohn, Brad</v>
      </c>
      <c r="D952" s="193"/>
      <c r="E952" s="193"/>
      <c r="F952" s="193" t="str">
        <f t="shared" si="1044"/>
        <v>Audio AccessoriesLong, Kristin</v>
      </c>
      <c r="G952" s="193" t="str">
        <f t="shared" ref="G952:M952" si="1076">G$87</f>
        <v>Long, Kristin</v>
      </c>
      <c r="H952" s="193" t="str">
        <f t="shared" si="1076"/>
        <v>Cohn, Brad</v>
      </c>
      <c r="I952" s="193" t="str">
        <f t="shared" si="1076"/>
        <v>BI472</v>
      </c>
      <c r="J952" s="193" t="str">
        <f t="shared" si="1076"/>
        <v>BILL AND MIKE'S PHOTO INC</v>
      </c>
      <c r="K952" s="193" t="str">
        <f t="shared" si="1076"/>
        <v>all</v>
      </c>
      <c r="L952" s="193">
        <f t="shared" si="1076"/>
        <v>0</v>
      </c>
      <c r="M952" s="193">
        <f t="shared" si="1076"/>
        <v>0</v>
      </c>
      <c r="N952" s="193" t="str">
        <f t="shared" si="975"/>
        <v>Audio Accessories</v>
      </c>
      <c r="AA952" s="193">
        <f t="shared" si="1046"/>
        <v>0</v>
      </c>
      <c r="AB952" s="193" t="str">
        <f t="shared" ref="AB952" si="1077">AB$87</f>
        <v>Cohn, Brad</v>
      </c>
    </row>
    <row r="953" spans="1:28" s="188" customFormat="1" ht="17.399999999999999">
      <c r="A953" s="193" t="str">
        <f t="shared" si="1041"/>
        <v>Audio Accessories</v>
      </c>
      <c r="B953" s="193" t="str">
        <f t="shared" si="1042"/>
        <v>CA342Audio Accessories</v>
      </c>
      <c r="C953" s="193" t="str">
        <f t="shared" si="1043"/>
        <v>Audio AccessoriesCohn, Brad</v>
      </c>
      <c r="D953" s="193"/>
      <c r="E953" s="193"/>
      <c r="F953" s="193" t="str">
        <f t="shared" si="1044"/>
        <v>Audio AccessoriesLong, Kristin</v>
      </c>
      <c r="G953" s="193" t="str">
        <f t="shared" ref="G953:M953" si="1078">G$88</f>
        <v>Long, Kristin</v>
      </c>
      <c r="H953" s="193" t="str">
        <f t="shared" si="1078"/>
        <v>Cohn, Brad</v>
      </c>
      <c r="I953" s="193" t="str">
        <f t="shared" si="1078"/>
        <v>CA342</v>
      </c>
      <c r="J953" s="193" t="str">
        <f t="shared" si="1078"/>
        <v>CAPTURE AND CONNECT CORP</v>
      </c>
      <c r="K953" s="193" t="str">
        <f t="shared" si="1078"/>
        <v>all</v>
      </c>
      <c r="L953" s="193">
        <f t="shared" si="1078"/>
        <v>0</v>
      </c>
      <c r="M953" s="193">
        <f t="shared" si="1078"/>
        <v>0</v>
      </c>
      <c r="N953" s="193" t="str">
        <f t="shared" si="975"/>
        <v>Audio Accessories</v>
      </c>
      <c r="AA953" s="193">
        <f t="shared" si="1046"/>
        <v>0</v>
      </c>
      <c r="AB953" s="193" t="str">
        <f t="shared" ref="AB953" si="1079">AB$88</f>
        <v>Cohn, Brad</v>
      </c>
    </row>
    <row r="954" spans="1:28" s="188" customFormat="1" ht="17.399999999999999">
      <c r="A954" s="193" t="str">
        <f t="shared" si="1041"/>
        <v>Audio Accessories</v>
      </c>
      <c r="B954" s="193" t="str">
        <f t="shared" si="1042"/>
        <v>DO421Audio Accessories</v>
      </c>
      <c r="C954" s="193" t="str">
        <f t="shared" si="1043"/>
        <v>Audio AccessoriesCohn, Brad</v>
      </c>
      <c r="D954" s="193"/>
      <c r="E954" s="193"/>
      <c r="F954" s="193" t="str">
        <f t="shared" si="1044"/>
        <v>Audio AccessoriesLong, Kristin</v>
      </c>
      <c r="G954" s="193" t="str">
        <f t="shared" ref="G954:M954" si="1080">G$89</f>
        <v>Long, Kristin</v>
      </c>
      <c r="H954" s="193" t="str">
        <f t="shared" si="1080"/>
        <v>Cohn, Brad</v>
      </c>
      <c r="I954" s="193" t="str">
        <f t="shared" si="1080"/>
        <v>DO421</v>
      </c>
      <c r="J954" s="193" t="str">
        <f t="shared" si="1080"/>
        <v>DODD CAMERA HOLDINGS</v>
      </c>
      <c r="K954" s="193" t="str">
        <f t="shared" si="1080"/>
        <v>all</v>
      </c>
      <c r="L954" s="193">
        <f t="shared" si="1080"/>
        <v>0</v>
      </c>
      <c r="M954" s="193">
        <f t="shared" si="1080"/>
        <v>0</v>
      </c>
      <c r="N954" s="193" t="str">
        <f t="shared" si="975"/>
        <v>Audio Accessories</v>
      </c>
      <c r="AA954" s="193">
        <f t="shared" si="1046"/>
        <v>0</v>
      </c>
      <c r="AB954" s="193" t="str">
        <f t="shared" ref="AB954" si="1081">AB$89</f>
        <v>Cohn, Brad</v>
      </c>
    </row>
    <row r="955" spans="1:28" s="188" customFormat="1" ht="17.399999999999999">
      <c r="A955" s="193" t="str">
        <f t="shared" si="1041"/>
        <v>Audio Accessories</v>
      </c>
      <c r="B955" s="193" t="str">
        <f t="shared" si="1042"/>
        <v>FU243Audio Accessories</v>
      </c>
      <c r="C955" s="193" t="str">
        <f t="shared" si="1043"/>
        <v>Audio AccessoriesCohn, Brad</v>
      </c>
      <c r="D955" s="193"/>
      <c r="E955" s="193"/>
      <c r="F955" s="193" t="str">
        <f t="shared" si="1044"/>
        <v>Audio AccessoriesLong, Kristin</v>
      </c>
      <c r="G955" s="193" t="str">
        <f t="shared" ref="G955:M955" si="1082">G$90</f>
        <v>Long, Kristin</v>
      </c>
      <c r="H955" s="193" t="str">
        <f t="shared" si="1082"/>
        <v>Cohn, Brad</v>
      </c>
      <c r="I955" s="193" t="str">
        <f t="shared" si="1082"/>
        <v>FU243</v>
      </c>
      <c r="J955" s="193" t="str">
        <f t="shared" si="1082"/>
        <v>FULL COMPASS SYSTEMS, LTD</v>
      </c>
      <c r="K955" s="193" t="str">
        <f t="shared" si="1082"/>
        <v>all</v>
      </c>
      <c r="L955" s="193">
        <f t="shared" si="1082"/>
        <v>0</v>
      </c>
      <c r="M955" s="193">
        <f t="shared" si="1082"/>
        <v>0</v>
      </c>
      <c r="N955" s="193" t="str">
        <f t="shared" si="975"/>
        <v>Audio Accessories</v>
      </c>
      <c r="AA955" s="193">
        <f t="shared" si="1046"/>
        <v>0</v>
      </c>
      <c r="AB955" s="193" t="str">
        <f t="shared" ref="AB955" si="1083">AB$90</f>
        <v>Cohn, Brad</v>
      </c>
    </row>
    <row r="956" spans="1:28" s="188" customFormat="1" ht="17.399999999999999">
      <c r="A956" s="193" t="str">
        <f t="shared" si="1041"/>
        <v>Audio Accessories</v>
      </c>
      <c r="B956" s="193" t="str">
        <f t="shared" si="1042"/>
        <v>HE087Audio Accessories</v>
      </c>
      <c r="C956" s="193" t="str">
        <f t="shared" si="1043"/>
        <v>Audio AccessoriesCohn, Brad</v>
      </c>
      <c r="D956" s="193"/>
      <c r="E956" s="193"/>
      <c r="F956" s="193" t="str">
        <f t="shared" si="1044"/>
        <v>Audio AccessoriesLong, Kristin</v>
      </c>
      <c r="G956" s="193" t="str">
        <f t="shared" ref="G956:M956" si="1084">G$91</f>
        <v>Long, Kristin</v>
      </c>
      <c r="H956" s="193" t="str">
        <f t="shared" si="1084"/>
        <v>Cohn, Brad</v>
      </c>
      <c r="I956" s="193" t="str">
        <f t="shared" si="1084"/>
        <v>HE087</v>
      </c>
      <c r="J956" s="193" t="str">
        <f t="shared" si="1084"/>
        <v>HELIX LIMITED</v>
      </c>
      <c r="K956" s="193" t="str">
        <f t="shared" si="1084"/>
        <v>all</v>
      </c>
      <c r="L956" s="193">
        <f t="shared" si="1084"/>
        <v>0</v>
      </c>
      <c r="M956" s="193">
        <f t="shared" si="1084"/>
        <v>0</v>
      </c>
      <c r="N956" s="193" t="str">
        <f t="shared" si="975"/>
        <v>Audio Accessories</v>
      </c>
      <c r="AA956" s="193">
        <f t="shared" si="1046"/>
        <v>0</v>
      </c>
      <c r="AB956" s="193" t="str">
        <f t="shared" ref="AB956" si="1085">AB$91</f>
        <v>Cohn, Brad</v>
      </c>
    </row>
    <row r="957" spans="1:28" s="188" customFormat="1" ht="17.399999999999999">
      <c r="A957" s="193" t="str">
        <f t="shared" si="1041"/>
        <v>Audio Accessories</v>
      </c>
      <c r="B957" s="193" t="str">
        <f t="shared" si="1042"/>
        <v>MA009Audio Accessories</v>
      </c>
      <c r="C957" s="193" t="str">
        <f t="shared" si="1043"/>
        <v>Audio AccessoriesCohn, Brad</v>
      </c>
      <c r="D957" s="193"/>
      <c r="E957" s="193"/>
      <c r="F957" s="193" t="str">
        <f t="shared" si="1044"/>
        <v>Audio AccessoriesLong, Kristin</v>
      </c>
      <c r="G957" s="193" t="str">
        <f t="shared" ref="G957:M957" si="1086">G$92</f>
        <v>Long, Kristin</v>
      </c>
      <c r="H957" s="193" t="str">
        <f t="shared" si="1086"/>
        <v>Cohn, Brad</v>
      </c>
      <c r="I957" s="193" t="str">
        <f t="shared" si="1086"/>
        <v>MA009</v>
      </c>
      <c r="J957" s="193" t="str">
        <f t="shared" si="1086"/>
        <v>MACOMBER HADDAD LLC</v>
      </c>
      <c r="K957" s="193" t="str">
        <f t="shared" si="1086"/>
        <v>all</v>
      </c>
      <c r="L957" s="193">
        <f t="shared" si="1086"/>
        <v>0</v>
      </c>
      <c r="M957" s="193">
        <f t="shared" si="1086"/>
        <v>0</v>
      </c>
      <c r="N957" s="193" t="str">
        <f t="shared" si="975"/>
        <v>Audio Accessories</v>
      </c>
      <c r="AA957" s="193">
        <f t="shared" si="1046"/>
        <v>0</v>
      </c>
      <c r="AB957" s="193" t="str">
        <f t="shared" ref="AB957" si="1087">AB$92</f>
        <v>Cohn, Brad</v>
      </c>
    </row>
    <row r="958" spans="1:28" s="188" customFormat="1" ht="17.399999999999999">
      <c r="A958" s="193" t="str">
        <f t="shared" si="1041"/>
        <v>Audio Accessories</v>
      </c>
      <c r="B958" s="193" t="str">
        <f t="shared" si="1042"/>
        <v>NA708Audio Accessories</v>
      </c>
      <c r="C958" s="193" t="str">
        <f t="shared" si="1043"/>
        <v>Audio AccessoriesCohn, Brad</v>
      </c>
      <c r="D958" s="193"/>
      <c r="E958" s="193"/>
      <c r="F958" s="193" t="str">
        <f t="shared" si="1044"/>
        <v>Audio AccessoriesLong, Kristin</v>
      </c>
      <c r="G958" s="193" t="str">
        <f t="shared" ref="G958:M958" si="1088">G$93</f>
        <v>Long, Kristin</v>
      </c>
      <c r="H958" s="193" t="str">
        <f t="shared" si="1088"/>
        <v>Cohn, Brad</v>
      </c>
      <c r="I958" s="193" t="str">
        <f t="shared" si="1088"/>
        <v>NA708</v>
      </c>
      <c r="J958" s="193" t="str">
        <f t="shared" si="1088"/>
        <v>NATIONAL CAMERA EXCHANGE</v>
      </c>
      <c r="K958" s="193" t="str">
        <f t="shared" si="1088"/>
        <v>all</v>
      </c>
      <c r="L958" s="193">
        <f t="shared" si="1088"/>
        <v>0</v>
      </c>
      <c r="M958" s="193">
        <f t="shared" si="1088"/>
        <v>0</v>
      </c>
      <c r="N958" s="193" t="str">
        <f t="shared" si="975"/>
        <v>Audio Accessories</v>
      </c>
      <c r="AA958" s="193">
        <f t="shared" si="1046"/>
        <v>0</v>
      </c>
      <c r="AB958" s="193" t="str">
        <f t="shared" ref="AB958" si="1089">AB$93</f>
        <v>Cohn, Brad</v>
      </c>
    </row>
    <row r="959" spans="1:28" s="188" customFormat="1" ht="17.399999999999999">
      <c r="A959" s="193" t="str">
        <f t="shared" si="1041"/>
        <v>Audio Accessories</v>
      </c>
      <c r="B959" s="193" t="str">
        <f t="shared" si="1042"/>
        <v>NO665Audio Accessories</v>
      </c>
      <c r="C959" s="193" t="str">
        <f t="shared" si="1043"/>
        <v>Audio AccessoriesCohn, Brad</v>
      </c>
      <c r="D959" s="193"/>
      <c r="E959" s="193"/>
      <c r="F959" s="193" t="str">
        <f t="shared" si="1044"/>
        <v>Audio AccessoriesLong, Kristin</v>
      </c>
      <c r="G959" s="193" t="str">
        <f t="shared" ref="G959:M959" si="1090">G$94</f>
        <v>Long, Kristin</v>
      </c>
      <c r="H959" s="193" t="str">
        <f t="shared" si="1090"/>
        <v>Cohn, Brad</v>
      </c>
      <c r="I959" s="193" t="str">
        <f t="shared" si="1090"/>
        <v>NO665</v>
      </c>
      <c r="J959" s="193" t="str">
        <f t="shared" si="1090"/>
        <v>NORMAN CAMERA COMPANY LLC</v>
      </c>
      <c r="K959" s="193" t="str">
        <f t="shared" si="1090"/>
        <v>all</v>
      </c>
      <c r="L959" s="193">
        <f t="shared" si="1090"/>
        <v>0</v>
      </c>
      <c r="M959" s="193">
        <f t="shared" si="1090"/>
        <v>0</v>
      </c>
      <c r="N959" s="193" t="str">
        <f t="shared" si="975"/>
        <v>Audio Accessories</v>
      </c>
      <c r="AA959" s="193">
        <f t="shared" si="1046"/>
        <v>0</v>
      </c>
      <c r="AB959" s="193" t="str">
        <f t="shared" ref="AB959" si="1091">AB$94</f>
        <v>Cohn, Brad</v>
      </c>
    </row>
    <row r="960" spans="1:28" s="188" customFormat="1" ht="17.399999999999999">
      <c r="A960" s="193" t="str">
        <f t="shared" si="1041"/>
        <v>Audio Accessories</v>
      </c>
      <c r="B960" s="193" t="str">
        <f t="shared" si="1042"/>
        <v>RO125Audio Accessories</v>
      </c>
      <c r="C960" s="193" t="str">
        <f t="shared" si="1043"/>
        <v>Audio AccessoriesCohn, Brad</v>
      </c>
      <c r="D960" s="193"/>
      <c r="E960" s="193"/>
      <c r="F960" s="193" t="str">
        <f t="shared" si="1044"/>
        <v>Audio AccessoriesLong, Kristin</v>
      </c>
      <c r="G960" s="193" t="str">
        <f t="shared" ref="G960:M960" si="1092">G$95</f>
        <v>Long, Kristin</v>
      </c>
      <c r="H960" s="193" t="str">
        <f t="shared" si="1092"/>
        <v>Cohn, Brad</v>
      </c>
      <c r="I960" s="193" t="str">
        <f t="shared" si="1092"/>
        <v>RO125</v>
      </c>
      <c r="J960" s="193" t="str">
        <f t="shared" si="1092"/>
        <v>ROBERTS DIST CO</v>
      </c>
      <c r="K960" s="193" t="str">
        <f t="shared" si="1092"/>
        <v>all</v>
      </c>
      <c r="L960" s="193">
        <f t="shared" si="1092"/>
        <v>0</v>
      </c>
      <c r="M960" s="193">
        <f t="shared" si="1092"/>
        <v>0</v>
      </c>
      <c r="N960" s="193" t="str">
        <f t="shared" si="975"/>
        <v>Audio Accessories</v>
      </c>
      <c r="AA960" s="193">
        <f t="shared" si="1046"/>
        <v>0</v>
      </c>
      <c r="AB960" s="193" t="str">
        <f t="shared" ref="AB960" si="1093">AB$95</f>
        <v>Cohn, Brad</v>
      </c>
    </row>
    <row r="961" spans="1:28" s="188" customFormat="1" ht="17.399999999999999">
      <c r="A961" s="193" t="str">
        <f t="shared" si="1041"/>
        <v>Audio Accessories</v>
      </c>
      <c r="B961" s="193" t="str">
        <f t="shared" si="1042"/>
        <v>TH361Audio Accessories</v>
      </c>
      <c r="C961" s="193" t="str">
        <f t="shared" si="1043"/>
        <v>Audio AccessoriesCohn, Brad</v>
      </c>
      <c r="D961" s="193"/>
      <c r="E961" s="193"/>
      <c r="F961" s="193" t="str">
        <f t="shared" si="1044"/>
        <v>Audio AccessoriesLong, Kristin</v>
      </c>
      <c r="G961" s="193" t="str">
        <f t="shared" ref="G961:M961" si="1094">G$96</f>
        <v>Long, Kristin</v>
      </c>
      <c r="H961" s="193" t="str">
        <f t="shared" si="1094"/>
        <v>Cohn, Brad</v>
      </c>
      <c r="I961" s="193" t="str">
        <f t="shared" si="1094"/>
        <v>TH361</v>
      </c>
      <c r="J961" s="193" t="str">
        <f t="shared" si="1094"/>
        <v>THE CAMERA SHOP OF MUSKEGON INC,</v>
      </c>
      <c r="K961" s="193" t="str">
        <f t="shared" si="1094"/>
        <v>all</v>
      </c>
      <c r="L961" s="193">
        <f t="shared" si="1094"/>
        <v>0</v>
      </c>
      <c r="M961" s="193">
        <f t="shared" si="1094"/>
        <v>0</v>
      </c>
      <c r="N961" s="193" t="str">
        <f t="shared" si="975"/>
        <v>Audio Accessories</v>
      </c>
      <c r="AA961" s="193">
        <f t="shared" si="1046"/>
        <v>0</v>
      </c>
      <c r="AB961" s="193" t="str">
        <f t="shared" ref="AB961" si="1095">AB$96</f>
        <v>Cohn, Brad</v>
      </c>
    </row>
    <row r="962" spans="1:28" s="188" customFormat="1" ht="17.399999999999999">
      <c r="A962" s="193" t="str">
        <f t="shared" si="1041"/>
        <v>Audio Accessories</v>
      </c>
      <c r="B962" s="193" t="str">
        <f t="shared" si="1042"/>
        <v>WO426Audio Accessories</v>
      </c>
      <c r="C962" s="193" t="str">
        <f t="shared" si="1043"/>
        <v>Audio AccessoriesCohn, Brad</v>
      </c>
      <c r="D962" s="193"/>
      <c r="E962" s="193"/>
      <c r="F962" s="193" t="str">
        <f t="shared" si="1044"/>
        <v>Audio AccessoriesLong, Kristin</v>
      </c>
      <c r="G962" s="193" t="str">
        <f t="shared" ref="G962:M962" si="1096">G$97</f>
        <v>Long, Kristin</v>
      </c>
      <c r="H962" s="193" t="str">
        <f t="shared" si="1096"/>
        <v>Cohn, Brad</v>
      </c>
      <c r="I962" s="193" t="str">
        <f t="shared" si="1096"/>
        <v>WO426</v>
      </c>
      <c r="J962" s="193" t="str">
        <f t="shared" si="1096"/>
        <v>WOODWARD CAMERA INC</v>
      </c>
      <c r="K962" s="193" t="str">
        <f t="shared" si="1096"/>
        <v>all</v>
      </c>
      <c r="L962" s="193">
        <f t="shared" si="1096"/>
        <v>0</v>
      </c>
      <c r="M962" s="193">
        <f t="shared" si="1096"/>
        <v>0</v>
      </c>
      <c r="N962" s="193" t="str">
        <f t="shared" si="975"/>
        <v>Audio Accessories</v>
      </c>
      <c r="AA962" s="193">
        <f t="shared" si="1046"/>
        <v>0</v>
      </c>
      <c r="AB962" s="193" t="str">
        <f t="shared" ref="AB962" si="1097">AB$97</f>
        <v>Cohn, Brad</v>
      </c>
    </row>
    <row r="963" spans="1:28" s="188" customFormat="1" ht="17.399999999999999">
      <c r="A963" s="193" t="str">
        <f t="shared" si="1041"/>
        <v>Audio Accessories</v>
      </c>
      <c r="B963" s="193" t="str">
        <f t="shared" si="1042"/>
        <v>0Audio Accessories</v>
      </c>
      <c r="C963" s="193" t="str">
        <f t="shared" si="1043"/>
        <v>Audio Accessories0</v>
      </c>
      <c r="D963" s="193"/>
      <c r="E963" s="193"/>
      <c r="F963" s="193" t="str">
        <f t="shared" si="1044"/>
        <v>Audio Accessories0</v>
      </c>
      <c r="G963" s="193">
        <f t="shared" ref="G963:M963" si="1098">G$98</f>
        <v>0</v>
      </c>
      <c r="H963" s="193">
        <f t="shared" si="1098"/>
        <v>0</v>
      </c>
      <c r="I963" s="193">
        <f t="shared" si="1098"/>
        <v>0</v>
      </c>
      <c r="J963" s="193">
        <f t="shared" si="1098"/>
        <v>0</v>
      </c>
      <c r="K963" s="193">
        <f t="shared" si="1098"/>
        <v>0</v>
      </c>
      <c r="L963" s="193">
        <f t="shared" si="1098"/>
        <v>0</v>
      </c>
      <c r="M963" s="193">
        <f t="shared" si="1098"/>
        <v>0</v>
      </c>
      <c r="N963" s="193" t="str">
        <f t="shared" si="975"/>
        <v>Audio Accessories</v>
      </c>
      <c r="AA963" s="193">
        <f t="shared" si="1046"/>
        <v>0</v>
      </c>
      <c r="AB963" s="193">
        <f t="shared" ref="AB963" si="1099">AB$98</f>
        <v>0</v>
      </c>
    </row>
    <row r="964" spans="1:28" s="188" customFormat="1" ht="17.399999999999999">
      <c r="A964" s="193" t="str">
        <f t="shared" si="1041"/>
        <v>Audio Accessories</v>
      </c>
      <c r="B964" s="193" t="str">
        <f t="shared" si="1042"/>
        <v>0Audio Accessories</v>
      </c>
      <c r="C964" s="193" t="str">
        <f t="shared" si="1043"/>
        <v>Audio Accessories0</v>
      </c>
      <c r="D964" s="193"/>
      <c r="E964" s="193"/>
      <c r="F964" s="193" t="str">
        <f t="shared" si="1044"/>
        <v>Audio Accessories0</v>
      </c>
      <c r="G964" s="193">
        <f t="shared" ref="G964:M964" si="1100">G$99</f>
        <v>0</v>
      </c>
      <c r="H964" s="193">
        <f t="shared" si="1100"/>
        <v>0</v>
      </c>
      <c r="I964" s="193">
        <f t="shared" si="1100"/>
        <v>0</v>
      </c>
      <c r="J964" s="193">
        <f t="shared" si="1100"/>
        <v>0</v>
      </c>
      <c r="K964" s="193">
        <f t="shared" si="1100"/>
        <v>0</v>
      </c>
      <c r="L964" s="193">
        <f t="shared" si="1100"/>
        <v>0</v>
      </c>
      <c r="M964" s="193">
        <f t="shared" si="1100"/>
        <v>0</v>
      </c>
      <c r="N964" s="193" t="str">
        <f t="shared" si="975"/>
        <v>Audio Accessories</v>
      </c>
      <c r="AA964" s="193">
        <f t="shared" si="1046"/>
        <v>0</v>
      </c>
      <c r="AB964" s="193">
        <f t="shared" ref="AB964" si="1101">AB$99</f>
        <v>0</v>
      </c>
    </row>
    <row r="965" spans="1:28" s="188" customFormat="1" ht="17.399999999999999">
      <c r="A965" s="193" t="str">
        <f t="shared" si="1041"/>
        <v>Audio Accessories</v>
      </c>
      <c r="B965" s="193" t="str">
        <f t="shared" si="1042"/>
        <v>AR605Audio Accessories</v>
      </c>
      <c r="C965" s="193" t="str">
        <f t="shared" si="1043"/>
        <v>Audio AccessoriesJacobson, Rick</v>
      </c>
      <c r="D965" s="193"/>
      <c r="E965" s="193"/>
      <c r="F965" s="193" t="str">
        <f t="shared" si="1044"/>
        <v>Audio AccessoriesLong, Kristin</v>
      </c>
      <c r="G965" s="193" t="str">
        <f t="shared" ref="G965:M965" si="1102">G$100</f>
        <v>Long, Kristin</v>
      </c>
      <c r="H965" s="193" t="str">
        <f t="shared" si="1102"/>
        <v>Jacobson, Rick</v>
      </c>
      <c r="I965" s="193" t="str">
        <f t="shared" si="1102"/>
        <v>AR605</v>
      </c>
      <c r="J965" s="193" t="str">
        <f t="shared" si="1102"/>
        <v>ART SUTCH PHOTOGRAPHY &amp; DIGITAL</v>
      </c>
      <c r="K965" s="193" t="str">
        <f t="shared" si="1102"/>
        <v>all</v>
      </c>
      <c r="L965" s="193">
        <f t="shared" si="1102"/>
        <v>0</v>
      </c>
      <c r="M965" s="193">
        <f t="shared" si="1102"/>
        <v>0</v>
      </c>
      <c r="N965" s="193" t="str">
        <f t="shared" si="975"/>
        <v>Audio Accessories</v>
      </c>
      <c r="AA965" s="193">
        <f t="shared" si="1046"/>
        <v>0</v>
      </c>
      <c r="AB965" s="193" t="str">
        <f t="shared" ref="AB965" si="1103">AB$100</f>
        <v>Jacobson, Rick</v>
      </c>
    </row>
    <row r="966" spans="1:28" s="188" customFormat="1" ht="17.399999999999999">
      <c r="A966" s="193" t="str">
        <f t="shared" si="1041"/>
        <v>Audio Accessories</v>
      </c>
      <c r="B966" s="193" t="str">
        <f t="shared" si="1042"/>
        <v>BA020Audio Accessories</v>
      </c>
      <c r="C966" s="193" t="str">
        <f t="shared" si="1043"/>
        <v>Audio AccessoriesJacobson, Rick</v>
      </c>
      <c r="D966" s="193"/>
      <c r="E966" s="193"/>
      <c r="F966" s="193" t="str">
        <f t="shared" si="1044"/>
        <v>Audio AccessoriesLong, Kristin</v>
      </c>
      <c r="G966" s="193" t="str">
        <f t="shared" ref="G966:M966" si="1104">G$101</f>
        <v>Long, Kristin</v>
      </c>
      <c r="H966" s="193" t="str">
        <f t="shared" si="1104"/>
        <v>Jacobson, Rick</v>
      </c>
      <c r="I966" s="193" t="str">
        <f t="shared" si="1104"/>
        <v>BA020</v>
      </c>
      <c r="J966" s="193" t="str">
        <f t="shared" si="1104"/>
        <v>BACKSCATTER</v>
      </c>
      <c r="K966" s="193" t="str">
        <f t="shared" si="1104"/>
        <v>all</v>
      </c>
      <c r="L966" s="193">
        <f t="shared" si="1104"/>
        <v>0</v>
      </c>
      <c r="M966" s="193">
        <f t="shared" si="1104"/>
        <v>0</v>
      </c>
      <c r="N966" s="193" t="str">
        <f t="shared" si="975"/>
        <v>Audio Accessories</v>
      </c>
      <c r="AA966" s="193">
        <f t="shared" si="1046"/>
        <v>0</v>
      </c>
      <c r="AB966" s="193" t="str">
        <f t="shared" ref="AB966" si="1105">AB$101</f>
        <v>Jacobson, Rick</v>
      </c>
    </row>
    <row r="967" spans="1:28" s="188" customFormat="1" ht="17.399999999999999">
      <c r="A967" s="193" t="str">
        <f t="shared" si="1041"/>
        <v>Audio Accessories</v>
      </c>
      <c r="B967" s="193" t="str">
        <f t="shared" si="1042"/>
        <v>BO900Audio Accessories</v>
      </c>
      <c r="C967" s="193" t="str">
        <f t="shared" si="1043"/>
        <v>Audio AccessoriesJacobson, Rick</v>
      </c>
      <c r="D967" s="193"/>
      <c r="E967" s="193"/>
      <c r="F967" s="193" t="str">
        <f t="shared" si="1044"/>
        <v>Audio AccessoriesLong, Kristin</v>
      </c>
      <c r="G967" s="193" t="str">
        <f t="shared" ref="G967:M967" si="1106">G$102</f>
        <v>Long, Kristin</v>
      </c>
      <c r="H967" s="193" t="str">
        <f t="shared" si="1106"/>
        <v>Jacobson, Rick</v>
      </c>
      <c r="I967" s="193" t="str">
        <f t="shared" si="1106"/>
        <v>BO900</v>
      </c>
      <c r="J967" s="193" t="str">
        <f t="shared" si="1106"/>
        <v>BOZEMAN CAMERA &amp; REPAIR INC</v>
      </c>
      <c r="K967" s="193" t="str">
        <f t="shared" si="1106"/>
        <v>all</v>
      </c>
      <c r="L967" s="193">
        <f t="shared" si="1106"/>
        <v>0</v>
      </c>
      <c r="M967" s="193">
        <f t="shared" si="1106"/>
        <v>0</v>
      </c>
      <c r="N967" s="193" t="str">
        <f t="shared" si="975"/>
        <v>Audio Accessories</v>
      </c>
      <c r="AA967" s="193">
        <f t="shared" si="1046"/>
        <v>0</v>
      </c>
      <c r="AB967" s="193" t="str">
        <f t="shared" ref="AB967" si="1107">AB$102</f>
        <v>Jacobson, Rick</v>
      </c>
    </row>
    <row r="968" spans="1:28" s="188" customFormat="1" ht="17.399999999999999">
      <c r="A968" s="193" t="str">
        <f t="shared" si="1041"/>
        <v>Audio Accessories</v>
      </c>
      <c r="B968" s="193" t="str">
        <f t="shared" si="1042"/>
        <v>FI427Audio Accessories</v>
      </c>
      <c r="C968" s="193" t="str">
        <f t="shared" si="1043"/>
        <v>Audio AccessoriesJacobson, Rick</v>
      </c>
      <c r="D968" s="193"/>
      <c r="E968" s="193"/>
      <c r="F968" s="193" t="str">
        <f t="shared" si="1044"/>
        <v>Audio AccessoriesLong, Kristin</v>
      </c>
      <c r="G968" s="193" t="str">
        <f t="shared" ref="G968:M968" si="1108">G$103</f>
        <v>Long, Kristin</v>
      </c>
      <c r="H968" s="193" t="str">
        <f t="shared" si="1108"/>
        <v>Jacobson, Rick</v>
      </c>
      <c r="I968" s="193" t="str">
        <f t="shared" si="1108"/>
        <v>FI427</v>
      </c>
      <c r="J968" s="193" t="str">
        <f t="shared" si="1108"/>
        <v>FIRESIDE CAMERA INC</v>
      </c>
      <c r="K968" s="193" t="str">
        <f t="shared" si="1108"/>
        <v>all</v>
      </c>
      <c r="L968" s="193">
        <f t="shared" si="1108"/>
        <v>0</v>
      </c>
      <c r="M968" s="193">
        <f t="shared" si="1108"/>
        <v>0</v>
      </c>
      <c r="N968" s="193" t="str">
        <f t="shared" ref="N968:N1031" si="1109">A968</f>
        <v>Audio Accessories</v>
      </c>
      <c r="AA968" s="193">
        <f t="shared" si="1046"/>
        <v>0</v>
      </c>
      <c r="AB968" s="193" t="str">
        <f t="shared" ref="AB968" si="1110">AB$103</f>
        <v>Jacobson, Rick</v>
      </c>
    </row>
    <row r="969" spans="1:28" s="188" customFormat="1" ht="17.399999999999999">
      <c r="A969" s="193" t="str">
        <f t="shared" si="1041"/>
        <v>Audio Accessories</v>
      </c>
      <c r="B969" s="193" t="str">
        <f t="shared" si="1042"/>
        <v>GL321Audio Accessories</v>
      </c>
      <c r="C969" s="193" t="str">
        <f t="shared" si="1043"/>
        <v>Audio AccessoriesJacobson, Rick</v>
      </c>
      <c r="D969" s="193"/>
      <c r="E969" s="193"/>
      <c r="F969" s="193" t="str">
        <f t="shared" si="1044"/>
        <v>Audio AccessoriesLong, Kristin</v>
      </c>
      <c r="G969" s="193" t="str">
        <f t="shared" ref="G969:M969" si="1111">G$104</f>
        <v>Long, Kristin</v>
      </c>
      <c r="H969" s="193" t="str">
        <f t="shared" si="1111"/>
        <v>Jacobson, Rick</v>
      </c>
      <c r="I969" s="193" t="str">
        <f t="shared" si="1111"/>
        <v>GL321</v>
      </c>
      <c r="J969" s="193" t="str">
        <f t="shared" si="1111"/>
        <v>GLAZER'S CAMERA SUPPLY INC</v>
      </c>
      <c r="K969" s="193" t="str">
        <f t="shared" si="1111"/>
        <v>all</v>
      </c>
      <c r="L969" s="193">
        <f t="shared" si="1111"/>
        <v>0</v>
      </c>
      <c r="M969" s="193">
        <f t="shared" si="1111"/>
        <v>0</v>
      </c>
      <c r="N969" s="193" t="str">
        <f t="shared" si="1109"/>
        <v>Audio Accessories</v>
      </c>
      <c r="AA969" s="193">
        <f t="shared" si="1046"/>
        <v>0</v>
      </c>
      <c r="AB969" s="193" t="str">
        <f t="shared" ref="AB969" si="1112">AB$104</f>
        <v>Jacobson, Rick</v>
      </c>
    </row>
    <row r="970" spans="1:28" s="188" customFormat="1" ht="17.399999999999999">
      <c r="A970" s="193" t="str">
        <f t="shared" si="1041"/>
        <v>Audio Accessories</v>
      </c>
      <c r="B970" s="193" t="str">
        <f t="shared" si="1042"/>
        <v>KE811Audio Accessories</v>
      </c>
      <c r="C970" s="193" t="str">
        <f t="shared" si="1043"/>
        <v>Audio AccessoriesJacobson, Rick</v>
      </c>
      <c r="D970" s="193"/>
      <c r="E970" s="193"/>
      <c r="F970" s="193" t="str">
        <f t="shared" si="1044"/>
        <v>Audio AccessoriesLong, Kristin</v>
      </c>
      <c r="G970" s="193" t="str">
        <f t="shared" ref="G970:M970" si="1113">G$105</f>
        <v>Long, Kristin</v>
      </c>
      <c r="H970" s="193" t="str">
        <f t="shared" si="1113"/>
        <v>Jacobson, Rick</v>
      </c>
      <c r="I970" s="193" t="str">
        <f t="shared" si="1113"/>
        <v>KE811</v>
      </c>
      <c r="J970" s="193" t="str">
        <f t="shared" si="1113"/>
        <v>KENMORE CAMERA INC</v>
      </c>
      <c r="K970" s="193" t="str">
        <f t="shared" si="1113"/>
        <v>all</v>
      </c>
      <c r="L970" s="193">
        <f t="shared" si="1113"/>
        <v>0</v>
      </c>
      <c r="M970" s="193">
        <f t="shared" si="1113"/>
        <v>0</v>
      </c>
      <c r="N970" s="193" t="str">
        <f t="shared" si="1109"/>
        <v>Audio Accessories</v>
      </c>
      <c r="AA970" s="193">
        <f t="shared" si="1046"/>
        <v>0</v>
      </c>
      <c r="AB970" s="193" t="str">
        <f t="shared" ref="AB970" si="1114">AB$105</f>
        <v>Jacobson, Rick</v>
      </c>
    </row>
    <row r="971" spans="1:28" s="188" customFormat="1" ht="17.399999999999999">
      <c r="A971" s="193" t="str">
        <f t="shared" si="1041"/>
        <v>Audio Accessories</v>
      </c>
      <c r="B971" s="193" t="str">
        <f t="shared" si="1042"/>
        <v>MI975Audio Accessories</v>
      </c>
      <c r="C971" s="193" t="str">
        <f t="shared" si="1043"/>
        <v>Audio AccessoriesJacobson, Rick</v>
      </c>
      <c r="D971" s="193"/>
      <c r="E971" s="193"/>
      <c r="F971" s="193" t="str">
        <f t="shared" si="1044"/>
        <v>Audio AccessoriesLong, Kristin</v>
      </c>
      <c r="G971" s="193" t="str">
        <f t="shared" ref="G971:M971" si="1115">G$106</f>
        <v>Long, Kristin</v>
      </c>
      <c r="H971" s="193" t="str">
        <f t="shared" si="1115"/>
        <v>Jacobson, Rick</v>
      </c>
      <c r="I971" s="193" t="str">
        <f t="shared" si="1115"/>
        <v>MI975</v>
      </c>
      <c r="J971" s="193" t="str">
        <f t="shared" si="1115"/>
        <v>MIKE'S CAMERA OF CALIFORNIA</v>
      </c>
      <c r="K971" s="193" t="str">
        <f t="shared" si="1115"/>
        <v>all</v>
      </c>
      <c r="L971" s="193">
        <f t="shared" si="1115"/>
        <v>0</v>
      </c>
      <c r="M971" s="193">
        <f t="shared" si="1115"/>
        <v>0</v>
      </c>
      <c r="N971" s="193" t="str">
        <f t="shared" si="1109"/>
        <v>Audio Accessories</v>
      </c>
      <c r="AA971" s="193">
        <f t="shared" si="1046"/>
        <v>0</v>
      </c>
      <c r="AB971" s="193" t="str">
        <f t="shared" ref="AB971" si="1116">AB$106</f>
        <v>Jacobson, Rick</v>
      </c>
    </row>
    <row r="972" spans="1:28" s="188" customFormat="1" ht="17.399999999999999">
      <c r="A972" s="193" t="str">
        <f t="shared" si="1041"/>
        <v>Audio Accessories</v>
      </c>
      <c r="B972" s="193" t="str">
        <f t="shared" si="1042"/>
        <v>MI976Audio Accessories</v>
      </c>
      <c r="C972" s="193" t="str">
        <f t="shared" si="1043"/>
        <v>Audio AccessoriesJacobson, Rick</v>
      </c>
      <c r="D972" s="193"/>
      <c r="E972" s="193"/>
      <c r="F972" s="193" t="str">
        <f t="shared" si="1044"/>
        <v>Audio AccessoriesLong, Kristin</v>
      </c>
      <c r="G972" s="193" t="str">
        <f t="shared" ref="G972:M972" si="1117">G$107</f>
        <v>Long, Kristin</v>
      </c>
      <c r="H972" s="193" t="str">
        <f t="shared" si="1117"/>
        <v>Jacobson, Rick</v>
      </c>
      <c r="I972" s="193" t="str">
        <f t="shared" si="1117"/>
        <v>MI976</v>
      </c>
      <c r="J972" s="193" t="str">
        <f t="shared" si="1117"/>
        <v>MIKE'S CAMERA INC</v>
      </c>
      <c r="K972" s="193" t="str">
        <f t="shared" si="1117"/>
        <v>all</v>
      </c>
      <c r="L972" s="193">
        <f t="shared" si="1117"/>
        <v>0</v>
      </c>
      <c r="M972" s="193">
        <f t="shared" si="1117"/>
        <v>0</v>
      </c>
      <c r="N972" s="193" t="str">
        <f t="shared" si="1109"/>
        <v>Audio Accessories</v>
      </c>
      <c r="AA972" s="193">
        <f t="shared" si="1046"/>
        <v>0</v>
      </c>
      <c r="AB972" s="193" t="str">
        <f t="shared" ref="AB972" si="1118">AB$107</f>
        <v>Jacobson, Rick</v>
      </c>
    </row>
    <row r="973" spans="1:28" s="188" customFormat="1" ht="17.399999999999999">
      <c r="A973" s="193" t="str">
        <f t="shared" si="1041"/>
        <v>Audio Accessories</v>
      </c>
      <c r="B973" s="193" t="str">
        <f t="shared" si="1042"/>
        <v>PR015Audio Accessories</v>
      </c>
      <c r="C973" s="193" t="str">
        <f t="shared" si="1043"/>
        <v>Audio AccessoriesJacobson, Rick</v>
      </c>
      <c r="D973" s="193"/>
      <c r="E973" s="193"/>
      <c r="F973" s="193" t="str">
        <f t="shared" si="1044"/>
        <v>Audio AccessoriesLong, Kristin</v>
      </c>
      <c r="G973" s="193" t="str">
        <f t="shared" ref="G973:M973" si="1119">G$108</f>
        <v>Long, Kristin</v>
      </c>
      <c r="H973" s="193" t="str">
        <f t="shared" si="1119"/>
        <v>Jacobson, Rick</v>
      </c>
      <c r="I973" s="193" t="str">
        <f t="shared" si="1119"/>
        <v>PR015</v>
      </c>
      <c r="J973" s="193" t="str">
        <f t="shared" si="1119"/>
        <v>PRO PHOTO SUPPLY INC</v>
      </c>
      <c r="K973" s="193" t="str">
        <f t="shared" si="1119"/>
        <v>all</v>
      </c>
      <c r="L973" s="193">
        <f t="shared" si="1119"/>
        <v>0</v>
      </c>
      <c r="M973" s="193">
        <f t="shared" si="1119"/>
        <v>0</v>
      </c>
      <c r="N973" s="193" t="str">
        <f t="shared" si="1109"/>
        <v>Audio Accessories</v>
      </c>
      <c r="AA973" s="193">
        <f t="shared" si="1046"/>
        <v>0</v>
      </c>
      <c r="AB973" s="193" t="str">
        <f t="shared" ref="AB973" si="1120">AB$108</f>
        <v>Jacobson, Rick</v>
      </c>
    </row>
    <row r="974" spans="1:28" s="188" customFormat="1" ht="17.399999999999999">
      <c r="A974" s="193" t="str">
        <f t="shared" si="1041"/>
        <v>Audio Accessories</v>
      </c>
      <c r="B974" s="193" t="str">
        <f t="shared" si="1042"/>
        <v>SN287Audio Accessories</v>
      </c>
      <c r="C974" s="193" t="str">
        <f t="shared" si="1043"/>
        <v>Audio AccessoriesJacobson, Rick</v>
      </c>
      <c r="D974" s="193"/>
      <c r="E974" s="193"/>
      <c r="F974" s="193" t="str">
        <f t="shared" si="1044"/>
        <v>Audio AccessoriesLong, Kristin</v>
      </c>
      <c r="G974" s="193" t="str">
        <f t="shared" ref="G974:M974" si="1121">G$109</f>
        <v>Long, Kristin</v>
      </c>
      <c r="H974" s="193" t="str">
        <f t="shared" si="1121"/>
        <v>Jacobson, Rick</v>
      </c>
      <c r="I974" s="193" t="str">
        <f t="shared" si="1121"/>
        <v>SN287</v>
      </c>
      <c r="J974" s="193" t="str">
        <f t="shared" si="1121"/>
        <v>SAN JOSE CAMERA &amp; VI</v>
      </c>
      <c r="K974" s="193" t="str">
        <f t="shared" si="1121"/>
        <v>all</v>
      </c>
      <c r="L974" s="193">
        <f t="shared" si="1121"/>
        <v>0</v>
      </c>
      <c r="M974" s="193">
        <f t="shared" si="1121"/>
        <v>0</v>
      </c>
      <c r="N974" s="193" t="str">
        <f t="shared" si="1109"/>
        <v>Audio Accessories</v>
      </c>
      <c r="AA974" s="193">
        <f t="shared" si="1046"/>
        <v>0</v>
      </c>
      <c r="AB974" s="193" t="str">
        <f t="shared" ref="AB974" si="1122">AB$109</f>
        <v>Jacobson, Rick</v>
      </c>
    </row>
    <row r="975" spans="1:28" s="188" customFormat="1" ht="17.399999999999999">
      <c r="A975" s="193" t="str">
        <f t="shared" si="1041"/>
        <v>Audio Accessories</v>
      </c>
      <c r="B975" s="193" t="str">
        <f t="shared" si="1042"/>
        <v>ST095Audio Accessories</v>
      </c>
      <c r="C975" s="193" t="str">
        <f t="shared" si="1043"/>
        <v>Audio AccessoriesJacobson, Rick</v>
      </c>
      <c r="D975" s="193"/>
      <c r="E975" s="193"/>
      <c r="F975" s="193" t="str">
        <f t="shared" si="1044"/>
        <v>Audio AccessoriesLong, Kristin</v>
      </c>
      <c r="G975" s="193" t="str">
        <f t="shared" ref="G975:M975" si="1123">G$110</f>
        <v>Long, Kristin</v>
      </c>
      <c r="H975" s="193" t="str">
        <f t="shared" si="1123"/>
        <v>Jacobson, Rick</v>
      </c>
      <c r="I975" s="193" t="str">
        <f t="shared" si="1123"/>
        <v>ST095</v>
      </c>
      <c r="J975" s="193" t="str">
        <f t="shared" si="1123"/>
        <v>STEWARTS PHOTO, INC</v>
      </c>
      <c r="K975" s="193" t="str">
        <f t="shared" si="1123"/>
        <v>all</v>
      </c>
      <c r="L975" s="193">
        <f t="shared" si="1123"/>
        <v>0</v>
      </c>
      <c r="M975" s="193">
        <f t="shared" si="1123"/>
        <v>0</v>
      </c>
      <c r="N975" s="193" t="str">
        <f t="shared" si="1109"/>
        <v>Audio Accessories</v>
      </c>
      <c r="AA975" s="193">
        <f t="shared" si="1046"/>
        <v>0</v>
      </c>
      <c r="AB975" s="193" t="str">
        <f t="shared" ref="AB975" si="1124">AB$110</f>
        <v>Jacobson, Rick</v>
      </c>
    </row>
    <row r="976" spans="1:28" s="188" customFormat="1" ht="17.399999999999999">
      <c r="A976" s="193" t="str">
        <f t="shared" si="1041"/>
        <v>Audio Accessories</v>
      </c>
      <c r="B976" s="193" t="str">
        <f t="shared" si="1042"/>
        <v>0Audio Accessories</v>
      </c>
      <c r="C976" s="193" t="str">
        <f t="shared" si="1043"/>
        <v>Audio Accessories0</v>
      </c>
      <c r="D976" s="193"/>
      <c r="E976" s="193"/>
      <c r="F976" s="193" t="str">
        <f t="shared" si="1044"/>
        <v>Audio Accessories0</v>
      </c>
      <c r="G976" s="193">
        <f t="shared" ref="G976:M976" si="1125">G$111</f>
        <v>0</v>
      </c>
      <c r="H976" s="193">
        <f t="shared" si="1125"/>
        <v>0</v>
      </c>
      <c r="I976" s="193">
        <f t="shared" si="1125"/>
        <v>0</v>
      </c>
      <c r="J976" s="193">
        <f t="shared" si="1125"/>
        <v>0</v>
      </c>
      <c r="K976" s="193">
        <f t="shared" si="1125"/>
        <v>0</v>
      </c>
      <c r="L976" s="193">
        <f t="shared" si="1125"/>
        <v>0</v>
      </c>
      <c r="M976" s="193">
        <f t="shared" si="1125"/>
        <v>0</v>
      </c>
      <c r="N976" s="193" t="str">
        <f t="shared" si="1109"/>
        <v>Audio Accessories</v>
      </c>
      <c r="AA976" s="193">
        <f t="shared" si="1046"/>
        <v>0</v>
      </c>
      <c r="AB976" s="193">
        <f t="shared" ref="AB976" si="1126">AB$111</f>
        <v>0</v>
      </c>
    </row>
    <row r="977" spans="1:28" s="188" customFormat="1" ht="17.399999999999999">
      <c r="A977" s="193" t="str">
        <f t="shared" si="1041"/>
        <v>Audio Accessories</v>
      </c>
      <c r="B977" s="193" t="str">
        <f t="shared" si="1042"/>
        <v>0Audio Accessories</v>
      </c>
      <c r="C977" s="193" t="str">
        <f t="shared" si="1043"/>
        <v>Audio Accessories0</v>
      </c>
      <c r="D977" s="193"/>
      <c r="E977" s="193"/>
      <c r="F977" s="193" t="str">
        <f t="shared" si="1044"/>
        <v>Audio Accessories0</v>
      </c>
      <c r="G977" s="193">
        <f t="shared" ref="G977:M977" si="1127">G$112</f>
        <v>0</v>
      </c>
      <c r="H977" s="193">
        <f t="shared" si="1127"/>
        <v>0</v>
      </c>
      <c r="I977" s="193">
        <f t="shared" si="1127"/>
        <v>0</v>
      </c>
      <c r="J977" s="193">
        <f t="shared" si="1127"/>
        <v>0</v>
      </c>
      <c r="K977" s="193">
        <f t="shared" si="1127"/>
        <v>0</v>
      </c>
      <c r="L977" s="193">
        <f t="shared" si="1127"/>
        <v>0</v>
      </c>
      <c r="M977" s="193">
        <f t="shared" si="1127"/>
        <v>0</v>
      </c>
      <c r="N977" s="193" t="str">
        <f t="shared" si="1109"/>
        <v>Audio Accessories</v>
      </c>
      <c r="AA977" s="193">
        <f t="shared" si="1046"/>
        <v>0</v>
      </c>
      <c r="AB977" s="193">
        <f t="shared" ref="AB977" si="1128">AB$112</f>
        <v>0</v>
      </c>
    </row>
    <row r="978" spans="1:28" s="188" customFormat="1" ht="17.399999999999999">
      <c r="A978" s="193" t="str">
        <f t="shared" si="1041"/>
        <v>Audio Accessories</v>
      </c>
      <c r="B978" s="193" t="str">
        <f t="shared" si="1042"/>
        <v>BH085Audio Accessories</v>
      </c>
      <c r="C978" s="193" t="str">
        <f t="shared" si="1043"/>
        <v>Audio AccessoriesNocho, Charles</v>
      </c>
      <c r="D978" s="193"/>
      <c r="E978" s="193"/>
      <c r="F978" s="193" t="str">
        <f t="shared" si="1044"/>
        <v>Audio AccessoriesLong, Kristin</v>
      </c>
      <c r="G978" s="193" t="str">
        <f t="shared" ref="G978:M978" si="1129">G$113</f>
        <v>Long, Kristin</v>
      </c>
      <c r="H978" s="193" t="str">
        <f t="shared" si="1129"/>
        <v>Nocho, Charles</v>
      </c>
      <c r="I978" s="193" t="str">
        <f t="shared" si="1129"/>
        <v>BH085</v>
      </c>
      <c r="J978" s="193" t="str">
        <f t="shared" si="1129"/>
        <v>B &amp; H PHOTO &amp; ELEC CO</v>
      </c>
      <c r="K978" s="193" t="str">
        <f t="shared" si="1129"/>
        <v>all</v>
      </c>
      <c r="L978" s="193">
        <f t="shared" si="1129"/>
        <v>0</v>
      </c>
      <c r="M978" s="193">
        <f t="shared" si="1129"/>
        <v>0</v>
      </c>
      <c r="N978" s="193" t="str">
        <f t="shared" si="1109"/>
        <v>Audio Accessories</v>
      </c>
      <c r="AA978" s="193">
        <f t="shared" si="1046"/>
        <v>0</v>
      </c>
      <c r="AB978" s="193" t="str">
        <f t="shared" ref="AB978" si="1130">AB$113</f>
        <v>Nocho, Charles</v>
      </c>
    </row>
    <row r="979" spans="1:28" s="188" customFormat="1" ht="17.399999999999999">
      <c r="A979" s="193" t="str">
        <f t="shared" si="1041"/>
        <v>Audio Accessories</v>
      </c>
      <c r="B979" s="193" t="str">
        <f t="shared" si="1042"/>
        <v>CA023Audio Accessories</v>
      </c>
      <c r="C979" s="193" t="str">
        <f t="shared" si="1043"/>
        <v>Audio AccessoriesNocho, Charles</v>
      </c>
      <c r="D979" s="193"/>
      <c r="E979" s="193"/>
      <c r="F979" s="193" t="str">
        <f t="shared" si="1044"/>
        <v>Audio AccessoriesLong, Kristin</v>
      </c>
      <c r="G979" s="193" t="str">
        <f t="shared" ref="G979:M979" si="1131">G$114</f>
        <v>Long, Kristin</v>
      </c>
      <c r="H979" s="193" t="str">
        <f t="shared" si="1131"/>
        <v>Nocho, Charles</v>
      </c>
      <c r="I979" s="193" t="str">
        <f t="shared" si="1131"/>
        <v>CA023</v>
      </c>
      <c r="J979" s="193" t="str">
        <f t="shared" si="1131"/>
        <v>C&amp;A MARKETING INC</v>
      </c>
      <c r="K979" s="193" t="str">
        <f t="shared" si="1131"/>
        <v>all</v>
      </c>
      <c r="L979" s="193">
        <f t="shared" si="1131"/>
        <v>0</v>
      </c>
      <c r="M979" s="193">
        <f t="shared" si="1131"/>
        <v>0</v>
      </c>
      <c r="N979" s="193" t="str">
        <f t="shared" si="1109"/>
        <v>Audio Accessories</v>
      </c>
      <c r="AA979" s="193">
        <f t="shared" si="1046"/>
        <v>0</v>
      </c>
      <c r="AB979" s="193" t="str">
        <f t="shared" ref="AB979" si="1132">AB$114</f>
        <v>Nocho, Charles</v>
      </c>
    </row>
    <row r="980" spans="1:28" s="188" customFormat="1" ht="17.399999999999999">
      <c r="A980" s="193" t="str">
        <f t="shared" si="1041"/>
        <v>Audio Accessories</v>
      </c>
      <c r="B980" s="193" t="str">
        <f t="shared" si="1042"/>
        <v>CA956Audio Accessories</v>
      </c>
      <c r="C980" s="193" t="str">
        <f t="shared" si="1043"/>
        <v>Audio AccessoriesNocho, Charles</v>
      </c>
      <c r="D980" s="193"/>
      <c r="E980" s="193"/>
      <c r="F980" s="193" t="str">
        <f t="shared" si="1044"/>
        <v>Audio AccessoriesLong, Kristin</v>
      </c>
      <c r="G980" s="193" t="str">
        <f t="shared" ref="G980:M980" si="1133">G$115</f>
        <v>Long, Kristin</v>
      </c>
      <c r="H980" s="193" t="str">
        <f t="shared" si="1133"/>
        <v>Nocho, Charles</v>
      </c>
      <c r="I980" s="193" t="str">
        <f t="shared" si="1133"/>
        <v>CA956</v>
      </c>
      <c r="J980" s="193" t="str">
        <f t="shared" si="1133"/>
        <v>CARDINAL CAMERA &amp; VIDEO CENTER</v>
      </c>
      <c r="K980" s="193" t="str">
        <f t="shared" si="1133"/>
        <v>all</v>
      </c>
      <c r="L980" s="193">
        <f t="shared" si="1133"/>
        <v>0</v>
      </c>
      <c r="M980" s="193">
        <f t="shared" si="1133"/>
        <v>0</v>
      </c>
      <c r="N980" s="193" t="str">
        <f t="shared" si="1109"/>
        <v>Audio Accessories</v>
      </c>
      <c r="AA980" s="193">
        <f t="shared" si="1046"/>
        <v>0</v>
      </c>
      <c r="AB980" s="193" t="str">
        <f t="shared" ref="AB980" si="1134">AB$115</f>
        <v>Nocho, Charles</v>
      </c>
    </row>
    <row r="981" spans="1:28" s="188" customFormat="1" ht="17.399999999999999">
      <c r="A981" s="193" t="str">
        <f t="shared" si="1041"/>
        <v>Audio Accessories</v>
      </c>
      <c r="B981" s="193" t="str">
        <f t="shared" si="1042"/>
        <v>0Audio Accessories</v>
      </c>
      <c r="C981" s="193" t="str">
        <f t="shared" si="1043"/>
        <v>Audio Accessories0</v>
      </c>
      <c r="D981" s="193"/>
      <c r="E981" s="193"/>
      <c r="F981" s="193" t="str">
        <f t="shared" si="1044"/>
        <v>Audio Accessories0</v>
      </c>
      <c r="G981" s="193">
        <f t="shared" ref="G981:M981" si="1135">G$116</f>
        <v>0</v>
      </c>
      <c r="H981" s="193">
        <f t="shared" si="1135"/>
        <v>0</v>
      </c>
      <c r="I981" s="193">
        <f t="shared" si="1135"/>
        <v>0</v>
      </c>
      <c r="J981" s="193">
        <f t="shared" si="1135"/>
        <v>0</v>
      </c>
      <c r="K981" s="193">
        <f t="shared" si="1135"/>
        <v>0</v>
      </c>
      <c r="L981" s="193">
        <f t="shared" si="1135"/>
        <v>0</v>
      </c>
      <c r="M981" s="193">
        <f t="shared" si="1135"/>
        <v>0</v>
      </c>
      <c r="N981" s="193" t="str">
        <f t="shared" si="1109"/>
        <v>Audio Accessories</v>
      </c>
      <c r="AA981" s="193">
        <f t="shared" si="1046"/>
        <v>0</v>
      </c>
      <c r="AB981" s="193">
        <f t="shared" ref="AB981" si="1136">AB$116</f>
        <v>0</v>
      </c>
    </row>
    <row r="982" spans="1:28" s="188" customFormat="1" ht="17.399999999999999">
      <c r="A982" s="193" t="str">
        <f t="shared" si="1041"/>
        <v>Audio Accessories</v>
      </c>
      <c r="B982" s="193" t="str">
        <f t="shared" si="1042"/>
        <v>0Audio Accessories</v>
      </c>
      <c r="C982" s="193" t="str">
        <f t="shared" si="1043"/>
        <v>Audio Accessories0</v>
      </c>
      <c r="D982" s="193"/>
      <c r="E982" s="193"/>
      <c r="F982" s="193" t="str">
        <f t="shared" si="1044"/>
        <v>Audio Accessories0</v>
      </c>
      <c r="G982" s="193">
        <f t="shared" ref="G982:M982" si="1137">G$117</f>
        <v>0</v>
      </c>
      <c r="H982" s="193">
        <f t="shared" si="1137"/>
        <v>0</v>
      </c>
      <c r="I982" s="193">
        <f t="shared" si="1137"/>
        <v>0</v>
      </c>
      <c r="J982" s="193">
        <f t="shared" si="1137"/>
        <v>0</v>
      </c>
      <c r="K982" s="193">
        <f t="shared" si="1137"/>
        <v>0</v>
      </c>
      <c r="L982" s="193">
        <f t="shared" si="1137"/>
        <v>0</v>
      </c>
      <c r="M982" s="193">
        <f t="shared" si="1137"/>
        <v>0</v>
      </c>
      <c r="N982" s="193" t="str">
        <f t="shared" si="1109"/>
        <v>Audio Accessories</v>
      </c>
      <c r="AA982" s="193">
        <f t="shared" si="1046"/>
        <v>0</v>
      </c>
      <c r="AB982" s="193">
        <f t="shared" ref="AB982" si="1138">AB$117</f>
        <v>0</v>
      </c>
    </row>
    <row r="983" spans="1:28" s="188" customFormat="1" ht="17.399999999999999">
      <c r="A983" s="193" t="str">
        <f t="shared" si="1041"/>
        <v>Audio Accessories</v>
      </c>
      <c r="B983" s="193" t="str">
        <f t="shared" si="1042"/>
        <v>HO050Audio Accessories</v>
      </c>
      <c r="C983" s="193" t="str">
        <f t="shared" si="1043"/>
        <v>Audio AccessoriesPreston, Peter</v>
      </c>
      <c r="D983" s="193"/>
      <c r="E983" s="193"/>
      <c r="F983" s="193" t="str">
        <f t="shared" si="1044"/>
        <v>Audio AccessoriesLong, Kristin</v>
      </c>
      <c r="G983" s="193" t="str">
        <f t="shared" ref="G983:M983" si="1139">G$118</f>
        <v>Long, Kristin</v>
      </c>
      <c r="H983" s="193" t="str">
        <f t="shared" si="1139"/>
        <v>Preston, Peter</v>
      </c>
      <c r="I983" s="193" t="str">
        <f t="shared" si="1139"/>
        <v>HO050</v>
      </c>
      <c r="J983" s="193" t="str">
        <f t="shared" si="1139"/>
        <v>HORN PHOTO</v>
      </c>
      <c r="K983" s="193" t="str">
        <f t="shared" si="1139"/>
        <v>all</v>
      </c>
      <c r="L983" s="193">
        <f t="shared" si="1139"/>
        <v>0</v>
      </c>
      <c r="M983" s="193">
        <f t="shared" si="1139"/>
        <v>0</v>
      </c>
      <c r="N983" s="193" t="str">
        <f t="shared" si="1109"/>
        <v>Audio Accessories</v>
      </c>
      <c r="AA983" s="193">
        <f t="shared" si="1046"/>
        <v>0</v>
      </c>
      <c r="AB983" s="193" t="str">
        <f t="shared" ref="AB983" si="1140">AB$118</f>
        <v>Preston, Peter</v>
      </c>
    </row>
    <row r="984" spans="1:28" s="188" customFormat="1" ht="17.399999999999999">
      <c r="A984" s="193" t="str">
        <f t="shared" si="1041"/>
        <v>Audio Accessories</v>
      </c>
      <c r="B984" s="193" t="str">
        <f t="shared" si="1042"/>
        <v>HO122Audio Accessories</v>
      </c>
      <c r="C984" s="193" t="str">
        <f t="shared" si="1043"/>
        <v>Audio AccessoriesPreston, Peter</v>
      </c>
      <c r="D984" s="193"/>
      <c r="E984" s="193"/>
      <c r="F984" s="193" t="str">
        <f t="shared" si="1044"/>
        <v>Audio AccessoriesLong, Kristin</v>
      </c>
      <c r="G984" s="193" t="str">
        <f t="shared" ref="G984:M984" si="1141">G$119</f>
        <v>Long, Kristin</v>
      </c>
      <c r="H984" s="193" t="str">
        <f t="shared" si="1141"/>
        <v>Preston, Peter</v>
      </c>
      <c r="I984" s="193" t="str">
        <f t="shared" si="1141"/>
        <v>HO122</v>
      </c>
      <c r="J984" s="193" t="str">
        <f t="shared" si="1141"/>
        <v>HOT ROD CAMERAS LLC</v>
      </c>
      <c r="K984" s="193" t="str">
        <f t="shared" si="1141"/>
        <v>all</v>
      </c>
      <c r="L984" s="193">
        <f t="shared" si="1141"/>
        <v>0</v>
      </c>
      <c r="M984" s="193">
        <f t="shared" si="1141"/>
        <v>0</v>
      </c>
      <c r="N984" s="193" t="str">
        <f t="shared" si="1109"/>
        <v>Audio Accessories</v>
      </c>
      <c r="AA984" s="193">
        <f t="shared" si="1046"/>
        <v>0</v>
      </c>
      <c r="AB984" s="193" t="str">
        <f t="shared" ref="AB984" si="1142">AB$119</f>
        <v>Preston, Peter</v>
      </c>
    </row>
    <row r="985" spans="1:28" s="188" customFormat="1" ht="17.399999999999999">
      <c r="A985" s="193" t="str">
        <f t="shared" si="1041"/>
        <v>Audio Accessories</v>
      </c>
      <c r="B985" s="193" t="str">
        <f t="shared" si="1042"/>
        <v>IM267Audio Accessories</v>
      </c>
      <c r="C985" s="193" t="str">
        <f t="shared" si="1043"/>
        <v>Audio AccessoriesPreston, Peter</v>
      </c>
      <c r="D985" s="193"/>
      <c r="E985" s="193"/>
      <c r="F985" s="193" t="str">
        <f t="shared" si="1044"/>
        <v>Audio AccessoriesLong, Kristin</v>
      </c>
      <c r="G985" s="193" t="str">
        <f t="shared" ref="G985:M985" si="1143">G$120</f>
        <v>Long, Kristin</v>
      </c>
      <c r="H985" s="193" t="str">
        <f t="shared" si="1143"/>
        <v>Preston, Peter</v>
      </c>
      <c r="I985" s="193" t="str">
        <f t="shared" si="1143"/>
        <v>IM267</v>
      </c>
      <c r="J985" s="193" t="str">
        <f t="shared" si="1143"/>
        <v>IMAGE ONE ENTERPRISES LLC</v>
      </c>
      <c r="K985" s="193" t="str">
        <f t="shared" si="1143"/>
        <v>all</v>
      </c>
      <c r="L985" s="193">
        <f t="shared" si="1143"/>
        <v>0</v>
      </c>
      <c r="M985" s="193">
        <f t="shared" si="1143"/>
        <v>0</v>
      </c>
      <c r="N985" s="193" t="str">
        <f t="shared" si="1109"/>
        <v>Audio Accessories</v>
      </c>
      <c r="AA985" s="193">
        <f t="shared" si="1046"/>
        <v>0</v>
      </c>
      <c r="AB985" s="193" t="str">
        <f t="shared" ref="AB985" si="1144">AB$120</f>
        <v>Preston, Peter</v>
      </c>
    </row>
    <row r="986" spans="1:28" s="188" customFormat="1" ht="17.399999999999999">
      <c r="A986" s="193" t="str">
        <f t="shared" si="1041"/>
        <v>Audio Accessories</v>
      </c>
      <c r="B986" s="193" t="str">
        <f t="shared" si="1042"/>
        <v>JO461Audio Accessories</v>
      </c>
      <c r="C986" s="193" t="str">
        <f t="shared" si="1043"/>
        <v>Audio AccessoriesPreston, Peter</v>
      </c>
      <c r="D986" s="193"/>
      <c r="E986" s="193"/>
      <c r="F986" s="193" t="str">
        <f t="shared" si="1044"/>
        <v>Audio AccessoriesLong, Kristin</v>
      </c>
      <c r="G986" s="193" t="str">
        <f t="shared" ref="G986:M986" si="1145">G$121</f>
        <v>Long, Kristin</v>
      </c>
      <c r="H986" s="193" t="str">
        <f t="shared" si="1145"/>
        <v>Preston, Peter</v>
      </c>
      <c r="I986" s="193" t="str">
        <f t="shared" si="1145"/>
        <v>JO461</v>
      </c>
      <c r="J986" s="193" t="str">
        <f t="shared" si="1145"/>
        <v>JOE CAMERA INC</v>
      </c>
      <c r="K986" s="193" t="str">
        <f t="shared" si="1145"/>
        <v>all</v>
      </c>
      <c r="L986" s="193">
        <f t="shared" si="1145"/>
        <v>0</v>
      </c>
      <c r="M986" s="193">
        <f t="shared" si="1145"/>
        <v>0</v>
      </c>
      <c r="N986" s="193" t="str">
        <f t="shared" si="1109"/>
        <v>Audio Accessories</v>
      </c>
      <c r="AA986" s="193">
        <f t="shared" si="1046"/>
        <v>0</v>
      </c>
      <c r="AB986" s="193" t="str">
        <f t="shared" ref="AB986" si="1146">AB$121</f>
        <v>Preston, Peter</v>
      </c>
    </row>
    <row r="987" spans="1:28" s="188" customFormat="1" ht="17.399999999999999">
      <c r="A987" s="193" t="str">
        <f t="shared" si="1041"/>
        <v>Audio Accessories</v>
      </c>
      <c r="B987" s="193" t="str">
        <f t="shared" si="1042"/>
        <v>NL001Audio Accessories</v>
      </c>
      <c r="C987" s="193" t="str">
        <f t="shared" si="1043"/>
        <v>Audio AccessoriesPreston, Peter</v>
      </c>
      <c r="D987" s="193"/>
      <c r="E987" s="193"/>
      <c r="F987" s="193" t="str">
        <f t="shared" si="1044"/>
        <v>Audio AccessoriesLong, Kristin</v>
      </c>
      <c r="G987" s="193" t="str">
        <f t="shared" ref="G987:M987" si="1147">G$122</f>
        <v>Long, Kristin</v>
      </c>
      <c r="H987" s="193" t="str">
        <f t="shared" si="1147"/>
        <v>Preston, Peter</v>
      </c>
      <c r="I987" s="193" t="str">
        <f t="shared" si="1147"/>
        <v>NL001</v>
      </c>
      <c r="J987" s="193" t="str">
        <f t="shared" si="1147"/>
        <v>NL2K ENTERPRISES INC</v>
      </c>
      <c r="K987" s="193" t="str">
        <f t="shared" si="1147"/>
        <v>all</v>
      </c>
      <c r="L987" s="193">
        <f t="shared" si="1147"/>
        <v>0</v>
      </c>
      <c r="M987" s="193">
        <f t="shared" si="1147"/>
        <v>0</v>
      </c>
      <c r="N987" s="193" t="str">
        <f t="shared" si="1109"/>
        <v>Audio Accessories</v>
      </c>
      <c r="AA987" s="193">
        <f t="shared" si="1046"/>
        <v>0</v>
      </c>
      <c r="AB987" s="193" t="str">
        <f t="shared" ref="AB987" si="1148">AB$122</f>
        <v>Preston, Peter</v>
      </c>
    </row>
    <row r="988" spans="1:28" s="188" customFormat="1" ht="17.399999999999999">
      <c r="A988" s="193" t="str">
        <f t="shared" si="1041"/>
        <v>Audio Accessories</v>
      </c>
      <c r="B988" s="193" t="str">
        <f t="shared" si="1042"/>
        <v>PA446Audio Accessories</v>
      </c>
      <c r="C988" s="193" t="str">
        <f t="shared" si="1043"/>
        <v>Audio AccessoriesPreston, Peter</v>
      </c>
      <c r="D988" s="193"/>
      <c r="E988" s="193"/>
      <c r="F988" s="193" t="str">
        <f t="shared" si="1044"/>
        <v>Audio AccessoriesLong, Kristin</v>
      </c>
      <c r="G988" s="193" t="str">
        <f t="shared" ref="G988:M988" si="1149">G$123</f>
        <v>Long, Kristin</v>
      </c>
      <c r="H988" s="193" t="str">
        <f t="shared" si="1149"/>
        <v>Preston, Peter</v>
      </c>
      <c r="I988" s="193" t="str">
        <f t="shared" si="1149"/>
        <v>PA446</v>
      </c>
      <c r="J988" s="193" t="str">
        <f t="shared" si="1149"/>
        <v>PAUL'S PHOTO INC</v>
      </c>
      <c r="K988" s="193" t="str">
        <f t="shared" si="1149"/>
        <v>all</v>
      </c>
      <c r="L988" s="193">
        <f t="shared" si="1149"/>
        <v>0</v>
      </c>
      <c r="M988" s="193">
        <f t="shared" si="1149"/>
        <v>0</v>
      </c>
      <c r="N988" s="193" t="str">
        <f t="shared" si="1109"/>
        <v>Audio Accessories</v>
      </c>
      <c r="AA988" s="193">
        <f t="shared" si="1046"/>
        <v>0</v>
      </c>
      <c r="AB988" s="193" t="str">
        <f t="shared" ref="AB988" si="1150">AB$123</f>
        <v>Preston, Peter</v>
      </c>
    </row>
    <row r="989" spans="1:28" s="188" customFormat="1" ht="17.399999999999999">
      <c r="A989" s="193" t="str">
        <f t="shared" si="1041"/>
        <v>Audio Accessories</v>
      </c>
      <c r="B989" s="193" t="str">
        <f t="shared" si="1042"/>
        <v>PI458Audio Accessories</v>
      </c>
      <c r="C989" s="193" t="str">
        <f t="shared" si="1043"/>
        <v>Audio AccessoriesPreston, Peter</v>
      </c>
      <c r="D989" s="193"/>
      <c r="E989" s="193"/>
      <c r="F989" s="193" t="str">
        <f t="shared" si="1044"/>
        <v>Audio AccessoriesLong, Kristin</v>
      </c>
      <c r="G989" s="193" t="str">
        <f t="shared" ref="G989:M989" si="1151">G$124</f>
        <v>Long, Kristin</v>
      </c>
      <c r="H989" s="193" t="str">
        <f t="shared" si="1151"/>
        <v>Preston, Peter</v>
      </c>
      <c r="I989" s="193" t="str">
        <f t="shared" si="1151"/>
        <v>PI458</v>
      </c>
      <c r="J989" s="193" t="str">
        <f t="shared" si="1151"/>
        <v>PICTURELINE INC</v>
      </c>
      <c r="K989" s="193" t="str">
        <f t="shared" si="1151"/>
        <v>all</v>
      </c>
      <c r="L989" s="193">
        <f t="shared" si="1151"/>
        <v>0</v>
      </c>
      <c r="M989" s="193">
        <f t="shared" si="1151"/>
        <v>0</v>
      </c>
      <c r="N989" s="193" t="str">
        <f t="shared" si="1109"/>
        <v>Audio Accessories</v>
      </c>
      <c r="AA989" s="193">
        <f t="shared" si="1046"/>
        <v>0</v>
      </c>
      <c r="AB989" s="193" t="str">
        <f t="shared" ref="AB989" si="1152">AB$124</f>
        <v>Preston, Peter</v>
      </c>
    </row>
    <row r="990" spans="1:28" s="188" customFormat="1" ht="17.399999999999999">
      <c r="A990" s="193" t="str">
        <f t="shared" si="1041"/>
        <v>Audio Accessories</v>
      </c>
      <c r="B990" s="193" t="str">
        <f t="shared" si="1042"/>
        <v>SA065Audio Accessories</v>
      </c>
      <c r="C990" s="193" t="str">
        <f t="shared" si="1043"/>
        <v>Audio AccessoriesPreston, Peter</v>
      </c>
      <c r="D990" s="193"/>
      <c r="E990" s="193"/>
      <c r="F990" s="193" t="str">
        <f t="shared" si="1044"/>
        <v>Audio AccessoriesLong, Kristin</v>
      </c>
      <c r="G990" s="193" t="str">
        <f t="shared" ref="G990:M990" si="1153">G$125</f>
        <v>Long, Kristin</v>
      </c>
      <c r="H990" s="193" t="str">
        <f t="shared" si="1153"/>
        <v>Preston, Peter</v>
      </c>
      <c r="I990" s="193" t="str">
        <f t="shared" si="1153"/>
        <v>SA065</v>
      </c>
      <c r="J990" s="193" t="str">
        <f t="shared" si="1153"/>
        <v>SAMY'S CAMERA #CCL17</v>
      </c>
      <c r="K990" s="193" t="str">
        <f t="shared" si="1153"/>
        <v>all</v>
      </c>
      <c r="L990" s="193">
        <f t="shared" si="1153"/>
        <v>0</v>
      </c>
      <c r="M990" s="193">
        <f t="shared" si="1153"/>
        <v>0</v>
      </c>
      <c r="N990" s="193" t="str">
        <f t="shared" si="1109"/>
        <v>Audio Accessories</v>
      </c>
      <c r="AA990" s="193">
        <f t="shared" si="1046"/>
        <v>0</v>
      </c>
      <c r="AB990" s="193" t="str">
        <f t="shared" ref="AB990" si="1154">AB$125</f>
        <v>Preston, Peter</v>
      </c>
    </row>
    <row r="991" spans="1:28" s="188" customFormat="1" ht="17.399999999999999">
      <c r="A991" s="193" t="str">
        <f t="shared" si="1041"/>
        <v>Audio Accessories</v>
      </c>
      <c r="B991" s="193" t="str">
        <f t="shared" si="1042"/>
        <v>0Audio Accessories</v>
      </c>
      <c r="C991" s="193" t="str">
        <f t="shared" si="1043"/>
        <v>Audio Accessories0</v>
      </c>
      <c r="D991" s="193"/>
      <c r="E991" s="193"/>
      <c r="F991" s="193" t="str">
        <f t="shared" si="1044"/>
        <v>Audio Accessories0</v>
      </c>
      <c r="G991" s="193">
        <f t="shared" ref="G991:M991" si="1155">G$126</f>
        <v>0</v>
      </c>
      <c r="H991" s="193">
        <f t="shared" si="1155"/>
        <v>0</v>
      </c>
      <c r="I991" s="193">
        <f t="shared" si="1155"/>
        <v>0</v>
      </c>
      <c r="J991" s="193">
        <f t="shared" si="1155"/>
        <v>0</v>
      </c>
      <c r="K991" s="193">
        <f t="shared" si="1155"/>
        <v>0</v>
      </c>
      <c r="L991" s="193">
        <f t="shared" si="1155"/>
        <v>0</v>
      </c>
      <c r="M991" s="193">
        <f t="shared" si="1155"/>
        <v>0</v>
      </c>
      <c r="N991" s="193" t="str">
        <f t="shared" si="1109"/>
        <v>Audio Accessories</v>
      </c>
      <c r="AA991" s="193">
        <f t="shared" si="1046"/>
        <v>0</v>
      </c>
      <c r="AB991" s="193">
        <f t="shared" ref="AB991" si="1156">AB$126</f>
        <v>0</v>
      </c>
    </row>
    <row r="992" spans="1:28" s="188" customFormat="1" ht="17.399999999999999">
      <c r="A992" s="193" t="str">
        <f t="shared" si="1041"/>
        <v>Audio Accessories</v>
      </c>
      <c r="B992" s="193" t="str">
        <f t="shared" si="1042"/>
        <v>0Audio Accessories</v>
      </c>
      <c r="C992" s="193" t="str">
        <f t="shared" si="1043"/>
        <v>Audio Accessories0</v>
      </c>
      <c r="D992" s="193"/>
      <c r="E992" s="193"/>
      <c r="F992" s="193" t="str">
        <f t="shared" si="1044"/>
        <v>Audio Accessories0</v>
      </c>
      <c r="G992" s="193">
        <f t="shared" ref="G992:M992" si="1157">G$127</f>
        <v>0</v>
      </c>
      <c r="H992" s="193">
        <f t="shared" si="1157"/>
        <v>0</v>
      </c>
      <c r="I992" s="193">
        <f t="shared" si="1157"/>
        <v>0</v>
      </c>
      <c r="J992" s="193">
        <f t="shared" si="1157"/>
        <v>0</v>
      </c>
      <c r="K992" s="193">
        <f t="shared" si="1157"/>
        <v>0</v>
      </c>
      <c r="L992" s="193">
        <f t="shared" si="1157"/>
        <v>0</v>
      </c>
      <c r="M992" s="193">
        <f t="shared" si="1157"/>
        <v>0</v>
      </c>
      <c r="N992" s="193" t="str">
        <f t="shared" si="1109"/>
        <v>Audio Accessories</v>
      </c>
      <c r="AA992" s="193">
        <f t="shared" si="1046"/>
        <v>0</v>
      </c>
      <c r="AB992" s="193">
        <f t="shared" ref="AB992" si="1158">AB$127</f>
        <v>0</v>
      </c>
    </row>
    <row r="993" spans="1:28" s="188" customFormat="1" ht="17.399999999999999">
      <c r="A993" s="193" t="str">
        <f t="shared" si="1041"/>
        <v>Audio Accessories</v>
      </c>
      <c r="B993" s="193" t="str">
        <f t="shared" si="1042"/>
        <v>AB240Audio Accessories</v>
      </c>
      <c r="C993" s="193" t="str">
        <f t="shared" si="1043"/>
        <v>Audio AccessoriesChao, Kai</v>
      </c>
      <c r="D993" s="193"/>
      <c r="E993" s="193"/>
      <c r="F993" s="193" t="str">
        <f t="shared" si="1044"/>
        <v>Audio AccessoriesRichardson, Vicki</v>
      </c>
      <c r="G993" s="193" t="str">
        <f t="shared" ref="G993:M993" si="1159">G$128</f>
        <v>Richardson, Vicki</v>
      </c>
      <c r="H993" s="193" t="str">
        <f t="shared" si="1159"/>
        <v>Chao, Kai</v>
      </c>
      <c r="I993" s="193" t="str">
        <f t="shared" si="1159"/>
        <v>AB240</v>
      </c>
      <c r="J993" s="193" t="str">
        <f t="shared" si="1159"/>
        <v>ABC APPLIANCE  (arc)</v>
      </c>
      <c r="K993" s="193" t="str">
        <f t="shared" si="1159"/>
        <v>all</v>
      </c>
      <c r="L993" s="193">
        <f t="shared" si="1159"/>
        <v>0</v>
      </c>
      <c r="M993" s="193">
        <f t="shared" si="1159"/>
        <v>0</v>
      </c>
      <c r="N993" s="193" t="str">
        <f t="shared" si="1109"/>
        <v>Audio Accessories</v>
      </c>
      <c r="AA993" s="193">
        <f t="shared" si="1046"/>
        <v>0</v>
      </c>
      <c r="AB993" s="193" t="str">
        <f t="shared" ref="AB993" si="1160">AB$128</f>
        <v>Chao, Kai</v>
      </c>
    </row>
    <row r="994" spans="1:28" s="188" customFormat="1" ht="17.399999999999999">
      <c r="A994" s="193" t="str">
        <f t="shared" si="1041"/>
        <v>Audio Accessories</v>
      </c>
      <c r="B994" s="193" t="str">
        <f t="shared" si="1042"/>
        <v>GO651Audio Accessories</v>
      </c>
      <c r="C994" s="193" t="str">
        <f t="shared" si="1043"/>
        <v>Audio AccessoriesChao, Kai</v>
      </c>
      <c r="D994" s="193"/>
      <c r="E994" s="193"/>
      <c r="F994" s="193" t="str">
        <f t="shared" si="1044"/>
        <v>Audio AccessoriesRichardson, Vicki</v>
      </c>
      <c r="G994" s="193" t="str">
        <f t="shared" ref="G994:M994" si="1161">G$129</f>
        <v>Richardson, Vicki</v>
      </c>
      <c r="H994" s="193" t="str">
        <f t="shared" si="1161"/>
        <v>Chao, Kai</v>
      </c>
      <c r="I994" s="193" t="str">
        <f t="shared" si="1161"/>
        <v>GO651</v>
      </c>
      <c r="J994" s="193" t="str">
        <f t="shared" si="1161"/>
        <v>GOOD FORTUNE SUPERMARKET</v>
      </c>
      <c r="K994" s="193" t="str">
        <f t="shared" si="1161"/>
        <v>all</v>
      </c>
      <c r="L994" s="193">
        <f t="shared" si="1161"/>
        <v>0</v>
      </c>
      <c r="M994" s="193">
        <f t="shared" si="1161"/>
        <v>0</v>
      </c>
      <c r="N994" s="193" t="str">
        <f t="shared" si="1109"/>
        <v>Audio Accessories</v>
      </c>
      <c r="AA994" s="193">
        <f t="shared" si="1046"/>
        <v>0</v>
      </c>
      <c r="AB994" s="193" t="str">
        <f t="shared" ref="AB994" si="1162">AB$129</f>
        <v>Chao, Kai</v>
      </c>
    </row>
    <row r="995" spans="1:28" s="188" customFormat="1" ht="17.399999999999999">
      <c r="A995" s="193" t="str">
        <f t="shared" si="1041"/>
        <v>Audio Accessories</v>
      </c>
      <c r="B995" s="193" t="str">
        <f t="shared" si="1042"/>
        <v>JA081Audio Accessories</v>
      </c>
      <c r="C995" s="193" t="str">
        <f t="shared" si="1043"/>
        <v>Audio AccessoriesChao, Kai</v>
      </c>
      <c r="D995" s="193"/>
      <c r="E995" s="193"/>
      <c r="F995" s="193" t="str">
        <f t="shared" si="1044"/>
        <v>Audio AccessoriesRichardson, Vicki</v>
      </c>
      <c r="G995" s="193" t="str">
        <f t="shared" ref="G995:M995" si="1163">G$130</f>
        <v>Richardson, Vicki</v>
      </c>
      <c r="H995" s="193" t="str">
        <f t="shared" si="1163"/>
        <v>Chao, Kai</v>
      </c>
      <c r="I995" s="193" t="str">
        <f t="shared" si="1163"/>
        <v>JA081</v>
      </c>
      <c r="J995" s="193" t="str">
        <f t="shared" si="1163"/>
        <v>JAS GROUP, INC.</v>
      </c>
      <c r="K995" s="193" t="str">
        <f t="shared" si="1163"/>
        <v>all</v>
      </c>
      <c r="L995" s="193">
        <f t="shared" si="1163"/>
        <v>0</v>
      </c>
      <c r="M995" s="193">
        <f t="shared" si="1163"/>
        <v>0</v>
      </c>
      <c r="N995" s="193" t="str">
        <f t="shared" si="1109"/>
        <v>Audio Accessories</v>
      </c>
      <c r="AA995" s="193">
        <f t="shared" si="1046"/>
        <v>0</v>
      </c>
      <c r="AB995" s="193" t="str">
        <f t="shared" ref="AB995" si="1164">AB$130</f>
        <v>Chao, Kai</v>
      </c>
    </row>
    <row r="996" spans="1:28" s="188" customFormat="1" ht="17.399999999999999">
      <c r="A996" s="193" t="str">
        <f t="shared" si="1041"/>
        <v>Audio Accessories</v>
      </c>
      <c r="B996" s="193" t="str">
        <f t="shared" si="1042"/>
        <v>JA100Audio Accessories</v>
      </c>
      <c r="C996" s="193" t="str">
        <f t="shared" si="1043"/>
        <v>Audio AccessoriesChao, Kai</v>
      </c>
      <c r="D996" s="193"/>
      <c r="E996" s="193"/>
      <c r="F996" s="193" t="str">
        <f t="shared" si="1044"/>
        <v>Audio AccessoriesRichardson, Vicki</v>
      </c>
      <c r="G996" s="193" t="str">
        <f t="shared" ref="G996:M996" si="1165">G$131</f>
        <v>Richardson, Vicki</v>
      </c>
      <c r="H996" s="193" t="str">
        <f t="shared" si="1165"/>
        <v>Chao, Kai</v>
      </c>
      <c r="I996" s="193" t="str">
        <f t="shared" si="1165"/>
        <v>JA100</v>
      </c>
      <c r="J996" s="193" t="str">
        <f t="shared" si="1165"/>
        <v>JFC INTERNATIONAL</v>
      </c>
      <c r="K996" s="193" t="str">
        <f t="shared" si="1165"/>
        <v>all</v>
      </c>
      <c r="L996" s="193">
        <f t="shared" si="1165"/>
        <v>0</v>
      </c>
      <c r="M996" s="193">
        <f t="shared" si="1165"/>
        <v>0</v>
      </c>
      <c r="N996" s="193" t="str">
        <f t="shared" si="1109"/>
        <v>Audio Accessories</v>
      </c>
      <c r="AA996" s="193">
        <f t="shared" si="1046"/>
        <v>0</v>
      </c>
      <c r="AB996" s="193" t="str">
        <f t="shared" ref="AB996" si="1166">AB$131</f>
        <v>Chao, Kai</v>
      </c>
    </row>
    <row r="997" spans="1:28" s="188" customFormat="1" ht="17.399999999999999">
      <c r="A997" s="193" t="str">
        <f t="shared" si="1041"/>
        <v>Audio Accessories</v>
      </c>
      <c r="B997" s="193" t="str">
        <f t="shared" si="1042"/>
        <v>KI090Audio Accessories</v>
      </c>
      <c r="C997" s="193" t="str">
        <f t="shared" si="1043"/>
        <v>Audio AccessoriesChao, Kai</v>
      </c>
      <c r="D997" s="193"/>
      <c r="E997" s="193"/>
      <c r="F997" s="193" t="str">
        <f t="shared" si="1044"/>
        <v>Audio AccessoriesRichardson, Vicki</v>
      </c>
      <c r="G997" s="193" t="str">
        <f t="shared" ref="G997:M997" si="1167">G$132</f>
        <v>Richardson, Vicki</v>
      </c>
      <c r="H997" s="193" t="str">
        <f t="shared" si="1167"/>
        <v>Chao, Kai</v>
      </c>
      <c r="I997" s="193" t="str">
        <f t="shared" si="1167"/>
        <v>KI090</v>
      </c>
      <c r="J997" s="193" t="str">
        <f t="shared" si="1167"/>
        <v>KIM'S HOME</v>
      </c>
      <c r="K997" s="193" t="str">
        <f t="shared" si="1167"/>
        <v>all</v>
      </c>
      <c r="L997" s="193">
        <f t="shared" si="1167"/>
        <v>0</v>
      </c>
      <c r="M997" s="193">
        <f t="shared" si="1167"/>
        <v>0</v>
      </c>
      <c r="N997" s="193" t="str">
        <f t="shared" si="1109"/>
        <v>Audio Accessories</v>
      </c>
      <c r="AA997" s="193">
        <f t="shared" si="1046"/>
        <v>0</v>
      </c>
      <c r="AB997" s="193" t="str">
        <f t="shared" ref="AB997" si="1168">AB$132</f>
        <v>Chao, Kai</v>
      </c>
    </row>
    <row r="998" spans="1:28" s="188" customFormat="1" ht="17.399999999999999">
      <c r="A998" s="193" t="str">
        <f t="shared" si="1041"/>
        <v>Audio Accessories</v>
      </c>
      <c r="B998" s="193" t="str">
        <f t="shared" si="1042"/>
        <v>SA152Audio Accessories</v>
      </c>
      <c r="C998" s="193" t="str">
        <f t="shared" si="1043"/>
        <v>Audio AccessoriesChao, Kai</v>
      </c>
      <c r="D998" s="193"/>
      <c r="E998" s="193"/>
      <c r="F998" s="193" t="str">
        <f t="shared" si="1044"/>
        <v>Audio AccessoriesRichardson, Vicki</v>
      </c>
      <c r="G998" s="193" t="str">
        <f t="shared" ref="G998:M998" si="1169">G$133</f>
        <v>Richardson, Vicki</v>
      </c>
      <c r="H998" s="193" t="str">
        <f t="shared" si="1169"/>
        <v>Chao, Kai</v>
      </c>
      <c r="I998" s="193" t="str">
        <f t="shared" si="1169"/>
        <v>SA152</v>
      </c>
      <c r="J998" s="193" t="str">
        <f t="shared" si="1169"/>
        <v>SAVE LOT INT'L CORP</v>
      </c>
      <c r="K998" s="193" t="str">
        <f t="shared" si="1169"/>
        <v>all</v>
      </c>
      <c r="L998" s="193">
        <f t="shared" si="1169"/>
        <v>0</v>
      </c>
      <c r="M998" s="193">
        <f t="shared" si="1169"/>
        <v>0</v>
      </c>
      <c r="N998" s="193" t="str">
        <f t="shared" si="1109"/>
        <v>Audio Accessories</v>
      </c>
      <c r="AA998" s="193">
        <f t="shared" si="1046"/>
        <v>0</v>
      </c>
      <c r="AB998" s="193" t="str">
        <f t="shared" ref="AB998" si="1170">AB$133</f>
        <v>Chao, Kai</v>
      </c>
    </row>
    <row r="999" spans="1:28" s="188" customFormat="1" ht="17.399999999999999">
      <c r="A999" s="193" t="str">
        <f t="shared" si="1041"/>
        <v>Audio Accessories</v>
      </c>
      <c r="B999" s="193" t="str">
        <f t="shared" si="1042"/>
        <v>TA292Audio Accessories</v>
      </c>
      <c r="C999" s="193" t="str">
        <f t="shared" si="1043"/>
        <v>Audio AccessoriesChao, Kai</v>
      </c>
      <c r="D999" s="193"/>
      <c r="E999" s="193"/>
      <c r="F999" s="193" t="str">
        <f t="shared" si="1044"/>
        <v>Audio AccessoriesRichardson, Vicki</v>
      </c>
      <c r="G999" s="193" t="str">
        <f t="shared" ref="G999:M999" si="1171">G$134</f>
        <v>Richardson, Vicki</v>
      </c>
      <c r="H999" s="193" t="str">
        <f t="shared" si="1171"/>
        <v>Chao, Kai</v>
      </c>
      <c r="I999" s="193" t="str">
        <f t="shared" si="1171"/>
        <v>TA292</v>
      </c>
      <c r="J999" s="193" t="str">
        <f t="shared" si="1171"/>
        <v>TAK SHING HONG INC</v>
      </c>
      <c r="K999" s="193" t="str">
        <f t="shared" si="1171"/>
        <v>all</v>
      </c>
      <c r="L999" s="193">
        <f t="shared" si="1171"/>
        <v>0</v>
      </c>
      <c r="M999" s="193">
        <f t="shared" si="1171"/>
        <v>0</v>
      </c>
      <c r="N999" s="193" t="str">
        <f t="shared" si="1109"/>
        <v>Audio Accessories</v>
      </c>
      <c r="AA999" s="193">
        <f t="shared" si="1046"/>
        <v>0</v>
      </c>
      <c r="AB999" s="193" t="str">
        <f t="shared" ref="AB999" si="1172">AB$134</f>
        <v>Chao, Kai</v>
      </c>
    </row>
    <row r="1000" spans="1:28" s="188" customFormat="1" ht="17.399999999999999">
      <c r="A1000" s="193" t="str">
        <f t="shared" si="1041"/>
        <v>Audio Accessories</v>
      </c>
      <c r="B1000" s="193" t="str">
        <f t="shared" si="1042"/>
        <v>0Audio Accessories</v>
      </c>
      <c r="C1000" s="193" t="str">
        <f t="shared" si="1043"/>
        <v>Audio Accessories0</v>
      </c>
      <c r="D1000" s="193"/>
      <c r="E1000" s="193"/>
      <c r="F1000" s="193" t="str">
        <f t="shared" si="1044"/>
        <v>Audio Accessories0</v>
      </c>
      <c r="G1000" s="193">
        <f t="shared" ref="G1000:M1000" si="1173">G$135</f>
        <v>0</v>
      </c>
      <c r="H1000" s="193">
        <f t="shared" si="1173"/>
        <v>0</v>
      </c>
      <c r="I1000" s="193">
        <f t="shared" si="1173"/>
        <v>0</v>
      </c>
      <c r="J1000" s="193">
        <f t="shared" si="1173"/>
        <v>0</v>
      </c>
      <c r="K1000" s="193">
        <f t="shared" si="1173"/>
        <v>0</v>
      </c>
      <c r="L1000" s="193">
        <f t="shared" si="1173"/>
        <v>0</v>
      </c>
      <c r="M1000" s="193">
        <f t="shared" si="1173"/>
        <v>0</v>
      </c>
      <c r="N1000" s="193" t="str">
        <f t="shared" si="1109"/>
        <v>Audio Accessories</v>
      </c>
      <c r="AA1000" s="193">
        <f t="shared" si="1046"/>
        <v>0</v>
      </c>
      <c r="AB1000" s="193">
        <f t="shared" ref="AB1000" si="1174">AB$135</f>
        <v>0</v>
      </c>
    </row>
    <row r="1001" spans="1:28" s="188" customFormat="1" ht="17.399999999999999">
      <c r="A1001" s="193" t="str">
        <f t="shared" ref="A1001:A1064" si="1175">T$8</f>
        <v>Audio Accessories</v>
      </c>
      <c r="B1001" s="193" t="str">
        <f t="shared" ref="B1001:B1064" si="1176">CONCATENATE(I1001,A1001)</f>
        <v>0Audio Accessories</v>
      </c>
      <c r="C1001" s="193" t="str">
        <f t="shared" ref="C1001:C1064" si="1177">CONCATENATE(A1001,H1001)</f>
        <v>Audio Accessories0</v>
      </c>
      <c r="D1001" s="193"/>
      <c r="E1001" s="193"/>
      <c r="F1001" s="193" t="str">
        <f t="shared" ref="F1001:F1064" si="1178">CONCATENATE(A1001,G1001)</f>
        <v>Audio Accessories0</v>
      </c>
      <c r="G1001" s="193">
        <f t="shared" ref="G1001:M1001" si="1179">G$136</f>
        <v>0</v>
      </c>
      <c r="H1001" s="193">
        <f t="shared" si="1179"/>
        <v>0</v>
      </c>
      <c r="I1001" s="193">
        <f t="shared" si="1179"/>
        <v>0</v>
      </c>
      <c r="J1001" s="193">
        <f t="shared" si="1179"/>
        <v>0</v>
      </c>
      <c r="K1001" s="193">
        <f t="shared" si="1179"/>
        <v>0</v>
      </c>
      <c r="L1001" s="193">
        <f t="shared" si="1179"/>
        <v>0</v>
      </c>
      <c r="M1001" s="193">
        <f t="shared" si="1179"/>
        <v>0</v>
      </c>
      <c r="N1001" s="193" t="str">
        <f t="shared" si="1109"/>
        <v>Audio Accessories</v>
      </c>
      <c r="AA1001" s="193">
        <f t="shared" ref="AA1001:AA1064" si="1180">AT$8</f>
        <v>0</v>
      </c>
      <c r="AB1001" s="193">
        <f t="shared" ref="AB1001" si="1181">AB$136</f>
        <v>0</v>
      </c>
    </row>
    <row r="1002" spans="1:28" s="188" customFormat="1" ht="17.399999999999999">
      <c r="A1002" s="193" t="str">
        <f t="shared" si="1175"/>
        <v>Audio Accessories</v>
      </c>
      <c r="B1002" s="193" t="str">
        <f t="shared" si="1176"/>
        <v>AAFESAudio Accessories</v>
      </c>
      <c r="C1002" s="193" t="str">
        <f t="shared" si="1177"/>
        <v>Audio AccessoriesFleming, Bern</v>
      </c>
      <c r="D1002" s="193"/>
      <c r="E1002" s="193"/>
      <c r="F1002" s="193" t="str">
        <f t="shared" si="1178"/>
        <v>Audio AccessoriesRichardson, Vicki</v>
      </c>
      <c r="G1002" s="193" t="str">
        <f t="shared" ref="G1002:M1002" si="1182">G$137</f>
        <v>Richardson, Vicki</v>
      </c>
      <c r="H1002" s="193" t="str">
        <f t="shared" si="1182"/>
        <v>Fleming, Bern</v>
      </c>
      <c r="I1002" s="193" t="str">
        <f t="shared" si="1182"/>
        <v>AAFES</v>
      </c>
      <c r="J1002" s="193" t="str">
        <f t="shared" si="1182"/>
        <v>EXCHANGE CATALOG SAL</v>
      </c>
      <c r="K1002" s="193" t="str">
        <f t="shared" si="1182"/>
        <v>all</v>
      </c>
      <c r="L1002" s="193">
        <f t="shared" si="1182"/>
        <v>0</v>
      </c>
      <c r="M1002" s="193">
        <f t="shared" si="1182"/>
        <v>0</v>
      </c>
      <c r="N1002" s="193" t="str">
        <f t="shared" si="1109"/>
        <v>Audio Accessories</v>
      </c>
      <c r="AA1002" s="193">
        <f t="shared" si="1180"/>
        <v>0</v>
      </c>
      <c r="AB1002" s="193" t="str">
        <f t="shared" ref="AB1002" si="1183">AB$137</f>
        <v>Fleming, Bern</v>
      </c>
    </row>
    <row r="1003" spans="1:28" s="188" customFormat="1" ht="17.399999999999999">
      <c r="A1003" s="193" t="str">
        <f t="shared" si="1175"/>
        <v>Audio Accessories</v>
      </c>
      <c r="B1003" s="193" t="str">
        <f t="shared" si="1176"/>
        <v>AK050Audio Accessories</v>
      </c>
      <c r="C1003" s="193" t="str">
        <f t="shared" si="1177"/>
        <v>Audio AccessoriesFleming, Bern</v>
      </c>
      <c r="D1003" s="193"/>
      <c r="E1003" s="193"/>
      <c r="F1003" s="193" t="str">
        <f t="shared" si="1178"/>
        <v>Audio AccessoriesRichardson, Vicki</v>
      </c>
      <c r="G1003" s="193" t="str">
        <f t="shared" ref="G1003:M1003" si="1184">G$138</f>
        <v>Richardson, Vicki</v>
      </c>
      <c r="H1003" s="193" t="str">
        <f t="shared" si="1184"/>
        <v>Fleming, Bern</v>
      </c>
      <c r="I1003" s="193" t="str">
        <f t="shared" si="1184"/>
        <v>AK050</v>
      </c>
      <c r="J1003" s="193" t="str">
        <f t="shared" si="1184"/>
        <v>AK DISTRIBUTORS</v>
      </c>
      <c r="K1003" s="193" t="str">
        <f t="shared" si="1184"/>
        <v>all</v>
      </c>
      <c r="L1003" s="193">
        <f t="shared" si="1184"/>
        <v>0</v>
      </c>
      <c r="M1003" s="193">
        <f t="shared" si="1184"/>
        <v>0</v>
      </c>
      <c r="N1003" s="193" t="str">
        <f t="shared" si="1109"/>
        <v>Audio Accessories</v>
      </c>
      <c r="AA1003" s="193">
        <f t="shared" si="1180"/>
        <v>0</v>
      </c>
      <c r="AB1003" s="193" t="str">
        <f t="shared" ref="AB1003" si="1185">AB$138</f>
        <v>Fleming, Bern</v>
      </c>
    </row>
    <row r="1004" spans="1:28" s="188" customFormat="1" ht="17.399999999999999">
      <c r="A1004" s="193" t="str">
        <f t="shared" si="1175"/>
        <v>Audio Accessories</v>
      </c>
      <c r="B1004" s="193" t="str">
        <f t="shared" si="1176"/>
        <v>CI776Audio Accessories</v>
      </c>
      <c r="C1004" s="193" t="str">
        <f t="shared" si="1177"/>
        <v>Audio AccessoriesFleming, Bern</v>
      </c>
      <c r="D1004" s="193"/>
      <c r="E1004" s="193"/>
      <c r="F1004" s="193" t="str">
        <f t="shared" si="1178"/>
        <v>Audio AccessoriesRichardson, Vicki</v>
      </c>
      <c r="G1004" s="193" t="str">
        <f t="shared" ref="G1004:M1004" si="1186">G$139</f>
        <v>Richardson, Vicki</v>
      </c>
      <c r="H1004" s="193" t="str">
        <f t="shared" si="1186"/>
        <v>Fleming, Bern</v>
      </c>
      <c r="I1004" s="193" t="str">
        <f t="shared" si="1186"/>
        <v>CI776</v>
      </c>
      <c r="J1004" s="193" t="str">
        <f t="shared" si="1186"/>
        <v>CIRCUIT CITY CORPORATION INC</v>
      </c>
      <c r="K1004" s="193" t="str">
        <f t="shared" si="1186"/>
        <v>all</v>
      </c>
      <c r="L1004" s="193">
        <f t="shared" si="1186"/>
        <v>0</v>
      </c>
      <c r="M1004" s="193">
        <f t="shared" si="1186"/>
        <v>0</v>
      </c>
      <c r="N1004" s="193" t="str">
        <f t="shared" si="1109"/>
        <v>Audio Accessories</v>
      </c>
      <c r="AA1004" s="193">
        <f t="shared" si="1180"/>
        <v>0</v>
      </c>
      <c r="AB1004" s="193" t="str">
        <f t="shared" ref="AB1004" si="1187">AB$139</f>
        <v>Fleming, Bern</v>
      </c>
    </row>
    <row r="1005" spans="1:28" s="188" customFormat="1" ht="17.399999999999999">
      <c r="A1005" s="193" t="str">
        <f t="shared" si="1175"/>
        <v>Audio Accessories</v>
      </c>
      <c r="B1005" s="193" t="str">
        <f t="shared" si="1176"/>
        <v>FI432Audio Accessories</v>
      </c>
      <c r="C1005" s="193" t="str">
        <f t="shared" si="1177"/>
        <v>Audio AccessoriesFleming, Bern</v>
      </c>
      <c r="D1005" s="193"/>
      <c r="E1005" s="193"/>
      <c r="F1005" s="193" t="str">
        <f t="shared" si="1178"/>
        <v>Audio AccessoriesRichardson, Vicki</v>
      </c>
      <c r="G1005" s="193" t="str">
        <f t="shared" ref="G1005:M1005" si="1188">G$140</f>
        <v>Richardson, Vicki</v>
      </c>
      <c r="H1005" s="193" t="str">
        <f t="shared" si="1188"/>
        <v>Fleming, Bern</v>
      </c>
      <c r="I1005" s="193" t="str">
        <f t="shared" si="1188"/>
        <v>FI432</v>
      </c>
      <c r="J1005" s="193" t="str">
        <f t="shared" si="1188"/>
        <v>FIUS DISTRUBTORS LLC</v>
      </c>
      <c r="K1005" s="193" t="str">
        <f t="shared" si="1188"/>
        <v>all</v>
      </c>
      <c r="L1005" s="193">
        <f t="shared" si="1188"/>
        <v>0</v>
      </c>
      <c r="M1005" s="193">
        <f t="shared" si="1188"/>
        <v>0</v>
      </c>
      <c r="N1005" s="193" t="str">
        <f t="shared" si="1109"/>
        <v>Audio Accessories</v>
      </c>
      <c r="AA1005" s="193">
        <f t="shared" si="1180"/>
        <v>0</v>
      </c>
      <c r="AB1005" s="193" t="str">
        <f t="shared" ref="AB1005" si="1189">AB$140</f>
        <v>Fleming, Bern</v>
      </c>
    </row>
    <row r="1006" spans="1:28" s="188" customFormat="1" ht="17.399999999999999">
      <c r="A1006" s="193" t="str">
        <f t="shared" si="1175"/>
        <v>Audio Accessories</v>
      </c>
      <c r="B1006" s="193" t="str">
        <f t="shared" si="1176"/>
        <v>FO080Audio Accessories</v>
      </c>
      <c r="C1006" s="193" t="str">
        <f t="shared" si="1177"/>
        <v>Audio AccessoriesFleming, Bern</v>
      </c>
      <c r="D1006" s="193"/>
      <c r="E1006" s="193"/>
      <c r="F1006" s="193" t="str">
        <f t="shared" si="1178"/>
        <v>Audio AccessoriesRichardson, Vicki</v>
      </c>
      <c r="G1006" s="193" t="str">
        <f t="shared" ref="G1006:M1006" si="1190">G$141</f>
        <v>Richardson, Vicki</v>
      </c>
      <c r="H1006" s="193" t="str">
        <f t="shared" si="1190"/>
        <v>Fleming, Bern</v>
      </c>
      <c r="I1006" s="193" t="str">
        <f t="shared" si="1190"/>
        <v>FO080</v>
      </c>
      <c r="J1006" s="193" t="str">
        <f t="shared" si="1190"/>
        <v>FESCO</v>
      </c>
      <c r="K1006" s="193" t="str">
        <f t="shared" si="1190"/>
        <v>all</v>
      </c>
      <c r="L1006" s="193">
        <f t="shared" si="1190"/>
        <v>0</v>
      </c>
      <c r="M1006" s="193">
        <f t="shared" si="1190"/>
        <v>0</v>
      </c>
      <c r="N1006" s="193" t="str">
        <f t="shared" si="1109"/>
        <v>Audio Accessories</v>
      </c>
      <c r="AA1006" s="193">
        <f t="shared" si="1180"/>
        <v>0</v>
      </c>
      <c r="AB1006" s="193" t="str">
        <f t="shared" ref="AB1006" si="1191">AB$141</f>
        <v>Fleming, Bern</v>
      </c>
    </row>
    <row r="1007" spans="1:28" s="188" customFormat="1" ht="17.399999999999999">
      <c r="A1007" s="193" t="str">
        <f t="shared" si="1175"/>
        <v>Audio Accessories</v>
      </c>
      <c r="B1007" s="193" t="str">
        <f t="shared" si="1176"/>
        <v>GA548Audio Accessories</v>
      </c>
      <c r="C1007" s="193" t="str">
        <f t="shared" si="1177"/>
        <v>Audio AccessoriesFleming, Bern</v>
      </c>
      <c r="D1007" s="193"/>
      <c r="E1007" s="193"/>
      <c r="F1007" s="193" t="str">
        <f t="shared" si="1178"/>
        <v>Audio AccessoriesRichardson, Vicki</v>
      </c>
      <c r="G1007" s="193" t="str">
        <f t="shared" ref="G1007:M1007" si="1192">G$142</f>
        <v>Richardson, Vicki</v>
      </c>
      <c r="H1007" s="193" t="str">
        <f t="shared" si="1192"/>
        <v>Fleming, Bern</v>
      </c>
      <c r="I1007" s="193" t="str">
        <f t="shared" si="1192"/>
        <v>GA548</v>
      </c>
      <c r="J1007" s="193" t="str">
        <f t="shared" si="1192"/>
        <v>IN-MOTION / GATE PETR / PROJECT HORI</v>
      </c>
      <c r="K1007" s="193" t="str">
        <f t="shared" si="1192"/>
        <v>all</v>
      </c>
      <c r="L1007" s="193">
        <f t="shared" si="1192"/>
        <v>0</v>
      </c>
      <c r="M1007" s="193">
        <f t="shared" si="1192"/>
        <v>0</v>
      </c>
      <c r="N1007" s="193" t="str">
        <f t="shared" si="1109"/>
        <v>Audio Accessories</v>
      </c>
      <c r="AA1007" s="193">
        <f t="shared" si="1180"/>
        <v>0</v>
      </c>
      <c r="AB1007" s="193" t="str">
        <f t="shared" ref="AB1007" si="1193">AB$142</f>
        <v>Fleming, Bern</v>
      </c>
    </row>
    <row r="1008" spans="1:28" s="188" customFormat="1" ht="17.399999999999999">
      <c r="A1008" s="193" t="str">
        <f t="shared" si="1175"/>
        <v>Audio Accessories</v>
      </c>
      <c r="B1008" s="193" t="str">
        <f t="shared" si="1176"/>
        <v>IN035Audio Accessories</v>
      </c>
      <c r="C1008" s="193" t="str">
        <f t="shared" si="1177"/>
        <v>Audio AccessoriesFleming, Bern</v>
      </c>
      <c r="D1008" s="193"/>
      <c r="E1008" s="193"/>
      <c r="F1008" s="193" t="str">
        <f t="shared" si="1178"/>
        <v>Audio AccessoriesRichardson, Vicki</v>
      </c>
      <c r="G1008" s="193" t="str">
        <f t="shared" ref="G1008:M1008" si="1194">G$143</f>
        <v>Richardson, Vicki</v>
      </c>
      <c r="H1008" s="193" t="str">
        <f t="shared" si="1194"/>
        <v>Fleming, Bern</v>
      </c>
      <c r="I1008" s="193" t="str">
        <f t="shared" si="1194"/>
        <v>IN035</v>
      </c>
      <c r="J1008" s="193" t="str">
        <f t="shared" si="1194"/>
        <v>INTERBOND CORP OF AM</v>
      </c>
      <c r="K1008" s="193" t="str">
        <f t="shared" si="1194"/>
        <v>all</v>
      </c>
      <c r="L1008" s="193">
        <f t="shared" si="1194"/>
        <v>0</v>
      </c>
      <c r="M1008" s="193">
        <f t="shared" si="1194"/>
        <v>0</v>
      </c>
      <c r="N1008" s="193" t="str">
        <f t="shared" si="1109"/>
        <v>Audio Accessories</v>
      </c>
      <c r="AA1008" s="193">
        <f t="shared" si="1180"/>
        <v>0</v>
      </c>
      <c r="AB1008" s="193" t="str">
        <f t="shared" ref="AB1008" si="1195">AB$143</f>
        <v>Fleming, Bern</v>
      </c>
    </row>
    <row r="1009" spans="1:28" s="188" customFormat="1" ht="17.399999999999999">
      <c r="A1009" s="193" t="str">
        <f t="shared" si="1175"/>
        <v>Audio Accessories</v>
      </c>
      <c r="B1009" s="193" t="str">
        <f t="shared" si="1176"/>
        <v>KO165Audio Accessories</v>
      </c>
      <c r="C1009" s="193" t="str">
        <f t="shared" si="1177"/>
        <v>Audio AccessoriesFleming, Bern</v>
      </c>
      <c r="D1009" s="193"/>
      <c r="E1009" s="193"/>
      <c r="F1009" s="193" t="str">
        <f t="shared" si="1178"/>
        <v>Audio AccessoriesRichardson, Vicki</v>
      </c>
      <c r="G1009" s="193" t="str">
        <f t="shared" ref="G1009:M1009" si="1196">G$144</f>
        <v>Richardson, Vicki</v>
      </c>
      <c r="H1009" s="193" t="str">
        <f t="shared" si="1196"/>
        <v>Fleming, Bern</v>
      </c>
      <c r="I1009" s="193" t="str">
        <f t="shared" si="1196"/>
        <v>KO165</v>
      </c>
      <c r="J1009" s="193" t="str">
        <f t="shared" si="1196"/>
        <v>KOHL'S</v>
      </c>
      <c r="K1009" s="193" t="str">
        <f t="shared" si="1196"/>
        <v>all</v>
      </c>
      <c r="L1009" s="193">
        <f t="shared" si="1196"/>
        <v>0</v>
      </c>
      <c r="M1009" s="193">
        <f t="shared" si="1196"/>
        <v>0</v>
      </c>
      <c r="N1009" s="193" t="str">
        <f t="shared" si="1109"/>
        <v>Audio Accessories</v>
      </c>
      <c r="AA1009" s="193">
        <f t="shared" si="1180"/>
        <v>0</v>
      </c>
      <c r="AB1009" s="193" t="str">
        <f t="shared" ref="AB1009" si="1197">AB$144</f>
        <v>Fleming, Bern</v>
      </c>
    </row>
    <row r="1010" spans="1:28" s="188" customFormat="1" ht="17.399999999999999">
      <c r="A1010" s="193" t="str">
        <f t="shared" si="1175"/>
        <v>Audio Accessories</v>
      </c>
      <c r="B1010" s="193" t="str">
        <f t="shared" si="1176"/>
        <v>NA450Audio Accessories</v>
      </c>
      <c r="C1010" s="193" t="str">
        <f t="shared" si="1177"/>
        <v>Audio AccessoriesFleming, Bern</v>
      </c>
      <c r="D1010" s="193"/>
      <c r="E1010" s="193"/>
      <c r="F1010" s="193" t="str">
        <f t="shared" si="1178"/>
        <v>Audio AccessoriesRichardson, Vicki</v>
      </c>
      <c r="G1010" s="193" t="str">
        <f t="shared" ref="G1010:M1010" si="1198">G$145</f>
        <v>Richardson, Vicki</v>
      </c>
      <c r="H1010" s="193" t="str">
        <f t="shared" si="1198"/>
        <v>Fleming, Bern</v>
      </c>
      <c r="I1010" s="193" t="str">
        <f t="shared" si="1198"/>
        <v>NA450</v>
      </c>
      <c r="J1010" s="193" t="str">
        <f t="shared" si="1198"/>
        <v>NAVY EXCHANGE</v>
      </c>
      <c r="K1010" s="193" t="str">
        <f t="shared" si="1198"/>
        <v>all</v>
      </c>
      <c r="L1010" s="193">
        <f t="shared" si="1198"/>
        <v>0</v>
      </c>
      <c r="M1010" s="193">
        <f t="shared" si="1198"/>
        <v>0</v>
      </c>
      <c r="N1010" s="193" t="str">
        <f t="shared" si="1109"/>
        <v>Audio Accessories</v>
      </c>
      <c r="AA1010" s="193">
        <f t="shared" si="1180"/>
        <v>0</v>
      </c>
      <c r="AB1010" s="193" t="str">
        <f t="shared" ref="AB1010" si="1199">AB$145</f>
        <v>Fleming, Bern</v>
      </c>
    </row>
    <row r="1011" spans="1:28" s="188" customFormat="1" ht="17.399999999999999">
      <c r="A1011" s="193" t="str">
        <f t="shared" si="1175"/>
        <v>Audio Accessories</v>
      </c>
      <c r="B1011" s="193" t="str">
        <f t="shared" si="1176"/>
        <v>PC001Audio Accessories</v>
      </c>
      <c r="C1011" s="193" t="str">
        <f t="shared" si="1177"/>
        <v>Audio AccessoriesFleming, Bern</v>
      </c>
      <c r="D1011" s="193"/>
      <c r="E1011" s="193"/>
      <c r="F1011" s="193" t="str">
        <f t="shared" si="1178"/>
        <v>Audio AccessoriesRichardson, Vicki</v>
      </c>
      <c r="G1011" s="193" t="str">
        <f t="shared" ref="G1011:M1011" si="1200">G$146</f>
        <v>Richardson, Vicki</v>
      </c>
      <c r="H1011" s="193" t="str">
        <f t="shared" si="1200"/>
        <v>Fleming, Bern</v>
      </c>
      <c r="I1011" s="193" t="str">
        <f t="shared" si="1200"/>
        <v>PC001</v>
      </c>
      <c r="J1011" s="193" t="str">
        <f t="shared" si="1200"/>
        <v>P.C.RICHARD &amp; SON IN</v>
      </c>
      <c r="K1011" s="193" t="str">
        <f t="shared" si="1200"/>
        <v>all</v>
      </c>
      <c r="L1011" s="193">
        <f t="shared" si="1200"/>
        <v>0</v>
      </c>
      <c r="M1011" s="193">
        <f t="shared" si="1200"/>
        <v>0</v>
      </c>
      <c r="N1011" s="193" t="str">
        <f t="shared" si="1109"/>
        <v>Audio Accessories</v>
      </c>
      <c r="AA1011" s="193">
        <f t="shared" si="1180"/>
        <v>0</v>
      </c>
      <c r="AB1011" s="193">
        <f t="shared" ref="AB1011" si="1201">AB$146</f>
        <v>0</v>
      </c>
    </row>
    <row r="1012" spans="1:28" s="188" customFormat="1" ht="17.399999999999999">
      <c r="A1012" s="193" t="str">
        <f t="shared" si="1175"/>
        <v>Audio Accessories</v>
      </c>
      <c r="B1012" s="193" t="str">
        <f t="shared" si="1176"/>
        <v>0Audio Accessories</v>
      </c>
      <c r="C1012" s="193" t="str">
        <f t="shared" si="1177"/>
        <v>Audio Accessories0</v>
      </c>
      <c r="D1012" s="193"/>
      <c r="E1012" s="193"/>
      <c r="F1012" s="193" t="str">
        <f t="shared" si="1178"/>
        <v>Audio Accessories0</v>
      </c>
      <c r="G1012" s="193">
        <f t="shared" ref="G1012:M1012" si="1202">G$147</f>
        <v>0</v>
      </c>
      <c r="H1012" s="193">
        <f t="shared" si="1202"/>
        <v>0</v>
      </c>
      <c r="I1012" s="193">
        <f t="shared" si="1202"/>
        <v>0</v>
      </c>
      <c r="J1012" s="193">
        <f t="shared" si="1202"/>
        <v>0</v>
      </c>
      <c r="K1012" s="193">
        <f t="shared" si="1202"/>
        <v>0</v>
      </c>
      <c r="L1012" s="193">
        <f t="shared" si="1202"/>
        <v>0</v>
      </c>
      <c r="M1012" s="193">
        <f t="shared" si="1202"/>
        <v>0</v>
      </c>
      <c r="N1012" s="193" t="str">
        <f t="shared" si="1109"/>
        <v>Audio Accessories</v>
      </c>
      <c r="AA1012" s="193">
        <f t="shared" si="1180"/>
        <v>0</v>
      </c>
      <c r="AB1012" s="193">
        <f t="shared" ref="AB1012" si="1203">AB$147</f>
        <v>0</v>
      </c>
    </row>
    <row r="1013" spans="1:28" s="188" customFormat="1" ht="17.399999999999999">
      <c r="A1013" s="193" t="str">
        <f t="shared" si="1175"/>
        <v>Audio Accessories</v>
      </c>
      <c r="B1013" s="193" t="str">
        <f t="shared" si="1176"/>
        <v>AD230Audio Accessories</v>
      </c>
      <c r="C1013" s="193" t="str">
        <f t="shared" si="1177"/>
        <v>Audio AccessoriesHerold, Sarah</v>
      </c>
      <c r="D1013" s="193"/>
      <c r="E1013" s="193"/>
      <c r="F1013" s="193" t="str">
        <f t="shared" si="1178"/>
        <v>Audio AccessoriesRichardson, Vicki</v>
      </c>
      <c r="G1013" s="193" t="str">
        <f t="shared" ref="G1013:M1013" si="1204">G$148</f>
        <v>Richardson, Vicki</v>
      </c>
      <c r="H1013" s="193" t="str">
        <f t="shared" si="1204"/>
        <v>Herold, Sarah</v>
      </c>
      <c r="I1013" s="193" t="str">
        <f t="shared" si="1204"/>
        <v>AD230</v>
      </c>
      <c r="J1013" s="193" t="str">
        <f t="shared" si="1204"/>
        <v>ALMO DISTRIBUTING</v>
      </c>
      <c r="K1013" s="193" t="str">
        <f t="shared" si="1204"/>
        <v>all</v>
      </c>
      <c r="L1013" s="193">
        <f t="shared" si="1204"/>
        <v>0</v>
      </c>
      <c r="M1013" s="193">
        <f t="shared" si="1204"/>
        <v>0</v>
      </c>
      <c r="N1013" s="193" t="str">
        <f t="shared" si="1109"/>
        <v>Audio Accessories</v>
      </c>
      <c r="AA1013" s="193">
        <f t="shared" si="1180"/>
        <v>0</v>
      </c>
      <c r="AB1013" s="193" t="str">
        <f t="shared" ref="AB1013" si="1205">AB$148</f>
        <v>Herold, Sarah</v>
      </c>
    </row>
    <row r="1014" spans="1:28" s="188" customFormat="1" ht="17.399999999999999">
      <c r="A1014" s="193" t="str">
        <f t="shared" si="1175"/>
        <v>Audio Accessories</v>
      </c>
      <c r="B1014" s="193" t="str">
        <f t="shared" si="1176"/>
        <v>AD783Audio Accessories</v>
      </c>
      <c r="C1014" s="193" t="str">
        <f t="shared" si="1177"/>
        <v>Audio AccessoriesHerold, Sarah</v>
      </c>
      <c r="D1014" s="193"/>
      <c r="E1014" s="193"/>
      <c r="F1014" s="193" t="str">
        <f t="shared" si="1178"/>
        <v>Audio AccessoriesRichardson, Vicki</v>
      </c>
      <c r="G1014" s="193" t="str">
        <f t="shared" ref="G1014:M1014" si="1206">G$149</f>
        <v>Richardson, Vicki</v>
      </c>
      <c r="H1014" s="193" t="str">
        <f t="shared" si="1206"/>
        <v>Herold, Sarah</v>
      </c>
      <c r="I1014" s="193" t="str">
        <f t="shared" si="1206"/>
        <v>AD783</v>
      </c>
      <c r="J1014" s="193" t="str">
        <f t="shared" si="1206"/>
        <v>ADVANCE SALON &amp; BARBER SUPPLY</v>
      </c>
      <c r="K1014" s="193" t="str">
        <f t="shared" si="1206"/>
        <v>all</v>
      </c>
      <c r="L1014" s="193" t="str">
        <f t="shared" si="1206"/>
        <v>Jay Halaby &amp; Assoc</v>
      </c>
      <c r="M1014" s="193" t="str">
        <f t="shared" si="1206"/>
        <v>Beauty</v>
      </c>
      <c r="N1014" s="193" t="str">
        <f t="shared" si="1109"/>
        <v>Audio Accessories</v>
      </c>
      <c r="AA1014" s="193">
        <f t="shared" si="1180"/>
        <v>0</v>
      </c>
      <c r="AB1014" s="193" t="str">
        <f t="shared" ref="AB1014" si="1207">AB$149</f>
        <v>Herold, Sarah</v>
      </c>
    </row>
    <row r="1015" spans="1:28" s="188" customFormat="1" ht="17.399999999999999">
      <c r="A1015" s="193" t="str">
        <f t="shared" si="1175"/>
        <v>Audio Accessories</v>
      </c>
      <c r="B1015" s="193" t="str">
        <f t="shared" si="1176"/>
        <v>AL921Audio Accessories</v>
      </c>
      <c r="C1015" s="193" t="str">
        <f t="shared" si="1177"/>
        <v>Audio AccessoriesHerold, Sarah</v>
      </c>
      <c r="D1015" s="193"/>
      <c r="E1015" s="193"/>
      <c r="F1015" s="193" t="str">
        <f t="shared" si="1178"/>
        <v>Audio AccessoriesRichardson, Vicki</v>
      </c>
      <c r="G1015" s="193" t="str">
        <f t="shared" ref="G1015:M1015" si="1208">G$150</f>
        <v>Richardson, Vicki</v>
      </c>
      <c r="H1015" s="193" t="str">
        <f t="shared" si="1208"/>
        <v>Herold, Sarah</v>
      </c>
      <c r="I1015" s="193" t="str">
        <f t="shared" si="1208"/>
        <v>AL921</v>
      </c>
      <c r="J1015" s="193" t="str">
        <f t="shared" si="1208"/>
        <v>ALL ESSENTIALS INC</v>
      </c>
      <c r="K1015" s="193" t="str">
        <f t="shared" si="1208"/>
        <v>all</v>
      </c>
      <c r="L1015" s="193" t="str">
        <f t="shared" si="1208"/>
        <v>Jay Halaby &amp; Assoc</v>
      </c>
      <c r="M1015" s="193" t="str">
        <f t="shared" si="1208"/>
        <v>Beauty</v>
      </c>
      <c r="N1015" s="193" t="str">
        <f t="shared" si="1109"/>
        <v>Audio Accessories</v>
      </c>
      <c r="AA1015" s="193">
        <f t="shared" si="1180"/>
        <v>0</v>
      </c>
      <c r="AB1015" s="193" t="str">
        <f t="shared" ref="AB1015" si="1209">AB$150</f>
        <v>Herold, Sarah</v>
      </c>
    </row>
    <row r="1016" spans="1:28" s="188" customFormat="1" ht="17.399999999999999">
      <c r="A1016" s="193" t="str">
        <f t="shared" si="1175"/>
        <v>Audio Accessories</v>
      </c>
      <c r="B1016" s="193" t="str">
        <f t="shared" si="1176"/>
        <v>BE305Audio Accessories</v>
      </c>
      <c r="C1016" s="193" t="str">
        <f t="shared" si="1177"/>
        <v>Audio AccessoriesHerold, Sarah</v>
      </c>
      <c r="D1016" s="193"/>
      <c r="E1016" s="193"/>
      <c r="F1016" s="193" t="str">
        <f t="shared" si="1178"/>
        <v>Audio AccessoriesRichardson, Vicki</v>
      </c>
      <c r="G1016" s="193" t="str">
        <f t="shared" ref="G1016:M1016" si="1210">G$151</f>
        <v>Richardson, Vicki</v>
      </c>
      <c r="H1016" s="193" t="str">
        <f t="shared" si="1210"/>
        <v>Herold, Sarah</v>
      </c>
      <c r="I1016" s="193" t="str">
        <f t="shared" si="1210"/>
        <v>BE305</v>
      </c>
      <c r="J1016" s="193" t="str">
        <f t="shared" si="1210"/>
        <v>BEAUTY COLLECTION.COM INC</v>
      </c>
      <c r="K1016" s="193" t="str">
        <f t="shared" si="1210"/>
        <v>all</v>
      </c>
      <c r="L1016" s="193">
        <f t="shared" si="1210"/>
        <v>0</v>
      </c>
      <c r="M1016" s="193">
        <f t="shared" si="1210"/>
        <v>0</v>
      </c>
      <c r="N1016" s="193" t="str">
        <f t="shared" si="1109"/>
        <v>Audio Accessories</v>
      </c>
      <c r="AA1016" s="193">
        <f t="shared" si="1180"/>
        <v>0</v>
      </c>
      <c r="AB1016" s="193" t="str">
        <f t="shared" ref="AB1016" si="1211">AB$151</f>
        <v>Herold, Sarah</v>
      </c>
    </row>
    <row r="1017" spans="1:28" s="188" customFormat="1" ht="17.399999999999999">
      <c r="A1017" s="193" t="str">
        <f t="shared" si="1175"/>
        <v>Audio Accessories</v>
      </c>
      <c r="B1017" s="193" t="str">
        <f t="shared" si="1176"/>
        <v>BE337Audio Accessories</v>
      </c>
      <c r="C1017" s="193" t="str">
        <f t="shared" si="1177"/>
        <v>Audio AccessoriesHerold, Sarah</v>
      </c>
      <c r="D1017" s="193"/>
      <c r="E1017" s="193"/>
      <c r="F1017" s="193" t="str">
        <f t="shared" si="1178"/>
        <v>Audio AccessoriesRichardson, Vicki</v>
      </c>
      <c r="G1017" s="193" t="str">
        <f t="shared" ref="G1017:M1017" si="1212">G$152</f>
        <v>Richardson, Vicki</v>
      </c>
      <c r="H1017" s="193" t="str">
        <f t="shared" si="1212"/>
        <v>Herold, Sarah</v>
      </c>
      <c r="I1017" s="193" t="str">
        <f t="shared" si="1212"/>
        <v>BE337</v>
      </c>
      <c r="J1017" s="193" t="str">
        <f t="shared" si="1212"/>
        <v>BELLA'S BEAUTY SUPPLY LLC</v>
      </c>
      <c r="K1017" s="193" t="str">
        <f t="shared" si="1212"/>
        <v>all</v>
      </c>
      <c r="L1017" s="193" t="str">
        <f t="shared" si="1212"/>
        <v>Jay Halaby &amp; Assoc</v>
      </c>
      <c r="M1017" s="193" t="str">
        <f t="shared" si="1212"/>
        <v>Beauty</v>
      </c>
      <c r="N1017" s="193" t="str">
        <f t="shared" si="1109"/>
        <v>Audio Accessories</v>
      </c>
      <c r="AA1017" s="193">
        <f t="shared" si="1180"/>
        <v>0</v>
      </c>
      <c r="AB1017" s="193" t="str">
        <f t="shared" ref="AB1017" si="1213">AB$152</f>
        <v>Herold, Sarah</v>
      </c>
    </row>
    <row r="1018" spans="1:28" s="188" customFormat="1" ht="17.399999999999999">
      <c r="A1018" s="193" t="str">
        <f t="shared" si="1175"/>
        <v>Audio Accessories</v>
      </c>
      <c r="B1018" s="193" t="str">
        <f t="shared" si="1176"/>
        <v>BE587Audio Accessories</v>
      </c>
      <c r="C1018" s="193" t="str">
        <f t="shared" si="1177"/>
        <v>Audio AccessoriesHerold, Sarah</v>
      </c>
      <c r="D1018" s="193"/>
      <c r="E1018" s="193"/>
      <c r="F1018" s="193" t="str">
        <f t="shared" si="1178"/>
        <v>Audio AccessoriesRichardson, Vicki</v>
      </c>
      <c r="G1018" s="193" t="str">
        <f t="shared" ref="G1018:M1018" si="1214">G$153</f>
        <v>Richardson, Vicki</v>
      </c>
      <c r="H1018" s="193" t="str">
        <f t="shared" si="1214"/>
        <v>Herold, Sarah</v>
      </c>
      <c r="I1018" s="193" t="str">
        <f t="shared" si="1214"/>
        <v>BE587</v>
      </c>
      <c r="J1018" s="193" t="str">
        <f t="shared" si="1214"/>
        <v>BEAUTY.COM</v>
      </c>
      <c r="K1018" s="193" t="str">
        <f t="shared" si="1214"/>
        <v>all</v>
      </c>
      <c r="L1018" s="193">
        <f t="shared" si="1214"/>
        <v>0</v>
      </c>
      <c r="M1018" s="193">
        <f t="shared" si="1214"/>
        <v>0</v>
      </c>
      <c r="N1018" s="193" t="str">
        <f t="shared" si="1109"/>
        <v>Audio Accessories</v>
      </c>
      <c r="AA1018" s="193">
        <f t="shared" si="1180"/>
        <v>0</v>
      </c>
      <c r="AB1018" s="193" t="str">
        <f t="shared" ref="AB1018" si="1215">AB$153</f>
        <v>Herold, Sarah</v>
      </c>
    </row>
    <row r="1019" spans="1:28" s="188" customFormat="1" ht="17.399999999999999">
      <c r="A1019" s="193" t="str">
        <f t="shared" si="1175"/>
        <v>Audio Accessories</v>
      </c>
      <c r="B1019" s="193" t="str">
        <f t="shared" si="1176"/>
        <v>BE986Audio Accessories</v>
      </c>
      <c r="C1019" s="193" t="str">
        <f t="shared" si="1177"/>
        <v>Audio AccessoriesHerold, Sarah</v>
      </c>
      <c r="D1019" s="193"/>
      <c r="E1019" s="193"/>
      <c r="F1019" s="193" t="str">
        <f t="shared" si="1178"/>
        <v>Audio AccessoriesRichardson, Vicki</v>
      </c>
      <c r="G1019" s="193" t="str">
        <f t="shared" ref="G1019:M1019" si="1216">G$154</f>
        <v>Richardson, Vicki</v>
      </c>
      <c r="H1019" s="193" t="str">
        <f t="shared" si="1216"/>
        <v>Herold, Sarah</v>
      </c>
      <c r="I1019" s="193" t="str">
        <f t="shared" si="1216"/>
        <v>BE986</v>
      </c>
      <c r="J1019" s="193" t="str">
        <f t="shared" si="1216"/>
        <v>BEAUTY BROS INC</v>
      </c>
      <c r="K1019" s="193" t="str">
        <f t="shared" si="1216"/>
        <v>all</v>
      </c>
      <c r="L1019" s="193">
        <f t="shared" si="1216"/>
        <v>0</v>
      </c>
      <c r="M1019" s="193">
        <f t="shared" si="1216"/>
        <v>0</v>
      </c>
      <c r="N1019" s="193" t="str">
        <f t="shared" si="1109"/>
        <v>Audio Accessories</v>
      </c>
      <c r="AA1019" s="193">
        <f t="shared" si="1180"/>
        <v>0</v>
      </c>
      <c r="AB1019" s="193" t="str">
        <f t="shared" ref="AB1019" si="1217">AB$154</f>
        <v>Herold, Sarah</v>
      </c>
    </row>
    <row r="1020" spans="1:28" s="188" customFormat="1" ht="17.399999999999999">
      <c r="A1020" s="193" t="str">
        <f t="shared" si="1175"/>
        <v>Audio Accessories</v>
      </c>
      <c r="B1020" s="193" t="str">
        <f t="shared" si="1176"/>
        <v>BI356Audio Accessories</v>
      </c>
      <c r="C1020" s="193" t="str">
        <f t="shared" si="1177"/>
        <v>Audio AccessoriesHerold, Sarah</v>
      </c>
      <c r="D1020" s="193"/>
      <c r="E1020" s="193"/>
      <c r="F1020" s="193" t="str">
        <f t="shared" si="1178"/>
        <v>Audio AccessoriesRichardson, Vicki</v>
      </c>
      <c r="G1020" s="193" t="str">
        <f t="shared" ref="G1020:M1020" si="1218">G$155</f>
        <v>Richardson, Vicki</v>
      </c>
      <c r="H1020" s="193" t="str">
        <f t="shared" si="1218"/>
        <v>Herold, Sarah</v>
      </c>
      <c r="I1020" s="193" t="str">
        <f t="shared" si="1218"/>
        <v>BI356</v>
      </c>
      <c r="J1020" s="193" t="str">
        <f t="shared" si="1218"/>
        <v>BIONEXIA USA INC</v>
      </c>
      <c r="K1020" s="193" t="str">
        <f t="shared" si="1218"/>
        <v>all</v>
      </c>
      <c r="L1020" s="193" t="str">
        <f t="shared" si="1218"/>
        <v>Jay Halaby &amp; Assoc</v>
      </c>
      <c r="M1020" s="193" t="str">
        <f t="shared" si="1218"/>
        <v>Beauty</v>
      </c>
      <c r="N1020" s="193" t="str">
        <f t="shared" si="1109"/>
        <v>Audio Accessories</v>
      </c>
      <c r="AA1020" s="193">
        <f t="shared" si="1180"/>
        <v>0</v>
      </c>
      <c r="AB1020" s="193" t="str">
        <f t="shared" ref="AB1020" si="1219">AB$155</f>
        <v>Herold, Sarah</v>
      </c>
    </row>
    <row r="1021" spans="1:28" s="188" customFormat="1" ht="17.399999999999999">
      <c r="A1021" s="193" t="str">
        <f t="shared" si="1175"/>
        <v>Audio Accessories</v>
      </c>
      <c r="B1021" s="193" t="str">
        <f t="shared" si="1176"/>
        <v>BL345Audio Accessories</v>
      </c>
      <c r="C1021" s="193" t="str">
        <f t="shared" si="1177"/>
        <v>Audio AccessoriesHerold, Sarah</v>
      </c>
      <c r="D1021" s="193"/>
      <c r="E1021" s="193"/>
      <c r="F1021" s="193" t="str">
        <f t="shared" si="1178"/>
        <v>Audio AccessoriesRichardson, Vicki</v>
      </c>
      <c r="G1021" s="193" t="str">
        <f t="shared" ref="G1021:M1021" si="1220">G$156</f>
        <v>Richardson, Vicki</v>
      </c>
      <c r="H1021" s="193" t="str">
        <f t="shared" si="1220"/>
        <v>Herold, Sarah</v>
      </c>
      <c r="I1021" s="193" t="str">
        <f t="shared" si="1220"/>
        <v>BL345</v>
      </c>
      <c r="J1021" s="193" t="str">
        <f t="shared" si="1220"/>
        <v>BLOOMINGDALE'S</v>
      </c>
      <c r="K1021" s="193" t="str">
        <f t="shared" si="1220"/>
        <v>all</v>
      </c>
      <c r="L1021" s="193">
        <f t="shared" si="1220"/>
        <v>0</v>
      </c>
      <c r="M1021" s="193">
        <f t="shared" si="1220"/>
        <v>0</v>
      </c>
      <c r="N1021" s="193" t="str">
        <f t="shared" si="1109"/>
        <v>Audio Accessories</v>
      </c>
      <c r="AA1021" s="193">
        <f t="shared" si="1180"/>
        <v>0</v>
      </c>
      <c r="AB1021" s="193" t="str">
        <f t="shared" ref="AB1021" si="1221">AB$156</f>
        <v>Herold, Sarah</v>
      </c>
    </row>
    <row r="1022" spans="1:28" s="188" customFormat="1" ht="17.399999999999999">
      <c r="A1022" s="193" t="str">
        <f t="shared" si="1175"/>
        <v>Audio Accessories</v>
      </c>
      <c r="B1022" s="193" t="str">
        <f t="shared" si="1176"/>
        <v>CE281Audio Accessories</v>
      </c>
      <c r="C1022" s="193" t="str">
        <f t="shared" si="1177"/>
        <v>Audio AccessoriesHerold, Sarah</v>
      </c>
      <c r="D1022" s="193"/>
      <c r="E1022" s="193"/>
      <c r="F1022" s="193" t="str">
        <f t="shared" si="1178"/>
        <v>Audio AccessoriesRichardson, Vicki</v>
      </c>
      <c r="G1022" s="193" t="str">
        <f t="shared" ref="G1022:M1022" si="1222">G$157</f>
        <v>Richardson, Vicki</v>
      </c>
      <c r="H1022" s="193" t="str">
        <f t="shared" si="1222"/>
        <v>Herold, Sarah</v>
      </c>
      <c r="I1022" s="193" t="str">
        <f t="shared" si="1222"/>
        <v>CE281</v>
      </c>
      <c r="J1022" s="193" t="str">
        <f t="shared" si="1222"/>
        <v>CONTEC INTERNATIONAL</v>
      </c>
      <c r="K1022" s="193" t="str">
        <f t="shared" si="1222"/>
        <v>all</v>
      </c>
      <c r="L1022" s="193">
        <f t="shared" si="1222"/>
        <v>0</v>
      </c>
      <c r="M1022" s="193">
        <f t="shared" si="1222"/>
        <v>0</v>
      </c>
      <c r="N1022" s="193" t="str">
        <f t="shared" si="1109"/>
        <v>Audio Accessories</v>
      </c>
      <c r="AA1022" s="193">
        <f t="shared" si="1180"/>
        <v>0</v>
      </c>
      <c r="AB1022" s="193" t="str">
        <f t="shared" ref="AB1022" si="1223">AB$157</f>
        <v>Herold, Sarah</v>
      </c>
    </row>
    <row r="1023" spans="1:28" s="188" customFormat="1" ht="17.399999999999999">
      <c r="A1023" s="193" t="str">
        <f t="shared" si="1175"/>
        <v>Audio Accessories</v>
      </c>
      <c r="B1023" s="193" t="str">
        <f t="shared" si="1176"/>
        <v>CH901Audio Accessories</v>
      </c>
      <c r="C1023" s="193" t="str">
        <f t="shared" si="1177"/>
        <v>Audio AccessoriesHerold, Sarah</v>
      </c>
      <c r="D1023" s="193"/>
      <c r="E1023" s="193"/>
      <c r="F1023" s="193" t="str">
        <f t="shared" si="1178"/>
        <v>Audio AccessoriesRichardson, Vicki</v>
      </c>
      <c r="G1023" s="193" t="str">
        <f t="shared" ref="G1023:M1023" si="1224">G$158</f>
        <v>Richardson, Vicki</v>
      </c>
      <c r="H1023" s="193" t="str">
        <f t="shared" si="1224"/>
        <v>Herold, Sarah</v>
      </c>
      <c r="I1023" s="193" t="str">
        <f t="shared" si="1224"/>
        <v>CH901</v>
      </c>
      <c r="J1023" s="193" t="str">
        <f t="shared" si="1224"/>
        <v>CHENICE PRO SALON</v>
      </c>
      <c r="K1023" s="193" t="str">
        <f t="shared" si="1224"/>
        <v>all</v>
      </c>
      <c r="L1023" s="193" t="str">
        <f t="shared" si="1224"/>
        <v>Jay Halaby &amp; Assoc</v>
      </c>
      <c r="M1023" s="193" t="str">
        <f t="shared" si="1224"/>
        <v>Beauty</v>
      </c>
      <c r="N1023" s="193" t="str">
        <f t="shared" si="1109"/>
        <v>Audio Accessories</v>
      </c>
      <c r="AA1023" s="193">
        <f t="shared" si="1180"/>
        <v>0</v>
      </c>
      <c r="AB1023" s="193" t="str">
        <f t="shared" ref="AB1023" si="1225">AB$158</f>
        <v>Herold, Sarah</v>
      </c>
    </row>
    <row r="1024" spans="1:28" s="188" customFormat="1" ht="17.399999999999999">
      <c r="A1024" s="193" t="str">
        <f t="shared" si="1175"/>
        <v>Audio Accessories</v>
      </c>
      <c r="B1024" s="193" t="str">
        <f t="shared" si="1176"/>
        <v>CR854Audio Accessories</v>
      </c>
      <c r="C1024" s="193" t="str">
        <f t="shared" si="1177"/>
        <v>Audio AccessoriesHerold, Sarah</v>
      </c>
      <c r="D1024" s="193"/>
      <c r="E1024" s="193"/>
      <c r="F1024" s="193" t="str">
        <f t="shared" si="1178"/>
        <v>Audio AccessoriesRichardson, Vicki</v>
      </c>
      <c r="G1024" s="193" t="str">
        <f t="shared" ref="G1024:M1024" si="1226">G$159</f>
        <v>Richardson, Vicki</v>
      </c>
      <c r="H1024" s="193" t="str">
        <f t="shared" si="1226"/>
        <v>Herold, Sarah</v>
      </c>
      <c r="I1024" s="193" t="str">
        <f t="shared" si="1226"/>
        <v>CR854</v>
      </c>
      <c r="J1024" s="193" t="str">
        <f t="shared" si="1226"/>
        <v>CREATIVE BEAUTY CONCEPTS</v>
      </c>
      <c r="K1024" s="193" t="str">
        <f t="shared" si="1226"/>
        <v>all</v>
      </c>
      <c r="L1024" s="193" t="str">
        <f t="shared" si="1226"/>
        <v>Jay Halaby &amp; Assoc</v>
      </c>
      <c r="M1024" s="193" t="str">
        <f t="shared" si="1226"/>
        <v>Beauty</v>
      </c>
      <c r="N1024" s="193" t="str">
        <f t="shared" si="1109"/>
        <v>Audio Accessories</v>
      </c>
      <c r="AA1024" s="193">
        <f t="shared" si="1180"/>
        <v>0</v>
      </c>
      <c r="AB1024" s="193" t="str">
        <f t="shared" ref="AB1024" si="1227">AB$159</f>
        <v>Herold, Sarah</v>
      </c>
    </row>
    <row r="1025" spans="1:28" s="188" customFormat="1" ht="17.399999999999999">
      <c r="A1025" s="193" t="str">
        <f t="shared" si="1175"/>
        <v>Audio Accessories</v>
      </c>
      <c r="B1025" s="193" t="str">
        <f t="shared" si="1176"/>
        <v>CY001Audio Accessories</v>
      </c>
      <c r="C1025" s="193" t="str">
        <f t="shared" si="1177"/>
        <v>Audio AccessoriesHerold, Sarah</v>
      </c>
      <c r="D1025" s="193"/>
      <c r="E1025" s="193"/>
      <c r="F1025" s="193" t="str">
        <f t="shared" si="1178"/>
        <v>Audio AccessoriesRichardson, Vicki</v>
      </c>
      <c r="G1025" s="193" t="str">
        <f t="shared" ref="G1025:M1025" si="1228">G$160</f>
        <v>Richardson, Vicki</v>
      </c>
      <c r="H1025" s="193" t="str">
        <f t="shared" si="1228"/>
        <v>Herold, Sarah</v>
      </c>
      <c r="I1025" s="193" t="str">
        <f t="shared" si="1228"/>
        <v>CY001</v>
      </c>
      <c r="J1025" s="193" t="str">
        <f t="shared" si="1228"/>
        <v>CYNTHIA SALON SERVICES</v>
      </c>
      <c r="K1025" s="193" t="str">
        <f t="shared" si="1228"/>
        <v>all</v>
      </c>
      <c r="L1025" s="193" t="str">
        <f t="shared" si="1228"/>
        <v>Jay Halaby &amp; Assoc</v>
      </c>
      <c r="M1025" s="193" t="str">
        <f t="shared" si="1228"/>
        <v>Beauty</v>
      </c>
      <c r="N1025" s="193" t="str">
        <f t="shared" si="1109"/>
        <v>Audio Accessories</v>
      </c>
      <c r="AA1025" s="193">
        <f t="shared" si="1180"/>
        <v>0</v>
      </c>
      <c r="AB1025" s="193" t="str">
        <f t="shared" ref="AB1025" si="1229">AB$160</f>
        <v>Herold, Sarah</v>
      </c>
    </row>
    <row r="1026" spans="1:28" s="188" customFormat="1" ht="17.399999999999999">
      <c r="A1026" s="193" t="str">
        <f t="shared" si="1175"/>
        <v>Audio Accessories</v>
      </c>
      <c r="B1026" s="193" t="str">
        <f t="shared" si="1176"/>
        <v>DM026Audio Accessories</v>
      </c>
      <c r="C1026" s="193" t="str">
        <f t="shared" si="1177"/>
        <v>Audio AccessoriesHerold, Sarah</v>
      </c>
      <c r="D1026" s="193"/>
      <c r="E1026" s="193"/>
      <c r="F1026" s="193" t="str">
        <f t="shared" si="1178"/>
        <v>Audio AccessoriesRichardson, Vicki</v>
      </c>
      <c r="G1026" s="193" t="str">
        <f t="shared" ref="G1026:M1026" si="1230">G$161</f>
        <v>Richardson, Vicki</v>
      </c>
      <c r="H1026" s="193" t="str">
        <f t="shared" si="1230"/>
        <v>Herold, Sarah</v>
      </c>
      <c r="I1026" s="193" t="str">
        <f t="shared" si="1230"/>
        <v>DM026</v>
      </c>
      <c r="J1026" s="193" t="str">
        <f t="shared" si="1230"/>
        <v>DISCOVER SALON SERVICES</v>
      </c>
      <c r="K1026" s="193" t="str">
        <f t="shared" si="1230"/>
        <v>all</v>
      </c>
      <c r="L1026" s="193" t="str">
        <f t="shared" si="1230"/>
        <v>Jay Halaby &amp; Assoc</v>
      </c>
      <c r="M1026" s="193" t="str">
        <f t="shared" si="1230"/>
        <v>Beauty</v>
      </c>
      <c r="N1026" s="193" t="str">
        <f t="shared" si="1109"/>
        <v>Audio Accessories</v>
      </c>
      <c r="AA1026" s="193">
        <f t="shared" si="1180"/>
        <v>0</v>
      </c>
      <c r="AB1026" s="193" t="str">
        <f t="shared" ref="AB1026" si="1231">AB$161</f>
        <v>Herold, Sarah</v>
      </c>
    </row>
    <row r="1027" spans="1:28" s="188" customFormat="1" ht="17.399999999999999">
      <c r="A1027" s="193" t="str">
        <f t="shared" si="1175"/>
        <v>Audio Accessories</v>
      </c>
      <c r="B1027" s="193" t="str">
        <f t="shared" si="1176"/>
        <v>EC238Audio Accessories</v>
      </c>
      <c r="C1027" s="193" t="str">
        <f t="shared" si="1177"/>
        <v>Audio AccessoriesHerold, Sarah</v>
      </c>
      <c r="D1027" s="193"/>
      <c r="E1027" s="193"/>
      <c r="F1027" s="193" t="str">
        <f t="shared" si="1178"/>
        <v>Audio AccessoriesRichardson, Vicki</v>
      </c>
      <c r="G1027" s="193" t="str">
        <f t="shared" ref="G1027:M1027" si="1232">G$162</f>
        <v>Richardson, Vicki</v>
      </c>
      <c r="H1027" s="193" t="str">
        <f t="shared" si="1232"/>
        <v>Herold, Sarah</v>
      </c>
      <c r="I1027" s="193" t="str">
        <f t="shared" si="1232"/>
        <v>EC238</v>
      </c>
      <c r="J1027" s="193" t="str">
        <f t="shared" si="1232"/>
        <v>ECONOMY BEAUTY SUPPLY</v>
      </c>
      <c r="K1027" s="193" t="str">
        <f t="shared" si="1232"/>
        <v>all</v>
      </c>
      <c r="L1027" s="193" t="str">
        <f t="shared" si="1232"/>
        <v>Jay Halaby &amp; Assoc</v>
      </c>
      <c r="M1027" s="193" t="str">
        <f t="shared" si="1232"/>
        <v>Beauty</v>
      </c>
      <c r="N1027" s="193" t="str">
        <f t="shared" si="1109"/>
        <v>Audio Accessories</v>
      </c>
      <c r="AA1027" s="193">
        <f t="shared" si="1180"/>
        <v>0</v>
      </c>
      <c r="AB1027" s="193" t="str">
        <f t="shared" ref="AB1027" si="1233">AB$162</f>
        <v>Herold, Sarah</v>
      </c>
    </row>
    <row r="1028" spans="1:28" s="188" customFormat="1" ht="17.399999999999999">
      <c r="A1028" s="193" t="str">
        <f t="shared" si="1175"/>
        <v>Audio Accessories</v>
      </c>
      <c r="B1028" s="193" t="str">
        <f t="shared" si="1176"/>
        <v>EC301Audio Accessories</v>
      </c>
      <c r="C1028" s="193" t="str">
        <f t="shared" si="1177"/>
        <v>Audio AccessoriesHerold, Sarah</v>
      </c>
      <c r="D1028" s="193"/>
      <c r="E1028" s="193"/>
      <c r="F1028" s="193" t="str">
        <f t="shared" si="1178"/>
        <v>Audio AccessoriesRichardson, Vicki</v>
      </c>
      <c r="G1028" s="193" t="str">
        <f t="shared" ref="G1028:M1028" si="1234">G$163</f>
        <v>Richardson, Vicki</v>
      </c>
      <c r="H1028" s="193" t="str">
        <f t="shared" si="1234"/>
        <v>Herold, Sarah</v>
      </c>
      <c r="I1028" s="193" t="str">
        <f t="shared" si="1234"/>
        <v>EC301</v>
      </c>
      <c r="J1028" s="193" t="str">
        <f t="shared" si="1234"/>
        <v>FINELINE DISTRIBUTOR INC</v>
      </c>
      <c r="K1028" s="193" t="str">
        <f t="shared" si="1234"/>
        <v>all</v>
      </c>
      <c r="L1028" s="193" t="str">
        <f t="shared" si="1234"/>
        <v>Jay Halaby &amp; Assoc</v>
      </c>
      <c r="M1028" s="193" t="str">
        <f t="shared" si="1234"/>
        <v>Beauty</v>
      </c>
      <c r="N1028" s="193" t="str">
        <f t="shared" si="1109"/>
        <v>Audio Accessories</v>
      </c>
      <c r="AA1028" s="193">
        <f t="shared" si="1180"/>
        <v>0</v>
      </c>
      <c r="AB1028" s="193" t="str">
        <f t="shared" ref="AB1028" si="1235">AB$163</f>
        <v>Herold, Sarah</v>
      </c>
    </row>
    <row r="1029" spans="1:28" s="188" customFormat="1" ht="17.399999999999999">
      <c r="A1029" s="193" t="str">
        <f t="shared" si="1175"/>
        <v>Audio Accessories</v>
      </c>
      <c r="B1029" s="193" t="str">
        <f t="shared" si="1176"/>
        <v>EV146Audio Accessories</v>
      </c>
      <c r="C1029" s="193" t="str">
        <f t="shared" si="1177"/>
        <v>Audio AccessoriesHerold, Sarah</v>
      </c>
      <c r="D1029" s="193"/>
      <c r="E1029" s="193"/>
      <c r="F1029" s="193" t="str">
        <f t="shared" si="1178"/>
        <v>Audio AccessoriesRichardson, Vicki</v>
      </c>
      <c r="G1029" s="193" t="str">
        <f t="shared" ref="G1029:M1029" si="1236">G$164</f>
        <v>Richardson, Vicki</v>
      </c>
      <c r="H1029" s="193" t="str">
        <f t="shared" si="1236"/>
        <v>Herold, Sarah</v>
      </c>
      <c r="I1029" s="193" t="str">
        <f t="shared" si="1236"/>
        <v>EV146</v>
      </c>
      <c r="J1029" s="193" t="str">
        <f t="shared" si="1236"/>
        <v>EVERGREEN TEAM USA</v>
      </c>
      <c r="K1029" s="193" t="str">
        <f t="shared" si="1236"/>
        <v>all</v>
      </c>
      <c r="L1029" s="193" t="str">
        <f t="shared" si="1236"/>
        <v>Jay Halaby &amp; Assoc</v>
      </c>
      <c r="M1029" s="193" t="str">
        <f t="shared" si="1236"/>
        <v>Beauty</v>
      </c>
      <c r="N1029" s="193" t="str">
        <f t="shared" si="1109"/>
        <v>Audio Accessories</v>
      </c>
      <c r="AA1029" s="193">
        <f t="shared" si="1180"/>
        <v>0</v>
      </c>
      <c r="AB1029" s="193" t="str">
        <f t="shared" ref="AB1029" si="1237">AB$164</f>
        <v>Herold, Sarah</v>
      </c>
    </row>
    <row r="1030" spans="1:28" s="188" customFormat="1" ht="17.399999999999999">
      <c r="A1030" s="193" t="str">
        <f t="shared" si="1175"/>
        <v>Audio Accessories</v>
      </c>
      <c r="B1030" s="193" t="str">
        <f t="shared" si="1176"/>
        <v>FO396Audio Accessories</v>
      </c>
      <c r="C1030" s="193" t="str">
        <f t="shared" si="1177"/>
        <v>Audio AccessoriesHerold, Sarah</v>
      </c>
      <c r="D1030" s="193"/>
      <c r="E1030" s="193"/>
      <c r="F1030" s="193" t="str">
        <f t="shared" si="1178"/>
        <v>Audio AccessoriesRichardson, Vicki</v>
      </c>
      <c r="G1030" s="193" t="str">
        <f t="shared" ref="G1030:M1030" si="1238">G$165</f>
        <v>Richardson, Vicki</v>
      </c>
      <c r="H1030" s="193" t="str">
        <f t="shared" si="1238"/>
        <v>Herold, Sarah</v>
      </c>
      <c r="I1030" s="193" t="str">
        <f t="shared" si="1238"/>
        <v>FO396</v>
      </c>
      <c r="J1030" s="193" t="str">
        <f t="shared" si="1238"/>
        <v>FOUR STAR BEAUTY SUPPLY CORP</v>
      </c>
      <c r="K1030" s="193" t="str">
        <f t="shared" si="1238"/>
        <v>all</v>
      </c>
      <c r="L1030" s="193" t="str">
        <f t="shared" si="1238"/>
        <v>Jay Halaby &amp; Assoc</v>
      </c>
      <c r="M1030" s="193" t="str">
        <f t="shared" si="1238"/>
        <v>Beauty</v>
      </c>
      <c r="N1030" s="193" t="str">
        <f t="shared" si="1109"/>
        <v>Audio Accessories</v>
      </c>
      <c r="AA1030" s="193">
        <f t="shared" si="1180"/>
        <v>0</v>
      </c>
      <c r="AB1030" s="193" t="str">
        <f t="shared" ref="AB1030" si="1239">AB$165</f>
        <v>Herold, Sarah</v>
      </c>
    </row>
    <row r="1031" spans="1:28" s="188" customFormat="1" ht="17.399999999999999">
      <c r="A1031" s="193" t="str">
        <f t="shared" si="1175"/>
        <v>Audio Accessories</v>
      </c>
      <c r="B1031" s="193" t="str">
        <f t="shared" si="1176"/>
        <v>GR900Audio Accessories</v>
      </c>
      <c r="C1031" s="193" t="str">
        <f t="shared" si="1177"/>
        <v>Audio AccessoriesHerold, Sarah</v>
      </c>
      <c r="D1031" s="193"/>
      <c r="E1031" s="193"/>
      <c r="F1031" s="193" t="str">
        <f t="shared" si="1178"/>
        <v>Audio AccessoriesRichardson, Vicki</v>
      </c>
      <c r="G1031" s="193" t="str">
        <f t="shared" ref="G1031:M1031" si="1240">G$166</f>
        <v>Richardson, Vicki</v>
      </c>
      <c r="H1031" s="193" t="str">
        <f t="shared" si="1240"/>
        <v>Herold, Sarah</v>
      </c>
      <c r="I1031" s="193" t="str">
        <f t="shared" si="1240"/>
        <v>GR900</v>
      </c>
      <c r="J1031" s="193" t="str">
        <f t="shared" si="1240"/>
        <v>GROOM IT INDUSTRIES</v>
      </c>
      <c r="K1031" s="193" t="str">
        <f t="shared" si="1240"/>
        <v>all</v>
      </c>
      <c r="L1031" s="193" t="str">
        <f t="shared" si="1240"/>
        <v>Jay Halaby &amp; Assoc</v>
      </c>
      <c r="M1031" s="193" t="str">
        <f t="shared" si="1240"/>
        <v>Beauty</v>
      </c>
      <c r="N1031" s="193" t="str">
        <f t="shared" si="1109"/>
        <v>Audio Accessories</v>
      </c>
      <c r="AA1031" s="193">
        <f t="shared" si="1180"/>
        <v>0</v>
      </c>
      <c r="AB1031" s="193" t="str">
        <f t="shared" ref="AB1031" si="1241">AB$166</f>
        <v>Herold, Sarah</v>
      </c>
    </row>
    <row r="1032" spans="1:28" s="188" customFormat="1" ht="17.399999999999999">
      <c r="A1032" s="193" t="str">
        <f t="shared" si="1175"/>
        <v>Audio Accessories</v>
      </c>
      <c r="B1032" s="193" t="str">
        <f t="shared" si="1176"/>
        <v>IN021Audio Accessories</v>
      </c>
      <c r="C1032" s="193" t="str">
        <f t="shared" si="1177"/>
        <v>Audio AccessoriesHerold, Sarah</v>
      </c>
      <c r="D1032" s="193"/>
      <c r="E1032" s="193"/>
      <c r="F1032" s="193" t="str">
        <f t="shared" si="1178"/>
        <v>Audio AccessoriesRichardson, Vicki</v>
      </c>
      <c r="G1032" s="193" t="str">
        <f t="shared" ref="G1032:M1032" si="1242">G$167</f>
        <v>Richardson, Vicki</v>
      </c>
      <c r="H1032" s="193" t="str">
        <f t="shared" si="1242"/>
        <v>Herold, Sarah</v>
      </c>
      <c r="I1032" s="193" t="str">
        <f t="shared" si="1242"/>
        <v>IN021</v>
      </c>
      <c r="J1032" s="193" t="str">
        <f t="shared" si="1242"/>
        <v>INTERNATIONAL SALON/UNITED BEAUTY</v>
      </c>
      <c r="K1032" s="193" t="str">
        <f t="shared" si="1242"/>
        <v>all</v>
      </c>
      <c r="L1032" s="193" t="str">
        <f t="shared" si="1242"/>
        <v>Jay Halaby &amp; Assoc</v>
      </c>
      <c r="M1032" s="193" t="str">
        <f t="shared" si="1242"/>
        <v>Beauty</v>
      </c>
      <c r="N1032" s="193" t="str">
        <f t="shared" ref="N1032:N1095" si="1243">A1032</f>
        <v>Audio Accessories</v>
      </c>
      <c r="AA1032" s="193">
        <f t="shared" si="1180"/>
        <v>0</v>
      </c>
      <c r="AB1032" s="193" t="str">
        <f t="shared" ref="AB1032" si="1244">AB$167</f>
        <v>Herold, Sarah</v>
      </c>
    </row>
    <row r="1033" spans="1:28" s="188" customFormat="1" ht="17.399999999999999">
      <c r="A1033" s="193" t="str">
        <f t="shared" si="1175"/>
        <v>Audio Accessories</v>
      </c>
      <c r="B1033" s="193" t="str">
        <f t="shared" si="1176"/>
        <v>IN883Audio Accessories</v>
      </c>
      <c r="C1033" s="193" t="str">
        <f t="shared" si="1177"/>
        <v>Audio AccessoriesHerold, Sarah</v>
      </c>
      <c r="D1033" s="193"/>
      <c r="E1033" s="193"/>
      <c r="F1033" s="193" t="str">
        <f t="shared" si="1178"/>
        <v>Audio AccessoriesRichardson, Vicki</v>
      </c>
      <c r="G1033" s="193" t="str">
        <f t="shared" ref="G1033:M1033" si="1245">G$168</f>
        <v>Richardson, Vicki</v>
      </c>
      <c r="H1033" s="193" t="str">
        <f t="shared" si="1245"/>
        <v>Herold, Sarah</v>
      </c>
      <c r="I1033" s="193" t="str">
        <f t="shared" si="1245"/>
        <v>IN883</v>
      </c>
      <c r="J1033" s="193" t="str">
        <f t="shared" si="1245"/>
        <v>INNOVATIVE SALON SOLUTIONS</v>
      </c>
      <c r="K1033" s="193" t="str">
        <f t="shared" si="1245"/>
        <v>all</v>
      </c>
      <c r="L1033" s="193" t="str">
        <f t="shared" si="1245"/>
        <v>Jay Halaby &amp; Assoc</v>
      </c>
      <c r="M1033" s="193" t="str">
        <f t="shared" si="1245"/>
        <v>Beauty</v>
      </c>
      <c r="N1033" s="193" t="str">
        <f t="shared" si="1243"/>
        <v>Audio Accessories</v>
      </c>
      <c r="AA1033" s="193">
        <f t="shared" si="1180"/>
        <v>0</v>
      </c>
      <c r="AB1033" s="193" t="str">
        <f t="shared" ref="AB1033" si="1246">AB$168</f>
        <v>Herold, Sarah</v>
      </c>
    </row>
    <row r="1034" spans="1:28" s="188" customFormat="1" ht="17.399999999999999">
      <c r="A1034" s="193" t="str">
        <f t="shared" si="1175"/>
        <v>Audio Accessories</v>
      </c>
      <c r="B1034" s="193" t="str">
        <f t="shared" si="1176"/>
        <v>J0250Audio Accessories</v>
      </c>
      <c r="C1034" s="193" t="str">
        <f t="shared" si="1177"/>
        <v>Audio AccessoriesHerold, Sarah</v>
      </c>
      <c r="D1034" s="193"/>
      <c r="E1034" s="193"/>
      <c r="F1034" s="193" t="str">
        <f t="shared" si="1178"/>
        <v>Audio AccessoriesRichardson, Vicki</v>
      </c>
      <c r="G1034" s="193" t="str">
        <f t="shared" ref="G1034:M1034" si="1247">G$169</f>
        <v>Richardson, Vicki</v>
      </c>
      <c r="H1034" s="193" t="str">
        <f t="shared" si="1247"/>
        <v>Herold, Sarah</v>
      </c>
      <c r="I1034" s="193" t="str">
        <f t="shared" si="1247"/>
        <v>J0250</v>
      </c>
      <c r="J1034" s="193" t="str">
        <f t="shared" si="1247"/>
        <v>NORDSTROM</v>
      </c>
      <c r="K1034" s="193" t="str">
        <f t="shared" si="1247"/>
        <v>all</v>
      </c>
      <c r="L1034" s="193">
        <f t="shared" si="1247"/>
        <v>0</v>
      </c>
      <c r="M1034" s="193">
        <f t="shared" si="1247"/>
        <v>0</v>
      </c>
      <c r="N1034" s="193" t="str">
        <f t="shared" si="1243"/>
        <v>Audio Accessories</v>
      </c>
      <c r="AA1034" s="193">
        <f t="shared" si="1180"/>
        <v>0</v>
      </c>
      <c r="AB1034" s="193" t="str">
        <f t="shared" ref="AB1034" si="1248">AB$169</f>
        <v>Herold, Sarah</v>
      </c>
    </row>
    <row r="1035" spans="1:28" s="188" customFormat="1" ht="17.399999999999999">
      <c r="A1035" s="193" t="str">
        <f t="shared" si="1175"/>
        <v>Audio Accessories</v>
      </c>
      <c r="B1035" s="193" t="str">
        <f t="shared" si="1176"/>
        <v>JL011Audio Accessories</v>
      </c>
      <c r="C1035" s="193" t="str">
        <f t="shared" si="1177"/>
        <v>Audio AccessoriesHerold, Sarah</v>
      </c>
      <c r="D1035" s="193"/>
      <c r="E1035" s="193"/>
      <c r="F1035" s="193" t="str">
        <f t="shared" si="1178"/>
        <v>Audio AccessoriesRichardson, Vicki</v>
      </c>
      <c r="G1035" s="193" t="str">
        <f t="shared" ref="G1035:M1035" si="1249">G$170</f>
        <v>Richardson, Vicki</v>
      </c>
      <c r="H1035" s="193" t="str">
        <f t="shared" si="1249"/>
        <v>Herold, Sarah</v>
      </c>
      <c r="I1035" s="193" t="str">
        <f t="shared" si="1249"/>
        <v>JL011</v>
      </c>
      <c r="J1035" s="193" t="str">
        <f t="shared" si="1249"/>
        <v>JLMOON INC / PINK BEAUTY</v>
      </c>
      <c r="K1035" s="193" t="str">
        <f t="shared" si="1249"/>
        <v>all</v>
      </c>
      <c r="L1035" s="193" t="str">
        <f t="shared" si="1249"/>
        <v>Jay Halaby &amp; Assoc</v>
      </c>
      <c r="M1035" s="193" t="str">
        <f t="shared" si="1249"/>
        <v>Beauty</v>
      </c>
      <c r="N1035" s="193" t="str">
        <f t="shared" si="1243"/>
        <v>Audio Accessories</v>
      </c>
      <c r="AA1035" s="193">
        <f t="shared" si="1180"/>
        <v>0</v>
      </c>
      <c r="AB1035" s="193" t="str">
        <f t="shared" ref="AB1035" si="1250">AB$170</f>
        <v>Herold, Sarah</v>
      </c>
    </row>
    <row r="1036" spans="1:28" s="188" customFormat="1" ht="17.399999999999999">
      <c r="A1036" s="193" t="str">
        <f t="shared" si="1175"/>
        <v>Audio Accessories</v>
      </c>
      <c r="B1036" s="193" t="str">
        <f t="shared" si="1176"/>
        <v>JO471Audio Accessories</v>
      </c>
      <c r="C1036" s="193" t="str">
        <f t="shared" si="1177"/>
        <v>Audio AccessoriesHerold, Sarah</v>
      </c>
      <c r="D1036" s="193"/>
      <c r="E1036" s="193"/>
      <c r="F1036" s="193" t="str">
        <f t="shared" si="1178"/>
        <v>Audio AccessoriesRichardson, Vicki</v>
      </c>
      <c r="G1036" s="193" t="str">
        <f t="shared" ref="G1036:M1036" si="1251">G$171</f>
        <v>Richardson, Vicki</v>
      </c>
      <c r="H1036" s="193" t="str">
        <f t="shared" si="1251"/>
        <v>Herold, Sarah</v>
      </c>
      <c r="I1036" s="193" t="str">
        <f t="shared" si="1251"/>
        <v>JO471</v>
      </c>
      <c r="J1036" s="193" t="str">
        <f t="shared" si="1251"/>
        <v>JSKY SOLUTION INC</v>
      </c>
      <c r="K1036" s="193" t="str">
        <f t="shared" si="1251"/>
        <v>all</v>
      </c>
      <c r="L1036" s="193" t="str">
        <f t="shared" si="1251"/>
        <v>Jay Halaby &amp; Assoc</v>
      </c>
      <c r="M1036" s="193" t="str">
        <f t="shared" si="1251"/>
        <v>Beauty</v>
      </c>
      <c r="N1036" s="193" t="str">
        <f t="shared" si="1243"/>
        <v>Audio Accessories</v>
      </c>
      <c r="AA1036" s="193">
        <f t="shared" si="1180"/>
        <v>0</v>
      </c>
      <c r="AB1036" s="193" t="str">
        <f t="shared" ref="AB1036" si="1252">AB$171</f>
        <v>Herold, Sarah</v>
      </c>
    </row>
    <row r="1037" spans="1:28" s="188" customFormat="1" ht="17.399999999999999">
      <c r="A1037" s="193" t="str">
        <f t="shared" si="1175"/>
        <v>Audio Accessories</v>
      </c>
      <c r="B1037" s="193" t="str">
        <f t="shared" si="1176"/>
        <v>JR091Audio Accessories</v>
      </c>
      <c r="C1037" s="193" t="str">
        <f t="shared" si="1177"/>
        <v>Audio AccessoriesHerold, Sarah</v>
      </c>
      <c r="D1037" s="193"/>
      <c r="E1037" s="193"/>
      <c r="F1037" s="193" t="str">
        <f t="shared" si="1178"/>
        <v>Audio AccessoriesRichardson, Vicki</v>
      </c>
      <c r="G1037" s="193" t="str">
        <f t="shared" ref="G1037:M1037" si="1253">G$172</f>
        <v>Richardson, Vicki</v>
      </c>
      <c r="H1037" s="193" t="str">
        <f t="shared" si="1253"/>
        <v>Herold, Sarah</v>
      </c>
      <c r="I1037" s="193" t="str">
        <f t="shared" si="1253"/>
        <v>JR091</v>
      </c>
      <c r="J1037" s="193" t="str">
        <f t="shared" si="1253"/>
        <v>J &amp; R BEAUTY SUPPLY</v>
      </c>
      <c r="K1037" s="193" t="str">
        <f t="shared" si="1253"/>
        <v>all</v>
      </c>
      <c r="L1037" s="193" t="str">
        <f t="shared" si="1253"/>
        <v>Jay Halaby &amp; Assoc</v>
      </c>
      <c r="M1037" s="193" t="str">
        <f t="shared" si="1253"/>
        <v>Beauty</v>
      </c>
      <c r="N1037" s="193" t="str">
        <f t="shared" si="1243"/>
        <v>Audio Accessories</v>
      </c>
      <c r="AA1037" s="193">
        <f t="shared" si="1180"/>
        <v>0</v>
      </c>
      <c r="AB1037" s="193" t="str">
        <f t="shared" ref="AB1037" si="1254">AB$172</f>
        <v>Herold, Sarah</v>
      </c>
    </row>
    <row r="1038" spans="1:28" s="188" customFormat="1" ht="17.399999999999999">
      <c r="A1038" s="193" t="str">
        <f t="shared" si="1175"/>
        <v>Audio Accessories</v>
      </c>
      <c r="B1038" s="193" t="str">
        <f t="shared" si="1176"/>
        <v>KA388Audio Accessories</v>
      </c>
      <c r="C1038" s="193" t="str">
        <f t="shared" si="1177"/>
        <v>Audio AccessoriesHerold, Sarah</v>
      </c>
      <c r="D1038" s="193"/>
      <c r="E1038" s="193"/>
      <c r="F1038" s="193" t="str">
        <f t="shared" si="1178"/>
        <v>Audio AccessoriesRichardson, Vicki</v>
      </c>
      <c r="G1038" s="193" t="str">
        <f t="shared" ref="G1038:M1038" si="1255">G$173</f>
        <v>Richardson, Vicki</v>
      </c>
      <c r="H1038" s="193" t="str">
        <f t="shared" si="1255"/>
        <v>Herold, Sarah</v>
      </c>
      <c r="I1038" s="193" t="str">
        <f t="shared" si="1255"/>
        <v>KA388</v>
      </c>
      <c r="J1038" s="193" t="str">
        <f t="shared" si="1255"/>
        <v>KANAR, Inc</v>
      </c>
      <c r="K1038" s="193" t="str">
        <f t="shared" si="1255"/>
        <v>all</v>
      </c>
      <c r="L1038" s="193">
        <f t="shared" si="1255"/>
        <v>0</v>
      </c>
      <c r="M1038" s="193">
        <f t="shared" si="1255"/>
        <v>0</v>
      </c>
      <c r="N1038" s="193" t="str">
        <f t="shared" si="1243"/>
        <v>Audio Accessories</v>
      </c>
      <c r="AA1038" s="193">
        <f t="shared" si="1180"/>
        <v>0</v>
      </c>
      <c r="AB1038" s="193" t="str">
        <f t="shared" ref="AB1038" si="1256">AB$173</f>
        <v>Herold, Sarah</v>
      </c>
    </row>
    <row r="1039" spans="1:28" s="188" customFormat="1" ht="17.399999999999999">
      <c r="A1039" s="193" t="str">
        <f t="shared" si="1175"/>
        <v>Audio Accessories</v>
      </c>
      <c r="B1039" s="193" t="str">
        <f t="shared" si="1176"/>
        <v>LA971Audio Accessories</v>
      </c>
      <c r="C1039" s="193" t="str">
        <f t="shared" si="1177"/>
        <v>Audio AccessoriesHerold, Sarah</v>
      </c>
      <c r="D1039" s="193"/>
      <c r="E1039" s="193"/>
      <c r="F1039" s="193" t="str">
        <f t="shared" si="1178"/>
        <v>Audio AccessoriesRichardson, Vicki</v>
      </c>
      <c r="G1039" s="193" t="str">
        <f t="shared" ref="G1039:M1039" si="1257">G$174</f>
        <v>Richardson, Vicki</v>
      </c>
      <c r="H1039" s="193" t="str">
        <f t="shared" si="1257"/>
        <v>Herold, Sarah</v>
      </c>
      <c r="I1039" s="193" t="str">
        <f t="shared" si="1257"/>
        <v>LA971</v>
      </c>
      <c r="J1039" s="193" t="str">
        <f t="shared" si="1257"/>
        <v>LA SHEAR</v>
      </c>
      <c r="K1039" s="193" t="str">
        <f t="shared" si="1257"/>
        <v>all</v>
      </c>
      <c r="L1039" s="193" t="str">
        <f t="shared" si="1257"/>
        <v>Jay Halaby &amp; Assoc</v>
      </c>
      <c r="M1039" s="193" t="str">
        <f t="shared" si="1257"/>
        <v>Beauty</v>
      </c>
      <c r="N1039" s="193" t="str">
        <f t="shared" si="1243"/>
        <v>Audio Accessories</v>
      </c>
      <c r="AA1039" s="193">
        <f t="shared" si="1180"/>
        <v>0</v>
      </c>
      <c r="AB1039" s="193" t="str">
        <f t="shared" ref="AB1039" si="1258">AB$174</f>
        <v>Herold, Sarah</v>
      </c>
    </row>
    <row r="1040" spans="1:28" s="188" customFormat="1" ht="17.399999999999999">
      <c r="A1040" s="193" t="str">
        <f t="shared" si="1175"/>
        <v>Audio Accessories</v>
      </c>
      <c r="B1040" s="193" t="str">
        <f t="shared" si="1176"/>
        <v>LE620Audio Accessories</v>
      </c>
      <c r="C1040" s="193" t="str">
        <f t="shared" si="1177"/>
        <v>Audio AccessoriesHerold, Sarah</v>
      </c>
      <c r="D1040" s="193"/>
      <c r="E1040" s="193"/>
      <c r="F1040" s="193" t="str">
        <f t="shared" si="1178"/>
        <v>Audio AccessoriesRichardson, Vicki</v>
      </c>
      <c r="G1040" s="193" t="str">
        <f t="shared" ref="G1040:M1040" si="1259">G$175</f>
        <v>Richardson, Vicki</v>
      </c>
      <c r="H1040" s="193" t="str">
        <f t="shared" si="1259"/>
        <v>Herold, Sarah</v>
      </c>
      <c r="I1040" s="193" t="str">
        <f t="shared" si="1259"/>
        <v>LE620</v>
      </c>
      <c r="J1040" s="193" t="str">
        <f t="shared" si="1259"/>
        <v>LEZLY'S BEAUTY</v>
      </c>
      <c r="K1040" s="193" t="str">
        <f t="shared" si="1259"/>
        <v>all</v>
      </c>
      <c r="L1040" s="193" t="str">
        <f t="shared" si="1259"/>
        <v>Jay Halaby &amp; Assoc</v>
      </c>
      <c r="M1040" s="193" t="str">
        <f t="shared" si="1259"/>
        <v>Beauty</v>
      </c>
      <c r="N1040" s="193" t="str">
        <f t="shared" si="1243"/>
        <v>Audio Accessories</v>
      </c>
      <c r="AA1040" s="193">
        <f t="shared" si="1180"/>
        <v>0</v>
      </c>
      <c r="AB1040" s="193" t="str">
        <f t="shared" ref="AB1040" si="1260">AB$175</f>
        <v>Herold, Sarah</v>
      </c>
    </row>
    <row r="1041" spans="1:28" s="188" customFormat="1" ht="17.399999999999999">
      <c r="A1041" s="193" t="str">
        <f t="shared" si="1175"/>
        <v>Audio Accessories</v>
      </c>
      <c r="B1041" s="193" t="str">
        <f t="shared" si="1176"/>
        <v>MC546Audio Accessories</v>
      </c>
      <c r="C1041" s="193" t="str">
        <f t="shared" si="1177"/>
        <v>Audio AccessoriesHerold, Sarah</v>
      </c>
      <c r="D1041" s="193"/>
      <c r="E1041" s="193"/>
      <c r="F1041" s="193" t="str">
        <f t="shared" si="1178"/>
        <v>Audio AccessoriesRichardson, Vicki</v>
      </c>
      <c r="G1041" s="193" t="str">
        <f t="shared" ref="G1041:M1041" si="1261">G$176</f>
        <v>Richardson, Vicki</v>
      </c>
      <c r="H1041" s="193" t="str">
        <f t="shared" si="1261"/>
        <v>Herold, Sarah</v>
      </c>
      <c r="I1041" s="193" t="str">
        <f t="shared" si="1261"/>
        <v>MC546</v>
      </c>
      <c r="J1041" s="193" t="str">
        <f t="shared" si="1261"/>
        <v>MC BARBER &amp; BEAUTY SUPPLY</v>
      </c>
      <c r="K1041" s="193" t="str">
        <f t="shared" si="1261"/>
        <v>all</v>
      </c>
      <c r="L1041" s="193" t="str">
        <f t="shared" si="1261"/>
        <v>Jay Halaby &amp; Assoc</v>
      </c>
      <c r="M1041" s="193" t="str">
        <f t="shared" si="1261"/>
        <v>Beauty</v>
      </c>
      <c r="N1041" s="193" t="str">
        <f t="shared" si="1243"/>
        <v>Audio Accessories</v>
      </c>
      <c r="AA1041" s="193">
        <f t="shared" si="1180"/>
        <v>0</v>
      </c>
      <c r="AB1041" s="193" t="str">
        <f t="shared" ref="AB1041" si="1262">AB$176</f>
        <v>Herold, Sarah</v>
      </c>
    </row>
    <row r="1042" spans="1:28" s="188" customFormat="1" ht="17.399999999999999">
      <c r="A1042" s="193" t="str">
        <f t="shared" si="1175"/>
        <v>Audio Accessories</v>
      </c>
      <c r="B1042" s="193" t="str">
        <f t="shared" si="1176"/>
        <v>ME821Audio Accessories</v>
      </c>
      <c r="C1042" s="193" t="str">
        <f t="shared" si="1177"/>
        <v>Audio AccessoriesHerold, Sarah</v>
      </c>
      <c r="D1042" s="193"/>
      <c r="E1042" s="193"/>
      <c r="F1042" s="193" t="str">
        <f t="shared" si="1178"/>
        <v>Audio AccessoriesRichardson, Vicki</v>
      </c>
      <c r="G1042" s="193" t="str">
        <f t="shared" ref="G1042:M1042" si="1263">G$177</f>
        <v>Richardson, Vicki</v>
      </c>
      <c r="H1042" s="193" t="str">
        <f t="shared" si="1263"/>
        <v>Herold, Sarah</v>
      </c>
      <c r="I1042" s="193" t="str">
        <f t="shared" si="1263"/>
        <v>ME821</v>
      </c>
      <c r="J1042" s="193" t="str">
        <f t="shared" si="1263"/>
        <v>MERIT BEAUTY SUPPLY</v>
      </c>
      <c r="K1042" s="193" t="str">
        <f t="shared" si="1263"/>
        <v>all</v>
      </c>
      <c r="L1042" s="193" t="str">
        <f t="shared" si="1263"/>
        <v>Jay Halaby &amp; Assoc</v>
      </c>
      <c r="M1042" s="193" t="str">
        <f t="shared" si="1263"/>
        <v>Beauty</v>
      </c>
      <c r="N1042" s="193" t="str">
        <f t="shared" si="1243"/>
        <v>Audio Accessories</v>
      </c>
      <c r="AA1042" s="193">
        <f t="shared" si="1180"/>
        <v>0</v>
      </c>
      <c r="AB1042" s="193" t="str">
        <f t="shared" ref="AB1042" si="1264">AB$177</f>
        <v>Herold, Sarah</v>
      </c>
    </row>
    <row r="1043" spans="1:28" s="188" customFormat="1" ht="17.399999999999999">
      <c r="A1043" s="193" t="str">
        <f t="shared" si="1175"/>
        <v>Audio Accessories</v>
      </c>
      <c r="B1043" s="193" t="str">
        <f t="shared" si="1176"/>
        <v>MI979Audio Accessories</v>
      </c>
      <c r="C1043" s="193" t="str">
        <f t="shared" si="1177"/>
        <v>Audio AccessoriesHerold, Sarah</v>
      </c>
      <c r="D1043" s="193"/>
      <c r="E1043" s="193"/>
      <c r="F1043" s="193" t="str">
        <f t="shared" si="1178"/>
        <v>Audio AccessoriesRichardson, Vicki</v>
      </c>
      <c r="G1043" s="193" t="str">
        <f t="shared" ref="G1043:M1043" si="1265">G$178</f>
        <v>Richardson, Vicki</v>
      </c>
      <c r="H1043" s="193" t="str">
        <f t="shared" si="1265"/>
        <v>Herold, Sarah</v>
      </c>
      <c r="I1043" s="193" t="str">
        <f t="shared" si="1265"/>
        <v>MI979</v>
      </c>
      <c r="J1043" s="193" t="str">
        <f t="shared" si="1265"/>
        <v>MINTEX RX, INC.</v>
      </c>
      <c r="K1043" s="193" t="str">
        <f t="shared" si="1265"/>
        <v>all</v>
      </c>
      <c r="L1043" s="193" t="str">
        <f t="shared" si="1265"/>
        <v>Jay Halaby &amp; Assoc</v>
      </c>
      <c r="M1043" s="193" t="str">
        <f t="shared" si="1265"/>
        <v>Beauty</v>
      </c>
      <c r="N1043" s="193" t="str">
        <f t="shared" si="1243"/>
        <v>Audio Accessories</v>
      </c>
      <c r="AA1043" s="193">
        <f t="shared" si="1180"/>
        <v>0</v>
      </c>
      <c r="AB1043" s="193" t="str">
        <f t="shared" ref="AB1043" si="1266">AB$178</f>
        <v>Herold, Sarah</v>
      </c>
    </row>
    <row r="1044" spans="1:28" s="188" customFormat="1" ht="17.399999999999999">
      <c r="A1044" s="193" t="str">
        <f t="shared" si="1175"/>
        <v>Audio Accessories</v>
      </c>
      <c r="B1044" s="193" t="str">
        <f t="shared" si="1176"/>
        <v>NE605Audio Accessories</v>
      </c>
      <c r="C1044" s="193" t="str">
        <f t="shared" si="1177"/>
        <v>Audio AccessoriesHerold, Sarah</v>
      </c>
      <c r="D1044" s="193"/>
      <c r="E1044" s="193"/>
      <c r="F1044" s="193" t="str">
        <f t="shared" si="1178"/>
        <v>Audio AccessoriesRichardson, Vicki</v>
      </c>
      <c r="G1044" s="193" t="str">
        <f t="shared" ref="G1044:M1044" si="1267">G$179</f>
        <v>Richardson, Vicki</v>
      </c>
      <c r="H1044" s="193" t="str">
        <f t="shared" si="1267"/>
        <v>Herold, Sarah</v>
      </c>
      <c r="I1044" s="193" t="str">
        <f t="shared" si="1267"/>
        <v>NE605</v>
      </c>
      <c r="J1044" s="193" t="str">
        <f t="shared" si="1267"/>
        <v>NEIMAN MARCUS GROUP, THE</v>
      </c>
      <c r="K1044" s="193" t="str">
        <f t="shared" si="1267"/>
        <v>all</v>
      </c>
      <c r="L1044" s="193">
        <f t="shared" si="1267"/>
        <v>0</v>
      </c>
      <c r="M1044" s="193">
        <f t="shared" si="1267"/>
        <v>0</v>
      </c>
      <c r="N1044" s="193" t="str">
        <f t="shared" si="1243"/>
        <v>Audio Accessories</v>
      </c>
      <c r="AA1044" s="193">
        <f t="shared" si="1180"/>
        <v>0</v>
      </c>
      <c r="AB1044" s="193" t="str">
        <f t="shared" ref="AB1044" si="1268">AB$179</f>
        <v>Herold, Sarah</v>
      </c>
    </row>
    <row r="1045" spans="1:28" s="188" customFormat="1" ht="17.399999999999999">
      <c r="A1045" s="193" t="str">
        <f t="shared" si="1175"/>
        <v>Audio Accessories</v>
      </c>
      <c r="B1045" s="193" t="str">
        <f t="shared" si="1176"/>
        <v>PE101Audio Accessories</v>
      </c>
      <c r="C1045" s="193" t="str">
        <f t="shared" si="1177"/>
        <v>Audio AccessoriesHerold, Sarah</v>
      </c>
      <c r="D1045" s="193"/>
      <c r="E1045" s="193"/>
      <c r="F1045" s="193" t="str">
        <f t="shared" si="1178"/>
        <v>Audio AccessoriesRichardson, Vicki</v>
      </c>
      <c r="G1045" s="193" t="str">
        <f t="shared" ref="G1045:M1045" si="1269">G$180</f>
        <v>Richardson, Vicki</v>
      </c>
      <c r="H1045" s="193" t="str">
        <f t="shared" si="1269"/>
        <v>Herold, Sarah</v>
      </c>
      <c r="I1045" s="193" t="str">
        <f t="shared" si="1269"/>
        <v>PE101</v>
      </c>
      <c r="J1045" s="193" t="str">
        <f t="shared" si="1269"/>
        <v>PENTA ELECTRONICS</v>
      </c>
      <c r="K1045" s="193" t="str">
        <f t="shared" si="1269"/>
        <v>all</v>
      </c>
      <c r="L1045" s="193" t="str">
        <f t="shared" si="1269"/>
        <v>Jay Halaby &amp; Assoc</v>
      </c>
      <c r="M1045" s="193" t="str">
        <f t="shared" si="1269"/>
        <v>Beauty</v>
      </c>
      <c r="N1045" s="193" t="str">
        <f t="shared" si="1243"/>
        <v>Audio Accessories</v>
      </c>
      <c r="AA1045" s="193">
        <f t="shared" si="1180"/>
        <v>0</v>
      </c>
      <c r="AB1045" s="193" t="str">
        <f t="shared" ref="AB1045" si="1270">AB$180</f>
        <v>Herold, Sarah</v>
      </c>
    </row>
    <row r="1046" spans="1:28" s="188" customFormat="1" ht="17.399999999999999">
      <c r="A1046" s="193" t="str">
        <f t="shared" si="1175"/>
        <v>Audio Accessories</v>
      </c>
      <c r="B1046" s="193" t="str">
        <f t="shared" si="1176"/>
        <v>PE371Audio Accessories</v>
      </c>
      <c r="C1046" s="193" t="str">
        <f t="shared" si="1177"/>
        <v>Audio AccessoriesHerold, Sarah</v>
      </c>
      <c r="D1046" s="193"/>
      <c r="E1046" s="193"/>
      <c r="F1046" s="193" t="str">
        <f t="shared" si="1178"/>
        <v>Audio AccessoriesRichardson, Vicki</v>
      </c>
      <c r="G1046" s="193" t="str">
        <f t="shared" ref="G1046:M1046" si="1271">G$181</f>
        <v>Richardson, Vicki</v>
      </c>
      <c r="H1046" s="193" t="str">
        <f t="shared" si="1271"/>
        <v>Herold, Sarah</v>
      </c>
      <c r="I1046" s="193" t="str">
        <f t="shared" si="1271"/>
        <v>PE371</v>
      </c>
      <c r="J1046" s="193" t="str">
        <f t="shared" si="1271"/>
        <v>PETRUCCELLI INT'L DISTRIBUTORS</v>
      </c>
      <c r="K1046" s="193" t="str">
        <f t="shared" si="1271"/>
        <v>all</v>
      </c>
      <c r="L1046" s="193" t="str">
        <f t="shared" si="1271"/>
        <v>Jay Halaby &amp; Assoc</v>
      </c>
      <c r="M1046" s="193" t="str">
        <f t="shared" si="1271"/>
        <v>Beauty</v>
      </c>
      <c r="N1046" s="193" t="str">
        <f t="shared" si="1243"/>
        <v>Audio Accessories</v>
      </c>
      <c r="AA1046" s="193">
        <f t="shared" si="1180"/>
        <v>0</v>
      </c>
      <c r="AB1046" s="193" t="str">
        <f t="shared" ref="AB1046" si="1272">AB$181</f>
        <v>Herold, Sarah</v>
      </c>
    </row>
    <row r="1047" spans="1:28" s="188" customFormat="1" ht="17.399999999999999">
      <c r="A1047" s="193" t="str">
        <f t="shared" si="1175"/>
        <v>Audio Accessories</v>
      </c>
      <c r="B1047" s="193" t="str">
        <f t="shared" si="1176"/>
        <v>PE599Audio Accessories</v>
      </c>
      <c r="C1047" s="193" t="str">
        <f t="shared" si="1177"/>
        <v>Audio AccessoriesHerold, Sarah</v>
      </c>
      <c r="D1047" s="193"/>
      <c r="E1047" s="193"/>
      <c r="F1047" s="193" t="str">
        <f t="shared" si="1178"/>
        <v>Audio AccessoriesRichardson, Vicki</v>
      </c>
      <c r="G1047" s="193" t="str">
        <f t="shared" ref="G1047:M1047" si="1273">G$182</f>
        <v>Richardson, Vicki</v>
      </c>
      <c r="H1047" s="193" t="str">
        <f t="shared" si="1273"/>
        <v>Herold, Sarah</v>
      </c>
      <c r="I1047" s="193" t="str">
        <f t="shared" si="1273"/>
        <v>PE599</v>
      </c>
      <c r="J1047" s="193" t="str">
        <f t="shared" si="1273"/>
        <v>PENNSYLVANIA BEAUTY &amp; BARBER SU</v>
      </c>
      <c r="K1047" s="193" t="str">
        <f t="shared" si="1273"/>
        <v>all</v>
      </c>
      <c r="L1047" s="193" t="str">
        <f t="shared" si="1273"/>
        <v>Jay Halaby &amp; Assoc</v>
      </c>
      <c r="M1047" s="193" t="str">
        <f t="shared" si="1273"/>
        <v>Beauty</v>
      </c>
      <c r="N1047" s="193" t="str">
        <f t="shared" si="1243"/>
        <v>Audio Accessories</v>
      </c>
      <c r="AA1047" s="193">
        <f t="shared" si="1180"/>
        <v>0</v>
      </c>
      <c r="AB1047" s="193" t="str">
        <f t="shared" ref="AB1047" si="1274">AB$182</f>
        <v>Herold, Sarah</v>
      </c>
    </row>
    <row r="1048" spans="1:28" s="188" customFormat="1" ht="17.399999999999999">
      <c r="A1048" s="193" t="str">
        <f t="shared" si="1175"/>
        <v>Audio Accessories</v>
      </c>
      <c r="B1048" s="193" t="str">
        <f t="shared" si="1176"/>
        <v>RI453Audio Accessories</v>
      </c>
      <c r="C1048" s="193" t="str">
        <f t="shared" si="1177"/>
        <v>Audio AccessoriesHerold, Sarah</v>
      </c>
      <c r="D1048" s="193"/>
      <c r="E1048" s="193"/>
      <c r="F1048" s="193" t="str">
        <f t="shared" si="1178"/>
        <v>Audio AccessoriesRichardson, Vicki</v>
      </c>
      <c r="G1048" s="193" t="str">
        <f t="shared" ref="G1048:M1048" si="1275">G$183</f>
        <v>Richardson, Vicki</v>
      </c>
      <c r="H1048" s="193" t="str">
        <f t="shared" si="1275"/>
        <v>Herold, Sarah</v>
      </c>
      <c r="I1048" s="193" t="str">
        <f t="shared" si="1275"/>
        <v>RI453</v>
      </c>
      <c r="J1048" s="193" t="str">
        <f t="shared" si="1275"/>
        <v>RICKY'S NYC</v>
      </c>
      <c r="K1048" s="193" t="str">
        <f t="shared" si="1275"/>
        <v>all</v>
      </c>
      <c r="L1048" s="193" t="str">
        <f t="shared" si="1275"/>
        <v>Jay Halaby &amp; Assoc</v>
      </c>
      <c r="M1048" s="193" t="str">
        <f t="shared" si="1275"/>
        <v>Beauty</v>
      </c>
      <c r="N1048" s="193" t="str">
        <f t="shared" si="1243"/>
        <v>Audio Accessories</v>
      </c>
      <c r="AA1048" s="193">
        <f t="shared" si="1180"/>
        <v>0</v>
      </c>
      <c r="AB1048" s="193" t="str">
        <f t="shared" ref="AB1048" si="1276">AB$183</f>
        <v>Herold, Sarah</v>
      </c>
    </row>
    <row r="1049" spans="1:28" s="188" customFormat="1" ht="17.399999999999999">
      <c r="A1049" s="193" t="str">
        <f t="shared" si="1175"/>
        <v>Audio Accessories</v>
      </c>
      <c r="B1049" s="193" t="str">
        <f t="shared" si="1176"/>
        <v>SC616Audio Accessories</v>
      </c>
      <c r="C1049" s="193" t="str">
        <f t="shared" si="1177"/>
        <v>Audio AccessoriesHerold, Sarah</v>
      </c>
      <c r="D1049" s="193"/>
      <c r="E1049" s="193"/>
      <c r="F1049" s="193" t="str">
        <f t="shared" si="1178"/>
        <v>Audio AccessoriesRichardson, Vicki</v>
      </c>
      <c r="G1049" s="193" t="str">
        <f t="shared" ref="G1049:M1049" si="1277">G$184</f>
        <v>Richardson, Vicki</v>
      </c>
      <c r="H1049" s="193" t="str">
        <f t="shared" si="1277"/>
        <v>Herold, Sarah</v>
      </c>
      <c r="I1049" s="193" t="str">
        <f t="shared" si="1277"/>
        <v>SC616</v>
      </c>
      <c r="J1049" s="193" t="str">
        <f t="shared" si="1277"/>
        <v>S-MARK ENTERPRISE</v>
      </c>
      <c r="K1049" s="193" t="str">
        <f t="shared" si="1277"/>
        <v>all</v>
      </c>
      <c r="L1049" s="193" t="str">
        <f t="shared" si="1277"/>
        <v>Jay Halaby &amp; Assoc</v>
      </c>
      <c r="M1049" s="193" t="str">
        <f t="shared" si="1277"/>
        <v>Beauty</v>
      </c>
      <c r="N1049" s="193" t="str">
        <f t="shared" si="1243"/>
        <v>Audio Accessories</v>
      </c>
      <c r="AA1049" s="193">
        <f t="shared" si="1180"/>
        <v>0</v>
      </c>
      <c r="AB1049" s="193" t="str">
        <f t="shared" ref="AB1049" si="1278">AB$184</f>
        <v>Herold, Sarah</v>
      </c>
    </row>
    <row r="1050" spans="1:28" s="188" customFormat="1" ht="17.399999999999999">
      <c r="A1050" s="193" t="str">
        <f t="shared" si="1175"/>
        <v>Audio Accessories</v>
      </c>
      <c r="B1050" s="193" t="str">
        <f t="shared" si="1176"/>
        <v>SE636Audio Accessories</v>
      </c>
      <c r="C1050" s="193" t="str">
        <f t="shared" si="1177"/>
        <v>Audio AccessoriesHerold, Sarah</v>
      </c>
      <c r="D1050" s="193"/>
      <c r="E1050" s="193"/>
      <c r="F1050" s="193" t="str">
        <f t="shared" si="1178"/>
        <v>Audio AccessoriesRichardson, Vicki</v>
      </c>
      <c r="G1050" s="193" t="str">
        <f t="shared" ref="G1050:M1050" si="1279">G$185</f>
        <v>Richardson, Vicki</v>
      </c>
      <c r="H1050" s="193" t="str">
        <f t="shared" si="1279"/>
        <v>Herold, Sarah</v>
      </c>
      <c r="I1050" s="193" t="str">
        <f t="shared" si="1279"/>
        <v>SE636</v>
      </c>
      <c r="J1050" s="193" t="str">
        <f t="shared" si="1279"/>
        <v>SELBA BEAUTY SYSTEMS</v>
      </c>
      <c r="K1050" s="193" t="str">
        <f t="shared" si="1279"/>
        <v>all</v>
      </c>
      <c r="L1050" s="193" t="str">
        <f t="shared" si="1279"/>
        <v>Jay Halaby &amp; Assoc</v>
      </c>
      <c r="M1050" s="193" t="str">
        <f t="shared" si="1279"/>
        <v>Beauty</v>
      </c>
      <c r="N1050" s="193" t="str">
        <f t="shared" si="1243"/>
        <v>Audio Accessories</v>
      </c>
      <c r="AA1050" s="193">
        <f t="shared" si="1180"/>
        <v>0</v>
      </c>
      <c r="AB1050" s="193" t="str">
        <f t="shared" ref="AB1050" si="1280">AB$185</f>
        <v>Herold, Sarah</v>
      </c>
    </row>
    <row r="1051" spans="1:28" s="188" customFormat="1" ht="17.399999999999999">
      <c r="A1051" s="193" t="str">
        <f t="shared" si="1175"/>
        <v>Audio Accessories</v>
      </c>
      <c r="B1051" s="193" t="str">
        <f t="shared" si="1176"/>
        <v>SH875Audio Accessories</v>
      </c>
      <c r="C1051" s="193" t="str">
        <f t="shared" si="1177"/>
        <v>Audio AccessoriesHerold, Sarah</v>
      </c>
      <c r="D1051" s="193"/>
      <c r="E1051" s="193"/>
      <c r="F1051" s="193" t="str">
        <f t="shared" si="1178"/>
        <v>Audio AccessoriesRichardson, Vicki</v>
      </c>
      <c r="G1051" s="193" t="str">
        <f t="shared" ref="G1051:M1051" si="1281">G$186</f>
        <v>Richardson, Vicki</v>
      </c>
      <c r="H1051" s="193" t="str">
        <f t="shared" si="1281"/>
        <v>Herold, Sarah</v>
      </c>
      <c r="I1051" s="193" t="str">
        <f t="shared" si="1281"/>
        <v>SH875</v>
      </c>
      <c r="J1051" s="193" t="str">
        <f t="shared" si="1281"/>
        <v>THE SHAVER SHOP</v>
      </c>
      <c r="K1051" s="193" t="str">
        <f t="shared" si="1281"/>
        <v>all</v>
      </c>
      <c r="L1051" s="193">
        <f t="shared" si="1281"/>
        <v>0</v>
      </c>
      <c r="M1051" s="193">
        <f t="shared" si="1281"/>
        <v>0</v>
      </c>
      <c r="N1051" s="193" t="str">
        <f t="shared" si="1243"/>
        <v>Audio Accessories</v>
      </c>
      <c r="AA1051" s="193">
        <f t="shared" si="1180"/>
        <v>0</v>
      </c>
      <c r="AB1051" s="193" t="str">
        <f t="shared" ref="AB1051" si="1282">AB$186</f>
        <v>Herold, Sarah</v>
      </c>
    </row>
    <row r="1052" spans="1:28" s="188" customFormat="1" ht="17.399999999999999">
      <c r="A1052" s="193" t="str">
        <f t="shared" si="1175"/>
        <v>Audio Accessories</v>
      </c>
      <c r="B1052" s="193" t="str">
        <f t="shared" si="1176"/>
        <v>SH971Audio Accessories</v>
      </c>
      <c r="C1052" s="193" t="str">
        <f t="shared" si="1177"/>
        <v>Audio AccessoriesHerold, Sarah</v>
      </c>
      <c r="D1052" s="193"/>
      <c r="E1052" s="193"/>
      <c r="F1052" s="193" t="str">
        <f t="shared" si="1178"/>
        <v>Audio AccessoriesRichardson, Vicki</v>
      </c>
      <c r="G1052" s="193" t="str">
        <f t="shared" ref="G1052:M1052" si="1283">G$187</f>
        <v>Richardson, Vicki</v>
      </c>
      <c r="H1052" s="193" t="str">
        <f t="shared" si="1283"/>
        <v>Herold, Sarah</v>
      </c>
      <c r="I1052" s="193" t="str">
        <f t="shared" si="1283"/>
        <v>SH971</v>
      </c>
      <c r="J1052" s="193" t="str">
        <f t="shared" si="1283"/>
        <v>SHOPPERS EXPO INTERNATIONAL INC</v>
      </c>
      <c r="K1052" s="193" t="str">
        <f t="shared" si="1283"/>
        <v>all</v>
      </c>
      <c r="L1052" s="193" t="str">
        <f t="shared" si="1283"/>
        <v>Jay Halaby &amp; Assoc</v>
      </c>
      <c r="M1052" s="193" t="str">
        <f t="shared" si="1283"/>
        <v>Beauty</v>
      </c>
      <c r="N1052" s="193" t="str">
        <f t="shared" si="1243"/>
        <v>Audio Accessories</v>
      </c>
      <c r="AA1052" s="193">
        <f t="shared" si="1180"/>
        <v>0</v>
      </c>
      <c r="AB1052" s="193" t="str">
        <f t="shared" ref="AB1052" si="1284">AB$187</f>
        <v>Herold, Sarah</v>
      </c>
    </row>
    <row r="1053" spans="1:28" s="188" customFormat="1" ht="17.399999999999999">
      <c r="A1053" s="193" t="str">
        <f t="shared" si="1175"/>
        <v>Audio Accessories</v>
      </c>
      <c r="B1053" s="193" t="str">
        <f t="shared" si="1176"/>
        <v>SP594Audio Accessories</v>
      </c>
      <c r="C1053" s="193" t="str">
        <f t="shared" si="1177"/>
        <v>Audio AccessoriesHerold, Sarah</v>
      </c>
      <c r="D1053" s="193"/>
      <c r="E1053" s="193"/>
      <c r="F1053" s="193" t="str">
        <f t="shared" si="1178"/>
        <v>Audio AccessoriesRichardson, Vicki</v>
      </c>
      <c r="G1053" s="193" t="str">
        <f t="shared" ref="G1053:M1053" si="1285">G$188</f>
        <v>Richardson, Vicki</v>
      </c>
      <c r="H1053" s="193" t="str">
        <f t="shared" si="1285"/>
        <v>Herold, Sarah</v>
      </c>
      <c r="I1053" s="193" t="str">
        <f t="shared" si="1285"/>
        <v>SP594</v>
      </c>
      <c r="J1053" s="193" t="str">
        <f t="shared" si="1285"/>
        <v>S&amp;J HANS DISTRIBUTORS</v>
      </c>
      <c r="K1053" s="193" t="str">
        <f t="shared" si="1285"/>
        <v>all</v>
      </c>
      <c r="L1053" s="193">
        <f t="shared" si="1285"/>
        <v>0</v>
      </c>
      <c r="M1053" s="193">
        <f t="shared" si="1285"/>
        <v>0</v>
      </c>
      <c r="N1053" s="193" t="str">
        <f t="shared" si="1243"/>
        <v>Audio Accessories</v>
      </c>
      <c r="AA1053" s="193">
        <f t="shared" si="1180"/>
        <v>0</v>
      </c>
      <c r="AB1053" s="193" t="str">
        <f t="shared" ref="AB1053" si="1286">AB$188</f>
        <v>Herold, Sarah</v>
      </c>
    </row>
    <row r="1054" spans="1:28" s="188" customFormat="1" ht="17.399999999999999">
      <c r="A1054" s="193" t="str">
        <f t="shared" si="1175"/>
        <v>Audio Accessories</v>
      </c>
      <c r="B1054" s="193" t="str">
        <f t="shared" si="1176"/>
        <v>SW081Audio Accessories</v>
      </c>
      <c r="C1054" s="193" t="str">
        <f t="shared" si="1177"/>
        <v>Audio AccessoriesHerold, Sarah</v>
      </c>
      <c r="D1054" s="193"/>
      <c r="E1054" s="193"/>
      <c r="F1054" s="193" t="str">
        <f t="shared" si="1178"/>
        <v>Audio AccessoriesRichardson, Vicki</v>
      </c>
      <c r="G1054" s="193" t="str">
        <f t="shared" ref="G1054:M1054" si="1287">G$189</f>
        <v>Richardson, Vicki</v>
      </c>
      <c r="H1054" s="193" t="str">
        <f t="shared" si="1287"/>
        <v>Herold, Sarah</v>
      </c>
      <c r="I1054" s="193" t="str">
        <f t="shared" si="1287"/>
        <v>SW081</v>
      </c>
      <c r="J1054" s="193" t="str">
        <f t="shared" si="1287"/>
        <v>SWEIS INC</v>
      </c>
      <c r="K1054" s="193" t="str">
        <f t="shared" si="1287"/>
        <v>all</v>
      </c>
      <c r="L1054" s="193" t="str">
        <f t="shared" si="1287"/>
        <v>Jay Halaby &amp; Assoc</v>
      </c>
      <c r="M1054" s="193" t="str">
        <f t="shared" si="1287"/>
        <v>Beauty</v>
      </c>
      <c r="N1054" s="193" t="str">
        <f t="shared" si="1243"/>
        <v>Audio Accessories</v>
      </c>
      <c r="AA1054" s="193">
        <f t="shared" si="1180"/>
        <v>0</v>
      </c>
      <c r="AB1054" s="193" t="str">
        <f t="shared" ref="AB1054" si="1288">AB$189</f>
        <v>Herold, Sarah</v>
      </c>
    </row>
    <row r="1055" spans="1:28" s="188" customFormat="1" ht="17.399999999999999">
      <c r="A1055" s="193" t="str">
        <f t="shared" si="1175"/>
        <v>Audio Accessories</v>
      </c>
      <c r="B1055" s="193" t="str">
        <f t="shared" si="1176"/>
        <v>TA293Audio Accessories</v>
      </c>
      <c r="C1055" s="193" t="str">
        <f t="shared" si="1177"/>
        <v>Audio AccessoriesHerold, Sarah</v>
      </c>
      <c r="D1055" s="193"/>
      <c r="E1055" s="193"/>
      <c r="F1055" s="193" t="str">
        <f t="shared" si="1178"/>
        <v>Audio AccessoriesRichardson, Vicki</v>
      </c>
      <c r="G1055" s="193" t="str">
        <f t="shared" ref="G1055:M1055" si="1289">G$190</f>
        <v>Richardson, Vicki</v>
      </c>
      <c r="H1055" s="193" t="str">
        <f t="shared" si="1289"/>
        <v>Herold, Sarah</v>
      </c>
      <c r="I1055" s="193" t="str">
        <f t="shared" si="1289"/>
        <v>TA293</v>
      </c>
      <c r="J1055" s="193" t="str">
        <f t="shared" si="1289"/>
        <v>TASTAS, INC.</v>
      </c>
      <c r="K1055" s="193" t="str">
        <f t="shared" si="1289"/>
        <v>all</v>
      </c>
      <c r="L1055" s="193" t="str">
        <f t="shared" si="1289"/>
        <v>Jay Halaby &amp; Assoc</v>
      </c>
      <c r="M1055" s="193" t="str">
        <f t="shared" si="1289"/>
        <v>Beauty</v>
      </c>
      <c r="N1055" s="193" t="str">
        <f t="shared" si="1243"/>
        <v>Audio Accessories</v>
      </c>
      <c r="AA1055" s="193">
        <f t="shared" si="1180"/>
        <v>0</v>
      </c>
      <c r="AB1055" s="193" t="str">
        <f t="shared" ref="AB1055" si="1290">AB$190</f>
        <v>Herold, Sarah</v>
      </c>
    </row>
    <row r="1056" spans="1:28" s="188" customFormat="1" ht="17.399999999999999">
      <c r="A1056" s="193" t="str">
        <f t="shared" si="1175"/>
        <v>Audio Accessories</v>
      </c>
      <c r="B1056" s="193" t="str">
        <f t="shared" si="1176"/>
        <v>TH362Audio Accessories</v>
      </c>
      <c r="C1056" s="193" t="str">
        <f t="shared" si="1177"/>
        <v>Audio AccessoriesHerold, Sarah</v>
      </c>
      <c r="D1056" s="193"/>
      <c r="E1056" s="193"/>
      <c r="F1056" s="193" t="str">
        <f t="shared" si="1178"/>
        <v>Audio AccessoriesRichardson, Vicki</v>
      </c>
      <c r="G1056" s="193" t="str">
        <f t="shared" ref="G1056:M1056" si="1291">G$191</f>
        <v>Richardson, Vicki</v>
      </c>
      <c r="H1056" s="193" t="str">
        <f t="shared" si="1291"/>
        <v>Herold, Sarah</v>
      </c>
      <c r="I1056" s="193" t="str">
        <f t="shared" si="1291"/>
        <v>TH362</v>
      </c>
      <c r="J1056" s="193" t="str">
        <f t="shared" si="1291"/>
        <v>THE ART OF SHAVING - FL, LLC</v>
      </c>
      <c r="K1056" s="193" t="str">
        <f t="shared" si="1291"/>
        <v>all</v>
      </c>
      <c r="L1056" s="193">
        <f t="shared" si="1291"/>
        <v>0</v>
      </c>
      <c r="M1056" s="193">
        <f t="shared" si="1291"/>
        <v>0</v>
      </c>
      <c r="N1056" s="193" t="str">
        <f t="shared" si="1243"/>
        <v>Audio Accessories</v>
      </c>
      <c r="AA1056" s="193">
        <f t="shared" si="1180"/>
        <v>0</v>
      </c>
      <c r="AB1056" s="193" t="str">
        <f t="shared" ref="AB1056" si="1292">AB$191</f>
        <v>Herold, Sarah</v>
      </c>
    </row>
    <row r="1057" spans="1:28" s="188" customFormat="1" ht="17.399999999999999">
      <c r="A1057" s="193" t="str">
        <f t="shared" si="1175"/>
        <v>Audio Accessories</v>
      </c>
      <c r="B1057" s="193" t="str">
        <f t="shared" si="1176"/>
        <v>TU161Audio Accessories</v>
      </c>
      <c r="C1057" s="193" t="str">
        <f t="shared" si="1177"/>
        <v>Audio AccessoriesHerold, Sarah</v>
      </c>
      <c r="D1057" s="193"/>
      <c r="E1057" s="193"/>
      <c r="F1057" s="193" t="str">
        <f t="shared" si="1178"/>
        <v>Audio AccessoriesRichardson, Vicki</v>
      </c>
      <c r="G1057" s="193" t="str">
        <f t="shared" ref="G1057:M1057" si="1293">G$192</f>
        <v>Richardson, Vicki</v>
      </c>
      <c r="H1057" s="193" t="str">
        <f t="shared" si="1293"/>
        <v>Herold, Sarah</v>
      </c>
      <c r="I1057" s="193" t="str">
        <f t="shared" si="1293"/>
        <v>TU161</v>
      </c>
      <c r="J1057" s="193" t="str">
        <f t="shared" si="1293"/>
        <v>TUESDAY MORNING PARTNERS LTD</v>
      </c>
      <c r="K1057" s="193" t="str">
        <f t="shared" si="1293"/>
        <v>all</v>
      </c>
      <c r="L1057" s="193">
        <f t="shared" si="1293"/>
        <v>0</v>
      </c>
      <c r="M1057" s="193">
        <f t="shared" si="1293"/>
        <v>0</v>
      </c>
      <c r="N1057" s="193" t="str">
        <f t="shared" si="1243"/>
        <v>Audio Accessories</v>
      </c>
      <c r="AA1057" s="193">
        <f t="shared" si="1180"/>
        <v>0</v>
      </c>
      <c r="AB1057" s="193" t="str">
        <f t="shared" ref="AB1057" si="1294">AB$192</f>
        <v>Herold, Sarah</v>
      </c>
    </row>
    <row r="1058" spans="1:28" s="188" customFormat="1" ht="17.399999999999999">
      <c r="A1058" s="193" t="str">
        <f t="shared" si="1175"/>
        <v>Audio Accessories</v>
      </c>
      <c r="B1058" s="193" t="str">
        <f t="shared" si="1176"/>
        <v>UL220Audio Accessories</v>
      </c>
      <c r="C1058" s="193" t="str">
        <f t="shared" si="1177"/>
        <v>Audio AccessoriesHerold, Sarah</v>
      </c>
      <c r="D1058" s="193"/>
      <c r="E1058" s="193"/>
      <c r="F1058" s="193" t="str">
        <f t="shared" si="1178"/>
        <v>Audio AccessoriesRichardson, Vicki</v>
      </c>
      <c r="G1058" s="193" t="str">
        <f t="shared" ref="G1058:M1058" si="1295">G$193</f>
        <v>Richardson, Vicki</v>
      </c>
      <c r="H1058" s="193" t="str">
        <f t="shared" si="1295"/>
        <v>Herold, Sarah</v>
      </c>
      <c r="I1058" s="193" t="str">
        <f t="shared" si="1295"/>
        <v>UL220</v>
      </c>
      <c r="J1058" s="193" t="str">
        <f t="shared" si="1295"/>
        <v>ULTA SALON</v>
      </c>
      <c r="K1058" s="193" t="str">
        <f t="shared" si="1295"/>
        <v>all</v>
      </c>
      <c r="L1058" s="193">
        <f t="shared" si="1295"/>
        <v>0</v>
      </c>
      <c r="M1058" s="193">
        <f t="shared" si="1295"/>
        <v>0</v>
      </c>
      <c r="N1058" s="193" t="str">
        <f t="shared" si="1243"/>
        <v>Audio Accessories</v>
      </c>
      <c r="AA1058" s="193">
        <f t="shared" si="1180"/>
        <v>0</v>
      </c>
      <c r="AB1058" s="193" t="str">
        <f t="shared" ref="AB1058" si="1296">AB$193</f>
        <v>Herold, Sarah</v>
      </c>
    </row>
    <row r="1059" spans="1:28" s="188" customFormat="1" ht="17.399999999999999">
      <c r="A1059" s="193" t="str">
        <f t="shared" si="1175"/>
        <v>Audio Accessories</v>
      </c>
      <c r="B1059" s="193" t="str">
        <f t="shared" si="1176"/>
        <v>VI277Audio Accessories</v>
      </c>
      <c r="C1059" s="193" t="str">
        <f t="shared" si="1177"/>
        <v>Audio AccessoriesHerold, Sarah</v>
      </c>
      <c r="D1059" s="193"/>
      <c r="E1059" s="193"/>
      <c r="F1059" s="193" t="str">
        <f t="shared" si="1178"/>
        <v>Audio AccessoriesRichardson, Vicki</v>
      </c>
      <c r="G1059" s="193" t="str">
        <f t="shared" ref="G1059:M1059" si="1297">G$194</f>
        <v>Richardson, Vicki</v>
      </c>
      <c r="H1059" s="193" t="str">
        <f t="shared" si="1297"/>
        <v>Herold, Sarah</v>
      </c>
      <c r="I1059" s="193" t="str">
        <f t="shared" si="1297"/>
        <v>VI277</v>
      </c>
      <c r="J1059" s="193" t="str">
        <f t="shared" si="1297"/>
        <v>VINTAGE DISTRIBUTION &amp; SALON SERVIC</v>
      </c>
      <c r="K1059" s="193" t="str">
        <f t="shared" si="1297"/>
        <v>all</v>
      </c>
      <c r="L1059" s="193" t="str">
        <f t="shared" si="1297"/>
        <v>Jay Halaby &amp; Assoc</v>
      </c>
      <c r="M1059" s="193" t="str">
        <f t="shared" si="1297"/>
        <v>Beauty</v>
      </c>
      <c r="N1059" s="193" t="str">
        <f t="shared" si="1243"/>
        <v>Audio Accessories</v>
      </c>
      <c r="AA1059" s="193">
        <f t="shared" si="1180"/>
        <v>0</v>
      </c>
      <c r="AB1059" s="193" t="str">
        <f t="shared" ref="AB1059" si="1298">AB$194</f>
        <v>Herold, Sarah</v>
      </c>
    </row>
    <row r="1060" spans="1:28" s="188" customFormat="1" ht="17.399999999999999">
      <c r="A1060" s="193" t="str">
        <f t="shared" si="1175"/>
        <v>Audio Accessories</v>
      </c>
      <c r="B1060" s="193" t="str">
        <f t="shared" si="1176"/>
        <v>WA596Audio Accessories</v>
      </c>
      <c r="C1060" s="193" t="str">
        <f t="shared" si="1177"/>
        <v>Audio AccessoriesHerold, Sarah</v>
      </c>
      <c r="D1060" s="193"/>
      <c r="E1060" s="193"/>
      <c r="F1060" s="193" t="str">
        <f t="shared" si="1178"/>
        <v>Audio AccessoriesRichardson, Vicki</v>
      </c>
      <c r="G1060" s="193" t="str">
        <f t="shared" ref="G1060:M1060" si="1299">G$195</f>
        <v>Richardson, Vicki</v>
      </c>
      <c r="H1060" s="193" t="str">
        <f t="shared" si="1299"/>
        <v>Herold, Sarah</v>
      </c>
      <c r="I1060" s="193" t="str">
        <f t="shared" si="1299"/>
        <v>WA596</v>
      </c>
      <c r="J1060" s="193" t="str">
        <f t="shared" si="1299"/>
        <v>WALGREENS.COM</v>
      </c>
      <c r="K1060" s="193" t="str">
        <f t="shared" si="1299"/>
        <v>all</v>
      </c>
      <c r="L1060" s="193">
        <f t="shared" si="1299"/>
        <v>0</v>
      </c>
      <c r="M1060" s="193">
        <f t="shared" si="1299"/>
        <v>0</v>
      </c>
      <c r="N1060" s="193" t="str">
        <f t="shared" si="1243"/>
        <v>Audio Accessories</v>
      </c>
      <c r="AA1060" s="193">
        <f t="shared" si="1180"/>
        <v>0</v>
      </c>
      <c r="AB1060" s="193" t="str">
        <f t="shared" ref="AB1060" si="1300">AB$195</f>
        <v>Herold, Sarah</v>
      </c>
    </row>
    <row r="1061" spans="1:28" s="188" customFormat="1" ht="17.399999999999999">
      <c r="A1061" s="193" t="str">
        <f t="shared" si="1175"/>
        <v>Audio Accessories</v>
      </c>
      <c r="B1061" s="193" t="str">
        <f t="shared" si="1176"/>
        <v>WI196Audio Accessories</v>
      </c>
      <c r="C1061" s="193" t="str">
        <f t="shared" si="1177"/>
        <v>Audio AccessoriesHerold, Sarah</v>
      </c>
      <c r="D1061" s="193"/>
      <c r="E1061" s="193"/>
      <c r="F1061" s="193" t="str">
        <f t="shared" si="1178"/>
        <v>Audio AccessoriesRichardson, Vicki</v>
      </c>
      <c r="G1061" s="193" t="str">
        <f t="shared" ref="G1061:M1061" si="1301">G$196</f>
        <v>Richardson, Vicki</v>
      </c>
      <c r="H1061" s="193" t="str">
        <f t="shared" si="1301"/>
        <v>Herold, Sarah</v>
      </c>
      <c r="I1061" s="193" t="str">
        <f t="shared" si="1301"/>
        <v>WI196</v>
      </c>
      <c r="J1061" s="193" t="str">
        <f t="shared" si="1301"/>
        <v>WILLIAM MARVY COMPANY</v>
      </c>
      <c r="K1061" s="193" t="str">
        <f t="shared" si="1301"/>
        <v>all</v>
      </c>
      <c r="L1061" s="193" t="str">
        <f t="shared" si="1301"/>
        <v>Jay Halaby &amp; Assoc</v>
      </c>
      <c r="M1061" s="193" t="str">
        <f t="shared" si="1301"/>
        <v>Beauty</v>
      </c>
      <c r="N1061" s="193" t="str">
        <f t="shared" si="1243"/>
        <v>Audio Accessories</v>
      </c>
      <c r="AA1061" s="193">
        <f t="shared" si="1180"/>
        <v>0</v>
      </c>
      <c r="AB1061" s="193" t="str">
        <f t="shared" ref="AB1061" si="1302">AB$196</f>
        <v>Herold, Sarah</v>
      </c>
    </row>
    <row r="1062" spans="1:28" s="188" customFormat="1" ht="17.399999999999999">
      <c r="A1062" s="193" t="str">
        <f t="shared" si="1175"/>
        <v>Audio Accessories</v>
      </c>
      <c r="B1062" s="193" t="str">
        <f t="shared" si="1176"/>
        <v>CR366Audio Accessories</v>
      </c>
      <c r="C1062" s="193" t="str">
        <f t="shared" si="1177"/>
        <v>Audio AccessoriesHerold, Sarah</v>
      </c>
      <c r="D1062" s="193"/>
      <c r="E1062" s="193"/>
      <c r="F1062" s="193" t="str">
        <f t="shared" si="1178"/>
        <v>Audio AccessoriesRichardson, Vicki</v>
      </c>
      <c r="G1062" s="193" t="str">
        <f t="shared" ref="G1062:M1062" si="1303">G$197</f>
        <v>Richardson, Vicki</v>
      </c>
      <c r="H1062" s="193" t="str">
        <f t="shared" si="1303"/>
        <v>Herold, Sarah</v>
      </c>
      <c r="I1062" s="193" t="str">
        <f t="shared" si="1303"/>
        <v>CR366</v>
      </c>
      <c r="J1062" s="193" t="str">
        <f t="shared" si="1303"/>
        <v>CREDIBLE CULTURE</v>
      </c>
      <c r="K1062" s="193" t="str">
        <f t="shared" si="1303"/>
        <v>all</v>
      </c>
      <c r="L1062" s="193">
        <f t="shared" si="1303"/>
        <v>0</v>
      </c>
      <c r="M1062" s="193" t="str">
        <f t="shared" si="1303"/>
        <v>Beauty</v>
      </c>
      <c r="N1062" s="193" t="str">
        <f t="shared" si="1243"/>
        <v>Audio Accessories</v>
      </c>
      <c r="AA1062" s="193">
        <f t="shared" si="1180"/>
        <v>0</v>
      </c>
      <c r="AB1062" s="193" t="str">
        <f t="shared" ref="AB1062" si="1304">AB$197</f>
        <v>Herold, Sarah</v>
      </c>
    </row>
    <row r="1063" spans="1:28" s="188" customFormat="1" ht="17.399999999999999">
      <c r="A1063" s="193" t="str">
        <f t="shared" si="1175"/>
        <v>Audio Accessories</v>
      </c>
      <c r="B1063" s="193" t="str">
        <f t="shared" si="1176"/>
        <v>VE242Audio Accessories</v>
      </c>
      <c r="C1063" s="193" t="str">
        <f t="shared" si="1177"/>
        <v>Audio AccessoriesHerold, Sarah</v>
      </c>
      <c r="D1063" s="193"/>
      <c r="E1063" s="193"/>
      <c r="F1063" s="193" t="str">
        <f t="shared" si="1178"/>
        <v>Audio AccessoriesRichardson, Vicki</v>
      </c>
      <c r="G1063" s="193" t="str">
        <f t="shared" ref="G1063:M1063" si="1305">G$198</f>
        <v>Richardson, Vicki</v>
      </c>
      <c r="H1063" s="193" t="str">
        <f t="shared" si="1305"/>
        <v>Herold, Sarah</v>
      </c>
      <c r="I1063" s="193" t="str">
        <f t="shared" si="1305"/>
        <v>VE242</v>
      </c>
      <c r="J1063" s="193" t="str">
        <f t="shared" si="1305"/>
        <v>VECINA BEAUTY SUPPLY INC</v>
      </c>
      <c r="K1063" s="193" t="str">
        <f t="shared" si="1305"/>
        <v>all</v>
      </c>
      <c r="L1063" s="193">
        <f t="shared" si="1305"/>
        <v>0</v>
      </c>
      <c r="M1063" s="193" t="str">
        <f t="shared" si="1305"/>
        <v>Beauty</v>
      </c>
      <c r="N1063" s="193" t="str">
        <f t="shared" si="1243"/>
        <v>Audio Accessories</v>
      </c>
      <c r="AA1063" s="193">
        <f t="shared" si="1180"/>
        <v>0</v>
      </c>
      <c r="AB1063" s="193" t="str">
        <f t="shared" ref="AB1063" si="1306">AB$198</f>
        <v>Herold, Sarah</v>
      </c>
    </row>
    <row r="1064" spans="1:28" s="188" customFormat="1" ht="17.399999999999999">
      <c r="A1064" s="193" t="str">
        <f t="shared" si="1175"/>
        <v>Audio Accessories</v>
      </c>
      <c r="B1064" s="193" t="str">
        <f t="shared" si="1176"/>
        <v>0Audio Accessories</v>
      </c>
      <c r="C1064" s="193" t="str">
        <f t="shared" si="1177"/>
        <v>Audio Accessories0</v>
      </c>
      <c r="D1064" s="193"/>
      <c r="E1064" s="193"/>
      <c r="F1064" s="193" t="str">
        <f t="shared" si="1178"/>
        <v>Audio Accessories0</v>
      </c>
      <c r="G1064" s="193">
        <f t="shared" ref="G1064:M1064" si="1307">G$199</f>
        <v>0</v>
      </c>
      <c r="H1064" s="193">
        <f t="shared" si="1307"/>
        <v>0</v>
      </c>
      <c r="I1064" s="193">
        <f t="shared" si="1307"/>
        <v>0</v>
      </c>
      <c r="J1064" s="193">
        <f t="shared" si="1307"/>
        <v>0</v>
      </c>
      <c r="K1064" s="193">
        <f t="shared" si="1307"/>
        <v>0</v>
      </c>
      <c r="L1064" s="193">
        <f t="shared" si="1307"/>
        <v>0</v>
      </c>
      <c r="M1064" s="193">
        <f t="shared" si="1307"/>
        <v>0</v>
      </c>
      <c r="N1064" s="193" t="str">
        <f t="shared" si="1243"/>
        <v>Audio Accessories</v>
      </c>
      <c r="AA1064" s="193">
        <f t="shared" si="1180"/>
        <v>0</v>
      </c>
      <c r="AB1064" s="193">
        <f t="shared" ref="AB1064" si="1308">AB$199</f>
        <v>0</v>
      </c>
    </row>
    <row r="1065" spans="1:28" s="188" customFormat="1" ht="17.399999999999999">
      <c r="A1065" s="193" t="str">
        <f t="shared" ref="A1065:A1128" si="1309">T$8</f>
        <v>Audio Accessories</v>
      </c>
      <c r="B1065" s="193" t="str">
        <f t="shared" ref="B1065:B1128" si="1310">CONCATENATE(I1065,A1065)</f>
        <v>0Audio Accessories</v>
      </c>
      <c r="C1065" s="193" t="str">
        <f t="shared" ref="C1065:C1128" si="1311">CONCATENATE(A1065,H1065)</f>
        <v>Audio Accessories0</v>
      </c>
      <c r="D1065" s="193"/>
      <c r="E1065" s="193"/>
      <c r="F1065" s="193" t="str">
        <f t="shared" ref="F1065:F1128" si="1312">CONCATENATE(A1065,G1065)</f>
        <v>Audio Accessories0</v>
      </c>
      <c r="G1065" s="193">
        <f t="shared" ref="G1065:M1065" si="1313">G$200</f>
        <v>0</v>
      </c>
      <c r="H1065" s="193">
        <f t="shared" si="1313"/>
        <v>0</v>
      </c>
      <c r="I1065" s="193">
        <f t="shared" si="1313"/>
        <v>0</v>
      </c>
      <c r="J1065" s="193">
        <f t="shared" si="1313"/>
        <v>0</v>
      </c>
      <c r="K1065" s="193">
        <f t="shared" si="1313"/>
        <v>0</v>
      </c>
      <c r="L1065" s="193">
        <f t="shared" si="1313"/>
        <v>0</v>
      </c>
      <c r="M1065" s="193">
        <f t="shared" si="1313"/>
        <v>0</v>
      </c>
      <c r="N1065" s="193" t="str">
        <f t="shared" si="1243"/>
        <v>Audio Accessories</v>
      </c>
      <c r="AA1065" s="193">
        <f t="shared" ref="AA1065:AA1128" si="1314">AT$8</f>
        <v>0</v>
      </c>
      <c r="AB1065" s="193">
        <f t="shared" ref="AB1065" si="1315">AB$200</f>
        <v>0</v>
      </c>
    </row>
    <row r="1066" spans="1:28" s="188" customFormat="1" ht="17.399999999999999">
      <c r="A1066" s="193" t="str">
        <f t="shared" si="1309"/>
        <v>Audio Accessories</v>
      </c>
      <c r="B1066" s="193" t="str">
        <f t="shared" si="1310"/>
        <v>0Audio Accessories</v>
      </c>
      <c r="C1066" s="193" t="str">
        <f t="shared" si="1311"/>
        <v>Audio Accessories0</v>
      </c>
      <c r="D1066" s="193"/>
      <c r="E1066" s="193"/>
      <c r="F1066" s="193" t="str">
        <f t="shared" si="1312"/>
        <v>Audio Accessories0</v>
      </c>
      <c r="G1066" s="193">
        <f t="shared" ref="G1066:M1066" si="1316">G$201</f>
        <v>0</v>
      </c>
      <c r="H1066" s="193">
        <f t="shared" si="1316"/>
        <v>0</v>
      </c>
      <c r="I1066" s="193">
        <f t="shared" si="1316"/>
        <v>0</v>
      </c>
      <c r="J1066" s="193">
        <f t="shared" si="1316"/>
        <v>0</v>
      </c>
      <c r="K1066" s="193">
        <f t="shared" si="1316"/>
        <v>0</v>
      </c>
      <c r="L1066" s="193">
        <f t="shared" si="1316"/>
        <v>0</v>
      </c>
      <c r="M1066" s="193">
        <f t="shared" si="1316"/>
        <v>0</v>
      </c>
      <c r="N1066" s="193" t="str">
        <f t="shared" si="1243"/>
        <v>Audio Accessories</v>
      </c>
      <c r="AA1066" s="193">
        <f t="shared" si="1314"/>
        <v>0</v>
      </c>
      <c r="AB1066" s="193">
        <f t="shared" ref="AB1066" si="1317">AB$201</f>
        <v>0</v>
      </c>
    </row>
    <row r="1067" spans="1:28" s="188" customFormat="1" ht="17.399999999999999">
      <c r="A1067" s="193" t="str">
        <f t="shared" si="1309"/>
        <v>Audio Accessories</v>
      </c>
      <c r="B1067" s="193" t="str">
        <f t="shared" si="1310"/>
        <v>0Audio Accessories</v>
      </c>
      <c r="C1067" s="193" t="str">
        <f t="shared" si="1311"/>
        <v>Audio Accessories0</v>
      </c>
      <c r="D1067" s="193"/>
      <c r="E1067" s="193"/>
      <c r="F1067" s="193" t="str">
        <f t="shared" si="1312"/>
        <v>Audio Accessories0</v>
      </c>
      <c r="G1067" s="193">
        <f t="shared" ref="G1067:M1067" si="1318">G$202</f>
        <v>0</v>
      </c>
      <c r="H1067" s="193">
        <f t="shared" si="1318"/>
        <v>0</v>
      </c>
      <c r="I1067" s="193">
        <f t="shared" si="1318"/>
        <v>0</v>
      </c>
      <c r="J1067" s="193">
        <f t="shared" si="1318"/>
        <v>0</v>
      </c>
      <c r="K1067" s="193">
        <f t="shared" si="1318"/>
        <v>0</v>
      </c>
      <c r="L1067" s="193">
        <f t="shared" si="1318"/>
        <v>0</v>
      </c>
      <c r="M1067" s="193">
        <f t="shared" si="1318"/>
        <v>0</v>
      </c>
      <c r="N1067" s="193" t="str">
        <f t="shared" si="1243"/>
        <v>Audio Accessories</v>
      </c>
      <c r="AA1067" s="193">
        <f t="shared" si="1314"/>
        <v>0</v>
      </c>
      <c r="AB1067" s="193">
        <f t="shared" ref="AB1067" si="1319">AB$202</f>
        <v>0</v>
      </c>
    </row>
    <row r="1068" spans="1:28" s="188" customFormat="1" ht="17.399999999999999">
      <c r="A1068" s="193" t="str">
        <f t="shared" si="1309"/>
        <v>Audio Accessories</v>
      </c>
      <c r="B1068" s="193" t="str">
        <f t="shared" si="1310"/>
        <v>0Audio Accessories</v>
      </c>
      <c r="C1068" s="193" t="str">
        <f t="shared" si="1311"/>
        <v>Audio Accessories0</v>
      </c>
      <c r="D1068" s="193"/>
      <c r="E1068" s="193"/>
      <c r="F1068" s="193" t="str">
        <f t="shared" si="1312"/>
        <v>Audio Accessories0</v>
      </c>
      <c r="G1068" s="193">
        <f t="shared" ref="G1068:M1068" si="1320">G$203</f>
        <v>0</v>
      </c>
      <c r="H1068" s="193">
        <f t="shared" si="1320"/>
        <v>0</v>
      </c>
      <c r="I1068" s="193">
        <f t="shared" si="1320"/>
        <v>0</v>
      </c>
      <c r="J1068" s="193">
        <f t="shared" si="1320"/>
        <v>0</v>
      </c>
      <c r="K1068" s="193">
        <f t="shared" si="1320"/>
        <v>0</v>
      </c>
      <c r="L1068" s="193">
        <f t="shared" si="1320"/>
        <v>0</v>
      </c>
      <c r="M1068" s="193">
        <f t="shared" si="1320"/>
        <v>0</v>
      </c>
      <c r="N1068" s="193" t="str">
        <f t="shared" si="1243"/>
        <v>Audio Accessories</v>
      </c>
      <c r="AA1068" s="193">
        <f t="shared" si="1314"/>
        <v>0</v>
      </c>
      <c r="AB1068" s="193">
        <f t="shared" ref="AB1068" si="1321">AB$203</f>
        <v>0</v>
      </c>
    </row>
    <row r="1069" spans="1:28" s="188" customFormat="1" ht="17.399999999999999">
      <c r="A1069" s="193" t="str">
        <f t="shared" si="1309"/>
        <v>Audio Accessories</v>
      </c>
      <c r="B1069" s="193" t="str">
        <f t="shared" si="1310"/>
        <v>0Audio Accessories</v>
      </c>
      <c r="C1069" s="193" t="str">
        <f t="shared" si="1311"/>
        <v>Audio Accessories0</v>
      </c>
      <c r="D1069" s="193"/>
      <c r="E1069" s="193"/>
      <c r="F1069" s="193" t="str">
        <f t="shared" si="1312"/>
        <v>Audio Accessories0</v>
      </c>
      <c r="G1069" s="193">
        <f t="shared" ref="G1069:M1069" si="1322">G$204</f>
        <v>0</v>
      </c>
      <c r="H1069" s="193">
        <f t="shared" si="1322"/>
        <v>0</v>
      </c>
      <c r="I1069" s="193">
        <f t="shared" si="1322"/>
        <v>0</v>
      </c>
      <c r="J1069" s="193">
        <f t="shared" si="1322"/>
        <v>0</v>
      </c>
      <c r="K1069" s="193">
        <f t="shared" si="1322"/>
        <v>0</v>
      </c>
      <c r="L1069" s="193">
        <f t="shared" si="1322"/>
        <v>0</v>
      </c>
      <c r="M1069" s="193">
        <f t="shared" si="1322"/>
        <v>0</v>
      </c>
      <c r="N1069" s="193" t="str">
        <f t="shared" si="1243"/>
        <v>Audio Accessories</v>
      </c>
      <c r="AA1069" s="193">
        <f t="shared" si="1314"/>
        <v>0</v>
      </c>
      <c r="AB1069" s="193">
        <f t="shared" ref="AB1069" si="1323">AB$204</f>
        <v>0</v>
      </c>
    </row>
    <row r="1070" spans="1:28" s="188" customFormat="1" ht="17.399999999999999">
      <c r="A1070" s="193" t="str">
        <f t="shared" si="1309"/>
        <v>Audio Accessories</v>
      </c>
      <c r="B1070" s="193" t="str">
        <f t="shared" si="1310"/>
        <v>AB045Audio Accessories</v>
      </c>
      <c r="C1070" s="193" t="str">
        <f t="shared" si="1311"/>
        <v>Audio AccessoriesJames, Greg</v>
      </c>
      <c r="D1070" s="193"/>
      <c r="E1070" s="193"/>
      <c r="F1070" s="193" t="str">
        <f t="shared" si="1312"/>
        <v>Audio AccessoriesRichardson, Vicki</v>
      </c>
      <c r="G1070" s="193" t="str">
        <f t="shared" ref="G1070:M1070" si="1324">G$205</f>
        <v>Richardson, Vicki</v>
      </c>
      <c r="H1070" s="193" t="str">
        <f t="shared" si="1324"/>
        <v>James, Greg</v>
      </c>
      <c r="I1070" s="193" t="str">
        <f t="shared" si="1324"/>
        <v>AB045</v>
      </c>
      <c r="J1070" s="193" t="str">
        <f t="shared" si="1324"/>
        <v>ABT ELECTRONICS</v>
      </c>
      <c r="K1070" s="193" t="str">
        <f t="shared" si="1324"/>
        <v>all</v>
      </c>
      <c r="L1070" s="193">
        <f t="shared" si="1324"/>
        <v>0</v>
      </c>
      <c r="M1070" s="193">
        <f t="shared" si="1324"/>
        <v>0</v>
      </c>
      <c r="N1070" s="193" t="str">
        <f t="shared" si="1243"/>
        <v>Audio Accessories</v>
      </c>
      <c r="AA1070" s="193">
        <f t="shared" si="1314"/>
        <v>0</v>
      </c>
      <c r="AB1070" s="193" t="str">
        <f t="shared" ref="AB1070" si="1325">AB$205</f>
        <v>James, Greg</v>
      </c>
    </row>
    <row r="1071" spans="1:28" s="188" customFormat="1" ht="17.399999999999999">
      <c r="A1071" s="193" t="str">
        <f t="shared" si="1309"/>
        <v>Audio Accessories</v>
      </c>
      <c r="B1071" s="193" t="str">
        <f t="shared" si="1310"/>
        <v>AB235Audio Accessories</v>
      </c>
      <c r="C1071" s="193" t="str">
        <f t="shared" si="1311"/>
        <v>Audio AccessoriesJames, Greg</v>
      </c>
      <c r="D1071" s="193"/>
      <c r="E1071" s="193"/>
      <c r="F1071" s="193" t="str">
        <f t="shared" si="1312"/>
        <v>Audio AccessoriesRichardson, Vicki</v>
      </c>
      <c r="G1071" s="193" t="str">
        <f t="shared" ref="G1071:M1071" si="1326">G$206</f>
        <v>Richardson, Vicki</v>
      </c>
      <c r="H1071" s="193" t="str">
        <f t="shared" si="1326"/>
        <v>James, Greg</v>
      </c>
      <c r="I1071" s="193" t="str">
        <f t="shared" si="1326"/>
        <v>AB235</v>
      </c>
      <c r="J1071" s="193" t="str">
        <f t="shared" si="1326"/>
        <v>ABC APPLIANCE</v>
      </c>
      <c r="K1071" s="193" t="str">
        <f t="shared" si="1326"/>
        <v>all</v>
      </c>
      <c r="L1071" s="193">
        <f t="shared" si="1326"/>
        <v>0</v>
      </c>
      <c r="M1071" s="193">
        <f t="shared" si="1326"/>
        <v>0</v>
      </c>
      <c r="N1071" s="193" t="str">
        <f t="shared" si="1243"/>
        <v>Audio Accessories</v>
      </c>
      <c r="AA1071" s="193">
        <f t="shared" si="1314"/>
        <v>0</v>
      </c>
      <c r="AB1071" s="193" t="str">
        <f t="shared" ref="AB1071" si="1327">AB$206</f>
        <v>James, Greg</v>
      </c>
    </row>
    <row r="1072" spans="1:28" s="188" customFormat="1" ht="17.399999999999999">
      <c r="A1072" s="193" t="str">
        <f t="shared" si="1309"/>
        <v>Audio Accessories</v>
      </c>
      <c r="B1072" s="193" t="str">
        <f t="shared" si="1310"/>
        <v>BI001Audio Accessories</v>
      </c>
      <c r="C1072" s="193" t="str">
        <f t="shared" si="1311"/>
        <v>Audio AccessoriesJames, Greg</v>
      </c>
      <c r="D1072" s="193"/>
      <c r="E1072" s="193"/>
      <c r="F1072" s="193" t="str">
        <f t="shared" si="1312"/>
        <v>Audio AccessoriesRichardson, Vicki</v>
      </c>
      <c r="G1072" s="193" t="str">
        <f t="shared" ref="G1072:M1072" si="1328">G$207</f>
        <v>Richardson, Vicki</v>
      </c>
      <c r="H1072" s="193" t="str">
        <f t="shared" si="1328"/>
        <v>James, Greg</v>
      </c>
      <c r="I1072" s="193" t="str">
        <f t="shared" si="1328"/>
        <v>BI001</v>
      </c>
      <c r="J1072" s="193" t="str">
        <f t="shared" si="1328"/>
        <v>BI-MART</v>
      </c>
      <c r="K1072" s="193" t="str">
        <f t="shared" si="1328"/>
        <v>all</v>
      </c>
      <c r="L1072" s="193">
        <f t="shared" si="1328"/>
        <v>0</v>
      </c>
      <c r="M1072" s="193">
        <f t="shared" si="1328"/>
        <v>0</v>
      </c>
      <c r="N1072" s="193" t="str">
        <f t="shared" si="1243"/>
        <v>Audio Accessories</v>
      </c>
      <c r="AA1072" s="193">
        <f t="shared" si="1314"/>
        <v>0</v>
      </c>
      <c r="AB1072" s="193" t="str">
        <f t="shared" ref="AB1072" si="1329">AB$207</f>
        <v>James, Greg</v>
      </c>
    </row>
    <row r="1073" spans="1:28" s="188" customFormat="1" ht="17.399999999999999">
      <c r="A1073" s="193" t="str">
        <f t="shared" si="1309"/>
        <v>Audio Accessories</v>
      </c>
      <c r="B1073" s="193" t="str">
        <f t="shared" si="1310"/>
        <v>FR195Audio Accessories</v>
      </c>
      <c r="C1073" s="193" t="str">
        <f t="shared" si="1311"/>
        <v>Audio AccessoriesJames, Greg</v>
      </c>
      <c r="D1073" s="193"/>
      <c r="E1073" s="193"/>
      <c r="F1073" s="193" t="str">
        <f t="shared" si="1312"/>
        <v>Audio AccessoriesRichardson, Vicki</v>
      </c>
      <c r="G1073" s="193" t="str">
        <f t="shared" ref="G1073:M1073" si="1330">G$208</f>
        <v>Richardson, Vicki</v>
      </c>
      <c r="H1073" s="193" t="str">
        <f t="shared" si="1330"/>
        <v>James, Greg</v>
      </c>
      <c r="I1073" s="193" t="str">
        <f t="shared" si="1330"/>
        <v>FR195</v>
      </c>
      <c r="J1073" s="193" t="str">
        <f t="shared" si="1330"/>
        <v>FRY'S ELECTRONICS</v>
      </c>
      <c r="K1073" s="193" t="str">
        <f t="shared" si="1330"/>
        <v>all</v>
      </c>
      <c r="L1073" s="193">
        <f t="shared" si="1330"/>
        <v>0</v>
      </c>
      <c r="M1073" s="193">
        <f t="shared" si="1330"/>
        <v>0</v>
      </c>
      <c r="N1073" s="193" t="str">
        <f t="shared" si="1243"/>
        <v>Audio Accessories</v>
      </c>
      <c r="AA1073" s="193">
        <f t="shared" si="1314"/>
        <v>0</v>
      </c>
      <c r="AB1073" s="193" t="str">
        <f t="shared" ref="AB1073" si="1331">AB$208</f>
        <v>James, Greg</v>
      </c>
    </row>
    <row r="1074" spans="1:28" s="188" customFormat="1" ht="17.399999999999999">
      <c r="A1074" s="193" t="str">
        <f t="shared" si="1309"/>
        <v>Audio Accessories</v>
      </c>
      <c r="B1074" s="193" t="str">
        <f t="shared" si="1310"/>
        <v>PR976Audio Accessories</v>
      </c>
      <c r="C1074" s="193" t="str">
        <f t="shared" si="1311"/>
        <v>Audio AccessoriesJames, Greg</v>
      </c>
      <c r="D1074" s="193"/>
      <c r="E1074" s="193"/>
      <c r="F1074" s="193" t="str">
        <f t="shared" si="1312"/>
        <v>Audio AccessoriesRichardson, Vicki</v>
      </c>
      <c r="G1074" s="193" t="str">
        <f t="shared" ref="G1074:M1074" si="1332">G$209</f>
        <v>Richardson, Vicki</v>
      </c>
      <c r="H1074" s="193" t="str">
        <f t="shared" si="1332"/>
        <v>James, Greg</v>
      </c>
      <c r="I1074" s="193" t="str">
        <f t="shared" si="1332"/>
        <v>PR976</v>
      </c>
      <c r="J1074" s="193" t="str">
        <f t="shared" si="1332"/>
        <v>PROGRESSIVE GROUP OF INSURANCE CO</v>
      </c>
      <c r="K1074" s="193" t="str">
        <f t="shared" si="1332"/>
        <v>all</v>
      </c>
      <c r="L1074" s="193">
        <f t="shared" si="1332"/>
        <v>0</v>
      </c>
      <c r="M1074" s="193">
        <f t="shared" si="1332"/>
        <v>0</v>
      </c>
      <c r="N1074" s="193" t="str">
        <f t="shared" si="1243"/>
        <v>Audio Accessories</v>
      </c>
      <c r="AA1074" s="193">
        <f t="shared" si="1314"/>
        <v>0</v>
      </c>
      <c r="AB1074" s="193" t="str">
        <f t="shared" ref="AB1074" si="1333">AB$209</f>
        <v>James, Greg</v>
      </c>
    </row>
    <row r="1075" spans="1:28" s="188" customFormat="1" ht="17.399999999999999">
      <c r="A1075" s="193" t="str">
        <f t="shared" si="1309"/>
        <v>Audio Accessories</v>
      </c>
      <c r="B1075" s="193" t="str">
        <f t="shared" si="1310"/>
        <v>ME035Audio Accessories</v>
      </c>
      <c r="C1075" s="193" t="str">
        <f t="shared" si="1311"/>
        <v>Audio AccessoriesJames, Greg</v>
      </c>
      <c r="D1075" s="193"/>
      <c r="E1075" s="193"/>
      <c r="F1075" s="193" t="str">
        <f t="shared" si="1312"/>
        <v>Audio AccessoriesRichardson, Vicki</v>
      </c>
      <c r="G1075" s="193" t="str">
        <f t="shared" ref="G1075:M1075" si="1334">G$210</f>
        <v>Richardson, Vicki</v>
      </c>
      <c r="H1075" s="193" t="str">
        <f t="shared" si="1334"/>
        <v>James, Greg</v>
      </c>
      <c r="I1075" s="193" t="str">
        <f t="shared" si="1334"/>
        <v>ME035</v>
      </c>
      <c r="J1075" s="193" t="str">
        <f t="shared" si="1334"/>
        <v>FRED MEYER</v>
      </c>
      <c r="K1075" s="193" t="str">
        <f t="shared" si="1334"/>
        <v>all</v>
      </c>
      <c r="L1075" s="193">
        <f t="shared" si="1334"/>
        <v>0</v>
      </c>
      <c r="M1075" s="193">
        <f t="shared" si="1334"/>
        <v>0</v>
      </c>
      <c r="N1075" s="193" t="str">
        <f t="shared" si="1243"/>
        <v>Audio Accessories</v>
      </c>
      <c r="AA1075" s="193">
        <f t="shared" si="1314"/>
        <v>0</v>
      </c>
      <c r="AB1075" s="193" t="str">
        <f t="shared" ref="AB1075" si="1335">AB$210</f>
        <v>James, Greg</v>
      </c>
    </row>
    <row r="1076" spans="1:28" s="188" customFormat="1" ht="17.399999999999999">
      <c r="A1076" s="193" t="str">
        <f t="shared" si="1309"/>
        <v>Audio Accessories</v>
      </c>
      <c r="B1076" s="193" t="str">
        <f t="shared" si="1310"/>
        <v>ME170Audio Accessories</v>
      </c>
      <c r="C1076" s="193" t="str">
        <f t="shared" si="1311"/>
        <v>Audio AccessoriesJames, Greg</v>
      </c>
      <c r="D1076" s="193"/>
      <c r="E1076" s="193"/>
      <c r="F1076" s="193" t="str">
        <f t="shared" si="1312"/>
        <v>Audio AccessoriesRichardson, Vicki</v>
      </c>
      <c r="G1076" s="193" t="str">
        <f t="shared" ref="G1076:M1076" si="1336">G$211</f>
        <v>Richardson, Vicki</v>
      </c>
      <c r="H1076" s="193" t="str">
        <f t="shared" si="1336"/>
        <v>James, Greg</v>
      </c>
      <c r="I1076" s="193" t="str">
        <f t="shared" si="1336"/>
        <v>ME170</v>
      </c>
      <c r="J1076" s="193" t="str">
        <f t="shared" si="1336"/>
        <v>MEIJERS</v>
      </c>
      <c r="K1076" s="193" t="str">
        <f t="shared" si="1336"/>
        <v>all</v>
      </c>
      <c r="L1076" s="193">
        <f t="shared" si="1336"/>
        <v>0</v>
      </c>
      <c r="M1076" s="193">
        <f t="shared" si="1336"/>
        <v>0</v>
      </c>
      <c r="N1076" s="193" t="str">
        <f t="shared" si="1243"/>
        <v>Audio Accessories</v>
      </c>
      <c r="AA1076" s="193">
        <f t="shared" si="1314"/>
        <v>0</v>
      </c>
      <c r="AB1076" s="193" t="str">
        <f t="shared" ref="AB1076" si="1337">AB$211</f>
        <v>James, Greg</v>
      </c>
    </row>
    <row r="1077" spans="1:28" s="188" customFormat="1" ht="17.399999999999999">
      <c r="A1077" s="193" t="str">
        <f t="shared" si="1309"/>
        <v>Audio Accessories</v>
      </c>
      <c r="B1077" s="193" t="str">
        <f t="shared" si="1310"/>
        <v>0Audio Accessories</v>
      </c>
      <c r="C1077" s="193" t="str">
        <f t="shared" si="1311"/>
        <v>Audio Accessories0</v>
      </c>
      <c r="D1077" s="193"/>
      <c r="E1077" s="193"/>
      <c r="F1077" s="193" t="str">
        <f t="shared" si="1312"/>
        <v>Audio Accessories0</v>
      </c>
      <c r="G1077" s="193">
        <f t="shared" ref="G1077:M1077" si="1338">G$212</f>
        <v>0</v>
      </c>
      <c r="H1077" s="193">
        <f t="shared" si="1338"/>
        <v>0</v>
      </c>
      <c r="I1077" s="193">
        <f t="shared" si="1338"/>
        <v>0</v>
      </c>
      <c r="J1077" s="193">
        <f t="shared" si="1338"/>
        <v>0</v>
      </c>
      <c r="K1077" s="193">
        <f t="shared" si="1338"/>
        <v>0</v>
      </c>
      <c r="L1077" s="193">
        <f t="shared" si="1338"/>
        <v>0</v>
      </c>
      <c r="M1077" s="193">
        <f t="shared" si="1338"/>
        <v>0</v>
      </c>
      <c r="N1077" s="193" t="str">
        <f t="shared" si="1243"/>
        <v>Audio Accessories</v>
      </c>
      <c r="AA1077" s="193">
        <f t="shared" si="1314"/>
        <v>0</v>
      </c>
      <c r="AB1077" s="193">
        <f t="shared" ref="AB1077" si="1339">AB$212</f>
        <v>0</v>
      </c>
    </row>
    <row r="1078" spans="1:28" s="188" customFormat="1" ht="17.399999999999999">
      <c r="A1078" s="193" t="str">
        <f t="shared" si="1309"/>
        <v>Audio Accessories</v>
      </c>
      <c r="B1078" s="193" t="str">
        <f t="shared" si="1310"/>
        <v>0Audio Accessories</v>
      </c>
      <c r="C1078" s="193" t="str">
        <f t="shared" si="1311"/>
        <v>Audio Accessories0</v>
      </c>
      <c r="D1078" s="193"/>
      <c r="E1078" s="193"/>
      <c r="F1078" s="193" t="str">
        <f t="shared" si="1312"/>
        <v>Audio Accessories0</v>
      </c>
      <c r="G1078" s="193">
        <f t="shared" ref="G1078:M1078" si="1340">G$213</f>
        <v>0</v>
      </c>
      <c r="H1078" s="193">
        <f t="shared" si="1340"/>
        <v>0</v>
      </c>
      <c r="I1078" s="193">
        <f t="shared" si="1340"/>
        <v>0</v>
      </c>
      <c r="J1078" s="193">
        <f t="shared" si="1340"/>
        <v>0</v>
      </c>
      <c r="K1078" s="193">
        <f t="shared" si="1340"/>
        <v>0</v>
      </c>
      <c r="L1078" s="193">
        <f t="shared" si="1340"/>
        <v>0</v>
      </c>
      <c r="M1078" s="193">
        <f t="shared" si="1340"/>
        <v>0</v>
      </c>
      <c r="N1078" s="193" t="str">
        <f t="shared" si="1243"/>
        <v>Audio Accessories</v>
      </c>
      <c r="AA1078" s="193">
        <f t="shared" si="1314"/>
        <v>0</v>
      </c>
      <c r="AB1078" s="193">
        <f t="shared" ref="AB1078" si="1341">AB$213</f>
        <v>0</v>
      </c>
    </row>
    <row r="1079" spans="1:28" s="188" customFormat="1" ht="17.399999999999999">
      <c r="A1079" s="193" t="str">
        <f t="shared" si="1309"/>
        <v>Audio Accessories</v>
      </c>
      <c r="B1079" s="193" t="str">
        <f t="shared" si="1310"/>
        <v>AD275Audio Accessories</v>
      </c>
      <c r="C1079" s="193" t="str">
        <f t="shared" si="1311"/>
        <v>Audio AccessoriesNagira, Rina</v>
      </c>
      <c r="D1079" s="193"/>
      <c r="E1079" s="193"/>
      <c r="F1079" s="193" t="str">
        <f t="shared" si="1312"/>
        <v>Audio AccessoriesRichardson, Vicki</v>
      </c>
      <c r="G1079" s="193" t="str">
        <f t="shared" ref="G1079:M1079" si="1342">G$214</f>
        <v>Richardson, Vicki</v>
      </c>
      <c r="H1079" s="193" t="str">
        <f t="shared" si="1342"/>
        <v>Nagira, Rina</v>
      </c>
      <c r="I1079" s="193" t="str">
        <f t="shared" si="1342"/>
        <v>AD275</v>
      </c>
      <c r="J1079" s="193" t="str">
        <f t="shared" si="1342"/>
        <v>LA CURACAO</v>
      </c>
      <c r="K1079" s="193" t="str">
        <f t="shared" si="1342"/>
        <v>all</v>
      </c>
      <c r="L1079" s="193">
        <f t="shared" si="1342"/>
        <v>0</v>
      </c>
      <c r="M1079" s="193">
        <f t="shared" si="1342"/>
        <v>0</v>
      </c>
      <c r="N1079" s="193" t="str">
        <f t="shared" si="1243"/>
        <v>Audio Accessories</v>
      </c>
      <c r="AA1079" s="193">
        <f t="shared" si="1314"/>
        <v>0</v>
      </c>
      <c r="AB1079" s="193" t="str">
        <f t="shared" ref="AB1079" si="1343">AB$214</f>
        <v>Nagira, Rina</v>
      </c>
    </row>
    <row r="1080" spans="1:28" s="188" customFormat="1" ht="17.399999999999999">
      <c r="A1080" s="193" t="str">
        <f t="shared" si="1309"/>
        <v>Audio Accessories</v>
      </c>
      <c r="B1080" s="193" t="str">
        <f t="shared" si="1310"/>
        <v>DB075Audio Accessories</v>
      </c>
      <c r="C1080" s="193" t="str">
        <f t="shared" si="1311"/>
        <v>Audio AccessoriesNagira, Rina</v>
      </c>
      <c r="D1080" s="193"/>
      <c r="E1080" s="193"/>
      <c r="F1080" s="193" t="str">
        <f t="shared" si="1312"/>
        <v>Audio AccessoriesRichardson, Vicki</v>
      </c>
      <c r="G1080" s="193" t="str">
        <f t="shared" ref="G1080:M1080" si="1344">G$215</f>
        <v>Richardson, Vicki</v>
      </c>
      <c r="H1080" s="193" t="str">
        <f t="shared" si="1344"/>
        <v>Nagira, Rina</v>
      </c>
      <c r="I1080" s="193" t="str">
        <f t="shared" si="1344"/>
        <v>DB075</v>
      </c>
      <c r="J1080" s="193" t="str">
        <f t="shared" si="1344"/>
        <v>DBL DISTRIBUTING  (INGRAM)</v>
      </c>
      <c r="K1080" s="193" t="str">
        <f t="shared" si="1344"/>
        <v>all</v>
      </c>
      <c r="L1080" s="193">
        <f t="shared" si="1344"/>
        <v>0</v>
      </c>
      <c r="M1080" s="193">
        <f t="shared" si="1344"/>
        <v>0</v>
      </c>
      <c r="N1080" s="193" t="str">
        <f t="shared" si="1243"/>
        <v>Audio Accessories</v>
      </c>
      <c r="AA1080" s="193">
        <f t="shared" si="1314"/>
        <v>0</v>
      </c>
      <c r="AB1080" s="193" t="str">
        <f t="shared" ref="AB1080" si="1345">AB$215</f>
        <v>Nagira, Rina</v>
      </c>
    </row>
    <row r="1081" spans="1:28" s="188" customFormat="1" ht="17.399999999999999">
      <c r="A1081" s="193" t="str">
        <f t="shared" si="1309"/>
        <v>Audio Accessories</v>
      </c>
      <c r="B1081" s="193" t="str">
        <f t="shared" si="1310"/>
        <v>HA896Audio Accessories</v>
      </c>
      <c r="C1081" s="193" t="str">
        <f t="shared" si="1311"/>
        <v>Audio AccessoriesNagira, Rina</v>
      </c>
      <c r="D1081" s="193"/>
      <c r="E1081" s="193"/>
      <c r="F1081" s="193" t="str">
        <f t="shared" si="1312"/>
        <v>Audio AccessoriesRichardson, Vicki</v>
      </c>
      <c r="G1081" s="193" t="str">
        <f t="shared" ref="G1081:M1081" si="1346">G$216</f>
        <v>Richardson, Vicki</v>
      </c>
      <c r="H1081" s="193" t="str">
        <f t="shared" si="1346"/>
        <v>Nagira, Rina</v>
      </c>
      <c r="I1081" s="193" t="str">
        <f t="shared" si="1346"/>
        <v>HA896</v>
      </c>
      <c r="J1081" s="193" t="str">
        <f t="shared" si="1346"/>
        <v>HENRY LAMOND COMPANY, LTD.</v>
      </c>
      <c r="K1081" s="193" t="str">
        <f t="shared" si="1346"/>
        <v>all</v>
      </c>
      <c r="L1081" s="193">
        <f t="shared" si="1346"/>
        <v>0</v>
      </c>
      <c r="M1081" s="193">
        <f t="shared" si="1346"/>
        <v>0</v>
      </c>
      <c r="N1081" s="193" t="str">
        <f t="shared" si="1243"/>
        <v>Audio Accessories</v>
      </c>
      <c r="AA1081" s="193">
        <f t="shared" si="1314"/>
        <v>0</v>
      </c>
      <c r="AB1081" s="193" t="str">
        <f t="shared" ref="AB1081" si="1347">AB$216</f>
        <v>Nagira, Rina</v>
      </c>
    </row>
    <row r="1082" spans="1:28" s="188" customFormat="1" ht="17.399999999999999">
      <c r="A1082" s="193" t="str">
        <f t="shared" si="1309"/>
        <v>Audio Accessories</v>
      </c>
      <c r="B1082" s="193" t="str">
        <f t="shared" si="1310"/>
        <v>PA946Audio Accessories</v>
      </c>
      <c r="C1082" s="193" t="str">
        <f t="shared" si="1311"/>
        <v>Audio AccessoriesNagira, Rina</v>
      </c>
      <c r="D1082" s="193"/>
      <c r="E1082" s="193"/>
      <c r="F1082" s="193" t="str">
        <f t="shared" si="1312"/>
        <v>Audio AccessoriesRichardson, Vicki</v>
      </c>
      <c r="G1082" s="193" t="str">
        <f t="shared" ref="G1082:M1082" si="1348">G$217</f>
        <v>Richardson, Vicki</v>
      </c>
      <c r="H1082" s="193" t="str">
        <f t="shared" si="1348"/>
        <v>Nagira, Rina</v>
      </c>
      <c r="I1082" s="193" t="str">
        <f t="shared" si="1348"/>
        <v>PA946</v>
      </c>
      <c r="J1082" s="193" t="str">
        <f t="shared" si="1348"/>
        <v>PACIFIC MARKETING ALLIANCE</v>
      </c>
      <c r="K1082" s="193" t="str">
        <f t="shared" si="1348"/>
        <v>all</v>
      </c>
      <c r="L1082" s="193">
        <f t="shared" si="1348"/>
        <v>0</v>
      </c>
      <c r="M1082" s="193">
        <f t="shared" si="1348"/>
        <v>0</v>
      </c>
      <c r="N1082" s="193" t="str">
        <f t="shared" si="1243"/>
        <v>Audio Accessories</v>
      </c>
      <c r="AA1082" s="193">
        <f t="shared" si="1314"/>
        <v>0</v>
      </c>
      <c r="AB1082" s="193" t="str">
        <f t="shared" ref="AB1082" si="1349">AB$217</f>
        <v>Nagira, Rina</v>
      </c>
    </row>
    <row r="1083" spans="1:28" s="188" customFormat="1" ht="17.399999999999999">
      <c r="A1083" s="193" t="str">
        <f t="shared" si="1309"/>
        <v>Audio Accessories</v>
      </c>
      <c r="B1083" s="193" t="str">
        <f t="shared" si="1310"/>
        <v>UM001Audio Accessories</v>
      </c>
      <c r="C1083" s="193" t="str">
        <f t="shared" si="1311"/>
        <v>Audio AccessoriesNagira, Rina</v>
      </c>
      <c r="D1083" s="193"/>
      <c r="E1083" s="193"/>
      <c r="F1083" s="193" t="str">
        <f t="shared" si="1312"/>
        <v>Audio AccessoriesRichardson, Vicki</v>
      </c>
      <c r="G1083" s="193" t="str">
        <f t="shared" ref="G1083:M1083" si="1350">G$218</f>
        <v>Richardson, Vicki</v>
      </c>
      <c r="H1083" s="193" t="str">
        <f t="shared" si="1350"/>
        <v>Nagira, Rina</v>
      </c>
      <c r="I1083" s="193" t="str">
        <f t="shared" si="1350"/>
        <v>UM001</v>
      </c>
      <c r="J1083" s="193" t="str">
        <f t="shared" si="1350"/>
        <v>UWAJIMAYA, INC.</v>
      </c>
      <c r="K1083" s="193" t="str">
        <f t="shared" si="1350"/>
        <v>all</v>
      </c>
      <c r="L1083" s="193">
        <f t="shared" si="1350"/>
        <v>0</v>
      </c>
      <c r="M1083" s="193">
        <f t="shared" si="1350"/>
        <v>0</v>
      </c>
      <c r="N1083" s="193" t="str">
        <f t="shared" si="1243"/>
        <v>Audio Accessories</v>
      </c>
      <c r="AA1083" s="193">
        <f t="shared" si="1314"/>
        <v>0</v>
      </c>
      <c r="AB1083" s="193" t="str">
        <f t="shared" ref="AB1083" si="1351">AB$218</f>
        <v>Nagira, Rina</v>
      </c>
    </row>
    <row r="1084" spans="1:28" s="188" customFormat="1" ht="17.399999999999999">
      <c r="A1084" s="193" t="str">
        <f t="shared" si="1309"/>
        <v>Audio Accessories</v>
      </c>
      <c r="B1084" s="193" t="str">
        <f t="shared" si="1310"/>
        <v>UN696Audio Accessories</v>
      </c>
      <c r="C1084" s="193" t="str">
        <f t="shared" si="1311"/>
        <v>Audio AccessoriesNagira, Rina</v>
      </c>
      <c r="D1084" s="193"/>
      <c r="E1084" s="193"/>
      <c r="F1084" s="193" t="str">
        <f t="shared" si="1312"/>
        <v>Audio AccessoriesRichardson, Vicki</v>
      </c>
      <c r="G1084" s="193" t="str">
        <f t="shared" ref="G1084:M1084" si="1352">G$219</f>
        <v>Richardson, Vicki</v>
      </c>
      <c r="H1084" s="193" t="str">
        <f t="shared" si="1352"/>
        <v>Nagira, Rina</v>
      </c>
      <c r="I1084" s="193" t="str">
        <f t="shared" si="1352"/>
        <v>UN696</v>
      </c>
      <c r="J1084" s="193" t="str">
        <f t="shared" si="1352"/>
        <v>UNI-KING OF HAWAII, INC</v>
      </c>
      <c r="K1084" s="193" t="str">
        <f t="shared" si="1352"/>
        <v>all</v>
      </c>
      <c r="L1084" s="193">
        <f t="shared" si="1352"/>
        <v>0</v>
      </c>
      <c r="M1084" s="193">
        <f t="shared" si="1352"/>
        <v>0</v>
      </c>
      <c r="N1084" s="193" t="str">
        <f t="shared" si="1243"/>
        <v>Audio Accessories</v>
      </c>
      <c r="AA1084" s="193">
        <f t="shared" si="1314"/>
        <v>0</v>
      </c>
      <c r="AB1084" s="193" t="str">
        <f t="shared" ref="AB1084" si="1353">AB$219</f>
        <v>Nagira, Rina</v>
      </c>
    </row>
    <row r="1085" spans="1:28" s="188" customFormat="1" ht="17.399999999999999">
      <c r="A1085" s="193" t="str">
        <f t="shared" si="1309"/>
        <v>Audio Accessories</v>
      </c>
      <c r="B1085" s="193" t="str">
        <f t="shared" si="1310"/>
        <v>0Audio Accessories</v>
      </c>
      <c r="C1085" s="193" t="str">
        <f t="shared" si="1311"/>
        <v>Audio Accessories0</v>
      </c>
      <c r="D1085" s="193"/>
      <c r="E1085" s="193"/>
      <c r="F1085" s="193" t="str">
        <f t="shared" si="1312"/>
        <v>Audio Accessories0</v>
      </c>
      <c r="G1085" s="193">
        <f t="shared" ref="G1085:M1085" si="1354">G$220</f>
        <v>0</v>
      </c>
      <c r="H1085" s="193">
        <f t="shared" si="1354"/>
        <v>0</v>
      </c>
      <c r="I1085" s="193">
        <f t="shared" si="1354"/>
        <v>0</v>
      </c>
      <c r="J1085" s="193">
        <f t="shared" si="1354"/>
        <v>0</v>
      </c>
      <c r="K1085" s="193">
        <f t="shared" si="1354"/>
        <v>0</v>
      </c>
      <c r="L1085" s="193">
        <f t="shared" si="1354"/>
        <v>0</v>
      </c>
      <c r="M1085" s="193">
        <f t="shared" si="1354"/>
        <v>0</v>
      </c>
      <c r="N1085" s="193" t="str">
        <f t="shared" si="1243"/>
        <v>Audio Accessories</v>
      </c>
      <c r="AA1085" s="193">
        <f t="shared" si="1314"/>
        <v>0</v>
      </c>
      <c r="AB1085" s="193">
        <f t="shared" ref="AB1085" si="1355">AB$220</f>
        <v>0</v>
      </c>
    </row>
    <row r="1086" spans="1:28" s="188" customFormat="1" ht="17.399999999999999">
      <c r="A1086" s="193" t="str">
        <f t="shared" si="1309"/>
        <v>Audio Accessories</v>
      </c>
      <c r="B1086" s="193" t="str">
        <f t="shared" si="1310"/>
        <v>0Audio Accessories</v>
      </c>
      <c r="C1086" s="193" t="str">
        <f t="shared" si="1311"/>
        <v>Audio Accessories0</v>
      </c>
      <c r="D1086" s="193"/>
      <c r="E1086" s="193"/>
      <c r="F1086" s="193" t="str">
        <f t="shared" si="1312"/>
        <v>Audio Accessories0</v>
      </c>
      <c r="G1086" s="193">
        <f t="shared" ref="G1086:M1086" si="1356">G$221</f>
        <v>0</v>
      </c>
      <c r="H1086" s="193">
        <f t="shared" si="1356"/>
        <v>0</v>
      </c>
      <c r="I1086" s="193">
        <f t="shared" si="1356"/>
        <v>0</v>
      </c>
      <c r="J1086" s="193">
        <f t="shared" si="1356"/>
        <v>0</v>
      </c>
      <c r="K1086" s="193">
        <f t="shared" si="1356"/>
        <v>0</v>
      </c>
      <c r="L1086" s="193">
        <f t="shared" si="1356"/>
        <v>0</v>
      </c>
      <c r="M1086" s="193">
        <f t="shared" si="1356"/>
        <v>0</v>
      </c>
      <c r="N1086" s="193" t="str">
        <f t="shared" si="1243"/>
        <v>Audio Accessories</v>
      </c>
      <c r="AA1086" s="193">
        <f t="shared" si="1314"/>
        <v>0</v>
      </c>
      <c r="AB1086" s="193">
        <f t="shared" ref="AB1086" si="1357">AB$221</f>
        <v>0</v>
      </c>
    </row>
    <row r="1087" spans="1:28" s="188" customFormat="1" ht="17.399999999999999">
      <c r="A1087" s="193" t="str">
        <f t="shared" si="1309"/>
        <v>Audio Accessories</v>
      </c>
      <c r="B1087" s="193" t="str">
        <f t="shared" si="1310"/>
        <v>0Audio Accessories</v>
      </c>
      <c r="C1087" s="193" t="str">
        <f t="shared" si="1311"/>
        <v>Audio Accessories0</v>
      </c>
      <c r="D1087" s="193"/>
      <c r="E1087" s="193"/>
      <c r="F1087" s="193" t="str">
        <f t="shared" si="1312"/>
        <v>Audio Accessories0</v>
      </c>
      <c r="G1087" s="193">
        <f t="shared" ref="G1087:M1087" si="1358">G$222</f>
        <v>0</v>
      </c>
      <c r="H1087" s="193">
        <f t="shared" si="1358"/>
        <v>0</v>
      </c>
      <c r="I1087" s="193">
        <f t="shared" si="1358"/>
        <v>0</v>
      </c>
      <c r="J1087" s="193">
        <f t="shared" si="1358"/>
        <v>0</v>
      </c>
      <c r="K1087" s="193">
        <f t="shared" si="1358"/>
        <v>0</v>
      </c>
      <c r="L1087" s="193">
        <f t="shared" si="1358"/>
        <v>0</v>
      </c>
      <c r="M1087" s="193">
        <f t="shared" si="1358"/>
        <v>0</v>
      </c>
      <c r="N1087" s="193" t="str">
        <f t="shared" si="1243"/>
        <v>Audio Accessories</v>
      </c>
      <c r="AA1087" s="193">
        <f t="shared" si="1314"/>
        <v>0</v>
      </c>
      <c r="AB1087" s="193">
        <f t="shared" ref="AB1087" si="1359">AB$222</f>
        <v>0</v>
      </c>
    </row>
    <row r="1088" spans="1:28" s="188" customFormat="1" ht="17.399999999999999">
      <c r="A1088" s="193" t="str">
        <f t="shared" si="1309"/>
        <v>Audio Accessories</v>
      </c>
      <c r="B1088" s="193" t="str">
        <f t="shared" si="1310"/>
        <v>0Audio Accessories</v>
      </c>
      <c r="C1088" s="193" t="str">
        <f t="shared" si="1311"/>
        <v>Audio Accessories0</v>
      </c>
      <c r="D1088" s="193"/>
      <c r="E1088" s="193"/>
      <c r="F1088" s="193" t="str">
        <f t="shared" si="1312"/>
        <v>Audio Accessories0</v>
      </c>
      <c r="G1088" s="193">
        <f t="shared" ref="G1088:M1088" si="1360">G$223</f>
        <v>0</v>
      </c>
      <c r="H1088" s="193">
        <f t="shared" si="1360"/>
        <v>0</v>
      </c>
      <c r="I1088" s="193">
        <f t="shared" si="1360"/>
        <v>0</v>
      </c>
      <c r="J1088" s="193">
        <f t="shared" si="1360"/>
        <v>0</v>
      </c>
      <c r="K1088" s="193">
        <f t="shared" si="1360"/>
        <v>0</v>
      </c>
      <c r="L1088" s="193">
        <f t="shared" si="1360"/>
        <v>0</v>
      </c>
      <c r="M1088" s="193">
        <f t="shared" si="1360"/>
        <v>0</v>
      </c>
      <c r="N1088" s="193" t="str">
        <f t="shared" si="1243"/>
        <v>Audio Accessories</v>
      </c>
      <c r="AA1088" s="193">
        <f t="shared" si="1314"/>
        <v>0</v>
      </c>
      <c r="AB1088" s="193">
        <f t="shared" ref="AB1088" si="1361">AB$223</f>
        <v>0</v>
      </c>
    </row>
    <row r="1089" spans="1:28" s="188" customFormat="1" ht="17.399999999999999">
      <c r="A1089" s="193" t="str">
        <f t="shared" si="1309"/>
        <v>Audio Accessories</v>
      </c>
      <c r="B1089" s="193" t="str">
        <f t="shared" si="1310"/>
        <v>0Audio Accessories</v>
      </c>
      <c r="C1089" s="193" t="str">
        <f t="shared" si="1311"/>
        <v>Audio Accessories0</v>
      </c>
      <c r="D1089" s="193"/>
      <c r="E1089" s="193"/>
      <c r="F1089" s="193" t="str">
        <f t="shared" si="1312"/>
        <v>Audio Accessories0</v>
      </c>
      <c r="G1089" s="193">
        <f t="shared" ref="G1089:M1089" si="1362">G$224</f>
        <v>0</v>
      </c>
      <c r="H1089" s="193">
        <f t="shared" si="1362"/>
        <v>0</v>
      </c>
      <c r="I1089" s="193">
        <f t="shared" si="1362"/>
        <v>0</v>
      </c>
      <c r="J1089" s="193">
        <f t="shared" si="1362"/>
        <v>0</v>
      </c>
      <c r="K1089" s="193">
        <f t="shared" si="1362"/>
        <v>0</v>
      </c>
      <c r="L1089" s="193">
        <f t="shared" si="1362"/>
        <v>0</v>
      </c>
      <c r="M1089" s="193">
        <f t="shared" si="1362"/>
        <v>0</v>
      </c>
      <c r="N1089" s="193" t="str">
        <f t="shared" si="1243"/>
        <v>Audio Accessories</v>
      </c>
      <c r="AA1089" s="193">
        <f t="shared" si="1314"/>
        <v>0</v>
      </c>
      <c r="AB1089" s="193">
        <f t="shared" ref="AB1089" si="1363">AB$224</f>
        <v>0</v>
      </c>
    </row>
    <row r="1090" spans="1:28" s="188" customFormat="1" ht="17.399999999999999">
      <c r="A1090" s="193" t="str">
        <f t="shared" si="1309"/>
        <v>Audio Accessories</v>
      </c>
      <c r="B1090" s="193" t="str">
        <f t="shared" si="1310"/>
        <v>AA427Audio Accessories</v>
      </c>
      <c r="C1090" s="193" t="str">
        <f t="shared" si="1311"/>
        <v>Audio AccessoriesVoss, Bill</v>
      </c>
      <c r="D1090" s="193"/>
      <c r="E1090" s="193"/>
      <c r="F1090" s="193" t="str">
        <f t="shared" si="1312"/>
        <v>Audio AccessoriesRichardson, Vicki</v>
      </c>
      <c r="G1090" s="193" t="str">
        <f t="shared" ref="G1090:M1090" si="1364">G$225</f>
        <v>Richardson, Vicki</v>
      </c>
      <c r="H1090" s="193" t="str">
        <f t="shared" si="1364"/>
        <v>Voss, Bill</v>
      </c>
      <c r="I1090" s="193" t="str">
        <f t="shared" si="1364"/>
        <v>AA427</v>
      </c>
      <c r="J1090" s="193" t="str">
        <f t="shared" si="1364"/>
        <v>AUDIO DEN LTD</v>
      </c>
      <c r="K1090" s="193" t="str">
        <f t="shared" si="1364"/>
        <v>all</v>
      </c>
      <c r="L1090" s="193">
        <f t="shared" si="1364"/>
        <v>0</v>
      </c>
      <c r="M1090" s="193">
        <f t="shared" si="1364"/>
        <v>0</v>
      </c>
      <c r="N1090" s="193" t="str">
        <f t="shared" si="1243"/>
        <v>Audio Accessories</v>
      </c>
      <c r="AA1090" s="193">
        <f t="shared" si="1314"/>
        <v>0</v>
      </c>
      <c r="AB1090" s="193" t="str">
        <f t="shared" ref="AB1090" si="1365">AB$225</f>
        <v>Voss, Bill</v>
      </c>
    </row>
    <row r="1091" spans="1:28" s="188" customFormat="1" ht="17.399999999999999">
      <c r="A1091" s="193" t="str">
        <f t="shared" si="1309"/>
        <v>Audio Accessories</v>
      </c>
      <c r="B1091" s="193" t="str">
        <f t="shared" si="1310"/>
        <v>AB577Audio Accessories</v>
      </c>
      <c r="C1091" s="193" t="str">
        <f t="shared" si="1311"/>
        <v>Audio AccessoriesVoss, Bill</v>
      </c>
      <c r="D1091" s="193"/>
      <c r="E1091" s="193"/>
      <c r="F1091" s="193" t="str">
        <f t="shared" si="1312"/>
        <v>Audio AccessoriesRichardson, Vicki</v>
      </c>
      <c r="G1091" s="193" t="str">
        <f t="shared" ref="G1091:M1091" si="1366">G$226</f>
        <v>Richardson, Vicki</v>
      </c>
      <c r="H1091" s="193" t="str">
        <f t="shared" si="1366"/>
        <v>Voss, Bill</v>
      </c>
      <c r="I1091" s="193" t="str">
        <f t="shared" si="1366"/>
        <v>AB577</v>
      </c>
      <c r="J1091" s="193" t="str">
        <f t="shared" si="1366"/>
        <v>ABSOLUTE AUDIO INC.</v>
      </c>
      <c r="K1091" s="193" t="str">
        <f t="shared" si="1366"/>
        <v>all</v>
      </c>
      <c r="L1091" s="193">
        <f t="shared" si="1366"/>
        <v>0</v>
      </c>
      <c r="M1091" s="193">
        <f t="shared" si="1366"/>
        <v>0</v>
      </c>
      <c r="N1091" s="193" t="str">
        <f t="shared" si="1243"/>
        <v>Audio Accessories</v>
      </c>
      <c r="AA1091" s="193">
        <f t="shared" si="1314"/>
        <v>0</v>
      </c>
      <c r="AB1091" s="193" t="str">
        <f t="shared" ref="AB1091" si="1367">AB$226</f>
        <v>Voss, Bill</v>
      </c>
    </row>
    <row r="1092" spans="1:28" s="188" customFormat="1" ht="17.399999999999999">
      <c r="A1092" s="193" t="str">
        <f t="shared" si="1309"/>
        <v>Audio Accessories</v>
      </c>
      <c r="B1092" s="193" t="str">
        <f t="shared" si="1310"/>
        <v>AD281Audio Accessories</v>
      </c>
      <c r="C1092" s="193" t="str">
        <f t="shared" si="1311"/>
        <v>Audio AccessoriesVoss, Bill</v>
      </c>
      <c r="D1092" s="193"/>
      <c r="E1092" s="193"/>
      <c r="F1092" s="193" t="str">
        <f t="shared" si="1312"/>
        <v>Audio AccessoriesRichardson, Vicki</v>
      </c>
      <c r="G1092" s="193" t="str">
        <f t="shared" ref="G1092:M1092" si="1368">G$227</f>
        <v>Richardson, Vicki</v>
      </c>
      <c r="H1092" s="193" t="str">
        <f t="shared" si="1368"/>
        <v>Voss, Bill</v>
      </c>
      <c r="I1092" s="193" t="str">
        <f t="shared" si="1368"/>
        <v>AD281</v>
      </c>
      <c r="J1092" s="193" t="str">
        <f t="shared" si="1368"/>
        <v>ADK AV, LLC</v>
      </c>
      <c r="K1092" s="193" t="str">
        <f t="shared" si="1368"/>
        <v>all</v>
      </c>
      <c r="L1092" s="193">
        <f t="shared" si="1368"/>
        <v>0</v>
      </c>
      <c r="M1092" s="193">
        <f t="shared" si="1368"/>
        <v>0</v>
      </c>
      <c r="N1092" s="193" t="str">
        <f t="shared" si="1243"/>
        <v>Audio Accessories</v>
      </c>
      <c r="AA1092" s="193">
        <f t="shared" si="1314"/>
        <v>0</v>
      </c>
      <c r="AB1092" s="193" t="str">
        <f t="shared" ref="AB1092" si="1369">AB$227</f>
        <v>Voss, Bill</v>
      </c>
    </row>
    <row r="1093" spans="1:28" s="188" customFormat="1" ht="17.399999999999999">
      <c r="A1093" s="193" t="str">
        <f t="shared" si="1309"/>
        <v>Audio Accessories</v>
      </c>
      <c r="B1093" s="193" t="str">
        <f t="shared" si="1310"/>
        <v>AJ012Audio Accessories</v>
      </c>
      <c r="C1093" s="193" t="str">
        <f t="shared" si="1311"/>
        <v>Audio AccessoriesVoss, Bill</v>
      </c>
      <c r="D1093" s="193"/>
      <c r="E1093" s="193"/>
      <c r="F1093" s="193" t="str">
        <f t="shared" si="1312"/>
        <v>Audio AccessoriesRichardson, Vicki</v>
      </c>
      <c r="G1093" s="193" t="str">
        <f t="shared" ref="G1093:M1093" si="1370">G$228</f>
        <v>Richardson, Vicki</v>
      </c>
      <c r="H1093" s="193" t="str">
        <f t="shared" si="1370"/>
        <v>Voss, Bill</v>
      </c>
      <c r="I1093" s="193" t="str">
        <f t="shared" si="1370"/>
        <v>AJ012</v>
      </c>
      <c r="J1093" s="193" t="str">
        <f t="shared" si="1370"/>
        <v>A-JAX GROUP, INC</v>
      </c>
      <c r="K1093" s="193" t="str">
        <f t="shared" si="1370"/>
        <v>all</v>
      </c>
      <c r="L1093" s="193">
        <f t="shared" si="1370"/>
        <v>0</v>
      </c>
      <c r="M1093" s="193">
        <f t="shared" si="1370"/>
        <v>0</v>
      </c>
      <c r="N1093" s="193" t="str">
        <f t="shared" si="1243"/>
        <v>Audio Accessories</v>
      </c>
      <c r="AA1093" s="193">
        <f t="shared" si="1314"/>
        <v>0</v>
      </c>
      <c r="AB1093" s="193" t="str">
        <f t="shared" ref="AB1093" si="1371">AB$228</f>
        <v>Voss, Bill</v>
      </c>
    </row>
    <row r="1094" spans="1:28" s="188" customFormat="1" ht="17.399999999999999">
      <c r="A1094" s="193" t="str">
        <f t="shared" si="1309"/>
        <v>Audio Accessories</v>
      </c>
      <c r="B1094" s="193" t="str">
        <f t="shared" si="1310"/>
        <v>AL057Audio Accessories</v>
      </c>
      <c r="C1094" s="193" t="str">
        <f t="shared" si="1311"/>
        <v>Audio AccessoriesVoss, Bill</v>
      </c>
      <c r="D1094" s="193"/>
      <c r="E1094" s="193"/>
      <c r="F1094" s="193" t="str">
        <f t="shared" si="1312"/>
        <v>Audio AccessoriesRichardson, Vicki</v>
      </c>
      <c r="G1094" s="193" t="str">
        <f t="shared" ref="G1094:M1094" si="1372">G$229</f>
        <v>Richardson, Vicki</v>
      </c>
      <c r="H1094" s="193" t="str">
        <f t="shared" si="1372"/>
        <v>Voss, Bill</v>
      </c>
      <c r="I1094" s="193" t="str">
        <f t="shared" si="1372"/>
        <v>AL057</v>
      </c>
      <c r="J1094" s="193" t="str">
        <f t="shared" si="1372"/>
        <v>ALMA AUDIO, LLC</v>
      </c>
      <c r="K1094" s="193" t="str">
        <f t="shared" si="1372"/>
        <v>all</v>
      </c>
      <c r="L1094" s="193">
        <f t="shared" si="1372"/>
        <v>0</v>
      </c>
      <c r="M1094" s="193">
        <f t="shared" si="1372"/>
        <v>0</v>
      </c>
      <c r="N1094" s="193" t="str">
        <f t="shared" si="1243"/>
        <v>Audio Accessories</v>
      </c>
      <c r="AA1094" s="193">
        <f t="shared" si="1314"/>
        <v>0</v>
      </c>
      <c r="AB1094" s="193" t="str">
        <f t="shared" ref="AB1094" si="1373">AB$229</f>
        <v>Voss, Bill</v>
      </c>
    </row>
    <row r="1095" spans="1:28" s="188" customFormat="1" ht="17.399999999999999">
      <c r="A1095" s="193" t="str">
        <f t="shared" si="1309"/>
        <v>Audio Accessories</v>
      </c>
      <c r="B1095" s="193" t="str">
        <f t="shared" si="1310"/>
        <v>AU110Audio Accessories</v>
      </c>
      <c r="C1095" s="193" t="str">
        <f t="shared" si="1311"/>
        <v>Audio AccessoriesVoss, Bill</v>
      </c>
      <c r="D1095" s="193"/>
      <c r="E1095" s="193"/>
      <c r="F1095" s="193" t="str">
        <f t="shared" si="1312"/>
        <v>Audio AccessoriesRichardson, Vicki</v>
      </c>
      <c r="G1095" s="193" t="str">
        <f t="shared" ref="G1095:M1095" si="1374">G$230</f>
        <v>Richardson, Vicki</v>
      </c>
      <c r="H1095" s="193" t="str">
        <f t="shared" si="1374"/>
        <v>Voss, Bill</v>
      </c>
      <c r="I1095" s="193" t="str">
        <f t="shared" si="1374"/>
        <v>AU110</v>
      </c>
      <c r="J1095" s="193" t="str">
        <f t="shared" si="1374"/>
        <v>AUDIO AUTOMATION &amp; THEATER INC</v>
      </c>
      <c r="K1095" s="193" t="str">
        <f t="shared" si="1374"/>
        <v>all</v>
      </c>
      <c r="L1095" s="193">
        <f t="shared" si="1374"/>
        <v>0</v>
      </c>
      <c r="M1095" s="193">
        <f t="shared" si="1374"/>
        <v>0</v>
      </c>
      <c r="N1095" s="193" t="str">
        <f t="shared" si="1243"/>
        <v>Audio Accessories</v>
      </c>
      <c r="AA1095" s="193">
        <f t="shared" si="1314"/>
        <v>0</v>
      </c>
      <c r="AB1095" s="193" t="str">
        <f t="shared" ref="AB1095" si="1375">AB$230</f>
        <v>Voss, Bill</v>
      </c>
    </row>
    <row r="1096" spans="1:28" s="188" customFormat="1" ht="17.399999999999999">
      <c r="A1096" s="193" t="str">
        <f t="shared" si="1309"/>
        <v>Audio Accessories</v>
      </c>
      <c r="B1096" s="193" t="str">
        <f t="shared" si="1310"/>
        <v>AU114Audio Accessories</v>
      </c>
      <c r="C1096" s="193" t="str">
        <f t="shared" si="1311"/>
        <v>Audio AccessoriesVoss, Bill</v>
      </c>
      <c r="D1096" s="193"/>
      <c r="E1096" s="193"/>
      <c r="F1096" s="193" t="str">
        <f t="shared" si="1312"/>
        <v>Audio AccessoriesRichardson, Vicki</v>
      </c>
      <c r="G1096" s="193" t="str">
        <f t="shared" ref="G1096:M1096" si="1376">G$231</f>
        <v>Richardson, Vicki</v>
      </c>
      <c r="H1096" s="193" t="str">
        <f t="shared" si="1376"/>
        <v>Voss, Bill</v>
      </c>
      <c r="I1096" s="193" t="str">
        <f t="shared" si="1376"/>
        <v>AU114</v>
      </c>
      <c r="J1096" s="193" t="str">
        <f t="shared" si="1376"/>
        <v>AUDIO VISUAL SOLUTIONS GROUP LLC</v>
      </c>
      <c r="K1096" s="193" t="str">
        <f t="shared" si="1376"/>
        <v>all</v>
      </c>
      <c r="L1096" s="193">
        <f t="shared" si="1376"/>
        <v>0</v>
      </c>
      <c r="M1096" s="193">
        <f t="shared" si="1376"/>
        <v>0</v>
      </c>
      <c r="N1096" s="193" t="str">
        <f t="shared" ref="N1096:N1159" si="1377">A1096</f>
        <v>Audio Accessories</v>
      </c>
      <c r="AA1096" s="193">
        <f t="shared" si="1314"/>
        <v>0</v>
      </c>
      <c r="AB1096" s="193" t="str">
        <f t="shared" ref="AB1096" si="1378">AB$231</f>
        <v>Voss, Bill</v>
      </c>
    </row>
    <row r="1097" spans="1:28" s="188" customFormat="1" ht="17.399999999999999">
      <c r="A1097" s="193" t="str">
        <f t="shared" si="1309"/>
        <v>Audio Accessories</v>
      </c>
      <c r="B1097" s="193" t="str">
        <f t="shared" si="1310"/>
        <v>AU960Audio Accessories</v>
      </c>
      <c r="C1097" s="193" t="str">
        <f t="shared" si="1311"/>
        <v>Audio AccessoriesVoss, Bill</v>
      </c>
      <c r="D1097" s="193"/>
      <c r="E1097" s="193"/>
      <c r="F1097" s="193" t="str">
        <f t="shared" si="1312"/>
        <v>Audio AccessoriesRichardson, Vicki</v>
      </c>
      <c r="G1097" s="193" t="str">
        <f t="shared" ref="G1097:M1097" si="1379">G$232</f>
        <v>Richardson, Vicki</v>
      </c>
      <c r="H1097" s="193" t="str">
        <f t="shared" si="1379"/>
        <v>Voss, Bill</v>
      </c>
      <c r="I1097" s="193" t="str">
        <f t="shared" si="1379"/>
        <v>AU960</v>
      </c>
      <c r="J1097" s="193" t="str">
        <f t="shared" si="1379"/>
        <v>AUDIO VIDEO CALIBRATION CONCEPTS</v>
      </c>
      <c r="K1097" s="193" t="str">
        <f t="shared" si="1379"/>
        <v>all</v>
      </c>
      <c r="L1097" s="193">
        <f t="shared" si="1379"/>
        <v>0</v>
      </c>
      <c r="M1097" s="193">
        <f t="shared" si="1379"/>
        <v>0</v>
      </c>
      <c r="N1097" s="193" t="str">
        <f t="shared" si="1377"/>
        <v>Audio Accessories</v>
      </c>
      <c r="AA1097" s="193">
        <f t="shared" si="1314"/>
        <v>0</v>
      </c>
      <c r="AB1097" s="193" t="str">
        <f t="shared" ref="AB1097" si="1380">AB$232</f>
        <v>Voss, Bill</v>
      </c>
    </row>
    <row r="1098" spans="1:28" s="188" customFormat="1" ht="17.399999999999999">
      <c r="A1098" s="193" t="str">
        <f t="shared" si="1309"/>
        <v>Audio Accessories</v>
      </c>
      <c r="B1098" s="193" t="str">
        <f t="shared" si="1310"/>
        <v>AU961Audio Accessories</v>
      </c>
      <c r="C1098" s="193" t="str">
        <f t="shared" si="1311"/>
        <v>Audio AccessoriesVoss, Bill</v>
      </c>
      <c r="D1098" s="193"/>
      <c r="E1098" s="193"/>
      <c r="F1098" s="193" t="str">
        <f t="shared" si="1312"/>
        <v>Audio AccessoriesRichardson, Vicki</v>
      </c>
      <c r="G1098" s="193" t="str">
        <f t="shared" ref="G1098:M1098" si="1381">G$233</f>
        <v>Richardson, Vicki</v>
      </c>
      <c r="H1098" s="193" t="str">
        <f t="shared" si="1381"/>
        <v>Voss, Bill</v>
      </c>
      <c r="I1098" s="193" t="str">
        <f t="shared" si="1381"/>
        <v>AU961</v>
      </c>
      <c r="J1098" s="193" t="str">
        <f t="shared" si="1381"/>
        <v>AUDIO CENTER, INC.</v>
      </c>
      <c r="K1098" s="193" t="str">
        <f t="shared" si="1381"/>
        <v>all</v>
      </c>
      <c r="L1098" s="193">
        <f t="shared" si="1381"/>
        <v>0</v>
      </c>
      <c r="M1098" s="193">
        <f t="shared" si="1381"/>
        <v>0</v>
      </c>
      <c r="N1098" s="193" t="str">
        <f t="shared" si="1377"/>
        <v>Audio Accessories</v>
      </c>
      <c r="AA1098" s="193">
        <f t="shared" si="1314"/>
        <v>0</v>
      </c>
      <c r="AB1098" s="193" t="str">
        <f t="shared" ref="AB1098" si="1382">AB$233</f>
        <v>Voss, Bill</v>
      </c>
    </row>
    <row r="1099" spans="1:28" s="188" customFormat="1" ht="17.399999999999999">
      <c r="A1099" s="193" t="str">
        <f t="shared" si="1309"/>
        <v>Audio Accessories</v>
      </c>
      <c r="B1099" s="193" t="str">
        <f t="shared" si="1310"/>
        <v>AV677Audio Accessories</v>
      </c>
      <c r="C1099" s="193" t="str">
        <f t="shared" si="1311"/>
        <v>Audio AccessoriesVoss, Bill</v>
      </c>
      <c r="D1099" s="193"/>
      <c r="E1099" s="193"/>
      <c r="F1099" s="193" t="str">
        <f t="shared" si="1312"/>
        <v>Audio AccessoriesRichardson, Vicki</v>
      </c>
      <c r="G1099" s="193" t="str">
        <f t="shared" ref="G1099:M1099" si="1383">G$234</f>
        <v>Richardson, Vicki</v>
      </c>
      <c r="H1099" s="193" t="str">
        <f t="shared" si="1383"/>
        <v>Voss, Bill</v>
      </c>
      <c r="I1099" s="193" t="str">
        <f t="shared" si="1383"/>
        <v>AV677</v>
      </c>
      <c r="J1099" s="193" t="str">
        <f t="shared" si="1383"/>
        <v>AVSF, INC</v>
      </c>
      <c r="K1099" s="193" t="str">
        <f t="shared" si="1383"/>
        <v>all</v>
      </c>
      <c r="L1099" s="193">
        <f t="shared" si="1383"/>
        <v>0</v>
      </c>
      <c r="M1099" s="193">
        <f t="shared" si="1383"/>
        <v>0</v>
      </c>
      <c r="N1099" s="193" t="str">
        <f t="shared" si="1377"/>
        <v>Audio Accessories</v>
      </c>
      <c r="AA1099" s="193">
        <f t="shared" si="1314"/>
        <v>0</v>
      </c>
      <c r="AB1099" s="193" t="str">
        <f t="shared" ref="AB1099" si="1384">AB$234</f>
        <v>Voss, Bill</v>
      </c>
    </row>
    <row r="1100" spans="1:28" s="188" customFormat="1" ht="17.399999999999999">
      <c r="A1100" s="193" t="str">
        <f t="shared" si="1309"/>
        <v>Audio Accessories</v>
      </c>
      <c r="B1100" s="193" t="str">
        <f t="shared" si="1310"/>
        <v>BL206Audio Accessories</v>
      </c>
      <c r="C1100" s="193" t="str">
        <f t="shared" si="1311"/>
        <v>Audio AccessoriesVoss, Bill</v>
      </c>
      <c r="D1100" s="193"/>
      <c r="E1100" s="193"/>
      <c r="F1100" s="193" t="str">
        <f t="shared" si="1312"/>
        <v>Audio AccessoriesRichardson, Vicki</v>
      </c>
      <c r="G1100" s="193" t="str">
        <f t="shared" ref="G1100:M1100" si="1385">G$235</f>
        <v>Richardson, Vicki</v>
      </c>
      <c r="H1100" s="193" t="str">
        <f t="shared" si="1385"/>
        <v>Voss, Bill</v>
      </c>
      <c r="I1100" s="193" t="str">
        <f t="shared" si="1385"/>
        <v>BL206</v>
      </c>
      <c r="J1100" s="193" t="str">
        <f t="shared" si="1385"/>
        <v>BLINK HIGH END</v>
      </c>
      <c r="K1100" s="193" t="str">
        <f t="shared" si="1385"/>
        <v>all</v>
      </c>
      <c r="L1100" s="193">
        <f t="shared" si="1385"/>
        <v>0</v>
      </c>
      <c r="M1100" s="193">
        <f t="shared" si="1385"/>
        <v>0</v>
      </c>
      <c r="N1100" s="193" t="str">
        <f t="shared" si="1377"/>
        <v>Audio Accessories</v>
      </c>
      <c r="AA1100" s="193">
        <f t="shared" si="1314"/>
        <v>0</v>
      </c>
      <c r="AB1100" s="193" t="str">
        <f t="shared" ref="AB1100" si="1386">AB$235</f>
        <v>Voss, Bill</v>
      </c>
    </row>
    <row r="1101" spans="1:28" s="188" customFormat="1" ht="17.399999999999999">
      <c r="A1101" s="193" t="str">
        <f t="shared" si="1309"/>
        <v>Audio Accessories</v>
      </c>
      <c r="B1101" s="193" t="str">
        <f t="shared" si="1310"/>
        <v>CE043Audio Accessories</v>
      </c>
      <c r="C1101" s="193" t="str">
        <f t="shared" si="1311"/>
        <v>Audio AccessoriesVoss, Bill</v>
      </c>
      <c r="D1101" s="193"/>
      <c r="E1101" s="193"/>
      <c r="F1101" s="193" t="str">
        <f t="shared" si="1312"/>
        <v>Audio AccessoriesRichardson, Vicki</v>
      </c>
      <c r="G1101" s="193" t="str">
        <f t="shared" ref="G1101:M1101" si="1387">G$236</f>
        <v>Richardson, Vicki</v>
      </c>
      <c r="H1101" s="193" t="str">
        <f t="shared" si="1387"/>
        <v>Voss, Bill</v>
      </c>
      <c r="I1101" s="193" t="str">
        <f t="shared" si="1387"/>
        <v>CE043</v>
      </c>
      <c r="J1101" s="193" t="str">
        <f t="shared" si="1387"/>
        <v>CENTRAL HOME SYSTEMS</v>
      </c>
      <c r="K1101" s="193" t="str">
        <f t="shared" si="1387"/>
        <v>all</v>
      </c>
      <c r="L1101" s="193">
        <f t="shared" si="1387"/>
        <v>0</v>
      </c>
      <c r="M1101" s="193">
        <f t="shared" si="1387"/>
        <v>0</v>
      </c>
      <c r="N1101" s="193" t="str">
        <f t="shared" si="1377"/>
        <v>Audio Accessories</v>
      </c>
      <c r="AA1101" s="193">
        <f t="shared" si="1314"/>
        <v>0</v>
      </c>
      <c r="AB1101" s="193" t="str">
        <f t="shared" ref="AB1101" si="1388">AB$236</f>
        <v>Voss, Bill</v>
      </c>
    </row>
    <row r="1102" spans="1:28" s="188" customFormat="1" ht="17.399999999999999">
      <c r="A1102" s="193" t="str">
        <f t="shared" si="1309"/>
        <v>Audio Accessories</v>
      </c>
      <c r="B1102" s="193" t="str">
        <f t="shared" si="1310"/>
        <v>CR853Audio Accessories</v>
      </c>
      <c r="C1102" s="193" t="str">
        <f t="shared" si="1311"/>
        <v>Audio AccessoriesVoss, Bill</v>
      </c>
      <c r="D1102" s="193"/>
      <c r="E1102" s="193"/>
      <c r="F1102" s="193" t="str">
        <f t="shared" si="1312"/>
        <v>Audio AccessoriesRichardson, Vicki</v>
      </c>
      <c r="G1102" s="193" t="str">
        <f t="shared" ref="G1102:M1102" si="1389">G$237</f>
        <v>Richardson, Vicki</v>
      </c>
      <c r="H1102" s="193" t="str">
        <f t="shared" si="1389"/>
        <v>Voss, Bill</v>
      </c>
      <c r="I1102" s="193" t="str">
        <f t="shared" si="1389"/>
        <v>CR853</v>
      </c>
      <c r="J1102" s="193" t="str">
        <f t="shared" si="1389"/>
        <v>CRESCENDO LLC</v>
      </c>
      <c r="K1102" s="193" t="str">
        <f t="shared" si="1389"/>
        <v>all</v>
      </c>
      <c r="L1102" s="193">
        <f t="shared" si="1389"/>
        <v>0</v>
      </c>
      <c r="M1102" s="193">
        <f t="shared" si="1389"/>
        <v>0</v>
      </c>
      <c r="N1102" s="193" t="str">
        <f t="shared" si="1377"/>
        <v>Audio Accessories</v>
      </c>
      <c r="AA1102" s="193">
        <f t="shared" si="1314"/>
        <v>0</v>
      </c>
      <c r="AB1102" s="193" t="str">
        <f t="shared" ref="AB1102" si="1390">AB$237</f>
        <v>Voss, Bill</v>
      </c>
    </row>
    <row r="1103" spans="1:28" s="188" customFormat="1" ht="17.399999999999999">
      <c r="A1103" s="193" t="str">
        <f t="shared" si="1309"/>
        <v>Audio Accessories</v>
      </c>
      <c r="B1103" s="193" t="str">
        <f t="shared" si="1310"/>
        <v>EN172Audio Accessories</v>
      </c>
      <c r="C1103" s="193" t="str">
        <f t="shared" si="1311"/>
        <v>Audio AccessoriesVoss, Bill</v>
      </c>
      <c r="D1103" s="193"/>
      <c r="E1103" s="193"/>
      <c r="F1103" s="193" t="str">
        <f t="shared" si="1312"/>
        <v>Audio AccessoriesRichardson, Vicki</v>
      </c>
      <c r="G1103" s="193" t="str">
        <f t="shared" ref="G1103:M1103" si="1391">G$238</f>
        <v>Richardson, Vicki</v>
      </c>
      <c r="H1103" s="193" t="str">
        <f t="shared" si="1391"/>
        <v>Voss, Bill</v>
      </c>
      <c r="I1103" s="193" t="str">
        <f t="shared" si="1391"/>
        <v>EN172</v>
      </c>
      <c r="J1103" s="193" t="str">
        <f t="shared" si="1391"/>
        <v>ENCORE HES, INC</v>
      </c>
      <c r="K1103" s="193" t="str">
        <f t="shared" si="1391"/>
        <v>all</v>
      </c>
      <c r="L1103" s="193">
        <f t="shared" si="1391"/>
        <v>0</v>
      </c>
      <c r="M1103" s="193">
        <f t="shared" si="1391"/>
        <v>0</v>
      </c>
      <c r="N1103" s="193" t="str">
        <f t="shared" si="1377"/>
        <v>Audio Accessories</v>
      </c>
      <c r="AA1103" s="193">
        <f t="shared" si="1314"/>
        <v>0</v>
      </c>
      <c r="AB1103" s="193" t="str">
        <f t="shared" ref="AB1103" si="1392">AB$238</f>
        <v>Voss, Bill</v>
      </c>
    </row>
    <row r="1104" spans="1:28" s="188" customFormat="1" ht="17.399999999999999">
      <c r="A1104" s="193" t="str">
        <f t="shared" si="1309"/>
        <v>Audio Accessories</v>
      </c>
      <c r="B1104" s="193" t="str">
        <f t="shared" si="1310"/>
        <v>FA575Audio Accessories</v>
      </c>
      <c r="C1104" s="193" t="str">
        <f t="shared" si="1311"/>
        <v>Audio AccessoriesVoss, Bill</v>
      </c>
      <c r="D1104" s="193"/>
      <c r="E1104" s="193"/>
      <c r="F1104" s="193" t="str">
        <f t="shared" si="1312"/>
        <v>Audio AccessoriesRichardson, Vicki</v>
      </c>
      <c r="G1104" s="193" t="str">
        <f t="shared" ref="G1104:M1104" si="1393">G$239</f>
        <v>Richardson, Vicki</v>
      </c>
      <c r="H1104" s="193" t="str">
        <f t="shared" si="1393"/>
        <v>Voss, Bill</v>
      </c>
      <c r="I1104" s="193" t="str">
        <f t="shared" si="1393"/>
        <v>FA575</v>
      </c>
      <c r="J1104" s="193" t="str">
        <f t="shared" si="1393"/>
        <v>FIDELIS AV LLC</v>
      </c>
      <c r="K1104" s="193" t="str">
        <f t="shared" si="1393"/>
        <v>all</v>
      </c>
      <c r="L1104" s="193">
        <f t="shared" si="1393"/>
        <v>0</v>
      </c>
      <c r="M1104" s="193">
        <f t="shared" si="1393"/>
        <v>0</v>
      </c>
      <c r="N1104" s="193" t="str">
        <f t="shared" si="1377"/>
        <v>Audio Accessories</v>
      </c>
      <c r="AA1104" s="193">
        <f t="shared" si="1314"/>
        <v>0</v>
      </c>
      <c r="AB1104" s="193" t="str">
        <f t="shared" ref="AB1104" si="1394">AB$239</f>
        <v>Voss, Bill</v>
      </c>
    </row>
    <row r="1105" spans="1:28" s="188" customFormat="1" ht="17.399999999999999">
      <c r="A1105" s="193" t="str">
        <f t="shared" si="1309"/>
        <v>Audio Accessories</v>
      </c>
      <c r="B1105" s="193" t="str">
        <f t="shared" si="1310"/>
        <v>GA551Audio Accessories</v>
      </c>
      <c r="C1105" s="193" t="str">
        <f t="shared" si="1311"/>
        <v>Audio AccessoriesVoss, Bill</v>
      </c>
      <c r="D1105" s="193"/>
      <c r="E1105" s="193"/>
      <c r="F1105" s="193" t="str">
        <f t="shared" si="1312"/>
        <v>Audio AccessoriesRichardson, Vicki</v>
      </c>
      <c r="G1105" s="193" t="str">
        <f t="shared" ref="G1105:M1105" si="1395">G$240</f>
        <v>Richardson, Vicki</v>
      </c>
      <c r="H1105" s="193" t="str">
        <f t="shared" si="1395"/>
        <v>Voss, Bill</v>
      </c>
      <c r="I1105" s="193" t="str">
        <f t="shared" si="1395"/>
        <v>GA551</v>
      </c>
      <c r="J1105" s="193" t="str">
        <f t="shared" si="1395"/>
        <v>GALEN CAROL AUDIO</v>
      </c>
      <c r="K1105" s="193" t="str">
        <f t="shared" si="1395"/>
        <v>all</v>
      </c>
      <c r="L1105" s="193">
        <f t="shared" si="1395"/>
        <v>0</v>
      </c>
      <c r="M1105" s="193">
        <f t="shared" si="1395"/>
        <v>0</v>
      </c>
      <c r="N1105" s="193" t="str">
        <f t="shared" si="1377"/>
        <v>Audio Accessories</v>
      </c>
      <c r="AA1105" s="193">
        <f t="shared" si="1314"/>
        <v>0</v>
      </c>
      <c r="AB1105" s="193" t="str">
        <f t="shared" ref="AB1105" si="1396">AB$240</f>
        <v>Voss, Bill</v>
      </c>
    </row>
    <row r="1106" spans="1:28" s="188" customFormat="1" ht="17.399999999999999">
      <c r="A1106" s="193" t="str">
        <f t="shared" si="1309"/>
        <v>Audio Accessories</v>
      </c>
      <c r="B1106" s="193" t="str">
        <f t="shared" si="1310"/>
        <v>GL323Audio Accessories</v>
      </c>
      <c r="C1106" s="193" t="str">
        <f t="shared" si="1311"/>
        <v>Audio AccessoriesVoss, Bill</v>
      </c>
      <c r="D1106" s="193"/>
      <c r="E1106" s="193"/>
      <c r="F1106" s="193" t="str">
        <f t="shared" si="1312"/>
        <v>Audio AccessoriesRichardson, Vicki</v>
      </c>
      <c r="G1106" s="193" t="str">
        <f t="shared" ref="G1106:M1106" si="1397">G$241</f>
        <v>Richardson, Vicki</v>
      </c>
      <c r="H1106" s="193" t="str">
        <f t="shared" si="1397"/>
        <v>Voss, Bill</v>
      </c>
      <c r="I1106" s="193" t="str">
        <f t="shared" si="1397"/>
        <v>GL323</v>
      </c>
      <c r="J1106" s="193" t="str">
        <f t="shared" si="1397"/>
        <v>GLENN POORS AUDIO VIDEO</v>
      </c>
      <c r="K1106" s="193" t="str">
        <f t="shared" si="1397"/>
        <v>all</v>
      </c>
      <c r="L1106" s="193">
        <f t="shared" si="1397"/>
        <v>0</v>
      </c>
      <c r="M1106" s="193">
        <f t="shared" si="1397"/>
        <v>0</v>
      </c>
      <c r="N1106" s="193" t="str">
        <f t="shared" si="1377"/>
        <v>Audio Accessories</v>
      </c>
      <c r="AA1106" s="193">
        <f t="shared" si="1314"/>
        <v>0</v>
      </c>
      <c r="AB1106" s="193" t="str">
        <f t="shared" ref="AB1106" si="1398">AB$241</f>
        <v>Voss, Bill</v>
      </c>
    </row>
    <row r="1107" spans="1:28" s="188" customFormat="1" ht="17.399999999999999">
      <c r="A1107" s="193" t="str">
        <f t="shared" si="1309"/>
        <v>Audio Accessories</v>
      </c>
      <c r="B1107" s="193" t="str">
        <f t="shared" si="1310"/>
        <v>GU075Audio Accessories</v>
      </c>
      <c r="C1107" s="193" t="str">
        <f t="shared" si="1311"/>
        <v>Audio AccessoriesVoss, Bill</v>
      </c>
      <c r="D1107" s="193"/>
      <c r="E1107" s="193"/>
      <c r="F1107" s="193" t="str">
        <f t="shared" si="1312"/>
        <v>Audio AccessoriesRichardson, Vicki</v>
      </c>
      <c r="G1107" s="193" t="str">
        <f t="shared" ref="G1107:M1107" si="1399">G$242</f>
        <v>Richardson, Vicki</v>
      </c>
      <c r="H1107" s="193" t="str">
        <f t="shared" si="1399"/>
        <v>Voss, Bill</v>
      </c>
      <c r="I1107" s="193" t="str">
        <f t="shared" si="1399"/>
        <v>GU075</v>
      </c>
      <c r="J1107" s="193" t="str">
        <f t="shared" si="1399"/>
        <v>GUITAR CENTER INC</v>
      </c>
      <c r="K1107" s="193" t="str">
        <f t="shared" si="1399"/>
        <v>all</v>
      </c>
      <c r="L1107" s="193">
        <f t="shared" si="1399"/>
        <v>0</v>
      </c>
      <c r="M1107" s="193">
        <f t="shared" si="1399"/>
        <v>0</v>
      </c>
      <c r="N1107" s="193" t="str">
        <f t="shared" si="1377"/>
        <v>Audio Accessories</v>
      </c>
      <c r="AA1107" s="193">
        <f t="shared" si="1314"/>
        <v>0</v>
      </c>
      <c r="AB1107" s="193" t="str">
        <f t="shared" ref="AB1107" si="1400">AB$242</f>
        <v>Voss, Bill</v>
      </c>
    </row>
    <row r="1108" spans="1:28" s="188" customFormat="1" ht="17.399999999999999">
      <c r="A1108" s="193" t="str">
        <f t="shared" si="1309"/>
        <v>Audio Accessories</v>
      </c>
      <c r="B1108" s="193" t="str">
        <f t="shared" si="1310"/>
        <v>HA431Audio Accessories</v>
      </c>
      <c r="C1108" s="193" t="str">
        <f t="shared" si="1311"/>
        <v>Audio AccessoriesVoss, Bill</v>
      </c>
      <c r="D1108" s="193"/>
      <c r="E1108" s="193"/>
      <c r="F1108" s="193" t="str">
        <f t="shared" si="1312"/>
        <v>Audio AccessoriesRichardson, Vicki</v>
      </c>
      <c r="G1108" s="193" t="str">
        <f t="shared" ref="G1108:M1108" si="1401">G$243</f>
        <v>Richardson, Vicki</v>
      </c>
      <c r="H1108" s="193" t="str">
        <f t="shared" si="1401"/>
        <v>Voss, Bill</v>
      </c>
      <c r="I1108" s="193" t="str">
        <f t="shared" si="1401"/>
        <v>HA431</v>
      </c>
      <c r="J1108" s="193" t="str">
        <f t="shared" si="1401"/>
        <v>HARWILL RESOURCES DEVELOPMENTS CORP.</v>
      </c>
      <c r="K1108" s="193" t="str">
        <f t="shared" si="1401"/>
        <v>all</v>
      </c>
      <c r="L1108" s="193">
        <f t="shared" si="1401"/>
        <v>0</v>
      </c>
      <c r="M1108" s="193">
        <f t="shared" si="1401"/>
        <v>0</v>
      </c>
      <c r="N1108" s="193" t="str">
        <f t="shared" si="1377"/>
        <v>Audio Accessories</v>
      </c>
      <c r="AA1108" s="193">
        <f t="shared" si="1314"/>
        <v>0</v>
      </c>
      <c r="AB1108" s="193" t="str">
        <f t="shared" ref="AB1108" si="1402">AB$243</f>
        <v>Voss, Bill</v>
      </c>
    </row>
    <row r="1109" spans="1:28" s="188" customFormat="1" ht="17.399999999999999">
      <c r="A1109" s="193" t="str">
        <f t="shared" si="1309"/>
        <v>Audio Accessories</v>
      </c>
      <c r="B1109" s="193" t="str">
        <f t="shared" si="1310"/>
        <v>HD010Audio Accessories</v>
      </c>
      <c r="C1109" s="193" t="str">
        <f t="shared" si="1311"/>
        <v>Audio AccessoriesVoss, Bill</v>
      </c>
      <c r="D1109" s="193"/>
      <c r="E1109" s="193"/>
      <c r="F1109" s="193" t="str">
        <f t="shared" si="1312"/>
        <v>Audio AccessoriesRichardson, Vicki</v>
      </c>
      <c r="G1109" s="193" t="str">
        <f t="shared" ref="G1109:M1109" si="1403">G$244</f>
        <v>Richardson, Vicki</v>
      </c>
      <c r="H1109" s="193" t="str">
        <f t="shared" si="1403"/>
        <v>Voss, Bill</v>
      </c>
      <c r="I1109" s="193" t="str">
        <f t="shared" si="1403"/>
        <v>HD010</v>
      </c>
      <c r="J1109" s="193" t="str">
        <f t="shared" si="1403"/>
        <v>HD SYSTEMZ, INC</v>
      </c>
      <c r="K1109" s="193" t="str">
        <f t="shared" si="1403"/>
        <v>all</v>
      </c>
      <c r="L1109" s="193">
        <f t="shared" si="1403"/>
        <v>0</v>
      </c>
      <c r="M1109" s="193">
        <f t="shared" si="1403"/>
        <v>0</v>
      </c>
      <c r="N1109" s="193" t="str">
        <f t="shared" si="1377"/>
        <v>Audio Accessories</v>
      </c>
      <c r="AA1109" s="193">
        <f t="shared" si="1314"/>
        <v>0</v>
      </c>
      <c r="AB1109" s="193" t="str">
        <f t="shared" ref="AB1109" si="1404">AB$244</f>
        <v>Voss, Bill</v>
      </c>
    </row>
    <row r="1110" spans="1:28" s="188" customFormat="1" ht="17.399999999999999">
      <c r="A1110" s="193" t="str">
        <f t="shared" si="1309"/>
        <v>Audio Accessories</v>
      </c>
      <c r="B1110" s="193" t="str">
        <f t="shared" si="1310"/>
        <v>HI126Audio Accessories</v>
      </c>
      <c r="C1110" s="193" t="str">
        <f t="shared" si="1311"/>
        <v>Audio AccessoriesVoss, Bill</v>
      </c>
      <c r="D1110" s="193"/>
      <c r="E1110" s="193"/>
      <c r="F1110" s="193" t="str">
        <f t="shared" si="1312"/>
        <v>Audio AccessoriesRichardson, Vicki</v>
      </c>
      <c r="G1110" s="193" t="str">
        <f t="shared" ref="G1110:M1110" si="1405">G$245</f>
        <v>Richardson, Vicki</v>
      </c>
      <c r="H1110" s="193" t="str">
        <f t="shared" si="1405"/>
        <v>Voss, Bill</v>
      </c>
      <c r="I1110" s="193" t="str">
        <f t="shared" si="1405"/>
        <v>HI126</v>
      </c>
      <c r="J1110" s="193" t="str">
        <f t="shared" si="1405"/>
        <v>HI-FI HEAVEN, INC</v>
      </c>
      <c r="K1110" s="193" t="str">
        <f t="shared" si="1405"/>
        <v>all</v>
      </c>
      <c r="L1110" s="193">
        <f t="shared" si="1405"/>
        <v>0</v>
      </c>
      <c r="M1110" s="193">
        <f t="shared" si="1405"/>
        <v>0</v>
      </c>
      <c r="N1110" s="193" t="str">
        <f t="shared" si="1377"/>
        <v>Audio Accessories</v>
      </c>
      <c r="AA1110" s="193">
        <f t="shared" si="1314"/>
        <v>0</v>
      </c>
      <c r="AB1110" s="193" t="str">
        <f t="shared" ref="AB1110" si="1406">AB$245</f>
        <v>Voss, Bill</v>
      </c>
    </row>
    <row r="1111" spans="1:28" s="188" customFormat="1" ht="17.399999999999999">
      <c r="A1111" s="193" t="str">
        <f t="shared" si="1309"/>
        <v>Audio Accessories</v>
      </c>
      <c r="B1111" s="193" t="str">
        <f t="shared" si="1310"/>
        <v>HI406Audio Accessories</v>
      </c>
      <c r="C1111" s="193" t="str">
        <f t="shared" si="1311"/>
        <v>Audio AccessoriesVoss, Bill</v>
      </c>
      <c r="D1111" s="193"/>
      <c r="E1111" s="193"/>
      <c r="F1111" s="193" t="str">
        <f t="shared" si="1312"/>
        <v>Audio AccessoriesRichardson, Vicki</v>
      </c>
      <c r="G1111" s="193" t="str">
        <f t="shared" ref="G1111:M1111" si="1407">G$246</f>
        <v>Richardson, Vicki</v>
      </c>
      <c r="H1111" s="193" t="str">
        <f t="shared" si="1407"/>
        <v>Voss, Bill</v>
      </c>
      <c r="I1111" s="193" t="str">
        <f t="shared" si="1407"/>
        <v>HI406</v>
      </c>
      <c r="J1111" s="193" t="str">
        <f t="shared" si="1407"/>
        <v>HI-END THEATER &amp; AUDIO</v>
      </c>
      <c r="K1111" s="193" t="str">
        <f t="shared" si="1407"/>
        <v>all</v>
      </c>
      <c r="L1111" s="193">
        <f t="shared" si="1407"/>
        <v>0</v>
      </c>
      <c r="M1111" s="193">
        <f t="shared" si="1407"/>
        <v>0</v>
      </c>
      <c r="N1111" s="193" t="str">
        <f t="shared" si="1377"/>
        <v>Audio Accessories</v>
      </c>
      <c r="AA1111" s="193">
        <f t="shared" si="1314"/>
        <v>0</v>
      </c>
      <c r="AB1111" s="193" t="str">
        <f t="shared" ref="AB1111" si="1408">AB$246</f>
        <v>Voss, Bill</v>
      </c>
    </row>
    <row r="1112" spans="1:28" s="188" customFormat="1" ht="17.399999999999999">
      <c r="A1112" s="193" t="str">
        <f t="shared" si="1309"/>
        <v>Audio Accessories</v>
      </c>
      <c r="B1112" s="193" t="str">
        <f t="shared" si="1310"/>
        <v>HI598Audio Accessories</v>
      </c>
      <c r="C1112" s="193" t="str">
        <f t="shared" si="1311"/>
        <v>Audio AccessoriesVoss, Bill</v>
      </c>
      <c r="D1112" s="193"/>
      <c r="E1112" s="193"/>
      <c r="F1112" s="193" t="str">
        <f t="shared" si="1312"/>
        <v>Audio AccessoriesRichardson, Vicki</v>
      </c>
      <c r="G1112" s="193" t="str">
        <f t="shared" ref="G1112:M1112" si="1409">G$247</f>
        <v>Richardson, Vicki</v>
      </c>
      <c r="H1112" s="193" t="str">
        <f t="shared" si="1409"/>
        <v>Voss, Bill</v>
      </c>
      <c r="I1112" s="193" t="str">
        <f t="shared" si="1409"/>
        <v>HI598</v>
      </c>
      <c r="J1112" s="193" t="str">
        <f t="shared" si="1409"/>
        <v>HI-FI SALES CO.</v>
      </c>
      <c r="K1112" s="193" t="str">
        <f t="shared" si="1409"/>
        <v>all</v>
      </c>
      <c r="L1112" s="193">
        <f t="shared" si="1409"/>
        <v>0</v>
      </c>
      <c r="M1112" s="193">
        <f t="shared" si="1409"/>
        <v>0</v>
      </c>
      <c r="N1112" s="193" t="str">
        <f t="shared" si="1377"/>
        <v>Audio Accessories</v>
      </c>
      <c r="AA1112" s="193">
        <f t="shared" si="1314"/>
        <v>0</v>
      </c>
      <c r="AB1112" s="193" t="str">
        <f t="shared" ref="AB1112" si="1410">AB$247</f>
        <v>Voss, Bill</v>
      </c>
    </row>
    <row r="1113" spans="1:28" s="188" customFormat="1" ht="17.399999999999999">
      <c r="A1113" s="193" t="str">
        <f t="shared" si="1309"/>
        <v>Audio Accessories</v>
      </c>
      <c r="B1113" s="193" t="str">
        <f t="shared" si="1310"/>
        <v>HO005Audio Accessories</v>
      </c>
      <c r="C1113" s="193" t="str">
        <f t="shared" si="1311"/>
        <v>Audio AccessoriesVoss, Bill</v>
      </c>
      <c r="D1113" s="193"/>
      <c r="E1113" s="193"/>
      <c r="F1113" s="193" t="str">
        <f t="shared" si="1312"/>
        <v>Audio AccessoriesRichardson, Vicki</v>
      </c>
      <c r="G1113" s="193" t="str">
        <f t="shared" ref="G1113:M1113" si="1411">G$248</f>
        <v>Richardson, Vicki</v>
      </c>
      <c r="H1113" s="193" t="str">
        <f t="shared" si="1411"/>
        <v>Voss, Bill</v>
      </c>
      <c r="I1113" s="193" t="str">
        <f t="shared" si="1411"/>
        <v>HO005</v>
      </c>
      <c r="J1113" s="193" t="str">
        <f t="shared" si="1411"/>
        <v>HOME APPLIANCE MART</v>
      </c>
      <c r="K1113" s="193" t="str">
        <f t="shared" si="1411"/>
        <v>all</v>
      </c>
      <c r="L1113" s="193">
        <f t="shared" si="1411"/>
        <v>0</v>
      </c>
      <c r="M1113" s="193">
        <f t="shared" si="1411"/>
        <v>0</v>
      </c>
      <c r="N1113" s="193" t="str">
        <f t="shared" si="1377"/>
        <v>Audio Accessories</v>
      </c>
      <c r="AA1113" s="193">
        <f t="shared" si="1314"/>
        <v>0</v>
      </c>
      <c r="AB1113" s="193" t="str">
        <f t="shared" ref="AB1113" si="1412">AB$248</f>
        <v>Voss, Bill</v>
      </c>
    </row>
    <row r="1114" spans="1:28" s="188" customFormat="1" ht="17.399999999999999">
      <c r="A1114" s="193" t="str">
        <f t="shared" si="1309"/>
        <v>Audio Accessories</v>
      </c>
      <c r="B1114" s="193" t="str">
        <f t="shared" si="1310"/>
        <v>IN048Audio Accessories</v>
      </c>
      <c r="C1114" s="193" t="str">
        <f t="shared" si="1311"/>
        <v>Audio AccessoriesVoss, Bill</v>
      </c>
      <c r="D1114" s="193"/>
      <c r="E1114" s="193"/>
      <c r="F1114" s="193" t="str">
        <f t="shared" si="1312"/>
        <v>Audio AccessoriesRichardson, Vicki</v>
      </c>
      <c r="G1114" s="193" t="str">
        <f t="shared" ref="G1114:M1114" si="1413">G$249</f>
        <v>Richardson, Vicki</v>
      </c>
      <c r="H1114" s="193" t="str">
        <f t="shared" si="1413"/>
        <v>Voss, Bill</v>
      </c>
      <c r="I1114" s="193" t="str">
        <f t="shared" si="1413"/>
        <v>IN048</v>
      </c>
      <c r="J1114" s="193" t="str">
        <f t="shared" si="1413"/>
        <v>INTERSECKT CORPORATION</v>
      </c>
      <c r="K1114" s="193" t="str">
        <f t="shared" si="1413"/>
        <v>all</v>
      </c>
      <c r="L1114" s="193">
        <f t="shared" si="1413"/>
        <v>0</v>
      </c>
      <c r="M1114" s="193">
        <f t="shared" si="1413"/>
        <v>0</v>
      </c>
      <c r="N1114" s="193" t="str">
        <f t="shared" si="1377"/>
        <v>Audio Accessories</v>
      </c>
      <c r="AA1114" s="193">
        <f t="shared" si="1314"/>
        <v>0</v>
      </c>
      <c r="AB1114" s="193" t="str">
        <f t="shared" ref="AB1114" si="1414">AB$249</f>
        <v>Voss, Bill</v>
      </c>
    </row>
    <row r="1115" spans="1:28" s="188" customFormat="1" ht="17.399999999999999">
      <c r="A1115" s="193" t="str">
        <f t="shared" si="1309"/>
        <v>Audio Accessories</v>
      </c>
      <c r="B1115" s="193" t="str">
        <f t="shared" si="1310"/>
        <v>MU491Audio Accessories</v>
      </c>
      <c r="C1115" s="193" t="str">
        <f t="shared" si="1311"/>
        <v>Audio AccessoriesVoss, Bill</v>
      </c>
      <c r="D1115" s="193"/>
      <c r="E1115" s="193"/>
      <c r="F1115" s="193" t="str">
        <f t="shared" si="1312"/>
        <v>Audio AccessoriesRichardson, Vicki</v>
      </c>
      <c r="G1115" s="193" t="str">
        <f t="shared" ref="G1115:M1115" si="1415">G$250</f>
        <v>Richardson, Vicki</v>
      </c>
      <c r="H1115" s="193" t="str">
        <f t="shared" si="1415"/>
        <v>Voss, Bill</v>
      </c>
      <c r="I1115" s="193" t="str">
        <f t="shared" si="1415"/>
        <v>MU491</v>
      </c>
      <c r="J1115" s="193" t="str">
        <f t="shared" si="1415"/>
        <v>MUSEUM OF MODERN ART</v>
      </c>
      <c r="K1115" s="193" t="str">
        <f t="shared" si="1415"/>
        <v>all</v>
      </c>
      <c r="L1115" s="193">
        <f t="shared" si="1415"/>
        <v>0</v>
      </c>
      <c r="M1115" s="193">
        <f t="shared" si="1415"/>
        <v>0</v>
      </c>
      <c r="N1115" s="193" t="str">
        <f t="shared" si="1377"/>
        <v>Audio Accessories</v>
      </c>
      <c r="AA1115" s="193">
        <f t="shared" si="1314"/>
        <v>0</v>
      </c>
      <c r="AB1115" s="193" t="str">
        <f t="shared" ref="AB1115" si="1416">AB$250</f>
        <v>Voss, Bill</v>
      </c>
    </row>
    <row r="1116" spans="1:28" s="188" customFormat="1" ht="17.399999999999999">
      <c r="A1116" s="193" t="str">
        <f t="shared" si="1309"/>
        <v>Audio Accessories</v>
      </c>
      <c r="B1116" s="193" t="str">
        <f t="shared" si="1310"/>
        <v>NO471Audio Accessories</v>
      </c>
      <c r="C1116" s="193" t="str">
        <f t="shared" si="1311"/>
        <v>Audio AccessoriesVoss, Bill</v>
      </c>
      <c r="D1116" s="193"/>
      <c r="E1116" s="193"/>
      <c r="F1116" s="193" t="str">
        <f t="shared" si="1312"/>
        <v>Audio AccessoriesRichardson, Vicki</v>
      </c>
      <c r="G1116" s="193" t="str">
        <f t="shared" ref="G1116:M1116" si="1417">G$251</f>
        <v>Richardson, Vicki</v>
      </c>
      <c r="H1116" s="193" t="str">
        <f t="shared" si="1417"/>
        <v>Voss, Bill</v>
      </c>
      <c r="I1116" s="193" t="str">
        <f t="shared" si="1417"/>
        <v>NO471</v>
      </c>
      <c r="J1116" s="193" t="str">
        <f t="shared" si="1417"/>
        <v>NORTHCOAST AUDIO</v>
      </c>
      <c r="K1116" s="193" t="str">
        <f t="shared" si="1417"/>
        <v>all</v>
      </c>
      <c r="L1116" s="193">
        <f t="shared" si="1417"/>
        <v>0</v>
      </c>
      <c r="M1116" s="193">
        <f t="shared" si="1417"/>
        <v>0</v>
      </c>
      <c r="N1116" s="193" t="str">
        <f t="shared" si="1377"/>
        <v>Audio Accessories</v>
      </c>
      <c r="AA1116" s="193">
        <f t="shared" si="1314"/>
        <v>0</v>
      </c>
      <c r="AB1116" s="193" t="str">
        <f t="shared" ref="AB1116" si="1418">AB$251</f>
        <v>Voss, Bill</v>
      </c>
    </row>
    <row r="1117" spans="1:28" s="188" customFormat="1" ht="17.399999999999999">
      <c r="A1117" s="193" t="str">
        <f t="shared" si="1309"/>
        <v>Audio Accessories</v>
      </c>
      <c r="B1117" s="193" t="str">
        <f t="shared" si="1310"/>
        <v>SP581Audio Accessories</v>
      </c>
      <c r="C1117" s="193" t="str">
        <f t="shared" si="1311"/>
        <v>Audio AccessoriesVoss, Bill</v>
      </c>
      <c r="D1117" s="193"/>
      <c r="E1117" s="193"/>
      <c r="F1117" s="193" t="str">
        <f t="shared" si="1312"/>
        <v>Audio AccessoriesRichardson, Vicki</v>
      </c>
      <c r="G1117" s="193" t="str">
        <f t="shared" ref="G1117:M1117" si="1419">G$252</f>
        <v>Richardson, Vicki</v>
      </c>
      <c r="H1117" s="193" t="str">
        <f t="shared" si="1419"/>
        <v>Voss, Bill</v>
      </c>
      <c r="I1117" s="193" t="str">
        <f t="shared" si="1419"/>
        <v>SP581</v>
      </c>
      <c r="J1117" s="193" t="str">
        <f t="shared" si="1419"/>
        <v>SPEAKER SHOP INC.</v>
      </c>
      <c r="K1117" s="193" t="str">
        <f t="shared" si="1419"/>
        <v>all</v>
      </c>
      <c r="L1117" s="193">
        <f t="shared" si="1419"/>
        <v>0</v>
      </c>
      <c r="M1117" s="193">
        <f t="shared" si="1419"/>
        <v>0</v>
      </c>
      <c r="N1117" s="193" t="str">
        <f t="shared" si="1377"/>
        <v>Audio Accessories</v>
      </c>
      <c r="AA1117" s="193">
        <f t="shared" si="1314"/>
        <v>0</v>
      </c>
      <c r="AB1117" s="193" t="str">
        <f t="shared" ref="AB1117" si="1420">AB$252</f>
        <v>Voss, Bill</v>
      </c>
    </row>
    <row r="1118" spans="1:28" s="188" customFormat="1" ht="17.399999999999999">
      <c r="A1118" s="193" t="str">
        <f t="shared" si="1309"/>
        <v>Audio Accessories</v>
      </c>
      <c r="B1118" s="193" t="str">
        <f t="shared" si="1310"/>
        <v>SU132Audio Accessories</v>
      </c>
      <c r="C1118" s="193" t="str">
        <f t="shared" si="1311"/>
        <v>Audio AccessoriesVoss, Bill</v>
      </c>
      <c r="D1118" s="193"/>
      <c r="E1118" s="193"/>
      <c r="F1118" s="193" t="str">
        <f t="shared" si="1312"/>
        <v>Audio AccessoriesRichardson, Vicki</v>
      </c>
      <c r="G1118" s="193" t="str">
        <f t="shared" ref="G1118:M1118" si="1421">G$253</f>
        <v>Richardson, Vicki</v>
      </c>
      <c r="H1118" s="193" t="str">
        <f t="shared" si="1421"/>
        <v>Voss, Bill</v>
      </c>
      <c r="I1118" s="193" t="str">
        <f t="shared" si="1421"/>
        <v>SU132</v>
      </c>
      <c r="J1118" s="193" t="str">
        <f t="shared" si="1421"/>
        <v>SUNNY COMPONENTS</v>
      </c>
      <c r="K1118" s="193" t="str">
        <f t="shared" si="1421"/>
        <v>all</v>
      </c>
      <c r="L1118" s="193">
        <f t="shared" si="1421"/>
        <v>0</v>
      </c>
      <c r="M1118" s="193">
        <f t="shared" si="1421"/>
        <v>0</v>
      </c>
      <c r="N1118" s="193" t="str">
        <f t="shared" si="1377"/>
        <v>Audio Accessories</v>
      </c>
      <c r="AA1118" s="193">
        <f t="shared" si="1314"/>
        <v>0</v>
      </c>
      <c r="AB1118" s="193" t="str">
        <f t="shared" ref="AB1118" si="1422">AB$253</f>
        <v>Voss, Bill</v>
      </c>
    </row>
    <row r="1119" spans="1:28" s="188" customFormat="1" ht="17.399999999999999">
      <c r="A1119" s="193" t="str">
        <f t="shared" si="1309"/>
        <v>Audio Accessories</v>
      </c>
      <c r="B1119" s="193" t="str">
        <f t="shared" si="1310"/>
        <v>SW422Audio Accessories</v>
      </c>
      <c r="C1119" s="193" t="str">
        <f t="shared" si="1311"/>
        <v>Audio AccessoriesVoss, Bill</v>
      </c>
      <c r="D1119" s="193"/>
      <c r="E1119" s="193"/>
      <c r="F1119" s="193" t="str">
        <f t="shared" si="1312"/>
        <v>Audio AccessoriesRichardson, Vicki</v>
      </c>
      <c r="G1119" s="193" t="str">
        <f t="shared" ref="G1119:M1119" si="1423">G$254</f>
        <v>Richardson, Vicki</v>
      </c>
      <c r="H1119" s="193" t="str">
        <f t="shared" si="1423"/>
        <v>Voss, Bill</v>
      </c>
      <c r="I1119" s="193" t="str">
        <f t="shared" si="1423"/>
        <v>SW422</v>
      </c>
      <c r="J1119" s="193" t="str">
        <f t="shared" si="1423"/>
        <v>SWEET SPOT AUDIO &amp; RECORDS</v>
      </c>
      <c r="K1119" s="193" t="str">
        <f t="shared" si="1423"/>
        <v>all</v>
      </c>
      <c r="L1119" s="193">
        <f t="shared" si="1423"/>
        <v>0</v>
      </c>
      <c r="M1119" s="193">
        <f t="shared" si="1423"/>
        <v>0</v>
      </c>
      <c r="N1119" s="193" t="str">
        <f t="shared" si="1377"/>
        <v>Audio Accessories</v>
      </c>
      <c r="AA1119" s="193">
        <f t="shared" si="1314"/>
        <v>0</v>
      </c>
      <c r="AB1119" s="193" t="str">
        <f t="shared" ref="AB1119" si="1424">AB$254</f>
        <v>Voss, Bill</v>
      </c>
    </row>
    <row r="1120" spans="1:28" s="188" customFormat="1" ht="17.399999999999999">
      <c r="A1120" s="193" t="str">
        <f t="shared" si="1309"/>
        <v>Audio Accessories</v>
      </c>
      <c r="B1120" s="193" t="str">
        <f t="shared" si="1310"/>
        <v>VA256Audio Accessories</v>
      </c>
      <c r="C1120" s="193" t="str">
        <f t="shared" si="1311"/>
        <v>Audio AccessoriesVoss, Bill</v>
      </c>
      <c r="D1120" s="193"/>
      <c r="E1120" s="193"/>
      <c r="F1120" s="193" t="str">
        <f t="shared" si="1312"/>
        <v>Audio AccessoriesRichardson, Vicki</v>
      </c>
      <c r="G1120" s="193" t="str">
        <f t="shared" ref="G1120:M1120" si="1425">G$255</f>
        <v>Richardson, Vicki</v>
      </c>
      <c r="H1120" s="193" t="str">
        <f t="shared" si="1425"/>
        <v>Voss, Bill</v>
      </c>
      <c r="I1120" s="193" t="str">
        <f t="shared" si="1425"/>
        <v>VA256</v>
      </c>
      <c r="J1120" s="193" t="str">
        <f t="shared" si="1425"/>
        <v>VIVA HIFI LIMITED</v>
      </c>
      <c r="K1120" s="193" t="str">
        <f t="shared" si="1425"/>
        <v>all</v>
      </c>
      <c r="L1120" s="193">
        <f t="shared" si="1425"/>
        <v>0</v>
      </c>
      <c r="M1120" s="193">
        <f t="shared" si="1425"/>
        <v>0</v>
      </c>
      <c r="N1120" s="193" t="str">
        <f t="shared" si="1377"/>
        <v>Audio Accessories</v>
      </c>
      <c r="AA1120" s="193">
        <f t="shared" si="1314"/>
        <v>0</v>
      </c>
      <c r="AB1120" s="193" t="str">
        <f t="shared" ref="AB1120" si="1426">AB$255</f>
        <v>Voss, Bill</v>
      </c>
    </row>
    <row r="1121" spans="1:28" s="188" customFormat="1" ht="17.399999999999999">
      <c r="A1121" s="193" t="str">
        <f t="shared" si="1309"/>
        <v>Audio Accessories</v>
      </c>
      <c r="B1121" s="193" t="str">
        <f t="shared" si="1310"/>
        <v>VA671Audio Accessories</v>
      </c>
      <c r="C1121" s="193" t="str">
        <f t="shared" si="1311"/>
        <v>Audio AccessoriesVoss, Bill</v>
      </c>
      <c r="D1121" s="193"/>
      <c r="E1121" s="193"/>
      <c r="F1121" s="193" t="str">
        <f t="shared" si="1312"/>
        <v>Audio AccessoriesRichardson, Vicki</v>
      </c>
      <c r="G1121" s="193" t="str">
        <f t="shared" ref="G1121:M1121" si="1427">G$256</f>
        <v>Richardson, Vicki</v>
      </c>
      <c r="H1121" s="193" t="str">
        <f t="shared" si="1427"/>
        <v>Voss, Bill</v>
      </c>
      <c r="I1121" s="193" t="str">
        <f t="shared" si="1427"/>
        <v>VA671</v>
      </c>
      <c r="J1121" s="193" t="str">
        <f t="shared" si="1427"/>
        <v>VALUE ELECTRONICS.COM INC</v>
      </c>
      <c r="K1121" s="193" t="str">
        <f t="shared" si="1427"/>
        <v>all</v>
      </c>
      <c r="L1121" s="193">
        <f t="shared" si="1427"/>
        <v>0</v>
      </c>
      <c r="M1121" s="193">
        <f t="shared" si="1427"/>
        <v>0</v>
      </c>
      <c r="N1121" s="193" t="str">
        <f t="shared" si="1377"/>
        <v>Audio Accessories</v>
      </c>
      <c r="AA1121" s="193">
        <f t="shared" si="1314"/>
        <v>0</v>
      </c>
      <c r="AB1121" s="193" t="str">
        <f t="shared" ref="AB1121" si="1428">AB$256</f>
        <v>Voss, Bill</v>
      </c>
    </row>
    <row r="1122" spans="1:28" s="188" customFormat="1" ht="17.399999999999999">
      <c r="A1122" s="193" t="str">
        <f t="shared" si="1309"/>
        <v>Audio Accessories</v>
      </c>
      <c r="B1122" s="193" t="str">
        <f t="shared" si="1310"/>
        <v>OM118Audio Accessories</v>
      </c>
      <c r="C1122" s="193" t="str">
        <f t="shared" si="1311"/>
        <v>Audio AccessoriesVoss, Bill</v>
      </c>
      <c r="D1122" s="193"/>
      <c r="E1122" s="193"/>
      <c r="F1122" s="193" t="str">
        <f t="shared" si="1312"/>
        <v>Audio AccessoriesRichardson, Vicki</v>
      </c>
      <c r="G1122" s="193" t="str">
        <f t="shared" ref="G1122:M1122" si="1429">G$257</f>
        <v>Richardson, Vicki</v>
      </c>
      <c r="H1122" s="193" t="str">
        <f t="shared" si="1429"/>
        <v>Voss, Bill</v>
      </c>
      <c r="I1122" s="193" t="str">
        <f t="shared" si="1429"/>
        <v>OM118</v>
      </c>
      <c r="J1122" s="193" t="str">
        <f t="shared" si="1429"/>
        <v>OMA / OSWALD MILLS AUDIO</v>
      </c>
      <c r="K1122" s="193" t="str">
        <f t="shared" si="1429"/>
        <v>all</v>
      </c>
      <c r="L1122" s="193">
        <f t="shared" si="1429"/>
        <v>0</v>
      </c>
      <c r="M1122" s="193">
        <f t="shared" si="1429"/>
        <v>0</v>
      </c>
      <c r="N1122" s="193" t="str">
        <f t="shared" si="1377"/>
        <v>Audio Accessories</v>
      </c>
      <c r="AA1122" s="193">
        <f t="shared" si="1314"/>
        <v>0</v>
      </c>
      <c r="AB1122" s="193">
        <f t="shared" ref="AB1122" si="1430">AB$257</f>
        <v>0</v>
      </c>
    </row>
    <row r="1123" spans="1:28" s="188" customFormat="1" ht="17.399999999999999">
      <c r="A1123" s="193" t="str">
        <f t="shared" si="1309"/>
        <v>Audio Accessories</v>
      </c>
      <c r="B1123" s="193" t="str">
        <f t="shared" si="1310"/>
        <v>0Audio Accessories</v>
      </c>
      <c r="C1123" s="193" t="str">
        <f t="shared" si="1311"/>
        <v>Audio Accessories0</v>
      </c>
      <c r="D1123" s="193"/>
      <c r="E1123" s="193"/>
      <c r="F1123" s="193" t="str">
        <f t="shared" si="1312"/>
        <v>Audio Accessories0</v>
      </c>
      <c r="G1123" s="193">
        <f t="shared" ref="G1123:M1123" si="1431">G$258</f>
        <v>0</v>
      </c>
      <c r="H1123" s="193">
        <f t="shared" si="1431"/>
        <v>0</v>
      </c>
      <c r="I1123" s="193">
        <f t="shared" si="1431"/>
        <v>0</v>
      </c>
      <c r="J1123" s="193">
        <f t="shared" si="1431"/>
        <v>0</v>
      </c>
      <c r="K1123" s="193">
        <f t="shared" si="1431"/>
        <v>0</v>
      </c>
      <c r="L1123" s="193">
        <f t="shared" si="1431"/>
        <v>0</v>
      </c>
      <c r="M1123" s="193">
        <f t="shared" si="1431"/>
        <v>0</v>
      </c>
      <c r="N1123" s="193" t="str">
        <f t="shared" si="1377"/>
        <v>Audio Accessories</v>
      </c>
      <c r="AA1123" s="193">
        <f t="shared" si="1314"/>
        <v>0</v>
      </c>
      <c r="AB1123" s="193">
        <f t="shared" ref="AB1123" si="1432">AB$258</f>
        <v>0</v>
      </c>
    </row>
    <row r="1124" spans="1:28" s="188" customFormat="1" ht="17.399999999999999">
      <c r="A1124" s="193" t="str">
        <f t="shared" si="1309"/>
        <v>Audio Accessories</v>
      </c>
      <c r="B1124" s="193" t="str">
        <f t="shared" si="1310"/>
        <v>0Audio Accessories</v>
      </c>
      <c r="C1124" s="193" t="str">
        <f t="shared" si="1311"/>
        <v>Audio Accessories0</v>
      </c>
      <c r="D1124" s="193"/>
      <c r="E1124" s="193"/>
      <c r="F1124" s="193" t="str">
        <f t="shared" si="1312"/>
        <v>Audio Accessories0</v>
      </c>
      <c r="G1124" s="193">
        <f t="shared" ref="G1124:M1124" si="1433">G$259</f>
        <v>0</v>
      </c>
      <c r="H1124" s="193">
        <f t="shared" si="1433"/>
        <v>0</v>
      </c>
      <c r="I1124" s="193">
        <f t="shared" si="1433"/>
        <v>0</v>
      </c>
      <c r="J1124" s="193">
        <f t="shared" si="1433"/>
        <v>0</v>
      </c>
      <c r="K1124" s="193">
        <f t="shared" si="1433"/>
        <v>0</v>
      </c>
      <c r="L1124" s="193">
        <f t="shared" si="1433"/>
        <v>0</v>
      </c>
      <c r="M1124" s="193">
        <f t="shared" si="1433"/>
        <v>0</v>
      </c>
      <c r="N1124" s="193" t="str">
        <f t="shared" si="1377"/>
        <v>Audio Accessories</v>
      </c>
      <c r="AA1124" s="193">
        <f t="shared" si="1314"/>
        <v>0</v>
      </c>
      <c r="AB1124" s="193">
        <f t="shared" ref="AB1124" si="1434">AB$259</f>
        <v>0</v>
      </c>
    </row>
    <row r="1125" spans="1:28" s="188" customFormat="1" ht="17.399999999999999">
      <c r="A1125" s="193" t="str">
        <f t="shared" si="1309"/>
        <v>Audio Accessories</v>
      </c>
      <c r="B1125" s="193" t="str">
        <f t="shared" si="1310"/>
        <v>0Audio Accessories</v>
      </c>
      <c r="C1125" s="193" t="str">
        <f t="shared" si="1311"/>
        <v>Audio Accessories0</v>
      </c>
      <c r="D1125" s="193"/>
      <c r="E1125" s="193"/>
      <c r="F1125" s="193" t="str">
        <f t="shared" si="1312"/>
        <v>Audio Accessories0</v>
      </c>
      <c r="G1125" s="193">
        <f t="shared" ref="G1125:M1125" si="1435">G$260</f>
        <v>0</v>
      </c>
      <c r="H1125" s="193">
        <f t="shared" si="1435"/>
        <v>0</v>
      </c>
      <c r="I1125" s="193">
        <f t="shared" si="1435"/>
        <v>0</v>
      </c>
      <c r="J1125" s="193">
        <f t="shared" si="1435"/>
        <v>0</v>
      </c>
      <c r="K1125" s="193">
        <f t="shared" si="1435"/>
        <v>0</v>
      </c>
      <c r="L1125" s="193">
        <f t="shared" si="1435"/>
        <v>0</v>
      </c>
      <c r="M1125" s="193">
        <f t="shared" si="1435"/>
        <v>0</v>
      </c>
      <c r="N1125" s="193" t="str">
        <f t="shared" si="1377"/>
        <v>Audio Accessories</v>
      </c>
      <c r="AA1125" s="193">
        <f t="shared" si="1314"/>
        <v>0</v>
      </c>
      <c r="AB1125" s="193">
        <f t="shared" ref="AB1125" si="1436">AB$260</f>
        <v>0</v>
      </c>
    </row>
    <row r="1126" spans="1:28" s="188" customFormat="1" ht="17.399999999999999">
      <c r="A1126" s="193" t="str">
        <f t="shared" si="1309"/>
        <v>Audio Accessories</v>
      </c>
      <c r="B1126" s="193" t="str">
        <f t="shared" si="1310"/>
        <v>0Audio Accessories</v>
      </c>
      <c r="C1126" s="193" t="str">
        <f t="shared" si="1311"/>
        <v>Audio Accessories0</v>
      </c>
      <c r="D1126" s="193"/>
      <c r="E1126" s="193"/>
      <c r="F1126" s="193" t="str">
        <f t="shared" si="1312"/>
        <v>Audio Accessories0</v>
      </c>
      <c r="G1126" s="193">
        <f t="shared" ref="G1126:M1126" si="1437">G$261</f>
        <v>0</v>
      </c>
      <c r="H1126" s="193">
        <f t="shared" si="1437"/>
        <v>0</v>
      </c>
      <c r="I1126" s="193">
        <f t="shared" si="1437"/>
        <v>0</v>
      </c>
      <c r="J1126" s="193">
        <f t="shared" si="1437"/>
        <v>0</v>
      </c>
      <c r="K1126" s="193">
        <f t="shared" si="1437"/>
        <v>0</v>
      </c>
      <c r="L1126" s="193">
        <f t="shared" si="1437"/>
        <v>0</v>
      </c>
      <c r="M1126" s="193">
        <f t="shared" si="1437"/>
        <v>0</v>
      </c>
      <c r="N1126" s="193" t="str">
        <f t="shared" si="1377"/>
        <v>Audio Accessories</v>
      </c>
      <c r="AA1126" s="193">
        <f t="shared" si="1314"/>
        <v>0</v>
      </c>
      <c r="AB1126" s="193">
        <f t="shared" ref="AB1126" si="1438">AB$261</f>
        <v>0</v>
      </c>
    </row>
    <row r="1127" spans="1:28" s="188" customFormat="1" ht="17.399999999999999">
      <c r="A1127" s="193" t="str">
        <f t="shared" si="1309"/>
        <v>Audio Accessories</v>
      </c>
      <c r="B1127" s="193" t="str">
        <f t="shared" si="1310"/>
        <v>0Audio Accessories</v>
      </c>
      <c r="C1127" s="193" t="str">
        <f t="shared" si="1311"/>
        <v>Audio Accessories0</v>
      </c>
      <c r="D1127" s="193"/>
      <c r="E1127" s="193"/>
      <c r="F1127" s="193" t="str">
        <f t="shared" si="1312"/>
        <v>Audio Accessories0</v>
      </c>
      <c r="G1127" s="193">
        <f t="shared" ref="G1127:M1127" si="1439">G$262</f>
        <v>0</v>
      </c>
      <c r="H1127" s="193">
        <f t="shared" si="1439"/>
        <v>0</v>
      </c>
      <c r="I1127" s="193">
        <f t="shared" si="1439"/>
        <v>0</v>
      </c>
      <c r="J1127" s="193">
        <f t="shared" si="1439"/>
        <v>0</v>
      </c>
      <c r="K1127" s="193">
        <f t="shared" si="1439"/>
        <v>0</v>
      </c>
      <c r="L1127" s="193">
        <f t="shared" si="1439"/>
        <v>0</v>
      </c>
      <c r="M1127" s="193">
        <f t="shared" si="1439"/>
        <v>0</v>
      </c>
      <c r="N1127" s="193" t="str">
        <f t="shared" si="1377"/>
        <v>Audio Accessories</v>
      </c>
      <c r="AA1127" s="193">
        <f t="shared" si="1314"/>
        <v>0</v>
      </c>
      <c r="AB1127" s="193">
        <f t="shared" ref="AB1127" si="1440">AB$262</f>
        <v>0</v>
      </c>
    </row>
    <row r="1128" spans="1:28" s="188" customFormat="1" ht="17.399999999999999">
      <c r="A1128" s="193" t="str">
        <f t="shared" si="1309"/>
        <v>Audio Accessories</v>
      </c>
      <c r="B1128" s="193" t="str">
        <f t="shared" si="1310"/>
        <v>0Audio Accessories</v>
      </c>
      <c r="C1128" s="193" t="str">
        <f t="shared" si="1311"/>
        <v>Audio Accessories0</v>
      </c>
      <c r="D1128" s="193"/>
      <c r="E1128" s="193"/>
      <c r="F1128" s="193" t="str">
        <f t="shared" si="1312"/>
        <v>Audio Accessories0</v>
      </c>
      <c r="G1128" s="193">
        <f t="shared" ref="G1128:M1128" si="1441">G$263</f>
        <v>0</v>
      </c>
      <c r="H1128" s="193">
        <f t="shared" si="1441"/>
        <v>0</v>
      </c>
      <c r="I1128" s="193">
        <f t="shared" si="1441"/>
        <v>0</v>
      </c>
      <c r="J1128" s="193">
        <f t="shared" si="1441"/>
        <v>0</v>
      </c>
      <c r="K1128" s="193">
        <f t="shared" si="1441"/>
        <v>0</v>
      </c>
      <c r="L1128" s="193">
        <f t="shared" si="1441"/>
        <v>0</v>
      </c>
      <c r="M1128" s="193">
        <f t="shared" si="1441"/>
        <v>0</v>
      </c>
      <c r="N1128" s="193" t="str">
        <f t="shared" si="1377"/>
        <v>Audio Accessories</v>
      </c>
      <c r="AA1128" s="193">
        <f t="shared" si="1314"/>
        <v>0</v>
      </c>
      <c r="AB1128" s="193">
        <f t="shared" ref="AB1128" si="1442">AB$263</f>
        <v>0</v>
      </c>
    </row>
    <row r="1129" spans="1:28" s="188" customFormat="1" ht="17.399999999999999">
      <c r="A1129" s="193" t="str">
        <f t="shared" ref="A1129:A1192" si="1443">T$8</f>
        <v>Audio Accessories</v>
      </c>
      <c r="B1129" s="193" t="str">
        <f t="shared" ref="B1129:B1192" si="1444">CONCATENATE(I1129,A1129)</f>
        <v>0Audio Accessories</v>
      </c>
      <c r="C1129" s="193" t="str">
        <f t="shared" ref="C1129:C1192" si="1445">CONCATENATE(A1129,H1129)</f>
        <v>Audio Accessories0</v>
      </c>
      <c r="D1129" s="193"/>
      <c r="E1129" s="193"/>
      <c r="F1129" s="193" t="str">
        <f t="shared" ref="F1129:F1192" si="1446">CONCATENATE(A1129,G1129)</f>
        <v>Audio Accessories0</v>
      </c>
      <c r="G1129" s="193">
        <f t="shared" ref="G1129:M1129" si="1447">G$264</f>
        <v>0</v>
      </c>
      <c r="H1129" s="193">
        <f t="shared" si="1447"/>
        <v>0</v>
      </c>
      <c r="I1129" s="193">
        <f t="shared" si="1447"/>
        <v>0</v>
      </c>
      <c r="J1129" s="193">
        <f t="shared" si="1447"/>
        <v>0</v>
      </c>
      <c r="K1129" s="193">
        <f t="shared" si="1447"/>
        <v>0</v>
      </c>
      <c r="L1129" s="193">
        <f t="shared" si="1447"/>
        <v>0</v>
      </c>
      <c r="M1129" s="193">
        <f t="shared" si="1447"/>
        <v>0</v>
      </c>
      <c r="N1129" s="193" t="str">
        <f t="shared" si="1377"/>
        <v>Audio Accessories</v>
      </c>
      <c r="AA1129" s="193">
        <f t="shared" ref="AA1129:AA1192" si="1448">AT$8</f>
        <v>0</v>
      </c>
      <c r="AB1129" s="193">
        <f t="shared" ref="AB1129" si="1449">AB$264</f>
        <v>0</v>
      </c>
    </row>
    <row r="1130" spans="1:28" s="188" customFormat="1" ht="17.399999999999999">
      <c r="A1130" s="193" t="str">
        <f t="shared" si="1443"/>
        <v>Audio Accessories</v>
      </c>
      <c r="B1130" s="193" t="str">
        <f t="shared" si="1444"/>
        <v>0Audio Accessories</v>
      </c>
      <c r="C1130" s="193" t="str">
        <f t="shared" si="1445"/>
        <v>Audio Accessories0</v>
      </c>
      <c r="D1130" s="193"/>
      <c r="E1130" s="193"/>
      <c r="F1130" s="193" t="str">
        <f t="shared" si="1446"/>
        <v>Audio Accessories0</v>
      </c>
      <c r="G1130" s="193">
        <f t="shared" ref="G1130:M1130" si="1450">G$265</f>
        <v>0</v>
      </c>
      <c r="H1130" s="193">
        <f t="shared" si="1450"/>
        <v>0</v>
      </c>
      <c r="I1130" s="193">
        <f t="shared" si="1450"/>
        <v>0</v>
      </c>
      <c r="J1130" s="193">
        <f t="shared" si="1450"/>
        <v>0</v>
      </c>
      <c r="K1130" s="193">
        <f t="shared" si="1450"/>
        <v>0</v>
      </c>
      <c r="L1130" s="193">
        <f t="shared" si="1450"/>
        <v>0</v>
      </c>
      <c r="M1130" s="193">
        <f t="shared" si="1450"/>
        <v>0</v>
      </c>
      <c r="N1130" s="193" t="str">
        <f t="shared" si="1377"/>
        <v>Audio Accessories</v>
      </c>
      <c r="AA1130" s="193">
        <f t="shared" si="1448"/>
        <v>0</v>
      </c>
      <c r="AB1130" s="193">
        <f t="shared" ref="AB1130" si="1451">AB$265</f>
        <v>0</v>
      </c>
    </row>
    <row r="1131" spans="1:28" s="188" customFormat="1" ht="17.399999999999999">
      <c r="A1131" s="193" t="str">
        <f t="shared" si="1443"/>
        <v>Audio Accessories</v>
      </c>
      <c r="B1131" s="193" t="str">
        <f t="shared" si="1444"/>
        <v>0Audio Accessories</v>
      </c>
      <c r="C1131" s="193" t="str">
        <f t="shared" si="1445"/>
        <v>Audio Accessories0</v>
      </c>
      <c r="D1131" s="193"/>
      <c r="E1131" s="193"/>
      <c r="F1131" s="193" t="str">
        <f t="shared" si="1446"/>
        <v>Audio Accessories0</v>
      </c>
      <c r="G1131" s="193">
        <f t="shared" ref="G1131:M1131" si="1452">G$266</f>
        <v>0</v>
      </c>
      <c r="H1131" s="193">
        <f t="shared" si="1452"/>
        <v>0</v>
      </c>
      <c r="I1131" s="193">
        <f t="shared" si="1452"/>
        <v>0</v>
      </c>
      <c r="J1131" s="193">
        <f t="shared" si="1452"/>
        <v>0</v>
      </c>
      <c r="K1131" s="193">
        <f t="shared" si="1452"/>
        <v>0</v>
      </c>
      <c r="L1131" s="193">
        <f t="shared" si="1452"/>
        <v>0</v>
      </c>
      <c r="M1131" s="193">
        <f t="shared" si="1452"/>
        <v>0</v>
      </c>
      <c r="N1131" s="193" t="str">
        <f t="shared" si="1377"/>
        <v>Audio Accessories</v>
      </c>
      <c r="AA1131" s="193">
        <f t="shared" si="1448"/>
        <v>0</v>
      </c>
      <c r="AB1131" s="193">
        <f t="shared" ref="AB1131" si="1453">AB$266</f>
        <v>0</v>
      </c>
    </row>
    <row r="1132" spans="1:28" s="188" customFormat="1" ht="17.399999999999999">
      <c r="A1132" s="193" t="str">
        <f t="shared" si="1443"/>
        <v>Audio Accessories</v>
      </c>
      <c r="B1132" s="193" t="str">
        <f t="shared" si="1444"/>
        <v>0Audio Accessories</v>
      </c>
      <c r="C1132" s="193" t="str">
        <f t="shared" si="1445"/>
        <v>Audio Accessories0</v>
      </c>
      <c r="D1132" s="193"/>
      <c r="E1132" s="193"/>
      <c r="F1132" s="193" t="str">
        <f t="shared" si="1446"/>
        <v>Audio Accessories0</v>
      </c>
      <c r="G1132" s="193">
        <f t="shared" ref="G1132:M1132" si="1454">G$267</f>
        <v>0</v>
      </c>
      <c r="H1132" s="193">
        <f t="shared" si="1454"/>
        <v>0</v>
      </c>
      <c r="I1132" s="193">
        <f t="shared" si="1454"/>
        <v>0</v>
      </c>
      <c r="J1132" s="193">
        <f t="shared" si="1454"/>
        <v>0</v>
      </c>
      <c r="K1132" s="193">
        <f t="shared" si="1454"/>
        <v>0</v>
      </c>
      <c r="L1132" s="193">
        <f t="shared" si="1454"/>
        <v>0</v>
      </c>
      <c r="M1132" s="193">
        <f t="shared" si="1454"/>
        <v>0</v>
      </c>
      <c r="N1132" s="193" t="str">
        <f t="shared" si="1377"/>
        <v>Audio Accessories</v>
      </c>
      <c r="AA1132" s="193">
        <f t="shared" si="1448"/>
        <v>0</v>
      </c>
      <c r="AB1132" s="193">
        <f t="shared" ref="AB1132" si="1455">AB$267</f>
        <v>0</v>
      </c>
    </row>
    <row r="1133" spans="1:28" s="188" customFormat="1" ht="17.399999999999999">
      <c r="A1133" s="193" t="str">
        <f t="shared" si="1443"/>
        <v>Audio Accessories</v>
      </c>
      <c r="B1133" s="193" t="str">
        <f t="shared" si="1444"/>
        <v>ACSLSAudio Accessories</v>
      </c>
      <c r="C1133" s="193" t="str">
        <f t="shared" si="1445"/>
        <v>Audio AccessoriesPiotrowski, Brad</v>
      </c>
      <c r="D1133" s="193"/>
      <c r="E1133" s="193"/>
      <c r="F1133" s="193" t="str">
        <f t="shared" si="1446"/>
        <v>Audio AccessoriesPiotrowski, Brad</v>
      </c>
      <c r="G1133" s="193" t="str">
        <f t="shared" ref="G1133:M1133" si="1456">G$268</f>
        <v>Piotrowski, Brad</v>
      </c>
      <c r="H1133" s="193" t="str">
        <f t="shared" si="1456"/>
        <v>Piotrowski, Brad</v>
      </c>
      <c r="I1133" s="193" t="str">
        <f t="shared" si="1456"/>
        <v>ACSLS</v>
      </c>
      <c r="J1133" s="193" t="str">
        <f t="shared" si="1456"/>
        <v>e-Commerce (Accomodation Sales)</v>
      </c>
      <c r="K1133" s="193" t="str">
        <f t="shared" si="1456"/>
        <v>all</v>
      </c>
      <c r="L1133" s="193">
        <f t="shared" si="1456"/>
        <v>0</v>
      </c>
      <c r="M1133" s="193">
        <f t="shared" si="1456"/>
        <v>0</v>
      </c>
      <c r="N1133" s="193" t="str">
        <f t="shared" si="1377"/>
        <v>Audio Accessories</v>
      </c>
      <c r="AA1133" s="193">
        <f t="shared" si="1448"/>
        <v>0</v>
      </c>
      <c r="AB1133" s="193" t="str">
        <f t="shared" ref="AB1133" si="1457">AB$268</f>
        <v>Piotrowski, Brad</v>
      </c>
    </row>
    <row r="1134" spans="1:28" s="188" customFormat="1" ht="17.399999999999999">
      <c r="A1134" s="193" t="str">
        <f t="shared" si="1443"/>
        <v>Audio Accessories</v>
      </c>
      <c r="B1134" s="193" t="str">
        <f t="shared" si="1444"/>
        <v>AM762Audio Accessories</v>
      </c>
      <c r="C1134" s="193" t="str">
        <f t="shared" si="1445"/>
        <v>Audio AccessoriesPiotrowski, Brad</v>
      </c>
      <c r="D1134" s="193"/>
      <c r="E1134" s="193"/>
      <c r="F1134" s="193" t="str">
        <f t="shared" si="1446"/>
        <v>Audio AccessoriesPiotrowski, Brad</v>
      </c>
      <c r="G1134" s="193" t="str">
        <f t="shared" ref="G1134:M1134" si="1458">G$269</f>
        <v>Piotrowski, Brad</v>
      </c>
      <c r="H1134" s="193" t="str">
        <f t="shared" si="1458"/>
        <v>Piotrowski, Brad</v>
      </c>
      <c r="I1134" s="193" t="str">
        <f t="shared" si="1458"/>
        <v>AM762</v>
      </c>
      <c r="J1134" s="193" t="str">
        <f t="shared" si="1458"/>
        <v>AMAZON MARKETPLACE</v>
      </c>
      <c r="K1134" s="193" t="str">
        <f t="shared" si="1458"/>
        <v>all</v>
      </c>
      <c r="L1134" s="193">
        <f t="shared" si="1458"/>
        <v>0</v>
      </c>
      <c r="M1134" s="193">
        <f t="shared" si="1458"/>
        <v>0</v>
      </c>
      <c r="N1134" s="193" t="str">
        <f t="shared" si="1377"/>
        <v>Audio Accessories</v>
      </c>
      <c r="AA1134" s="193">
        <f t="shared" si="1448"/>
        <v>0</v>
      </c>
      <c r="AB1134" s="193" t="str">
        <f t="shared" ref="AB1134" si="1459">AB$269</f>
        <v>Piotrowski, Brad</v>
      </c>
    </row>
    <row r="1135" spans="1:28" s="188" customFormat="1" ht="17.399999999999999">
      <c r="A1135" s="193" t="str">
        <f t="shared" si="1443"/>
        <v>Audio Accessories</v>
      </c>
      <c r="B1135" s="193" t="str">
        <f t="shared" si="1444"/>
        <v>CHNADVAudio Accessories</v>
      </c>
      <c r="C1135" s="193" t="str">
        <f t="shared" si="1445"/>
        <v>Audio AccessoriesPiotrowski, Brad</v>
      </c>
      <c r="D1135" s="193"/>
      <c r="E1135" s="193"/>
      <c r="F1135" s="193" t="str">
        <f t="shared" si="1446"/>
        <v>Audio AccessoriesPiotrowski, Brad</v>
      </c>
      <c r="G1135" s="193" t="str">
        <f t="shared" ref="G1135:M1135" si="1460">G$270</f>
        <v>Piotrowski, Brad</v>
      </c>
      <c r="H1135" s="193" t="str">
        <f t="shared" si="1460"/>
        <v>Piotrowski, Brad</v>
      </c>
      <c r="I1135" s="193" t="str">
        <f t="shared" si="1460"/>
        <v>CHNADV</v>
      </c>
      <c r="J1135" s="193" t="str">
        <f t="shared" si="1460"/>
        <v>MKT PLACE CHANNEL ADVISOR</v>
      </c>
      <c r="K1135" s="193" t="str">
        <f t="shared" si="1460"/>
        <v>all</v>
      </c>
      <c r="L1135" s="193">
        <f t="shared" si="1460"/>
        <v>0</v>
      </c>
      <c r="M1135" s="193">
        <f t="shared" si="1460"/>
        <v>0</v>
      </c>
      <c r="N1135" s="193" t="str">
        <f t="shared" si="1377"/>
        <v>Audio Accessories</v>
      </c>
      <c r="AA1135" s="193">
        <f t="shared" si="1448"/>
        <v>0</v>
      </c>
      <c r="AB1135" s="193" t="str">
        <f t="shared" ref="AB1135" si="1461">AB$270</f>
        <v>Piotrowski, Brad</v>
      </c>
    </row>
    <row r="1136" spans="1:28" s="188" customFormat="1" ht="17.399999999999999">
      <c r="A1136" s="193" t="str">
        <f t="shared" si="1443"/>
        <v>Audio Accessories</v>
      </c>
      <c r="B1136" s="193" t="str">
        <f t="shared" si="1444"/>
        <v>DWAREAudio Accessories</v>
      </c>
      <c r="C1136" s="193" t="str">
        <f t="shared" si="1445"/>
        <v>Audio AccessoriesPiotrowski, Brad</v>
      </c>
      <c r="D1136" s="193"/>
      <c r="E1136" s="193"/>
      <c r="F1136" s="193" t="str">
        <f t="shared" si="1446"/>
        <v>Audio AccessoriesPiotrowski, Brad</v>
      </c>
      <c r="G1136" s="193" t="str">
        <f t="shared" ref="G1136:M1136" si="1462">G$271</f>
        <v>Piotrowski, Brad</v>
      </c>
      <c r="H1136" s="193" t="str">
        <f t="shared" si="1462"/>
        <v>Piotrowski, Brad</v>
      </c>
      <c r="I1136" s="193" t="str">
        <f t="shared" si="1462"/>
        <v>DWARE</v>
      </c>
      <c r="J1136" s="193" t="str">
        <f t="shared" si="1462"/>
        <v>DEMANDWARE</v>
      </c>
      <c r="K1136" s="193" t="str">
        <f t="shared" si="1462"/>
        <v>all</v>
      </c>
      <c r="L1136" s="193">
        <f t="shared" si="1462"/>
        <v>0</v>
      </c>
      <c r="M1136" s="193">
        <f t="shared" si="1462"/>
        <v>0</v>
      </c>
      <c r="N1136" s="193" t="str">
        <f t="shared" si="1377"/>
        <v>Audio Accessories</v>
      </c>
      <c r="AA1136" s="193">
        <f t="shared" si="1448"/>
        <v>0</v>
      </c>
      <c r="AB1136" s="193" t="str">
        <f t="shared" ref="AB1136" si="1463">AB$271</f>
        <v>Piotrowski, Brad</v>
      </c>
    </row>
    <row r="1137" spans="1:28" s="188" customFormat="1" ht="17.399999999999999">
      <c r="A1137" s="193" t="str">
        <f t="shared" si="1443"/>
        <v>Audio Accessories</v>
      </c>
      <c r="B1137" s="193" t="str">
        <f t="shared" si="1444"/>
        <v>EBAY1Audio Accessories</v>
      </c>
      <c r="C1137" s="193" t="str">
        <f t="shared" si="1445"/>
        <v>Audio AccessoriesPiotrowski, Brad</v>
      </c>
      <c r="D1137" s="193"/>
      <c r="E1137" s="193"/>
      <c r="F1137" s="193" t="str">
        <f t="shared" si="1446"/>
        <v>Audio AccessoriesPiotrowski, Brad</v>
      </c>
      <c r="G1137" s="193" t="str">
        <f t="shared" ref="G1137:M1137" si="1464">G$272</f>
        <v>Piotrowski, Brad</v>
      </c>
      <c r="H1137" s="193" t="str">
        <f t="shared" si="1464"/>
        <v>Piotrowski, Brad</v>
      </c>
      <c r="I1137" s="193" t="str">
        <f t="shared" si="1464"/>
        <v>EBAY1</v>
      </c>
      <c r="J1137" s="193" t="str">
        <f t="shared" si="1464"/>
        <v>EBAY</v>
      </c>
      <c r="K1137" s="193" t="str">
        <f t="shared" si="1464"/>
        <v>all</v>
      </c>
      <c r="L1137" s="193">
        <f t="shared" si="1464"/>
        <v>0</v>
      </c>
      <c r="M1137" s="193">
        <f t="shared" si="1464"/>
        <v>0</v>
      </c>
      <c r="N1137" s="193" t="str">
        <f t="shared" si="1377"/>
        <v>Audio Accessories</v>
      </c>
      <c r="AA1137" s="193">
        <f t="shared" si="1448"/>
        <v>0</v>
      </c>
      <c r="AB1137" s="193" t="str">
        <f t="shared" ref="AB1137" si="1465">AB$272</f>
        <v>Piotrowski, Brad</v>
      </c>
    </row>
    <row r="1138" spans="1:28" s="188" customFormat="1" ht="17.399999999999999">
      <c r="A1138" s="193" t="str">
        <f t="shared" si="1443"/>
        <v>Audio Accessories</v>
      </c>
      <c r="B1138" s="193" t="str">
        <f t="shared" si="1444"/>
        <v>EMPLOAudio Accessories</v>
      </c>
      <c r="C1138" s="193" t="str">
        <f t="shared" si="1445"/>
        <v>Audio AccessoriesPiotrowski, Brad</v>
      </c>
      <c r="D1138" s="193"/>
      <c r="E1138" s="193"/>
      <c r="F1138" s="193" t="str">
        <f t="shared" si="1446"/>
        <v>Audio AccessoriesPiotrowski, Brad</v>
      </c>
      <c r="G1138" s="193" t="str">
        <f t="shared" ref="G1138:M1138" si="1466">G$273</f>
        <v>Piotrowski, Brad</v>
      </c>
      <c r="H1138" s="193" t="str">
        <f t="shared" si="1466"/>
        <v>Piotrowski, Brad</v>
      </c>
      <c r="I1138" s="193" t="str">
        <f t="shared" si="1466"/>
        <v>EMPLO</v>
      </c>
      <c r="J1138" s="193" t="str">
        <f t="shared" si="1466"/>
        <v>e-Commerce (Employee Sales)</v>
      </c>
      <c r="K1138" s="193" t="str">
        <f t="shared" si="1466"/>
        <v>all</v>
      </c>
      <c r="L1138" s="193">
        <f t="shared" si="1466"/>
        <v>0</v>
      </c>
      <c r="M1138" s="193">
        <f t="shared" si="1466"/>
        <v>0</v>
      </c>
      <c r="N1138" s="193" t="str">
        <f t="shared" si="1377"/>
        <v>Audio Accessories</v>
      </c>
      <c r="AA1138" s="193">
        <f t="shared" si="1448"/>
        <v>0</v>
      </c>
      <c r="AB1138" s="193" t="str">
        <f t="shared" ref="AB1138" si="1467">AB$273</f>
        <v>Piotrowski, Brad</v>
      </c>
    </row>
    <row r="1139" spans="1:28" s="188" customFormat="1" ht="17.399999999999999">
      <c r="A1139" s="193" t="str">
        <f t="shared" si="1443"/>
        <v>Audio Accessories</v>
      </c>
      <c r="B1139" s="193" t="str">
        <f t="shared" si="1444"/>
        <v>EMSLSAudio Accessories</v>
      </c>
      <c r="C1139" s="193" t="str">
        <f t="shared" si="1445"/>
        <v>Audio AccessoriesPiotrowski, Brad</v>
      </c>
      <c r="D1139" s="193"/>
      <c r="E1139" s="193"/>
      <c r="F1139" s="193" t="str">
        <f t="shared" si="1446"/>
        <v>Audio AccessoriesPiotrowski, Brad</v>
      </c>
      <c r="G1139" s="193" t="str">
        <f t="shared" ref="G1139:M1139" si="1468">G$274</f>
        <v>Piotrowski, Brad</v>
      </c>
      <c r="H1139" s="193" t="str">
        <f t="shared" si="1468"/>
        <v>Piotrowski, Brad</v>
      </c>
      <c r="I1139" s="193" t="str">
        <f t="shared" si="1468"/>
        <v>EMSLS</v>
      </c>
      <c r="J1139" s="193" t="str">
        <f t="shared" si="1468"/>
        <v>e-Commerce (Employee Sales)</v>
      </c>
      <c r="K1139" s="193" t="str">
        <f t="shared" si="1468"/>
        <v>all</v>
      </c>
      <c r="L1139" s="193">
        <f t="shared" si="1468"/>
        <v>0</v>
      </c>
      <c r="M1139" s="193">
        <f t="shared" si="1468"/>
        <v>0</v>
      </c>
      <c r="N1139" s="193" t="str">
        <f t="shared" si="1377"/>
        <v>Audio Accessories</v>
      </c>
      <c r="AA1139" s="193">
        <f t="shared" si="1448"/>
        <v>0</v>
      </c>
      <c r="AB1139" s="193" t="str">
        <f t="shared" ref="AB1139" si="1469">AB$274</f>
        <v>Piotrowski, Brad</v>
      </c>
    </row>
    <row r="1140" spans="1:28" s="188" customFormat="1" ht="17.399999999999999">
      <c r="A1140" s="193" t="str">
        <f t="shared" si="1443"/>
        <v>Audio Accessories</v>
      </c>
      <c r="B1140" s="193" t="str">
        <f t="shared" si="1444"/>
        <v>HB041Audio Accessories</v>
      </c>
      <c r="C1140" s="193" t="str">
        <f t="shared" si="1445"/>
        <v>Audio AccessoriesPiotrowski, Brad</v>
      </c>
      <c r="D1140" s="193"/>
      <c r="E1140" s="193"/>
      <c r="F1140" s="193" t="str">
        <f t="shared" si="1446"/>
        <v>Audio AccessoriesPiotrowski, Brad</v>
      </c>
      <c r="G1140" s="193" t="str">
        <f t="shared" ref="G1140:M1140" si="1470">G$275</f>
        <v>Piotrowski, Brad</v>
      </c>
      <c r="H1140" s="193" t="str">
        <f t="shared" si="1470"/>
        <v>Piotrowski, Brad</v>
      </c>
      <c r="I1140" s="193" t="str">
        <f t="shared" si="1470"/>
        <v>HB041</v>
      </c>
      <c r="J1140" s="193" t="str">
        <f t="shared" si="1470"/>
        <v>HBO COMM. CENTER</v>
      </c>
      <c r="K1140" s="193" t="str">
        <f t="shared" si="1470"/>
        <v>all</v>
      </c>
      <c r="L1140" s="193">
        <f t="shared" si="1470"/>
        <v>0</v>
      </c>
      <c r="M1140" s="193">
        <f t="shared" si="1470"/>
        <v>0</v>
      </c>
      <c r="N1140" s="193" t="str">
        <f t="shared" si="1377"/>
        <v>Audio Accessories</v>
      </c>
      <c r="AA1140" s="193">
        <f t="shared" si="1448"/>
        <v>0</v>
      </c>
      <c r="AB1140" s="193" t="str">
        <f t="shared" ref="AB1140" si="1471">AB$275</f>
        <v>Piotrowski, Brad</v>
      </c>
    </row>
    <row r="1141" spans="1:28" s="188" customFormat="1" ht="17.399999999999999">
      <c r="A1141" s="193" t="str">
        <f t="shared" si="1443"/>
        <v>Audio Accessories</v>
      </c>
      <c r="B1141" s="193" t="str">
        <f t="shared" si="1444"/>
        <v>JE316Audio Accessories</v>
      </c>
      <c r="C1141" s="193" t="str">
        <f t="shared" si="1445"/>
        <v>Audio AccessoriesPiotrowski, Brad</v>
      </c>
      <c r="D1141" s="193"/>
      <c r="E1141" s="193"/>
      <c r="F1141" s="193" t="str">
        <f t="shared" si="1446"/>
        <v>Audio AccessoriesPiotrowski, Brad</v>
      </c>
      <c r="G1141" s="193" t="str">
        <f t="shared" ref="G1141:M1141" si="1472">G$276</f>
        <v>Piotrowski, Brad</v>
      </c>
      <c r="H1141" s="193" t="str">
        <f t="shared" si="1472"/>
        <v>Piotrowski, Brad</v>
      </c>
      <c r="I1141" s="193" t="str">
        <f t="shared" si="1472"/>
        <v>JE316</v>
      </c>
      <c r="J1141" s="193" t="str">
        <f t="shared" si="1472"/>
        <v>JET.COM, INC</v>
      </c>
      <c r="K1141" s="193" t="str">
        <f t="shared" si="1472"/>
        <v>all</v>
      </c>
      <c r="L1141" s="193">
        <f t="shared" si="1472"/>
        <v>0</v>
      </c>
      <c r="M1141" s="193">
        <f t="shared" si="1472"/>
        <v>0</v>
      </c>
      <c r="N1141" s="193" t="str">
        <f t="shared" si="1377"/>
        <v>Audio Accessories</v>
      </c>
      <c r="AA1141" s="193">
        <f t="shared" si="1448"/>
        <v>0</v>
      </c>
      <c r="AB1141" s="193" t="str">
        <f t="shared" ref="AB1141" si="1473">AB$276</f>
        <v>Piotrowski, Brad</v>
      </c>
    </row>
    <row r="1142" spans="1:28" s="188" customFormat="1" ht="17.399999999999999">
      <c r="A1142" s="193" t="str">
        <f t="shared" si="1443"/>
        <v>Audio Accessories</v>
      </c>
      <c r="B1142" s="193" t="str">
        <f t="shared" si="1444"/>
        <v>PA999Audio Accessories</v>
      </c>
      <c r="C1142" s="193" t="str">
        <f t="shared" si="1445"/>
        <v>Audio AccessoriesPiotrowski, Brad</v>
      </c>
      <c r="D1142" s="193"/>
      <c r="E1142" s="193"/>
      <c r="F1142" s="193" t="str">
        <f t="shared" si="1446"/>
        <v>Audio AccessoriesPiotrowski, Brad</v>
      </c>
      <c r="G1142" s="193" t="str">
        <f t="shared" ref="G1142:M1142" si="1474">G$277</f>
        <v>Piotrowski, Brad</v>
      </c>
      <c r="H1142" s="193" t="str">
        <f t="shared" si="1474"/>
        <v>Piotrowski, Brad</v>
      </c>
      <c r="I1142" s="193" t="str">
        <f t="shared" si="1474"/>
        <v>PA999</v>
      </c>
      <c r="J1142" s="193" t="str">
        <f t="shared" si="1474"/>
        <v>PANASONIC OUTLET STORES</v>
      </c>
      <c r="K1142" s="193" t="str">
        <f t="shared" si="1474"/>
        <v>all</v>
      </c>
      <c r="L1142" s="193">
        <f t="shared" si="1474"/>
        <v>0</v>
      </c>
      <c r="M1142" s="193">
        <f t="shared" si="1474"/>
        <v>0</v>
      </c>
      <c r="N1142" s="193" t="str">
        <f t="shared" si="1377"/>
        <v>Audio Accessories</v>
      </c>
      <c r="AA1142" s="193">
        <f t="shared" si="1448"/>
        <v>0</v>
      </c>
      <c r="AB1142" s="193" t="str">
        <f t="shared" ref="AB1142" si="1475">AB$277</f>
        <v>Piotrowski, Brad</v>
      </c>
    </row>
    <row r="1143" spans="1:28" s="188" customFormat="1" ht="17.399999999999999">
      <c r="A1143" s="193" t="str">
        <f t="shared" si="1443"/>
        <v>Audio Accessories</v>
      </c>
      <c r="B1143" s="193" t="str">
        <f t="shared" si="1444"/>
        <v>SAMPLAudio Accessories</v>
      </c>
      <c r="C1143" s="193" t="str">
        <f t="shared" si="1445"/>
        <v>Audio AccessoriesPiotrowski, Brad</v>
      </c>
      <c r="D1143" s="193"/>
      <c r="E1143" s="193"/>
      <c r="F1143" s="193" t="str">
        <f t="shared" si="1446"/>
        <v>Audio AccessoriesPiotrowski, Brad</v>
      </c>
      <c r="G1143" s="193" t="str">
        <f t="shared" ref="G1143:M1143" si="1476">G$278</f>
        <v>Piotrowski, Brad</v>
      </c>
      <c r="H1143" s="193" t="str">
        <f t="shared" si="1476"/>
        <v>Piotrowski, Brad</v>
      </c>
      <c r="I1143" s="193" t="str">
        <f t="shared" si="1476"/>
        <v>SAMPL</v>
      </c>
      <c r="J1143" s="193" t="str">
        <f t="shared" si="1476"/>
        <v>SAMPLE ACCT</v>
      </c>
      <c r="K1143" s="193" t="str">
        <f t="shared" si="1476"/>
        <v>all</v>
      </c>
      <c r="L1143" s="193">
        <f t="shared" si="1476"/>
        <v>0</v>
      </c>
      <c r="M1143" s="193">
        <f t="shared" si="1476"/>
        <v>0</v>
      </c>
      <c r="N1143" s="193" t="str">
        <f t="shared" si="1377"/>
        <v>Audio Accessories</v>
      </c>
      <c r="AA1143" s="193">
        <f t="shared" si="1448"/>
        <v>0</v>
      </c>
      <c r="AB1143" s="193" t="str">
        <f t="shared" ref="AB1143" si="1477">AB$278</f>
        <v>Piotrowski, Brad</v>
      </c>
    </row>
    <row r="1144" spans="1:28" s="188" customFormat="1" ht="17.399999999999999">
      <c r="A1144" s="193" t="str">
        <f t="shared" si="1443"/>
        <v>Audio Accessories</v>
      </c>
      <c r="B1144" s="193" t="str">
        <f t="shared" si="1444"/>
        <v>SP491Audio Accessories</v>
      </c>
      <c r="C1144" s="193" t="str">
        <f t="shared" si="1445"/>
        <v>Audio AccessoriesPiotrowski, Brad</v>
      </c>
      <c r="D1144" s="193"/>
      <c r="E1144" s="193"/>
      <c r="F1144" s="193" t="str">
        <f t="shared" si="1446"/>
        <v>Audio AccessoriesPiotrowski, Brad</v>
      </c>
      <c r="G1144" s="193" t="str">
        <f t="shared" ref="G1144:M1144" si="1478">G$279</f>
        <v>Piotrowski, Brad</v>
      </c>
      <c r="H1144" s="193" t="str">
        <f t="shared" si="1478"/>
        <v>Piotrowski, Brad</v>
      </c>
      <c r="I1144" s="193" t="str">
        <f t="shared" si="1478"/>
        <v>SP491</v>
      </c>
      <c r="J1144" s="193" t="str">
        <f t="shared" si="1478"/>
        <v>SPARTAN RACE</v>
      </c>
      <c r="K1144" s="193" t="str">
        <f t="shared" si="1478"/>
        <v>all</v>
      </c>
      <c r="L1144" s="193">
        <f t="shared" si="1478"/>
        <v>0</v>
      </c>
      <c r="M1144" s="193">
        <f t="shared" si="1478"/>
        <v>0</v>
      </c>
      <c r="N1144" s="193" t="str">
        <f t="shared" si="1377"/>
        <v>Audio Accessories</v>
      </c>
      <c r="AA1144" s="193">
        <f t="shared" si="1448"/>
        <v>0</v>
      </c>
      <c r="AB1144" s="193" t="str">
        <f t="shared" ref="AB1144" si="1479">AB$279</f>
        <v>Piotrowski, Brad</v>
      </c>
    </row>
    <row r="1145" spans="1:28" s="188" customFormat="1" ht="17.399999999999999">
      <c r="A1145" s="193" t="str">
        <f t="shared" si="1443"/>
        <v>Audio Accessories</v>
      </c>
      <c r="B1145" s="193" t="str">
        <f t="shared" si="1444"/>
        <v>SPSTRAudio Accessories</v>
      </c>
      <c r="C1145" s="193" t="str">
        <f t="shared" si="1445"/>
        <v>Audio AccessoriesPiotrowski, Brad</v>
      </c>
      <c r="D1145" s="193"/>
      <c r="E1145" s="193"/>
      <c r="F1145" s="193" t="str">
        <f t="shared" si="1446"/>
        <v>Audio AccessoriesPiotrowski, Brad</v>
      </c>
      <c r="G1145" s="193" t="str">
        <f t="shared" ref="G1145:M1145" si="1480">G$280</f>
        <v>Piotrowski, Brad</v>
      </c>
      <c r="H1145" s="193" t="str">
        <f t="shared" si="1480"/>
        <v>Piotrowski, Brad</v>
      </c>
      <c r="I1145" s="193" t="str">
        <f t="shared" si="1480"/>
        <v>SPSTR</v>
      </c>
      <c r="J1145" s="193" t="str">
        <f t="shared" si="1480"/>
        <v>e-Commerce</v>
      </c>
      <c r="K1145" s="193" t="str">
        <f t="shared" si="1480"/>
        <v>all</v>
      </c>
      <c r="L1145" s="193">
        <f t="shared" si="1480"/>
        <v>0</v>
      </c>
      <c r="M1145" s="193">
        <f t="shared" si="1480"/>
        <v>0</v>
      </c>
      <c r="N1145" s="193" t="str">
        <f t="shared" si="1377"/>
        <v>Audio Accessories</v>
      </c>
      <c r="AA1145" s="193">
        <f t="shared" si="1448"/>
        <v>0</v>
      </c>
      <c r="AB1145" s="193" t="str">
        <f t="shared" ref="AB1145" si="1481">AB$280</f>
        <v>Piotrowski, Brad</v>
      </c>
    </row>
    <row r="1146" spans="1:28" s="188" customFormat="1" ht="17.399999999999999">
      <c r="A1146" s="193" t="str">
        <f t="shared" si="1443"/>
        <v>Audio Accessories</v>
      </c>
      <c r="B1146" s="193" t="str">
        <f t="shared" si="1444"/>
        <v>TE778Audio Accessories</v>
      </c>
      <c r="C1146" s="193" t="str">
        <f t="shared" si="1445"/>
        <v>Audio AccessoriesPiotrowski, Brad</v>
      </c>
      <c r="D1146" s="193"/>
      <c r="E1146" s="193"/>
      <c r="F1146" s="193" t="str">
        <f t="shared" si="1446"/>
        <v>Audio AccessoriesPiotrowski, Brad</v>
      </c>
      <c r="G1146" s="193" t="str">
        <f t="shared" ref="G1146:M1146" si="1482">G$281</f>
        <v>Piotrowski, Brad</v>
      </c>
      <c r="H1146" s="193" t="str">
        <f t="shared" si="1482"/>
        <v>Piotrowski, Brad</v>
      </c>
      <c r="I1146" s="193" t="str">
        <f t="shared" si="1482"/>
        <v>TE778</v>
      </c>
      <c r="J1146" s="193" t="str">
        <f t="shared" si="1482"/>
        <v>TESLA MOTORS INC.</v>
      </c>
      <c r="K1146" s="193" t="str">
        <f t="shared" si="1482"/>
        <v>all</v>
      </c>
      <c r="L1146" s="193">
        <f t="shared" si="1482"/>
        <v>0</v>
      </c>
      <c r="M1146" s="193">
        <f t="shared" si="1482"/>
        <v>0</v>
      </c>
      <c r="N1146" s="193" t="str">
        <f t="shared" si="1377"/>
        <v>Audio Accessories</v>
      </c>
      <c r="AA1146" s="193">
        <f t="shared" si="1448"/>
        <v>0</v>
      </c>
      <c r="AB1146" s="193" t="str">
        <f t="shared" ref="AB1146" si="1483">AB$281</f>
        <v>Piotrowski, Brad</v>
      </c>
    </row>
    <row r="1147" spans="1:28" s="188" customFormat="1" ht="17.399999999999999">
      <c r="A1147" s="193" t="str">
        <f t="shared" si="1443"/>
        <v>Audio Accessories</v>
      </c>
      <c r="B1147" s="193" t="str">
        <f t="shared" si="1444"/>
        <v>WA012Audio Accessories</v>
      </c>
      <c r="C1147" s="193" t="str">
        <f t="shared" si="1445"/>
        <v>Audio AccessoriesPiotrowski, Brad</v>
      </c>
      <c r="D1147" s="193"/>
      <c r="E1147" s="193"/>
      <c r="F1147" s="193" t="str">
        <f t="shared" si="1446"/>
        <v>Audio AccessoriesPiotrowski, Brad</v>
      </c>
      <c r="G1147" s="193" t="str">
        <f t="shared" ref="G1147:M1147" si="1484">G$282</f>
        <v>Piotrowski, Brad</v>
      </c>
      <c r="H1147" s="193" t="str">
        <f t="shared" si="1484"/>
        <v>Piotrowski, Brad</v>
      </c>
      <c r="I1147" s="193" t="str">
        <f t="shared" si="1484"/>
        <v>WA012</v>
      </c>
      <c r="J1147" s="193" t="str">
        <f t="shared" si="1484"/>
        <v>WALMART MARKETPLACE</v>
      </c>
      <c r="K1147" s="193" t="str">
        <f t="shared" si="1484"/>
        <v>all</v>
      </c>
      <c r="L1147" s="193">
        <f t="shared" si="1484"/>
        <v>0</v>
      </c>
      <c r="M1147" s="193">
        <f t="shared" si="1484"/>
        <v>0</v>
      </c>
      <c r="N1147" s="193" t="str">
        <f t="shared" si="1377"/>
        <v>Audio Accessories</v>
      </c>
      <c r="AA1147" s="193">
        <f t="shared" si="1448"/>
        <v>0</v>
      </c>
      <c r="AB1147" s="193" t="str">
        <f t="shared" ref="AB1147" si="1485">AB$282</f>
        <v>Piotrowski, Brad</v>
      </c>
    </row>
    <row r="1148" spans="1:28" s="188" customFormat="1" ht="17.399999999999999">
      <c r="A1148" s="193" t="str">
        <f t="shared" si="1443"/>
        <v>Audio Accessories</v>
      </c>
      <c r="B1148" s="193" t="str">
        <f t="shared" si="1444"/>
        <v>YA051Audio Accessories</v>
      </c>
      <c r="C1148" s="193" t="str">
        <f t="shared" si="1445"/>
        <v>Audio AccessoriesPiotrowski, Brad</v>
      </c>
      <c r="D1148" s="193"/>
      <c r="E1148" s="193"/>
      <c r="F1148" s="193" t="str">
        <f t="shared" si="1446"/>
        <v>Audio AccessoriesPiotrowski, Brad</v>
      </c>
      <c r="G1148" s="193" t="str">
        <f t="shared" ref="G1148:M1148" si="1486">G$283</f>
        <v>Piotrowski, Brad</v>
      </c>
      <c r="H1148" s="193" t="str">
        <f t="shared" si="1486"/>
        <v>Piotrowski, Brad</v>
      </c>
      <c r="I1148" s="193" t="str">
        <f t="shared" si="1486"/>
        <v>YA051</v>
      </c>
      <c r="J1148" s="193" t="str">
        <f t="shared" si="1486"/>
        <v>YAMAHA MOTOR CORP USA</v>
      </c>
      <c r="K1148" s="193" t="str">
        <f t="shared" si="1486"/>
        <v>all</v>
      </c>
      <c r="L1148" s="193">
        <f t="shared" si="1486"/>
        <v>0</v>
      </c>
      <c r="M1148" s="193">
        <f t="shared" si="1486"/>
        <v>0</v>
      </c>
      <c r="N1148" s="193" t="str">
        <f t="shared" si="1377"/>
        <v>Audio Accessories</v>
      </c>
      <c r="AA1148" s="193">
        <f t="shared" si="1448"/>
        <v>0</v>
      </c>
      <c r="AB1148" s="193" t="str">
        <f t="shared" ref="AB1148" si="1487">AB$283</f>
        <v>Piotrowski, Brad</v>
      </c>
    </row>
    <row r="1149" spans="1:28" s="188" customFormat="1" ht="17.399999999999999">
      <c r="A1149" s="193" t="str">
        <f t="shared" si="1443"/>
        <v>Audio Accessories</v>
      </c>
      <c r="B1149" s="193" t="str">
        <f t="shared" si="1444"/>
        <v>0Audio Accessories</v>
      </c>
      <c r="C1149" s="193" t="str">
        <f t="shared" si="1445"/>
        <v>Audio Accessories0</v>
      </c>
      <c r="D1149" s="193"/>
      <c r="E1149" s="193"/>
      <c r="F1149" s="193" t="str">
        <f t="shared" si="1446"/>
        <v>Audio Accessories0</v>
      </c>
      <c r="G1149" s="193">
        <f t="shared" ref="G1149:M1149" si="1488">G$284</f>
        <v>0</v>
      </c>
      <c r="H1149" s="193">
        <f t="shared" si="1488"/>
        <v>0</v>
      </c>
      <c r="I1149" s="193">
        <f t="shared" si="1488"/>
        <v>0</v>
      </c>
      <c r="J1149" s="193">
        <f t="shared" si="1488"/>
        <v>0</v>
      </c>
      <c r="K1149" s="193">
        <f t="shared" si="1488"/>
        <v>0</v>
      </c>
      <c r="L1149" s="193">
        <f t="shared" si="1488"/>
        <v>0</v>
      </c>
      <c r="M1149" s="193">
        <f t="shared" si="1488"/>
        <v>0</v>
      </c>
      <c r="N1149" s="193" t="str">
        <f t="shared" si="1377"/>
        <v>Audio Accessories</v>
      </c>
      <c r="AA1149" s="193">
        <f t="shared" si="1448"/>
        <v>0</v>
      </c>
      <c r="AB1149" s="193">
        <f t="shared" ref="AB1149" si="1489">AB$284</f>
        <v>0</v>
      </c>
    </row>
    <row r="1150" spans="1:28" s="188" customFormat="1" ht="17.399999999999999">
      <c r="A1150" s="193" t="str">
        <f t="shared" si="1443"/>
        <v>Audio Accessories</v>
      </c>
      <c r="B1150" s="193" t="str">
        <f t="shared" si="1444"/>
        <v>0Audio Accessories</v>
      </c>
      <c r="C1150" s="193" t="str">
        <f t="shared" si="1445"/>
        <v>Audio Accessories0</v>
      </c>
      <c r="D1150" s="193"/>
      <c r="E1150" s="193"/>
      <c r="F1150" s="193" t="str">
        <f t="shared" si="1446"/>
        <v>Audio Accessories0</v>
      </c>
      <c r="G1150" s="193">
        <f t="shared" ref="G1150:M1150" si="1490">G$285</f>
        <v>0</v>
      </c>
      <c r="H1150" s="193">
        <f t="shared" si="1490"/>
        <v>0</v>
      </c>
      <c r="I1150" s="193">
        <f t="shared" si="1490"/>
        <v>0</v>
      </c>
      <c r="J1150" s="193">
        <f t="shared" si="1490"/>
        <v>0</v>
      </c>
      <c r="K1150" s="193">
        <f t="shared" si="1490"/>
        <v>0</v>
      </c>
      <c r="L1150" s="193">
        <f t="shared" si="1490"/>
        <v>0</v>
      </c>
      <c r="M1150" s="193">
        <f t="shared" si="1490"/>
        <v>0</v>
      </c>
      <c r="N1150" s="193" t="str">
        <f t="shared" si="1377"/>
        <v>Audio Accessories</v>
      </c>
      <c r="AA1150" s="193">
        <f t="shared" si="1448"/>
        <v>0</v>
      </c>
      <c r="AB1150" s="193">
        <f t="shared" ref="AB1150" si="1491">AB$285</f>
        <v>0</v>
      </c>
    </row>
    <row r="1151" spans="1:28" s="188" customFormat="1" ht="17.399999999999999">
      <c r="A1151" s="193" t="str">
        <f t="shared" si="1443"/>
        <v>Audio Accessories</v>
      </c>
      <c r="B1151" s="193" t="str">
        <f t="shared" si="1444"/>
        <v>0Audio Accessories</v>
      </c>
      <c r="C1151" s="193" t="str">
        <f t="shared" si="1445"/>
        <v>Audio Accessories0</v>
      </c>
      <c r="D1151" s="193"/>
      <c r="E1151" s="193"/>
      <c r="F1151" s="193" t="str">
        <f t="shared" si="1446"/>
        <v>Audio Accessories0</v>
      </c>
      <c r="G1151" s="193">
        <f t="shared" ref="G1151:M1151" si="1492">G$286</f>
        <v>0</v>
      </c>
      <c r="H1151" s="193">
        <f t="shared" si="1492"/>
        <v>0</v>
      </c>
      <c r="I1151" s="193">
        <f t="shared" si="1492"/>
        <v>0</v>
      </c>
      <c r="J1151" s="193">
        <f t="shared" si="1492"/>
        <v>0</v>
      </c>
      <c r="K1151" s="193">
        <f t="shared" si="1492"/>
        <v>0</v>
      </c>
      <c r="L1151" s="193">
        <f t="shared" si="1492"/>
        <v>0</v>
      </c>
      <c r="M1151" s="193">
        <f t="shared" si="1492"/>
        <v>0</v>
      </c>
      <c r="N1151" s="193" t="str">
        <f t="shared" si="1377"/>
        <v>Audio Accessories</v>
      </c>
      <c r="AA1151" s="193">
        <f t="shared" si="1448"/>
        <v>0</v>
      </c>
      <c r="AB1151" s="193">
        <f t="shared" ref="AB1151" si="1493">AB$286</f>
        <v>0</v>
      </c>
    </row>
    <row r="1152" spans="1:28" s="188" customFormat="1" ht="17.399999999999999">
      <c r="A1152" s="193" t="str">
        <f t="shared" si="1443"/>
        <v>Audio Accessories</v>
      </c>
      <c r="B1152" s="193" t="str">
        <f t="shared" si="1444"/>
        <v>0Audio Accessories</v>
      </c>
      <c r="C1152" s="193" t="str">
        <f t="shared" si="1445"/>
        <v>Audio Accessories0</v>
      </c>
      <c r="D1152" s="193"/>
      <c r="E1152" s="193"/>
      <c r="F1152" s="193" t="str">
        <f t="shared" si="1446"/>
        <v>Audio Accessories0</v>
      </c>
      <c r="G1152" s="193">
        <f t="shared" ref="G1152:M1152" si="1494">G$287</f>
        <v>0</v>
      </c>
      <c r="H1152" s="193">
        <f t="shared" si="1494"/>
        <v>0</v>
      </c>
      <c r="I1152" s="193">
        <f t="shared" si="1494"/>
        <v>0</v>
      </c>
      <c r="J1152" s="193">
        <f t="shared" si="1494"/>
        <v>0</v>
      </c>
      <c r="K1152" s="193">
        <f t="shared" si="1494"/>
        <v>0</v>
      </c>
      <c r="L1152" s="193">
        <f t="shared" si="1494"/>
        <v>0</v>
      </c>
      <c r="M1152" s="193">
        <f t="shared" si="1494"/>
        <v>0</v>
      </c>
      <c r="N1152" s="193" t="str">
        <f t="shared" si="1377"/>
        <v>Audio Accessories</v>
      </c>
      <c r="AA1152" s="193">
        <f t="shared" si="1448"/>
        <v>0</v>
      </c>
      <c r="AB1152" s="193">
        <f t="shared" ref="AB1152" si="1495">AB$287</f>
        <v>0</v>
      </c>
    </row>
    <row r="1153" spans="1:28" s="188" customFormat="1" ht="17.399999999999999">
      <c r="A1153" s="193" t="str">
        <f t="shared" si="1443"/>
        <v>Audio Accessories</v>
      </c>
      <c r="B1153" s="193" t="str">
        <f t="shared" si="1444"/>
        <v>0Audio Accessories</v>
      </c>
      <c r="C1153" s="193" t="str">
        <f t="shared" si="1445"/>
        <v>Audio Accessories0</v>
      </c>
      <c r="D1153" s="193"/>
      <c r="E1153" s="193"/>
      <c r="F1153" s="193" t="str">
        <f t="shared" si="1446"/>
        <v>Audio Accessories0</v>
      </c>
      <c r="G1153" s="193">
        <f t="shared" ref="G1153:M1153" si="1496">G$288</f>
        <v>0</v>
      </c>
      <c r="H1153" s="193">
        <f t="shared" si="1496"/>
        <v>0</v>
      </c>
      <c r="I1153" s="193">
        <f t="shared" si="1496"/>
        <v>0</v>
      </c>
      <c r="J1153" s="193">
        <f t="shared" si="1496"/>
        <v>0</v>
      </c>
      <c r="K1153" s="193">
        <f t="shared" si="1496"/>
        <v>0</v>
      </c>
      <c r="L1153" s="193">
        <f t="shared" si="1496"/>
        <v>0</v>
      </c>
      <c r="M1153" s="193">
        <f t="shared" si="1496"/>
        <v>0</v>
      </c>
      <c r="N1153" s="193" t="str">
        <f t="shared" si="1377"/>
        <v>Audio Accessories</v>
      </c>
      <c r="AA1153" s="193">
        <f t="shared" si="1448"/>
        <v>0</v>
      </c>
      <c r="AB1153" s="193">
        <f t="shared" ref="AB1153" si="1497">AB$288</f>
        <v>0</v>
      </c>
    </row>
    <row r="1154" spans="1:28" s="188" customFormat="1" ht="17.399999999999999">
      <c r="A1154" s="193" t="str">
        <f t="shared" si="1443"/>
        <v>Audio Accessories</v>
      </c>
      <c r="B1154" s="193" t="str">
        <f t="shared" si="1444"/>
        <v>AU161Audio Accessories</v>
      </c>
      <c r="C1154" s="193" t="str">
        <f t="shared" si="1445"/>
        <v>Audio AccessoriesPlys, Jeff</v>
      </c>
      <c r="D1154" s="193"/>
      <c r="E1154" s="193"/>
      <c r="F1154" s="193" t="str">
        <f t="shared" si="1446"/>
        <v>Audio AccessoriesWilliams, David</v>
      </c>
      <c r="G1154" s="193" t="str">
        <f t="shared" ref="G1154:M1154" si="1498">G$289</f>
        <v>Williams, David</v>
      </c>
      <c r="H1154" s="193" t="str">
        <f t="shared" si="1498"/>
        <v>Plys, Jeff</v>
      </c>
      <c r="I1154" s="193" t="str">
        <f t="shared" si="1498"/>
        <v>AU161</v>
      </c>
      <c r="J1154" s="193" t="str">
        <f t="shared" si="1498"/>
        <v>AVS/AMERICAN VENDING</v>
      </c>
      <c r="K1154" s="193" t="str">
        <f t="shared" si="1498"/>
        <v>all</v>
      </c>
      <c r="L1154" s="193">
        <f t="shared" si="1498"/>
        <v>0</v>
      </c>
      <c r="M1154" s="193">
        <f t="shared" si="1498"/>
        <v>0</v>
      </c>
      <c r="N1154" s="193" t="str">
        <f t="shared" si="1377"/>
        <v>Audio Accessories</v>
      </c>
      <c r="AA1154" s="193">
        <f t="shared" si="1448"/>
        <v>0</v>
      </c>
      <c r="AB1154" s="193" t="str">
        <f t="shared" ref="AB1154" si="1499">AB$289</f>
        <v>Plys, Jeff</v>
      </c>
    </row>
    <row r="1155" spans="1:28" s="188" customFormat="1" ht="17.399999999999999">
      <c r="A1155" s="193" t="str">
        <f t="shared" si="1443"/>
        <v>Audio Accessories</v>
      </c>
      <c r="B1155" s="193" t="str">
        <f t="shared" si="1444"/>
        <v>CA271Audio Accessories</v>
      </c>
      <c r="C1155" s="193" t="str">
        <f t="shared" si="1445"/>
        <v>Audio AccessoriesPlys, Jeff</v>
      </c>
      <c r="D1155" s="193"/>
      <c r="E1155" s="193"/>
      <c r="F1155" s="193" t="str">
        <f t="shared" si="1446"/>
        <v>Audio AccessoriesWilliams, David</v>
      </c>
      <c r="G1155" s="193" t="str">
        <f t="shared" ref="G1155:M1155" si="1500">G$290</f>
        <v>Williams, David</v>
      </c>
      <c r="H1155" s="193" t="str">
        <f t="shared" si="1500"/>
        <v>Plys, Jeff</v>
      </c>
      <c r="I1155" s="193" t="str">
        <f t="shared" si="1500"/>
        <v>CA271</v>
      </c>
      <c r="J1155" s="193" t="str">
        <f t="shared" si="1500"/>
        <v>CARMEN'S DIST.</v>
      </c>
      <c r="K1155" s="193" t="str">
        <f t="shared" si="1500"/>
        <v>all</v>
      </c>
      <c r="L1155" s="193">
        <f t="shared" si="1500"/>
        <v>0</v>
      </c>
      <c r="M1155" s="193">
        <f t="shared" si="1500"/>
        <v>0</v>
      </c>
      <c r="N1155" s="193" t="str">
        <f t="shared" si="1377"/>
        <v>Audio Accessories</v>
      </c>
      <c r="AA1155" s="193">
        <f t="shared" si="1448"/>
        <v>0</v>
      </c>
      <c r="AB1155" s="193" t="str">
        <f t="shared" ref="AB1155" si="1501">AB$290</f>
        <v>Plys, Jeff</v>
      </c>
    </row>
    <row r="1156" spans="1:28" s="188" customFormat="1" ht="17.399999999999999">
      <c r="A1156" s="193" t="str">
        <f t="shared" si="1443"/>
        <v>Audio Accessories</v>
      </c>
      <c r="B1156" s="193" t="str">
        <f t="shared" si="1444"/>
        <v>DO355Audio Accessories</v>
      </c>
      <c r="C1156" s="193" t="str">
        <f t="shared" si="1445"/>
        <v>Audio AccessoriesPlys, Jeff</v>
      </c>
      <c r="D1156" s="193"/>
      <c r="E1156" s="193"/>
      <c r="F1156" s="193" t="str">
        <f t="shared" si="1446"/>
        <v>Audio AccessoriesWilliams, David</v>
      </c>
      <c r="G1156" s="193" t="str">
        <f t="shared" ref="G1156:M1156" si="1502">G$291</f>
        <v>Williams, David</v>
      </c>
      <c r="H1156" s="193" t="str">
        <f t="shared" si="1502"/>
        <v>Plys, Jeff</v>
      </c>
      <c r="I1156" s="193" t="str">
        <f t="shared" si="1502"/>
        <v>DO355</v>
      </c>
      <c r="J1156" s="193" t="str">
        <f t="shared" si="1502"/>
        <v>DORIAN DRAKE</v>
      </c>
      <c r="K1156" s="193" t="str">
        <f t="shared" si="1502"/>
        <v>all</v>
      </c>
      <c r="L1156" s="193">
        <f t="shared" si="1502"/>
        <v>0</v>
      </c>
      <c r="M1156" s="193">
        <f t="shared" si="1502"/>
        <v>0</v>
      </c>
      <c r="N1156" s="193" t="str">
        <f t="shared" si="1377"/>
        <v>Audio Accessories</v>
      </c>
      <c r="AA1156" s="193">
        <f t="shared" si="1448"/>
        <v>0</v>
      </c>
      <c r="AB1156" s="193" t="str">
        <f t="shared" ref="AB1156" si="1503">AB$291</f>
        <v>Plys, Jeff</v>
      </c>
    </row>
    <row r="1157" spans="1:28" s="188" customFormat="1" ht="17.399999999999999">
      <c r="A1157" s="193" t="str">
        <f t="shared" si="1443"/>
        <v>Audio Accessories</v>
      </c>
      <c r="B1157" s="193" t="str">
        <f t="shared" si="1444"/>
        <v>DO380Audio Accessories</v>
      </c>
      <c r="C1157" s="193" t="str">
        <f t="shared" si="1445"/>
        <v>Audio AccessoriesPlys, Jeff</v>
      </c>
      <c r="D1157" s="193"/>
      <c r="E1157" s="193"/>
      <c r="F1157" s="193" t="str">
        <f t="shared" si="1446"/>
        <v>Audio AccessoriesWilliams, David</v>
      </c>
      <c r="G1157" s="193" t="str">
        <f t="shared" ref="G1157:M1157" si="1504">G$292</f>
        <v>Williams, David</v>
      </c>
      <c r="H1157" s="193" t="str">
        <f t="shared" si="1504"/>
        <v>Plys, Jeff</v>
      </c>
      <c r="I1157" s="193" t="str">
        <f t="shared" si="1504"/>
        <v>DO380</v>
      </c>
      <c r="J1157" s="193" t="str">
        <f t="shared" si="1504"/>
        <v>DON STEVENS</v>
      </c>
      <c r="K1157" s="193" t="str">
        <f t="shared" si="1504"/>
        <v>all</v>
      </c>
      <c r="L1157" s="193">
        <f t="shared" si="1504"/>
        <v>0</v>
      </c>
      <c r="M1157" s="193">
        <f t="shared" si="1504"/>
        <v>0</v>
      </c>
      <c r="N1157" s="193" t="str">
        <f t="shared" si="1377"/>
        <v>Audio Accessories</v>
      </c>
      <c r="AA1157" s="193">
        <f t="shared" si="1448"/>
        <v>0</v>
      </c>
      <c r="AB1157" s="193" t="str">
        <f t="shared" ref="AB1157" si="1505">AB$292</f>
        <v>Plys, Jeff</v>
      </c>
    </row>
    <row r="1158" spans="1:28" s="188" customFormat="1" ht="17.399999999999999">
      <c r="A1158" s="193" t="str">
        <f t="shared" si="1443"/>
        <v>Audio Accessories</v>
      </c>
      <c r="B1158" s="193" t="str">
        <f t="shared" si="1444"/>
        <v>EL725Audio Accessories</v>
      </c>
      <c r="C1158" s="193" t="str">
        <f t="shared" si="1445"/>
        <v>Audio AccessoriesPlys, Jeff</v>
      </c>
      <c r="D1158" s="193"/>
      <c r="E1158" s="193"/>
      <c r="F1158" s="193" t="str">
        <f t="shared" si="1446"/>
        <v>Audio AccessoriesWilliams, David</v>
      </c>
      <c r="G1158" s="193" t="str">
        <f t="shared" ref="G1158:M1158" si="1506">G$293</f>
        <v>Williams, David</v>
      </c>
      <c r="H1158" s="193" t="str">
        <f t="shared" si="1506"/>
        <v>Plys, Jeff</v>
      </c>
      <c r="I1158" s="193" t="str">
        <f t="shared" si="1506"/>
        <v>EL725</v>
      </c>
      <c r="J1158" s="193" t="str">
        <f t="shared" si="1506"/>
        <v>ELEC SWEEPER</v>
      </c>
      <c r="K1158" s="193" t="str">
        <f t="shared" si="1506"/>
        <v>all</v>
      </c>
      <c r="L1158" s="193">
        <f t="shared" si="1506"/>
        <v>0</v>
      </c>
      <c r="M1158" s="193">
        <f t="shared" si="1506"/>
        <v>0</v>
      </c>
      <c r="N1158" s="193" t="str">
        <f t="shared" si="1377"/>
        <v>Audio Accessories</v>
      </c>
      <c r="AA1158" s="193">
        <f t="shared" si="1448"/>
        <v>0</v>
      </c>
      <c r="AB1158" s="193" t="str">
        <f t="shared" ref="AB1158" si="1507">AB$293</f>
        <v>Plys, Jeff</v>
      </c>
    </row>
    <row r="1159" spans="1:28" s="188" customFormat="1" ht="17.399999999999999">
      <c r="A1159" s="193" t="str">
        <f t="shared" si="1443"/>
        <v>Audio Accessories</v>
      </c>
      <c r="B1159" s="193" t="str">
        <f t="shared" si="1444"/>
        <v>ET255Audio Accessories</v>
      </c>
      <c r="C1159" s="193" t="str">
        <f t="shared" si="1445"/>
        <v>Audio AccessoriesPlys, Jeff</v>
      </c>
      <c r="D1159" s="193"/>
      <c r="E1159" s="193"/>
      <c r="F1159" s="193" t="str">
        <f t="shared" si="1446"/>
        <v>Audio AccessoriesWilliams, David</v>
      </c>
      <c r="G1159" s="193" t="str">
        <f t="shared" ref="G1159:M1159" si="1508">G$294</f>
        <v>Williams, David</v>
      </c>
      <c r="H1159" s="193" t="str">
        <f t="shared" si="1508"/>
        <v>Plys, Jeff</v>
      </c>
      <c r="I1159" s="193" t="str">
        <f t="shared" si="1508"/>
        <v>ET255</v>
      </c>
      <c r="J1159" s="193" t="str">
        <f t="shared" si="1508"/>
        <v>ETTINGER-ROSINI</v>
      </c>
      <c r="K1159" s="193" t="str">
        <f t="shared" si="1508"/>
        <v>all</v>
      </c>
      <c r="L1159" s="193">
        <f t="shared" si="1508"/>
        <v>0</v>
      </c>
      <c r="M1159" s="193">
        <f t="shared" si="1508"/>
        <v>0</v>
      </c>
      <c r="N1159" s="193" t="str">
        <f t="shared" si="1377"/>
        <v>Audio Accessories</v>
      </c>
      <c r="AA1159" s="193">
        <f t="shared" si="1448"/>
        <v>0</v>
      </c>
      <c r="AB1159" s="193" t="str">
        <f t="shared" ref="AB1159" si="1509">AB$294</f>
        <v>Plys, Jeff</v>
      </c>
    </row>
    <row r="1160" spans="1:28" s="188" customFormat="1" ht="17.399999999999999">
      <c r="A1160" s="193" t="str">
        <f t="shared" si="1443"/>
        <v>Audio Accessories</v>
      </c>
      <c r="B1160" s="193" t="str">
        <f t="shared" si="1444"/>
        <v>JO405Audio Accessories</v>
      </c>
      <c r="C1160" s="193" t="str">
        <f t="shared" si="1445"/>
        <v>Audio AccessoriesPlys, Jeff</v>
      </c>
      <c r="D1160" s="193"/>
      <c r="E1160" s="193"/>
      <c r="F1160" s="193" t="str">
        <f t="shared" si="1446"/>
        <v>Audio AccessoriesWilliams, David</v>
      </c>
      <c r="G1160" s="193" t="str">
        <f t="shared" ref="G1160:M1160" si="1510">G$295</f>
        <v>Williams, David</v>
      </c>
      <c r="H1160" s="193" t="str">
        <f t="shared" si="1510"/>
        <v>Plys, Jeff</v>
      </c>
      <c r="I1160" s="193" t="str">
        <f t="shared" si="1510"/>
        <v>JO405</v>
      </c>
      <c r="J1160" s="193" t="str">
        <f t="shared" si="1510"/>
        <v>JOHNSON PIKE</v>
      </c>
      <c r="K1160" s="193" t="str">
        <f t="shared" si="1510"/>
        <v>all</v>
      </c>
      <c r="L1160" s="193">
        <f t="shared" si="1510"/>
        <v>0</v>
      </c>
      <c r="M1160" s="193">
        <f t="shared" si="1510"/>
        <v>0</v>
      </c>
      <c r="N1160" s="193" t="str">
        <f t="shared" ref="N1160:N1223" si="1511">A1160</f>
        <v>Audio Accessories</v>
      </c>
      <c r="AA1160" s="193">
        <f t="shared" si="1448"/>
        <v>0</v>
      </c>
      <c r="AB1160" s="193" t="str">
        <f t="shared" ref="AB1160" si="1512">AB$295</f>
        <v>Plys, Jeff</v>
      </c>
    </row>
    <row r="1161" spans="1:28" s="188" customFormat="1" ht="17.399999999999999">
      <c r="A1161" s="193" t="str">
        <f t="shared" si="1443"/>
        <v>Audio Accessories</v>
      </c>
      <c r="B1161" s="193" t="str">
        <f t="shared" si="1444"/>
        <v>KA365Audio Accessories</v>
      </c>
      <c r="C1161" s="193" t="str">
        <f t="shared" si="1445"/>
        <v>Audio AccessoriesPlys, Jeff</v>
      </c>
      <c r="D1161" s="193"/>
      <c r="E1161" s="193"/>
      <c r="F1161" s="193" t="str">
        <f t="shared" si="1446"/>
        <v>Audio AccessoriesWilliams, David</v>
      </c>
      <c r="G1161" s="193" t="str">
        <f t="shared" ref="G1161:M1161" si="1513">G$296</f>
        <v>Williams, David</v>
      </c>
      <c r="H1161" s="193" t="str">
        <f t="shared" si="1513"/>
        <v>Plys, Jeff</v>
      </c>
      <c r="I1161" s="193" t="str">
        <f t="shared" si="1513"/>
        <v>KA365</v>
      </c>
      <c r="J1161" s="193" t="str">
        <f t="shared" si="1513"/>
        <v>KAIN-McARTHUR INC.</v>
      </c>
      <c r="K1161" s="193" t="str">
        <f t="shared" si="1513"/>
        <v>all</v>
      </c>
      <c r="L1161" s="193">
        <f t="shared" si="1513"/>
        <v>0</v>
      </c>
      <c r="M1161" s="193">
        <f t="shared" si="1513"/>
        <v>0</v>
      </c>
      <c r="N1161" s="193" t="str">
        <f t="shared" si="1511"/>
        <v>Audio Accessories</v>
      </c>
      <c r="AA1161" s="193">
        <f t="shared" si="1448"/>
        <v>0</v>
      </c>
      <c r="AB1161" s="193" t="str">
        <f t="shared" ref="AB1161" si="1514">AB$296</f>
        <v>Plys, Jeff</v>
      </c>
    </row>
    <row r="1162" spans="1:28" s="188" customFormat="1" ht="17.399999999999999">
      <c r="A1162" s="193" t="str">
        <f t="shared" si="1443"/>
        <v>Audio Accessories</v>
      </c>
      <c r="B1162" s="193" t="str">
        <f t="shared" si="1444"/>
        <v>KL105Audio Accessories</v>
      </c>
      <c r="C1162" s="193" t="str">
        <f t="shared" si="1445"/>
        <v>Audio AccessoriesPlys, Jeff</v>
      </c>
      <c r="D1162" s="193"/>
      <c r="E1162" s="193"/>
      <c r="F1162" s="193" t="str">
        <f t="shared" si="1446"/>
        <v>Audio AccessoriesWilliams, David</v>
      </c>
      <c r="G1162" s="193" t="str">
        <f t="shared" ref="G1162:M1162" si="1515">G$297</f>
        <v>Williams, David</v>
      </c>
      <c r="H1162" s="193" t="str">
        <f t="shared" si="1515"/>
        <v>Plys, Jeff</v>
      </c>
      <c r="I1162" s="193" t="str">
        <f t="shared" si="1515"/>
        <v>KL105</v>
      </c>
      <c r="J1162" s="193" t="str">
        <f t="shared" si="1515"/>
        <v>KLH</v>
      </c>
      <c r="K1162" s="193" t="str">
        <f t="shared" si="1515"/>
        <v>all</v>
      </c>
      <c r="L1162" s="193">
        <f t="shared" si="1515"/>
        <v>0</v>
      </c>
      <c r="M1162" s="193">
        <f t="shared" si="1515"/>
        <v>0</v>
      </c>
      <c r="N1162" s="193" t="str">
        <f t="shared" si="1511"/>
        <v>Audio Accessories</v>
      </c>
      <c r="AA1162" s="193">
        <f t="shared" si="1448"/>
        <v>0</v>
      </c>
      <c r="AB1162" s="193" t="str">
        <f t="shared" ref="AB1162" si="1516">AB$297</f>
        <v>Plys, Jeff</v>
      </c>
    </row>
    <row r="1163" spans="1:28" s="188" customFormat="1" ht="17.399999999999999">
      <c r="A1163" s="193" t="str">
        <f t="shared" si="1443"/>
        <v>Audio Accessories</v>
      </c>
      <c r="B1163" s="193" t="str">
        <f t="shared" si="1444"/>
        <v>MI021Audio Accessories</v>
      </c>
      <c r="C1163" s="193" t="str">
        <f t="shared" si="1445"/>
        <v>Audio AccessoriesPlys, Jeff</v>
      </c>
      <c r="D1163" s="193"/>
      <c r="E1163" s="193"/>
      <c r="F1163" s="193" t="str">
        <f t="shared" si="1446"/>
        <v>Audio AccessoriesWilliams, David</v>
      </c>
      <c r="G1163" s="193" t="str">
        <f t="shared" ref="G1163:M1163" si="1517">G$298</f>
        <v>Williams, David</v>
      </c>
      <c r="H1163" s="193" t="str">
        <f t="shared" si="1517"/>
        <v>Plys, Jeff</v>
      </c>
      <c r="I1163" s="193" t="str">
        <f t="shared" si="1517"/>
        <v>MI021</v>
      </c>
      <c r="J1163" s="193" t="str">
        <f t="shared" si="1517"/>
        <v>MIKE SWENSON</v>
      </c>
      <c r="K1163" s="193" t="str">
        <f t="shared" si="1517"/>
        <v>all</v>
      </c>
      <c r="L1163" s="193">
        <f t="shared" si="1517"/>
        <v>0</v>
      </c>
      <c r="M1163" s="193">
        <f t="shared" si="1517"/>
        <v>0</v>
      </c>
      <c r="N1163" s="193" t="str">
        <f t="shared" si="1511"/>
        <v>Audio Accessories</v>
      </c>
      <c r="AA1163" s="193">
        <f t="shared" si="1448"/>
        <v>0</v>
      </c>
      <c r="AB1163" s="193" t="str">
        <f t="shared" ref="AB1163" si="1518">AB$298</f>
        <v>Plys, Jeff</v>
      </c>
    </row>
    <row r="1164" spans="1:28" s="188" customFormat="1" ht="17.399999999999999">
      <c r="A1164" s="193" t="str">
        <f t="shared" si="1443"/>
        <v>Audio Accessories</v>
      </c>
      <c r="B1164" s="193" t="str">
        <f t="shared" si="1444"/>
        <v>PI360Audio Accessories</v>
      </c>
      <c r="C1164" s="193" t="str">
        <f t="shared" si="1445"/>
        <v>Audio AccessoriesPlys, Jeff</v>
      </c>
      <c r="D1164" s="193"/>
      <c r="E1164" s="193"/>
      <c r="F1164" s="193" t="str">
        <f t="shared" si="1446"/>
        <v>Audio AccessoriesWilliams, David</v>
      </c>
      <c r="G1164" s="193" t="str">
        <f t="shared" ref="G1164:M1164" si="1519">G$299</f>
        <v>Williams, David</v>
      </c>
      <c r="H1164" s="193" t="str">
        <f t="shared" si="1519"/>
        <v>Plys, Jeff</v>
      </c>
      <c r="I1164" s="193" t="str">
        <f t="shared" si="1519"/>
        <v>PI360</v>
      </c>
      <c r="J1164" s="193" t="str">
        <f t="shared" si="1519"/>
        <v>PEIONEER SQUARE</v>
      </c>
      <c r="K1164" s="193" t="str">
        <f t="shared" si="1519"/>
        <v>all</v>
      </c>
      <c r="L1164" s="193">
        <f t="shared" si="1519"/>
        <v>0</v>
      </c>
      <c r="M1164" s="193">
        <f t="shared" si="1519"/>
        <v>0</v>
      </c>
      <c r="N1164" s="193" t="str">
        <f t="shared" si="1511"/>
        <v>Audio Accessories</v>
      </c>
      <c r="AA1164" s="193">
        <f t="shared" si="1448"/>
        <v>0</v>
      </c>
      <c r="AB1164" s="193" t="str">
        <f t="shared" ref="AB1164" si="1520">AB$299</f>
        <v>Plys, Jeff</v>
      </c>
    </row>
    <row r="1165" spans="1:28" s="188" customFormat="1" ht="17.399999999999999">
      <c r="A1165" s="193" t="str">
        <f t="shared" si="1443"/>
        <v>Audio Accessories</v>
      </c>
      <c r="B1165" s="193" t="str">
        <f t="shared" si="1444"/>
        <v>PR140Audio Accessories</v>
      </c>
      <c r="C1165" s="193" t="str">
        <f t="shared" si="1445"/>
        <v>Audio AccessoriesPlys, Jeff</v>
      </c>
      <c r="D1165" s="193"/>
      <c r="E1165" s="193"/>
      <c r="F1165" s="193" t="str">
        <f t="shared" si="1446"/>
        <v>Audio AccessoriesWilliams, David</v>
      </c>
      <c r="G1165" s="193" t="str">
        <f t="shared" ref="G1165:M1165" si="1521">G$300</f>
        <v>Williams, David</v>
      </c>
      <c r="H1165" s="193" t="str">
        <f t="shared" si="1521"/>
        <v>Plys, Jeff</v>
      </c>
      <c r="I1165" s="193" t="str">
        <f t="shared" si="1521"/>
        <v>PR140</v>
      </c>
      <c r="J1165" s="193" t="str">
        <f t="shared" si="1521"/>
        <v>PROFESSIONAL MANUFACTURERS REPRESEN</v>
      </c>
      <c r="K1165" s="193" t="str">
        <f t="shared" si="1521"/>
        <v>all</v>
      </c>
      <c r="L1165" s="193">
        <f t="shared" si="1521"/>
        <v>0</v>
      </c>
      <c r="M1165" s="193">
        <f t="shared" si="1521"/>
        <v>0</v>
      </c>
      <c r="N1165" s="193" t="str">
        <f t="shared" si="1511"/>
        <v>Audio Accessories</v>
      </c>
      <c r="AA1165" s="193">
        <f t="shared" si="1448"/>
        <v>0</v>
      </c>
      <c r="AB1165" s="193" t="str">
        <f t="shared" ref="AB1165" si="1522">AB$300</f>
        <v>Plys, Jeff</v>
      </c>
    </row>
    <row r="1166" spans="1:28" s="188" customFormat="1" ht="17.399999999999999">
      <c r="A1166" s="193" t="str">
        <f t="shared" si="1443"/>
        <v>Audio Accessories</v>
      </c>
      <c r="B1166" s="193" t="str">
        <f t="shared" si="1444"/>
        <v>PT046Audio Accessories</v>
      </c>
      <c r="C1166" s="193" t="str">
        <f t="shared" si="1445"/>
        <v>Audio AccessoriesPlys, Jeff</v>
      </c>
      <c r="D1166" s="193"/>
      <c r="E1166" s="193"/>
      <c r="F1166" s="193" t="str">
        <f t="shared" si="1446"/>
        <v>Audio AccessoriesWilliams, David</v>
      </c>
      <c r="G1166" s="193" t="str">
        <f t="shared" ref="G1166:M1166" si="1523">G$301</f>
        <v>Williams, David</v>
      </c>
      <c r="H1166" s="193" t="str">
        <f t="shared" si="1523"/>
        <v>Plys, Jeff</v>
      </c>
      <c r="I1166" s="193" t="str">
        <f t="shared" si="1523"/>
        <v>PT046</v>
      </c>
      <c r="J1166" s="193" t="str">
        <f t="shared" si="1523"/>
        <v>PRO PACIFIC AGENTS INC</v>
      </c>
      <c r="K1166" s="193" t="str">
        <f t="shared" si="1523"/>
        <v>all</v>
      </c>
      <c r="L1166" s="193">
        <f t="shared" si="1523"/>
        <v>0</v>
      </c>
      <c r="M1166" s="193">
        <f t="shared" si="1523"/>
        <v>0</v>
      </c>
      <c r="N1166" s="193" t="str">
        <f t="shared" si="1511"/>
        <v>Audio Accessories</v>
      </c>
      <c r="AA1166" s="193">
        <f t="shared" si="1448"/>
        <v>0</v>
      </c>
      <c r="AB1166" s="193" t="str">
        <f t="shared" ref="AB1166" si="1524">AB$301</f>
        <v>Plys, Jeff</v>
      </c>
    </row>
    <row r="1167" spans="1:28" s="188" customFormat="1" ht="17.399999999999999">
      <c r="A1167" s="193" t="str">
        <f t="shared" si="1443"/>
        <v>Audio Accessories</v>
      </c>
      <c r="B1167" s="193" t="str">
        <f t="shared" si="1444"/>
        <v>SA900Audio Accessories</v>
      </c>
      <c r="C1167" s="193" t="str">
        <f t="shared" si="1445"/>
        <v>Audio AccessoriesPlys, Jeff</v>
      </c>
      <c r="D1167" s="193"/>
      <c r="E1167" s="193"/>
      <c r="F1167" s="193" t="str">
        <f t="shared" si="1446"/>
        <v>Audio AccessoriesWilliams, David</v>
      </c>
      <c r="G1167" s="193" t="str">
        <f t="shared" ref="G1167:M1167" si="1525">G$302</f>
        <v>Williams, David</v>
      </c>
      <c r="H1167" s="193" t="str">
        <f t="shared" si="1525"/>
        <v>Plys, Jeff</v>
      </c>
      <c r="I1167" s="193" t="str">
        <f t="shared" si="1525"/>
        <v>SA900</v>
      </c>
      <c r="J1167" s="193" t="str">
        <f t="shared" si="1525"/>
        <v>SALEM SUP</v>
      </c>
      <c r="K1167" s="193" t="str">
        <f t="shared" si="1525"/>
        <v>all</v>
      </c>
      <c r="L1167" s="193">
        <f t="shared" si="1525"/>
        <v>0</v>
      </c>
      <c r="M1167" s="193">
        <f t="shared" si="1525"/>
        <v>0</v>
      </c>
      <c r="N1167" s="193" t="str">
        <f t="shared" si="1511"/>
        <v>Audio Accessories</v>
      </c>
      <c r="AA1167" s="193">
        <f t="shared" si="1448"/>
        <v>0</v>
      </c>
      <c r="AB1167" s="193" t="str">
        <f t="shared" ref="AB1167" si="1526">AB$302</f>
        <v>Plys, Jeff</v>
      </c>
    </row>
    <row r="1168" spans="1:28" s="188" customFormat="1" ht="17.399999999999999">
      <c r="A1168" s="193" t="str">
        <f t="shared" si="1443"/>
        <v>Audio Accessories</v>
      </c>
      <c r="B1168" s="193" t="str">
        <f t="shared" si="1444"/>
        <v>SC275Audio Accessories</v>
      </c>
      <c r="C1168" s="193" t="str">
        <f t="shared" si="1445"/>
        <v>Audio AccessoriesPlys, Jeff</v>
      </c>
      <c r="D1168" s="193"/>
      <c r="E1168" s="193"/>
      <c r="F1168" s="193" t="str">
        <f t="shared" si="1446"/>
        <v>Audio AccessoriesWilliams, David</v>
      </c>
      <c r="G1168" s="193" t="str">
        <f t="shared" ref="G1168:M1168" si="1527">G$303</f>
        <v>Williams, David</v>
      </c>
      <c r="H1168" s="193" t="str">
        <f t="shared" si="1527"/>
        <v>Plys, Jeff</v>
      </c>
      <c r="I1168" s="193" t="str">
        <f t="shared" si="1527"/>
        <v>SC275</v>
      </c>
      <c r="J1168" s="193" t="str">
        <f t="shared" si="1527"/>
        <v>STEEL CITY</v>
      </c>
      <c r="K1168" s="193" t="str">
        <f t="shared" si="1527"/>
        <v>all</v>
      </c>
      <c r="L1168" s="193">
        <f t="shared" si="1527"/>
        <v>0</v>
      </c>
      <c r="M1168" s="193">
        <f t="shared" si="1527"/>
        <v>0</v>
      </c>
      <c r="N1168" s="193" t="str">
        <f t="shared" si="1511"/>
        <v>Audio Accessories</v>
      </c>
      <c r="AA1168" s="193">
        <f t="shared" si="1448"/>
        <v>0</v>
      </c>
      <c r="AB1168" s="193" t="str">
        <f t="shared" ref="AB1168" si="1528">AB$303</f>
        <v>Plys, Jeff</v>
      </c>
    </row>
    <row r="1169" spans="1:28" s="188" customFormat="1" ht="17.399999999999999">
      <c r="A1169" s="193" t="str">
        <f t="shared" si="1443"/>
        <v>Audio Accessories</v>
      </c>
      <c r="B1169" s="193" t="str">
        <f t="shared" si="1444"/>
        <v>SH810Audio Accessories</v>
      </c>
      <c r="C1169" s="193" t="str">
        <f t="shared" si="1445"/>
        <v>Audio AccessoriesPlys, Jeff</v>
      </c>
      <c r="D1169" s="193"/>
      <c r="E1169" s="193"/>
      <c r="F1169" s="193" t="str">
        <f t="shared" si="1446"/>
        <v>Audio AccessoriesWilliams, David</v>
      </c>
      <c r="G1169" s="193" t="str">
        <f t="shared" ref="G1169:M1169" si="1529">G$304</f>
        <v>Williams, David</v>
      </c>
      <c r="H1169" s="193" t="str">
        <f t="shared" si="1529"/>
        <v>Plys, Jeff</v>
      </c>
      <c r="I1169" s="193" t="str">
        <f t="shared" si="1529"/>
        <v>SH810</v>
      </c>
      <c r="J1169" s="193" t="str">
        <f t="shared" si="1529"/>
        <v>SHAFFER DIST.</v>
      </c>
      <c r="K1169" s="193" t="str">
        <f t="shared" si="1529"/>
        <v>all</v>
      </c>
      <c r="L1169" s="193">
        <f t="shared" si="1529"/>
        <v>0</v>
      </c>
      <c r="M1169" s="193">
        <f t="shared" si="1529"/>
        <v>0</v>
      </c>
      <c r="N1169" s="193" t="str">
        <f t="shared" si="1511"/>
        <v>Audio Accessories</v>
      </c>
      <c r="AA1169" s="193">
        <f t="shared" si="1448"/>
        <v>0</v>
      </c>
      <c r="AB1169" s="193" t="str">
        <f t="shared" ref="AB1169" si="1530">AB$304</f>
        <v>Plys, Jeff</v>
      </c>
    </row>
    <row r="1170" spans="1:28" s="188" customFormat="1" ht="17.399999999999999">
      <c r="A1170" s="193" t="str">
        <f t="shared" si="1443"/>
        <v>Audio Accessories</v>
      </c>
      <c r="B1170" s="193" t="str">
        <f t="shared" si="1444"/>
        <v>SP578Audio Accessories</v>
      </c>
      <c r="C1170" s="193" t="str">
        <f t="shared" si="1445"/>
        <v>Audio AccessoriesPlys, Jeff</v>
      </c>
      <c r="D1170" s="193"/>
      <c r="E1170" s="193"/>
      <c r="F1170" s="193" t="str">
        <f t="shared" si="1446"/>
        <v>Audio AccessoriesWilliams, David</v>
      </c>
      <c r="G1170" s="193" t="str">
        <f t="shared" ref="G1170:M1170" si="1531">G$305</f>
        <v>Williams, David</v>
      </c>
      <c r="H1170" s="193" t="str">
        <f t="shared" si="1531"/>
        <v>Plys, Jeff</v>
      </c>
      <c r="I1170" s="193" t="str">
        <f t="shared" si="1531"/>
        <v>SP578</v>
      </c>
      <c r="J1170" s="193" t="str">
        <f t="shared" si="1531"/>
        <v>STIEFEL DISTRIBUTING LLC</v>
      </c>
      <c r="K1170" s="193" t="str">
        <f t="shared" si="1531"/>
        <v>all</v>
      </c>
      <c r="L1170" s="193">
        <f t="shared" si="1531"/>
        <v>0</v>
      </c>
      <c r="M1170" s="193">
        <f t="shared" si="1531"/>
        <v>0</v>
      </c>
      <c r="N1170" s="193" t="str">
        <f t="shared" si="1511"/>
        <v>Audio Accessories</v>
      </c>
      <c r="AA1170" s="193">
        <f t="shared" si="1448"/>
        <v>0</v>
      </c>
      <c r="AB1170" s="193" t="str">
        <f t="shared" ref="AB1170" si="1532">AB$305</f>
        <v>Plys, Jeff</v>
      </c>
    </row>
    <row r="1171" spans="1:28" s="188" customFormat="1" ht="17.399999999999999">
      <c r="A1171" s="193" t="str">
        <f t="shared" si="1443"/>
        <v>Audio Accessories</v>
      </c>
      <c r="B1171" s="193" t="str">
        <f t="shared" si="1444"/>
        <v>SP579Audio Accessories</v>
      </c>
      <c r="C1171" s="193" t="str">
        <f t="shared" si="1445"/>
        <v>Audio AccessoriesPlys, Jeff</v>
      </c>
      <c r="D1171" s="193"/>
      <c r="E1171" s="193"/>
      <c r="F1171" s="193" t="str">
        <f t="shared" si="1446"/>
        <v>Audio AccessoriesWilliams, David</v>
      </c>
      <c r="G1171" s="193" t="str">
        <f t="shared" ref="G1171:M1171" si="1533">G$306</f>
        <v>Williams, David</v>
      </c>
      <c r="H1171" s="193" t="str">
        <f t="shared" si="1533"/>
        <v>Plys, Jeff</v>
      </c>
      <c r="I1171" s="193" t="str">
        <f t="shared" si="1533"/>
        <v>SP579</v>
      </c>
      <c r="J1171" s="193" t="str">
        <f t="shared" si="1533"/>
        <v>SPECIALITY EQUIPMENT SALES (SESCO)</v>
      </c>
      <c r="K1171" s="193" t="str">
        <f t="shared" si="1533"/>
        <v>all</v>
      </c>
      <c r="L1171" s="193">
        <f t="shared" si="1533"/>
        <v>0</v>
      </c>
      <c r="M1171" s="193">
        <f t="shared" si="1533"/>
        <v>0</v>
      </c>
      <c r="N1171" s="193" t="str">
        <f t="shared" si="1511"/>
        <v>Audio Accessories</v>
      </c>
      <c r="AA1171" s="193">
        <f t="shared" si="1448"/>
        <v>0</v>
      </c>
      <c r="AB1171" s="193" t="str">
        <f t="shared" ref="AB1171" si="1534">AB$306</f>
        <v>Plys, Jeff</v>
      </c>
    </row>
    <row r="1172" spans="1:28" s="188" customFormat="1" ht="17.399999999999999">
      <c r="A1172" s="193" t="str">
        <f t="shared" si="1443"/>
        <v>Audio Accessories</v>
      </c>
      <c r="B1172" s="193" t="str">
        <f t="shared" si="1444"/>
        <v>0Audio Accessories</v>
      </c>
      <c r="C1172" s="193" t="str">
        <f t="shared" si="1445"/>
        <v>Audio Accessories0</v>
      </c>
      <c r="D1172" s="193"/>
      <c r="E1172" s="193"/>
      <c r="F1172" s="193" t="str">
        <f t="shared" si="1446"/>
        <v>Audio Accessories0</v>
      </c>
      <c r="G1172" s="193">
        <f t="shared" ref="G1172:M1172" si="1535">G$307</f>
        <v>0</v>
      </c>
      <c r="H1172" s="193">
        <f t="shared" si="1535"/>
        <v>0</v>
      </c>
      <c r="I1172" s="193">
        <f t="shared" si="1535"/>
        <v>0</v>
      </c>
      <c r="J1172" s="193">
        <f t="shared" si="1535"/>
        <v>0</v>
      </c>
      <c r="K1172" s="193">
        <f t="shared" si="1535"/>
        <v>0</v>
      </c>
      <c r="L1172" s="193">
        <f t="shared" si="1535"/>
        <v>0</v>
      </c>
      <c r="M1172" s="193">
        <f t="shared" si="1535"/>
        <v>0</v>
      </c>
      <c r="N1172" s="193" t="str">
        <f t="shared" si="1511"/>
        <v>Audio Accessories</v>
      </c>
      <c r="AA1172" s="193">
        <f t="shared" si="1448"/>
        <v>0</v>
      </c>
      <c r="AB1172" s="193">
        <f t="shared" ref="AB1172" si="1536">AB$307</f>
        <v>0</v>
      </c>
    </row>
    <row r="1173" spans="1:28" s="188" customFormat="1" ht="17.399999999999999">
      <c r="A1173" s="193" t="str">
        <f t="shared" si="1443"/>
        <v>Audio Accessories</v>
      </c>
      <c r="B1173" s="193" t="str">
        <f t="shared" si="1444"/>
        <v>0Audio Accessories</v>
      </c>
      <c r="C1173" s="193" t="str">
        <f t="shared" si="1445"/>
        <v>Audio Accessories0</v>
      </c>
      <c r="D1173" s="193"/>
      <c r="E1173" s="193"/>
      <c r="F1173" s="193" t="str">
        <f t="shared" si="1446"/>
        <v>Audio Accessories0</v>
      </c>
      <c r="G1173" s="193">
        <f t="shared" ref="G1173:M1173" si="1537">G$308</f>
        <v>0</v>
      </c>
      <c r="H1173" s="193">
        <f t="shared" si="1537"/>
        <v>0</v>
      </c>
      <c r="I1173" s="193">
        <f t="shared" si="1537"/>
        <v>0</v>
      </c>
      <c r="J1173" s="193">
        <f t="shared" si="1537"/>
        <v>0</v>
      </c>
      <c r="K1173" s="193">
        <f t="shared" si="1537"/>
        <v>0</v>
      </c>
      <c r="L1173" s="193">
        <f t="shared" si="1537"/>
        <v>0</v>
      </c>
      <c r="M1173" s="193">
        <f t="shared" si="1537"/>
        <v>0</v>
      </c>
      <c r="N1173" s="193" t="str">
        <f t="shared" si="1511"/>
        <v>Audio Accessories</v>
      </c>
      <c r="AA1173" s="193">
        <f t="shared" si="1448"/>
        <v>0</v>
      </c>
      <c r="AB1173" s="193">
        <f t="shared" ref="AB1173" si="1538">AB$308</f>
        <v>0</v>
      </c>
    </row>
    <row r="1174" spans="1:28" s="188" customFormat="1" ht="17.399999999999999">
      <c r="A1174" s="193" t="str">
        <f t="shared" si="1443"/>
        <v>Audio Accessories</v>
      </c>
      <c r="B1174" s="193" t="str">
        <f t="shared" si="1444"/>
        <v>0Audio Accessories</v>
      </c>
      <c r="C1174" s="193" t="str">
        <f t="shared" si="1445"/>
        <v>Audio Accessories0</v>
      </c>
      <c r="D1174" s="193"/>
      <c r="E1174" s="193"/>
      <c r="F1174" s="193" t="str">
        <f t="shared" si="1446"/>
        <v>Audio Accessories0</v>
      </c>
      <c r="G1174" s="193">
        <f t="shared" ref="G1174:M1174" si="1539">G$309</f>
        <v>0</v>
      </c>
      <c r="H1174" s="193">
        <f t="shared" si="1539"/>
        <v>0</v>
      </c>
      <c r="I1174" s="193">
        <f t="shared" si="1539"/>
        <v>0</v>
      </c>
      <c r="J1174" s="193">
        <f t="shared" si="1539"/>
        <v>0</v>
      </c>
      <c r="K1174" s="193">
        <f t="shared" si="1539"/>
        <v>0</v>
      </c>
      <c r="L1174" s="193">
        <f t="shared" si="1539"/>
        <v>0</v>
      </c>
      <c r="M1174" s="193">
        <f t="shared" si="1539"/>
        <v>0</v>
      </c>
      <c r="N1174" s="193" t="str">
        <f t="shared" si="1511"/>
        <v>Audio Accessories</v>
      </c>
      <c r="AA1174" s="193">
        <f t="shared" si="1448"/>
        <v>0</v>
      </c>
      <c r="AB1174" s="193">
        <f t="shared" ref="AB1174" si="1540">AB$309</f>
        <v>0</v>
      </c>
    </row>
    <row r="1175" spans="1:28" s="188" customFormat="1" ht="17.399999999999999">
      <c r="A1175" s="193" t="str">
        <f t="shared" si="1443"/>
        <v>Audio Accessories</v>
      </c>
      <c r="B1175" s="193" t="str">
        <f t="shared" si="1444"/>
        <v>0Audio Accessories</v>
      </c>
      <c r="C1175" s="193" t="str">
        <f t="shared" si="1445"/>
        <v>Audio Accessories0</v>
      </c>
      <c r="D1175" s="193"/>
      <c r="E1175" s="193"/>
      <c r="F1175" s="193" t="str">
        <f t="shared" si="1446"/>
        <v>Audio Accessories0</v>
      </c>
      <c r="G1175" s="193">
        <f t="shared" ref="G1175:M1175" si="1541">G$310</f>
        <v>0</v>
      </c>
      <c r="H1175" s="193">
        <f t="shared" si="1541"/>
        <v>0</v>
      </c>
      <c r="I1175" s="193">
        <f t="shared" si="1541"/>
        <v>0</v>
      </c>
      <c r="J1175" s="193">
        <f t="shared" si="1541"/>
        <v>0</v>
      </c>
      <c r="K1175" s="193">
        <f t="shared" si="1541"/>
        <v>0</v>
      </c>
      <c r="L1175" s="193">
        <f t="shared" si="1541"/>
        <v>0</v>
      </c>
      <c r="M1175" s="193">
        <f t="shared" si="1541"/>
        <v>0</v>
      </c>
      <c r="N1175" s="193" t="str">
        <f t="shared" si="1511"/>
        <v>Audio Accessories</v>
      </c>
      <c r="AA1175" s="193">
        <f t="shared" si="1448"/>
        <v>0</v>
      </c>
      <c r="AB1175" s="193">
        <f t="shared" ref="AB1175" si="1542">AB$310</f>
        <v>0</v>
      </c>
    </row>
    <row r="1176" spans="1:28" s="188" customFormat="1" ht="17.399999999999999">
      <c r="A1176" s="193" t="str">
        <f t="shared" si="1443"/>
        <v>Audio Accessories</v>
      </c>
      <c r="B1176" s="193" t="str">
        <f t="shared" si="1444"/>
        <v>0Audio Accessories</v>
      </c>
      <c r="C1176" s="193" t="str">
        <f t="shared" si="1445"/>
        <v>Audio Accessories0</v>
      </c>
      <c r="D1176" s="193"/>
      <c r="E1176" s="193"/>
      <c r="F1176" s="193" t="str">
        <f t="shared" si="1446"/>
        <v>Audio Accessories0</v>
      </c>
      <c r="G1176" s="193">
        <f t="shared" ref="G1176:M1176" si="1543">G$311</f>
        <v>0</v>
      </c>
      <c r="H1176" s="193">
        <f t="shared" si="1543"/>
        <v>0</v>
      </c>
      <c r="I1176" s="193">
        <f t="shared" si="1543"/>
        <v>0</v>
      </c>
      <c r="J1176" s="193">
        <f t="shared" si="1543"/>
        <v>0</v>
      </c>
      <c r="K1176" s="193">
        <f t="shared" si="1543"/>
        <v>0</v>
      </c>
      <c r="L1176" s="193">
        <f t="shared" si="1543"/>
        <v>0</v>
      </c>
      <c r="M1176" s="193">
        <f t="shared" si="1543"/>
        <v>0</v>
      </c>
      <c r="N1176" s="193" t="str">
        <f t="shared" si="1511"/>
        <v>Audio Accessories</v>
      </c>
      <c r="AA1176" s="193">
        <f t="shared" si="1448"/>
        <v>0</v>
      </c>
      <c r="AB1176" s="193">
        <f t="shared" ref="AB1176" si="1544">AB$311</f>
        <v>0</v>
      </c>
    </row>
    <row r="1177" spans="1:28" s="188" customFormat="1" ht="17.399999999999999">
      <c r="A1177" s="193" t="str">
        <f t="shared" si="1443"/>
        <v>Audio Accessories</v>
      </c>
      <c r="B1177" s="193" t="str">
        <f t="shared" si="1444"/>
        <v>EM245Audio Accessories</v>
      </c>
      <c r="C1177" s="193" t="str">
        <f t="shared" si="1445"/>
        <v>Audio AccessoriesRigney, Matthew</v>
      </c>
      <c r="D1177" s="193"/>
      <c r="E1177" s="193"/>
      <c r="F1177" s="193" t="str">
        <f t="shared" si="1446"/>
        <v>Audio AccessoriesWilliams, David</v>
      </c>
      <c r="G1177" s="193" t="str">
        <f t="shared" ref="G1177:M1177" si="1545">G$312</f>
        <v>Williams, David</v>
      </c>
      <c r="H1177" s="193" t="str">
        <f t="shared" si="1545"/>
        <v>Rigney, Matthew</v>
      </c>
      <c r="I1177" s="193" t="str">
        <f t="shared" si="1545"/>
        <v>EM245</v>
      </c>
      <c r="J1177" s="193" t="str">
        <f t="shared" si="1545"/>
        <v>EMPIRE EQUIPMENT COMPANY</v>
      </c>
      <c r="K1177" s="193" t="str">
        <f t="shared" si="1545"/>
        <v>all</v>
      </c>
      <c r="L1177" s="193">
        <f t="shared" si="1545"/>
        <v>0</v>
      </c>
      <c r="M1177" s="193">
        <f t="shared" si="1545"/>
        <v>0</v>
      </c>
      <c r="N1177" s="193" t="str">
        <f t="shared" si="1511"/>
        <v>Audio Accessories</v>
      </c>
      <c r="AA1177" s="193">
        <f t="shared" si="1448"/>
        <v>0</v>
      </c>
      <c r="AB1177" s="193" t="str">
        <f t="shared" ref="AB1177" si="1546">AB$312</f>
        <v>Rigney, Matthew</v>
      </c>
    </row>
    <row r="1178" spans="1:28" s="188" customFormat="1" ht="17.399999999999999">
      <c r="A1178" s="193" t="str">
        <f t="shared" si="1443"/>
        <v>Audio Accessories</v>
      </c>
      <c r="B1178" s="193" t="str">
        <f t="shared" si="1444"/>
        <v>FI415Audio Accessories</v>
      </c>
      <c r="C1178" s="193" t="str">
        <f t="shared" si="1445"/>
        <v>Audio AccessoriesRigney, Matthew</v>
      </c>
      <c r="D1178" s="193"/>
      <c r="E1178" s="193"/>
      <c r="F1178" s="193" t="str">
        <f t="shared" si="1446"/>
        <v>Audio AccessoriesWilliams, David</v>
      </c>
      <c r="G1178" s="193" t="str">
        <f t="shared" ref="G1178:M1178" si="1547">G$313</f>
        <v>Williams, David</v>
      </c>
      <c r="H1178" s="193" t="str">
        <f t="shared" si="1547"/>
        <v>Rigney, Matthew</v>
      </c>
      <c r="I1178" s="193" t="str">
        <f t="shared" si="1547"/>
        <v>FI415</v>
      </c>
      <c r="J1178" s="193" t="str">
        <f t="shared" si="1547"/>
        <v>FINN COMMERCIAL</v>
      </c>
      <c r="K1178" s="193" t="str">
        <f t="shared" si="1547"/>
        <v>all</v>
      </c>
      <c r="L1178" s="193">
        <f t="shared" si="1547"/>
        <v>0</v>
      </c>
      <c r="M1178" s="193">
        <f t="shared" si="1547"/>
        <v>0</v>
      </c>
      <c r="N1178" s="193" t="str">
        <f t="shared" si="1511"/>
        <v>Audio Accessories</v>
      </c>
      <c r="AA1178" s="193">
        <f t="shared" si="1448"/>
        <v>0</v>
      </c>
      <c r="AB1178" s="193" t="str">
        <f t="shared" ref="AB1178" si="1548">AB$313</f>
        <v>Rigney, Matthew</v>
      </c>
    </row>
    <row r="1179" spans="1:28" s="188" customFormat="1" ht="17.399999999999999">
      <c r="A1179" s="193" t="str">
        <f t="shared" si="1443"/>
        <v>Audio Accessories</v>
      </c>
      <c r="B1179" s="193" t="str">
        <f t="shared" si="1444"/>
        <v>HI560Audio Accessories</v>
      </c>
      <c r="C1179" s="193" t="str">
        <f t="shared" si="1445"/>
        <v>Audio AccessoriesRigney, Matthew</v>
      </c>
      <c r="D1179" s="193"/>
      <c r="E1179" s="193"/>
      <c r="F1179" s="193" t="str">
        <f t="shared" si="1446"/>
        <v>Audio AccessoriesWilliams, David</v>
      </c>
      <c r="G1179" s="193" t="str">
        <f t="shared" ref="G1179:M1179" si="1549">G$314</f>
        <v>Williams, David</v>
      </c>
      <c r="H1179" s="193" t="str">
        <f t="shared" si="1549"/>
        <v>Rigney, Matthew</v>
      </c>
      <c r="I1179" s="193" t="str">
        <f t="shared" si="1549"/>
        <v>HI560</v>
      </c>
      <c r="J1179" s="193" t="str">
        <f t="shared" si="1549"/>
        <v>HIGH SABATINO</v>
      </c>
      <c r="K1179" s="193" t="str">
        <f t="shared" si="1549"/>
        <v>all</v>
      </c>
      <c r="L1179" s="193">
        <f t="shared" si="1549"/>
        <v>0</v>
      </c>
      <c r="M1179" s="193">
        <f t="shared" si="1549"/>
        <v>0</v>
      </c>
      <c r="N1179" s="193" t="str">
        <f t="shared" si="1511"/>
        <v>Audio Accessories</v>
      </c>
      <c r="AA1179" s="193">
        <f t="shared" si="1448"/>
        <v>0</v>
      </c>
      <c r="AB1179" s="193" t="str">
        <f t="shared" ref="AB1179" si="1550">AB$314</f>
        <v>Rigney, Matthew</v>
      </c>
    </row>
    <row r="1180" spans="1:28" s="188" customFormat="1" ht="17.399999999999999">
      <c r="A1180" s="193" t="str">
        <f t="shared" si="1443"/>
        <v>Audio Accessories</v>
      </c>
      <c r="B1180" s="193" t="str">
        <f t="shared" si="1444"/>
        <v>KE685Audio Accessories</v>
      </c>
      <c r="C1180" s="193" t="str">
        <f t="shared" si="1445"/>
        <v>Audio AccessoriesRigney, Matthew</v>
      </c>
      <c r="D1180" s="193"/>
      <c r="E1180" s="193"/>
      <c r="F1180" s="193" t="str">
        <f t="shared" si="1446"/>
        <v>Audio AccessoriesWilliams, David</v>
      </c>
      <c r="G1180" s="193" t="str">
        <f t="shared" ref="G1180:M1180" si="1551">G$315</f>
        <v>Williams, David</v>
      </c>
      <c r="H1180" s="193" t="str">
        <f t="shared" si="1551"/>
        <v>Rigney, Matthew</v>
      </c>
      <c r="I1180" s="193" t="str">
        <f t="shared" si="1551"/>
        <v>KE685</v>
      </c>
      <c r="J1180" s="193" t="str">
        <f t="shared" si="1551"/>
        <v>KEN LEVEY</v>
      </c>
      <c r="K1180" s="193" t="str">
        <f t="shared" si="1551"/>
        <v>all</v>
      </c>
      <c r="L1180" s="193">
        <f t="shared" si="1551"/>
        <v>0</v>
      </c>
      <c r="M1180" s="193">
        <f t="shared" si="1551"/>
        <v>0</v>
      </c>
      <c r="N1180" s="193" t="str">
        <f t="shared" si="1511"/>
        <v>Audio Accessories</v>
      </c>
      <c r="AA1180" s="193">
        <f t="shared" si="1448"/>
        <v>0</v>
      </c>
      <c r="AB1180" s="193" t="str">
        <f t="shared" ref="AB1180" si="1552">AB$315</f>
        <v>Rigney, Matthew</v>
      </c>
    </row>
    <row r="1181" spans="1:28" s="188" customFormat="1" ht="17.399999999999999">
      <c r="A1181" s="193" t="str">
        <f t="shared" si="1443"/>
        <v>Audio Accessories</v>
      </c>
      <c r="B1181" s="193" t="str">
        <f t="shared" si="1444"/>
        <v>MP085Audio Accessories</v>
      </c>
      <c r="C1181" s="193" t="str">
        <f t="shared" si="1445"/>
        <v>Audio AccessoriesRigney, Matthew</v>
      </c>
      <c r="D1181" s="193"/>
      <c r="E1181" s="193"/>
      <c r="F1181" s="193" t="str">
        <f t="shared" si="1446"/>
        <v>Audio AccessoriesWilliams, David</v>
      </c>
      <c r="G1181" s="193" t="str">
        <f t="shared" ref="G1181:M1181" si="1553">G$316</f>
        <v>Williams, David</v>
      </c>
      <c r="H1181" s="193" t="str">
        <f t="shared" si="1553"/>
        <v>Rigney, Matthew</v>
      </c>
      <c r="I1181" s="193" t="str">
        <f t="shared" si="1553"/>
        <v>MP085</v>
      </c>
      <c r="J1181" s="193" t="str">
        <f t="shared" si="1553"/>
        <v>MPH GROUP</v>
      </c>
      <c r="K1181" s="193" t="str">
        <f t="shared" si="1553"/>
        <v>all</v>
      </c>
      <c r="L1181" s="193">
        <f t="shared" si="1553"/>
        <v>0</v>
      </c>
      <c r="M1181" s="193">
        <f t="shared" si="1553"/>
        <v>0</v>
      </c>
      <c r="N1181" s="193" t="str">
        <f t="shared" si="1511"/>
        <v>Audio Accessories</v>
      </c>
      <c r="AA1181" s="193">
        <f t="shared" si="1448"/>
        <v>0</v>
      </c>
      <c r="AB1181" s="193" t="str">
        <f t="shared" ref="AB1181" si="1554">AB$316</f>
        <v>Rigney, Matthew</v>
      </c>
    </row>
    <row r="1182" spans="1:28" s="188" customFormat="1" ht="17.399999999999999">
      <c r="A1182" s="193" t="str">
        <f t="shared" si="1443"/>
        <v>Audio Accessories</v>
      </c>
      <c r="B1182" s="193" t="str">
        <f t="shared" si="1444"/>
        <v>MS170Audio Accessories</v>
      </c>
      <c r="C1182" s="193" t="str">
        <f t="shared" si="1445"/>
        <v>Audio AccessoriesRigney, Matthew</v>
      </c>
      <c r="D1182" s="193"/>
      <c r="E1182" s="193"/>
      <c r="F1182" s="193" t="str">
        <f t="shared" si="1446"/>
        <v>Audio AccessoriesWilliams, David</v>
      </c>
      <c r="G1182" s="193" t="str">
        <f t="shared" ref="G1182:M1182" si="1555">G$317</f>
        <v>Williams, David</v>
      </c>
      <c r="H1182" s="193" t="str">
        <f t="shared" si="1555"/>
        <v>Rigney, Matthew</v>
      </c>
      <c r="I1182" s="193" t="str">
        <f t="shared" si="1555"/>
        <v>MS170</v>
      </c>
      <c r="J1182" s="193" t="str">
        <f t="shared" si="1555"/>
        <v>MICROWAVE SPECIALTIES INC.</v>
      </c>
      <c r="K1182" s="193" t="str">
        <f t="shared" si="1555"/>
        <v>all</v>
      </c>
      <c r="L1182" s="193">
        <f t="shared" si="1555"/>
        <v>0</v>
      </c>
      <c r="M1182" s="193">
        <f t="shared" si="1555"/>
        <v>0</v>
      </c>
      <c r="N1182" s="193" t="str">
        <f t="shared" si="1511"/>
        <v>Audio Accessories</v>
      </c>
      <c r="AA1182" s="193">
        <f t="shared" si="1448"/>
        <v>0</v>
      </c>
      <c r="AB1182" s="193" t="str">
        <f t="shared" ref="AB1182" si="1556">AB$317</f>
        <v>Rigney, Matthew</v>
      </c>
    </row>
    <row r="1183" spans="1:28" s="188" customFormat="1" ht="17.399999999999999">
      <c r="A1183" s="193" t="str">
        <f t="shared" si="1443"/>
        <v>Audio Accessories</v>
      </c>
      <c r="B1183" s="193" t="str">
        <f t="shared" si="1444"/>
        <v>SC585Audio Accessories</v>
      </c>
      <c r="C1183" s="193" t="str">
        <f t="shared" si="1445"/>
        <v>Audio AccessoriesRigney, Matthew</v>
      </c>
      <c r="D1183" s="193"/>
      <c r="E1183" s="193"/>
      <c r="F1183" s="193" t="str">
        <f t="shared" si="1446"/>
        <v>Audio AccessoriesWilliams, David</v>
      </c>
      <c r="G1183" s="193" t="str">
        <f t="shared" ref="G1183:M1183" si="1557">G$318</f>
        <v>Williams, David</v>
      </c>
      <c r="H1183" s="193" t="str">
        <f t="shared" si="1557"/>
        <v>Rigney, Matthew</v>
      </c>
      <c r="I1183" s="193" t="str">
        <f t="shared" si="1557"/>
        <v>SC585</v>
      </c>
      <c r="J1183" s="193" t="str">
        <f t="shared" si="1557"/>
        <v>SCHMID ELEVEN CORPORATION</v>
      </c>
      <c r="K1183" s="193" t="str">
        <f t="shared" si="1557"/>
        <v>all</v>
      </c>
      <c r="L1183" s="193">
        <f t="shared" si="1557"/>
        <v>0</v>
      </c>
      <c r="M1183" s="193">
        <f t="shared" si="1557"/>
        <v>0</v>
      </c>
      <c r="N1183" s="193" t="str">
        <f t="shared" si="1511"/>
        <v>Audio Accessories</v>
      </c>
      <c r="AA1183" s="193">
        <f t="shared" si="1448"/>
        <v>0</v>
      </c>
      <c r="AB1183" s="193" t="str">
        <f t="shared" ref="AB1183" si="1558">AB$318</f>
        <v>Rigney, Matthew</v>
      </c>
    </row>
    <row r="1184" spans="1:28" s="188" customFormat="1" ht="17.399999999999999">
      <c r="A1184" s="193" t="str">
        <f t="shared" si="1443"/>
        <v>Audio Accessories</v>
      </c>
      <c r="B1184" s="193" t="str">
        <f t="shared" si="1444"/>
        <v>TD115Audio Accessories</v>
      </c>
      <c r="C1184" s="193" t="str">
        <f t="shared" si="1445"/>
        <v>Audio AccessoriesRigney, Matthew</v>
      </c>
      <c r="D1184" s="193"/>
      <c r="E1184" s="193"/>
      <c r="F1184" s="193" t="str">
        <f t="shared" si="1446"/>
        <v>Audio AccessoriesWilliams, David</v>
      </c>
      <c r="G1184" s="193" t="str">
        <f t="shared" ref="G1184:M1184" si="1559">G$319</f>
        <v>Williams, David</v>
      </c>
      <c r="H1184" s="193" t="str">
        <f t="shared" si="1559"/>
        <v>Rigney, Matthew</v>
      </c>
      <c r="I1184" s="193" t="str">
        <f t="shared" si="1559"/>
        <v>TD115</v>
      </c>
      <c r="J1184" s="193" t="str">
        <f t="shared" si="1559"/>
        <v>TD MARKETING</v>
      </c>
      <c r="K1184" s="193" t="str">
        <f t="shared" si="1559"/>
        <v>all</v>
      </c>
      <c r="L1184" s="193">
        <f t="shared" si="1559"/>
        <v>0</v>
      </c>
      <c r="M1184" s="193">
        <f t="shared" si="1559"/>
        <v>0</v>
      </c>
      <c r="N1184" s="193" t="str">
        <f t="shared" si="1511"/>
        <v>Audio Accessories</v>
      </c>
      <c r="AA1184" s="193">
        <f t="shared" si="1448"/>
        <v>0</v>
      </c>
      <c r="AB1184" s="193" t="str">
        <f t="shared" ref="AB1184" si="1560">AB$319</f>
        <v>Rigney, Matthew</v>
      </c>
    </row>
    <row r="1185" spans="1:28" s="188" customFormat="1" ht="17.399999999999999">
      <c r="A1185" s="193" t="str">
        <f t="shared" si="1443"/>
        <v>Audio Accessories</v>
      </c>
      <c r="B1185" s="193" t="str">
        <f t="shared" si="1444"/>
        <v>GR686Audio Accessories</v>
      </c>
      <c r="C1185" s="193" t="str">
        <f t="shared" si="1445"/>
        <v>Audio AccessoriesRigney, Matthew</v>
      </c>
      <c r="D1185" s="193"/>
      <c r="E1185" s="193"/>
      <c r="F1185" s="193" t="str">
        <f t="shared" si="1446"/>
        <v>Audio AccessoriesWilliams, David</v>
      </c>
      <c r="G1185" s="193" t="str">
        <f t="shared" ref="G1185:M1185" si="1561">G$320</f>
        <v>Williams, David</v>
      </c>
      <c r="H1185" s="193" t="str">
        <f t="shared" si="1561"/>
        <v>Rigney, Matthew</v>
      </c>
      <c r="I1185" s="193" t="str">
        <f t="shared" si="1561"/>
        <v>GR686</v>
      </c>
      <c r="J1185" s="193" t="str">
        <f t="shared" si="1561"/>
        <v>GRIFFIN MARKETING GROUP INC</v>
      </c>
      <c r="K1185" s="193" t="str">
        <f t="shared" si="1561"/>
        <v>all</v>
      </c>
      <c r="L1185" s="193">
        <f t="shared" si="1561"/>
        <v>0</v>
      </c>
      <c r="M1185" s="193">
        <f t="shared" si="1561"/>
        <v>0</v>
      </c>
      <c r="N1185" s="193" t="str">
        <f t="shared" si="1511"/>
        <v>Audio Accessories</v>
      </c>
      <c r="AA1185" s="193">
        <f t="shared" si="1448"/>
        <v>0</v>
      </c>
      <c r="AB1185" s="193" t="str">
        <f t="shared" ref="AB1185" si="1562">AB$320</f>
        <v>Rigney, Matthew</v>
      </c>
    </row>
    <row r="1186" spans="1:28" s="188" customFormat="1" ht="17.399999999999999">
      <c r="A1186" s="193" t="str">
        <f t="shared" si="1443"/>
        <v>Audio Accessories</v>
      </c>
      <c r="B1186" s="193" t="str">
        <f t="shared" si="1444"/>
        <v>0Audio Accessories</v>
      </c>
      <c r="C1186" s="193" t="str">
        <f t="shared" si="1445"/>
        <v>Audio Accessories0</v>
      </c>
      <c r="D1186" s="193"/>
      <c r="E1186" s="193"/>
      <c r="F1186" s="193" t="str">
        <f t="shared" si="1446"/>
        <v>Audio Accessories0</v>
      </c>
      <c r="G1186" s="193">
        <f t="shared" ref="G1186:M1186" si="1563">G$321</f>
        <v>0</v>
      </c>
      <c r="H1186" s="193">
        <f t="shared" si="1563"/>
        <v>0</v>
      </c>
      <c r="I1186" s="193">
        <f t="shared" si="1563"/>
        <v>0</v>
      </c>
      <c r="J1186" s="193">
        <f t="shared" si="1563"/>
        <v>0</v>
      </c>
      <c r="K1186" s="193">
        <f t="shared" si="1563"/>
        <v>0</v>
      </c>
      <c r="L1186" s="193">
        <f t="shared" si="1563"/>
        <v>0</v>
      </c>
      <c r="M1186" s="193">
        <f t="shared" si="1563"/>
        <v>0</v>
      </c>
      <c r="N1186" s="193" t="str">
        <f t="shared" si="1511"/>
        <v>Audio Accessories</v>
      </c>
      <c r="AA1186" s="193">
        <f t="shared" si="1448"/>
        <v>0</v>
      </c>
      <c r="AB1186" s="193">
        <f t="shared" ref="AB1186" si="1564">AB$321</f>
        <v>0</v>
      </c>
    </row>
    <row r="1187" spans="1:28" s="188" customFormat="1" ht="17.399999999999999">
      <c r="A1187" s="193" t="str">
        <f t="shared" si="1443"/>
        <v>Audio Accessories</v>
      </c>
      <c r="B1187" s="193" t="str">
        <f t="shared" si="1444"/>
        <v>NI030Audio Accessories</v>
      </c>
      <c r="C1187" s="193" t="str">
        <f t="shared" si="1445"/>
        <v>Audio AccessoriesFujikura, Keizo</v>
      </c>
      <c r="D1187" s="193"/>
      <c r="E1187" s="193"/>
      <c r="F1187" s="193" t="str">
        <f t="shared" si="1446"/>
        <v>Audio AccessoriesWilliams, David</v>
      </c>
      <c r="G1187" s="193" t="str">
        <f t="shared" ref="G1187:M1187" si="1565">G$322</f>
        <v>Williams, David</v>
      </c>
      <c r="H1187" s="193" t="str">
        <f t="shared" si="1565"/>
        <v>Fujikura, Keizo</v>
      </c>
      <c r="I1187" s="193" t="str">
        <f t="shared" si="1565"/>
        <v>NI030</v>
      </c>
      <c r="J1187" s="193" t="str">
        <f t="shared" si="1565"/>
        <v xml:space="preserve">NISHIMOTO TRADING CO. </v>
      </c>
      <c r="K1187" s="193" t="str">
        <f t="shared" si="1565"/>
        <v>all</v>
      </c>
      <c r="L1187" s="193">
        <f t="shared" si="1565"/>
        <v>0</v>
      </c>
      <c r="M1187" s="193">
        <f t="shared" si="1565"/>
        <v>0</v>
      </c>
      <c r="N1187" s="193" t="str">
        <f t="shared" si="1511"/>
        <v>Audio Accessories</v>
      </c>
      <c r="AA1187" s="193">
        <f t="shared" si="1448"/>
        <v>0</v>
      </c>
      <c r="AB1187" s="193" t="str">
        <f t="shared" ref="AB1187" si="1566">AB$322</f>
        <v>Fujikura, Keizo</v>
      </c>
    </row>
    <row r="1188" spans="1:28" s="188" customFormat="1" ht="17.399999999999999">
      <c r="A1188" s="193" t="str">
        <f t="shared" si="1443"/>
        <v>Audio Accessories</v>
      </c>
      <c r="B1188" s="193" t="str">
        <f t="shared" si="1444"/>
        <v>EM095Audio Accessories</v>
      </c>
      <c r="C1188" s="193" t="str">
        <f t="shared" si="1445"/>
        <v>Audio AccessoriesFujikura, Keizo</v>
      </c>
      <c r="D1188" s="193"/>
      <c r="E1188" s="193"/>
      <c r="F1188" s="193" t="str">
        <f t="shared" si="1446"/>
        <v>Audio AccessoriesWilliams, David</v>
      </c>
      <c r="G1188" s="193" t="str">
        <f t="shared" ref="G1188:M1188" si="1567">G$323</f>
        <v>Williams, David</v>
      </c>
      <c r="H1188" s="193" t="str">
        <f t="shared" si="1567"/>
        <v>Fujikura, Keizo</v>
      </c>
      <c r="I1188" s="193" t="str">
        <f t="shared" si="1567"/>
        <v>EM095</v>
      </c>
      <c r="J1188" s="193" t="str">
        <f t="shared" si="1567"/>
        <v>EDEN MARKETING CORP.</v>
      </c>
      <c r="K1188" s="193" t="str">
        <f t="shared" si="1567"/>
        <v>all</v>
      </c>
      <c r="L1188" s="193">
        <f t="shared" si="1567"/>
        <v>0</v>
      </c>
      <c r="M1188" s="193">
        <f t="shared" si="1567"/>
        <v>0</v>
      </c>
      <c r="N1188" s="193" t="str">
        <f t="shared" si="1511"/>
        <v>Audio Accessories</v>
      </c>
      <c r="AA1188" s="193">
        <f t="shared" si="1448"/>
        <v>0</v>
      </c>
      <c r="AB1188" s="193" t="str">
        <f t="shared" ref="AB1188" si="1568">AB$323</f>
        <v>Nagira, Rina</v>
      </c>
    </row>
    <row r="1189" spans="1:28" s="188" customFormat="1" ht="17.399999999999999">
      <c r="A1189" s="193" t="str">
        <f t="shared" si="1443"/>
        <v>Audio Accessories</v>
      </c>
      <c r="B1189" s="193" t="str">
        <f t="shared" si="1444"/>
        <v>NO255Audio Accessories</v>
      </c>
      <c r="C1189" s="193" t="str">
        <f t="shared" si="1445"/>
        <v>Audio AccessoriesFujikura, Keizo</v>
      </c>
      <c r="D1189" s="193"/>
      <c r="E1189" s="193"/>
      <c r="F1189" s="193" t="str">
        <f t="shared" si="1446"/>
        <v>Audio AccessoriesWilliams, David</v>
      </c>
      <c r="G1189" s="193" t="str">
        <f t="shared" ref="G1189:M1189" si="1569">G$324</f>
        <v>Williams, David</v>
      </c>
      <c r="H1189" s="193" t="str">
        <f t="shared" si="1569"/>
        <v>Fujikura, Keizo</v>
      </c>
      <c r="I1189" s="193" t="str">
        <f t="shared" si="1569"/>
        <v>NO255</v>
      </c>
      <c r="J1189" s="193" t="str">
        <f t="shared" si="1569"/>
        <v>NOZAWA DISTRIBUTING</v>
      </c>
      <c r="K1189" s="193" t="str">
        <f t="shared" si="1569"/>
        <v>all</v>
      </c>
      <c r="L1189" s="193">
        <f t="shared" si="1569"/>
        <v>0</v>
      </c>
      <c r="M1189" s="193">
        <f t="shared" si="1569"/>
        <v>0</v>
      </c>
      <c r="N1189" s="193" t="str">
        <f t="shared" si="1511"/>
        <v>Audio Accessories</v>
      </c>
      <c r="AA1189" s="193">
        <f t="shared" si="1448"/>
        <v>0</v>
      </c>
      <c r="AB1189" s="193" t="str">
        <f t="shared" ref="AB1189" si="1570">AB$324</f>
        <v>Nagira, Rina</v>
      </c>
    </row>
    <row r="1190" spans="1:28" s="188" customFormat="1" ht="17.399999999999999">
      <c r="A1190" s="193" t="str">
        <f t="shared" si="1443"/>
        <v>Audio Accessories</v>
      </c>
      <c r="B1190" s="193" t="str">
        <f t="shared" si="1444"/>
        <v>AT551Audio Accessories</v>
      </c>
      <c r="C1190" s="193" t="str">
        <f t="shared" si="1445"/>
        <v>Audio AccessoriesFatianow, Christina</v>
      </c>
      <c r="D1190" s="193"/>
      <c r="E1190" s="193"/>
      <c r="F1190" s="193" t="str">
        <f t="shared" si="1446"/>
        <v>Audio AccessoriesHoffman, Brian</v>
      </c>
      <c r="G1190" s="193" t="str">
        <f t="shared" ref="G1190:M1190" si="1571">G$325</f>
        <v>Hoffman, Brian</v>
      </c>
      <c r="H1190" s="193" t="str">
        <f t="shared" si="1571"/>
        <v>Fatianow, Christina</v>
      </c>
      <c r="I1190" s="193" t="str">
        <f t="shared" si="1571"/>
        <v>AT551</v>
      </c>
      <c r="J1190" s="193" t="str">
        <f t="shared" si="1571"/>
        <v>ATLAS SUPPLY CHAIN SERVICES, LLC</v>
      </c>
      <c r="K1190" s="193" t="str">
        <f t="shared" si="1571"/>
        <v>all</v>
      </c>
      <c r="L1190" s="193">
        <f t="shared" si="1571"/>
        <v>0</v>
      </c>
      <c r="M1190" s="193">
        <f t="shared" si="1571"/>
        <v>0</v>
      </c>
      <c r="N1190" s="193" t="str">
        <f t="shared" si="1511"/>
        <v>Audio Accessories</v>
      </c>
      <c r="AA1190" s="193">
        <f t="shared" si="1448"/>
        <v>0</v>
      </c>
      <c r="AB1190" s="193" t="str">
        <f t="shared" ref="AB1190" si="1572">AB$325</f>
        <v>Fatianow, Christina</v>
      </c>
    </row>
    <row r="1191" spans="1:28" s="188" customFormat="1" ht="17.399999999999999">
      <c r="A1191" s="193" t="str">
        <f t="shared" si="1443"/>
        <v>Audio Accessories</v>
      </c>
      <c r="B1191" s="193" t="str">
        <f t="shared" si="1444"/>
        <v>BI413Audio Accessories</v>
      </c>
      <c r="C1191" s="193" t="str">
        <f t="shared" si="1445"/>
        <v>Audio AccessoriesFatianow, Christina</v>
      </c>
      <c r="D1191" s="193"/>
      <c r="E1191" s="193"/>
      <c r="F1191" s="193" t="str">
        <f t="shared" si="1446"/>
        <v>Audio AccessoriesHoffman, Brian</v>
      </c>
      <c r="G1191" s="193" t="str">
        <f t="shared" ref="G1191:M1191" si="1573">G$326</f>
        <v>Hoffman, Brian</v>
      </c>
      <c r="H1191" s="193" t="str">
        <f t="shared" si="1573"/>
        <v>Fatianow, Christina</v>
      </c>
      <c r="I1191" s="193" t="str">
        <f t="shared" si="1573"/>
        <v>BI413</v>
      </c>
      <c r="J1191" s="193" t="str">
        <f t="shared" si="1573"/>
        <v>BIRCHBOX INC</v>
      </c>
      <c r="K1191" s="193" t="str">
        <f t="shared" si="1573"/>
        <v>all</v>
      </c>
      <c r="L1191" s="193">
        <f t="shared" si="1573"/>
        <v>0</v>
      </c>
      <c r="M1191" s="193">
        <f t="shared" si="1573"/>
        <v>0</v>
      </c>
      <c r="N1191" s="193" t="str">
        <f t="shared" si="1511"/>
        <v>Audio Accessories</v>
      </c>
      <c r="AA1191" s="193">
        <f t="shared" si="1448"/>
        <v>0</v>
      </c>
      <c r="AB1191" s="193" t="str">
        <f t="shared" ref="AB1191" si="1574">AB$326</f>
        <v>Fatianow, Christina</v>
      </c>
    </row>
    <row r="1192" spans="1:28" s="188" customFormat="1" ht="17.399999999999999">
      <c r="A1192" s="193" t="str">
        <f t="shared" si="1443"/>
        <v>Audio Accessories</v>
      </c>
      <c r="B1192" s="193" t="str">
        <f t="shared" si="1444"/>
        <v>BR951Audio Accessories</v>
      </c>
      <c r="C1192" s="193" t="str">
        <f t="shared" si="1445"/>
        <v>Audio AccessoriesFatianow, Christina</v>
      </c>
      <c r="D1192" s="193"/>
      <c r="E1192" s="193"/>
      <c r="F1192" s="193" t="str">
        <f t="shared" si="1446"/>
        <v>Audio AccessoriesHoffman, Brian</v>
      </c>
      <c r="G1192" s="193" t="str">
        <f t="shared" ref="G1192:M1192" si="1575">G$327</f>
        <v>Hoffman, Brian</v>
      </c>
      <c r="H1192" s="193" t="str">
        <f t="shared" si="1575"/>
        <v>Fatianow, Christina</v>
      </c>
      <c r="I1192" s="193" t="str">
        <f t="shared" si="1575"/>
        <v>BR951</v>
      </c>
      <c r="J1192" s="193" t="str">
        <f t="shared" si="1575"/>
        <v>BREWER QUILTING AND SEWING</v>
      </c>
      <c r="K1192" s="193" t="str">
        <f t="shared" si="1575"/>
        <v>all</v>
      </c>
      <c r="L1192" s="193">
        <f t="shared" si="1575"/>
        <v>0</v>
      </c>
      <c r="M1192" s="193">
        <f t="shared" si="1575"/>
        <v>0</v>
      </c>
      <c r="N1192" s="193" t="str">
        <f t="shared" si="1511"/>
        <v>Audio Accessories</v>
      </c>
      <c r="AA1192" s="193">
        <f t="shared" si="1448"/>
        <v>0</v>
      </c>
      <c r="AB1192" s="193" t="str">
        <f t="shared" ref="AB1192" si="1576">AB$327</f>
        <v>Fatianow, Christina</v>
      </c>
    </row>
    <row r="1193" spans="1:28" s="188" customFormat="1" ht="17.399999999999999">
      <c r="A1193" s="193" t="str">
        <f t="shared" ref="A1193:A1256" si="1577">T$8</f>
        <v>Audio Accessories</v>
      </c>
      <c r="B1193" s="193" t="str">
        <f t="shared" ref="B1193:B1256" si="1578">CONCATENATE(I1193,A1193)</f>
        <v>CA020Audio Accessories</v>
      </c>
      <c r="C1193" s="193" t="str">
        <f t="shared" ref="C1193:C1256" si="1579">CONCATENATE(A1193,H1193)</f>
        <v>Audio AccessoriesFatianow, Christina</v>
      </c>
      <c r="D1193" s="193"/>
      <c r="E1193" s="193"/>
      <c r="F1193" s="193" t="str">
        <f t="shared" ref="F1193:F1256" si="1580">CONCATENATE(A1193,G1193)</f>
        <v>Audio AccessoriesHoffman, Brian</v>
      </c>
      <c r="G1193" s="193" t="str">
        <f t="shared" ref="G1193:M1193" si="1581">G$328</f>
        <v>Hoffman, Brian</v>
      </c>
      <c r="H1193" s="193" t="str">
        <f t="shared" si="1581"/>
        <v>Fatianow, Christina</v>
      </c>
      <c r="I1193" s="193" t="str">
        <f t="shared" si="1581"/>
        <v>CA020</v>
      </c>
      <c r="J1193" s="193" t="str">
        <f t="shared" si="1581"/>
        <v>CAPITAL AUDIO ELECTR</v>
      </c>
      <c r="K1193" s="193" t="str">
        <f t="shared" si="1581"/>
        <v>all</v>
      </c>
      <c r="L1193" s="193">
        <f t="shared" si="1581"/>
        <v>0</v>
      </c>
      <c r="M1193" s="193">
        <f t="shared" si="1581"/>
        <v>0</v>
      </c>
      <c r="N1193" s="193" t="str">
        <f t="shared" si="1511"/>
        <v>Audio Accessories</v>
      </c>
      <c r="AA1193" s="193">
        <f t="shared" ref="AA1193:AA1256" si="1582">AT$8</f>
        <v>0</v>
      </c>
      <c r="AB1193" s="193" t="str">
        <f t="shared" ref="AB1193" si="1583">AB$328</f>
        <v>Fatianow, Christina</v>
      </c>
    </row>
    <row r="1194" spans="1:28" s="188" customFormat="1" ht="17.399999999999999">
      <c r="A1194" s="193" t="str">
        <f t="shared" si="1577"/>
        <v>Audio Accessories</v>
      </c>
      <c r="B1194" s="193" t="str">
        <f t="shared" si="1578"/>
        <v>CA080Audio Accessories</v>
      </c>
      <c r="C1194" s="193" t="str">
        <f t="shared" si="1579"/>
        <v>Audio AccessoriesFatianow, Christina</v>
      </c>
      <c r="D1194" s="193"/>
      <c r="E1194" s="193"/>
      <c r="F1194" s="193" t="str">
        <f t="shared" si="1580"/>
        <v>Audio AccessoriesHoffman, Brian</v>
      </c>
      <c r="G1194" s="193" t="str">
        <f t="shared" ref="G1194:M1194" si="1584">G$329</f>
        <v>Hoffman, Brian</v>
      </c>
      <c r="H1194" s="193" t="str">
        <f t="shared" si="1584"/>
        <v>Fatianow, Christina</v>
      </c>
      <c r="I1194" s="193" t="str">
        <f t="shared" si="1584"/>
        <v>CA080</v>
      </c>
      <c r="J1194" s="193" t="str">
        <f t="shared" si="1584"/>
        <v>CAPITOL SALES COMP.</v>
      </c>
      <c r="K1194" s="193" t="str">
        <f t="shared" si="1584"/>
        <v>all</v>
      </c>
      <c r="L1194" s="193">
        <f t="shared" si="1584"/>
        <v>0</v>
      </c>
      <c r="M1194" s="193">
        <f t="shared" si="1584"/>
        <v>0</v>
      </c>
      <c r="N1194" s="193" t="str">
        <f t="shared" si="1511"/>
        <v>Audio Accessories</v>
      </c>
      <c r="AA1194" s="193">
        <f t="shared" si="1582"/>
        <v>0</v>
      </c>
      <c r="AB1194" s="193" t="str">
        <f t="shared" ref="AB1194" si="1585">AB$329</f>
        <v>Fatianow, Christina</v>
      </c>
    </row>
    <row r="1195" spans="1:28" s="188" customFormat="1" ht="17.399999999999999">
      <c r="A1195" s="193" t="str">
        <f t="shared" si="1577"/>
        <v>Audio Accessories</v>
      </c>
      <c r="B1195" s="193" t="str">
        <f t="shared" si="1578"/>
        <v>CE946Audio Accessories</v>
      </c>
      <c r="C1195" s="193" t="str">
        <f t="shared" si="1579"/>
        <v>Audio AccessoriesFatianow, Christina</v>
      </c>
      <c r="D1195" s="193"/>
      <c r="E1195" s="193"/>
      <c r="F1195" s="193" t="str">
        <f t="shared" si="1580"/>
        <v>Audio AccessoriesHoffman, Brian</v>
      </c>
      <c r="G1195" s="193" t="str">
        <f t="shared" ref="G1195:M1195" si="1586">G$330</f>
        <v>Hoffman, Brian</v>
      </c>
      <c r="H1195" s="193" t="str">
        <f t="shared" si="1586"/>
        <v>Fatianow, Christina</v>
      </c>
      <c r="I1195" s="193" t="str">
        <f t="shared" si="1586"/>
        <v>CE946</v>
      </c>
      <c r="J1195" s="193" t="str">
        <f t="shared" si="1586"/>
        <v>CED PCEC</v>
      </c>
      <c r="K1195" s="193" t="str">
        <f t="shared" si="1586"/>
        <v>all</v>
      </c>
      <c r="L1195" s="193">
        <f t="shared" si="1586"/>
        <v>0</v>
      </c>
      <c r="M1195" s="193">
        <f t="shared" si="1586"/>
        <v>0</v>
      </c>
      <c r="N1195" s="193" t="str">
        <f t="shared" si="1511"/>
        <v>Audio Accessories</v>
      </c>
      <c r="AA1195" s="193">
        <f t="shared" si="1582"/>
        <v>0</v>
      </c>
      <c r="AB1195" s="193" t="str">
        <f t="shared" ref="AB1195" si="1587">AB$330</f>
        <v>Fatianow, Christina</v>
      </c>
    </row>
    <row r="1196" spans="1:28" s="188" customFormat="1" ht="17.399999999999999">
      <c r="A1196" s="193" t="str">
        <f t="shared" si="1577"/>
        <v>Audio Accessories</v>
      </c>
      <c r="B1196" s="193" t="str">
        <f t="shared" si="1578"/>
        <v>CR850Audio Accessories</v>
      </c>
      <c r="C1196" s="193" t="str">
        <f t="shared" si="1579"/>
        <v>Audio AccessoriesFatianow, Christina</v>
      </c>
      <c r="D1196" s="193"/>
      <c r="E1196" s="193"/>
      <c r="F1196" s="193" t="str">
        <f t="shared" si="1580"/>
        <v>Audio AccessoriesHoffman, Brian</v>
      </c>
      <c r="G1196" s="193" t="str">
        <f t="shared" ref="G1196:M1196" si="1588">G$331</f>
        <v>Hoffman, Brian</v>
      </c>
      <c r="H1196" s="193" t="str">
        <f t="shared" si="1588"/>
        <v>Fatianow, Christina</v>
      </c>
      <c r="I1196" s="193" t="str">
        <f t="shared" si="1588"/>
        <v>CR850</v>
      </c>
      <c r="J1196" s="193" t="str">
        <f t="shared" si="1588"/>
        <v>CRYSTAL PROMOTIONS INC</v>
      </c>
      <c r="K1196" s="193" t="str">
        <f t="shared" si="1588"/>
        <v>all</v>
      </c>
      <c r="L1196" s="193">
        <f t="shared" si="1588"/>
        <v>0</v>
      </c>
      <c r="M1196" s="193">
        <f t="shared" si="1588"/>
        <v>0</v>
      </c>
      <c r="N1196" s="193" t="str">
        <f t="shared" si="1511"/>
        <v>Audio Accessories</v>
      </c>
      <c r="AA1196" s="193">
        <f t="shared" si="1582"/>
        <v>0</v>
      </c>
      <c r="AB1196" s="193" t="str">
        <f t="shared" ref="AB1196" si="1589">AB$331</f>
        <v>Fatianow, Christina</v>
      </c>
    </row>
    <row r="1197" spans="1:28" s="188" customFormat="1" ht="17.399999999999999">
      <c r="A1197" s="193" t="str">
        <f t="shared" si="1577"/>
        <v>Audio Accessories</v>
      </c>
      <c r="B1197" s="193" t="str">
        <f t="shared" si="1578"/>
        <v>DE635Audio Accessories</v>
      </c>
      <c r="C1197" s="193" t="str">
        <f t="shared" si="1579"/>
        <v>Audio AccessoriesFatianow, Christina</v>
      </c>
      <c r="D1197" s="193"/>
      <c r="E1197" s="193"/>
      <c r="F1197" s="193" t="str">
        <f t="shared" si="1580"/>
        <v>Audio AccessoriesHoffman, Brian</v>
      </c>
      <c r="G1197" s="193" t="str">
        <f t="shared" ref="G1197:M1197" si="1590">G$332</f>
        <v>Hoffman, Brian</v>
      </c>
      <c r="H1197" s="193" t="str">
        <f t="shared" si="1590"/>
        <v>Fatianow, Christina</v>
      </c>
      <c r="I1197" s="193" t="str">
        <f t="shared" si="1590"/>
        <v>DE635</v>
      </c>
      <c r="J1197" s="193" t="str">
        <f t="shared" si="1590"/>
        <v>B &amp; B ELECTRONICS</v>
      </c>
      <c r="K1197" s="193" t="str">
        <f t="shared" si="1590"/>
        <v>all</v>
      </c>
      <c r="L1197" s="193">
        <f t="shared" si="1590"/>
        <v>0</v>
      </c>
      <c r="M1197" s="193">
        <f t="shared" si="1590"/>
        <v>0</v>
      </c>
      <c r="N1197" s="193" t="str">
        <f t="shared" si="1511"/>
        <v>Audio Accessories</v>
      </c>
      <c r="AA1197" s="193">
        <f t="shared" si="1582"/>
        <v>0</v>
      </c>
      <c r="AB1197" s="193" t="str">
        <f t="shared" ref="AB1197" si="1591">AB$332</f>
        <v>Fatianow, Christina</v>
      </c>
    </row>
    <row r="1198" spans="1:28" s="188" customFormat="1" ht="17.399999999999999">
      <c r="A1198" s="193" t="str">
        <f t="shared" si="1577"/>
        <v>Audio Accessories</v>
      </c>
      <c r="B1198" s="193" t="str">
        <f t="shared" si="1578"/>
        <v>DE895Audio Accessories</v>
      </c>
      <c r="C1198" s="193" t="str">
        <f t="shared" si="1579"/>
        <v>Audio AccessoriesFatianow, Christina</v>
      </c>
      <c r="D1198" s="193"/>
      <c r="E1198" s="193"/>
      <c r="F1198" s="193" t="str">
        <f t="shared" si="1580"/>
        <v>Audio AccessoriesHoffman, Brian</v>
      </c>
      <c r="G1198" s="193" t="str">
        <f t="shared" ref="G1198:M1198" si="1592">G$333</f>
        <v>Hoffman, Brian</v>
      </c>
      <c r="H1198" s="193" t="str">
        <f t="shared" si="1592"/>
        <v>Fatianow, Christina</v>
      </c>
      <c r="I1198" s="193" t="str">
        <f t="shared" si="1592"/>
        <v>DE895</v>
      </c>
      <c r="J1198" s="193" t="str">
        <f t="shared" si="1592"/>
        <v>DESCO VACUUM CLEANER SUPPLY CO</v>
      </c>
      <c r="K1198" s="193" t="str">
        <f t="shared" si="1592"/>
        <v>all</v>
      </c>
      <c r="L1198" s="193">
        <f t="shared" si="1592"/>
        <v>0</v>
      </c>
      <c r="M1198" s="193">
        <f t="shared" si="1592"/>
        <v>0</v>
      </c>
      <c r="N1198" s="193" t="str">
        <f t="shared" si="1511"/>
        <v>Audio Accessories</v>
      </c>
      <c r="AA1198" s="193">
        <f t="shared" si="1582"/>
        <v>0</v>
      </c>
      <c r="AB1198" s="193" t="str">
        <f t="shared" ref="AB1198" si="1593">AB$333</f>
        <v>Fatianow, Christina</v>
      </c>
    </row>
    <row r="1199" spans="1:28" s="188" customFormat="1" ht="17.399999999999999">
      <c r="A1199" s="193" t="str">
        <f t="shared" si="1577"/>
        <v>Audio Accessories</v>
      </c>
      <c r="B1199" s="193" t="str">
        <f t="shared" si="1578"/>
        <v>EL225Audio Accessories</v>
      </c>
      <c r="C1199" s="193" t="str">
        <f t="shared" si="1579"/>
        <v>Audio AccessoriesFatianow, Christina</v>
      </c>
      <c r="D1199" s="193"/>
      <c r="E1199" s="193"/>
      <c r="F1199" s="193" t="str">
        <f t="shared" si="1580"/>
        <v>Audio AccessoriesHoffman, Brian</v>
      </c>
      <c r="G1199" s="193" t="str">
        <f t="shared" ref="G1199:M1199" si="1594">G$334</f>
        <v>Hoffman, Brian</v>
      </c>
      <c r="H1199" s="193" t="str">
        <f t="shared" si="1594"/>
        <v>Fatianow, Christina</v>
      </c>
      <c r="I1199" s="193" t="str">
        <f t="shared" si="1594"/>
        <v>EL225</v>
      </c>
      <c r="J1199" s="193" t="str">
        <f t="shared" si="1594"/>
        <v>ELECTRONIC EXPRESS I</v>
      </c>
      <c r="K1199" s="193" t="str">
        <f t="shared" si="1594"/>
        <v>all</v>
      </c>
      <c r="L1199" s="193">
        <f t="shared" si="1594"/>
        <v>0</v>
      </c>
      <c r="M1199" s="193">
        <f t="shared" si="1594"/>
        <v>0</v>
      </c>
      <c r="N1199" s="193" t="str">
        <f t="shared" si="1511"/>
        <v>Audio Accessories</v>
      </c>
      <c r="AA1199" s="193">
        <f t="shared" si="1582"/>
        <v>0</v>
      </c>
      <c r="AB1199" s="193" t="str">
        <f t="shared" ref="AB1199" si="1595">AB$334</f>
        <v>Fatianow, Christina</v>
      </c>
    </row>
    <row r="1200" spans="1:28" s="188" customFormat="1" ht="17.399999999999999">
      <c r="A1200" s="193" t="str">
        <f t="shared" si="1577"/>
        <v>Audio Accessories</v>
      </c>
      <c r="B1200" s="193" t="str">
        <f t="shared" si="1578"/>
        <v>EN171Audio Accessories</v>
      </c>
      <c r="C1200" s="193" t="str">
        <f t="shared" si="1579"/>
        <v>Audio AccessoriesFatianow, Christina</v>
      </c>
      <c r="D1200" s="193"/>
      <c r="E1200" s="193"/>
      <c r="F1200" s="193" t="str">
        <f t="shared" si="1580"/>
        <v>Audio AccessoriesHoffman, Brian</v>
      </c>
      <c r="G1200" s="193" t="str">
        <f t="shared" ref="G1200:M1200" si="1596">G$335</f>
        <v>Hoffman, Brian</v>
      </c>
      <c r="H1200" s="193" t="str">
        <f t="shared" si="1596"/>
        <v>Fatianow, Christina</v>
      </c>
      <c r="I1200" s="193" t="str">
        <f t="shared" si="1596"/>
        <v>EN171</v>
      </c>
      <c r="J1200" s="193" t="str">
        <f t="shared" si="1596"/>
        <v>ENCOMPASS SUPPLY CHAIN SOLUT. INC</v>
      </c>
      <c r="K1200" s="193" t="str">
        <f t="shared" si="1596"/>
        <v>all</v>
      </c>
      <c r="L1200" s="193">
        <f t="shared" si="1596"/>
        <v>0</v>
      </c>
      <c r="M1200" s="193">
        <f t="shared" si="1596"/>
        <v>0</v>
      </c>
      <c r="N1200" s="193" t="str">
        <f t="shared" si="1511"/>
        <v>Audio Accessories</v>
      </c>
      <c r="AA1200" s="193">
        <f t="shared" si="1582"/>
        <v>0</v>
      </c>
      <c r="AB1200" s="193" t="str">
        <f t="shared" ref="AB1200" si="1597">AB$335</f>
        <v>Fatianow, Christina</v>
      </c>
    </row>
    <row r="1201" spans="1:28" s="188" customFormat="1" ht="17.399999999999999">
      <c r="A1201" s="193" t="str">
        <f t="shared" si="1577"/>
        <v>Audio Accessories</v>
      </c>
      <c r="B1201" s="193" t="str">
        <f t="shared" si="1578"/>
        <v>FE020Audio Accessories</v>
      </c>
      <c r="C1201" s="193" t="str">
        <f t="shared" si="1579"/>
        <v>Audio AccessoriesFatianow, Christina</v>
      </c>
      <c r="D1201" s="193"/>
      <c r="E1201" s="193"/>
      <c r="F1201" s="193" t="str">
        <f t="shared" si="1580"/>
        <v>Audio AccessoriesHoffman, Brian</v>
      </c>
      <c r="G1201" s="193" t="str">
        <f t="shared" ref="G1201:M1201" si="1598">G$336</f>
        <v>Hoffman, Brian</v>
      </c>
      <c r="H1201" s="193" t="str">
        <f t="shared" si="1598"/>
        <v>Fatianow, Christina</v>
      </c>
      <c r="I1201" s="193" t="str">
        <f t="shared" si="1598"/>
        <v>FE020</v>
      </c>
      <c r="J1201" s="193" t="str">
        <f t="shared" si="1598"/>
        <v>FERGUSON ENTER</v>
      </c>
      <c r="K1201" s="193" t="str">
        <f t="shared" si="1598"/>
        <v>all</v>
      </c>
      <c r="L1201" s="193">
        <f t="shared" si="1598"/>
        <v>0</v>
      </c>
      <c r="M1201" s="193">
        <f t="shared" si="1598"/>
        <v>0</v>
      </c>
      <c r="N1201" s="193" t="str">
        <f t="shared" si="1511"/>
        <v>Audio Accessories</v>
      </c>
      <c r="AA1201" s="193">
        <f t="shared" si="1582"/>
        <v>0</v>
      </c>
      <c r="AB1201" s="193" t="str">
        <f t="shared" ref="AB1201" si="1599">AB$336</f>
        <v>Fatianow, Christina</v>
      </c>
    </row>
    <row r="1202" spans="1:28" s="188" customFormat="1" ht="17.399999999999999">
      <c r="A1202" s="193" t="str">
        <f t="shared" si="1577"/>
        <v>Audio Accessories</v>
      </c>
      <c r="B1202" s="193" t="str">
        <f t="shared" si="1578"/>
        <v>FI376Audio Accessories</v>
      </c>
      <c r="C1202" s="193" t="str">
        <f t="shared" si="1579"/>
        <v>Audio AccessoriesFatianow, Christina</v>
      </c>
      <c r="D1202" s="193"/>
      <c r="E1202" s="193"/>
      <c r="F1202" s="193" t="str">
        <f t="shared" si="1580"/>
        <v>Audio AccessoriesHoffman, Brian</v>
      </c>
      <c r="G1202" s="193" t="str">
        <f t="shared" ref="G1202:M1202" si="1600">G$337</f>
        <v>Hoffman, Brian</v>
      </c>
      <c r="H1202" s="193" t="str">
        <f t="shared" si="1600"/>
        <v>Fatianow, Christina</v>
      </c>
      <c r="I1202" s="193" t="str">
        <f t="shared" si="1600"/>
        <v>FI376</v>
      </c>
      <c r="J1202" s="193" t="str">
        <f t="shared" si="1600"/>
        <v>5-BELOW</v>
      </c>
      <c r="K1202" s="193" t="str">
        <f t="shared" si="1600"/>
        <v>all</v>
      </c>
      <c r="L1202" s="193">
        <f t="shared" si="1600"/>
        <v>0</v>
      </c>
      <c r="M1202" s="193">
        <f t="shared" si="1600"/>
        <v>0</v>
      </c>
      <c r="N1202" s="193" t="str">
        <f t="shared" si="1511"/>
        <v>Audio Accessories</v>
      </c>
      <c r="AA1202" s="193">
        <f t="shared" si="1582"/>
        <v>0</v>
      </c>
      <c r="AB1202" s="193" t="str">
        <f t="shared" ref="AB1202" si="1601">AB$337</f>
        <v>Fatianow, Christina</v>
      </c>
    </row>
    <row r="1203" spans="1:28" s="188" customFormat="1" ht="17.399999999999999">
      <c r="A1203" s="193" t="str">
        <f t="shared" si="1577"/>
        <v>Audio Accessories</v>
      </c>
      <c r="B1203" s="193" t="str">
        <f t="shared" si="1578"/>
        <v>HA110Audio Accessories</v>
      </c>
      <c r="C1203" s="193" t="str">
        <f t="shared" si="1579"/>
        <v>Audio AccessoriesFatianow, Christina</v>
      </c>
      <c r="D1203" s="193"/>
      <c r="E1203" s="193"/>
      <c r="F1203" s="193" t="str">
        <f t="shared" si="1580"/>
        <v>Audio AccessoriesHoffman, Brian</v>
      </c>
      <c r="G1203" s="193" t="str">
        <f t="shared" ref="G1203:M1203" si="1602">G$338</f>
        <v>Hoffman, Brian</v>
      </c>
      <c r="H1203" s="193" t="str">
        <f t="shared" si="1602"/>
        <v>Fatianow, Christina</v>
      </c>
      <c r="I1203" s="193" t="str">
        <f t="shared" si="1602"/>
        <v>HA110</v>
      </c>
      <c r="J1203" s="193" t="str">
        <f t="shared" si="1602"/>
        <v>HAMMACHER SCHLEMMER</v>
      </c>
      <c r="K1203" s="193" t="str">
        <f t="shared" si="1602"/>
        <v>all</v>
      </c>
      <c r="L1203" s="193">
        <f t="shared" si="1602"/>
        <v>0</v>
      </c>
      <c r="M1203" s="193">
        <f t="shared" si="1602"/>
        <v>0</v>
      </c>
      <c r="N1203" s="193" t="str">
        <f t="shared" si="1511"/>
        <v>Audio Accessories</v>
      </c>
      <c r="AA1203" s="193">
        <f t="shared" si="1582"/>
        <v>0</v>
      </c>
      <c r="AB1203" s="193" t="str">
        <f t="shared" ref="AB1203" si="1603">AB$338</f>
        <v>Fatianow, Christina</v>
      </c>
    </row>
    <row r="1204" spans="1:28" s="188" customFormat="1" ht="17.399999999999999">
      <c r="A1204" s="193" t="str">
        <f t="shared" si="1577"/>
        <v>Audio Accessories</v>
      </c>
      <c r="B1204" s="193" t="str">
        <f t="shared" si="1578"/>
        <v>HE085Audio Accessories</v>
      </c>
      <c r="C1204" s="193" t="str">
        <f t="shared" si="1579"/>
        <v>Audio AccessoriesFatianow, Christina</v>
      </c>
      <c r="D1204" s="193"/>
      <c r="E1204" s="193"/>
      <c r="F1204" s="193" t="str">
        <f t="shared" si="1580"/>
        <v>Audio AccessoriesHoffman, Brian</v>
      </c>
      <c r="G1204" s="193" t="str">
        <f t="shared" ref="G1204:M1204" si="1604">G$339</f>
        <v>Hoffman, Brian</v>
      </c>
      <c r="H1204" s="193" t="str">
        <f t="shared" si="1604"/>
        <v>Fatianow, Christina</v>
      </c>
      <c r="I1204" s="193" t="str">
        <f t="shared" si="1604"/>
        <v>HE085</v>
      </c>
      <c r="J1204" s="193" t="str">
        <f t="shared" si="1604"/>
        <v>HESCO</v>
      </c>
      <c r="K1204" s="193" t="str">
        <f t="shared" si="1604"/>
        <v>all</v>
      </c>
      <c r="L1204" s="193">
        <f t="shared" si="1604"/>
        <v>0</v>
      </c>
      <c r="M1204" s="193">
        <f t="shared" si="1604"/>
        <v>0</v>
      </c>
      <c r="N1204" s="193" t="str">
        <f t="shared" si="1511"/>
        <v>Audio Accessories</v>
      </c>
      <c r="AA1204" s="193">
        <f t="shared" si="1582"/>
        <v>0</v>
      </c>
      <c r="AB1204" s="193" t="str">
        <f t="shared" ref="AB1204" si="1605">AB$339</f>
        <v>Fatianow, Christina</v>
      </c>
    </row>
    <row r="1205" spans="1:28" s="188" customFormat="1" ht="17.399999999999999">
      <c r="A1205" s="193" t="str">
        <f t="shared" si="1577"/>
        <v>Audio Accessories</v>
      </c>
      <c r="B1205" s="193" t="str">
        <f t="shared" si="1578"/>
        <v>JE050Audio Accessories</v>
      </c>
      <c r="C1205" s="193" t="str">
        <f t="shared" si="1579"/>
        <v>Audio AccessoriesFatianow, Christina</v>
      </c>
      <c r="D1205" s="193"/>
      <c r="E1205" s="193"/>
      <c r="F1205" s="193" t="str">
        <f t="shared" si="1580"/>
        <v>Audio AccessoriesHoffman, Brian</v>
      </c>
      <c r="G1205" s="193" t="str">
        <f t="shared" ref="G1205:M1205" si="1606">G$340</f>
        <v>Hoffman, Brian</v>
      </c>
      <c r="H1205" s="193" t="str">
        <f t="shared" si="1606"/>
        <v>Fatianow, Christina</v>
      </c>
      <c r="I1205" s="193" t="str">
        <f t="shared" si="1606"/>
        <v>JE050</v>
      </c>
      <c r="J1205" s="193" t="str">
        <f t="shared" si="1606"/>
        <v>JENNE DISTRIBUTORS I</v>
      </c>
      <c r="K1205" s="193" t="str">
        <f t="shared" si="1606"/>
        <v>all</v>
      </c>
      <c r="L1205" s="193">
        <f t="shared" si="1606"/>
        <v>0</v>
      </c>
      <c r="M1205" s="193">
        <f t="shared" si="1606"/>
        <v>0</v>
      </c>
      <c r="N1205" s="193" t="str">
        <f t="shared" si="1511"/>
        <v>Audio Accessories</v>
      </c>
      <c r="AA1205" s="193">
        <f t="shared" si="1582"/>
        <v>0</v>
      </c>
      <c r="AB1205" s="193" t="str">
        <f t="shared" ref="AB1205" si="1607">AB$340</f>
        <v>Fatianow, Christina</v>
      </c>
    </row>
    <row r="1206" spans="1:28" s="188" customFormat="1" ht="17.399999999999999">
      <c r="A1206" s="193" t="str">
        <f t="shared" si="1577"/>
        <v>Audio Accessories</v>
      </c>
      <c r="B1206" s="193" t="str">
        <f t="shared" si="1578"/>
        <v>JE341Audio Accessories</v>
      </c>
      <c r="C1206" s="193" t="str">
        <f t="shared" si="1579"/>
        <v>Audio AccessoriesFatianow, Christina</v>
      </c>
      <c r="D1206" s="193"/>
      <c r="E1206" s="193"/>
      <c r="F1206" s="193" t="str">
        <f t="shared" si="1580"/>
        <v>Audio AccessoriesHoffman, Brian</v>
      </c>
      <c r="G1206" s="193" t="str">
        <f t="shared" ref="G1206:M1206" si="1608">G$341</f>
        <v>Hoffman, Brian</v>
      </c>
      <c r="H1206" s="193" t="str">
        <f t="shared" si="1608"/>
        <v>Fatianow, Christina</v>
      </c>
      <c r="I1206" s="193" t="str">
        <f t="shared" si="1608"/>
        <v>JE341</v>
      </c>
      <c r="J1206" s="193" t="str">
        <f t="shared" si="1608"/>
        <v>JENSEN DISTRIBUTION SERVICES</v>
      </c>
      <c r="K1206" s="193" t="str">
        <f t="shared" si="1608"/>
        <v>all</v>
      </c>
      <c r="L1206" s="193">
        <f t="shared" si="1608"/>
        <v>0</v>
      </c>
      <c r="M1206" s="193">
        <f t="shared" si="1608"/>
        <v>0</v>
      </c>
      <c r="N1206" s="193" t="str">
        <f t="shared" si="1511"/>
        <v>Audio Accessories</v>
      </c>
      <c r="AA1206" s="193">
        <f t="shared" si="1582"/>
        <v>0</v>
      </c>
      <c r="AB1206" s="193" t="str">
        <f t="shared" ref="AB1206" si="1609">AB$341</f>
        <v>Fatianow, Christina</v>
      </c>
    </row>
    <row r="1207" spans="1:28" s="188" customFormat="1" ht="17.399999999999999">
      <c r="A1207" s="193" t="str">
        <f t="shared" si="1577"/>
        <v>Audio Accessories</v>
      </c>
      <c r="B1207" s="193" t="str">
        <f t="shared" si="1578"/>
        <v>KE160Audio Accessories</v>
      </c>
      <c r="C1207" s="193" t="str">
        <f t="shared" si="1579"/>
        <v>Audio AccessoriesFatianow, Christina</v>
      </c>
      <c r="D1207" s="193"/>
      <c r="E1207" s="193"/>
      <c r="F1207" s="193" t="str">
        <f t="shared" si="1580"/>
        <v>Audio AccessoriesHoffman, Brian</v>
      </c>
      <c r="G1207" s="193" t="str">
        <f t="shared" ref="G1207:M1207" si="1610">G$342</f>
        <v>Hoffman, Brian</v>
      </c>
      <c r="H1207" s="193" t="str">
        <f t="shared" si="1610"/>
        <v>Fatianow, Christina</v>
      </c>
      <c r="I1207" s="193" t="str">
        <f t="shared" si="1610"/>
        <v>KE160</v>
      </c>
      <c r="J1207" s="193" t="str">
        <f t="shared" si="1610"/>
        <v>KEI TRADING CO. INC.</v>
      </c>
      <c r="K1207" s="193" t="str">
        <f t="shared" si="1610"/>
        <v>all</v>
      </c>
      <c r="L1207" s="193">
        <f t="shared" si="1610"/>
        <v>0</v>
      </c>
      <c r="M1207" s="193">
        <f t="shared" si="1610"/>
        <v>0</v>
      </c>
      <c r="N1207" s="193" t="str">
        <f t="shared" si="1511"/>
        <v>Audio Accessories</v>
      </c>
      <c r="AA1207" s="193">
        <f t="shared" si="1582"/>
        <v>0</v>
      </c>
      <c r="AB1207" s="193" t="str">
        <f t="shared" ref="AB1207" si="1611">AB$342</f>
        <v>Fatianow, Christina</v>
      </c>
    </row>
    <row r="1208" spans="1:28" s="188" customFormat="1" ht="17.399999999999999">
      <c r="A1208" s="193" t="str">
        <f t="shared" si="1577"/>
        <v>Audio Accessories</v>
      </c>
      <c r="B1208" s="193" t="str">
        <f t="shared" si="1578"/>
        <v>LT031Audio Accessories</v>
      </c>
      <c r="C1208" s="193" t="str">
        <f t="shared" si="1579"/>
        <v>Audio AccessoriesFatianow, Christina</v>
      </c>
      <c r="D1208" s="193"/>
      <c r="E1208" s="193"/>
      <c r="F1208" s="193" t="str">
        <f t="shared" si="1580"/>
        <v>Audio AccessoriesHoffman, Brian</v>
      </c>
      <c r="G1208" s="193" t="str">
        <f t="shared" ref="G1208:M1208" si="1612">G$343</f>
        <v>Hoffman, Brian</v>
      </c>
      <c r="H1208" s="193" t="str">
        <f t="shared" si="1612"/>
        <v>Fatianow, Christina</v>
      </c>
      <c r="I1208" s="193" t="str">
        <f t="shared" si="1612"/>
        <v>LT031</v>
      </c>
      <c r="J1208" s="193" t="str">
        <f t="shared" si="1612"/>
        <v>LTF CLUB OPERATIONS COMPANY INC</v>
      </c>
      <c r="K1208" s="193" t="str">
        <f t="shared" si="1612"/>
        <v>all</v>
      </c>
      <c r="L1208" s="193">
        <f t="shared" si="1612"/>
        <v>0</v>
      </c>
      <c r="M1208" s="193">
        <f t="shared" si="1612"/>
        <v>0</v>
      </c>
      <c r="N1208" s="193" t="str">
        <f t="shared" si="1511"/>
        <v>Audio Accessories</v>
      </c>
      <c r="AA1208" s="193">
        <f t="shared" si="1582"/>
        <v>0</v>
      </c>
      <c r="AB1208" s="193" t="str">
        <f t="shared" ref="AB1208" si="1613">AB$343</f>
        <v>Fatianow, Christina</v>
      </c>
    </row>
    <row r="1209" spans="1:28" s="188" customFormat="1" ht="17.399999999999999">
      <c r="A1209" s="193" t="str">
        <f t="shared" si="1577"/>
        <v>Audio Accessories</v>
      </c>
      <c r="B1209" s="193" t="str">
        <f t="shared" si="1578"/>
        <v>MA422Audio Accessories</v>
      </c>
      <c r="C1209" s="193" t="str">
        <f t="shared" si="1579"/>
        <v>Audio AccessoriesFatianow, Christina</v>
      </c>
      <c r="D1209" s="193"/>
      <c r="E1209" s="193"/>
      <c r="F1209" s="193" t="str">
        <f t="shared" si="1580"/>
        <v>Audio AccessoriesHoffman, Brian</v>
      </c>
      <c r="G1209" s="193" t="str">
        <f t="shared" ref="G1209:M1209" si="1614">G$344</f>
        <v>Hoffman, Brian</v>
      </c>
      <c r="H1209" s="193" t="str">
        <f t="shared" si="1614"/>
        <v>Fatianow, Christina</v>
      </c>
      <c r="I1209" s="193" t="str">
        <f t="shared" si="1614"/>
        <v>MA422</v>
      </c>
      <c r="J1209" s="193" t="str">
        <f t="shared" si="1614"/>
        <v>MASON COMPANIES INC</v>
      </c>
      <c r="K1209" s="193" t="str">
        <f t="shared" si="1614"/>
        <v>all</v>
      </c>
      <c r="L1209" s="193">
        <f t="shared" si="1614"/>
        <v>0</v>
      </c>
      <c r="M1209" s="193">
        <f t="shared" si="1614"/>
        <v>0</v>
      </c>
      <c r="N1209" s="193" t="str">
        <f t="shared" si="1511"/>
        <v>Audio Accessories</v>
      </c>
      <c r="AA1209" s="193">
        <f t="shared" si="1582"/>
        <v>0</v>
      </c>
      <c r="AB1209" s="193" t="str">
        <f t="shared" ref="AB1209" si="1615">AB$344</f>
        <v>Fatianow, Christina</v>
      </c>
    </row>
    <row r="1210" spans="1:28" s="188" customFormat="1" ht="17.399999999999999">
      <c r="A1210" s="193" t="str">
        <f t="shared" si="1577"/>
        <v>Audio Accessories</v>
      </c>
      <c r="B1210" s="193" t="str">
        <f t="shared" si="1578"/>
        <v>MI680Audio Accessories</v>
      </c>
      <c r="C1210" s="193" t="str">
        <f t="shared" si="1579"/>
        <v>Audio AccessoriesFatianow, Christina</v>
      </c>
      <c r="D1210" s="193"/>
      <c r="E1210" s="193"/>
      <c r="F1210" s="193" t="str">
        <f t="shared" si="1580"/>
        <v>Audio AccessoriesHoffman, Brian</v>
      </c>
      <c r="G1210" s="193" t="str">
        <f t="shared" ref="G1210:M1210" si="1616">G$345</f>
        <v>Hoffman, Brian</v>
      </c>
      <c r="H1210" s="193" t="str">
        <f t="shared" si="1616"/>
        <v>Fatianow, Christina</v>
      </c>
      <c r="I1210" s="193" t="str">
        <f t="shared" si="1616"/>
        <v>MI680</v>
      </c>
      <c r="J1210" s="193" t="str">
        <f t="shared" si="1616"/>
        <v>MICRO ELECTRONICS IN</v>
      </c>
      <c r="K1210" s="193" t="str">
        <f t="shared" si="1616"/>
        <v>all</v>
      </c>
      <c r="L1210" s="193">
        <f t="shared" si="1616"/>
        <v>0</v>
      </c>
      <c r="M1210" s="193">
        <f t="shared" si="1616"/>
        <v>0</v>
      </c>
      <c r="N1210" s="193" t="str">
        <f t="shared" si="1511"/>
        <v>Audio Accessories</v>
      </c>
      <c r="AA1210" s="193">
        <f t="shared" si="1582"/>
        <v>0</v>
      </c>
      <c r="AB1210" s="193" t="str">
        <f t="shared" ref="AB1210" si="1617">AB$345</f>
        <v>Fatianow, Christina</v>
      </c>
    </row>
    <row r="1211" spans="1:28" s="188" customFormat="1" ht="17.399999999999999">
      <c r="A1211" s="193" t="str">
        <f t="shared" si="1577"/>
        <v>Audio Accessories</v>
      </c>
      <c r="B1211" s="193" t="str">
        <f t="shared" si="1578"/>
        <v>MI978Audio Accessories</v>
      </c>
      <c r="C1211" s="193" t="str">
        <f t="shared" si="1579"/>
        <v>Audio AccessoriesFatianow, Christina</v>
      </c>
      <c r="D1211" s="193"/>
      <c r="E1211" s="193"/>
      <c r="F1211" s="193" t="str">
        <f t="shared" si="1580"/>
        <v>Audio AccessoriesHoffman, Brian</v>
      </c>
      <c r="G1211" s="193" t="str">
        <f t="shared" ref="G1211:M1211" si="1618">G$346</f>
        <v>Hoffman, Brian</v>
      </c>
      <c r="H1211" s="193" t="str">
        <f t="shared" si="1618"/>
        <v>Fatianow, Christina</v>
      </c>
      <c r="I1211" s="193" t="str">
        <f t="shared" si="1618"/>
        <v>MI978</v>
      </c>
      <c r="J1211" s="193" t="str">
        <f t="shared" si="1618"/>
        <v>MID-STATE DISTRIBUTING COMPANY</v>
      </c>
      <c r="K1211" s="193" t="str">
        <f t="shared" si="1618"/>
        <v>all</v>
      </c>
      <c r="L1211" s="193">
        <f t="shared" si="1618"/>
        <v>0</v>
      </c>
      <c r="M1211" s="193">
        <f t="shared" si="1618"/>
        <v>0</v>
      </c>
      <c r="N1211" s="193" t="str">
        <f t="shared" si="1511"/>
        <v>Audio Accessories</v>
      </c>
      <c r="AA1211" s="193">
        <f t="shared" si="1582"/>
        <v>0</v>
      </c>
      <c r="AB1211" s="193" t="str">
        <f t="shared" ref="AB1211" si="1619">AB$346</f>
        <v>Fatianow, Christina</v>
      </c>
    </row>
    <row r="1212" spans="1:28" s="188" customFormat="1" ht="17.399999999999999">
      <c r="A1212" s="193" t="str">
        <f t="shared" si="1577"/>
        <v>Audio Accessories</v>
      </c>
      <c r="B1212" s="193" t="str">
        <f t="shared" si="1578"/>
        <v>OL136Audio Accessories</v>
      </c>
      <c r="C1212" s="193" t="str">
        <f t="shared" si="1579"/>
        <v>Audio AccessoriesFatianow, Christina</v>
      </c>
      <c r="D1212" s="193"/>
      <c r="E1212" s="193"/>
      <c r="F1212" s="193" t="str">
        <f t="shared" si="1580"/>
        <v>Audio AccessoriesHoffman, Brian</v>
      </c>
      <c r="G1212" s="193" t="str">
        <f t="shared" ref="G1212:M1212" si="1620">G$347</f>
        <v>Hoffman, Brian</v>
      </c>
      <c r="H1212" s="193" t="str">
        <f t="shared" si="1620"/>
        <v>Fatianow, Christina</v>
      </c>
      <c r="I1212" s="193" t="str">
        <f t="shared" si="1620"/>
        <v>OL136</v>
      </c>
      <c r="J1212" s="193" t="str">
        <f t="shared" si="1620"/>
        <v>OLYMPIA TRADING.COM INC.</v>
      </c>
      <c r="K1212" s="193" t="str">
        <f t="shared" si="1620"/>
        <v>all</v>
      </c>
      <c r="L1212" s="193">
        <f t="shared" si="1620"/>
        <v>0</v>
      </c>
      <c r="M1212" s="193">
        <f t="shared" si="1620"/>
        <v>0</v>
      </c>
      <c r="N1212" s="193" t="str">
        <f t="shared" si="1511"/>
        <v>Audio Accessories</v>
      </c>
      <c r="AA1212" s="193">
        <f t="shared" si="1582"/>
        <v>0</v>
      </c>
      <c r="AB1212" s="193" t="str">
        <f t="shared" ref="AB1212" si="1621">AB$347</f>
        <v>Fatianow, Christina</v>
      </c>
    </row>
    <row r="1213" spans="1:28" s="188" customFormat="1" ht="17.399999999999999">
      <c r="A1213" s="193" t="str">
        <f t="shared" si="1577"/>
        <v>Audio Accessories</v>
      </c>
      <c r="B1213" s="193" t="str">
        <f t="shared" si="1578"/>
        <v>OV030Audio Accessories</v>
      </c>
      <c r="C1213" s="193" t="str">
        <f t="shared" si="1579"/>
        <v>Audio AccessoriesFatianow, Christina</v>
      </c>
      <c r="D1213" s="193"/>
      <c r="E1213" s="193"/>
      <c r="F1213" s="193" t="str">
        <f t="shared" si="1580"/>
        <v>Audio AccessoriesHoffman, Brian</v>
      </c>
      <c r="G1213" s="193" t="str">
        <f t="shared" ref="G1213:M1213" si="1622">G$348</f>
        <v>Hoffman, Brian</v>
      </c>
      <c r="H1213" s="193" t="str">
        <f t="shared" si="1622"/>
        <v>Fatianow, Christina</v>
      </c>
      <c r="I1213" s="193" t="str">
        <f t="shared" si="1622"/>
        <v>OV030</v>
      </c>
      <c r="J1213" s="193" t="str">
        <f t="shared" si="1622"/>
        <v>OVERSEAS CONNECTION</v>
      </c>
      <c r="K1213" s="193" t="str">
        <f t="shared" si="1622"/>
        <v>all</v>
      </c>
      <c r="L1213" s="193">
        <f t="shared" si="1622"/>
        <v>0</v>
      </c>
      <c r="M1213" s="193">
        <f t="shared" si="1622"/>
        <v>0</v>
      </c>
      <c r="N1213" s="193" t="str">
        <f t="shared" si="1511"/>
        <v>Audio Accessories</v>
      </c>
      <c r="AA1213" s="193">
        <f t="shared" si="1582"/>
        <v>0</v>
      </c>
      <c r="AB1213" s="193" t="str">
        <f t="shared" ref="AB1213" si="1623">AB$348</f>
        <v>Fatianow, Christina</v>
      </c>
    </row>
    <row r="1214" spans="1:28" s="188" customFormat="1" ht="17.399999999999999">
      <c r="A1214" s="193" t="str">
        <f t="shared" si="1577"/>
        <v>Audio Accessories</v>
      </c>
      <c r="B1214" s="193" t="str">
        <f t="shared" si="1578"/>
        <v>PE265Audio Accessories</v>
      </c>
      <c r="C1214" s="193" t="str">
        <f t="shared" si="1579"/>
        <v>Audio AccessoriesFatianow, Christina</v>
      </c>
      <c r="D1214" s="193"/>
      <c r="E1214" s="193"/>
      <c r="F1214" s="193" t="str">
        <f t="shared" si="1580"/>
        <v>Audio AccessoriesHoffman, Brian</v>
      </c>
      <c r="G1214" s="193" t="str">
        <f t="shared" ref="G1214:M1214" si="1624">G$349</f>
        <v>Hoffman, Brian</v>
      </c>
      <c r="H1214" s="193" t="str">
        <f t="shared" si="1624"/>
        <v>Fatianow, Christina</v>
      </c>
      <c r="I1214" s="193" t="str">
        <f t="shared" si="1624"/>
        <v>PE265</v>
      </c>
      <c r="J1214" s="193" t="str">
        <f t="shared" si="1624"/>
        <v>PETRA INDUSTRIES INC</v>
      </c>
      <c r="K1214" s="193" t="str">
        <f t="shared" si="1624"/>
        <v>all</v>
      </c>
      <c r="L1214" s="193">
        <f t="shared" si="1624"/>
        <v>0</v>
      </c>
      <c r="M1214" s="193">
        <f t="shared" si="1624"/>
        <v>0</v>
      </c>
      <c r="N1214" s="193" t="str">
        <f t="shared" si="1511"/>
        <v>Audio Accessories</v>
      </c>
      <c r="AA1214" s="193">
        <f t="shared" si="1582"/>
        <v>0</v>
      </c>
      <c r="AB1214" s="193" t="str">
        <f t="shared" ref="AB1214" si="1625">AB$349</f>
        <v>Fatianow, Christina</v>
      </c>
    </row>
    <row r="1215" spans="1:28" s="188" customFormat="1" ht="17.399999999999999">
      <c r="A1215" s="193" t="str">
        <f t="shared" si="1577"/>
        <v>Audio Accessories</v>
      </c>
      <c r="B1215" s="193" t="str">
        <f t="shared" si="1578"/>
        <v>PE370Audio Accessories</v>
      </c>
      <c r="C1215" s="193" t="str">
        <f t="shared" si="1579"/>
        <v>Audio AccessoriesFatianow, Christina</v>
      </c>
      <c r="D1215" s="193"/>
      <c r="E1215" s="193"/>
      <c r="F1215" s="193" t="str">
        <f t="shared" si="1580"/>
        <v>Audio AccessoriesHoffman, Brian</v>
      </c>
      <c r="G1215" s="193" t="str">
        <f t="shared" ref="G1215:M1215" si="1626">G$350</f>
        <v>Hoffman, Brian</v>
      </c>
      <c r="H1215" s="193" t="str">
        <f t="shared" si="1626"/>
        <v>Fatianow, Christina</v>
      </c>
      <c r="I1215" s="193" t="str">
        <f t="shared" si="1626"/>
        <v>PE370</v>
      </c>
      <c r="J1215" s="193" t="str">
        <f t="shared" si="1626"/>
        <v>PETRO-GEN</v>
      </c>
      <c r="K1215" s="193" t="str">
        <f t="shared" si="1626"/>
        <v>all</v>
      </c>
      <c r="L1215" s="193">
        <f t="shared" si="1626"/>
        <v>0</v>
      </c>
      <c r="M1215" s="193">
        <f t="shared" si="1626"/>
        <v>0</v>
      </c>
      <c r="N1215" s="193" t="str">
        <f t="shared" si="1511"/>
        <v>Audio Accessories</v>
      </c>
      <c r="AA1215" s="193">
        <f t="shared" si="1582"/>
        <v>0</v>
      </c>
      <c r="AB1215" s="193" t="str">
        <f t="shared" ref="AB1215" si="1627">AB$350</f>
        <v>Fatianow, Christina</v>
      </c>
    </row>
    <row r="1216" spans="1:28" s="188" customFormat="1" ht="17.399999999999999">
      <c r="A1216" s="193" t="str">
        <f t="shared" si="1577"/>
        <v>Audio Accessories</v>
      </c>
      <c r="B1216" s="193" t="str">
        <f t="shared" si="1578"/>
        <v>RB005Audio Accessories</v>
      </c>
      <c r="C1216" s="193" t="str">
        <f t="shared" si="1579"/>
        <v>Audio AccessoriesFatianow, Christina</v>
      </c>
      <c r="D1216" s="193"/>
      <c r="E1216" s="193"/>
      <c r="F1216" s="193" t="str">
        <f t="shared" si="1580"/>
        <v>Audio AccessoriesHoffman, Brian</v>
      </c>
      <c r="G1216" s="193" t="str">
        <f t="shared" ref="G1216:M1216" si="1628">G$351</f>
        <v>Hoffman, Brian</v>
      </c>
      <c r="H1216" s="193" t="str">
        <f t="shared" si="1628"/>
        <v>Fatianow, Christina</v>
      </c>
      <c r="I1216" s="193" t="str">
        <f t="shared" si="1628"/>
        <v>RB005</v>
      </c>
      <c r="J1216" s="193" t="str">
        <f t="shared" si="1628"/>
        <v>R &amp; B WHOLESALE DISTRIBUTORS INC</v>
      </c>
      <c r="K1216" s="193" t="str">
        <f t="shared" si="1628"/>
        <v>all</v>
      </c>
      <c r="L1216" s="193">
        <f t="shared" si="1628"/>
        <v>0</v>
      </c>
      <c r="M1216" s="193">
        <f t="shared" si="1628"/>
        <v>0</v>
      </c>
      <c r="N1216" s="193" t="str">
        <f t="shared" si="1511"/>
        <v>Audio Accessories</v>
      </c>
      <c r="AA1216" s="193">
        <f t="shared" si="1582"/>
        <v>0</v>
      </c>
      <c r="AB1216" s="193" t="str">
        <f t="shared" ref="AB1216" si="1629">AB$351</f>
        <v>Fatianow, Christina</v>
      </c>
    </row>
    <row r="1217" spans="1:28" s="188" customFormat="1" ht="17.399999999999999">
      <c r="A1217" s="193" t="str">
        <f t="shared" si="1577"/>
        <v>Audio Accessories</v>
      </c>
      <c r="B1217" s="193" t="str">
        <f t="shared" si="1578"/>
        <v>SA830Audio Accessories</v>
      </c>
      <c r="C1217" s="193" t="str">
        <f t="shared" si="1579"/>
        <v>Audio AccessoriesFatianow, Christina</v>
      </c>
      <c r="D1217" s="193"/>
      <c r="E1217" s="193"/>
      <c r="F1217" s="193" t="str">
        <f t="shared" si="1580"/>
        <v>Audio AccessoriesHoffman, Brian</v>
      </c>
      <c r="G1217" s="193" t="str">
        <f t="shared" ref="G1217:M1217" si="1630">G$352</f>
        <v>Hoffman, Brian</v>
      </c>
      <c r="H1217" s="193" t="str">
        <f t="shared" si="1630"/>
        <v>Fatianow, Christina</v>
      </c>
      <c r="I1217" s="193" t="str">
        <f t="shared" si="1630"/>
        <v>SA830</v>
      </c>
      <c r="J1217" s="193" t="str">
        <f t="shared" si="1630"/>
        <v>SAMSONIC TRADING CO</v>
      </c>
      <c r="K1217" s="193" t="str">
        <f t="shared" si="1630"/>
        <v>all</v>
      </c>
      <c r="L1217" s="193">
        <f t="shared" si="1630"/>
        <v>0</v>
      </c>
      <c r="M1217" s="193">
        <f t="shared" si="1630"/>
        <v>0</v>
      </c>
      <c r="N1217" s="193" t="str">
        <f t="shared" si="1511"/>
        <v>Audio Accessories</v>
      </c>
      <c r="AA1217" s="193">
        <f t="shared" si="1582"/>
        <v>0</v>
      </c>
      <c r="AB1217" s="193" t="str">
        <f t="shared" ref="AB1217" si="1631">AB$352</f>
        <v>Fatianow, Christina</v>
      </c>
    </row>
    <row r="1218" spans="1:28" s="188" customFormat="1" ht="17.399999999999999">
      <c r="A1218" s="193" t="str">
        <f t="shared" si="1577"/>
        <v>Audio Accessories</v>
      </c>
      <c r="B1218" s="193" t="str">
        <f t="shared" si="1578"/>
        <v>SE831Audio Accessories</v>
      </c>
      <c r="C1218" s="193" t="str">
        <f t="shared" si="1579"/>
        <v>Audio AccessoriesFatianow, Christina</v>
      </c>
      <c r="D1218" s="193"/>
      <c r="E1218" s="193"/>
      <c r="F1218" s="193" t="str">
        <f t="shared" si="1580"/>
        <v>Audio AccessoriesHoffman, Brian</v>
      </c>
      <c r="G1218" s="193" t="str">
        <f t="shared" ref="G1218:M1218" si="1632">G$353</f>
        <v>Hoffman, Brian</v>
      </c>
      <c r="H1218" s="193" t="str">
        <f t="shared" si="1632"/>
        <v>Fatianow, Christina</v>
      </c>
      <c r="I1218" s="193" t="str">
        <f t="shared" si="1632"/>
        <v>SE831</v>
      </c>
      <c r="J1218" s="193" t="str">
        <f t="shared" si="1632"/>
        <v>SEVENTH AVENUE INC</v>
      </c>
      <c r="K1218" s="193" t="str">
        <f t="shared" si="1632"/>
        <v>all</v>
      </c>
      <c r="L1218" s="193">
        <f t="shared" si="1632"/>
        <v>0</v>
      </c>
      <c r="M1218" s="193">
        <f t="shared" si="1632"/>
        <v>0</v>
      </c>
      <c r="N1218" s="193" t="str">
        <f t="shared" si="1511"/>
        <v>Audio Accessories</v>
      </c>
      <c r="AA1218" s="193">
        <f t="shared" si="1582"/>
        <v>0</v>
      </c>
      <c r="AB1218" s="193" t="str">
        <f t="shared" ref="AB1218" si="1633">AB$353</f>
        <v>Fatianow, Christina</v>
      </c>
    </row>
    <row r="1219" spans="1:28" s="188" customFormat="1" ht="17.399999999999999">
      <c r="A1219" s="193" t="str">
        <f t="shared" si="1577"/>
        <v>Audio Accessories</v>
      </c>
      <c r="B1219" s="193" t="str">
        <f t="shared" si="1578"/>
        <v>SH880Audio Accessories</v>
      </c>
      <c r="C1219" s="193" t="str">
        <f t="shared" si="1579"/>
        <v>Audio AccessoriesFatianow, Christina</v>
      </c>
      <c r="D1219" s="193"/>
      <c r="E1219" s="193"/>
      <c r="F1219" s="193" t="str">
        <f t="shared" si="1580"/>
        <v>Audio AccessoriesHoffman, Brian</v>
      </c>
      <c r="G1219" s="193" t="str">
        <f t="shared" ref="G1219:M1219" si="1634">G$354</f>
        <v>Hoffman, Brian</v>
      </c>
      <c r="H1219" s="193" t="str">
        <f t="shared" si="1634"/>
        <v>Fatianow, Christina</v>
      </c>
      <c r="I1219" s="193" t="str">
        <f t="shared" si="1634"/>
        <v>SH880</v>
      </c>
      <c r="J1219" s="193" t="str">
        <f t="shared" si="1634"/>
        <v>SHAVER.COM</v>
      </c>
      <c r="K1219" s="193" t="str">
        <f t="shared" si="1634"/>
        <v>all</v>
      </c>
      <c r="L1219" s="193">
        <f t="shared" si="1634"/>
        <v>0</v>
      </c>
      <c r="M1219" s="193">
        <f t="shared" si="1634"/>
        <v>0</v>
      </c>
      <c r="N1219" s="193" t="str">
        <f t="shared" si="1511"/>
        <v>Audio Accessories</v>
      </c>
      <c r="AA1219" s="193">
        <f t="shared" si="1582"/>
        <v>0</v>
      </c>
      <c r="AB1219" s="193" t="str">
        <f t="shared" ref="AB1219" si="1635">AB$354</f>
        <v>Fatianow, Christina</v>
      </c>
    </row>
    <row r="1220" spans="1:28" s="188" customFormat="1" ht="17.399999999999999">
      <c r="A1220" s="193" t="str">
        <f t="shared" si="1577"/>
        <v>Audio Accessories</v>
      </c>
      <c r="B1220" s="193" t="str">
        <f t="shared" si="1578"/>
        <v>SU260Audio Accessories</v>
      </c>
      <c r="C1220" s="193" t="str">
        <f t="shared" si="1579"/>
        <v>Audio AccessoriesFatianow, Christina</v>
      </c>
      <c r="D1220" s="193"/>
      <c r="E1220" s="193"/>
      <c r="F1220" s="193" t="str">
        <f t="shared" si="1580"/>
        <v>Audio AccessoriesHoffman, Brian</v>
      </c>
      <c r="G1220" s="193" t="str">
        <f t="shared" ref="G1220:M1220" si="1636">G$355</f>
        <v>Hoffman, Brian</v>
      </c>
      <c r="H1220" s="193" t="str">
        <f t="shared" si="1636"/>
        <v>Fatianow, Christina</v>
      </c>
      <c r="I1220" s="193" t="str">
        <f t="shared" si="1636"/>
        <v>SU260</v>
      </c>
      <c r="J1220" s="193" t="str">
        <f t="shared" si="1636"/>
        <v>SUMMIT IMPORT CORP.</v>
      </c>
      <c r="K1220" s="193" t="str">
        <f t="shared" si="1636"/>
        <v>all</v>
      </c>
      <c r="L1220" s="193">
        <f t="shared" si="1636"/>
        <v>0</v>
      </c>
      <c r="M1220" s="193">
        <f t="shared" si="1636"/>
        <v>0</v>
      </c>
      <c r="N1220" s="193" t="str">
        <f t="shared" si="1511"/>
        <v>Audio Accessories</v>
      </c>
      <c r="AA1220" s="193">
        <f t="shared" si="1582"/>
        <v>0</v>
      </c>
      <c r="AB1220" s="193" t="str">
        <f t="shared" ref="AB1220" si="1637">AB$355</f>
        <v>Fatianow, Christina</v>
      </c>
    </row>
    <row r="1221" spans="1:28" s="188" customFormat="1" ht="17.399999999999999">
      <c r="A1221" s="193" t="str">
        <f t="shared" si="1577"/>
        <v>Audio Accessories</v>
      </c>
      <c r="B1221" s="193" t="str">
        <f t="shared" si="1578"/>
        <v>TI160Audio Accessories</v>
      </c>
      <c r="C1221" s="193" t="str">
        <f t="shared" si="1579"/>
        <v>Audio AccessoriesFatianow, Christina</v>
      </c>
      <c r="D1221" s="193"/>
      <c r="E1221" s="193"/>
      <c r="F1221" s="193" t="str">
        <f t="shared" si="1580"/>
        <v>Audio AccessoriesHoffman, Brian</v>
      </c>
      <c r="G1221" s="193" t="str">
        <f t="shared" ref="G1221:M1221" si="1638">G$356</f>
        <v>Hoffman, Brian</v>
      </c>
      <c r="H1221" s="193" t="str">
        <f t="shared" si="1638"/>
        <v>Fatianow, Christina</v>
      </c>
      <c r="I1221" s="193" t="str">
        <f t="shared" si="1638"/>
        <v>TI160</v>
      </c>
      <c r="J1221" s="193" t="str">
        <f t="shared" si="1638"/>
        <v>TIP TOP PARTS, USA</v>
      </c>
      <c r="K1221" s="193" t="str">
        <f t="shared" si="1638"/>
        <v>all</v>
      </c>
      <c r="L1221" s="193">
        <f t="shared" si="1638"/>
        <v>0</v>
      </c>
      <c r="M1221" s="193">
        <f t="shared" si="1638"/>
        <v>0</v>
      </c>
      <c r="N1221" s="193" t="str">
        <f t="shared" si="1511"/>
        <v>Audio Accessories</v>
      </c>
      <c r="AA1221" s="193">
        <f t="shared" si="1582"/>
        <v>0</v>
      </c>
      <c r="AB1221" s="193" t="str">
        <f t="shared" ref="AB1221" si="1639">AB$356</f>
        <v>Fatianow, Christina</v>
      </c>
    </row>
    <row r="1222" spans="1:28" s="188" customFormat="1" ht="17.399999999999999">
      <c r="A1222" s="193" t="str">
        <f t="shared" si="1577"/>
        <v>Audio Accessories</v>
      </c>
      <c r="B1222" s="193" t="str">
        <f t="shared" si="1578"/>
        <v>TR839Audio Accessories</v>
      </c>
      <c r="C1222" s="193" t="str">
        <f t="shared" si="1579"/>
        <v>Audio AccessoriesFatianow, Christina</v>
      </c>
      <c r="D1222" s="193"/>
      <c r="E1222" s="193"/>
      <c r="F1222" s="193" t="str">
        <f t="shared" si="1580"/>
        <v>Audio AccessoriesHoffman, Brian</v>
      </c>
      <c r="G1222" s="193" t="str">
        <f t="shared" ref="G1222:M1222" si="1640">G$357</f>
        <v>Hoffman, Brian</v>
      </c>
      <c r="H1222" s="193" t="str">
        <f t="shared" si="1640"/>
        <v>Fatianow, Christina</v>
      </c>
      <c r="I1222" s="193" t="str">
        <f t="shared" si="1640"/>
        <v>TR839</v>
      </c>
      <c r="J1222" s="193" t="str">
        <f t="shared" si="1640"/>
        <v>TRI STATE DISTRIBUTORS INC</v>
      </c>
      <c r="K1222" s="193" t="str">
        <f t="shared" si="1640"/>
        <v>all</v>
      </c>
      <c r="L1222" s="193">
        <f t="shared" si="1640"/>
        <v>0</v>
      </c>
      <c r="M1222" s="193">
        <f t="shared" si="1640"/>
        <v>0</v>
      </c>
      <c r="N1222" s="193" t="str">
        <f t="shared" si="1511"/>
        <v>Audio Accessories</v>
      </c>
      <c r="AA1222" s="193">
        <f t="shared" si="1582"/>
        <v>0</v>
      </c>
      <c r="AB1222" s="193" t="str">
        <f t="shared" ref="AB1222" si="1641">AB$357</f>
        <v>Fatianow, Christina</v>
      </c>
    </row>
    <row r="1223" spans="1:28" s="188" customFormat="1" ht="17.399999999999999">
      <c r="A1223" s="193" t="str">
        <f t="shared" si="1577"/>
        <v>Audio Accessories</v>
      </c>
      <c r="B1223" s="193" t="str">
        <f t="shared" si="1578"/>
        <v>WA130Audio Accessories</v>
      </c>
      <c r="C1223" s="193" t="str">
        <f t="shared" si="1579"/>
        <v>Audio AccessoriesFatianow, Christina</v>
      </c>
      <c r="D1223" s="193"/>
      <c r="E1223" s="193"/>
      <c r="F1223" s="193" t="str">
        <f t="shared" si="1580"/>
        <v>Audio AccessoriesHoffman, Brian</v>
      </c>
      <c r="G1223" s="193" t="str">
        <f t="shared" ref="G1223:M1223" si="1642">G$358</f>
        <v>Hoffman, Brian</v>
      </c>
      <c r="H1223" s="193" t="str">
        <f t="shared" si="1642"/>
        <v>Fatianow, Christina</v>
      </c>
      <c r="I1223" s="193" t="str">
        <f t="shared" si="1642"/>
        <v>WA130</v>
      </c>
      <c r="J1223" s="193" t="str">
        <f t="shared" si="1642"/>
        <v>WALKENHORST OF NAPA</v>
      </c>
      <c r="K1223" s="193" t="str">
        <f t="shared" si="1642"/>
        <v>all</v>
      </c>
      <c r="L1223" s="193">
        <f t="shared" si="1642"/>
        <v>0</v>
      </c>
      <c r="M1223" s="193">
        <f t="shared" si="1642"/>
        <v>0</v>
      </c>
      <c r="N1223" s="193" t="str">
        <f t="shared" si="1511"/>
        <v>Audio Accessories</v>
      </c>
      <c r="AA1223" s="193">
        <f t="shared" si="1582"/>
        <v>0</v>
      </c>
      <c r="AB1223" s="193" t="str">
        <f t="shared" ref="AB1223" si="1643">AB$358</f>
        <v>Fatianow, Christina</v>
      </c>
    </row>
    <row r="1224" spans="1:28" s="188" customFormat="1" ht="17.399999999999999">
      <c r="A1224" s="193" t="str">
        <f t="shared" si="1577"/>
        <v>Audio Accessories</v>
      </c>
      <c r="B1224" s="193" t="str">
        <f t="shared" si="1578"/>
        <v>WI195Audio Accessories</v>
      </c>
      <c r="C1224" s="193" t="str">
        <f t="shared" si="1579"/>
        <v>Audio AccessoriesFatianow, Christina</v>
      </c>
      <c r="D1224" s="193"/>
      <c r="E1224" s="193"/>
      <c r="F1224" s="193" t="str">
        <f t="shared" si="1580"/>
        <v>Audio AccessoriesHoffman, Brian</v>
      </c>
      <c r="G1224" s="193" t="str">
        <f t="shared" ref="G1224:M1224" si="1644">G$359</f>
        <v>Hoffman, Brian</v>
      </c>
      <c r="H1224" s="193" t="str">
        <f t="shared" si="1644"/>
        <v>Fatianow, Christina</v>
      </c>
      <c r="I1224" s="193" t="str">
        <f t="shared" si="1644"/>
        <v>WI195</v>
      </c>
      <c r="J1224" s="193" t="str">
        <f t="shared" si="1644"/>
        <v>WILLIAMS-SONOMA</v>
      </c>
      <c r="K1224" s="193" t="str">
        <f t="shared" si="1644"/>
        <v>all</v>
      </c>
      <c r="L1224" s="193">
        <f t="shared" si="1644"/>
        <v>0</v>
      </c>
      <c r="M1224" s="193">
        <f t="shared" si="1644"/>
        <v>0</v>
      </c>
      <c r="N1224" s="193" t="str">
        <f t="shared" ref="N1224:N1287" si="1645">A1224</f>
        <v>Audio Accessories</v>
      </c>
      <c r="AA1224" s="193">
        <f t="shared" si="1582"/>
        <v>0</v>
      </c>
      <c r="AB1224" s="193" t="str">
        <f t="shared" ref="AB1224" si="1646">AB$359</f>
        <v>Fatianow, Christina</v>
      </c>
    </row>
    <row r="1225" spans="1:28" s="188" customFormat="1" ht="17.399999999999999">
      <c r="A1225" s="193" t="str">
        <f t="shared" si="1577"/>
        <v>Audio Accessories</v>
      </c>
      <c r="B1225" s="193" t="str">
        <f t="shared" si="1578"/>
        <v>0Audio Accessories</v>
      </c>
      <c r="C1225" s="193" t="str">
        <f t="shared" si="1579"/>
        <v>Audio AccessoriesFatianow, Christina</v>
      </c>
      <c r="D1225" s="193"/>
      <c r="E1225" s="193"/>
      <c r="F1225" s="193" t="str">
        <f t="shared" si="1580"/>
        <v>Audio AccessoriesHoffman, Brian</v>
      </c>
      <c r="G1225" s="193" t="str">
        <f t="shared" ref="G1225:M1225" si="1647">G$360</f>
        <v>Hoffman, Brian</v>
      </c>
      <c r="H1225" s="193" t="str">
        <f t="shared" si="1647"/>
        <v>Fatianow, Christina</v>
      </c>
      <c r="I1225" s="193">
        <f t="shared" si="1647"/>
        <v>0</v>
      </c>
      <c r="J1225" s="193" t="str">
        <f t="shared" si="1647"/>
        <v>CHECKER DISTRIBUTORS</v>
      </c>
      <c r="K1225" s="193" t="str">
        <f t="shared" si="1647"/>
        <v>all</v>
      </c>
      <c r="L1225" s="193">
        <f t="shared" si="1647"/>
        <v>0</v>
      </c>
      <c r="M1225" s="193">
        <f t="shared" si="1647"/>
        <v>0</v>
      </c>
      <c r="N1225" s="193" t="str">
        <f t="shared" si="1645"/>
        <v>Audio Accessories</v>
      </c>
      <c r="AA1225" s="193">
        <f t="shared" si="1582"/>
        <v>0</v>
      </c>
      <c r="AB1225" s="193" t="str">
        <f t="shared" ref="AB1225" si="1648">AB$360</f>
        <v>Fatianow, Christina</v>
      </c>
    </row>
    <row r="1226" spans="1:28" s="188" customFormat="1" ht="17.399999999999999">
      <c r="A1226" s="193" t="str">
        <f t="shared" si="1577"/>
        <v>Audio Accessories</v>
      </c>
      <c r="B1226" s="193" t="str">
        <f t="shared" si="1578"/>
        <v>0Audio Accessories</v>
      </c>
      <c r="C1226" s="193" t="str">
        <f t="shared" si="1579"/>
        <v>Audio Accessories0</v>
      </c>
      <c r="D1226" s="193"/>
      <c r="E1226" s="193"/>
      <c r="F1226" s="193" t="str">
        <f t="shared" si="1580"/>
        <v>Audio Accessories0</v>
      </c>
      <c r="G1226" s="193">
        <f t="shared" ref="G1226:M1226" si="1649">G$361</f>
        <v>0</v>
      </c>
      <c r="H1226" s="193">
        <f t="shared" si="1649"/>
        <v>0</v>
      </c>
      <c r="I1226" s="193">
        <f t="shared" si="1649"/>
        <v>0</v>
      </c>
      <c r="J1226" s="193">
        <f t="shared" si="1649"/>
        <v>0</v>
      </c>
      <c r="K1226" s="193">
        <f t="shared" si="1649"/>
        <v>0</v>
      </c>
      <c r="L1226" s="193">
        <f t="shared" si="1649"/>
        <v>0</v>
      </c>
      <c r="M1226" s="193">
        <f t="shared" si="1649"/>
        <v>0</v>
      </c>
      <c r="N1226" s="193" t="str">
        <f t="shared" si="1645"/>
        <v>Audio Accessories</v>
      </c>
      <c r="AA1226" s="193">
        <f t="shared" si="1582"/>
        <v>0</v>
      </c>
      <c r="AB1226" s="193">
        <f t="shared" ref="AB1226" si="1650">AB$361</f>
        <v>0</v>
      </c>
    </row>
    <row r="1227" spans="1:28" s="188" customFormat="1" ht="17.399999999999999">
      <c r="A1227" s="193" t="str">
        <f t="shared" si="1577"/>
        <v>Audio Accessories</v>
      </c>
      <c r="B1227" s="193" t="str">
        <f t="shared" si="1578"/>
        <v>0Audio Accessories</v>
      </c>
      <c r="C1227" s="193" t="str">
        <f t="shared" si="1579"/>
        <v>Audio Accessories0</v>
      </c>
      <c r="D1227" s="193"/>
      <c r="E1227" s="193"/>
      <c r="F1227" s="193" t="str">
        <f t="shared" si="1580"/>
        <v>Audio Accessories0</v>
      </c>
      <c r="G1227" s="193">
        <f t="shared" ref="G1227:M1227" si="1651">G$362</f>
        <v>0</v>
      </c>
      <c r="H1227" s="193">
        <f t="shared" si="1651"/>
        <v>0</v>
      </c>
      <c r="I1227" s="193">
        <f t="shared" si="1651"/>
        <v>0</v>
      </c>
      <c r="J1227" s="193">
        <f t="shared" si="1651"/>
        <v>0</v>
      </c>
      <c r="K1227" s="193">
        <f t="shared" si="1651"/>
        <v>0</v>
      </c>
      <c r="L1227" s="193">
        <f t="shared" si="1651"/>
        <v>0</v>
      </c>
      <c r="M1227" s="193">
        <f t="shared" si="1651"/>
        <v>0</v>
      </c>
      <c r="N1227" s="193" t="str">
        <f t="shared" si="1645"/>
        <v>Audio Accessories</v>
      </c>
      <c r="AA1227" s="193">
        <f t="shared" si="1582"/>
        <v>0</v>
      </c>
      <c r="AB1227" s="193">
        <f t="shared" ref="AB1227" si="1652">AB$362</f>
        <v>0</v>
      </c>
    </row>
    <row r="1228" spans="1:28" s="188" customFormat="1" ht="17.399999999999999">
      <c r="A1228" s="193" t="str">
        <f t="shared" si="1577"/>
        <v>Audio Accessories</v>
      </c>
      <c r="B1228" s="193" t="str">
        <f t="shared" si="1578"/>
        <v>0Audio Accessories</v>
      </c>
      <c r="C1228" s="193" t="str">
        <f t="shared" si="1579"/>
        <v>Audio Accessories0</v>
      </c>
      <c r="D1228" s="193"/>
      <c r="E1228" s="193"/>
      <c r="F1228" s="193" t="str">
        <f t="shared" si="1580"/>
        <v>Audio Accessories0</v>
      </c>
      <c r="G1228" s="193">
        <f t="shared" ref="G1228:M1228" si="1653">G$363</f>
        <v>0</v>
      </c>
      <c r="H1228" s="193">
        <f t="shared" si="1653"/>
        <v>0</v>
      </c>
      <c r="I1228" s="193">
        <f t="shared" si="1653"/>
        <v>0</v>
      </c>
      <c r="J1228" s="193">
        <f t="shared" si="1653"/>
        <v>0</v>
      </c>
      <c r="K1228" s="193">
        <f t="shared" si="1653"/>
        <v>0</v>
      </c>
      <c r="L1228" s="193">
        <f t="shared" si="1653"/>
        <v>0</v>
      </c>
      <c r="M1228" s="193">
        <f t="shared" si="1653"/>
        <v>0</v>
      </c>
      <c r="N1228" s="193" t="str">
        <f t="shared" si="1645"/>
        <v>Audio Accessories</v>
      </c>
      <c r="AA1228" s="193">
        <f t="shared" si="1582"/>
        <v>0</v>
      </c>
      <c r="AB1228" s="193">
        <f t="shared" ref="AB1228" si="1654">AB$363</f>
        <v>0</v>
      </c>
    </row>
    <row r="1229" spans="1:28" s="188" customFormat="1" ht="17.399999999999999">
      <c r="A1229" s="193" t="str">
        <f t="shared" si="1577"/>
        <v>Audio Accessories</v>
      </c>
      <c r="B1229" s="193" t="str">
        <f t="shared" si="1578"/>
        <v>0Audio Accessories</v>
      </c>
      <c r="C1229" s="193" t="str">
        <f t="shared" si="1579"/>
        <v>Audio Accessories0</v>
      </c>
      <c r="D1229" s="193"/>
      <c r="E1229" s="193"/>
      <c r="F1229" s="193" t="str">
        <f t="shared" si="1580"/>
        <v>Audio Accessories0</v>
      </c>
      <c r="G1229" s="193">
        <f t="shared" ref="G1229:M1229" si="1655">G$364</f>
        <v>0</v>
      </c>
      <c r="H1229" s="193">
        <f t="shared" si="1655"/>
        <v>0</v>
      </c>
      <c r="I1229" s="193">
        <f t="shared" si="1655"/>
        <v>0</v>
      </c>
      <c r="J1229" s="193">
        <f t="shared" si="1655"/>
        <v>0</v>
      </c>
      <c r="K1229" s="193">
        <f t="shared" si="1655"/>
        <v>0</v>
      </c>
      <c r="L1229" s="193">
        <f t="shared" si="1655"/>
        <v>0</v>
      </c>
      <c r="M1229" s="193">
        <f t="shared" si="1655"/>
        <v>0</v>
      </c>
      <c r="N1229" s="193" t="str">
        <f t="shared" si="1645"/>
        <v>Audio Accessories</v>
      </c>
      <c r="AA1229" s="193">
        <f t="shared" si="1582"/>
        <v>0</v>
      </c>
      <c r="AB1229" s="193">
        <f t="shared" ref="AB1229" si="1656">AB$364</f>
        <v>0</v>
      </c>
    </row>
    <row r="1230" spans="1:28" s="188" customFormat="1" ht="17.399999999999999">
      <c r="A1230" s="193" t="str">
        <f t="shared" si="1577"/>
        <v>Audio Accessories</v>
      </c>
      <c r="B1230" s="193" t="str">
        <f t="shared" si="1578"/>
        <v>0Audio Accessories</v>
      </c>
      <c r="C1230" s="193" t="str">
        <f t="shared" si="1579"/>
        <v>Audio Accessories0</v>
      </c>
      <c r="D1230" s="193"/>
      <c r="E1230" s="193"/>
      <c r="F1230" s="193" t="str">
        <f t="shared" si="1580"/>
        <v>Audio Accessories0</v>
      </c>
      <c r="G1230" s="193">
        <f t="shared" ref="G1230:M1230" si="1657">G$365</f>
        <v>0</v>
      </c>
      <c r="H1230" s="193">
        <f t="shared" si="1657"/>
        <v>0</v>
      </c>
      <c r="I1230" s="193">
        <f t="shared" si="1657"/>
        <v>0</v>
      </c>
      <c r="J1230" s="193">
        <f t="shared" si="1657"/>
        <v>0</v>
      </c>
      <c r="K1230" s="193">
        <f t="shared" si="1657"/>
        <v>0</v>
      </c>
      <c r="L1230" s="193">
        <f t="shared" si="1657"/>
        <v>0</v>
      </c>
      <c r="M1230" s="193">
        <f t="shared" si="1657"/>
        <v>0</v>
      </c>
      <c r="N1230" s="193" t="str">
        <f t="shared" si="1645"/>
        <v>Audio Accessories</v>
      </c>
      <c r="AA1230" s="193">
        <f t="shared" si="1582"/>
        <v>0</v>
      </c>
      <c r="AB1230" s="193">
        <f t="shared" ref="AB1230" si="1658">AB$365</f>
        <v>0</v>
      </c>
    </row>
    <row r="1231" spans="1:28" s="188" customFormat="1" ht="17.399999999999999">
      <c r="A1231" s="193" t="str">
        <f t="shared" si="1577"/>
        <v>Audio Accessories</v>
      </c>
      <c r="B1231" s="193" t="str">
        <f t="shared" si="1578"/>
        <v>0Audio Accessories</v>
      </c>
      <c r="C1231" s="193" t="str">
        <f t="shared" si="1579"/>
        <v>Audio Accessories0</v>
      </c>
      <c r="D1231" s="193"/>
      <c r="E1231" s="193"/>
      <c r="F1231" s="193" t="str">
        <f t="shared" si="1580"/>
        <v>Audio Accessories0</v>
      </c>
      <c r="G1231" s="193">
        <f t="shared" ref="G1231:M1231" si="1659">G$366</f>
        <v>0</v>
      </c>
      <c r="H1231" s="193">
        <f t="shared" si="1659"/>
        <v>0</v>
      </c>
      <c r="I1231" s="193">
        <f t="shared" si="1659"/>
        <v>0</v>
      </c>
      <c r="J1231" s="193">
        <f t="shared" si="1659"/>
        <v>0</v>
      </c>
      <c r="K1231" s="193">
        <f t="shared" si="1659"/>
        <v>0</v>
      </c>
      <c r="L1231" s="193">
        <f t="shared" si="1659"/>
        <v>0</v>
      </c>
      <c r="M1231" s="193">
        <f t="shared" si="1659"/>
        <v>0</v>
      </c>
      <c r="N1231" s="193" t="str">
        <f t="shared" si="1645"/>
        <v>Audio Accessories</v>
      </c>
      <c r="AA1231" s="193">
        <f t="shared" si="1582"/>
        <v>0</v>
      </c>
      <c r="AB1231" s="193">
        <f t="shared" ref="AB1231" si="1660">AB$366</f>
        <v>0</v>
      </c>
    </row>
    <row r="1232" spans="1:28" s="188" customFormat="1" ht="17.399999999999999">
      <c r="A1232" s="193" t="str">
        <f t="shared" si="1577"/>
        <v>Audio Accessories</v>
      </c>
      <c r="B1232" s="193" t="str">
        <f t="shared" si="1578"/>
        <v>0Audio Accessories</v>
      </c>
      <c r="C1232" s="193" t="str">
        <f t="shared" si="1579"/>
        <v>Audio Accessories0</v>
      </c>
      <c r="D1232" s="193"/>
      <c r="E1232" s="193"/>
      <c r="F1232" s="193" t="str">
        <f t="shared" si="1580"/>
        <v>Audio Accessories0</v>
      </c>
      <c r="G1232" s="193">
        <f t="shared" ref="G1232:M1232" si="1661">G$367</f>
        <v>0</v>
      </c>
      <c r="H1232" s="193">
        <f t="shared" si="1661"/>
        <v>0</v>
      </c>
      <c r="I1232" s="193">
        <f t="shared" si="1661"/>
        <v>0</v>
      </c>
      <c r="J1232" s="193">
        <f t="shared" si="1661"/>
        <v>0</v>
      </c>
      <c r="K1232" s="193">
        <f t="shared" si="1661"/>
        <v>0</v>
      </c>
      <c r="L1232" s="193">
        <f t="shared" si="1661"/>
        <v>0</v>
      </c>
      <c r="M1232" s="193">
        <f t="shared" si="1661"/>
        <v>0</v>
      </c>
      <c r="N1232" s="193" t="str">
        <f t="shared" si="1645"/>
        <v>Audio Accessories</v>
      </c>
      <c r="AA1232" s="193">
        <f t="shared" si="1582"/>
        <v>0</v>
      </c>
      <c r="AB1232" s="193">
        <f t="shared" ref="AB1232" si="1662">AB$367</f>
        <v>0</v>
      </c>
    </row>
    <row r="1233" spans="1:28" s="188" customFormat="1" ht="17.399999999999999">
      <c r="A1233" s="193" t="str">
        <f t="shared" si="1577"/>
        <v>Audio Accessories</v>
      </c>
      <c r="B1233" s="193" t="str">
        <f t="shared" si="1578"/>
        <v>0Audio Accessories</v>
      </c>
      <c r="C1233" s="193" t="str">
        <f t="shared" si="1579"/>
        <v>Audio Accessories0</v>
      </c>
      <c r="D1233" s="193"/>
      <c r="E1233" s="193"/>
      <c r="F1233" s="193" t="str">
        <f t="shared" si="1580"/>
        <v>Audio Accessories0</v>
      </c>
      <c r="G1233" s="193">
        <f t="shared" ref="G1233:M1233" si="1663">G$368</f>
        <v>0</v>
      </c>
      <c r="H1233" s="193">
        <f t="shared" si="1663"/>
        <v>0</v>
      </c>
      <c r="I1233" s="193">
        <f t="shared" si="1663"/>
        <v>0</v>
      </c>
      <c r="J1233" s="193">
        <f t="shared" si="1663"/>
        <v>0</v>
      </c>
      <c r="K1233" s="193">
        <f t="shared" si="1663"/>
        <v>0</v>
      </c>
      <c r="L1233" s="193">
        <f t="shared" si="1663"/>
        <v>0</v>
      </c>
      <c r="M1233" s="193">
        <f t="shared" si="1663"/>
        <v>0</v>
      </c>
      <c r="N1233" s="193" t="str">
        <f t="shared" si="1645"/>
        <v>Audio Accessories</v>
      </c>
      <c r="AA1233" s="193">
        <f t="shared" si="1582"/>
        <v>0</v>
      </c>
      <c r="AB1233" s="193">
        <f t="shared" ref="AB1233" si="1664">AB$368</f>
        <v>0</v>
      </c>
    </row>
    <row r="1234" spans="1:28" s="188" customFormat="1" ht="17.399999999999999">
      <c r="A1234" s="193" t="str">
        <f t="shared" si="1577"/>
        <v>Audio Accessories</v>
      </c>
      <c r="B1234" s="193" t="str">
        <f t="shared" si="1578"/>
        <v>0Audio Accessories</v>
      </c>
      <c r="C1234" s="193" t="str">
        <f t="shared" si="1579"/>
        <v>Audio Accessories0</v>
      </c>
      <c r="D1234" s="193"/>
      <c r="E1234" s="193"/>
      <c r="F1234" s="193" t="str">
        <f t="shared" si="1580"/>
        <v>Audio Accessories0</v>
      </c>
      <c r="G1234" s="193">
        <f t="shared" ref="G1234:M1234" si="1665">G$369</f>
        <v>0</v>
      </c>
      <c r="H1234" s="193">
        <f t="shared" si="1665"/>
        <v>0</v>
      </c>
      <c r="I1234" s="193">
        <f t="shared" si="1665"/>
        <v>0</v>
      </c>
      <c r="J1234" s="193">
        <f t="shared" si="1665"/>
        <v>0</v>
      </c>
      <c r="K1234" s="193">
        <f t="shared" si="1665"/>
        <v>0</v>
      </c>
      <c r="L1234" s="193">
        <f t="shared" si="1665"/>
        <v>0</v>
      </c>
      <c r="M1234" s="193">
        <f t="shared" si="1665"/>
        <v>0</v>
      </c>
      <c r="N1234" s="193" t="str">
        <f t="shared" si="1645"/>
        <v>Audio Accessories</v>
      </c>
      <c r="AA1234" s="193">
        <f t="shared" si="1582"/>
        <v>0</v>
      </c>
      <c r="AB1234" s="193">
        <f t="shared" ref="AB1234" si="1666">AB$369</f>
        <v>0</v>
      </c>
    </row>
    <row r="1235" spans="1:28" s="188" customFormat="1" ht="17.399999999999999">
      <c r="A1235" s="193" t="str">
        <f t="shared" si="1577"/>
        <v>Audio Accessories</v>
      </c>
      <c r="B1235" s="193" t="str">
        <f t="shared" si="1578"/>
        <v>0Audio Accessories</v>
      </c>
      <c r="C1235" s="193" t="str">
        <f t="shared" si="1579"/>
        <v>Audio Accessories0</v>
      </c>
      <c r="D1235" s="193"/>
      <c r="E1235" s="193"/>
      <c r="F1235" s="193" t="str">
        <f t="shared" si="1580"/>
        <v>Audio Accessories0</v>
      </c>
      <c r="G1235" s="193">
        <f t="shared" ref="G1235:M1235" si="1667">G$370</f>
        <v>0</v>
      </c>
      <c r="H1235" s="193">
        <f t="shared" si="1667"/>
        <v>0</v>
      </c>
      <c r="I1235" s="193">
        <f t="shared" si="1667"/>
        <v>0</v>
      </c>
      <c r="J1235" s="193">
        <f t="shared" si="1667"/>
        <v>0</v>
      </c>
      <c r="K1235" s="193">
        <f t="shared" si="1667"/>
        <v>0</v>
      </c>
      <c r="L1235" s="193">
        <f t="shared" si="1667"/>
        <v>0</v>
      </c>
      <c r="M1235" s="193">
        <f t="shared" si="1667"/>
        <v>0</v>
      </c>
      <c r="N1235" s="193" t="str">
        <f t="shared" si="1645"/>
        <v>Audio Accessories</v>
      </c>
      <c r="AA1235" s="193">
        <f t="shared" si="1582"/>
        <v>0</v>
      </c>
      <c r="AB1235" s="193">
        <f t="shared" ref="AB1235" si="1668">AB$370</f>
        <v>0</v>
      </c>
    </row>
    <row r="1236" spans="1:28" s="188" customFormat="1" ht="17.399999999999999">
      <c r="A1236" s="193" t="str">
        <f t="shared" si="1577"/>
        <v>Audio Accessories</v>
      </c>
      <c r="B1236" s="193" t="str">
        <f t="shared" si="1578"/>
        <v>AM036Audio Accessories</v>
      </c>
      <c r="C1236" s="193" t="str">
        <f t="shared" si="1579"/>
        <v>Audio AccessoriesGaither, Kelli</v>
      </c>
      <c r="D1236" s="193"/>
      <c r="E1236" s="193"/>
      <c r="F1236" s="193" t="str">
        <f t="shared" si="1580"/>
        <v>Audio AccessoriesHoffman, Brian</v>
      </c>
      <c r="G1236" s="193" t="str">
        <f t="shared" ref="G1236:M1236" si="1669">G$371</f>
        <v>Hoffman, Brian</v>
      </c>
      <c r="H1236" s="193" t="str">
        <f t="shared" si="1669"/>
        <v>Gaither, Kelli</v>
      </c>
      <c r="I1236" s="193" t="str">
        <f t="shared" si="1669"/>
        <v>AM036</v>
      </c>
      <c r="J1236" s="193" t="str">
        <f t="shared" si="1669"/>
        <v>AMERICAN BROADCASTING COMPANIES, IN</v>
      </c>
      <c r="K1236" s="193" t="str">
        <f t="shared" si="1669"/>
        <v>all</v>
      </c>
      <c r="L1236" s="193" t="str">
        <f t="shared" si="1669"/>
        <v>H2H Performance Video</v>
      </c>
      <c r="M1236" s="193" t="str">
        <f t="shared" si="1669"/>
        <v>TV, Technics</v>
      </c>
      <c r="N1236" s="193" t="str">
        <f t="shared" si="1645"/>
        <v>Audio Accessories</v>
      </c>
      <c r="AA1236" s="193">
        <f t="shared" si="1582"/>
        <v>0</v>
      </c>
      <c r="AB1236" s="193" t="str">
        <f t="shared" ref="AB1236" si="1670">AB$371</f>
        <v>Gaither, Kelli</v>
      </c>
    </row>
    <row r="1237" spans="1:28" s="188" customFormat="1" ht="17.399999999999999">
      <c r="A1237" s="193" t="str">
        <f t="shared" si="1577"/>
        <v>Audio Accessories</v>
      </c>
      <c r="B1237" s="193" t="str">
        <f t="shared" si="1578"/>
        <v>AP490Audio Accessories</v>
      </c>
      <c r="C1237" s="193" t="str">
        <f t="shared" si="1579"/>
        <v>Audio AccessoriesGaither, Kelli</v>
      </c>
      <c r="D1237" s="193"/>
      <c r="E1237" s="193"/>
      <c r="F1237" s="193" t="str">
        <f t="shared" si="1580"/>
        <v>Audio AccessoriesHoffman, Brian</v>
      </c>
      <c r="G1237" s="193" t="str">
        <f t="shared" ref="G1237:M1237" si="1671">G$372</f>
        <v>Hoffman, Brian</v>
      </c>
      <c r="H1237" s="193" t="str">
        <f t="shared" si="1671"/>
        <v>Gaither, Kelli</v>
      </c>
      <c r="I1237" s="193" t="str">
        <f t="shared" si="1671"/>
        <v>AP490</v>
      </c>
      <c r="J1237" s="193" t="str">
        <f t="shared" si="1671"/>
        <v>APPLE INC</v>
      </c>
      <c r="K1237" s="193" t="str">
        <f t="shared" si="1671"/>
        <v>all</v>
      </c>
      <c r="L1237" s="193" t="str">
        <f t="shared" si="1671"/>
        <v>H2H Performance Video</v>
      </c>
      <c r="M1237" s="193" t="str">
        <f t="shared" si="1671"/>
        <v>TV, Technics</v>
      </c>
      <c r="N1237" s="193" t="str">
        <f t="shared" si="1645"/>
        <v>Audio Accessories</v>
      </c>
      <c r="AA1237" s="193">
        <f t="shared" si="1582"/>
        <v>0</v>
      </c>
      <c r="AB1237" s="193" t="str">
        <f t="shared" ref="AB1237" si="1672">AB$372</f>
        <v>Gaither, Kelli</v>
      </c>
    </row>
    <row r="1238" spans="1:28" s="188" customFormat="1" ht="17.399999999999999">
      <c r="A1238" s="193" t="str">
        <f t="shared" si="1577"/>
        <v>Audio Accessories</v>
      </c>
      <c r="B1238" s="193" t="str">
        <f t="shared" si="1578"/>
        <v>B0614Audio Accessories</v>
      </c>
      <c r="C1238" s="193" t="str">
        <f t="shared" si="1579"/>
        <v>Audio AccessoriesGaither, Kelli</v>
      </c>
      <c r="D1238" s="193"/>
      <c r="E1238" s="193"/>
      <c r="F1238" s="193" t="str">
        <f t="shared" si="1580"/>
        <v>Audio AccessoriesHoffman, Brian</v>
      </c>
      <c r="G1238" s="193" t="str">
        <f t="shared" ref="G1238:M1238" si="1673">G$373</f>
        <v>Hoffman, Brian</v>
      </c>
      <c r="H1238" s="193" t="str">
        <f t="shared" si="1673"/>
        <v>Gaither, Kelli</v>
      </c>
      <c r="I1238" s="193" t="str">
        <f t="shared" si="1673"/>
        <v>B0614</v>
      </c>
      <c r="J1238" s="193" t="str">
        <f t="shared" si="1673"/>
        <v>022 SOUTH / ABEL CINETECH, INC( PY#</v>
      </c>
      <c r="K1238" s="193" t="str">
        <f t="shared" si="1673"/>
        <v>all</v>
      </c>
      <c r="L1238" s="193">
        <f t="shared" si="1673"/>
        <v>0</v>
      </c>
      <c r="M1238" s="193">
        <f t="shared" si="1673"/>
        <v>0</v>
      </c>
      <c r="N1238" s="193" t="str">
        <f t="shared" si="1645"/>
        <v>Audio Accessories</v>
      </c>
      <c r="AA1238" s="193">
        <f t="shared" si="1582"/>
        <v>0</v>
      </c>
      <c r="AB1238" s="193" t="str">
        <f t="shared" ref="AB1238" si="1674">AB$373</f>
        <v>Gaither, Kelli</v>
      </c>
    </row>
    <row r="1239" spans="1:28" s="188" customFormat="1" ht="17.399999999999999">
      <c r="A1239" s="193" t="str">
        <f t="shared" si="1577"/>
        <v>Audio Accessories</v>
      </c>
      <c r="B1239" s="193" t="str">
        <f t="shared" si="1578"/>
        <v>B0648Audio Accessories</v>
      </c>
      <c r="C1239" s="193" t="str">
        <f t="shared" si="1579"/>
        <v>Audio AccessoriesGaither, Kelli</v>
      </c>
      <c r="D1239" s="193"/>
      <c r="E1239" s="193"/>
      <c r="F1239" s="193" t="str">
        <f t="shared" si="1580"/>
        <v>Audio AccessoriesHoffman, Brian</v>
      </c>
      <c r="G1239" s="193" t="str">
        <f t="shared" ref="G1239:M1239" si="1675">G$374</f>
        <v>Hoffman, Brian</v>
      </c>
      <c r="H1239" s="193" t="str">
        <f t="shared" si="1675"/>
        <v>Gaither, Kelli</v>
      </c>
      <c r="I1239" s="193" t="str">
        <f t="shared" si="1675"/>
        <v>B0648</v>
      </c>
      <c r="J1239" s="193" t="str">
        <f t="shared" si="1675"/>
        <v>PROFESSIONAL AUDIO &amp; VIDEO SYSTEMS(</v>
      </c>
      <c r="K1239" s="193" t="str">
        <f t="shared" si="1675"/>
        <v>all</v>
      </c>
      <c r="L1239" s="193">
        <f t="shared" si="1675"/>
        <v>0</v>
      </c>
      <c r="M1239" s="193">
        <f t="shared" si="1675"/>
        <v>0</v>
      </c>
      <c r="N1239" s="193" t="str">
        <f t="shared" si="1645"/>
        <v>Audio Accessories</v>
      </c>
      <c r="AA1239" s="193">
        <f t="shared" si="1582"/>
        <v>0</v>
      </c>
      <c r="AB1239" s="193" t="str">
        <f t="shared" ref="AB1239" si="1676">AB$374</f>
        <v>Gaither, Kelli</v>
      </c>
    </row>
    <row r="1240" spans="1:28" s="188" customFormat="1" ht="17.399999999999999">
      <c r="A1240" s="193" t="str">
        <f t="shared" si="1577"/>
        <v>Audio Accessories</v>
      </c>
      <c r="B1240" s="193" t="str">
        <f t="shared" si="1578"/>
        <v>B0659Audio Accessories</v>
      </c>
      <c r="C1240" s="193" t="str">
        <f t="shared" si="1579"/>
        <v>Audio AccessoriesGaither, Kelli</v>
      </c>
      <c r="D1240" s="193"/>
      <c r="E1240" s="193"/>
      <c r="F1240" s="193" t="str">
        <f t="shared" si="1580"/>
        <v>Audio AccessoriesHoffman, Brian</v>
      </c>
      <c r="G1240" s="193" t="str">
        <f t="shared" ref="G1240:M1240" si="1677">G$375</f>
        <v>Hoffman, Brian</v>
      </c>
      <c r="H1240" s="193" t="str">
        <f t="shared" si="1677"/>
        <v>Gaither, Kelli</v>
      </c>
      <c r="I1240" s="193" t="str">
        <f t="shared" si="1677"/>
        <v>B0659</v>
      </c>
      <c r="J1240" s="193" t="str">
        <f t="shared" si="1677"/>
        <v>MEDIARIGHT, LLC.( PY#69167)</v>
      </c>
      <c r="K1240" s="193" t="str">
        <f t="shared" si="1677"/>
        <v>all</v>
      </c>
      <c r="L1240" s="193">
        <f t="shared" si="1677"/>
        <v>0</v>
      </c>
      <c r="M1240" s="193">
        <f t="shared" si="1677"/>
        <v>0</v>
      </c>
      <c r="N1240" s="193" t="str">
        <f t="shared" si="1645"/>
        <v>Audio Accessories</v>
      </c>
      <c r="AA1240" s="193">
        <f t="shared" si="1582"/>
        <v>0</v>
      </c>
      <c r="AB1240" s="193" t="str">
        <f t="shared" ref="AB1240" si="1678">AB$375</f>
        <v>Gaither, Kelli</v>
      </c>
    </row>
    <row r="1241" spans="1:28" s="188" customFormat="1" ht="17.399999999999999">
      <c r="A1241" s="193" t="str">
        <f t="shared" si="1577"/>
        <v>Audio Accessories</v>
      </c>
      <c r="B1241" s="193" t="str">
        <f t="shared" si="1578"/>
        <v>B0716Audio Accessories</v>
      </c>
      <c r="C1241" s="193" t="str">
        <f t="shared" si="1579"/>
        <v>Audio AccessoriesGaither, Kelli</v>
      </c>
      <c r="D1241" s="193"/>
      <c r="E1241" s="193"/>
      <c r="F1241" s="193" t="str">
        <f t="shared" si="1580"/>
        <v>Audio AccessoriesHoffman, Brian</v>
      </c>
      <c r="G1241" s="193" t="str">
        <f t="shared" ref="G1241:M1241" si="1679">G$376</f>
        <v>Hoffman, Brian</v>
      </c>
      <c r="H1241" s="193" t="str">
        <f t="shared" si="1679"/>
        <v>Gaither, Kelli</v>
      </c>
      <c r="I1241" s="193" t="str">
        <f t="shared" si="1679"/>
        <v>B0716</v>
      </c>
      <c r="J1241" s="193" t="str">
        <f t="shared" si="1679"/>
        <v>RULE BROADCAST SYSTEMS, INC.( PY#10</v>
      </c>
      <c r="K1241" s="193" t="str">
        <f t="shared" si="1679"/>
        <v>all</v>
      </c>
      <c r="L1241" s="193">
        <f t="shared" si="1679"/>
        <v>0</v>
      </c>
      <c r="M1241" s="193">
        <f t="shared" si="1679"/>
        <v>0</v>
      </c>
      <c r="N1241" s="193" t="str">
        <f t="shared" si="1645"/>
        <v>Audio Accessories</v>
      </c>
      <c r="AA1241" s="193">
        <f t="shared" si="1582"/>
        <v>0</v>
      </c>
      <c r="AB1241" s="193" t="str">
        <f t="shared" ref="AB1241" si="1680">AB$376</f>
        <v>Gaither, Kelli</v>
      </c>
    </row>
    <row r="1242" spans="1:28" s="188" customFormat="1" ht="17.399999999999999">
      <c r="A1242" s="193" t="str">
        <f t="shared" si="1577"/>
        <v>Audio Accessories</v>
      </c>
      <c r="B1242" s="193" t="str">
        <f t="shared" si="1578"/>
        <v>B0782Audio Accessories</v>
      </c>
      <c r="C1242" s="193" t="str">
        <f t="shared" si="1579"/>
        <v>Audio AccessoriesGaither, Kelli</v>
      </c>
      <c r="D1242" s="193"/>
      <c r="E1242" s="193"/>
      <c r="F1242" s="193" t="str">
        <f t="shared" si="1580"/>
        <v>Audio AccessoriesHoffman, Brian</v>
      </c>
      <c r="G1242" s="193" t="str">
        <f t="shared" ref="G1242:M1242" si="1681">G$377</f>
        <v>Hoffman, Brian</v>
      </c>
      <c r="H1242" s="193" t="str">
        <f t="shared" si="1681"/>
        <v>Gaither, Kelli</v>
      </c>
      <c r="I1242" s="193" t="str">
        <f t="shared" si="1681"/>
        <v>B0782</v>
      </c>
      <c r="J1242" s="193" t="str">
        <f t="shared" si="1681"/>
        <v>18 CONSUMER ELECTRONICS &amp; PHOTO( PY</v>
      </c>
      <c r="K1242" s="193" t="str">
        <f t="shared" si="1681"/>
        <v>all</v>
      </c>
      <c r="L1242" s="193">
        <f t="shared" si="1681"/>
        <v>0</v>
      </c>
      <c r="M1242" s="193">
        <f t="shared" si="1681"/>
        <v>0</v>
      </c>
      <c r="N1242" s="193" t="str">
        <f t="shared" si="1645"/>
        <v>Audio Accessories</v>
      </c>
      <c r="AA1242" s="193">
        <f t="shared" si="1582"/>
        <v>0</v>
      </c>
      <c r="AB1242" s="193" t="str">
        <f t="shared" ref="AB1242" si="1682">AB$377</f>
        <v>Gaither, Kelli</v>
      </c>
    </row>
    <row r="1243" spans="1:28" s="188" customFormat="1" ht="17.399999999999999">
      <c r="A1243" s="193" t="str">
        <f t="shared" si="1577"/>
        <v>Audio Accessories</v>
      </c>
      <c r="B1243" s="193" t="str">
        <f t="shared" si="1578"/>
        <v>B0792Audio Accessories</v>
      </c>
      <c r="C1243" s="193" t="str">
        <f t="shared" si="1579"/>
        <v>Audio AccessoriesGaither, Kelli</v>
      </c>
      <c r="D1243" s="193"/>
      <c r="E1243" s="193"/>
      <c r="F1243" s="193" t="str">
        <f t="shared" si="1580"/>
        <v>Audio AccessoriesHoffman, Brian</v>
      </c>
      <c r="G1243" s="193" t="str">
        <f t="shared" ref="G1243:M1243" si="1683">G$378</f>
        <v>Hoffman, Brian</v>
      </c>
      <c r="H1243" s="193" t="str">
        <f t="shared" si="1683"/>
        <v>Gaither, Kelli</v>
      </c>
      <c r="I1243" s="193" t="str">
        <f t="shared" si="1683"/>
        <v>B0792</v>
      </c>
      <c r="J1243" s="193" t="str">
        <f t="shared" si="1683"/>
        <v>ENGINEERING AND RECORDING, INC( PY#</v>
      </c>
      <c r="K1243" s="193" t="str">
        <f t="shared" si="1683"/>
        <v>all</v>
      </c>
      <c r="L1243" s="193">
        <f t="shared" si="1683"/>
        <v>0</v>
      </c>
      <c r="M1243" s="193">
        <f t="shared" si="1683"/>
        <v>0</v>
      </c>
      <c r="N1243" s="193" t="str">
        <f t="shared" si="1645"/>
        <v>Audio Accessories</v>
      </c>
      <c r="AA1243" s="193">
        <f t="shared" si="1582"/>
        <v>0</v>
      </c>
      <c r="AB1243" s="193" t="str">
        <f t="shared" ref="AB1243" si="1684">AB$378</f>
        <v>Gaither, Kelli</v>
      </c>
    </row>
    <row r="1244" spans="1:28" s="188" customFormat="1" ht="17.399999999999999">
      <c r="A1244" s="193" t="str">
        <f t="shared" si="1577"/>
        <v>Audio Accessories</v>
      </c>
      <c r="B1244" s="193" t="str">
        <f t="shared" si="1578"/>
        <v>B0806Audio Accessories</v>
      </c>
      <c r="C1244" s="193" t="str">
        <f t="shared" si="1579"/>
        <v>Audio AccessoriesGaither, Kelli</v>
      </c>
      <c r="D1244" s="193"/>
      <c r="E1244" s="193"/>
      <c r="F1244" s="193" t="str">
        <f t="shared" si="1580"/>
        <v>Audio AccessoriesHoffman, Brian</v>
      </c>
      <c r="G1244" s="193" t="str">
        <f t="shared" ref="G1244:M1244" si="1685">G$379</f>
        <v>Hoffman, Brian</v>
      </c>
      <c r="H1244" s="193" t="str">
        <f t="shared" si="1685"/>
        <v>Gaither, Kelli</v>
      </c>
      <c r="I1244" s="193" t="str">
        <f t="shared" si="1685"/>
        <v>B0806</v>
      </c>
      <c r="J1244" s="193" t="str">
        <f t="shared" si="1685"/>
        <v>EXPRESS VIDEO SUPPLY, INC( PY#10631</v>
      </c>
      <c r="K1244" s="193" t="str">
        <f t="shared" si="1685"/>
        <v>all</v>
      </c>
      <c r="L1244" s="193">
        <f t="shared" si="1685"/>
        <v>0</v>
      </c>
      <c r="M1244" s="193">
        <f t="shared" si="1685"/>
        <v>0</v>
      </c>
      <c r="N1244" s="193" t="str">
        <f t="shared" si="1645"/>
        <v>Audio Accessories</v>
      </c>
      <c r="AA1244" s="193">
        <f t="shared" si="1582"/>
        <v>0</v>
      </c>
      <c r="AB1244" s="193" t="str">
        <f t="shared" ref="AB1244" si="1686">AB$379</f>
        <v>Gaither, Kelli</v>
      </c>
    </row>
    <row r="1245" spans="1:28" s="188" customFormat="1" ht="17.399999999999999">
      <c r="A1245" s="193" t="str">
        <f t="shared" si="1577"/>
        <v>Audio Accessories</v>
      </c>
      <c r="B1245" s="193" t="str">
        <f t="shared" si="1578"/>
        <v>B1575Audio Accessories</v>
      </c>
      <c r="C1245" s="193" t="str">
        <f t="shared" si="1579"/>
        <v>Audio AccessoriesGaither, Kelli</v>
      </c>
      <c r="D1245" s="193"/>
      <c r="E1245" s="193"/>
      <c r="F1245" s="193" t="str">
        <f t="shared" si="1580"/>
        <v>Audio AccessoriesHoffman, Brian</v>
      </c>
      <c r="G1245" s="193" t="str">
        <f t="shared" ref="G1245:M1245" si="1687">G$380</f>
        <v>Hoffman, Brian</v>
      </c>
      <c r="H1245" s="193" t="str">
        <f t="shared" si="1687"/>
        <v>Gaither, Kelli</v>
      </c>
      <c r="I1245" s="193" t="str">
        <f t="shared" si="1687"/>
        <v>B1575</v>
      </c>
      <c r="J1245" s="193" t="str">
        <f t="shared" si="1687"/>
        <v>DELUXE DIGITAL STUDIOS</v>
      </c>
      <c r="K1245" s="193" t="str">
        <f t="shared" si="1687"/>
        <v>all</v>
      </c>
      <c r="L1245" s="193" t="str">
        <f t="shared" si="1687"/>
        <v>H2H Performance Video</v>
      </c>
      <c r="M1245" s="193" t="str">
        <f t="shared" si="1687"/>
        <v>TV, Technics</v>
      </c>
      <c r="N1245" s="193" t="str">
        <f t="shared" si="1645"/>
        <v>Audio Accessories</v>
      </c>
      <c r="AA1245" s="193">
        <f t="shared" si="1582"/>
        <v>0</v>
      </c>
      <c r="AB1245" s="193" t="str">
        <f t="shared" ref="AB1245" si="1688">AB$380</f>
        <v>Gaither, Kelli</v>
      </c>
    </row>
    <row r="1246" spans="1:28" s="188" customFormat="1" ht="17.399999999999999">
      <c r="A1246" s="193" t="str">
        <f t="shared" si="1577"/>
        <v>Audio Accessories</v>
      </c>
      <c r="B1246" s="193" t="str">
        <f t="shared" si="1578"/>
        <v>B2307Audio Accessories</v>
      </c>
      <c r="C1246" s="193" t="str">
        <f t="shared" si="1579"/>
        <v>Audio AccessoriesGaither, Kelli</v>
      </c>
      <c r="D1246" s="193"/>
      <c r="E1246" s="193"/>
      <c r="F1246" s="193" t="str">
        <f t="shared" si="1580"/>
        <v>Audio AccessoriesHoffman, Brian</v>
      </c>
      <c r="G1246" s="193" t="str">
        <f t="shared" ref="G1246:M1246" si="1689">G$381</f>
        <v>Hoffman, Brian</v>
      </c>
      <c r="H1246" s="193" t="str">
        <f t="shared" si="1689"/>
        <v>Gaither, Kelli</v>
      </c>
      <c r="I1246" s="193" t="str">
        <f t="shared" si="1689"/>
        <v>B2307</v>
      </c>
      <c r="J1246" s="193" t="str">
        <f t="shared" si="1689"/>
        <v>VIDEOTAPE PRODUCTS INC</v>
      </c>
      <c r="K1246" s="193" t="str">
        <f t="shared" si="1689"/>
        <v>all</v>
      </c>
      <c r="L1246" s="193" t="str">
        <f t="shared" si="1689"/>
        <v>H2H Performance Video</v>
      </c>
      <c r="M1246" s="193" t="str">
        <f t="shared" si="1689"/>
        <v>TV, Technics</v>
      </c>
      <c r="N1246" s="193" t="str">
        <f t="shared" si="1645"/>
        <v>Audio Accessories</v>
      </c>
      <c r="AA1246" s="193">
        <f t="shared" si="1582"/>
        <v>0</v>
      </c>
      <c r="AB1246" s="193" t="str">
        <f t="shared" ref="AB1246" si="1690">AB$381</f>
        <v>Gaither, Kelli</v>
      </c>
    </row>
    <row r="1247" spans="1:28" s="188" customFormat="1" ht="17.399999999999999">
      <c r="A1247" s="193" t="str">
        <f t="shared" si="1577"/>
        <v>Audio Accessories</v>
      </c>
      <c r="B1247" s="193" t="str">
        <f t="shared" si="1578"/>
        <v>BD141Audio Accessories</v>
      </c>
      <c r="C1247" s="193" t="str">
        <f t="shared" si="1579"/>
        <v>Audio AccessoriesGaither, Kelli</v>
      </c>
      <c r="D1247" s="193"/>
      <c r="E1247" s="193"/>
      <c r="F1247" s="193" t="str">
        <f t="shared" si="1580"/>
        <v>Audio AccessoriesHoffman, Brian</v>
      </c>
      <c r="G1247" s="193" t="str">
        <f t="shared" ref="G1247:M1247" si="1691">G$382</f>
        <v>Hoffman, Brian</v>
      </c>
      <c r="H1247" s="193" t="str">
        <f t="shared" si="1691"/>
        <v>Gaither, Kelli</v>
      </c>
      <c r="I1247" s="193" t="str">
        <f t="shared" si="1691"/>
        <v>BD141</v>
      </c>
      <c r="J1247" s="193" t="str">
        <f t="shared" si="1691"/>
        <v>BERGER BROS. CAMERA EXCHANGE</v>
      </c>
      <c r="K1247" s="193" t="str">
        <f t="shared" si="1691"/>
        <v>all</v>
      </c>
      <c r="L1247" s="193">
        <f t="shared" si="1691"/>
        <v>0</v>
      </c>
      <c r="M1247" s="193">
        <f t="shared" si="1691"/>
        <v>0</v>
      </c>
      <c r="N1247" s="193" t="str">
        <f t="shared" si="1645"/>
        <v>Audio Accessories</v>
      </c>
      <c r="AA1247" s="193">
        <f t="shared" si="1582"/>
        <v>0</v>
      </c>
      <c r="AB1247" s="193" t="str">
        <f t="shared" ref="AB1247" si="1692">AB$382</f>
        <v>Gaither, Kelli</v>
      </c>
    </row>
    <row r="1248" spans="1:28" s="188" customFormat="1" ht="17.399999999999999">
      <c r="A1248" s="193" t="str">
        <f t="shared" si="1577"/>
        <v>Audio Accessories</v>
      </c>
      <c r="B1248" s="193" t="str">
        <f t="shared" si="1578"/>
        <v>BE989Audio Accessories</v>
      </c>
      <c r="C1248" s="193" t="str">
        <f t="shared" si="1579"/>
        <v>Audio AccessoriesGaither, Kelli</v>
      </c>
      <c r="D1248" s="193"/>
      <c r="E1248" s="193"/>
      <c r="F1248" s="193" t="str">
        <f t="shared" si="1580"/>
        <v>Audio AccessoriesHoffman, Brian</v>
      </c>
      <c r="G1248" s="193" t="str">
        <f t="shared" ref="G1248:M1248" si="1693">G$383</f>
        <v>Hoffman, Brian</v>
      </c>
      <c r="H1248" s="193" t="str">
        <f t="shared" si="1693"/>
        <v>Gaither, Kelli</v>
      </c>
      <c r="I1248" s="193" t="str">
        <f t="shared" si="1693"/>
        <v>BE989</v>
      </c>
      <c r="J1248" s="193" t="str">
        <f t="shared" si="1693"/>
        <v>BEAST NEW YORK</v>
      </c>
      <c r="K1248" s="193" t="str">
        <f t="shared" si="1693"/>
        <v>all</v>
      </c>
      <c r="L1248" s="193" t="str">
        <f t="shared" si="1693"/>
        <v>H2H Performance Video</v>
      </c>
      <c r="M1248" s="193" t="str">
        <f t="shared" si="1693"/>
        <v>TV, Technics</v>
      </c>
      <c r="N1248" s="193" t="str">
        <f t="shared" si="1645"/>
        <v>Audio Accessories</v>
      </c>
      <c r="AA1248" s="193">
        <f t="shared" si="1582"/>
        <v>0</v>
      </c>
      <c r="AB1248" s="193" t="str">
        <f t="shared" ref="AB1248" si="1694">AB$383</f>
        <v>Gaither, Kelli</v>
      </c>
    </row>
    <row r="1249" spans="1:28" s="188" customFormat="1" ht="17.399999999999999">
      <c r="A1249" s="193" t="str">
        <f t="shared" si="1577"/>
        <v>Audio Accessories</v>
      </c>
      <c r="B1249" s="193" t="str">
        <f t="shared" si="1578"/>
        <v>BH080Audio Accessories</v>
      </c>
      <c r="C1249" s="193" t="str">
        <f t="shared" si="1579"/>
        <v>Audio AccessoriesGaither, Kelli</v>
      </c>
      <c r="D1249" s="193"/>
      <c r="E1249" s="193"/>
      <c r="F1249" s="193" t="str">
        <f t="shared" si="1580"/>
        <v>Audio AccessoriesHoffman, Brian</v>
      </c>
      <c r="G1249" s="193" t="str">
        <f t="shared" ref="G1249:M1249" si="1695">G$384</f>
        <v>Hoffman, Brian</v>
      </c>
      <c r="H1249" s="193" t="str">
        <f t="shared" si="1695"/>
        <v>Gaither, Kelli</v>
      </c>
      <c r="I1249" s="193" t="str">
        <f t="shared" si="1695"/>
        <v>BH080</v>
      </c>
      <c r="J1249" s="193" t="str">
        <f t="shared" si="1695"/>
        <v>BHRS GRP/UTD EDUCATION PURCHASING</v>
      </c>
      <c r="K1249" s="193" t="str">
        <f t="shared" si="1695"/>
        <v>all</v>
      </c>
      <c r="L1249" s="193">
        <f t="shared" si="1695"/>
        <v>0</v>
      </c>
      <c r="M1249" s="193">
        <f t="shared" si="1695"/>
        <v>0</v>
      </c>
      <c r="N1249" s="193" t="str">
        <f t="shared" si="1645"/>
        <v>Audio Accessories</v>
      </c>
      <c r="AA1249" s="193">
        <f t="shared" si="1582"/>
        <v>0</v>
      </c>
      <c r="AB1249" s="193" t="str">
        <f t="shared" ref="AB1249" si="1696">AB$384</f>
        <v>Gaither, Kelli</v>
      </c>
    </row>
    <row r="1250" spans="1:28" s="188" customFormat="1" ht="17.399999999999999">
      <c r="A1250" s="193" t="str">
        <f t="shared" si="1577"/>
        <v>Audio Accessories</v>
      </c>
      <c r="B1250" s="193" t="str">
        <f t="shared" si="1578"/>
        <v>BL356Audio Accessories</v>
      </c>
      <c r="C1250" s="193" t="str">
        <f t="shared" si="1579"/>
        <v>Audio AccessoriesGaither, Kelli</v>
      </c>
      <c r="D1250" s="193"/>
      <c r="E1250" s="193"/>
      <c r="F1250" s="193" t="str">
        <f t="shared" si="1580"/>
        <v>Audio AccessoriesHoffman, Brian</v>
      </c>
      <c r="G1250" s="193" t="str">
        <f t="shared" ref="G1250:M1250" si="1697">G$385</f>
        <v>Hoffman, Brian</v>
      </c>
      <c r="H1250" s="193" t="str">
        <f t="shared" si="1697"/>
        <v>Gaither, Kelli</v>
      </c>
      <c r="I1250" s="193" t="str">
        <f t="shared" si="1697"/>
        <v>BL356</v>
      </c>
      <c r="J1250" s="193" t="str">
        <f t="shared" si="1697"/>
        <v>BLUEWATER PHOTO</v>
      </c>
      <c r="K1250" s="193" t="str">
        <f t="shared" si="1697"/>
        <v>all</v>
      </c>
      <c r="L1250" s="193">
        <f t="shared" si="1697"/>
        <v>0</v>
      </c>
      <c r="M1250" s="193">
        <f t="shared" si="1697"/>
        <v>0</v>
      </c>
      <c r="N1250" s="193" t="str">
        <f t="shared" si="1645"/>
        <v>Audio Accessories</v>
      </c>
      <c r="AA1250" s="193">
        <f t="shared" si="1582"/>
        <v>0</v>
      </c>
      <c r="AB1250" s="193" t="str">
        <f t="shared" ref="AB1250" si="1698">AB$385</f>
        <v>Gaither, Kelli</v>
      </c>
    </row>
    <row r="1251" spans="1:28" s="188" customFormat="1" ht="17.399999999999999">
      <c r="A1251" s="193" t="str">
        <f t="shared" si="1577"/>
        <v>Audio Accessories</v>
      </c>
      <c r="B1251" s="193" t="str">
        <f t="shared" si="1578"/>
        <v>BU952Audio Accessories</v>
      </c>
      <c r="C1251" s="193" t="str">
        <f t="shared" si="1579"/>
        <v>Audio AccessoriesGaither, Kelli</v>
      </c>
      <c r="D1251" s="193"/>
      <c r="E1251" s="193"/>
      <c r="F1251" s="193" t="str">
        <f t="shared" si="1580"/>
        <v>Audio AccessoriesHoffman, Brian</v>
      </c>
      <c r="G1251" s="193" t="str">
        <f t="shared" ref="G1251:M1251" si="1699">G$386</f>
        <v>Hoffman, Brian</v>
      </c>
      <c r="H1251" s="193" t="str">
        <f t="shared" si="1699"/>
        <v>Gaither, Kelli</v>
      </c>
      <c r="I1251" s="193" t="str">
        <f t="shared" si="1699"/>
        <v>BU952</v>
      </c>
      <c r="J1251" s="193" t="str">
        <f t="shared" si="1699"/>
        <v>BURKE CAMERA INC</v>
      </c>
      <c r="K1251" s="193" t="str">
        <f t="shared" si="1699"/>
        <v>all</v>
      </c>
      <c r="L1251" s="193">
        <f t="shared" si="1699"/>
        <v>0</v>
      </c>
      <c r="M1251" s="193">
        <f t="shared" si="1699"/>
        <v>0</v>
      </c>
      <c r="N1251" s="193" t="str">
        <f t="shared" si="1645"/>
        <v>Audio Accessories</v>
      </c>
      <c r="AA1251" s="193">
        <f t="shared" si="1582"/>
        <v>0</v>
      </c>
      <c r="AB1251" s="193" t="str">
        <f t="shared" ref="AB1251" si="1700">AB$386</f>
        <v>Gaither, Kelli</v>
      </c>
    </row>
    <row r="1252" spans="1:28" s="188" customFormat="1" ht="17.399999999999999">
      <c r="A1252" s="193" t="str">
        <f t="shared" si="1577"/>
        <v>Audio Accessories</v>
      </c>
      <c r="B1252" s="193" t="str">
        <f t="shared" si="1578"/>
        <v>DH030Audio Accessories</v>
      </c>
      <c r="C1252" s="193" t="str">
        <f t="shared" si="1579"/>
        <v>Audio AccessoriesGaither, Kelli</v>
      </c>
      <c r="D1252" s="193"/>
      <c r="E1252" s="193"/>
      <c r="F1252" s="193" t="str">
        <f t="shared" si="1580"/>
        <v>Audio AccessoriesHoffman, Brian</v>
      </c>
      <c r="G1252" s="193" t="str">
        <f t="shared" ref="G1252:M1252" si="1701">G$387</f>
        <v>Hoffman, Brian</v>
      </c>
      <c r="H1252" s="193" t="str">
        <f t="shared" si="1701"/>
        <v>Gaither, Kelli</v>
      </c>
      <c r="I1252" s="193" t="str">
        <f t="shared" si="1701"/>
        <v>DH030</v>
      </c>
      <c r="J1252" s="193" t="str">
        <f t="shared" si="1701"/>
        <v>D &amp; H DIST. CO</v>
      </c>
      <c r="K1252" s="193" t="str">
        <f t="shared" si="1701"/>
        <v>all</v>
      </c>
      <c r="L1252" s="193">
        <f t="shared" si="1701"/>
        <v>0</v>
      </c>
      <c r="M1252" s="193">
        <f t="shared" si="1701"/>
        <v>0</v>
      </c>
      <c r="N1252" s="193" t="str">
        <f t="shared" si="1645"/>
        <v>Audio Accessories</v>
      </c>
      <c r="AA1252" s="193">
        <f t="shared" si="1582"/>
        <v>0</v>
      </c>
      <c r="AB1252" s="193" t="str">
        <f t="shared" ref="AB1252" si="1702">AB$387</f>
        <v>Gaither, Kelli</v>
      </c>
    </row>
    <row r="1253" spans="1:28" s="188" customFormat="1" ht="17.399999999999999">
      <c r="A1253" s="193" t="str">
        <f t="shared" si="1577"/>
        <v>Audio Accessories</v>
      </c>
      <c r="B1253" s="193" t="str">
        <f t="shared" si="1578"/>
        <v>DW001Audio Accessories</v>
      </c>
      <c r="C1253" s="193" t="str">
        <f t="shared" si="1579"/>
        <v>Audio AccessoriesGaither, Kelli</v>
      </c>
      <c r="D1253" s="193"/>
      <c r="E1253" s="193"/>
      <c r="F1253" s="193" t="str">
        <f t="shared" si="1580"/>
        <v>Audio AccessoriesHoffman, Brian</v>
      </c>
      <c r="G1253" s="193" t="str">
        <f t="shared" ref="G1253:M1253" si="1703">G$388</f>
        <v>Hoffman, Brian</v>
      </c>
      <c r="H1253" s="193" t="str">
        <f t="shared" si="1703"/>
        <v>Gaither, Kelli</v>
      </c>
      <c r="I1253" s="193" t="str">
        <f t="shared" si="1703"/>
        <v>DW001</v>
      </c>
      <c r="J1253" s="193" t="str">
        <f t="shared" si="1703"/>
        <v>BRAZO'S DIST.</v>
      </c>
      <c r="K1253" s="193" t="str">
        <f t="shared" si="1703"/>
        <v>all</v>
      </c>
      <c r="L1253" s="193">
        <f t="shared" si="1703"/>
        <v>0</v>
      </c>
      <c r="M1253" s="193">
        <f t="shared" si="1703"/>
        <v>0</v>
      </c>
      <c r="N1253" s="193" t="str">
        <f t="shared" si="1645"/>
        <v>Audio Accessories</v>
      </c>
      <c r="AA1253" s="193">
        <f t="shared" si="1582"/>
        <v>0</v>
      </c>
      <c r="AB1253" s="193" t="str">
        <f t="shared" ref="AB1253" si="1704">AB$388</f>
        <v>Gaither, Kelli</v>
      </c>
    </row>
    <row r="1254" spans="1:28" s="188" customFormat="1" ht="17.399999999999999">
      <c r="A1254" s="193" t="str">
        <f t="shared" si="1577"/>
        <v>Audio Accessories</v>
      </c>
      <c r="B1254" s="193" t="str">
        <f t="shared" si="1578"/>
        <v>EA402Audio Accessories</v>
      </c>
      <c r="C1254" s="193" t="str">
        <f t="shared" si="1579"/>
        <v>Audio AccessoriesGaither, Kelli</v>
      </c>
      <c r="D1254" s="193"/>
      <c r="E1254" s="193"/>
      <c r="F1254" s="193" t="str">
        <f t="shared" si="1580"/>
        <v>Audio AccessoriesHoffman, Brian</v>
      </c>
      <c r="G1254" s="193" t="str">
        <f t="shared" ref="G1254:M1254" si="1705">G$389</f>
        <v>Hoffman, Brian</v>
      </c>
      <c r="H1254" s="193" t="str">
        <f t="shared" si="1705"/>
        <v>Gaither, Kelli</v>
      </c>
      <c r="I1254" s="193" t="str">
        <f t="shared" si="1705"/>
        <v>EA402</v>
      </c>
      <c r="J1254" s="193" t="str">
        <f t="shared" si="1705"/>
        <v>E&amp;S INTERNATIONAL ENTERPRISES INC</v>
      </c>
      <c r="K1254" s="193" t="str">
        <f t="shared" si="1705"/>
        <v>all</v>
      </c>
      <c r="L1254" s="193">
        <f t="shared" si="1705"/>
        <v>0</v>
      </c>
      <c r="M1254" s="193">
        <f t="shared" si="1705"/>
        <v>0</v>
      </c>
      <c r="N1254" s="193" t="str">
        <f t="shared" si="1645"/>
        <v>Audio Accessories</v>
      </c>
      <c r="AA1254" s="193">
        <f t="shared" si="1582"/>
        <v>0</v>
      </c>
      <c r="AB1254" s="193" t="str">
        <f t="shared" ref="AB1254" si="1706">AB$389</f>
        <v>Gaither, Kelli</v>
      </c>
    </row>
    <row r="1255" spans="1:28" s="188" customFormat="1" ht="17.399999999999999">
      <c r="A1255" s="193" t="str">
        <f t="shared" si="1577"/>
        <v>Audio Accessories</v>
      </c>
      <c r="B1255" s="193" t="str">
        <f t="shared" si="1578"/>
        <v>FC065Audio Accessories</v>
      </c>
      <c r="C1255" s="193" t="str">
        <f t="shared" si="1579"/>
        <v>Audio AccessoriesGaither, Kelli</v>
      </c>
      <c r="D1255" s="193"/>
      <c r="E1255" s="193"/>
      <c r="F1255" s="193" t="str">
        <f t="shared" si="1580"/>
        <v>Audio AccessoriesHoffman, Brian</v>
      </c>
      <c r="G1255" s="193" t="str">
        <f t="shared" ref="G1255:M1255" si="1707">G$390</f>
        <v>Hoffman, Brian</v>
      </c>
      <c r="H1255" s="193" t="str">
        <f t="shared" si="1707"/>
        <v>Gaither, Kelli</v>
      </c>
      <c r="I1255" s="193" t="str">
        <f t="shared" si="1707"/>
        <v>FC065</v>
      </c>
      <c r="J1255" s="193" t="str">
        <f t="shared" si="1707"/>
        <v>FRANKLIN CASH REGIST</v>
      </c>
      <c r="K1255" s="193" t="str">
        <f t="shared" si="1707"/>
        <v>all</v>
      </c>
      <c r="L1255" s="193">
        <f t="shared" si="1707"/>
        <v>0</v>
      </c>
      <c r="M1255" s="193">
        <f t="shared" si="1707"/>
        <v>0</v>
      </c>
      <c r="N1255" s="193" t="str">
        <f t="shared" si="1645"/>
        <v>Audio Accessories</v>
      </c>
      <c r="AA1255" s="193">
        <f t="shared" si="1582"/>
        <v>0</v>
      </c>
      <c r="AB1255" s="193" t="str">
        <f t="shared" ref="AB1255" si="1708">AB$390</f>
        <v>Gaither, Kelli</v>
      </c>
    </row>
    <row r="1256" spans="1:28" s="188" customFormat="1" ht="17.399999999999999">
      <c r="A1256" s="193" t="str">
        <f t="shared" si="1577"/>
        <v>Audio Accessories</v>
      </c>
      <c r="B1256" s="193" t="str">
        <f t="shared" si="1578"/>
        <v>FO512Audio Accessories</v>
      </c>
      <c r="C1256" s="193" t="str">
        <f t="shared" si="1579"/>
        <v>Audio AccessoriesGaither, Kelli</v>
      </c>
      <c r="D1256" s="193"/>
      <c r="E1256" s="193"/>
      <c r="F1256" s="193" t="str">
        <f t="shared" si="1580"/>
        <v>Audio AccessoriesHoffman, Brian</v>
      </c>
      <c r="G1256" s="193" t="str">
        <f t="shared" ref="G1256:M1256" si="1709">G$391</f>
        <v>Hoffman, Brian</v>
      </c>
      <c r="H1256" s="193" t="str">
        <f t="shared" si="1709"/>
        <v>Gaither, Kelli</v>
      </c>
      <c r="I1256" s="193" t="str">
        <f t="shared" si="1709"/>
        <v>FO512</v>
      </c>
      <c r="J1256" s="193" t="str">
        <f t="shared" si="1709"/>
        <v>FOTO-CARE LTD</v>
      </c>
      <c r="K1256" s="193" t="str">
        <f t="shared" si="1709"/>
        <v>all</v>
      </c>
      <c r="L1256" s="193">
        <f t="shared" si="1709"/>
        <v>0</v>
      </c>
      <c r="M1256" s="193">
        <f t="shared" si="1709"/>
        <v>0</v>
      </c>
      <c r="N1256" s="193" t="str">
        <f t="shared" si="1645"/>
        <v>Audio Accessories</v>
      </c>
      <c r="AA1256" s="193">
        <f t="shared" si="1582"/>
        <v>0</v>
      </c>
      <c r="AB1256" s="193" t="str">
        <f t="shared" ref="AB1256" si="1710">AB$391</f>
        <v>Gaither, Kelli</v>
      </c>
    </row>
    <row r="1257" spans="1:28" s="188" customFormat="1" ht="17.399999999999999">
      <c r="A1257" s="193" t="str">
        <f t="shared" ref="A1257:A1302" si="1711">T$8</f>
        <v>Audio Accessories</v>
      </c>
      <c r="B1257" s="193" t="str">
        <f t="shared" ref="B1257:B1302" si="1712">CONCATENATE(I1257,A1257)</f>
        <v>GR025Audio Accessories</v>
      </c>
      <c r="C1257" s="193" t="str">
        <f t="shared" ref="C1257:C1302" si="1713">CONCATENATE(A1257,H1257)</f>
        <v>Audio AccessoriesGaither, Kelli</v>
      </c>
      <c r="D1257" s="193"/>
      <c r="E1257" s="193"/>
      <c r="F1257" s="193" t="str">
        <f t="shared" ref="F1257:F1302" si="1714">CONCATENATE(A1257,G1257)</f>
        <v>Audio AccessoriesHoffman, Brian</v>
      </c>
      <c r="G1257" s="193" t="str">
        <f t="shared" ref="G1257:M1257" si="1715">G$392</f>
        <v>Hoffman, Brian</v>
      </c>
      <c r="H1257" s="193" t="str">
        <f t="shared" si="1715"/>
        <v>Gaither, Kelli</v>
      </c>
      <c r="I1257" s="193" t="str">
        <f t="shared" si="1715"/>
        <v>GR025</v>
      </c>
      <c r="J1257" s="193" t="str">
        <f t="shared" si="1715"/>
        <v>GRAYBAR ELECTRIC CO.</v>
      </c>
      <c r="K1257" s="193" t="str">
        <f t="shared" si="1715"/>
        <v>all</v>
      </c>
      <c r="L1257" s="193">
        <f t="shared" si="1715"/>
        <v>0</v>
      </c>
      <c r="M1257" s="193">
        <f t="shared" si="1715"/>
        <v>0</v>
      </c>
      <c r="N1257" s="193" t="str">
        <f t="shared" si="1645"/>
        <v>Audio Accessories</v>
      </c>
      <c r="AA1257" s="193">
        <f t="shared" ref="AA1257:AA1302" si="1716">AT$8</f>
        <v>0</v>
      </c>
      <c r="AB1257" s="193" t="str">
        <f t="shared" ref="AB1257" si="1717">AB$392</f>
        <v>Gaither, Kelli</v>
      </c>
    </row>
    <row r="1258" spans="1:28" s="188" customFormat="1" ht="17.399999999999999">
      <c r="A1258" s="193" t="str">
        <f t="shared" si="1711"/>
        <v>Audio Accessories</v>
      </c>
      <c r="B1258" s="193" t="str">
        <f t="shared" si="1712"/>
        <v>GR843Audio Accessories</v>
      </c>
      <c r="C1258" s="193" t="str">
        <f t="shared" si="1713"/>
        <v>Audio AccessoriesGaither, Kelli</v>
      </c>
      <c r="D1258" s="193"/>
      <c r="E1258" s="193"/>
      <c r="F1258" s="193" t="str">
        <f t="shared" si="1714"/>
        <v>Audio AccessoriesHoffman, Brian</v>
      </c>
      <c r="G1258" s="193" t="str">
        <f t="shared" ref="G1258:M1258" si="1718">G$393</f>
        <v>Hoffman, Brian</v>
      </c>
      <c r="H1258" s="193" t="str">
        <f t="shared" si="1718"/>
        <v>Gaither, Kelli</v>
      </c>
      <c r="I1258" s="193" t="str">
        <f t="shared" si="1718"/>
        <v>GR843</v>
      </c>
      <c r="J1258" s="193" t="str">
        <f t="shared" si="1718"/>
        <v>GREEN MOUNTAIN CAMERA LLC</v>
      </c>
      <c r="K1258" s="193" t="str">
        <f t="shared" si="1718"/>
        <v>all</v>
      </c>
      <c r="L1258" s="193">
        <f t="shared" si="1718"/>
        <v>0</v>
      </c>
      <c r="M1258" s="193">
        <f t="shared" si="1718"/>
        <v>0</v>
      </c>
      <c r="N1258" s="193" t="str">
        <f t="shared" si="1645"/>
        <v>Audio Accessories</v>
      </c>
      <c r="AA1258" s="193">
        <f t="shared" si="1716"/>
        <v>0</v>
      </c>
      <c r="AB1258" s="193" t="str">
        <f t="shared" ref="AB1258" si="1719">AB$393</f>
        <v>Gaither, Kelli</v>
      </c>
    </row>
    <row r="1259" spans="1:28" s="188" customFormat="1" ht="17.399999999999999">
      <c r="A1259" s="193" t="str">
        <f t="shared" si="1711"/>
        <v>Audio Accessories</v>
      </c>
      <c r="B1259" s="193" t="str">
        <f t="shared" si="1712"/>
        <v>HA215Audio Accessories</v>
      </c>
      <c r="C1259" s="193" t="str">
        <f t="shared" si="1713"/>
        <v>Audio AccessoriesGaither, Kelli</v>
      </c>
      <c r="D1259" s="193"/>
      <c r="E1259" s="193"/>
      <c r="F1259" s="193" t="str">
        <f t="shared" si="1714"/>
        <v>Audio AccessoriesHoffman, Brian</v>
      </c>
      <c r="G1259" s="193" t="str">
        <f t="shared" ref="G1259:M1259" si="1720">G$394</f>
        <v>Hoffman, Brian</v>
      </c>
      <c r="H1259" s="193" t="str">
        <f t="shared" si="1720"/>
        <v>Gaither, Kelli</v>
      </c>
      <c r="I1259" s="193" t="str">
        <f t="shared" si="1720"/>
        <v>HA215</v>
      </c>
      <c r="J1259" s="193" t="str">
        <f t="shared" si="1720"/>
        <v>HARCO INDUSTRIES INC</v>
      </c>
      <c r="K1259" s="193" t="str">
        <f t="shared" si="1720"/>
        <v>all</v>
      </c>
      <c r="L1259" s="193">
        <f t="shared" si="1720"/>
        <v>0</v>
      </c>
      <c r="M1259" s="193">
        <f t="shared" si="1720"/>
        <v>0</v>
      </c>
      <c r="N1259" s="193" t="str">
        <f t="shared" si="1645"/>
        <v>Audio Accessories</v>
      </c>
      <c r="AA1259" s="193">
        <f t="shared" si="1716"/>
        <v>0</v>
      </c>
      <c r="AB1259" s="193" t="str">
        <f t="shared" ref="AB1259" si="1721">AB$394</f>
        <v>Gaither, Kelli</v>
      </c>
    </row>
    <row r="1260" spans="1:28" s="188" customFormat="1" ht="17.399999999999999">
      <c r="A1260" s="193" t="str">
        <f t="shared" si="1711"/>
        <v>Audio Accessories</v>
      </c>
      <c r="B1260" s="193" t="str">
        <f t="shared" si="1712"/>
        <v>HI001Audio Accessories</v>
      </c>
      <c r="C1260" s="193" t="str">
        <f t="shared" si="1713"/>
        <v>Audio AccessoriesGaither, Kelli</v>
      </c>
      <c r="D1260" s="193"/>
      <c r="E1260" s="193"/>
      <c r="F1260" s="193" t="str">
        <f t="shared" si="1714"/>
        <v>Audio AccessoriesHoffman, Brian</v>
      </c>
      <c r="G1260" s="193" t="str">
        <f t="shared" ref="G1260:M1260" si="1722">G$395</f>
        <v>Hoffman, Brian</v>
      </c>
      <c r="H1260" s="193" t="str">
        <f t="shared" si="1722"/>
        <v>Gaither, Kelli</v>
      </c>
      <c r="I1260" s="193" t="str">
        <f t="shared" si="1722"/>
        <v>HI001</v>
      </c>
      <c r="J1260" s="193" t="str">
        <f t="shared" si="1722"/>
        <v>HINDA INC.</v>
      </c>
      <c r="K1260" s="193" t="str">
        <f t="shared" si="1722"/>
        <v>all</v>
      </c>
      <c r="L1260" s="193">
        <f t="shared" si="1722"/>
        <v>0</v>
      </c>
      <c r="M1260" s="193">
        <f t="shared" si="1722"/>
        <v>0</v>
      </c>
      <c r="N1260" s="193" t="str">
        <f t="shared" si="1645"/>
        <v>Audio Accessories</v>
      </c>
      <c r="AA1260" s="193">
        <f t="shared" si="1716"/>
        <v>0</v>
      </c>
      <c r="AB1260" s="193" t="str">
        <f t="shared" ref="AB1260" si="1723">AB$395</f>
        <v>Gaither, Kelli</v>
      </c>
    </row>
    <row r="1261" spans="1:28" s="188" customFormat="1" ht="17.399999999999999">
      <c r="A1261" s="193" t="str">
        <f t="shared" si="1711"/>
        <v>Audio Accessories</v>
      </c>
      <c r="B1261" s="193" t="str">
        <f t="shared" si="1712"/>
        <v>IM266Audio Accessories</v>
      </c>
      <c r="C1261" s="193" t="str">
        <f t="shared" si="1713"/>
        <v>Audio AccessoriesGaither, Kelli</v>
      </c>
      <c r="D1261" s="193"/>
      <c r="E1261" s="193"/>
      <c r="F1261" s="193" t="str">
        <f t="shared" si="1714"/>
        <v>Audio AccessoriesHoffman, Brian</v>
      </c>
      <c r="G1261" s="193" t="str">
        <f t="shared" ref="G1261:M1261" si="1724">G$396</f>
        <v>Hoffman, Brian</v>
      </c>
      <c r="H1261" s="193" t="str">
        <f t="shared" si="1724"/>
        <v>Gaither, Kelli</v>
      </c>
      <c r="I1261" s="193" t="str">
        <f t="shared" si="1724"/>
        <v>IM266</v>
      </c>
      <c r="J1261" s="193" t="str">
        <f t="shared" si="1724"/>
        <v>IMAGE LOGISTICS</v>
      </c>
      <c r="K1261" s="193" t="str">
        <f t="shared" si="1724"/>
        <v>all</v>
      </c>
      <c r="L1261" s="193">
        <f t="shared" si="1724"/>
        <v>0</v>
      </c>
      <c r="M1261" s="193">
        <f t="shared" si="1724"/>
        <v>0</v>
      </c>
      <c r="N1261" s="193" t="str">
        <f t="shared" si="1645"/>
        <v>Audio Accessories</v>
      </c>
      <c r="AA1261" s="193">
        <f t="shared" si="1716"/>
        <v>0</v>
      </c>
      <c r="AB1261" s="193" t="str">
        <f t="shared" ref="AB1261" si="1725">AB$396</f>
        <v>Gaither, Kelli</v>
      </c>
    </row>
    <row r="1262" spans="1:28" s="188" customFormat="1" ht="17.399999999999999">
      <c r="A1262" s="193" t="str">
        <f t="shared" si="1711"/>
        <v>Audio Accessories</v>
      </c>
      <c r="B1262" s="193" t="str">
        <f t="shared" si="1712"/>
        <v>J0028Audio Accessories</v>
      </c>
      <c r="C1262" s="193" t="str">
        <f t="shared" si="1713"/>
        <v>Audio AccessoriesGaither, Kelli</v>
      </c>
      <c r="D1262" s="193"/>
      <c r="E1262" s="193"/>
      <c r="F1262" s="193" t="str">
        <f t="shared" si="1714"/>
        <v>Audio AccessoriesHoffman, Brian</v>
      </c>
      <c r="G1262" s="193" t="str">
        <f t="shared" ref="G1262:M1262" si="1726">G$397</f>
        <v>Hoffman, Brian</v>
      </c>
      <c r="H1262" s="193" t="str">
        <f t="shared" si="1726"/>
        <v>Gaither, Kelli</v>
      </c>
      <c r="I1262" s="193" t="str">
        <f t="shared" si="1726"/>
        <v>J0028</v>
      </c>
      <c r="J1262" s="193" t="str">
        <f t="shared" si="1726"/>
        <v>ACCESS A/V LLC</v>
      </c>
      <c r="K1262" s="193" t="str">
        <f t="shared" si="1726"/>
        <v>all</v>
      </c>
      <c r="L1262" s="193">
        <f t="shared" si="1726"/>
        <v>0</v>
      </c>
      <c r="M1262" s="193">
        <f t="shared" si="1726"/>
        <v>0</v>
      </c>
      <c r="N1262" s="193" t="str">
        <f t="shared" si="1645"/>
        <v>Audio Accessories</v>
      </c>
      <c r="AA1262" s="193">
        <f t="shared" si="1716"/>
        <v>0</v>
      </c>
      <c r="AB1262" s="193" t="str">
        <f t="shared" ref="AB1262" si="1727">AB$397</f>
        <v>Gaither, Kelli</v>
      </c>
    </row>
    <row r="1263" spans="1:28" s="188" customFormat="1" ht="17.399999999999999">
      <c r="A1263" s="193" t="str">
        <f t="shared" si="1711"/>
        <v>Audio Accessories</v>
      </c>
      <c r="B1263" s="193" t="str">
        <f t="shared" si="1712"/>
        <v>JA581Audio Accessories</v>
      </c>
      <c r="C1263" s="193" t="str">
        <f t="shared" si="1713"/>
        <v>Audio AccessoriesGaither, Kelli</v>
      </c>
      <c r="D1263" s="193"/>
      <c r="E1263" s="193"/>
      <c r="F1263" s="193" t="str">
        <f t="shared" si="1714"/>
        <v>Audio AccessoriesHoffman, Brian</v>
      </c>
      <c r="G1263" s="193" t="str">
        <f t="shared" ref="G1263:M1263" si="1728">G$398</f>
        <v>Hoffman, Brian</v>
      </c>
      <c r="H1263" s="193" t="str">
        <f t="shared" si="1728"/>
        <v>Gaither, Kelli</v>
      </c>
      <c r="I1263" s="193" t="str">
        <f t="shared" si="1728"/>
        <v>JA581</v>
      </c>
      <c r="J1263" s="193" t="str">
        <f t="shared" si="1728"/>
        <v>JALUX AMERICA'S INC</v>
      </c>
      <c r="K1263" s="193" t="str">
        <f t="shared" si="1728"/>
        <v>all</v>
      </c>
      <c r="L1263" s="193">
        <f t="shared" si="1728"/>
        <v>0</v>
      </c>
      <c r="M1263" s="193">
        <f t="shared" si="1728"/>
        <v>0</v>
      </c>
      <c r="N1263" s="193" t="str">
        <f t="shared" si="1645"/>
        <v>Audio Accessories</v>
      </c>
      <c r="AA1263" s="193">
        <f t="shared" si="1716"/>
        <v>0</v>
      </c>
      <c r="AB1263" s="193" t="str">
        <f t="shared" ref="AB1263" si="1729">AB$398</f>
        <v>Gaither, Kelli</v>
      </c>
    </row>
    <row r="1264" spans="1:28" s="188" customFormat="1" ht="17.399999999999999">
      <c r="A1264" s="193" t="str">
        <f t="shared" si="1711"/>
        <v>Audio Accessories</v>
      </c>
      <c r="B1264" s="193" t="str">
        <f t="shared" si="1712"/>
        <v>JH020Audio Accessories</v>
      </c>
      <c r="C1264" s="193" t="str">
        <f t="shared" si="1713"/>
        <v>Audio AccessoriesGaither, Kelli</v>
      </c>
      <c r="D1264" s="193"/>
      <c r="E1264" s="193"/>
      <c r="F1264" s="193" t="str">
        <f t="shared" si="1714"/>
        <v>Audio AccessoriesHoffman, Brian</v>
      </c>
      <c r="G1264" s="193" t="str">
        <f t="shared" ref="G1264:M1264" si="1730">G$399</f>
        <v>Hoffman, Brian</v>
      </c>
      <c r="H1264" s="193" t="str">
        <f t="shared" si="1730"/>
        <v>Gaither, Kelli</v>
      </c>
      <c r="I1264" s="193" t="str">
        <f t="shared" si="1730"/>
        <v>JH020</v>
      </c>
      <c r="J1264" s="193" t="str">
        <f t="shared" si="1730"/>
        <v>JHAM INTERNATIONAL C</v>
      </c>
      <c r="K1264" s="193" t="str">
        <f t="shared" si="1730"/>
        <v>all</v>
      </c>
      <c r="L1264" s="193">
        <f t="shared" si="1730"/>
        <v>0</v>
      </c>
      <c r="M1264" s="193">
        <f t="shared" si="1730"/>
        <v>0</v>
      </c>
      <c r="N1264" s="193" t="str">
        <f t="shared" si="1645"/>
        <v>Audio Accessories</v>
      </c>
      <c r="AA1264" s="193">
        <f t="shared" si="1716"/>
        <v>0</v>
      </c>
      <c r="AB1264" s="193" t="str">
        <f t="shared" ref="AB1264" si="1731">AB$399</f>
        <v>Gaither, Kelli</v>
      </c>
    </row>
    <row r="1265" spans="1:28" s="188" customFormat="1" ht="17.399999999999999">
      <c r="A1265" s="193" t="str">
        <f t="shared" si="1711"/>
        <v>Audio Accessories</v>
      </c>
      <c r="B1265" s="193" t="str">
        <f t="shared" si="1712"/>
        <v>LA020Audio Accessories</v>
      </c>
      <c r="C1265" s="193" t="str">
        <f t="shared" si="1713"/>
        <v>Audio AccessoriesGaither, Kelli</v>
      </c>
      <c r="D1265" s="193"/>
      <c r="E1265" s="193"/>
      <c r="F1265" s="193" t="str">
        <f t="shared" si="1714"/>
        <v>Audio AccessoriesHoffman, Brian</v>
      </c>
      <c r="G1265" s="193" t="str">
        <f t="shared" ref="G1265:M1265" si="1732">G$400</f>
        <v>Hoffman, Brian</v>
      </c>
      <c r="H1265" s="193" t="str">
        <f t="shared" si="1732"/>
        <v>Gaither, Kelli</v>
      </c>
      <c r="I1265" s="193" t="str">
        <f t="shared" si="1732"/>
        <v>LA020</v>
      </c>
      <c r="J1265" s="193" t="str">
        <f t="shared" si="1732"/>
        <v>LAPINE ASSOCIATES IN</v>
      </c>
      <c r="K1265" s="193" t="str">
        <f t="shared" si="1732"/>
        <v>all</v>
      </c>
      <c r="L1265" s="193">
        <f t="shared" si="1732"/>
        <v>0</v>
      </c>
      <c r="M1265" s="193">
        <f t="shared" si="1732"/>
        <v>0</v>
      </c>
      <c r="N1265" s="193" t="str">
        <f t="shared" si="1645"/>
        <v>Audio Accessories</v>
      </c>
      <c r="AA1265" s="193">
        <f t="shared" si="1716"/>
        <v>0</v>
      </c>
      <c r="AB1265" s="193" t="str">
        <f t="shared" ref="AB1265" si="1733">AB$400</f>
        <v>Gaither, Kelli</v>
      </c>
    </row>
    <row r="1266" spans="1:28" s="188" customFormat="1" ht="17.399999999999999">
      <c r="A1266" s="193" t="str">
        <f t="shared" si="1711"/>
        <v>Audio Accessories</v>
      </c>
      <c r="B1266" s="193" t="str">
        <f t="shared" si="1712"/>
        <v>LI722Audio Accessories</v>
      </c>
      <c r="C1266" s="193" t="str">
        <f t="shared" si="1713"/>
        <v>Audio AccessoriesGaither, Kelli</v>
      </c>
      <c r="D1266" s="193"/>
      <c r="E1266" s="193"/>
      <c r="F1266" s="193" t="str">
        <f t="shared" si="1714"/>
        <v>Audio AccessoriesHoffman, Brian</v>
      </c>
      <c r="G1266" s="193" t="str">
        <f t="shared" ref="G1266:M1266" si="1734">G$401</f>
        <v>Hoffman, Brian</v>
      </c>
      <c r="H1266" s="193" t="str">
        <f t="shared" si="1734"/>
        <v>Gaither, Kelli</v>
      </c>
      <c r="I1266" s="193" t="str">
        <f t="shared" si="1734"/>
        <v>LI722</v>
      </c>
      <c r="J1266" s="193" t="str">
        <f t="shared" si="1734"/>
        <v>LIFETOUCH NATIONAL SCHOOL STUDIOS I</v>
      </c>
      <c r="K1266" s="193" t="str">
        <f t="shared" si="1734"/>
        <v>all</v>
      </c>
      <c r="L1266" s="193">
        <f t="shared" si="1734"/>
        <v>0</v>
      </c>
      <c r="M1266" s="193">
        <f t="shared" si="1734"/>
        <v>0</v>
      </c>
      <c r="N1266" s="193" t="str">
        <f t="shared" si="1645"/>
        <v>Audio Accessories</v>
      </c>
      <c r="AA1266" s="193">
        <f t="shared" si="1716"/>
        <v>0</v>
      </c>
      <c r="AB1266" s="193" t="str">
        <f t="shared" ref="AB1266" si="1735">AB$401</f>
        <v>Gaither, Kelli</v>
      </c>
    </row>
    <row r="1267" spans="1:28" s="188" customFormat="1" ht="17.399999999999999">
      <c r="A1267" s="193" t="str">
        <f t="shared" si="1711"/>
        <v>Audio Accessories</v>
      </c>
      <c r="B1267" s="193" t="str">
        <f t="shared" si="1712"/>
        <v>MI690Audio Accessories</v>
      </c>
      <c r="C1267" s="193" t="str">
        <f t="shared" si="1713"/>
        <v>Audio AccessoriesGaither, Kelli</v>
      </c>
      <c r="D1267" s="193"/>
      <c r="E1267" s="193"/>
      <c r="F1267" s="193" t="str">
        <f t="shared" si="1714"/>
        <v>Audio AccessoriesHoffman, Brian</v>
      </c>
      <c r="G1267" s="193" t="str">
        <f t="shared" ref="G1267:M1267" si="1736">G$402</f>
        <v>Hoffman, Brian</v>
      </c>
      <c r="H1267" s="193" t="str">
        <f t="shared" si="1736"/>
        <v>Gaither, Kelli</v>
      </c>
      <c r="I1267" s="193" t="str">
        <f t="shared" si="1736"/>
        <v>MI690</v>
      </c>
      <c r="J1267" s="193" t="str">
        <f t="shared" si="1736"/>
        <v>MIRA ENTERPRISE</v>
      </c>
      <c r="K1267" s="193" t="str">
        <f t="shared" si="1736"/>
        <v>all</v>
      </c>
      <c r="L1267" s="193">
        <f t="shared" si="1736"/>
        <v>0</v>
      </c>
      <c r="M1267" s="193">
        <f t="shared" si="1736"/>
        <v>0</v>
      </c>
      <c r="N1267" s="193" t="str">
        <f t="shared" si="1645"/>
        <v>Audio Accessories</v>
      </c>
      <c r="AA1267" s="193">
        <f t="shared" si="1716"/>
        <v>0</v>
      </c>
      <c r="AB1267" s="193" t="str">
        <f t="shared" ref="AB1267" si="1737">AB$402</f>
        <v>Gaither, Kelli</v>
      </c>
    </row>
    <row r="1268" spans="1:28" s="188" customFormat="1" ht="17.399999999999999">
      <c r="A1268" s="193" t="str">
        <f t="shared" si="1711"/>
        <v>Audio Accessories</v>
      </c>
      <c r="B1268" s="193" t="str">
        <f t="shared" si="1712"/>
        <v>PR060Audio Accessories</v>
      </c>
      <c r="C1268" s="193" t="str">
        <f t="shared" si="1713"/>
        <v>Audio AccessoriesGaither, Kelli</v>
      </c>
      <c r="D1268" s="193"/>
      <c r="E1268" s="193"/>
      <c r="F1268" s="193" t="str">
        <f t="shared" si="1714"/>
        <v>Audio AccessoriesHoffman, Brian</v>
      </c>
      <c r="G1268" s="193" t="str">
        <f t="shared" ref="G1268:M1268" si="1738">G$403</f>
        <v>Hoffman, Brian</v>
      </c>
      <c r="H1268" s="193" t="str">
        <f t="shared" si="1738"/>
        <v>Gaither, Kelli</v>
      </c>
      <c r="I1268" s="193" t="str">
        <f t="shared" si="1738"/>
        <v>PR060</v>
      </c>
      <c r="J1268" s="193" t="str">
        <f t="shared" si="1738"/>
        <v>PRECISION TRADING</v>
      </c>
      <c r="K1268" s="193" t="str">
        <f t="shared" si="1738"/>
        <v>all</v>
      </c>
      <c r="L1268" s="193">
        <f t="shared" si="1738"/>
        <v>0</v>
      </c>
      <c r="M1268" s="193">
        <f t="shared" si="1738"/>
        <v>0</v>
      </c>
      <c r="N1268" s="193" t="str">
        <f t="shared" si="1645"/>
        <v>Audio Accessories</v>
      </c>
      <c r="AA1268" s="193">
        <f t="shared" si="1716"/>
        <v>0</v>
      </c>
      <c r="AB1268" s="193" t="str">
        <f t="shared" ref="AB1268" si="1739">AB$403</f>
        <v>Gaither, Kelli</v>
      </c>
    </row>
    <row r="1269" spans="1:28" s="188" customFormat="1" ht="17.399999999999999">
      <c r="A1269" s="193" t="str">
        <f t="shared" si="1711"/>
        <v>Audio Accessories</v>
      </c>
      <c r="B1269" s="193" t="str">
        <f t="shared" si="1712"/>
        <v>PR960Audio Accessories</v>
      </c>
      <c r="C1269" s="193" t="str">
        <f t="shared" si="1713"/>
        <v>Audio AccessoriesGaither, Kelli</v>
      </c>
      <c r="D1269" s="193"/>
      <c r="E1269" s="193"/>
      <c r="F1269" s="193" t="str">
        <f t="shared" si="1714"/>
        <v>Audio AccessoriesHoffman, Brian</v>
      </c>
      <c r="G1269" s="193" t="str">
        <f t="shared" ref="G1269:M1269" si="1740">G$404</f>
        <v>Hoffman, Brian</v>
      </c>
      <c r="H1269" s="193" t="str">
        <f t="shared" si="1740"/>
        <v>Gaither, Kelli</v>
      </c>
      <c r="I1269" s="193" t="str">
        <f t="shared" si="1740"/>
        <v>PR960</v>
      </c>
      <c r="J1269" s="193" t="str">
        <f t="shared" si="1740"/>
        <v>PRINCESS CRUISE LINES</v>
      </c>
      <c r="K1269" s="193" t="str">
        <f t="shared" si="1740"/>
        <v>all</v>
      </c>
      <c r="L1269" s="193">
        <f t="shared" si="1740"/>
        <v>0</v>
      </c>
      <c r="M1269" s="193">
        <f t="shared" si="1740"/>
        <v>0</v>
      </c>
      <c r="N1269" s="193" t="str">
        <f t="shared" si="1645"/>
        <v>Audio Accessories</v>
      </c>
      <c r="AA1269" s="193">
        <f t="shared" si="1716"/>
        <v>0</v>
      </c>
      <c r="AB1269" s="193" t="str">
        <f t="shared" ref="AB1269" si="1741">AB$404</f>
        <v>Gaither, Kelli</v>
      </c>
    </row>
    <row r="1270" spans="1:28" s="188" customFormat="1" ht="17.399999999999999">
      <c r="A1270" s="193" t="str">
        <f t="shared" si="1711"/>
        <v>Audio Accessories</v>
      </c>
      <c r="B1270" s="193" t="str">
        <f t="shared" si="1712"/>
        <v>RE802Audio Accessories</v>
      </c>
      <c r="C1270" s="193" t="str">
        <f t="shared" si="1713"/>
        <v>Audio AccessoriesGaither, Kelli</v>
      </c>
      <c r="D1270" s="193"/>
      <c r="E1270" s="193"/>
      <c r="F1270" s="193" t="str">
        <f t="shared" si="1714"/>
        <v>Audio AccessoriesHoffman, Brian</v>
      </c>
      <c r="G1270" s="193" t="str">
        <f t="shared" ref="G1270:M1270" si="1742">G$405</f>
        <v>Hoffman, Brian</v>
      </c>
      <c r="H1270" s="193" t="str">
        <f t="shared" si="1742"/>
        <v>Gaither, Kelli</v>
      </c>
      <c r="I1270" s="193" t="str">
        <f t="shared" si="1742"/>
        <v>RE802</v>
      </c>
      <c r="J1270" s="193" t="str">
        <f t="shared" si="1742"/>
        <v>REEF PHOTO AND VIDEO INC</v>
      </c>
      <c r="K1270" s="193" t="str">
        <f t="shared" si="1742"/>
        <v>all</v>
      </c>
      <c r="L1270" s="193">
        <f t="shared" si="1742"/>
        <v>0</v>
      </c>
      <c r="M1270" s="193">
        <f t="shared" si="1742"/>
        <v>0</v>
      </c>
      <c r="N1270" s="193" t="str">
        <f t="shared" si="1645"/>
        <v>Audio Accessories</v>
      </c>
      <c r="AA1270" s="193">
        <f t="shared" si="1716"/>
        <v>0</v>
      </c>
      <c r="AB1270" s="193" t="str">
        <f t="shared" ref="AB1270" si="1743">AB$405</f>
        <v>Gaither, Kelli</v>
      </c>
    </row>
    <row r="1271" spans="1:28" s="188" customFormat="1" ht="17.399999999999999">
      <c r="A1271" s="193" t="str">
        <f t="shared" si="1711"/>
        <v>Audio Accessories</v>
      </c>
      <c r="B1271" s="193" t="str">
        <f t="shared" si="1712"/>
        <v>SC015Audio Accessories</v>
      </c>
      <c r="C1271" s="193" t="str">
        <f t="shared" si="1713"/>
        <v>Audio AccessoriesGaither, Kelli</v>
      </c>
      <c r="D1271" s="193"/>
      <c r="E1271" s="193"/>
      <c r="F1271" s="193" t="str">
        <f t="shared" si="1714"/>
        <v>Audio AccessoriesHoffman, Brian</v>
      </c>
      <c r="G1271" s="193" t="str">
        <f t="shared" ref="G1271:M1271" si="1744">G$406</f>
        <v>Hoffman, Brian</v>
      </c>
      <c r="H1271" s="193" t="str">
        <f t="shared" si="1744"/>
        <v>Gaither, Kelli</v>
      </c>
      <c r="I1271" s="193" t="str">
        <f t="shared" si="1744"/>
        <v>SC015</v>
      </c>
      <c r="J1271" s="193" t="str">
        <f t="shared" si="1744"/>
        <v>SUPERSONIC ELECTRONI</v>
      </c>
      <c r="K1271" s="193" t="str">
        <f t="shared" si="1744"/>
        <v>all</v>
      </c>
      <c r="L1271" s="193">
        <f t="shared" si="1744"/>
        <v>0</v>
      </c>
      <c r="M1271" s="193">
        <f t="shared" si="1744"/>
        <v>0</v>
      </c>
      <c r="N1271" s="193" t="str">
        <f t="shared" si="1645"/>
        <v>Audio Accessories</v>
      </c>
      <c r="AA1271" s="193">
        <f t="shared" si="1716"/>
        <v>0</v>
      </c>
      <c r="AB1271" s="193" t="str">
        <f t="shared" ref="AB1271" si="1745">AB$406</f>
        <v>Gaither, Kelli</v>
      </c>
    </row>
    <row r="1272" spans="1:28" s="188" customFormat="1" ht="17.399999999999999">
      <c r="A1272" s="193" t="str">
        <f t="shared" si="1711"/>
        <v>Audio Accessories</v>
      </c>
      <c r="B1272" s="193" t="str">
        <f t="shared" si="1712"/>
        <v>SE735Audio Accessories</v>
      </c>
      <c r="C1272" s="193" t="str">
        <f t="shared" si="1713"/>
        <v>Audio AccessoriesGaither, Kelli</v>
      </c>
      <c r="D1272" s="193"/>
      <c r="E1272" s="193"/>
      <c r="F1272" s="193" t="str">
        <f t="shared" si="1714"/>
        <v>Audio AccessoriesHoffman, Brian</v>
      </c>
      <c r="G1272" s="193" t="str">
        <f t="shared" ref="G1272:M1272" si="1746">G$407</f>
        <v>Hoffman, Brian</v>
      </c>
      <c r="H1272" s="193" t="str">
        <f t="shared" si="1746"/>
        <v>Gaither, Kelli</v>
      </c>
      <c r="I1272" s="193" t="str">
        <f t="shared" si="1746"/>
        <v>SE735</v>
      </c>
      <c r="J1272" s="193" t="str">
        <f t="shared" si="1746"/>
        <v>SENNARI USA</v>
      </c>
      <c r="K1272" s="193" t="str">
        <f t="shared" si="1746"/>
        <v>all</v>
      </c>
      <c r="L1272" s="193">
        <f t="shared" si="1746"/>
        <v>0</v>
      </c>
      <c r="M1272" s="193">
        <f t="shared" si="1746"/>
        <v>0</v>
      </c>
      <c r="N1272" s="193" t="str">
        <f t="shared" si="1645"/>
        <v>Audio Accessories</v>
      </c>
      <c r="AA1272" s="193">
        <f t="shared" si="1716"/>
        <v>0</v>
      </c>
      <c r="AB1272" s="193" t="str">
        <f t="shared" ref="AB1272" si="1747">AB$407</f>
        <v>Gaither, Kelli</v>
      </c>
    </row>
    <row r="1273" spans="1:28" s="188" customFormat="1" ht="17.399999999999999">
      <c r="A1273" s="193" t="str">
        <f t="shared" si="1711"/>
        <v>Audio Accessories</v>
      </c>
      <c r="B1273" s="193" t="str">
        <f t="shared" si="1712"/>
        <v>SP080Audio Accessories</v>
      </c>
      <c r="C1273" s="193" t="str">
        <f t="shared" si="1713"/>
        <v>Audio AccessoriesGaither, Kelli</v>
      </c>
      <c r="D1273" s="193"/>
      <c r="E1273" s="193"/>
      <c r="F1273" s="193" t="str">
        <f t="shared" si="1714"/>
        <v>Audio AccessoriesHoffman, Brian</v>
      </c>
      <c r="G1273" s="193" t="str">
        <f t="shared" ref="G1273:M1273" si="1748">G$408</f>
        <v>Hoffman, Brian</v>
      </c>
      <c r="H1273" s="193" t="str">
        <f t="shared" si="1748"/>
        <v>Gaither, Kelli</v>
      </c>
      <c r="I1273" s="193" t="str">
        <f t="shared" si="1748"/>
        <v>SP080</v>
      </c>
      <c r="J1273" s="193" t="str">
        <f t="shared" si="1748"/>
        <v>S. P. RICHARDS COMPA</v>
      </c>
      <c r="K1273" s="193" t="str">
        <f t="shared" si="1748"/>
        <v>all</v>
      </c>
      <c r="L1273" s="193">
        <f t="shared" si="1748"/>
        <v>0</v>
      </c>
      <c r="M1273" s="193">
        <f t="shared" si="1748"/>
        <v>0</v>
      </c>
      <c r="N1273" s="193" t="str">
        <f t="shared" si="1645"/>
        <v>Audio Accessories</v>
      </c>
      <c r="AA1273" s="193">
        <f t="shared" si="1716"/>
        <v>0</v>
      </c>
      <c r="AB1273" s="193" t="str">
        <f t="shared" ref="AB1273" si="1749">AB$408</f>
        <v>Gaither, Kelli</v>
      </c>
    </row>
    <row r="1274" spans="1:28" s="188" customFormat="1" ht="17.399999999999999">
      <c r="A1274" s="193" t="str">
        <f t="shared" si="1711"/>
        <v>Audio Accessories</v>
      </c>
      <c r="B1274" s="193" t="str">
        <f t="shared" si="1712"/>
        <v>TE107Audio Accessories</v>
      </c>
      <c r="C1274" s="193" t="str">
        <f t="shared" si="1713"/>
        <v>Audio AccessoriesGaither, Kelli</v>
      </c>
      <c r="D1274" s="193"/>
      <c r="E1274" s="193"/>
      <c r="F1274" s="193" t="str">
        <f t="shared" si="1714"/>
        <v>Audio AccessoriesHoffman, Brian</v>
      </c>
      <c r="G1274" s="193" t="str">
        <f t="shared" ref="G1274:M1274" si="1750">G$409</f>
        <v>Hoffman, Brian</v>
      </c>
      <c r="H1274" s="193" t="str">
        <f t="shared" si="1750"/>
        <v>Gaither, Kelli</v>
      </c>
      <c r="I1274" s="193" t="str">
        <f t="shared" si="1750"/>
        <v>TE107</v>
      </c>
      <c r="J1274" s="193" t="str">
        <f t="shared" si="1750"/>
        <v>TECHNICOLOR / TEL-EQUIPMENT</v>
      </c>
      <c r="K1274" s="193" t="str">
        <f t="shared" si="1750"/>
        <v>all</v>
      </c>
      <c r="L1274" s="193" t="str">
        <f t="shared" si="1750"/>
        <v>H2H Performance Video</v>
      </c>
      <c r="M1274" s="193" t="str">
        <f t="shared" si="1750"/>
        <v>TV, Technics</v>
      </c>
      <c r="N1274" s="193" t="str">
        <f t="shared" si="1645"/>
        <v>Audio Accessories</v>
      </c>
      <c r="AA1274" s="193">
        <f t="shared" si="1716"/>
        <v>0</v>
      </c>
      <c r="AB1274" s="193" t="str">
        <f t="shared" ref="AB1274" si="1751">AB$409</f>
        <v>Gaither, Kelli</v>
      </c>
    </row>
    <row r="1275" spans="1:28" s="188" customFormat="1" ht="17.399999999999999">
      <c r="A1275" s="193" t="str">
        <f t="shared" si="1711"/>
        <v>Audio Accessories</v>
      </c>
      <c r="B1275" s="193" t="str">
        <f t="shared" si="1712"/>
        <v>UR001Audio Accessories</v>
      </c>
      <c r="C1275" s="193" t="str">
        <f t="shared" si="1713"/>
        <v>Audio AccessoriesGaither, Kelli</v>
      </c>
      <c r="D1275" s="193"/>
      <c r="E1275" s="193"/>
      <c r="F1275" s="193" t="str">
        <f t="shared" si="1714"/>
        <v>Audio AccessoriesHoffman, Brian</v>
      </c>
      <c r="G1275" s="193" t="str">
        <f t="shared" ref="G1275:M1275" si="1752">G$410</f>
        <v>Hoffman, Brian</v>
      </c>
      <c r="H1275" s="193" t="str">
        <f t="shared" si="1752"/>
        <v>Gaither, Kelli</v>
      </c>
      <c r="I1275" s="193" t="str">
        <f t="shared" si="1752"/>
        <v>UR001</v>
      </c>
      <c r="J1275" s="193" t="str">
        <f t="shared" si="1752"/>
        <v>URBAN OUTFITTERS INC</v>
      </c>
      <c r="K1275" s="193" t="str">
        <f t="shared" si="1752"/>
        <v>all</v>
      </c>
      <c r="L1275" s="193">
        <f t="shared" si="1752"/>
        <v>0</v>
      </c>
      <c r="M1275" s="193">
        <f t="shared" si="1752"/>
        <v>0</v>
      </c>
      <c r="N1275" s="193" t="str">
        <f t="shared" si="1645"/>
        <v>Audio Accessories</v>
      </c>
      <c r="AA1275" s="193">
        <f t="shared" si="1716"/>
        <v>0</v>
      </c>
      <c r="AB1275" s="193" t="str">
        <f t="shared" ref="AB1275" si="1753">AB$410</f>
        <v>Gaither, Kelli</v>
      </c>
    </row>
    <row r="1276" spans="1:28" s="188" customFormat="1" ht="17.399999999999999">
      <c r="A1276" s="193" t="str">
        <f t="shared" si="1711"/>
        <v>Audio Accessories</v>
      </c>
      <c r="B1276" s="193" t="str">
        <f t="shared" si="1712"/>
        <v>US310Audio Accessories</v>
      </c>
      <c r="C1276" s="193" t="str">
        <f t="shared" si="1713"/>
        <v>Audio AccessoriesGaither, Kelli</v>
      </c>
      <c r="D1276" s="193"/>
      <c r="E1276" s="193"/>
      <c r="F1276" s="193" t="str">
        <f t="shared" si="1714"/>
        <v>Audio AccessoriesHoffman, Brian</v>
      </c>
      <c r="G1276" s="193" t="str">
        <f t="shared" ref="G1276:M1276" si="1754">G$411</f>
        <v>Hoffman, Brian</v>
      </c>
      <c r="H1276" s="193" t="str">
        <f t="shared" si="1754"/>
        <v>Gaither, Kelli</v>
      </c>
      <c r="I1276" s="193" t="str">
        <f t="shared" si="1754"/>
        <v>US310</v>
      </c>
      <c r="J1276" s="193" t="str">
        <f t="shared" si="1754"/>
        <v>US ASIA</v>
      </c>
      <c r="K1276" s="193" t="str">
        <f t="shared" si="1754"/>
        <v>all</v>
      </c>
      <c r="L1276" s="193">
        <f t="shared" si="1754"/>
        <v>0</v>
      </c>
      <c r="M1276" s="193">
        <f t="shared" si="1754"/>
        <v>0</v>
      </c>
      <c r="N1276" s="193" t="str">
        <f t="shared" si="1645"/>
        <v>Audio Accessories</v>
      </c>
      <c r="AA1276" s="193">
        <f t="shared" si="1716"/>
        <v>0</v>
      </c>
      <c r="AB1276" s="193" t="str">
        <f t="shared" ref="AB1276" si="1755">AB$411</f>
        <v>Gaither, Kelli</v>
      </c>
    </row>
    <row r="1277" spans="1:28" s="188" customFormat="1" ht="17.399999999999999">
      <c r="A1277" s="193" t="str">
        <f t="shared" si="1711"/>
        <v>Audio Accessories</v>
      </c>
      <c r="B1277" s="193" t="str">
        <f t="shared" si="1712"/>
        <v>ZA116Audio Accessories</v>
      </c>
      <c r="C1277" s="193" t="str">
        <f t="shared" si="1713"/>
        <v>Audio AccessoriesGaither, Kelli</v>
      </c>
      <c r="D1277" s="193"/>
      <c r="E1277" s="193"/>
      <c r="F1277" s="193" t="str">
        <f t="shared" si="1714"/>
        <v>Audio AccessoriesHoffman, Brian</v>
      </c>
      <c r="G1277" s="193" t="str">
        <f t="shared" ref="G1277:M1277" si="1756">G$412</f>
        <v>Hoffman, Brian</v>
      </c>
      <c r="H1277" s="193" t="str">
        <f t="shared" si="1756"/>
        <v>Gaither, Kelli</v>
      </c>
      <c r="I1277" s="193" t="str">
        <f t="shared" si="1756"/>
        <v>ZA116</v>
      </c>
      <c r="J1277" s="193" t="str">
        <f t="shared" si="1756"/>
        <v>ZALMEN REISS AND ASSOCIATES INC</v>
      </c>
      <c r="K1277" s="193" t="str">
        <f t="shared" si="1756"/>
        <v>all</v>
      </c>
      <c r="L1277" s="193">
        <f t="shared" si="1756"/>
        <v>0</v>
      </c>
      <c r="M1277" s="193">
        <f t="shared" si="1756"/>
        <v>0</v>
      </c>
      <c r="N1277" s="193" t="str">
        <f t="shared" si="1645"/>
        <v>Audio Accessories</v>
      </c>
      <c r="AA1277" s="193">
        <f t="shared" si="1716"/>
        <v>0</v>
      </c>
      <c r="AB1277" s="193" t="str">
        <f t="shared" ref="AB1277" si="1757">AB$412</f>
        <v>Gaither, Kelli</v>
      </c>
    </row>
    <row r="1278" spans="1:28" s="188" customFormat="1" ht="17.399999999999999">
      <c r="A1278" s="193" t="str">
        <f t="shared" si="1711"/>
        <v>Audio Accessories</v>
      </c>
      <c r="B1278" s="193" t="str">
        <f t="shared" si="1712"/>
        <v>CO902Audio Accessories</v>
      </c>
      <c r="C1278" s="193" t="str">
        <f t="shared" si="1713"/>
        <v>Audio AccessoriesGaither, Kelli</v>
      </c>
      <c r="D1278" s="193"/>
      <c r="E1278" s="193"/>
      <c r="F1278" s="193" t="str">
        <f t="shared" si="1714"/>
        <v>Audio AccessoriesHoffman, Brian</v>
      </c>
      <c r="G1278" s="193" t="str">
        <f t="shared" ref="G1278:M1278" si="1758">G$413</f>
        <v>Hoffman, Brian</v>
      </c>
      <c r="H1278" s="193" t="str">
        <f t="shared" si="1758"/>
        <v>Gaither, Kelli</v>
      </c>
      <c r="I1278" s="193" t="str">
        <f t="shared" si="1758"/>
        <v>CO902</v>
      </c>
      <c r="J1278" s="193" t="str">
        <f t="shared" si="1758"/>
        <v>COMCAST</v>
      </c>
      <c r="K1278" s="193" t="str">
        <f t="shared" si="1758"/>
        <v>all</v>
      </c>
      <c r="L1278" s="193">
        <f t="shared" si="1758"/>
        <v>0</v>
      </c>
      <c r="M1278" s="193">
        <f t="shared" si="1758"/>
        <v>0</v>
      </c>
      <c r="N1278" s="193" t="str">
        <f t="shared" si="1645"/>
        <v>Audio Accessories</v>
      </c>
      <c r="AA1278" s="193">
        <f t="shared" si="1716"/>
        <v>0</v>
      </c>
      <c r="AB1278" s="193" t="str">
        <f t="shared" ref="AB1278" si="1759">AB$413</f>
        <v>Gaither, Kelli</v>
      </c>
    </row>
    <row r="1279" spans="1:28" s="188" customFormat="1" ht="17.399999999999999">
      <c r="A1279" s="193" t="str">
        <f t="shared" si="1711"/>
        <v>Audio Accessories</v>
      </c>
      <c r="B1279" s="193" t="str">
        <f t="shared" si="1712"/>
        <v>VI128Audio Accessories</v>
      </c>
      <c r="C1279" s="193" t="str">
        <f t="shared" si="1713"/>
        <v>Audio AccessoriesGaither, Kelli</v>
      </c>
      <c r="D1279" s="193"/>
      <c r="E1279" s="193"/>
      <c r="F1279" s="193" t="str">
        <f t="shared" si="1714"/>
        <v>Audio AccessoriesHoffman, Brian</v>
      </c>
      <c r="G1279" s="193" t="str">
        <f t="shared" ref="G1279:M1279" si="1760">G$414</f>
        <v>Hoffman, Brian</v>
      </c>
      <c r="H1279" s="193" t="str">
        <f t="shared" si="1760"/>
        <v>Gaither, Kelli</v>
      </c>
      <c r="I1279" s="193" t="str">
        <f t="shared" si="1760"/>
        <v>VI128</v>
      </c>
      <c r="J1279" s="193" t="str">
        <f t="shared" si="1760"/>
        <v>Graybar Electronics - Video Insight</v>
      </c>
      <c r="K1279" s="193" t="str">
        <f t="shared" si="1760"/>
        <v>all</v>
      </c>
      <c r="L1279" s="193">
        <f t="shared" si="1760"/>
        <v>0</v>
      </c>
      <c r="M1279" s="193">
        <f t="shared" si="1760"/>
        <v>0</v>
      </c>
      <c r="N1279" s="193" t="str">
        <f t="shared" si="1645"/>
        <v>Audio Accessories</v>
      </c>
      <c r="AA1279" s="193">
        <f t="shared" si="1716"/>
        <v>0</v>
      </c>
      <c r="AB1279" s="193">
        <f t="shared" ref="AB1279" si="1761">AB$414</f>
        <v>0</v>
      </c>
    </row>
    <row r="1280" spans="1:28" s="188" customFormat="1" ht="17.399999999999999">
      <c r="A1280" s="193" t="str">
        <f t="shared" si="1711"/>
        <v>Audio Accessories</v>
      </c>
      <c r="B1280" s="193" t="str">
        <f t="shared" si="1712"/>
        <v>0Audio Accessories</v>
      </c>
      <c r="C1280" s="193" t="str">
        <f t="shared" si="1713"/>
        <v>Audio Accessories0</v>
      </c>
      <c r="D1280" s="193"/>
      <c r="E1280" s="193"/>
      <c r="F1280" s="193" t="str">
        <f t="shared" si="1714"/>
        <v>Audio Accessories0</v>
      </c>
      <c r="G1280" s="193">
        <f t="shared" ref="G1280:M1280" si="1762">G$415</f>
        <v>0</v>
      </c>
      <c r="H1280" s="193">
        <f t="shared" si="1762"/>
        <v>0</v>
      </c>
      <c r="I1280" s="193">
        <f t="shared" si="1762"/>
        <v>0</v>
      </c>
      <c r="J1280" s="193">
        <f t="shared" si="1762"/>
        <v>0</v>
      </c>
      <c r="K1280" s="193">
        <f t="shared" si="1762"/>
        <v>0</v>
      </c>
      <c r="L1280" s="193">
        <f t="shared" si="1762"/>
        <v>0</v>
      </c>
      <c r="M1280" s="193">
        <f t="shared" si="1762"/>
        <v>0</v>
      </c>
      <c r="N1280" s="193" t="str">
        <f t="shared" si="1645"/>
        <v>Audio Accessories</v>
      </c>
      <c r="AA1280" s="193">
        <f t="shared" si="1716"/>
        <v>0</v>
      </c>
      <c r="AB1280" s="193">
        <f t="shared" ref="AB1280" si="1763">AB$415</f>
        <v>0</v>
      </c>
    </row>
    <row r="1281" spans="1:28" s="188" customFormat="1" ht="17.399999999999999">
      <c r="A1281" s="193" t="str">
        <f t="shared" si="1711"/>
        <v>Audio Accessories</v>
      </c>
      <c r="B1281" s="193" t="str">
        <f t="shared" si="1712"/>
        <v>0Audio Accessories</v>
      </c>
      <c r="C1281" s="193" t="str">
        <f t="shared" si="1713"/>
        <v>Audio Accessories0</v>
      </c>
      <c r="D1281" s="193"/>
      <c r="E1281" s="193"/>
      <c r="F1281" s="193" t="str">
        <f t="shared" si="1714"/>
        <v>Audio Accessories0</v>
      </c>
      <c r="G1281" s="193">
        <f t="shared" ref="G1281:M1281" si="1764">G$416</f>
        <v>0</v>
      </c>
      <c r="H1281" s="193">
        <f t="shared" si="1764"/>
        <v>0</v>
      </c>
      <c r="I1281" s="193">
        <f t="shared" si="1764"/>
        <v>0</v>
      </c>
      <c r="J1281" s="193">
        <f t="shared" si="1764"/>
        <v>0</v>
      </c>
      <c r="K1281" s="193">
        <f t="shared" si="1764"/>
        <v>0</v>
      </c>
      <c r="L1281" s="193">
        <f t="shared" si="1764"/>
        <v>0</v>
      </c>
      <c r="M1281" s="193">
        <f t="shared" si="1764"/>
        <v>0</v>
      </c>
      <c r="N1281" s="193" t="str">
        <f t="shared" si="1645"/>
        <v>Audio Accessories</v>
      </c>
      <c r="AA1281" s="193">
        <f t="shared" si="1716"/>
        <v>0</v>
      </c>
      <c r="AB1281" s="193">
        <f t="shared" ref="AB1281" si="1765">AB$416</f>
        <v>0</v>
      </c>
    </row>
    <row r="1282" spans="1:28" s="188" customFormat="1" ht="17.399999999999999">
      <c r="A1282" s="193" t="str">
        <f t="shared" si="1711"/>
        <v>Audio Accessories</v>
      </c>
      <c r="B1282" s="193" t="str">
        <f t="shared" si="1712"/>
        <v>0Audio Accessories</v>
      </c>
      <c r="C1282" s="193" t="str">
        <f t="shared" si="1713"/>
        <v>Audio Accessories0</v>
      </c>
      <c r="D1282" s="193"/>
      <c r="E1282" s="193"/>
      <c r="F1282" s="193" t="str">
        <f t="shared" si="1714"/>
        <v>Audio Accessories0</v>
      </c>
      <c r="G1282" s="193">
        <f t="shared" ref="G1282:M1282" si="1766">G$417</f>
        <v>0</v>
      </c>
      <c r="H1282" s="193">
        <f t="shared" si="1766"/>
        <v>0</v>
      </c>
      <c r="I1282" s="193">
        <f t="shared" si="1766"/>
        <v>0</v>
      </c>
      <c r="J1282" s="193">
        <f t="shared" si="1766"/>
        <v>0</v>
      </c>
      <c r="K1282" s="193">
        <f t="shared" si="1766"/>
        <v>0</v>
      </c>
      <c r="L1282" s="193">
        <f t="shared" si="1766"/>
        <v>0</v>
      </c>
      <c r="M1282" s="193">
        <f t="shared" si="1766"/>
        <v>0</v>
      </c>
      <c r="N1282" s="193" t="str">
        <f t="shared" si="1645"/>
        <v>Audio Accessories</v>
      </c>
      <c r="AA1282" s="193">
        <f t="shared" si="1716"/>
        <v>0</v>
      </c>
      <c r="AB1282" s="193">
        <f t="shared" ref="AB1282" si="1767">AB$417</f>
        <v>0</v>
      </c>
    </row>
    <row r="1283" spans="1:28" s="188" customFormat="1" ht="17.399999999999999">
      <c r="A1283" s="193" t="str">
        <f t="shared" si="1711"/>
        <v>Audio Accessories</v>
      </c>
      <c r="B1283" s="193" t="str">
        <f t="shared" si="1712"/>
        <v>0Audio Accessories</v>
      </c>
      <c r="C1283" s="193" t="str">
        <f t="shared" si="1713"/>
        <v>Audio Accessories0</v>
      </c>
      <c r="D1283" s="193"/>
      <c r="E1283" s="193"/>
      <c r="F1283" s="193" t="str">
        <f t="shared" si="1714"/>
        <v>Audio Accessories0</v>
      </c>
      <c r="G1283" s="193">
        <f t="shared" ref="G1283:M1283" si="1768">G$418</f>
        <v>0</v>
      </c>
      <c r="H1283" s="193">
        <f t="shared" si="1768"/>
        <v>0</v>
      </c>
      <c r="I1283" s="193">
        <f t="shared" si="1768"/>
        <v>0</v>
      </c>
      <c r="J1283" s="193">
        <f t="shared" si="1768"/>
        <v>0</v>
      </c>
      <c r="K1283" s="193">
        <f t="shared" si="1768"/>
        <v>0</v>
      </c>
      <c r="L1283" s="193">
        <f t="shared" si="1768"/>
        <v>0</v>
      </c>
      <c r="M1283" s="193">
        <f t="shared" si="1768"/>
        <v>0</v>
      </c>
      <c r="N1283" s="193" t="str">
        <f t="shared" si="1645"/>
        <v>Audio Accessories</v>
      </c>
      <c r="AA1283" s="193">
        <f t="shared" si="1716"/>
        <v>0</v>
      </c>
      <c r="AB1283" s="193">
        <f t="shared" ref="AB1283" si="1769">AB$418</f>
        <v>0</v>
      </c>
    </row>
    <row r="1284" spans="1:28" s="188" customFormat="1" ht="17.399999999999999">
      <c r="A1284" s="193" t="str">
        <f t="shared" si="1711"/>
        <v>Audio Accessories</v>
      </c>
      <c r="B1284" s="193" t="str">
        <f t="shared" si="1712"/>
        <v>0Audio Accessories</v>
      </c>
      <c r="C1284" s="193" t="str">
        <f t="shared" si="1713"/>
        <v>Audio Accessories0</v>
      </c>
      <c r="D1284" s="193"/>
      <c r="E1284" s="193"/>
      <c r="F1284" s="193" t="str">
        <f t="shared" si="1714"/>
        <v>Audio Accessories0</v>
      </c>
      <c r="G1284" s="193">
        <f t="shared" ref="G1284:M1284" si="1770">G$419</f>
        <v>0</v>
      </c>
      <c r="H1284" s="193">
        <f t="shared" si="1770"/>
        <v>0</v>
      </c>
      <c r="I1284" s="193">
        <f t="shared" si="1770"/>
        <v>0</v>
      </c>
      <c r="J1284" s="193">
        <f t="shared" si="1770"/>
        <v>0</v>
      </c>
      <c r="K1284" s="193">
        <f t="shared" si="1770"/>
        <v>0</v>
      </c>
      <c r="L1284" s="193">
        <f t="shared" si="1770"/>
        <v>0</v>
      </c>
      <c r="M1284" s="193">
        <f t="shared" si="1770"/>
        <v>0</v>
      </c>
      <c r="N1284" s="193" t="str">
        <f t="shared" si="1645"/>
        <v>Audio Accessories</v>
      </c>
      <c r="AA1284" s="193">
        <f t="shared" si="1716"/>
        <v>0</v>
      </c>
      <c r="AB1284" s="193">
        <f t="shared" ref="AB1284" si="1771">AB$419</f>
        <v>0</v>
      </c>
    </row>
    <row r="1285" spans="1:28" s="188" customFormat="1" ht="17.399999999999999">
      <c r="A1285" s="193" t="str">
        <f t="shared" si="1711"/>
        <v>Audio Accessories</v>
      </c>
      <c r="B1285" s="193" t="str">
        <f t="shared" si="1712"/>
        <v>0Audio Accessories</v>
      </c>
      <c r="C1285" s="193" t="str">
        <f t="shared" si="1713"/>
        <v>Audio Accessories0</v>
      </c>
      <c r="D1285" s="193"/>
      <c r="E1285" s="193"/>
      <c r="F1285" s="193" t="str">
        <f t="shared" si="1714"/>
        <v>Audio Accessories0</v>
      </c>
      <c r="G1285" s="193">
        <f t="shared" ref="G1285:M1285" si="1772">G$420</f>
        <v>0</v>
      </c>
      <c r="H1285" s="193">
        <f t="shared" si="1772"/>
        <v>0</v>
      </c>
      <c r="I1285" s="193">
        <f t="shared" si="1772"/>
        <v>0</v>
      </c>
      <c r="J1285" s="193">
        <f t="shared" si="1772"/>
        <v>0</v>
      </c>
      <c r="K1285" s="193">
        <f t="shared" si="1772"/>
        <v>0</v>
      </c>
      <c r="L1285" s="193">
        <f t="shared" si="1772"/>
        <v>0</v>
      </c>
      <c r="M1285" s="193">
        <f t="shared" si="1772"/>
        <v>0</v>
      </c>
      <c r="N1285" s="193" t="str">
        <f t="shared" si="1645"/>
        <v>Audio Accessories</v>
      </c>
      <c r="AA1285" s="193">
        <f t="shared" si="1716"/>
        <v>0</v>
      </c>
      <c r="AB1285" s="193">
        <f t="shared" ref="AB1285" si="1773">AB$420</f>
        <v>0</v>
      </c>
    </row>
    <row r="1286" spans="1:28" s="188" customFormat="1" ht="17.399999999999999">
      <c r="A1286" s="193" t="str">
        <f t="shared" si="1711"/>
        <v>Audio Accessories</v>
      </c>
      <c r="B1286" s="193" t="str">
        <f t="shared" si="1712"/>
        <v>0Audio Accessories</v>
      </c>
      <c r="C1286" s="193" t="str">
        <f t="shared" si="1713"/>
        <v>Audio Accessories0</v>
      </c>
      <c r="D1286" s="193"/>
      <c r="E1286" s="193"/>
      <c r="F1286" s="193" t="str">
        <f t="shared" si="1714"/>
        <v>Audio Accessories0</v>
      </c>
      <c r="G1286" s="193">
        <f t="shared" ref="G1286:M1286" si="1774">G$421</f>
        <v>0</v>
      </c>
      <c r="H1286" s="193">
        <f t="shared" si="1774"/>
        <v>0</v>
      </c>
      <c r="I1286" s="193">
        <f t="shared" si="1774"/>
        <v>0</v>
      </c>
      <c r="J1286" s="193">
        <f t="shared" si="1774"/>
        <v>0</v>
      </c>
      <c r="K1286" s="193">
        <f t="shared" si="1774"/>
        <v>0</v>
      </c>
      <c r="L1286" s="193">
        <f t="shared" si="1774"/>
        <v>0</v>
      </c>
      <c r="M1286" s="193">
        <f t="shared" si="1774"/>
        <v>0</v>
      </c>
      <c r="N1286" s="193" t="str">
        <f t="shared" si="1645"/>
        <v>Audio Accessories</v>
      </c>
      <c r="AA1286" s="193">
        <f t="shared" si="1716"/>
        <v>0</v>
      </c>
      <c r="AB1286" s="193">
        <f t="shared" ref="AB1286" si="1775">AB$421</f>
        <v>0</v>
      </c>
    </row>
    <row r="1287" spans="1:28" s="188" customFormat="1" ht="17.399999999999999">
      <c r="A1287" s="193" t="str">
        <f t="shared" si="1711"/>
        <v>Audio Accessories</v>
      </c>
      <c r="B1287" s="193" t="str">
        <f t="shared" si="1712"/>
        <v>0Audio Accessories</v>
      </c>
      <c r="C1287" s="193" t="str">
        <f t="shared" si="1713"/>
        <v>Audio Accessories0</v>
      </c>
      <c r="D1287" s="193"/>
      <c r="E1287" s="193"/>
      <c r="F1287" s="193" t="str">
        <f t="shared" si="1714"/>
        <v>Audio Accessories0</v>
      </c>
      <c r="G1287" s="193">
        <f t="shared" ref="G1287:M1287" si="1776">G$422</f>
        <v>0</v>
      </c>
      <c r="H1287" s="193">
        <f t="shared" si="1776"/>
        <v>0</v>
      </c>
      <c r="I1287" s="193">
        <f t="shared" si="1776"/>
        <v>0</v>
      </c>
      <c r="J1287" s="193">
        <f t="shared" si="1776"/>
        <v>0</v>
      </c>
      <c r="K1287" s="193">
        <f t="shared" si="1776"/>
        <v>0</v>
      </c>
      <c r="L1287" s="193">
        <f t="shared" si="1776"/>
        <v>0</v>
      </c>
      <c r="M1287" s="193">
        <f t="shared" si="1776"/>
        <v>0</v>
      </c>
      <c r="N1287" s="193" t="str">
        <f t="shared" si="1645"/>
        <v>Audio Accessories</v>
      </c>
      <c r="AA1287" s="193">
        <f t="shared" si="1716"/>
        <v>0</v>
      </c>
      <c r="AB1287" s="193">
        <f t="shared" ref="AB1287" si="1777">AB$422</f>
        <v>0</v>
      </c>
    </row>
    <row r="1288" spans="1:28" s="188" customFormat="1" ht="17.399999999999999">
      <c r="A1288" s="193" t="str">
        <f t="shared" si="1711"/>
        <v>Audio Accessories</v>
      </c>
      <c r="B1288" s="193" t="str">
        <f t="shared" si="1712"/>
        <v>0Audio Accessories</v>
      </c>
      <c r="C1288" s="193" t="str">
        <f t="shared" si="1713"/>
        <v>Audio Accessories0</v>
      </c>
      <c r="D1288" s="193"/>
      <c r="E1288" s="193"/>
      <c r="F1288" s="193" t="str">
        <f t="shared" si="1714"/>
        <v>Audio Accessories0</v>
      </c>
      <c r="G1288" s="193">
        <f t="shared" ref="G1288:M1288" si="1778">G$423</f>
        <v>0</v>
      </c>
      <c r="H1288" s="193">
        <f t="shared" si="1778"/>
        <v>0</v>
      </c>
      <c r="I1288" s="193">
        <f t="shared" si="1778"/>
        <v>0</v>
      </c>
      <c r="J1288" s="193">
        <f t="shared" si="1778"/>
        <v>0</v>
      </c>
      <c r="K1288" s="193">
        <f t="shared" si="1778"/>
        <v>0</v>
      </c>
      <c r="L1288" s="193">
        <f t="shared" si="1778"/>
        <v>0</v>
      </c>
      <c r="M1288" s="193">
        <f t="shared" si="1778"/>
        <v>0</v>
      </c>
      <c r="N1288" s="193" t="str">
        <f t="shared" ref="N1288:N1351" si="1779">A1288</f>
        <v>Audio Accessories</v>
      </c>
      <c r="AA1288" s="193">
        <f t="shared" si="1716"/>
        <v>0</v>
      </c>
      <c r="AB1288" s="193">
        <f t="shared" ref="AB1288" si="1780">AB$423</f>
        <v>0</v>
      </c>
    </row>
    <row r="1289" spans="1:28" s="188" customFormat="1" ht="17.399999999999999">
      <c r="A1289" s="193" t="str">
        <f t="shared" si="1711"/>
        <v>Audio Accessories</v>
      </c>
      <c r="B1289" s="193" t="str">
        <f t="shared" si="1712"/>
        <v>0Audio Accessories</v>
      </c>
      <c r="C1289" s="193" t="str">
        <f t="shared" si="1713"/>
        <v>Audio Accessories0</v>
      </c>
      <c r="D1289" s="193"/>
      <c r="E1289" s="193"/>
      <c r="F1289" s="193" t="str">
        <f t="shared" si="1714"/>
        <v>Audio Accessories0</v>
      </c>
      <c r="G1289" s="193">
        <f t="shared" ref="G1289:M1289" si="1781">G$424</f>
        <v>0</v>
      </c>
      <c r="H1289" s="193">
        <f t="shared" si="1781"/>
        <v>0</v>
      </c>
      <c r="I1289" s="193">
        <f t="shared" si="1781"/>
        <v>0</v>
      </c>
      <c r="J1289" s="193">
        <f t="shared" si="1781"/>
        <v>0</v>
      </c>
      <c r="K1289" s="193">
        <f t="shared" si="1781"/>
        <v>0</v>
      </c>
      <c r="L1289" s="193">
        <f t="shared" si="1781"/>
        <v>0</v>
      </c>
      <c r="M1289" s="193">
        <f t="shared" si="1781"/>
        <v>0</v>
      </c>
      <c r="N1289" s="193" t="str">
        <f t="shared" si="1779"/>
        <v>Audio Accessories</v>
      </c>
      <c r="AA1289" s="193">
        <f t="shared" si="1716"/>
        <v>0</v>
      </c>
      <c r="AB1289" s="193">
        <f t="shared" ref="AB1289" si="1782">AB$424</f>
        <v>0</v>
      </c>
    </row>
    <row r="1290" spans="1:28" s="188" customFormat="1" ht="17.399999999999999">
      <c r="A1290" s="193" t="str">
        <f t="shared" si="1711"/>
        <v>Audio Accessories</v>
      </c>
      <c r="B1290" s="193" t="str">
        <f t="shared" si="1712"/>
        <v>0Audio Accessories</v>
      </c>
      <c r="C1290" s="193" t="str">
        <f t="shared" si="1713"/>
        <v>Audio Accessories0</v>
      </c>
      <c r="D1290" s="193"/>
      <c r="E1290" s="193"/>
      <c r="F1290" s="193" t="str">
        <f t="shared" si="1714"/>
        <v>Audio Accessories0</v>
      </c>
      <c r="G1290" s="193">
        <f t="shared" ref="G1290:M1290" si="1783">G$425</f>
        <v>0</v>
      </c>
      <c r="H1290" s="193">
        <f t="shared" si="1783"/>
        <v>0</v>
      </c>
      <c r="I1290" s="193">
        <f t="shared" si="1783"/>
        <v>0</v>
      </c>
      <c r="J1290" s="193">
        <f t="shared" si="1783"/>
        <v>0</v>
      </c>
      <c r="K1290" s="193">
        <f t="shared" si="1783"/>
        <v>0</v>
      </c>
      <c r="L1290" s="193">
        <f t="shared" si="1783"/>
        <v>0</v>
      </c>
      <c r="M1290" s="193">
        <f t="shared" si="1783"/>
        <v>0</v>
      </c>
      <c r="N1290" s="193" t="str">
        <f t="shared" si="1779"/>
        <v>Audio Accessories</v>
      </c>
      <c r="AA1290" s="193">
        <f t="shared" si="1716"/>
        <v>0</v>
      </c>
      <c r="AB1290" s="193">
        <f t="shared" ref="AB1290" si="1784">AB$425</f>
        <v>0</v>
      </c>
    </row>
    <row r="1291" spans="1:28" s="188" customFormat="1" ht="17.399999999999999">
      <c r="A1291" s="193" t="str">
        <f t="shared" si="1711"/>
        <v>Audio Accessories</v>
      </c>
      <c r="B1291" s="193" t="str">
        <f t="shared" si="1712"/>
        <v>0Audio Accessories</v>
      </c>
      <c r="C1291" s="193" t="str">
        <f t="shared" si="1713"/>
        <v>Audio Accessories0</v>
      </c>
      <c r="D1291" s="193"/>
      <c r="E1291" s="193"/>
      <c r="F1291" s="193" t="str">
        <f t="shared" si="1714"/>
        <v>Audio Accessories0</v>
      </c>
      <c r="G1291" s="193">
        <f t="shared" ref="G1291:M1291" si="1785">G$426</f>
        <v>0</v>
      </c>
      <c r="H1291" s="193">
        <f t="shared" si="1785"/>
        <v>0</v>
      </c>
      <c r="I1291" s="193">
        <f t="shared" si="1785"/>
        <v>0</v>
      </c>
      <c r="J1291" s="193">
        <f t="shared" si="1785"/>
        <v>0</v>
      </c>
      <c r="K1291" s="193">
        <f t="shared" si="1785"/>
        <v>0</v>
      </c>
      <c r="L1291" s="193">
        <f t="shared" si="1785"/>
        <v>0</v>
      </c>
      <c r="M1291" s="193">
        <f t="shared" si="1785"/>
        <v>0</v>
      </c>
      <c r="N1291" s="193" t="str">
        <f t="shared" si="1779"/>
        <v>Audio Accessories</v>
      </c>
      <c r="AA1291" s="193">
        <f t="shared" si="1716"/>
        <v>0</v>
      </c>
      <c r="AB1291" s="193">
        <f t="shared" ref="AB1291" si="1786">AB$426</f>
        <v>0</v>
      </c>
    </row>
    <row r="1292" spans="1:28" s="188" customFormat="1" ht="17.399999999999999">
      <c r="A1292" s="193" t="str">
        <f t="shared" si="1711"/>
        <v>Audio Accessories</v>
      </c>
      <c r="B1292" s="193" t="str">
        <f t="shared" si="1712"/>
        <v>0Audio Accessories</v>
      </c>
      <c r="C1292" s="193" t="str">
        <f t="shared" si="1713"/>
        <v>Audio Accessories0</v>
      </c>
      <c r="D1292" s="193"/>
      <c r="E1292" s="193"/>
      <c r="F1292" s="193" t="str">
        <f t="shared" si="1714"/>
        <v>Audio Accessories0</v>
      </c>
      <c r="G1292" s="193">
        <f t="shared" ref="G1292:M1292" si="1787">G$427</f>
        <v>0</v>
      </c>
      <c r="H1292" s="193">
        <f t="shared" si="1787"/>
        <v>0</v>
      </c>
      <c r="I1292" s="193">
        <f t="shared" si="1787"/>
        <v>0</v>
      </c>
      <c r="J1292" s="193">
        <f t="shared" si="1787"/>
        <v>0</v>
      </c>
      <c r="K1292" s="193">
        <f t="shared" si="1787"/>
        <v>0</v>
      </c>
      <c r="L1292" s="193">
        <f t="shared" si="1787"/>
        <v>0</v>
      </c>
      <c r="M1292" s="193">
        <f t="shared" si="1787"/>
        <v>0</v>
      </c>
      <c r="N1292" s="193" t="str">
        <f t="shared" si="1779"/>
        <v>Audio Accessories</v>
      </c>
      <c r="AA1292" s="193">
        <f t="shared" si="1716"/>
        <v>0</v>
      </c>
      <c r="AB1292" s="193">
        <f t="shared" ref="AB1292" si="1788">AB$427</f>
        <v>0</v>
      </c>
    </row>
    <row r="1293" spans="1:28" s="188" customFormat="1" ht="17.399999999999999">
      <c r="A1293" s="193" t="str">
        <f t="shared" si="1711"/>
        <v>Audio Accessories</v>
      </c>
      <c r="B1293" s="193" t="str">
        <f t="shared" si="1712"/>
        <v>0Audio Accessories</v>
      </c>
      <c r="C1293" s="193" t="str">
        <f t="shared" si="1713"/>
        <v>Audio Accessories0</v>
      </c>
      <c r="D1293" s="193"/>
      <c r="E1293" s="193"/>
      <c r="F1293" s="193" t="str">
        <f t="shared" si="1714"/>
        <v>Audio Accessories0</v>
      </c>
      <c r="G1293" s="193">
        <f t="shared" ref="G1293:M1293" si="1789">G$428</f>
        <v>0</v>
      </c>
      <c r="H1293" s="193">
        <f t="shared" si="1789"/>
        <v>0</v>
      </c>
      <c r="I1293" s="193">
        <f t="shared" si="1789"/>
        <v>0</v>
      </c>
      <c r="J1293" s="193">
        <f t="shared" si="1789"/>
        <v>0</v>
      </c>
      <c r="K1293" s="193">
        <f t="shared" si="1789"/>
        <v>0</v>
      </c>
      <c r="L1293" s="193">
        <f t="shared" si="1789"/>
        <v>0</v>
      </c>
      <c r="M1293" s="193">
        <f t="shared" si="1789"/>
        <v>0</v>
      </c>
      <c r="N1293" s="193" t="str">
        <f t="shared" si="1779"/>
        <v>Audio Accessories</v>
      </c>
      <c r="AA1293" s="193">
        <f t="shared" si="1716"/>
        <v>0</v>
      </c>
      <c r="AB1293" s="193">
        <f t="shared" ref="AB1293" si="1790">AB$428</f>
        <v>0</v>
      </c>
    </row>
    <row r="1294" spans="1:28" s="188" customFormat="1" ht="17.399999999999999">
      <c r="A1294" s="193" t="str">
        <f t="shared" si="1711"/>
        <v>Audio Accessories</v>
      </c>
      <c r="B1294" s="193" t="str">
        <f t="shared" si="1712"/>
        <v>0Audio Accessories</v>
      </c>
      <c r="C1294" s="193" t="str">
        <f t="shared" si="1713"/>
        <v>Audio Accessories0</v>
      </c>
      <c r="D1294" s="193"/>
      <c r="E1294" s="193"/>
      <c r="F1294" s="193" t="str">
        <f t="shared" si="1714"/>
        <v>Audio Accessories0</v>
      </c>
      <c r="G1294" s="193">
        <f t="shared" ref="G1294:M1294" si="1791">G$429</f>
        <v>0</v>
      </c>
      <c r="H1294" s="193">
        <f t="shared" si="1791"/>
        <v>0</v>
      </c>
      <c r="I1294" s="193">
        <f t="shared" si="1791"/>
        <v>0</v>
      </c>
      <c r="J1294" s="193">
        <f t="shared" si="1791"/>
        <v>0</v>
      </c>
      <c r="K1294" s="193">
        <f t="shared" si="1791"/>
        <v>0</v>
      </c>
      <c r="L1294" s="193">
        <f t="shared" si="1791"/>
        <v>0</v>
      </c>
      <c r="M1294" s="193">
        <f t="shared" si="1791"/>
        <v>0</v>
      </c>
      <c r="N1294" s="193" t="str">
        <f t="shared" si="1779"/>
        <v>Audio Accessories</v>
      </c>
      <c r="AA1294" s="193">
        <f t="shared" si="1716"/>
        <v>0</v>
      </c>
      <c r="AB1294" s="193">
        <f t="shared" ref="AB1294" si="1792">AB$429</f>
        <v>0</v>
      </c>
    </row>
    <row r="1295" spans="1:28" s="188" customFormat="1" ht="17.399999999999999">
      <c r="A1295" s="193" t="str">
        <f t="shared" si="1711"/>
        <v>Audio Accessories</v>
      </c>
      <c r="B1295" s="193" t="str">
        <f t="shared" si="1712"/>
        <v>0Audio Accessories</v>
      </c>
      <c r="C1295" s="193" t="str">
        <f t="shared" si="1713"/>
        <v>Audio Accessories0</v>
      </c>
      <c r="D1295" s="193"/>
      <c r="E1295" s="193"/>
      <c r="F1295" s="193" t="str">
        <f t="shared" si="1714"/>
        <v>Audio Accessories0</v>
      </c>
      <c r="G1295" s="193">
        <f t="shared" ref="G1295:M1295" si="1793">G$430</f>
        <v>0</v>
      </c>
      <c r="H1295" s="193">
        <f t="shared" si="1793"/>
        <v>0</v>
      </c>
      <c r="I1295" s="193">
        <f t="shared" si="1793"/>
        <v>0</v>
      </c>
      <c r="J1295" s="193">
        <f t="shared" si="1793"/>
        <v>0</v>
      </c>
      <c r="K1295" s="193">
        <f t="shared" si="1793"/>
        <v>0</v>
      </c>
      <c r="L1295" s="193">
        <f t="shared" si="1793"/>
        <v>0</v>
      </c>
      <c r="M1295" s="193">
        <f t="shared" si="1793"/>
        <v>0</v>
      </c>
      <c r="N1295" s="193" t="str">
        <f t="shared" si="1779"/>
        <v>Audio Accessories</v>
      </c>
      <c r="AA1295" s="193">
        <f t="shared" si="1716"/>
        <v>0</v>
      </c>
      <c r="AB1295" s="193">
        <f t="shared" ref="AB1295" si="1794">AB$430</f>
        <v>0</v>
      </c>
    </row>
    <row r="1296" spans="1:28" s="188" customFormat="1" ht="17.399999999999999">
      <c r="A1296" s="193" t="str">
        <f t="shared" si="1711"/>
        <v>Audio Accessories</v>
      </c>
      <c r="B1296" s="193" t="str">
        <f t="shared" si="1712"/>
        <v>0Audio Accessories</v>
      </c>
      <c r="C1296" s="193" t="str">
        <f t="shared" si="1713"/>
        <v>Audio Accessories0</v>
      </c>
      <c r="D1296" s="193"/>
      <c r="E1296" s="193"/>
      <c r="F1296" s="193" t="str">
        <f t="shared" si="1714"/>
        <v>Audio Accessories0</v>
      </c>
      <c r="G1296" s="193">
        <f t="shared" ref="G1296:M1296" si="1795">G$431</f>
        <v>0</v>
      </c>
      <c r="H1296" s="193">
        <f t="shared" si="1795"/>
        <v>0</v>
      </c>
      <c r="I1296" s="193">
        <f t="shared" si="1795"/>
        <v>0</v>
      </c>
      <c r="J1296" s="193">
        <f t="shared" si="1795"/>
        <v>0</v>
      </c>
      <c r="K1296" s="193">
        <f t="shared" si="1795"/>
        <v>0</v>
      </c>
      <c r="L1296" s="193">
        <f t="shared" si="1795"/>
        <v>0</v>
      </c>
      <c r="M1296" s="193">
        <f t="shared" si="1795"/>
        <v>0</v>
      </c>
      <c r="N1296" s="193" t="str">
        <f t="shared" si="1779"/>
        <v>Audio Accessories</v>
      </c>
      <c r="AA1296" s="193">
        <f t="shared" si="1716"/>
        <v>0</v>
      </c>
      <c r="AB1296" s="193">
        <f t="shared" ref="AB1296" si="1796">AB$431</f>
        <v>0</v>
      </c>
    </row>
    <row r="1297" spans="1:28" s="188" customFormat="1" ht="17.399999999999999">
      <c r="A1297" s="193" t="str">
        <f t="shared" si="1711"/>
        <v>Audio Accessories</v>
      </c>
      <c r="B1297" s="193" t="str">
        <f t="shared" si="1712"/>
        <v>0Audio Accessories</v>
      </c>
      <c r="C1297" s="193" t="str">
        <f t="shared" si="1713"/>
        <v>Audio Accessories0</v>
      </c>
      <c r="D1297" s="193"/>
      <c r="E1297" s="193"/>
      <c r="F1297" s="193" t="str">
        <f t="shared" si="1714"/>
        <v>Audio Accessories0</v>
      </c>
      <c r="G1297" s="193">
        <f t="shared" ref="G1297:M1297" si="1797">G$432</f>
        <v>0</v>
      </c>
      <c r="H1297" s="193">
        <f t="shared" si="1797"/>
        <v>0</v>
      </c>
      <c r="I1297" s="193">
        <f t="shared" si="1797"/>
        <v>0</v>
      </c>
      <c r="J1297" s="193">
        <f t="shared" si="1797"/>
        <v>0</v>
      </c>
      <c r="K1297" s="193">
        <f t="shared" si="1797"/>
        <v>0</v>
      </c>
      <c r="L1297" s="193">
        <f t="shared" si="1797"/>
        <v>0</v>
      </c>
      <c r="M1297" s="193">
        <f t="shared" si="1797"/>
        <v>0</v>
      </c>
      <c r="N1297" s="193" t="str">
        <f t="shared" si="1779"/>
        <v>Audio Accessories</v>
      </c>
      <c r="AA1297" s="193">
        <f t="shared" si="1716"/>
        <v>0</v>
      </c>
      <c r="AB1297" s="193">
        <f t="shared" ref="AB1297" si="1798">AB$432</f>
        <v>0</v>
      </c>
    </row>
    <row r="1298" spans="1:28" s="188" customFormat="1" ht="17.399999999999999">
      <c r="A1298" s="193" t="str">
        <f t="shared" si="1711"/>
        <v>Audio Accessories</v>
      </c>
      <c r="B1298" s="193" t="str">
        <f t="shared" si="1712"/>
        <v>0Audio Accessories</v>
      </c>
      <c r="C1298" s="193" t="str">
        <f t="shared" si="1713"/>
        <v>Audio Accessories0</v>
      </c>
      <c r="D1298" s="193"/>
      <c r="E1298" s="193"/>
      <c r="F1298" s="193" t="str">
        <f t="shared" si="1714"/>
        <v>Audio Accessories0</v>
      </c>
      <c r="G1298" s="193">
        <f t="shared" ref="G1298:M1298" si="1799">G$433</f>
        <v>0</v>
      </c>
      <c r="H1298" s="193">
        <f t="shared" si="1799"/>
        <v>0</v>
      </c>
      <c r="I1298" s="193">
        <f t="shared" si="1799"/>
        <v>0</v>
      </c>
      <c r="J1298" s="193">
        <f t="shared" si="1799"/>
        <v>0</v>
      </c>
      <c r="K1298" s="193">
        <f t="shared" si="1799"/>
        <v>0</v>
      </c>
      <c r="L1298" s="193">
        <f t="shared" si="1799"/>
        <v>0</v>
      </c>
      <c r="M1298" s="193">
        <f t="shared" si="1799"/>
        <v>0</v>
      </c>
      <c r="N1298" s="193" t="str">
        <f t="shared" si="1779"/>
        <v>Audio Accessories</v>
      </c>
      <c r="AA1298" s="193">
        <f t="shared" si="1716"/>
        <v>0</v>
      </c>
      <c r="AB1298" s="193">
        <f t="shared" ref="AB1298" si="1800">AB$433</f>
        <v>0</v>
      </c>
    </row>
    <row r="1299" spans="1:28" s="188" customFormat="1" ht="17.399999999999999">
      <c r="A1299" s="193" t="str">
        <f t="shared" si="1711"/>
        <v>Audio Accessories</v>
      </c>
      <c r="B1299" s="193" t="str">
        <f t="shared" si="1712"/>
        <v>0Audio Accessories</v>
      </c>
      <c r="C1299" s="193" t="str">
        <f t="shared" si="1713"/>
        <v>Audio Accessories0</v>
      </c>
      <c r="D1299" s="193"/>
      <c r="E1299" s="193"/>
      <c r="F1299" s="193" t="str">
        <f t="shared" si="1714"/>
        <v>Audio Accessories0</v>
      </c>
      <c r="G1299" s="193">
        <f t="shared" ref="G1299:M1299" si="1801">G$434</f>
        <v>0</v>
      </c>
      <c r="H1299" s="193">
        <f t="shared" si="1801"/>
        <v>0</v>
      </c>
      <c r="I1299" s="193">
        <f t="shared" si="1801"/>
        <v>0</v>
      </c>
      <c r="J1299" s="193">
        <f t="shared" si="1801"/>
        <v>0</v>
      </c>
      <c r="K1299" s="193">
        <f t="shared" si="1801"/>
        <v>0</v>
      </c>
      <c r="L1299" s="193">
        <f t="shared" si="1801"/>
        <v>0</v>
      </c>
      <c r="M1299" s="193">
        <f t="shared" si="1801"/>
        <v>0</v>
      </c>
      <c r="N1299" s="193" t="str">
        <f t="shared" si="1779"/>
        <v>Audio Accessories</v>
      </c>
      <c r="AA1299" s="193">
        <f t="shared" si="1716"/>
        <v>0</v>
      </c>
      <c r="AB1299" s="193">
        <f t="shared" ref="AB1299" si="1802">AB$434</f>
        <v>0</v>
      </c>
    </row>
    <row r="1300" spans="1:28" s="188" customFormat="1" ht="17.399999999999999">
      <c r="A1300" s="193" t="str">
        <f t="shared" si="1711"/>
        <v>Audio Accessories</v>
      </c>
      <c r="B1300" s="193" t="str">
        <f t="shared" si="1712"/>
        <v>0Audio Accessories</v>
      </c>
      <c r="C1300" s="193" t="str">
        <f t="shared" si="1713"/>
        <v>Audio Accessories0</v>
      </c>
      <c r="D1300" s="193"/>
      <c r="E1300" s="193"/>
      <c r="F1300" s="193" t="str">
        <f t="shared" si="1714"/>
        <v>Audio Accessories0</v>
      </c>
      <c r="G1300" s="193">
        <f t="shared" ref="G1300:M1300" si="1803">G$435</f>
        <v>0</v>
      </c>
      <c r="H1300" s="193">
        <f t="shared" si="1803"/>
        <v>0</v>
      </c>
      <c r="I1300" s="193">
        <f t="shared" si="1803"/>
        <v>0</v>
      </c>
      <c r="J1300" s="193">
        <f t="shared" si="1803"/>
        <v>0</v>
      </c>
      <c r="K1300" s="193">
        <f t="shared" si="1803"/>
        <v>0</v>
      </c>
      <c r="L1300" s="193">
        <f t="shared" si="1803"/>
        <v>0</v>
      </c>
      <c r="M1300" s="193">
        <f t="shared" si="1803"/>
        <v>0</v>
      </c>
      <c r="N1300" s="193" t="str">
        <f t="shared" si="1779"/>
        <v>Audio Accessories</v>
      </c>
      <c r="AA1300" s="193">
        <f t="shared" si="1716"/>
        <v>0</v>
      </c>
      <c r="AB1300" s="193">
        <f t="shared" ref="AB1300" si="1804">AB$435</f>
        <v>0</v>
      </c>
    </row>
    <row r="1301" spans="1:28" s="188" customFormat="1" ht="17.399999999999999">
      <c r="A1301" s="193" t="str">
        <f t="shared" si="1711"/>
        <v>Audio Accessories</v>
      </c>
      <c r="B1301" s="193" t="str">
        <f t="shared" si="1712"/>
        <v>0Audio Accessories</v>
      </c>
      <c r="C1301" s="193" t="str">
        <f t="shared" si="1713"/>
        <v>Audio Accessories0</v>
      </c>
      <c r="D1301" s="193"/>
      <c r="E1301" s="193"/>
      <c r="F1301" s="193" t="str">
        <f t="shared" si="1714"/>
        <v>Audio Accessories0</v>
      </c>
      <c r="G1301" s="193">
        <f t="shared" ref="G1301:M1301" si="1805">G$436</f>
        <v>0</v>
      </c>
      <c r="H1301" s="193">
        <f t="shared" si="1805"/>
        <v>0</v>
      </c>
      <c r="I1301" s="193">
        <f t="shared" si="1805"/>
        <v>0</v>
      </c>
      <c r="J1301" s="193">
        <f t="shared" si="1805"/>
        <v>0</v>
      </c>
      <c r="K1301" s="193">
        <f t="shared" si="1805"/>
        <v>0</v>
      </c>
      <c r="L1301" s="193">
        <f t="shared" si="1805"/>
        <v>0</v>
      </c>
      <c r="M1301" s="193">
        <f t="shared" si="1805"/>
        <v>0</v>
      </c>
      <c r="N1301" s="193" t="str">
        <f t="shared" si="1779"/>
        <v>Audio Accessories</v>
      </c>
      <c r="AA1301" s="193">
        <f t="shared" si="1716"/>
        <v>0</v>
      </c>
      <c r="AB1301" s="193">
        <f t="shared" ref="AB1301" si="1806">AB$436</f>
        <v>0</v>
      </c>
    </row>
    <row r="1302" spans="1:28" s="188" customFormat="1" ht="17.399999999999999">
      <c r="A1302" s="193" t="str">
        <f t="shared" si="1711"/>
        <v>Audio Accessories</v>
      </c>
      <c r="B1302" s="193" t="str">
        <f t="shared" si="1712"/>
        <v>0Audio Accessories</v>
      </c>
      <c r="C1302" s="193" t="str">
        <f t="shared" si="1713"/>
        <v>Audio Accessories0</v>
      </c>
      <c r="D1302" s="193"/>
      <c r="E1302" s="193"/>
      <c r="F1302" s="193" t="str">
        <f t="shared" si="1714"/>
        <v>Audio Accessories0</v>
      </c>
      <c r="G1302" s="193">
        <f t="shared" ref="G1302:M1302" si="1807">G$437</f>
        <v>0</v>
      </c>
      <c r="H1302" s="193">
        <f t="shared" si="1807"/>
        <v>0</v>
      </c>
      <c r="I1302" s="193">
        <f t="shared" si="1807"/>
        <v>0</v>
      </c>
      <c r="J1302" s="193">
        <f t="shared" si="1807"/>
        <v>0</v>
      </c>
      <c r="K1302" s="193">
        <f t="shared" si="1807"/>
        <v>0</v>
      </c>
      <c r="L1302" s="193">
        <f t="shared" si="1807"/>
        <v>0</v>
      </c>
      <c r="M1302" s="193">
        <f t="shared" si="1807"/>
        <v>0</v>
      </c>
      <c r="N1302" s="193" t="str">
        <f t="shared" si="1779"/>
        <v>Audio Accessories</v>
      </c>
      <c r="AA1302" s="193">
        <f t="shared" si="1716"/>
        <v>0</v>
      </c>
      <c r="AB1302" s="193">
        <f t="shared" ref="AB1302" si="1808">AB$437</f>
        <v>0</v>
      </c>
    </row>
    <row r="1303" spans="1:28" s="188" customFormat="1" ht="17.399999999999999">
      <c r="A1303" s="193" t="str">
        <f>T$9</f>
        <v>Comm Devices</v>
      </c>
      <c r="B1303" s="193" t="str">
        <f>CONCATENATE(I1303,A1303)</f>
        <v>Comm Devices</v>
      </c>
      <c r="C1303" s="193" t="str">
        <f>CONCATENATE(A1303,H1303)</f>
        <v>Comm Devices</v>
      </c>
      <c r="D1303" s="193"/>
      <c r="E1303" s="193"/>
      <c r="F1303" s="193" t="str">
        <f>CONCATENATE(A1303,G1303)</f>
        <v>Comm Devices</v>
      </c>
      <c r="G1303" s="193"/>
      <c r="H1303" s="193"/>
      <c r="I1303" s="193"/>
      <c r="J1303" s="193"/>
      <c r="K1303" s="193" t="str">
        <f>K$7</f>
        <v>Appliances, Beauty</v>
      </c>
      <c r="L1303" s="193">
        <f>L$7</f>
        <v>0</v>
      </c>
      <c r="M1303" s="193">
        <f>M$7</f>
        <v>0</v>
      </c>
      <c r="N1303" s="193" t="str">
        <f t="shared" si="1779"/>
        <v>Comm Devices</v>
      </c>
      <c r="AA1303" s="193">
        <f>AT$9</f>
        <v>0</v>
      </c>
      <c r="AB1303" s="193"/>
    </row>
    <row r="1304" spans="1:28" s="188" customFormat="1" ht="17.399999999999999">
      <c r="A1304" s="193" t="str">
        <f t="shared" ref="A1304:A1367" si="1809">T$9</f>
        <v>Comm Devices</v>
      </c>
      <c r="B1304" s="193" t="str">
        <f t="shared" ref="B1304:B1367" si="1810">CONCATENATE(I1304,A1304)</f>
        <v>Comm Devices</v>
      </c>
      <c r="C1304" s="193" t="str">
        <f t="shared" ref="C1304:C1367" si="1811">CONCATENATE(A1304,H1304)</f>
        <v>Comm Devices</v>
      </c>
      <c r="D1304" s="193"/>
      <c r="E1304" s="193"/>
      <c r="F1304" s="193" t="str">
        <f t="shared" ref="F1304:F1367" si="1812">CONCATENATE(A1304,G1304)</f>
        <v>Comm Devices</v>
      </c>
      <c r="G1304" s="193"/>
      <c r="H1304" s="193"/>
      <c r="I1304" s="193"/>
      <c r="J1304" s="193"/>
      <c r="K1304" s="193" t="str">
        <f>K$8</f>
        <v>Appliances, Beauty</v>
      </c>
      <c r="L1304" s="193">
        <f>L$8</f>
        <v>0</v>
      </c>
      <c r="M1304" s="193">
        <f>M$8</f>
        <v>0</v>
      </c>
      <c r="N1304" s="193" t="str">
        <f t="shared" si="1779"/>
        <v>Comm Devices</v>
      </c>
      <c r="AA1304" s="193">
        <f t="shared" ref="AA1304:AA1367" si="1813">AT$9</f>
        <v>0</v>
      </c>
      <c r="AB1304" s="193"/>
    </row>
    <row r="1305" spans="1:28" s="188" customFormat="1" ht="17.399999999999999">
      <c r="A1305" s="193" t="str">
        <f t="shared" si="1809"/>
        <v>Comm Devices</v>
      </c>
      <c r="B1305" s="193" t="str">
        <f t="shared" si="1810"/>
        <v>Comm Devices</v>
      </c>
      <c r="C1305" s="193" t="str">
        <f t="shared" si="1811"/>
        <v>Comm Devices</v>
      </c>
      <c r="D1305" s="193"/>
      <c r="E1305" s="193"/>
      <c r="F1305" s="193" t="str">
        <f t="shared" si="1812"/>
        <v>Comm Devices</v>
      </c>
      <c r="G1305" s="193"/>
      <c r="H1305" s="193"/>
      <c r="I1305" s="193"/>
      <c r="J1305" s="193"/>
      <c r="K1305" s="193" t="str">
        <f t="shared" ref="K1305:M1305" si="1814">K$9</f>
        <v>IMG, DVD, AUD, Tech, TV</v>
      </c>
      <c r="L1305" s="193">
        <f t="shared" si="1814"/>
        <v>0</v>
      </c>
      <c r="M1305" s="193">
        <f t="shared" si="1814"/>
        <v>0</v>
      </c>
      <c r="N1305" s="193" t="str">
        <f t="shared" si="1779"/>
        <v>Comm Devices</v>
      </c>
      <c r="AA1305" s="193">
        <f t="shared" si="1813"/>
        <v>0</v>
      </c>
      <c r="AB1305" s="193" t="str">
        <f t="shared" ref="AB1305" si="1815">AB$9</f>
        <v>Busse, John</v>
      </c>
    </row>
    <row r="1306" spans="1:28" s="188" customFormat="1" ht="17.399999999999999">
      <c r="A1306" s="193" t="str">
        <f t="shared" si="1809"/>
        <v>Comm Devices</v>
      </c>
      <c r="B1306" s="193" t="str">
        <f t="shared" si="1810"/>
        <v>Comm Devices</v>
      </c>
      <c r="C1306" s="193" t="str">
        <f t="shared" si="1811"/>
        <v>Comm Devices</v>
      </c>
      <c r="D1306" s="193"/>
      <c r="E1306" s="193"/>
      <c r="F1306" s="193" t="str">
        <f t="shared" si="1812"/>
        <v>Comm Devices</v>
      </c>
      <c r="G1306" s="193"/>
      <c r="H1306" s="193"/>
      <c r="I1306" s="193"/>
      <c r="J1306" s="193"/>
      <c r="K1306" s="193" t="str">
        <f t="shared" ref="K1306:M1306" si="1816">K$10</f>
        <v>IMG, DVD, AUD, Tech, TV</v>
      </c>
      <c r="L1306" s="193">
        <f t="shared" si="1816"/>
        <v>0</v>
      </c>
      <c r="M1306" s="193">
        <f t="shared" si="1816"/>
        <v>0</v>
      </c>
      <c r="N1306" s="193" t="str">
        <f t="shared" si="1779"/>
        <v>Comm Devices</v>
      </c>
      <c r="AA1306" s="193">
        <f t="shared" si="1813"/>
        <v>0</v>
      </c>
      <c r="AB1306" s="193" t="str">
        <f t="shared" ref="AB1306" si="1817">AB$10</f>
        <v>Busse, John</v>
      </c>
    </row>
    <row r="1307" spans="1:28" s="188" customFormat="1" ht="17.399999999999999">
      <c r="A1307" s="193" t="str">
        <f t="shared" si="1809"/>
        <v>Comm Devices</v>
      </c>
      <c r="B1307" s="193" t="str">
        <f t="shared" si="1810"/>
        <v>AM760Comm Devices</v>
      </c>
      <c r="C1307" s="193" t="str">
        <f t="shared" si="1811"/>
        <v>Comm DevicesMertes, Mark (A)</v>
      </c>
      <c r="D1307" s="193"/>
      <c r="E1307" s="193"/>
      <c r="F1307" s="193" t="str">
        <f t="shared" si="1812"/>
        <v>Comm DevicesBusse, John</v>
      </c>
      <c r="G1307" s="193" t="str">
        <f t="shared" ref="G1307:M1307" si="1818">G$11</f>
        <v>Busse, John</v>
      </c>
      <c r="H1307" s="193" t="str">
        <f t="shared" si="1818"/>
        <v>Mertes, Mark (A)</v>
      </c>
      <c r="I1307" s="193" t="str">
        <f t="shared" si="1818"/>
        <v>AM760</v>
      </c>
      <c r="J1307" s="193" t="str">
        <f t="shared" si="1818"/>
        <v>AMAZON.COM</v>
      </c>
      <c r="K1307" s="193" t="str">
        <f t="shared" si="1818"/>
        <v>Comm, HNS and Headphones</v>
      </c>
      <c r="L1307" s="193">
        <f t="shared" si="1818"/>
        <v>0</v>
      </c>
      <c r="M1307" s="193">
        <f t="shared" si="1818"/>
        <v>0</v>
      </c>
      <c r="N1307" s="193" t="str">
        <f t="shared" si="1779"/>
        <v>Comm Devices</v>
      </c>
      <c r="AA1307" s="193">
        <f t="shared" si="1813"/>
        <v>0</v>
      </c>
      <c r="AB1307" s="193" t="str">
        <f t="shared" ref="AB1307" si="1819">AB$11</f>
        <v>Mertes, Mark (A)</v>
      </c>
    </row>
    <row r="1308" spans="1:28" s="188" customFormat="1" ht="17.399999999999999">
      <c r="A1308" s="193" t="str">
        <f t="shared" si="1809"/>
        <v>Comm Devices</v>
      </c>
      <c r="B1308" s="193" t="str">
        <f t="shared" si="1810"/>
        <v>AM761Comm Devices</v>
      </c>
      <c r="C1308" s="193" t="str">
        <f t="shared" si="1811"/>
        <v>Comm DevicesMertes, Mark (A)</v>
      </c>
      <c r="D1308" s="193"/>
      <c r="E1308" s="193"/>
      <c r="F1308" s="193" t="str">
        <f t="shared" si="1812"/>
        <v>Comm DevicesBusse, John</v>
      </c>
      <c r="G1308" s="193" t="str">
        <f t="shared" ref="G1308:M1308" si="1820">G$12</f>
        <v>Busse, John</v>
      </c>
      <c r="H1308" s="193" t="str">
        <f t="shared" si="1820"/>
        <v>Mertes, Mark (A)</v>
      </c>
      <c r="I1308" s="193" t="str">
        <f t="shared" si="1820"/>
        <v>AM761</v>
      </c>
      <c r="J1308" s="193" t="str">
        <f t="shared" si="1820"/>
        <v>AMAZON.COM(DI)</v>
      </c>
      <c r="K1308" s="193" t="str">
        <f t="shared" si="1820"/>
        <v>Comm, HNS and Headphones</v>
      </c>
      <c r="L1308" s="193">
        <f t="shared" si="1820"/>
        <v>0</v>
      </c>
      <c r="M1308" s="193">
        <f t="shared" si="1820"/>
        <v>0</v>
      </c>
      <c r="N1308" s="193" t="str">
        <f t="shared" si="1779"/>
        <v>Comm Devices</v>
      </c>
      <c r="AA1308" s="193">
        <f t="shared" si="1813"/>
        <v>0</v>
      </c>
      <c r="AB1308" s="193" t="str">
        <f t="shared" ref="AB1308" si="1821">AB$12</f>
        <v>Mertes, Mark (A)</v>
      </c>
    </row>
    <row r="1309" spans="1:28" s="188" customFormat="1" ht="17.399999999999999">
      <c r="A1309" s="193" t="str">
        <f t="shared" si="1809"/>
        <v>Comm Devices</v>
      </c>
      <c r="B1309" s="193" t="str">
        <f t="shared" si="1810"/>
        <v>0Comm Devices</v>
      </c>
      <c r="C1309" s="193" t="str">
        <f t="shared" si="1811"/>
        <v>Comm Devices0</v>
      </c>
      <c r="D1309" s="193"/>
      <c r="E1309" s="193"/>
      <c r="F1309" s="193" t="str">
        <f t="shared" si="1812"/>
        <v>Comm Devices0</v>
      </c>
      <c r="G1309" s="193">
        <f t="shared" ref="G1309:M1309" si="1822">G$13</f>
        <v>0</v>
      </c>
      <c r="H1309" s="193">
        <f t="shared" si="1822"/>
        <v>0</v>
      </c>
      <c r="I1309" s="193">
        <f t="shared" si="1822"/>
        <v>0</v>
      </c>
      <c r="J1309" s="193">
        <f t="shared" si="1822"/>
        <v>0</v>
      </c>
      <c r="K1309" s="193">
        <f t="shared" si="1822"/>
        <v>0</v>
      </c>
      <c r="L1309" s="193">
        <f t="shared" si="1822"/>
        <v>0</v>
      </c>
      <c r="M1309" s="193">
        <f t="shared" si="1822"/>
        <v>0</v>
      </c>
      <c r="N1309" s="193" t="str">
        <f t="shared" si="1779"/>
        <v>Comm Devices</v>
      </c>
      <c r="AA1309" s="193">
        <f t="shared" si="1813"/>
        <v>0</v>
      </c>
      <c r="AB1309" s="193">
        <f t="shared" ref="AB1309" si="1823">AB$13</f>
        <v>0</v>
      </c>
    </row>
    <row r="1310" spans="1:28" s="188" customFormat="1" ht="17.399999999999999">
      <c r="A1310" s="193" t="str">
        <f t="shared" si="1809"/>
        <v>Comm Devices</v>
      </c>
      <c r="B1310" s="193" t="str">
        <f t="shared" si="1810"/>
        <v>0Comm Devices</v>
      </c>
      <c r="C1310" s="193" t="str">
        <f t="shared" si="1811"/>
        <v>Comm Devices0</v>
      </c>
      <c r="D1310" s="193"/>
      <c r="E1310" s="193"/>
      <c r="F1310" s="193" t="str">
        <f t="shared" si="1812"/>
        <v>Comm Devices0</v>
      </c>
      <c r="G1310" s="193">
        <f t="shared" ref="G1310:M1310" si="1824">G$14</f>
        <v>0</v>
      </c>
      <c r="H1310" s="193">
        <f t="shared" si="1824"/>
        <v>0</v>
      </c>
      <c r="I1310" s="193">
        <f t="shared" si="1824"/>
        <v>0</v>
      </c>
      <c r="J1310" s="193">
        <f t="shared" si="1824"/>
        <v>0</v>
      </c>
      <c r="K1310" s="193">
        <f t="shared" si="1824"/>
        <v>0</v>
      </c>
      <c r="L1310" s="193">
        <f t="shared" si="1824"/>
        <v>0</v>
      </c>
      <c r="M1310" s="193">
        <f t="shared" si="1824"/>
        <v>0</v>
      </c>
      <c r="N1310" s="193" t="str">
        <f t="shared" si="1779"/>
        <v>Comm Devices</v>
      </c>
      <c r="AA1310" s="193">
        <f t="shared" si="1813"/>
        <v>0</v>
      </c>
      <c r="AB1310" s="193">
        <f t="shared" ref="AB1310" si="1825">AB$14</f>
        <v>0</v>
      </c>
    </row>
    <row r="1311" spans="1:28" s="188" customFormat="1" ht="17.399999999999999">
      <c r="A1311" s="193" t="str">
        <f t="shared" si="1809"/>
        <v>Comm Devices</v>
      </c>
      <c r="B1311" s="193" t="str">
        <f t="shared" si="1810"/>
        <v>BE121Comm Devices</v>
      </c>
      <c r="C1311" s="193" t="str">
        <f t="shared" si="1811"/>
        <v>Comm DevicesHardwick, Tonya</v>
      </c>
      <c r="D1311" s="193"/>
      <c r="E1311" s="193"/>
      <c r="F1311" s="193" t="str">
        <f t="shared" si="1812"/>
        <v>Comm DevicesMonaco, Nick</v>
      </c>
      <c r="G1311" s="193" t="str">
        <f t="shared" ref="G1311:M1311" si="1826">G$15</f>
        <v>Monaco, Nick</v>
      </c>
      <c r="H1311" s="193" t="str">
        <f t="shared" si="1826"/>
        <v>Hardwick, Tonya</v>
      </c>
      <c r="I1311" s="193" t="str">
        <f t="shared" si="1826"/>
        <v>BE121</v>
      </c>
      <c r="J1311" s="193" t="str">
        <f t="shared" si="1826"/>
        <v>BEST BUY</v>
      </c>
      <c r="K1311" s="193" t="str">
        <f t="shared" si="1826"/>
        <v>all</v>
      </c>
      <c r="L1311" s="193">
        <f t="shared" si="1826"/>
        <v>0</v>
      </c>
      <c r="M1311" s="193">
        <f t="shared" si="1826"/>
        <v>0</v>
      </c>
      <c r="N1311" s="193" t="str">
        <f t="shared" si="1779"/>
        <v>Comm Devices</v>
      </c>
      <c r="AA1311" s="193">
        <f t="shared" si="1813"/>
        <v>0</v>
      </c>
      <c r="AB1311" s="193" t="str">
        <f t="shared" ref="AB1311" si="1827">AB$15</f>
        <v>Hardwick, Tonya</v>
      </c>
    </row>
    <row r="1312" spans="1:28" s="188" customFormat="1" ht="17.399999999999999">
      <c r="A1312" s="193" t="str">
        <f t="shared" si="1809"/>
        <v>Comm Devices</v>
      </c>
      <c r="B1312" s="193" t="str">
        <f t="shared" si="1810"/>
        <v>BE500Comm Devices</v>
      </c>
      <c r="C1312" s="193" t="str">
        <f t="shared" si="1811"/>
        <v>Comm DevicesHardwick, Tonya</v>
      </c>
      <c r="D1312" s="193"/>
      <c r="E1312" s="193"/>
      <c r="F1312" s="193" t="str">
        <f t="shared" si="1812"/>
        <v>Comm DevicesMonaco, Nick</v>
      </c>
      <c r="G1312" s="193" t="str">
        <f t="shared" ref="G1312:M1312" si="1828">G$16</f>
        <v>Monaco, Nick</v>
      </c>
      <c r="H1312" s="193" t="str">
        <f t="shared" si="1828"/>
        <v>Hardwick, Tonya</v>
      </c>
      <c r="I1312" s="193" t="str">
        <f t="shared" si="1828"/>
        <v>BE500</v>
      </c>
      <c r="J1312" s="193" t="str">
        <f t="shared" si="1828"/>
        <v>BEST BUY PUR. LLC (VDF)</v>
      </c>
      <c r="K1312" s="193" t="str">
        <f t="shared" si="1828"/>
        <v>all</v>
      </c>
      <c r="L1312" s="193">
        <f t="shared" si="1828"/>
        <v>0</v>
      </c>
      <c r="M1312" s="193">
        <f t="shared" si="1828"/>
        <v>0</v>
      </c>
      <c r="N1312" s="193" t="str">
        <f t="shared" si="1779"/>
        <v>Comm Devices</v>
      </c>
      <c r="AA1312" s="193">
        <f t="shared" si="1813"/>
        <v>0</v>
      </c>
      <c r="AB1312" s="193" t="str">
        <f t="shared" ref="AB1312" si="1829">AB$16</f>
        <v>Hardwick, Tonya</v>
      </c>
    </row>
    <row r="1313" spans="1:28" s="188" customFormat="1" ht="17.399999999999999">
      <c r="A1313" s="193" t="str">
        <f t="shared" si="1809"/>
        <v>Comm Devices</v>
      </c>
      <c r="B1313" s="193" t="str">
        <f t="shared" si="1810"/>
        <v>MA040Comm Devices</v>
      </c>
      <c r="C1313" s="193" t="str">
        <f t="shared" si="1811"/>
        <v>Comm DevicesHardwick, Tonya</v>
      </c>
      <c r="D1313" s="193"/>
      <c r="E1313" s="193"/>
      <c r="F1313" s="193" t="str">
        <f t="shared" si="1812"/>
        <v>Comm DevicesMonaco, Nick</v>
      </c>
      <c r="G1313" s="193" t="str">
        <f t="shared" ref="G1313:M1313" si="1830">G$17</f>
        <v>Monaco, Nick</v>
      </c>
      <c r="H1313" s="193" t="str">
        <f t="shared" si="1830"/>
        <v>Hardwick, Tonya</v>
      </c>
      <c r="I1313" s="193" t="str">
        <f t="shared" si="1830"/>
        <v>MA040</v>
      </c>
      <c r="J1313" s="193" t="str">
        <f t="shared" si="1830"/>
        <v>MAGNOLIA HOME THEATER</v>
      </c>
      <c r="K1313" s="193" t="str">
        <f t="shared" si="1830"/>
        <v>all</v>
      </c>
      <c r="L1313" s="193">
        <f t="shared" si="1830"/>
        <v>0</v>
      </c>
      <c r="M1313" s="193">
        <f t="shared" si="1830"/>
        <v>0</v>
      </c>
      <c r="N1313" s="193" t="str">
        <f t="shared" si="1779"/>
        <v>Comm Devices</v>
      </c>
      <c r="AA1313" s="193">
        <f t="shared" si="1813"/>
        <v>0</v>
      </c>
      <c r="AB1313" s="193" t="str">
        <f t="shared" ref="AB1313" si="1831">AB$17</f>
        <v>Hardwick, Tonya</v>
      </c>
    </row>
    <row r="1314" spans="1:28" s="188" customFormat="1" ht="17.399999999999999">
      <c r="A1314" s="193" t="str">
        <f t="shared" si="1809"/>
        <v>Comm Devices</v>
      </c>
      <c r="B1314" s="193" t="str">
        <f t="shared" si="1810"/>
        <v>MA043Comm Devices</v>
      </c>
      <c r="C1314" s="193" t="str">
        <f t="shared" si="1811"/>
        <v>Comm DevicesHardwick, Tonya</v>
      </c>
      <c r="D1314" s="193"/>
      <c r="E1314" s="193"/>
      <c r="F1314" s="193" t="str">
        <f t="shared" si="1812"/>
        <v>Comm DevicesMonaco, Nick</v>
      </c>
      <c r="G1314" s="193" t="str">
        <f t="shared" ref="G1314:M1314" si="1832">G$18</f>
        <v>Monaco, Nick</v>
      </c>
      <c r="H1314" s="193" t="str">
        <f t="shared" si="1832"/>
        <v>Hardwick, Tonya</v>
      </c>
      <c r="I1314" s="193" t="str">
        <f t="shared" si="1832"/>
        <v>MA043</v>
      </c>
      <c r="J1314" s="193" t="str">
        <f t="shared" si="1832"/>
        <v>MAGNOLIA AUDIO VIDEO</v>
      </c>
      <c r="K1314" s="193" t="str">
        <f t="shared" si="1832"/>
        <v>all</v>
      </c>
      <c r="L1314" s="193">
        <f t="shared" si="1832"/>
        <v>0</v>
      </c>
      <c r="M1314" s="193">
        <f t="shared" si="1832"/>
        <v>0</v>
      </c>
      <c r="N1314" s="193" t="str">
        <f t="shared" si="1779"/>
        <v>Comm Devices</v>
      </c>
      <c r="AA1314" s="193">
        <f t="shared" si="1813"/>
        <v>0</v>
      </c>
      <c r="AB1314" s="193" t="str">
        <f t="shared" ref="AB1314" si="1833">AB$18</f>
        <v>Hardwick, Tonya</v>
      </c>
    </row>
    <row r="1315" spans="1:28" s="188" customFormat="1" ht="17.399999999999999">
      <c r="A1315" s="193" t="str">
        <f t="shared" si="1809"/>
        <v>Comm Devices</v>
      </c>
      <c r="B1315" s="193" t="str">
        <f t="shared" si="1810"/>
        <v>0Comm Devices</v>
      </c>
      <c r="C1315" s="193" t="str">
        <f t="shared" si="1811"/>
        <v>Comm Devices0</v>
      </c>
      <c r="D1315" s="193"/>
      <c r="E1315" s="193"/>
      <c r="F1315" s="193" t="str">
        <f t="shared" si="1812"/>
        <v>Comm Devices0</v>
      </c>
      <c r="G1315" s="193">
        <f t="shared" ref="G1315:M1315" si="1834">G$19</f>
        <v>0</v>
      </c>
      <c r="H1315" s="193">
        <f t="shared" si="1834"/>
        <v>0</v>
      </c>
      <c r="I1315" s="193">
        <f t="shared" si="1834"/>
        <v>0</v>
      </c>
      <c r="J1315" s="193">
        <f t="shared" si="1834"/>
        <v>0</v>
      </c>
      <c r="K1315" s="193">
        <f t="shared" si="1834"/>
        <v>0</v>
      </c>
      <c r="L1315" s="193">
        <f t="shared" si="1834"/>
        <v>0</v>
      </c>
      <c r="M1315" s="193">
        <f t="shared" si="1834"/>
        <v>0</v>
      </c>
      <c r="N1315" s="193" t="str">
        <f t="shared" si="1779"/>
        <v>Comm Devices</v>
      </c>
      <c r="AA1315" s="193">
        <f t="shared" si="1813"/>
        <v>0</v>
      </c>
      <c r="AB1315" s="193">
        <f t="shared" ref="AB1315" si="1835">AB$19</f>
        <v>0</v>
      </c>
    </row>
    <row r="1316" spans="1:28" s="188" customFormat="1" ht="17.399999999999999">
      <c r="A1316" s="193" t="str">
        <f t="shared" si="1809"/>
        <v>Comm Devices</v>
      </c>
      <c r="B1316" s="193" t="str">
        <f t="shared" si="1810"/>
        <v>BJ005Comm Devices</v>
      </c>
      <c r="C1316" s="193" t="str">
        <f t="shared" si="1811"/>
        <v>Comm DevicesLyons, Brad</v>
      </c>
      <c r="D1316" s="193"/>
      <c r="E1316" s="193"/>
      <c r="F1316" s="193" t="str">
        <f t="shared" si="1812"/>
        <v>Comm DevicesMonaco, Nick</v>
      </c>
      <c r="G1316" s="193" t="str">
        <f t="shared" ref="G1316:M1316" si="1836">G$20</f>
        <v>Monaco, Nick</v>
      </c>
      <c r="H1316" s="193" t="str">
        <f t="shared" si="1836"/>
        <v>Lyons, Brad</v>
      </c>
      <c r="I1316" s="193" t="str">
        <f t="shared" si="1836"/>
        <v>BJ005</v>
      </c>
      <c r="J1316" s="193" t="str">
        <f t="shared" si="1836"/>
        <v>BJ'S WHOLESALE</v>
      </c>
      <c r="K1316" s="193" t="str">
        <f t="shared" si="1836"/>
        <v>all</v>
      </c>
      <c r="L1316" s="193">
        <f t="shared" si="1836"/>
        <v>0</v>
      </c>
      <c r="M1316" s="193">
        <f t="shared" si="1836"/>
        <v>0</v>
      </c>
      <c r="N1316" s="193" t="str">
        <f t="shared" si="1779"/>
        <v>Comm Devices</v>
      </c>
      <c r="AA1316" s="193">
        <f t="shared" si="1813"/>
        <v>0</v>
      </c>
      <c r="AB1316" s="193" t="str">
        <f t="shared" ref="AB1316" si="1837">AB$20</f>
        <v>Lyons, Brad</v>
      </c>
    </row>
    <row r="1317" spans="1:28" s="188" customFormat="1" ht="17.399999999999999">
      <c r="A1317" s="193" t="str">
        <f t="shared" si="1809"/>
        <v>Comm Devices</v>
      </c>
      <c r="B1317" s="193" t="str">
        <f t="shared" si="1810"/>
        <v>HA052Comm Devices</v>
      </c>
      <c r="C1317" s="193" t="str">
        <f t="shared" si="1811"/>
        <v>Comm DevicesLyons, Brad</v>
      </c>
      <c r="D1317" s="193"/>
      <c r="E1317" s="193"/>
      <c r="F1317" s="193" t="str">
        <f t="shared" si="1812"/>
        <v>Comm DevicesMonaco, Nick</v>
      </c>
      <c r="G1317" s="193" t="str">
        <f t="shared" ref="G1317:M1317" si="1838">G$21</f>
        <v>Monaco, Nick</v>
      </c>
      <c r="H1317" s="193" t="str">
        <f t="shared" si="1838"/>
        <v>Lyons, Brad</v>
      </c>
      <c r="I1317" s="193" t="str">
        <f t="shared" si="1838"/>
        <v>HA052</v>
      </c>
      <c r="J1317" s="193" t="str">
        <f t="shared" si="1838"/>
        <v>HARRIS COMMUNICATIONS</v>
      </c>
      <c r="K1317" s="193" t="str">
        <f t="shared" si="1838"/>
        <v>all</v>
      </c>
      <c r="L1317" s="193">
        <f t="shared" si="1838"/>
        <v>0</v>
      </c>
      <c r="M1317" s="193">
        <f t="shared" si="1838"/>
        <v>0</v>
      </c>
      <c r="N1317" s="193" t="str">
        <f t="shared" si="1779"/>
        <v>Comm Devices</v>
      </c>
      <c r="AA1317" s="193">
        <f t="shared" si="1813"/>
        <v>0</v>
      </c>
      <c r="AB1317" s="193" t="str">
        <f t="shared" ref="AB1317" si="1839">AB$21</f>
        <v>Lyons, Brad</v>
      </c>
    </row>
    <row r="1318" spans="1:28" s="188" customFormat="1" ht="17.399999999999999">
      <c r="A1318" s="193" t="str">
        <f t="shared" si="1809"/>
        <v>Comm Devices</v>
      </c>
      <c r="B1318" s="193" t="str">
        <f t="shared" si="1810"/>
        <v>OF020Comm Devices</v>
      </c>
      <c r="C1318" s="193" t="str">
        <f t="shared" si="1811"/>
        <v>Comm DevicesLyons, Brad</v>
      </c>
      <c r="D1318" s="193"/>
      <c r="E1318" s="193"/>
      <c r="F1318" s="193" t="str">
        <f t="shared" si="1812"/>
        <v>Comm DevicesMonaco, Nick</v>
      </c>
      <c r="G1318" s="193" t="str">
        <f t="shared" ref="G1318:M1318" si="1840">G$22</f>
        <v>Monaco, Nick</v>
      </c>
      <c r="H1318" s="193" t="str">
        <f t="shared" si="1840"/>
        <v>Lyons, Brad</v>
      </c>
      <c r="I1318" s="193" t="str">
        <f t="shared" si="1840"/>
        <v>OF020</v>
      </c>
      <c r="J1318" s="193" t="str">
        <f t="shared" si="1840"/>
        <v>OFFICE DEPOT INC.</v>
      </c>
      <c r="K1318" s="193" t="str">
        <f t="shared" si="1840"/>
        <v>all</v>
      </c>
      <c r="L1318" s="193">
        <f t="shared" si="1840"/>
        <v>0</v>
      </c>
      <c r="M1318" s="193">
        <f t="shared" si="1840"/>
        <v>0</v>
      </c>
      <c r="N1318" s="193" t="str">
        <f t="shared" si="1779"/>
        <v>Comm Devices</v>
      </c>
      <c r="AA1318" s="193">
        <f t="shared" si="1813"/>
        <v>0</v>
      </c>
      <c r="AB1318" s="193" t="str">
        <f t="shared" ref="AB1318" si="1841">AB$22</f>
        <v>Lyons, Brad</v>
      </c>
    </row>
    <row r="1319" spans="1:28" s="188" customFormat="1" ht="17.399999999999999">
      <c r="A1319" s="193" t="str">
        <f t="shared" si="1809"/>
        <v>Comm Devices</v>
      </c>
      <c r="B1319" s="193" t="str">
        <f t="shared" si="1810"/>
        <v>ST455Comm Devices</v>
      </c>
      <c r="C1319" s="193" t="str">
        <f t="shared" si="1811"/>
        <v>Comm DevicesLyons, Brad</v>
      </c>
      <c r="D1319" s="193"/>
      <c r="E1319" s="193"/>
      <c r="F1319" s="193" t="str">
        <f t="shared" si="1812"/>
        <v>Comm DevicesMonaco, Nick</v>
      </c>
      <c r="G1319" s="193" t="str">
        <f t="shared" ref="G1319:M1319" si="1842">G$23</f>
        <v>Monaco, Nick</v>
      </c>
      <c r="H1319" s="193" t="str">
        <f t="shared" si="1842"/>
        <v>Lyons, Brad</v>
      </c>
      <c r="I1319" s="193" t="str">
        <f t="shared" si="1842"/>
        <v>ST455</v>
      </c>
      <c r="J1319" s="193" t="str">
        <f t="shared" si="1842"/>
        <v>QUILL CORPORATION/ST</v>
      </c>
      <c r="K1319" s="193" t="str">
        <f t="shared" si="1842"/>
        <v>all</v>
      </c>
      <c r="L1319" s="193">
        <f t="shared" si="1842"/>
        <v>0</v>
      </c>
      <c r="M1319" s="193">
        <f t="shared" si="1842"/>
        <v>0</v>
      </c>
      <c r="N1319" s="193" t="str">
        <f t="shared" si="1779"/>
        <v>Comm Devices</v>
      </c>
      <c r="AA1319" s="193">
        <f t="shared" si="1813"/>
        <v>0</v>
      </c>
      <c r="AB1319" s="193" t="str">
        <f t="shared" ref="AB1319" si="1843">AB$23</f>
        <v>Lyons, Brad</v>
      </c>
    </row>
    <row r="1320" spans="1:28" s="188" customFormat="1" ht="17.399999999999999">
      <c r="A1320" s="193" t="str">
        <f t="shared" si="1809"/>
        <v>Comm Devices</v>
      </c>
      <c r="B1320" s="193" t="str">
        <f t="shared" si="1810"/>
        <v>TE779Comm Devices</v>
      </c>
      <c r="C1320" s="193" t="str">
        <f t="shared" si="1811"/>
        <v>Comm DevicesLyons, Brad</v>
      </c>
      <c r="D1320" s="193"/>
      <c r="E1320" s="193"/>
      <c r="F1320" s="193" t="str">
        <f t="shared" si="1812"/>
        <v>Comm DevicesMonaco, Nick</v>
      </c>
      <c r="G1320" s="193" t="str">
        <f t="shared" ref="G1320:M1320" si="1844">G$24</f>
        <v>Monaco, Nick</v>
      </c>
      <c r="H1320" s="193" t="str">
        <f t="shared" si="1844"/>
        <v>Lyons, Brad</v>
      </c>
      <c r="I1320" s="193" t="str">
        <f t="shared" si="1844"/>
        <v>TE779</v>
      </c>
      <c r="J1320" s="193" t="str">
        <f t="shared" si="1844"/>
        <v>TELTEX INC</v>
      </c>
      <c r="K1320" s="193" t="str">
        <f t="shared" si="1844"/>
        <v>all</v>
      </c>
      <c r="L1320" s="193">
        <f t="shared" si="1844"/>
        <v>0</v>
      </c>
      <c r="M1320" s="193">
        <f t="shared" si="1844"/>
        <v>0</v>
      </c>
      <c r="N1320" s="193" t="str">
        <f t="shared" si="1779"/>
        <v>Comm Devices</v>
      </c>
      <c r="AA1320" s="193">
        <f t="shared" si="1813"/>
        <v>0</v>
      </c>
      <c r="AB1320" s="193" t="str">
        <f t="shared" ref="AB1320" si="1845">AB$24</f>
        <v>Lyons, Brad</v>
      </c>
    </row>
    <row r="1321" spans="1:28" s="188" customFormat="1" ht="17.399999999999999">
      <c r="A1321" s="193" t="str">
        <f t="shared" si="1809"/>
        <v>Comm Devices</v>
      </c>
      <c r="B1321" s="193" t="str">
        <f t="shared" si="1810"/>
        <v>0Comm Devices</v>
      </c>
      <c r="C1321" s="193" t="str">
        <f t="shared" si="1811"/>
        <v>Comm DevicesLyons, Brad</v>
      </c>
      <c r="D1321" s="193"/>
      <c r="E1321" s="193"/>
      <c r="F1321" s="193" t="str">
        <f t="shared" si="1812"/>
        <v>Comm DevicesMonaco, Nick</v>
      </c>
      <c r="G1321" s="193" t="str">
        <f t="shared" ref="G1321:M1321" si="1846">G$25</f>
        <v>Monaco, Nick</v>
      </c>
      <c r="H1321" s="193" t="str">
        <f t="shared" si="1846"/>
        <v>Lyons, Brad</v>
      </c>
      <c r="I1321" s="193">
        <f t="shared" si="1846"/>
        <v>0</v>
      </c>
      <c r="J1321" s="193" t="str">
        <f t="shared" si="1846"/>
        <v>MENARDS</v>
      </c>
      <c r="K1321" s="193" t="str">
        <f t="shared" si="1846"/>
        <v>all</v>
      </c>
      <c r="L1321" s="193">
        <f t="shared" si="1846"/>
        <v>0</v>
      </c>
      <c r="M1321" s="193">
        <f t="shared" si="1846"/>
        <v>0</v>
      </c>
      <c r="N1321" s="193" t="str">
        <f t="shared" si="1779"/>
        <v>Comm Devices</v>
      </c>
      <c r="AA1321" s="193">
        <f t="shared" si="1813"/>
        <v>0</v>
      </c>
      <c r="AB1321" s="193" t="str">
        <f t="shared" ref="AB1321" si="1847">AB$25</f>
        <v>Lyons, Brad</v>
      </c>
    </row>
    <row r="1322" spans="1:28" s="188" customFormat="1" ht="17.399999999999999">
      <c r="A1322" s="193" t="str">
        <f t="shared" si="1809"/>
        <v>Comm Devices</v>
      </c>
      <c r="B1322" s="193" t="str">
        <f t="shared" si="1810"/>
        <v>0Comm Devices</v>
      </c>
      <c r="C1322" s="193" t="str">
        <f t="shared" si="1811"/>
        <v>Comm Devices0</v>
      </c>
      <c r="D1322" s="193"/>
      <c r="E1322" s="193"/>
      <c r="F1322" s="193" t="str">
        <f t="shared" si="1812"/>
        <v>Comm Devices0</v>
      </c>
      <c r="G1322" s="193">
        <f t="shared" ref="G1322:M1322" si="1848">G$26</f>
        <v>0</v>
      </c>
      <c r="H1322" s="193">
        <f t="shared" si="1848"/>
        <v>0</v>
      </c>
      <c r="I1322" s="193">
        <f t="shared" si="1848"/>
        <v>0</v>
      </c>
      <c r="J1322" s="193">
        <f t="shared" si="1848"/>
        <v>0</v>
      </c>
      <c r="K1322" s="193">
        <f t="shared" si="1848"/>
        <v>0</v>
      </c>
      <c r="L1322" s="193">
        <f t="shared" si="1848"/>
        <v>0</v>
      </c>
      <c r="M1322" s="193">
        <f t="shared" si="1848"/>
        <v>0</v>
      </c>
      <c r="N1322" s="193" t="str">
        <f t="shared" si="1779"/>
        <v>Comm Devices</v>
      </c>
      <c r="AA1322" s="193">
        <f t="shared" si="1813"/>
        <v>0</v>
      </c>
      <c r="AB1322" s="193">
        <f t="shared" ref="AB1322" si="1849">AB$26</f>
        <v>0</v>
      </c>
    </row>
    <row r="1323" spans="1:28" s="188" customFormat="1" ht="17.399999999999999">
      <c r="A1323" s="193" t="str">
        <f t="shared" si="1809"/>
        <v>Comm Devices</v>
      </c>
      <c r="B1323" s="193" t="str">
        <f t="shared" si="1810"/>
        <v>0Comm Devices</v>
      </c>
      <c r="C1323" s="193" t="str">
        <f t="shared" si="1811"/>
        <v>Comm Devices0</v>
      </c>
      <c r="D1323" s="193"/>
      <c r="E1323" s="193"/>
      <c r="F1323" s="193" t="str">
        <f t="shared" si="1812"/>
        <v>Comm Devices0</v>
      </c>
      <c r="G1323" s="193">
        <f t="shared" ref="G1323:M1323" si="1850">G$27</f>
        <v>0</v>
      </c>
      <c r="H1323" s="193">
        <f t="shared" si="1850"/>
        <v>0</v>
      </c>
      <c r="I1323" s="193">
        <f t="shared" si="1850"/>
        <v>0</v>
      </c>
      <c r="J1323" s="193">
        <f t="shared" si="1850"/>
        <v>0</v>
      </c>
      <c r="K1323" s="193">
        <f t="shared" si="1850"/>
        <v>0</v>
      </c>
      <c r="L1323" s="193">
        <f t="shared" si="1850"/>
        <v>0</v>
      </c>
      <c r="M1323" s="193">
        <f t="shared" si="1850"/>
        <v>0</v>
      </c>
      <c r="N1323" s="193" t="str">
        <f t="shared" si="1779"/>
        <v>Comm Devices</v>
      </c>
      <c r="AA1323" s="193">
        <f t="shared" si="1813"/>
        <v>0</v>
      </c>
      <c r="AB1323" s="193">
        <f t="shared" ref="AB1323" si="1851">AB$27</f>
        <v>0</v>
      </c>
    </row>
    <row r="1324" spans="1:28" s="188" customFormat="1" ht="17.399999999999999">
      <c r="A1324" s="193" t="str">
        <f t="shared" si="1809"/>
        <v>Comm Devices</v>
      </c>
      <c r="B1324" s="193" t="str">
        <f t="shared" si="1810"/>
        <v>0Comm Devices</v>
      </c>
      <c r="C1324" s="193" t="str">
        <f t="shared" si="1811"/>
        <v>Comm Devices0</v>
      </c>
      <c r="D1324" s="193"/>
      <c r="E1324" s="193"/>
      <c r="F1324" s="193" t="str">
        <f t="shared" si="1812"/>
        <v>Comm Devices0</v>
      </c>
      <c r="G1324" s="193">
        <f t="shared" ref="G1324:M1324" si="1852">G$28</f>
        <v>0</v>
      </c>
      <c r="H1324" s="193">
        <f t="shared" si="1852"/>
        <v>0</v>
      </c>
      <c r="I1324" s="193">
        <f t="shared" si="1852"/>
        <v>0</v>
      </c>
      <c r="J1324" s="193">
        <f t="shared" si="1852"/>
        <v>0</v>
      </c>
      <c r="K1324" s="193">
        <f t="shared" si="1852"/>
        <v>0</v>
      </c>
      <c r="L1324" s="193">
        <f t="shared" si="1852"/>
        <v>0</v>
      </c>
      <c r="M1324" s="193">
        <f t="shared" si="1852"/>
        <v>0</v>
      </c>
      <c r="N1324" s="193" t="str">
        <f t="shared" si="1779"/>
        <v>Comm Devices</v>
      </c>
      <c r="AA1324" s="193">
        <f t="shared" si="1813"/>
        <v>0</v>
      </c>
      <c r="AB1324" s="193">
        <f t="shared" ref="AB1324" si="1853">AB$28</f>
        <v>0</v>
      </c>
    </row>
    <row r="1325" spans="1:28" s="188" customFormat="1" ht="17.399999999999999">
      <c r="A1325" s="193" t="str">
        <f t="shared" si="1809"/>
        <v>Comm Devices</v>
      </c>
      <c r="B1325" s="193" t="str">
        <f t="shared" si="1810"/>
        <v>BE125Comm Devices</v>
      </c>
      <c r="C1325" s="193" t="str">
        <f t="shared" si="1811"/>
        <v>Comm DevicesMakhoul, Jennifer</v>
      </c>
      <c r="D1325" s="193"/>
      <c r="E1325" s="193"/>
      <c r="F1325" s="193" t="str">
        <f t="shared" si="1812"/>
        <v>Comm DevicesMonaco, Nick</v>
      </c>
      <c r="G1325" s="193" t="str">
        <f t="shared" ref="G1325:M1325" si="1854">G$29</f>
        <v>Monaco, Nick</v>
      </c>
      <c r="H1325" s="193" t="str">
        <f t="shared" si="1854"/>
        <v>Makhoul, Jennifer</v>
      </c>
      <c r="I1325" s="193" t="str">
        <f t="shared" si="1854"/>
        <v>BE125</v>
      </c>
      <c r="J1325" s="193" t="str">
        <f t="shared" si="1854"/>
        <v>BED, BATH &amp; BEYOND</v>
      </c>
      <c r="K1325" s="193" t="str">
        <f t="shared" si="1854"/>
        <v>all</v>
      </c>
      <c r="L1325" s="193" t="str">
        <f t="shared" si="1854"/>
        <v>Janice Staib</v>
      </c>
      <c r="M1325" s="193" t="str">
        <f t="shared" si="1854"/>
        <v>Appl, Beauty, H/P</v>
      </c>
      <c r="N1325" s="193" t="str">
        <f t="shared" si="1779"/>
        <v>Comm Devices</v>
      </c>
      <c r="AA1325" s="193">
        <f t="shared" si="1813"/>
        <v>0</v>
      </c>
      <c r="AB1325" s="193" t="str">
        <f t="shared" ref="AB1325" si="1855">AB$29</f>
        <v>Makhoul, Jennifer</v>
      </c>
    </row>
    <row r="1326" spans="1:28" s="188" customFormat="1" ht="17.399999999999999">
      <c r="A1326" s="193" t="str">
        <f t="shared" si="1809"/>
        <v>Comm Devices</v>
      </c>
      <c r="B1326" s="193" t="str">
        <f t="shared" si="1810"/>
        <v>BE126Comm Devices</v>
      </c>
      <c r="C1326" s="193" t="str">
        <f t="shared" si="1811"/>
        <v>Comm DevicesMakhoul, Jennifer</v>
      </c>
      <c r="D1326" s="193"/>
      <c r="E1326" s="193"/>
      <c r="F1326" s="193" t="str">
        <f t="shared" si="1812"/>
        <v>Comm DevicesMonaco, Nick</v>
      </c>
      <c r="G1326" s="193" t="str">
        <f t="shared" ref="G1326:M1326" si="1856">G$30</f>
        <v>Monaco, Nick</v>
      </c>
      <c r="H1326" s="193" t="str">
        <f t="shared" si="1856"/>
        <v>Makhoul, Jennifer</v>
      </c>
      <c r="I1326" s="193" t="str">
        <f t="shared" si="1856"/>
        <v>BE126</v>
      </c>
      <c r="J1326" s="193" t="str">
        <f t="shared" si="1856"/>
        <v>BED, BATH &amp; BEYOND INC (VDF)</v>
      </c>
      <c r="K1326" s="193" t="str">
        <f t="shared" si="1856"/>
        <v>all</v>
      </c>
      <c r="L1326" s="193" t="str">
        <f t="shared" si="1856"/>
        <v>Janice Staib</v>
      </c>
      <c r="M1326" s="193" t="str">
        <f t="shared" si="1856"/>
        <v>Appl, Beauty, H/P</v>
      </c>
      <c r="N1326" s="193" t="str">
        <f t="shared" si="1779"/>
        <v>Comm Devices</v>
      </c>
      <c r="AA1326" s="193">
        <f t="shared" si="1813"/>
        <v>0</v>
      </c>
      <c r="AB1326" s="193" t="str">
        <f t="shared" ref="AB1326" si="1857">AB$30</f>
        <v>Makhoul, Jennifer</v>
      </c>
    </row>
    <row r="1327" spans="1:28" s="188" customFormat="1" ht="17.399999999999999">
      <c r="A1327" s="193" t="str">
        <f t="shared" si="1809"/>
        <v>Comm Devices</v>
      </c>
      <c r="B1327" s="193" t="str">
        <f t="shared" si="1810"/>
        <v>GO642Comm Devices</v>
      </c>
      <c r="C1327" s="193" t="str">
        <f t="shared" si="1811"/>
        <v>Comm DevicesMakhoul, Jennifer</v>
      </c>
      <c r="D1327" s="193"/>
      <c r="E1327" s="193"/>
      <c r="F1327" s="193" t="str">
        <f t="shared" si="1812"/>
        <v>Comm DevicesMonaco, Nick</v>
      </c>
      <c r="G1327" s="193" t="str">
        <f t="shared" ref="G1327:M1327" si="1858">G$31</f>
        <v>Monaco, Nick</v>
      </c>
      <c r="H1327" s="193" t="str">
        <f t="shared" si="1858"/>
        <v>Makhoul, Jennifer</v>
      </c>
      <c r="I1327" s="193" t="str">
        <f t="shared" si="1858"/>
        <v>GO642</v>
      </c>
      <c r="J1327" s="193" t="str">
        <f t="shared" si="1858"/>
        <v>GOGOTECH INC</v>
      </c>
      <c r="K1327" s="193" t="str">
        <f t="shared" si="1858"/>
        <v>all</v>
      </c>
      <c r="L1327" s="193">
        <f t="shared" si="1858"/>
        <v>0</v>
      </c>
      <c r="M1327" s="193">
        <f t="shared" si="1858"/>
        <v>0</v>
      </c>
      <c r="N1327" s="193" t="str">
        <f t="shared" si="1779"/>
        <v>Comm Devices</v>
      </c>
      <c r="AA1327" s="193">
        <f t="shared" si="1813"/>
        <v>0</v>
      </c>
      <c r="AB1327" s="193" t="str">
        <f t="shared" ref="AB1327" si="1859">AB$31</f>
        <v>Makhoul, Jennifer</v>
      </c>
    </row>
    <row r="1328" spans="1:28" s="188" customFormat="1" ht="17.399999999999999">
      <c r="A1328" s="193" t="str">
        <f t="shared" si="1809"/>
        <v>Comm Devices</v>
      </c>
      <c r="B1328" s="193" t="str">
        <f t="shared" si="1810"/>
        <v>HA430Comm Devices</v>
      </c>
      <c r="C1328" s="193" t="str">
        <f t="shared" si="1811"/>
        <v>Comm DevicesMakhoul, Jennifer</v>
      </c>
      <c r="D1328" s="193"/>
      <c r="E1328" s="193"/>
      <c r="F1328" s="193" t="str">
        <f t="shared" si="1812"/>
        <v>Comm DevicesMonaco, Nick</v>
      </c>
      <c r="G1328" s="193" t="str">
        <f t="shared" ref="G1328:M1328" si="1860">G$32</f>
        <v>Monaco, Nick</v>
      </c>
      <c r="H1328" s="193" t="str">
        <f t="shared" si="1860"/>
        <v>Makhoul, Jennifer</v>
      </c>
      <c r="I1328" s="193" t="str">
        <f t="shared" si="1860"/>
        <v>HA430</v>
      </c>
      <c r="J1328" s="193" t="str">
        <f t="shared" si="1860"/>
        <v>HARMON OF YONKERS, INC. DBA HARMON</v>
      </c>
      <c r="K1328" s="193" t="str">
        <f t="shared" si="1860"/>
        <v>all</v>
      </c>
      <c r="L1328" s="193" t="str">
        <f t="shared" si="1860"/>
        <v>Janice Staib</v>
      </c>
      <c r="M1328" s="193" t="str">
        <f t="shared" si="1860"/>
        <v>Appl, Beauty, H/P</v>
      </c>
      <c r="N1328" s="193" t="str">
        <f t="shared" si="1779"/>
        <v>Comm Devices</v>
      </c>
      <c r="AA1328" s="193">
        <f t="shared" si="1813"/>
        <v>0</v>
      </c>
      <c r="AB1328" s="193" t="str">
        <f t="shared" ref="AB1328" si="1861">AB$32</f>
        <v>Makhoul, Jennifer</v>
      </c>
    </row>
    <row r="1329" spans="1:28" s="188" customFormat="1" ht="17.399999999999999">
      <c r="A1329" s="193" t="str">
        <f t="shared" si="1809"/>
        <v>Comm Devices</v>
      </c>
      <c r="B1329" s="193" t="str">
        <f t="shared" si="1810"/>
        <v>HS070Comm Devices</v>
      </c>
      <c r="C1329" s="193" t="str">
        <f t="shared" si="1811"/>
        <v>Comm DevicesMakhoul, Jennifer</v>
      </c>
      <c r="D1329" s="193"/>
      <c r="E1329" s="193"/>
      <c r="F1329" s="193" t="str">
        <f t="shared" si="1812"/>
        <v>Comm DevicesMonaco, Nick</v>
      </c>
      <c r="G1329" s="193" t="str">
        <f t="shared" ref="G1329:M1329" si="1862">G$33</f>
        <v>Monaco, Nick</v>
      </c>
      <c r="H1329" s="193" t="str">
        <f t="shared" si="1862"/>
        <v>Makhoul, Jennifer</v>
      </c>
      <c r="I1329" s="193" t="str">
        <f t="shared" si="1862"/>
        <v>HS070</v>
      </c>
      <c r="J1329" s="193" t="str">
        <f t="shared" si="1862"/>
        <v>HSN INC.</v>
      </c>
      <c r="K1329" s="193" t="str">
        <f t="shared" si="1862"/>
        <v>all</v>
      </c>
      <c r="L1329" s="193" t="str">
        <f t="shared" si="1862"/>
        <v>Channel Management</v>
      </c>
      <c r="M1329" s="193" t="str">
        <f t="shared" si="1862"/>
        <v>Beauty, Appl</v>
      </c>
      <c r="N1329" s="193" t="str">
        <f t="shared" si="1779"/>
        <v>Comm Devices</v>
      </c>
      <c r="AA1329" s="193">
        <f t="shared" si="1813"/>
        <v>0</v>
      </c>
      <c r="AB1329" s="193" t="str">
        <f t="shared" ref="AB1329" si="1863">AB$33</f>
        <v>Makhoul, Jennifer</v>
      </c>
    </row>
    <row r="1330" spans="1:28" s="188" customFormat="1" ht="17.399999999999999">
      <c r="A1330" s="193" t="str">
        <f t="shared" si="1809"/>
        <v>Comm Devices</v>
      </c>
      <c r="B1330" s="193" t="str">
        <f t="shared" si="1810"/>
        <v>QV001Comm Devices</v>
      </c>
      <c r="C1330" s="193" t="str">
        <f t="shared" si="1811"/>
        <v>Comm DevicesMakhoul, Jennifer</v>
      </c>
      <c r="D1330" s="193"/>
      <c r="E1330" s="193"/>
      <c r="F1330" s="193" t="str">
        <f t="shared" si="1812"/>
        <v>Comm DevicesMonaco, Nick</v>
      </c>
      <c r="G1330" s="193" t="str">
        <f t="shared" ref="G1330:M1330" si="1864">G$34</f>
        <v>Monaco, Nick</v>
      </c>
      <c r="H1330" s="193" t="str">
        <f t="shared" si="1864"/>
        <v>Makhoul, Jennifer</v>
      </c>
      <c r="I1330" s="193" t="str">
        <f t="shared" si="1864"/>
        <v>QV001</v>
      </c>
      <c r="J1330" s="193" t="str">
        <f t="shared" si="1864"/>
        <v>QVC NETWORK INC.</v>
      </c>
      <c r="K1330" s="193" t="str">
        <f t="shared" si="1864"/>
        <v>all</v>
      </c>
      <c r="L1330" s="193" t="str">
        <f t="shared" si="1864"/>
        <v>Dynamic Marketing</v>
      </c>
      <c r="M1330" s="193" t="str">
        <f t="shared" si="1864"/>
        <v>Beauty, Headphones</v>
      </c>
      <c r="N1330" s="193" t="str">
        <f t="shared" si="1779"/>
        <v>Comm Devices</v>
      </c>
      <c r="AA1330" s="193">
        <f t="shared" si="1813"/>
        <v>0</v>
      </c>
      <c r="AB1330" s="193" t="str">
        <f t="shared" ref="AB1330" si="1865">AB$34</f>
        <v>Makhoul, Jennifer</v>
      </c>
    </row>
    <row r="1331" spans="1:28" s="188" customFormat="1" ht="17.399999999999999">
      <c r="A1331" s="193" t="str">
        <f t="shared" si="1809"/>
        <v>Comm Devices</v>
      </c>
      <c r="B1331" s="193" t="str">
        <f t="shared" si="1810"/>
        <v>QV002Comm Devices</v>
      </c>
      <c r="C1331" s="193" t="str">
        <f t="shared" si="1811"/>
        <v>Comm DevicesMakhoul, Jennifer</v>
      </c>
      <c r="D1331" s="193"/>
      <c r="E1331" s="193"/>
      <c r="F1331" s="193" t="str">
        <f t="shared" si="1812"/>
        <v>Comm DevicesMonaco, Nick</v>
      </c>
      <c r="G1331" s="193" t="str">
        <f t="shared" ref="G1331:M1331" si="1866">G$35</f>
        <v>Monaco, Nick</v>
      </c>
      <c r="H1331" s="193" t="str">
        <f t="shared" si="1866"/>
        <v>Makhoul, Jennifer</v>
      </c>
      <c r="I1331" s="193" t="str">
        <f t="shared" si="1866"/>
        <v>QV002</v>
      </c>
      <c r="J1331" s="193" t="str">
        <f t="shared" si="1866"/>
        <v>QVC (VDF)</v>
      </c>
      <c r="K1331" s="193" t="str">
        <f t="shared" si="1866"/>
        <v>all</v>
      </c>
      <c r="L1331" s="193" t="str">
        <f t="shared" si="1866"/>
        <v>Dynamic Marketing</v>
      </c>
      <c r="M1331" s="193" t="str">
        <f t="shared" si="1866"/>
        <v>Beauty, Headphones</v>
      </c>
      <c r="N1331" s="193" t="str">
        <f t="shared" si="1779"/>
        <v>Comm Devices</v>
      </c>
      <c r="AA1331" s="193">
        <f t="shared" si="1813"/>
        <v>0</v>
      </c>
      <c r="AB1331" s="193" t="str">
        <f t="shared" ref="AB1331" si="1867">AB$35</f>
        <v>Makhoul, Jennifer</v>
      </c>
    </row>
    <row r="1332" spans="1:28" s="188" customFormat="1" ht="17.399999999999999">
      <c r="A1332" s="193" t="str">
        <f t="shared" si="1809"/>
        <v>Comm Devices</v>
      </c>
      <c r="B1332" s="193" t="str">
        <f t="shared" si="1810"/>
        <v>TE165Comm Devices</v>
      </c>
      <c r="C1332" s="193" t="str">
        <f t="shared" si="1811"/>
        <v>Comm DevicesMakhoul, Jennifer</v>
      </c>
      <c r="D1332" s="193"/>
      <c r="E1332" s="193"/>
      <c r="F1332" s="193" t="str">
        <f t="shared" si="1812"/>
        <v>Comm DevicesMonaco, Nick</v>
      </c>
      <c r="G1332" s="193" t="str">
        <f t="shared" ref="G1332:M1332" si="1868">G$36</f>
        <v>Monaco, Nick</v>
      </c>
      <c r="H1332" s="193" t="str">
        <f t="shared" si="1868"/>
        <v>Makhoul, Jennifer</v>
      </c>
      <c r="I1332" s="193" t="str">
        <f t="shared" si="1868"/>
        <v>TE165</v>
      </c>
      <c r="J1332" s="193" t="str">
        <f t="shared" si="1868"/>
        <v>TELEDYNAMICS CORP.</v>
      </c>
      <c r="K1332" s="193" t="str">
        <f t="shared" si="1868"/>
        <v>all</v>
      </c>
      <c r="L1332" s="193">
        <f t="shared" si="1868"/>
        <v>0</v>
      </c>
      <c r="M1332" s="193">
        <f t="shared" si="1868"/>
        <v>0</v>
      </c>
      <c r="N1332" s="193" t="str">
        <f t="shared" si="1779"/>
        <v>Comm Devices</v>
      </c>
      <c r="AA1332" s="193">
        <f t="shared" si="1813"/>
        <v>0</v>
      </c>
      <c r="AB1332" s="193" t="str">
        <f t="shared" ref="AB1332" si="1869">AB$36</f>
        <v>Makhoul, Jennifer</v>
      </c>
    </row>
    <row r="1333" spans="1:28" s="188" customFormat="1" ht="17.399999999999999">
      <c r="A1333" s="193" t="str">
        <f t="shared" si="1809"/>
        <v>Comm Devices</v>
      </c>
      <c r="B1333" s="193" t="str">
        <f t="shared" si="1810"/>
        <v>0Comm Devices</v>
      </c>
      <c r="C1333" s="193" t="str">
        <f t="shared" si="1811"/>
        <v>Comm DevicesMakhoul, Jennifer</v>
      </c>
      <c r="D1333" s="193"/>
      <c r="E1333" s="193"/>
      <c r="F1333" s="193" t="str">
        <f t="shared" si="1812"/>
        <v>Comm DevicesMonaco, Nick</v>
      </c>
      <c r="G1333" s="193" t="str">
        <f t="shared" ref="G1333:M1333" si="1870">G$37</f>
        <v>Monaco, Nick</v>
      </c>
      <c r="H1333" s="193" t="str">
        <f t="shared" si="1870"/>
        <v>Makhoul, Jennifer</v>
      </c>
      <c r="I1333" s="193">
        <f t="shared" si="1870"/>
        <v>0</v>
      </c>
      <c r="J1333" s="193" t="str">
        <f t="shared" si="1870"/>
        <v>BUY-BUY BABY</v>
      </c>
      <c r="K1333" s="193" t="str">
        <f t="shared" si="1870"/>
        <v>all</v>
      </c>
      <c r="L1333" s="193">
        <f t="shared" si="1870"/>
        <v>0</v>
      </c>
      <c r="M1333" s="193">
        <f t="shared" si="1870"/>
        <v>0</v>
      </c>
      <c r="N1333" s="193" t="str">
        <f t="shared" si="1779"/>
        <v>Comm Devices</v>
      </c>
      <c r="AA1333" s="193">
        <f t="shared" si="1813"/>
        <v>0</v>
      </c>
      <c r="AB1333" s="193" t="str">
        <f t="shared" ref="AB1333" si="1871">AB$37</f>
        <v>Makhoul, Jennifer</v>
      </c>
    </row>
    <row r="1334" spans="1:28" s="188" customFormat="1" ht="17.399999999999999">
      <c r="A1334" s="193" t="str">
        <f t="shared" si="1809"/>
        <v>Comm Devices</v>
      </c>
      <c r="B1334" s="193" t="str">
        <f t="shared" si="1810"/>
        <v>0Comm Devices</v>
      </c>
      <c r="C1334" s="193" t="str">
        <f t="shared" si="1811"/>
        <v>Comm Devices0</v>
      </c>
      <c r="D1334" s="193"/>
      <c r="E1334" s="193"/>
      <c r="F1334" s="193" t="str">
        <f t="shared" si="1812"/>
        <v>Comm Devices0</v>
      </c>
      <c r="G1334" s="193">
        <f t="shared" ref="G1334:M1334" si="1872">G$38</f>
        <v>0</v>
      </c>
      <c r="H1334" s="193">
        <f t="shared" si="1872"/>
        <v>0</v>
      </c>
      <c r="I1334" s="193">
        <f t="shared" si="1872"/>
        <v>0</v>
      </c>
      <c r="J1334" s="193">
        <f t="shared" si="1872"/>
        <v>0</v>
      </c>
      <c r="K1334" s="193">
        <f t="shared" si="1872"/>
        <v>0</v>
      </c>
      <c r="L1334" s="193">
        <f t="shared" si="1872"/>
        <v>0</v>
      </c>
      <c r="M1334" s="193">
        <f t="shared" si="1872"/>
        <v>0</v>
      </c>
      <c r="N1334" s="193" t="str">
        <f t="shared" si="1779"/>
        <v>Comm Devices</v>
      </c>
      <c r="AA1334" s="193">
        <f t="shared" si="1813"/>
        <v>0</v>
      </c>
      <c r="AB1334" s="193" t="str">
        <f t="shared" ref="AB1334" si="1873">AB$38</f>
        <v>Makhoul, Jennifer</v>
      </c>
    </row>
    <row r="1335" spans="1:28" s="188" customFormat="1" ht="17.399999999999999">
      <c r="A1335" s="193" t="str">
        <f t="shared" si="1809"/>
        <v>Comm Devices</v>
      </c>
      <c r="B1335" s="193" t="str">
        <f t="shared" si="1810"/>
        <v>0Comm Devices</v>
      </c>
      <c r="C1335" s="193" t="str">
        <f t="shared" si="1811"/>
        <v>Comm Devices0</v>
      </c>
      <c r="D1335" s="193"/>
      <c r="E1335" s="193"/>
      <c r="F1335" s="193" t="str">
        <f t="shared" si="1812"/>
        <v>Comm Devices0</v>
      </c>
      <c r="G1335" s="193">
        <f t="shared" ref="G1335:M1335" si="1874">G$39</f>
        <v>0</v>
      </c>
      <c r="H1335" s="193">
        <f t="shared" si="1874"/>
        <v>0</v>
      </c>
      <c r="I1335" s="193">
        <f t="shared" si="1874"/>
        <v>0</v>
      </c>
      <c r="J1335" s="193">
        <f t="shared" si="1874"/>
        <v>0</v>
      </c>
      <c r="K1335" s="193">
        <f t="shared" si="1874"/>
        <v>0</v>
      </c>
      <c r="L1335" s="193">
        <f t="shared" si="1874"/>
        <v>0</v>
      </c>
      <c r="M1335" s="193">
        <f t="shared" si="1874"/>
        <v>0</v>
      </c>
      <c r="N1335" s="193" t="str">
        <f t="shared" si="1779"/>
        <v>Comm Devices</v>
      </c>
      <c r="AA1335" s="193">
        <f t="shared" si="1813"/>
        <v>0</v>
      </c>
      <c r="AB1335" s="193">
        <f t="shared" ref="AB1335" si="1875">AB$39</f>
        <v>0</v>
      </c>
    </row>
    <row r="1336" spans="1:28" s="188" customFormat="1" ht="17.399999999999999">
      <c r="A1336" s="193" t="str">
        <f t="shared" si="1809"/>
        <v>Comm Devices</v>
      </c>
      <c r="B1336" s="193" t="str">
        <f t="shared" si="1810"/>
        <v>0Comm Devices</v>
      </c>
      <c r="C1336" s="193" t="str">
        <f t="shared" si="1811"/>
        <v>Comm Devices0</v>
      </c>
      <c r="D1336" s="193"/>
      <c r="E1336" s="193"/>
      <c r="F1336" s="193" t="str">
        <f t="shared" si="1812"/>
        <v>Comm Devices0</v>
      </c>
      <c r="G1336" s="193">
        <f t="shared" ref="G1336:M1336" si="1876">G$40</f>
        <v>0</v>
      </c>
      <c r="H1336" s="193">
        <f t="shared" si="1876"/>
        <v>0</v>
      </c>
      <c r="I1336" s="193">
        <f t="shared" si="1876"/>
        <v>0</v>
      </c>
      <c r="J1336" s="193">
        <f t="shared" si="1876"/>
        <v>0</v>
      </c>
      <c r="K1336" s="193">
        <f t="shared" si="1876"/>
        <v>0</v>
      </c>
      <c r="L1336" s="193">
        <f t="shared" si="1876"/>
        <v>0</v>
      </c>
      <c r="M1336" s="193">
        <f t="shared" si="1876"/>
        <v>0</v>
      </c>
      <c r="N1336" s="193" t="str">
        <f t="shared" si="1779"/>
        <v>Comm Devices</v>
      </c>
      <c r="AA1336" s="193">
        <f t="shared" si="1813"/>
        <v>0</v>
      </c>
      <c r="AB1336" s="193">
        <f t="shared" ref="AB1336" si="1877">AB$40</f>
        <v>0</v>
      </c>
    </row>
    <row r="1337" spans="1:28" s="188" customFormat="1" ht="17.399999999999999">
      <c r="A1337" s="193" t="str">
        <f t="shared" si="1809"/>
        <v>Comm Devices</v>
      </c>
      <c r="B1337" s="193" t="str">
        <f t="shared" si="1810"/>
        <v>SC078Comm Devices</v>
      </c>
      <c r="C1337" s="193" t="str">
        <f t="shared" si="1811"/>
        <v>Comm DevicesMertes, Mark</v>
      </c>
      <c r="D1337" s="193"/>
      <c r="E1337" s="193"/>
      <c r="F1337" s="193" t="str">
        <f t="shared" si="1812"/>
        <v>Comm DevicesMonaco, Nick</v>
      </c>
      <c r="G1337" s="193" t="str">
        <f t="shared" ref="G1337:M1337" si="1878">G$41</f>
        <v>Monaco, Nick</v>
      </c>
      <c r="H1337" s="193" t="str">
        <f t="shared" si="1878"/>
        <v>Mertes, Mark</v>
      </c>
      <c r="I1337" s="193" t="str">
        <f t="shared" si="1878"/>
        <v>SC078</v>
      </c>
      <c r="J1337" s="193" t="str">
        <f t="shared" si="1878"/>
        <v>COSTCO WHOLESALE</v>
      </c>
      <c r="K1337" s="193" t="str">
        <f t="shared" si="1878"/>
        <v>all</v>
      </c>
      <c r="L1337" s="193">
        <f t="shared" si="1878"/>
        <v>0</v>
      </c>
      <c r="M1337" s="193">
        <f t="shared" si="1878"/>
        <v>0</v>
      </c>
      <c r="N1337" s="193" t="str">
        <f t="shared" si="1779"/>
        <v>Comm Devices</v>
      </c>
      <c r="AA1337" s="193">
        <f t="shared" si="1813"/>
        <v>0</v>
      </c>
      <c r="AB1337" s="193" t="str">
        <f t="shared" ref="AB1337" si="1879">AB$41</f>
        <v>Mertes, Mark</v>
      </c>
    </row>
    <row r="1338" spans="1:28" s="188" customFormat="1" ht="17.399999999999999">
      <c r="A1338" s="193" t="str">
        <f t="shared" si="1809"/>
        <v>Comm Devices</v>
      </c>
      <c r="B1338" s="193" t="str">
        <f t="shared" si="1810"/>
        <v>0Comm Devices</v>
      </c>
      <c r="C1338" s="193" t="str">
        <f t="shared" si="1811"/>
        <v>Comm Devices0</v>
      </c>
      <c r="D1338" s="193"/>
      <c r="E1338" s="193"/>
      <c r="F1338" s="193" t="str">
        <f t="shared" si="1812"/>
        <v>Comm Devices0</v>
      </c>
      <c r="G1338" s="193">
        <f t="shared" ref="G1338:M1338" si="1880">G$42</f>
        <v>0</v>
      </c>
      <c r="H1338" s="193">
        <f t="shared" si="1880"/>
        <v>0</v>
      </c>
      <c r="I1338" s="193">
        <f t="shared" si="1880"/>
        <v>0</v>
      </c>
      <c r="J1338" s="193">
        <f t="shared" si="1880"/>
        <v>0</v>
      </c>
      <c r="K1338" s="193">
        <f t="shared" si="1880"/>
        <v>0</v>
      </c>
      <c r="L1338" s="193">
        <f t="shared" si="1880"/>
        <v>0</v>
      </c>
      <c r="M1338" s="193">
        <f t="shared" si="1880"/>
        <v>0</v>
      </c>
      <c r="N1338" s="193" t="str">
        <f t="shared" si="1779"/>
        <v>Comm Devices</v>
      </c>
      <c r="AA1338" s="193">
        <f t="shared" si="1813"/>
        <v>0</v>
      </c>
      <c r="AB1338" s="193">
        <f t="shared" ref="AB1338" si="1881">AB$42</f>
        <v>0</v>
      </c>
    </row>
    <row r="1339" spans="1:28" s="188" customFormat="1" ht="17.399999999999999">
      <c r="A1339" s="193" t="str">
        <f t="shared" si="1809"/>
        <v>Comm Devices</v>
      </c>
      <c r="B1339" s="193" t="str">
        <f t="shared" si="1810"/>
        <v>0Comm Devices</v>
      </c>
      <c r="C1339" s="193" t="str">
        <f t="shared" si="1811"/>
        <v>Comm Devices0</v>
      </c>
      <c r="D1339" s="193"/>
      <c r="E1339" s="193"/>
      <c r="F1339" s="193" t="str">
        <f t="shared" si="1812"/>
        <v>Comm Devices0</v>
      </c>
      <c r="G1339" s="193">
        <f t="shared" ref="G1339:M1339" si="1882">G$43</f>
        <v>0</v>
      </c>
      <c r="H1339" s="193">
        <f t="shared" si="1882"/>
        <v>0</v>
      </c>
      <c r="I1339" s="193">
        <f t="shared" si="1882"/>
        <v>0</v>
      </c>
      <c r="J1339" s="193">
        <f t="shared" si="1882"/>
        <v>0</v>
      </c>
      <c r="K1339" s="193">
        <f t="shared" si="1882"/>
        <v>0</v>
      </c>
      <c r="L1339" s="193">
        <f t="shared" si="1882"/>
        <v>0</v>
      </c>
      <c r="M1339" s="193">
        <f t="shared" si="1882"/>
        <v>0</v>
      </c>
      <c r="N1339" s="193" t="str">
        <f t="shared" si="1779"/>
        <v>Comm Devices</v>
      </c>
      <c r="AA1339" s="193">
        <f t="shared" si="1813"/>
        <v>0</v>
      </c>
      <c r="AB1339" s="193">
        <f t="shared" ref="AB1339" si="1883">AB$43</f>
        <v>0</v>
      </c>
    </row>
    <row r="1340" spans="1:28" s="188" customFormat="1" ht="17.399999999999999">
      <c r="A1340" s="193" t="str">
        <f t="shared" si="1809"/>
        <v>Comm Devices</v>
      </c>
      <c r="B1340" s="193" t="str">
        <f t="shared" si="1810"/>
        <v>HO840Comm Devices</v>
      </c>
      <c r="C1340" s="193" t="str">
        <f t="shared" si="1811"/>
        <v>Comm DevicesRyder, Scott</v>
      </c>
      <c r="D1340" s="193"/>
      <c r="E1340" s="193"/>
      <c r="F1340" s="193" t="str">
        <f t="shared" si="1812"/>
        <v>Comm DevicesMonaco, Nick</v>
      </c>
      <c r="G1340" s="193" t="str">
        <f t="shared" ref="G1340:M1340" si="1884">G$44</f>
        <v>Monaco, Nick</v>
      </c>
      <c r="H1340" s="193" t="str">
        <f t="shared" si="1884"/>
        <v>Ryder, Scott</v>
      </c>
      <c r="I1340" s="193" t="str">
        <f t="shared" si="1884"/>
        <v>HO840</v>
      </c>
      <c r="J1340" s="193" t="str">
        <f t="shared" si="1884"/>
        <v>HOME DEPOT, THE</v>
      </c>
      <c r="K1340" s="193" t="str">
        <f t="shared" si="1884"/>
        <v>all</v>
      </c>
      <c r="L1340" s="193">
        <f t="shared" si="1884"/>
        <v>0</v>
      </c>
      <c r="M1340" s="193">
        <f t="shared" si="1884"/>
        <v>0</v>
      </c>
      <c r="N1340" s="193" t="str">
        <f t="shared" si="1779"/>
        <v>Comm Devices</v>
      </c>
      <c r="AA1340" s="193">
        <f t="shared" si="1813"/>
        <v>0</v>
      </c>
      <c r="AB1340" s="193" t="str">
        <f t="shared" ref="AB1340" si="1885">AB$44</f>
        <v>Ryder, Scott</v>
      </c>
    </row>
    <row r="1341" spans="1:28" s="188" customFormat="1" ht="17.399999999999999">
      <c r="A1341" s="193" t="str">
        <f t="shared" si="1809"/>
        <v>Comm Devices</v>
      </c>
      <c r="B1341" s="193" t="str">
        <f t="shared" si="1810"/>
        <v>LO296Comm Devices</v>
      </c>
      <c r="C1341" s="193" t="str">
        <f t="shared" si="1811"/>
        <v>Comm DevicesRyder, Scott</v>
      </c>
      <c r="D1341" s="193"/>
      <c r="E1341" s="193"/>
      <c r="F1341" s="193" t="str">
        <f t="shared" si="1812"/>
        <v>Comm DevicesMonaco, Nick</v>
      </c>
      <c r="G1341" s="193" t="str">
        <f t="shared" ref="G1341:M1341" si="1886">G$45</f>
        <v>Monaco, Nick</v>
      </c>
      <c r="H1341" s="193" t="str">
        <f t="shared" si="1886"/>
        <v>Ryder, Scott</v>
      </c>
      <c r="I1341" s="193" t="str">
        <f t="shared" si="1886"/>
        <v>LO296</v>
      </c>
      <c r="J1341" s="193" t="str">
        <f t="shared" si="1886"/>
        <v>LOWE's</v>
      </c>
      <c r="K1341" s="193" t="str">
        <f t="shared" si="1886"/>
        <v>all</v>
      </c>
      <c r="L1341" s="193">
        <f t="shared" si="1886"/>
        <v>0</v>
      </c>
      <c r="M1341" s="193">
        <f t="shared" si="1886"/>
        <v>0</v>
      </c>
      <c r="N1341" s="193" t="str">
        <f t="shared" si="1779"/>
        <v>Comm Devices</v>
      </c>
      <c r="AA1341" s="193">
        <f t="shared" si="1813"/>
        <v>0</v>
      </c>
      <c r="AB1341" s="193" t="str">
        <f t="shared" ref="AB1341" si="1887">AB$45</f>
        <v>Ryder, Scott</v>
      </c>
    </row>
    <row r="1342" spans="1:28" s="188" customFormat="1" ht="17.399999999999999">
      <c r="A1342" s="193" t="str">
        <f t="shared" si="1809"/>
        <v>Comm Devices</v>
      </c>
      <c r="B1342" s="193" t="str">
        <f t="shared" si="1810"/>
        <v>NE040Comm Devices</v>
      </c>
      <c r="C1342" s="193" t="str">
        <f t="shared" si="1811"/>
        <v>Comm DevicesRyder, Scott</v>
      </c>
      <c r="D1342" s="193"/>
      <c r="E1342" s="193"/>
      <c r="F1342" s="193" t="str">
        <f t="shared" si="1812"/>
        <v>Comm DevicesMonaco, Nick</v>
      </c>
      <c r="G1342" s="193" t="str">
        <f t="shared" ref="G1342:M1342" si="1888">G$46</f>
        <v>Monaco, Nick</v>
      </c>
      <c r="H1342" s="193" t="str">
        <f t="shared" si="1888"/>
        <v>Ryder, Scott</v>
      </c>
      <c r="I1342" s="193" t="str">
        <f t="shared" si="1888"/>
        <v>NE040</v>
      </c>
      <c r="J1342" s="193" t="str">
        <f t="shared" si="1888"/>
        <v>NEBRASKA FURNITURE M</v>
      </c>
      <c r="K1342" s="193" t="str">
        <f t="shared" si="1888"/>
        <v>all</v>
      </c>
      <c r="L1342" s="193">
        <f t="shared" si="1888"/>
        <v>0</v>
      </c>
      <c r="M1342" s="193">
        <f t="shared" si="1888"/>
        <v>0</v>
      </c>
      <c r="N1342" s="193" t="str">
        <f t="shared" si="1779"/>
        <v>Comm Devices</v>
      </c>
      <c r="AA1342" s="193">
        <f t="shared" si="1813"/>
        <v>0</v>
      </c>
      <c r="AB1342" s="193" t="str">
        <f t="shared" ref="AB1342" si="1889">AB$46</f>
        <v>Ryder, Scott</v>
      </c>
    </row>
    <row r="1343" spans="1:28" s="188" customFormat="1" ht="17.399999999999999">
      <c r="A1343" s="193" t="str">
        <f t="shared" si="1809"/>
        <v>Comm Devices</v>
      </c>
      <c r="B1343" s="193" t="str">
        <f t="shared" si="1810"/>
        <v>SA055Comm Devices</v>
      </c>
      <c r="C1343" s="193" t="str">
        <f t="shared" si="1811"/>
        <v>Comm DevicesRyder, Scott</v>
      </c>
      <c r="D1343" s="193"/>
      <c r="E1343" s="193"/>
      <c r="F1343" s="193" t="str">
        <f t="shared" si="1812"/>
        <v>Comm DevicesMonaco, Nick</v>
      </c>
      <c r="G1343" s="193" t="str">
        <f t="shared" ref="G1343:M1343" si="1890">G$47</f>
        <v>Monaco, Nick</v>
      </c>
      <c r="H1343" s="193" t="str">
        <f t="shared" si="1890"/>
        <v>Ryder, Scott</v>
      </c>
      <c r="I1343" s="193" t="str">
        <f t="shared" si="1890"/>
        <v>SA055</v>
      </c>
      <c r="J1343" s="193" t="str">
        <f t="shared" si="1890"/>
        <v>SAM'S CLUB</v>
      </c>
      <c r="K1343" s="193" t="str">
        <f t="shared" si="1890"/>
        <v>all</v>
      </c>
      <c r="L1343" s="193">
        <f t="shared" si="1890"/>
        <v>0</v>
      </c>
      <c r="M1343" s="193">
        <f t="shared" si="1890"/>
        <v>0</v>
      </c>
      <c r="N1343" s="193" t="str">
        <f t="shared" si="1779"/>
        <v>Comm Devices</v>
      </c>
      <c r="AA1343" s="193">
        <f t="shared" si="1813"/>
        <v>0</v>
      </c>
      <c r="AB1343" s="193" t="str">
        <f t="shared" ref="AB1343" si="1891">AB$47</f>
        <v>Ryder, Scott</v>
      </c>
    </row>
    <row r="1344" spans="1:28" s="188" customFormat="1" ht="17.399999999999999">
      <c r="A1344" s="193" t="str">
        <f t="shared" si="1809"/>
        <v>Comm Devices</v>
      </c>
      <c r="B1344" s="193" t="str">
        <f t="shared" si="1810"/>
        <v>WI160Comm Devices</v>
      </c>
      <c r="C1344" s="193" t="str">
        <f t="shared" si="1811"/>
        <v>Comm DevicesRyder, Scott</v>
      </c>
      <c r="D1344" s="193"/>
      <c r="E1344" s="193"/>
      <c r="F1344" s="193" t="str">
        <f t="shared" si="1812"/>
        <v>Comm DevicesMonaco, Nick</v>
      </c>
      <c r="G1344" s="193" t="str">
        <f t="shared" ref="G1344:M1344" si="1892">G$48</f>
        <v>Monaco, Nick</v>
      </c>
      <c r="H1344" s="193" t="str">
        <f t="shared" si="1892"/>
        <v>Ryder, Scott</v>
      </c>
      <c r="I1344" s="193" t="str">
        <f t="shared" si="1892"/>
        <v>WI160</v>
      </c>
      <c r="J1344" s="193" t="str">
        <f t="shared" si="1892"/>
        <v>R.C. WILLEY</v>
      </c>
      <c r="K1344" s="193" t="str">
        <f t="shared" si="1892"/>
        <v>all</v>
      </c>
      <c r="L1344" s="193">
        <f t="shared" si="1892"/>
        <v>0</v>
      </c>
      <c r="M1344" s="193">
        <f t="shared" si="1892"/>
        <v>0</v>
      </c>
      <c r="N1344" s="193" t="str">
        <f t="shared" si="1779"/>
        <v>Comm Devices</v>
      </c>
      <c r="AA1344" s="193">
        <f t="shared" si="1813"/>
        <v>0</v>
      </c>
      <c r="AB1344" s="193" t="str">
        <f t="shared" ref="AB1344" si="1893">AB$48</f>
        <v>Ryder, Scott</v>
      </c>
    </row>
    <row r="1345" spans="1:28" s="188" customFormat="1" ht="17.399999999999999">
      <c r="A1345" s="193" t="str">
        <f t="shared" si="1809"/>
        <v>Comm Devices</v>
      </c>
      <c r="B1345" s="193" t="str">
        <f t="shared" si="1810"/>
        <v>0Comm Devices</v>
      </c>
      <c r="C1345" s="193" t="str">
        <f t="shared" si="1811"/>
        <v>Comm Devices0</v>
      </c>
      <c r="D1345" s="193"/>
      <c r="E1345" s="193"/>
      <c r="F1345" s="193" t="str">
        <f t="shared" si="1812"/>
        <v>Comm Devices0</v>
      </c>
      <c r="G1345" s="193">
        <f t="shared" ref="G1345:M1345" si="1894">G$49</f>
        <v>0</v>
      </c>
      <c r="H1345" s="193">
        <f t="shared" si="1894"/>
        <v>0</v>
      </c>
      <c r="I1345" s="193">
        <f t="shared" si="1894"/>
        <v>0</v>
      </c>
      <c r="J1345" s="193">
        <f t="shared" si="1894"/>
        <v>0</v>
      </c>
      <c r="K1345" s="193">
        <f t="shared" si="1894"/>
        <v>0</v>
      </c>
      <c r="L1345" s="193">
        <f t="shared" si="1894"/>
        <v>0</v>
      </c>
      <c r="M1345" s="193">
        <f t="shared" si="1894"/>
        <v>0</v>
      </c>
      <c r="N1345" s="193" t="str">
        <f t="shared" si="1779"/>
        <v>Comm Devices</v>
      </c>
      <c r="AA1345" s="193">
        <f t="shared" si="1813"/>
        <v>0</v>
      </c>
      <c r="AB1345" s="193">
        <f t="shared" ref="AB1345" si="1895">AB$49</f>
        <v>0</v>
      </c>
    </row>
    <row r="1346" spans="1:28" s="188" customFormat="1" ht="17.399999999999999">
      <c r="A1346" s="193" t="str">
        <f t="shared" si="1809"/>
        <v>Comm Devices</v>
      </c>
      <c r="B1346" s="193" t="str">
        <f t="shared" si="1810"/>
        <v>0Comm Devices</v>
      </c>
      <c r="C1346" s="193" t="str">
        <f t="shared" si="1811"/>
        <v>Comm Devices0</v>
      </c>
      <c r="D1346" s="193"/>
      <c r="E1346" s="193"/>
      <c r="F1346" s="193" t="str">
        <f t="shared" si="1812"/>
        <v>Comm Devices0</v>
      </c>
      <c r="G1346" s="193">
        <f t="shared" ref="G1346:M1346" si="1896">G$50</f>
        <v>0</v>
      </c>
      <c r="H1346" s="193">
        <f t="shared" si="1896"/>
        <v>0</v>
      </c>
      <c r="I1346" s="193">
        <f t="shared" si="1896"/>
        <v>0</v>
      </c>
      <c r="J1346" s="193">
        <f t="shared" si="1896"/>
        <v>0</v>
      </c>
      <c r="K1346" s="193">
        <f t="shared" si="1896"/>
        <v>0</v>
      </c>
      <c r="L1346" s="193">
        <f t="shared" si="1896"/>
        <v>0</v>
      </c>
      <c r="M1346" s="193">
        <f t="shared" si="1896"/>
        <v>0</v>
      </c>
      <c r="N1346" s="193" t="str">
        <f t="shared" si="1779"/>
        <v>Comm Devices</v>
      </c>
      <c r="AA1346" s="193">
        <f t="shared" si="1813"/>
        <v>0</v>
      </c>
      <c r="AB1346" s="193">
        <f t="shared" ref="AB1346" si="1897">AB$50</f>
        <v>0</v>
      </c>
    </row>
    <row r="1347" spans="1:28" s="188" customFormat="1" ht="17.399999999999999">
      <c r="A1347" s="193" t="str">
        <f t="shared" si="1809"/>
        <v>Comm Devices</v>
      </c>
      <c r="B1347" s="193" t="str">
        <f t="shared" si="1810"/>
        <v>WA010Comm Devices</v>
      </c>
      <c r="C1347" s="193" t="str">
        <f t="shared" si="1811"/>
        <v>Comm DevicesStrickland, Amy</v>
      </c>
      <c r="D1347" s="193"/>
      <c r="E1347" s="193"/>
      <c r="F1347" s="193" t="str">
        <f t="shared" si="1812"/>
        <v>Comm DevicesMonaco, Nick</v>
      </c>
      <c r="G1347" s="193" t="str">
        <f t="shared" ref="G1347:M1347" si="1898">G$51</f>
        <v>Monaco, Nick</v>
      </c>
      <c r="H1347" s="193" t="str">
        <f t="shared" si="1898"/>
        <v>Strickland, Amy</v>
      </c>
      <c r="I1347" s="193" t="str">
        <f t="shared" si="1898"/>
        <v>WA010</v>
      </c>
      <c r="J1347" s="193" t="str">
        <f t="shared" si="1898"/>
        <v>WAL-MART</v>
      </c>
      <c r="K1347" s="193" t="str">
        <f t="shared" si="1898"/>
        <v>all</v>
      </c>
      <c r="L1347" s="193">
        <f t="shared" si="1898"/>
        <v>0</v>
      </c>
      <c r="M1347" s="193">
        <f t="shared" si="1898"/>
        <v>0</v>
      </c>
      <c r="N1347" s="193" t="str">
        <f t="shared" si="1779"/>
        <v>Comm Devices</v>
      </c>
      <c r="AA1347" s="193">
        <f t="shared" si="1813"/>
        <v>0</v>
      </c>
      <c r="AB1347" s="193" t="str">
        <f t="shared" ref="AB1347" si="1899">AB$51</f>
        <v>Strickland, Amy</v>
      </c>
    </row>
    <row r="1348" spans="1:28" s="188" customFormat="1" ht="17.399999999999999">
      <c r="A1348" s="193" t="str">
        <f t="shared" si="1809"/>
        <v>Comm Devices</v>
      </c>
      <c r="B1348" s="193" t="str">
        <f t="shared" si="1810"/>
        <v>WA011Comm Devices</v>
      </c>
      <c r="C1348" s="193" t="str">
        <f t="shared" si="1811"/>
        <v>Comm DevicesStrickland, Amy</v>
      </c>
      <c r="D1348" s="193"/>
      <c r="E1348" s="193"/>
      <c r="F1348" s="193" t="str">
        <f t="shared" si="1812"/>
        <v>Comm DevicesMonaco, Nick</v>
      </c>
      <c r="G1348" s="193" t="str">
        <f t="shared" ref="G1348:M1348" si="1900">G$52</f>
        <v>Monaco, Nick</v>
      </c>
      <c r="H1348" s="193" t="str">
        <f t="shared" si="1900"/>
        <v>Strickland, Amy</v>
      </c>
      <c r="I1348" s="193" t="str">
        <f t="shared" si="1900"/>
        <v>WA011</v>
      </c>
      <c r="J1348" s="193" t="str">
        <f t="shared" si="1900"/>
        <v>WAL-MART STORES, INC (VDF)</v>
      </c>
      <c r="K1348" s="193" t="str">
        <f t="shared" si="1900"/>
        <v>all</v>
      </c>
      <c r="L1348" s="193">
        <f t="shared" si="1900"/>
        <v>0</v>
      </c>
      <c r="M1348" s="193">
        <f t="shared" si="1900"/>
        <v>0</v>
      </c>
      <c r="N1348" s="193" t="str">
        <f t="shared" si="1779"/>
        <v>Comm Devices</v>
      </c>
      <c r="AA1348" s="193">
        <f t="shared" si="1813"/>
        <v>0</v>
      </c>
      <c r="AB1348" s="193" t="str">
        <f t="shared" ref="AB1348" si="1901">AB$52</f>
        <v>Strickland, Amy</v>
      </c>
    </row>
    <row r="1349" spans="1:28" s="188" customFormat="1" ht="17.399999999999999">
      <c r="A1349" s="193" t="str">
        <f t="shared" si="1809"/>
        <v>Comm Devices</v>
      </c>
      <c r="B1349" s="193" t="str">
        <f t="shared" si="1810"/>
        <v>0Comm Devices</v>
      </c>
      <c r="C1349" s="193" t="str">
        <f t="shared" si="1811"/>
        <v>Comm Devices0</v>
      </c>
      <c r="D1349" s="193"/>
      <c r="E1349" s="193"/>
      <c r="F1349" s="193" t="str">
        <f t="shared" si="1812"/>
        <v>Comm Devices0</v>
      </c>
      <c r="G1349" s="193">
        <f t="shared" ref="G1349:M1349" si="1902">G$53</f>
        <v>0</v>
      </c>
      <c r="H1349" s="193">
        <f t="shared" si="1902"/>
        <v>0</v>
      </c>
      <c r="I1349" s="193">
        <f t="shared" si="1902"/>
        <v>0</v>
      </c>
      <c r="J1349" s="193">
        <f t="shared" si="1902"/>
        <v>0</v>
      </c>
      <c r="K1349" s="193">
        <f t="shared" si="1902"/>
        <v>0</v>
      </c>
      <c r="L1349" s="193">
        <f t="shared" si="1902"/>
        <v>0</v>
      </c>
      <c r="M1349" s="193">
        <f t="shared" si="1902"/>
        <v>0</v>
      </c>
      <c r="N1349" s="193" t="str">
        <f t="shared" si="1779"/>
        <v>Comm Devices</v>
      </c>
      <c r="AA1349" s="193">
        <f t="shared" si="1813"/>
        <v>0</v>
      </c>
      <c r="AB1349" s="193">
        <f t="shared" ref="AB1349" si="1903">AB$53</f>
        <v>0</v>
      </c>
    </row>
    <row r="1350" spans="1:28" s="188" customFormat="1" ht="17.399999999999999">
      <c r="A1350" s="193" t="str">
        <f t="shared" si="1809"/>
        <v>Comm Devices</v>
      </c>
      <c r="B1350" s="193" t="str">
        <f t="shared" si="1810"/>
        <v>0Comm Devices</v>
      </c>
      <c r="C1350" s="193" t="str">
        <f t="shared" si="1811"/>
        <v>Comm Devices0</v>
      </c>
      <c r="D1350" s="193"/>
      <c r="E1350" s="193"/>
      <c r="F1350" s="193" t="str">
        <f t="shared" si="1812"/>
        <v>Comm Devices0</v>
      </c>
      <c r="G1350" s="193">
        <f t="shared" ref="G1350:M1350" si="1904">G$54</f>
        <v>0</v>
      </c>
      <c r="H1350" s="193">
        <f t="shared" si="1904"/>
        <v>0</v>
      </c>
      <c r="I1350" s="193">
        <f t="shared" si="1904"/>
        <v>0</v>
      </c>
      <c r="J1350" s="193">
        <f t="shared" si="1904"/>
        <v>0</v>
      </c>
      <c r="K1350" s="193">
        <f t="shared" si="1904"/>
        <v>0</v>
      </c>
      <c r="L1350" s="193">
        <f t="shared" si="1904"/>
        <v>0</v>
      </c>
      <c r="M1350" s="193">
        <f t="shared" si="1904"/>
        <v>0</v>
      </c>
      <c r="N1350" s="193" t="str">
        <f t="shared" si="1779"/>
        <v>Comm Devices</v>
      </c>
      <c r="AA1350" s="193">
        <f t="shared" si="1813"/>
        <v>0</v>
      </c>
      <c r="AB1350" s="193">
        <f t="shared" ref="AB1350" si="1905">AB$54</f>
        <v>0</v>
      </c>
    </row>
    <row r="1351" spans="1:28" s="188" customFormat="1" ht="17.399999999999999">
      <c r="A1351" s="193" t="str">
        <f t="shared" si="1809"/>
        <v>Comm Devices</v>
      </c>
      <c r="B1351" s="193" t="str">
        <f t="shared" si="1810"/>
        <v>TA001Comm Devices</v>
      </c>
      <c r="C1351" s="193" t="str">
        <f t="shared" si="1811"/>
        <v>Comm DevicesSweeney, Danielle</v>
      </c>
      <c r="D1351" s="193"/>
      <c r="E1351" s="193"/>
      <c r="F1351" s="193" t="str">
        <f t="shared" si="1812"/>
        <v>Comm DevicesMonaco, Nick</v>
      </c>
      <c r="G1351" s="193" t="str">
        <f t="shared" ref="G1351:M1351" si="1906">G$55</f>
        <v>Monaco, Nick</v>
      </c>
      <c r="H1351" s="193" t="str">
        <f t="shared" si="1906"/>
        <v>Sweeney, Danielle</v>
      </c>
      <c r="I1351" s="193" t="str">
        <f t="shared" si="1906"/>
        <v>TA001</v>
      </c>
      <c r="J1351" s="193" t="str">
        <f t="shared" si="1906"/>
        <v>TARGET CORPORATION</v>
      </c>
      <c r="K1351" s="193" t="str">
        <f t="shared" si="1906"/>
        <v>all</v>
      </c>
      <c r="L1351" s="193" t="str">
        <f t="shared" si="1906"/>
        <v>Signature Sales</v>
      </c>
      <c r="M1351" s="193" t="str">
        <f t="shared" si="1906"/>
        <v>Beauty</v>
      </c>
      <c r="N1351" s="193" t="str">
        <f t="shared" si="1779"/>
        <v>Comm Devices</v>
      </c>
      <c r="AA1351" s="193">
        <f t="shared" si="1813"/>
        <v>0</v>
      </c>
      <c r="AB1351" s="193" t="str">
        <f t="shared" ref="AB1351" si="1907">AB$55</f>
        <v>Sweeney, Danielle</v>
      </c>
    </row>
    <row r="1352" spans="1:28" s="188" customFormat="1" ht="17.399999999999999">
      <c r="A1352" s="193" t="str">
        <f t="shared" si="1809"/>
        <v>Comm Devices</v>
      </c>
      <c r="B1352" s="193" t="str">
        <f t="shared" si="1810"/>
        <v>TA004Comm Devices</v>
      </c>
      <c r="C1352" s="193" t="str">
        <f t="shared" si="1811"/>
        <v>Comm DevicesSweeney, Danielle</v>
      </c>
      <c r="D1352" s="193"/>
      <c r="E1352" s="193"/>
      <c r="F1352" s="193" t="str">
        <f t="shared" si="1812"/>
        <v>Comm DevicesMonaco, Nick</v>
      </c>
      <c r="G1352" s="193" t="str">
        <f t="shared" ref="G1352:M1352" si="1908">G$56</f>
        <v>Monaco, Nick</v>
      </c>
      <c r="H1352" s="193" t="str">
        <f t="shared" si="1908"/>
        <v>Sweeney, Danielle</v>
      </c>
      <c r="I1352" s="193" t="str">
        <f t="shared" si="1908"/>
        <v>TA004</v>
      </c>
      <c r="J1352" s="193" t="str">
        <f t="shared" si="1908"/>
        <v>TARGET NORTHERN OPERATIONS (VDF)</v>
      </c>
      <c r="K1352" s="193" t="str">
        <f t="shared" si="1908"/>
        <v>all</v>
      </c>
      <c r="L1352" s="193" t="str">
        <f t="shared" si="1908"/>
        <v>Signature Sales</v>
      </c>
      <c r="M1352" s="193" t="str">
        <f t="shared" si="1908"/>
        <v>Beauty</v>
      </c>
      <c r="N1352" s="193" t="str">
        <f t="shared" ref="N1352:N1415" si="1909">A1352</f>
        <v>Comm Devices</v>
      </c>
      <c r="AA1352" s="193">
        <f t="shared" si="1813"/>
        <v>0</v>
      </c>
      <c r="AB1352" s="193" t="str">
        <f t="shared" ref="AB1352" si="1910">AB$56</f>
        <v>Sweeney, Danielle</v>
      </c>
    </row>
    <row r="1353" spans="1:28" s="188" customFormat="1" ht="17.399999999999999">
      <c r="A1353" s="193" t="str">
        <f t="shared" si="1809"/>
        <v>Comm Devices</v>
      </c>
      <c r="B1353" s="193" t="str">
        <f t="shared" si="1810"/>
        <v>0Comm Devices</v>
      </c>
      <c r="C1353" s="193" t="str">
        <f t="shared" si="1811"/>
        <v>Comm Devices0</v>
      </c>
      <c r="D1353" s="193"/>
      <c r="E1353" s="193"/>
      <c r="F1353" s="193" t="str">
        <f t="shared" si="1812"/>
        <v>Comm Devices0</v>
      </c>
      <c r="G1353" s="193">
        <f t="shared" ref="G1353:M1353" si="1911">G$57</f>
        <v>0</v>
      </c>
      <c r="H1353" s="193">
        <f t="shared" si="1911"/>
        <v>0</v>
      </c>
      <c r="I1353" s="193">
        <f t="shared" si="1911"/>
        <v>0</v>
      </c>
      <c r="J1353" s="193">
        <f t="shared" si="1911"/>
        <v>0</v>
      </c>
      <c r="K1353" s="193">
        <f t="shared" si="1911"/>
        <v>0</v>
      </c>
      <c r="L1353" s="193">
        <f t="shared" si="1911"/>
        <v>0</v>
      </c>
      <c r="M1353" s="193">
        <f t="shared" si="1911"/>
        <v>0</v>
      </c>
      <c r="N1353" s="193" t="str">
        <f t="shared" si="1909"/>
        <v>Comm Devices</v>
      </c>
      <c r="AA1353" s="193">
        <f t="shared" si="1813"/>
        <v>0</v>
      </c>
      <c r="AB1353" s="193">
        <f t="shared" ref="AB1353" si="1912">AB$57</f>
        <v>0</v>
      </c>
    </row>
    <row r="1354" spans="1:28" s="188" customFormat="1" ht="17.399999999999999">
      <c r="A1354" s="193" t="str">
        <f t="shared" si="1809"/>
        <v>Comm Devices</v>
      </c>
      <c r="B1354" s="193" t="str">
        <f t="shared" si="1810"/>
        <v>0Comm Devices</v>
      </c>
      <c r="C1354" s="193" t="str">
        <f t="shared" si="1811"/>
        <v>Comm Devices0</v>
      </c>
      <c r="D1354" s="193"/>
      <c r="E1354" s="193"/>
      <c r="F1354" s="193" t="str">
        <f t="shared" si="1812"/>
        <v>Comm Devices0</v>
      </c>
      <c r="G1354" s="193">
        <f t="shared" ref="G1354:M1354" si="1913">G$58</f>
        <v>0</v>
      </c>
      <c r="H1354" s="193">
        <f t="shared" si="1913"/>
        <v>0</v>
      </c>
      <c r="I1354" s="193">
        <f t="shared" si="1913"/>
        <v>0</v>
      </c>
      <c r="J1354" s="193">
        <f t="shared" si="1913"/>
        <v>0</v>
      </c>
      <c r="K1354" s="193">
        <f t="shared" si="1913"/>
        <v>0</v>
      </c>
      <c r="L1354" s="193">
        <f t="shared" si="1913"/>
        <v>0</v>
      </c>
      <c r="M1354" s="193">
        <f t="shared" si="1913"/>
        <v>0</v>
      </c>
      <c r="N1354" s="193" t="str">
        <f t="shared" si="1909"/>
        <v>Comm Devices</v>
      </c>
      <c r="AA1354" s="193">
        <f t="shared" si="1813"/>
        <v>0</v>
      </c>
      <c r="AB1354" s="193">
        <f t="shared" ref="AB1354" si="1914">AB$58</f>
        <v>0</v>
      </c>
    </row>
    <row r="1355" spans="1:28" s="188" customFormat="1" ht="17.399999999999999">
      <c r="A1355" s="193" t="str">
        <f t="shared" si="1809"/>
        <v>Comm Devices</v>
      </c>
      <c r="B1355" s="193" t="str">
        <f t="shared" si="1810"/>
        <v>0Comm Devices</v>
      </c>
      <c r="C1355" s="193" t="str">
        <f t="shared" si="1811"/>
        <v>Comm Devices0</v>
      </c>
      <c r="D1355" s="193"/>
      <c r="E1355" s="193"/>
      <c r="F1355" s="193" t="str">
        <f t="shared" si="1812"/>
        <v>Comm Devices0</v>
      </c>
      <c r="G1355" s="193">
        <f t="shared" ref="G1355:M1355" si="1915">G$59</f>
        <v>0</v>
      </c>
      <c r="H1355" s="193">
        <f t="shared" si="1915"/>
        <v>0</v>
      </c>
      <c r="I1355" s="193">
        <f t="shared" si="1915"/>
        <v>0</v>
      </c>
      <c r="J1355" s="193">
        <f t="shared" si="1915"/>
        <v>0</v>
      </c>
      <c r="K1355" s="193">
        <f t="shared" si="1915"/>
        <v>0</v>
      </c>
      <c r="L1355" s="193">
        <f t="shared" si="1915"/>
        <v>0</v>
      </c>
      <c r="M1355" s="193">
        <f t="shared" si="1915"/>
        <v>0</v>
      </c>
      <c r="N1355" s="193" t="str">
        <f t="shared" si="1909"/>
        <v>Comm Devices</v>
      </c>
      <c r="AA1355" s="193">
        <f t="shared" si="1813"/>
        <v>0</v>
      </c>
      <c r="AB1355" s="193">
        <f t="shared" ref="AB1355" si="1916">AB$59</f>
        <v>0</v>
      </c>
    </row>
    <row r="1356" spans="1:28" s="188" customFormat="1" ht="17.399999999999999">
      <c r="A1356" s="193" t="str">
        <f t="shared" si="1809"/>
        <v>Comm Devices</v>
      </c>
      <c r="B1356" s="193" t="str">
        <f t="shared" si="1810"/>
        <v>AR602Comm Devices</v>
      </c>
      <c r="C1356" s="193" t="str">
        <f t="shared" si="1811"/>
        <v>Comm DevicesAltman, Andrea</v>
      </c>
      <c r="D1356" s="193"/>
      <c r="E1356" s="193"/>
      <c r="F1356" s="193" t="str">
        <f t="shared" si="1812"/>
        <v>Comm DevicesLong, Kristin</v>
      </c>
      <c r="G1356" s="193" t="str">
        <f t="shared" ref="G1356:M1356" si="1917">G$60</f>
        <v>Long, Kristin</v>
      </c>
      <c r="H1356" s="193" t="str">
        <f t="shared" si="1917"/>
        <v>Altman, Andrea</v>
      </c>
      <c r="I1356" s="193" t="str">
        <f t="shared" si="1917"/>
        <v>AR602</v>
      </c>
      <c r="J1356" s="193" t="str">
        <f t="shared" si="1917"/>
        <v>ARLINGTON CAMERA INC</v>
      </c>
      <c r="K1356" s="193" t="str">
        <f t="shared" si="1917"/>
        <v>all</v>
      </c>
      <c r="L1356" s="193">
        <f t="shared" si="1917"/>
        <v>0</v>
      </c>
      <c r="M1356" s="193">
        <f t="shared" si="1917"/>
        <v>0</v>
      </c>
      <c r="N1356" s="193" t="str">
        <f t="shared" si="1909"/>
        <v>Comm Devices</v>
      </c>
      <c r="AA1356" s="193">
        <f t="shared" si="1813"/>
        <v>0</v>
      </c>
      <c r="AB1356" s="193" t="str">
        <f t="shared" ref="AB1356" si="1918">AB$60</f>
        <v>Altman, Andrea</v>
      </c>
    </row>
    <row r="1357" spans="1:28" s="188" customFormat="1" ht="17.399999999999999">
      <c r="A1357" s="193" t="str">
        <f t="shared" si="1809"/>
        <v>Comm Devices</v>
      </c>
      <c r="B1357" s="193" t="str">
        <f t="shared" si="1810"/>
        <v>B0466Comm Devices</v>
      </c>
      <c r="C1357" s="193" t="str">
        <f t="shared" si="1811"/>
        <v>Comm DevicesAltman, Andrea</v>
      </c>
      <c r="D1357" s="193"/>
      <c r="E1357" s="193"/>
      <c r="F1357" s="193" t="str">
        <f t="shared" si="1812"/>
        <v>Comm DevicesLong, Kristin</v>
      </c>
      <c r="G1357" s="193" t="str">
        <f t="shared" ref="G1357:M1357" si="1919">G$61</f>
        <v>Long, Kristin</v>
      </c>
      <c r="H1357" s="193" t="str">
        <f t="shared" si="1919"/>
        <v>Altman, Andrea</v>
      </c>
      <c r="I1357" s="193" t="str">
        <f t="shared" si="1919"/>
        <v>B0466</v>
      </c>
      <c r="J1357" s="193" t="str">
        <f t="shared" si="1919"/>
        <v>VIDEOTEX SYSTEMS INC.( PY#55224)</v>
      </c>
      <c r="K1357" s="193" t="str">
        <f t="shared" si="1919"/>
        <v>all</v>
      </c>
      <c r="L1357" s="193">
        <f t="shared" si="1919"/>
        <v>0</v>
      </c>
      <c r="M1357" s="193">
        <f t="shared" si="1919"/>
        <v>0</v>
      </c>
      <c r="N1357" s="193" t="str">
        <f t="shared" si="1909"/>
        <v>Comm Devices</v>
      </c>
      <c r="AA1357" s="193">
        <f t="shared" si="1813"/>
        <v>0</v>
      </c>
      <c r="AB1357" s="193" t="str">
        <f t="shared" ref="AB1357" si="1920">AB$61</f>
        <v>Altman, Andrea</v>
      </c>
    </row>
    <row r="1358" spans="1:28" s="188" customFormat="1" ht="17.399999999999999">
      <c r="A1358" s="193" t="str">
        <f t="shared" si="1809"/>
        <v>Comm Devices</v>
      </c>
      <c r="B1358" s="193" t="str">
        <f t="shared" si="1810"/>
        <v>B0667Comm Devices</v>
      </c>
      <c r="C1358" s="193" t="str">
        <f t="shared" si="1811"/>
        <v>Comm DevicesAltman, Andrea</v>
      </c>
      <c r="D1358" s="193"/>
      <c r="E1358" s="193"/>
      <c r="F1358" s="193" t="str">
        <f t="shared" si="1812"/>
        <v>Comm DevicesLong, Kristin</v>
      </c>
      <c r="G1358" s="193" t="str">
        <f t="shared" ref="G1358:M1358" si="1921">G$62</f>
        <v>Long, Kristin</v>
      </c>
      <c r="H1358" s="193" t="str">
        <f t="shared" si="1921"/>
        <v>Altman, Andrea</v>
      </c>
      <c r="I1358" s="193" t="str">
        <f t="shared" si="1921"/>
        <v>B0667</v>
      </c>
      <c r="J1358" s="193" t="str">
        <f t="shared" si="1921"/>
        <v>OMEGA BROADCAST GROUP( PY#69636)</v>
      </c>
      <c r="K1358" s="193" t="str">
        <f t="shared" si="1921"/>
        <v>all</v>
      </c>
      <c r="L1358" s="193">
        <f t="shared" si="1921"/>
        <v>0</v>
      </c>
      <c r="M1358" s="193">
        <f t="shared" si="1921"/>
        <v>0</v>
      </c>
      <c r="N1358" s="193" t="str">
        <f t="shared" si="1909"/>
        <v>Comm Devices</v>
      </c>
      <c r="AA1358" s="193">
        <f t="shared" si="1813"/>
        <v>0</v>
      </c>
      <c r="AB1358" s="193" t="str">
        <f t="shared" ref="AB1358" si="1922">AB$62</f>
        <v>Altman, Andrea</v>
      </c>
    </row>
    <row r="1359" spans="1:28" s="188" customFormat="1" ht="17.399999999999999">
      <c r="A1359" s="193" t="str">
        <f t="shared" si="1809"/>
        <v>Comm Devices</v>
      </c>
      <c r="B1359" s="193" t="str">
        <f t="shared" si="1810"/>
        <v>B0815Comm Devices</v>
      </c>
      <c r="C1359" s="193" t="str">
        <f t="shared" si="1811"/>
        <v>Comm DevicesAltman, Andrea</v>
      </c>
      <c r="D1359" s="193"/>
      <c r="E1359" s="193"/>
      <c r="F1359" s="193" t="str">
        <f t="shared" si="1812"/>
        <v>Comm DevicesLong, Kristin</v>
      </c>
      <c r="G1359" s="193" t="str">
        <f t="shared" ref="G1359:M1359" si="1923">G$63</f>
        <v>Long, Kristin</v>
      </c>
      <c r="H1359" s="193" t="str">
        <f t="shared" si="1923"/>
        <v>Altman, Andrea</v>
      </c>
      <c r="I1359" s="193" t="str">
        <f t="shared" si="1923"/>
        <v>B0815</v>
      </c>
      <c r="J1359" s="193" t="str">
        <f t="shared" si="1923"/>
        <v>TEXAS MEDIA SYSTEMS, INC( PY#106335</v>
      </c>
      <c r="K1359" s="193" t="str">
        <f t="shared" si="1923"/>
        <v>all</v>
      </c>
      <c r="L1359" s="193">
        <f t="shared" si="1923"/>
        <v>0</v>
      </c>
      <c r="M1359" s="193">
        <f t="shared" si="1923"/>
        <v>0</v>
      </c>
      <c r="N1359" s="193" t="str">
        <f t="shared" si="1909"/>
        <v>Comm Devices</v>
      </c>
      <c r="AA1359" s="193">
        <f t="shared" si="1813"/>
        <v>0</v>
      </c>
      <c r="AB1359" s="193" t="str">
        <f t="shared" ref="AB1359" si="1924">AB$63</f>
        <v>Altman, Andrea</v>
      </c>
    </row>
    <row r="1360" spans="1:28" s="188" customFormat="1" ht="17.399999999999999">
      <c r="A1360" s="193" t="str">
        <f t="shared" si="1809"/>
        <v>Comm Devices</v>
      </c>
      <c r="B1360" s="193" t="str">
        <f t="shared" si="1810"/>
        <v>CA024Comm Devices</v>
      </c>
      <c r="C1360" s="193" t="str">
        <f t="shared" si="1811"/>
        <v>Comm DevicesAltman, Andrea</v>
      </c>
      <c r="D1360" s="193"/>
      <c r="E1360" s="193"/>
      <c r="F1360" s="193" t="str">
        <f t="shared" si="1812"/>
        <v>Comm DevicesLong, Kristin</v>
      </c>
      <c r="G1360" s="193" t="str">
        <f t="shared" ref="G1360:M1360" si="1925">G$64</f>
        <v>Long, Kristin</v>
      </c>
      <c r="H1360" s="193" t="str">
        <f t="shared" si="1925"/>
        <v>Altman, Andrea</v>
      </c>
      <c r="I1360" s="193" t="str">
        <f t="shared" si="1925"/>
        <v>CA024</v>
      </c>
      <c r="J1360" s="193" t="str">
        <f t="shared" si="1925"/>
        <v>CAMCOR INC</v>
      </c>
      <c r="K1360" s="193" t="str">
        <f t="shared" si="1925"/>
        <v>all</v>
      </c>
      <c r="L1360" s="193">
        <f t="shared" si="1925"/>
        <v>0</v>
      </c>
      <c r="M1360" s="193">
        <f t="shared" si="1925"/>
        <v>0</v>
      </c>
      <c r="N1360" s="193" t="str">
        <f t="shared" si="1909"/>
        <v>Comm Devices</v>
      </c>
      <c r="AA1360" s="193">
        <f t="shared" si="1813"/>
        <v>0</v>
      </c>
      <c r="AB1360" s="193" t="str">
        <f t="shared" ref="AB1360" si="1926">AB$64</f>
        <v>Altman, Andrea</v>
      </c>
    </row>
    <row r="1361" spans="1:28" s="188" customFormat="1" ht="17.399999999999999">
      <c r="A1361" s="193" t="str">
        <f t="shared" si="1809"/>
        <v>Comm Devices</v>
      </c>
      <c r="B1361" s="193" t="str">
        <f t="shared" si="1810"/>
        <v>CA977Comm Devices</v>
      </c>
      <c r="C1361" s="193" t="str">
        <f t="shared" si="1811"/>
        <v>Comm DevicesAltman, Andrea</v>
      </c>
      <c r="D1361" s="193"/>
      <c r="E1361" s="193"/>
      <c r="F1361" s="193" t="str">
        <f t="shared" si="1812"/>
        <v>Comm DevicesLong, Kristin</v>
      </c>
      <c r="G1361" s="193" t="str">
        <f t="shared" ref="G1361:M1361" si="1927">G$65</f>
        <v>Long, Kristin</v>
      </c>
      <c r="H1361" s="193" t="str">
        <f t="shared" si="1927"/>
        <v>Altman, Andrea</v>
      </c>
      <c r="I1361" s="193" t="str">
        <f t="shared" si="1927"/>
        <v>CA977</v>
      </c>
      <c r="J1361" s="193" t="str">
        <f t="shared" si="1927"/>
        <v>CAMERA RENTAL CO</v>
      </c>
      <c r="K1361" s="193" t="str">
        <f t="shared" si="1927"/>
        <v>all</v>
      </c>
      <c r="L1361" s="193">
        <f t="shared" si="1927"/>
        <v>0</v>
      </c>
      <c r="M1361" s="193">
        <f t="shared" si="1927"/>
        <v>0</v>
      </c>
      <c r="N1361" s="193" t="str">
        <f t="shared" si="1909"/>
        <v>Comm Devices</v>
      </c>
      <c r="AA1361" s="193">
        <f t="shared" si="1813"/>
        <v>0</v>
      </c>
      <c r="AB1361" s="193" t="str">
        <f t="shared" ref="AB1361" si="1928">AB$65</f>
        <v>Altman, Andrea</v>
      </c>
    </row>
    <row r="1362" spans="1:28" s="188" customFormat="1" ht="17.399999999999999">
      <c r="A1362" s="193" t="str">
        <f t="shared" si="1809"/>
        <v>Comm Devices</v>
      </c>
      <c r="B1362" s="193" t="str">
        <f t="shared" si="1810"/>
        <v>CA978Comm Devices</v>
      </c>
      <c r="C1362" s="193" t="str">
        <f t="shared" si="1811"/>
        <v>Comm DevicesAltman, Andrea</v>
      </c>
      <c r="D1362" s="193"/>
      <c r="E1362" s="193"/>
      <c r="F1362" s="193" t="str">
        <f t="shared" si="1812"/>
        <v>Comm DevicesLong, Kristin</v>
      </c>
      <c r="G1362" s="193" t="str">
        <f t="shared" ref="G1362:M1362" si="1929">G$66</f>
        <v>Long, Kristin</v>
      </c>
      <c r="H1362" s="193" t="str">
        <f t="shared" si="1929"/>
        <v>Altman, Andrea</v>
      </c>
      <c r="I1362" s="193" t="str">
        <f t="shared" si="1929"/>
        <v>CA978</v>
      </c>
      <c r="J1362" s="193" t="str">
        <f t="shared" si="1929"/>
        <v>CAMERA EXCHANGE INC, THE</v>
      </c>
      <c r="K1362" s="193" t="str">
        <f t="shared" si="1929"/>
        <v>all</v>
      </c>
      <c r="L1362" s="193">
        <f t="shared" si="1929"/>
        <v>0</v>
      </c>
      <c r="M1362" s="193">
        <f t="shared" si="1929"/>
        <v>0</v>
      </c>
      <c r="N1362" s="193" t="str">
        <f t="shared" si="1909"/>
        <v>Comm Devices</v>
      </c>
      <c r="AA1362" s="193">
        <f t="shared" si="1813"/>
        <v>0</v>
      </c>
      <c r="AB1362" s="193" t="str">
        <f t="shared" ref="AB1362" si="1930">AB$66</f>
        <v>Altman, Andrea</v>
      </c>
    </row>
    <row r="1363" spans="1:28" s="188" customFormat="1" ht="17.399999999999999">
      <c r="A1363" s="193" t="str">
        <f t="shared" si="1809"/>
        <v>Comm Devices</v>
      </c>
      <c r="B1363" s="193" t="str">
        <f t="shared" si="1810"/>
        <v>CO153Comm Devices</v>
      </c>
      <c r="C1363" s="193" t="str">
        <f t="shared" si="1811"/>
        <v>Comm DevicesAltman, Andrea</v>
      </c>
      <c r="D1363" s="193"/>
      <c r="E1363" s="193"/>
      <c r="F1363" s="193" t="str">
        <f t="shared" si="1812"/>
        <v>Comm DevicesLong, Kristin</v>
      </c>
      <c r="G1363" s="193" t="str">
        <f t="shared" ref="G1363:M1363" si="1931">G$67</f>
        <v>Long, Kristin</v>
      </c>
      <c r="H1363" s="193" t="str">
        <f t="shared" si="1931"/>
        <v>Altman, Andrea</v>
      </c>
      <c r="I1363" s="193" t="str">
        <f t="shared" si="1931"/>
        <v>CO153</v>
      </c>
      <c r="J1363" s="193" t="str">
        <f t="shared" si="1931"/>
        <v>COLONIAL PHOTO &amp; HOBBY, INC</v>
      </c>
      <c r="K1363" s="193" t="str">
        <f t="shared" si="1931"/>
        <v>all</v>
      </c>
      <c r="L1363" s="193">
        <f t="shared" si="1931"/>
        <v>0</v>
      </c>
      <c r="M1363" s="193">
        <f t="shared" si="1931"/>
        <v>0</v>
      </c>
      <c r="N1363" s="193" t="str">
        <f t="shared" si="1909"/>
        <v>Comm Devices</v>
      </c>
      <c r="AA1363" s="193">
        <f t="shared" si="1813"/>
        <v>0</v>
      </c>
      <c r="AB1363" s="193" t="str">
        <f t="shared" ref="AB1363" si="1932">AB$67</f>
        <v>Altman, Andrea</v>
      </c>
    </row>
    <row r="1364" spans="1:28" s="188" customFormat="1" ht="17.399999999999999">
      <c r="A1364" s="193" t="str">
        <f t="shared" si="1809"/>
        <v>Comm Devices</v>
      </c>
      <c r="B1364" s="193" t="str">
        <f t="shared" si="1810"/>
        <v>CR785Comm Devices</v>
      </c>
      <c r="C1364" s="193" t="str">
        <f t="shared" si="1811"/>
        <v>Comm DevicesAltman, Andrea</v>
      </c>
      <c r="D1364" s="193"/>
      <c r="E1364" s="193"/>
      <c r="F1364" s="193" t="str">
        <f t="shared" si="1812"/>
        <v>Comm DevicesLong, Kristin</v>
      </c>
      <c r="G1364" s="193" t="str">
        <f t="shared" ref="G1364:M1364" si="1933">G$68</f>
        <v>Long, Kristin</v>
      </c>
      <c r="H1364" s="193" t="str">
        <f t="shared" si="1933"/>
        <v>Altman, Andrea</v>
      </c>
      <c r="I1364" s="193" t="str">
        <f t="shared" si="1933"/>
        <v>CR785</v>
      </c>
      <c r="J1364" s="193" t="str">
        <f t="shared" si="1933"/>
        <v>CREVE COUER</v>
      </c>
      <c r="K1364" s="193" t="str">
        <f t="shared" si="1933"/>
        <v>all</v>
      </c>
      <c r="L1364" s="193">
        <f t="shared" si="1933"/>
        <v>0</v>
      </c>
      <c r="M1364" s="193">
        <f t="shared" si="1933"/>
        <v>0</v>
      </c>
      <c r="N1364" s="193" t="str">
        <f t="shared" si="1909"/>
        <v>Comm Devices</v>
      </c>
      <c r="AA1364" s="193">
        <f t="shared" si="1813"/>
        <v>0</v>
      </c>
      <c r="AB1364" s="193" t="str">
        <f t="shared" ref="AB1364" si="1934">AB$68</f>
        <v>Altman, Andrea</v>
      </c>
    </row>
    <row r="1365" spans="1:28" s="188" customFormat="1" ht="17.399999999999999">
      <c r="A1365" s="193" t="str">
        <f t="shared" si="1809"/>
        <v>Comm Devices</v>
      </c>
      <c r="B1365" s="193" t="str">
        <f t="shared" si="1810"/>
        <v>PH522Comm Devices</v>
      </c>
      <c r="C1365" s="193" t="str">
        <f t="shared" si="1811"/>
        <v>Comm DevicesAltman, Andrea</v>
      </c>
      <c r="D1365" s="193"/>
      <c r="E1365" s="193"/>
      <c r="F1365" s="193" t="str">
        <f t="shared" si="1812"/>
        <v>Comm DevicesLong, Kristin</v>
      </c>
      <c r="G1365" s="193" t="str">
        <f t="shared" ref="G1365:M1365" si="1935">G$69</f>
        <v>Long, Kristin</v>
      </c>
      <c r="H1365" s="193" t="str">
        <f t="shared" si="1935"/>
        <v>Altman, Andrea</v>
      </c>
      <c r="I1365" s="193" t="str">
        <f t="shared" si="1935"/>
        <v>PH522</v>
      </c>
      <c r="J1365" s="193" t="str">
        <f t="shared" si="1935"/>
        <v>PHOTO TECHNOLOGIES</v>
      </c>
      <c r="K1365" s="193" t="str">
        <f t="shared" si="1935"/>
        <v>all</v>
      </c>
      <c r="L1365" s="193">
        <f t="shared" si="1935"/>
        <v>0</v>
      </c>
      <c r="M1365" s="193">
        <f t="shared" si="1935"/>
        <v>0</v>
      </c>
      <c r="N1365" s="193" t="str">
        <f t="shared" si="1909"/>
        <v>Comm Devices</v>
      </c>
      <c r="AA1365" s="193">
        <f t="shared" si="1813"/>
        <v>0</v>
      </c>
      <c r="AB1365" s="193" t="str">
        <f t="shared" ref="AB1365" si="1936">AB$69</f>
        <v>Altman, Andrea</v>
      </c>
    </row>
    <row r="1366" spans="1:28" s="188" customFormat="1" ht="17.399999999999999">
      <c r="A1366" s="193" t="str">
        <f t="shared" si="1809"/>
        <v>Comm Devices</v>
      </c>
      <c r="B1366" s="193" t="str">
        <f t="shared" si="1810"/>
        <v>PR971Comm Devices</v>
      </c>
      <c r="C1366" s="193" t="str">
        <f t="shared" si="1811"/>
        <v>Comm DevicesAltman, Andrea</v>
      </c>
      <c r="D1366" s="193"/>
      <c r="E1366" s="193"/>
      <c r="F1366" s="193" t="str">
        <f t="shared" si="1812"/>
        <v>Comm DevicesLong, Kristin</v>
      </c>
      <c r="G1366" s="193" t="str">
        <f t="shared" ref="G1366:M1366" si="1937">G$70</f>
        <v>Long, Kristin</v>
      </c>
      <c r="H1366" s="193" t="str">
        <f t="shared" si="1937"/>
        <v>Altman, Andrea</v>
      </c>
      <c r="I1366" s="193" t="str">
        <f t="shared" si="1937"/>
        <v>PR971</v>
      </c>
      <c r="J1366" s="193" t="str">
        <f t="shared" si="1937"/>
        <v>PRECISION CAMERA LP</v>
      </c>
      <c r="K1366" s="193" t="str">
        <f t="shared" si="1937"/>
        <v>all</v>
      </c>
      <c r="L1366" s="193">
        <f t="shared" si="1937"/>
        <v>0</v>
      </c>
      <c r="M1366" s="193">
        <f t="shared" si="1937"/>
        <v>0</v>
      </c>
      <c r="N1366" s="193" t="str">
        <f t="shared" si="1909"/>
        <v>Comm Devices</v>
      </c>
      <c r="AA1366" s="193">
        <f t="shared" si="1813"/>
        <v>0</v>
      </c>
      <c r="AB1366" s="193" t="str">
        <f t="shared" ref="AB1366" si="1938">AB$70</f>
        <v>Altman, Andrea</v>
      </c>
    </row>
    <row r="1367" spans="1:28" s="188" customFormat="1" ht="17.399999999999999">
      <c r="A1367" s="193" t="str">
        <f t="shared" si="1809"/>
        <v>Comm Devices</v>
      </c>
      <c r="B1367" s="193" t="str">
        <f t="shared" si="1810"/>
        <v>0Comm Devices</v>
      </c>
      <c r="C1367" s="193" t="str">
        <f t="shared" si="1811"/>
        <v>Comm DevicesAltman, Andrea</v>
      </c>
      <c r="D1367" s="193"/>
      <c r="E1367" s="193"/>
      <c r="F1367" s="193" t="str">
        <f t="shared" si="1812"/>
        <v>Comm DevicesLong, Kristin</v>
      </c>
      <c r="G1367" s="193" t="str">
        <f t="shared" ref="G1367:M1367" si="1939">G$71</f>
        <v>Long, Kristin</v>
      </c>
      <c r="H1367" s="193" t="str">
        <f t="shared" si="1939"/>
        <v>Altman, Andrea</v>
      </c>
      <c r="I1367" s="193">
        <f t="shared" si="1939"/>
        <v>0</v>
      </c>
      <c r="J1367" s="193" t="str">
        <f t="shared" si="1939"/>
        <v>BEDFORD</v>
      </c>
      <c r="K1367" s="193" t="str">
        <f t="shared" si="1939"/>
        <v>all</v>
      </c>
      <c r="L1367" s="193">
        <f t="shared" si="1939"/>
        <v>0</v>
      </c>
      <c r="M1367" s="193">
        <f t="shared" si="1939"/>
        <v>0</v>
      </c>
      <c r="N1367" s="193" t="str">
        <f t="shared" si="1909"/>
        <v>Comm Devices</v>
      </c>
      <c r="AA1367" s="193">
        <f t="shared" si="1813"/>
        <v>0</v>
      </c>
      <c r="AB1367" s="193" t="str">
        <f t="shared" ref="AB1367" si="1940">AB$71</f>
        <v>Altman, Andrea</v>
      </c>
    </row>
    <row r="1368" spans="1:28" s="188" customFormat="1" ht="17.399999999999999">
      <c r="A1368" s="193" t="str">
        <f t="shared" ref="A1368:A1431" si="1941">T$9</f>
        <v>Comm Devices</v>
      </c>
      <c r="B1368" s="193" t="str">
        <f t="shared" ref="B1368:B1431" si="1942">CONCATENATE(I1368,A1368)</f>
        <v>WO427Comm Devices</v>
      </c>
      <c r="C1368" s="193" t="str">
        <f t="shared" ref="C1368:C1431" si="1943">CONCATENATE(A1368,H1368)</f>
        <v>Comm DevicesAltman, Andrea</v>
      </c>
      <c r="D1368" s="193"/>
      <c r="E1368" s="193"/>
      <c r="F1368" s="193" t="str">
        <f t="shared" ref="F1368:F1431" si="1944">CONCATENATE(A1368,G1368)</f>
        <v>Comm DevicesLong, Kristin</v>
      </c>
      <c r="G1368" s="193" t="str">
        <f t="shared" ref="G1368:M1368" si="1945">G$72</f>
        <v>Long, Kristin</v>
      </c>
      <c r="H1368" s="193" t="str">
        <f t="shared" si="1945"/>
        <v>Altman, Andrea</v>
      </c>
      <c r="I1368" s="193" t="str">
        <f t="shared" si="1945"/>
        <v>WO427</v>
      </c>
      <c r="J1368" s="193" t="str">
        <f t="shared" si="1945"/>
        <v>WOLFE'S CAMERA SHOPS INC.</v>
      </c>
      <c r="K1368" s="193" t="str">
        <f t="shared" si="1945"/>
        <v>all</v>
      </c>
      <c r="L1368" s="193">
        <f t="shared" si="1945"/>
        <v>0</v>
      </c>
      <c r="M1368" s="193">
        <f t="shared" si="1945"/>
        <v>0</v>
      </c>
      <c r="N1368" s="193" t="str">
        <f t="shared" si="1909"/>
        <v>Comm Devices</v>
      </c>
      <c r="AA1368" s="193">
        <f t="shared" ref="AA1368:AA1431" si="1946">AT$9</f>
        <v>0</v>
      </c>
      <c r="AB1368" s="193" t="str">
        <f t="shared" ref="AB1368" si="1947">AB$72</f>
        <v>Altman, Andrea</v>
      </c>
    </row>
    <row r="1369" spans="1:28" s="188" customFormat="1" ht="17.399999999999999">
      <c r="A1369" s="193" t="str">
        <f t="shared" si="1941"/>
        <v>Comm Devices</v>
      </c>
      <c r="B1369" s="193" t="str">
        <f t="shared" si="1942"/>
        <v>0Comm Devices</v>
      </c>
      <c r="C1369" s="193" t="str">
        <f t="shared" si="1943"/>
        <v>Comm Devices0</v>
      </c>
      <c r="D1369" s="193"/>
      <c r="E1369" s="193"/>
      <c r="F1369" s="193" t="str">
        <f t="shared" si="1944"/>
        <v>Comm Devices0</v>
      </c>
      <c r="G1369" s="193">
        <f t="shared" ref="G1369:M1369" si="1948">G$73</f>
        <v>0</v>
      </c>
      <c r="H1369" s="193">
        <f t="shared" si="1948"/>
        <v>0</v>
      </c>
      <c r="I1369" s="193">
        <f t="shared" si="1948"/>
        <v>0</v>
      </c>
      <c r="J1369" s="193">
        <f t="shared" si="1948"/>
        <v>0</v>
      </c>
      <c r="K1369" s="193">
        <f t="shared" si="1948"/>
        <v>0</v>
      </c>
      <c r="L1369" s="193">
        <f t="shared" si="1948"/>
        <v>0</v>
      </c>
      <c r="M1369" s="193">
        <f t="shared" si="1948"/>
        <v>0</v>
      </c>
      <c r="N1369" s="193" t="str">
        <f t="shared" si="1909"/>
        <v>Comm Devices</v>
      </c>
      <c r="AA1369" s="193">
        <f t="shared" si="1946"/>
        <v>0</v>
      </c>
      <c r="AB1369" s="193">
        <f t="shared" ref="AB1369" si="1949">AB$73</f>
        <v>0</v>
      </c>
    </row>
    <row r="1370" spans="1:28" s="188" customFormat="1" ht="17.399999999999999">
      <c r="A1370" s="193" t="str">
        <f t="shared" si="1941"/>
        <v>Comm Devices</v>
      </c>
      <c r="B1370" s="193" t="str">
        <f t="shared" si="1942"/>
        <v>0Comm Devices</v>
      </c>
      <c r="C1370" s="193" t="str">
        <f t="shared" si="1943"/>
        <v>Comm Devices0</v>
      </c>
      <c r="D1370" s="193"/>
      <c r="E1370" s="193"/>
      <c r="F1370" s="193" t="str">
        <f t="shared" si="1944"/>
        <v>Comm Devices0</v>
      </c>
      <c r="G1370" s="193">
        <f t="shared" ref="G1370:M1370" si="1950">G$74</f>
        <v>0</v>
      </c>
      <c r="H1370" s="193">
        <f t="shared" si="1950"/>
        <v>0</v>
      </c>
      <c r="I1370" s="193">
        <f t="shared" si="1950"/>
        <v>0</v>
      </c>
      <c r="J1370" s="193">
        <f t="shared" si="1950"/>
        <v>0</v>
      </c>
      <c r="K1370" s="193">
        <f t="shared" si="1950"/>
        <v>0</v>
      </c>
      <c r="L1370" s="193">
        <f t="shared" si="1950"/>
        <v>0</v>
      </c>
      <c r="M1370" s="193">
        <f t="shared" si="1950"/>
        <v>0</v>
      </c>
      <c r="N1370" s="193" t="str">
        <f t="shared" si="1909"/>
        <v>Comm Devices</v>
      </c>
      <c r="AA1370" s="193">
        <f t="shared" si="1946"/>
        <v>0</v>
      </c>
      <c r="AB1370" s="193">
        <f t="shared" ref="AB1370" si="1951">AB$74</f>
        <v>0</v>
      </c>
    </row>
    <row r="1371" spans="1:28" s="188" customFormat="1" ht="17.399999999999999">
      <c r="A1371" s="193" t="str">
        <f t="shared" si="1941"/>
        <v>Comm Devices</v>
      </c>
      <c r="B1371" s="193" t="str">
        <f t="shared" si="1942"/>
        <v>AC201Comm Devices</v>
      </c>
      <c r="C1371" s="193" t="str">
        <f t="shared" si="1943"/>
        <v>Comm DevicesChandler, Matt</v>
      </c>
      <c r="D1371" s="193"/>
      <c r="E1371" s="193"/>
      <c r="F1371" s="193" t="str">
        <f t="shared" si="1944"/>
        <v>Comm DevicesLong, Kristin</v>
      </c>
      <c r="G1371" s="193" t="str">
        <f t="shared" ref="G1371:M1371" si="1952">G$75</f>
        <v>Long, Kristin</v>
      </c>
      <c r="H1371" s="193" t="str">
        <f t="shared" si="1952"/>
        <v>Chandler, Matt</v>
      </c>
      <c r="I1371" s="193" t="str">
        <f t="shared" si="1952"/>
        <v>AC201</v>
      </c>
      <c r="J1371" s="193" t="str">
        <f t="shared" si="1952"/>
        <v>ACE PHOTO INC</v>
      </c>
      <c r="K1371" s="193" t="str">
        <f t="shared" si="1952"/>
        <v>all</v>
      </c>
      <c r="L1371" s="193">
        <f t="shared" si="1952"/>
        <v>0</v>
      </c>
      <c r="M1371" s="193">
        <f t="shared" si="1952"/>
        <v>0</v>
      </c>
      <c r="N1371" s="193" t="str">
        <f t="shared" si="1909"/>
        <v>Comm Devices</v>
      </c>
      <c r="AA1371" s="193">
        <f t="shared" si="1946"/>
        <v>0</v>
      </c>
      <c r="AB1371" s="193" t="str">
        <f t="shared" ref="AB1371" si="1953">AB$75</f>
        <v>Chandler, Matt</v>
      </c>
    </row>
    <row r="1372" spans="1:28" s="188" customFormat="1" ht="17.399999999999999">
      <c r="A1372" s="193" t="str">
        <f t="shared" si="1941"/>
        <v>Comm Devices</v>
      </c>
      <c r="B1372" s="193" t="str">
        <f t="shared" si="1942"/>
        <v>BE206Comm Devices</v>
      </c>
      <c r="C1372" s="193" t="str">
        <f t="shared" si="1943"/>
        <v>Comm DevicesChandler, Matt</v>
      </c>
      <c r="D1372" s="193"/>
      <c r="E1372" s="193"/>
      <c r="F1372" s="193" t="str">
        <f t="shared" si="1944"/>
        <v>Comm DevicesLong, Kristin</v>
      </c>
      <c r="G1372" s="193" t="str">
        <f t="shared" ref="G1372:M1372" si="1954">G$76</f>
        <v>Long, Kristin</v>
      </c>
      <c r="H1372" s="193" t="str">
        <f t="shared" si="1954"/>
        <v>Chandler, Matt</v>
      </c>
      <c r="I1372" s="193" t="str">
        <f t="shared" si="1954"/>
        <v>BE206</v>
      </c>
      <c r="J1372" s="193" t="str">
        <f t="shared" si="1954"/>
        <v>BERGEN COUNTY CAMERA INC</v>
      </c>
      <c r="K1372" s="193" t="str">
        <f t="shared" si="1954"/>
        <v>all</v>
      </c>
      <c r="L1372" s="193">
        <f t="shared" si="1954"/>
        <v>0</v>
      </c>
      <c r="M1372" s="193">
        <f t="shared" si="1954"/>
        <v>0</v>
      </c>
      <c r="N1372" s="193" t="str">
        <f t="shared" si="1909"/>
        <v>Comm Devices</v>
      </c>
      <c r="AA1372" s="193">
        <f t="shared" si="1946"/>
        <v>0</v>
      </c>
      <c r="AB1372" s="193" t="str">
        <f t="shared" ref="AB1372" si="1955">AB$76</f>
        <v>Chandler, Matt</v>
      </c>
    </row>
    <row r="1373" spans="1:28" s="188" customFormat="1" ht="17.399999999999999">
      <c r="A1373" s="193" t="str">
        <f t="shared" si="1941"/>
        <v>Comm Devices</v>
      </c>
      <c r="B1373" s="193" t="str">
        <f t="shared" si="1942"/>
        <v>BE313Comm Devices</v>
      </c>
      <c r="C1373" s="193" t="str">
        <f t="shared" si="1943"/>
        <v>Comm DevicesChandler, Matt</v>
      </c>
      <c r="D1373" s="193"/>
      <c r="E1373" s="193"/>
      <c r="F1373" s="193" t="str">
        <f t="shared" si="1944"/>
        <v>Comm DevicesLong, Kristin</v>
      </c>
      <c r="G1373" s="193" t="str">
        <f t="shared" ref="G1373:M1373" si="1956">G$77</f>
        <v>Long, Kristin</v>
      </c>
      <c r="H1373" s="193" t="str">
        <f t="shared" si="1956"/>
        <v>Chandler, Matt</v>
      </c>
      <c r="I1373" s="193" t="str">
        <f t="shared" si="1956"/>
        <v>BE313</v>
      </c>
      <c r="J1373" s="193" t="str">
        <f t="shared" si="1956"/>
        <v>BEACH TRADING CO INC DBA BEACH CAME</v>
      </c>
      <c r="K1373" s="193" t="str">
        <f t="shared" si="1956"/>
        <v>all</v>
      </c>
      <c r="L1373" s="193">
        <f t="shared" si="1956"/>
        <v>0</v>
      </c>
      <c r="M1373" s="193">
        <f t="shared" si="1956"/>
        <v>0</v>
      </c>
      <c r="N1373" s="193" t="str">
        <f t="shared" si="1909"/>
        <v>Comm Devices</v>
      </c>
      <c r="AA1373" s="193">
        <f t="shared" si="1946"/>
        <v>0</v>
      </c>
      <c r="AB1373" s="193" t="str">
        <f t="shared" ref="AB1373" si="1957">AB$77</f>
        <v>Chandler, Matt</v>
      </c>
    </row>
    <row r="1374" spans="1:28" s="188" customFormat="1" ht="17.399999999999999">
      <c r="A1374" s="193" t="str">
        <f t="shared" si="1941"/>
        <v>Comm Devices</v>
      </c>
      <c r="B1374" s="193" t="str">
        <f t="shared" si="1942"/>
        <v>D0577Comm Devices</v>
      </c>
      <c r="C1374" s="193" t="str">
        <f t="shared" si="1943"/>
        <v>Comm DevicesChandler, Matt</v>
      </c>
      <c r="D1374" s="193"/>
      <c r="E1374" s="193"/>
      <c r="F1374" s="193" t="str">
        <f t="shared" si="1944"/>
        <v>Comm DevicesLong, Kristin</v>
      </c>
      <c r="G1374" s="193" t="str">
        <f t="shared" ref="G1374:M1374" si="1958">G$78</f>
        <v>Long, Kristin</v>
      </c>
      <c r="H1374" s="193" t="str">
        <f t="shared" si="1958"/>
        <v>Chandler, Matt</v>
      </c>
      <c r="I1374" s="193" t="str">
        <f t="shared" si="1958"/>
        <v>D0577</v>
      </c>
      <c r="J1374" s="193" t="str">
        <f t="shared" si="1958"/>
        <v>ADORAMA( PY#1073502)</v>
      </c>
      <c r="K1374" s="193" t="str">
        <f t="shared" si="1958"/>
        <v>all</v>
      </c>
      <c r="L1374" s="193">
        <f t="shared" si="1958"/>
        <v>0</v>
      </c>
      <c r="M1374" s="193">
        <f t="shared" si="1958"/>
        <v>0</v>
      </c>
      <c r="N1374" s="193" t="str">
        <f t="shared" si="1909"/>
        <v>Comm Devices</v>
      </c>
      <c r="AA1374" s="193">
        <f t="shared" si="1946"/>
        <v>0</v>
      </c>
      <c r="AB1374" s="193" t="str">
        <f t="shared" ref="AB1374" si="1959">AB$78</f>
        <v>Chandler, Matt</v>
      </c>
    </row>
    <row r="1375" spans="1:28" s="188" customFormat="1" ht="17.399999999999999">
      <c r="A1375" s="193" t="str">
        <f t="shared" si="1941"/>
        <v>Comm Devices</v>
      </c>
      <c r="B1375" s="193" t="str">
        <f t="shared" si="1942"/>
        <v>DI583Comm Devices</v>
      </c>
      <c r="C1375" s="193" t="str">
        <f t="shared" si="1943"/>
        <v>Comm DevicesChandler, Matt</v>
      </c>
      <c r="D1375" s="193"/>
      <c r="E1375" s="193"/>
      <c r="F1375" s="193" t="str">
        <f t="shared" si="1944"/>
        <v>Comm DevicesLong, Kristin</v>
      </c>
      <c r="G1375" s="193" t="str">
        <f t="shared" ref="G1375:M1375" si="1960">G$79</f>
        <v>Long, Kristin</v>
      </c>
      <c r="H1375" s="193" t="str">
        <f t="shared" si="1960"/>
        <v>Chandler, Matt</v>
      </c>
      <c r="I1375" s="193" t="str">
        <f t="shared" si="1960"/>
        <v>DI583</v>
      </c>
      <c r="J1375" s="193" t="str">
        <f t="shared" si="1960"/>
        <v>DIGITAL DARKROOM AND PHOTOGRAPHY</v>
      </c>
      <c r="K1375" s="193" t="str">
        <f t="shared" si="1960"/>
        <v>all</v>
      </c>
      <c r="L1375" s="193">
        <f t="shared" si="1960"/>
        <v>0</v>
      </c>
      <c r="M1375" s="193">
        <f t="shared" si="1960"/>
        <v>0</v>
      </c>
      <c r="N1375" s="193" t="str">
        <f t="shared" si="1909"/>
        <v>Comm Devices</v>
      </c>
      <c r="AA1375" s="193">
        <f t="shared" si="1946"/>
        <v>0</v>
      </c>
      <c r="AB1375" s="193" t="str">
        <f t="shared" ref="AB1375" si="1961">AB$79</f>
        <v>Chandler, Matt</v>
      </c>
    </row>
    <row r="1376" spans="1:28" s="188" customFormat="1" ht="17.399999999999999">
      <c r="A1376" s="193" t="str">
        <f t="shared" si="1941"/>
        <v>Comm Devices</v>
      </c>
      <c r="B1376" s="193" t="str">
        <f t="shared" si="1942"/>
        <v>EL967Comm Devices</v>
      </c>
      <c r="C1376" s="193" t="str">
        <f t="shared" si="1943"/>
        <v>Comm DevicesChandler, Matt</v>
      </c>
      <c r="D1376" s="193"/>
      <c r="E1376" s="193"/>
      <c r="F1376" s="193" t="str">
        <f t="shared" si="1944"/>
        <v>Comm DevicesLong, Kristin</v>
      </c>
      <c r="G1376" s="193" t="str">
        <f t="shared" ref="G1376:M1376" si="1962">G$80</f>
        <v>Long, Kristin</v>
      </c>
      <c r="H1376" s="193" t="str">
        <f t="shared" si="1962"/>
        <v>Chandler, Matt</v>
      </c>
      <c r="I1376" s="193" t="str">
        <f t="shared" si="1962"/>
        <v>EL967</v>
      </c>
      <c r="J1376" s="193" t="str">
        <f t="shared" si="1962"/>
        <v>E&amp;L CORP</v>
      </c>
      <c r="K1376" s="193" t="str">
        <f t="shared" si="1962"/>
        <v>all</v>
      </c>
      <c r="L1376" s="193">
        <f t="shared" si="1962"/>
        <v>0</v>
      </c>
      <c r="M1376" s="193">
        <f t="shared" si="1962"/>
        <v>0</v>
      </c>
      <c r="N1376" s="193" t="str">
        <f t="shared" si="1909"/>
        <v>Comm Devices</v>
      </c>
      <c r="AA1376" s="193">
        <f t="shared" si="1946"/>
        <v>0</v>
      </c>
      <c r="AB1376" s="193" t="str">
        <f t="shared" ref="AB1376" si="1963">AB$80</f>
        <v>Chandler, Matt</v>
      </c>
    </row>
    <row r="1377" spans="1:28" s="188" customFormat="1" ht="17.399999999999999">
      <c r="A1377" s="193" t="str">
        <f t="shared" si="1941"/>
        <v>Comm Devices</v>
      </c>
      <c r="B1377" s="193" t="str">
        <f t="shared" si="1942"/>
        <v>FO513Comm Devices</v>
      </c>
      <c r="C1377" s="193" t="str">
        <f t="shared" si="1943"/>
        <v>Comm DevicesChandler, Matt</v>
      </c>
      <c r="D1377" s="193"/>
      <c r="E1377" s="193"/>
      <c r="F1377" s="193" t="str">
        <f t="shared" si="1944"/>
        <v>Comm DevicesLong, Kristin</v>
      </c>
      <c r="G1377" s="193" t="str">
        <f t="shared" ref="G1377:M1377" si="1964">G$81</f>
        <v>Long, Kristin</v>
      </c>
      <c r="H1377" s="193" t="str">
        <f t="shared" si="1964"/>
        <v>Chandler, Matt</v>
      </c>
      <c r="I1377" s="193" t="str">
        <f t="shared" si="1964"/>
        <v>FO513</v>
      </c>
      <c r="J1377" s="193" t="str">
        <f t="shared" si="1964"/>
        <v>FOCUS CAMERA</v>
      </c>
      <c r="K1377" s="193" t="str">
        <f t="shared" si="1964"/>
        <v>all</v>
      </c>
      <c r="L1377" s="193">
        <f t="shared" si="1964"/>
        <v>0</v>
      </c>
      <c r="M1377" s="193">
        <f t="shared" si="1964"/>
        <v>0</v>
      </c>
      <c r="N1377" s="193" t="str">
        <f t="shared" si="1909"/>
        <v>Comm Devices</v>
      </c>
      <c r="AA1377" s="193">
        <f t="shared" si="1946"/>
        <v>0</v>
      </c>
      <c r="AB1377" s="193" t="str">
        <f t="shared" ref="AB1377" si="1965">AB$81</f>
        <v>Chandler, Matt</v>
      </c>
    </row>
    <row r="1378" spans="1:28" s="188" customFormat="1" ht="17.399999999999999">
      <c r="A1378" s="193" t="str">
        <f t="shared" si="1941"/>
        <v>Comm Devices</v>
      </c>
      <c r="B1378" s="193" t="str">
        <f t="shared" si="1942"/>
        <v>UN635Comm Devices</v>
      </c>
      <c r="C1378" s="193" t="str">
        <f t="shared" si="1943"/>
        <v>Comm DevicesChandler, Matt</v>
      </c>
      <c r="D1378" s="193"/>
      <c r="E1378" s="193"/>
      <c r="F1378" s="193" t="str">
        <f t="shared" si="1944"/>
        <v>Comm DevicesLong, Kristin</v>
      </c>
      <c r="G1378" s="193" t="str">
        <f t="shared" ref="G1378:M1378" si="1966">G$82</f>
        <v>Long, Kristin</v>
      </c>
      <c r="H1378" s="193" t="str">
        <f t="shared" si="1966"/>
        <v>Chandler, Matt</v>
      </c>
      <c r="I1378" s="193" t="str">
        <f t="shared" si="1966"/>
        <v>UN635</v>
      </c>
      <c r="J1378" s="193" t="str">
        <f t="shared" si="1966"/>
        <v>UNIQUE PHOTO</v>
      </c>
      <c r="K1378" s="193" t="str">
        <f t="shared" si="1966"/>
        <v>all</v>
      </c>
      <c r="L1378" s="193">
        <f t="shared" si="1966"/>
        <v>0</v>
      </c>
      <c r="M1378" s="193">
        <f t="shared" si="1966"/>
        <v>0</v>
      </c>
      <c r="N1378" s="193" t="str">
        <f t="shared" si="1909"/>
        <v>Comm Devices</v>
      </c>
      <c r="AA1378" s="193">
        <f t="shared" si="1946"/>
        <v>0</v>
      </c>
      <c r="AB1378" s="193" t="str">
        <f t="shared" ref="AB1378" si="1967">AB$82</f>
        <v>Chandler, Matt</v>
      </c>
    </row>
    <row r="1379" spans="1:28" s="188" customFormat="1" ht="17.399999999999999">
      <c r="A1379" s="193" t="str">
        <f t="shared" si="1941"/>
        <v>Comm Devices</v>
      </c>
      <c r="B1379" s="193" t="str">
        <f t="shared" si="1942"/>
        <v>WB001Comm Devices</v>
      </c>
      <c r="C1379" s="193" t="str">
        <f t="shared" si="1943"/>
        <v>Comm DevicesChandler, Matt</v>
      </c>
      <c r="D1379" s="193"/>
      <c r="E1379" s="193"/>
      <c r="F1379" s="193" t="str">
        <f t="shared" si="1944"/>
        <v>Comm DevicesLong, Kristin</v>
      </c>
      <c r="G1379" s="193" t="str">
        <f t="shared" ref="G1379:M1379" si="1968">G$83</f>
        <v>Long, Kristin</v>
      </c>
      <c r="H1379" s="193" t="str">
        <f t="shared" si="1968"/>
        <v>Chandler, Matt</v>
      </c>
      <c r="I1379" s="193" t="str">
        <f t="shared" si="1968"/>
        <v>WB001</v>
      </c>
      <c r="J1379" s="193" t="str">
        <f t="shared" si="1968"/>
        <v>WB HUNT</v>
      </c>
      <c r="K1379" s="193" t="str">
        <f t="shared" si="1968"/>
        <v>all</v>
      </c>
      <c r="L1379" s="193">
        <f t="shared" si="1968"/>
        <v>0</v>
      </c>
      <c r="M1379" s="193">
        <f t="shared" si="1968"/>
        <v>0</v>
      </c>
      <c r="N1379" s="193" t="str">
        <f t="shared" si="1909"/>
        <v>Comm Devices</v>
      </c>
      <c r="AA1379" s="193">
        <f t="shared" si="1946"/>
        <v>0</v>
      </c>
      <c r="AB1379" s="193" t="str">
        <f t="shared" ref="AB1379" si="1969">AB$83</f>
        <v>Chandler, Matt</v>
      </c>
    </row>
    <row r="1380" spans="1:28" s="188" customFormat="1" ht="17.399999999999999">
      <c r="A1380" s="193" t="str">
        <f t="shared" si="1941"/>
        <v>Comm Devices</v>
      </c>
      <c r="B1380" s="193" t="str">
        <f t="shared" si="1942"/>
        <v>0Comm Devices</v>
      </c>
      <c r="C1380" s="193" t="str">
        <f t="shared" si="1943"/>
        <v>Comm DevicesChandler, Matt</v>
      </c>
      <c r="D1380" s="193"/>
      <c r="E1380" s="193"/>
      <c r="F1380" s="193" t="str">
        <f t="shared" si="1944"/>
        <v>Comm DevicesLong, Kristin</v>
      </c>
      <c r="G1380" s="193" t="str">
        <f t="shared" ref="G1380:M1380" si="1970">G$84</f>
        <v>Long, Kristin</v>
      </c>
      <c r="H1380" s="193" t="str">
        <f t="shared" si="1970"/>
        <v>Chandler, Matt</v>
      </c>
      <c r="I1380" s="193">
        <f t="shared" si="1970"/>
        <v>0</v>
      </c>
      <c r="J1380" s="193" t="str">
        <f t="shared" si="1970"/>
        <v>CAMERALAND</v>
      </c>
      <c r="K1380" s="193" t="str">
        <f t="shared" si="1970"/>
        <v>all</v>
      </c>
      <c r="L1380" s="193">
        <f t="shared" si="1970"/>
        <v>0</v>
      </c>
      <c r="M1380" s="193">
        <f t="shared" si="1970"/>
        <v>0</v>
      </c>
      <c r="N1380" s="193" t="str">
        <f t="shared" si="1909"/>
        <v>Comm Devices</v>
      </c>
      <c r="AA1380" s="193">
        <f t="shared" si="1946"/>
        <v>0</v>
      </c>
      <c r="AB1380" s="193" t="str">
        <f t="shared" ref="AB1380" si="1971">AB$84</f>
        <v>Chandler, Matt</v>
      </c>
    </row>
    <row r="1381" spans="1:28" s="188" customFormat="1" ht="17.399999999999999">
      <c r="A1381" s="193" t="str">
        <f t="shared" si="1941"/>
        <v>Comm Devices</v>
      </c>
      <c r="B1381" s="193" t="str">
        <f t="shared" si="1942"/>
        <v>0Comm Devices</v>
      </c>
      <c r="C1381" s="193" t="str">
        <f t="shared" si="1943"/>
        <v>Comm Devices0</v>
      </c>
      <c r="D1381" s="193"/>
      <c r="E1381" s="193"/>
      <c r="F1381" s="193" t="str">
        <f t="shared" si="1944"/>
        <v>Comm Devices0</v>
      </c>
      <c r="G1381" s="193">
        <f t="shared" ref="G1381:M1381" si="1972">G$85</f>
        <v>0</v>
      </c>
      <c r="H1381" s="193">
        <f t="shared" si="1972"/>
        <v>0</v>
      </c>
      <c r="I1381" s="193">
        <f t="shared" si="1972"/>
        <v>0</v>
      </c>
      <c r="J1381" s="193">
        <f t="shared" si="1972"/>
        <v>0</v>
      </c>
      <c r="K1381" s="193">
        <f t="shared" si="1972"/>
        <v>0</v>
      </c>
      <c r="L1381" s="193">
        <f t="shared" si="1972"/>
        <v>0</v>
      </c>
      <c r="M1381" s="193">
        <f t="shared" si="1972"/>
        <v>0</v>
      </c>
      <c r="N1381" s="193" t="str">
        <f t="shared" si="1909"/>
        <v>Comm Devices</v>
      </c>
      <c r="AA1381" s="193">
        <f t="shared" si="1946"/>
        <v>0</v>
      </c>
      <c r="AB1381" s="193">
        <f t="shared" ref="AB1381" si="1973">AB$85</f>
        <v>0</v>
      </c>
    </row>
    <row r="1382" spans="1:28" s="188" customFormat="1" ht="17.399999999999999">
      <c r="A1382" s="193" t="str">
        <f t="shared" si="1941"/>
        <v>Comm Devices</v>
      </c>
      <c r="B1382" s="193" t="str">
        <f t="shared" si="1942"/>
        <v>0Comm Devices</v>
      </c>
      <c r="C1382" s="193" t="str">
        <f t="shared" si="1943"/>
        <v>Comm Devices0</v>
      </c>
      <c r="D1382" s="193"/>
      <c r="E1382" s="193"/>
      <c r="F1382" s="193" t="str">
        <f t="shared" si="1944"/>
        <v>Comm Devices0</v>
      </c>
      <c r="G1382" s="193">
        <f t="shared" ref="G1382:M1382" si="1974">G$86</f>
        <v>0</v>
      </c>
      <c r="H1382" s="193">
        <f t="shared" si="1974"/>
        <v>0</v>
      </c>
      <c r="I1382" s="193">
        <f t="shared" si="1974"/>
        <v>0</v>
      </c>
      <c r="J1382" s="193">
        <f t="shared" si="1974"/>
        <v>0</v>
      </c>
      <c r="K1382" s="193">
        <f t="shared" si="1974"/>
        <v>0</v>
      </c>
      <c r="L1382" s="193">
        <f t="shared" si="1974"/>
        <v>0</v>
      </c>
      <c r="M1382" s="193">
        <f t="shared" si="1974"/>
        <v>0</v>
      </c>
      <c r="N1382" s="193" t="str">
        <f t="shared" si="1909"/>
        <v>Comm Devices</v>
      </c>
      <c r="AA1382" s="193">
        <f t="shared" si="1946"/>
        <v>0</v>
      </c>
      <c r="AB1382" s="193">
        <f t="shared" ref="AB1382" si="1975">AB$86</f>
        <v>0</v>
      </c>
    </row>
    <row r="1383" spans="1:28" s="188" customFormat="1" ht="17.399999999999999">
      <c r="A1383" s="193" t="str">
        <f t="shared" si="1941"/>
        <v>Comm Devices</v>
      </c>
      <c r="B1383" s="193" t="str">
        <f t="shared" si="1942"/>
        <v>BI472Comm Devices</v>
      </c>
      <c r="C1383" s="193" t="str">
        <f t="shared" si="1943"/>
        <v>Comm DevicesCohn, Brad</v>
      </c>
      <c r="D1383" s="193"/>
      <c r="E1383" s="193"/>
      <c r="F1383" s="193" t="str">
        <f t="shared" si="1944"/>
        <v>Comm DevicesLong, Kristin</v>
      </c>
      <c r="G1383" s="193" t="str">
        <f t="shared" ref="G1383:M1383" si="1976">G$87</f>
        <v>Long, Kristin</v>
      </c>
      <c r="H1383" s="193" t="str">
        <f t="shared" si="1976"/>
        <v>Cohn, Brad</v>
      </c>
      <c r="I1383" s="193" t="str">
        <f t="shared" si="1976"/>
        <v>BI472</v>
      </c>
      <c r="J1383" s="193" t="str">
        <f t="shared" si="1976"/>
        <v>BILL AND MIKE'S PHOTO INC</v>
      </c>
      <c r="K1383" s="193" t="str">
        <f t="shared" si="1976"/>
        <v>all</v>
      </c>
      <c r="L1383" s="193">
        <f t="shared" si="1976"/>
        <v>0</v>
      </c>
      <c r="M1383" s="193">
        <f t="shared" si="1976"/>
        <v>0</v>
      </c>
      <c r="N1383" s="193" t="str">
        <f t="shared" si="1909"/>
        <v>Comm Devices</v>
      </c>
      <c r="AA1383" s="193">
        <f t="shared" si="1946"/>
        <v>0</v>
      </c>
      <c r="AB1383" s="193" t="str">
        <f t="shared" ref="AB1383" si="1977">AB$87</f>
        <v>Cohn, Brad</v>
      </c>
    </row>
    <row r="1384" spans="1:28" s="188" customFormat="1" ht="17.399999999999999">
      <c r="A1384" s="193" t="str">
        <f t="shared" si="1941"/>
        <v>Comm Devices</v>
      </c>
      <c r="B1384" s="193" t="str">
        <f t="shared" si="1942"/>
        <v>CA342Comm Devices</v>
      </c>
      <c r="C1384" s="193" t="str">
        <f t="shared" si="1943"/>
        <v>Comm DevicesCohn, Brad</v>
      </c>
      <c r="D1384" s="193"/>
      <c r="E1384" s="193"/>
      <c r="F1384" s="193" t="str">
        <f t="shared" si="1944"/>
        <v>Comm DevicesLong, Kristin</v>
      </c>
      <c r="G1384" s="193" t="str">
        <f t="shared" ref="G1384:M1384" si="1978">G$88</f>
        <v>Long, Kristin</v>
      </c>
      <c r="H1384" s="193" t="str">
        <f t="shared" si="1978"/>
        <v>Cohn, Brad</v>
      </c>
      <c r="I1384" s="193" t="str">
        <f t="shared" si="1978"/>
        <v>CA342</v>
      </c>
      <c r="J1384" s="193" t="str">
        <f t="shared" si="1978"/>
        <v>CAPTURE AND CONNECT CORP</v>
      </c>
      <c r="K1384" s="193" t="str">
        <f t="shared" si="1978"/>
        <v>all</v>
      </c>
      <c r="L1384" s="193">
        <f t="shared" si="1978"/>
        <v>0</v>
      </c>
      <c r="M1384" s="193">
        <f t="shared" si="1978"/>
        <v>0</v>
      </c>
      <c r="N1384" s="193" t="str">
        <f t="shared" si="1909"/>
        <v>Comm Devices</v>
      </c>
      <c r="AA1384" s="193">
        <f t="shared" si="1946"/>
        <v>0</v>
      </c>
      <c r="AB1384" s="193" t="str">
        <f t="shared" ref="AB1384" si="1979">AB$88</f>
        <v>Cohn, Brad</v>
      </c>
    </row>
    <row r="1385" spans="1:28" s="188" customFormat="1" ht="17.399999999999999">
      <c r="A1385" s="193" t="str">
        <f t="shared" si="1941"/>
        <v>Comm Devices</v>
      </c>
      <c r="B1385" s="193" t="str">
        <f t="shared" si="1942"/>
        <v>DO421Comm Devices</v>
      </c>
      <c r="C1385" s="193" t="str">
        <f t="shared" si="1943"/>
        <v>Comm DevicesCohn, Brad</v>
      </c>
      <c r="D1385" s="193"/>
      <c r="E1385" s="193"/>
      <c r="F1385" s="193" t="str">
        <f t="shared" si="1944"/>
        <v>Comm DevicesLong, Kristin</v>
      </c>
      <c r="G1385" s="193" t="str">
        <f t="shared" ref="G1385:M1385" si="1980">G$89</f>
        <v>Long, Kristin</v>
      </c>
      <c r="H1385" s="193" t="str">
        <f t="shared" si="1980"/>
        <v>Cohn, Brad</v>
      </c>
      <c r="I1385" s="193" t="str">
        <f t="shared" si="1980"/>
        <v>DO421</v>
      </c>
      <c r="J1385" s="193" t="str">
        <f t="shared" si="1980"/>
        <v>DODD CAMERA HOLDINGS</v>
      </c>
      <c r="K1385" s="193" t="str">
        <f t="shared" si="1980"/>
        <v>all</v>
      </c>
      <c r="L1385" s="193">
        <f t="shared" si="1980"/>
        <v>0</v>
      </c>
      <c r="M1385" s="193">
        <f t="shared" si="1980"/>
        <v>0</v>
      </c>
      <c r="N1385" s="193" t="str">
        <f t="shared" si="1909"/>
        <v>Comm Devices</v>
      </c>
      <c r="AA1385" s="193">
        <f t="shared" si="1946"/>
        <v>0</v>
      </c>
      <c r="AB1385" s="193" t="str">
        <f t="shared" ref="AB1385" si="1981">AB$89</f>
        <v>Cohn, Brad</v>
      </c>
    </row>
    <row r="1386" spans="1:28" s="188" customFormat="1" ht="17.399999999999999">
      <c r="A1386" s="193" t="str">
        <f t="shared" si="1941"/>
        <v>Comm Devices</v>
      </c>
      <c r="B1386" s="193" t="str">
        <f t="shared" si="1942"/>
        <v>FU243Comm Devices</v>
      </c>
      <c r="C1386" s="193" t="str">
        <f t="shared" si="1943"/>
        <v>Comm DevicesCohn, Brad</v>
      </c>
      <c r="D1386" s="193"/>
      <c r="E1386" s="193"/>
      <c r="F1386" s="193" t="str">
        <f t="shared" si="1944"/>
        <v>Comm DevicesLong, Kristin</v>
      </c>
      <c r="G1386" s="193" t="str">
        <f t="shared" ref="G1386:M1386" si="1982">G$90</f>
        <v>Long, Kristin</v>
      </c>
      <c r="H1386" s="193" t="str">
        <f t="shared" si="1982"/>
        <v>Cohn, Brad</v>
      </c>
      <c r="I1386" s="193" t="str">
        <f t="shared" si="1982"/>
        <v>FU243</v>
      </c>
      <c r="J1386" s="193" t="str">
        <f t="shared" si="1982"/>
        <v>FULL COMPASS SYSTEMS, LTD</v>
      </c>
      <c r="K1386" s="193" t="str">
        <f t="shared" si="1982"/>
        <v>all</v>
      </c>
      <c r="L1386" s="193">
        <f t="shared" si="1982"/>
        <v>0</v>
      </c>
      <c r="M1386" s="193">
        <f t="shared" si="1982"/>
        <v>0</v>
      </c>
      <c r="N1386" s="193" t="str">
        <f t="shared" si="1909"/>
        <v>Comm Devices</v>
      </c>
      <c r="AA1386" s="193">
        <f t="shared" si="1946"/>
        <v>0</v>
      </c>
      <c r="AB1386" s="193" t="str">
        <f t="shared" ref="AB1386" si="1983">AB$90</f>
        <v>Cohn, Brad</v>
      </c>
    </row>
    <row r="1387" spans="1:28" s="188" customFormat="1" ht="17.399999999999999">
      <c r="A1387" s="193" t="str">
        <f t="shared" si="1941"/>
        <v>Comm Devices</v>
      </c>
      <c r="B1387" s="193" t="str">
        <f t="shared" si="1942"/>
        <v>HE087Comm Devices</v>
      </c>
      <c r="C1387" s="193" t="str">
        <f t="shared" si="1943"/>
        <v>Comm DevicesCohn, Brad</v>
      </c>
      <c r="D1387" s="193"/>
      <c r="E1387" s="193"/>
      <c r="F1387" s="193" t="str">
        <f t="shared" si="1944"/>
        <v>Comm DevicesLong, Kristin</v>
      </c>
      <c r="G1387" s="193" t="str">
        <f t="shared" ref="G1387:M1387" si="1984">G$91</f>
        <v>Long, Kristin</v>
      </c>
      <c r="H1387" s="193" t="str">
        <f t="shared" si="1984"/>
        <v>Cohn, Brad</v>
      </c>
      <c r="I1387" s="193" t="str">
        <f t="shared" si="1984"/>
        <v>HE087</v>
      </c>
      <c r="J1387" s="193" t="str">
        <f t="shared" si="1984"/>
        <v>HELIX LIMITED</v>
      </c>
      <c r="K1387" s="193" t="str">
        <f t="shared" si="1984"/>
        <v>all</v>
      </c>
      <c r="L1387" s="193">
        <f t="shared" si="1984"/>
        <v>0</v>
      </c>
      <c r="M1387" s="193">
        <f t="shared" si="1984"/>
        <v>0</v>
      </c>
      <c r="N1387" s="193" t="str">
        <f t="shared" si="1909"/>
        <v>Comm Devices</v>
      </c>
      <c r="AA1387" s="193">
        <f t="shared" si="1946"/>
        <v>0</v>
      </c>
      <c r="AB1387" s="193" t="str">
        <f t="shared" ref="AB1387" si="1985">AB$91</f>
        <v>Cohn, Brad</v>
      </c>
    </row>
    <row r="1388" spans="1:28" s="188" customFormat="1" ht="17.399999999999999">
      <c r="A1388" s="193" t="str">
        <f t="shared" si="1941"/>
        <v>Comm Devices</v>
      </c>
      <c r="B1388" s="193" t="str">
        <f t="shared" si="1942"/>
        <v>MA009Comm Devices</v>
      </c>
      <c r="C1388" s="193" t="str">
        <f t="shared" si="1943"/>
        <v>Comm DevicesCohn, Brad</v>
      </c>
      <c r="D1388" s="193"/>
      <c r="E1388" s="193"/>
      <c r="F1388" s="193" t="str">
        <f t="shared" si="1944"/>
        <v>Comm DevicesLong, Kristin</v>
      </c>
      <c r="G1388" s="193" t="str">
        <f t="shared" ref="G1388:M1388" si="1986">G$92</f>
        <v>Long, Kristin</v>
      </c>
      <c r="H1388" s="193" t="str">
        <f t="shared" si="1986"/>
        <v>Cohn, Brad</v>
      </c>
      <c r="I1388" s="193" t="str">
        <f t="shared" si="1986"/>
        <v>MA009</v>
      </c>
      <c r="J1388" s="193" t="str">
        <f t="shared" si="1986"/>
        <v>MACOMBER HADDAD LLC</v>
      </c>
      <c r="K1388" s="193" t="str">
        <f t="shared" si="1986"/>
        <v>all</v>
      </c>
      <c r="L1388" s="193">
        <f t="shared" si="1986"/>
        <v>0</v>
      </c>
      <c r="M1388" s="193">
        <f t="shared" si="1986"/>
        <v>0</v>
      </c>
      <c r="N1388" s="193" t="str">
        <f t="shared" si="1909"/>
        <v>Comm Devices</v>
      </c>
      <c r="AA1388" s="193">
        <f t="shared" si="1946"/>
        <v>0</v>
      </c>
      <c r="AB1388" s="193" t="str">
        <f t="shared" ref="AB1388" si="1987">AB$92</f>
        <v>Cohn, Brad</v>
      </c>
    </row>
    <row r="1389" spans="1:28" s="188" customFormat="1" ht="17.399999999999999">
      <c r="A1389" s="193" t="str">
        <f t="shared" si="1941"/>
        <v>Comm Devices</v>
      </c>
      <c r="B1389" s="193" t="str">
        <f t="shared" si="1942"/>
        <v>NA708Comm Devices</v>
      </c>
      <c r="C1389" s="193" t="str">
        <f t="shared" si="1943"/>
        <v>Comm DevicesCohn, Brad</v>
      </c>
      <c r="D1389" s="193"/>
      <c r="E1389" s="193"/>
      <c r="F1389" s="193" t="str">
        <f t="shared" si="1944"/>
        <v>Comm DevicesLong, Kristin</v>
      </c>
      <c r="G1389" s="193" t="str">
        <f t="shared" ref="G1389:M1389" si="1988">G$93</f>
        <v>Long, Kristin</v>
      </c>
      <c r="H1389" s="193" t="str">
        <f t="shared" si="1988"/>
        <v>Cohn, Brad</v>
      </c>
      <c r="I1389" s="193" t="str">
        <f t="shared" si="1988"/>
        <v>NA708</v>
      </c>
      <c r="J1389" s="193" t="str">
        <f t="shared" si="1988"/>
        <v>NATIONAL CAMERA EXCHANGE</v>
      </c>
      <c r="K1389" s="193" t="str">
        <f t="shared" si="1988"/>
        <v>all</v>
      </c>
      <c r="L1389" s="193">
        <f t="shared" si="1988"/>
        <v>0</v>
      </c>
      <c r="M1389" s="193">
        <f t="shared" si="1988"/>
        <v>0</v>
      </c>
      <c r="N1389" s="193" t="str">
        <f t="shared" si="1909"/>
        <v>Comm Devices</v>
      </c>
      <c r="AA1389" s="193">
        <f t="shared" si="1946"/>
        <v>0</v>
      </c>
      <c r="AB1389" s="193" t="str">
        <f t="shared" ref="AB1389" si="1989">AB$93</f>
        <v>Cohn, Brad</v>
      </c>
    </row>
    <row r="1390" spans="1:28" s="188" customFormat="1" ht="17.399999999999999">
      <c r="A1390" s="193" t="str">
        <f t="shared" si="1941"/>
        <v>Comm Devices</v>
      </c>
      <c r="B1390" s="193" t="str">
        <f t="shared" si="1942"/>
        <v>NO665Comm Devices</v>
      </c>
      <c r="C1390" s="193" t="str">
        <f t="shared" si="1943"/>
        <v>Comm DevicesCohn, Brad</v>
      </c>
      <c r="D1390" s="193"/>
      <c r="E1390" s="193"/>
      <c r="F1390" s="193" t="str">
        <f t="shared" si="1944"/>
        <v>Comm DevicesLong, Kristin</v>
      </c>
      <c r="G1390" s="193" t="str">
        <f t="shared" ref="G1390:M1390" si="1990">G$94</f>
        <v>Long, Kristin</v>
      </c>
      <c r="H1390" s="193" t="str">
        <f t="shared" si="1990"/>
        <v>Cohn, Brad</v>
      </c>
      <c r="I1390" s="193" t="str">
        <f t="shared" si="1990"/>
        <v>NO665</v>
      </c>
      <c r="J1390" s="193" t="str">
        <f t="shared" si="1990"/>
        <v>NORMAN CAMERA COMPANY LLC</v>
      </c>
      <c r="K1390" s="193" t="str">
        <f t="shared" si="1990"/>
        <v>all</v>
      </c>
      <c r="L1390" s="193">
        <f t="shared" si="1990"/>
        <v>0</v>
      </c>
      <c r="M1390" s="193">
        <f t="shared" si="1990"/>
        <v>0</v>
      </c>
      <c r="N1390" s="193" t="str">
        <f t="shared" si="1909"/>
        <v>Comm Devices</v>
      </c>
      <c r="AA1390" s="193">
        <f t="shared" si="1946"/>
        <v>0</v>
      </c>
      <c r="AB1390" s="193" t="str">
        <f t="shared" ref="AB1390" si="1991">AB$94</f>
        <v>Cohn, Brad</v>
      </c>
    </row>
    <row r="1391" spans="1:28" s="188" customFormat="1" ht="17.399999999999999">
      <c r="A1391" s="193" t="str">
        <f t="shared" si="1941"/>
        <v>Comm Devices</v>
      </c>
      <c r="B1391" s="193" t="str">
        <f t="shared" si="1942"/>
        <v>RO125Comm Devices</v>
      </c>
      <c r="C1391" s="193" t="str">
        <f t="shared" si="1943"/>
        <v>Comm DevicesCohn, Brad</v>
      </c>
      <c r="D1391" s="193"/>
      <c r="E1391" s="193"/>
      <c r="F1391" s="193" t="str">
        <f t="shared" si="1944"/>
        <v>Comm DevicesLong, Kristin</v>
      </c>
      <c r="G1391" s="193" t="str">
        <f t="shared" ref="G1391:M1391" si="1992">G$95</f>
        <v>Long, Kristin</v>
      </c>
      <c r="H1391" s="193" t="str">
        <f t="shared" si="1992"/>
        <v>Cohn, Brad</v>
      </c>
      <c r="I1391" s="193" t="str">
        <f t="shared" si="1992"/>
        <v>RO125</v>
      </c>
      <c r="J1391" s="193" t="str">
        <f t="shared" si="1992"/>
        <v>ROBERTS DIST CO</v>
      </c>
      <c r="K1391" s="193" t="str">
        <f t="shared" si="1992"/>
        <v>all</v>
      </c>
      <c r="L1391" s="193">
        <f t="shared" si="1992"/>
        <v>0</v>
      </c>
      <c r="M1391" s="193">
        <f t="shared" si="1992"/>
        <v>0</v>
      </c>
      <c r="N1391" s="193" t="str">
        <f t="shared" si="1909"/>
        <v>Comm Devices</v>
      </c>
      <c r="AA1391" s="193">
        <f t="shared" si="1946"/>
        <v>0</v>
      </c>
      <c r="AB1391" s="193" t="str">
        <f t="shared" ref="AB1391" si="1993">AB$95</f>
        <v>Cohn, Brad</v>
      </c>
    </row>
    <row r="1392" spans="1:28" s="188" customFormat="1" ht="17.399999999999999">
      <c r="A1392" s="193" t="str">
        <f t="shared" si="1941"/>
        <v>Comm Devices</v>
      </c>
      <c r="B1392" s="193" t="str">
        <f t="shared" si="1942"/>
        <v>TH361Comm Devices</v>
      </c>
      <c r="C1392" s="193" t="str">
        <f t="shared" si="1943"/>
        <v>Comm DevicesCohn, Brad</v>
      </c>
      <c r="D1392" s="193"/>
      <c r="E1392" s="193"/>
      <c r="F1392" s="193" t="str">
        <f t="shared" si="1944"/>
        <v>Comm DevicesLong, Kristin</v>
      </c>
      <c r="G1392" s="193" t="str">
        <f t="shared" ref="G1392:M1392" si="1994">G$96</f>
        <v>Long, Kristin</v>
      </c>
      <c r="H1392" s="193" t="str">
        <f t="shared" si="1994"/>
        <v>Cohn, Brad</v>
      </c>
      <c r="I1392" s="193" t="str">
        <f t="shared" si="1994"/>
        <v>TH361</v>
      </c>
      <c r="J1392" s="193" t="str">
        <f t="shared" si="1994"/>
        <v>THE CAMERA SHOP OF MUSKEGON INC,</v>
      </c>
      <c r="K1392" s="193" t="str">
        <f t="shared" si="1994"/>
        <v>all</v>
      </c>
      <c r="L1392" s="193">
        <f t="shared" si="1994"/>
        <v>0</v>
      </c>
      <c r="M1392" s="193">
        <f t="shared" si="1994"/>
        <v>0</v>
      </c>
      <c r="N1392" s="193" t="str">
        <f t="shared" si="1909"/>
        <v>Comm Devices</v>
      </c>
      <c r="AA1392" s="193">
        <f t="shared" si="1946"/>
        <v>0</v>
      </c>
      <c r="AB1392" s="193" t="str">
        <f t="shared" ref="AB1392" si="1995">AB$96</f>
        <v>Cohn, Brad</v>
      </c>
    </row>
    <row r="1393" spans="1:28" s="188" customFormat="1" ht="17.399999999999999">
      <c r="A1393" s="193" t="str">
        <f t="shared" si="1941"/>
        <v>Comm Devices</v>
      </c>
      <c r="B1393" s="193" t="str">
        <f t="shared" si="1942"/>
        <v>WO426Comm Devices</v>
      </c>
      <c r="C1393" s="193" t="str">
        <f t="shared" si="1943"/>
        <v>Comm DevicesCohn, Brad</v>
      </c>
      <c r="D1393" s="193"/>
      <c r="E1393" s="193"/>
      <c r="F1393" s="193" t="str">
        <f t="shared" si="1944"/>
        <v>Comm DevicesLong, Kristin</v>
      </c>
      <c r="G1393" s="193" t="str">
        <f t="shared" ref="G1393:M1393" si="1996">G$97</f>
        <v>Long, Kristin</v>
      </c>
      <c r="H1393" s="193" t="str">
        <f t="shared" si="1996"/>
        <v>Cohn, Brad</v>
      </c>
      <c r="I1393" s="193" t="str">
        <f t="shared" si="1996"/>
        <v>WO426</v>
      </c>
      <c r="J1393" s="193" t="str">
        <f t="shared" si="1996"/>
        <v>WOODWARD CAMERA INC</v>
      </c>
      <c r="K1393" s="193" t="str">
        <f t="shared" si="1996"/>
        <v>all</v>
      </c>
      <c r="L1393" s="193">
        <f t="shared" si="1996"/>
        <v>0</v>
      </c>
      <c r="M1393" s="193">
        <f t="shared" si="1996"/>
        <v>0</v>
      </c>
      <c r="N1393" s="193" t="str">
        <f t="shared" si="1909"/>
        <v>Comm Devices</v>
      </c>
      <c r="AA1393" s="193">
        <f t="shared" si="1946"/>
        <v>0</v>
      </c>
      <c r="AB1393" s="193" t="str">
        <f t="shared" ref="AB1393" si="1997">AB$97</f>
        <v>Cohn, Brad</v>
      </c>
    </row>
    <row r="1394" spans="1:28" s="188" customFormat="1" ht="17.399999999999999">
      <c r="A1394" s="193" t="str">
        <f t="shared" si="1941"/>
        <v>Comm Devices</v>
      </c>
      <c r="B1394" s="193" t="str">
        <f t="shared" si="1942"/>
        <v>0Comm Devices</v>
      </c>
      <c r="C1394" s="193" t="str">
        <f t="shared" si="1943"/>
        <v>Comm Devices0</v>
      </c>
      <c r="D1394" s="193"/>
      <c r="E1394" s="193"/>
      <c r="F1394" s="193" t="str">
        <f t="shared" si="1944"/>
        <v>Comm Devices0</v>
      </c>
      <c r="G1394" s="193">
        <f t="shared" ref="G1394:M1394" si="1998">G$98</f>
        <v>0</v>
      </c>
      <c r="H1394" s="193">
        <f t="shared" si="1998"/>
        <v>0</v>
      </c>
      <c r="I1394" s="193">
        <f t="shared" si="1998"/>
        <v>0</v>
      </c>
      <c r="J1394" s="193">
        <f t="shared" si="1998"/>
        <v>0</v>
      </c>
      <c r="K1394" s="193">
        <f t="shared" si="1998"/>
        <v>0</v>
      </c>
      <c r="L1394" s="193">
        <f t="shared" si="1998"/>
        <v>0</v>
      </c>
      <c r="M1394" s="193">
        <f t="shared" si="1998"/>
        <v>0</v>
      </c>
      <c r="N1394" s="193" t="str">
        <f t="shared" si="1909"/>
        <v>Comm Devices</v>
      </c>
      <c r="AA1394" s="193">
        <f t="shared" si="1946"/>
        <v>0</v>
      </c>
      <c r="AB1394" s="193">
        <f t="shared" ref="AB1394" si="1999">AB$98</f>
        <v>0</v>
      </c>
    </row>
    <row r="1395" spans="1:28" s="188" customFormat="1" ht="17.399999999999999">
      <c r="A1395" s="193" t="str">
        <f t="shared" si="1941"/>
        <v>Comm Devices</v>
      </c>
      <c r="B1395" s="193" t="str">
        <f t="shared" si="1942"/>
        <v>0Comm Devices</v>
      </c>
      <c r="C1395" s="193" t="str">
        <f t="shared" si="1943"/>
        <v>Comm Devices0</v>
      </c>
      <c r="D1395" s="193"/>
      <c r="E1395" s="193"/>
      <c r="F1395" s="193" t="str">
        <f t="shared" si="1944"/>
        <v>Comm Devices0</v>
      </c>
      <c r="G1395" s="193">
        <f t="shared" ref="G1395:M1395" si="2000">G$99</f>
        <v>0</v>
      </c>
      <c r="H1395" s="193">
        <f t="shared" si="2000"/>
        <v>0</v>
      </c>
      <c r="I1395" s="193">
        <f t="shared" si="2000"/>
        <v>0</v>
      </c>
      <c r="J1395" s="193">
        <f t="shared" si="2000"/>
        <v>0</v>
      </c>
      <c r="K1395" s="193">
        <f t="shared" si="2000"/>
        <v>0</v>
      </c>
      <c r="L1395" s="193">
        <f t="shared" si="2000"/>
        <v>0</v>
      </c>
      <c r="M1395" s="193">
        <f t="shared" si="2000"/>
        <v>0</v>
      </c>
      <c r="N1395" s="193" t="str">
        <f t="shared" si="1909"/>
        <v>Comm Devices</v>
      </c>
      <c r="AA1395" s="193">
        <f t="shared" si="1946"/>
        <v>0</v>
      </c>
      <c r="AB1395" s="193">
        <f t="shared" ref="AB1395" si="2001">AB$99</f>
        <v>0</v>
      </c>
    </row>
    <row r="1396" spans="1:28" s="188" customFormat="1" ht="17.399999999999999">
      <c r="A1396" s="193" t="str">
        <f t="shared" si="1941"/>
        <v>Comm Devices</v>
      </c>
      <c r="B1396" s="193" t="str">
        <f t="shared" si="1942"/>
        <v>AR605Comm Devices</v>
      </c>
      <c r="C1396" s="193" t="str">
        <f t="shared" si="1943"/>
        <v>Comm DevicesJacobson, Rick</v>
      </c>
      <c r="D1396" s="193"/>
      <c r="E1396" s="193"/>
      <c r="F1396" s="193" t="str">
        <f t="shared" si="1944"/>
        <v>Comm DevicesLong, Kristin</v>
      </c>
      <c r="G1396" s="193" t="str">
        <f t="shared" ref="G1396:M1396" si="2002">G$100</f>
        <v>Long, Kristin</v>
      </c>
      <c r="H1396" s="193" t="str">
        <f t="shared" si="2002"/>
        <v>Jacobson, Rick</v>
      </c>
      <c r="I1396" s="193" t="str">
        <f t="shared" si="2002"/>
        <v>AR605</v>
      </c>
      <c r="J1396" s="193" t="str">
        <f t="shared" si="2002"/>
        <v>ART SUTCH PHOTOGRAPHY &amp; DIGITAL</v>
      </c>
      <c r="K1396" s="193" t="str">
        <f t="shared" si="2002"/>
        <v>all</v>
      </c>
      <c r="L1396" s="193">
        <f t="shared" si="2002"/>
        <v>0</v>
      </c>
      <c r="M1396" s="193">
        <f t="shared" si="2002"/>
        <v>0</v>
      </c>
      <c r="N1396" s="193" t="str">
        <f t="shared" si="1909"/>
        <v>Comm Devices</v>
      </c>
      <c r="AA1396" s="193">
        <f t="shared" si="1946"/>
        <v>0</v>
      </c>
      <c r="AB1396" s="193" t="str">
        <f t="shared" ref="AB1396" si="2003">AB$100</f>
        <v>Jacobson, Rick</v>
      </c>
    </row>
    <row r="1397" spans="1:28" s="188" customFormat="1" ht="17.399999999999999">
      <c r="A1397" s="193" t="str">
        <f t="shared" si="1941"/>
        <v>Comm Devices</v>
      </c>
      <c r="B1397" s="193" t="str">
        <f t="shared" si="1942"/>
        <v>BA020Comm Devices</v>
      </c>
      <c r="C1397" s="193" t="str">
        <f t="shared" si="1943"/>
        <v>Comm DevicesJacobson, Rick</v>
      </c>
      <c r="D1397" s="193"/>
      <c r="E1397" s="193"/>
      <c r="F1397" s="193" t="str">
        <f t="shared" si="1944"/>
        <v>Comm DevicesLong, Kristin</v>
      </c>
      <c r="G1397" s="193" t="str">
        <f t="shared" ref="G1397:M1397" si="2004">G$101</f>
        <v>Long, Kristin</v>
      </c>
      <c r="H1397" s="193" t="str">
        <f t="shared" si="2004"/>
        <v>Jacobson, Rick</v>
      </c>
      <c r="I1397" s="193" t="str">
        <f t="shared" si="2004"/>
        <v>BA020</v>
      </c>
      <c r="J1397" s="193" t="str">
        <f t="shared" si="2004"/>
        <v>BACKSCATTER</v>
      </c>
      <c r="K1397" s="193" t="str">
        <f t="shared" si="2004"/>
        <v>all</v>
      </c>
      <c r="L1397" s="193">
        <f t="shared" si="2004"/>
        <v>0</v>
      </c>
      <c r="M1397" s="193">
        <f t="shared" si="2004"/>
        <v>0</v>
      </c>
      <c r="N1397" s="193" t="str">
        <f t="shared" si="1909"/>
        <v>Comm Devices</v>
      </c>
      <c r="AA1397" s="193">
        <f t="shared" si="1946"/>
        <v>0</v>
      </c>
      <c r="AB1397" s="193" t="str">
        <f t="shared" ref="AB1397" si="2005">AB$101</f>
        <v>Jacobson, Rick</v>
      </c>
    </row>
    <row r="1398" spans="1:28" s="188" customFormat="1" ht="17.399999999999999">
      <c r="A1398" s="193" t="str">
        <f t="shared" si="1941"/>
        <v>Comm Devices</v>
      </c>
      <c r="B1398" s="193" t="str">
        <f t="shared" si="1942"/>
        <v>BO900Comm Devices</v>
      </c>
      <c r="C1398" s="193" t="str">
        <f t="shared" si="1943"/>
        <v>Comm DevicesJacobson, Rick</v>
      </c>
      <c r="D1398" s="193"/>
      <c r="E1398" s="193"/>
      <c r="F1398" s="193" t="str">
        <f t="shared" si="1944"/>
        <v>Comm DevicesLong, Kristin</v>
      </c>
      <c r="G1398" s="193" t="str">
        <f t="shared" ref="G1398:M1398" si="2006">G$102</f>
        <v>Long, Kristin</v>
      </c>
      <c r="H1398" s="193" t="str">
        <f t="shared" si="2006"/>
        <v>Jacobson, Rick</v>
      </c>
      <c r="I1398" s="193" t="str">
        <f t="shared" si="2006"/>
        <v>BO900</v>
      </c>
      <c r="J1398" s="193" t="str">
        <f t="shared" si="2006"/>
        <v>BOZEMAN CAMERA &amp; REPAIR INC</v>
      </c>
      <c r="K1398" s="193" t="str">
        <f t="shared" si="2006"/>
        <v>all</v>
      </c>
      <c r="L1398" s="193">
        <f t="shared" si="2006"/>
        <v>0</v>
      </c>
      <c r="M1398" s="193">
        <f t="shared" si="2006"/>
        <v>0</v>
      </c>
      <c r="N1398" s="193" t="str">
        <f t="shared" si="1909"/>
        <v>Comm Devices</v>
      </c>
      <c r="AA1398" s="193">
        <f t="shared" si="1946"/>
        <v>0</v>
      </c>
      <c r="AB1398" s="193" t="str">
        <f t="shared" ref="AB1398" si="2007">AB$102</f>
        <v>Jacobson, Rick</v>
      </c>
    </row>
    <row r="1399" spans="1:28" s="188" customFormat="1" ht="17.399999999999999">
      <c r="A1399" s="193" t="str">
        <f t="shared" si="1941"/>
        <v>Comm Devices</v>
      </c>
      <c r="B1399" s="193" t="str">
        <f t="shared" si="1942"/>
        <v>FI427Comm Devices</v>
      </c>
      <c r="C1399" s="193" t="str">
        <f t="shared" si="1943"/>
        <v>Comm DevicesJacobson, Rick</v>
      </c>
      <c r="D1399" s="193"/>
      <c r="E1399" s="193"/>
      <c r="F1399" s="193" t="str">
        <f t="shared" si="1944"/>
        <v>Comm DevicesLong, Kristin</v>
      </c>
      <c r="G1399" s="193" t="str">
        <f t="shared" ref="G1399:M1399" si="2008">G$103</f>
        <v>Long, Kristin</v>
      </c>
      <c r="H1399" s="193" t="str">
        <f t="shared" si="2008"/>
        <v>Jacobson, Rick</v>
      </c>
      <c r="I1399" s="193" t="str">
        <f t="shared" si="2008"/>
        <v>FI427</v>
      </c>
      <c r="J1399" s="193" t="str">
        <f t="shared" si="2008"/>
        <v>FIRESIDE CAMERA INC</v>
      </c>
      <c r="K1399" s="193" t="str">
        <f t="shared" si="2008"/>
        <v>all</v>
      </c>
      <c r="L1399" s="193">
        <f t="shared" si="2008"/>
        <v>0</v>
      </c>
      <c r="M1399" s="193">
        <f t="shared" si="2008"/>
        <v>0</v>
      </c>
      <c r="N1399" s="193" t="str">
        <f t="shared" si="1909"/>
        <v>Comm Devices</v>
      </c>
      <c r="AA1399" s="193">
        <f t="shared" si="1946"/>
        <v>0</v>
      </c>
      <c r="AB1399" s="193" t="str">
        <f t="shared" ref="AB1399" si="2009">AB$103</f>
        <v>Jacobson, Rick</v>
      </c>
    </row>
    <row r="1400" spans="1:28" s="188" customFormat="1" ht="17.399999999999999">
      <c r="A1400" s="193" t="str">
        <f t="shared" si="1941"/>
        <v>Comm Devices</v>
      </c>
      <c r="B1400" s="193" t="str">
        <f t="shared" si="1942"/>
        <v>GL321Comm Devices</v>
      </c>
      <c r="C1400" s="193" t="str">
        <f t="shared" si="1943"/>
        <v>Comm DevicesJacobson, Rick</v>
      </c>
      <c r="D1400" s="193"/>
      <c r="E1400" s="193"/>
      <c r="F1400" s="193" t="str">
        <f t="shared" si="1944"/>
        <v>Comm DevicesLong, Kristin</v>
      </c>
      <c r="G1400" s="193" t="str">
        <f t="shared" ref="G1400:M1400" si="2010">G$104</f>
        <v>Long, Kristin</v>
      </c>
      <c r="H1400" s="193" t="str">
        <f t="shared" si="2010"/>
        <v>Jacobson, Rick</v>
      </c>
      <c r="I1400" s="193" t="str">
        <f t="shared" si="2010"/>
        <v>GL321</v>
      </c>
      <c r="J1400" s="193" t="str">
        <f t="shared" si="2010"/>
        <v>GLAZER'S CAMERA SUPPLY INC</v>
      </c>
      <c r="K1400" s="193" t="str">
        <f t="shared" si="2010"/>
        <v>all</v>
      </c>
      <c r="L1400" s="193">
        <f t="shared" si="2010"/>
        <v>0</v>
      </c>
      <c r="M1400" s="193">
        <f t="shared" si="2010"/>
        <v>0</v>
      </c>
      <c r="N1400" s="193" t="str">
        <f t="shared" si="1909"/>
        <v>Comm Devices</v>
      </c>
      <c r="AA1400" s="193">
        <f t="shared" si="1946"/>
        <v>0</v>
      </c>
      <c r="AB1400" s="193" t="str">
        <f t="shared" ref="AB1400" si="2011">AB$104</f>
        <v>Jacobson, Rick</v>
      </c>
    </row>
    <row r="1401" spans="1:28" s="188" customFormat="1" ht="17.399999999999999">
      <c r="A1401" s="193" t="str">
        <f t="shared" si="1941"/>
        <v>Comm Devices</v>
      </c>
      <c r="B1401" s="193" t="str">
        <f t="shared" si="1942"/>
        <v>KE811Comm Devices</v>
      </c>
      <c r="C1401" s="193" t="str">
        <f t="shared" si="1943"/>
        <v>Comm DevicesJacobson, Rick</v>
      </c>
      <c r="D1401" s="193"/>
      <c r="E1401" s="193"/>
      <c r="F1401" s="193" t="str">
        <f t="shared" si="1944"/>
        <v>Comm DevicesLong, Kristin</v>
      </c>
      <c r="G1401" s="193" t="str">
        <f t="shared" ref="G1401:M1401" si="2012">G$105</f>
        <v>Long, Kristin</v>
      </c>
      <c r="H1401" s="193" t="str">
        <f t="shared" si="2012"/>
        <v>Jacobson, Rick</v>
      </c>
      <c r="I1401" s="193" t="str">
        <f t="shared" si="2012"/>
        <v>KE811</v>
      </c>
      <c r="J1401" s="193" t="str">
        <f t="shared" si="2012"/>
        <v>KENMORE CAMERA INC</v>
      </c>
      <c r="K1401" s="193" t="str">
        <f t="shared" si="2012"/>
        <v>all</v>
      </c>
      <c r="L1401" s="193">
        <f t="shared" si="2012"/>
        <v>0</v>
      </c>
      <c r="M1401" s="193">
        <f t="shared" si="2012"/>
        <v>0</v>
      </c>
      <c r="N1401" s="193" t="str">
        <f t="shared" si="1909"/>
        <v>Comm Devices</v>
      </c>
      <c r="AA1401" s="193">
        <f t="shared" si="1946"/>
        <v>0</v>
      </c>
      <c r="AB1401" s="193" t="str">
        <f t="shared" ref="AB1401" si="2013">AB$105</f>
        <v>Jacobson, Rick</v>
      </c>
    </row>
    <row r="1402" spans="1:28" s="188" customFormat="1" ht="17.399999999999999">
      <c r="A1402" s="193" t="str">
        <f t="shared" si="1941"/>
        <v>Comm Devices</v>
      </c>
      <c r="B1402" s="193" t="str">
        <f t="shared" si="1942"/>
        <v>MI975Comm Devices</v>
      </c>
      <c r="C1402" s="193" t="str">
        <f t="shared" si="1943"/>
        <v>Comm DevicesJacobson, Rick</v>
      </c>
      <c r="D1402" s="193"/>
      <c r="E1402" s="193"/>
      <c r="F1402" s="193" t="str">
        <f t="shared" si="1944"/>
        <v>Comm DevicesLong, Kristin</v>
      </c>
      <c r="G1402" s="193" t="str">
        <f t="shared" ref="G1402:M1402" si="2014">G$106</f>
        <v>Long, Kristin</v>
      </c>
      <c r="H1402" s="193" t="str">
        <f t="shared" si="2014"/>
        <v>Jacobson, Rick</v>
      </c>
      <c r="I1402" s="193" t="str">
        <f t="shared" si="2014"/>
        <v>MI975</v>
      </c>
      <c r="J1402" s="193" t="str">
        <f t="shared" si="2014"/>
        <v>MIKE'S CAMERA OF CALIFORNIA</v>
      </c>
      <c r="K1402" s="193" t="str">
        <f t="shared" si="2014"/>
        <v>all</v>
      </c>
      <c r="L1402" s="193">
        <f t="shared" si="2014"/>
        <v>0</v>
      </c>
      <c r="M1402" s="193">
        <f t="shared" si="2014"/>
        <v>0</v>
      </c>
      <c r="N1402" s="193" t="str">
        <f t="shared" si="1909"/>
        <v>Comm Devices</v>
      </c>
      <c r="AA1402" s="193">
        <f t="shared" si="1946"/>
        <v>0</v>
      </c>
      <c r="AB1402" s="193" t="str">
        <f t="shared" ref="AB1402" si="2015">AB$106</f>
        <v>Jacobson, Rick</v>
      </c>
    </row>
    <row r="1403" spans="1:28" s="188" customFormat="1" ht="17.399999999999999">
      <c r="A1403" s="193" t="str">
        <f t="shared" si="1941"/>
        <v>Comm Devices</v>
      </c>
      <c r="B1403" s="193" t="str">
        <f t="shared" si="1942"/>
        <v>MI976Comm Devices</v>
      </c>
      <c r="C1403" s="193" t="str">
        <f t="shared" si="1943"/>
        <v>Comm DevicesJacobson, Rick</v>
      </c>
      <c r="D1403" s="193"/>
      <c r="E1403" s="193"/>
      <c r="F1403" s="193" t="str">
        <f t="shared" si="1944"/>
        <v>Comm DevicesLong, Kristin</v>
      </c>
      <c r="G1403" s="193" t="str">
        <f t="shared" ref="G1403:M1403" si="2016">G$107</f>
        <v>Long, Kristin</v>
      </c>
      <c r="H1403" s="193" t="str">
        <f t="shared" si="2016"/>
        <v>Jacobson, Rick</v>
      </c>
      <c r="I1403" s="193" t="str">
        <f t="shared" si="2016"/>
        <v>MI976</v>
      </c>
      <c r="J1403" s="193" t="str">
        <f t="shared" si="2016"/>
        <v>MIKE'S CAMERA INC</v>
      </c>
      <c r="K1403" s="193" t="str">
        <f t="shared" si="2016"/>
        <v>all</v>
      </c>
      <c r="L1403" s="193">
        <f t="shared" si="2016"/>
        <v>0</v>
      </c>
      <c r="M1403" s="193">
        <f t="shared" si="2016"/>
        <v>0</v>
      </c>
      <c r="N1403" s="193" t="str">
        <f t="shared" si="1909"/>
        <v>Comm Devices</v>
      </c>
      <c r="AA1403" s="193">
        <f t="shared" si="1946"/>
        <v>0</v>
      </c>
      <c r="AB1403" s="193" t="str">
        <f t="shared" ref="AB1403" si="2017">AB$107</f>
        <v>Jacobson, Rick</v>
      </c>
    </row>
    <row r="1404" spans="1:28" s="188" customFormat="1" ht="17.399999999999999">
      <c r="A1404" s="193" t="str">
        <f t="shared" si="1941"/>
        <v>Comm Devices</v>
      </c>
      <c r="B1404" s="193" t="str">
        <f t="shared" si="1942"/>
        <v>PR015Comm Devices</v>
      </c>
      <c r="C1404" s="193" t="str">
        <f t="shared" si="1943"/>
        <v>Comm DevicesJacobson, Rick</v>
      </c>
      <c r="D1404" s="193"/>
      <c r="E1404" s="193"/>
      <c r="F1404" s="193" t="str">
        <f t="shared" si="1944"/>
        <v>Comm DevicesLong, Kristin</v>
      </c>
      <c r="G1404" s="193" t="str">
        <f t="shared" ref="G1404:M1404" si="2018">G$108</f>
        <v>Long, Kristin</v>
      </c>
      <c r="H1404" s="193" t="str">
        <f t="shared" si="2018"/>
        <v>Jacobson, Rick</v>
      </c>
      <c r="I1404" s="193" t="str">
        <f t="shared" si="2018"/>
        <v>PR015</v>
      </c>
      <c r="J1404" s="193" t="str">
        <f t="shared" si="2018"/>
        <v>PRO PHOTO SUPPLY INC</v>
      </c>
      <c r="K1404" s="193" t="str">
        <f t="shared" si="2018"/>
        <v>all</v>
      </c>
      <c r="L1404" s="193">
        <f t="shared" si="2018"/>
        <v>0</v>
      </c>
      <c r="M1404" s="193">
        <f t="shared" si="2018"/>
        <v>0</v>
      </c>
      <c r="N1404" s="193" t="str">
        <f t="shared" si="1909"/>
        <v>Comm Devices</v>
      </c>
      <c r="AA1404" s="193">
        <f t="shared" si="1946"/>
        <v>0</v>
      </c>
      <c r="AB1404" s="193" t="str">
        <f t="shared" ref="AB1404" si="2019">AB$108</f>
        <v>Jacobson, Rick</v>
      </c>
    </row>
    <row r="1405" spans="1:28" s="188" customFormat="1" ht="17.399999999999999">
      <c r="A1405" s="193" t="str">
        <f t="shared" si="1941"/>
        <v>Comm Devices</v>
      </c>
      <c r="B1405" s="193" t="str">
        <f t="shared" si="1942"/>
        <v>SN287Comm Devices</v>
      </c>
      <c r="C1405" s="193" t="str">
        <f t="shared" si="1943"/>
        <v>Comm DevicesJacobson, Rick</v>
      </c>
      <c r="D1405" s="193"/>
      <c r="E1405" s="193"/>
      <c r="F1405" s="193" t="str">
        <f t="shared" si="1944"/>
        <v>Comm DevicesLong, Kristin</v>
      </c>
      <c r="G1405" s="193" t="str">
        <f t="shared" ref="G1405:M1405" si="2020">G$109</f>
        <v>Long, Kristin</v>
      </c>
      <c r="H1405" s="193" t="str">
        <f t="shared" si="2020"/>
        <v>Jacobson, Rick</v>
      </c>
      <c r="I1405" s="193" t="str">
        <f t="shared" si="2020"/>
        <v>SN287</v>
      </c>
      <c r="J1405" s="193" t="str">
        <f t="shared" si="2020"/>
        <v>SAN JOSE CAMERA &amp; VI</v>
      </c>
      <c r="K1405" s="193" t="str">
        <f t="shared" si="2020"/>
        <v>all</v>
      </c>
      <c r="L1405" s="193">
        <f t="shared" si="2020"/>
        <v>0</v>
      </c>
      <c r="M1405" s="193">
        <f t="shared" si="2020"/>
        <v>0</v>
      </c>
      <c r="N1405" s="193" t="str">
        <f t="shared" si="1909"/>
        <v>Comm Devices</v>
      </c>
      <c r="AA1405" s="193">
        <f t="shared" si="1946"/>
        <v>0</v>
      </c>
      <c r="AB1405" s="193" t="str">
        <f t="shared" ref="AB1405" si="2021">AB$109</f>
        <v>Jacobson, Rick</v>
      </c>
    </row>
    <row r="1406" spans="1:28" s="188" customFormat="1" ht="17.399999999999999">
      <c r="A1406" s="193" t="str">
        <f t="shared" si="1941"/>
        <v>Comm Devices</v>
      </c>
      <c r="B1406" s="193" t="str">
        <f t="shared" si="1942"/>
        <v>ST095Comm Devices</v>
      </c>
      <c r="C1406" s="193" t="str">
        <f t="shared" si="1943"/>
        <v>Comm DevicesJacobson, Rick</v>
      </c>
      <c r="D1406" s="193"/>
      <c r="E1406" s="193"/>
      <c r="F1406" s="193" t="str">
        <f t="shared" si="1944"/>
        <v>Comm DevicesLong, Kristin</v>
      </c>
      <c r="G1406" s="193" t="str">
        <f t="shared" ref="G1406:M1406" si="2022">G$110</f>
        <v>Long, Kristin</v>
      </c>
      <c r="H1406" s="193" t="str">
        <f t="shared" si="2022"/>
        <v>Jacobson, Rick</v>
      </c>
      <c r="I1406" s="193" t="str">
        <f t="shared" si="2022"/>
        <v>ST095</v>
      </c>
      <c r="J1406" s="193" t="str">
        <f t="shared" si="2022"/>
        <v>STEWARTS PHOTO, INC</v>
      </c>
      <c r="K1406" s="193" t="str">
        <f t="shared" si="2022"/>
        <v>all</v>
      </c>
      <c r="L1406" s="193">
        <f t="shared" si="2022"/>
        <v>0</v>
      </c>
      <c r="M1406" s="193">
        <f t="shared" si="2022"/>
        <v>0</v>
      </c>
      <c r="N1406" s="193" t="str">
        <f t="shared" si="1909"/>
        <v>Comm Devices</v>
      </c>
      <c r="AA1406" s="193">
        <f t="shared" si="1946"/>
        <v>0</v>
      </c>
      <c r="AB1406" s="193" t="str">
        <f t="shared" ref="AB1406" si="2023">AB$110</f>
        <v>Jacobson, Rick</v>
      </c>
    </row>
    <row r="1407" spans="1:28" s="188" customFormat="1" ht="17.399999999999999">
      <c r="A1407" s="193" t="str">
        <f t="shared" si="1941"/>
        <v>Comm Devices</v>
      </c>
      <c r="B1407" s="193" t="str">
        <f t="shared" si="1942"/>
        <v>0Comm Devices</v>
      </c>
      <c r="C1407" s="193" t="str">
        <f t="shared" si="1943"/>
        <v>Comm Devices0</v>
      </c>
      <c r="D1407" s="193"/>
      <c r="E1407" s="193"/>
      <c r="F1407" s="193" t="str">
        <f t="shared" si="1944"/>
        <v>Comm Devices0</v>
      </c>
      <c r="G1407" s="193">
        <f t="shared" ref="G1407:M1407" si="2024">G$111</f>
        <v>0</v>
      </c>
      <c r="H1407" s="193">
        <f t="shared" si="2024"/>
        <v>0</v>
      </c>
      <c r="I1407" s="193">
        <f t="shared" si="2024"/>
        <v>0</v>
      </c>
      <c r="J1407" s="193">
        <f t="shared" si="2024"/>
        <v>0</v>
      </c>
      <c r="K1407" s="193">
        <f t="shared" si="2024"/>
        <v>0</v>
      </c>
      <c r="L1407" s="193">
        <f t="shared" si="2024"/>
        <v>0</v>
      </c>
      <c r="M1407" s="193">
        <f t="shared" si="2024"/>
        <v>0</v>
      </c>
      <c r="N1407" s="193" t="str">
        <f t="shared" si="1909"/>
        <v>Comm Devices</v>
      </c>
      <c r="AA1407" s="193">
        <f t="shared" si="1946"/>
        <v>0</v>
      </c>
      <c r="AB1407" s="193">
        <f t="shared" ref="AB1407" si="2025">AB$111</f>
        <v>0</v>
      </c>
    </row>
    <row r="1408" spans="1:28" s="188" customFormat="1" ht="17.399999999999999">
      <c r="A1408" s="193" t="str">
        <f t="shared" si="1941"/>
        <v>Comm Devices</v>
      </c>
      <c r="B1408" s="193" t="str">
        <f t="shared" si="1942"/>
        <v>0Comm Devices</v>
      </c>
      <c r="C1408" s="193" t="str">
        <f t="shared" si="1943"/>
        <v>Comm Devices0</v>
      </c>
      <c r="D1408" s="193"/>
      <c r="E1408" s="193"/>
      <c r="F1408" s="193" t="str">
        <f t="shared" si="1944"/>
        <v>Comm Devices0</v>
      </c>
      <c r="G1408" s="193">
        <f t="shared" ref="G1408:M1408" si="2026">G$112</f>
        <v>0</v>
      </c>
      <c r="H1408" s="193">
        <f t="shared" si="2026"/>
        <v>0</v>
      </c>
      <c r="I1408" s="193">
        <f t="shared" si="2026"/>
        <v>0</v>
      </c>
      <c r="J1408" s="193">
        <f t="shared" si="2026"/>
        <v>0</v>
      </c>
      <c r="K1408" s="193">
        <f t="shared" si="2026"/>
        <v>0</v>
      </c>
      <c r="L1408" s="193">
        <f t="shared" si="2026"/>
        <v>0</v>
      </c>
      <c r="M1408" s="193">
        <f t="shared" si="2026"/>
        <v>0</v>
      </c>
      <c r="N1408" s="193" t="str">
        <f t="shared" si="1909"/>
        <v>Comm Devices</v>
      </c>
      <c r="AA1408" s="193">
        <f t="shared" si="1946"/>
        <v>0</v>
      </c>
      <c r="AB1408" s="193">
        <f t="shared" ref="AB1408" si="2027">AB$112</f>
        <v>0</v>
      </c>
    </row>
    <row r="1409" spans="1:28" s="188" customFormat="1" ht="17.399999999999999">
      <c r="A1409" s="193" t="str">
        <f t="shared" si="1941"/>
        <v>Comm Devices</v>
      </c>
      <c r="B1409" s="193" t="str">
        <f t="shared" si="1942"/>
        <v>BH085Comm Devices</v>
      </c>
      <c r="C1409" s="193" t="str">
        <f t="shared" si="1943"/>
        <v>Comm DevicesNocho, Charles</v>
      </c>
      <c r="D1409" s="193"/>
      <c r="E1409" s="193"/>
      <c r="F1409" s="193" t="str">
        <f t="shared" si="1944"/>
        <v>Comm DevicesLong, Kristin</v>
      </c>
      <c r="G1409" s="193" t="str">
        <f t="shared" ref="G1409:M1409" si="2028">G$113</f>
        <v>Long, Kristin</v>
      </c>
      <c r="H1409" s="193" t="str">
        <f t="shared" si="2028"/>
        <v>Nocho, Charles</v>
      </c>
      <c r="I1409" s="193" t="str">
        <f t="shared" si="2028"/>
        <v>BH085</v>
      </c>
      <c r="J1409" s="193" t="str">
        <f t="shared" si="2028"/>
        <v>B &amp; H PHOTO &amp; ELEC CO</v>
      </c>
      <c r="K1409" s="193" t="str">
        <f t="shared" si="2028"/>
        <v>all</v>
      </c>
      <c r="L1409" s="193">
        <f t="shared" si="2028"/>
        <v>0</v>
      </c>
      <c r="M1409" s="193">
        <f t="shared" si="2028"/>
        <v>0</v>
      </c>
      <c r="N1409" s="193" t="str">
        <f t="shared" si="1909"/>
        <v>Comm Devices</v>
      </c>
      <c r="AA1409" s="193">
        <f t="shared" si="1946"/>
        <v>0</v>
      </c>
      <c r="AB1409" s="193" t="str">
        <f t="shared" ref="AB1409" si="2029">AB$113</f>
        <v>Nocho, Charles</v>
      </c>
    </row>
    <row r="1410" spans="1:28" s="188" customFormat="1" ht="17.399999999999999">
      <c r="A1410" s="193" t="str">
        <f t="shared" si="1941"/>
        <v>Comm Devices</v>
      </c>
      <c r="B1410" s="193" t="str">
        <f t="shared" si="1942"/>
        <v>CA023Comm Devices</v>
      </c>
      <c r="C1410" s="193" t="str">
        <f t="shared" si="1943"/>
        <v>Comm DevicesNocho, Charles</v>
      </c>
      <c r="D1410" s="193"/>
      <c r="E1410" s="193"/>
      <c r="F1410" s="193" t="str">
        <f t="shared" si="1944"/>
        <v>Comm DevicesLong, Kristin</v>
      </c>
      <c r="G1410" s="193" t="str">
        <f t="shared" ref="G1410:M1410" si="2030">G$114</f>
        <v>Long, Kristin</v>
      </c>
      <c r="H1410" s="193" t="str">
        <f t="shared" si="2030"/>
        <v>Nocho, Charles</v>
      </c>
      <c r="I1410" s="193" t="str">
        <f t="shared" si="2030"/>
        <v>CA023</v>
      </c>
      <c r="J1410" s="193" t="str">
        <f t="shared" si="2030"/>
        <v>C&amp;A MARKETING INC</v>
      </c>
      <c r="K1410" s="193" t="str">
        <f t="shared" si="2030"/>
        <v>all</v>
      </c>
      <c r="L1410" s="193">
        <f t="shared" si="2030"/>
        <v>0</v>
      </c>
      <c r="M1410" s="193">
        <f t="shared" si="2030"/>
        <v>0</v>
      </c>
      <c r="N1410" s="193" t="str">
        <f t="shared" si="1909"/>
        <v>Comm Devices</v>
      </c>
      <c r="AA1410" s="193">
        <f t="shared" si="1946"/>
        <v>0</v>
      </c>
      <c r="AB1410" s="193" t="str">
        <f t="shared" ref="AB1410" si="2031">AB$114</f>
        <v>Nocho, Charles</v>
      </c>
    </row>
    <row r="1411" spans="1:28" s="188" customFormat="1" ht="17.399999999999999">
      <c r="A1411" s="193" t="str">
        <f t="shared" si="1941"/>
        <v>Comm Devices</v>
      </c>
      <c r="B1411" s="193" t="str">
        <f t="shared" si="1942"/>
        <v>CA956Comm Devices</v>
      </c>
      <c r="C1411" s="193" t="str">
        <f t="shared" si="1943"/>
        <v>Comm DevicesNocho, Charles</v>
      </c>
      <c r="D1411" s="193"/>
      <c r="E1411" s="193"/>
      <c r="F1411" s="193" t="str">
        <f t="shared" si="1944"/>
        <v>Comm DevicesLong, Kristin</v>
      </c>
      <c r="G1411" s="193" t="str">
        <f t="shared" ref="G1411:M1411" si="2032">G$115</f>
        <v>Long, Kristin</v>
      </c>
      <c r="H1411" s="193" t="str">
        <f t="shared" si="2032"/>
        <v>Nocho, Charles</v>
      </c>
      <c r="I1411" s="193" t="str">
        <f t="shared" si="2032"/>
        <v>CA956</v>
      </c>
      <c r="J1411" s="193" t="str">
        <f t="shared" si="2032"/>
        <v>CARDINAL CAMERA &amp; VIDEO CENTER</v>
      </c>
      <c r="K1411" s="193" t="str">
        <f t="shared" si="2032"/>
        <v>all</v>
      </c>
      <c r="L1411" s="193">
        <f t="shared" si="2032"/>
        <v>0</v>
      </c>
      <c r="M1411" s="193">
        <f t="shared" si="2032"/>
        <v>0</v>
      </c>
      <c r="N1411" s="193" t="str">
        <f t="shared" si="1909"/>
        <v>Comm Devices</v>
      </c>
      <c r="AA1411" s="193">
        <f t="shared" si="1946"/>
        <v>0</v>
      </c>
      <c r="AB1411" s="193" t="str">
        <f t="shared" ref="AB1411" si="2033">AB$115</f>
        <v>Nocho, Charles</v>
      </c>
    </row>
    <row r="1412" spans="1:28" s="188" customFormat="1" ht="17.399999999999999">
      <c r="A1412" s="193" t="str">
        <f t="shared" si="1941"/>
        <v>Comm Devices</v>
      </c>
      <c r="B1412" s="193" t="str">
        <f t="shared" si="1942"/>
        <v>0Comm Devices</v>
      </c>
      <c r="C1412" s="193" t="str">
        <f t="shared" si="1943"/>
        <v>Comm Devices0</v>
      </c>
      <c r="D1412" s="193"/>
      <c r="E1412" s="193"/>
      <c r="F1412" s="193" t="str">
        <f t="shared" si="1944"/>
        <v>Comm Devices0</v>
      </c>
      <c r="G1412" s="193">
        <f t="shared" ref="G1412:M1412" si="2034">G$116</f>
        <v>0</v>
      </c>
      <c r="H1412" s="193">
        <f t="shared" si="2034"/>
        <v>0</v>
      </c>
      <c r="I1412" s="193">
        <f t="shared" si="2034"/>
        <v>0</v>
      </c>
      <c r="J1412" s="193">
        <f t="shared" si="2034"/>
        <v>0</v>
      </c>
      <c r="K1412" s="193">
        <f t="shared" si="2034"/>
        <v>0</v>
      </c>
      <c r="L1412" s="193">
        <f t="shared" si="2034"/>
        <v>0</v>
      </c>
      <c r="M1412" s="193">
        <f t="shared" si="2034"/>
        <v>0</v>
      </c>
      <c r="N1412" s="193" t="str">
        <f t="shared" si="1909"/>
        <v>Comm Devices</v>
      </c>
      <c r="AA1412" s="193">
        <f t="shared" si="1946"/>
        <v>0</v>
      </c>
      <c r="AB1412" s="193">
        <f t="shared" ref="AB1412" si="2035">AB$116</f>
        <v>0</v>
      </c>
    </row>
    <row r="1413" spans="1:28" s="188" customFormat="1" ht="17.399999999999999">
      <c r="A1413" s="193" t="str">
        <f t="shared" si="1941"/>
        <v>Comm Devices</v>
      </c>
      <c r="B1413" s="193" t="str">
        <f t="shared" si="1942"/>
        <v>0Comm Devices</v>
      </c>
      <c r="C1413" s="193" t="str">
        <f t="shared" si="1943"/>
        <v>Comm Devices0</v>
      </c>
      <c r="D1413" s="193"/>
      <c r="E1413" s="193"/>
      <c r="F1413" s="193" t="str">
        <f t="shared" si="1944"/>
        <v>Comm Devices0</v>
      </c>
      <c r="G1413" s="193">
        <f t="shared" ref="G1413:M1413" si="2036">G$117</f>
        <v>0</v>
      </c>
      <c r="H1413" s="193">
        <f t="shared" si="2036"/>
        <v>0</v>
      </c>
      <c r="I1413" s="193">
        <f t="shared" si="2036"/>
        <v>0</v>
      </c>
      <c r="J1413" s="193">
        <f t="shared" si="2036"/>
        <v>0</v>
      </c>
      <c r="K1413" s="193">
        <f t="shared" si="2036"/>
        <v>0</v>
      </c>
      <c r="L1413" s="193">
        <f t="shared" si="2036"/>
        <v>0</v>
      </c>
      <c r="M1413" s="193">
        <f t="shared" si="2036"/>
        <v>0</v>
      </c>
      <c r="N1413" s="193" t="str">
        <f t="shared" si="1909"/>
        <v>Comm Devices</v>
      </c>
      <c r="AA1413" s="193">
        <f t="shared" si="1946"/>
        <v>0</v>
      </c>
      <c r="AB1413" s="193">
        <f t="shared" ref="AB1413" si="2037">AB$117</f>
        <v>0</v>
      </c>
    </row>
    <row r="1414" spans="1:28" s="188" customFormat="1" ht="17.399999999999999">
      <c r="A1414" s="193" t="str">
        <f t="shared" si="1941"/>
        <v>Comm Devices</v>
      </c>
      <c r="B1414" s="193" t="str">
        <f t="shared" si="1942"/>
        <v>HO050Comm Devices</v>
      </c>
      <c r="C1414" s="193" t="str">
        <f t="shared" si="1943"/>
        <v>Comm DevicesPreston, Peter</v>
      </c>
      <c r="D1414" s="193"/>
      <c r="E1414" s="193"/>
      <c r="F1414" s="193" t="str">
        <f t="shared" si="1944"/>
        <v>Comm DevicesLong, Kristin</v>
      </c>
      <c r="G1414" s="193" t="str">
        <f t="shared" ref="G1414:M1414" si="2038">G$118</f>
        <v>Long, Kristin</v>
      </c>
      <c r="H1414" s="193" t="str">
        <f t="shared" si="2038"/>
        <v>Preston, Peter</v>
      </c>
      <c r="I1414" s="193" t="str">
        <f t="shared" si="2038"/>
        <v>HO050</v>
      </c>
      <c r="J1414" s="193" t="str">
        <f t="shared" si="2038"/>
        <v>HORN PHOTO</v>
      </c>
      <c r="K1414" s="193" t="str">
        <f t="shared" si="2038"/>
        <v>all</v>
      </c>
      <c r="L1414" s="193">
        <f t="shared" si="2038"/>
        <v>0</v>
      </c>
      <c r="M1414" s="193">
        <f t="shared" si="2038"/>
        <v>0</v>
      </c>
      <c r="N1414" s="193" t="str">
        <f t="shared" si="1909"/>
        <v>Comm Devices</v>
      </c>
      <c r="AA1414" s="193">
        <f t="shared" si="1946"/>
        <v>0</v>
      </c>
      <c r="AB1414" s="193" t="str">
        <f t="shared" ref="AB1414" si="2039">AB$118</f>
        <v>Preston, Peter</v>
      </c>
    </row>
    <row r="1415" spans="1:28" s="188" customFormat="1" ht="17.399999999999999">
      <c r="A1415" s="193" t="str">
        <f t="shared" si="1941"/>
        <v>Comm Devices</v>
      </c>
      <c r="B1415" s="193" t="str">
        <f t="shared" si="1942"/>
        <v>HO122Comm Devices</v>
      </c>
      <c r="C1415" s="193" t="str">
        <f t="shared" si="1943"/>
        <v>Comm DevicesPreston, Peter</v>
      </c>
      <c r="D1415" s="193"/>
      <c r="E1415" s="193"/>
      <c r="F1415" s="193" t="str">
        <f t="shared" si="1944"/>
        <v>Comm DevicesLong, Kristin</v>
      </c>
      <c r="G1415" s="193" t="str">
        <f t="shared" ref="G1415:M1415" si="2040">G$119</f>
        <v>Long, Kristin</v>
      </c>
      <c r="H1415" s="193" t="str">
        <f t="shared" si="2040"/>
        <v>Preston, Peter</v>
      </c>
      <c r="I1415" s="193" t="str">
        <f t="shared" si="2040"/>
        <v>HO122</v>
      </c>
      <c r="J1415" s="193" t="str">
        <f t="shared" si="2040"/>
        <v>HOT ROD CAMERAS LLC</v>
      </c>
      <c r="K1415" s="193" t="str">
        <f t="shared" si="2040"/>
        <v>all</v>
      </c>
      <c r="L1415" s="193">
        <f t="shared" si="2040"/>
        <v>0</v>
      </c>
      <c r="M1415" s="193">
        <f t="shared" si="2040"/>
        <v>0</v>
      </c>
      <c r="N1415" s="193" t="str">
        <f t="shared" si="1909"/>
        <v>Comm Devices</v>
      </c>
      <c r="AA1415" s="193">
        <f t="shared" si="1946"/>
        <v>0</v>
      </c>
      <c r="AB1415" s="193" t="str">
        <f t="shared" ref="AB1415" si="2041">AB$119</f>
        <v>Preston, Peter</v>
      </c>
    </row>
    <row r="1416" spans="1:28" s="188" customFormat="1" ht="17.399999999999999">
      <c r="A1416" s="193" t="str">
        <f t="shared" si="1941"/>
        <v>Comm Devices</v>
      </c>
      <c r="B1416" s="193" t="str">
        <f t="shared" si="1942"/>
        <v>IM267Comm Devices</v>
      </c>
      <c r="C1416" s="193" t="str">
        <f t="shared" si="1943"/>
        <v>Comm DevicesPreston, Peter</v>
      </c>
      <c r="D1416" s="193"/>
      <c r="E1416" s="193"/>
      <c r="F1416" s="193" t="str">
        <f t="shared" si="1944"/>
        <v>Comm DevicesLong, Kristin</v>
      </c>
      <c r="G1416" s="193" t="str">
        <f t="shared" ref="G1416:M1416" si="2042">G$120</f>
        <v>Long, Kristin</v>
      </c>
      <c r="H1416" s="193" t="str">
        <f t="shared" si="2042"/>
        <v>Preston, Peter</v>
      </c>
      <c r="I1416" s="193" t="str">
        <f t="shared" si="2042"/>
        <v>IM267</v>
      </c>
      <c r="J1416" s="193" t="str">
        <f t="shared" si="2042"/>
        <v>IMAGE ONE ENTERPRISES LLC</v>
      </c>
      <c r="K1416" s="193" t="str">
        <f t="shared" si="2042"/>
        <v>all</v>
      </c>
      <c r="L1416" s="193">
        <f t="shared" si="2042"/>
        <v>0</v>
      </c>
      <c r="M1416" s="193">
        <f t="shared" si="2042"/>
        <v>0</v>
      </c>
      <c r="N1416" s="193" t="str">
        <f t="shared" ref="N1416:N1479" si="2043">A1416</f>
        <v>Comm Devices</v>
      </c>
      <c r="AA1416" s="193">
        <f t="shared" si="1946"/>
        <v>0</v>
      </c>
      <c r="AB1416" s="193" t="str">
        <f t="shared" ref="AB1416" si="2044">AB$120</f>
        <v>Preston, Peter</v>
      </c>
    </row>
    <row r="1417" spans="1:28" s="188" customFormat="1" ht="17.399999999999999">
      <c r="A1417" s="193" t="str">
        <f t="shared" si="1941"/>
        <v>Comm Devices</v>
      </c>
      <c r="B1417" s="193" t="str">
        <f t="shared" si="1942"/>
        <v>JO461Comm Devices</v>
      </c>
      <c r="C1417" s="193" t="str">
        <f t="shared" si="1943"/>
        <v>Comm DevicesPreston, Peter</v>
      </c>
      <c r="D1417" s="193"/>
      <c r="E1417" s="193"/>
      <c r="F1417" s="193" t="str">
        <f t="shared" si="1944"/>
        <v>Comm DevicesLong, Kristin</v>
      </c>
      <c r="G1417" s="193" t="str">
        <f t="shared" ref="G1417:M1417" si="2045">G$121</f>
        <v>Long, Kristin</v>
      </c>
      <c r="H1417" s="193" t="str">
        <f t="shared" si="2045"/>
        <v>Preston, Peter</v>
      </c>
      <c r="I1417" s="193" t="str">
        <f t="shared" si="2045"/>
        <v>JO461</v>
      </c>
      <c r="J1417" s="193" t="str">
        <f t="shared" si="2045"/>
        <v>JOE CAMERA INC</v>
      </c>
      <c r="K1417" s="193" t="str">
        <f t="shared" si="2045"/>
        <v>all</v>
      </c>
      <c r="L1417" s="193">
        <f t="shared" si="2045"/>
        <v>0</v>
      </c>
      <c r="M1417" s="193">
        <f t="shared" si="2045"/>
        <v>0</v>
      </c>
      <c r="N1417" s="193" t="str">
        <f t="shared" si="2043"/>
        <v>Comm Devices</v>
      </c>
      <c r="AA1417" s="193">
        <f t="shared" si="1946"/>
        <v>0</v>
      </c>
      <c r="AB1417" s="193" t="str">
        <f t="shared" ref="AB1417" si="2046">AB$121</f>
        <v>Preston, Peter</v>
      </c>
    </row>
    <row r="1418" spans="1:28" s="188" customFormat="1" ht="17.399999999999999">
      <c r="A1418" s="193" t="str">
        <f t="shared" si="1941"/>
        <v>Comm Devices</v>
      </c>
      <c r="B1418" s="193" t="str">
        <f t="shared" si="1942"/>
        <v>NL001Comm Devices</v>
      </c>
      <c r="C1418" s="193" t="str">
        <f t="shared" si="1943"/>
        <v>Comm DevicesPreston, Peter</v>
      </c>
      <c r="D1418" s="193"/>
      <c r="E1418" s="193"/>
      <c r="F1418" s="193" t="str">
        <f t="shared" si="1944"/>
        <v>Comm DevicesLong, Kristin</v>
      </c>
      <c r="G1418" s="193" t="str">
        <f t="shared" ref="G1418:M1418" si="2047">G$122</f>
        <v>Long, Kristin</v>
      </c>
      <c r="H1418" s="193" t="str">
        <f t="shared" si="2047"/>
        <v>Preston, Peter</v>
      </c>
      <c r="I1418" s="193" t="str">
        <f t="shared" si="2047"/>
        <v>NL001</v>
      </c>
      <c r="J1418" s="193" t="str">
        <f t="shared" si="2047"/>
        <v>NL2K ENTERPRISES INC</v>
      </c>
      <c r="K1418" s="193" t="str">
        <f t="shared" si="2047"/>
        <v>all</v>
      </c>
      <c r="L1418" s="193">
        <f t="shared" si="2047"/>
        <v>0</v>
      </c>
      <c r="M1418" s="193">
        <f t="shared" si="2047"/>
        <v>0</v>
      </c>
      <c r="N1418" s="193" t="str">
        <f t="shared" si="2043"/>
        <v>Comm Devices</v>
      </c>
      <c r="AA1418" s="193">
        <f t="shared" si="1946"/>
        <v>0</v>
      </c>
      <c r="AB1418" s="193" t="str">
        <f t="shared" ref="AB1418" si="2048">AB$122</f>
        <v>Preston, Peter</v>
      </c>
    </row>
    <row r="1419" spans="1:28" s="188" customFormat="1" ht="17.399999999999999">
      <c r="A1419" s="193" t="str">
        <f t="shared" si="1941"/>
        <v>Comm Devices</v>
      </c>
      <c r="B1419" s="193" t="str">
        <f t="shared" si="1942"/>
        <v>PA446Comm Devices</v>
      </c>
      <c r="C1419" s="193" t="str">
        <f t="shared" si="1943"/>
        <v>Comm DevicesPreston, Peter</v>
      </c>
      <c r="D1419" s="193"/>
      <c r="E1419" s="193"/>
      <c r="F1419" s="193" t="str">
        <f t="shared" si="1944"/>
        <v>Comm DevicesLong, Kristin</v>
      </c>
      <c r="G1419" s="193" t="str">
        <f t="shared" ref="G1419:M1419" si="2049">G$123</f>
        <v>Long, Kristin</v>
      </c>
      <c r="H1419" s="193" t="str">
        <f t="shared" si="2049"/>
        <v>Preston, Peter</v>
      </c>
      <c r="I1419" s="193" t="str">
        <f t="shared" si="2049"/>
        <v>PA446</v>
      </c>
      <c r="J1419" s="193" t="str">
        <f t="shared" si="2049"/>
        <v>PAUL'S PHOTO INC</v>
      </c>
      <c r="K1419" s="193" t="str">
        <f t="shared" si="2049"/>
        <v>all</v>
      </c>
      <c r="L1419" s="193">
        <f t="shared" si="2049"/>
        <v>0</v>
      </c>
      <c r="M1419" s="193">
        <f t="shared" si="2049"/>
        <v>0</v>
      </c>
      <c r="N1419" s="193" t="str">
        <f t="shared" si="2043"/>
        <v>Comm Devices</v>
      </c>
      <c r="AA1419" s="193">
        <f t="shared" si="1946"/>
        <v>0</v>
      </c>
      <c r="AB1419" s="193" t="str">
        <f t="shared" ref="AB1419" si="2050">AB$123</f>
        <v>Preston, Peter</v>
      </c>
    </row>
    <row r="1420" spans="1:28" s="188" customFormat="1" ht="17.399999999999999">
      <c r="A1420" s="193" t="str">
        <f t="shared" si="1941"/>
        <v>Comm Devices</v>
      </c>
      <c r="B1420" s="193" t="str">
        <f t="shared" si="1942"/>
        <v>PI458Comm Devices</v>
      </c>
      <c r="C1420" s="193" t="str">
        <f t="shared" si="1943"/>
        <v>Comm DevicesPreston, Peter</v>
      </c>
      <c r="D1420" s="193"/>
      <c r="E1420" s="193"/>
      <c r="F1420" s="193" t="str">
        <f t="shared" si="1944"/>
        <v>Comm DevicesLong, Kristin</v>
      </c>
      <c r="G1420" s="193" t="str">
        <f t="shared" ref="G1420:M1420" si="2051">G$124</f>
        <v>Long, Kristin</v>
      </c>
      <c r="H1420" s="193" t="str">
        <f t="shared" si="2051"/>
        <v>Preston, Peter</v>
      </c>
      <c r="I1420" s="193" t="str">
        <f t="shared" si="2051"/>
        <v>PI458</v>
      </c>
      <c r="J1420" s="193" t="str">
        <f t="shared" si="2051"/>
        <v>PICTURELINE INC</v>
      </c>
      <c r="K1420" s="193" t="str">
        <f t="shared" si="2051"/>
        <v>all</v>
      </c>
      <c r="L1420" s="193">
        <f t="shared" si="2051"/>
        <v>0</v>
      </c>
      <c r="M1420" s="193">
        <f t="shared" si="2051"/>
        <v>0</v>
      </c>
      <c r="N1420" s="193" t="str">
        <f t="shared" si="2043"/>
        <v>Comm Devices</v>
      </c>
      <c r="AA1420" s="193">
        <f t="shared" si="1946"/>
        <v>0</v>
      </c>
      <c r="AB1420" s="193" t="str">
        <f t="shared" ref="AB1420" si="2052">AB$124</f>
        <v>Preston, Peter</v>
      </c>
    </row>
    <row r="1421" spans="1:28" s="188" customFormat="1" ht="17.399999999999999">
      <c r="A1421" s="193" t="str">
        <f t="shared" si="1941"/>
        <v>Comm Devices</v>
      </c>
      <c r="B1421" s="193" t="str">
        <f t="shared" si="1942"/>
        <v>SA065Comm Devices</v>
      </c>
      <c r="C1421" s="193" t="str">
        <f t="shared" si="1943"/>
        <v>Comm DevicesPreston, Peter</v>
      </c>
      <c r="D1421" s="193"/>
      <c r="E1421" s="193"/>
      <c r="F1421" s="193" t="str">
        <f t="shared" si="1944"/>
        <v>Comm DevicesLong, Kristin</v>
      </c>
      <c r="G1421" s="193" t="str">
        <f t="shared" ref="G1421:M1421" si="2053">G$125</f>
        <v>Long, Kristin</v>
      </c>
      <c r="H1421" s="193" t="str">
        <f t="shared" si="2053"/>
        <v>Preston, Peter</v>
      </c>
      <c r="I1421" s="193" t="str">
        <f t="shared" si="2053"/>
        <v>SA065</v>
      </c>
      <c r="J1421" s="193" t="str">
        <f t="shared" si="2053"/>
        <v>SAMY'S CAMERA #CCL17</v>
      </c>
      <c r="K1421" s="193" t="str">
        <f t="shared" si="2053"/>
        <v>all</v>
      </c>
      <c r="L1421" s="193">
        <f t="shared" si="2053"/>
        <v>0</v>
      </c>
      <c r="M1421" s="193">
        <f t="shared" si="2053"/>
        <v>0</v>
      </c>
      <c r="N1421" s="193" t="str">
        <f t="shared" si="2043"/>
        <v>Comm Devices</v>
      </c>
      <c r="AA1421" s="193">
        <f t="shared" si="1946"/>
        <v>0</v>
      </c>
      <c r="AB1421" s="193" t="str">
        <f t="shared" ref="AB1421" si="2054">AB$125</f>
        <v>Preston, Peter</v>
      </c>
    </row>
    <row r="1422" spans="1:28" s="188" customFormat="1" ht="17.399999999999999">
      <c r="A1422" s="193" t="str">
        <f t="shared" si="1941"/>
        <v>Comm Devices</v>
      </c>
      <c r="B1422" s="193" t="str">
        <f t="shared" si="1942"/>
        <v>0Comm Devices</v>
      </c>
      <c r="C1422" s="193" t="str">
        <f t="shared" si="1943"/>
        <v>Comm Devices0</v>
      </c>
      <c r="D1422" s="193"/>
      <c r="E1422" s="193"/>
      <c r="F1422" s="193" t="str">
        <f t="shared" si="1944"/>
        <v>Comm Devices0</v>
      </c>
      <c r="G1422" s="193">
        <f t="shared" ref="G1422:M1422" si="2055">G$126</f>
        <v>0</v>
      </c>
      <c r="H1422" s="193">
        <f t="shared" si="2055"/>
        <v>0</v>
      </c>
      <c r="I1422" s="193">
        <f t="shared" si="2055"/>
        <v>0</v>
      </c>
      <c r="J1422" s="193">
        <f t="shared" si="2055"/>
        <v>0</v>
      </c>
      <c r="K1422" s="193">
        <f t="shared" si="2055"/>
        <v>0</v>
      </c>
      <c r="L1422" s="193">
        <f t="shared" si="2055"/>
        <v>0</v>
      </c>
      <c r="M1422" s="193">
        <f t="shared" si="2055"/>
        <v>0</v>
      </c>
      <c r="N1422" s="193" t="str">
        <f t="shared" si="2043"/>
        <v>Comm Devices</v>
      </c>
      <c r="AA1422" s="193">
        <f t="shared" si="1946"/>
        <v>0</v>
      </c>
      <c r="AB1422" s="193">
        <f t="shared" ref="AB1422" si="2056">AB$126</f>
        <v>0</v>
      </c>
    </row>
    <row r="1423" spans="1:28" s="188" customFormat="1" ht="17.399999999999999">
      <c r="A1423" s="193" t="str">
        <f t="shared" si="1941"/>
        <v>Comm Devices</v>
      </c>
      <c r="B1423" s="193" t="str">
        <f t="shared" si="1942"/>
        <v>0Comm Devices</v>
      </c>
      <c r="C1423" s="193" t="str">
        <f t="shared" si="1943"/>
        <v>Comm Devices0</v>
      </c>
      <c r="D1423" s="193"/>
      <c r="E1423" s="193"/>
      <c r="F1423" s="193" t="str">
        <f t="shared" si="1944"/>
        <v>Comm Devices0</v>
      </c>
      <c r="G1423" s="193">
        <f t="shared" ref="G1423:M1423" si="2057">G$127</f>
        <v>0</v>
      </c>
      <c r="H1423" s="193">
        <f t="shared" si="2057"/>
        <v>0</v>
      </c>
      <c r="I1423" s="193">
        <f t="shared" si="2057"/>
        <v>0</v>
      </c>
      <c r="J1423" s="193">
        <f t="shared" si="2057"/>
        <v>0</v>
      </c>
      <c r="K1423" s="193">
        <f t="shared" si="2057"/>
        <v>0</v>
      </c>
      <c r="L1423" s="193">
        <f t="shared" si="2057"/>
        <v>0</v>
      </c>
      <c r="M1423" s="193">
        <f t="shared" si="2057"/>
        <v>0</v>
      </c>
      <c r="N1423" s="193" t="str">
        <f t="shared" si="2043"/>
        <v>Comm Devices</v>
      </c>
      <c r="AA1423" s="193">
        <f t="shared" si="1946"/>
        <v>0</v>
      </c>
      <c r="AB1423" s="193">
        <f t="shared" ref="AB1423" si="2058">AB$127</f>
        <v>0</v>
      </c>
    </row>
    <row r="1424" spans="1:28" s="188" customFormat="1" ht="17.399999999999999">
      <c r="A1424" s="193" t="str">
        <f t="shared" si="1941"/>
        <v>Comm Devices</v>
      </c>
      <c r="B1424" s="193" t="str">
        <f t="shared" si="1942"/>
        <v>AB240Comm Devices</v>
      </c>
      <c r="C1424" s="193" t="str">
        <f t="shared" si="1943"/>
        <v>Comm DevicesChao, Kai</v>
      </c>
      <c r="D1424" s="193"/>
      <c r="E1424" s="193"/>
      <c r="F1424" s="193" t="str">
        <f t="shared" si="1944"/>
        <v>Comm DevicesRichardson, Vicki</v>
      </c>
      <c r="G1424" s="193" t="str">
        <f t="shared" ref="G1424:M1424" si="2059">G$128</f>
        <v>Richardson, Vicki</v>
      </c>
      <c r="H1424" s="193" t="str">
        <f t="shared" si="2059"/>
        <v>Chao, Kai</v>
      </c>
      <c r="I1424" s="193" t="str">
        <f t="shared" si="2059"/>
        <v>AB240</v>
      </c>
      <c r="J1424" s="193" t="str">
        <f t="shared" si="2059"/>
        <v>ABC APPLIANCE  (arc)</v>
      </c>
      <c r="K1424" s="193" t="str">
        <f t="shared" si="2059"/>
        <v>all</v>
      </c>
      <c r="L1424" s="193">
        <f t="shared" si="2059"/>
        <v>0</v>
      </c>
      <c r="M1424" s="193">
        <f t="shared" si="2059"/>
        <v>0</v>
      </c>
      <c r="N1424" s="193" t="str">
        <f t="shared" si="2043"/>
        <v>Comm Devices</v>
      </c>
      <c r="AA1424" s="193">
        <f t="shared" si="1946"/>
        <v>0</v>
      </c>
      <c r="AB1424" s="193" t="str">
        <f t="shared" ref="AB1424" si="2060">AB$128</f>
        <v>Chao, Kai</v>
      </c>
    </row>
    <row r="1425" spans="1:28" s="188" customFormat="1" ht="17.399999999999999">
      <c r="A1425" s="193" t="str">
        <f t="shared" si="1941"/>
        <v>Comm Devices</v>
      </c>
      <c r="B1425" s="193" t="str">
        <f t="shared" si="1942"/>
        <v>GO651Comm Devices</v>
      </c>
      <c r="C1425" s="193" t="str">
        <f t="shared" si="1943"/>
        <v>Comm DevicesChao, Kai</v>
      </c>
      <c r="D1425" s="193"/>
      <c r="E1425" s="193"/>
      <c r="F1425" s="193" t="str">
        <f t="shared" si="1944"/>
        <v>Comm DevicesRichardson, Vicki</v>
      </c>
      <c r="G1425" s="193" t="str">
        <f t="shared" ref="G1425:M1425" si="2061">G$129</f>
        <v>Richardson, Vicki</v>
      </c>
      <c r="H1425" s="193" t="str">
        <f t="shared" si="2061"/>
        <v>Chao, Kai</v>
      </c>
      <c r="I1425" s="193" t="str">
        <f t="shared" si="2061"/>
        <v>GO651</v>
      </c>
      <c r="J1425" s="193" t="str">
        <f t="shared" si="2061"/>
        <v>GOOD FORTUNE SUPERMARKET</v>
      </c>
      <c r="K1425" s="193" t="str">
        <f t="shared" si="2061"/>
        <v>all</v>
      </c>
      <c r="L1425" s="193">
        <f t="shared" si="2061"/>
        <v>0</v>
      </c>
      <c r="M1425" s="193">
        <f t="shared" si="2061"/>
        <v>0</v>
      </c>
      <c r="N1425" s="193" t="str">
        <f t="shared" si="2043"/>
        <v>Comm Devices</v>
      </c>
      <c r="AA1425" s="193">
        <f t="shared" si="1946"/>
        <v>0</v>
      </c>
      <c r="AB1425" s="193" t="str">
        <f t="shared" ref="AB1425" si="2062">AB$129</f>
        <v>Chao, Kai</v>
      </c>
    </row>
    <row r="1426" spans="1:28" s="188" customFormat="1" ht="17.399999999999999">
      <c r="A1426" s="193" t="str">
        <f t="shared" si="1941"/>
        <v>Comm Devices</v>
      </c>
      <c r="B1426" s="193" t="str">
        <f t="shared" si="1942"/>
        <v>JA081Comm Devices</v>
      </c>
      <c r="C1426" s="193" t="str">
        <f t="shared" si="1943"/>
        <v>Comm DevicesChao, Kai</v>
      </c>
      <c r="D1426" s="193"/>
      <c r="E1426" s="193"/>
      <c r="F1426" s="193" t="str">
        <f t="shared" si="1944"/>
        <v>Comm DevicesRichardson, Vicki</v>
      </c>
      <c r="G1426" s="193" t="str">
        <f t="shared" ref="G1426:M1426" si="2063">G$130</f>
        <v>Richardson, Vicki</v>
      </c>
      <c r="H1426" s="193" t="str">
        <f t="shared" si="2063"/>
        <v>Chao, Kai</v>
      </c>
      <c r="I1426" s="193" t="str">
        <f t="shared" si="2063"/>
        <v>JA081</v>
      </c>
      <c r="J1426" s="193" t="str">
        <f t="shared" si="2063"/>
        <v>JAS GROUP, INC.</v>
      </c>
      <c r="K1426" s="193" t="str">
        <f t="shared" si="2063"/>
        <v>all</v>
      </c>
      <c r="L1426" s="193">
        <f t="shared" si="2063"/>
        <v>0</v>
      </c>
      <c r="M1426" s="193">
        <f t="shared" si="2063"/>
        <v>0</v>
      </c>
      <c r="N1426" s="193" t="str">
        <f t="shared" si="2043"/>
        <v>Comm Devices</v>
      </c>
      <c r="AA1426" s="193">
        <f t="shared" si="1946"/>
        <v>0</v>
      </c>
      <c r="AB1426" s="193" t="str">
        <f t="shared" ref="AB1426" si="2064">AB$130</f>
        <v>Chao, Kai</v>
      </c>
    </row>
    <row r="1427" spans="1:28" s="188" customFormat="1" ht="17.399999999999999">
      <c r="A1427" s="193" t="str">
        <f t="shared" si="1941"/>
        <v>Comm Devices</v>
      </c>
      <c r="B1427" s="193" t="str">
        <f t="shared" si="1942"/>
        <v>JA100Comm Devices</v>
      </c>
      <c r="C1427" s="193" t="str">
        <f t="shared" si="1943"/>
        <v>Comm DevicesChao, Kai</v>
      </c>
      <c r="D1427" s="193"/>
      <c r="E1427" s="193"/>
      <c r="F1427" s="193" t="str">
        <f t="shared" si="1944"/>
        <v>Comm DevicesRichardson, Vicki</v>
      </c>
      <c r="G1427" s="193" t="str">
        <f t="shared" ref="G1427:M1427" si="2065">G$131</f>
        <v>Richardson, Vicki</v>
      </c>
      <c r="H1427" s="193" t="str">
        <f t="shared" si="2065"/>
        <v>Chao, Kai</v>
      </c>
      <c r="I1427" s="193" t="str">
        <f t="shared" si="2065"/>
        <v>JA100</v>
      </c>
      <c r="J1427" s="193" t="str">
        <f t="shared" si="2065"/>
        <v>JFC INTERNATIONAL</v>
      </c>
      <c r="K1427" s="193" t="str">
        <f t="shared" si="2065"/>
        <v>all</v>
      </c>
      <c r="L1427" s="193">
        <f t="shared" si="2065"/>
        <v>0</v>
      </c>
      <c r="M1427" s="193">
        <f t="shared" si="2065"/>
        <v>0</v>
      </c>
      <c r="N1427" s="193" t="str">
        <f t="shared" si="2043"/>
        <v>Comm Devices</v>
      </c>
      <c r="AA1427" s="193">
        <f t="shared" si="1946"/>
        <v>0</v>
      </c>
      <c r="AB1427" s="193" t="str">
        <f t="shared" ref="AB1427" si="2066">AB$131</f>
        <v>Chao, Kai</v>
      </c>
    </row>
    <row r="1428" spans="1:28" s="188" customFormat="1" ht="17.399999999999999">
      <c r="A1428" s="193" t="str">
        <f t="shared" si="1941"/>
        <v>Comm Devices</v>
      </c>
      <c r="B1428" s="193" t="str">
        <f t="shared" si="1942"/>
        <v>KI090Comm Devices</v>
      </c>
      <c r="C1428" s="193" t="str">
        <f t="shared" si="1943"/>
        <v>Comm DevicesChao, Kai</v>
      </c>
      <c r="D1428" s="193"/>
      <c r="E1428" s="193"/>
      <c r="F1428" s="193" t="str">
        <f t="shared" si="1944"/>
        <v>Comm DevicesRichardson, Vicki</v>
      </c>
      <c r="G1428" s="193" t="str">
        <f t="shared" ref="G1428:M1428" si="2067">G$132</f>
        <v>Richardson, Vicki</v>
      </c>
      <c r="H1428" s="193" t="str">
        <f t="shared" si="2067"/>
        <v>Chao, Kai</v>
      </c>
      <c r="I1428" s="193" t="str">
        <f t="shared" si="2067"/>
        <v>KI090</v>
      </c>
      <c r="J1428" s="193" t="str">
        <f t="shared" si="2067"/>
        <v>KIM'S HOME</v>
      </c>
      <c r="K1428" s="193" t="str">
        <f t="shared" si="2067"/>
        <v>all</v>
      </c>
      <c r="L1428" s="193">
        <f t="shared" si="2067"/>
        <v>0</v>
      </c>
      <c r="M1428" s="193">
        <f t="shared" si="2067"/>
        <v>0</v>
      </c>
      <c r="N1428" s="193" t="str">
        <f t="shared" si="2043"/>
        <v>Comm Devices</v>
      </c>
      <c r="AA1428" s="193">
        <f t="shared" si="1946"/>
        <v>0</v>
      </c>
      <c r="AB1428" s="193" t="str">
        <f t="shared" ref="AB1428" si="2068">AB$132</f>
        <v>Chao, Kai</v>
      </c>
    </row>
    <row r="1429" spans="1:28" s="188" customFormat="1" ht="17.399999999999999">
      <c r="A1429" s="193" t="str">
        <f t="shared" si="1941"/>
        <v>Comm Devices</v>
      </c>
      <c r="B1429" s="193" t="str">
        <f t="shared" si="1942"/>
        <v>SA152Comm Devices</v>
      </c>
      <c r="C1429" s="193" t="str">
        <f t="shared" si="1943"/>
        <v>Comm DevicesChao, Kai</v>
      </c>
      <c r="D1429" s="193"/>
      <c r="E1429" s="193"/>
      <c r="F1429" s="193" t="str">
        <f t="shared" si="1944"/>
        <v>Comm DevicesRichardson, Vicki</v>
      </c>
      <c r="G1429" s="193" t="str">
        <f t="shared" ref="G1429:M1429" si="2069">G$133</f>
        <v>Richardson, Vicki</v>
      </c>
      <c r="H1429" s="193" t="str">
        <f t="shared" si="2069"/>
        <v>Chao, Kai</v>
      </c>
      <c r="I1429" s="193" t="str">
        <f t="shared" si="2069"/>
        <v>SA152</v>
      </c>
      <c r="J1429" s="193" t="str">
        <f t="shared" si="2069"/>
        <v>SAVE LOT INT'L CORP</v>
      </c>
      <c r="K1429" s="193" t="str">
        <f t="shared" si="2069"/>
        <v>all</v>
      </c>
      <c r="L1429" s="193">
        <f t="shared" si="2069"/>
        <v>0</v>
      </c>
      <c r="M1429" s="193">
        <f t="shared" si="2069"/>
        <v>0</v>
      </c>
      <c r="N1429" s="193" t="str">
        <f t="shared" si="2043"/>
        <v>Comm Devices</v>
      </c>
      <c r="AA1429" s="193">
        <f t="shared" si="1946"/>
        <v>0</v>
      </c>
      <c r="AB1429" s="193" t="str">
        <f t="shared" ref="AB1429" si="2070">AB$133</f>
        <v>Chao, Kai</v>
      </c>
    </row>
    <row r="1430" spans="1:28" s="188" customFormat="1" ht="17.399999999999999">
      <c r="A1430" s="193" t="str">
        <f t="shared" si="1941"/>
        <v>Comm Devices</v>
      </c>
      <c r="B1430" s="193" t="str">
        <f t="shared" si="1942"/>
        <v>TA292Comm Devices</v>
      </c>
      <c r="C1430" s="193" t="str">
        <f t="shared" si="1943"/>
        <v>Comm DevicesChao, Kai</v>
      </c>
      <c r="D1430" s="193"/>
      <c r="E1430" s="193"/>
      <c r="F1430" s="193" t="str">
        <f t="shared" si="1944"/>
        <v>Comm DevicesRichardson, Vicki</v>
      </c>
      <c r="G1430" s="193" t="str">
        <f t="shared" ref="G1430:M1430" si="2071">G$134</f>
        <v>Richardson, Vicki</v>
      </c>
      <c r="H1430" s="193" t="str">
        <f t="shared" si="2071"/>
        <v>Chao, Kai</v>
      </c>
      <c r="I1430" s="193" t="str">
        <f t="shared" si="2071"/>
        <v>TA292</v>
      </c>
      <c r="J1430" s="193" t="str">
        <f t="shared" si="2071"/>
        <v>TAK SHING HONG INC</v>
      </c>
      <c r="K1430" s="193" t="str">
        <f t="shared" si="2071"/>
        <v>all</v>
      </c>
      <c r="L1430" s="193">
        <f t="shared" si="2071"/>
        <v>0</v>
      </c>
      <c r="M1430" s="193">
        <f t="shared" si="2071"/>
        <v>0</v>
      </c>
      <c r="N1430" s="193" t="str">
        <f t="shared" si="2043"/>
        <v>Comm Devices</v>
      </c>
      <c r="AA1430" s="193">
        <f t="shared" si="1946"/>
        <v>0</v>
      </c>
      <c r="AB1430" s="193" t="str">
        <f t="shared" ref="AB1430" si="2072">AB$134</f>
        <v>Chao, Kai</v>
      </c>
    </row>
    <row r="1431" spans="1:28" s="188" customFormat="1" ht="17.399999999999999">
      <c r="A1431" s="193" t="str">
        <f t="shared" si="1941"/>
        <v>Comm Devices</v>
      </c>
      <c r="B1431" s="193" t="str">
        <f t="shared" si="1942"/>
        <v>0Comm Devices</v>
      </c>
      <c r="C1431" s="193" t="str">
        <f t="shared" si="1943"/>
        <v>Comm Devices0</v>
      </c>
      <c r="D1431" s="193"/>
      <c r="E1431" s="193"/>
      <c r="F1431" s="193" t="str">
        <f t="shared" si="1944"/>
        <v>Comm Devices0</v>
      </c>
      <c r="G1431" s="193">
        <f t="shared" ref="G1431:M1431" si="2073">G$135</f>
        <v>0</v>
      </c>
      <c r="H1431" s="193">
        <f t="shared" si="2073"/>
        <v>0</v>
      </c>
      <c r="I1431" s="193">
        <f t="shared" si="2073"/>
        <v>0</v>
      </c>
      <c r="J1431" s="193">
        <f t="shared" si="2073"/>
        <v>0</v>
      </c>
      <c r="K1431" s="193">
        <f t="shared" si="2073"/>
        <v>0</v>
      </c>
      <c r="L1431" s="193">
        <f t="shared" si="2073"/>
        <v>0</v>
      </c>
      <c r="M1431" s="193">
        <f t="shared" si="2073"/>
        <v>0</v>
      </c>
      <c r="N1431" s="193" t="str">
        <f t="shared" si="2043"/>
        <v>Comm Devices</v>
      </c>
      <c r="AA1431" s="193">
        <f t="shared" si="1946"/>
        <v>0</v>
      </c>
      <c r="AB1431" s="193">
        <f t="shared" ref="AB1431" si="2074">AB$135</f>
        <v>0</v>
      </c>
    </row>
    <row r="1432" spans="1:28" s="188" customFormat="1" ht="17.399999999999999">
      <c r="A1432" s="193" t="str">
        <f t="shared" ref="A1432:A1495" si="2075">T$9</f>
        <v>Comm Devices</v>
      </c>
      <c r="B1432" s="193" t="str">
        <f t="shared" ref="B1432:B1495" si="2076">CONCATENATE(I1432,A1432)</f>
        <v>0Comm Devices</v>
      </c>
      <c r="C1432" s="193" t="str">
        <f t="shared" ref="C1432:C1495" si="2077">CONCATENATE(A1432,H1432)</f>
        <v>Comm Devices0</v>
      </c>
      <c r="D1432" s="193"/>
      <c r="E1432" s="193"/>
      <c r="F1432" s="193" t="str">
        <f t="shared" ref="F1432:F1495" si="2078">CONCATENATE(A1432,G1432)</f>
        <v>Comm Devices0</v>
      </c>
      <c r="G1432" s="193">
        <f t="shared" ref="G1432:M1432" si="2079">G$136</f>
        <v>0</v>
      </c>
      <c r="H1432" s="193">
        <f t="shared" si="2079"/>
        <v>0</v>
      </c>
      <c r="I1432" s="193">
        <f t="shared" si="2079"/>
        <v>0</v>
      </c>
      <c r="J1432" s="193">
        <f t="shared" si="2079"/>
        <v>0</v>
      </c>
      <c r="K1432" s="193">
        <f t="shared" si="2079"/>
        <v>0</v>
      </c>
      <c r="L1432" s="193">
        <f t="shared" si="2079"/>
        <v>0</v>
      </c>
      <c r="M1432" s="193">
        <f t="shared" si="2079"/>
        <v>0</v>
      </c>
      <c r="N1432" s="193" t="str">
        <f t="shared" si="2043"/>
        <v>Comm Devices</v>
      </c>
      <c r="AA1432" s="193">
        <f t="shared" ref="AA1432:AA1495" si="2080">AT$9</f>
        <v>0</v>
      </c>
      <c r="AB1432" s="193">
        <f t="shared" ref="AB1432" si="2081">AB$136</f>
        <v>0</v>
      </c>
    </row>
    <row r="1433" spans="1:28" s="188" customFormat="1" ht="17.399999999999999">
      <c r="A1433" s="193" t="str">
        <f t="shared" si="2075"/>
        <v>Comm Devices</v>
      </c>
      <c r="B1433" s="193" t="str">
        <f t="shared" si="2076"/>
        <v>AAFESComm Devices</v>
      </c>
      <c r="C1433" s="193" t="str">
        <f t="shared" si="2077"/>
        <v>Comm DevicesFleming, Bern</v>
      </c>
      <c r="D1433" s="193"/>
      <c r="E1433" s="193"/>
      <c r="F1433" s="193" t="str">
        <f t="shared" si="2078"/>
        <v>Comm DevicesRichardson, Vicki</v>
      </c>
      <c r="G1433" s="193" t="str">
        <f t="shared" ref="G1433:M1433" si="2082">G$137</f>
        <v>Richardson, Vicki</v>
      </c>
      <c r="H1433" s="193" t="str">
        <f t="shared" si="2082"/>
        <v>Fleming, Bern</v>
      </c>
      <c r="I1433" s="193" t="str">
        <f t="shared" si="2082"/>
        <v>AAFES</v>
      </c>
      <c r="J1433" s="193" t="str">
        <f t="shared" si="2082"/>
        <v>EXCHANGE CATALOG SAL</v>
      </c>
      <c r="K1433" s="193" t="str">
        <f t="shared" si="2082"/>
        <v>all</v>
      </c>
      <c r="L1433" s="193">
        <f t="shared" si="2082"/>
        <v>0</v>
      </c>
      <c r="M1433" s="193">
        <f t="shared" si="2082"/>
        <v>0</v>
      </c>
      <c r="N1433" s="193" t="str">
        <f t="shared" si="2043"/>
        <v>Comm Devices</v>
      </c>
      <c r="AA1433" s="193">
        <f t="shared" si="2080"/>
        <v>0</v>
      </c>
      <c r="AB1433" s="193" t="str">
        <f t="shared" ref="AB1433" si="2083">AB$137</f>
        <v>Fleming, Bern</v>
      </c>
    </row>
    <row r="1434" spans="1:28" s="188" customFormat="1" ht="17.399999999999999">
      <c r="A1434" s="193" t="str">
        <f t="shared" si="2075"/>
        <v>Comm Devices</v>
      </c>
      <c r="B1434" s="193" t="str">
        <f t="shared" si="2076"/>
        <v>AK050Comm Devices</v>
      </c>
      <c r="C1434" s="193" t="str">
        <f t="shared" si="2077"/>
        <v>Comm DevicesFleming, Bern</v>
      </c>
      <c r="D1434" s="193"/>
      <c r="E1434" s="193"/>
      <c r="F1434" s="193" t="str">
        <f t="shared" si="2078"/>
        <v>Comm DevicesRichardson, Vicki</v>
      </c>
      <c r="G1434" s="193" t="str">
        <f t="shared" ref="G1434:M1434" si="2084">G$138</f>
        <v>Richardson, Vicki</v>
      </c>
      <c r="H1434" s="193" t="str">
        <f t="shared" si="2084"/>
        <v>Fleming, Bern</v>
      </c>
      <c r="I1434" s="193" t="str">
        <f t="shared" si="2084"/>
        <v>AK050</v>
      </c>
      <c r="J1434" s="193" t="str">
        <f t="shared" si="2084"/>
        <v>AK DISTRIBUTORS</v>
      </c>
      <c r="K1434" s="193" t="str">
        <f t="shared" si="2084"/>
        <v>all</v>
      </c>
      <c r="L1434" s="193">
        <f t="shared" si="2084"/>
        <v>0</v>
      </c>
      <c r="M1434" s="193">
        <f t="shared" si="2084"/>
        <v>0</v>
      </c>
      <c r="N1434" s="193" t="str">
        <f t="shared" si="2043"/>
        <v>Comm Devices</v>
      </c>
      <c r="AA1434" s="193">
        <f t="shared" si="2080"/>
        <v>0</v>
      </c>
      <c r="AB1434" s="193" t="str">
        <f t="shared" ref="AB1434" si="2085">AB$138</f>
        <v>Fleming, Bern</v>
      </c>
    </row>
    <row r="1435" spans="1:28" s="188" customFormat="1" ht="17.399999999999999">
      <c r="A1435" s="193" t="str">
        <f t="shared" si="2075"/>
        <v>Comm Devices</v>
      </c>
      <c r="B1435" s="193" t="str">
        <f t="shared" si="2076"/>
        <v>CI776Comm Devices</v>
      </c>
      <c r="C1435" s="193" t="str">
        <f t="shared" si="2077"/>
        <v>Comm DevicesFleming, Bern</v>
      </c>
      <c r="D1435" s="193"/>
      <c r="E1435" s="193"/>
      <c r="F1435" s="193" t="str">
        <f t="shared" si="2078"/>
        <v>Comm DevicesRichardson, Vicki</v>
      </c>
      <c r="G1435" s="193" t="str">
        <f t="shared" ref="G1435:M1435" si="2086">G$139</f>
        <v>Richardson, Vicki</v>
      </c>
      <c r="H1435" s="193" t="str">
        <f t="shared" si="2086"/>
        <v>Fleming, Bern</v>
      </c>
      <c r="I1435" s="193" t="str">
        <f t="shared" si="2086"/>
        <v>CI776</v>
      </c>
      <c r="J1435" s="193" t="str">
        <f t="shared" si="2086"/>
        <v>CIRCUIT CITY CORPORATION INC</v>
      </c>
      <c r="K1435" s="193" t="str">
        <f t="shared" si="2086"/>
        <v>all</v>
      </c>
      <c r="L1435" s="193">
        <f t="shared" si="2086"/>
        <v>0</v>
      </c>
      <c r="M1435" s="193">
        <f t="shared" si="2086"/>
        <v>0</v>
      </c>
      <c r="N1435" s="193" t="str">
        <f t="shared" si="2043"/>
        <v>Comm Devices</v>
      </c>
      <c r="AA1435" s="193">
        <f t="shared" si="2080"/>
        <v>0</v>
      </c>
      <c r="AB1435" s="193" t="str">
        <f t="shared" ref="AB1435" si="2087">AB$139</f>
        <v>Fleming, Bern</v>
      </c>
    </row>
    <row r="1436" spans="1:28" s="188" customFormat="1" ht="17.399999999999999">
      <c r="A1436" s="193" t="str">
        <f t="shared" si="2075"/>
        <v>Comm Devices</v>
      </c>
      <c r="B1436" s="193" t="str">
        <f t="shared" si="2076"/>
        <v>FI432Comm Devices</v>
      </c>
      <c r="C1436" s="193" t="str">
        <f t="shared" si="2077"/>
        <v>Comm DevicesFleming, Bern</v>
      </c>
      <c r="D1436" s="193"/>
      <c r="E1436" s="193"/>
      <c r="F1436" s="193" t="str">
        <f t="shared" si="2078"/>
        <v>Comm DevicesRichardson, Vicki</v>
      </c>
      <c r="G1436" s="193" t="str">
        <f t="shared" ref="G1436:M1436" si="2088">G$140</f>
        <v>Richardson, Vicki</v>
      </c>
      <c r="H1436" s="193" t="str">
        <f t="shared" si="2088"/>
        <v>Fleming, Bern</v>
      </c>
      <c r="I1436" s="193" t="str">
        <f t="shared" si="2088"/>
        <v>FI432</v>
      </c>
      <c r="J1436" s="193" t="str">
        <f t="shared" si="2088"/>
        <v>FIUS DISTRUBTORS LLC</v>
      </c>
      <c r="K1436" s="193" t="str">
        <f t="shared" si="2088"/>
        <v>all</v>
      </c>
      <c r="L1436" s="193">
        <f t="shared" si="2088"/>
        <v>0</v>
      </c>
      <c r="M1436" s="193">
        <f t="shared" si="2088"/>
        <v>0</v>
      </c>
      <c r="N1436" s="193" t="str">
        <f t="shared" si="2043"/>
        <v>Comm Devices</v>
      </c>
      <c r="AA1436" s="193">
        <f t="shared" si="2080"/>
        <v>0</v>
      </c>
      <c r="AB1436" s="193" t="str">
        <f t="shared" ref="AB1436" si="2089">AB$140</f>
        <v>Fleming, Bern</v>
      </c>
    </row>
    <row r="1437" spans="1:28" s="188" customFormat="1" ht="17.399999999999999">
      <c r="A1437" s="193" t="str">
        <f t="shared" si="2075"/>
        <v>Comm Devices</v>
      </c>
      <c r="B1437" s="193" t="str">
        <f t="shared" si="2076"/>
        <v>FO080Comm Devices</v>
      </c>
      <c r="C1437" s="193" t="str">
        <f t="shared" si="2077"/>
        <v>Comm DevicesFleming, Bern</v>
      </c>
      <c r="D1437" s="193"/>
      <c r="E1437" s="193"/>
      <c r="F1437" s="193" t="str">
        <f t="shared" si="2078"/>
        <v>Comm DevicesRichardson, Vicki</v>
      </c>
      <c r="G1437" s="193" t="str">
        <f t="shared" ref="G1437:M1437" si="2090">G$141</f>
        <v>Richardson, Vicki</v>
      </c>
      <c r="H1437" s="193" t="str">
        <f t="shared" si="2090"/>
        <v>Fleming, Bern</v>
      </c>
      <c r="I1437" s="193" t="str">
        <f t="shared" si="2090"/>
        <v>FO080</v>
      </c>
      <c r="J1437" s="193" t="str">
        <f t="shared" si="2090"/>
        <v>FESCO</v>
      </c>
      <c r="K1437" s="193" t="str">
        <f t="shared" si="2090"/>
        <v>all</v>
      </c>
      <c r="L1437" s="193">
        <f t="shared" si="2090"/>
        <v>0</v>
      </c>
      <c r="M1437" s="193">
        <f t="shared" si="2090"/>
        <v>0</v>
      </c>
      <c r="N1437" s="193" t="str">
        <f t="shared" si="2043"/>
        <v>Comm Devices</v>
      </c>
      <c r="AA1437" s="193">
        <f t="shared" si="2080"/>
        <v>0</v>
      </c>
      <c r="AB1437" s="193" t="str">
        <f t="shared" ref="AB1437" si="2091">AB$141</f>
        <v>Fleming, Bern</v>
      </c>
    </row>
    <row r="1438" spans="1:28" s="188" customFormat="1" ht="17.399999999999999">
      <c r="A1438" s="193" t="str">
        <f t="shared" si="2075"/>
        <v>Comm Devices</v>
      </c>
      <c r="B1438" s="193" t="str">
        <f t="shared" si="2076"/>
        <v>GA548Comm Devices</v>
      </c>
      <c r="C1438" s="193" t="str">
        <f t="shared" si="2077"/>
        <v>Comm DevicesFleming, Bern</v>
      </c>
      <c r="D1438" s="193"/>
      <c r="E1438" s="193"/>
      <c r="F1438" s="193" t="str">
        <f t="shared" si="2078"/>
        <v>Comm DevicesRichardson, Vicki</v>
      </c>
      <c r="G1438" s="193" t="str">
        <f t="shared" ref="G1438:M1438" si="2092">G$142</f>
        <v>Richardson, Vicki</v>
      </c>
      <c r="H1438" s="193" t="str">
        <f t="shared" si="2092"/>
        <v>Fleming, Bern</v>
      </c>
      <c r="I1438" s="193" t="str">
        <f t="shared" si="2092"/>
        <v>GA548</v>
      </c>
      <c r="J1438" s="193" t="str">
        <f t="shared" si="2092"/>
        <v>IN-MOTION / GATE PETR / PROJECT HORI</v>
      </c>
      <c r="K1438" s="193" t="str">
        <f t="shared" si="2092"/>
        <v>all</v>
      </c>
      <c r="L1438" s="193">
        <f t="shared" si="2092"/>
        <v>0</v>
      </c>
      <c r="M1438" s="193">
        <f t="shared" si="2092"/>
        <v>0</v>
      </c>
      <c r="N1438" s="193" t="str">
        <f t="shared" si="2043"/>
        <v>Comm Devices</v>
      </c>
      <c r="AA1438" s="193">
        <f t="shared" si="2080"/>
        <v>0</v>
      </c>
      <c r="AB1438" s="193" t="str">
        <f t="shared" ref="AB1438" si="2093">AB$142</f>
        <v>Fleming, Bern</v>
      </c>
    </row>
    <row r="1439" spans="1:28" s="188" customFormat="1" ht="17.399999999999999">
      <c r="A1439" s="193" t="str">
        <f t="shared" si="2075"/>
        <v>Comm Devices</v>
      </c>
      <c r="B1439" s="193" t="str">
        <f t="shared" si="2076"/>
        <v>IN035Comm Devices</v>
      </c>
      <c r="C1439" s="193" t="str">
        <f t="shared" si="2077"/>
        <v>Comm DevicesFleming, Bern</v>
      </c>
      <c r="D1439" s="193"/>
      <c r="E1439" s="193"/>
      <c r="F1439" s="193" t="str">
        <f t="shared" si="2078"/>
        <v>Comm DevicesRichardson, Vicki</v>
      </c>
      <c r="G1439" s="193" t="str">
        <f t="shared" ref="G1439:M1439" si="2094">G$143</f>
        <v>Richardson, Vicki</v>
      </c>
      <c r="H1439" s="193" t="str">
        <f t="shared" si="2094"/>
        <v>Fleming, Bern</v>
      </c>
      <c r="I1439" s="193" t="str">
        <f t="shared" si="2094"/>
        <v>IN035</v>
      </c>
      <c r="J1439" s="193" t="str">
        <f t="shared" si="2094"/>
        <v>INTERBOND CORP OF AM</v>
      </c>
      <c r="K1439" s="193" t="str">
        <f t="shared" si="2094"/>
        <v>all</v>
      </c>
      <c r="L1439" s="193">
        <f t="shared" si="2094"/>
        <v>0</v>
      </c>
      <c r="M1439" s="193">
        <f t="shared" si="2094"/>
        <v>0</v>
      </c>
      <c r="N1439" s="193" t="str">
        <f t="shared" si="2043"/>
        <v>Comm Devices</v>
      </c>
      <c r="AA1439" s="193">
        <f t="shared" si="2080"/>
        <v>0</v>
      </c>
      <c r="AB1439" s="193" t="str">
        <f t="shared" ref="AB1439" si="2095">AB$143</f>
        <v>Fleming, Bern</v>
      </c>
    </row>
    <row r="1440" spans="1:28" s="188" customFormat="1" ht="17.399999999999999">
      <c r="A1440" s="193" t="str">
        <f t="shared" si="2075"/>
        <v>Comm Devices</v>
      </c>
      <c r="B1440" s="193" t="str">
        <f t="shared" si="2076"/>
        <v>KO165Comm Devices</v>
      </c>
      <c r="C1440" s="193" t="str">
        <f t="shared" si="2077"/>
        <v>Comm DevicesFleming, Bern</v>
      </c>
      <c r="D1440" s="193"/>
      <c r="E1440" s="193"/>
      <c r="F1440" s="193" t="str">
        <f t="shared" si="2078"/>
        <v>Comm DevicesRichardson, Vicki</v>
      </c>
      <c r="G1440" s="193" t="str">
        <f t="shared" ref="G1440:M1440" si="2096">G$144</f>
        <v>Richardson, Vicki</v>
      </c>
      <c r="H1440" s="193" t="str">
        <f t="shared" si="2096"/>
        <v>Fleming, Bern</v>
      </c>
      <c r="I1440" s="193" t="str">
        <f t="shared" si="2096"/>
        <v>KO165</v>
      </c>
      <c r="J1440" s="193" t="str">
        <f t="shared" si="2096"/>
        <v>KOHL'S</v>
      </c>
      <c r="K1440" s="193" t="str">
        <f t="shared" si="2096"/>
        <v>all</v>
      </c>
      <c r="L1440" s="193">
        <f t="shared" si="2096"/>
        <v>0</v>
      </c>
      <c r="M1440" s="193">
        <f t="shared" si="2096"/>
        <v>0</v>
      </c>
      <c r="N1440" s="193" t="str">
        <f t="shared" si="2043"/>
        <v>Comm Devices</v>
      </c>
      <c r="AA1440" s="193">
        <f t="shared" si="2080"/>
        <v>0</v>
      </c>
      <c r="AB1440" s="193" t="str">
        <f t="shared" ref="AB1440" si="2097">AB$144</f>
        <v>Fleming, Bern</v>
      </c>
    </row>
    <row r="1441" spans="1:28" s="188" customFormat="1" ht="17.399999999999999">
      <c r="A1441" s="193" t="str">
        <f t="shared" si="2075"/>
        <v>Comm Devices</v>
      </c>
      <c r="B1441" s="193" t="str">
        <f t="shared" si="2076"/>
        <v>NA450Comm Devices</v>
      </c>
      <c r="C1441" s="193" t="str">
        <f t="shared" si="2077"/>
        <v>Comm DevicesFleming, Bern</v>
      </c>
      <c r="D1441" s="193"/>
      <c r="E1441" s="193"/>
      <c r="F1441" s="193" t="str">
        <f t="shared" si="2078"/>
        <v>Comm DevicesRichardson, Vicki</v>
      </c>
      <c r="G1441" s="193" t="str">
        <f t="shared" ref="G1441:M1441" si="2098">G$145</f>
        <v>Richardson, Vicki</v>
      </c>
      <c r="H1441" s="193" t="str">
        <f t="shared" si="2098"/>
        <v>Fleming, Bern</v>
      </c>
      <c r="I1441" s="193" t="str">
        <f t="shared" si="2098"/>
        <v>NA450</v>
      </c>
      <c r="J1441" s="193" t="str">
        <f t="shared" si="2098"/>
        <v>NAVY EXCHANGE</v>
      </c>
      <c r="K1441" s="193" t="str">
        <f t="shared" si="2098"/>
        <v>all</v>
      </c>
      <c r="L1441" s="193">
        <f t="shared" si="2098"/>
        <v>0</v>
      </c>
      <c r="M1441" s="193">
        <f t="shared" si="2098"/>
        <v>0</v>
      </c>
      <c r="N1441" s="193" t="str">
        <f t="shared" si="2043"/>
        <v>Comm Devices</v>
      </c>
      <c r="AA1441" s="193">
        <f t="shared" si="2080"/>
        <v>0</v>
      </c>
      <c r="AB1441" s="193" t="str">
        <f t="shared" ref="AB1441" si="2099">AB$145</f>
        <v>Fleming, Bern</v>
      </c>
    </row>
    <row r="1442" spans="1:28" s="188" customFormat="1" ht="17.399999999999999">
      <c r="A1442" s="193" t="str">
        <f t="shared" si="2075"/>
        <v>Comm Devices</v>
      </c>
      <c r="B1442" s="193" t="str">
        <f t="shared" si="2076"/>
        <v>PC001Comm Devices</v>
      </c>
      <c r="C1442" s="193" t="str">
        <f t="shared" si="2077"/>
        <v>Comm DevicesFleming, Bern</v>
      </c>
      <c r="D1442" s="193"/>
      <c r="E1442" s="193"/>
      <c r="F1442" s="193" t="str">
        <f t="shared" si="2078"/>
        <v>Comm DevicesRichardson, Vicki</v>
      </c>
      <c r="G1442" s="193" t="str">
        <f t="shared" ref="G1442:M1442" si="2100">G$146</f>
        <v>Richardson, Vicki</v>
      </c>
      <c r="H1442" s="193" t="str">
        <f t="shared" si="2100"/>
        <v>Fleming, Bern</v>
      </c>
      <c r="I1442" s="193" t="str">
        <f t="shared" si="2100"/>
        <v>PC001</v>
      </c>
      <c r="J1442" s="193" t="str">
        <f t="shared" si="2100"/>
        <v>P.C.RICHARD &amp; SON IN</v>
      </c>
      <c r="K1442" s="193" t="str">
        <f t="shared" si="2100"/>
        <v>all</v>
      </c>
      <c r="L1442" s="193">
        <f t="shared" si="2100"/>
        <v>0</v>
      </c>
      <c r="M1442" s="193">
        <f t="shared" si="2100"/>
        <v>0</v>
      </c>
      <c r="N1442" s="193" t="str">
        <f t="shared" si="2043"/>
        <v>Comm Devices</v>
      </c>
      <c r="AA1442" s="193">
        <f t="shared" si="2080"/>
        <v>0</v>
      </c>
      <c r="AB1442" s="193">
        <f t="shared" ref="AB1442" si="2101">AB$146</f>
        <v>0</v>
      </c>
    </row>
    <row r="1443" spans="1:28" s="188" customFormat="1" ht="17.399999999999999">
      <c r="A1443" s="193" t="str">
        <f t="shared" si="2075"/>
        <v>Comm Devices</v>
      </c>
      <c r="B1443" s="193" t="str">
        <f t="shared" si="2076"/>
        <v>0Comm Devices</v>
      </c>
      <c r="C1443" s="193" t="str">
        <f t="shared" si="2077"/>
        <v>Comm Devices0</v>
      </c>
      <c r="D1443" s="193"/>
      <c r="E1443" s="193"/>
      <c r="F1443" s="193" t="str">
        <f t="shared" si="2078"/>
        <v>Comm Devices0</v>
      </c>
      <c r="G1443" s="193">
        <f t="shared" ref="G1443:M1443" si="2102">G$147</f>
        <v>0</v>
      </c>
      <c r="H1443" s="193">
        <f t="shared" si="2102"/>
        <v>0</v>
      </c>
      <c r="I1443" s="193">
        <f t="shared" si="2102"/>
        <v>0</v>
      </c>
      <c r="J1443" s="193">
        <f t="shared" si="2102"/>
        <v>0</v>
      </c>
      <c r="K1443" s="193">
        <f t="shared" si="2102"/>
        <v>0</v>
      </c>
      <c r="L1443" s="193">
        <f t="shared" si="2102"/>
        <v>0</v>
      </c>
      <c r="M1443" s="193">
        <f t="shared" si="2102"/>
        <v>0</v>
      </c>
      <c r="N1443" s="193" t="str">
        <f t="shared" si="2043"/>
        <v>Comm Devices</v>
      </c>
      <c r="AA1443" s="193">
        <f t="shared" si="2080"/>
        <v>0</v>
      </c>
      <c r="AB1443" s="193">
        <f t="shared" ref="AB1443" si="2103">AB$147</f>
        <v>0</v>
      </c>
    </row>
    <row r="1444" spans="1:28" s="188" customFormat="1" ht="17.399999999999999">
      <c r="A1444" s="193" t="str">
        <f t="shared" si="2075"/>
        <v>Comm Devices</v>
      </c>
      <c r="B1444" s="193" t="str">
        <f t="shared" si="2076"/>
        <v>AD230Comm Devices</v>
      </c>
      <c r="C1444" s="193" t="str">
        <f t="shared" si="2077"/>
        <v>Comm DevicesHerold, Sarah</v>
      </c>
      <c r="D1444" s="193"/>
      <c r="E1444" s="193"/>
      <c r="F1444" s="193" t="str">
        <f t="shared" si="2078"/>
        <v>Comm DevicesRichardson, Vicki</v>
      </c>
      <c r="G1444" s="193" t="str">
        <f t="shared" ref="G1444:M1444" si="2104">G$148</f>
        <v>Richardson, Vicki</v>
      </c>
      <c r="H1444" s="193" t="str">
        <f t="shared" si="2104"/>
        <v>Herold, Sarah</v>
      </c>
      <c r="I1444" s="193" t="str">
        <f t="shared" si="2104"/>
        <v>AD230</v>
      </c>
      <c r="J1444" s="193" t="str">
        <f t="shared" si="2104"/>
        <v>ALMO DISTRIBUTING</v>
      </c>
      <c r="K1444" s="193" t="str">
        <f t="shared" si="2104"/>
        <v>all</v>
      </c>
      <c r="L1444" s="193">
        <f t="shared" si="2104"/>
        <v>0</v>
      </c>
      <c r="M1444" s="193">
        <f t="shared" si="2104"/>
        <v>0</v>
      </c>
      <c r="N1444" s="193" t="str">
        <f t="shared" si="2043"/>
        <v>Comm Devices</v>
      </c>
      <c r="AA1444" s="193">
        <f t="shared" si="2080"/>
        <v>0</v>
      </c>
      <c r="AB1444" s="193" t="str">
        <f t="shared" ref="AB1444" si="2105">AB$148</f>
        <v>Herold, Sarah</v>
      </c>
    </row>
    <row r="1445" spans="1:28" s="188" customFormat="1" ht="17.399999999999999">
      <c r="A1445" s="193" t="str">
        <f t="shared" si="2075"/>
        <v>Comm Devices</v>
      </c>
      <c r="B1445" s="193" t="str">
        <f t="shared" si="2076"/>
        <v>AD783Comm Devices</v>
      </c>
      <c r="C1445" s="193" t="str">
        <f t="shared" si="2077"/>
        <v>Comm DevicesHerold, Sarah</v>
      </c>
      <c r="D1445" s="193"/>
      <c r="E1445" s="193"/>
      <c r="F1445" s="193" t="str">
        <f t="shared" si="2078"/>
        <v>Comm DevicesRichardson, Vicki</v>
      </c>
      <c r="G1445" s="193" t="str">
        <f t="shared" ref="G1445:M1445" si="2106">G$149</f>
        <v>Richardson, Vicki</v>
      </c>
      <c r="H1445" s="193" t="str">
        <f t="shared" si="2106"/>
        <v>Herold, Sarah</v>
      </c>
      <c r="I1445" s="193" t="str">
        <f t="shared" si="2106"/>
        <v>AD783</v>
      </c>
      <c r="J1445" s="193" t="str">
        <f t="shared" si="2106"/>
        <v>ADVANCE SALON &amp; BARBER SUPPLY</v>
      </c>
      <c r="K1445" s="193" t="str">
        <f t="shared" si="2106"/>
        <v>all</v>
      </c>
      <c r="L1445" s="193" t="str">
        <f t="shared" si="2106"/>
        <v>Jay Halaby &amp; Assoc</v>
      </c>
      <c r="M1445" s="193" t="str">
        <f t="shared" si="2106"/>
        <v>Beauty</v>
      </c>
      <c r="N1445" s="193" t="str">
        <f t="shared" si="2043"/>
        <v>Comm Devices</v>
      </c>
      <c r="AA1445" s="193">
        <f t="shared" si="2080"/>
        <v>0</v>
      </c>
      <c r="AB1445" s="193" t="str">
        <f t="shared" ref="AB1445" si="2107">AB$149</f>
        <v>Herold, Sarah</v>
      </c>
    </row>
    <row r="1446" spans="1:28" s="188" customFormat="1" ht="17.399999999999999">
      <c r="A1446" s="193" t="str">
        <f t="shared" si="2075"/>
        <v>Comm Devices</v>
      </c>
      <c r="B1446" s="193" t="str">
        <f t="shared" si="2076"/>
        <v>AL921Comm Devices</v>
      </c>
      <c r="C1446" s="193" t="str">
        <f t="shared" si="2077"/>
        <v>Comm DevicesHerold, Sarah</v>
      </c>
      <c r="D1446" s="193"/>
      <c r="E1446" s="193"/>
      <c r="F1446" s="193" t="str">
        <f t="shared" si="2078"/>
        <v>Comm DevicesRichardson, Vicki</v>
      </c>
      <c r="G1446" s="193" t="str">
        <f t="shared" ref="G1446:M1446" si="2108">G$150</f>
        <v>Richardson, Vicki</v>
      </c>
      <c r="H1446" s="193" t="str">
        <f t="shared" si="2108"/>
        <v>Herold, Sarah</v>
      </c>
      <c r="I1446" s="193" t="str">
        <f t="shared" si="2108"/>
        <v>AL921</v>
      </c>
      <c r="J1446" s="193" t="str">
        <f t="shared" si="2108"/>
        <v>ALL ESSENTIALS INC</v>
      </c>
      <c r="K1446" s="193" t="str">
        <f t="shared" si="2108"/>
        <v>all</v>
      </c>
      <c r="L1446" s="193" t="str">
        <f t="shared" si="2108"/>
        <v>Jay Halaby &amp; Assoc</v>
      </c>
      <c r="M1446" s="193" t="str">
        <f t="shared" si="2108"/>
        <v>Beauty</v>
      </c>
      <c r="N1446" s="193" t="str">
        <f t="shared" si="2043"/>
        <v>Comm Devices</v>
      </c>
      <c r="AA1446" s="193">
        <f t="shared" si="2080"/>
        <v>0</v>
      </c>
      <c r="AB1446" s="193" t="str">
        <f t="shared" ref="AB1446" si="2109">AB$150</f>
        <v>Herold, Sarah</v>
      </c>
    </row>
    <row r="1447" spans="1:28" s="188" customFormat="1" ht="17.399999999999999">
      <c r="A1447" s="193" t="str">
        <f t="shared" si="2075"/>
        <v>Comm Devices</v>
      </c>
      <c r="B1447" s="193" t="str">
        <f t="shared" si="2076"/>
        <v>BE305Comm Devices</v>
      </c>
      <c r="C1447" s="193" t="str">
        <f t="shared" si="2077"/>
        <v>Comm DevicesHerold, Sarah</v>
      </c>
      <c r="D1447" s="193"/>
      <c r="E1447" s="193"/>
      <c r="F1447" s="193" t="str">
        <f t="shared" si="2078"/>
        <v>Comm DevicesRichardson, Vicki</v>
      </c>
      <c r="G1447" s="193" t="str">
        <f t="shared" ref="G1447:M1447" si="2110">G$151</f>
        <v>Richardson, Vicki</v>
      </c>
      <c r="H1447" s="193" t="str">
        <f t="shared" si="2110"/>
        <v>Herold, Sarah</v>
      </c>
      <c r="I1447" s="193" t="str">
        <f t="shared" si="2110"/>
        <v>BE305</v>
      </c>
      <c r="J1447" s="193" t="str">
        <f t="shared" si="2110"/>
        <v>BEAUTY COLLECTION.COM INC</v>
      </c>
      <c r="K1447" s="193" t="str">
        <f t="shared" si="2110"/>
        <v>all</v>
      </c>
      <c r="L1447" s="193">
        <f t="shared" si="2110"/>
        <v>0</v>
      </c>
      <c r="M1447" s="193">
        <f t="shared" si="2110"/>
        <v>0</v>
      </c>
      <c r="N1447" s="193" t="str">
        <f t="shared" si="2043"/>
        <v>Comm Devices</v>
      </c>
      <c r="AA1447" s="193">
        <f t="shared" si="2080"/>
        <v>0</v>
      </c>
      <c r="AB1447" s="193" t="str">
        <f t="shared" ref="AB1447" si="2111">AB$151</f>
        <v>Herold, Sarah</v>
      </c>
    </row>
    <row r="1448" spans="1:28" s="188" customFormat="1" ht="17.399999999999999">
      <c r="A1448" s="193" t="str">
        <f t="shared" si="2075"/>
        <v>Comm Devices</v>
      </c>
      <c r="B1448" s="193" t="str">
        <f t="shared" si="2076"/>
        <v>BE337Comm Devices</v>
      </c>
      <c r="C1448" s="193" t="str">
        <f t="shared" si="2077"/>
        <v>Comm DevicesHerold, Sarah</v>
      </c>
      <c r="D1448" s="193"/>
      <c r="E1448" s="193"/>
      <c r="F1448" s="193" t="str">
        <f t="shared" si="2078"/>
        <v>Comm DevicesRichardson, Vicki</v>
      </c>
      <c r="G1448" s="193" t="str">
        <f t="shared" ref="G1448:M1448" si="2112">G$152</f>
        <v>Richardson, Vicki</v>
      </c>
      <c r="H1448" s="193" t="str">
        <f t="shared" si="2112"/>
        <v>Herold, Sarah</v>
      </c>
      <c r="I1448" s="193" t="str">
        <f t="shared" si="2112"/>
        <v>BE337</v>
      </c>
      <c r="J1448" s="193" t="str">
        <f t="shared" si="2112"/>
        <v>BELLA'S BEAUTY SUPPLY LLC</v>
      </c>
      <c r="K1448" s="193" t="str">
        <f t="shared" si="2112"/>
        <v>all</v>
      </c>
      <c r="L1448" s="193" t="str">
        <f t="shared" si="2112"/>
        <v>Jay Halaby &amp; Assoc</v>
      </c>
      <c r="M1448" s="193" t="str">
        <f t="shared" si="2112"/>
        <v>Beauty</v>
      </c>
      <c r="N1448" s="193" t="str">
        <f t="shared" si="2043"/>
        <v>Comm Devices</v>
      </c>
      <c r="AA1448" s="193">
        <f t="shared" si="2080"/>
        <v>0</v>
      </c>
      <c r="AB1448" s="193" t="str">
        <f t="shared" ref="AB1448" si="2113">AB$152</f>
        <v>Herold, Sarah</v>
      </c>
    </row>
    <row r="1449" spans="1:28" s="188" customFormat="1" ht="17.399999999999999">
      <c r="A1449" s="193" t="str">
        <f t="shared" si="2075"/>
        <v>Comm Devices</v>
      </c>
      <c r="B1449" s="193" t="str">
        <f t="shared" si="2076"/>
        <v>BE587Comm Devices</v>
      </c>
      <c r="C1449" s="193" t="str">
        <f t="shared" si="2077"/>
        <v>Comm DevicesHerold, Sarah</v>
      </c>
      <c r="D1449" s="193"/>
      <c r="E1449" s="193"/>
      <c r="F1449" s="193" t="str">
        <f t="shared" si="2078"/>
        <v>Comm DevicesRichardson, Vicki</v>
      </c>
      <c r="G1449" s="193" t="str">
        <f t="shared" ref="G1449:M1449" si="2114">G$153</f>
        <v>Richardson, Vicki</v>
      </c>
      <c r="H1449" s="193" t="str">
        <f t="shared" si="2114"/>
        <v>Herold, Sarah</v>
      </c>
      <c r="I1449" s="193" t="str">
        <f t="shared" si="2114"/>
        <v>BE587</v>
      </c>
      <c r="J1449" s="193" t="str">
        <f t="shared" si="2114"/>
        <v>BEAUTY.COM</v>
      </c>
      <c r="K1449" s="193" t="str">
        <f t="shared" si="2114"/>
        <v>all</v>
      </c>
      <c r="L1449" s="193">
        <f t="shared" si="2114"/>
        <v>0</v>
      </c>
      <c r="M1449" s="193">
        <f t="shared" si="2114"/>
        <v>0</v>
      </c>
      <c r="N1449" s="193" t="str">
        <f t="shared" si="2043"/>
        <v>Comm Devices</v>
      </c>
      <c r="AA1449" s="193">
        <f t="shared" si="2080"/>
        <v>0</v>
      </c>
      <c r="AB1449" s="193" t="str">
        <f t="shared" ref="AB1449" si="2115">AB$153</f>
        <v>Herold, Sarah</v>
      </c>
    </row>
    <row r="1450" spans="1:28" s="188" customFormat="1" ht="17.399999999999999">
      <c r="A1450" s="193" t="str">
        <f t="shared" si="2075"/>
        <v>Comm Devices</v>
      </c>
      <c r="B1450" s="193" t="str">
        <f t="shared" si="2076"/>
        <v>BE986Comm Devices</v>
      </c>
      <c r="C1450" s="193" t="str">
        <f t="shared" si="2077"/>
        <v>Comm DevicesHerold, Sarah</v>
      </c>
      <c r="D1450" s="193"/>
      <c r="E1450" s="193"/>
      <c r="F1450" s="193" t="str">
        <f t="shared" si="2078"/>
        <v>Comm DevicesRichardson, Vicki</v>
      </c>
      <c r="G1450" s="193" t="str">
        <f t="shared" ref="G1450:M1450" si="2116">G$154</f>
        <v>Richardson, Vicki</v>
      </c>
      <c r="H1450" s="193" t="str">
        <f t="shared" si="2116"/>
        <v>Herold, Sarah</v>
      </c>
      <c r="I1450" s="193" t="str">
        <f t="shared" si="2116"/>
        <v>BE986</v>
      </c>
      <c r="J1450" s="193" t="str">
        <f t="shared" si="2116"/>
        <v>BEAUTY BROS INC</v>
      </c>
      <c r="K1450" s="193" t="str">
        <f t="shared" si="2116"/>
        <v>all</v>
      </c>
      <c r="L1450" s="193">
        <f t="shared" si="2116"/>
        <v>0</v>
      </c>
      <c r="M1450" s="193">
        <f t="shared" si="2116"/>
        <v>0</v>
      </c>
      <c r="N1450" s="193" t="str">
        <f t="shared" si="2043"/>
        <v>Comm Devices</v>
      </c>
      <c r="AA1450" s="193">
        <f t="shared" si="2080"/>
        <v>0</v>
      </c>
      <c r="AB1450" s="193" t="str">
        <f t="shared" ref="AB1450" si="2117">AB$154</f>
        <v>Herold, Sarah</v>
      </c>
    </row>
    <row r="1451" spans="1:28" s="188" customFormat="1" ht="17.399999999999999">
      <c r="A1451" s="193" t="str">
        <f t="shared" si="2075"/>
        <v>Comm Devices</v>
      </c>
      <c r="B1451" s="193" t="str">
        <f t="shared" si="2076"/>
        <v>BI356Comm Devices</v>
      </c>
      <c r="C1451" s="193" t="str">
        <f t="shared" si="2077"/>
        <v>Comm DevicesHerold, Sarah</v>
      </c>
      <c r="D1451" s="193"/>
      <c r="E1451" s="193"/>
      <c r="F1451" s="193" t="str">
        <f t="shared" si="2078"/>
        <v>Comm DevicesRichardson, Vicki</v>
      </c>
      <c r="G1451" s="193" t="str">
        <f t="shared" ref="G1451:M1451" si="2118">G$155</f>
        <v>Richardson, Vicki</v>
      </c>
      <c r="H1451" s="193" t="str">
        <f t="shared" si="2118"/>
        <v>Herold, Sarah</v>
      </c>
      <c r="I1451" s="193" t="str">
        <f t="shared" si="2118"/>
        <v>BI356</v>
      </c>
      <c r="J1451" s="193" t="str">
        <f t="shared" si="2118"/>
        <v>BIONEXIA USA INC</v>
      </c>
      <c r="K1451" s="193" t="str">
        <f t="shared" si="2118"/>
        <v>all</v>
      </c>
      <c r="L1451" s="193" t="str">
        <f t="shared" si="2118"/>
        <v>Jay Halaby &amp; Assoc</v>
      </c>
      <c r="M1451" s="193" t="str">
        <f t="shared" si="2118"/>
        <v>Beauty</v>
      </c>
      <c r="N1451" s="193" t="str">
        <f t="shared" si="2043"/>
        <v>Comm Devices</v>
      </c>
      <c r="AA1451" s="193">
        <f t="shared" si="2080"/>
        <v>0</v>
      </c>
      <c r="AB1451" s="193" t="str">
        <f t="shared" ref="AB1451" si="2119">AB$155</f>
        <v>Herold, Sarah</v>
      </c>
    </row>
    <row r="1452" spans="1:28" s="188" customFormat="1" ht="17.399999999999999">
      <c r="A1452" s="193" t="str">
        <f t="shared" si="2075"/>
        <v>Comm Devices</v>
      </c>
      <c r="B1452" s="193" t="str">
        <f t="shared" si="2076"/>
        <v>BL345Comm Devices</v>
      </c>
      <c r="C1452" s="193" t="str">
        <f t="shared" si="2077"/>
        <v>Comm DevicesHerold, Sarah</v>
      </c>
      <c r="D1452" s="193"/>
      <c r="E1452" s="193"/>
      <c r="F1452" s="193" t="str">
        <f t="shared" si="2078"/>
        <v>Comm DevicesRichardson, Vicki</v>
      </c>
      <c r="G1452" s="193" t="str">
        <f t="shared" ref="G1452:M1452" si="2120">G$156</f>
        <v>Richardson, Vicki</v>
      </c>
      <c r="H1452" s="193" t="str">
        <f t="shared" si="2120"/>
        <v>Herold, Sarah</v>
      </c>
      <c r="I1452" s="193" t="str">
        <f t="shared" si="2120"/>
        <v>BL345</v>
      </c>
      <c r="J1452" s="193" t="str">
        <f t="shared" si="2120"/>
        <v>BLOOMINGDALE'S</v>
      </c>
      <c r="K1452" s="193" t="str">
        <f t="shared" si="2120"/>
        <v>all</v>
      </c>
      <c r="L1452" s="193">
        <f t="shared" si="2120"/>
        <v>0</v>
      </c>
      <c r="M1452" s="193">
        <f t="shared" si="2120"/>
        <v>0</v>
      </c>
      <c r="N1452" s="193" t="str">
        <f t="shared" si="2043"/>
        <v>Comm Devices</v>
      </c>
      <c r="AA1452" s="193">
        <f t="shared" si="2080"/>
        <v>0</v>
      </c>
      <c r="AB1452" s="193" t="str">
        <f t="shared" ref="AB1452" si="2121">AB$156</f>
        <v>Herold, Sarah</v>
      </c>
    </row>
    <row r="1453" spans="1:28" s="188" customFormat="1" ht="17.399999999999999">
      <c r="A1453" s="193" t="str">
        <f t="shared" si="2075"/>
        <v>Comm Devices</v>
      </c>
      <c r="B1453" s="193" t="str">
        <f t="shared" si="2076"/>
        <v>CE281Comm Devices</v>
      </c>
      <c r="C1453" s="193" t="str">
        <f t="shared" si="2077"/>
        <v>Comm DevicesHerold, Sarah</v>
      </c>
      <c r="D1453" s="193"/>
      <c r="E1453" s="193"/>
      <c r="F1453" s="193" t="str">
        <f t="shared" si="2078"/>
        <v>Comm DevicesRichardson, Vicki</v>
      </c>
      <c r="G1453" s="193" t="str">
        <f t="shared" ref="G1453:M1453" si="2122">G$157</f>
        <v>Richardson, Vicki</v>
      </c>
      <c r="H1453" s="193" t="str">
        <f t="shared" si="2122"/>
        <v>Herold, Sarah</v>
      </c>
      <c r="I1453" s="193" t="str">
        <f t="shared" si="2122"/>
        <v>CE281</v>
      </c>
      <c r="J1453" s="193" t="str">
        <f t="shared" si="2122"/>
        <v>CONTEC INTERNATIONAL</v>
      </c>
      <c r="K1453" s="193" t="str">
        <f t="shared" si="2122"/>
        <v>all</v>
      </c>
      <c r="L1453" s="193">
        <f t="shared" si="2122"/>
        <v>0</v>
      </c>
      <c r="M1453" s="193">
        <f t="shared" si="2122"/>
        <v>0</v>
      </c>
      <c r="N1453" s="193" t="str">
        <f t="shared" si="2043"/>
        <v>Comm Devices</v>
      </c>
      <c r="AA1453" s="193">
        <f t="shared" si="2080"/>
        <v>0</v>
      </c>
      <c r="AB1453" s="193" t="str">
        <f t="shared" ref="AB1453" si="2123">AB$157</f>
        <v>Herold, Sarah</v>
      </c>
    </row>
    <row r="1454" spans="1:28" s="188" customFormat="1" ht="17.399999999999999">
      <c r="A1454" s="193" t="str">
        <f t="shared" si="2075"/>
        <v>Comm Devices</v>
      </c>
      <c r="B1454" s="193" t="str">
        <f t="shared" si="2076"/>
        <v>CH901Comm Devices</v>
      </c>
      <c r="C1454" s="193" t="str">
        <f t="shared" si="2077"/>
        <v>Comm DevicesHerold, Sarah</v>
      </c>
      <c r="D1454" s="193"/>
      <c r="E1454" s="193"/>
      <c r="F1454" s="193" t="str">
        <f t="shared" si="2078"/>
        <v>Comm DevicesRichardson, Vicki</v>
      </c>
      <c r="G1454" s="193" t="str">
        <f t="shared" ref="G1454:M1454" si="2124">G$158</f>
        <v>Richardson, Vicki</v>
      </c>
      <c r="H1454" s="193" t="str">
        <f t="shared" si="2124"/>
        <v>Herold, Sarah</v>
      </c>
      <c r="I1454" s="193" t="str">
        <f t="shared" si="2124"/>
        <v>CH901</v>
      </c>
      <c r="J1454" s="193" t="str">
        <f t="shared" si="2124"/>
        <v>CHENICE PRO SALON</v>
      </c>
      <c r="K1454" s="193" t="str">
        <f t="shared" si="2124"/>
        <v>all</v>
      </c>
      <c r="L1454" s="193" t="str">
        <f t="shared" si="2124"/>
        <v>Jay Halaby &amp; Assoc</v>
      </c>
      <c r="M1454" s="193" t="str">
        <f t="shared" si="2124"/>
        <v>Beauty</v>
      </c>
      <c r="N1454" s="193" t="str">
        <f t="shared" si="2043"/>
        <v>Comm Devices</v>
      </c>
      <c r="AA1454" s="193">
        <f t="shared" si="2080"/>
        <v>0</v>
      </c>
      <c r="AB1454" s="193" t="str">
        <f t="shared" ref="AB1454" si="2125">AB$158</f>
        <v>Herold, Sarah</v>
      </c>
    </row>
    <row r="1455" spans="1:28" s="188" customFormat="1" ht="17.399999999999999">
      <c r="A1455" s="193" t="str">
        <f t="shared" si="2075"/>
        <v>Comm Devices</v>
      </c>
      <c r="B1455" s="193" t="str">
        <f t="shared" si="2076"/>
        <v>CR854Comm Devices</v>
      </c>
      <c r="C1455" s="193" t="str">
        <f t="shared" si="2077"/>
        <v>Comm DevicesHerold, Sarah</v>
      </c>
      <c r="D1455" s="193"/>
      <c r="E1455" s="193"/>
      <c r="F1455" s="193" t="str">
        <f t="shared" si="2078"/>
        <v>Comm DevicesRichardson, Vicki</v>
      </c>
      <c r="G1455" s="193" t="str">
        <f t="shared" ref="G1455:M1455" si="2126">G$159</f>
        <v>Richardson, Vicki</v>
      </c>
      <c r="H1455" s="193" t="str">
        <f t="shared" si="2126"/>
        <v>Herold, Sarah</v>
      </c>
      <c r="I1455" s="193" t="str">
        <f t="shared" si="2126"/>
        <v>CR854</v>
      </c>
      <c r="J1455" s="193" t="str">
        <f t="shared" si="2126"/>
        <v>CREATIVE BEAUTY CONCEPTS</v>
      </c>
      <c r="K1455" s="193" t="str">
        <f t="shared" si="2126"/>
        <v>all</v>
      </c>
      <c r="L1455" s="193" t="str">
        <f t="shared" si="2126"/>
        <v>Jay Halaby &amp; Assoc</v>
      </c>
      <c r="M1455" s="193" t="str">
        <f t="shared" si="2126"/>
        <v>Beauty</v>
      </c>
      <c r="N1455" s="193" t="str">
        <f t="shared" si="2043"/>
        <v>Comm Devices</v>
      </c>
      <c r="AA1455" s="193">
        <f t="shared" si="2080"/>
        <v>0</v>
      </c>
      <c r="AB1455" s="193" t="str">
        <f t="shared" ref="AB1455" si="2127">AB$159</f>
        <v>Herold, Sarah</v>
      </c>
    </row>
    <row r="1456" spans="1:28" s="188" customFormat="1" ht="17.399999999999999">
      <c r="A1456" s="193" t="str">
        <f t="shared" si="2075"/>
        <v>Comm Devices</v>
      </c>
      <c r="B1456" s="193" t="str">
        <f t="shared" si="2076"/>
        <v>CY001Comm Devices</v>
      </c>
      <c r="C1456" s="193" t="str">
        <f t="shared" si="2077"/>
        <v>Comm DevicesHerold, Sarah</v>
      </c>
      <c r="D1456" s="193"/>
      <c r="E1456" s="193"/>
      <c r="F1456" s="193" t="str">
        <f t="shared" si="2078"/>
        <v>Comm DevicesRichardson, Vicki</v>
      </c>
      <c r="G1456" s="193" t="str">
        <f t="shared" ref="G1456:M1456" si="2128">G$160</f>
        <v>Richardson, Vicki</v>
      </c>
      <c r="H1456" s="193" t="str">
        <f t="shared" si="2128"/>
        <v>Herold, Sarah</v>
      </c>
      <c r="I1456" s="193" t="str">
        <f t="shared" si="2128"/>
        <v>CY001</v>
      </c>
      <c r="J1456" s="193" t="str">
        <f t="shared" si="2128"/>
        <v>CYNTHIA SALON SERVICES</v>
      </c>
      <c r="K1456" s="193" t="str">
        <f t="shared" si="2128"/>
        <v>all</v>
      </c>
      <c r="L1456" s="193" t="str">
        <f t="shared" si="2128"/>
        <v>Jay Halaby &amp; Assoc</v>
      </c>
      <c r="M1456" s="193" t="str">
        <f t="shared" si="2128"/>
        <v>Beauty</v>
      </c>
      <c r="N1456" s="193" t="str">
        <f t="shared" si="2043"/>
        <v>Comm Devices</v>
      </c>
      <c r="AA1456" s="193">
        <f t="shared" si="2080"/>
        <v>0</v>
      </c>
      <c r="AB1456" s="193" t="str">
        <f t="shared" ref="AB1456" si="2129">AB$160</f>
        <v>Herold, Sarah</v>
      </c>
    </row>
    <row r="1457" spans="1:28" s="188" customFormat="1" ht="17.399999999999999">
      <c r="A1457" s="193" t="str">
        <f t="shared" si="2075"/>
        <v>Comm Devices</v>
      </c>
      <c r="B1457" s="193" t="str">
        <f t="shared" si="2076"/>
        <v>DM026Comm Devices</v>
      </c>
      <c r="C1457" s="193" t="str">
        <f t="shared" si="2077"/>
        <v>Comm DevicesHerold, Sarah</v>
      </c>
      <c r="D1457" s="193"/>
      <c r="E1457" s="193"/>
      <c r="F1457" s="193" t="str">
        <f t="shared" si="2078"/>
        <v>Comm DevicesRichardson, Vicki</v>
      </c>
      <c r="G1457" s="193" t="str">
        <f t="shared" ref="G1457:M1457" si="2130">G$161</f>
        <v>Richardson, Vicki</v>
      </c>
      <c r="H1457" s="193" t="str">
        <f t="shared" si="2130"/>
        <v>Herold, Sarah</v>
      </c>
      <c r="I1457" s="193" t="str">
        <f t="shared" si="2130"/>
        <v>DM026</v>
      </c>
      <c r="J1457" s="193" t="str">
        <f t="shared" si="2130"/>
        <v>DISCOVER SALON SERVICES</v>
      </c>
      <c r="K1457" s="193" t="str">
        <f t="shared" si="2130"/>
        <v>all</v>
      </c>
      <c r="L1457" s="193" t="str">
        <f t="shared" si="2130"/>
        <v>Jay Halaby &amp; Assoc</v>
      </c>
      <c r="M1457" s="193" t="str">
        <f t="shared" si="2130"/>
        <v>Beauty</v>
      </c>
      <c r="N1457" s="193" t="str">
        <f t="shared" si="2043"/>
        <v>Comm Devices</v>
      </c>
      <c r="AA1457" s="193">
        <f t="shared" si="2080"/>
        <v>0</v>
      </c>
      <c r="AB1457" s="193" t="str">
        <f t="shared" ref="AB1457" si="2131">AB$161</f>
        <v>Herold, Sarah</v>
      </c>
    </row>
    <row r="1458" spans="1:28" s="188" customFormat="1" ht="17.399999999999999">
      <c r="A1458" s="193" t="str">
        <f t="shared" si="2075"/>
        <v>Comm Devices</v>
      </c>
      <c r="B1458" s="193" t="str">
        <f t="shared" si="2076"/>
        <v>EC238Comm Devices</v>
      </c>
      <c r="C1458" s="193" t="str">
        <f t="shared" si="2077"/>
        <v>Comm DevicesHerold, Sarah</v>
      </c>
      <c r="D1458" s="193"/>
      <c r="E1458" s="193"/>
      <c r="F1458" s="193" t="str">
        <f t="shared" si="2078"/>
        <v>Comm DevicesRichardson, Vicki</v>
      </c>
      <c r="G1458" s="193" t="str">
        <f t="shared" ref="G1458:M1458" si="2132">G$162</f>
        <v>Richardson, Vicki</v>
      </c>
      <c r="H1458" s="193" t="str">
        <f t="shared" si="2132"/>
        <v>Herold, Sarah</v>
      </c>
      <c r="I1458" s="193" t="str">
        <f t="shared" si="2132"/>
        <v>EC238</v>
      </c>
      <c r="J1458" s="193" t="str">
        <f t="shared" si="2132"/>
        <v>ECONOMY BEAUTY SUPPLY</v>
      </c>
      <c r="K1458" s="193" t="str">
        <f t="shared" si="2132"/>
        <v>all</v>
      </c>
      <c r="L1458" s="193" t="str">
        <f t="shared" si="2132"/>
        <v>Jay Halaby &amp; Assoc</v>
      </c>
      <c r="M1458" s="193" t="str">
        <f t="shared" si="2132"/>
        <v>Beauty</v>
      </c>
      <c r="N1458" s="193" t="str">
        <f t="shared" si="2043"/>
        <v>Comm Devices</v>
      </c>
      <c r="AA1458" s="193">
        <f t="shared" si="2080"/>
        <v>0</v>
      </c>
      <c r="AB1458" s="193" t="str">
        <f t="shared" ref="AB1458" si="2133">AB$162</f>
        <v>Herold, Sarah</v>
      </c>
    </row>
    <row r="1459" spans="1:28" s="188" customFormat="1" ht="17.399999999999999">
      <c r="A1459" s="193" t="str">
        <f t="shared" si="2075"/>
        <v>Comm Devices</v>
      </c>
      <c r="B1459" s="193" t="str">
        <f t="shared" si="2076"/>
        <v>EC301Comm Devices</v>
      </c>
      <c r="C1459" s="193" t="str">
        <f t="shared" si="2077"/>
        <v>Comm DevicesHerold, Sarah</v>
      </c>
      <c r="D1459" s="193"/>
      <c r="E1459" s="193"/>
      <c r="F1459" s="193" t="str">
        <f t="shared" si="2078"/>
        <v>Comm DevicesRichardson, Vicki</v>
      </c>
      <c r="G1459" s="193" t="str">
        <f t="shared" ref="G1459:M1459" si="2134">G$163</f>
        <v>Richardson, Vicki</v>
      </c>
      <c r="H1459" s="193" t="str">
        <f t="shared" si="2134"/>
        <v>Herold, Sarah</v>
      </c>
      <c r="I1459" s="193" t="str">
        <f t="shared" si="2134"/>
        <v>EC301</v>
      </c>
      <c r="J1459" s="193" t="str">
        <f t="shared" si="2134"/>
        <v>FINELINE DISTRIBUTOR INC</v>
      </c>
      <c r="K1459" s="193" t="str">
        <f t="shared" si="2134"/>
        <v>all</v>
      </c>
      <c r="L1459" s="193" t="str">
        <f t="shared" si="2134"/>
        <v>Jay Halaby &amp; Assoc</v>
      </c>
      <c r="M1459" s="193" t="str">
        <f t="shared" si="2134"/>
        <v>Beauty</v>
      </c>
      <c r="N1459" s="193" t="str">
        <f t="shared" si="2043"/>
        <v>Comm Devices</v>
      </c>
      <c r="AA1459" s="193">
        <f t="shared" si="2080"/>
        <v>0</v>
      </c>
      <c r="AB1459" s="193" t="str">
        <f t="shared" ref="AB1459" si="2135">AB$163</f>
        <v>Herold, Sarah</v>
      </c>
    </row>
    <row r="1460" spans="1:28" s="188" customFormat="1" ht="17.399999999999999">
      <c r="A1460" s="193" t="str">
        <f t="shared" si="2075"/>
        <v>Comm Devices</v>
      </c>
      <c r="B1460" s="193" t="str">
        <f t="shared" si="2076"/>
        <v>EV146Comm Devices</v>
      </c>
      <c r="C1460" s="193" t="str">
        <f t="shared" si="2077"/>
        <v>Comm DevicesHerold, Sarah</v>
      </c>
      <c r="D1460" s="193"/>
      <c r="E1460" s="193"/>
      <c r="F1460" s="193" t="str">
        <f t="shared" si="2078"/>
        <v>Comm DevicesRichardson, Vicki</v>
      </c>
      <c r="G1460" s="193" t="str">
        <f t="shared" ref="G1460:M1460" si="2136">G$164</f>
        <v>Richardson, Vicki</v>
      </c>
      <c r="H1460" s="193" t="str">
        <f t="shared" si="2136"/>
        <v>Herold, Sarah</v>
      </c>
      <c r="I1460" s="193" t="str">
        <f t="shared" si="2136"/>
        <v>EV146</v>
      </c>
      <c r="J1460" s="193" t="str">
        <f t="shared" si="2136"/>
        <v>EVERGREEN TEAM USA</v>
      </c>
      <c r="K1460" s="193" t="str">
        <f t="shared" si="2136"/>
        <v>all</v>
      </c>
      <c r="L1460" s="193" t="str">
        <f t="shared" si="2136"/>
        <v>Jay Halaby &amp; Assoc</v>
      </c>
      <c r="M1460" s="193" t="str">
        <f t="shared" si="2136"/>
        <v>Beauty</v>
      </c>
      <c r="N1460" s="193" t="str">
        <f t="shared" si="2043"/>
        <v>Comm Devices</v>
      </c>
      <c r="AA1460" s="193">
        <f t="shared" si="2080"/>
        <v>0</v>
      </c>
      <c r="AB1460" s="193" t="str">
        <f t="shared" ref="AB1460" si="2137">AB$164</f>
        <v>Herold, Sarah</v>
      </c>
    </row>
    <row r="1461" spans="1:28" s="188" customFormat="1" ht="17.399999999999999">
      <c r="A1461" s="193" t="str">
        <f t="shared" si="2075"/>
        <v>Comm Devices</v>
      </c>
      <c r="B1461" s="193" t="str">
        <f t="shared" si="2076"/>
        <v>FO396Comm Devices</v>
      </c>
      <c r="C1461" s="193" t="str">
        <f t="shared" si="2077"/>
        <v>Comm DevicesHerold, Sarah</v>
      </c>
      <c r="D1461" s="193"/>
      <c r="E1461" s="193"/>
      <c r="F1461" s="193" t="str">
        <f t="shared" si="2078"/>
        <v>Comm DevicesRichardson, Vicki</v>
      </c>
      <c r="G1461" s="193" t="str">
        <f t="shared" ref="G1461:M1461" si="2138">G$165</f>
        <v>Richardson, Vicki</v>
      </c>
      <c r="H1461" s="193" t="str">
        <f t="shared" si="2138"/>
        <v>Herold, Sarah</v>
      </c>
      <c r="I1461" s="193" t="str">
        <f t="shared" si="2138"/>
        <v>FO396</v>
      </c>
      <c r="J1461" s="193" t="str">
        <f t="shared" si="2138"/>
        <v>FOUR STAR BEAUTY SUPPLY CORP</v>
      </c>
      <c r="K1461" s="193" t="str">
        <f t="shared" si="2138"/>
        <v>all</v>
      </c>
      <c r="L1461" s="193" t="str">
        <f t="shared" si="2138"/>
        <v>Jay Halaby &amp; Assoc</v>
      </c>
      <c r="M1461" s="193" t="str">
        <f t="shared" si="2138"/>
        <v>Beauty</v>
      </c>
      <c r="N1461" s="193" t="str">
        <f t="shared" si="2043"/>
        <v>Comm Devices</v>
      </c>
      <c r="AA1461" s="193">
        <f t="shared" si="2080"/>
        <v>0</v>
      </c>
      <c r="AB1461" s="193" t="str">
        <f t="shared" ref="AB1461" si="2139">AB$165</f>
        <v>Herold, Sarah</v>
      </c>
    </row>
    <row r="1462" spans="1:28" s="188" customFormat="1" ht="17.399999999999999">
      <c r="A1462" s="193" t="str">
        <f t="shared" si="2075"/>
        <v>Comm Devices</v>
      </c>
      <c r="B1462" s="193" t="str">
        <f t="shared" si="2076"/>
        <v>GR900Comm Devices</v>
      </c>
      <c r="C1462" s="193" t="str">
        <f t="shared" si="2077"/>
        <v>Comm DevicesHerold, Sarah</v>
      </c>
      <c r="D1462" s="193"/>
      <c r="E1462" s="193"/>
      <c r="F1462" s="193" t="str">
        <f t="shared" si="2078"/>
        <v>Comm DevicesRichardson, Vicki</v>
      </c>
      <c r="G1462" s="193" t="str">
        <f t="shared" ref="G1462:M1462" si="2140">G$166</f>
        <v>Richardson, Vicki</v>
      </c>
      <c r="H1462" s="193" t="str">
        <f t="shared" si="2140"/>
        <v>Herold, Sarah</v>
      </c>
      <c r="I1462" s="193" t="str">
        <f t="shared" si="2140"/>
        <v>GR900</v>
      </c>
      <c r="J1462" s="193" t="str">
        <f t="shared" si="2140"/>
        <v>GROOM IT INDUSTRIES</v>
      </c>
      <c r="K1462" s="193" t="str">
        <f t="shared" si="2140"/>
        <v>all</v>
      </c>
      <c r="L1462" s="193" t="str">
        <f t="shared" si="2140"/>
        <v>Jay Halaby &amp; Assoc</v>
      </c>
      <c r="M1462" s="193" t="str">
        <f t="shared" si="2140"/>
        <v>Beauty</v>
      </c>
      <c r="N1462" s="193" t="str">
        <f t="shared" si="2043"/>
        <v>Comm Devices</v>
      </c>
      <c r="AA1462" s="193">
        <f t="shared" si="2080"/>
        <v>0</v>
      </c>
      <c r="AB1462" s="193" t="str">
        <f t="shared" ref="AB1462" si="2141">AB$166</f>
        <v>Herold, Sarah</v>
      </c>
    </row>
    <row r="1463" spans="1:28" s="188" customFormat="1" ht="17.399999999999999">
      <c r="A1463" s="193" t="str">
        <f t="shared" si="2075"/>
        <v>Comm Devices</v>
      </c>
      <c r="B1463" s="193" t="str">
        <f t="shared" si="2076"/>
        <v>IN021Comm Devices</v>
      </c>
      <c r="C1463" s="193" t="str">
        <f t="shared" si="2077"/>
        <v>Comm DevicesHerold, Sarah</v>
      </c>
      <c r="D1463" s="193"/>
      <c r="E1463" s="193"/>
      <c r="F1463" s="193" t="str">
        <f t="shared" si="2078"/>
        <v>Comm DevicesRichardson, Vicki</v>
      </c>
      <c r="G1463" s="193" t="str">
        <f t="shared" ref="G1463:M1463" si="2142">G$167</f>
        <v>Richardson, Vicki</v>
      </c>
      <c r="H1463" s="193" t="str">
        <f t="shared" si="2142"/>
        <v>Herold, Sarah</v>
      </c>
      <c r="I1463" s="193" t="str">
        <f t="shared" si="2142"/>
        <v>IN021</v>
      </c>
      <c r="J1463" s="193" t="str">
        <f t="shared" si="2142"/>
        <v>INTERNATIONAL SALON/UNITED BEAUTY</v>
      </c>
      <c r="K1463" s="193" t="str">
        <f t="shared" si="2142"/>
        <v>all</v>
      </c>
      <c r="L1463" s="193" t="str">
        <f t="shared" si="2142"/>
        <v>Jay Halaby &amp; Assoc</v>
      </c>
      <c r="M1463" s="193" t="str">
        <f t="shared" si="2142"/>
        <v>Beauty</v>
      </c>
      <c r="N1463" s="193" t="str">
        <f t="shared" si="2043"/>
        <v>Comm Devices</v>
      </c>
      <c r="AA1463" s="193">
        <f t="shared" si="2080"/>
        <v>0</v>
      </c>
      <c r="AB1463" s="193" t="str">
        <f t="shared" ref="AB1463" si="2143">AB$167</f>
        <v>Herold, Sarah</v>
      </c>
    </row>
    <row r="1464" spans="1:28" s="188" customFormat="1" ht="17.399999999999999">
      <c r="A1464" s="193" t="str">
        <f t="shared" si="2075"/>
        <v>Comm Devices</v>
      </c>
      <c r="B1464" s="193" t="str">
        <f t="shared" si="2076"/>
        <v>IN883Comm Devices</v>
      </c>
      <c r="C1464" s="193" t="str">
        <f t="shared" si="2077"/>
        <v>Comm DevicesHerold, Sarah</v>
      </c>
      <c r="D1464" s="193"/>
      <c r="E1464" s="193"/>
      <c r="F1464" s="193" t="str">
        <f t="shared" si="2078"/>
        <v>Comm DevicesRichardson, Vicki</v>
      </c>
      <c r="G1464" s="193" t="str">
        <f t="shared" ref="G1464:M1464" si="2144">G$168</f>
        <v>Richardson, Vicki</v>
      </c>
      <c r="H1464" s="193" t="str">
        <f t="shared" si="2144"/>
        <v>Herold, Sarah</v>
      </c>
      <c r="I1464" s="193" t="str">
        <f t="shared" si="2144"/>
        <v>IN883</v>
      </c>
      <c r="J1464" s="193" t="str">
        <f t="shared" si="2144"/>
        <v>INNOVATIVE SALON SOLUTIONS</v>
      </c>
      <c r="K1464" s="193" t="str">
        <f t="shared" si="2144"/>
        <v>all</v>
      </c>
      <c r="L1464" s="193" t="str">
        <f t="shared" si="2144"/>
        <v>Jay Halaby &amp; Assoc</v>
      </c>
      <c r="M1464" s="193" t="str">
        <f t="shared" si="2144"/>
        <v>Beauty</v>
      </c>
      <c r="N1464" s="193" t="str">
        <f t="shared" si="2043"/>
        <v>Comm Devices</v>
      </c>
      <c r="AA1464" s="193">
        <f t="shared" si="2080"/>
        <v>0</v>
      </c>
      <c r="AB1464" s="193" t="str">
        <f t="shared" ref="AB1464" si="2145">AB$168</f>
        <v>Herold, Sarah</v>
      </c>
    </row>
    <row r="1465" spans="1:28" s="188" customFormat="1" ht="17.399999999999999">
      <c r="A1465" s="193" t="str">
        <f t="shared" si="2075"/>
        <v>Comm Devices</v>
      </c>
      <c r="B1465" s="193" t="str">
        <f t="shared" si="2076"/>
        <v>J0250Comm Devices</v>
      </c>
      <c r="C1465" s="193" t="str">
        <f t="shared" si="2077"/>
        <v>Comm DevicesHerold, Sarah</v>
      </c>
      <c r="D1465" s="193"/>
      <c r="E1465" s="193"/>
      <c r="F1465" s="193" t="str">
        <f t="shared" si="2078"/>
        <v>Comm DevicesRichardson, Vicki</v>
      </c>
      <c r="G1465" s="193" t="str">
        <f t="shared" ref="G1465:M1465" si="2146">G$169</f>
        <v>Richardson, Vicki</v>
      </c>
      <c r="H1465" s="193" t="str">
        <f t="shared" si="2146"/>
        <v>Herold, Sarah</v>
      </c>
      <c r="I1465" s="193" t="str">
        <f t="shared" si="2146"/>
        <v>J0250</v>
      </c>
      <c r="J1465" s="193" t="str">
        <f t="shared" si="2146"/>
        <v>NORDSTROM</v>
      </c>
      <c r="K1465" s="193" t="str">
        <f t="shared" si="2146"/>
        <v>all</v>
      </c>
      <c r="L1465" s="193">
        <f t="shared" si="2146"/>
        <v>0</v>
      </c>
      <c r="M1465" s="193">
        <f t="shared" si="2146"/>
        <v>0</v>
      </c>
      <c r="N1465" s="193" t="str">
        <f t="shared" si="2043"/>
        <v>Comm Devices</v>
      </c>
      <c r="AA1465" s="193">
        <f t="shared" si="2080"/>
        <v>0</v>
      </c>
      <c r="AB1465" s="193" t="str">
        <f t="shared" ref="AB1465" si="2147">AB$169</f>
        <v>Herold, Sarah</v>
      </c>
    </row>
    <row r="1466" spans="1:28" s="188" customFormat="1" ht="17.399999999999999">
      <c r="A1466" s="193" t="str">
        <f t="shared" si="2075"/>
        <v>Comm Devices</v>
      </c>
      <c r="B1466" s="193" t="str">
        <f t="shared" si="2076"/>
        <v>JL011Comm Devices</v>
      </c>
      <c r="C1466" s="193" t="str">
        <f t="shared" si="2077"/>
        <v>Comm DevicesHerold, Sarah</v>
      </c>
      <c r="D1466" s="193"/>
      <c r="E1466" s="193"/>
      <c r="F1466" s="193" t="str">
        <f t="shared" si="2078"/>
        <v>Comm DevicesRichardson, Vicki</v>
      </c>
      <c r="G1466" s="193" t="str">
        <f t="shared" ref="G1466:M1466" si="2148">G$170</f>
        <v>Richardson, Vicki</v>
      </c>
      <c r="H1466" s="193" t="str">
        <f t="shared" si="2148"/>
        <v>Herold, Sarah</v>
      </c>
      <c r="I1466" s="193" t="str">
        <f t="shared" si="2148"/>
        <v>JL011</v>
      </c>
      <c r="J1466" s="193" t="str">
        <f t="shared" si="2148"/>
        <v>JLMOON INC / PINK BEAUTY</v>
      </c>
      <c r="K1466" s="193" t="str">
        <f t="shared" si="2148"/>
        <v>all</v>
      </c>
      <c r="L1466" s="193" t="str">
        <f t="shared" si="2148"/>
        <v>Jay Halaby &amp; Assoc</v>
      </c>
      <c r="M1466" s="193" t="str">
        <f t="shared" si="2148"/>
        <v>Beauty</v>
      </c>
      <c r="N1466" s="193" t="str">
        <f t="shared" si="2043"/>
        <v>Comm Devices</v>
      </c>
      <c r="AA1466" s="193">
        <f t="shared" si="2080"/>
        <v>0</v>
      </c>
      <c r="AB1466" s="193" t="str">
        <f t="shared" ref="AB1466" si="2149">AB$170</f>
        <v>Herold, Sarah</v>
      </c>
    </row>
    <row r="1467" spans="1:28" s="188" customFormat="1" ht="17.399999999999999">
      <c r="A1467" s="193" t="str">
        <f t="shared" si="2075"/>
        <v>Comm Devices</v>
      </c>
      <c r="B1467" s="193" t="str">
        <f t="shared" si="2076"/>
        <v>JO471Comm Devices</v>
      </c>
      <c r="C1467" s="193" t="str">
        <f t="shared" si="2077"/>
        <v>Comm DevicesHerold, Sarah</v>
      </c>
      <c r="D1467" s="193"/>
      <c r="E1467" s="193"/>
      <c r="F1467" s="193" t="str">
        <f t="shared" si="2078"/>
        <v>Comm DevicesRichardson, Vicki</v>
      </c>
      <c r="G1467" s="193" t="str">
        <f t="shared" ref="G1467:M1467" si="2150">G$171</f>
        <v>Richardson, Vicki</v>
      </c>
      <c r="H1467" s="193" t="str">
        <f t="shared" si="2150"/>
        <v>Herold, Sarah</v>
      </c>
      <c r="I1467" s="193" t="str">
        <f t="shared" si="2150"/>
        <v>JO471</v>
      </c>
      <c r="J1467" s="193" t="str">
        <f t="shared" si="2150"/>
        <v>JSKY SOLUTION INC</v>
      </c>
      <c r="K1467" s="193" t="str">
        <f t="shared" si="2150"/>
        <v>all</v>
      </c>
      <c r="L1467" s="193" t="str">
        <f t="shared" si="2150"/>
        <v>Jay Halaby &amp; Assoc</v>
      </c>
      <c r="M1467" s="193" t="str">
        <f t="shared" si="2150"/>
        <v>Beauty</v>
      </c>
      <c r="N1467" s="193" t="str">
        <f t="shared" si="2043"/>
        <v>Comm Devices</v>
      </c>
      <c r="AA1467" s="193">
        <f t="shared" si="2080"/>
        <v>0</v>
      </c>
      <c r="AB1467" s="193" t="str">
        <f t="shared" ref="AB1467" si="2151">AB$171</f>
        <v>Herold, Sarah</v>
      </c>
    </row>
    <row r="1468" spans="1:28" s="188" customFormat="1" ht="17.399999999999999">
      <c r="A1468" s="193" t="str">
        <f t="shared" si="2075"/>
        <v>Comm Devices</v>
      </c>
      <c r="B1468" s="193" t="str">
        <f t="shared" si="2076"/>
        <v>JR091Comm Devices</v>
      </c>
      <c r="C1468" s="193" t="str">
        <f t="shared" si="2077"/>
        <v>Comm DevicesHerold, Sarah</v>
      </c>
      <c r="D1468" s="193"/>
      <c r="E1468" s="193"/>
      <c r="F1468" s="193" t="str">
        <f t="shared" si="2078"/>
        <v>Comm DevicesRichardson, Vicki</v>
      </c>
      <c r="G1468" s="193" t="str">
        <f t="shared" ref="G1468:M1468" si="2152">G$172</f>
        <v>Richardson, Vicki</v>
      </c>
      <c r="H1468" s="193" t="str">
        <f t="shared" si="2152"/>
        <v>Herold, Sarah</v>
      </c>
      <c r="I1468" s="193" t="str">
        <f t="shared" si="2152"/>
        <v>JR091</v>
      </c>
      <c r="J1468" s="193" t="str">
        <f t="shared" si="2152"/>
        <v>J &amp; R BEAUTY SUPPLY</v>
      </c>
      <c r="K1468" s="193" t="str">
        <f t="shared" si="2152"/>
        <v>all</v>
      </c>
      <c r="L1468" s="193" t="str">
        <f t="shared" si="2152"/>
        <v>Jay Halaby &amp; Assoc</v>
      </c>
      <c r="M1468" s="193" t="str">
        <f t="shared" si="2152"/>
        <v>Beauty</v>
      </c>
      <c r="N1468" s="193" t="str">
        <f t="shared" si="2043"/>
        <v>Comm Devices</v>
      </c>
      <c r="AA1468" s="193">
        <f t="shared" si="2080"/>
        <v>0</v>
      </c>
      <c r="AB1468" s="193" t="str">
        <f t="shared" ref="AB1468" si="2153">AB$172</f>
        <v>Herold, Sarah</v>
      </c>
    </row>
    <row r="1469" spans="1:28" s="188" customFormat="1" ht="17.399999999999999">
      <c r="A1469" s="193" t="str">
        <f t="shared" si="2075"/>
        <v>Comm Devices</v>
      </c>
      <c r="B1469" s="193" t="str">
        <f t="shared" si="2076"/>
        <v>KA388Comm Devices</v>
      </c>
      <c r="C1469" s="193" t="str">
        <f t="shared" si="2077"/>
        <v>Comm DevicesHerold, Sarah</v>
      </c>
      <c r="D1469" s="193"/>
      <c r="E1469" s="193"/>
      <c r="F1469" s="193" t="str">
        <f t="shared" si="2078"/>
        <v>Comm DevicesRichardson, Vicki</v>
      </c>
      <c r="G1469" s="193" t="str">
        <f t="shared" ref="G1469:M1469" si="2154">G$173</f>
        <v>Richardson, Vicki</v>
      </c>
      <c r="H1469" s="193" t="str">
        <f t="shared" si="2154"/>
        <v>Herold, Sarah</v>
      </c>
      <c r="I1469" s="193" t="str">
        <f t="shared" si="2154"/>
        <v>KA388</v>
      </c>
      <c r="J1469" s="193" t="str">
        <f t="shared" si="2154"/>
        <v>KANAR, Inc</v>
      </c>
      <c r="K1469" s="193" t="str">
        <f t="shared" si="2154"/>
        <v>all</v>
      </c>
      <c r="L1469" s="193">
        <f t="shared" si="2154"/>
        <v>0</v>
      </c>
      <c r="M1469" s="193">
        <f t="shared" si="2154"/>
        <v>0</v>
      </c>
      <c r="N1469" s="193" t="str">
        <f t="shared" si="2043"/>
        <v>Comm Devices</v>
      </c>
      <c r="AA1469" s="193">
        <f t="shared" si="2080"/>
        <v>0</v>
      </c>
      <c r="AB1469" s="193" t="str">
        <f t="shared" ref="AB1469" si="2155">AB$173</f>
        <v>Herold, Sarah</v>
      </c>
    </row>
    <row r="1470" spans="1:28" s="188" customFormat="1" ht="17.399999999999999">
      <c r="A1470" s="193" t="str">
        <f t="shared" si="2075"/>
        <v>Comm Devices</v>
      </c>
      <c r="B1470" s="193" t="str">
        <f t="shared" si="2076"/>
        <v>LA971Comm Devices</v>
      </c>
      <c r="C1470" s="193" t="str">
        <f t="shared" si="2077"/>
        <v>Comm DevicesHerold, Sarah</v>
      </c>
      <c r="D1470" s="193"/>
      <c r="E1470" s="193"/>
      <c r="F1470" s="193" t="str">
        <f t="shared" si="2078"/>
        <v>Comm DevicesRichardson, Vicki</v>
      </c>
      <c r="G1470" s="193" t="str">
        <f t="shared" ref="G1470:M1470" si="2156">G$174</f>
        <v>Richardson, Vicki</v>
      </c>
      <c r="H1470" s="193" t="str">
        <f t="shared" si="2156"/>
        <v>Herold, Sarah</v>
      </c>
      <c r="I1470" s="193" t="str">
        <f t="shared" si="2156"/>
        <v>LA971</v>
      </c>
      <c r="J1470" s="193" t="str">
        <f t="shared" si="2156"/>
        <v>LA SHEAR</v>
      </c>
      <c r="K1470" s="193" t="str">
        <f t="shared" si="2156"/>
        <v>all</v>
      </c>
      <c r="L1470" s="193" t="str">
        <f t="shared" si="2156"/>
        <v>Jay Halaby &amp; Assoc</v>
      </c>
      <c r="M1470" s="193" t="str">
        <f t="shared" si="2156"/>
        <v>Beauty</v>
      </c>
      <c r="N1470" s="193" t="str">
        <f t="shared" si="2043"/>
        <v>Comm Devices</v>
      </c>
      <c r="AA1470" s="193">
        <f t="shared" si="2080"/>
        <v>0</v>
      </c>
      <c r="AB1470" s="193" t="str">
        <f t="shared" ref="AB1470" si="2157">AB$174</f>
        <v>Herold, Sarah</v>
      </c>
    </row>
    <row r="1471" spans="1:28" s="188" customFormat="1" ht="17.399999999999999">
      <c r="A1471" s="193" t="str">
        <f t="shared" si="2075"/>
        <v>Comm Devices</v>
      </c>
      <c r="B1471" s="193" t="str">
        <f t="shared" si="2076"/>
        <v>LE620Comm Devices</v>
      </c>
      <c r="C1471" s="193" t="str">
        <f t="shared" si="2077"/>
        <v>Comm DevicesHerold, Sarah</v>
      </c>
      <c r="D1471" s="193"/>
      <c r="E1471" s="193"/>
      <c r="F1471" s="193" t="str">
        <f t="shared" si="2078"/>
        <v>Comm DevicesRichardson, Vicki</v>
      </c>
      <c r="G1471" s="193" t="str">
        <f t="shared" ref="G1471:M1471" si="2158">G$175</f>
        <v>Richardson, Vicki</v>
      </c>
      <c r="H1471" s="193" t="str">
        <f t="shared" si="2158"/>
        <v>Herold, Sarah</v>
      </c>
      <c r="I1471" s="193" t="str">
        <f t="shared" si="2158"/>
        <v>LE620</v>
      </c>
      <c r="J1471" s="193" t="str">
        <f t="shared" si="2158"/>
        <v>LEZLY'S BEAUTY</v>
      </c>
      <c r="K1471" s="193" t="str">
        <f t="shared" si="2158"/>
        <v>all</v>
      </c>
      <c r="L1471" s="193" t="str">
        <f t="shared" si="2158"/>
        <v>Jay Halaby &amp; Assoc</v>
      </c>
      <c r="M1471" s="193" t="str">
        <f t="shared" si="2158"/>
        <v>Beauty</v>
      </c>
      <c r="N1471" s="193" t="str">
        <f t="shared" si="2043"/>
        <v>Comm Devices</v>
      </c>
      <c r="AA1471" s="193">
        <f t="shared" si="2080"/>
        <v>0</v>
      </c>
      <c r="AB1471" s="193" t="str">
        <f t="shared" ref="AB1471" si="2159">AB$175</f>
        <v>Herold, Sarah</v>
      </c>
    </row>
    <row r="1472" spans="1:28" s="188" customFormat="1" ht="17.399999999999999">
      <c r="A1472" s="193" t="str">
        <f t="shared" si="2075"/>
        <v>Comm Devices</v>
      </c>
      <c r="B1472" s="193" t="str">
        <f t="shared" si="2076"/>
        <v>MC546Comm Devices</v>
      </c>
      <c r="C1472" s="193" t="str">
        <f t="shared" si="2077"/>
        <v>Comm DevicesHerold, Sarah</v>
      </c>
      <c r="D1472" s="193"/>
      <c r="E1472" s="193"/>
      <c r="F1472" s="193" t="str">
        <f t="shared" si="2078"/>
        <v>Comm DevicesRichardson, Vicki</v>
      </c>
      <c r="G1472" s="193" t="str">
        <f t="shared" ref="G1472:M1472" si="2160">G$176</f>
        <v>Richardson, Vicki</v>
      </c>
      <c r="H1472" s="193" t="str">
        <f t="shared" si="2160"/>
        <v>Herold, Sarah</v>
      </c>
      <c r="I1472" s="193" t="str">
        <f t="shared" si="2160"/>
        <v>MC546</v>
      </c>
      <c r="J1472" s="193" t="str">
        <f t="shared" si="2160"/>
        <v>MC BARBER &amp; BEAUTY SUPPLY</v>
      </c>
      <c r="K1472" s="193" t="str">
        <f t="shared" si="2160"/>
        <v>all</v>
      </c>
      <c r="L1472" s="193" t="str">
        <f t="shared" si="2160"/>
        <v>Jay Halaby &amp; Assoc</v>
      </c>
      <c r="M1472" s="193" t="str">
        <f t="shared" si="2160"/>
        <v>Beauty</v>
      </c>
      <c r="N1472" s="193" t="str">
        <f t="shared" si="2043"/>
        <v>Comm Devices</v>
      </c>
      <c r="AA1472" s="193">
        <f t="shared" si="2080"/>
        <v>0</v>
      </c>
      <c r="AB1472" s="193" t="str">
        <f t="shared" ref="AB1472" si="2161">AB$176</f>
        <v>Herold, Sarah</v>
      </c>
    </row>
    <row r="1473" spans="1:28" s="188" customFormat="1" ht="17.399999999999999">
      <c r="A1473" s="193" t="str">
        <f t="shared" si="2075"/>
        <v>Comm Devices</v>
      </c>
      <c r="B1473" s="193" t="str">
        <f t="shared" si="2076"/>
        <v>ME821Comm Devices</v>
      </c>
      <c r="C1473" s="193" t="str">
        <f t="shared" si="2077"/>
        <v>Comm DevicesHerold, Sarah</v>
      </c>
      <c r="D1473" s="193"/>
      <c r="E1473" s="193"/>
      <c r="F1473" s="193" t="str">
        <f t="shared" si="2078"/>
        <v>Comm DevicesRichardson, Vicki</v>
      </c>
      <c r="G1473" s="193" t="str">
        <f t="shared" ref="G1473:M1473" si="2162">G$177</f>
        <v>Richardson, Vicki</v>
      </c>
      <c r="H1473" s="193" t="str">
        <f t="shared" si="2162"/>
        <v>Herold, Sarah</v>
      </c>
      <c r="I1473" s="193" t="str">
        <f t="shared" si="2162"/>
        <v>ME821</v>
      </c>
      <c r="J1473" s="193" t="str">
        <f t="shared" si="2162"/>
        <v>MERIT BEAUTY SUPPLY</v>
      </c>
      <c r="K1473" s="193" t="str">
        <f t="shared" si="2162"/>
        <v>all</v>
      </c>
      <c r="L1473" s="193" t="str">
        <f t="shared" si="2162"/>
        <v>Jay Halaby &amp; Assoc</v>
      </c>
      <c r="M1473" s="193" t="str">
        <f t="shared" si="2162"/>
        <v>Beauty</v>
      </c>
      <c r="N1473" s="193" t="str">
        <f t="shared" si="2043"/>
        <v>Comm Devices</v>
      </c>
      <c r="AA1473" s="193">
        <f t="shared" si="2080"/>
        <v>0</v>
      </c>
      <c r="AB1473" s="193" t="str">
        <f t="shared" ref="AB1473" si="2163">AB$177</f>
        <v>Herold, Sarah</v>
      </c>
    </row>
    <row r="1474" spans="1:28" s="188" customFormat="1" ht="17.399999999999999">
      <c r="A1474" s="193" t="str">
        <f t="shared" si="2075"/>
        <v>Comm Devices</v>
      </c>
      <c r="B1474" s="193" t="str">
        <f t="shared" si="2076"/>
        <v>MI979Comm Devices</v>
      </c>
      <c r="C1474" s="193" t="str">
        <f t="shared" si="2077"/>
        <v>Comm DevicesHerold, Sarah</v>
      </c>
      <c r="D1474" s="193"/>
      <c r="E1474" s="193"/>
      <c r="F1474" s="193" t="str">
        <f t="shared" si="2078"/>
        <v>Comm DevicesRichardson, Vicki</v>
      </c>
      <c r="G1474" s="193" t="str">
        <f t="shared" ref="G1474:M1474" si="2164">G$178</f>
        <v>Richardson, Vicki</v>
      </c>
      <c r="H1474" s="193" t="str">
        <f t="shared" si="2164"/>
        <v>Herold, Sarah</v>
      </c>
      <c r="I1474" s="193" t="str">
        <f t="shared" si="2164"/>
        <v>MI979</v>
      </c>
      <c r="J1474" s="193" t="str">
        <f t="shared" si="2164"/>
        <v>MINTEX RX, INC.</v>
      </c>
      <c r="K1474" s="193" t="str">
        <f t="shared" si="2164"/>
        <v>all</v>
      </c>
      <c r="L1474" s="193" t="str">
        <f t="shared" si="2164"/>
        <v>Jay Halaby &amp; Assoc</v>
      </c>
      <c r="M1474" s="193" t="str">
        <f t="shared" si="2164"/>
        <v>Beauty</v>
      </c>
      <c r="N1474" s="193" t="str">
        <f t="shared" si="2043"/>
        <v>Comm Devices</v>
      </c>
      <c r="AA1474" s="193">
        <f t="shared" si="2080"/>
        <v>0</v>
      </c>
      <c r="AB1474" s="193" t="str">
        <f t="shared" ref="AB1474" si="2165">AB$178</f>
        <v>Herold, Sarah</v>
      </c>
    </row>
    <row r="1475" spans="1:28" s="188" customFormat="1" ht="17.399999999999999">
      <c r="A1475" s="193" t="str">
        <f t="shared" si="2075"/>
        <v>Comm Devices</v>
      </c>
      <c r="B1475" s="193" t="str">
        <f t="shared" si="2076"/>
        <v>NE605Comm Devices</v>
      </c>
      <c r="C1475" s="193" t="str">
        <f t="shared" si="2077"/>
        <v>Comm DevicesHerold, Sarah</v>
      </c>
      <c r="D1475" s="193"/>
      <c r="E1475" s="193"/>
      <c r="F1475" s="193" t="str">
        <f t="shared" si="2078"/>
        <v>Comm DevicesRichardson, Vicki</v>
      </c>
      <c r="G1475" s="193" t="str">
        <f t="shared" ref="G1475:M1475" si="2166">G$179</f>
        <v>Richardson, Vicki</v>
      </c>
      <c r="H1475" s="193" t="str">
        <f t="shared" si="2166"/>
        <v>Herold, Sarah</v>
      </c>
      <c r="I1475" s="193" t="str">
        <f t="shared" si="2166"/>
        <v>NE605</v>
      </c>
      <c r="J1475" s="193" t="str">
        <f t="shared" si="2166"/>
        <v>NEIMAN MARCUS GROUP, THE</v>
      </c>
      <c r="K1475" s="193" t="str">
        <f t="shared" si="2166"/>
        <v>all</v>
      </c>
      <c r="L1475" s="193">
        <f t="shared" si="2166"/>
        <v>0</v>
      </c>
      <c r="M1475" s="193">
        <f t="shared" si="2166"/>
        <v>0</v>
      </c>
      <c r="N1475" s="193" t="str">
        <f t="shared" si="2043"/>
        <v>Comm Devices</v>
      </c>
      <c r="AA1475" s="193">
        <f t="shared" si="2080"/>
        <v>0</v>
      </c>
      <c r="AB1475" s="193" t="str">
        <f t="shared" ref="AB1475" si="2167">AB$179</f>
        <v>Herold, Sarah</v>
      </c>
    </row>
    <row r="1476" spans="1:28" s="188" customFormat="1" ht="17.399999999999999">
      <c r="A1476" s="193" t="str">
        <f t="shared" si="2075"/>
        <v>Comm Devices</v>
      </c>
      <c r="B1476" s="193" t="str">
        <f t="shared" si="2076"/>
        <v>PE101Comm Devices</v>
      </c>
      <c r="C1476" s="193" t="str">
        <f t="shared" si="2077"/>
        <v>Comm DevicesHerold, Sarah</v>
      </c>
      <c r="D1476" s="193"/>
      <c r="E1476" s="193"/>
      <c r="F1476" s="193" t="str">
        <f t="shared" si="2078"/>
        <v>Comm DevicesRichardson, Vicki</v>
      </c>
      <c r="G1476" s="193" t="str">
        <f t="shared" ref="G1476:M1476" si="2168">G$180</f>
        <v>Richardson, Vicki</v>
      </c>
      <c r="H1476" s="193" t="str">
        <f t="shared" si="2168"/>
        <v>Herold, Sarah</v>
      </c>
      <c r="I1476" s="193" t="str">
        <f t="shared" si="2168"/>
        <v>PE101</v>
      </c>
      <c r="J1476" s="193" t="str">
        <f t="shared" si="2168"/>
        <v>PENTA ELECTRONICS</v>
      </c>
      <c r="K1476" s="193" t="str">
        <f t="shared" si="2168"/>
        <v>all</v>
      </c>
      <c r="L1476" s="193" t="str">
        <f t="shared" si="2168"/>
        <v>Jay Halaby &amp; Assoc</v>
      </c>
      <c r="M1476" s="193" t="str">
        <f t="shared" si="2168"/>
        <v>Beauty</v>
      </c>
      <c r="N1476" s="193" t="str">
        <f t="shared" si="2043"/>
        <v>Comm Devices</v>
      </c>
      <c r="AA1476" s="193">
        <f t="shared" si="2080"/>
        <v>0</v>
      </c>
      <c r="AB1476" s="193" t="str">
        <f t="shared" ref="AB1476" si="2169">AB$180</f>
        <v>Herold, Sarah</v>
      </c>
    </row>
    <row r="1477" spans="1:28" s="188" customFormat="1" ht="17.399999999999999">
      <c r="A1477" s="193" t="str">
        <f t="shared" si="2075"/>
        <v>Comm Devices</v>
      </c>
      <c r="B1477" s="193" t="str">
        <f t="shared" si="2076"/>
        <v>PE371Comm Devices</v>
      </c>
      <c r="C1477" s="193" t="str">
        <f t="shared" si="2077"/>
        <v>Comm DevicesHerold, Sarah</v>
      </c>
      <c r="D1477" s="193"/>
      <c r="E1477" s="193"/>
      <c r="F1477" s="193" t="str">
        <f t="shared" si="2078"/>
        <v>Comm DevicesRichardson, Vicki</v>
      </c>
      <c r="G1477" s="193" t="str">
        <f t="shared" ref="G1477:M1477" si="2170">G$181</f>
        <v>Richardson, Vicki</v>
      </c>
      <c r="H1477" s="193" t="str">
        <f t="shared" si="2170"/>
        <v>Herold, Sarah</v>
      </c>
      <c r="I1477" s="193" t="str">
        <f t="shared" si="2170"/>
        <v>PE371</v>
      </c>
      <c r="J1477" s="193" t="str">
        <f t="shared" si="2170"/>
        <v>PETRUCCELLI INT'L DISTRIBUTORS</v>
      </c>
      <c r="K1477" s="193" t="str">
        <f t="shared" si="2170"/>
        <v>all</v>
      </c>
      <c r="L1477" s="193" t="str">
        <f t="shared" si="2170"/>
        <v>Jay Halaby &amp; Assoc</v>
      </c>
      <c r="M1477" s="193" t="str">
        <f t="shared" si="2170"/>
        <v>Beauty</v>
      </c>
      <c r="N1477" s="193" t="str">
        <f t="shared" si="2043"/>
        <v>Comm Devices</v>
      </c>
      <c r="AA1477" s="193">
        <f t="shared" si="2080"/>
        <v>0</v>
      </c>
      <c r="AB1477" s="193" t="str">
        <f t="shared" ref="AB1477" si="2171">AB$181</f>
        <v>Herold, Sarah</v>
      </c>
    </row>
    <row r="1478" spans="1:28" s="188" customFormat="1" ht="17.399999999999999">
      <c r="A1478" s="193" t="str">
        <f t="shared" si="2075"/>
        <v>Comm Devices</v>
      </c>
      <c r="B1478" s="193" t="str">
        <f t="shared" si="2076"/>
        <v>PE599Comm Devices</v>
      </c>
      <c r="C1478" s="193" t="str">
        <f t="shared" si="2077"/>
        <v>Comm DevicesHerold, Sarah</v>
      </c>
      <c r="D1478" s="193"/>
      <c r="E1478" s="193"/>
      <c r="F1478" s="193" t="str">
        <f t="shared" si="2078"/>
        <v>Comm DevicesRichardson, Vicki</v>
      </c>
      <c r="G1478" s="193" t="str">
        <f t="shared" ref="G1478:M1478" si="2172">G$182</f>
        <v>Richardson, Vicki</v>
      </c>
      <c r="H1478" s="193" t="str">
        <f t="shared" si="2172"/>
        <v>Herold, Sarah</v>
      </c>
      <c r="I1478" s="193" t="str">
        <f t="shared" si="2172"/>
        <v>PE599</v>
      </c>
      <c r="J1478" s="193" t="str">
        <f t="shared" si="2172"/>
        <v>PENNSYLVANIA BEAUTY &amp; BARBER SU</v>
      </c>
      <c r="K1478" s="193" t="str">
        <f t="shared" si="2172"/>
        <v>all</v>
      </c>
      <c r="L1478" s="193" t="str">
        <f t="shared" si="2172"/>
        <v>Jay Halaby &amp; Assoc</v>
      </c>
      <c r="M1478" s="193" t="str">
        <f t="shared" si="2172"/>
        <v>Beauty</v>
      </c>
      <c r="N1478" s="193" t="str">
        <f t="shared" si="2043"/>
        <v>Comm Devices</v>
      </c>
      <c r="AA1478" s="193">
        <f t="shared" si="2080"/>
        <v>0</v>
      </c>
      <c r="AB1478" s="193" t="str">
        <f t="shared" ref="AB1478" si="2173">AB$182</f>
        <v>Herold, Sarah</v>
      </c>
    </row>
    <row r="1479" spans="1:28" s="188" customFormat="1" ht="17.399999999999999">
      <c r="A1479" s="193" t="str">
        <f t="shared" si="2075"/>
        <v>Comm Devices</v>
      </c>
      <c r="B1479" s="193" t="str">
        <f t="shared" si="2076"/>
        <v>RI453Comm Devices</v>
      </c>
      <c r="C1479" s="193" t="str">
        <f t="shared" si="2077"/>
        <v>Comm DevicesHerold, Sarah</v>
      </c>
      <c r="D1479" s="193"/>
      <c r="E1479" s="193"/>
      <c r="F1479" s="193" t="str">
        <f t="shared" si="2078"/>
        <v>Comm DevicesRichardson, Vicki</v>
      </c>
      <c r="G1479" s="193" t="str">
        <f t="shared" ref="G1479:M1479" si="2174">G$183</f>
        <v>Richardson, Vicki</v>
      </c>
      <c r="H1479" s="193" t="str">
        <f t="shared" si="2174"/>
        <v>Herold, Sarah</v>
      </c>
      <c r="I1479" s="193" t="str">
        <f t="shared" si="2174"/>
        <v>RI453</v>
      </c>
      <c r="J1479" s="193" t="str">
        <f t="shared" si="2174"/>
        <v>RICKY'S NYC</v>
      </c>
      <c r="K1479" s="193" t="str">
        <f t="shared" si="2174"/>
        <v>all</v>
      </c>
      <c r="L1479" s="193" t="str">
        <f t="shared" si="2174"/>
        <v>Jay Halaby &amp; Assoc</v>
      </c>
      <c r="M1479" s="193" t="str">
        <f t="shared" si="2174"/>
        <v>Beauty</v>
      </c>
      <c r="N1479" s="193" t="str">
        <f t="shared" si="2043"/>
        <v>Comm Devices</v>
      </c>
      <c r="AA1479" s="193">
        <f t="shared" si="2080"/>
        <v>0</v>
      </c>
      <c r="AB1479" s="193" t="str">
        <f t="shared" ref="AB1479" si="2175">AB$183</f>
        <v>Herold, Sarah</v>
      </c>
    </row>
    <row r="1480" spans="1:28" s="188" customFormat="1" ht="17.399999999999999">
      <c r="A1480" s="193" t="str">
        <f t="shared" si="2075"/>
        <v>Comm Devices</v>
      </c>
      <c r="B1480" s="193" t="str">
        <f t="shared" si="2076"/>
        <v>SC616Comm Devices</v>
      </c>
      <c r="C1480" s="193" t="str">
        <f t="shared" si="2077"/>
        <v>Comm DevicesHerold, Sarah</v>
      </c>
      <c r="D1480" s="193"/>
      <c r="E1480" s="193"/>
      <c r="F1480" s="193" t="str">
        <f t="shared" si="2078"/>
        <v>Comm DevicesRichardson, Vicki</v>
      </c>
      <c r="G1480" s="193" t="str">
        <f t="shared" ref="G1480:M1480" si="2176">G$184</f>
        <v>Richardson, Vicki</v>
      </c>
      <c r="H1480" s="193" t="str">
        <f t="shared" si="2176"/>
        <v>Herold, Sarah</v>
      </c>
      <c r="I1480" s="193" t="str">
        <f t="shared" si="2176"/>
        <v>SC616</v>
      </c>
      <c r="J1480" s="193" t="str">
        <f t="shared" si="2176"/>
        <v>S-MARK ENTERPRISE</v>
      </c>
      <c r="K1480" s="193" t="str">
        <f t="shared" si="2176"/>
        <v>all</v>
      </c>
      <c r="L1480" s="193" t="str">
        <f t="shared" si="2176"/>
        <v>Jay Halaby &amp; Assoc</v>
      </c>
      <c r="M1480" s="193" t="str">
        <f t="shared" si="2176"/>
        <v>Beauty</v>
      </c>
      <c r="N1480" s="193" t="str">
        <f t="shared" ref="N1480:N1543" si="2177">A1480</f>
        <v>Comm Devices</v>
      </c>
      <c r="AA1480" s="193">
        <f t="shared" si="2080"/>
        <v>0</v>
      </c>
      <c r="AB1480" s="193" t="str">
        <f t="shared" ref="AB1480" si="2178">AB$184</f>
        <v>Herold, Sarah</v>
      </c>
    </row>
    <row r="1481" spans="1:28" s="188" customFormat="1" ht="17.399999999999999">
      <c r="A1481" s="193" t="str">
        <f t="shared" si="2075"/>
        <v>Comm Devices</v>
      </c>
      <c r="B1481" s="193" t="str">
        <f t="shared" si="2076"/>
        <v>SE636Comm Devices</v>
      </c>
      <c r="C1481" s="193" t="str">
        <f t="shared" si="2077"/>
        <v>Comm DevicesHerold, Sarah</v>
      </c>
      <c r="D1481" s="193"/>
      <c r="E1481" s="193"/>
      <c r="F1481" s="193" t="str">
        <f t="shared" si="2078"/>
        <v>Comm DevicesRichardson, Vicki</v>
      </c>
      <c r="G1481" s="193" t="str">
        <f t="shared" ref="G1481:M1481" si="2179">G$185</f>
        <v>Richardson, Vicki</v>
      </c>
      <c r="H1481" s="193" t="str">
        <f t="shared" si="2179"/>
        <v>Herold, Sarah</v>
      </c>
      <c r="I1481" s="193" t="str">
        <f t="shared" si="2179"/>
        <v>SE636</v>
      </c>
      <c r="J1481" s="193" t="str">
        <f t="shared" si="2179"/>
        <v>SELBA BEAUTY SYSTEMS</v>
      </c>
      <c r="K1481" s="193" t="str">
        <f t="shared" si="2179"/>
        <v>all</v>
      </c>
      <c r="L1481" s="193" t="str">
        <f t="shared" si="2179"/>
        <v>Jay Halaby &amp; Assoc</v>
      </c>
      <c r="M1481" s="193" t="str">
        <f t="shared" si="2179"/>
        <v>Beauty</v>
      </c>
      <c r="N1481" s="193" t="str">
        <f t="shared" si="2177"/>
        <v>Comm Devices</v>
      </c>
      <c r="AA1481" s="193">
        <f t="shared" si="2080"/>
        <v>0</v>
      </c>
      <c r="AB1481" s="193" t="str">
        <f t="shared" ref="AB1481" si="2180">AB$185</f>
        <v>Herold, Sarah</v>
      </c>
    </row>
    <row r="1482" spans="1:28" s="188" customFormat="1" ht="17.399999999999999">
      <c r="A1482" s="193" t="str">
        <f t="shared" si="2075"/>
        <v>Comm Devices</v>
      </c>
      <c r="B1482" s="193" t="str">
        <f t="shared" si="2076"/>
        <v>SH875Comm Devices</v>
      </c>
      <c r="C1482" s="193" t="str">
        <f t="shared" si="2077"/>
        <v>Comm DevicesHerold, Sarah</v>
      </c>
      <c r="D1482" s="193"/>
      <c r="E1482" s="193"/>
      <c r="F1482" s="193" t="str">
        <f t="shared" si="2078"/>
        <v>Comm DevicesRichardson, Vicki</v>
      </c>
      <c r="G1482" s="193" t="str">
        <f t="shared" ref="G1482:M1482" si="2181">G$186</f>
        <v>Richardson, Vicki</v>
      </c>
      <c r="H1482" s="193" t="str">
        <f t="shared" si="2181"/>
        <v>Herold, Sarah</v>
      </c>
      <c r="I1482" s="193" t="str">
        <f t="shared" si="2181"/>
        <v>SH875</v>
      </c>
      <c r="J1482" s="193" t="str">
        <f t="shared" si="2181"/>
        <v>THE SHAVER SHOP</v>
      </c>
      <c r="K1482" s="193" t="str">
        <f t="shared" si="2181"/>
        <v>all</v>
      </c>
      <c r="L1482" s="193">
        <f t="shared" si="2181"/>
        <v>0</v>
      </c>
      <c r="M1482" s="193">
        <f t="shared" si="2181"/>
        <v>0</v>
      </c>
      <c r="N1482" s="193" t="str">
        <f t="shared" si="2177"/>
        <v>Comm Devices</v>
      </c>
      <c r="AA1482" s="193">
        <f t="shared" si="2080"/>
        <v>0</v>
      </c>
      <c r="AB1482" s="193" t="str">
        <f t="shared" ref="AB1482" si="2182">AB$186</f>
        <v>Herold, Sarah</v>
      </c>
    </row>
    <row r="1483" spans="1:28" s="188" customFormat="1" ht="17.399999999999999">
      <c r="A1483" s="193" t="str">
        <f t="shared" si="2075"/>
        <v>Comm Devices</v>
      </c>
      <c r="B1483" s="193" t="str">
        <f t="shared" si="2076"/>
        <v>SH971Comm Devices</v>
      </c>
      <c r="C1483" s="193" t="str">
        <f t="shared" si="2077"/>
        <v>Comm DevicesHerold, Sarah</v>
      </c>
      <c r="D1483" s="193"/>
      <c r="E1483" s="193"/>
      <c r="F1483" s="193" t="str">
        <f t="shared" si="2078"/>
        <v>Comm DevicesRichardson, Vicki</v>
      </c>
      <c r="G1483" s="193" t="str">
        <f t="shared" ref="G1483:M1483" si="2183">G$187</f>
        <v>Richardson, Vicki</v>
      </c>
      <c r="H1483" s="193" t="str">
        <f t="shared" si="2183"/>
        <v>Herold, Sarah</v>
      </c>
      <c r="I1483" s="193" t="str">
        <f t="shared" si="2183"/>
        <v>SH971</v>
      </c>
      <c r="J1483" s="193" t="str">
        <f t="shared" si="2183"/>
        <v>SHOPPERS EXPO INTERNATIONAL INC</v>
      </c>
      <c r="K1483" s="193" t="str">
        <f t="shared" si="2183"/>
        <v>all</v>
      </c>
      <c r="L1483" s="193" t="str">
        <f t="shared" si="2183"/>
        <v>Jay Halaby &amp; Assoc</v>
      </c>
      <c r="M1483" s="193" t="str">
        <f t="shared" si="2183"/>
        <v>Beauty</v>
      </c>
      <c r="N1483" s="193" t="str">
        <f t="shared" si="2177"/>
        <v>Comm Devices</v>
      </c>
      <c r="AA1483" s="193">
        <f t="shared" si="2080"/>
        <v>0</v>
      </c>
      <c r="AB1483" s="193" t="str">
        <f t="shared" ref="AB1483" si="2184">AB$187</f>
        <v>Herold, Sarah</v>
      </c>
    </row>
    <row r="1484" spans="1:28" s="188" customFormat="1" ht="17.399999999999999">
      <c r="A1484" s="193" t="str">
        <f t="shared" si="2075"/>
        <v>Comm Devices</v>
      </c>
      <c r="B1484" s="193" t="str">
        <f t="shared" si="2076"/>
        <v>SP594Comm Devices</v>
      </c>
      <c r="C1484" s="193" t="str">
        <f t="shared" si="2077"/>
        <v>Comm DevicesHerold, Sarah</v>
      </c>
      <c r="D1484" s="193"/>
      <c r="E1484" s="193"/>
      <c r="F1484" s="193" t="str">
        <f t="shared" si="2078"/>
        <v>Comm DevicesRichardson, Vicki</v>
      </c>
      <c r="G1484" s="193" t="str">
        <f t="shared" ref="G1484:M1484" si="2185">G$188</f>
        <v>Richardson, Vicki</v>
      </c>
      <c r="H1484" s="193" t="str">
        <f t="shared" si="2185"/>
        <v>Herold, Sarah</v>
      </c>
      <c r="I1484" s="193" t="str">
        <f t="shared" si="2185"/>
        <v>SP594</v>
      </c>
      <c r="J1484" s="193" t="str">
        <f t="shared" si="2185"/>
        <v>S&amp;J HANS DISTRIBUTORS</v>
      </c>
      <c r="K1484" s="193" t="str">
        <f t="shared" si="2185"/>
        <v>all</v>
      </c>
      <c r="L1484" s="193">
        <f t="shared" si="2185"/>
        <v>0</v>
      </c>
      <c r="M1484" s="193">
        <f t="shared" si="2185"/>
        <v>0</v>
      </c>
      <c r="N1484" s="193" t="str">
        <f t="shared" si="2177"/>
        <v>Comm Devices</v>
      </c>
      <c r="AA1484" s="193">
        <f t="shared" si="2080"/>
        <v>0</v>
      </c>
      <c r="AB1484" s="193" t="str">
        <f t="shared" ref="AB1484" si="2186">AB$188</f>
        <v>Herold, Sarah</v>
      </c>
    </row>
    <row r="1485" spans="1:28" s="188" customFormat="1" ht="17.399999999999999">
      <c r="A1485" s="193" t="str">
        <f t="shared" si="2075"/>
        <v>Comm Devices</v>
      </c>
      <c r="B1485" s="193" t="str">
        <f t="shared" si="2076"/>
        <v>SW081Comm Devices</v>
      </c>
      <c r="C1485" s="193" t="str">
        <f t="shared" si="2077"/>
        <v>Comm DevicesHerold, Sarah</v>
      </c>
      <c r="D1485" s="193"/>
      <c r="E1485" s="193"/>
      <c r="F1485" s="193" t="str">
        <f t="shared" si="2078"/>
        <v>Comm DevicesRichardson, Vicki</v>
      </c>
      <c r="G1485" s="193" t="str">
        <f t="shared" ref="G1485:M1485" si="2187">G$189</f>
        <v>Richardson, Vicki</v>
      </c>
      <c r="H1485" s="193" t="str">
        <f t="shared" si="2187"/>
        <v>Herold, Sarah</v>
      </c>
      <c r="I1485" s="193" t="str">
        <f t="shared" si="2187"/>
        <v>SW081</v>
      </c>
      <c r="J1485" s="193" t="str">
        <f t="shared" si="2187"/>
        <v>SWEIS INC</v>
      </c>
      <c r="K1485" s="193" t="str">
        <f t="shared" si="2187"/>
        <v>all</v>
      </c>
      <c r="L1485" s="193" t="str">
        <f t="shared" si="2187"/>
        <v>Jay Halaby &amp; Assoc</v>
      </c>
      <c r="M1485" s="193" t="str">
        <f t="shared" si="2187"/>
        <v>Beauty</v>
      </c>
      <c r="N1485" s="193" t="str">
        <f t="shared" si="2177"/>
        <v>Comm Devices</v>
      </c>
      <c r="AA1485" s="193">
        <f t="shared" si="2080"/>
        <v>0</v>
      </c>
      <c r="AB1485" s="193" t="str">
        <f t="shared" ref="AB1485" si="2188">AB$189</f>
        <v>Herold, Sarah</v>
      </c>
    </row>
    <row r="1486" spans="1:28" s="188" customFormat="1" ht="17.399999999999999">
      <c r="A1486" s="193" t="str">
        <f t="shared" si="2075"/>
        <v>Comm Devices</v>
      </c>
      <c r="B1486" s="193" t="str">
        <f t="shared" si="2076"/>
        <v>TA293Comm Devices</v>
      </c>
      <c r="C1486" s="193" t="str">
        <f t="shared" si="2077"/>
        <v>Comm DevicesHerold, Sarah</v>
      </c>
      <c r="D1486" s="193"/>
      <c r="E1486" s="193"/>
      <c r="F1486" s="193" t="str">
        <f t="shared" si="2078"/>
        <v>Comm DevicesRichardson, Vicki</v>
      </c>
      <c r="G1486" s="193" t="str">
        <f t="shared" ref="G1486:M1486" si="2189">G$190</f>
        <v>Richardson, Vicki</v>
      </c>
      <c r="H1486" s="193" t="str">
        <f t="shared" si="2189"/>
        <v>Herold, Sarah</v>
      </c>
      <c r="I1486" s="193" t="str">
        <f t="shared" si="2189"/>
        <v>TA293</v>
      </c>
      <c r="J1486" s="193" t="str">
        <f t="shared" si="2189"/>
        <v>TASTAS, INC.</v>
      </c>
      <c r="K1486" s="193" t="str">
        <f t="shared" si="2189"/>
        <v>all</v>
      </c>
      <c r="L1486" s="193" t="str">
        <f t="shared" si="2189"/>
        <v>Jay Halaby &amp; Assoc</v>
      </c>
      <c r="M1486" s="193" t="str">
        <f t="shared" si="2189"/>
        <v>Beauty</v>
      </c>
      <c r="N1486" s="193" t="str">
        <f t="shared" si="2177"/>
        <v>Comm Devices</v>
      </c>
      <c r="AA1486" s="193">
        <f t="shared" si="2080"/>
        <v>0</v>
      </c>
      <c r="AB1486" s="193" t="str">
        <f t="shared" ref="AB1486" si="2190">AB$190</f>
        <v>Herold, Sarah</v>
      </c>
    </row>
    <row r="1487" spans="1:28" s="188" customFormat="1" ht="17.399999999999999">
      <c r="A1487" s="193" t="str">
        <f t="shared" si="2075"/>
        <v>Comm Devices</v>
      </c>
      <c r="B1487" s="193" t="str">
        <f t="shared" si="2076"/>
        <v>TH362Comm Devices</v>
      </c>
      <c r="C1487" s="193" t="str">
        <f t="shared" si="2077"/>
        <v>Comm DevicesHerold, Sarah</v>
      </c>
      <c r="D1487" s="193"/>
      <c r="E1487" s="193"/>
      <c r="F1487" s="193" t="str">
        <f t="shared" si="2078"/>
        <v>Comm DevicesRichardson, Vicki</v>
      </c>
      <c r="G1487" s="193" t="str">
        <f t="shared" ref="G1487:M1487" si="2191">G$191</f>
        <v>Richardson, Vicki</v>
      </c>
      <c r="H1487" s="193" t="str">
        <f t="shared" si="2191"/>
        <v>Herold, Sarah</v>
      </c>
      <c r="I1487" s="193" t="str">
        <f t="shared" si="2191"/>
        <v>TH362</v>
      </c>
      <c r="J1487" s="193" t="str">
        <f t="shared" si="2191"/>
        <v>THE ART OF SHAVING - FL, LLC</v>
      </c>
      <c r="K1487" s="193" t="str">
        <f t="shared" si="2191"/>
        <v>all</v>
      </c>
      <c r="L1487" s="193">
        <f t="shared" si="2191"/>
        <v>0</v>
      </c>
      <c r="M1487" s="193">
        <f t="shared" si="2191"/>
        <v>0</v>
      </c>
      <c r="N1487" s="193" t="str">
        <f t="shared" si="2177"/>
        <v>Comm Devices</v>
      </c>
      <c r="AA1487" s="193">
        <f t="shared" si="2080"/>
        <v>0</v>
      </c>
      <c r="AB1487" s="193" t="str">
        <f t="shared" ref="AB1487" si="2192">AB$191</f>
        <v>Herold, Sarah</v>
      </c>
    </row>
    <row r="1488" spans="1:28" s="188" customFormat="1" ht="17.399999999999999">
      <c r="A1488" s="193" t="str">
        <f t="shared" si="2075"/>
        <v>Comm Devices</v>
      </c>
      <c r="B1488" s="193" t="str">
        <f t="shared" si="2076"/>
        <v>TU161Comm Devices</v>
      </c>
      <c r="C1488" s="193" t="str">
        <f t="shared" si="2077"/>
        <v>Comm DevicesHerold, Sarah</v>
      </c>
      <c r="D1488" s="193"/>
      <c r="E1488" s="193"/>
      <c r="F1488" s="193" t="str">
        <f t="shared" si="2078"/>
        <v>Comm DevicesRichardson, Vicki</v>
      </c>
      <c r="G1488" s="193" t="str">
        <f t="shared" ref="G1488:M1488" si="2193">G$192</f>
        <v>Richardson, Vicki</v>
      </c>
      <c r="H1488" s="193" t="str">
        <f t="shared" si="2193"/>
        <v>Herold, Sarah</v>
      </c>
      <c r="I1488" s="193" t="str">
        <f t="shared" si="2193"/>
        <v>TU161</v>
      </c>
      <c r="J1488" s="193" t="str">
        <f t="shared" si="2193"/>
        <v>TUESDAY MORNING PARTNERS LTD</v>
      </c>
      <c r="K1488" s="193" t="str">
        <f t="shared" si="2193"/>
        <v>all</v>
      </c>
      <c r="L1488" s="193">
        <f t="shared" si="2193"/>
        <v>0</v>
      </c>
      <c r="M1488" s="193">
        <f t="shared" si="2193"/>
        <v>0</v>
      </c>
      <c r="N1488" s="193" t="str">
        <f t="shared" si="2177"/>
        <v>Comm Devices</v>
      </c>
      <c r="AA1488" s="193">
        <f t="shared" si="2080"/>
        <v>0</v>
      </c>
      <c r="AB1488" s="193" t="str">
        <f t="shared" ref="AB1488" si="2194">AB$192</f>
        <v>Herold, Sarah</v>
      </c>
    </row>
    <row r="1489" spans="1:28" s="188" customFormat="1" ht="17.399999999999999">
      <c r="A1489" s="193" t="str">
        <f t="shared" si="2075"/>
        <v>Comm Devices</v>
      </c>
      <c r="B1489" s="193" t="str">
        <f t="shared" si="2076"/>
        <v>UL220Comm Devices</v>
      </c>
      <c r="C1489" s="193" t="str">
        <f t="shared" si="2077"/>
        <v>Comm DevicesHerold, Sarah</v>
      </c>
      <c r="D1489" s="193"/>
      <c r="E1489" s="193"/>
      <c r="F1489" s="193" t="str">
        <f t="shared" si="2078"/>
        <v>Comm DevicesRichardson, Vicki</v>
      </c>
      <c r="G1489" s="193" t="str">
        <f t="shared" ref="G1489:M1489" si="2195">G$193</f>
        <v>Richardson, Vicki</v>
      </c>
      <c r="H1489" s="193" t="str">
        <f t="shared" si="2195"/>
        <v>Herold, Sarah</v>
      </c>
      <c r="I1489" s="193" t="str">
        <f t="shared" si="2195"/>
        <v>UL220</v>
      </c>
      <c r="J1489" s="193" t="str">
        <f t="shared" si="2195"/>
        <v>ULTA SALON</v>
      </c>
      <c r="K1489" s="193" t="str">
        <f t="shared" si="2195"/>
        <v>all</v>
      </c>
      <c r="L1489" s="193">
        <f t="shared" si="2195"/>
        <v>0</v>
      </c>
      <c r="M1489" s="193">
        <f t="shared" si="2195"/>
        <v>0</v>
      </c>
      <c r="N1489" s="193" t="str">
        <f t="shared" si="2177"/>
        <v>Comm Devices</v>
      </c>
      <c r="AA1489" s="193">
        <f t="shared" si="2080"/>
        <v>0</v>
      </c>
      <c r="AB1489" s="193" t="str">
        <f t="shared" ref="AB1489" si="2196">AB$193</f>
        <v>Herold, Sarah</v>
      </c>
    </row>
    <row r="1490" spans="1:28" s="188" customFormat="1" ht="17.399999999999999">
      <c r="A1490" s="193" t="str">
        <f t="shared" si="2075"/>
        <v>Comm Devices</v>
      </c>
      <c r="B1490" s="193" t="str">
        <f t="shared" si="2076"/>
        <v>VI277Comm Devices</v>
      </c>
      <c r="C1490" s="193" t="str">
        <f t="shared" si="2077"/>
        <v>Comm DevicesHerold, Sarah</v>
      </c>
      <c r="D1490" s="193"/>
      <c r="E1490" s="193"/>
      <c r="F1490" s="193" t="str">
        <f t="shared" si="2078"/>
        <v>Comm DevicesRichardson, Vicki</v>
      </c>
      <c r="G1490" s="193" t="str">
        <f t="shared" ref="G1490:M1490" si="2197">G$194</f>
        <v>Richardson, Vicki</v>
      </c>
      <c r="H1490" s="193" t="str">
        <f t="shared" si="2197"/>
        <v>Herold, Sarah</v>
      </c>
      <c r="I1490" s="193" t="str">
        <f t="shared" si="2197"/>
        <v>VI277</v>
      </c>
      <c r="J1490" s="193" t="str">
        <f t="shared" si="2197"/>
        <v>VINTAGE DISTRIBUTION &amp; SALON SERVIC</v>
      </c>
      <c r="K1490" s="193" t="str">
        <f t="shared" si="2197"/>
        <v>all</v>
      </c>
      <c r="L1490" s="193" t="str">
        <f t="shared" si="2197"/>
        <v>Jay Halaby &amp; Assoc</v>
      </c>
      <c r="M1490" s="193" t="str">
        <f t="shared" si="2197"/>
        <v>Beauty</v>
      </c>
      <c r="N1490" s="193" t="str">
        <f t="shared" si="2177"/>
        <v>Comm Devices</v>
      </c>
      <c r="AA1490" s="193">
        <f t="shared" si="2080"/>
        <v>0</v>
      </c>
      <c r="AB1490" s="193" t="str">
        <f t="shared" ref="AB1490" si="2198">AB$194</f>
        <v>Herold, Sarah</v>
      </c>
    </row>
    <row r="1491" spans="1:28" s="188" customFormat="1" ht="17.399999999999999">
      <c r="A1491" s="193" t="str">
        <f t="shared" si="2075"/>
        <v>Comm Devices</v>
      </c>
      <c r="B1491" s="193" t="str">
        <f t="shared" si="2076"/>
        <v>WA596Comm Devices</v>
      </c>
      <c r="C1491" s="193" t="str">
        <f t="shared" si="2077"/>
        <v>Comm DevicesHerold, Sarah</v>
      </c>
      <c r="D1491" s="193"/>
      <c r="E1491" s="193"/>
      <c r="F1491" s="193" t="str">
        <f t="shared" si="2078"/>
        <v>Comm DevicesRichardson, Vicki</v>
      </c>
      <c r="G1491" s="193" t="str">
        <f t="shared" ref="G1491:M1491" si="2199">G$195</f>
        <v>Richardson, Vicki</v>
      </c>
      <c r="H1491" s="193" t="str">
        <f t="shared" si="2199"/>
        <v>Herold, Sarah</v>
      </c>
      <c r="I1491" s="193" t="str">
        <f t="shared" si="2199"/>
        <v>WA596</v>
      </c>
      <c r="J1491" s="193" t="str">
        <f t="shared" si="2199"/>
        <v>WALGREENS.COM</v>
      </c>
      <c r="K1491" s="193" t="str">
        <f t="shared" si="2199"/>
        <v>all</v>
      </c>
      <c r="L1491" s="193">
        <f t="shared" si="2199"/>
        <v>0</v>
      </c>
      <c r="M1491" s="193">
        <f t="shared" si="2199"/>
        <v>0</v>
      </c>
      <c r="N1491" s="193" t="str">
        <f t="shared" si="2177"/>
        <v>Comm Devices</v>
      </c>
      <c r="AA1491" s="193">
        <f t="shared" si="2080"/>
        <v>0</v>
      </c>
      <c r="AB1491" s="193" t="str">
        <f t="shared" ref="AB1491" si="2200">AB$195</f>
        <v>Herold, Sarah</v>
      </c>
    </row>
    <row r="1492" spans="1:28" s="188" customFormat="1" ht="17.399999999999999">
      <c r="A1492" s="193" t="str">
        <f t="shared" si="2075"/>
        <v>Comm Devices</v>
      </c>
      <c r="B1492" s="193" t="str">
        <f t="shared" si="2076"/>
        <v>WI196Comm Devices</v>
      </c>
      <c r="C1492" s="193" t="str">
        <f t="shared" si="2077"/>
        <v>Comm DevicesHerold, Sarah</v>
      </c>
      <c r="D1492" s="193"/>
      <c r="E1492" s="193"/>
      <c r="F1492" s="193" t="str">
        <f t="shared" si="2078"/>
        <v>Comm DevicesRichardson, Vicki</v>
      </c>
      <c r="G1492" s="193" t="str">
        <f t="shared" ref="G1492:M1492" si="2201">G$196</f>
        <v>Richardson, Vicki</v>
      </c>
      <c r="H1492" s="193" t="str">
        <f t="shared" si="2201"/>
        <v>Herold, Sarah</v>
      </c>
      <c r="I1492" s="193" t="str">
        <f t="shared" si="2201"/>
        <v>WI196</v>
      </c>
      <c r="J1492" s="193" t="str">
        <f t="shared" si="2201"/>
        <v>WILLIAM MARVY COMPANY</v>
      </c>
      <c r="K1492" s="193" t="str">
        <f t="shared" si="2201"/>
        <v>all</v>
      </c>
      <c r="L1492" s="193" t="str">
        <f t="shared" si="2201"/>
        <v>Jay Halaby &amp; Assoc</v>
      </c>
      <c r="M1492" s="193" t="str">
        <f t="shared" si="2201"/>
        <v>Beauty</v>
      </c>
      <c r="N1492" s="193" t="str">
        <f t="shared" si="2177"/>
        <v>Comm Devices</v>
      </c>
      <c r="AA1492" s="193">
        <f t="shared" si="2080"/>
        <v>0</v>
      </c>
      <c r="AB1492" s="193" t="str">
        <f t="shared" ref="AB1492" si="2202">AB$196</f>
        <v>Herold, Sarah</v>
      </c>
    </row>
    <row r="1493" spans="1:28" s="188" customFormat="1" ht="17.399999999999999">
      <c r="A1493" s="193" t="str">
        <f t="shared" si="2075"/>
        <v>Comm Devices</v>
      </c>
      <c r="B1493" s="193" t="str">
        <f t="shared" si="2076"/>
        <v>CR366Comm Devices</v>
      </c>
      <c r="C1493" s="193" t="str">
        <f t="shared" si="2077"/>
        <v>Comm DevicesHerold, Sarah</v>
      </c>
      <c r="D1493" s="193"/>
      <c r="E1493" s="193"/>
      <c r="F1493" s="193" t="str">
        <f t="shared" si="2078"/>
        <v>Comm DevicesRichardson, Vicki</v>
      </c>
      <c r="G1493" s="193" t="str">
        <f t="shared" ref="G1493:M1493" si="2203">G$197</f>
        <v>Richardson, Vicki</v>
      </c>
      <c r="H1493" s="193" t="str">
        <f t="shared" si="2203"/>
        <v>Herold, Sarah</v>
      </c>
      <c r="I1493" s="193" t="str">
        <f t="shared" si="2203"/>
        <v>CR366</v>
      </c>
      <c r="J1493" s="193" t="str">
        <f t="shared" si="2203"/>
        <v>CREDIBLE CULTURE</v>
      </c>
      <c r="K1493" s="193" t="str">
        <f t="shared" si="2203"/>
        <v>all</v>
      </c>
      <c r="L1493" s="193">
        <f t="shared" si="2203"/>
        <v>0</v>
      </c>
      <c r="M1493" s="193" t="str">
        <f t="shared" si="2203"/>
        <v>Beauty</v>
      </c>
      <c r="N1493" s="193" t="str">
        <f t="shared" si="2177"/>
        <v>Comm Devices</v>
      </c>
      <c r="AA1493" s="193">
        <f t="shared" si="2080"/>
        <v>0</v>
      </c>
      <c r="AB1493" s="193" t="str">
        <f t="shared" ref="AB1493" si="2204">AB$197</f>
        <v>Herold, Sarah</v>
      </c>
    </row>
    <row r="1494" spans="1:28" s="188" customFormat="1" ht="17.399999999999999">
      <c r="A1494" s="193" t="str">
        <f t="shared" si="2075"/>
        <v>Comm Devices</v>
      </c>
      <c r="B1494" s="193" t="str">
        <f t="shared" si="2076"/>
        <v>VE242Comm Devices</v>
      </c>
      <c r="C1494" s="193" t="str">
        <f t="shared" si="2077"/>
        <v>Comm DevicesHerold, Sarah</v>
      </c>
      <c r="D1494" s="193"/>
      <c r="E1494" s="193"/>
      <c r="F1494" s="193" t="str">
        <f t="shared" si="2078"/>
        <v>Comm DevicesRichardson, Vicki</v>
      </c>
      <c r="G1494" s="193" t="str">
        <f t="shared" ref="G1494:M1494" si="2205">G$198</f>
        <v>Richardson, Vicki</v>
      </c>
      <c r="H1494" s="193" t="str">
        <f t="shared" si="2205"/>
        <v>Herold, Sarah</v>
      </c>
      <c r="I1494" s="193" t="str">
        <f t="shared" si="2205"/>
        <v>VE242</v>
      </c>
      <c r="J1494" s="193" t="str">
        <f t="shared" si="2205"/>
        <v>VECINA BEAUTY SUPPLY INC</v>
      </c>
      <c r="K1494" s="193" t="str">
        <f t="shared" si="2205"/>
        <v>all</v>
      </c>
      <c r="L1494" s="193">
        <f t="shared" si="2205"/>
        <v>0</v>
      </c>
      <c r="M1494" s="193" t="str">
        <f t="shared" si="2205"/>
        <v>Beauty</v>
      </c>
      <c r="N1494" s="193" t="str">
        <f t="shared" si="2177"/>
        <v>Comm Devices</v>
      </c>
      <c r="AA1494" s="193">
        <f t="shared" si="2080"/>
        <v>0</v>
      </c>
      <c r="AB1494" s="193" t="str">
        <f t="shared" ref="AB1494" si="2206">AB$198</f>
        <v>Herold, Sarah</v>
      </c>
    </row>
    <row r="1495" spans="1:28" s="188" customFormat="1" ht="17.399999999999999">
      <c r="A1495" s="193" t="str">
        <f t="shared" si="2075"/>
        <v>Comm Devices</v>
      </c>
      <c r="B1495" s="193" t="str">
        <f t="shared" si="2076"/>
        <v>0Comm Devices</v>
      </c>
      <c r="C1495" s="193" t="str">
        <f t="shared" si="2077"/>
        <v>Comm Devices0</v>
      </c>
      <c r="D1495" s="193"/>
      <c r="E1495" s="193"/>
      <c r="F1495" s="193" t="str">
        <f t="shared" si="2078"/>
        <v>Comm Devices0</v>
      </c>
      <c r="G1495" s="193">
        <f t="shared" ref="G1495:M1495" si="2207">G$199</f>
        <v>0</v>
      </c>
      <c r="H1495" s="193">
        <f t="shared" si="2207"/>
        <v>0</v>
      </c>
      <c r="I1495" s="193">
        <f t="shared" si="2207"/>
        <v>0</v>
      </c>
      <c r="J1495" s="193">
        <f t="shared" si="2207"/>
        <v>0</v>
      </c>
      <c r="K1495" s="193">
        <f t="shared" si="2207"/>
        <v>0</v>
      </c>
      <c r="L1495" s="193">
        <f t="shared" si="2207"/>
        <v>0</v>
      </c>
      <c r="M1495" s="193">
        <f t="shared" si="2207"/>
        <v>0</v>
      </c>
      <c r="N1495" s="193" t="str">
        <f t="shared" si="2177"/>
        <v>Comm Devices</v>
      </c>
      <c r="AA1495" s="193">
        <f t="shared" si="2080"/>
        <v>0</v>
      </c>
      <c r="AB1495" s="193">
        <f t="shared" ref="AB1495" si="2208">AB$199</f>
        <v>0</v>
      </c>
    </row>
    <row r="1496" spans="1:28" s="188" customFormat="1" ht="17.399999999999999">
      <c r="A1496" s="193" t="str">
        <f t="shared" ref="A1496:A1559" si="2209">T$9</f>
        <v>Comm Devices</v>
      </c>
      <c r="B1496" s="193" t="str">
        <f t="shared" ref="B1496:B1559" si="2210">CONCATENATE(I1496,A1496)</f>
        <v>0Comm Devices</v>
      </c>
      <c r="C1496" s="193" t="str">
        <f t="shared" ref="C1496:C1559" si="2211">CONCATENATE(A1496,H1496)</f>
        <v>Comm Devices0</v>
      </c>
      <c r="D1496" s="193"/>
      <c r="E1496" s="193"/>
      <c r="F1496" s="193" t="str">
        <f t="shared" ref="F1496:F1559" si="2212">CONCATENATE(A1496,G1496)</f>
        <v>Comm Devices0</v>
      </c>
      <c r="G1496" s="193">
        <f t="shared" ref="G1496:M1496" si="2213">G$200</f>
        <v>0</v>
      </c>
      <c r="H1496" s="193">
        <f t="shared" si="2213"/>
        <v>0</v>
      </c>
      <c r="I1496" s="193">
        <f t="shared" si="2213"/>
        <v>0</v>
      </c>
      <c r="J1496" s="193">
        <f t="shared" si="2213"/>
        <v>0</v>
      </c>
      <c r="K1496" s="193">
        <f t="shared" si="2213"/>
        <v>0</v>
      </c>
      <c r="L1496" s="193">
        <f t="shared" si="2213"/>
        <v>0</v>
      </c>
      <c r="M1496" s="193">
        <f t="shared" si="2213"/>
        <v>0</v>
      </c>
      <c r="N1496" s="193" t="str">
        <f t="shared" si="2177"/>
        <v>Comm Devices</v>
      </c>
      <c r="AA1496" s="193">
        <f t="shared" ref="AA1496:AA1559" si="2214">AT$9</f>
        <v>0</v>
      </c>
      <c r="AB1496" s="193">
        <f t="shared" ref="AB1496" si="2215">AB$200</f>
        <v>0</v>
      </c>
    </row>
    <row r="1497" spans="1:28" s="188" customFormat="1" ht="17.399999999999999">
      <c r="A1497" s="193" t="str">
        <f t="shared" si="2209"/>
        <v>Comm Devices</v>
      </c>
      <c r="B1497" s="193" t="str">
        <f t="shared" si="2210"/>
        <v>0Comm Devices</v>
      </c>
      <c r="C1497" s="193" t="str">
        <f t="shared" si="2211"/>
        <v>Comm Devices0</v>
      </c>
      <c r="D1497" s="193"/>
      <c r="E1497" s="193"/>
      <c r="F1497" s="193" t="str">
        <f t="shared" si="2212"/>
        <v>Comm Devices0</v>
      </c>
      <c r="G1497" s="193">
        <f t="shared" ref="G1497:M1497" si="2216">G$201</f>
        <v>0</v>
      </c>
      <c r="H1497" s="193">
        <f t="shared" si="2216"/>
        <v>0</v>
      </c>
      <c r="I1497" s="193">
        <f t="shared" si="2216"/>
        <v>0</v>
      </c>
      <c r="J1497" s="193">
        <f t="shared" si="2216"/>
        <v>0</v>
      </c>
      <c r="K1497" s="193">
        <f t="shared" si="2216"/>
        <v>0</v>
      </c>
      <c r="L1497" s="193">
        <f t="shared" si="2216"/>
        <v>0</v>
      </c>
      <c r="M1497" s="193">
        <f t="shared" si="2216"/>
        <v>0</v>
      </c>
      <c r="N1497" s="193" t="str">
        <f t="shared" si="2177"/>
        <v>Comm Devices</v>
      </c>
      <c r="AA1497" s="193">
        <f t="shared" si="2214"/>
        <v>0</v>
      </c>
      <c r="AB1497" s="193">
        <f t="shared" ref="AB1497" si="2217">AB$201</f>
        <v>0</v>
      </c>
    </row>
    <row r="1498" spans="1:28" s="188" customFormat="1" ht="17.399999999999999">
      <c r="A1498" s="193" t="str">
        <f t="shared" si="2209"/>
        <v>Comm Devices</v>
      </c>
      <c r="B1498" s="193" t="str">
        <f t="shared" si="2210"/>
        <v>0Comm Devices</v>
      </c>
      <c r="C1498" s="193" t="str">
        <f t="shared" si="2211"/>
        <v>Comm Devices0</v>
      </c>
      <c r="D1498" s="193"/>
      <c r="E1498" s="193"/>
      <c r="F1498" s="193" t="str">
        <f t="shared" si="2212"/>
        <v>Comm Devices0</v>
      </c>
      <c r="G1498" s="193">
        <f t="shared" ref="G1498:M1498" si="2218">G$202</f>
        <v>0</v>
      </c>
      <c r="H1498" s="193">
        <f t="shared" si="2218"/>
        <v>0</v>
      </c>
      <c r="I1498" s="193">
        <f t="shared" si="2218"/>
        <v>0</v>
      </c>
      <c r="J1498" s="193">
        <f t="shared" si="2218"/>
        <v>0</v>
      </c>
      <c r="K1498" s="193">
        <f t="shared" si="2218"/>
        <v>0</v>
      </c>
      <c r="L1498" s="193">
        <f t="shared" si="2218"/>
        <v>0</v>
      </c>
      <c r="M1498" s="193">
        <f t="shared" si="2218"/>
        <v>0</v>
      </c>
      <c r="N1498" s="193" t="str">
        <f t="shared" si="2177"/>
        <v>Comm Devices</v>
      </c>
      <c r="AA1498" s="193">
        <f t="shared" si="2214"/>
        <v>0</v>
      </c>
      <c r="AB1498" s="193">
        <f t="shared" ref="AB1498" si="2219">AB$202</f>
        <v>0</v>
      </c>
    </row>
    <row r="1499" spans="1:28" s="188" customFormat="1" ht="17.399999999999999">
      <c r="A1499" s="193" t="str">
        <f t="shared" si="2209"/>
        <v>Comm Devices</v>
      </c>
      <c r="B1499" s="193" t="str">
        <f t="shared" si="2210"/>
        <v>0Comm Devices</v>
      </c>
      <c r="C1499" s="193" t="str">
        <f t="shared" si="2211"/>
        <v>Comm Devices0</v>
      </c>
      <c r="D1499" s="193"/>
      <c r="E1499" s="193"/>
      <c r="F1499" s="193" t="str">
        <f t="shared" si="2212"/>
        <v>Comm Devices0</v>
      </c>
      <c r="G1499" s="193">
        <f t="shared" ref="G1499:M1499" si="2220">G$203</f>
        <v>0</v>
      </c>
      <c r="H1499" s="193">
        <f t="shared" si="2220"/>
        <v>0</v>
      </c>
      <c r="I1499" s="193">
        <f t="shared" si="2220"/>
        <v>0</v>
      </c>
      <c r="J1499" s="193">
        <f t="shared" si="2220"/>
        <v>0</v>
      </c>
      <c r="K1499" s="193">
        <f t="shared" si="2220"/>
        <v>0</v>
      </c>
      <c r="L1499" s="193">
        <f t="shared" si="2220"/>
        <v>0</v>
      </c>
      <c r="M1499" s="193">
        <f t="shared" si="2220"/>
        <v>0</v>
      </c>
      <c r="N1499" s="193" t="str">
        <f t="shared" si="2177"/>
        <v>Comm Devices</v>
      </c>
      <c r="AA1499" s="193">
        <f t="shared" si="2214"/>
        <v>0</v>
      </c>
      <c r="AB1499" s="193">
        <f t="shared" ref="AB1499" si="2221">AB$203</f>
        <v>0</v>
      </c>
    </row>
    <row r="1500" spans="1:28" s="188" customFormat="1" ht="17.399999999999999">
      <c r="A1500" s="193" t="str">
        <f t="shared" si="2209"/>
        <v>Comm Devices</v>
      </c>
      <c r="B1500" s="193" t="str">
        <f t="shared" si="2210"/>
        <v>0Comm Devices</v>
      </c>
      <c r="C1500" s="193" t="str">
        <f t="shared" si="2211"/>
        <v>Comm Devices0</v>
      </c>
      <c r="D1500" s="193"/>
      <c r="E1500" s="193"/>
      <c r="F1500" s="193" t="str">
        <f t="shared" si="2212"/>
        <v>Comm Devices0</v>
      </c>
      <c r="G1500" s="193">
        <f t="shared" ref="G1500:M1500" si="2222">G$204</f>
        <v>0</v>
      </c>
      <c r="H1500" s="193">
        <f t="shared" si="2222"/>
        <v>0</v>
      </c>
      <c r="I1500" s="193">
        <f t="shared" si="2222"/>
        <v>0</v>
      </c>
      <c r="J1500" s="193">
        <f t="shared" si="2222"/>
        <v>0</v>
      </c>
      <c r="K1500" s="193">
        <f t="shared" si="2222"/>
        <v>0</v>
      </c>
      <c r="L1500" s="193">
        <f t="shared" si="2222"/>
        <v>0</v>
      </c>
      <c r="M1500" s="193">
        <f t="shared" si="2222"/>
        <v>0</v>
      </c>
      <c r="N1500" s="193" t="str">
        <f t="shared" si="2177"/>
        <v>Comm Devices</v>
      </c>
      <c r="AA1500" s="193">
        <f t="shared" si="2214"/>
        <v>0</v>
      </c>
      <c r="AB1500" s="193">
        <f t="shared" ref="AB1500" si="2223">AB$204</f>
        <v>0</v>
      </c>
    </row>
    <row r="1501" spans="1:28" s="188" customFormat="1" ht="17.399999999999999">
      <c r="A1501" s="193" t="str">
        <f t="shared" si="2209"/>
        <v>Comm Devices</v>
      </c>
      <c r="B1501" s="193" t="str">
        <f t="shared" si="2210"/>
        <v>AB045Comm Devices</v>
      </c>
      <c r="C1501" s="193" t="str">
        <f t="shared" si="2211"/>
        <v>Comm DevicesJames, Greg</v>
      </c>
      <c r="D1501" s="193"/>
      <c r="E1501" s="193"/>
      <c r="F1501" s="193" t="str">
        <f t="shared" si="2212"/>
        <v>Comm DevicesRichardson, Vicki</v>
      </c>
      <c r="G1501" s="193" t="str">
        <f t="shared" ref="G1501:M1501" si="2224">G$205</f>
        <v>Richardson, Vicki</v>
      </c>
      <c r="H1501" s="193" t="str">
        <f t="shared" si="2224"/>
        <v>James, Greg</v>
      </c>
      <c r="I1501" s="193" t="str">
        <f t="shared" si="2224"/>
        <v>AB045</v>
      </c>
      <c r="J1501" s="193" t="str">
        <f t="shared" si="2224"/>
        <v>ABT ELECTRONICS</v>
      </c>
      <c r="K1501" s="193" t="str">
        <f t="shared" si="2224"/>
        <v>all</v>
      </c>
      <c r="L1501" s="193">
        <f t="shared" si="2224"/>
        <v>0</v>
      </c>
      <c r="M1501" s="193">
        <f t="shared" si="2224"/>
        <v>0</v>
      </c>
      <c r="N1501" s="193" t="str">
        <f t="shared" si="2177"/>
        <v>Comm Devices</v>
      </c>
      <c r="AA1501" s="193">
        <f t="shared" si="2214"/>
        <v>0</v>
      </c>
      <c r="AB1501" s="193" t="str">
        <f t="shared" ref="AB1501" si="2225">AB$205</f>
        <v>James, Greg</v>
      </c>
    </row>
    <row r="1502" spans="1:28" s="188" customFormat="1" ht="17.399999999999999">
      <c r="A1502" s="193" t="str">
        <f t="shared" si="2209"/>
        <v>Comm Devices</v>
      </c>
      <c r="B1502" s="193" t="str">
        <f t="shared" si="2210"/>
        <v>AB235Comm Devices</v>
      </c>
      <c r="C1502" s="193" t="str">
        <f t="shared" si="2211"/>
        <v>Comm DevicesJames, Greg</v>
      </c>
      <c r="D1502" s="193"/>
      <c r="E1502" s="193"/>
      <c r="F1502" s="193" t="str">
        <f t="shared" si="2212"/>
        <v>Comm DevicesRichardson, Vicki</v>
      </c>
      <c r="G1502" s="193" t="str">
        <f t="shared" ref="G1502:M1502" si="2226">G$206</f>
        <v>Richardson, Vicki</v>
      </c>
      <c r="H1502" s="193" t="str">
        <f t="shared" si="2226"/>
        <v>James, Greg</v>
      </c>
      <c r="I1502" s="193" t="str">
        <f t="shared" si="2226"/>
        <v>AB235</v>
      </c>
      <c r="J1502" s="193" t="str">
        <f t="shared" si="2226"/>
        <v>ABC APPLIANCE</v>
      </c>
      <c r="K1502" s="193" t="str">
        <f t="shared" si="2226"/>
        <v>all</v>
      </c>
      <c r="L1502" s="193">
        <f t="shared" si="2226"/>
        <v>0</v>
      </c>
      <c r="M1502" s="193">
        <f t="shared" si="2226"/>
        <v>0</v>
      </c>
      <c r="N1502" s="193" t="str">
        <f t="shared" si="2177"/>
        <v>Comm Devices</v>
      </c>
      <c r="AA1502" s="193">
        <f t="shared" si="2214"/>
        <v>0</v>
      </c>
      <c r="AB1502" s="193" t="str">
        <f t="shared" ref="AB1502" si="2227">AB$206</f>
        <v>James, Greg</v>
      </c>
    </row>
    <row r="1503" spans="1:28" s="188" customFormat="1" ht="17.399999999999999">
      <c r="A1503" s="193" t="str">
        <f t="shared" si="2209"/>
        <v>Comm Devices</v>
      </c>
      <c r="B1503" s="193" t="str">
        <f t="shared" si="2210"/>
        <v>BI001Comm Devices</v>
      </c>
      <c r="C1503" s="193" t="str">
        <f t="shared" si="2211"/>
        <v>Comm DevicesJames, Greg</v>
      </c>
      <c r="D1503" s="193"/>
      <c r="E1503" s="193"/>
      <c r="F1503" s="193" t="str">
        <f t="shared" si="2212"/>
        <v>Comm DevicesRichardson, Vicki</v>
      </c>
      <c r="G1503" s="193" t="str">
        <f t="shared" ref="G1503:M1503" si="2228">G$207</f>
        <v>Richardson, Vicki</v>
      </c>
      <c r="H1503" s="193" t="str">
        <f t="shared" si="2228"/>
        <v>James, Greg</v>
      </c>
      <c r="I1503" s="193" t="str">
        <f t="shared" si="2228"/>
        <v>BI001</v>
      </c>
      <c r="J1503" s="193" t="str">
        <f t="shared" si="2228"/>
        <v>BI-MART</v>
      </c>
      <c r="K1503" s="193" t="str">
        <f t="shared" si="2228"/>
        <v>all</v>
      </c>
      <c r="L1503" s="193">
        <f t="shared" si="2228"/>
        <v>0</v>
      </c>
      <c r="M1503" s="193">
        <f t="shared" si="2228"/>
        <v>0</v>
      </c>
      <c r="N1503" s="193" t="str">
        <f t="shared" si="2177"/>
        <v>Comm Devices</v>
      </c>
      <c r="AA1503" s="193">
        <f t="shared" si="2214"/>
        <v>0</v>
      </c>
      <c r="AB1503" s="193" t="str">
        <f t="shared" ref="AB1503" si="2229">AB$207</f>
        <v>James, Greg</v>
      </c>
    </row>
    <row r="1504" spans="1:28" s="188" customFormat="1" ht="17.399999999999999">
      <c r="A1504" s="193" t="str">
        <f t="shared" si="2209"/>
        <v>Comm Devices</v>
      </c>
      <c r="B1504" s="193" t="str">
        <f t="shared" si="2210"/>
        <v>FR195Comm Devices</v>
      </c>
      <c r="C1504" s="193" t="str">
        <f t="shared" si="2211"/>
        <v>Comm DevicesJames, Greg</v>
      </c>
      <c r="D1504" s="193"/>
      <c r="E1504" s="193"/>
      <c r="F1504" s="193" t="str">
        <f t="shared" si="2212"/>
        <v>Comm DevicesRichardson, Vicki</v>
      </c>
      <c r="G1504" s="193" t="str">
        <f t="shared" ref="G1504:M1504" si="2230">G$208</f>
        <v>Richardson, Vicki</v>
      </c>
      <c r="H1504" s="193" t="str">
        <f t="shared" si="2230"/>
        <v>James, Greg</v>
      </c>
      <c r="I1504" s="193" t="str">
        <f t="shared" si="2230"/>
        <v>FR195</v>
      </c>
      <c r="J1504" s="193" t="str">
        <f t="shared" si="2230"/>
        <v>FRY'S ELECTRONICS</v>
      </c>
      <c r="K1504" s="193" t="str">
        <f t="shared" si="2230"/>
        <v>all</v>
      </c>
      <c r="L1504" s="193">
        <f t="shared" si="2230"/>
        <v>0</v>
      </c>
      <c r="M1504" s="193">
        <f t="shared" si="2230"/>
        <v>0</v>
      </c>
      <c r="N1504" s="193" t="str">
        <f t="shared" si="2177"/>
        <v>Comm Devices</v>
      </c>
      <c r="AA1504" s="193">
        <f t="shared" si="2214"/>
        <v>0</v>
      </c>
      <c r="AB1504" s="193" t="str">
        <f t="shared" ref="AB1504" si="2231">AB$208</f>
        <v>James, Greg</v>
      </c>
    </row>
    <row r="1505" spans="1:28" s="188" customFormat="1" ht="17.399999999999999">
      <c r="A1505" s="193" t="str">
        <f t="shared" si="2209"/>
        <v>Comm Devices</v>
      </c>
      <c r="B1505" s="193" t="str">
        <f t="shared" si="2210"/>
        <v>PR976Comm Devices</v>
      </c>
      <c r="C1505" s="193" t="str">
        <f t="shared" si="2211"/>
        <v>Comm DevicesJames, Greg</v>
      </c>
      <c r="D1505" s="193"/>
      <c r="E1505" s="193"/>
      <c r="F1505" s="193" t="str">
        <f t="shared" si="2212"/>
        <v>Comm DevicesRichardson, Vicki</v>
      </c>
      <c r="G1505" s="193" t="str">
        <f t="shared" ref="G1505:M1505" si="2232">G$209</f>
        <v>Richardson, Vicki</v>
      </c>
      <c r="H1505" s="193" t="str">
        <f t="shared" si="2232"/>
        <v>James, Greg</v>
      </c>
      <c r="I1505" s="193" t="str">
        <f t="shared" si="2232"/>
        <v>PR976</v>
      </c>
      <c r="J1505" s="193" t="str">
        <f t="shared" si="2232"/>
        <v>PROGRESSIVE GROUP OF INSURANCE CO</v>
      </c>
      <c r="K1505" s="193" t="str">
        <f t="shared" si="2232"/>
        <v>all</v>
      </c>
      <c r="L1505" s="193">
        <f t="shared" si="2232"/>
        <v>0</v>
      </c>
      <c r="M1505" s="193">
        <f t="shared" si="2232"/>
        <v>0</v>
      </c>
      <c r="N1505" s="193" t="str">
        <f t="shared" si="2177"/>
        <v>Comm Devices</v>
      </c>
      <c r="AA1505" s="193">
        <f t="shared" si="2214"/>
        <v>0</v>
      </c>
      <c r="AB1505" s="193" t="str">
        <f t="shared" ref="AB1505" si="2233">AB$209</f>
        <v>James, Greg</v>
      </c>
    </row>
    <row r="1506" spans="1:28" s="188" customFormat="1" ht="17.399999999999999">
      <c r="A1506" s="193" t="str">
        <f t="shared" si="2209"/>
        <v>Comm Devices</v>
      </c>
      <c r="B1506" s="193" t="str">
        <f t="shared" si="2210"/>
        <v>ME035Comm Devices</v>
      </c>
      <c r="C1506" s="193" t="str">
        <f t="shared" si="2211"/>
        <v>Comm DevicesJames, Greg</v>
      </c>
      <c r="D1506" s="193"/>
      <c r="E1506" s="193"/>
      <c r="F1506" s="193" t="str">
        <f t="shared" si="2212"/>
        <v>Comm DevicesRichardson, Vicki</v>
      </c>
      <c r="G1506" s="193" t="str">
        <f t="shared" ref="G1506:M1506" si="2234">G$210</f>
        <v>Richardson, Vicki</v>
      </c>
      <c r="H1506" s="193" t="str">
        <f t="shared" si="2234"/>
        <v>James, Greg</v>
      </c>
      <c r="I1506" s="193" t="str">
        <f t="shared" si="2234"/>
        <v>ME035</v>
      </c>
      <c r="J1506" s="193" t="str">
        <f t="shared" si="2234"/>
        <v>FRED MEYER</v>
      </c>
      <c r="K1506" s="193" t="str">
        <f t="shared" si="2234"/>
        <v>all</v>
      </c>
      <c r="L1506" s="193">
        <f t="shared" si="2234"/>
        <v>0</v>
      </c>
      <c r="M1506" s="193">
        <f t="shared" si="2234"/>
        <v>0</v>
      </c>
      <c r="N1506" s="193" t="str">
        <f t="shared" si="2177"/>
        <v>Comm Devices</v>
      </c>
      <c r="AA1506" s="193">
        <f t="shared" si="2214"/>
        <v>0</v>
      </c>
      <c r="AB1506" s="193" t="str">
        <f t="shared" ref="AB1506" si="2235">AB$210</f>
        <v>James, Greg</v>
      </c>
    </row>
    <row r="1507" spans="1:28" s="188" customFormat="1" ht="17.399999999999999">
      <c r="A1507" s="193" t="str">
        <f t="shared" si="2209"/>
        <v>Comm Devices</v>
      </c>
      <c r="B1507" s="193" t="str">
        <f t="shared" si="2210"/>
        <v>ME170Comm Devices</v>
      </c>
      <c r="C1507" s="193" t="str">
        <f t="shared" si="2211"/>
        <v>Comm DevicesJames, Greg</v>
      </c>
      <c r="D1507" s="193"/>
      <c r="E1507" s="193"/>
      <c r="F1507" s="193" t="str">
        <f t="shared" si="2212"/>
        <v>Comm DevicesRichardson, Vicki</v>
      </c>
      <c r="G1507" s="193" t="str">
        <f t="shared" ref="G1507:M1507" si="2236">G$211</f>
        <v>Richardson, Vicki</v>
      </c>
      <c r="H1507" s="193" t="str">
        <f t="shared" si="2236"/>
        <v>James, Greg</v>
      </c>
      <c r="I1507" s="193" t="str">
        <f t="shared" si="2236"/>
        <v>ME170</v>
      </c>
      <c r="J1507" s="193" t="str">
        <f t="shared" si="2236"/>
        <v>MEIJERS</v>
      </c>
      <c r="K1507" s="193" t="str">
        <f t="shared" si="2236"/>
        <v>all</v>
      </c>
      <c r="L1507" s="193">
        <f t="shared" si="2236"/>
        <v>0</v>
      </c>
      <c r="M1507" s="193">
        <f t="shared" si="2236"/>
        <v>0</v>
      </c>
      <c r="N1507" s="193" t="str">
        <f t="shared" si="2177"/>
        <v>Comm Devices</v>
      </c>
      <c r="AA1507" s="193">
        <f t="shared" si="2214"/>
        <v>0</v>
      </c>
      <c r="AB1507" s="193" t="str">
        <f t="shared" ref="AB1507" si="2237">AB$211</f>
        <v>James, Greg</v>
      </c>
    </row>
    <row r="1508" spans="1:28" s="188" customFormat="1" ht="17.399999999999999">
      <c r="A1508" s="193" t="str">
        <f t="shared" si="2209"/>
        <v>Comm Devices</v>
      </c>
      <c r="B1508" s="193" t="str">
        <f t="shared" si="2210"/>
        <v>0Comm Devices</v>
      </c>
      <c r="C1508" s="193" t="str">
        <f t="shared" si="2211"/>
        <v>Comm Devices0</v>
      </c>
      <c r="D1508" s="193"/>
      <c r="E1508" s="193"/>
      <c r="F1508" s="193" t="str">
        <f t="shared" si="2212"/>
        <v>Comm Devices0</v>
      </c>
      <c r="G1508" s="193">
        <f t="shared" ref="G1508:M1508" si="2238">G$212</f>
        <v>0</v>
      </c>
      <c r="H1508" s="193">
        <f t="shared" si="2238"/>
        <v>0</v>
      </c>
      <c r="I1508" s="193">
        <f t="shared" si="2238"/>
        <v>0</v>
      </c>
      <c r="J1508" s="193">
        <f t="shared" si="2238"/>
        <v>0</v>
      </c>
      <c r="K1508" s="193">
        <f t="shared" si="2238"/>
        <v>0</v>
      </c>
      <c r="L1508" s="193">
        <f t="shared" si="2238"/>
        <v>0</v>
      </c>
      <c r="M1508" s="193">
        <f t="shared" si="2238"/>
        <v>0</v>
      </c>
      <c r="N1508" s="193" t="str">
        <f t="shared" si="2177"/>
        <v>Comm Devices</v>
      </c>
      <c r="AA1508" s="193">
        <f t="shared" si="2214"/>
        <v>0</v>
      </c>
      <c r="AB1508" s="193">
        <f t="shared" ref="AB1508" si="2239">AB$212</f>
        <v>0</v>
      </c>
    </row>
    <row r="1509" spans="1:28" s="188" customFormat="1" ht="17.399999999999999">
      <c r="A1509" s="193" t="str">
        <f t="shared" si="2209"/>
        <v>Comm Devices</v>
      </c>
      <c r="B1509" s="193" t="str">
        <f t="shared" si="2210"/>
        <v>0Comm Devices</v>
      </c>
      <c r="C1509" s="193" t="str">
        <f t="shared" si="2211"/>
        <v>Comm Devices0</v>
      </c>
      <c r="D1509" s="193"/>
      <c r="E1509" s="193"/>
      <c r="F1509" s="193" t="str">
        <f t="shared" si="2212"/>
        <v>Comm Devices0</v>
      </c>
      <c r="G1509" s="193">
        <f t="shared" ref="G1509:M1509" si="2240">G$213</f>
        <v>0</v>
      </c>
      <c r="H1509" s="193">
        <f t="shared" si="2240"/>
        <v>0</v>
      </c>
      <c r="I1509" s="193">
        <f t="shared" si="2240"/>
        <v>0</v>
      </c>
      <c r="J1509" s="193">
        <f t="shared" si="2240"/>
        <v>0</v>
      </c>
      <c r="K1509" s="193">
        <f t="shared" si="2240"/>
        <v>0</v>
      </c>
      <c r="L1509" s="193">
        <f t="shared" si="2240"/>
        <v>0</v>
      </c>
      <c r="M1509" s="193">
        <f t="shared" si="2240"/>
        <v>0</v>
      </c>
      <c r="N1509" s="193" t="str">
        <f t="shared" si="2177"/>
        <v>Comm Devices</v>
      </c>
      <c r="AA1509" s="193">
        <f t="shared" si="2214"/>
        <v>0</v>
      </c>
      <c r="AB1509" s="193">
        <f t="shared" ref="AB1509" si="2241">AB$213</f>
        <v>0</v>
      </c>
    </row>
    <row r="1510" spans="1:28" s="188" customFormat="1" ht="17.399999999999999">
      <c r="A1510" s="193" t="str">
        <f t="shared" si="2209"/>
        <v>Comm Devices</v>
      </c>
      <c r="B1510" s="193" t="str">
        <f t="shared" si="2210"/>
        <v>AD275Comm Devices</v>
      </c>
      <c r="C1510" s="193" t="str">
        <f t="shared" si="2211"/>
        <v>Comm DevicesNagira, Rina</v>
      </c>
      <c r="D1510" s="193"/>
      <c r="E1510" s="193"/>
      <c r="F1510" s="193" t="str">
        <f t="shared" si="2212"/>
        <v>Comm DevicesRichardson, Vicki</v>
      </c>
      <c r="G1510" s="193" t="str">
        <f t="shared" ref="G1510:M1510" si="2242">G$214</f>
        <v>Richardson, Vicki</v>
      </c>
      <c r="H1510" s="193" t="str">
        <f t="shared" si="2242"/>
        <v>Nagira, Rina</v>
      </c>
      <c r="I1510" s="193" t="str">
        <f t="shared" si="2242"/>
        <v>AD275</v>
      </c>
      <c r="J1510" s="193" t="str">
        <f t="shared" si="2242"/>
        <v>LA CURACAO</v>
      </c>
      <c r="K1510" s="193" t="str">
        <f t="shared" si="2242"/>
        <v>all</v>
      </c>
      <c r="L1510" s="193">
        <f t="shared" si="2242"/>
        <v>0</v>
      </c>
      <c r="M1510" s="193">
        <f t="shared" si="2242"/>
        <v>0</v>
      </c>
      <c r="N1510" s="193" t="str">
        <f t="shared" si="2177"/>
        <v>Comm Devices</v>
      </c>
      <c r="AA1510" s="193">
        <f t="shared" si="2214"/>
        <v>0</v>
      </c>
      <c r="AB1510" s="193" t="str">
        <f t="shared" ref="AB1510" si="2243">AB$214</f>
        <v>Nagira, Rina</v>
      </c>
    </row>
    <row r="1511" spans="1:28" s="188" customFormat="1" ht="17.399999999999999">
      <c r="A1511" s="193" t="str">
        <f t="shared" si="2209"/>
        <v>Comm Devices</v>
      </c>
      <c r="B1511" s="193" t="str">
        <f t="shared" si="2210"/>
        <v>DB075Comm Devices</v>
      </c>
      <c r="C1511" s="193" t="str">
        <f t="shared" si="2211"/>
        <v>Comm DevicesNagira, Rina</v>
      </c>
      <c r="D1511" s="193"/>
      <c r="E1511" s="193"/>
      <c r="F1511" s="193" t="str">
        <f t="shared" si="2212"/>
        <v>Comm DevicesRichardson, Vicki</v>
      </c>
      <c r="G1511" s="193" t="str">
        <f t="shared" ref="G1511:M1511" si="2244">G$215</f>
        <v>Richardson, Vicki</v>
      </c>
      <c r="H1511" s="193" t="str">
        <f t="shared" si="2244"/>
        <v>Nagira, Rina</v>
      </c>
      <c r="I1511" s="193" t="str">
        <f t="shared" si="2244"/>
        <v>DB075</v>
      </c>
      <c r="J1511" s="193" t="str">
        <f t="shared" si="2244"/>
        <v>DBL DISTRIBUTING  (INGRAM)</v>
      </c>
      <c r="K1511" s="193" t="str">
        <f t="shared" si="2244"/>
        <v>all</v>
      </c>
      <c r="L1511" s="193">
        <f t="shared" si="2244"/>
        <v>0</v>
      </c>
      <c r="M1511" s="193">
        <f t="shared" si="2244"/>
        <v>0</v>
      </c>
      <c r="N1511" s="193" t="str">
        <f t="shared" si="2177"/>
        <v>Comm Devices</v>
      </c>
      <c r="AA1511" s="193">
        <f t="shared" si="2214"/>
        <v>0</v>
      </c>
      <c r="AB1511" s="193" t="str">
        <f t="shared" ref="AB1511" si="2245">AB$215</f>
        <v>Nagira, Rina</v>
      </c>
    </row>
    <row r="1512" spans="1:28" s="188" customFormat="1" ht="17.399999999999999">
      <c r="A1512" s="193" t="str">
        <f t="shared" si="2209"/>
        <v>Comm Devices</v>
      </c>
      <c r="B1512" s="193" t="str">
        <f t="shared" si="2210"/>
        <v>HA896Comm Devices</v>
      </c>
      <c r="C1512" s="193" t="str">
        <f t="shared" si="2211"/>
        <v>Comm DevicesNagira, Rina</v>
      </c>
      <c r="D1512" s="193"/>
      <c r="E1512" s="193"/>
      <c r="F1512" s="193" t="str">
        <f t="shared" si="2212"/>
        <v>Comm DevicesRichardson, Vicki</v>
      </c>
      <c r="G1512" s="193" t="str">
        <f t="shared" ref="G1512:M1512" si="2246">G$216</f>
        <v>Richardson, Vicki</v>
      </c>
      <c r="H1512" s="193" t="str">
        <f t="shared" si="2246"/>
        <v>Nagira, Rina</v>
      </c>
      <c r="I1512" s="193" t="str">
        <f t="shared" si="2246"/>
        <v>HA896</v>
      </c>
      <c r="J1512" s="193" t="str">
        <f t="shared" si="2246"/>
        <v>HENRY LAMOND COMPANY, LTD.</v>
      </c>
      <c r="K1512" s="193" t="str">
        <f t="shared" si="2246"/>
        <v>all</v>
      </c>
      <c r="L1512" s="193">
        <f t="shared" si="2246"/>
        <v>0</v>
      </c>
      <c r="M1512" s="193">
        <f t="shared" si="2246"/>
        <v>0</v>
      </c>
      <c r="N1512" s="193" t="str">
        <f t="shared" si="2177"/>
        <v>Comm Devices</v>
      </c>
      <c r="AA1512" s="193">
        <f t="shared" si="2214"/>
        <v>0</v>
      </c>
      <c r="AB1512" s="193" t="str">
        <f t="shared" ref="AB1512" si="2247">AB$216</f>
        <v>Nagira, Rina</v>
      </c>
    </row>
    <row r="1513" spans="1:28" s="188" customFormat="1" ht="17.399999999999999">
      <c r="A1513" s="193" t="str">
        <f t="shared" si="2209"/>
        <v>Comm Devices</v>
      </c>
      <c r="B1513" s="193" t="str">
        <f t="shared" si="2210"/>
        <v>PA946Comm Devices</v>
      </c>
      <c r="C1513" s="193" t="str">
        <f t="shared" si="2211"/>
        <v>Comm DevicesNagira, Rina</v>
      </c>
      <c r="D1513" s="193"/>
      <c r="E1513" s="193"/>
      <c r="F1513" s="193" t="str">
        <f t="shared" si="2212"/>
        <v>Comm DevicesRichardson, Vicki</v>
      </c>
      <c r="G1513" s="193" t="str">
        <f t="shared" ref="G1513:M1513" si="2248">G$217</f>
        <v>Richardson, Vicki</v>
      </c>
      <c r="H1513" s="193" t="str">
        <f t="shared" si="2248"/>
        <v>Nagira, Rina</v>
      </c>
      <c r="I1513" s="193" t="str">
        <f t="shared" si="2248"/>
        <v>PA946</v>
      </c>
      <c r="J1513" s="193" t="str">
        <f t="shared" si="2248"/>
        <v>PACIFIC MARKETING ALLIANCE</v>
      </c>
      <c r="K1513" s="193" t="str">
        <f t="shared" si="2248"/>
        <v>all</v>
      </c>
      <c r="L1513" s="193">
        <f t="shared" si="2248"/>
        <v>0</v>
      </c>
      <c r="M1513" s="193">
        <f t="shared" si="2248"/>
        <v>0</v>
      </c>
      <c r="N1513" s="193" t="str">
        <f t="shared" si="2177"/>
        <v>Comm Devices</v>
      </c>
      <c r="AA1513" s="193">
        <f t="shared" si="2214"/>
        <v>0</v>
      </c>
      <c r="AB1513" s="193" t="str">
        <f t="shared" ref="AB1513" si="2249">AB$217</f>
        <v>Nagira, Rina</v>
      </c>
    </row>
    <row r="1514" spans="1:28" s="188" customFormat="1" ht="17.399999999999999">
      <c r="A1514" s="193" t="str">
        <f t="shared" si="2209"/>
        <v>Comm Devices</v>
      </c>
      <c r="B1514" s="193" t="str">
        <f t="shared" si="2210"/>
        <v>UM001Comm Devices</v>
      </c>
      <c r="C1514" s="193" t="str">
        <f t="shared" si="2211"/>
        <v>Comm DevicesNagira, Rina</v>
      </c>
      <c r="D1514" s="193"/>
      <c r="E1514" s="193"/>
      <c r="F1514" s="193" t="str">
        <f t="shared" si="2212"/>
        <v>Comm DevicesRichardson, Vicki</v>
      </c>
      <c r="G1514" s="193" t="str">
        <f t="shared" ref="G1514:M1514" si="2250">G$218</f>
        <v>Richardson, Vicki</v>
      </c>
      <c r="H1514" s="193" t="str">
        <f t="shared" si="2250"/>
        <v>Nagira, Rina</v>
      </c>
      <c r="I1514" s="193" t="str">
        <f t="shared" si="2250"/>
        <v>UM001</v>
      </c>
      <c r="J1514" s="193" t="str">
        <f t="shared" si="2250"/>
        <v>UWAJIMAYA, INC.</v>
      </c>
      <c r="K1514" s="193" t="str">
        <f t="shared" si="2250"/>
        <v>all</v>
      </c>
      <c r="L1514" s="193">
        <f t="shared" si="2250"/>
        <v>0</v>
      </c>
      <c r="M1514" s="193">
        <f t="shared" si="2250"/>
        <v>0</v>
      </c>
      <c r="N1514" s="193" t="str">
        <f t="shared" si="2177"/>
        <v>Comm Devices</v>
      </c>
      <c r="AA1514" s="193">
        <f t="shared" si="2214"/>
        <v>0</v>
      </c>
      <c r="AB1514" s="193" t="str">
        <f t="shared" ref="AB1514" si="2251">AB$218</f>
        <v>Nagira, Rina</v>
      </c>
    </row>
    <row r="1515" spans="1:28" s="188" customFormat="1" ht="17.399999999999999">
      <c r="A1515" s="193" t="str">
        <f t="shared" si="2209"/>
        <v>Comm Devices</v>
      </c>
      <c r="B1515" s="193" t="str">
        <f t="shared" si="2210"/>
        <v>UN696Comm Devices</v>
      </c>
      <c r="C1515" s="193" t="str">
        <f t="shared" si="2211"/>
        <v>Comm DevicesNagira, Rina</v>
      </c>
      <c r="D1515" s="193"/>
      <c r="E1515" s="193"/>
      <c r="F1515" s="193" t="str">
        <f t="shared" si="2212"/>
        <v>Comm DevicesRichardson, Vicki</v>
      </c>
      <c r="G1515" s="193" t="str">
        <f t="shared" ref="G1515:M1515" si="2252">G$219</f>
        <v>Richardson, Vicki</v>
      </c>
      <c r="H1515" s="193" t="str">
        <f t="shared" si="2252"/>
        <v>Nagira, Rina</v>
      </c>
      <c r="I1515" s="193" t="str">
        <f t="shared" si="2252"/>
        <v>UN696</v>
      </c>
      <c r="J1515" s="193" t="str">
        <f t="shared" si="2252"/>
        <v>UNI-KING OF HAWAII, INC</v>
      </c>
      <c r="K1515" s="193" t="str">
        <f t="shared" si="2252"/>
        <v>all</v>
      </c>
      <c r="L1515" s="193">
        <f t="shared" si="2252"/>
        <v>0</v>
      </c>
      <c r="M1515" s="193">
        <f t="shared" si="2252"/>
        <v>0</v>
      </c>
      <c r="N1515" s="193" t="str">
        <f t="shared" si="2177"/>
        <v>Comm Devices</v>
      </c>
      <c r="AA1515" s="193">
        <f t="shared" si="2214"/>
        <v>0</v>
      </c>
      <c r="AB1515" s="193" t="str">
        <f t="shared" ref="AB1515" si="2253">AB$219</f>
        <v>Nagira, Rina</v>
      </c>
    </row>
    <row r="1516" spans="1:28" s="188" customFormat="1" ht="17.399999999999999">
      <c r="A1516" s="193" t="str">
        <f t="shared" si="2209"/>
        <v>Comm Devices</v>
      </c>
      <c r="B1516" s="193" t="str">
        <f t="shared" si="2210"/>
        <v>0Comm Devices</v>
      </c>
      <c r="C1516" s="193" t="str">
        <f t="shared" si="2211"/>
        <v>Comm Devices0</v>
      </c>
      <c r="D1516" s="193"/>
      <c r="E1516" s="193"/>
      <c r="F1516" s="193" t="str">
        <f t="shared" si="2212"/>
        <v>Comm Devices0</v>
      </c>
      <c r="G1516" s="193">
        <f t="shared" ref="G1516:M1516" si="2254">G$220</f>
        <v>0</v>
      </c>
      <c r="H1516" s="193">
        <f t="shared" si="2254"/>
        <v>0</v>
      </c>
      <c r="I1516" s="193">
        <f t="shared" si="2254"/>
        <v>0</v>
      </c>
      <c r="J1516" s="193">
        <f t="shared" si="2254"/>
        <v>0</v>
      </c>
      <c r="K1516" s="193">
        <f t="shared" si="2254"/>
        <v>0</v>
      </c>
      <c r="L1516" s="193">
        <f t="shared" si="2254"/>
        <v>0</v>
      </c>
      <c r="M1516" s="193">
        <f t="shared" si="2254"/>
        <v>0</v>
      </c>
      <c r="N1516" s="193" t="str">
        <f t="shared" si="2177"/>
        <v>Comm Devices</v>
      </c>
      <c r="AA1516" s="193">
        <f t="shared" si="2214"/>
        <v>0</v>
      </c>
      <c r="AB1516" s="193">
        <f t="shared" ref="AB1516" si="2255">AB$220</f>
        <v>0</v>
      </c>
    </row>
    <row r="1517" spans="1:28" s="188" customFormat="1" ht="17.399999999999999">
      <c r="A1517" s="193" t="str">
        <f t="shared" si="2209"/>
        <v>Comm Devices</v>
      </c>
      <c r="B1517" s="193" t="str">
        <f t="shared" si="2210"/>
        <v>0Comm Devices</v>
      </c>
      <c r="C1517" s="193" t="str">
        <f t="shared" si="2211"/>
        <v>Comm Devices0</v>
      </c>
      <c r="D1517" s="193"/>
      <c r="E1517" s="193"/>
      <c r="F1517" s="193" t="str">
        <f t="shared" si="2212"/>
        <v>Comm Devices0</v>
      </c>
      <c r="G1517" s="193">
        <f t="shared" ref="G1517:M1517" si="2256">G$221</f>
        <v>0</v>
      </c>
      <c r="H1517" s="193">
        <f t="shared" si="2256"/>
        <v>0</v>
      </c>
      <c r="I1517" s="193">
        <f t="shared" si="2256"/>
        <v>0</v>
      </c>
      <c r="J1517" s="193">
        <f t="shared" si="2256"/>
        <v>0</v>
      </c>
      <c r="K1517" s="193">
        <f t="shared" si="2256"/>
        <v>0</v>
      </c>
      <c r="L1517" s="193">
        <f t="shared" si="2256"/>
        <v>0</v>
      </c>
      <c r="M1517" s="193">
        <f t="shared" si="2256"/>
        <v>0</v>
      </c>
      <c r="N1517" s="193" t="str">
        <f t="shared" si="2177"/>
        <v>Comm Devices</v>
      </c>
      <c r="AA1517" s="193">
        <f t="shared" si="2214"/>
        <v>0</v>
      </c>
      <c r="AB1517" s="193">
        <f t="shared" ref="AB1517" si="2257">AB$221</f>
        <v>0</v>
      </c>
    </row>
    <row r="1518" spans="1:28" s="188" customFormat="1" ht="17.399999999999999">
      <c r="A1518" s="193" t="str">
        <f t="shared" si="2209"/>
        <v>Comm Devices</v>
      </c>
      <c r="B1518" s="193" t="str">
        <f t="shared" si="2210"/>
        <v>0Comm Devices</v>
      </c>
      <c r="C1518" s="193" t="str">
        <f t="shared" si="2211"/>
        <v>Comm Devices0</v>
      </c>
      <c r="D1518" s="193"/>
      <c r="E1518" s="193"/>
      <c r="F1518" s="193" t="str">
        <f t="shared" si="2212"/>
        <v>Comm Devices0</v>
      </c>
      <c r="G1518" s="193">
        <f t="shared" ref="G1518:M1518" si="2258">G$222</f>
        <v>0</v>
      </c>
      <c r="H1518" s="193">
        <f t="shared" si="2258"/>
        <v>0</v>
      </c>
      <c r="I1518" s="193">
        <f t="shared" si="2258"/>
        <v>0</v>
      </c>
      <c r="J1518" s="193">
        <f t="shared" si="2258"/>
        <v>0</v>
      </c>
      <c r="K1518" s="193">
        <f t="shared" si="2258"/>
        <v>0</v>
      </c>
      <c r="L1518" s="193">
        <f t="shared" si="2258"/>
        <v>0</v>
      </c>
      <c r="M1518" s="193">
        <f t="shared" si="2258"/>
        <v>0</v>
      </c>
      <c r="N1518" s="193" t="str">
        <f t="shared" si="2177"/>
        <v>Comm Devices</v>
      </c>
      <c r="AA1518" s="193">
        <f t="shared" si="2214"/>
        <v>0</v>
      </c>
      <c r="AB1518" s="193">
        <f t="shared" ref="AB1518" si="2259">AB$222</f>
        <v>0</v>
      </c>
    </row>
    <row r="1519" spans="1:28" s="188" customFormat="1" ht="17.399999999999999">
      <c r="A1519" s="193" t="str">
        <f t="shared" si="2209"/>
        <v>Comm Devices</v>
      </c>
      <c r="B1519" s="193" t="str">
        <f t="shared" si="2210"/>
        <v>0Comm Devices</v>
      </c>
      <c r="C1519" s="193" t="str">
        <f t="shared" si="2211"/>
        <v>Comm Devices0</v>
      </c>
      <c r="D1519" s="193"/>
      <c r="E1519" s="193"/>
      <c r="F1519" s="193" t="str">
        <f t="shared" si="2212"/>
        <v>Comm Devices0</v>
      </c>
      <c r="G1519" s="193">
        <f t="shared" ref="G1519:M1519" si="2260">G$223</f>
        <v>0</v>
      </c>
      <c r="H1519" s="193">
        <f t="shared" si="2260"/>
        <v>0</v>
      </c>
      <c r="I1519" s="193">
        <f t="shared" si="2260"/>
        <v>0</v>
      </c>
      <c r="J1519" s="193">
        <f t="shared" si="2260"/>
        <v>0</v>
      </c>
      <c r="K1519" s="193">
        <f t="shared" si="2260"/>
        <v>0</v>
      </c>
      <c r="L1519" s="193">
        <f t="shared" si="2260"/>
        <v>0</v>
      </c>
      <c r="M1519" s="193">
        <f t="shared" si="2260"/>
        <v>0</v>
      </c>
      <c r="N1519" s="193" t="str">
        <f t="shared" si="2177"/>
        <v>Comm Devices</v>
      </c>
      <c r="AA1519" s="193">
        <f t="shared" si="2214"/>
        <v>0</v>
      </c>
      <c r="AB1519" s="193">
        <f t="shared" ref="AB1519" si="2261">AB$223</f>
        <v>0</v>
      </c>
    </row>
    <row r="1520" spans="1:28" s="188" customFormat="1" ht="17.399999999999999">
      <c r="A1520" s="193" t="str">
        <f t="shared" si="2209"/>
        <v>Comm Devices</v>
      </c>
      <c r="B1520" s="193" t="str">
        <f t="shared" si="2210"/>
        <v>0Comm Devices</v>
      </c>
      <c r="C1520" s="193" t="str">
        <f t="shared" si="2211"/>
        <v>Comm Devices0</v>
      </c>
      <c r="D1520" s="193"/>
      <c r="E1520" s="193"/>
      <c r="F1520" s="193" t="str">
        <f t="shared" si="2212"/>
        <v>Comm Devices0</v>
      </c>
      <c r="G1520" s="193">
        <f t="shared" ref="G1520:M1520" si="2262">G$224</f>
        <v>0</v>
      </c>
      <c r="H1520" s="193">
        <f t="shared" si="2262"/>
        <v>0</v>
      </c>
      <c r="I1520" s="193">
        <f t="shared" si="2262"/>
        <v>0</v>
      </c>
      <c r="J1520" s="193">
        <f t="shared" si="2262"/>
        <v>0</v>
      </c>
      <c r="K1520" s="193">
        <f t="shared" si="2262"/>
        <v>0</v>
      </c>
      <c r="L1520" s="193">
        <f t="shared" si="2262"/>
        <v>0</v>
      </c>
      <c r="M1520" s="193">
        <f t="shared" si="2262"/>
        <v>0</v>
      </c>
      <c r="N1520" s="193" t="str">
        <f t="shared" si="2177"/>
        <v>Comm Devices</v>
      </c>
      <c r="AA1520" s="193">
        <f t="shared" si="2214"/>
        <v>0</v>
      </c>
      <c r="AB1520" s="193">
        <f t="shared" ref="AB1520" si="2263">AB$224</f>
        <v>0</v>
      </c>
    </row>
    <row r="1521" spans="1:28" s="188" customFormat="1" ht="17.399999999999999">
      <c r="A1521" s="193" t="str">
        <f t="shared" si="2209"/>
        <v>Comm Devices</v>
      </c>
      <c r="B1521" s="193" t="str">
        <f t="shared" si="2210"/>
        <v>AA427Comm Devices</v>
      </c>
      <c r="C1521" s="193" t="str">
        <f t="shared" si="2211"/>
        <v>Comm DevicesVoss, Bill</v>
      </c>
      <c r="D1521" s="193"/>
      <c r="E1521" s="193"/>
      <c r="F1521" s="193" t="str">
        <f t="shared" si="2212"/>
        <v>Comm DevicesRichardson, Vicki</v>
      </c>
      <c r="G1521" s="193" t="str">
        <f t="shared" ref="G1521:M1521" si="2264">G$225</f>
        <v>Richardson, Vicki</v>
      </c>
      <c r="H1521" s="193" t="str">
        <f t="shared" si="2264"/>
        <v>Voss, Bill</v>
      </c>
      <c r="I1521" s="193" t="str">
        <f t="shared" si="2264"/>
        <v>AA427</v>
      </c>
      <c r="J1521" s="193" t="str">
        <f t="shared" si="2264"/>
        <v>AUDIO DEN LTD</v>
      </c>
      <c r="K1521" s="193" t="str">
        <f t="shared" si="2264"/>
        <v>all</v>
      </c>
      <c r="L1521" s="193">
        <f t="shared" si="2264"/>
        <v>0</v>
      </c>
      <c r="M1521" s="193">
        <f t="shared" si="2264"/>
        <v>0</v>
      </c>
      <c r="N1521" s="193" t="str">
        <f t="shared" si="2177"/>
        <v>Comm Devices</v>
      </c>
      <c r="AA1521" s="193">
        <f t="shared" si="2214"/>
        <v>0</v>
      </c>
      <c r="AB1521" s="193" t="str">
        <f t="shared" ref="AB1521" si="2265">AB$225</f>
        <v>Voss, Bill</v>
      </c>
    </row>
    <row r="1522" spans="1:28" s="188" customFormat="1" ht="17.399999999999999">
      <c r="A1522" s="193" t="str">
        <f t="shared" si="2209"/>
        <v>Comm Devices</v>
      </c>
      <c r="B1522" s="193" t="str">
        <f t="shared" si="2210"/>
        <v>AB577Comm Devices</v>
      </c>
      <c r="C1522" s="193" t="str">
        <f t="shared" si="2211"/>
        <v>Comm DevicesVoss, Bill</v>
      </c>
      <c r="D1522" s="193"/>
      <c r="E1522" s="193"/>
      <c r="F1522" s="193" t="str">
        <f t="shared" si="2212"/>
        <v>Comm DevicesRichardson, Vicki</v>
      </c>
      <c r="G1522" s="193" t="str">
        <f t="shared" ref="G1522:M1522" si="2266">G$226</f>
        <v>Richardson, Vicki</v>
      </c>
      <c r="H1522" s="193" t="str">
        <f t="shared" si="2266"/>
        <v>Voss, Bill</v>
      </c>
      <c r="I1522" s="193" t="str">
        <f t="shared" si="2266"/>
        <v>AB577</v>
      </c>
      <c r="J1522" s="193" t="str">
        <f t="shared" si="2266"/>
        <v>ABSOLUTE AUDIO INC.</v>
      </c>
      <c r="K1522" s="193" t="str">
        <f t="shared" si="2266"/>
        <v>all</v>
      </c>
      <c r="L1522" s="193">
        <f t="shared" si="2266"/>
        <v>0</v>
      </c>
      <c r="M1522" s="193">
        <f t="shared" si="2266"/>
        <v>0</v>
      </c>
      <c r="N1522" s="193" t="str">
        <f t="shared" si="2177"/>
        <v>Comm Devices</v>
      </c>
      <c r="AA1522" s="193">
        <f t="shared" si="2214"/>
        <v>0</v>
      </c>
      <c r="AB1522" s="193" t="str">
        <f t="shared" ref="AB1522" si="2267">AB$226</f>
        <v>Voss, Bill</v>
      </c>
    </row>
    <row r="1523" spans="1:28" s="188" customFormat="1" ht="17.399999999999999">
      <c r="A1523" s="193" t="str">
        <f t="shared" si="2209"/>
        <v>Comm Devices</v>
      </c>
      <c r="B1523" s="193" t="str">
        <f t="shared" si="2210"/>
        <v>AD281Comm Devices</v>
      </c>
      <c r="C1523" s="193" t="str">
        <f t="shared" si="2211"/>
        <v>Comm DevicesVoss, Bill</v>
      </c>
      <c r="D1523" s="193"/>
      <c r="E1523" s="193"/>
      <c r="F1523" s="193" t="str">
        <f t="shared" si="2212"/>
        <v>Comm DevicesRichardson, Vicki</v>
      </c>
      <c r="G1523" s="193" t="str">
        <f t="shared" ref="G1523:M1523" si="2268">G$227</f>
        <v>Richardson, Vicki</v>
      </c>
      <c r="H1523" s="193" t="str">
        <f t="shared" si="2268"/>
        <v>Voss, Bill</v>
      </c>
      <c r="I1523" s="193" t="str">
        <f t="shared" si="2268"/>
        <v>AD281</v>
      </c>
      <c r="J1523" s="193" t="str">
        <f t="shared" si="2268"/>
        <v>ADK AV, LLC</v>
      </c>
      <c r="K1523" s="193" t="str">
        <f t="shared" si="2268"/>
        <v>all</v>
      </c>
      <c r="L1523" s="193">
        <f t="shared" si="2268"/>
        <v>0</v>
      </c>
      <c r="M1523" s="193">
        <f t="shared" si="2268"/>
        <v>0</v>
      </c>
      <c r="N1523" s="193" t="str">
        <f t="shared" si="2177"/>
        <v>Comm Devices</v>
      </c>
      <c r="AA1523" s="193">
        <f t="shared" si="2214"/>
        <v>0</v>
      </c>
      <c r="AB1523" s="193" t="str">
        <f t="shared" ref="AB1523" si="2269">AB$227</f>
        <v>Voss, Bill</v>
      </c>
    </row>
    <row r="1524" spans="1:28" s="188" customFormat="1" ht="17.399999999999999">
      <c r="A1524" s="193" t="str">
        <f t="shared" si="2209"/>
        <v>Comm Devices</v>
      </c>
      <c r="B1524" s="193" t="str">
        <f t="shared" si="2210"/>
        <v>AJ012Comm Devices</v>
      </c>
      <c r="C1524" s="193" t="str">
        <f t="shared" si="2211"/>
        <v>Comm DevicesVoss, Bill</v>
      </c>
      <c r="D1524" s="193"/>
      <c r="E1524" s="193"/>
      <c r="F1524" s="193" t="str">
        <f t="shared" si="2212"/>
        <v>Comm DevicesRichardson, Vicki</v>
      </c>
      <c r="G1524" s="193" t="str">
        <f t="shared" ref="G1524:M1524" si="2270">G$228</f>
        <v>Richardson, Vicki</v>
      </c>
      <c r="H1524" s="193" t="str">
        <f t="shared" si="2270"/>
        <v>Voss, Bill</v>
      </c>
      <c r="I1524" s="193" t="str">
        <f t="shared" si="2270"/>
        <v>AJ012</v>
      </c>
      <c r="J1524" s="193" t="str">
        <f t="shared" si="2270"/>
        <v>A-JAX GROUP, INC</v>
      </c>
      <c r="K1524" s="193" t="str">
        <f t="shared" si="2270"/>
        <v>all</v>
      </c>
      <c r="L1524" s="193">
        <f t="shared" si="2270"/>
        <v>0</v>
      </c>
      <c r="M1524" s="193">
        <f t="shared" si="2270"/>
        <v>0</v>
      </c>
      <c r="N1524" s="193" t="str">
        <f t="shared" si="2177"/>
        <v>Comm Devices</v>
      </c>
      <c r="AA1524" s="193">
        <f t="shared" si="2214"/>
        <v>0</v>
      </c>
      <c r="AB1524" s="193" t="str">
        <f t="shared" ref="AB1524" si="2271">AB$228</f>
        <v>Voss, Bill</v>
      </c>
    </row>
    <row r="1525" spans="1:28" s="188" customFormat="1" ht="17.399999999999999">
      <c r="A1525" s="193" t="str">
        <f t="shared" si="2209"/>
        <v>Comm Devices</v>
      </c>
      <c r="B1525" s="193" t="str">
        <f t="shared" si="2210"/>
        <v>AL057Comm Devices</v>
      </c>
      <c r="C1525" s="193" t="str">
        <f t="shared" si="2211"/>
        <v>Comm DevicesVoss, Bill</v>
      </c>
      <c r="D1525" s="193"/>
      <c r="E1525" s="193"/>
      <c r="F1525" s="193" t="str">
        <f t="shared" si="2212"/>
        <v>Comm DevicesRichardson, Vicki</v>
      </c>
      <c r="G1525" s="193" t="str">
        <f t="shared" ref="G1525:M1525" si="2272">G$229</f>
        <v>Richardson, Vicki</v>
      </c>
      <c r="H1525" s="193" t="str">
        <f t="shared" si="2272"/>
        <v>Voss, Bill</v>
      </c>
      <c r="I1525" s="193" t="str">
        <f t="shared" si="2272"/>
        <v>AL057</v>
      </c>
      <c r="J1525" s="193" t="str">
        <f t="shared" si="2272"/>
        <v>ALMA AUDIO, LLC</v>
      </c>
      <c r="K1525" s="193" t="str">
        <f t="shared" si="2272"/>
        <v>all</v>
      </c>
      <c r="L1525" s="193">
        <f t="shared" si="2272"/>
        <v>0</v>
      </c>
      <c r="M1525" s="193">
        <f t="shared" si="2272"/>
        <v>0</v>
      </c>
      <c r="N1525" s="193" t="str">
        <f t="shared" si="2177"/>
        <v>Comm Devices</v>
      </c>
      <c r="AA1525" s="193">
        <f t="shared" si="2214"/>
        <v>0</v>
      </c>
      <c r="AB1525" s="193" t="str">
        <f t="shared" ref="AB1525" si="2273">AB$229</f>
        <v>Voss, Bill</v>
      </c>
    </row>
    <row r="1526" spans="1:28" s="188" customFormat="1" ht="17.399999999999999">
      <c r="A1526" s="193" t="str">
        <f t="shared" si="2209"/>
        <v>Comm Devices</v>
      </c>
      <c r="B1526" s="193" t="str">
        <f t="shared" si="2210"/>
        <v>AU110Comm Devices</v>
      </c>
      <c r="C1526" s="193" t="str">
        <f t="shared" si="2211"/>
        <v>Comm DevicesVoss, Bill</v>
      </c>
      <c r="D1526" s="193"/>
      <c r="E1526" s="193"/>
      <c r="F1526" s="193" t="str">
        <f t="shared" si="2212"/>
        <v>Comm DevicesRichardson, Vicki</v>
      </c>
      <c r="G1526" s="193" t="str">
        <f t="shared" ref="G1526:M1526" si="2274">G$230</f>
        <v>Richardson, Vicki</v>
      </c>
      <c r="H1526" s="193" t="str">
        <f t="shared" si="2274"/>
        <v>Voss, Bill</v>
      </c>
      <c r="I1526" s="193" t="str">
        <f t="shared" si="2274"/>
        <v>AU110</v>
      </c>
      <c r="J1526" s="193" t="str">
        <f t="shared" si="2274"/>
        <v>AUDIO AUTOMATION &amp; THEATER INC</v>
      </c>
      <c r="K1526" s="193" t="str">
        <f t="shared" si="2274"/>
        <v>all</v>
      </c>
      <c r="L1526" s="193">
        <f t="shared" si="2274"/>
        <v>0</v>
      </c>
      <c r="M1526" s="193">
        <f t="shared" si="2274"/>
        <v>0</v>
      </c>
      <c r="N1526" s="193" t="str">
        <f t="shared" si="2177"/>
        <v>Comm Devices</v>
      </c>
      <c r="AA1526" s="193">
        <f t="shared" si="2214"/>
        <v>0</v>
      </c>
      <c r="AB1526" s="193" t="str">
        <f t="shared" ref="AB1526" si="2275">AB$230</f>
        <v>Voss, Bill</v>
      </c>
    </row>
    <row r="1527" spans="1:28" s="188" customFormat="1" ht="17.399999999999999">
      <c r="A1527" s="193" t="str">
        <f t="shared" si="2209"/>
        <v>Comm Devices</v>
      </c>
      <c r="B1527" s="193" t="str">
        <f t="shared" si="2210"/>
        <v>AU114Comm Devices</v>
      </c>
      <c r="C1527" s="193" t="str">
        <f t="shared" si="2211"/>
        <v>Comm DevicesVoss, Bill</v>
      </c>
      <c r="D1527" s="193"/>
      <c r="E1527" s="193"/>
      <c r="F1527" s="193" t="str">
        <f t="shared" si="2212"/>
        <v>Comm DevicesRichardson, Vicki</v>
      </c>
      <c r="G1527" s="193" t="str">
        <f t="shared" ref="G1527:M1527" si="2276">G$231</f>
        <v>Richardson, Vicki</v>
      </c>
      <c r="H1527" s="193" t="str">
        <f t="shared" si="2276"/>
        <v>Voss, Bill</v>
      </c>
      <c r="I1527" s="193" t="str">
        <f t="shared" si="2276"/>
        <v>AU114</v>
      </c>
      <c r="J1527" s="193" t="str">
        <f t="shared" si="2276"/>
        <v>AUDIO VISUAL SOLUTIONS GROUP LLC</v>
      </c>
      <c r="K1527" s="193" t="str">
        <f t="shared" si="2276"/>
        <v>all</v>
      </c>
      <c r="L1527" s="193">
        <f t="shared" si="2276"/>
        <v>0</v>
      </c>
      <c r="M1527" s="193">
        <f t="shared" si="2276"/>
        <v>0</v>
      </c>
      <c r="N1527" s="193" t="str">
        <f t="shared" si="2177"/>
        <v>Comm Devices</v>
      </c>
      <c r="AA1527" s="193">
        <f t="shared" si="2214"/>
        <v>0</v>
      </c>
      <c r="AB1527" s="193" t="str">
        <f t="shared" ref="AB1527" si="2277">AB$231</f>
        <v>Voss, Bill</v>
      </c>
    </row>
    <row r="1528" spans="1:28" s="188" customFormat="1" ht="17.399999999999999">
      <c r="A1528" s="193" t="str">
        <f t="shared" si="2209"/>
        <v>Comm Devices</v>
      </c>
      <c r="B1528" s="193" t="str">
        <f t="shared" si="2210"/>
        <v>AU960Comm Devices</v>
      </c>
      <c r="C1528" s="193" t="str">
        <f t="shared" si="2211"/>
        <v>Comm DevicesVoss, Bill</v>
      </c>
      <c r="D1528" s="193"/>
      <c r="E1528" s="193"/>
      <c r="F1528" s="193" t="str">
        <f t="shared" si="2212"/>
        <v>Comm DevicesRichardson, Vicki</v>
      </c>
      <c r="G1528" s="193" t="str">
        <f t="shared" ref="G1528:M1528" si="2278">G$232</f>
        <v>Richardson, Vicki</v>
      </c>
      <c r="H1528" s="193" t="str">
        <f t="shared" si="2278"/>
        <v>Voss, Bill</v>
      </c>
      <c r="I1528" s="193" t="str">
        <f t="shared" si="2278"/>
        <v>AU960</v>
      </c>
      <c r="J1528" s="193" t="str">
        <f t="shared" si="2278"/>
        <v>AUDIO VIDEO CALIBRATION CONCEPTS</v>
      </c>
      <c r="K1528" s="193" t="str">
        <f t="shared" si="2278"/>
        <v>all</v>
      </c>
      <c r="L1528" s="193">
        <f t="shared" si="2278"/>
        <v>0</v>
      </c>
      <c r="M1528" s="193">
        <f t="shared" si="2278"/>
        <v>0</v>
      </c>
      <c r="N1528" s="193" t="str">
        <f t="shared" si="2177"/>
        <v>Comm Devices</v>
      </c>
      <c r="AA1528" s="193">
        <f t="shared" si="2214"/>
        <v>0</v>
      </c>
      <c r="AB1528" s="193" t="str">
        <f t="shared" ref="AB1528" si="2279">AB$232</f>
        <v>Voss, Bill</v>
      </c>
    </row>
    <row r="1529" spans="1:28" s="188" customFormat="1" ht="17.399999999999999">
      <c r="A1529" s="193" t="str">
        <f t="shared" si="2209"/>
        <v>Comm Devices</v>
      </c>
      <c r="B1529" s="193" t="str">
        <f t="shared" si="2210"/>
        <v>AU961Comm Devices</v>
      </c>
      <c r="C1529" s="193" t="str">
        <f t="shared" si="2211"/>
        <v>Comm DevicesVoss, Bill</v>
      </c>
      <c r="D1529" s="193"/>
      <c r="E1529" s="193"/>
      <c r="F1529" s="193" t="str">
        <f t="shared" si="2212"/>
        <v>Comm DevicesRichardson, Vicki</v>
      </c>
      <c r="G1529" s="193" t="str">
        <f t="shared" ref="G1529:M1529" si="2280">G$233</f>
        <v>Richardson, Vicki</v>
      </c>
      <c r="H1529" s="193" t="str">
        <f t="shared" si="2280"/>
        <v>Voss, Bill</v>
      </c>
      <c r="I1529" s="193" t="str">
        <f t="shared" si="2280"/>
        <v>AU961</v>
      </c>
      <c r="J1529" s="193" t="str">
        <f t="shared" si="2280"/>
        <v>AUDIO CENTER, INC.</v>
      </c>
      <c r="K1529" s="193" t="str">
        <f t="shared" si="2280"/>
        <v>all</v>
      </c>
      <c r="L1529" s="193">
        <f t="shared" si="2280"/>
        <v>0</v>
      </c>
      <c r="M1529" s="193">
        <f t="shared" si="2280"/>
        <v>0</v>
      </c>
      <c r="N1529" s="193" t="str">
        <f t="shared" si="2177"/>
        <v>Comm Devices</v>
      </c>
      <c r="AA1529" s="193">
        <f t="shared" si="2214"/>
        <v>0</v>
      </c>
      <c r="AB1529" s="193" t="str">
        <f t="shared" ref="AB1529" si="2281">AB$233</f>
        <v>Voss, Bill</v>
      </c>
    </row>
    <row r="1530" spans="1:28" s="188" customFormat="1" ht="17.399999999999999">
      <c r="A1530" s="193" t="str">
        <f t="shared" si="2209"/>
        <v>Comm Devices</v>
      </c>
      <c r="B1530" s="193" t="str">
        <f t="shared" si="2210"/>
        <v>AV677Comm Devices</v>
      </c>
      <c r="C1530" s="193" t="str">
        <f t="shared" si="2211"/>
        <v>Comm DevicesVoss, Bill</v>
      </c>
      <c r="D1530" s="193"/>
      <c r="E1530" s="193"/>
      <c r="F1530" s="193" t="str">
        <f t="shared" si="2212"/>
        <v>Comm DevicesRichardson, Vicki</v>
      </c>
      <c r="G1530" s="193" t="str">
        <f t="shared" ref="G1530:M1530" si="2282">G$234</f>
        <v>Richardson, Vicki</v>
      </c>
      <c r="H1530" s="193" t="str">
        <f t="shared" si="2282"/>
        <v>Voss, Bill</v>
      </c>
      <c r="I1530" s="193" t="str">
        <f t="shared" si="2282"/>
        <v>AV677</v>
      </c>
      <c r="J1530" s="193" t="str">
        <f t="shared" si="2282"/>
        <v>AVSF, INC</v>
      </c>
      <c r="K1530" s="193" t="str">
        <f t="shared" si="2282"/>
        <v>all</v>
      </c>
      <c r="L1530" s="193">
        <f t="shared" si="2282"/>
        <v>0</v>
      </c>
      <c r="M1530" s="193">
        <f t="shared" si="2282"/>
        <v>0</v>
      </c>
      <c r="N1530" s="193" t="str">
        <f t="shared" si="2177"/>
        <v>Comm Devices</v>
      </c>
      <c r="AA1530" s="193">
        <f t="shared" si="2214"/>
        <v>0</v>
      </c>
      <c r="AB1530" s="193" t="str">
        <f t="shared" ref="AB1530" si="2283">AB$234</f>
        <v>Voss, Bill</v>
      </c>
    </row>
    <row r="1531" spans="1:28" s="188" customFormat="1" ht="17.399999999999999">
      <c r="A1531" s="193" t="str">
        <f t="shared" si="2209"/>
        <v>Comm Devices</v>
      </c>
      <c r="B1531" s="193" t="str">
        <f t="shared" si="2210"/>
        <v>BL206Comm Devices</v>
      </c>
      <c r="C1531" s="193" t="str">
        <f t="shared" si="2211"/>
        <v>Comm DevicesVoss, Bill</v>
      </c>
      <c r="D1531" s="193"/>
      <c r="E1531" s="193"/>
      <c r="F1531" s="193" t="str">
        <f t="shared" si="2212"/>
        <v>Comm DevicesRichardson, Vicki</v>
      </c>
      <c r="G1531" s="193" t="str">
        <f t="shared" ref="G1531:M1531" si="2284">G$235</f>
        <v>Richardson, Vicki</v>
      </c>
      <c r="H1531" s="193" t="str">
        <f t="shared" si="2284"/>
        <v>Voss, Bill</v>
      </c>
      <c r="I1531" s="193" t="str">
        <f t="shared" si="2284"/>
        <v>BL206</v>
      </c>
      <c r="J1531" s="193" t="str">
        <f t="shared" si="2284"/>
        <v>BLINK HIGH END</v>
      </c>
      <c r="K1531" s="193" t="str">
        <f t="shared" si="2284"/>
        <v>all</v>
      </c>
      <c r="L1531" s="193">
        <f t="shared" si="2284"/>
        <v>0</v>
      </c>
      <c r="M1531" s="193">
        <f t="shared" si="2284"/>
        <v>0</v>
      </c>
      <c r="N1531" s="193" t="str">
        <f t="shared" si="2177"/>
        <v>Comm Devices</v>
      </c>
      <c r="AA1531" s="193">
        <f t="shared" si="2214"/>
        <v>0</v>
      </c>
      <c r="AB1531" s="193" t="str">
        <f t="shared" ref="AB1531" si="2285">AB$235</f>
        <v>Voss, Bill</v>
      </c>
    </row>
    <row r="1532" spans="1:28" s="188" customFormat="1" ht="17.399999999999999">
      <c r="A1532" s="193" t="str">
        <f t="shared" si="2209"/>
        <v>Comm Devices</v>
      </c>
      <c r="B1532" s="193" t="str">
        <f t="shared" si="2210"/>
        <v>CE043Comm Devices</v>
      </c>
      <c r="C1532" s="193" t="str">
        <f t="shared" si="2211"/>
        <v>Comm DevicesVoss, Bill</v>
      </c>
      <c r="D1532" s="193"/>
      <c r="E1532" s="193"/>
      <c r="F1532" s="193" t="str">
        <f t="shared" si="2212"/>
        <v>Comm DevicesRichardson, Vicki</v>
      </c>
      <c r="G1532" s="193" t="str">
        <f t="shared" ref="G1532:M1532" si="2286">G$236</f>
        <v>Richardson, Vicki</v>
      </c>
      <c r="H1532" s="193" t="str">
        <f t="shared" si="2286"/>
        <v>Voss, Bill</v>
      </c>
      <c r="I1532" s="193" t="str">
        <f t="shared" si="2286"/>
        <v>CE043</v>
      </c>
      <c r="J1532" s="193" t="str">
        <f t="shared" si="2286"/>
        <v>CENTRAL HOME SYSTEMS</v>
      </c>
      <c r="K1532" s="193" t="str">
        <f t="shared" si="2286"/>
        <v>all</v>
      </c>
      <c r="L1532" s="193">
        <f t="shared" si="2286"/>
        <v>0</v>
      </c>
      <c r="M1532" s="193">
        <f t="shared" si="2286"/>
        <v>0</v>
      </c>
      <c r="N1532" s="193" t="str">
        <f t="shared" si="2177"/>
        <v>Comm Devices</v>
      </c>
      <c r="AA1532" s="193">
        <f t="shared" si="2214"/>
        <v>0</v>
      </c>
      <c r="AB1532" s="193" t="str">
        <f t="shared" ref="AB1532" si="2287">AB$236</f>
        <v>Voss, Bill</v>
      </c>
    </row>
    <row r="1533" spans="1:28" s="188" customFormat="1" ht="17.399999999999999">
      <c r="A1533" s="193" t="str">
        <f t="shared" si="2209"/>
        <v>Comm Devices</v>
      </c>
      <c r="B1533" s="193" t="str">
        <f t="shared" si="2210"/>
        <v>CR853Comm Devices</v>
      </c>
      <c r="C1533" s="193" t="str">
        <f t="shared" si="2211"/>
        <v>Comm DevicesVoss, Bill</v>
      </c>
      <c r="D1533" s="193"/>
      <c r="E1533" s="193"/>
      <c r="F1533" s="193" t="str">
        <f t="shared" si="2212"/>
        <v>Comm DevicesRichardson, Vicki</v>
      </c>
      <c r="G1533" s="193" t="str">
        <f t="shared" ref="G1533:M1533" si="2288">G$237</f>
        <v>Richardson, Vicki</v>
      </c>
      <c r="H1533" s="193" t="str">
        <f t="shared" si="2288"/>
        <v>Voss, Bill</v>
      </c>
      <c r="I1533" s="193" t="str">
        <f t="shared" si="2288"/>
        <v>CR853</v>
      </c>
      <c r="J1533" s="193" t="str">
        <f t="shared" si="2288"/>
        <v>CRESCENDO LLC</v>
      </c>
      <c r="K1533" s="193" t="str">
        <f t="shared" si="2288"/>
        <v>all</v>
      </c>
      <c r="L1533" s="193">
        <f t="shared" si="2288"/>
        <v>0</v>
      </c>
      <c r="M1533" s="193">
        <f t="shared" si="2288"/>
        <v>0</v>
      </c>
      <c r="N1533" s="193" t="str">
        <f t="shared" si="2177"/>
        <v>Comm Devices</v>
      </c>
      <c r="AA1533" s="193">
        <f t="shared" si="2214"/>
        <v>0</v>
      </c>
      <c r="AB1533" s="193" t="str">
        <f t="shared" ref="AB1533" si="2289">AB$237</f>
        <v>Voss, Bill</v>
      </c>
    </row>
    <row r="1534" spans="1:28" s="188" customFormat="1" ht="17.399999999999999">
      <c r="A1534" s="193" t="str">
        <f t="shared" si="2209"/>
        <v>Comm Devices</v>
      </c>
      <c r="B1534" s="193" t="str">
        <f t="shared" si="2210"/>
        <v>EN172Comm Devices</v>
      </c>
      <c r="C1534" s="193" t="str">
        <f t="shared" si="2211"/>
        <v>Comm DevicesVoss, Bill</v>
      </c>
      <c r="D1534" s="193"/>
      <c r="E1534" s="193"/>
      <c r="F1534" s="193" t="str">
        <f t="shared" si="2212"/>
        <v>Comm DevicesRichardson, Vicki</v>
      </c>
      <c r="G1534" s="193" t="str">
        <f t="shared" ref="G1534:M1534" si="2290">G$238</f>
        <v>Richardson, Vicki</v>
      </c>
      <c r="H1534" s="193" t="str">
        <f t="shared" si="2290"/>
        <v>Voss, Bill</v>
      </c>
      <c r="I1534" s="193" t="str">
        <f t="shared" si="2290"/>
        <v>EN172</v>
      </c>
      <c r="J1534" s="193" t="str">
        <f t="shared" si="2290"/>
        <v>ENCORE HES, INC</v>
      </c>
      <c r="K1534" s="193" t="str">
        <f t="shared" si="2290"/>
        <v>all</v>
      </c>
      <c r="L1534" s="193">
        <f t="shared" si="2290"/>
        <v>0</v>
      </c>
      <c r="M1534" s="193">
        <f t="shared" si="2290"/>
        <v>0</v>
      </c>
      <c r="N1534" s="193" t="str">
        <f t="shared" si="2177"/>
        <v>Comm Devices</v>
      </c>
      <c r="AA1534" s="193">
        <f t="shared" si="2214"/>
        <v>0</v>
      </c>
      <c r="AB1534" s="193" t="str">
        <f t="shared" ref="AB1534" si="2291">AB$238</f>
        <v>Voss, Bill</v>
      </c>
    </row>
    <row r="1535" spans="1:28" s="188" customFormat="1" ht="17.399999999999999">
      <c r="A1535" s="193" t="str">
        <f t="shared" si="2209"/>
        <v>Comm Devices</v>
      </c>
      <c r="B1535" s="193" t="str">
        <f t="shared" si="2210"/>
        <v>FA575Comm Devices</v>
      </c>
      <c r="C1535" s="193" t="str">
        <f t="shared" si="2211"/>
        <v>Comm DevicesVoss, Bill</v>
      </c>
      <c r="D1535" s="193"/>
      <c r="E1535" s="193"/>
      <c r="F1535" s="193" t="str">
        <f t="shared" si="2212"/>
        <v>Comm DevicesRichardson, Vicki</v>
      </c>
      <c r="G1535" s="193" t="str">
        <f t="shared" ref="G1535:M1535" si="2292">G$239</f>
        <v>Richardson, Vicki</v>
      </c>
      <c r="H1535" s="193" t="str">
        <f t="shared" si="2292"/>
        <v>Voss, Bill</v>
      </c>
      <c r="I1535" s="193" t="str">
        <f t="shared" si="2292"/>
        <v>FA575</v>
      </c>
      <c r="J1535" s="193" t="str">
        <f t="shared" si="2292"/>
        <v>FIDELIS AV LLC</v>
      </c>
      <c r="K1535" s="193" t="str">
        <f t="shared" si="2292"/>
        <v>all</v>
      </c>
      <c r="L1535" s="193">
        <f t="shared" si="2292"/>
        <v>0</v>
      </c>
      <c r="M1535" s="193">
        <f t="shared" si="2292"/>
        <v>0</v>
      </c>
      <c r="N1535" s="193" t="str">
        <f t="shared" si="2177"/>
        <v>Comm Devices</v>
      </c>
      <c r="AA1535" s="193">
        <f t="shared" si="2214"/>
        <v>0</v>
      </c>
      <c r="AB1535" s="193" t="str">
        <f t="shared" ref="AB1535" si="2293">AB$239</f>
        <v>Voss, Bill</v>
      </c>
    </row>
    <row r="1536" spans="1:28" s="188" customFormat="1" ht="17.399999999999999">
      <c r="A1536" s="193" t="str">
        <f t="shared" si="2209"/>
        <v>Comm Devices</v>
      </c>
      <c r="B1536" s="193" t="str">
        <f t="shared" si="2210"/>
        <v>GA551Comm Devices</v>
      </c>
      <c r="C1536" s="193" t="str">
        <f t="shared" si="2211"/>
        <v>Comm DevicesVoss, Bill</v>
      </c>
      <c r="D1536" s="193"/>
      <c r="E1536" s="193"/>
      <c r="F1536" s="193" t="str">
        <f t="shared" si="2212"/>
        <v>Comm DevicesRichardson, Vicki</v>
      </c>
      <c r="G1536" s="193" t="str">
        <f t="shared" ref="G1536:M1536" si="2294">G$240</f>
        <v>Richardson, Vicki</v>
      </c>
      <c r="H1536" s="193" t="str">
        <f t="shared" si="2294"/>
        <v>Voss, Bill</v>
      </c>
      <c r="I1536" s="193" t="str">
        <f t="shared" si="2294"/>
        <v>GA551</v>
      </c>
      <c r="J1536" s="193" t="str">
        <f t="shared" si="2294"/>
        <v>GALEN CAROL AUDIO</v>
      </c>
      <c r="K1536" s="193" t="str">
        <f t="shared" si="2294"/>
        <v>all</v>
      </c>
      <c r="L1536" s="193">
        <f t="shared" si="2294"/>
        <v>0</v>
      </c>
      <c r="M1536" s="193">
        <f t="shared" si="2294"/>
        <v>0</v>
      </c>
      <c r="N1536" s="193" t="str">
        <f t="shared" si="2177"/>
        <v>Comm Devices</v>
      </c>
      <c r="AA1536" s="193">
        <f t="shared" si="2214"/>
        <v>0</v>
      </c>
      <c r="AB1536" s="193" t="str">
        <f t="shared" ref="AB1536" si="2295">AB$240</f>
        <v>Voss, Bill</v>
      </c>
    </row>
    <row r="1537" spans="1:28" s="188" customFormat="1" ht="17.399999999999999">
      <c r="A1537" s="193" t="str">
        <f t="shared" si="2209"/>
        <v>Comm Devices</v>
      </c>
      <c r="B1537" s="193" t="str">
        <f t="shared" si="2210"/>
        <v>GL323Comm Devices</v>
      </c>
      <c r="C1537" s="193" t="str">
        <f t="shared" si="2211"/>
        <v>Comm DevicesVoss, Bill</v>
      </c>
      <c r="D1537" s="193"/>
      <c r="E1537" s="193"/>
      <c r="F1537" s="193" t="str">
        <f t="shared" si="2212"/>
        <v>Comm DevicesRichardson, Vicki</v>
      </c>
      <c r="G1537" s="193" t="str">
        <f t="shared" ref="G1537:M1537" si="2296">G$241</f>
        <v>Richardson, Vicki</v>
      </c>
      <c r="H1537" s="193" t="str">
        <f t="shared" si="2296"/>
        <v>Voss, Bill</v>
      </c>
      <c r="I1537" s="193" t="str">
        <f t="shared" si="2296"/>
        <v>GL323</v>
      </c>
      <c r="J1537" s="193" t="str">
        <f t="shared" si="2296"/>
        <v>GLENN POORS AUDIO VIDEO</v>
      </c>
      <c r="K1537" s="193" t="str">
        <f t="shared" si="2296"/>
        <v>all</v>
      </c>
      <c r="L1537" s="193">
        <f t="shared" si="2296"/>
        <v>0</v>
      </c>
      <c r="M1537" s="193">
        <f t="shared" si="2296"/>
        <v>0</v>
      </c>
      <c r="N1537" s="193" t="str">
        <f t="shared" si="2177"/>
        <v>Comm Devices</v>
      </c>
      <c r="AA1537" s="193">
        <f t="shared" si="2214"/>
        <v>0</v>
      </c>
      <c r="AB1537" s="193" t="str">
        <f t="shared" ref="AB1537" si="2297">AB$241</f>
        <v>Voss, Bill</v>
      </c>
    </row>
    <row r="1538" spans="1:28" s="188" customFormat="1" ht="17.399999999999999">
      <c r="A1538" s="193" t="str">
        <f t="shared" si="2209"/>
        <v>Comm Devices</v>
      </c>
      <c r="B1538" s="193" t="str">
        <f t="shared" si="2210"/>
        <v>GU075Comm Devices</v>
      </c>
      <c r="C1538" s="193" t="str">
        <f t="shared" si="2211"/>
        <v>Comm DevicesVoss, Bill</v>
      </c>
      <c r="D1538" s="193"/>
      <c r="E1538" s="193"/>
      <c r="F1538" s="193" t="str">
        <f t="shared" si="2212"/>
        <v>Comm DevicesRichardson, Vicki</v>
      </c>
      <c r="G1538" s="193" t="str">
        <f t="shared" ref="G1538:M1538" si="2298">G$242</f>
        <v>Richardson, Vicki</v>
      </c>
      <c r="H1538" s="193" t="str">
        <f t="shared" si="2298"/>
        <v>Voss, Bill</v>
      </c>
      <c r="I1538" s="193" t="str">
        <f t="shared" si="2298"/>
        <v>GU075</v>
      </c>
      <c r="J1538" s="193" t="str">
        <f t="shared" si="2298"/>
        <v>GUITAR CENTER INC</v>
      </c>
      <c r="K1538" s="193" t="str">
        <f t="shared" si="2298"/>
        <v>all</v>
      </c>
      <c r="L1538" s="193">
        <f t="shared" si="2298"/>
        <v>0</v>
      </c>
      <c r="M1538" s="193">
        <f t="shared" si="2298"/>
        <v>0</v>
      </c>
      <c r="N1538" s="193" t="str">
        <f t="shared" si="2177"/>
        <v>Comm Devices</v>
      </c>
      <c r="AA1538" s="193">
        <f t="shared" si="2214"/>
        <v>0</v>
      </c>
      <c r="AB1538" s="193" t="str">
        <f t="shared" ref="AB1538" si="2299">AB$242</f>
        <v>Voss, Bill</v>
      </c>
    </row>
    <row r="1539" spans="1:28" s="188" customFormat="1" ht="17.399999999999999">
      <c r="A1539" s="193" t="str">
        <f t="shared" si="2209"/>
        <v>Comm Devices</v>
      </c>
      <c r="B1539" s="193" t="str">
        <f t="shared" si="2210"/>
        <v>HA431Comm Devices</v>
      </c>
      <c r="C1539" s="193" t="str">
        <f t="shared" si="2211"/>
        <v>Comm DevicesVoss, Bill</v>
      </c>
      <c r="D1539" s="193"/>
      <c r="E1539" s="193"/>
      <c r="F1539" s="193" t="str">
        <f t="shared" si="2212"/>
        <v>Comm DevicesRichardson, Vicki</v>
      </c>
      <c r="G1539" s="193" t="str">
        <f t="shared" ref="G1539:M1539" si="2300">G$243</f>
        <v>Richardson, Vicki</v>
      </c>
      <c r="H1539" s="193" t="str">
        <f t="shared" si="2300"/>
        <v>Voss, Bill</v>
      </c>
      <c r="I1539" s="193" t="str">
        <f t="shared" si="2300"/>
        <v>HA431</v>
      </c>
      <c r="J1539" s="193" t="str">
        <f t="shared" si="2300"/>
        <v>HARWILL RESOURCES DEVELOPMENTS CORP.</v>
      </c>
      <c r="K1539" s="193" t="str">
        <f t="shared" si="2300"/>
        <v>all</v>
      </c>
      <c r="L1539" s="193">
        <f t="shared" si="2300"/>
        <v>0</v>
      </c>
      <c r="M1539" s="193">
        <f t="shared" si="2300"/>
        <v>0</v>
      </c>
      <c r="N1539" s="193" t="str">
        <f t="shared" si="2177"/>
        <v>Comm Devices</v>
      </c>
      <c r="AA1539" s="193">
        <f t="shared" si="2214"/>
        <v>0</v>
      </c>
      <c r="AB1539" s="193" t="str">
        <f t="shared" ref="AB1539" si="2301">AB$243</f>
        <v>Voss, Bill</v>
      </c>
    </row>
    <row r="1540" spans="1:28" s="188" customFormat="1" ht="17.399999999999999">
      <c r="A1540" s="193" t="str">
        <f t="shared" si="2209"/>
        <v>Comm Devices</v>
      </c>
      <c r="B1540" s="193" t="str">
        <f t="shared" si="2210"/>
        <v>HD010Comm Devices</v>
      </c>
      <c r="C1540" s="193" t="str">
        <f t="shared" si="2211"/>
        <v>Comm DevicesVoss, Bill</v>
      </c>
      <c r="D1540" s="193"/>
      <c r="E1540" s="193"/>
      <c r="F1540" s="193" t="str">
        <f t="shared" si="2212"/>
        <v>Comm DevicesRichardson, Vicki</v>
      </c>
      <c r="G1540" s="193" t="str">
        <f t="shared" ref="G1540:M1540" si="2302">G$244</f>
        <v>Richardson, Vicki</v>
      </c>
      <c r="H1540" s="193" t="str">
        <f t="shared" si="2302"/>
        <v>Voss, Bill</v>
      </c>
      <c r="I1540" s="193" t="str">
        <f t="shared" si="2302"/>
        <v>HD010</v>
      </c>
      <c r="J1540" s="193" t="str">
        <f t="shared" si="2302"/>
        <v>HD SYSTEMZ, INC</v>
      </c>
      <c r="K1540" s="193" t="str">
        <f t="shared" si="2302"/>
        <v>all</v>
      </c>
      <c r="L1540" s="193">
        <f t="shared" si="2302"/>
        <v>0</v>
      </c>
      <c r="M1540" s="193">
        <f t="shared" si="2302"/>
        <v>0</v>
      </c>
      <c r="N1540" s="193" t="str">
        <f t="shared" si="2177"/>
        <v>Comm Devices</v>
      </c>
      <c r="AA1540" s="193">
        <f t="shared" si="2214"/>
        <v>0</v>
      </c>
      <c r="AB1540" s="193" t="str">
        <f t="shared" ref="AB1540" si="2303">AB$244</f>
        <v>Voss, Bill</v>
      </c>
    </row>
    <row r="1541" spans="1:28" s="188" customFormat="1" ht="17.399999999999999">
      <c r="A1541" s="193" t="str">
        <f t="shared" si="2209"/>
        <v>Comm Devices</v>
      </c>
      <c r="B1541" s="193" t="str">
        <f t="shared" si="2210"/>
        <v>HI126Comm Devices</v>
      </c>
      <c r="C1541" s="193" t="str">
        <f t="shared" si="2211"/>
        <v>Comm DevicesVoss, Bill</v>
      </c>
      <c r="D1541" s="193"/>
      <c r="E1541" s="193"/>
      <c r="F1541" s="193" t="str">
        <f t="shared" si="2212"/>
        <v>Comm DevicesRichardson, Vicki</v>
      </c>
      <c r="G1541" s="193" t="str">
        <f t="shared" ref="G1541:M1541" si="2304">G$245</f>
        <v>Richardson, Vicki</v>
      </c>
      <c r="H1541" s="193" t="str">
        <f t="shared" si="2304"/>
        <v>Voss, Bill</v>
      </c>
      <c r="I1541" s="193" t="str">
        <f t="shared" si="2304"/>
        <v>HI126</v>
      </c>
      <c r="J1541" s="193" t="str">
        <f t="shared" si="2304"/>
        <v>HI-FI HEAVEN, INC</v>
      </c>
      <c r="K1541" s="193" t="str">
        <f t="shared" si="2304"/>
        <v>all</v>
      </c>
      <c r="L1541" s="193">
        <f t="shared" si="2304"/>
        <v>0</v>
      </c>
      <c r="M1541" s="193">
        <f t="shared" si="2304"/>
        <v>0</v>
      </c>
      <c r="N1541" s="193" t="str">
        <f t="shared" si="2177"/>
        <v>Comm Devices</v>
      </c>
      <c r="AA1541" s="193">
        <f t="shared" si="2214"/>
        <v>0</v>
      </c>
      <c r="AB1541" s="193" t="str">
        <f t="shared" ref="AB1541" si="2305">AB$245</f>
        <v>Voss, Bill</v>
      </c>
    </row>
    <row r="1542" spans="1:28" s="188" customFormat="1" ht="17.399999999999999">
      <c r="A1542" s="193" t="str">
        <f t="shared" si="2209"/>
        <v>Comm Devices</v>
      </c>
      <c r="B1542" s="193" t="str">
        <f t="shared" si="2210"/>
        <v>HI406Comm Devices</v>
      </c>
      <c r="C1542" s="193" t="str">
        <f t="shared" si="2211"/>
        <v>Comm DevicesVoss, Bill</v>
      </c>
      <c r="D1542" s="193"/>
      <c r="E1542" s="193"/>
      <c r="F1542" s="193" t="str">
        <f t="shared" si="2212"/>
        <v>Comm DevicesRichardson, Vicki</v>
      </c>
      <c r="G1542" s="193" t="str">
        <f t="shared" ref="G1542:M1542" si="2306">G$246</f>
        <v>Richardson, Vicki</v>
      </c>
      <c r="H1542" s="193" t="str">
        <f t="shared" si="2306"/>
        <v>Voss, Bill</v>
      </c>
      <c r="I1542" s="193" t="str">
        <f t="shared" si="2306"/>
        <v>HI406</v>
      </c>
      <c r="J1542" s="193" t="str">
        <f t="shared" si="2306"/>
        <v>HI-END THEATER &amp; AUDIO</v>
      </c>
      <c r="K1542" s="193" t="str">
        <f t="shared" si="2306"/>
        <v>all</v>
      </c>
      <c r="L1542" s="193">
        <f t="shared" si="2306"/>
        <v>0</v>
      </c>
      <c r="M1542" s="193">
        <f t="shared" si="2306"/>
        <v>0</v>
      </c>
      <c r="N1542" s="193" t="str">
        <f t="shared" si="2177"/>
        <v>Comm Devices</v>
      </c>
      <c r="AA1542" s="193">
        <f t="shared" si="2214"/>
        <v>0</v>
      </c>
      <c r="AB1542" s="193" t="str">
        <f t="shared" ref="AB1542" si="2307">AB$246</f>
        <v>Voss, Bill</v>
      </c>
    </row>
    <row r="1543" spans="1:28" s="188" customFormat="1" ht="17.399999999999999">
      <c r="A1543" s="193" t="str">
        <f t="shared" si="2209"/>
        <v>Comm Devices</v>
      </c>
      <c r="B1543" s="193" t="str">
        <f t="shared" si="2210"/>
        <v>HI598Comm Devices</v>
      </c>
      <c r="C1543" s="193" t="str">
        <f t="shared" si="2211"/>
        <v>Comm DevicesVoss, Bill</v>
      </c>
      <c r="D1543" s="193"/>
      <c r="E1543" s="193"/>
      <c r="F1543" s="193" t="str">
        <f t="shared" si="2212"/>
        <v>Comm DevicesRichardson, Vicki</v>
      </c>
      <c r="G1543" s="193" t="str">
        <f t="shared" ref="G1543:M1543" si="2308">G$247</f>
        <v>Richardson, Vicki</v>
      </c>
      <c r="H1543" s="193" t="str">
        <f t="shared" si="2308"/>
        <v>Voss, Bill</v>
      </c>
      <c r="I1543" s="193" t="str">
        <f t="shared" si="2308"/>
        <v>HI598</v>
      </c>
      <c r="J1543" s="193" t="str">
        <f t="shared" si="2308"/>
        <v>HI-FI SALES CO.</v>
      </c>
      <c r="K1543" s="193" t="str">
        <f t="shared" si="2308"/>
        <v>all</v>
      </c>
      <c r="L1543" s="193">
        <f t="shared" si="2308"/>
        <v>0</v>
      </c>
      <c r="M1543" s="193">
        <f t="shared" si="2308"/>
        <v>0</v>
      </c>
      <c r="N1543" s="193" t="str">
        <f t="shared" si="2177"/>
        <v>Comm Devices</v>
      </c>
      <c r="AA1543" s="193">
        <f t="shared" si="2214"/>
        <v>0</v>
      </c>
      <c r="AB1543" s="193" t="str">
        <f t="shared" ref="AB1543" si="2309">AB$247</f>
        <v>Voss, Bill</v>
      </c>
    </row>
    <row r="1544" spans="1:28" s="188" customFormat="1" ht="17.399999999999999">
      <c r="A1544" s="193" t="str">
        <f t="shared" si="2209"/>
        <v>Comm Devices</v>
      </c>
      <c r="B1544" s="193" t="str">
        <f t="shared" si="2210"/>
        <v>HO005Comm Devices</v>
      </c>
      <c r="C1544" s="193" t="str">
        <f t="shared" si="2211"/>
        <v>Comm DevicesVoss, Bill</v>
      </c>
      <c r="D1544" s="193"/>
      <c r="E1544" s="193"/>
      <c r="F1544" s="193" t="str">
        <f t="shared" si="2212"/>
        <v>Comm DevicesRichardson, Vicki</v>
      </c>
      <c r="G1544" s="193" t="str">
        <f t="shared" ref="G1544:M1544" si="2310">G$248</f>
        <v>Richardson, Vicki</v>
      </c>
      <c r="H1544" s="193" t="str">
        <f t="shared" si="2310"/>
        <v>Voss, Bill</v>
      </c>
      <c r="I1544" s="193" t="str">
        <f t="shared" si="2310"/>
        <v>HO005</v>
      </c>
      <c r="J1544" s="193" t="str">
        <f t="shared" si="2310"/>
        <v>HOME APPLIANCE MART</v>
      </c>
      <c r="K1544" s="193" t="str">
        <f t="shared" si="2310"/>
        <v>all</v>
      </c>
      <c r="L1544" s="193">
        <f t="shared" si="2310"/>
        <v>0</v>
      </c>
      <c r="M1544" s="193">
        <f t="shared" si="2310"/>
        <v>0</v>
      </c>
      <c r="N1544" s="193" t="str">
        <f t="shared" ref="N1544:N1607" si="2311">A1544</f>
        <v>Comm Devices</v>
      </c>
      <c r="AA1544" s="193">
        <f t="shared" si="2214"/>
        <v>0</v>
      </c>
      <c r="AB1544" s="193" t="str">
        <f t="shared" ref="AB1544" si="2312">AB$248</f>
        <v>Voss, Bill</v>
      </c>
    </row>
    <row r="1545" spans="1:28" s="188" customFormat="1" ht="17.399999999999999">
      <c r="A1545" s="193" t="str">
        <f t="shared" si="2209"/>
        <v>Comm Devices</v>
      </c>
      <c r="B1545" s="193" t="str">
        <f t="shared" si="2210"/>
        <v>IN048Comm Devices</v>
      </c>
      <c r="C1545" s="193" t="str">
        <f t="shared" si="2211"/>
        <v>Comm DevicesVoss, Bill</v>
      </c>
      <c r="D1545" s="193"/>
      <c r="E1545" s="193"/>
      <c r="F1545" s="193" t="str">
        <f t="shared" si="2212"/>
        <v>Comm DevicesRichardson, Vicki</v>
      </c>
      <c r="G1545" s="193" t="str">
        <f t="shared" ref="G1545:M1545" si="2313">G$249</f>
        <v>Richardson, Vicki</v>
      </c>
      <c r="H1545" s="193" t="str">
        <f t="shared" si="2313"/>
        <v>Voss, Bill</v>
      </c>
      <c r="I1545" s="193" t="str">
        <f t="shared" si="2313"/>
        <v>IN048</v>
      </c>
      <c r="J1545" s="193" t="str">
        <f t="shared" si="2313"/>
        <v>INTERSECKT CORPORATION</v>
      </c>
      <c r="K1545" s="193" t="str">
        <f t="shared" si="2313"/>
        <v>all</v>
      </c>
      <c r="L1545" s="193">
        <f t="shared" si="2313"/>
        <v>0</v>
      </c>
      <c r="M1545" s="193">
        <f t="shared" si="2313"/>
        <v>0</v>
      </c>
      <c r="N1545" s="193" t="str">
        <f t="shared" si="2311"/>
        <v>Comm Devices</v>
      </c>
      <c r="AA1545" s="193">
        <f t="shared" si="2214"/>
        <v>0</v>
      </c>
      <c r="AB1545" s="193" t="str">
        <f t="shared" ref="AB1545" si="2314">AB$249</f>
        <v>Voss, Bill</v>
      </c>
    </row>
    <row r="1546" spans="1:28" s="188" customFormat="1" ht="17.399999999999999">
      <c r="A1546" s="193" t="str">
        <f t="shared" si="2209"/>
        <v>Comm Devices</v>
      </c>
      <c r="B1546" s="193" t="str">
        <f t="shared" si="2210"/>
        <v>MU491Comm Devices</v>
      </c>
      <c r="C1546" s="193" t="str">
        <f t="shared" si="2211"/>
        <v>Comm DevicesVoss, Bill</v>
      </c>
      <c r="D1546" s="193"/>
      <c r="E1546" s="193"/>
      <c r="F1546" s="193" t="str">
        <f t="shared" si="2212"/>
        <v>Comm DevicesRichardson, Vicki</v>
      </c>
      <c r="G1546" s="193" t="str">
        <f t="shared" ref="G1546:M1546" si="2315">G$250</f>
        <v>Richardson, Vicki</v>
      </c>
      <c r="H1546" s="193" t="str">
        <f t="shared" si="2315"/>
        <v>Voss, Bill</v>
      </c>
      <c r="I1546" s="193" t="str">
        <f t="shared" si="2315"/>
        <v>MU491</v>
      </c>
      <c r="J1546" s="193" t="str">
        <f t="shared" si="2315"/>
        <v>MUSEUM OF MODERN ART</v>
      </c>
      <c r="K1546" s="193" t="str">
        <f t="shared" si="2315"/>
        <v>all</v>
      </c>
      <c r="L1546" s="193">
        <f t="shared" si="2315"/>
        <v>0</v>
      </c>
      <c r="M1546" s="193">
        <f t="shared" si="2315"/>
        <v>0</v>
      </c>
      <c r="N1546" s="193" t="str">
        <f t="shared" si="2311"/>
        <v>Comm Devices</v>
      </c>
      <c r="AA1546" s="193">
        <f t="shared" si="2214"/>
        <v>0</v>
      </c>
      <c r="AB1546" s="193" t="str">
        <f t="shared" ref="AB1546" si="2316">AB$250</f>
        <v>Voss, Bill</v>
      </c>
    </row>
    <row r="1547" spans="1:28" s="188" customFormat="1" ht="17.399999999999999">
      <c r="A1547" s="193" t="str">
        <f t="shared" si="2209"/>
        <v>Comm Devices</v>
      </c>
      <c r="B1547" s="193" t="str">
        <f t="shared" si="2210"/>
        <v>NO471Comm Devices</v>
      </c>
      <c r="C1547" s="193" t="str">
        <f t="shared" si="2211"/>
        <v>Comm DevicesVoss, Bill</v>
      </c>
      <c r="D1547" s="193"/>
      <c r="E1547" s="193"/>
      <c r="F1547" s="193" t="str">
        <f t="shared" si="2212"/>
        <v>Comm DevicesRichardson, Vicki</v>
      </c>
      <c r="G1547" s="193" t="str">
        <f t="shared" ref="G1547:M1547" si="2317">G$251</f>
        <v>Richardson, Vicki</v>
      </c>
      <c r="H1547" s="193" t="str">
        <f t="shared" si="2317"/>
        <v>Voss, Bill</v>
      </c>
      <c r="I1547" s="193" t="str">
        <f t="shared" si="2317"/>
        <v>NO471</v>
      </c>
      <c r="J1547" s="193" t="str">
        <f t="shared" si="2317"/>
        <v>NORTHCOAST AUDIO</v>
      </c>
      <c r="K1547" s="193" t="str">
        <f t="shared" si="2317"/>
        <v>all</v>
      </c>
      <c r="L1547" s="193">
        <f t="shared" si="2317"/>
        <v>0</v>
      </c>
      <c r="M1547" s="193">
        <f t="shared" si="2317"/>
        <v>0</v>
      </c>
      <c r="N1547" s="193" t="str">
        <f t="shared" si="2311"/>
        <v>Comm Devices</v>
      </c>
      <c r="AA1547" s="193">
        <f t="shared" si="2214"/>
        <v>0</v>
      </c>
      <c r="AB1547" s="193" t="str">
        <f t="shared" ref="AB1547" si="2318">AB$251</f>
        <v>Voss, Bill</v>
      </c>
    </row>
    <row r="1548" spans="1:28" s="188" customFormat="1" ht="17.399999999999999">
      <c r="A1548" s="193" t="str">
        <f t="shared" si="2209"/>
        <v>Comm Devices</v>
      </c>
      <c r="B1548" s="193" t="str">
        <f t="shared" si="2210"/>
        <v>SP581Comm Devices</v>
      </c>
      <c r="C1548" s="193" t="str">
        <f t="shared" si="2211"/>
        <v>Comm DevicesVoss, Bill</v>
      </c>
      <c r="D1548" s="193"/>
      <c r="E1548" s="193"/>
      <c r="F1548" s="193" t="str">
        <f t="shared" si="2212"/>
        <v>Comm DevicesRichardson, Vicki</v>
      </c>
      <c r="G1548" s="193" t="str">
        <f t="shared" ref="G1548:M1548" si="2319">G$252</f>
        <v>Richardson, Vicki</v>
      </c>
      <c r="H1548" s="193" t="str">
        <f t="shared" si="2319"/>
        <v>Voss, Bill</v>
      </c>
      <c r="I1548" s="193" t="str">
        <f t="shared" si="2319"/>
        <v>SP581</v>
      </c>
      <c r="J1548" s="193" t="str">
        <f t="shared" si="2319"/>
        <v>SPEAKER SHOP INC.</v>
      </c>
      <c r="K1548" s="193" t="str">
        <f t="shared" si="2319"/>
        <v>all</v>
      </c>
      <c r="L1548" s="193">
        <f t="shared" si="2319"/>
        <v>0</v>
      </c>
      <c r="M1548" s="193">
        <f t="shared" si="2319"/>
        <v>0</v>
      </c>
      <c r="N1548" s="193" t="str">
        <f t="shared" si="2311"/>
        <v>Comm Devices</v>
      </c>
      <c r="AA1548" s="193">
        <f t="shared" si="2214"/>
        <v>0</v>
      </c>
      <c r="AB1548" s="193" t="str">
        <f t="shared" ref="AB1548" si="2320">AB$252</f>
        <v>Voss, Bill</v>
      </c>
    </row>
    <row r="1549" spans="1:28" s="188" customFormat="1" ht="17.399999999999999">
      <c r="A1549" s="193" t="str">
        <f t="shared" si="2209"/>
        <v>Comm Devices</v>
      </c>
      <c r="B1549" s="193" t="str">
        <f t="shared" si="2210"/>
        <v>SU132Comm Devices</v>
      </c>
      <c r="C1549" s="193" t="str">
        <f t="shared" si="2211"/>
        <v>Comm DevicesVoss, Bill</v>
      </c>
      <c r="D1549" s="193"/>
      <c r="E1549" s="193"/>
      <c r="F1549" s="193" t="str">
        <f t="shared" si="2212"/>
        <v>Comm DevicesRichardson, Vicki</v>
      </c>
      <c r="G1549" s="193" t="str">
        <f t="shared" ref="G1549:M1549" si="2321">G$253</f>
        <v>Richardson, Vicki</v>
      </c>
      <c r="H1549" s="193" t="str">
        <f t="shared" si="2321"/>
        <v>Voss, Bill</v>
      </c>
      <c r="I1549" s="193" t="str">
        <f t="shared" si="2321"/>
        <v>SU132</v>
      </c>
      <c r="J1549" s="193" t="str">
        <f t="shared" si="2321"/>
        <v>SUNNY COMPONENTS</v>
      </c>
      <c r="K1549" s="193" t="str">
        <f t="shared" si="2321"/>
        <v>all</v>
      </c>
      <c r="L1549" s="193">
        <f t="shared" si="2321"/>
        <v>0</v>
      </c>
      <c r="M1549" s="193">
        <f t="shared" si="2321"/>
        <v>0</v>
      </c>
      <c r="N1549" s="193" t="str">
        <f t="shared" si="2311"/>
        <v>Comm Devices</v>
      </c>
      <c r="AA1549" s="193">
        <f t="shared" si="2214"/>
        <v>0</v>
      </c>
      <c r="AB1549" s="193" t="str">
        <f t="shared" ref="AB1549" si="2322">AB$253</f>
        <v>Voss, Bill</v>
      </c>
    </row>
    <row r="1550" spans="1:28" s="188" customFormat="1" ht="17.399999999999999">
      <c r="A1550" s="193" t="str">
        <f t="shared" si="2209"/>
        <v>Comm Devices</v>
      </c>
      <c r="B1550" s="193" t="str">
        <f t="shared" si="2210"/>
        <v>SW422Comm Devices</v>
      </c>
      <c r="C1550" s="193" t="str">
        <f t="shared" si="2211"/>
        <v>Comm DevicesVoss, Bill</v>
      </c>
      <c r="D1550" s="193"/>
      <c r="E1550" s="193"/>
      <c r="F1550" s="193" t="str">
        <f t="shared" si="2212"/>
        <v>Comm DevicesRichardson, Vicki</v>
      </c>
      <c r="G1550" s="193" t="str">
        <f t="shared" ref="G1550:M1550" si="2323">G$254</f>
        <v>Richardson, Vicki</v>
      </c>
      <c r="H1550" s="193" t="str">
        <f t="shared" si="2323"/>
        <v>Voss, Bill</v>
      </c>
      <c r="I1550" s="193" t="str">
        <f t="shared" si="2323"/>
        <v>SW422</v>
      </c>
      <c r="J1550" s="193" t="str">
        <f t="shared" si="2323"/>
        <v>SWEET SPOT AUDIO &amp; RECORDS</v>
      </c>
      <c r="K1550" s="193" t="str">
        <f t="shared" si="2323"/>
        <v>all</v>
      </c>
      <c r="L1550" s="193">
        <f t="shared" si="2323"/>
        <v>0</v>
      </c>
      <c r="M1550" s="193">
        <f t="shared" si="2323"/>
        <v>0</v>
      </c>
      <c r="N1550" s="193" t="str">
        <f t="shared" si="2311"/>
        <v>Comm Devices</v>
      </c>
      <c r="AA1550" s="193">
        <f t="shared" si="2214"/>
        <v>0</v>
      </c>
      <c r="AB1550" s="193" t="str">
        <f t="shared" ref="AB1550" si="2324">AB$254</f>
        <v>Voss, Bill</v>
      </c>
    </row>
    <row r="1551" spans="1:28" s="188" customFormat="1" ht="17.399999999999999">
      <c r="A1551" s="193" t="str">
        <f t="shared" si="2209"/>
        <v>Comm Devices</v>
      </c>
      <c r="B1551" s="193" t="str">
        <f t="shared" si="2210"/>
        <v>VA256Comm Devices</v>
      </c>
      <c r="C1551" s="193" t="str">
        <f t="shared" si="2211"/>
        <v>Comm DevicesVoss, Bill</v>
      </c>
      <c r="D1551" s="193"/>
      <c r="E1551" s="193"/>
      <c r="F1551" s="193" t="str">
        <f t="shared" si="2212"/>
        <v>Comm DevicesRichardson, Vicki</v>
      </c>
      <c r="G1551" s="193" t="str">
        <f t="shared" ref="G1551:M1551" si="2325">G$255</f>
        <v>Richardson, Vicki</v>
      </c>
      <c r="H1551" s="193" t="str">
        <f t="shared" si="2325"/>
        <v>Voss, Bill</v>
      </c>
      <c r="I1551" s="193" t="str">
        <f t="shared" si="2325"/>
        <v>VA256</v>
      </c>
      <c r="J1551" s="193" t="str">
        <f t="shared" si="2325"/>
        <v>VIVA HIFI LIMITED</v>
      </c>
      <c r="K1551" s="193" t="str">
        <f t="shared" si="2325"/>
        <v>all</v>
      </c>
      <c r="L1551" s="193">
        <f t="shared" si="2325"/>
        <v>0</v>
      </c>
      <c r="M1551" s="193">
        <f t="shared" si="2325"/>
        <v>0</v>
      </c>
      <c r="N1551" s="193" t="str">
        <f t="shared" si="2311"/>
        <v>Comm Devices</v>
      </c>
      <c r="AA1551" s="193">
        <f t="shared" si="2214"/>
        <v>0</v>
      </c>
      <c r="AB1551" s="193" t="str">
        <f t="shared" ref="AB1551" si="2326">AB$255</f>
        <v>Voss, Bill</v>
      </c>
    </row>
    <row r="1552" spans="1:28" s="188" customFormat="1" ht="17.399999999999999">
      <c r="A1552" s="193" t="str">
        <f t="shared" si="2209"/>
        <v>Comm Devices</v>
      </c>
      <c r="B1552" s="193" t="str">
        <f t="shared" si="2210"/>
        <v>VA671Comm Devices</v>
      </c>
      <c r="C1552" s="193" t="str">
        <f t="shared" si="2211"/>
        <v>Comm DevicesVoss, Bill</v>
      </c>
      <c r="D1552" s="193"/>
      <c r="E1552" s="193"/>
      <c r="F1552" s="193" t="str">
        <f t="shared" si="2212"/>
        <v>Comm DevicesRichardson, Vicki</v>
      </c>
      <c r="G1552" s="193" t="str">
        <f t="shared" ref="G1552:M1552" si="2327">G$256</f>
        <v>Richardson, Vicki</v>
      </c>
      <c r="H1552" s="193" t="str">
        <f t="shared" si="2327"/>
        <v>Voss, Bill</v>
      </c>
      <c r="I1552" s="193" t="str">
        <f t="shared" si="2327"/>
        <v>VA671</v>
      </c>
      <c r="J1552" s="193" t="str">
        <f t="shared" si="2327"/>
        <v>VALUE ELECTRONICS.COM INC</v>
      </c>
      <c r="K1552" s="193" t="str">
        <f t="shared" si="2327"/>
        <v>all</v>
      </c>
      <c r="L1552" s="193">
        <f t="shared" si="2327"/>
        <v>0</v>
      </c>
      <c r="M1552" s="193">
        <f t="shared" si="2327"/>
        <v>0</v>
      </c>
      <c r="N1552" s="193" t="str">
        <f t="shared" si="2311"/>
        <v>Comm Devices</v>
      </c>
      <c r="AA1552" s="193">
        <f t="shared" si="2214"/>
        <v>0</v>
      </c>
      <c r="AB1552" s="193" t="str">
        <f t="shared" ref="AB1552" si="2328">AB$256</f>
        <v>Voss, Bill</v>
      </c>
    </row>
    <row r="1553" spans="1:28" s="188" customFormat="1" ht="17.399999999999999">
      <c r="A1553" s="193" t="str">
        <f t="shared" si="2209"/>
        <v>Comm Devices</v>
      </c>
      <c r="B1553" s="193" t="str">
        <f t="shared" si="2210"/>
        <v>OM118Comm Devices</v>
      </c>
      <c r="C1553" s="193" t="str">
        <f t="shared" si="2211"/>
        <v>Comm DevicesVoss, Bill</v>
      </c>
      <c r="D1553" s="193"/>
      <c r="E1553" s="193"/>
      <c r="F1553" s="193" t="str">
        <f t="shared" si="2212"/>
        <v>Comm DevicesRichardson, Vicki</v>
      </c>
      <c r="G1553" s="193" t="str">
        <f t="shared" ref="G1553:M1553" si="2329">G$257</f>
        <v>Richardson, Vicki</v>
      </c>
      <c r="H1553" s="193" t="str">
        <f t="shared" si="2329"/>
        <v>Voss, Bill</v>
      </c>
      <c r="I1553" s="193" t="str">
        <f t="shared" si="2329"/>
        <v>OM118</v>
      </c>
      <c r="J1553" s="193" t="str">
        <f t="shared" si="2329"/>
        <v>OMA / OSWALD MILLS AUDIO</v>
      </c>
      <c r="K1553" s="193" t="str">
        <f t="shared" si="2329"/>
        <v>all</v>
      </c>
      <c r="L1553" s="193">
        <f t="shared" si="2329"/>
        <v>0</v>
      </c>
      <c r="M1553" s="193">
        <f t="shared" si="2329"/>
        <v>0</v>
      </c>
      <c r="N1553" s="193" t="str">
        <f t="shared" si="2311"/>
        <v>Comm Devices</v>
      </c>
      <c r="AA1553" s="193">
        <f t="shared" si="2214"/>
        <v>0</v>
      </c>
      <c r="AB1553" s="193">
        <f t="shared" ref="AB1553" si="2330">AB$257</f>
        <v>0</v>
      </c>
    </row>
    <row r="1554" spans="1:28" s="188" customFormat="1" ht="17.399999999999999">
      <c r="A1554" s="193" t="str">
        <f t="shared" si="2209"/>
        <v>Comm Devices</v>
      </c>
      <c r="B1554" s="193" t="str">
        <f t="shared" si="2210"/>
        <v>0Comm Devices</v>
      </c>
      <c r="C1554" s="193" t="str">
        <f t="shared" si="2211"/>
        <v>Comm Devices0</v>
      </c>
      <c r="D1554" s="193"/>
      <c r="E1554" s="193"/>
      <c r="F1554" s="193" t="str">
        <f t="shared" si="2212"/>
        <v>Comm Devices0</v>
      </c>
      <c r="G1554" s="193">
        <f t="shared" ref="G1554:M1554" si="2331">G$258</f>
        <v>0</v>
      </c>
      <c r="H1554" s="193">
        <f t="shared" si="2331"/>
        <v>0</v>
      </c>
      <c r="I1554" s="193">
        <f t="shared" si="2331"/>
        <v>0</v>
      </c>
      <c r="J1554" s="193">
        <f t="shared" si="2331"/>
        <v>0</v>
      </c>
      <c r="K1554" s="193">
        <f t="shared" si="2331"/>
        <v>0</v>
      </c>
      <c r="L1554" s="193">
        <f t="shared" si="2331"/>
        <v>0</v>
      </c>
      <c r="M1554" s="193">
        <f t="shared" si="2331"/>
        <v>0</v>
      </c>
      <c r="N1554" s="193" t="str">
        <f t="shared" si="2311"/>
        <v>Comm Devices</v>
      </c>
      <c r="AA1554" s="193">
        <f t="shared" si="2214"/>
        <v>0</v>
      </c>
      <c r="AB1554" s="193">
        <f t="shared" ref="AB1554" si="2332">AB$258</f>
        <v>0</v>
      </c>
    </row>
    <row r="1555" spans="1:28" s="188" customFormat="1" ht="17.399999999999999">
      <c r="A1555" s="193" t="str">
        <f t="shared" si="2209"/>
        <v>Comm Devices</v>
      </c>
      <c r="B1555" s="193" t="str">
        <f t="shared" si="2210"/>
        <v>0Comm Devices</v>
      </c>
      <c r="C1555" s="193" t="str">
        <f t="shared" si="2211"/>
        <v>Comm Devices0</v>
      </c>
      <c r="D1555" s="193"/>
      <c r="E1555" s="193"/>
      <c r="F1555" s="193" t="str">
        <f t="shared" si="2212"/>
        <v>Comm Devices0</v>
      </c>
      <c r="G1555" s="193">
        <f t="shared" ref="G1555:M1555" si="2333">G$259</f>
        <v>0</v>
      </c>
      <c r="H1555" s="193">
        <f t="shared" si="2333"/>
        <v>0</v>
      </c>
      <c r="I1555" s="193">
        <f t="shared" si="2333"/>
        <v>0</v>
      </c>
      <c r="J1555" s="193">
        <f t="shared" si="2333"/>
        <v>0</v>
      </c>
      <c r="K1555" s="193">
        <f t="shared" si="2333"/>
        <v>0</v>
      </c>
      <c r="L1555" s="193">
        <f t="shared" si="2333"/>
        <v>0</v>
      </c>
      <c r="M1555" s="193">
        <f t="shared" si="2333"/>
        <v>0</v>
      </c>
      <c r="N1555" s="193" t="str">
        <f t="shared" si="2311"/>
        <v>Comm Devices</v>
      </c>
      <c r="AA1555" s="193">
        <f t="shared" si="2214"/>
        <v>0</v>
      </c>
      <c r="AB1555" s="193">
        <f t="shared" ref="AB1555" si="2334">AB$259</f>
        <v>0</v>
      </c>
    </row>
    <row r="1556" spans="1:28" s="188" customFormat="1" ht="17.399999999999999">
      <c r="A1556" s="193" t="str">
        <f t="shared" si="2209"/>
        <v>Comm Devices</v>
      </c>
      <c r="B1556" s="193" t="str">
        <f t="shared" si="2210"/>
        <v>0Comm Devices</v>
      </c>
      <c r="C1556" s="193" t="str">
        <f t="shared" si="2211"/>
        <v>Comm Devices0</v>
      </c>
      <c r="D1556" s="193"/>
      <c r="E1556" s="193"/>
      <c r="F1556" s="193" t="str">
        <f t="shared" si="2212"/>
        <v>Comm Devices0</v>
      </c>
      <c r="G1556" s="193">
        <f t="shared" ref="G1556:M1556" si="2335">G$260</f>
        <v>0</v>
      </c>
      <c r="H1556" s="193">
        <f t="shared" si="2335"/>
        <v>0</v>
      </c>
      <c r="I1556" s="193">
        <f t="shared" si="2335"/>
        <v>0</v>
      </c>
      <c r="J1556" s="193">
        <f t="shared" si="2335"/>
        <v>0</v>
      </c>
      <c r="K1556" s="193">
        <f t="shared" si="2335"/>
        <v>0</v>
      </c>
      <c r="L1556" s="193">
        <f t="shared" si="2335"/>
        <v>0</v>
      </c>
      <c r="M1556" s="193">
        <f t="shared" si="2335"/>
        <v>0</v>
      </c>
      <c r="N1556" s="193" t="str">
        <f t="shared" si="2311"/>
        <v>Comm Devices</v>
      </c>
      <c r="AA1556" s="193">
        <f t="shared" si="2214"/>
        <v>0</v>
      </c>
      <c r="AB1556" s="193">
        <f t="shared" ref="AB1556" si="2336">AB$260</f>
        <v>0</v>
      </c>
    </row>
    <row r="1557" spans="1:28" s="188" customFormat="1" ht="17.399999999999999">
      <c r="A1557" s="193" t="str">
        <f t="shared" si="2209"/>
        <v>Comm Devices</v>
      </c>
      <c r="B1557" s="193" t="str">
        <f t="shared" si="2210"/>
        <v>0Comm Devices</v>
      </c>
      <c r="C1557" s="193" t="str">
        <f t="shared" si="2211"/>
        <v>Comm Devices0</v>
      </c>
      <c r="D1557" s="193"/>
      <c r="E1557" s="193"/>
      <c r="F1557" s="193" t="str">
        <f t="shared" si="2212"/>
        <v>Comm Devices0</v>
      </c>
      <c r="G1557" s="193">
        <f t="shared" ref="G1557:M1557" si="2337">G$261</f>
        <v>0</v>
      </c>
      <c r="H1557" s="193">
        <f t="shared" si="2337"/>
        <v>0</v>
      </c>
      <c r="I1557" s="193">
        <f t="shared" si="2337"/>
        <v>0</v>
      </c>
      <c r="J1557" s="193">
        <f t="shared" si="2337"/>
        <v>0</v>
      </c>
      <c r="K1557" s="193">
        <f t="shared" si="2337"/>
        <v>0</v>
      </c>
      <c r="L1557" s="193">
        <f t="shared" si="2337"/>
        <v>0</v>
      </c>
      <c r="M1557" s="193">
        <f t="shared" si="2337"/>
        <v>0</v>
      </c>
      <c r="N1557" s="193" t="str">
        <f t="shared" si="2311"/>
        <v>Comm Devices</v>
      </c>
      <c r="AA1557" s="193">
        <f t="shared" si="2214"/>
        <v>0</v>
      </c>
      <c r="AB1557" s="193">
        <f t="shared" ref="AB1557" si="2338">AB$261</f>
        <v>0</v>
      </c>
    </row>
    <row r="1558" spans="1:28" s="188" customFormat="1" ht="17.399999999999999">
      <c r="A1558" s="193" t="str">
        <f t="shared" si="2209"/>
        <v>Comm Devices</v>
      </c>
      <c r="B1558" s="193" t="str">
        <f t="shared" si="2210"/>
        <v>0Comm Devices</v>
      </c>
      <c r="C1558" s="193" t="str">
        <f t="shared" si="2211"/>
        <v>Comm Devices0</v>
      </c>
      <c r="D1558" s="193"/>
      <c r="E1558" s="193"/>
      <c r="F1558" s="193" t="str">
        <f t="shared" si="2212"/>
        <v>Comm Devices0</v>
      </c>
      <c r="G1558" s="193">
        <f t="shared" ref="G1558:M1558" si="2339">G$262</f>
        <v>0</v>
      </c>
      <c r="H1558" s="193">
        <f t="shared" si="2339"/>
        <v>0</v>
      </c>
      <c r="I1558" s="193">
        <f t="shared" si="2339"/>
        <v>0</v>
      </c>
      <c r="J1558" s="193">
        <f t="shared" si="2339"/>
        <v>0</v>
      </c>
      <c r="K1558" s="193">
        <f t="shared" si="2339"/>
        <v>0</v>
      </c>
      <c r="L1558" s="193">
        <f t="shared" si="2339"/>
        <v>0</v>
      </c>
      <c r="M1558" s="193">
        <f t="shared" si="2339"/>
        <v>0</v>
      </c>
      <c r="N1558" s="193" t="str">
        <f t="shared" si="2311"/>
        <v>Comm Devices</v>
      </c>
      <c r="AA1558" s="193">
        <f t="shared" si="2214"/>
        <v>0</v>
      </c>
      <c r="AB1558" s="193">
        <f t="shared" ref="AB1558" si="2340">AB$262</f>
        <v>0</v>
      </c>
    </row>
    <row r="1559" spans="1:28" s="188" customFormat="1" ht="17.399999999999999">
      <c r="A1559" s="193" t="str">
        <f t="shared" si="2209"/>
        <v>Comm Devices</v>
      </c>
      <c r="B1559" s="193" t="str">
        <f t="shared" si="2210"/>
        <v>0Comm Devices</v>
      </c>
      <c r="C1559" s="193" t="str">
        <f t="shared" si="2211"/>
        <v>Comm Devices0</v>
      </c>
      <c r="D1559" s="193"/>
      <c r="E1559" s="193"/>
      <c r="F1559" s="193" t="str">
        <f t="shared" si="2212"/>
        <v>Comm Devices0</v>
      </c>
      <c r="G1559" s="193">
        <f t="shared" ref="G1559:M1559" si="2341">G$263</f>
        <v>0</v>
      </c>
      <c r="H1559" s="193">
        <f t="shared" si="2341"/>
        <v>0</v>
      </c>
      <c r="I1559" s="193">
        <f t="shared" si="2341"/>
        <v>0</v>
      </c>
      <c r="J1559" s="193">
        <f t="shared" si="2341"/>
        <v>0</v>
      </c>
      <c r="K1559" s="193">
        <f t="shared" si="2341"/>
        <v>0</v>
      </c>
      <c r="L1559" s="193">
        <f t="shared" si="2341"/>
        <v>0</v>
      </c>
      <c r="M1559" s="193">
        <f t="shared" si="2341"/>
        <v>0</v>
      </c>
      <c r="N1559" s="193" t="str">
        <f t="shared" si="2311"/>
        <v>Comm Devices</v>
      </c>
      <c r="AA1559" s="193">
        <f t="shared" si="2214"/>
        <v>0</v>
      </c>
      <c r="AB1559" s="193">
        <f t="shared" ref="AB1559" si="2342">AB$263</f>
        <v>0</v>
      </c>
    </row>
    <row r="1560" spans="1:28" s="188" customFormat="1" ht="17.399999999999999">
      <c r="A1560" s="193" t="str">
        <f t="shared" ref="A1560:A1623" si="2343">T$9</f>
        <v>Comm Devices</v>
      </c>
      <c r="B1560" s="193" t="str">
        <f t="shared" ref="B1560:B1623" si="2344">CONCATENATE(I1560,A1560)</f>
        <v>0Comm Devices</v>
      </c>
      <c r="C1560" s="193" t="str">
        <f t="shared" ref="C1560:C1623" si="2345">CONCATENATE(A1560,H1560)</f>
        <v>Comm Devices0</v>
      </c>
      <c r="D1560" s="193"/>
      <c r="E1560" s="193"/>
      <c r="F1560" s="193" t="str">
        <f t="shared" ref="F1560:F1623" si="2346">CONCATENATE(A1560,G1560)</f>
        <v>Comm Devices0</v>
      </c>
      <c r="G1560" s="193">
        <f t="shared" ref="G1560:M1560" si="2347">G$264</f>
        <v>0</v>
      </c>
      <c r="H1560" s="193">
        <f t="shared" si="2347"/>
        <v>0</v>
      </c>
      <c r="I1560" s="193">
        <f t="shared" si="2347"/>
        <v>0</v>
      </c>
      <c r="J1560" s="193">
        <f t="shared" si="2347"/>
        <v>0</v>
      </c>
      <c r="K1560" s="193">
        <f t="shared" si="2347"/>
        <v>0</v>
      </c>
      <c r="L1560" s="193">
        <f t="shared" si="2347"/>
        <v>0</v>
      </c>
      <c r="M1560" s="193">
        <f t="shared" si="2347"/>
        <v>0</v>
      </c>
      <c r="N1560" s="193" t="str">
        <f t="shared" si="2311"/>
        <v>Comm Devices</v>
      </c>
      <c r="AA1560" s="193">
        <f t="shared" ref="AA1560:AA1623" si="2348">AT$9</f>
        <v>0</v>
      </c>
      <c r="AB1560" s="193">
        <f t="shared" ref="AB1560" si="2349">AB$264</f>
        <v>0</v>
      </c>
    </row>
    <row r="1561" spans="1:28" s="188" customFormat="1" ht="17.399999999999999">
      <c r="A1561" s="193" t="str">
        <f t="shared" si="2343"/>
        <v>Comm Devices</v>
      </c>
      <c r="B1561" s="193" t="str">
        <f t="shared" si="2344"/>
        <v>0Comm Devices</v>
      </c>
      <c r="C1561" s="193" t="str">
        <f t="shared" si="2345"/>
        <v>Comm Devices0</v>
      </c>
      <c r="D1561" s="193"/>
      <c r="E1561" s="193"/>
      <c r="F1561" s="193" t="str">
        <f t="shared" si="2346"/>
        <v>Comm Devices0</v>
      </c>
      <c r="G1561" s="193">
        <f t="shared" ref="G1561:M1561" si="2350">G$265</f>
        <v>0</v>
      </c>
      <c r="H1561" s="193">
        <f t="shared" si="2350"/>
        <v>0</v>
      </c>
      <c r="I1561" s="193">
        <f t="shared" si="2350"/>
        <v>0</v>
      </c>
      <c r="J1561" s="193">
        <f t="shared" si="2350"/>
        <v>0</v>
      </c>
      <c r="K1561" s="193">
        <f t="shared" si="2350"/>
        <v>0</v>
      </c>
      <c r="L1561" s="193">
        <f t="shared" si="2350"/>
        <v>0</v>
      </c>
      <c r="M1561" s="193">
        <f t="shared" si="2350"/>
        <v>0</v>
      </c>
      <c r="N1561" s="193" t="str">
        <f t="shared" si="2311"/>
        <v>Comm Devices</v>
      </c>
      <c r="AA1561" s="193">
        <f t="shared" si="2348"/>
        <v>0</v>
      </c>
      <c r="AB1561" s="193">
        <f t="shared" ref="AB1561" si="2351">AB$265</f>
        <v>0</v>
      </c>
    </row>
    <row r="1562" spans="1:28" s="188" customFormat="1" ht="17.399999999999999">
      <c r="A1562" s="193" t="str">
        <f t="shared" si="2343"/>
        <v>Comm Devices</v>
      </c>
      <c r="B1562" s="193" t="str">
        <f t="shared" si="2344"/>
        <v>0Comm Devices</v>
      </c>
      <c r="C1562" s="193" t="str">
        <f t="shared" si="2345"/>
        <v>Comm Devices0</v>
      </c>
      <c r="D1562" s="193"/>
      <c r="E1562" s="193"/>
      <c r="F1562" s="193" t="str">
        <f t="shared" si="2346"/>
        <v>Comm Devices0</v>
      </c>
      <c r="G1562" s="193">
        <f t="shared" ref="G1562:M1562" si="2352">G$266</f>
        <v>0</v>
      </c>
      <c r="H1562" s="193">
        <f t="shared" si="2352"/>
        <v>0</v>
      </c>
      <c r="I1562" s="193">
        <f t="shared" si="2352"/>
        <v>0</v>
      </c>
      <c r="J1562" s="193">
        <f t="shared" si="2352"/>
        <v>0</v>
      </c>
      <c r="K1562" s="193">
        <f t="shared" si="2352"/>
        <v>0</v>
      </c>
      <c r="L1562" s="193">
        <f t="shared" si="2352"/>
        <v>0</v>
      </c>
      <c r="M1562" s="193">
        <f t="shared" si="2352"/>
        <v>0</v>
      </c>
      <c r="N1562" s="193" t="str">
        <f t="shared" si="2311"/>
        <v>Comm Devices</v>
      </c>
      <c r="AA1562" s="193">
        <f t="shared" si="2348"/>
        <v>0</v>
      </c>
      <c r="AB1562" s="193">
        <f t="shared" ref="AB1562" si="2353">AB$266</f>
        <v>0</v>
      </c>
    </row>
    <row r="1563" spans="1:28" s="188" customFormat="1" ht="17.399999999999999">
      <c r="A1563" s="193" t="str">
        <f t="shared" si="2343"/>
        <v>Comm Devices</v>
      </c>
      <c r="B1563" s="193" t="str">
        <f t="shared" si="2344"/>
        <v>0Comm Devices</v>
      </c>
      <c r="C1563" s="193" t="str">
        <f t="shared" si="2345"/>
        <v>Comm Devices0</v>
      </c>
      <c r="D1563" s="193"/>
      <c r="E1563" s="193"/>
      <c r="F1563" s="193" t="str">
        <f t="shared" si="2346"/>
        <v>Comm Devices0</v>
      </c>
      <c r="G1563" s="193">
        <f t="shared" ref="G1563:M1563" si="2354">G$267</f>
        <v>0</v>
      </c>
      <c r="H1563" s="193">
        <f t="shared" si="2354"/>
        <v>0</v>
      </c>
      <c r="I1563" s="193">
        <f t="shared" si="2354"/>
        <v>0</v>
      </c>
      <c r="J1563" s="193">
        <f t="shared" si="2354"/>
        <v>0</v>
      </c>
      <c r="K1563" s="193">
        <f t="shared" si="2354"/>
        <v>0</v>
      </c>
      <c r="L1563" s="193">
        <f t="shared" si="2354"/>
        <v>0</v>
      </c>
      <c r="M1563" s="193">
        <f t="shared" si="2354"/>
        <v>0</v>
      </c>
      <c r="N1563" s="193" t="str">
        <f t="shared" si="2311"/>
        <v>Comm Devices</v>
      </c>
      <c r="AA1563" s="193">
        <f t="shared" si="2348"/>
        <v>0</v>
      </c>
      <c r="AB1563" s="193">
        <f t="shared" ref="AB1563" si="2355">AB$267</f>
        <v>0</v>
      </c>
    </row>
    <row r="1564" spans="1:28" s="188" customFormat="1" ht="17.399999999999999">
      <c r="A1564" s="193" t="str">
        <f t="shared" si="2343"/>
        <v>Comm Devices</v>
      </c>
      <c r="B1564" s="193" t="str">
        <f t="shared" si="2344"/>
        <v>ACSLSComm Devices</v>
      </c>
      <c r="C1564" s="193" t="str">
        <f t="shared" si="2345"/>
        <v>Comm DevicesPiotrowski, Brad</v>
      </c>
      <c r="D1564" s="193"/>
      <c r="E1564" s="193"/>
      <c r="F1564" s="193" t="str">
        <f t="shared" si="2346"/>
        <v>Comm DevicesPiotrowski, Brad</v>
      </c>
      <c r="G1564" s="193" t="str">
        <f t="shared" ref="G1564:M1564" si="2356">G$268</f>
        <v>Piotrowski, Brad</v>
      </c>
      <c r="H1564" s="193" t="str">
        <f t="shared" si="2356"/>
        <v>Piotrowski, Brad</v>
      </c>
      <c r="I1564" s="193" t="str">
        <f t="shared" si="2356"/>
        <v>ACSLS</v>
      </c>
      <c r="J1564" s="193" t="str">
        <f t="shared" si="2356"/>
        <v>e-Commerce (Accomodation Sales)</v>
      </c>
      <c r="K1564" s="193" t="str">
        <f t="shared" si="2356"/>
        <v>all</v>
      </c>
      <c r="L1564" s="193">
        <f t="shared" si="2356"/>
        <v>0</v>
      </c>
      <c r="M1564" s="193">
        <f t="shared" si="2356"/>
        <v>0</v>
      </c>
      <c r="N1564" s="193" t="str">
        <f t="shared" si="2311"/>
        <v>Comm Devices</v>
      </c>
      <c r="AA1564" s="193">
        <f t="shared" si="2348"/>
        <v>0</v>
      </c>
      <c r="AB1564" s="193" t="str">
        <f t="shared" ref="AB1564" si="2357">AB$268</f>
        <v>Piotrowski, Brad</v>
      </c>
    </row>
    <row r="1565" spans="1:28" s="188" customFormat="1" ht="17.399999999999999">
      <c r="A1565" s="193" t="str">
        <f t="shared" si="2343"/>
        <v>Comm Devices</v>
      </c>
      <c r="B1565" s="193" t="str">
        <f t="shared" si="2344"/>
        <v>AM762Comm Devices</v>
      </c>
      <c r="C1565" s="193" t="str">
        <f t="shared" si="2345"/>
        <v>Comm DevicesPiotrowski, Brad</v>
      </c>
      <c r="D1565" s="193"/>
      <c r="E1565" s="193"/>
      <c r="F1565" s="193" t="str">
        <f t="shared" si="2346"/>
        <v>Comm DevicesPiotrowski, Brad</v>
      </c>
      <c r="G1565" s="193" t="str">
        <f t="shared" ref="G1565:M1565" si="2358">G$269</f>
        <v>Piotrowski, Brad</v>
      </c>
      <c r="H1565" s="193" t="str">
        <f t="shared" si="2358"/>
        <v>Piotrowski, Brad</v>
      </c>
      <c r="I1565" s="193" t="str">
        <f t="shared" si="2358"/>
        <v>AM762</v>
      </c>
      <c r="J1565" s="193" t="str">
        <f t="shared" si="2358"/>
        <v>AMAZON MARKETPLACE</v>
      </c>
      <c r="K1565" s="193" t="str">
        <f t="shared" si="2358"/>
        <v>all</v>
      </c>
      <c r="L1565" s="193">
        <f t="shared" si="2358"/>
        <v>0</v>
      </c>
      <c r="M1565" s="193">
        <f t="shared" si="2358"/>
        <v>0</v>
      </c>
      <c r="N1565" s="193" t="str">
        <f t="shared" si="2311"/>
        <v>Comm Devices</v>
      </c>
      <c r="AA1565" s="193">
        <f t="shared" si="2348"/>
        <v>0</v>
      </c>
      <c r="AB1565" s="193" t="str">
        <f t="shared" ref="AB1565" si="2359">AB$269</f>
        <v>Piotrowski, Brad</v>
      </c>
    </row>
    <row r="1566" spans="1:28" s="188" customFormat="1" ht="17.399999999999999">
      <c r="A1566" s="193" t="str">
        <f t="shared" si="2343"/>
        <v>Comm Devices</v>
      </c>
      <c r="B1566" s="193" t="str">
        <f t="shared" si="2344"/>
        <v>CHNADVComm Devices</v>
      </c>
      <c r="C1566" s="193" t="str">
        <f t="shared" si="2345"/>
        <v>Comm DevicesPiotrowski, Brad</v>
      </c>
      <c r="D1566" s="193"/>
      <c r="E1566" s="193"/>
      <c r="F1566" s="193" t="str">
        <f t="shared" si="2346"/>
        <v>Comm DevicesPiotrowski, Brad</v>
      </c>
      <c r="G1566" s="193" t="str">
        <f t="shared" ref="G1566:M1566" si="2360">G$270</f>
        <v>Piotrowski, Brad</v>
      </c>
      <c r="H1566" s="193" t="str">
        <f t="shared" si="2360"/>
        <v>Piotrowski, Brad</v>
      </c>
      <c r="I1566" s="193" t="str">
        <f t="shared" si="2360"/>
        <v>CHNADV</v>
      </c>
      <c r="J1566" s="193" t="str">
        <f t="shared" si="2360"/>
        <v>MKT PLACE CHANNEL ADVISOR</v>
      </c>
      <c r="K1566" s="193" t="str">
        <f t="shared" si="2360"/>
        <v>all</v>
      </c>
      <c r="L1566" s="193">
        <f t="shared" si="2360"/>
        <v>0</v>
      </c>
      <c r="M1566" s="193">
        <f t="shared" si="2360"/>
        <v>0</v>
      </c>
      <c r="N1566" s="193" t="str">
        <f t="shared" si="2311"/>
        <v>Comm Devices</v>
      </c>
      <c r="AA1566" s="193">
        <f t="shared" si="2348"/>
        <v>0</v>
      </c>
      <c r="AB1566" s="193" t="str">
        <f t="shared" ref="AB1566" si="2361">AB$270</f>
        <v>Piotrowski, Brad</v>
      </c>
    </row>
    <row r="1567" spans="1:28" s="188" customFormat="1" ht="17.399999999999999">
      <c r="A1567" s="193" t="str">
        <f t="shared" si="2343"/>
        <v>Comm Devices</v>
      </c>
      <c r="B1567" s="193" t="str">
        <f t="shared" si="2344"/>
        <v>DWAREComm Devices</v>
      </c>
      <c r="C1567" s="193" t="str">
        <f t="shared" si="2345"/>
        <v>Comm DevicesPiotrowski, Brad</v>
      </c>
      <c r="D1567" s="193"/>
      <c r="E1567" s="193"/>
      <c r="F1567" s="193" t="str">
        <f t="shared" si="2346"/>
        <v>Comm DevicesPiotrowski, Brad</v>
      </c>
      <c r="G1567" s="193" t="str">
        <f t="shared" ref="G1567:M1567" si="2362">G$271</f>
        <v>Piotrowski, Brad</v>
      </c>
      <c r="H1567" s="193" t="str">
        <f t="shared" si="2362"/>
        <v>Piotrowski, Brad</v>
      </c>
      <c r="I1567" s="193" t="str">
        <f t="shared" si="2362"/>
        <v>DWARE</v>
      </c>
      <c r="J1567" s="193" t="str">
        <f t="shared" si="2362"/>
        <v>DEMANDWARE</v>
      </c>
      <c r="K1567" s="193" t="str">
        <f t="shared" si="2362"/>
        <v>all</v>
      </c>
      <c r="L1567" s="193">
        <f t="shared" si="2362"/>
        <v>0</v>
      </c>
      <c r="M1567" s="193">
        <f t="shared" si="2362"/>
        <v>0</v>
      </c>
      <c r="N1567" s="193" t="str">
        <f t="shared" si="2311"/>
        <v>Comm Devices</v>
      </c>
      <c r="AA1567" s="193">
        <f t="shared" si="2348"/>
        <v>0</v>
      </c>
      <c r="AB1567" s="193" t="str">
        <f t="shared" ref="AB1567" si="2363">AB$271</f>
        <v>Piotrowski, Brad</v>
      </c>
    </row>
    <row r="1568" spans="1:28" s="188" customFormat="1" ht="17.399999999999999">
      <c r="A1568" s="193" t="str">
        <f t="shared" si="2343"/>
        <v>Comm Devices</v>
      </c>
      <c r="B1568" s="193" t="str">
        <f t="shared" si="2344"/>
        <v>EBAY1Comm Devices</v>
      </c>
      <c r="C1568" s="193" t="str">
        <f t="shared" si="2345"/>
        <v>Comm DevicesPiotrowski, Brad</v>
      </c>
      <c r="D1568" s="193"/>
      <c r="E1568" s="193"/>
      <c r="F1568" s="193" t="str">
        <f t="shared" si="2346"/>
        <v>Comm DevicesPiotrowski, Brad</v>
      </c>
      <c r="G1568" s="193" t="str">
        <f t="shared" ref="G1568:M1568" si="2364">G$272</f>
        <v>Piotrowski, Brad</v>
      </c>
      <c r="H1568" s="193" t="str">
        <f t="shared" si="2364"/>
        <v>Piotrowski, Brad</v>
      </c>
      <c r="I1568" s="193" t="str">
        <f t="shared" si="2364"/>
        <v>EBAY1</v>
      </c>
      <c r="J1568" s="193" t="str">
        <f t="shared" si="2364"/>
        <v>EBAY</v>
      </c>
      <c r="K1568" s="193" t="str">
        <f t="shared" si="2364"/>
        <v>all</v>
      </c>
      <c r="L1568" s="193">
        <f t="shared" si="2364"/>
        <v>0</v>
      </c>
      <c r="M1568" s="193">
        <f t="shared" si="2364"/>
        <v>0</v>
      </c>
      <c r="N1568" s="193" t="str">
        <f t="shared" si="2311"/>
        <v>Comm Devices</v>
      </c>
      <c r="AA1568" s="193">
        <f t="shared" si="2348"/>
        <v>0</v>
      </c>
      <c r="AB1568" s="193" t="str">
        <f t="shared" ref="AB1568" si="2365">AB$272</f>
        <v>Piotrowski, Brad</v>
      </c>
    </row>
    <row r="1569" spans="1:28" s="188" customFormat="1" ht="17.399999999999999">
      <c r="A1569" s="193" t="str">
        <f t="shared" si="2343"/>
        <v>Comm Devices</v>
      </c>
      <c r="B1569" s="193" t="str">
        <f t="shared" si="2344"/>
        <v>EMPLOComm Devices</v>
      </c>
      <c r="C1569" s="193" t="str">
        <f t="shared" si="2345"/>
        <v>Comm DevicesPiotrowski, Brad</v>
      </c>
      <c r="D1569" s="193"/>
      <c r="E1569" s="193"/>
      <c r="F1569" s="193" t="str">
        <f t="shared" si="2346"/>
        <v>Comm DevicesPiotrowski, Brad</v>
      </c>
      <c r="G1569" s="193" t="str">
        <f t="shared" ref="G1569:M1569" si="2366">G$273</f>
        <v>Piotrowski, Brad</v>
      </c>
      <c r="H1569" s="193" t="str">
        <f t="shared" si="2366"/>
        <v>Piotrowski, Brad</v>
      </c>
      <c r="I1569" s="193" t="str">
        <f t="shared" si="2366"/>
        <v>EMPLO</v>
      </c>
      <c r="J1569" s="193" t="str">
        <f t="shared" si="2366"/>
        <v>e-Commerce (Employee Sales)</v>
      </c>
      <c r="K1569" s="193" t="str">
        <f t="shared" si="2366"/>
        <v>all</v>
      </c>
      <c r="L1569" s="193">
        <f t="shared" si="2366"/>
        <v>0</v>
      </c>
      <c r="M1569" s="193">
        <f t="shared" si="2366"/>
        <v>0</v>
      </c>
      <c r="N1569" s="193" t="str">
        <f t="shared" si="2311"/>
        <v>Comm Devices</v>
      </c>
      <c r="AA1569" s="193">
        <f t="shared" si="2348"/>
        <v>0</v>
      </c>
      <c r="AB1569" s="193" t="str">
        <f t="shared" ref="AB1569" si="2367">AB$273</f>
        <v>Piotrowski, Brad</v>
      </c>
    </row>
    <row r="1570" spans="1:28" s="188" customFormat="1" ht="17.399999999999999">
      <c r="A1570" s="193" t="str">
        <f t="shared" si="2343"/>
        <v>Comm Devices</v>
      </c>
      <c r="B1570" s="193" t="str">
        <f t="shared" si="2344"/>
        <v>EMSLSComm Devices</v>
      </c>
      <c r="C1570" s="193" t="str">
        <f t="shared" si="2345"/>
        <v>Comm DevicesPiotrowski, Brad</v>
      </c>
      <c r="D1570" s="193"/>
      <c r="E1570" s="193"/>
      <c r="F1570" s="193" t="str">
        <f t="shared" si="2346"/>
        <v>Comm DevicesPiotrowski, Brad</v>
      </c>
      <c r="G1570" s="193" t="str">
        <f t="shared" ref="G1570:M1570" si="2368">G$274</f>
        <v>Piotrowski, Brad</v>
      </c>
      <c r="H1570" s="193" t="str">
        <f t="shared" si="2368"/>
        <v>Piotrowski, Brad</v>
      </c>
      <c r="I1570" s="193" t="str">
        <f t="shared" si="2368"/>
        <v>EMSLS</v>
      </c>
      <c r="J1570" s="193" t="str">
        <f t="shared" si="2368"/>
        <v>e-Commerce (Employee Sales)</v>
      </c>
      <c r="K1570" s="193" t="str">
        <f t="shared" si="2368"/>
        <v>all</v>
      </c>
      <c r="L1570" s="193">
        <f t="shared" si="2368"/>
        <v>0</v>
      </c>
      <c r="M1570" s="193">
        <f t="shared" si="2368"/>
        <v>0</v>
      </c>
      <c r="N1570" s="193" t="str">
        <f t="shared" si="2311"/>
        <v>Comm Devices</v>
      </c>
      <c r="AA1570" s="193">
        <f t="shared" si="2348"/>
        <v>0</v>
      </c>
      <c r="AB1570" s="193" t="str">
        <f t="shared" ref="AB1570" si="2369">AB$274</f>
        <v>Piotrowski, Brad</v>
      </c>
    </row>
    <row r="1571" spans="1:28" s="188" customFormat="1" ht="17.399999999999999">
      <c r="A1571" s="193" t="str">
        <f t="shared" si="2343"/>
        <v>Comm Devices</v>
      </c>
      <c r="B1571" s="193" t="str">
        <f t="shared" si="2344"/>
        <v>HB041Comm Devices</v>
      </c>
      <c r="C1571" s="193" t="str">
        <f t="shared" si="2345"/>
        <v>Comm DevicesPiotrowski, Brad</v>
      </c>
      <c r="D1571" s="193"/>
      <c r="E1571" s="193"/>
      <c r="F1571" s="193" t="str">
        <f t="shared" si="2346"/>
        <v>Comm DevicesPiotrowski, Brad</v>
      </c>
      <c r="G1571" s="193" t="str">
        <f t="shared" ref="G1571:M1571" si="2370">G$275</f>
        <v>Piotrowski, Brad</v>
      </c>
      <c r="H1571" s="193" t="str">
        <f t="shared" si="2370"/>
        <v>Piotrowski, Brad</v>
      </c>
      <c r="I1571" s="193" t="str">
        <f t="shared" si="2370"/>
        <v>HB041</v>
      </c>
      <c r="J1571" s="193" t="str">
        <f t="shared" si="2370"/>
        <v>HBO COMM. CENTER</v>
      </c>
      <c r="K1571" s="193" t="str">
        <f t="shared" si="2370"/>
        <v>all</v>
      </c>
      <c r="L1571" s="193">
        <f t="shared" si="2370"/>
        <v>0</v>
      </c>
      <c r="M1571" s="193">
        <f t="shared" si="2370"/>
        <v>0</v>
      </c>
      <c r="N1571" s="193" t="str">
        <f t="shared" si="2311"/>
        <v>Comm Devices</v>
      </c>
      <c r="AA1571" s="193">
        <f t="shared" si="2348"/>
        <v>0</v>
      </c>
      <c r="AB1571" s="193" t="str">
        <f t="shared" ref="AB1571" si="2371">AB$275</f>
        <v>Piotrowski, Brad</v>
      </c>
    </row>
    <row r="1572" spans="1:28" s="188" customFormat="1" ht="17.399999999999999">
      <c r="A1572" s="193" t="str">
        <f t="shared" si="2343"/>
        <v>Comm Devices</v>
      </c>
      <c r="B1572" s="193" t="str">
        <f t="shared" si="2344"/>
        <v>JE316Comm Devices</v>
      </c>
      <c r="C1572" s="193" t="str">
        <f t="shared" si="2345"/>
        <v>Comm DevicesPiotrowski, Brad</v>
      </c>
      <c r="D1572" s="193"/>
      <c r="E1572" s="193"/>
      <c r="F1572" s="193" t="str">
        <f t="shared" si="2346"/>
        <v>Comm DevicesPiotrowski, Brad</v>
      </c>
      <c r="G1572" s="193" t="str">
        <f t="shared" ref="G1572:M1572" si="2372">G$276</f>
        <v>Piotrowski, Brad</v>
      </c>
      <c r="H1572" s="193" t="str">
        <f t="shared" si="2372"/>
        <v>Piotrowski, Brad</v>
      </c>
      <c r="I1572" s="193" t="str">
        <f t="shared" si="2372"/>
        <v>JE316</v>
      </c>
      <c r="J1572" s="193" t="str">
        <f t="shared" si="2372"/>
        <v>JET.COM, INC</v>
      </c>
      <c r="K1572" s="193" t="str">
        <f t="shared" si="2372"/>
        <v>all</v>
      </c>
      <c r="L1572" s="193">
        <f t="shared" si="2372"/>
        <v>0</v>
      </c>
      <c r="M1572" s="193">
        <f t="shared" si="2372"/>
        <v>0</v>
      </c>
      <c r="N1572" s="193" t="str">
        <f t="shared" si="2311"/>
        <v>Comm Devices</v>
      </c>
      <c r="AA1572" s="193">
        <f t="shared" si="2348"/>
        <v>0</v>
      </c>
      <c r="AB1572" s="193" t="str">
        <f t="shared" ref="AB1572" si="2373">AB$276</f>
        <v>Piotrowski, Brad</v>
      </c>
    </row>
    <row r="1573" spans="1:28" s="188" customFormat="1" ht="17.399999999999999">
      <c r="A1573" s="193" t="str">
        <f t="shared" si="2343"/>
        <v>Comm Devices</v>
      </c>
      <c r="B1573" s="193" t="str">
        <f t="shared" si="2344"/>
        <v>PA999Comm Devices</v>
      </c>
      <c r="C1573" s="193" t="str">
        <f t="shared" si="2345"/>
        <v>Comm DevicesPiotrowski, Brad</v>
      </c>
      <c r="D1573" s="193"/>
      <c r="E1573" s="193"/>
      <c r="F1573" s="193" t="str">
        <f t="shared" si="2346"/>
        <v>Comm DevicesPiotrowski, Brad</v>
      </c>
      <c r="G1573" s="193" t="str">
        <f t="shared" ref="G1573:M1573" si="2374">G$277</f>
        <v>Piotrowski, Brad</v>
      </c>
      <c r="H1573" s="193" t="str">
        <f t="shared" si="2374"/>
        <v>Piotrowski, Brad</v>
      </c>
      <c r="I1573" s="193" t="str">
        <f t="shared" si="2374"/>
        <v>PA999</v>
      </c>
      <c r="J1573" s="193" t="str">
        <f t="shared" si="2374"/>
        <v>PANASONIC OUTLET STORES</v>
      </c>
      <c r="K1573" s="193" t="str">
        <f t="shared" si="2374"/>
        <v>all</v>
      </c>
      <c r="L1573" s="193">
        <f t="shared" si="2374"/>
        <v>0</v>
      </c>
      <c r="M1573" s="193">
        <f t="shared" si="2374"/>
        <v>0</v>
      </c>
      <c r="N1573" s="193" t="str">
        <f t="shared" si="2311"/>
        <v>Comm Devices</v>
      </c>
      <c r="AA1573" s="193">
        <f t="shared" si="2348"/>
        <v>0</v>
      </c>
      <c r="AB1573" s="193" t="str">
        <f t="shared" ref="AB1573" si="2375">AB$277</f>
        <v>Piotrowski, Brad</v>
      </c>
    </row>
    <row r="1574" spans="1:28" s="188" customFormat="1" ht="17.399999999999999">
      <c r="A1574" s="193" t="str">
        <f t="shared" si="2343"/>
        <v>Comm Devices</v>
      </c>
      <c r="B1574" s="193" t="str">
        <f t="shared" si="2344"/>
        <v>SAMPLComm Devices</v>
      </c>
      <c r="C1574" s="193" t="str">
        <f t="shared" si="2345"/>
        <v>Comm DevicesPiotrowski, Brad</v>
      </c>
      <c r="D1574" s="193"/>
      <c r="E1574" s="193"/>
      <c r="F1574" s="193" t="str">
        <f t="shared" si="2346"/>
        <v>Comm DevicesPiotrowski, Brad</v>
      </c>
      <c r="G1574" s="193" t="str">
        <f t="shared" ref="G1574:M1574" si="2376">G$278</f>
        <v>Piotrowski, Brad</v>
      </c>
      <c r="H1574" s="193" t="str">
        <f t="shared" si="2376"/>
        <v>Piotrowski, Brad</v>
      </c>
      <c r="I1574" s="193" t="str">
        <f t="shared" si="2376"/>
        <v>SAMPL</v>
      </c>
      <c r="J1574" s="193" t="str">
        <f t="shared" si="2376"/>
        <v>SAMPLE ACCT</v>
      </c>
      <c r="K1574" s="193" t="str">
        <f t="shared" si="2376"/>
        <v>all</v>
      </c>
      <c r="L1574" s="193">
        <f t="shared" si="2376"/>
        <v>0</v>
      </c>
      <c r="M1574" s="193">
        <f t="shared" si="2376"/>
        <v>0</v>
      </c>
      <c r="N1574" s="193" t="str">
        <f t="shared" si="2311"/>
        <v>Comm Devices</v>
      </c>
      <c r="AA1574" s="193">
        <f t="shared" si="2348"/>
        <v>0</v>
      </c>
      <c r="AB1574" s="193" t="str">
        <f t="shared" ref="AB1574" si="2377">AB$278</f>
        <v>Piotrowski, Brad</v>
      </c>
    </row>
    <row r="1575" spans="1:28" s="188" customFormat="1" ht="17.399999999999999">
      <c r="A1575" s="193" t="str">
        <f t="shared" si="2343"/>
        <v>Comm Devices</v>
      </c>
      <c r="B1575" s="193" t="str">
        <f t="shared" si="2344"/>
        <v>SP491Comm Devices</v>
      </c>
      <c r="C1575" s="193" t="str">
        <f t="shared" si="2345"/>
        <v>Comm DevicesPiotrowski, Brad</v>
      </c>
      <c r="D1575" s="193"/>
      <c r="E1575" s="193"/>
      <c r="F1575" s="193" t="str">
        <f t="shared" si="2346"/>
        <v>Comm DevicesPiotrowski, Brad</v>
      </c>
      <c r="G1575" s="193" t="str">
        <f t="shared" ref="G1575:M1575" si="2378">G$279</f>
        <v>Piotrowski, Brad</v>
      </c>
      <c r="H1575" s="193" t="str">
        <f t="shared" si="2378"/>
        <v>Piotrowski, Brad</v>
      </c>
      <c r="I1575" s="193" t="str">
        <f t="shared" si="2378"/>
        <v>SP491</v>
      </c>
      <c r="J1575" s="193" t="str">
        <f t="shared" si="2378"/>
        <v>SPARTAN RACE</v>
      </c>
      <c r="K1575" s="193" t="str">
        <f t="shared" si="2378"/>
        <v>all</v>
      </c>
      <c r="L1575" s="193">
        <f t="shared" si="2378"/>
        <v>0</v>
      </c>
      <c r="M1575" s="193">
        <f t="shared" si="2378"/>
        <v>0</v>
      </c>
      <c r="N1575" s="193" t="str">
        <f t="shared" si="2311"/>
        <v>Comm Devices</v>
      </c>
      <c r="AA1575" s="193">
        <f t="shared" si="2348"/>
        <v>0</v>
      </c>
      <c r="AB1575" s="193" t="str">
        <f t="shared" ref="AB1575" si="2379">AB$279</f>
        <v>Piotrowski, Brad</v>
      </c>
    </row>
    <row r="1576" spans="1:28" s="188" customFormat="1" ht="17.399999999999999">
      <c r="A1576" s="193" t="str">
        <f t="shared" si="2343"/>
        <v>Comm Devices</v>
      </c>
      <c r="B1576" s="193" t="str">
        <f t="shared" si="2344"/>
        <v>SPSTRComm Devices</v>
      </c>
      <c r="C1576" s="193" t="str">
        <f t="shared" si="2345"/>
        <v>Comm DevicesPiotrowski, Brad</v>
      </c>
      <c r="D1576" s="193"/>
      <c r="E1576" s="193"/>
      <c r="F1576" s="193" t="str">
        <f t="shared" si="2346"/>
        <v>Comm DevicesPiotrowski, Brad</v>
      </c>
      <c r="G1576" s="193" t="str">
        <f t="shared" ref="G1576:M1576" si="2380">G$280</f>
        <v>Piotrowski, Brad</v>
      </c>
      <c r="H1576" s="193" t="str">
        <f t="shared" si="2380"/>
        <v>Piotrowski, Brad</v>
      </c>
      <c r="I1576" s="193" t="str">
        <f t="shared" si="2380"/>
        <v>SPSTR</v>
      </c>
      <c r="J1576" s="193" t="str">
        <f t="shared" si="2380"/>
        <v>e-Commerce</v>
      </c>
      <c r="K1576" s="193" t="str">
        <f t="shared" si="2380"/>
        <v>all</v>
      </c>
      <c r="L1576" s="193">
        <f t="shared" si="2380"/>
        <v>0</v>
      </c>
      <c r="M1576" s="193">
        <f t="shared" si="2380"/>
        <v>0</v>
      </c>
      <c r="N1576" s="193" t="str">
        <f t="shared" si="2311"/>
        <v>Comm Devices</v>
      </c>
      <c r="AA1576" s="193">
        <f t="shared" si="2348"/>
        <v>0</v>
      </c>
      <c r="AB1576" s="193" t="str">
        <f t="shared" ref="AB1576" si="2381">AB$280</f>
        <v>Piotrowski, Brad</v>
      </c>
    </row>
    <row r="1577" spans="1:28" s="188" customFormat="1" ht="17.399999999999999">
      <c r="A1577" s="193" t="str">
        <f t="shared" si="2343"/>
        <v>Comm Devices</v>
      </c>
      <c r="B1577" s="193" t="str">
        <f t="shared" si="2344"/>
        <v>TE778Comm Devices</v>
      </c>
      <c r="C1577" s="193" t="str">
        <f t="shared" si="2345"/>
        <v>Comm DevicesPiotrowski, Brad</v>
      </c>
      <c r="D1577" s="193"/>
      <c r="E1577" s="193"/>
      <c r="F1577" s="193" t="str">
        <f t="shared" si="2346"/>
        <v>Comm DevicesPiotrowski, Brad</v>
      </c>
      <c r="G1577" s="193" t="str">
        <f t="shared" ref="G1577:M1577" si="2382">G$281</f>
        <v>Piotrowski, Brad</v>
      </c>
      <c r="H1577" s="193" t="str">
        <f t="shared" si="2382"/>
        <v>Piotrowski, Brad</v>
      </c>
      <c r="I1577" s="193" t="str">
        <f t="shared" si="2382"/>
        <v>TE778</v>
      </c>
      <c r="J1577" s="193" t="str">
        <f t="shared" si="2382"/>
        <v>TESLA MOTORS INC.</v>
      </c>
      <c r="K1577" s="193" t="str">
        <f t="shared" si="2382"/>
        <v>all</v>
      </c>
      <c r="L1577" s="193">
        <f t="shared" si="2382"/>
        <v>0</v>
      </c>
      <c r="M1577" s="193">
        <f t="shared" si="2382"/>
        <v>0</v>
      </c>
      <c r="N1577" s="193" t="str">
        <f t="shared" si="2311"/>
        <v>Comm Devices</v>
      </c>
      <c r="AA1577" s="193">
        <f t="shared" si="2348"/>
        <v>0</v>
      </c>
      <c r="AB1577" s="193" t="str">
        <f t="shared" ref="AB1577" si="2383">AB$281</f>
        <v>Piotrowski, Brad</v>
      </c>
    </row>
    <row r="1578" spans="1:28" s="188" customFormat="1" ht="17.399999999999999">
      <c r="A1578" s="193" t="str">
        <f t="shared" si="2343"/>
        <v>Comm Devices</v>
      </c>
      <c r="B1578" s="193" t="str">
        <f t="shared" si="2344"/>
        <v>WA012Comm Devices</v>
      </c>
      <c r="C1578" s="193" t="str">
        <f t="shared" si="2345"/>
        <v>Comm DevicesPiotrowski, Brad</v>
      </c>
      <c r="D1578" s="193"/>
      <c r="E1578" s="193"/>
      <c r="F1578" s="193" t="str">
        <f t="shared" si="2346"/>
        <v>Comm DevicesPiotrowski, Brad</v>
      </c>
      <c r="G1578" s="193" t="str">
        <f t="shared" ref="G1578:M1578" si="2384">G$282</f>
        <v>Piotrowski, Brad</v>
      </c>
      <c r="H1578" s="193" t="str">
        <f t="shared" si="2384"/>
        <v>Piotrowski, Brad</v>
      </c>
      <c r="I1578" s="193" t="str">
        <f t="shared" si="2384"/>
        <v>WA012</v>
      </c>
      <c r="J1578" s="193" t="str">
        <f t="shared" si="2384"/>
        <v>WALMART MARKETPLACE</v>
      </c>
      <c r="K1578" s="193" t="str">
        <f t="shared" si="2384"/>
        <v>all</v>
      </c>
      <c r="L1578" s="193">
        <f t="shared" si="2384"/>
        <v>0</v>
      </c>
      <c r="M1578" s="193">
        <f t="shared" si="2384"/>
        <v>0</v>
      </c>
      <c r="N1578" s="193" t="str">
        <f t="shared" si="2311"/>
        <v>Comm Devices</v>
      </c>
      <c r="AA1578" s="193">
        <f t="shared" si="2348"/>
        <v>0</v>
      </c>
      <c r="AB1578" s="193" t="str">
        <f t="shared" ref="AB1578" si="2385">AB$282</f>
        <v>Piotrowski, Brad</v>
      </c>
    </row>
    <row r="1579" spans="1:28" s="188" customFormat="1" ht="17.399999999999999">
      <c r="A1579" s="193" t="str">
        <f t="shared" si="2343"/>
        <v>Comm Devices</v>
      </c>
      <c r="B1579" s="193" t="str">
        <f t="shared" si="2344"/>
        <v>YA051Comm Devices</v>
      </c>
      <c r="C1579" s="193" t="str">
        <f t="shared" si="2345"/>
        <v>Comm DevicesPiotrowski, Brad</v>
      </c>
      <c r="D1579" s="193"/>
      <c r="E1579" s="193"/>
      <c r="F1579" s="193" t="str">
        <f t="shared" si="2346"/>
        <v>Comm DevicesPiotrowski, Brad</v>
      </c>
      <c r="G1579" s="193" t="str">
        <f t="shared" ref="G1579:M1579" si="2386">G$283</f>
        <v>Piotrowski, Brad</v>
      </c>
      <c r="H1579" s="193" t="str">
        <f t="shared" si="2386"/>
        <v>Piotrowski, Brad</v>
      </c>
      <c r="I1579" s="193" t="str">
        <f t="shared" si="2386"/>
        <v>YA051</v>
      </c>
      <c r="J1579" s="193" t="str">
        <f t="shared" si="2386"/>
        <v>YAMAHA MOTOR CORP USA</v>
      </c>
      <c r="K1579" s="193" t="str">
        <f t="shared" si="2386"/>
        <v>all</v>
      </c>
      <c r="L1579" s="193">
        <f t="shared" si="2386"/>
        <v>0</v>
      </c>
      <c r="M1579" s="193">
        <f t="shared" si="2386"/>
        <v>0</v>
      </c>
      <c r="N1579" s="193" t="str">
        <f t="shared" si="2311"/>
        <v>Comm Devices</v>
      </c>
      <c r="AA1579" s="193">
        <f t="shared" si="2348"/>
        <v>0</v>
      </c>
      <c r="AB1579" s="193" t="str">
        <f t="shared" ref="AB1579" si="2387">AB$283</f>
        <v>Piotrowski, Brad</v>
      </c>
    </row>
    <row r="1580" spans="1:28" s="188" customFormat="1" ht="17.399999999999999">
      <c r="A1580" s="193" t="str">
        <f t="shared" si="2343"/>
        <v>Comm Devices</v>
      </c>
      <c r="B1580" s="193" t="str">
        <f t="shared" si="2344"/>
        <v>0Comm Devices</v>
      </c>
      <c r="C1580" s="193" t="str">
        <f t="shared" si="2345"/>
        <v>Comm Devices0</v>
      </c>
      <c r="D1580" s="193"/>
      <c r="E1580" s="193"/>
      <c r="F1580" s="193" t="str">
        <f t="shared" si="2346"/>
        <v>Comm Devices0</v>
      </c>
      <c r="G1580" s="193">
        <f t="shared" ref="G1580:M1580" si="2388">G$284</f>
        <v>0</v>
      </c>
      <c r="H1580" s="193">
        <f t="shared" si="2388"/>
        <v>0</v>
      </c>
      <c r="I1580" s="193">
        <f t="shared" si="2388"/>
        <v>0</v>
      </c>
      <c r="J1580" s="193">
        <f t="shared" si="2388"/>
        <v>0</v>
      </c>
      <c r="K1580" s="193">
        <f t="shared" si="2388"/>
        <v>0</v>
      </c>
      <c r="L1580" s="193">
        <f t="shared" si="2388"/>
        <v>0</v>
      </c>
      <c r="M1580" s="193">
        <f t="shared" si="2388"/>
        <v>0</v>
      </c>
      <c r="N1580" s="193" t="str">
        <f t="shared" si="2311"/>
        <v>Comm Devices</v>
      </c>
      <c r="AA1580" s="193">
        <f t="shared" si="2348"/>
        <v>0</v>
      </c>
      <c r="AB1580" s="193">
        <f t="shared" ref="AB1580" si="2389">AB$284</f>
        <v>0</v>
      </c>
    </row>
    <row r="1581" spans="1:28" s="188" customFormat="1" ht="17.399999999999999">
      <c r="A1581" s="193" t="str">
        <f t="shared" si="2343"/>
        <v>Comm Devices</v>
      </c>
      <c r="B1581" s="193" t="str">
        <f t="shared" si="2344"/>
        <v>0Comm Devices</v>
      </c>
      <c r="C1581" s="193" t="str">
        <f t="shared" si="2345"/>
        <v>Comm Devices0</v>
      </c>
      <c r="D1581" s="193"/>
      <c r="E1581" s="193"/>
      <c r="F1581" s="193" t="str">
        <f t="shared" si="2346"/>
        <v>Comm Devices0</v>
      </c>
      <c r="G1581" s="193">
        <f t="shared" ref="G1581:M1581" si="2390">G$285</f>
        <v>0</v>
      </c>
      <c r="H1581" s="193">
        <f t="shared" si="2390"/>
        <v>0</v>
      </c>
      <c r="I1581" s="193">
        <f t="shared" si="2390"/>
        <v>0</v>
      </c>
      <c r="J1581" s="193">
        <f t="shared" si="2390"/>
        <v>0</v>
      </c>
      <c r="K1581" s="193">
        <f t="shared" si="2390"/>
        <v>0</v>
      </c>
      <c r="L1581" s="193">
        <f t="shared" si="2390"/>
        <v>0</v>
      </c>
      <c r="M1581" s="193">
        <f t="shared" si="2390"/>
        <v>0</v>
      </c>
      <c r="N1581" s="193" t="str">
        <f t="shared" si="2311"/>
        <v>Comm Devices</v>
      </c>
      <c r="AA1581" s="193">
        <f t="shared" si="2348"/>
        <v>0</v>
      </c>
      <c r="AB1581" s="193">
        <f t="shared" ref="AB1581" si="2391">AB$285</f>
        <v>0</v>
      </c>
    </row>
    <row r="1582" spans="1:28" s="188" customFormat="1" ht="17.399999999999999">
      <c r="A1582" s="193" t="str">
        <f t="shared" si="2343"/>
        <v>Comm Devices</v>
      </c>
      <c r="B1582" s="193" t="str">
        <f t="shared" si="2344"/>
        <v>0Comm Devices</v>
      </c>
      <c r="C1582" s="193" t="str">
        <f t="shared" si="2345"/>
        <v>Comm Devices0</v>
      </c>
      <c r="D1582" s="193"/>
      <c r="E1582" s="193"/>
      <c r="F1582" s="193" t="str">
        <f t="shared" si="2346"/>
        <v>Comm Devices0</v>
      </c>
      <c r="G1582" s="193">
        <f t="shared" ref="G1582:M1582" si="2392">G$286</f>
        <v>0</v>
      </c>
      <c r="H1582" s="193">
        <f t="shared" si="2392"/>
        <v>0</v>
      </c>
      <c r="I1582" s="193">
        <f t="shared" si="2392"/>
        <v>0</v>
      </c>
      <c r="J1582" s="193">
        <f t="shared" si="2392"/>
        <v>0</v>
      </c>
      <c r="K1582" s="193">
        <f t="shared" si="2392"/>
        <v>0</v>
      </c>
      <c r="L1582" s="193">
        <f t="shared" si="2392"/>
        <v>0</v>
      </c>
      <c r="M1582" s="193">
        <f t="shared" si="2392"/>
        <v>0</v>
      </c>
      <c r="N1582" s="193" t="str">
        <f t="shared" si="2311"/>
        <v>Comm Devices</v>
      </c>
      <c r="AA1582" s="193">
        <f t="shared" si="2348"/>
        <v>0</v>
      </c>
      <c r="AB1582" s="193">
        <f t="shared" ref="AB1582" si="2393">AB$286</f>
        <v>0</v>
      </c>
    </row>
    <row r="1583" spans="1:28" s="188" customFormat="1" ht="17.399999999999999">
      <c r="A1583" s="193" t="str">
        <f t="shared" si="2343"/>
        <v>Comm Devices</v>
      </c>
      <c r="B1583" s="193" t="str">
        <f t="shared" si="2344"/>
        <v>0Comm Devices</v>
      </c>
      <c r="C1583" s="193" t="str">
        <f t="shared" si="2345"/>
        <v>Comm Devices0</v>
      </c>
      <c r="D1583" s="193"/>
      <c r="E1583" s="193"/>
      <c r="F1583" s="193" t="str">
        <f t="shared" si="2346"/>
        <v>Comm Devices0</v>
      </c>
      <c r="G1583" s="193">
        <f t="shared" ref="G1583:M1583" si="2394">G$287</f>
        <v>0</v>
      </c>
      <c r="H1583" s="193">
        <f t="shared" si="2394"/>
        <v>0</v>
      </c>
      <c r="I1583" s="193">
        <f t="shared" si="2394"/>
        <v>0</v>
      </c>
      <c r="J1583" s="193">
        <f t="shared" si="2394"/>
        <v>0</v>
      </c>
      <c r="K1583" s="193">
        <f t="shared" si="2394"/>
        <v>0</v>
      </c>
      <c r="L1583" s="193">
        <f t="shared" si="2394"/>
        <v>0</v>
      </c>
      <c r="M1583" s="193">
        <f t="shared" si="2394"/>
        <v>0</v>
      </c>
      <c r="N1583" s="193" t="str">
        <f t="shared" si="2311"/>
        <v>Comm Devices</v>
      </c>
      <c r="AA1583" s="193">
        <f t="shared" si="2348"/>
        <v>0</v>
      </c>
      <c r="AB1583" s="193">
        <f t="shared" ref="AB1583" si="2395">AB$287</f>
        <v>0</v>
      </c>
    </row>
    <row r="1584" spans="1:28" s="188" customFormat="1" ht="17.399999999999999">
      <c r="A1584" s="193" t="str">
        <f t="shared" si="2343"/>
        <v>Comm Devices</v>
      </c>
      <c r="B1584" s="193" t="str">
        <f t="shared" si="2344"/>
        <v>0Comm Devices</v>
      </c>
      <c r="C1584" s="193" t="str">
        <f t="shared" si="2345"/>
        <v>Comm Devices0</v>
      </c>
      <c r="D1584" s="193"/>
      <c r="E1584" s="193"/>
      <c r="F1584" s="193" t="str">
        <f t="shared" si="2346"/>
        <v>Comm Devices0</v>
      </c>
      <c r="G1584" s="193">
        <f t="shared" ref="G1584:M1584" si="2396">G$288</f>
        <v>0</v>
      </c>
      <c r="H1584" s="193">
        <f t="shared" si="2396"/>
        <v>0</v>
      </c>
      <c r="I1584" s="193">
        <f t="shared" si="2396"/>
        <v>0</v>
      </c>
      <c r="J1584" s="193">
        <f t="shared" si="2396"/>
        <v>0</v>
      </c>
      <c r="K1584" s="193">
        <f t="shared" si="2396"/>
        <v>0</v>
      </c>
      <c r="L1584" s="193">
        <f t="shared" si="2396"/>
        <v>0</v>
      </c>
      <c r="M1584" s="193">
        <f t="shared" si="2396"/>
        <v>0</v>
      </c>
      <c r="N1584" s="193" t="str">
        <f t="shared" si="2311"/>
        <v>Comm Devices</v>
      </c>
      <c r="AA1584" s="193">
        <f t="shared" si="2348"/>
        <v>0</v>
      </c>
      <c r="AB1584" s="193">
        <f t="shared" ref="AB1584" si="2397">AB$288</f>
        <v>0</v>
      </c>
    </row>
    <row r="1585" spans="1:28" s="188" customFormat="1" ht="17.399999999999999">
      <c r="A1585" s="193" t="str">
        <f t="shared" si="2343"/>
        <v>Comm Devices</v>
      </c>
      <c r="B1585" s="193" t="str">
        <f t="shared" si="2344"/>
        <v>AU161Comm Devices</v>
      </c>
      <c r="C1585" s="193" t="str">
        <f t="shared" si="2345"/>
        <v>Comm DevicesPlys, Jeff</v>
      </c>
      <c r="D1585" s="193"/>
      <c r="E1585" s="193"/>
      <c r="F1585" s="193" t="str">
        <f t="shared" si="2346"/>
        <v>Comm DevicesWilliams, David</v>
      </c>
      <c r="G1585" s="193" t="str">
        <f t="shared" ref="G1585:M1585" si="2398">G$289</f>
        <v>Williams, David</v>
      </c>
      <c r="H1585" s="193" t="str">
        <f t="shared" si="2398"/>
        <v>Plys, Jeff</v>
      </c>
      <c r="I1585" s="193" t="str">
        <f t="shared" si="2398"/>
        <v>AU161</v>
      </c>
      <c r="J1585" s="193" t="str">
        <f t="shared" si="2398"/>
        <v>AVS/AMERICAN VENDING</v>
      </c>
      <c r="K1585" s="193" t="str">
        <f t="shared" si="2398"/>
        <v>all</v>
      </c>
      <c r="L1585" s="193">
        <f t="shared" si="2398"/>
        <v>0</v>
      </c>
      <c r="M1585" s="193">
        <f t="shared" si="2398"/>
        <v>0</v>
      </c>
      <c r="N1585" s="193" t="str">
        <f t="shared" si="2311"/>
        <v>Comm Devices</v>
      </c>
      <c r="AA1585" s="193">
        <f t="shared" si="2348"/>
        <v>0</v>
      </c>
      <c r="AB1585" s="193" t="str">
        <f t="shared" ref="AB1585" si="2399">AB$289</f>
        <v>Plys, Jeff</v>
      </c>
    </row>
    <row r="1586" spans="1:28" s="188" customFormat="1" ht="17.399999999999999">
      <c r="A1586" s="193" t="str">
        <f t="shared" si="2343"/>
        <v>Comm Devices</v>
      </c>
      <c r="B1586" s="193" t="str">
        <f t="shared" si="2344"/>
        <v>CA271Comm Devices</v>
      </c>
      <c r="C1586" s="193" t="str">
        <f t="shared" si="2345"/>
        <v>Comm DevicesPlys, Jeff</v>
      </c>
      <c r="D1586" s="193"/>
      <c r="E1586" s="193"/>
      <c r="F1586" s="193" t="str">
        <f t="shared" si="2346"/>
        <v>Comm DevicesWilliams, David</v>
      </c>
      <c r="G1586" s="193" t="str">
        <f t="shared" ref="G1586:M1586" si="2400">G$290</f>
        <v>Williams, David</v>
      </c>
      <c r="H1586" s="193" t="str">
        <f t="shared" si="2400"/>
        <v>Plys, Jeff</v>
      </c>
      <c r="I1586" s="193" t="str">
        <f t="shared" si="2400"/>
        <v>CA271</v>
      </c>
      <c r="J1586" s="193" t="str">
        <f t="shared" si="2400"/>
        <v>CARMEN'S DIST.</v>
      </c>
      <c r="K1586" s="193" t="str">
        <f t="shared" si="2400"/>
        <v>all</v>
      </c>
      <c r="L1586" s="193">
        <f t="shared" si="2400"/>
        <v>0</v>
      </c>
      <c r="M1586" s="193">
        <f t="shared" si="2400"/>
        <v>0</v>
      </c>
      <c r="N1586" s="193" t="str">
        <f t="shared" si="2311"/>
        <v>Comm Devices</v>
      </c>
      <c r="AA1586" s="193">
        <f t="shared" si="2348"/>
        <v>0</v>
      </c>
      <c r="AB1586" s="193" t="str">
        <f t="shared" ref="AB1586" si="2401">AB$290</f>
        <v>Plys, Jeff</v>
      </c>
    </row>
    <row r="1587" spans="1:28" s="188" customFormat="1" ht="17.399999999999999">
      <c r="A1587" s="193" t="str">
        <f t="shared" si="2343"/>
        <v>Comm Devices</v>
      </c>
      <c r="B1587" s="193" t="str">
        <f t="shared" si="2344"/>
        <v>DO355Comm Devices</v>
      </c>
      <c r="C1587" s="193" t="str">
        <f t="shared" si="2345"/>
        <v>Comm DevicesPlys, Jeff</v>
      </c>
      <c r="D1587" s="193"/>
      <c r="E1587" s="193"/>
      <c r="F1587" s="193" t="str">
        <f t="shared" si="2346"/>
        <v>Comm DevicesWilliams, David</v>
      </c>
      <c r="G1587" s="193" t="str">
        <f t="shared" ref="G1587:M1587" si="2402">G$291</f>
        <v>Williams, David</v>
      </c>
      <c r="H1587" s="193" t="str">
        <f t="shared" si="2402"/>
        <v>Plys, Jeff</v>
      </c>
      <c r="I1587" s="193" t="str">
        <f t="shared" si="2402"/>
        <v>DO355</v>
      </c>
      <c r="J1587" s="193" t="str">
        <f t="shared" si="2402"/>
        <v>DORIAN DRAKE</v>
      </c>
      <c r="K1587" s="193" t="str">
        <f t="shared" si="2402"/>
        <v>all</v>
      </c>
      <c r="L1587" s="193">
        <f t="shared" si="2402"/>
        <v>0</v>
      </c>
      <c r="M1587" s="193">
        <f t="shared" si="2402"/>
        <v>0</v>
      </c>
      <c r="N1587" s="193" t="str">
        <f t="shared" si="2311"/>
        <v>Comm Devices</v>
      </c>
      <c r="AA1587" s="193">
        <f t="shared" si="2348"/>
        <v>0</v>
      </c>
      <c r="AB1587" s="193" t="str">
        <f t="shared" ref="AB1587" si="2403">AB$291</f>
        <v>Plys, Jeff</v>
      </c>
    </row>
    <row r="1588" spans="1:28" s="188" customFormat="1" ht="17.399999999999999">
      <c r="A1588" s="193" t="str">
        <f t="shared" si="2343"/>
        <v>Comm Devices</v>
      </c>
      <c r="B1588" s="193" t="str">
        <f t="shared" si="2344"/>
        <v>DO380Comm Devices</v>
      </c>
      <c r="C1588" s="193" t="str">
        <f t="shared" si="2345"/>
        <v>Comm DevicesPlys, Jeff</v>
      </c>
      <c r="D1588" s="193"/>
      <c r="E1588" s="193"/>
      <c r="F1588" s="193" t="str">
        <f t="shared" si="2346"/>
        <v>Comm DevicesWilliams, David</v>
      </c>
      <c r="G1588" s="193" t="str">
        <f t="shared" ref="G1588:M1588" si="2404">G$292</f>
        <v>Williams, David</v>
      </c>
      <c r="H1588" s="193" t="str">
        <f t="shared" si="2404"/>
        <v>Plys, Jeff</v>
      </c>
      <c r="I1588" s="193" t="str">
        <f t="shared" si="2404"/>
        <v>DO380</v>
      </c>
      <c r="J1588" s="193" t="str">
        <f t="shared" si="2404"/>
        <v>DON STEVENS</v>
      </c>
      <c r="K1588" s="193" t="str">
        <f t="shared" si="2404"/>
        <v>all</v>
      </c>
      <c r="L1588" s="193">
        <f t="shared" si="2404"/>
        <v>0</v>
      </c>
      <c r="M1588" s="193">
        <f t="shared" si="2404"/>
        <v>0</v>
      </c>
      <c r="N1588" s="193" t="str">
        <f t="shared" si="2311"/>
        <v>Comm Devices</v>
      </c>
      <c r="AA1588" s="193">
        <f t="shared" si="2348"/>
        <v>0</v>
      </c>
      <c r="AB1588" s="193" t="str">
        <f t="shared" ref="AB1588" si="2405">AB$292</f>
        <v>Plys, Jeff</v>
      </c>
    </row>
    <row r="1589" spans="1:28" s="188" customFormat="1" ht="17.399999999999999">
      <c r="A1589" s="193" t="str">
        <f t="shared" si="2343"/>
        <v>Comm Devices</v>
      </c>
      <c r="B1589" s="193" t="str">
        <f t="shared" si="2344"/>
        <v>EL725Comm Devices</v>
      </c>
      <c r="C1589" s="193" t="str">
        <f t="shared" si="2345"/>
        <v>Comm DevicesPlys, Jeff</v>
      </c>
      <c r="D1589" s="193"/>
      <c r="E1589" s="193"/>
      <c r="F1589" s="193" t="str">
        <f t="shared" si="2346"/>
        <v>Comm DevicesWilliams, David</v>
      </c>
      <c r="G1589" s="193" t="str">
        <f t="shared" ref="G1589:M1589" si="2406">G$293</f>
        <v>Williams, David</v>
      </c>
      <c r="H1589" s="193" t="str">
        <f t="shared" si="2406"/>
        <v>Plys, Jeff</v>
      </c>
      <c r="I1589" s="193" t="str">
        <f t="shared" si="2406"/>
        <v>EL725</v>
      </c>
      <c r="J1589" s="193" t="str">
        <f t="shared" si="2406"/>
        <v>ELEC SWEEPER</v>
      </c>
      <c r="K1589" s="193" t="str">
        <f t="shared" si="2406"/>
        <v>all</v>
      </c>
      <c r="L1589" s="193">
        <f t="shared" si="2406"/>
        <v>0</v>
      </c>
      <c r="M1589" s="193">
        <f t="shared" si="2406"/>
        <v>0</v>
      </c>
      <c r="N1589" s="193" t="str">
        <f t="shared" si="2311"/>
        <v>Comm Devices</v>
      </c>
      <c r="AA1589" s="193">
        <f t="shared" si="2348"/>
        <v>0</v>
      </c>
      <c r="AB1589" s="193" t="str">
        <f t="shared" ref="AB1589" si="2407">AB$293</f>
        <v>Plys, Jeff</v>
      </c>
    </row>
    <row r="1590" spans="1:28" s="188" customFormat="1" ht="17.399999999999999">
      <c r="A1590" s="193" t="str">
        <f t="shared" si="2343"/>
        <v>Comm Devices</v>
      </c>
      <c r="B1590" s="193" t="str">
        <f t="shared" si="2344"/>
        <v>ET255Comm Devices</v>
      </c>
      <c r="C1590" s="193" t="str">
        <f t="shared" si="2345"/>
        <v>Comm DevicesPlys, Jeff</v>
      </c>
      <c r="D1590" s="193"/>
      <c r="E1590" s="193"/>
      <c r="F1590" s="193" t="str">
        <f t="shared" si="2346"/>
        <v>Comm DevicesWilliams, David</v>
      </c>
      <c r="G1590" s="193" t="str">
        <f t="shared" ref="G1590:M1590" si="2408">G$294</f>
        <v>Williams, David</v>
      </c>
      <c r="H1590" s="193" t="str">
        <f t="shared" si="2408"/>
        <v>Plys, Jeff</v>
      </c>
      <c r="I1590" s="193" t="str">
        <f t="shared" si="2408"/>
        <v>ET255</v>
      </c>
      <c r="J1590" s="193" t="str">
        <f t="shared" si="2408"/>
        <v>ETTINGER-ROSINI</v>
      </c>
      <c r="K1590" s="193" t="str">
        <f t="shared" si="2408"/>
        <v>all</v>
      </c>
      <c r="L1590" s="193">
        <f t="shared" si="2408"/>
        <v>0</v>
      </c>
      <c r="M1590" s="193">
        <f t="shared" si="2408"/>
        <v>0</v>
      </c>
      <c r="N1590" s="193" t="str">
        <f t="shared" si="2311"/>
        <v>Comm Devices</v>
      </c>
      <c r="AA1590" s="193">
        <f t="shared" si="2348"/>
        <v>0</v>
      </c>
      <c r="AB1590" s="193" t="str">
        <f t="shared" ref="AB1590" si="2409">AB$294</f>
        <v>Plys, Jeff</v>
      </c>
    </row>
    <row r="1591" spans="1:28" s="188" customFormat="1" ht="17.399999999999999">
      <c r="A1591" s="193" t="str">
        <f t="shared" si="2343"/>
        <v>Comm Devices</v>
      </c>
      <c r="B1591" s="193" t="str">
        <f t="shared" si="2344"/>
        <v>JO405Comm Devices</v>
      </c>
      <c r="C1591" s="193" t="str">
        <f t="shared" si="2345"/>
        <v>Comm DevicesPlys, Jeff</v>
      </c>
      <c r="D1591" s="193"/>
      <c r="E1591" s="193"/>
      <c r="F1591" s="193" t="str">
        <f t="shared" si="2346"/>
        <v>Comm DevicesWilliams, David</v>
      </c>
      <c r="G1591" s="193" t="str">
        <f t="shared" ref="G1591:M1591" si="2410">G$295</f>
        <v>Williams, David</v>
      </c>
      <c r="H1591" s="193" t="str">
        <f t="shared" si="2410"/>
        <v>Plys, Jeff</v>
      </c>
      <c r="I1591" s="193" t="str">
        <f t="shared" si="2410"/>
        <v>JO405</v>
      </c>
      <c r="J1591" s="193" t="str">
        <f t="shared" si="2410"/>
        <v>JOHNSON PIKE</v>
      </c>
      <c r="K1591" s="193" t="str">
        <f t="shared" si="2410"/>
        <v>all</v>
      </c>
      <c r="L1591" s="193">
        <f t="shared" si="2410"/>
        <v>0</v>
      </c>
      <c r="M1591" s="193">
        <f t="shared" si="2410"/>
        <v>0</v>
      </c>
      <c r="N1591" s="193" t="str">
        <f t="shared" si="2311"/>
        <v>Comm Devices</v>
      </c>
      <c r="AA1591" s="193">
        <f t="shared" si="2348"/>
        <v>0</v>
      </c>
      <c r="AB1591" s="193" t="str">
        <f t="shared" ref="AB1591" si="2411">AB$295</f>
        <v>Plys, Jeff</v>
      </c>
    </row>
    <row r="1592" spans="1:28" s="188" customFormat="1" ht="17.399999999999999">
      <c r="A1592" s="193" t="str">
        <f t="shared" si="2343"/>
        <v>Comm Devices</v>
      </c>
      <c r="B1592" s="193" t="str">
        <f t="shared" si="2344"/>
        <v>KA365Comm Devices</v>
      </c>
      <c r="C1592" s="193" t="str">
        <f t="shared" si="2345"/>
        <v>Comm DevicesPlys, Jeff</v>
      </c>
      <c r="D1592" s="193"/>
      <c r="E1592" s="193"/>
      <c r="F1592" s="193" t="str">
        <f t="shared" si="2346"/>
        <v>Comm DevicesWilliams, David</v>
      </c>
      <c r="G1592" s="193" t="str">
        <f t="shared" ref="G1592:M1592" si="2412">G$296</f>
        <v>Williams, David</v>
      </c>
      <c r="H1592" s="193" t="str">
        <f t="shared" si="2412"/>
        <v>Plys, Jeff</v>
      </c>
      <c r="I1592" s="193" t="str">
        <f t="shared" si="2412"/>
        <v>KA365</v>
      </c>
      <c r="J1592" s="193" t="str">
        <f t="shared" si="2412"/>
        <v>KAIN-McARTHUR INC.</v>
      </c>
      <c r="K1592" s="193" t="str">
        <f t="shared" si="2412"/>
        <v>all</v>
      </c>
      <c r="L1592" s="193">
        <f t="shared" si="2412"/>
        <v>0</v>
      </c>
      <c r="M1592" s="193">
        <f t="shared" si="2412"/>
        <v>0</v>
      </c>
      <c r="N1592" s="193" t="str">
        <f t="shared" si="2311"/>
        <v>Comm Devices</v>
      </c>
      <c r="AA1592" s="193">
        <f t="shared" si="2348"/>
        <v>0</v>
      </c>
      <c r="AB1592" s="193" t="str">
        <f t="shared" ref="AB1592" si="2413">AB$296</f>
        <v>Plys, Jeff</v>
      </c>
    </row>
    <row r="1593" spans="1:28" s="188" customFormat="1" ht="17.399999999999999">
      <c r="A1593" s="193" t="str">
        <f t="shared" si="2343"/>
        <v>Comm Devices</v>
      </c>
      <c r="B1593" s="193" t="str">
        <f t="shared" si="2344"/>
        <v>KL105Comm Devices</v>
      </c>
      <c r="C1593" s="193" t="str">
        <f t="shared" si="2345"/>
        <v>Comm DevicesPlys, Jeff</v>
      </c>
      <c r="D1593" s="193"/>
      <c r="E1593" s="193"/>
      <c r="F1593" s="193" t="str">
        <f t="shared" si="2346"/>
        <v>Comm DevicesWilliams, David</v>
      </c>
      <c r="G1593" s="193" t="str">
        <f t="shared" ref="G1593:M1593" si="2414">G$297</f>
        <v>Williams, David</v>
      </c>
      <c r="H1593" s="193" t="str">
        <f t="shared" si="2414"/>
        <v>Plys, Jeff</v>
      </c>
      <c r="I1593" s="193" t="str">
        <f t="shared" si="2414"/>
        <v>KL105</v>
      </c>
      <c r="J1593" s="193" t="str">
        <f t="shared" si="2414"/>
        <v>KLH</v>
      </c>
      <c r="K1593" s="193" t="str">
        <f t="shared" si="2414"/>
        <v>all</v>
      </c>
      <c r="L1593" s="193">
        <f t="shared" si="2414"/>
        <v>0</v>
      </c>
      <c r="M1593" s="193">
        <f t="shared" si="2414"/>
        <v>0</v>
      </c>
      <c r="N1593" s="193" t="str">
        <f t="shared" si="2311"/>
        <v>Comm Devices</v>
      </c>
      <c r="AA1593" s="193">
        <f t="shared" si="2348"/>
        <v>0</v>
      </c>
      <c r="AB1593" s="193" t="str">
        <f t="shared" ref="AB1593" si="2415">AB$297</f>
        <v>Plys, Jeff</v>
      </c>
    </row>
    <row r="1594" spans="1:28" s="188" customFormat="1" ht="17.399999999999999">
      <c r="A1594" s="193" t="str">
        <f t="shared" si="2343"/>
        <v>Comm Devices</v>
      </c>
      <c r="B1594" s="193" t="str">
        <f t="shared" si="2344"/>
        <v>MI021Comm Devices</v>
      </c>
      <c r="C1594" s="193" t="str">
        <f t="shared" si="2345"/>
        <v>Comm DevicesPlys, Jeff</v>
      </c>
      <c r="D1594" s="193"/>
      <c r="E1594" s="193"/>
      <c r="F1594" s="193" t="str">
        <f t="shared" si="2346"/>
        <v>Comm DevicesWilliams, David</v>
      </c>
      <c r="G1594" s="193" t="str">
        <f t="shared" ref="G1594:M1594" si="2416">G$298</f>
        <v>Williams, David</v>
      </c>
      <c r="H1594" s="193" t="str">
        <f t="shared" si="2416"/>
        <v>Plys, Jeff</v>
      </c>
      <c r="I1594" s="193" t="str">
        <f t="shared" si="2416"/>
        <v>MI021</v>
      </c>
      <c r="J1594" s="193" t="str">
        <f t="shared" si="2416"/>
        <v>MIKE SWENSON</v>
      </c>
      <c r="K1594" s="193" t="str">
        <f t="shared" si="2416"/>
        <v>all</v>
      </c>
      <c r="L1594" s="193">
        <f t="shared" si="2416"/>
        <v>0</v>
      </c>
      <c r="M1594" s="193">
        <f t="shared" si="2416"/>
        <v>0</v>
      </c>
      <c r="N1594" s="193" t="str">
        <f t="shared" si="2311"/>
        <v>Comm Devices</v>
      </c>
      <c r="AA1594" s="193">
        <f t="shared" si="2348"/>
        <v>0</v>
      </c>
      <c r="AB1594" s="193" t="str">
        <f t="shared" ref="AB1594" si="2417">AB$298</f>
        <v>Plys, Jeff</v>
      </c>
    </row>
    <row r="1595" spans="1:28" s="188" customFormat="1" ht="17.399999999999999">
      <c r="A1595" s="193" t="str">
        <f t="shared" si="2343"/>
        <v>Comm Devices</v>
      </c>
      <c r="B1595" s="193" t="str">
        <f t="shared" si="2344"/>
        <v>PI360Comm Devices</v>
      </c>
      <c r="C1595" s="193" t="str">
        <f t="shared" si="2345"/>
        <v>Comm DevicesPlys, Jeff</v>
      </c>
      <c r="D1595" s="193"/>
      <c r="E1595" s="193"/>
      <c r="F1595" s="193" t="str">
        <f t="shared" si="2346"/>
        <v>Comm DevicesWilliams, David</v>
      </c>
      <c r="G1595" s="193" t="str">
        <f t="shared" ref="G1595:M1595" si="2418">G$299</f>
        <v>Williams, David</v>
      </c>
      <c r="H1595" s="193" t="str">
        <f t="shared" si="2418"/>
        <v>Plys, Jeff</v>
      </c>
      <c r="I1595" s="193" t="str">
        <f t="shared" si="2418"/>
        <v>PI360</v>
      </c>
      <c r="J1595" s="193" t="str">
        <f t="shared" si="2418"/>
        <v>PEIONEER SQUARE</v>
      </c>
      <c r="K1595" s="193" t="str">
        <f t="shared" si="2418"/>
        <v>all</v>
      </c>
      <c r="L1595" s="193">
        <f t="shared" si="2418"/>
        <v>0</v>
      </c>
      <c r="M1595" s="193">
        <f t="shared" si="2418"/>
        <v>0</v>
      </c>
      <c r="N1595" s="193" t="str">
        <f t="shared" si="2311"/>
        <v>Comm Devices</v>
      </c>
      <c r="AA1595" s="193">
        <f t="shared" si="2348"/>
        <v>0</v>
      </c>
      <c r="AB1595" s="193" t="str">
        <f t="shared" ref="AB1595" si="2419">AB$299</f>
        <v>Plys, Jeff</v>
      </c>
    </row>
    <row r="1596" spans="1:28" s="188" customFormat="1" ht="17.399999999999999">
      <c r="A1596" s="193" t="str">
        <f t="shared" si="2343"/>
        <v>Comm Devices</v>
      </c>
      <c r="B1596" s="193" t="str">
        <f t="shared" si="2344"/>
        <v>PR140Comm Devices</v>
      </c>
      <c r="C1596" s="193" t="str">
        <f t="shared" si="2345"/>
        <v>Comm DevicesPlys, Jeff</v>
      </c>
      <c r="D1596" s="193"/>
      <c r="E1596" s="193"/>
      <c r="F1596" s="193" t="str">
        <f t="shared" si="2346"/>
        <v>Comm DevicesWilliams, David</v>
      </c>
      <c r="G1596" s="193" t="str">
        <f t="shared" ref="G1596:M1596" si="2420">G$300</f>
        <v>Williams, David</v>
      </c>
      <c r="H1596" s="193" t="str">
        <f t="shared" si="2420"/>
        <v>Plys, Jeff</v>
      </c>
      <c r="I1596" s="193" t="str">
        <f t="shared" si="2420"/>
        <v>PR140</v>
      </c>
      <c r="J1596" s="193" t="str">
        <f t="shared" si="2420"/>
        <v>PROFESSIONAL MANUFACTURERS REPRESEN</v>
      </c>
      <c r="K1596" s="193" t="str">
        <f t="shared" si="2420"/>
        <v>all</v>
      </c>
      <c r="L1596" s="193">
        <f t="shared" si="2420"/>
        <v>0</v>
      </c>
      <c r="M1596" s="193">
        <f t="shared" si="2420"/>
        <v>0</v>
      </c>
      <c r="N1596" s="193" t="str">
        <f t="shared" si="2311"/>
        <v>Comm Devices</v>
      </c>
      <c r="AA1596" s="193">
        <f t="shared" si="2348"/>
        <v>0</v>
      </c>
      <c r="AB1596" s="193" t="str">
        <f t="shared" ref="AB1596" si="2421">AB$300</f>
        <v>Plys, Jeff</v>
      </c>
    </row>
    <row r="1597" spans="1:28" s="188" customFormat="1" ht="17.399999999999999">
      <c r="A1597" s="193" t="str">
        <f t="shared" si="2343"/>
        <v>Comm Devices</v>
      </c>
      <c r="B1597" s="193" t="str">
        <f t="shared" si="2344"/>
        <v>PT046Comm Devices</v>
      </c>
      <c r="C1597" s="193" t="str">
        <f t="shared" si="2345"/>
        <v>Comm DevicesPlys, Jeff</v>
      </c>
      <c r="D1597" s="193"/>
      <c r="E1597" s="193"/>
      <c r="F1597" s="193" t="str">
        <f t="shared" si="2346"/>
        <v>Comm DevicesWilliams, David</v>
      </c>
      <c r="G1597" s="193" t="str">
        <f t="shared" ref="G1597:M1597" si="2422">G$301</f>
        <v>Williams, David</v>
      </c>
      <c r="H1597" s="193" t="str">
        <f t="shared" si="2422"/>
        <v>Plys, Jeff</v>
      </c>
      <c r="I1597" s="193" t="str">
        <f t="shared" si="2422"/>
        <v>PT046</v>
      </c>
      <c r="J1597" s="193" t="str">
        <f t="shared" si="2422"/>
        <v>PRO PACIFIC AGENTS INC</v>
      </c>
      <c r="K1597" s="193" t="str">
        <f t="shared" si="2422"/>
        <v>all</v>
      </c>
      <c r="L1597" s="193">
        <f t="shared" si="2422"/>
        <v>0</v>
      </c>
      <c r="M1597" s="193">
        <f t="shared" si="2422"/>
        <v>0</v>
      </c>
      <c r="N1597" s="193" t="str">
        <f t="shared" si="2311"/>
        <v>Comm Devices</v>
      </c>
      <c r="AA1597" s="193">
        <f t="shared" si="2348"/>
        <v>0</v>
      </c>
      <c r="AB1597" s="193" t="str">
        <f t="shared" ref="AB1597" si="2423">AB$301</f>
        <v>Plys, Jeff</v>
      </c>
    </row>
    <row r="1598" spans="1:28" s="188" customFormat="1" ht="17.399999999999999">
      <c r="A1598" s="193" t="str">
        <f t="shared" si="2343"/>
        <v>Comm Devices</v>
      </c>
      <c r="B1598" s="193" t="str">
        <f t="shared" si="2344"/>
        <v>SA900Comm Devices</v>
      </c>
      <c r="C1598" s="193" t="str">
        <f t="shared" si="2345"/>
        <v>Comm DevicesPlys, Jeff</v>
      </c>
      <c r="D1598" s="193"/>
      <c r="E1598" s="193"/>
      <c r="F1598" s="193" t="str">
        <f t="shared" si="2346"/>
        <v>Comm DevicesWilliams, David</v>
      </c>
      <c r="G1598" s="193" t="str">
        <f t="shared" ref="G1598:M1598" si="2424">G$302</f>
        <v>Williams, David</v>
      </c>
      <c r="H1598" s="193" t="str">
        <f t="shared" si="2424"/>
        <v>Plys, Jeff</v>
      </c>
      <c r="I1598" s="193" t="str">
        <f t="shared" si="2424"/>
        <v>SA900</v>
      </c>
      <c r="J1598" s="193" t="str">
        <f t="shared" si="2424"/>
        <v>SALEM SUP</v>
      </c>
      <c r="K1598" s="193" t="str">
        <f t="shared" si="2424"/>
        <v>all</v>
      </c>
      <c r="L1598" s="193">
        <f t="shared" si="2424"/>
        <v>0</v>
      </c>
      <c r="M1598" s="193">
        <f t="shared" si="2424"/>
        <v>0</v>
      </c>
      <c r="N1598" s="193" t="str">
        <f t="shared" si="2311"/>
        <v>Comm Devices</v>
      </c>
      <c r="AA1598" s="193">
        <f t="shared" si="2348"/>
        <v>0</v>
      </c>
      <c r="AB1598" s="193" t="str">
        <f t="shared" ref="AB1598" si="2425">AB$302</f>
        <v>Plys, Jeff</v>
      </c>
    </row>
    <row r="1599" spans="1:28" s="188" customFormat="1" ht="17.399999999999999">
      <c r="A1599" s="193" t="str">
        <f t="shared" si="2343"/>
        <v>Comm Devices</v>
      </c>
      <c r="B1599" s="193" t="str">
        <f t="shared" si="2344"/>
        <v>SC275Comm Devices</v>
      </c>
      <c r="C1599" s="193" t="str">
        <f t="shared" si="2345"/>
        <v>Comm DevicesPlys, Jeff</v>
      </c>
      <c r="D1599" s="193"/>
      <c r="E1599" s="193"/>
      <c r="F1599" s="193" t="str">
        <f t="shared" si="2346"/>
        <v>Comm DevicesWilliams, David</v>
      </c>
      <c r="G1599" s="193" t="str">
        <f t="shared" ref="G1599:M1599" si="2426">G$303</f>
        <v>Williams, David</v>
      </c>
      <c r="H1599" s="193" t="str">
        <f t="shared" si="2426"/>
        <v>Plys, Jeff</v>
      </c>
      <c r="I1599" s="193" t="str">
        <f t="shared" si="2426"/>
        <v>SC275</v>
      </c>
      <c r="J1599" s="193" t="str">
        <f t="shared" si="2426"/>
        <v>STEEL CITY</v>
      </c>
      <c r="K1599" s="193" t="str">
        <f t="shared" si="2426"/>
        <v>all</v>
      </c>
      <c r="L1599" s="193">
        <f t="shared" si="2426"/>
        <v>0</v>
      </c>
      <c r="M1599" s="193">
        <f t="shared" si="2426"/>
        <v>0</v>
      </c>
      <c r="N1599" s="193" t="str">
        <f t="shared" si="2311"/>
        <v>Comm Devices</v>
      </c>
      <c r="AA1599" s="193">
        <f t="shared" si="2348"/>
        <v>0</v>
      </c>
      <c r="AB1599" s="193" t="str">
        <f t="shared" ref="AB1599" si="2427">AB$303</f>
        <v>Plys, Jeff</v>
      </c>
    </row>
    <row r="1600" spans="1:28" s="188" customFormat="1" ht="17.399999999999999">
      <c r="A1600" s="193" t="str">
        <f t="shared" si="2343"/>
        <v>Comm Devices</v>
      </c>
      <c r="B1600" s="193" t="str">
        <f t="shared" si="2344"/>
        <v>SH810Comm Devices</v>
      </c>
      <c r="C1600" s="193" t="str">
        <f t="shared" si="2345"/>
        <v>Comm DevicesPlys, Jeff</v>
      </c>
      <c r="D1600" s="193"/>
      <c r="E1600" s="193"/>
      <c r="F1600" s="193" t="str">
        <f t="shared" si="2346"/>
        <v>Comm DevicesWilliams, David</v>
      </c>
      <c r="G1600" s="193" t="str">
        <f t="shared" ref="G1600:M1600" si="2428">G$304</f>
        <v>Williams, David</v>
      </c>
      <c r="H1600" s="193" t="str">
        <f t="shared" si="2428"/>
        <v>Plys, Jeff</v>
      </c>
      <c r="I1600" s="193" t="str">
        <f t="shared" si="2428"/>
        <v>SH810</v>
      </c>
      <c r="J1600" s="193" t="str">
        <f t="shared" si="2428"/>
        <v>SHAFFER DIST.</v>
      </c>
      <c r="K1600" s="193" t="str">
        <f t="shared" si="2428"/>
        <v>all</v>
      </c>
      <c r="L1600" s="193">
        <f t="shared" si="2428"/>
        <v>0</v>
      </c>
      <c r="M1600" s="193">
        <f t="shared" si="2428"/>
        <v>0</v>
      </c>
      <c r="N1600" s="193" t="str">
        <f t="shared" si="2311"/>
        <v>Comm Devices</v>
      </c>
      <c r="AA1600" s="193">
        <f t="shared" si="2348"/>
        <v>0</v>
      </c>
      <c r="AB1600" s="193" t="str">
        <f t="shared" ref="AB1600" si="2429">AB$304</f>
        <v>Plys, Jeff</v>
      </c>
    </row>
    <row r="1601" spans="1:28" s="188" customFormat="1" ht="17.399999999999999">
      <c r="A1601" s="193" t="str">
        <f t="shared" si="2343"/>
        <v>Comm Devices</v>
      </c>
      <c r="B1601" s="193" t="str">
        <f t="shared" si="2344"/>
        <v>SP578Comm Devices</v>
      </c>
      <c r="C1601" s="193" t="str">
        <f t="shared" si="2345"/>
        <v>Comm DevicesPlys, Jeff</v>
      </c>
      <c r="D1601" s="193"/>
      <c r="E1601" s="193"/>
      <c r="F1601" s="193" t="str">
        <f t="shared" si="2346"/>
        <v>Comm DevicesWilliams, David</v>
      </c>
      <c r="G1601" s="193" t="str">
        <f t="shared" ref="G1601:M1601" si="2430">G$305</f>
        <v>Williams, David</v>
      </c>
      <c r="H1601" s="193" t="str">
        <f t="shared" si="2430"/>
        <v>Plys, Jeff</v>
      </c>
      <c r="I1601" s="193" t="str">
        <f t="shared" si="2430"/>
        <v>SP578</v>
      </c>
      <c r="J1601" s="193" t="str">
        <f t="shared" si="2430"/>
        <v>STIEFEL DISTRIBUTING LLC</v>
      </c>
      <c r="K1601" s="193" t="str">
        <f t="shared" si="2430"/>
        <v>all</v>
      </c>
      <c r="L1601" s="193">
        <f t="shared" si="2430"/>
        <v>0</v>
      </c>
      <c r="M1601" s="193">
        <f t="shared" si="2430"/>
        <v>0</v>
      </c>
      <c r="N1601" s="193" t="str">
        <f t="shared" si="2311"/>
        <v>Comm Devices</v>
      </c>
      <c r="AA1601" s="193">
        <f t="shared" si="2348"/>
        <v>0</v>
      </c>
      <c r="AB1601" s="193" t="str">
        <f t="shared" ref="AB1601" si="2431">AB$305</f>
        <v>Plys, Jeff</v>
      </c>
    </row>
    <row r="1602" spans="1:28" s="188" customFormat="1" ht="17.399999999999999">
      <c r="A1602" s="193" t="str">
        <f t="shared" si="2343"/>
        <v>Comm Devices</v>
      </c>
      <c r="B1602" s="193" t="str">
        <f t="shared" si="2344"/>
        <v>SP579Comm Devices</v>
      </c>
      <c r="C1602" s="193" t="str">
        <f t="shared" si="2345"/>
        <v>Comm DevicesPlys, Jeff</v>
      </c>
      <c r="D1602" s="193"/>
      <c r="E1602" s="193"/>
      <c r="F1602" s="193" t="str">
        <f t="shared" si="2346"/>
        <v>Comm DevicesWilliams, David</v>
      </c>
      <c r="G1602" s="193" t="str">
        <f t="shared" ref="G1602:M1602" si="2432">G$306</f>
        <v>Williams, David</v>
      </c>
      <c r="H1602" s="193" t="str">
        <f t="shared" si="2432"/>
        <v>Plys, Jeff</v>
      </c>
      <c r="I1602" s="193" t="str">
        <f t="shared" si="2432"/>
        <v>SP579</v>
      </c>
      <c r="J1602" s="193" t="str">
        <f t="shared" si="2432"/>
        <v>SPECIALITY EQUIPMENT SALES (SESCO)</v>
      </c>
      <c r="K1602" s="193" t="str">
        <f t="shared" si="2432"/>
        <v>all</v>
      </c>
      <c r="L1602" s="193">
        <f t="shared" si="2432"/>
        <v>0</v>
      </c>
      <c r="M1602" s="193">
        <f t="shared" si="2432"/>
        <v>0</v>
      </c>
      <c r="N1602" s="193" t="str">
        <f t="shared" si="2311"/>
        <v>Comm Devices</v>
      </c>
      <c r="AA1602" s="193">
        <f t="shared" si="2348"/>
        <v>0</v>
      </c>
      <c r="AB1602" s="193" t="str">
        <f t="shared" ref="AB1602" si="2433">AB$306</f>
        <v>Plys, Jeff</v>
      </c>
    </row>
    <row r="1603" spans="1:28" s="188" customFormat="1" ht="17.399999999999999">
      <c r="A1603" s="193" t="str">
        <f t="shared" si="2343"/>
        <v>Comm Devices</v>
      </c>
      <c r="B1603" s="193" t="str">
        <f t="shared" si="2344"/>
        <v>0Comm Devices</v>
      </c>
      <c r="C1603" s="193" t="str">
        <f t="shared" si="2345"/>
        <v>Comm Devices0</v>
      </c>
      <c r="D1603" s="193"/>
      <c r="E1603" s="193"/>
      <c r="F1603" s="193" t="str">
        <f t="shared" si="2346"/>
        <v>Comm Devices0</v>
      </c>
      <c r="G1603" s="193">
        <f t="shared" ref="G1603:M1603" si="2434">G$307</f>
        <v>0</v>
      </c>
      <c r="H1603" s="193">
        <f t="shared" si="2434"/>
        <v>0</v>
      </c>
      <c r="I1603" s="193">
        <f t="shared" si="2434"/>
        <v>0</v>
      </c>
      <c r="J1603" s="193">
        <f t="shared" si="2434"/>
        <v>0</v>
      </c>
      <c r="K1603" s="193">
        <f t="shared" si="2434"/>
        <v>0</v>
      </c>
      <c r="L1603" s="193">
        <f t="shared" si="2434"/>
        <v>0</v>
      </c>
      <c r="M1603" s="193">
        <f t="shared" si="2434"/>
        <v>0</v>
      </c>
      <c r="N1603" s="193" t="str">
        <f t="shared" si="2311"/>
        <v>Comm Devices</v>
      </c>
      <c r="AA1603" s="193">
        <f t="shared" si="2348"/>
        <v>0</v>
      </c>
      <c r="AB1603" s="193">
        <f t="shared" ref="AB1603" si="2435">AB$307</f>
        <v>0</v>
      </c>
    </row>
    <row r="1604" spans="1:28" s="188" customFormat="1" ht="17.399999999999999">
      <c r="A1604" s="193" t="str">
        <f t="shared" si="2343"/>
        <v>Comm Devices</v>
      </c>
      <c r="B1604" s="193" t="str">
        <f t="shared" si="2344"/>
        <v>0Comm Devices</v>
      </c>
      <c r="C1604" s="193" t="str">
        <f t="shared" si="2345"/>
        <v>Comm Devices0</v>
      </c>
      <c r="D1604" s="193"/>
      <c r="E1604" s="193"/>
      <c r="F1604" s="193" t="str">
        <f t="shared" si="2346"/>
        <v>Comm Devices0</v>
      </c>
      <c r="G1604" s="193">
        <f t="shared" ref="G1604:M1604" si="2436">G$308</f>
        <v>0</v>
      </c>
      <c r="H1604" s="193">
        <f t="shared" si="2436"/>
        <v>0</v>
      </c>
      <c r="I1604" s="193">
        <f t="shared" si="2436"/>
        <v>0</v>
      </c>
      <c r="J1604" s="193">
        <f t="shared" si="2436"/>
        <v>0</v>
      </c>
      <c r="K1604" s="193">
        <f t="shared" si="2436"/>
        <v>0</v>
      </c>
      <c r="L1604" s="193">
        <f t="shared" si="2436"/>
        <v>0</v>
      </c>
      <c r="M1604" s="193">
        <f t="shared" si="2436"/>
        <v>0</v>
      </c>
      <c r="N1604" s="193" t="str">
        <f t="shared" si="2311"/>
        <v>Comm Devices</v>
      </c>
      <c r="AA1604" s="193">
        <f t="shared" si="2348"/>
        <v>0</v>
      </c>
      <c r="AB1604" s="193">
        <f t="shared" ref="AB1604" si="2437">AB$308</f>
        <v>0</v>
      </c>
    </row>
    <row r="1605" spans="1:28" s="188" customFormat="1" ht="17.399999999999999">
      <c r="A1605" s="193" t="str">
        <f t="shared" si="2343"/>
        <v>Comm Devices</v>
      </c>
      <c r="B1605" s="193" t="str">
        <f t="shared" si="2344"/>
        <v>0Comm Devices</v>
      </c>
      <c r="C1605" s="193" t="str">
        <f t="shared" si="2345"/>
        <v>Comm Devices0</v>
      </c>
      <c r="D1605" s="193"/>
      <c r="E1605" s="193"/>
      <c r="F1605" s="193" t="str">
        <f t="shared" si="2346"/>
        <v>Comm Devices0</v>
      </c>
      <c r="G1605" s="193">
        <f t="shared" ref="G1605:M1605" si="2438">G$309</f>
        <v>0</v>
      </c>
      <c r="H1605" s="193">
        <f t="shared" si="2438"/>
        <v>0</v>
      </c>
      <c r="I1605" s="193">
        <f t="shared" si="2438"/>
        <v>0</v>
      </c>
      <c r="J1605" s="193">
        <f t="shared" si="2438"/>
        <v>0</v>
      </c>
      <c r="K1605" s="193">
        <f t="shared" si="2438"/>
        <v>0</v>
      </c>
      <c r="L1605" s="193">
        <f t="shared" si="2438"/>
        <v>0</v>
      </c>
      <c r="M1605" s="193">
        <f t="shared" si="2438"/>
        <v>0</v>
      </c>
      <c r="N1605" s="193" t="str">
        <f t="shared" si="2311"/>
        <v>Comm Devices</v>
      </c>
      <c r="AA1605" s="193">
        <f t="shared" si="2348"/>
        <v>0</v>
      </c>
      <c r="AB1605" s="193">
        <f t="shared" ref="AB1605" si="2439">AB$309</f>
        <v>0</v>
      </c>
    </row>
    <row r="1606" spans="1:28" s="188" customFormat="1" ht="17.399999999999999">
      <c r="A1606" s="193" t="str">
        <f t="shared" si="2343"/>
        <v>Comm Devices</v>
      </c>
      <c r="B1606" s="193" t="str">
        <f t="shared" si="2344"/>
        <v>0Comm Devices</v>
      </c>
      <c r="C1606" s="193" t="str">
        <f t="shared" si="2345"/>
        <v>Comm Devices0</v>
      </c>
      <c r="D1606" s="193"/>
      <c r="E1606" s="193"/>
      <c r="F1606" s="193" t="str">
        <f t="shared" si="2346"/>
        <v>Comm Devices0</v>
      </c>
      <c r="G1606" s="193">
        <f t="shared" ref="G1606:M1606" si="2440">G$310</f>
        <v>0</v>
      </c>
      <c r="H1606" s="193">
        <f t="shared" si="2440"/>
        <v>0</v>
      </c>
      <c r="I1606" s="193">
        <f t="shared" si="2440"/>
        <v>0</v>
      </c>
      <c r="J1606" s="193">
        <f t="shared" si="2440"/>
        <v>0</v>
      </c>
      <c r="K1606" s="193">
        <f t="shared" si="2440"/>
        <v>0</v>
      </c>
      <c r="L1606" s="193">
        <f t="shared" si="2440"/>
        <v>0</v>
      </c>
      <c r="M1606" s="193">
        <f t="shared" si="2440"/>
        <v>0</v>
      </c>
      <c r="N1606" s="193" t="str">
        <f t="shared" si="2311"/>
        <v>Comm Devices</v>
      </c>
      <c r="AA1606" s="193">
        <f t="shared" si="2348"/>
        <v>0</v>
      </c>
      <c r="AB1606" s="193">
        <f t="shared" ref="AB1606" si="2441">AB$310</f>
        <v>0</v>
      </c>
    </row>
    <row r="1607" spans="1:28" s="188" customFormat="1" ht="17.399999999999999">
      <c r="A1607" s="193" t="str">
        <f t="shared" si="2343"/>
        <v>Comm Devices</v>
      </c>
      <c r="B1607" s="193" t="str">
        <f t="shared" si="2344"/>
        <v>0Comm Devices</v>
      </c>
      <c r="C1607" s="193" t="str">
        <f t="shared" si="2345"/>
        <v>Comm Devices0</v>
      </c>
      <c r="D1607" s="193"/>
      <c r="E1607" s="193"/>
      <c r="F1607" s="193" t="str">
        <f t="shared" si="2346"/>
        <v>Comm Devices0</v>
      </c>
      <c r="G1607" s="193">
        <f t="shared" ref="G1607:M1607" si="2442">G$311</f>
        <v>0</v>
      </c>
      <c r="H1607" s="193">
        <f t="shared" si="2442"/>
        <v>0</v>
      </c>
      <c r="I1607" s="193">
        <f t="shared" si="2442"/>
        <v>0</v>
      </c>
      <c r="J1607" s="193">
        <f t="shared" si="2442"/>
        <v>0</v>
      </c>
      <c r="K1607" s="193">
        <f t="shared" si="2442"/>
        <v>0</v>
      </c>
      <c r="L1607" s="193">
        <f t="shared" si="2442"/>
        <v>0</v>
      </c>
      <c r="M1607" s="193">
        <f t="shared" si="2442"/>
        <v>0</v>
      </c>
      <c r="N1607" s="193" t="str">
        <f t="shared" si="2311"/>
        <v>Comm Devices</v>
      </c>
      <c r="AA1607" s="193">
        <f t="shared" si="2348"/>
        <v>0</v>
      </c>
      <c r="AB1607" s="193">
        <f t="shared" ref="AB1607" si="2443">AB$311</f>
        <v>0</v>
      </c>
    </row>
    <row r="1608" spans="1:28" s="188" customFormat="1" ht="17.399999999999999">
      <c r="A1608" s="193" t="str">
        <f t="shared" si="2343"/>
        <v>Comm Devices</v>
      </c>
      <c r="B1608" s="193" t="str">
        <f t="shared" si="2344"/>
        <v>EM245Comm Devices</v>
      </c>
      <c r="C1608" s="193" t="str">
        <f t="shared" si="2345"/>
        <v>Comm DevicesRigney, Matthew</v>
      </c>
      <c r="D1608" s="193"/>
      <c r="E1608" s="193"/>
      <c r="F1608" s="193" t="str">
        <f t="shared" si="2346"/>
        <v>Comm DevicesWilliams, David</v>
      </c>
      <c r="G1608" s="193" t="str">
        <f t="shared" ref="G1608:M1608" si="2444">G$312</f>
        <v>Williams, David</v>
      </c>
      <c r="H1608" s="193" t="str">
        <f t="shared" si="2444"/>
        <v>Rigney, Matthew</v>
      </c>
      <c r="I1608" s="193" t="str">
        <f t="shared" si="2444"/>
        <v>EM245</v>
      </c>
      <c r="J1608" s="193" t="str">
        <f t="shared" si="2444"/>
        <v>EMPIRE EQUIPMENT COMPANY</v>
      </c>
      <c r="K1608" s="193" t="str">
        <f t="shared" si="2444"/>
        <v>all</v>
      </c>
      <c r="L1608" s="193">
        <f t="shared" si="2444"/>
        <v>0</v>
      </c>
      <c r="M1608" s="193">
        <f t="shared" si="2444"/>
        <v>0</v>
      </c>
      <c r="N1608" s="193" t="str">
        <f t="shared" ref="N1608:N1671" si="2445">A1608</f>
        <v>Comm Devices</v>
      </c>
      <c r="AA1608" s="193">
        <f t="shared" si="2348"/>
        <v>0</v>
      </c>
      <c r="AB1608" s="193" t="str">
        <f t="shared" ref="AB1608" si="2446">AB$312</f>
        <v>Rigney, Matthew</v>
      </c>
    </row>
    <row r="1609" spans="1:28" s="188" customFormat="1" ht="17.399999999999999">
      <c r="A1609" s="193" t="str">
        <f t="shared" si="2343"/>
        <v>Comm Devices</v>
      </c>
      <c r="B1609" s="193" t="str">
        <f t="shared" si="2344"/>
        <v>FI415Comm Devices</v>
      </c>
      <c r="C1609" s="193" t="str">
        <f t="shared" si="2345"/>
        <v>Comm DevicesRigney, Matthew</v>
      </c>
      <c r="D1609" s="193"/>
      <c r="E1609" s="193"/>
      <c r="F1609" s="193" t="str">
        <f t="shared" si="2346"/>
        <v>Comm DevicesWilliams, David</v>
      </c>
      <c r="G1609" s="193" t="str">
        <f t="shared" ref="G1609:M1609" si="2447">G$313</f>
        <v>Williams, David</v>
      </c>
      <c r="H1609" s="193" t="str">
        <f t="shared" si="2447"/>
        <v>Rigney, Matthew</v>
      </c>
      <c r="I1609" s="193" t="str">
        <f t="shared" si="2447"/>
        <v>FI415</v>
      </c>
      <c r="J1609" s="193" t="str">
        <f t="shared" si="2447"/>
        <v>FINN COMMERCIAL</v>
      </c>
      <c r="K1609" s="193" t="str">
        <f t="shared" si="2447"/>
        <v>all</v>
      </c>
      <c r="L1609" s="193">
        <f t="shared" si="2447"/>
        <v>0</v>
      </c>
      <c r="M1609" s="193">
        <f t="shared" si="2447"/>
        <v>0</v>
      </c>
      <c r="N1609" s="193" t="str">
        <f t="shared" si="2445"/>
        <v>Comm Devices</v>
      </c>
      <c r="AA1609" s="193">
        <f t="shared" si="2348"/>
        <v>0</v>
      </c>
      <c r="AB1609" s="193" t="str">
        <f t="shared" ref="AB1609" si="2448">AB$313</f>
        <v>Rigney, Matthew</v>
      </c>
    </row>
    <row r="1610" spans="1:28" s="188" customFormat="1" ht="17.399999999999999">
      <c r="A1610" s="193" t="str">
        <f t="shared" si="2343"/>
        <v>Comm Devices</v>
      </c>
      <c r="B1610" s="193" t="str">
        <f t="shared" si="2344"/>
        <v>HI560Comm Devices</v>
      </c>
      <c r="C1610" s="193" t="str">
        <f t="shared" si="2345"/>
        <v>Comm DevicesRigney, Matthew</v>
      </c>
      <c r="D1610" s="193"/>
      <c r="E1610" s="193"/>
      <c r="F1610" s="193" t="str">
        <f t="shared" si="2346"/>
        <v>Comm DevicesWilliams, David</v>
      </c>
      <c r="G1610" s="193" t="str">
        <f t="shared" ref="G1610:M1610" si="2449">G$314</f>
        <v>Williams, David</v>
      </c>
      <c r="H1610" s="193" t="str">
        <f t="shared" si="2449"/>
        <v>Rigney, Matthew</v>
      </c>
      <c r="I1610" s="193" t="str">
        <f t="shared" si="2449"/>
        <v>HI560</v>
      </c>
      <c r="J1610" s="193" t="str">
        <f t="shared" si="2449"/>
        <v>HIGH SABATINO</v>
      </c>
      <c r="K1610" s="193" t="str">
        <f t="shared" si="2449"/>
        <v>all</v>
      </c>
      <c r="L1610" s="193">
        <f t="shared" si="2449"/>
        <v>0</v>
      </c>
      <c r="M1610" s="193">
        <f t="shared" si="2449"/>
        <v>0</v>
      </c>
      <c r="N1610" s="193" t="str">
        <f t="shared" si="2445"/>
        <v>Comm Devices</v>
      </c>
      <c r="AA1610" s="193">
        <f t="shared" si="2348"/>
        <v>0</v>
      </c>
      <c r="AB1610" s="193" t="str">
        <f t="shared" ref="AB1610" si="2450">AB$314</f>
        <v>Rigney, Matthew</v>
      </c>
    </row>
    <row r="1611" spans="1:28" s="188" customFormat="1" ht="17.399999999999999">
      <c r="A1611" s="193" t="str">
        <f t="shared" si="2343"/>
        <v>Comm Devices</v>
      </c>
      <c r="B1611" s="193" t="str">
        <f t="shared" si="2344"/>
        <v>KE685Comm Devices</v>
      </c>
      <c r="C1611" s="193" t="str">
        <f t="shared" si="2345"/>
        <v>Comm DevicesRigney, Matthew</v>
      </c>
      <c r="D1611" s="193"/>
      <c r="E1611" s="193"/>
      <c r="F1611" s="193" t="str">
        <f t="shared" si="2346"/>
        <v>Comm DevicesWilliams, David</v>
      </c>
      <c r="G1611" s="193" t="str">
        <f t="shared" ref="G1611:M1611" si="2451">G$315</f>
        <v>Williams, David</v>
      </c>
      <c r="H1611" s="193" t="str">
        <f t="shared" si="2451"/>
        <v>Rigney, Matthew</v>
      </c>
      <c r="I1611" s="193" t="str">
        <f t="shared" si="2451"/>
        <v>KE685</v>
      </c>
      <c r="J1611" s="193" t="str">
        <f t="shared" si="2451"/>
        <v>KEN LEVEY</v>
      </c>
      <c r="K1611" s="193" t="str">
        <f t="shared" si="2451"/>
        <v>all</v>
      </c>
      <c r="L1611" s="193">
        <f t="shared" si="2451"/>
        <v>0</v>
      </c>
      <c r="M1611" s="193">
        <f t="shared" si="2451"/>
        <v>0</v>
      </c>
      <c r="N1611" s="193" t="str">
        <f t="shared" si="2445"/>
        <v>Comm Devices</v>
      </c>
      <c r="AA1611" s="193">
        <f t="shared" si="2348"/>
        <v>0</v>
      </c>
      <c r="AB1611" s="193" t="str">
        <f t="shared" ref="AB1611" si="2452">AB$315</f>
        <v>Rigney, Matthew</v>
      </c>
    </row>
    <row r="1612" spans="1:28" s="188" customFormat="1" ht="17.399999999999999">
      <c r="A1612" s="193" t="str">
        <f t="shared" si="2343"/>
        <v>Comm Devices</v>
      </c>
      <c r="B1612" s="193" t="str">
        <f t="shared" si="2344"/>
        <v>MP085Comm Devices</v>
      </c>
      <c r="C1612" s="193" t="str">
        <f t="shared" si="2345"/>
        <v>Comm DevicesRigney, Matthew</v>
      </c>
      <c r="D1612" s="193"/>
      <c r="E1612" s="193"/>
      <c r="F1612" s="193" t="str">
        <f t="shared" si="2346"/>
        <v>Comm DevicesWilliams, David</v>
      </c>
      <c r="G1612" s="193" t="str">
        <f t="shared" ref="G1612:M1612" si="2453">G$316</f>
        <v>Williams, David</v>
      </c>
      <c r="H1612" s="193" t="str">
        <f t="shared" si="2453"/>
        <v>Rigney, Matthew</v>
      </c>
      <c r="I1612" s="193" t="str">
        <f t="shared" si="2453"/>
        <v>MP085</v>
      </c>
      <c r="J1612" s="193" t="str">
        <f t="shared" si="2453"/>
        <v>MPH GROUP</v>
      </c>
      <c r="K1612" s="193" t="str">
        <f t="shared" si="2453"/>
        <v>all</v>
      </c>
      <c r="L1612" s="193">
        <f t="shared" si="2453"/>
        <v>0</v>
      </c>
      <c r="M1612" s="193">
        <f t="shared" si="2453"/>
        <v>0</v>
      </c>
      <c r="N1612" s="193" t="str">
        <f t="shared" si="2445"/>
        <v>Comm Devices</v>
      </c>
      <c r="AA1612" s="193">
        <f t="shared" si="2348"/>
        <v>0</v>
      </c>
      <c r="AB1612" s="193" t="str">
        <f t="shared" ref="AB1612" si="2454">AB$316</f>
        <v>Rigney, Matthew</v>
      </c>
    </row>
    <row r="1613" spans="1:28" s="188" customFormat="1" ht="17.399999999999999">
      <c r="A1613" s="193" t="str">
        <f t="shared" si="2343"/>
        <v>Comm Devices</v>
      </c>
      <c r="B1613" s="193" t="str">
        <f t="shared" si="2344"/>
        <v>MS170Comm Devices</v>
      </c>
      <c r="C1613" s="193" t="str">
        <f t="shared" si="2345"/>
        <v>Comm DevicesRigney, Matthew</v>
      </c>
      <c r="D1613" s="193"/>
      <c r="E1613" s="193"/>
      <c r="F1613" s="193" t="str">
        <f t="shared" si="2346"/>
        <v>Comm DevicesWilliams, David</v>
      </c>
      <c r="G1613" s="193" t="str">
        <f t="shared" ref="G1613:M1613" si="2455">G$317</f>
        <v>Williams, David</v>
      </c>
      <c r="H1613" s="193" t="str">
        <f t="shared" si="2455"/>
        <v>Rigney, Matthew</v>
      </c>
      <c r="I1613" s="193" t="str">
        <f t="shared" si="2455"/>
        <v>MS170</v>
      </c>
      <c r="J1613" s="193" t="str">
        <f t="shared" si="2455"/>
        <v>MICROWAVE SPECIALTIES INC.</v>
      </c>
      <c r="K1613" s="193" t="str">
        <f t="shared" si="2455"/>
        <v>all</v>
      </c>
      <c r="L1613" s="193">
        <f t="shared" si="2455"/>
        <v>0</v>
      </c>
      <c r="M1613" s="193">
        <f t="shared" si="2455"/>
        <v>0</v>
      </c>
      <c r="N1613" s="193" t="str">
        <f t="shared" si="2445"/>
        <v>Comm Devices</v>
      </c>
      <c r="AA1613" s="193">
        <f t="shared" si="2348"/>
        <v>0</v>
      </c>
      <c r="AB1613" s="193" t="str">
        <f t="shared" ref="AB1613" si="2456">AB$317</f>
        <v>Rigney, Matthew</v>
      </c>
    </row>
    <row r="1614" spans="1:28" s="188" customFormat="1" ht="17.399999999999999">
      <c r="A1614" s="193" t="str">
        <f t="shared" si="2343"/>
        <v>Comm Devices</v>
      </c>
      <c r="B1614" s="193" t="str">
        <f t="shared" si="2344"/>
        <v>SC585Comm Devices</v>
      </c>
      <c r="C1614" s="193" t="str">
        <f t="shared" si="2345"/>
        <v>Comm DevicesRigney, Matthew</v>
      </c>
      <c r="D1614" s="193"/>
      <c r="E1614" s="193"/>
      <c r="F1614" s="193" t="str">
        <f t="shared" si="2346"/>
        <v>Comm DevicesWilliams, David</v>
      </c>
      <c r="G1614" s="193" t="str">
        <f t="shared" ref="G1614:M1614" si="2457">G$318</f>
        <v>Williams, David</v>
      </c>
      <c r="H1614" s="193" t="str">
        <f t="shared" si="2457"/>
        <v>Rigney, Matthew</v>
      </c>
      <c r="I1614" s="193" t="str">
        <f t="shared" si="2457"/>
        <v>SC585</v>
      </c>
      <c r="J1614" s="193" t="str">
        <f t="shared" si="2457"/>
        <v>SCHMID ELEVEN CORPORATION</v>
      </c>
      <c r="K1614" s="193" t="str">
        <f t="shared" si="2457"/>
        <v>all</v>
      </c>
      <c r="L1614" s="193">
        <f t="shared" si="2457"/>
        <v>0</v>
      </c>
      <c r="M1614" s="193">
        <f t="shared" si="2457"/>
        <v>0</v>
      </c>
      <c r="N1614" s="193" t="str">
        <f t="shared" si="2445"/>
        <v>Comm Devices</v>
      </c>
      <c r="AA1614" s="193">
        <f t="shared" si="2348"/>
        <v>0</v>
      </c>
      <c r="AB1614" s="193" t="str">
        <f t="shared" ref="AB1614" si="2458">AB$318</f>
        <v>Rigney, Matthew</v>
      </c>
    </row>
    <row r="1615" spans="1:28" s="188" customFormat="1" ht="17.399999999999999">
      <c r="A1615" s="193" t="str">
        <f t="shared" si="2343"/>
        <v>Comm Devices</v>
      </c>
      <c r="B1615" s="193" t="str">
        <f t="shared" si="2344"/>
        <v>TD115Comm Devices</v>
      </c>
      <c r="C1615" s="193" t="str">
        <f t="shared" si="2345"/>
        <v>Comm DevicesRigney, Matthew</v>
      </c>
      <c r="D1615" s="193"/>
      <c r="E1615" s="193"/>
      <c r="F1615" s="193" t="str">
        <f t="shared" si="2346"/>
        <v>Comm DevicesWilliams, David</v>
      </c>
      <c r="G1615" s="193" t="str">
        <f t="shared" ref="G1615:M1615" si="2459">G$319</f>
        <v>Williams, David</v>
      </c>
      <c r="H1615" s="193" t="str">
        <f t="shared" si="2459"/>
        <v>Rigney, Matthew</v>
      </c>
      <c r="I1615" s="193" t="str">
        <f t="shared" si="2459"/>
        <v>TD115</v>
      </c>
      <c r="J1615" s="193" t="str">
        <f t="shared" si="2459"/>
        <v>TD MARKETING</v>
      </c>
      <c r="K1615" s="193" t="str">
        <f t="shared" si="2459"/>
        <v>all</v>
      </c>
      <c r="L1615" s="193">
        <f t="shared" si="2459"/>
        <v>0</v>
      </c>
      <c r="M1615" s="193">
        <f t="shared" si="2459"/>
        <v>0</v>
      </c>
      <c r="N1615" s="193" t="str">
        <f t="shared" si="2445"/>
        <v>Comm Devices</v>
      </c>
      <c r="AA1615" s="193">
        <f t="shared" si="2348"/>
        <v>0</v>
      </c>
      <c r="AB1615" s="193" t="str">
        <f t="shared" ref="AB1615" si="2460">AB$319</f>
        <v>Rigney, Matthew</v>
      </c>
    </row>
    <row r="1616" spans="1:28" s="188" customFormat="1" ht="17.399999999999999">
      <c r="A1616" s="193" t="str">
        <f t="shared" si="2343"/>
        <v>Comm Devices</v>
      </c>
      <c r="B1616" s="193" t="str">
        <f t="shared" si="2344"/>
        <v>GR686Comm Devices</v>
      </c>
      <c r="C1616" s="193" t="str">
        <f t="shared" si="2345"/>
        <v>Comm DevicesRigney, Matthew</v>
      </c>
      <c r="D1616" s="193"/>
      <c r="E1616" s="193"/>
      <c r="F1616" s="193" t="str">
        <f t="shared" si="2346"/>
        <v>Comm DevicesWilliams, David</v>
      </c>
      <c r="G1616" s="193" t="str">
        <f t="shared" ref="G1616:M1616" si="2461">G$320</f>
        <v>Williams, David</v>
      </c>
      <c r="H1616" s="193" t="str">
        <f t="shared" si="2461"/>
        <v>Rigney, Matthew</v>
      </c>
      <c r="I1616" s="193" t="str">
        <f t="shared" si="2461"/>
        <v>GR686</v>
      </c>
      <c r="J1616" s="193" t="str">
        <f t="shared" si="2461"/>
        <v>GRIFFIN MARKETING GROUP INC</v>
      </c>
      <c r="K1616" s="193" t="str">
        <f t="shared" si="2461"/>
        <v>all</v>
      </c>
      <c r="L1616" s="193">
        <f t="shared" si="2461"/>
        <v>0</v>
      </c>
      <c r="M1616" s="193">
        <f t="shared" si="2461"/>
        <v>0</v>
      </c>
      <c r="N1616" s="193" t="str">
        <f t="shared" si="2445"/>
        <v>Comm Devices</v>
      </c>
      <c r="AA1616" s="193">
        <f t="shared" si="2348"/>
        <v>0</v>
      </c>
      <c r="AB1616" s="193" t="str">
        <f t="shared" ref="AB1616" si="2462">AB$320</f>
        <v>Rigney, Matthew</v>
      </c>
    </row>
    <row r="1617" spans="1:28" s="188" customFormat="1" ht="17.399999999999999">
      <c r="A1617" s="193" t="str">
        <f t="shared" si="2343"/>
        <v>Comm Devices</v>
      </c>
      <c r="B1617" s="193" t="str">
        <f t="shared" si="2344"/>
        <v>0Comm Devices</v>
      </c>
      <c r="C1617" s="193" t="str">
        <f t="shared" si="2345"/>
        <v>Comm Devices0</v>
      </c>
      <c r="D1617" s="193"/>
      <c r="E1617" s="193"/>
      <c r="F1617" s="193" t="str">
        <f t="shared" si="2346"/>
        <v>Comm Devices0</v>
      </c>
      <c r="G1617" s="193">
        <f t="shared" ref="G1617:M1617" si="2463">G$321</f>
        <v>0</v>
      </c>
      <c r="H1617" s="193">
        <f t="shared" si="2463"/>
        <v>0</v>
      </c>
      <c r="I1617" s="193">
        <f t="shared" si="2463"/>
        <v>0</v>
      </c>
      <c r="J1617" s="193">
        <f t="shared" si="2463"/>
        <v>0</v>
      </c>
      <c r="K1617" s="193">
        <f t="shared" si="2463"/>
        <v>0</v>
      </c>
      <c r="L1617" s="193">
        <f t="shared" si="2463"/>
        <v>0</v>
      </c>
      <c r="M1617" s="193">
        <f t="shared" si="2463"/>
        <v>0</v>
      </c>
      <c r="N1617" s="193" t="str">
        <f t="shared" si="2445"/>
        <v>Comm Devices</v>
      </c>
      <c r="AA1617" s="193">
        <f t="shared" si="2348"/>
        <v>0</v>
      </c>
      <c r="AB1617" s="193">
        <f t="shared" ref="AB1617" si="2464">AB$321</f>
        <v>0</v>
      </c>
    </row>
    <row r="1618" spans="1:28" s="188" customFormat="1" ht="17.399999999999999">
      <c r="A1618" s="193" t="str">
        <f t="shared" si="2343"/>
        <v>Comm Devices</v>
      </c>
      <c r="B1618" s="193" t="str">
        <f t="shared" si="2344"/>
        <v>NI030Comm Devices</v>
      </c>
      <c r="C1618" s="193" t="str">
        <f t="shared" si="2345"/>
        <v>Comm DevicesFujikura, Keizo</v>
      </c>
      <c r="D1618" s="193"/>
      <c r="E1618" s="193"/>
      <c r="F1618" s="193" t="str">
        <f t="shared" si="2346"/>
        <v>Comm DevicesWilliams, David</v>
      </c>
      <c r="G1618" s="193" t="str">
        <f t="shared" ref="G1618:M1618" si="2465">G$322</f>
        <v>Williams, David</v>
      </c>
      <c r="H1618" s="193" t="str">
        <f t="shared" si="2465"/>
        <v>Fujikura, Keizo</v>
      </c>
      <c r="I1618" s="193" t="str">
        <f t="shared" si="2465"/>
        <v>NI030</v>
      </c>
      <c r="J1618" s="193" t="str">
        <f t="shared" si="2465"/>
        <v xml:space="preserve">NISHIMOTO TRADING CO. </v>
      </c>
      <c r="K1618" s="193" t="str">
        <f t="shared" si="2465"/>
        <v>all</v>
      </c>
      <c r="L1618" s="193">
        <f t="shared" si="2465"/>
        <v>0</v>
      </c>
      <c r="M1618" s="193">
        <f t="shared" si="2465"/>
        <v>0</v>
      </c>
      <c r="N1618" s="193" t="str">
        <f t="shared" si="2445"/>
        <v>Comm Devices</v>
      </c>
      <c r="AA1618" s="193">
        <f t="shared" si="2348"/>
        <v>0</v>
      </c>
      <c r="AB1618" s="193" t="str">
        <f t="shared" ref="AB1618" si="2466">AB$322</f>
        <v>Fujikura, Keizo</v>
      </c>
    </row>
    <row r="1619" spans="1:28" s="188" customFormat="1" ht="17.399999999999999">
      <c r="A1619" s="193" t="str">
        <f t="shared" si="2343"/>
        <v>Comm Devices</v>
      </c>
      <c r="B1619" s="193" t="str">
        <f t="shared" si="2344"/>
        <v>EM095Comm Devices</v>
      </c>
      <c r="C1619" s="193" t="str">
        <f t="shared" si="2345"/>
        <v>Comm DevicesFujikura, Keizo</v>
      </c>
      <c r="D1619" s="193"/>
      <c r="E1619" s="193"/>
      <c r="F1619" s="193" t="str">
        <f t="shared" si="2346"/>
        <v>Comm DevicesWilliams, David</v>
      </c>
      <c r="G1619" s="193" t="str">
        <f t="shared" ref="G1619:M1619" si="2467">G$323</f>
        <v>Williams, David</v>
      </c>
      <c r="H1619" s="193" t="str">
        <f t="shared" si="2467"/>
        <v>Fujikura, Keizo</v>
      </c>
      <c r="I1619" s="193" t="str">
        <f t="shared" si="2467"/>
        <v>EM095</v>
      </c>
      <c r="J1619" s="193" t="str">
        <f t="shared" si="2467"/>
        <v>EDEN MARKETING CORP.</v>
      </c>
      <c r="K1619" s="193" t="str">
        <f t="shared" si="2467"/>
        <v>all</v>
      </c>
      <c r="L1619" s="193">
        <f t="shared" si="2467"/>
        <v>0</v>
      </c>
      <c r="M1619" s="193">
        <f t="shared" si="2467"/>
        <v>0</v>
      </c>
      <c r="N1619" s="193" t="str">
        <f t="shared" si="2445"/>
        <v>Comm Devices</v>
      </c>
      <c r="AA1619" s="193">
        <f t="shared" si="2348"/>
        <v>0</v>
      </c>
      <c r="AB1619" s="193" t="str">
        <f t="shared" ref="AB1619" si="2468">AB$323</f>
        <v>Nagira, Rina</v>
      </c>
    </row>
    <row r="1620" spans="1:28" s="188" customFormat="1" ht="17.399999999999999">
      <c r="A1620" s="193" t="str">
        <f t="shared" si="2343"/>
        <v>Comm Devices</v>
      </c>
      <c r="B1620" s="193" t="str">
        <f t="shared" si="2344"/>
        <v>NO255Comm Devices</v>
      </c>
      <c r="C1620" s="193" t="str">
        <f t="shared" si="2345"/>
        <v>Comm DevicesFujikura, Keizo</v>
      </c>
      <c r="D1620" s="193"/>
      <c r="E1620" s="193"/>
      <c r="F1620" s="193" t="str">
        <f t="shared" si="2346"/>
        <v>Comm DevicesWilliams, David</v>
      </c>
      <c r="G1620" s="193" t="str">
        <f t="shared" ref="G1620:M1620" si="2469">G$324</f>
        <v>Williams, David</v>
      </c>
      <c r="H1620" s="193" t="str">
        <f t="shared" si="2469"/>
        <v>Fujikura, Keizo</v>
      </c>
      <c r="I1620" s="193" t="str">
        <f t="shared" si="2469"/>
        <v>NO255</v>
      </c>
      <c r="J1620" s="193" t="str">
        <f t="shared" si="2469"/>
        <v>NOZAWA DISTRIBUTING</v>
      </c>
      <c r="K1620" s="193" t="str">
        <f t="shared" si="2469"/>
        <v>all</v>
      </c>
      <c r="L1620" s="193">
        <f t="shared" si="2469"/>
        <v>0</v>
      </c>
      <c r="M1620" s="193">
        <f t="shared" si="2469"/>
        <v>0</v>
      </c>
      <c r="N1620" s="193" t="str">
        <f t="shared" si="2445"/>
        <v>Comm Devices</v>
      </c>
      <c r="AA1620" s="193">
        <f t="shared" si="2348"/>
        <v>0</v>
      </c>
      <c r="AB1620" s="193" t="str">
        <f t="shared" ref="AB1620" si="2470">AB$324</f>
        <v>Nagira, Rina</v>
      </c>
    </row>
    <row r="1621" spans="1:28" s="188" customFormat="1" ht="17.399999999999999">
      <c r="A1621" s="193" t="str">
        <f t="shared" si="2343"/>
        <v>Comm Devices</v>
      </c>
      <c r="B1621" s="193" t="str">
        <f t="shared" si="2344"/>
        <v>AT551Comm Devices</v>
      </c>
      <c r="C1621" s="193" t="str">
        <f t="shared" si="2345"/>
        <v>Comm DevicesFatianow, Christina</v>
      </c>
      <c r="D1621" s="193"/>
      <c r="E1621" s="193"/>
      <c r="F1621" s="193" t="str">
        <f t="shared" si="2346"/>
        <v>Comm DevicesHoffman, Brian</v>
      </c>
      <c r="G1621" s="193" t="str">
        <f t="shared" ref="G1621:M1621" si="2471">G$325</f>
        <v>Hoffman, Brian</v>
      </c>
      <c r="H1621" s="193" t="str">
        <f t="shared" si="2471"/>
        <v>Fatianow, Christina</v>
      </c>
      <c r="I1621" s="193" t="str">
        <f t="shared" si="2471"/>
        <v>AT551</v>
      </c>
      <c r="J1621" s="193" t="str">
        <f t="shared" si="2471"/>
        <v>ATLAS SUPPLY CHAIN SERVICES, LLC</v>
      </c>
      <c r="K1621" s="193" t="str">
        <f t="shared" si="2471"/>
        <v>all</v>
      </c>
      <c r="L1621" s="193">
        <f t="shared" si="2471"/>
        <v>0</v>
      </c>
      <c r="M1621" s="193">
        <f t="shared" si="2471"/>
        <v>0</v>
      </c>
      <c r="N1621" s="193" t="str">
        <f t="shared" si="2445"/>
        <v>Comm Devices</v>
      </c>
      <c r="AA1621" s="193">
        <f t="shared" si="2348"/>
        <v>0</v>
      </c>
      <c r="AB1621" s="193" t="str">
        <f t="shared" ref="AB1621" si="2472">AB$325</f>
        <v>Fatianow, Christina</v>
      </c>
    </row>
    <row r="1622" spans="1:28" s="188" customFormat="1" ht="17.399999999999999">
      <c r="A1622" s="193" t="str">
        <f t="shared" si="2343"/>
        <v>Comm Devices</v>
      </c>
      <c r="B1622" s="193" t="str">
        <f t="shared" si="2344"/>
        <v>BI413Comm Devices</v>
      </c>
      <c r="C1622" s="193" t="str">
        <f t="shared" si="2345"/>
        <v>Comm DevicesFatianow, Christina</v>
      </c>
      <c r="D1622" s="193"/>
      <c r="E1622" s="193"/>
      <c r="F1622" s="193" t="str">
        <f t="shared" si="2346"/>
        <v>Comm DevicesHoffman, Brian</v>
      </c>
      <c r="G1622" s="193" t="str">
        <f t="shared" ref="G1622:M1622" si="2473">G$326</f>
        <v>Hoffman, Brian</v>
      </c>
      <c r="H1622" s="193" t="str">
        <f t="shared" si="2473"/>
        <v>Fatianow, Christina</v>
      </c>
      <c r="I1622" s="193" t="str">
        <f t="shared" si="2473"/>
        <v>BI413</v>
      </c>
      <c r="J1622" s="193" t="str">
        <f t="shared" si="2473"/>
        <v>BIRCHBOX INC</v>
      </c>
      <c r="K1622" s="193" t="str">
        <f t="shared" si="2473"/>
        <v>all</v>
      </c>
      <c r="L1622" s="193">
        <f t="shared" si="2473"/>
        <v>0</v>
      </c>
      <c r="M1622" s="193">
        <f t="shared" si="2473"/>
        <v>0</v>
      </c>
      <c r="N1622" s="193" t="str">
        <f t="shared" si="2445"/>
        <v>Comm Devices</v>
      </c>
      <c r="AA1622" s="193">
        <f t="shared" si="2348"/>
        <v>0</v>
      </c>
      <c r="AB1622" s="193" t="str">
        <f t="shared" ref="AB1622" si="2474">AB$326</f>
        <v>Fatianow, Christina</v>
      </c>
    </row>
    <row r="1623" spans="1:28" s="188" customFormat="1" ht="17.399999999999999">
      <c r="A1623" s="193" t="str">
        <f t="shared" si="2343"/>
        <v>Comm Devices</v>
      </c>
      <c r="B1623" s="193" t="str">
        <f t="shared" si="2344"/>
        <v>BR951Comm Devices</v>
      </c>
      <c r="C1623" s="193" t="str">
        <f t="shared" si="2345"/>
        <v>Comm DevicesFatianow, Christina</v>
      </c>
      <c r="D1623" s="193"/>
      <c r="E1623" s="193"/>
      <c r="F1623" s="193" t="str">
        <f t="shared" si="2346"/>
        <v>Comm DevicesHoffman, Brian</v>
      </c>
      <c r="G1623" s="193" t="str">
        <f t="shared" ref="G1623:M1623" si="2475">G$327</f>
        <v>Hoffman, Brian</v>
      </c>
      <c r="H1623" s="193" t="str">
        <f t="shared" si="2475"/>
        <v>Fatianow, Christina</v>
      </c>
      <c r="I1623" s="193" t="str">
        <f t="shared" si="2475"/>
        <v>BR951</v>
      </c>
      <c r="J1623" s="193" t="str">
        <f t="shared" si="2475"/>
        <v>BREWER QUILTING AND SEWING</v>
      </c>
      <c r="K1623" s="193" t="str">
        <f t="shared" si="2475"/>
        <v>all</v>
      </c>
      <c r="L1623" s="193">
        <f t="shared" si="2475"/>
        <v>0</v>
      </c>
      <c r="M1623" s="193">
        <f t="shared" si="2475"/>
        <v>0</v>
      </c>
      <c r="N1623" s="193" t="str">
        <f t="shared" si="2445"/>
        <v>Comm Devices</v>
      </c>
      <c r="AA1623" s="193">
        <f t="shared" si="2348"/>
        <v>0</v>
      </c>
      <c r="AB1623" s="193" t="str">
        <f t="shared" ref="AB1623" si="2476">AB$327</f>
        <v>Fatianow, Christina</v>
      </c>
    </row>
    <row r="1624" spans="1:28" s="188" customFormat="1" ht="17.399999999999999">
      <c r="A1624" s="193" t="str">
        <f t="shared" ref="A1624:A1687" si="2477">T$9</f>
        <v>Comm Devices</v>
      </c>
      <c r="B1624" s="193" t="str">
        <f t="shared" ref="B1624:B1687" si="2478">CONCATENATE(I1624,A1624)</f>
        <v>CA020Comm Devices</v>
      </c>
      <c r="C1624" s="193" t="str">
        <f t="shared" ref="C1624:C1687" si="2479">CONCATENATE(A1624,H1624)</f>
        <v>Comm DevicesFatianow, Christina</v>
      </c>
      <c r="D1624" s="193"/>
      <c r="E1624" s="193"/>
      <c r="F1624" s="193" t="str">
        <f t="shared" ref="F1624:F1687" si="2480">CONCATENATE(A1624,G1624)</f>
        <v>Comm DevicesHoffman, Brian</v>
      </c>
      <c r="G1624" s="193" t="str">
        <f t="shared" ref="G1624:M1624" si="2481">G$328</f>
        <v>Hoffman, Brian</v>
      </c>
      <c r="H1624" s="193" t="str">
        <f t="shared" si="2481"/>
        <v>Fatianow, Christina</v>
      </c>
      <c r="I1624" s="193" t="str">
        <f t="shared" si="2481"/>
        <v>CA020</v>
      </c>
      <c r="J1624" s="193" t="str">
        <f t="shared" si="2481"/>
        <v>CAPITAL AUDIO ELECTR</v>
      </c>
      <c r="K1624" s="193" t="str">
        <f t="shared" si="2481"/>
        <v>all</v>
      </c>
      <c r="L1624" s="193">
        <f t="shared" si="2481"/>
        <v>0</v>
      </c>
      <c r="M1624" s="193">
        <f t="shared" si="2481"/>
        <v>0</v>
      </c>
      <c r="N1624" s="193" t="str">
        <f t="shared" si="2445"/>
        <v>Comm Devices</v>
      </c>
      <c r="AA1624" s="193">
        <f t="shared" ref="AA1624:AA1687" si="2482">AT$9</f>
        <v>0</v>
      </c>
      <c r="AB1624" s="193" t="str">
        <f t="shared" ref="AB1624" si="2483">AB$328</f>
        <v>Fatianow, Christina</v>
      </c>
    </row>
    <row r="1625" spans="1:28" s="188" customFormat="1" ht="17.399999999999999">
      <c r="A1625" s="193" t="str">
        <f t="shared" si="2477"/>
        <v>Comm Devices</v>
      </c>
      <c r="B1625" s="193" t="str">
        <f t="shared" si="2478"/>
        <v>CA080Comm Devices</v>
      </c>
      <c r="C1625" s="193" t="str">
        <f t="shared" si="2479"/>
        <v>Comm DevicesFatianow, Christina</v>
      </c>
      <c r="D1625" s="193"/>
      <c r="E1625" s="193"/>
      <c r="F1625" s="193" t="str">
        <f t="shared" si="2480"/>
        <v>Comm DevicesHoffman, Brian</v>
      </c>
      <c r="G1625" s="193" t="str">
        <f t="shared" ref="G1625:M1625" si="2484">G$329</f>
        <v>Hoffman, Brian</v>
      </c>
      <c r="H1625" s="193" t="str">
        <f t="shared" si="2484"/>
        <v>Fatianow, Christina</v>
      </c>
      <c r="I1625" s="193" t="str">
        <f t="shared" si="2484"/>
        <v>CA080</v>
      </c>
      <c r="J1625" s="193" t="str">
        <f t="shared" si="2484"/>
        <v>CAPITOL SALES COMP.</v>
      </c>
      <c r="K1625" s="193" t="str">
        <f t="shared" si="2484"/>
        <v>all</v>
      </c>
      <c r="L1625" s="193">
        <f t="shared" si="2484"/>
        <v>0</v>
      </c>
      <c r="M1625" s="193">
        <f t="shared" si="2484"/>
        <v>0</v>
      </c>
      <c r="N1625" s="193" t="str">
        <f t="shared" si="2445"/>
        <v>Comm Devices</v>
      </c>
      <c r="AA1625" s="193">
        <f t="shared" si="2482"/>
        <v>0</v>
      </c>
      <c r="AB1625" s="193" t="str">
        <f t="shared" ref="AB1625" si="2485">AB$329</f>
        <v>Fatianow, Christina</v>
      </c>
    </row>
    <row r="1626" spans="1:28" s="188" customFormat="1" ht="17.399999999999999">
      <c r="A1626" s="193" t="str">
        <f t="shared" si="2477"/>
        <v>Comm Devices</v>
      </c>
      <c r="B1626" s="193" t="str">
        <f t="shared" si="2478"/>
        <v>CE946Comm Devices</v>
      </c>
      <c r="C1626" s="193" t="str">
        <f t="shared" si="2479"/>
        <v>Comm DevicesFatianow, Christina</v>
      </c>
      <c r="D1626" s="193"/>
      <c r="E1626" s="193"/>
      <c r="F1626" s="193" t="str">
        <f t="shared" si="2480"/>
        <v>Comm DevicesHoffman, Brian</v>
      </c>
      <c r="G1626" s="193" t="str">
        <f t="shared" ref="G1626:M1626" si="2486">G$330</f>
        <v>Hoffman, Brian</v>
      </c>
      <c r="H1626" s="193" t="str">
        <f t="shared" si="2486"/>
        <v>Fatianow, Christina</v>
      </c>
      <c r="I1626" s="193" t="str">
        <f t="shared" si="2486"/>
        <v>CE946</v>
      </c>
      <c r="J1626" s="193" t="str">
        <f t="shared" si="2486"/>
        <v>CED PCEC</v>
      </c>
      <c r="K1626" s="193" t="str">
        <f t="shared" si="2486"/>
        <v>all</v>
      </c>
      <c r="L1626" s="193">
        <f t="shared" si="2486"/>
        <v>0</v>
      </c>
      <c r="M1626" s="193">
        <f t="shared" si="2486"/>
        <v>0</v>
      </c>
      <c r="N1626" s="193" t="str">
        <f t="shared" si="2445"/>
        <v>Comm Devices</v>
      </c>
      <c r="AA1626" s="193">
        <f t="shared" si="2482"/>
        <v>0</v>
      </c>
      <c r="AB1626" s="193" t="str">
        <f t="shared" ref="AB1626" si="2487">AB$330</f>
        <v>Fatianow, Christina</v>
      </c>
    </row>
    <row r="1627" spans="1:28" s="188" customFormat="1" ht="17.399999999999999">
      <c r="A1627" s="193" t="str">
        <f t="shared" si="2477"/>
        <v>Comm Devices</v>
      </c>
      <c r="B1627" s="193" t="str">
        <f t="shared" si="2478"/>
        <v>CR850Comm Devices</v>
      </c>
      <c r="C1627" s="193" t="str">
        <f t="shared" si="2479"/>
        <v>Comm DevicesFatianow, Christina</v>
      </c>
      <c r="D1627" s="193"/>
      <c r="E1627" s="193"/>
      <c r="F1627" s="193" t="str">
        <f t="shared" si="2480"/>
        <v>Comm DevicesHoffman, Brian</v>
      </c>
      <c r="G1627" s="193" t="str">
        <f t="shared" ref="G1627:M1627" si="2488">G$331</f>
        <v>Hoffman, Brian</v>
      </c>
      <c r="H1627" s="193" t="str">
        <f t="shared" si="2488"/>
        <v>Fatianow, Christina</v>
      </c>
      <c r="I1627" s="193" t="str">
        <f t="shared" si="2488"/>
        <v>CR850</v>
      </c>
      <c r="J1627" s="193" t="str">
        <f t="shared" si="2488"/>
        <v>CRYSTAL PROMOTIONS INC</v>
      </c>
      <c r="K1627" s="193" t="str">
        <f t="shared" si="2488"/>
        <v>all</v>
      </c>
      <c r="L1627" s="193">
        <f t="shared" si="2488"/>
        <v>0</v>
      </c>
      <c r="M1627" s="193">
        <f t="shared" si="2488"/>
        <v>0</v>
      </c>
      <c r="N1627" s="193" t="str">
        <f t="shared" si="2445"/>
        <v>Comm Devices</v>
      </c>
      <c r="AA1627" s="193">
        <f t="shared" si="2482"/>
        <v>0</v>
      </c>
      <c r="AB1627" s="193" t="str">
        <f t="shared" ref="AB1627" si="2489">AB$331</f>
        <v>Fatianow, Christina</v>
      </c>
    </row>
    <row r="1628" spans="1:28" s="188" customFormat="1" ht="17.399999999999999">
      <c r="A1628" s="193" t="str">
        <f t="shared" si="2477"/>
        <v>Comm Devices</v>
      </c>
      <c r="B1628" s="193" t="str">
        <f t="shared" si="2478"/>
        <v>DE635Comm Devices</v>
      </c>
      <c r="C1628" s="193" t="str">
        <f t="shared" si="2479"/>
        <v>Comm DevicesFatianow, Christina</v>
      </c>
      <c r="D1628" s="193"/>
      <c r="E1628" s="193"/>
      <c r="F1628" s="193" t="str">
        <f t="shared" si="2480"/>
        <v>Comm DevicesHoffman, Brian</v>
      </c>
      <c r="G1628" s="193" t="str">
        <f t="shared" ref="G1628:M1628" si="2490">G$332</f>
        <v>Hoffman, Brian</v>
      </c>
      <c r="H1628" s="193" t="str">
        <f t="shared" si="2490"/>
        <v>Fatianow, Christina</v>
      </c>
      <c r="I1628" s="193" t="str">
        <f t="shared" si="2490"/>
        <v>DE635</v>
      </c>
      <c r="J1628" s="193" t="str">
        <f t="shared" si="2490"/>
        <v>B &amp; B ELECTRONICS</v>
      </c>
      <c r="K1628" s="193" t="str">
        <f t="shared" si="2490"/>
        <v>all</v>
      </c>
      <c r="L1628" s="193">
        <f t="shared" si="2490"/>
        <v>0</v>
      </c>
      <c r="M1628" s="193">
        <f t="shared" si="2490"/>
        <v>0</v>
      </c>
      <c r="N1628" s="193" t="str">
        <f t="shared" si="2445"/>
        <v>Comm Devices</v>
      </c>
      <c r="AA1628" s="193">
        <f t="shared" si="2482"/>
        <v>0</v>
      </c>
      <c r="AB1628" s="193" t="str">
        <f t="shared" ref="AB1628" si="2491">AB$332</f>
        <v>Fatianow, Christina</v>
      </c>
    </row>
    <row r="1629" spans="1:28" s="188" customFormat="1" ht="17.399999999999999">
      <c r="A1629" s="193" t="str">
        <f t="shared" si="2477"/>
        <v>Comm Devices</v>
      </c>
      <c r="B1629" s="193" t="str">
        <f t="shared" si="2478"/>
        <v>DE895Comm Devices</v>
      </c>
      <c r="C1629" s="193" t="str">
        <f t="shared" si="2479"/>
        <v>Comm DevicesFatianow, Christina</v>
      </c>
      <c r="D1629" s="193"/>
      <c r="E1629" s="193"/>
      <c r="F1629" s="193" t="str">
        <f t="shared" si="2480"/>
        <v>Comm DevicesHoffman, Brian</v>
      </c>
      <c r="G1629" s="193" t="str">
        <f t="shared" ref="G1629:M1629" si="2492">G$333</f>
        <v>Hoffman, Brian</v>
      </c>
      <c r="H1629" s="193" t="str">
        <f t="shared" si="2492"/>
        <v>Fatianow, Christina</v>
      </c>
      <c r="I1629" s="193" t="str">
        <f t="shared" si="2492"/>
        <v>DE895</v>
      </c>
      <c r="J1629" s="193" t="str">
        <f t="shared" si="2492"/>
        <v>DESCO VACUUM CLEANER SUPPLY CO</v>
      </c>
      <c r="K1629" s="193" t="str">
        <f t="shared" si="2492"/>
        <v>all</v>
      </c>
      <c r="L1629" s="193">
        <f t="shared" si="2492"/>
        <v>0</v>
      </c>
      <c r="M1629" s="193">
        <f t="shared" si="2492"/>
        <v>0</v>
      </c>
      <c r="N1629" s="193" t="str">
        <f t="shared" si="2445"/>
        <v>Comm Devices</v>
      </c>
      <c r="AA1629" s="193">
        <f t="shared" si="2482"/>
        <v>0</v>
      </c>
      <c r="AB1629" s="193" t="str">
        <f t="shared" ref="AB1629" si="2493">AB$333</f>
        <v>Fatianow, Christina</v>
      </c>
    </row>
    <row r="1630" spans="1:28" s="188" customFormat="1" ht="17.399999999999999">
      <c r="A1630" s="193" t="str">
        <f t="shared" si="2477"/>
        <v>Comm Devices</v>
      </c>
      <c r="B1630" s="193" t="str">
        <f t="shared" si="2478"/>
        <v>EL225Comm Devices</v>
      </c>
      <c r="C1630" s="193" t="str">
        <f t="shared" si="2479"/>
        <v>Comm DevicesFatianow, Christina</v>
      </c>
      <c r="D1630" s="193"/>
      <c r="E1630" s="193"/>
      <c r="F1630" s="193" t="str">
        <f t="shared" si="2480"/>
        <v>Comm DevicesHoffman, Brian</v>
      </c>
      <c r="G1630" s="193" t="str">
        <f t="shared" ref="G1630:M1630" si="2494">G$334</f>
        <v>Hoffman, Brian</v>
      </c>
      <c r="H1630" s="193" t="str">
        <f t="shared" si="2494"/>
        <v>Fatianow, Christina</v>
      </c>
      <c r="I1630" s="193" t="str">
        <f t="shared" si="2494"/>
        <v>EL225</v>
      </c>
      <c r="J1630" s="193" t="str">
        <f t="shared" si="2494"/>
        <v>ELECTRONIC EXPRESS I</v>
      </c>
      <c r="K1630" s="193" t="str">
        <f t="shared" si="2494"/>
        <v>all</v>
      </c>
      <c r="L1630" s="193">
        <f t="shared" si="2494"/>
        <v>0</v>
      </c>
      <c r="M1630" s="193">
        <f t="shared" si="2494"/>
        <v>0</v>
      </c>
      <c r="N1630" s="193" t="str">
        <f t="shared" si="2445"/>
        <v>Comm Devices</v>
      </c>
      <c r="AA1630" s="193">
        <f t="shared" si="2482"/>
        <v>0</v>
      </c>
      <c r="AB1630" s="193" t="str">
        <f t="shared" ref="AB1630" si="2495">AB$334</f>
        <v>Fatianow, Christina</v>
      </c>
    </row>
    <row r="1631" spans="1:28" s="188" customFormat="1" ht="17.399999999999999">
      <c r="A1631" s="193" t="str">
        <f t="shared" si="2477"/>
        <v>Comm Devices</v>
      </c>
      <c r="B1631" s="193" t="str">
        <f t="shared" si="2478"/>
        <v>EN171Comm Devices</v>
      </c>
      <c r="C1631" s="193" t="str">
        <f t="shared" si="2479"/>
        <v>Comm DevicesFatianow, Christina</v>
      </c>
      <c r="D1631" s="193"/>
      <c r="E1631" s="193"/>
      <c r="F1631" s="193" t="str">
        <f t="shared" si="2480"/>
        <v>Comm DevicesHoffman, Brian</v>
      </c>
      <c r="G1631" s="193" t="str">
        <f t="shared" ref="G1631:M1631" si="2496">G$335</f>
        <v>Hoffman, Brian</v>
      </c>
      <c r="H1631" s="193" t="str">
        <f t="shared" si="2496"/>
        <v>Fatianow, Christina</v>
      </c>
      <c r="I1631" s="193" t="str">
        <f t="shared" si="2496"/>
        <v>EN171</v>
      </c>
      <c r="J1631" s="193" t="str">
        <f t="shared" si="2496"/>
        <v>ENCOMPASS SUPPLY CHAIN SOLUT. INC</v>
      </c>
      <c r="K1631" s="193" t="str">
        <f t="shared" si="2496"/>
        <v>all</v>
      </c>
      <c r="L1631" s="193">
        <f t="shared" si="2496"/>
        <v>0</v>
      </c>
      <c r="M1631" s="193">
        <f t="shared" si="2496"/>
        <v>0</v>
      </c>
      <c r="N1631" s="193" t="str">
        <f t="shared" si="2445"/>
        <v>Comm Devices</v>
      </c>
      <c r="AA1631" s="193">
        <f t="shared" si="2482"/>
        <v>0</v>
      </c>
      <c r="AB1631" s="193" t="str">
        <f t="shared" ref="AB1631" si="2497">AB$335</f>
        <v>Fatianow, Christina</v>
      </c>
    </row>
    <row r="1632" spans="1:28" s="188" customFormat="1" ht="17.399999999999999">
      <c r="A1632" s="193" t="str">
        <f t="shared" si="2477"/>
        <v>Comm Devices</v>
      </c>
      <c r="B1632" s="193" t="str">
        <f t="shared" si="2478"/>
        <v>FE020Comm Devices</v>
      </c>
      <c r="C1632" s="193" t="str">
        <f t="shared" si="2479"/>
        <v>Comm DevicesFatianow, Christina</v>
      </c>
      <c r="D1632" s="193"/>
      <c r="E1632" s="193"/>
      <c r="F1632" s="193" t="str">
        <f t="shared" si="2480"/>
        <v>Comm DevicesHoffman, Brian</v>
      </c>
      <c r="G1632" s="193" t="str">
        <f t="shared" ref="G1632:M1632" si="2498">G$336</f>
        <v>Hoffman, Brian</v>
      </c>
      <c r="H1632" s="193" t="str">
        <f t="shared" si="2498"/>
        <v>Fatianow, Christina</v>
      </c>
      <c r="I1632" s="193" t="str">
        <f t="shared" si="2498"/>
        <v>FE020</v>
      </c>
      <c r="J1632" s="193" t="str">
        <f t="shared" si="2498"/>
        <v>FERGUSON ENTER</v>
      </c>
      <c r="K1632" s="193" t="str">
        <f t="shared" si="2498"/>
        <v>all</v>
      </c>
      <c r="L1632" s="193">
        <f t="shared" si="2498"/>
        <v>0</v>
      </c>
      <c r="M1632" s="193">
        <f t="shared" si="2498"/>
        <v>0</v>
      </c>
      <c r="N1632" s="193" t="str">
        <f t="shared" si="2445"/>
        <v>Comm Devices</v>
      </c>
      <c r="AA1632" s="193">
        <f t="shared" si="2482"/>
        <v>0</v>
      </c>
      <c r="AB1632" s="193" t="str">
        <f t="shared" ref="AB1632" si="2499">AB$336</f>
        <v>Fatianow, Christina</v>
      </c>
    </row>
    <row r="1633" spans="1:28" s="188" customFormat="1" ht="17.399999999999999">
      <c r="A1633" s="193" t="str">
        <f t="shared" si="2477"/>
        <v>Comm Devices</v>
      </c>
      <c r="B1633" s="193" t="str">
        <f t="shared" si="2478"/>
        <v>FI376Comm Devices</v>
      </c>
      <c r="C1633" s="193" t="str">
        <f t="shared" si="2479"/>
        <v>Comm DevicesFatianow, Christina</v>
      </c>
      <c r="D1633" s="193"/>
      <c r="E1633" s="193"/>
      <c r="F1633" s="193" t="str">
        <f t="shared" si="2480"/>
        <v>Comm DevicesHoffman, Brian</v>
      </c>
      <c r="G1633" s="193" t="str">
        <f t="shared" ref="G1633:M1633" si="2500">G$337</f>
        <v>Hoffman, Brian</v>
      </c>
      <c r="H1633" s="193" t="str">
        <f t="shared" si="2500"/>
        <v>Fatianow, Christina</v>
      </c>
      <c r="I1633" s="193" t="str">
        <f t="shared" si="2500"/>
        <v>FI376</v>
      </c>
      <c r="J1633" s="193" t="str">
        <f t="shared" si="2500"/>
        <v>5-BELOW</v>
      </c>
      <c r="K1633" s="193" t="str">
        <f t="shared" si="2500"/>
        <v>all</v>
      </c>
      <c r="L1633" s="193">
        <f t="shared" si="2500"/>
        <v>0</v>
      </c>
      <c r="M1633" s="193">
        <f t="shared" si="2500"/>
        <v>0</v>
      </c>
      <c r="N1633" s="193" t="str">
        <f t="shared" si="2445"/>
        <v>Comm Devices</v>
      </c>
      <c r="AA1633" s="193">
        <f t="shared" si="2482"/>
        <v>0</v>
      </c>
      <c r="AB1633" s="193" t="str">
        <f t="shared" ref="AB1633" si="2501">AB$337</f>
        <v>Fatianow, Christina</v>
      </c>
    </row>
    <row r="1634" spans="1:28" s="188" customFormat="1" ht="17.399999999999999">
      <c r="A1634" s="193" t="str">
        <f t="shared" si="2477"/>
        <v>Comm Devices</v>
      </c>
      <c r="B1634" s="193" t="str">
        <f t="shared" si="2478"/>
        <v>HA110Comm Devices</v>
      </c>
      <c r="C1634" s="193" t="str">
        <f t="shared" si="2479"/>
        <v>Comm DevicesFatianow, Christina</v>
      </c>
      <c r="D1634" s="193"/>
      <c r="E1634" s="193"/>
      <c r="F1634" s="193" t="str">
        <f t="shared" si="2480"/>
        <v>Comm DevicesHoffman, Brian</v>
      </c>
      <c r="G1634" s="193" t="str">
        <f t="shared" ref="G1634:M1634" si="2502">G$338</f>
        <v>Hoffman, Brian</v>
      </c>
      <c r="H1634" s="193" t="str">
        <f t="shared" si="2502"/>
        <v>Fatianow, Christina</v>
      </c>
      <c r="I1634" s="193" t="str">
        <f t="shared" si="2502"/>
        <v>HA110</v>
      </c>
      <c r="J1634" s="193" t="str">
        <f t="shared" si="2502"/>
        <v>HAMMACHER SCHLEMMER</v>
      </c>
      <c r="K1634" s="193" t="str">
        <f t="shared" si="2502"/>
        <v>all</v>
      </c>
      <c r="L1634" s="193">
        <f t="shared" si="2502"/>
        <v>0</v>
      </c>
      <c r="M1634" s="193">
        <f t="shared" si="2502"/>
        <v>0</v>
      </c>
      <c r="N1634" s="193" t="str">
        <f t="shared" si="2445"/>
        <v>Comm Devices</v>
      </c>
      <c r="AA1634" s="193">
        <f t="shared" si="2482"/>
        <v>0</v>
      </c>
      <c r="AB1634" s="193" t="str">
        <f t="shared" ref="AB1634" si="2503">AB$338</f>
        <v>Fatianow, Christina</v>
      </c>
    </row>
    <row r="1635" spans="1:28" s="188" customFormat="1" ht="17.399999999999999">
      <c r="A1635" s="193" t="str">
        <f t="shared" si="2477"/>
        <v>Comm Devices</v>
      </c>
      <c r="B1635" s="193" t="str">
        <f t="shared" si="2478"/>
        <v>HE085Comm Devices</v>
      </c>
      <c r="C1635" s="193" t="str">
        <f t="shared" si="2479"/>
        <v>Comm DevicesFatianow, Christina</v>
      </c>
      <c r="D1635" s="193"/>
      <c r="E1635" s="193"/>
      <c r="F1635" s="193" t="str">
        <f t="shared" si="2480"/>
        <v>Comm DevicesHoffman, Brian</v>
      </c>
      <c r="G1635" s="193" t="str">
        <f t="shared" ref="G1635:M1635" si="2504">G$339</f>
        <v>Hoffman, Brian</v>
      </c>
      <c r="H1635" s="193" t="str">
        <f t="shared" si="2504"/>
        <v>Fatianow, Christina</v>
      </c>
      <c r="I1635" s="193" t="str">
        <f t="shared" si="2504"/>
        <v>HE085</v>
      </c>
      <c r="J1635" s="193" t="str">
        <f t="shared" si="2504"/>
        <v>HESCO</v>
      </c>
      <c r="K1635" s="193" t="str">
        <f t="shared" si="2504"/>
        <v>all</v>
      </c>
      <c r="L1635" s="193">
        <f t="shared" si="2504"/>
        <v>0</v>
      </c>
      <c r="M1635" s="193">
        <f t="shared" si="2504"/>
        <v>0</v>
      </c>
      <c r="N1635" s="193" t="str">
        <f t="shared" si="2445"/>
        <v>Comm Devices</v>
      </c>
      <c r="AA1635" s="193">
        <f t="shared" si="2482"/>
        <v>0</v>
      </c>
      <c r="AB1635" s="193" t="str">
        <f t="shared" ref="AB1635" si="2505">AB$339</f>
        <v>Fatianow, Christina</v>
      </c>
    </row>
    <row r="1636" spans="1:28" s="188" customFormat="1" ht="17.399999999999999">
      <c r="A1636" s="193" t="str">
        <f t="shared" si="2477"/>
        <v>Comm Devices</v>
      </c>
      <c r="B1636" s="193" t="str">
        <f t="shared" si="2478"/>
        <v>JE050Comm Devices</v>
      </c>
      <c r="C1636" s="193" t="str">
        <f t="shared" si="2479"/>
        <v>Comm DevicesFatianow, Christina</v>
      </c>
      <c r="D1636" s="193"/>
      <c r="E1636" s="193"/>
      <c r="F1636" s="193" t="str">
        <f t="shared" si="2480"/>
        <v>Comm DevicesHoffman, Brian</v>
      </c>
      <c r="G1636" s="193" t="str">
        <f t="shared" ref="G1636:M1636" si="2506">G$340</f>
        <v>Hoffman, Brian</v>
      </c>
      <c r="H1636" s="193" t="str">
        <f t="shared" si="2506"/>
        <v>Fatianow, Christina</v>
      </c>
      <c r="I1636" s="193" t="str">
        <f t="shared" si="2506"/>
        <v>JE050</v>
      </c>
      <c r="J1636" s="193" t="str">
        <f t="shared" si="2506"/>
        <v>JENNE DISTRIBUTORS I</v>
      </c>
      <c r="K1636" s="193" t="str">
        <f t="shared" si="2506"/>
        <v>all</v>
      </c>
      <c r="L1636" s="193">
        <f t="shared" si="2506"/>
        <v>0</v>
      </c>
      <c r="M1636" s="193">
        <f t="shared" si="2506"/>
        <v>0</v>
      </c>
      <c r="N1636" s="193" t="str">
        <f t="shared" si="2445"/>
        <v>Comm Devices</v>
      </c>
      <c r="AA1636" s="193">
        <f t="shared" si="2482"/>
        <v>0</v>
      </c>
      <c r="AB1636" s="193" t="str">
        <f t="shared" ref="AB1636" si="2507">AB$340</f>
        <v>Fatianow, Christina</v>
      </c>
    </row>
    <row r="1637" spans="1:28" s="188" customFormat="1" ht="17.399999999999999">
      <c r="A1637" s="193" t="str">
        <f t="shared" si="2477"/>
        <v>Comm Devices</v>
      </c>
      <c r="B1637" s="193" t="str">
        <f t="shared" si="2478"/>
        <v>JE341Comm Devices</v>
      </c>
      <c r="C1637" s="193" t="str">
        <f t="shared" si="2479"/>
        <v>Comm DevicesFatianow, Christina</v>
      </c>
      <c r="D1637" s="193"/>
      <c r="E1637" s="193"/>
      <c r="F1637" s="193" t="str">
        <f t="shared" si="2480"/>
        <v>Comm DevicesHoffman, Brian</v>
      </c>
      <c r="G1637" s="193" t="str">
        <f t="shared" ref="G1637:M1637" si="2508">G$341</f>
        <v>Hoffman, Brian</v>
      </c>
      <c r="H1637" s="193" t="str">
        <f t="shared" si="2508"/>
        <v>Fatianow, Christina</v>
      </c>
      <c r="I1637" s="193" t="str">
        <f t="shared" si="2508"/>
        <v>JE341</v>
      </c>
      <c r="J1637" s="193" t="str">
        <f t="shared" si="2508"/>
        <v>JENSEN DISTRIBUTION SERVICES</v>
      </c>
      <c r="K1637" s="193" t="str">
        <f t="shared" si="2508"/>
        <v>all</v>
      </c>
      <c r="L1637" s="193">
        <f t="shared" si="2508"/>
        <v>0</v>
      </c>
      <c r="M1637" s="193">
        <f t="shared" si="2508"/>
        <v>0</v>
      </c>
      <c r="N1637" s="193" t="str">
        <f t="shared" si="2445"/>
        <v>Comm Devices</v>
      </c>
      <c r="AA1637" s="193">
        <f t="shared" si="2482"/>
        <v>0</v>
      </c>
      <c r="AB1637" s="193" t="str">
        <f t="shared" ref="AB1637" si="2509">AB$341</f>
        <v>Fatianow, Christina</v>
      </c>
    </row>
    <row r="1638" spans="1:28" s="188" customFormat="1" ht="17.399999999999999">
      <c r="A1638" s="193" t="str">
        <f t="shared" si="2477"/>
        <v>Comm Devices</v>
      </c>
      <c r="B1638" s="193" t="str">
        <f t="shared" si="2478"/>
        <v>KE160Comm Devices</v>
      </c>
      <c r="C1638" s="193" t="str">
        <f t="shared" si="2479"/>
        <v>Comm DevicesFatianow, Christina</v>
      </c>
      <c r="D1638" s="193"/>
      <c r="E1638" s="193"/>
      <c r="F1638" s="193" t="str">
        <f t="shared" si="2480"/>
        <v>Comm DevicesHoffman, Brian</v>
      </c>
      <c r="G1638" s="193" t="str">
        <f t="shared" ref="G1638:M1638" si="2510">G$342</f>
        <v>Hoffman, Brian</v>
      </c>
      <c r="H1638" s="193" t="str">
        <f t="shared" si="2510"/>
        <v>Fatianow, Christina</v>
      </c>
      <c r="I1638" s="193" t="str">
        <f t="shared" si="2510"/>
        <v>KE160</v>
      </c>
      <c r="J1638" s="193" t="str">
        <f t="shared" si="2510"/>
        <v>KEI TRADING CO. INC.</v>
      </c>
      <c r="K1638" s="193" t="str">
        <f t="shared" si="2510"/>
        <v>all</v>
      </c>
      <c r="L1638" s="193">
        <f t="shared" si="2510"/>
        <v>0</v>
      </c>
      <c r="M1638" s="193">
        <f t="shared" si="2510"/>
        <v>0</v>
      </c>
      <c r="N1638" s="193" t="str">
        <f t="shared" si="2445"/>
        <v>Comm Devices</v>
      </c>
      <c r="AA1638" s="193">
        <f t="shared" si="2482"/>
        <v>0</v>
      </c>
      <c r="AB1638" s="193" t="str">
        <f t="shared" ref="AB1638" si="2511">AB$342</f>
        <v>Fatianow, Christina</v>
      </c>
    </row>
    <row r="1639" spans="1:28" s="188" customFormat="1" ht="17.399999999999999">
      <c r="A1639" s="193" t="str">
        <f t="shared" si="2477"/>
        <v>Comm Devices</v>
      </c>
      <c r="B1639" s="193" t="str">
        <f t="shared" si="2478"/>
        <v>LT031Comm Devices</v>
      </c>
      <c r="C1639" s="193" t="str">
        <f t="shared" si="2479"/>
        <v>Comm DevicesFatianow, Christina</v>
      </c>
      <c r="D1639" s="193"/>
      <c r="E1639" s="193"/>
      <c r="F1639" s="193" t="str">
        <f t="shared" si="2480"/>
        <v>Comm DevicesHoffman, Brian</v>
      </c>
      <c r="G1639" s="193" t="str">
        <f t="shared" ref="G1639:M1639" si="2512">G$343</f>
        <v>Hoffman, Brian</v>
      </c>
      <c r="H1639" s="193" t="str">
        <f t="shared" si="2512"/>
        <v>Fatianow, Christina</v>
      </c>
      <c r="I1639" s="193" t="str">
        <f t="shared" si="2512"/>
        <v>LT031</v>
      </c>
      <c r="J1639" s="193" t="str">
        <f t="shared" si="2512"/>
        <v>LTF CLUB OPERATIONS COMPANY INC</v>
      </c>
      <c r="K1639" s="193" t="str">
        <f t="shared" si="2512"/>
        <v>all</v>
      </c>
      <c r="L1639" s="193">
        <f t="shared" si="2512"/>
        <v>0</v>
      </c>
      <c r="M1639" s="193">
        <f t="shared" si="2512"/>
        <v>0</v>
      </c>
      <c r="N1639" s="193" t="str">
        <f t="shared" si="2445"/>
        <v>Comm Devices</v>
      </c>
      <c r="AA1639" s="193">
        <f t="shared" si="2482"/>
        <v>0</v>
      </c>
      <c r="AB1639" s="193" t="str">
        <f t="shared" ref="AB1639" si="2513">AB$343</f>
        <v>Fatianow, Christina</v>
      </c>
    </row>
    <row r="1640" spans="1:28" s="188" customFormat="1" ht="17.399999999999999">
      <c r="A1640" s="193" t="str">
        <f t="shared" si="2477"/>
        <v>Comm Devices</v>
      </c>
      <c r="B1640" s="193" t="str">
        <f t="shared" si="2478"/>
        <v>MA422Comm Devices</v>
      </c>
      <c r="C1640" s="193" t="str">
        <f t="shared" si="2479"/>
        <v>Comm DevicesFatianow, Christina</v>
      </c>
      <c r="D1640" s="193"/>
      <c r="E1640" s="193"/>
      <c r="F1640" s="193" t="str">
        <f t="shared" si="2480"/>
        <v>Comm DevicesHoffman, Brian</v>
      </c>
      <c r="G1640" s="193" t="str">
        <f t="shared" ref="G1640:M1640" si="2514">G$344</f>
        <v>Hoffman, Brian</v>
      </c>
      <c r="H1640" s="193" t="str">
        <f t="shared" si="2514"/>
        <v>Fatianow, Christina</v>
      </c>
      <c r="I1640" s="193" t="str">
        <f t="shared" si="2514"/>
        <v>MA422</v>
      </c>
      <c r="J1640" s="193" t="str">
        <f t="shared" si="2514"/>
        <v>MASON COMPANIES INC</v>
      </c>
      <c r="K1640" s="193" t="str">
        <f t="shared" si="2514"/>
        <v>all</v>
      </c>
      <c r="L1640" s="193">
        <f t="shared" si="2514"/>
        <v>0</v>
      </c>
      <c r="M1640" s="193">
        <f t="shared" si="2514"/>
        <v>0</v>
      </c>
      <c r="N1640" s="193" t="str">
        <f t="shared" si="2445"/>
        <v>Comm Devices</v>
      </c>
      <c r="AA1640" s="193">
        <f t="shared" si="2482"/>
        <v>0</v>
      </c>
      <c r="AB1640" s="193" t="str">
        <f t="shared" ref="AB1640" si="2515">AB$344</f>
        <v>Fatianow, Christina</v>
      </c>
    </row>
    <row r="1641" spans="1:28" s="188" customFormat="1" ht="17.399999999999999">
      <c r="A1641" s="193" t="str">
        <f t="shared" si="2477"/>
        <v>Comm Devices</v>
      </c>
      <c r="B1641" s="193" t="str">
        <f t="shared" si="2478"/>
        <v>MI680Comm Devices</v>
      </c>
      <c r="C1641" s="193" t="str">
        <f t="shared" si="2479"/>
        <v>Comm DevicesFatianow, Christina</v>
      </c>
      <c r="D1641" s="193"/>
      <c r="E1641" s="193"/>
      <c r="F1641" s="193" t="str">
        <f t="shared" si="2480"/>
        <v>Comm DevicesHoffman, Brian</v>
      </c>
      <c r="G1641" s="193" t="str">
        <f t="shared" ref="G1641:M1641" si="2516">G$345</f>
        <v>Hoffman, Brian</v>
      </c>
      <c r="H1641" s="193" t="str">
        <f t="shared" si="2516"/>
        <v>Fatianow, Christina</v>
      </c>
      <c r="I1641" s="193" t="str">
        <f t="shared" si="2516"/>
        <v>MI680</v>
      </c>
      <c r="J1641" s="193" t="str">
        <f t="shared" si="2516"/>
        <v>MICRO ELECTRONICS IN</v>
      </c>
      <c r="K1641" s="193" t="str">
        <f t="shared" si="2516"/>
        <v>all</v>
      </c>
      <c r="L1641" s="193">
        <f t="shared" si="2516"/>
        <v>0</v>
      </c>
      <c r="M1641" s="193">
        <f t="shared" si="2516"/>
        <v>0</v>
      </c>
      <c r="N1641" s="193" t="str">
        <f t="shared" si="2445"/>
        <v>Comm Devices</v>
      </c>
      <c r="AA1641" s="193">
        <f t="shared" si="2482"/>
        <v>0</v>
      </c>
      <c r="AB1641" s="193" t="str">
        <f t="shared" ref="AB1641" si="2517">AB$345</f>
        <v>Fatianow, Christina</v>
      </c>
    </row>
    <row r="1642" spans="1:28" s="188" customFormat="1" ht="17.399999999999999">
      <c r="A1642" s="193" t="str">
        <f t="shared" si="2477"/>
        <v>Comm Devices</v>
      </c>
      <c r="B1642" s="193" t="str">
        <f t="shared" si="2478"/>
        <v>MI978Comm Devices</v>
      </c>
      <c r="C1642" s="193" t="str">
        <f t="shared" si="2479"/>
        <v>Comm DevicesFatianow, Christina</v>
      </c>
      <c r="D1642" s="193"/>
      <c r="E1642" s="193"/>
      <c r="F1642" s="193" t="str">
        <f t="shared" si="2480"/>
        <v>Comm DevicesHoffman, Brian</v>
      </c>
      <c r="G1642" s="193" t="str">
        <f t="shared" ref="G1642:M1642" si="2518">G$346</f>
        <v>Hoffman, Brian</v>
      </c>
      <c r="H1642" s="193" t="str">
        <f t="shared" si="2518"/>
        <v>Fatianow, Christina</v>
      </c>
      <c r="I1642" s="193" t="str">
        <f t="shared" si="2518"/>
        <v>MI978</v>
      </c>
      <c r="J1642" s="193" t="str">
        <f t="shared" si="2518"/>
        <v>MID-STATE DISTRIBUTING COMPANY</v>
      </c>
      <c r="K1642" s="193" t="str">
        <f t="shared" si="2518"/>
        <v>all</v>
      </c>
      <c r="L1642" s="193">
        <f t="shared" si="2518"/>
        <v>0</v>
      </c>
      <c r="M1642" s="193">
        <f t="shared" si="2518"/>
        <v>0</v>
      </c>
      <c r="N1642" s="193" t="str">
        <f t="shared" si="2445"/>
        <v>Comm Devices</v>
      </c>
      <c r="AA1642" s="193">
        <f t="shared" si="2482"/>
        <v>0</v>
      </c>
      <c r="AB1642" s="193" t="str">
        <f t="shared" ref="AB1642" si="2519">AB$346</f>
        <v>Fatianow, Christina</v>
      </c>
    </row>
    <row r="1643" spans="1:28" s="188" customFormat="1" ht="17.399999999999999">
      <c r="A1643" s="193" t="str">
        <f t="shared" si="2477"/>
        <v>Comm Devices</v>
      </c>
      <c r="B1643" s="193" t="str">
        <f t="shared" si="2478"/>
        <v>OL136Comm Devices</v>
      </c>
      <c r="C1643" s="193" t="str">
        <f t="shared" si="2479"/>
        <v>Comm DevicesFatianow, Christina</v>
      </c>
      <c r="D1643" s="193"/>
      <c r="E1643" s="193"/>
      <c r="F1643" s="193" t="str">
        <f t="shared" si="2480"/>
        <v>Comm DevicesHoffman, Brian</v>
      </c>
      <c r="G1643" s="193" t="str">
        <f t="shared" ref="G1643:M1643" si="2520">G$347</f>
        <v>Hoffman, Brian</v>
      </c>
      <c r="H1643" s="193" t="str">
        <f t="shared" si="2520"/>
        <v>Fatianow, Christina</v>
      </c>
      <c r="I1643" s="193" t="str">
        <f t="shared" si="2520"/>
        <v>OL136</v>
      </c>
      <c r="J1643" s="193" t="str">
        <f t="shared" si="2520"/>
        <v>OLYMPIA TRADING.COM INC.</v>
      </c>
      <c r="K1643" s="193" t="str">
        <f t="shared" si="2520"/>
        <v>all</v>
      </c>
      <c r="L1643" s="193">
        <f t="shared" si="2520"/>
        <v>0</v>
      </c>
      <c r="M1643" s="193">
        <f t="shared" si="2520"/>
        <v>0</v>
      </c>
      <c r="N1643" s="193" t="str">
        <f t="shared" si="2445"/>
        <v>Comm Devices</v>
      </c>
      <c r="AA1643" s="193">
        <f t="shared" si="2482"/>
        <v>0</v>
      </c>
      <c r="AB1643" s="193" t="str">
        <f t="shared" ref="AB1643" si="2521">AB$347</f>
        <v>Fatianow, Christina</v>
      </c>
    </row>
    <row r="1644" spans="1:28" s="188" customFormat="1" ht="17.399999999999999">
      <c r="A1644" s="193" t="str">
        <f t="shared" si="2477"/>
        <v>Comm Devices</v>
      </c>
      <c r="B1644" s="193" t="str">
        <f t="shared" si="2478"/>
        <v>OV030Comm Devices</v>
      </c>
      <c r="C1644" s="193" t="str">
        <f t="shared" si="2479"/>
        <v>Comm DevicesFatianow, Christina</v>
      </c>
      <c r="D1644" s="193"/>
      <c r="E1644" s="193"/>
      <c r="F1644" s="193" t="str">
        <f t="shared" si="2480"/>
        <v>Comm DevicesHoffman, Brian</v>
      </c>
      <c r="G1644" s="193" t="str">
        <f t="shared" ref="G1644:M1644" si="2522">G$348</f>
        <v>Hoffman, Brian</v>
      </c>
      <c r="H1644" s="193" t="str">
        <f t="shared" si="2522"/>
        <v>Fatianow, Christina</v>
      </c>
      <c r="I1644" s="193" t="str">
        <f t="shared" si="2522"/>
        <v>OV030</v>
      </c>
      <c r="J1644" s="193" t="str">
        <f t="shared" si="2522"/>
        <v>OVERSEAS CONNECTION</v>
      </c>
      <c r="K1644" s="193" t="str">
        <f t="shared" si="2522"/>
        <v>all</v>
      </c>
      <c r="L1644" s="193">
        <f t="shared" si="2522"/>
        <v>0</v>
      </c>
      <c r="M1644" s="193">
        <f t="shared" si="2522"/>
        <v>0</v>
      </c>
      <c r="N1644" s="193" t="str">
        <f t="shared" si="2445"/>
        <v>Comm Devices</v>
      </c>
      <c r="AA1644" s="193">
        <f t="shared" si="2482"/>
        <v>0</v>
      </c>
      <c r="AB1644" s="193" t="str">
        <f t="shared" ref="AB1644" si="2523">AB$348</f>
        <v>Fatianow, Christina</v>
      </c>
    </row>
    <row r="1645" spans="1:28" s="188" customFormat="1" ht="17.399999999999999">
      <c r="A1645" s="193" t="str">
        <f t="shared" si="2477"/>
        <v>Comm Devices</v>
      </c>
      <c r="B1645" s="193" t="str">
        <f t="shared" si="2478"/>
        <v>PE265Comm Devices</v>
      </c>
      <c r="C1645" s="193" t="str">
        <f t="shared" si="2479"/>
        <v>Comm DevicesFatianow, Christina</v>
      </c>
      <c r="D1645" s="193"/>
      <c r="E1645" s="193"/>
      <c r="F1645" s="193" t="str">
        <f t="shared" si="2480"/>
        <v>Comm DevicesHoffman, Brian</v>
      </c>
      <c r="G1645" s="193" t="str">
        <f t="shared" ref="G1645:M1645" si="2524">G$349</f>
        <v>Hoffman, Brian</v>
      </c>
      <c r="H1645" s="193" t="str">
        <f t="shared" si="2524"/>
        <v>Fatianow, Christina</v>
      </c>
      <c r="I1645" s="193" t="str">
        <f t="shared" si="2524"/>
        <v>PE265</v>
      </c>
      <c r="J1645" s="193" t="str">
        <f t="shared" si="2524"/>
        <v>PETRA INDUSTRIES INC</v>
      </c>
      <c r="K1645" s="193" t="str">
        <f t="shared" si="2524"/>
        <v>all</v>
      </c>
      <c r="L1645" s="193">
        <f t="shared" si="2524"/>
        <v>0</v>
      </c>
      <c r="M1645" s="193">
        <f t="shared" si="2524"/>
        <v>0</v>
      </c>
      <c r="N1645" s="193" t="str">
        <f t="shared" si="2445"/>
        <v>Comm Devices</v>
      </c>
      <c r="AA1645" s="193">
        <f t="shared" si="2482"/>
        <v>0</v>
      </c>
      <c r="AB1645" s="193" t="str">
        <f t="shared" ref="AB1645" si="2525">AB$349</f>
        <v>Fatianow, Christina</v>
      </c>
    </row>
    <row r="1646" spans="1:28" s="188" customFormat="1" ht="17.399999999999999">
      <c r="A1646" s="193" t="str">
        <f t="shared" si="2477"/>
        <v>Comm Devices</v>
      </c>
      <c r="B1646" s="193" t="str">
        <f t="shared" si="2478"/>
        <v>PE370Comm Devices</v>
      </c>
      <c r="C1646" s="193" t="str">
        <f t="shared" si="2479"/>
        <v>Comm DevicesFatianow, Christina</v>
      </c>
      <c r="D1646" s="193"/>
      <c r="E1646" s="193"/>
      <c r="F1646" s="193" t="str">
        <f t="shared" si="2480"/>
        <v>Comm DevicesHoffman, Brian</v>
      </c>
      <c r="G1646" s="193" t="str">
        <f t="shared" ref="G1646:M1646" si="2526">G$350</f>
        <v>Hoffman, Brian</v>
      </c>
      <c r="H1646" s="193" t="str">
        <f t="shared" si="2526"/>
        <v>Fatianow, Christina</v>
      </c>
      <c r="I1646" s="193" t="str">
        <f t="shared" si="2526"/>
        <v>PE370</v>
      </c>
      <c r="J1646" s="193" t="str">
        <f t="shared" si="2526"/>
        <v>PETRO-GEN</v>
      </c>
      <c r="K1646" s="193" t="str">
        <f t="shared" si="2526"/>
        <v>all</v>
      </c>
      <c r="L1646" s="193">
        <f t="shared" si="2526"/>
        <v>0</v>
      </c>
      <c r="M1646" s="193">
        <f t="shared" si="2526"/>
        <v>0</v>
      </c>
      <c r="N1646" s="193" t="str">
        <f t="shared" si="2445"/>
        <v>Comm Devices</v>
      </c>
      <c r="AA1646" s="193">
        <f t="shared" si="2482"/>
        <v>0</v>
      </c>
      <c r="AB1646" s="193" t="str">
        <f t="shared" ref="AB1646" si="2527">AB$350</f>
        <v>Fatianow, Christina</v>
      </c>
    </row>
    <row r="1647" spans="1:28" s="188" customFormat="1" ht="17.399999999999999">
      <c r="A1647" s="193" t="str">
        <f t="shared" si="2477"/>
        <v>Comm Devices</v>
      </c>
      <c r="B1647" s="193" t="str">
        <f t="shared" si="2478"/>
        <v>RB005Comm Devices</v>
      </c>
      <c r="C1647" s="193" t="str">
        <f t="shared" si="2479"/>
        <v>Comm DevicesFatianow, Christina</v>
      </c>
      <c r="D1647" s="193"/>
      <c r="E1647" s="193"/>
      <c r="F1647" s="193" t="str">
        <f t="shared" si="2480"/>
        <v>Comm DevicesHoffman, Brian</v>
      </c>
      <c r="G1647" s="193" t="str">
        <f t="shared" ref="G1647:M1647" si="2528">G$351</f>
        <v>Hoffman, Brian</v>
      </c>
      <c r="H1647" s="193" t="str">
        <f t="shared" si="2528"/>
        <v>Fatianow, Christina</v>
      </c>
      <c r="I1647" s="193" t="str">
        <f t="shared" si="2528"/>
        <v>RB005</v>
      </c>
      <c r="J1647" s="193" t="str">
        <f t="shared" si="2528"/>
        <v>R &amp; B WHOLESALE DISTRIBUTORS INC</v>
      </c>
      <c r="K1647" s="193" t="str">
        <f t="shared" si="2528"/>
        <v>all</v>
      </c>
      <c r="L1647" s="193">
        <f t="shared" si="2528"/>
        <v>0</v>
      </c>
      <c r="M1647" s="193">
        <f t="shared" si="2528"/>
        <v>0</v>
      </c>
      <c r="N1647" s="193" t="str">
        <f t="shared" si="2445"/>
        <v>Comm Devices</v>
      </c>
      <c r="AA1647" s="193">
        <f t="shared" si="2482"/>
        <v>0</v>
      </c>
      <c r="AB1647" s="193" t="str">
        <f t="shared" ref="AB1647" si="2529">AB$351</f>
        <v>Fatianow, Christina</v>
      </c>
    </row>
    <row r="1648" spans="1:28" s="188" customFormat="1" ht="17.399999999999999">
      <c r="A1648" s="193" t="str">
        <f t="shared" si="2477"/>
        <v>Comm Devices</v>
      </c>
      <c r="B1648" s="193" t="str">
        <f t="shared" si="2478"/>
        <v>SA830Comm Devices</v>
      </c>
      <c r="C1648" s="193" t="str">
        <f t="shared" si="2479"/>
        <v>Comm DevicesFatianow, Christina</v>
      </c>
      <c r="D1648" s="193"/>
      <c r="E1648" s="193"/>
      <c r="F1648" s="193" t="str">
        <f t="shared" si="2480"/>
        <v>Comm DevicesHoffman, Brian</v>
      </c>
      <c r="G1648" s="193" t="str">
        <f t="shared" ref="G1648:M1648" si="2530">G$352</f>
        <v>Hoffman, Brian</v>
      </c>
      <c r="H1648" s="193" t="str">
        <f t="shared" si="2530"/>
        <v>Fatianow, Christina</v>
      </c>
      <c r="I1648" s="193" t="str">
        <f t="shared" si="2530"/>
        <v>SA830</v>
      </c>
      <c r="J1648" s="193" t="str">
        <f t="shared" si="2530"/>
        <v>SAMSONIC TRADING CO</v>
      </c>
      <c r="K1648" s="193" t="str">
        <f t="shared" si="2530"/>
        <v>all</v>
      </c>
      <c r="L1648" s="193">
        <f t="shared" si="2530"/>
        <v>0</v>
      </c>
      <c r="M1648" s="193">
        <f t="shared" si="2530"/>
        <v>0</v>
      </c>
      <c r="N1648" s="193" t="str">
        <f t="shared" si="2445"/>
        <v>Comm Devices</v>
      </c>
      <c r="AA1648" s="193">
        <f t="shared" si="2482"/>
        <v>0</v>
      </c>
      <c r="AB1648" s="193" t="str">
        <f t="shared" ref="AB1648" si="2531">AB$352</f>
        <v>Fatianow, Christina</v>
      </c>
    </row>
    <row r="1649" spans="1:28" s="188" customFormat="1" ht="17.399999999999999">
      <c r="A1649" s="193" t="str">
        <f t="shared" si="2477"/>
        <v>Comm Devices</v>
      </c>
      <c r="B1649" s="193" t="str">
        <f t="shared" si="2478"/>
        <v>SE831Comm Devices</v>
      </c>
      <c r="C1649" s="193" t="str">
        <f t="shared" si="2479"/>
        <v>Comm DevicesFatianow, Christina</v>
      </c>
      <c r="D1649" s="193"/>
      <c r="E1649" s="193"/>
      <c r="F1649" s="193" t="str">
        <f t="shared" si="2480"/>
        <v>Comm DevicesHoffman, Brian</v>
      </c>
      <c r="G1649" s="193" t="str">
        <f t="shared" ref="G1649:M1649" si="2532">G$353</f>
        <v>Hoffman, Brian</v>
      </c>
      <c r="H1649" s="193" t="str">
        <f t="shared" si="2532"/>
        <v>Fatianow, Christina</v>
      </c>
      <c r="I1649" s="193" t="str">
        <f t="shared" si="2532"/>
        <v>SE831</v>
      </c>
      <c r="J1649" s="193" t="str">
        <f t="shared" si="2532"/>
        <v>SEVENTH AVENUE INC</v>
      </c>
      <c r="K1649" s="193" t="str">
        <f t="shared" si="2532"/>
        <v>all</v>
      </c>
      <c r="L1649" s="193">
        <f t="shared" si="2532"/>
        <v>0</v>
      </c>
      <c r="M1649" s="193">
        <f t="shared" si="2532"/>
        <v>0</v>
      </c>
      <c r="N1649" s="193" t="str">
        <f t="shared" si="2445"/>
        <v>Comm Devices</v>
      </c>
      <c r="AA1649" s="193">
        <f t="shared" si="2482"/>
        <v>0</v>
      </c>
      <c r="AB1649" s="193" t="str">
        <f t="shared" ref="AB1649" si="2533">AB$353</f>
        <v>Fatianow, Christina</v>
      </c>
    </row>
    <row r="1650" spans="1:28" s="188" customFormat="1" ht="17.399999999999999">
      <c r="A1650" s="193" t="str">
        <f t="shared" si="2477"/>
        <v>Comm Devices</v>
      </c>
      <c r="B1650" s="193" t="str">
        <f t="shared" si="2478"/>
        <v>SH880Comm Devices</v>
      </c>
      <c r="C1650" s="193" t="str">
        <f t="shared" si="2479"/>
        <v>Comm DevicesFatianow, Christina</v>
      </c>
      <c r="D1650" s="193"/>
      <c r="E1650" s="193"/>
      <c r="F1650" s="193" t="str">
        <f t="shared" si="2480"/>
        <v>Comm DevicesHoffman, Brian</v>
      </c>
      <c r="G1650" s="193" t="str">
        <f t="shared" ref="G1650:M1650" si="2534">G$354</f>
        <v>Hoffman, Brian</v>
      </c>
      <c r="H1650" s="193" t="str">
        <f t="shared" si="2534"/>
        <v>Fatianow, Christina</v>
      </c>
      <c r="I1650" s="193" t="str">
        <f t="shared" si="2534"/>
        <v>SH880</v>
      </c>
      <c r="J1650" s="193" t="str">
        <f t="shared" si="2534"/>
        <v>SHAVER.COM</v>
      </c>
      <c r="K1650" s="193" t="str">
        <f t="shared" si="2534"/>
        <v>all</v>
      </c>
      <c r="L1650" s="193">
        <f t="shared" si="2534"/>
        <v>0</v>
      </c>
      <c r="M1650" s="193">
        <f t="shared" si="2534"/>
        <v>0</v>
      </c>
      <c r="N1650" s="193" t="str">
        <f t="shared" si="2445"/>
        <v>Comm Devices</v>
      </c>
      <c r="AA1650" s="193">
        <f t="shared" si="2482"/>
        <v>0</v>
      </c>
      <c r="AB1650" s="193" t="str">
        <f t="shared" ref="AB1650" si="2535">AB$354</f>
        <v>Fatianow, Christina</v>
      </c>
    </row>
    <row r="1651" spans="1:28" s="188" customFormat="1" ht="17.399999999999999">
      <c r="A1651" s="193" t="str">
        <f t="shared" si="2477"/>
        <v>Comm Devices</v>
      </c>
      <c r="B1651" s="193" t="str">
        <f t="shared" si="2478"/>
        <v>SU260Comm Devices</v>
      </c>
      <c r="C1651" s="193" t="str">
        <f t="shared" si="2479"/>
        <v>Comm DevicesFatianow, Christina</v>
      </c>
      <c r="D1651" s="193"/>
      <c r="E1651" s="193"/>
      <c r="F1651" s="193" t="str">
        <f t="shared" si="2480"/>
        <v>Comm DevicesHoffman, Brian</v>
      </c>
      <c r="G1651" s="193" t="str">
        <f t="shared" ref="G1651:M1651" si="2536">G$355</f>
        <v>Hoffman, Brian</v>
      </c>
      <c r="H1651" s="193" t="str">
        <f t="shared" si="2536"/>
        <v>Fatianow, Christina</v>
      </c>
      <c r="I1651" s="193" t="str">
        <f t="shared" si="2536"/>
        <v>SU260</v>
      </c>
      <c r="J1651" s="193" t="str">
        <f t="shared" si="2536"/>
        <v>SUMMIT IMPORT CORP.</v>
      </c>
      <c r="K1651" s="193" t="str">
        <f t="shared" si="2536"/>
        <v>all</v>
      </c>
      <c r="L1651" s="193">
        <f t="shared" si="2536"/>
        <v>0</v>
      </c>
      <c r="M1651" s="193">
        <f t="shared" si="2536"/>
        <v>0</v>
      </c>
      <c r="N1651" s="193" t="str">
        <f t="shared" si="2445"/>
        <v>Comm Devices</v>
      </c>
      <c r="AA1651" s="193">
        <f t="shared" si="2482"/>
        <v>0</v>
      </c>
      <c r="AB1651" s="193" t="str">
        <f t="shared" ref="AB1651" si="2537">AB$355</f>
        <v>Fatianow, Christina</v>
      </c>
    </row>
    <row r="1652" spans="1:28" s="188" customFormat="1" ht="17.399999999999999">
      <c r="A1652" s="193" t="str">
        <f t="shared" si="2477"/>
        <v>Comm Devices</v>
      </c>
      <c r="B1652" s="193" t="str">
        <f t="shared" si="2478"/>
        <v>TI160Comm Devices</v>
      </c>
      <c r="C1652" s="193" t="str">
        <f t="shared" si="2479"/>
        <v>Comm DevicesFatianow, Christina</v>
      </c>
      <c r="D1652" s="193"/>
      <c r="E1652" s="193"/>
      <c r="F1652" s="193" t="str">
        <f t="shared" si="2480"/>
        <v>Comm DevicesHoffman, Brian</v>
      </c>
      <c r="G1652" s="193" t="str">
        <f t="shared" ref="G1652:M1652" si="2538">G$356</f>
        <v>Hoffman, Brian</v>
      </c>
      <c r="H1652" s="193" t="str">
        <f t="shared" si="2538"/>
        <v>Fatianow, Christina</v>
      </c>
      <c r="I1652" s="193" t="str">
        <f t="shared" si="2538"/>
        <v>TI160</v>
      </c>
      <c r="J1652" s="193" t="str">
        <f t="shared" si="2538"/>
        <v>TIP TOP PARTS, USA</v>
      </c>
      <c r="K1652" s="193" t="str">
        <f t="shared" si="2538"/>
        <v>all</v>
      </c>
      <c r="L1652" s="193">
        <f t="shared" si="2538"/>
        <v>0</v>
      </c>
      <c r="M1652" s="193">
        <f t="shared" si="2538"/>
        <v>0</v>
      </c>
      <c r="N1652" s="193" t="str">
        <f t="shared" si="2445"/>
        <v>Comm Devices</v>
      </c>
      <c r="AA1652" s="193">
        <f t="shared" si="2482"/>
        <v>0</v>
      </c>
      <c r="AB1652" s="193" t="str">
        <f t="shared" ref="AB1652" si="2539">AB$356</f>
        <v>Fatianow, Christina</v>
      </c>
    </row>
    <row r="1653" spans="1:28" s="188" customFormat="1" ht="17.399999999999999">
      <c r="A1653" s="193" t="str">
        <f t="shared" si="2477"/>
        <v>Comm Devices</v>
      </c>
      <c r="B1653" s="193" t="str">
        <f t="shared" si="2478"/>
        <v>TR839Comm Devices</v>
      </c>
      <c r="C1653" s="193" t="str">
        <f t="shared" si="2479"/>
        <v>Comm DevicesFatianow, Christina</v>
      </c>
      <c r="D1653" s="193"/>
      <c r="E1653" s="193"/>
      <c r="F1653" s="193" t="str">
        <f t="shared" si="2480"/>
        <v>Comm DevicesHoffman, Brian</v>
      </c>
      <c r="G1653" s="193" t="str">
        <f t="shared" ref="G1653:M1653" si="2540">G$357</f>
        <v>Hoffman, Brian</v>
      </c>
      <c r="H1653" s="193" t="str">
        <f t="shared" si="2540"/>
        <v>Fatianow, Christina</v>
      </c>
      <c r="I1653" s="193" t="str">
        <f t="shared" si="2540"/>
        <v>TR839</v>
      </c>
      <c r="J1653" s="193" t="str">
        <f t="shared" si="2540"/>
        <v>TRI STATE DISTRIBUTORS INC</v>
      </c>
      <c r="K1653" s="193" t="str">
        <f t="shared" si="2540"/>
        <v>all</v>
      </c>
      <c r="L1653" s="193">
        <f t="shared" si="2540"/>
        <v>0</v>
      </c>
      <c r="M1653" s="193">
        <f t="shared" si="2540"/>
        <v>0</v>
      </c>
      <c r="N1653" s="193" t="str">
        <f t="shared" si="2445"/>
        <v>Comm Devices</v>
      </c>
      <c r="AA1653" s="193">
        <f t="shared" si="2482"/>
        <v>0</v>
      </c>
      <c r="AB1653" s="193" t="str">
        <f t="shared" ref="AB1653" si="2541">AB$357</f>
        <v>Fatianow, Christina</v>
      </c>
    </row>
    <row r="1654" spans="1:28" s="188" customFormat="1" ht="17.399999999999999">
      <c r="A1654" s="193" t="str">
        <f t="shared" si="2477"/>
        <v>Comm Devices</v>
      </c>
      <c r="B1654" s="193" t="str">
        <f t="shared" si="2478"/>
        <v>WA130Comm Devices</v>
      </c>
      <c r="C1654" s="193" t="str">
        <f t="shared" si="2479"/>
        <v>Comm DevicesFatianow, Christina</v>
      </c>
      <c r="D1654" s="193"/>
      <c r="E1654" s="193"/>
      <c r="F1654" s="193" t="str">
        <f t="shared" si="2480"/>
        <v>Comm DevicesHoffman, Brian</v>
      </c>
      <c r="G1654" s="193" t="str">
        <f t="shared" ref="G1654:M1654" si="2542">G$358</f>
        <v>Hoffman, Brian</v>
      </c>
      <c r="H1654" s="193" t="str">
        <f t="shared" si="2542"/>
        <v>Fatianow, Christina</v>
      </c>
      <c r="I1654" s="193" t="str">
        <f t="shared" si="2542"/>
        <v>WA130</v>
      </c>
      <c r="J1654" s="193" t="str">
        <f t="shared" si="2542"/>
        <v>WALKENHORST OF NAPA</v>
      </c>
      <c r="K1654" s="193" t="str">
        <f t="shared" si="2542"/>
        <v>all</v>
      </c>
      <c r="L1654" s="193">
        <f t="shared" si="2542"/>
        <v>0</v>
      </c>
      <c r="M1654" s="193">
        <f t="shared" si="2542"/>
        <v>0</v>
      </c>
      <c r="N1654" s="193" t="str">
        <f t="shared" si="2445"/>
        <v>Comm Devices</v>
      </c>
      <c r="AA1654" s="193">
        <f t="shared" si="2482"/>
        <v>0</v>
      </c>
      <c r="AB1654" s="193" t="str">
        <f t="shared" ref="AB1654" si="2543">AB$358</f>
        <v>Fatianow, Christina</v>
      </c>
    </row>
    <row r="1655" spans="1:28" s="188" customFormat="1" ht="17.399999999999999">
      <c r="A1655" s="193" t="str">
        <f t="shared" si="2477"/>
        <v>Comm Devices</v>
      </c>
      <c r="B1655" s="193" t="str">
        <f t="shared" si="2478"/>
        <v>WI195Comm Devices</v>
      </c>
      <c r="C1655" s="193" t="str">
        <f t="shared" si="2479"/>
        <v>Comm DevicesFatianow, Christina</v>
      </c>
      <c r="D1655" s="193"/>
      <c r="E1655" s="193"/>
      <c r="F1655" s="193" t="str">
        <f t="shared" si="2480"/>
        <v>Comm DevicesHoffman, Brian</v>
      </c>
      <c r="G1655" s="193" t="str">
        <f t="shared" ref="G1655:M1655" si="2544">G$359</f>
        <v>Hoffman, Brian</v>
      </c>
      <c r="H1655" s="193" t="str">
        <f t="shared" si="2544"/>
        <v>Fatianow, Christina</v>
      </c>
      <c r="I1655" s="193" t="str">
        <f t="shared" si="2544"/>
        <v>WI195</v>
      </c>
      <c r="J1655" s="193" t="str">
        <f t="shared" si="2544"/>
        <v>WILLIAMS-SONOMA</v>
      </c>
      <c r="K1655" s="193" t="str">
        <f t="shared" si="2544"/>
        <v>all</v>
      </c>
      <c r="L1655" s="193">
        <f t="shared" si="2544"/>
        <v>0</v>
      </c>
      <c r="M1655" s="193">
        <f t="shared" si="2544"/>
        <v>0</v>
      </c>
      <c r="N1655" s="193" t="str">
        <f t="shared" si="2445"/>
        <v>Comm Devices</v>
      </c>
      <c r="AA1655" s="193">
        <f t="shared" si="2482"/>
        <v>0</v>
      </c>
      <c r="AB1655" s="193" t="str">
        <f t="shared" ref="AB1655" si="2545">AB$359</f>
        <v>Fatianow, Christina</v>
      </c>
    </row>
    <row r="1656" spans="1:28" s="188" customFormat="1" ht="17.399999999999999">
      <c r="A1656" s="193" t="str">
        <f t="shared" si="2477"/>
        <v>Comm Devices</v>
      </c>
      <c r="B1656" s="193" t="str">
        <f t="shared" si="2478"/>
        <v>0Comm Devices</v>
      </c>
      <c r="C1656" s="193" t="str">
        <f t="shared" si="2479"/>
        <v>Comm DevicesFatianow, Christina</v>
      </c>
      <c r="D1656" s="193"/>
      <c r="E1656" s="193"/>
      <c r="F1656" s="193" t="str">
        <f t="shared" si="2480"/>
        <v>Comm DevicesHoffman, Brian</v>
      </c>
      <c r="G1656" s="193" t="str">
        <f t="shared" ref="G1656:M1656" si="2546">G$360</f>
        <v>Hoffman, Brian</v>
      </c>
      <c r="H1656" s="193" t="str">
        <f t="shared" si="2546"/>
        <v>Fatianow, Christina</v>
      </c>
      <c r="I1656" s="193">
        <f t="shared" si="2546"/>
        <v>0</v>
      </c>
      <c r="J1656" s="193" t="str">
        <f t="shared" si="2546"/>
        <v>CHECKER DISTRIBUTORS</v>
      </c>
      <c r="K1656" s="193" t="str">
        <f t="shared" si="2546"/>
        <v>all</v>
      </c>
      <c r="L1656" s="193">
        <f t="shared" si="2546"/>
        <v>0</v>
      </c>
      <c r="M1656" s="193">
        <f t="shared" si="2546"/>
        <v>0</v>
      </c>
      <c r="N1656" s="193" t="str">
        <f t="shared" si="2445"/>
        <v>Comm Devices</v>
      </c>
      <c r="AA1656" s="193">
        <f t="shared" si="2482"/>
        <v>0</v>
      </c>
      <c r="AB1656" s="193" t="str">
        <f t="shared" ref="AB1656" si="2547">AB$360</f>
        <v>Fatianow, Christina</v>
      </c>
    </row>
    <row r="1657" spans="1:28" s="188" customFormat="1" ht="17.399999999999999">
      <c r="A1657" s="193" t="str">
        <f t="shared" si="2477"/>
        <v>Comm Devices</v>
      </c>
      <c r="B1657" s="193" t="str">
        <f t="shared" si="2478"/>
        <v>0Comm Devices</v>
      </c>
      <c r="C1657" s="193" t="str">
        <f t="shared" si="2479"/>
        <v>Comm Devices0</v>
      </c>
      <c r="D1657" s="193"/>
      <c r="E1657" s="193"/>
      <c r="F1657" s="193" t="str">
        <f t="shared" si="2480"/>
        <v>Comm Devices0</v>
      </c>
      <c r="G1657" s="193">
        <f t="shared" ref="G1657:M1657" si="2548">G$361</f>
        <v>0</v>
      </c>
      <c r="H1657" s="193">
        <f t="shared" si="2548"/>
        <v>0</v>
      </c>
      <c r="I1657" s="193">
        <f t="shared" si="2548"/>
        <v>0</v>
      </c>
      <c r="J1657" s="193">
        <f t="shared" si="2548"/>
        <v>0</v>
      </c>
      <c r="K1657" s="193">
        <f t="shared" si="2548"/>
        <v>0</v>
      </c>
      <c r="L1657" s="193">
        <f t="shared" si="2548"/>
        <v>0</v>
      </c>
      <c r="M1657" s="193">
        <f t="shared" si="2548"/>
        <v>0</v>
      </c>
      <c r="N1657" s="193" t="str">
        <f t="shared" si="2445"/>
        <v>Comm Devices</v>
      </c>
      <c r="AA1657" s="193">
        <f t="shared" si="2482"/>
        <v>0</v>
      </c>
      <c r="AB1657" s="193">
        <f t="shared" ref="AB1657" si="2549">AB$361</f>
        <v>0</v>
      </c>
    </row>
    <row r="1658" spans="1:28" s="188" customFormat="1" ht="17.399999999999999">
      <c r="A1658" s="193" t="str">
        <f t="shared" si="2477"/>
        <v>Comm Devices</v>
      </c>
      <c r="B1658" s="193" t="str">
        <f t="shared" si="2478"/>
        <v>0Comm Devices</v>
      </c>
      <c r="C1658" s="193" t="str">
        <f t="shared" si="2479"/>
        <v>Comm Devices0</v>
      </c>
      <c r="D1658" s="193"/>
      <c r="E1658" s="193"/>
      <c r="F1658" s="193" t="str">
        <f t="shared" si="2480"/>
        <v>Comm Devices0</v>
      </c>
      <c r="G1658" s="193">
        <f t="shared" ref="G1658:M1658" si="2550">G$362</f>
        <v>0</v>
      </c>
      <c r="H1658" s="193">
        <f t="shared" si="2550"/>
        <v>0</v>
      </c>
      <c r="I1658" s="193">
        <f t="shared" si="2550"/>
        <v>0</v>
      </c>
      <c r="J1658" s="193">
        <f t="shared" si="2550"/>
        <v>0</v>
      </c>
      <c r="K1658" s="193">
        <f t="shared" si="2550"/>
        <v>0</v>
      </c>
      <c r="L1658" s="193">
        <f t="shared" si="2550"/>
        <v>0</v>
      </c>
      <c r="M1658" s="193">
        <f t="shared" si="2550"/>
        <v>0</v>
      </c>
      <c r="N1658" s="193" t="str">
        <f t="shared" si="2445"/>
        <v>Comm Devices</v>
      </c>
      <c r="AA1658" s="193">
        <f t="shared" si="2482"/>
        <v>0</v>
      </c>
      <c r="AB1658" s="193">
        <f t="shared" ref="AB1658" si="2551">AB$362</f>
        <v>0</v>
      </c>
    </row>
    <row r="1659" spans="1:28" s="188" customFormat="1" ht="17.399999999999999">
      <c r="A1659" s="193" t="str">
        <f t="shared" si="2477"/>
        <v>Comm Devices</v>
      </c>
      <c r="B1659" s="193" t="str">
        <f t="shared" si="2478"/>
        <v>0Comm Devices</v>
      </c>
      <c r="C1659" s="193" t="str">
        <f t="shared" si="2479"/>
        <v>Comm Devices0</v>
      </c>
      <c r="D1659" s="193"/>
      <c r="E1659" s="193"/>
      <c r="F1659" s="193" t="str">
        <f t="shared" si="2480"/>
        <v>Comm Devices0</v>
      </c>
      <c r="G1659" s="193">
        <f t="shared" ref="G1659:M1659" si="2552">G$363</f>
        <v>0</v>
      </c>
      <c r="H1659" s="193">
        <f t="shared" si="2552"/>
        <v>0</v>
      </c>
      <c r="I1659" s="193">
        <f t="shared" si="2552"/>
        <v>0</v>
      </c>
      <c r="J1659" s="193">
        <f t="shared" si="2552"/>
        <v>0</v>
      </c>
      <c r="K1659" s="193">
        <f t="shared" si="2552"/>
        <v>0</v>
      </c>
      <c r="L1659" s="193">
        <f t="shared" si="2552"/>
        <v>0</v>
      </c>
      <c r="M1659" s="193">
        <f t="shared" si="2552"/>
        <v>0</v>
      </c>
      <c r="N1659" s="193" t="str">
        <f t="shared" si="2445"/>
        <v>Comm Devices</v>
      </c>
      <c r="AA1659" s="193">
        <f t="shared" si="2482"/>
        <v>0</v>
      </c>
      <c r="AB1659" s="193">
        <f t="shared" ref="AB1659" si="2553">AB$363</f>
        <v>0</v>
      </c>
    </row>
    <row r="1660" spans="1:28" s="188" customFormat="1" ht="17.399999999999999">
      <c r="A1660" s="193" t="str">
        <f t="shared" si="2477"/>
        <v>Comm Devices</v>
      </c>
      <c r="B1660" s="193" t="str">
        <f t="shared" si="2478"/>
        <v>0Comm Devices</v>
      </c>
      <c r="C1660" s="193" t="str">
        <f t="shared" si="2479"/>
        <v>Comm Devices0</v>
      </c>
      <c r="D1660" s="193"/>
      <c r="E1660" s="193"/>
      <c r="F1660" s="193" t="str">
        <f t="shared" si="2480"/>
        <v>Comm Devices0</v>
      </c>
      <c r="G1660" s="193">
        <f t="shared" ref="G1660:M1660" si="2554">G$364</f>
        <v>0</v>
      </c>
      <c r="H1660" s="193">
        <f t="shared" si="2554"/>
        <v>0</v>
      </c>
      <c r="I1660" s="193">
        <f t="shared" si="2554"/>
        <v>0</v>
      </c>
      <c r="J1660" s="193">
        <f t="shared" si="2554"/>
        <v>0</v>
      </c>
      <c r="K1660" s="193">
        <f t="shared" si="2554"/>
        <v>0</v>
      </c>
      <c r="L1660" s="193">
        <f t="shared" si="2554"/>
        <v>0</v>
      </c>
      <c r="M1660" s="193">
        <f t="shared" si="2554"/>
        <v>0</v>
      </c>
      <c r="N1660" s="193" t="str">
        <f t="shared" si="2445"/>
        <v>Comm Devices</v>
      </c>
      <c r="AA1660" s="193">
        <f t="shared" si="2482"/>
        <v>0</v>
      </c>
      <c r="AB1660" s="193">
        <f t="shared" ref="AB1660" si="2555">AB$364</f>
        <v>0</v>
      </c>
    </row>
    <row r="1661" spans="1:28" s="188" customFormat="1" ht="17.399999999999999">
      <c r="A1661" s="193" t="str">
        <f t="shared" si="2477"/>
        <v>Comm Devices</v>
      </c>
      <c r="B1661" s="193" t="str">
        <f t="shared" si="2478"/>
        <v>0Comm Devices</v>
      </c>
      <c r="C1661" s="193" t="str">
        <f t="shared" si="2479"/>
        <v>Comm Devices0</v>
      </c>
      <c r="D1661" s="193"/>
      <c r="E1661" s="193"/>
      <c r="F1661" s="193" t="str">
        <f t="shared" si="2480"/>
        <v>Comm Devices0</v>
      </c>
      <c r="G1661" s="193">
        <f t="shared" ref="G1661:M1661" si="2556">G$365</f>
        <v>0</v>
      </c>
      <c r="H1661" s="193">
        <f t="shared" si="2556"/>
        <v>0</v>
      </c>
      <c r="I1661" s="193">
        <f t="shared" si="2556"/>
        <v>0</v>
      </c>
      <c r="J1661" s="193">
        <f t="shared" si="2556"/>
        <v>0</v>
      </c>
      <c r="K1661" s="193">
        <f t="shared" si="2556"/>
        <v>0</v>
      </c>
      <c r="L1661" s="193">
        <f t="shared" si="2556"/>
        <v>0</v>
      </c>
      <c r="M1661" s="193">
        <f t="shared" si="2556"/>
        <v>0</v>
      </c>
      <c r="N1661" s="193" t="str">
        <f t="shared" si="2445"/>
        <v>Comm Devices</v>
      </c>
      <c r="AA1661" s="193">
        <f t="shared" si="2482"/>
        <v>0</v>
      </c>
      <c r="AB1661" s="193">
        <f t="shared" ref="AB1661" si="2557">AB$365</f>
        <v>0</v>
      </c>
    </row>
    <row r="1662" spans="1:28" s="188" customFormat="1" ht="17.399999999999999">
      <c r="A1662" s="193" t="str">
        <f t="shared" si="2477"/>
        <v>Comm Devices</v>
      </c>
      <c r="B1662" s="193" t="str">
        <f t="shared" si="2478"/>
        <v>0Comm Devices</v>
      </c>
      <c r="C1662" s="193" t="str">
        <f t="shared" si="2479"/>
        <v>Comm Devices0</v>
      </c>
      <c r="D1662" s="193"/>
      <c r="E1662" s="193"/>
      <c r="F1662" s="193" t="str">
        <f t="shared" si="2480"/>
        <v>Comm Devices0</v>
      </c>
      <c r="G1662" s="193">
        <f t="shared" ref="G1662:M1662" si="2558">G$366</f>
        <v>0</v>
      </c>
      <c r="H1662" s="193">
        <f t="shared" si="2558"/>
        <v>0</v>
      </c>
      <c r="I1662" s="193">
        <f t="shared" si="2558"/>
        <v>0</v>
      </c>
      <c r="J1662" s="193">
        <f t="shared" si="2558"/>
        <v>0</v>
      </c>
      <c r="K1662" s="193">
        <f t="shared" si="2558"/>
        <v>0</v>
      </c>
      <c r="L1662" s="193">
        <f t="shared" si="2558"/>
        <v>0</v>
      </c>
      <c r="M1662" s="193">
        <f t="shared" si="2558"/>
        <v>0</v>
      </c>
      <c r="N1662" s="193" t="str">
        <f t="shared" si="2445"/>
        <v>Comm Devices</v>
      </c>
      <c r="AA1662" s="193">
        <f t="shared" si="2482"/>
        <v>0</v>
      </c>
      <c r="AB1662" s="193">
        <f t="shared" ref="AB1662" si="2559">AB$366</f>
        <v>0</v>
      </c>
    </row>
    <row r="1663" spans="1:28" s="188" customFormat="1" ht="17.399999999999999">
      <c r="A1663" s="193" t="str">
        <f t="shared" si="2477"/>
        <v>Comm Devices</v>
      </c>
      <c r="B1663" s="193" t="str">
        <f t="shared" si="2478"/>
        <v>0Comm Devices</v>
      </c>
      <c r="C1663" s="193" t="str">
        <f t="shared" si="2479"/>
        <v>Comm Devices0</v>
      </c>
      <c r="D1663" s="193"/>
      <c r="E1663" s="193"/>
      <c r="F1663" s="193" t="str">
        <f t="shared" si="2480"/>
        <v>Comm Devices0</v>
      </c>
      <c r="G1663" s="193">
        <f t="shared" ref="G1663:M1663" si="2560">G$367</f>
        <v>0</v>
      </c>
      <c r="H1663" s="193">
        <f t="shared" si="2560"/>
        <v>0</v>
      </c>
      <c r="I1663" s="193">
        <f t="shared" si="2560"/>
        <v>0</v>
      </c>
      <c r="J1663" s="193">
        <f t="shared" si="2560"/>
        <v>0</v>
      </c>
      <c r="K1663" s="193">
        <f t="shared" si="2560"/>
        <v>0</v>
      </c>
      <c r="L1663" s="193">
        <f t="shared" si="2560"/>
        <v>0</v>
      </c>
      <c r="M1663" s="193">
        <f t="shared" si="2560"/>
        <v>0</v>
      </c>
      <c r="N1663" s="193" t="str">
        <f t="shared" si="2445"/>
        <v>Comm Devices</v>
      </c>
      <c r="AA1663" s="193">
        <f t="shared" si="2482"/>
        <v>0</v>
      </c>
      <c r="AB1663" s="193">
        <f t="shared" ref="AB1663" si="2561">AB$367</f>
        <v>0</v>
      </c>
    </row>
    <row r="1664" spans="1:28" s="188" customFormat="1" ht="17.399999999999999">
      <c r="A1664" s="193" t="str">
        <f t="shared" si="2477"/>
        <v>Comm Devices</v>
      </c>
      <c r="B1664" s="193" t="str">
        <f t="shared" si="2478"/>
        <v>0Comm Devices</v>
      </c>
      <c r="C1664" s="193" t="str">
        <f t="shared" si="2479"/>
        <v>Comm Devices0</v>
      </c>
      <c r="D1664" s="193"/>
      <c r="E1664" s="193"/>
      <c r="F1664" s="193" t="str">
        <f t="shared" si="2480"/>
        <v>Comm Devices0</v>
      </c>
      <c r="G1664" s="193">
        <f t="shared" ref="G1664:M1664" si="2562">G$368</f>
        <v>0</v>
      </c>
      <c r="H1664" s="193">
        <f t="shared" si="2562"/>
        <v>0</v>
      </c>
      <c r="I1664" s="193">
        <f t="shared" si="2562"/>
        <v>0</v>
      </c>
      <c r="J1664" s="193">
        <f t="shared" si="2562"/>
        <v>0</v>
      </c>
      <c r="K1664" s="193">
        <f t="shared" si="2562"/>
        <v>0</v>
      </c>
      <c r="L1664" s="193">
        <f t="shared" si="2562"/>
        <v>0</v>
      </c>
      <c r="M1664" s="193">
        <f t="shared" si="2562"/>
        <v>0</v>
      </c>
      <c r="N1664" s="193" t="str">
        <f t="shared" si="2445"/>
        <v>Comm Devices</v>
      </c>
      <c r="AA1664" s="193">
        <f t="shared" si="2482"/>
        <v>0</v>
      </c>
      <c r="AB1664" s="193">
        <f t="shared" ref="AB1664" si="2563">AB$368</f>
        <v>0</v>
      </c>
    </row>
    <row r="1665" spans="1:28" s="188" customFormat="1" ht="17.399999999999999">
      <c r="A1665" s="193" t="str">
        <f t="shared" si="2477"/>
        <v>Comm Devices</v>
      </c>
      <c r="B1665" s="193" t="str">
        <f t="shared" si="2478"/>
        <v>0Comm Devices</v>
      </c>
      <c r="C1665" s="193" t="str">
        <f t="shared" si="2479"/>
        <v>Comm Devices0</v>
      </c>
      <c r="D1665" s="193"/>
      <c r="E1665" s="193"/>
      <c r="F1665" s="193" t="str">
        <f t="shared" si="2480"/>
        <v>Comm Devices0</v>
      </c>
      <c r="G1665" s="193">
        <f t="shared" ref="G1665:M1665" si="2564">G$369</f>
        <v>0</v>
      </c>
      <c r="H1665" s="193">
        <f t="shared" si="2564"/>
        <v>0</v>
      </c>
      <c r="I1665" s="193">
        <f t="shared" si="2564"/>
        <v>0</v>
      </c>
      <c r="J1665" s="193">
        <f t="shared" si="2564"/>
        <v>0</v>
      </c>
      <c r="K1665" s="193">
        <f t="shared" si="2564"/>
        <v>0</v>
      </c>
      <c r="L1665" s="193">
        <f t="shared" si="2564"/>
        <v>0</v>
      </c>
      <c r="M1665" s="193">
        <f t="shared" si="2564"/>
        <v>0</v>
      </c>
      <c r="N1665" s="193" t="str">
        <f t="shared" si="2445"/>
        <v>Comm Devices</v>
      </c>
      <c r="AA1665" s="193">
        <f t="shared" si="2482"/>
        <v>0</v>
      </c>
      <c r="AB1665" s="193">
        <f t="shared" ref="AB1665" si="2565">AB$369</f>
        <v>0</v>
      </c>
    </row>
    <row r="1666" spans="1:28" s="188" customFormat="1" ht="17.399999999999999">
      <c r="A1666" s="193" t="str">
        <f t="shared" si="2477"/>
        <v>Comm Devices</v>
      </c>
      <c r="B1666" s="193" t="str">
        <f t="shared" si="2478"/>
        <v>0Comm Devices</v>
      </c>
      <c r="C1666" s="193" t="str">
        <f t="shared" si="2479"/>
        <v>Comm Devices0</v>
      </c>
      <c r="D1666" s="193"/>
      <c r="E1666" s="193"/>
      <c r="F1666" s="193" t="str">
        <f t="shared" si="2480"/>
        <v>Comm Devices0</v>
      </c>
      <c r="G1666" s="193">
        <f t="shared" ref="G1666:M1666" si="2566">G$370</f>
        <v>0</v>
      </c>
      <c r="H1666" s="193">
        <f t="shared" si="2566"/>
        <v>0</v>
      </c>
      <c r="I1666" s="193">
        <f t="shared" si="2566"/>
        <v>0</v>
      </c>
      <c r="J1666" s="193">
        <f t="shared" si="2566"/>
        <v>0</v>
      </c>
      <c r="K1666" s="193">
        <f t="shared" si="2566"/>
        <v>0</v>
      </c>
      <c r="L1666" s="193">
        <f t="shared" si="2566"/>
        <v>0</v>
      </c>
      <c r="M1666" s="193">
        <f t="shared" si="2566"/>
        <v>0</v>
      </c>
      <c r="N1666" s="193" t="str">
        <f t="shared" si="2445"/>
        <v>Comm Devices</v>
      </c>
      <c r="AA1666" s="193">
        <f t="shared" si="2482"/>
        <v>0</v>
      </c>
      <c r="AB1666" s="193">
        <f t="shared" ref="AB1666" si="2567">AB$370</f>
        <v>0</v>
      </c>
    </row>
    <row r="1667" spans="1:28" s="188" customFormat="1" ht="17.399999999999999">
      <c r="A1667" s="193" t="str">
        <f t="shared" si="2477"/>
        <v>Comm Devices</v>
      </c>
      <c r="B1667" s="193" t="str">
        <f t="shared" si="2478"/>
        <v>AM036Comm Devices</v>
      </c>
      <c r="C1667" s="193" t="str">
        <f t="shared" si="2479"/>
        <v>Comm DevicesGaither, Kelli</v>
      </c>
      <c r="D1667" s="193"/>
      <c r="E1667" s="193"/>
      <c r="F1667" s="193" t="str">
        <f t="shared" si="2480"/>
        <v>Comm DevicesHoffman, Brian</v>
      </c>
      <c r="G1667" s="193" t="str">
        <f t="shared" ref="G1667:M1667" si="2568">G$371</f>
        <v>Hoffman, Brian</v>
      </c>
      <c r="H1667" s="193" t="str">
        <f t="shared" si="2568"/>
        <v>Gaither, Kelli</v>
      </c>
      <c r="I1667" s="193" t="str">
        <f t="shared" si="2568"/>
        <v>AM036</v>
      </c>
      <c r="J1667" s="193" t="str">
        <f t="shared" si="2568"/>
        <v>AMERICAN BROADCASTING COMPANIES, IN</v>
      </c>
      <c r="K1667" s="193" t="str">
        <f t="shared" si="2568"/>
        <v>all</v>
      </c>
      <c r="L1667" s="193" t="str">
        <f t="shared" si="2568"/>
        <v>H2H Performance Video</v>
      </c>
      <c r="M1667" s="193" t="str">
        <f t="shared" si="2568"/>
        <v>TV, Technics</v>
      </c>
      <c r="N1667" s="193" t="str">
        <f t="shared" si="2445"/>
        <v>Comm Devices</v>
      </c>
      <c r="AA1667" s="193">
        <f t="shared" si="2482"/>
        <v>0</v>
      </c>
      <c r="AB1667" s="193" t="str">
        <f t="shared" ref="AB1667" si="2569">AB$371</f>
        <v>Gaither, Kelli</v>
      </c>
    </row>
    <row r="1668" spans="1:28" s="188" customFormat="1" ht="17.399999999999999">
      <c r="A1668" s="193" t="str">
        <f t="shared" si="2477"/>
        <v>Comm Devices</v>
      </c>
      <c r="B1668" s="193" t="str">
        <f t="shared" si="2478"/>
        <v>AP490Comm Devices</v>
      </c>
      <c r="C1668" s="193" t="str">
        <f t="shared" si="2479"/>
        <v>Comm DevicesGaither, Kelli</v>
      </c>
      <c r="D1668" s="193"/>
      <c r="E1668" s="193"/>
      <c r="F1668" s="193" t="str">
        <f t="shared" si="2480"/>
        <v>Comm DevicesHoffman, Brian</v>
      </c>
      <c r="G1668" s="193" t="str">
        <f t="shared" ref="G1668:M1668" si="2570">G$372</f>
        <v>Hoffman, Brian</v>
      </c>
      <c r="H1668" s="193" t="str">
        <f t="shared" si="2570"/>
        <v>Gaither, Kelli</v>
      </c>
      <c r="I1668" s="193" t="str">
        <f t="shared" si="2570"/>
        <v>AP490</v>
      </c>
      <c r="J1668" s="193" t="str">
        <f t="shared" si="2570"/>
        <v>APPLE INC</v>
      </c>
      <c r="K1668" s="193" t="str">
        <f t="shared" si="2570"/>
        <v>all</v>
      </c>
      <c r="L1668" s="193" t="str">
        <f t="shared" si="2570"/>
        <v>H2H Performance Video</v>
      </c>
      <c r="M1668" s="193" t="str">
        <f t="shared" si="2570"/>
        <v>TV, Technics</v>
      </c>
      <c r="N1668" s="193" t="str">
        <f t="shared" si="2445"/>
        <v>Comm Devices</v>
      </c>
      <c r="AA1668" s="193">
        <f t="shared" si="2482"/>
        <v>0</v>
      </c>
      <c r="AB1668" s="193" t="str">
        <f t="shared" ref="AB1668" si="2571">AB$372</f>
        <v>Gaither, Kelli</v>
      </c>
    </row>
    <row r="1669" spans="1:28" s="188" customFormat="1" ht="17.399999999999999">
      <c r="A1669" s="193" t="str">
        <f t="shared" si="2477"/>
        <v>Comm Devices</v>
      </c>
      <c r="B1669" s="193" t="str">
        <f t="shared" si="2478"/>
        <v>B0614Comm Devices</v>
      </c>
      <c r="C1669" s="193" t="str">
        <f t="shared" si="2479"/>
        <v>Comm DevicesGaither, Kelli</v>
      </c>
      <c r="D1669" s="193"/>
      <c r="E1669" s="193"/>
      <c r="F1669" s="193" t="str">
        <f t="shared" si="2480"/>
        <v>Comm DevicesHoffman, Brian</v>
      </c>
      <c r="G1669" s="193" t="str">
        <f t="shared" ref="G1669:M1669" si="2572">G$373</f>
        <v>Hoffman, Brian</v>
      </c>
      <c r="H1669" s="193" t="str">
        <f t="shared" si="2572"/>
        <v>Gaither, Kelli</v>
      </c>
      <c r="I1669" s="193" t="str">
        <f t="shared" si="2572"/>
        <v>B0614</v>
      </c>
      <c r="J1669" s="193" t="str">
        <f t="shared" si="2572"/>
        <v>022 SOUTH / ABEL CINETECH, INC( PY#</v>
      </c>
      <c r="K1669" s="193" t="str">
        <f t="shared" si="2572"/>
        <v>all</v>
      </c>
      <c r="L1669" s="193">
        <f t="shared" si="2572"/>
        <v>0</v>
      </c>
      <c r="M1669" s="193">
        <f t="shared" si="2572"/>
        <v>0</v>
      </c>
      <c r="N1669" s="193" t="str">
        <f t="shared" si="2445"/>
        <v>Comm Devices</v>
      </c>
      <c r="AA1669" s="193">
        <f t="shared" si="2482"/>
        <v>0</v>
      </c>
      <c r="AB1669" s="193" t="str">
        <f t="shared" ref="AB1669" si="2573">AB$373</f>
        <v>Gaither, Kelli</v>
      </c>
    </row>
    <row r="1670" spans="1:28" s="188" customFormat="1" ht="17.399999999999999">
      <c r="A1670" s="193" t="str">
        <f t="shared" si="2477"/>
        <v>Comm Devices</v>
      </c>
      <c r="B1670" s="193" t="str">
        <f t="shared" si="2478"/>
        <v>B0648Comm Devices</v>
      </c>
      <c r="C1670" s="193" t="str">
        <f t="shared" si="2479"/>
        <v>Comm DevicesGaither, Kelli</v>
      </c>
      <c r="D1670" s="193"/>
      <c r="E1670" s="193"/>
      <c r="F1670" s="193" t="str">
        <f t="shared" si="2480"/>
        <v>Comm DevicesHoffman, Brian</v>
      </c>
      <c r="G1670" s="193" t="str">
        <f t="shared" ref="G1670:M1670" si="2574">G$374</f>
        <v>Hoffman, Brian</v>
      </c>
      <c r="H1670" s="193" t="str">
        <f t="shared" si="2574"/>
        <v>Gaither, Kelli</v>
      </c>
      <c r="I1670" s="193" t="str">
        <f t="shared" si="2574"/>
        <v>B0648</v>
      </c>
      <c r="J1670" s="193" t="str">
        <f t="shared" si="2574"/>
        <v>PROFESSIONAL AUDIO &amp; VIDEO SYSTEMS(</v>
      </c>
      <c r="K1670" s="193" t="str">
        <f t="shared" si="2574"/>
        <v>all</v>
      </c>
      <c r="L1670" s="193">
        <f t="shared" si="2574"/>
        <v>0</v>
      </c>
      <c r="M1670" s="193">
        <f t="shared" si="2574"/>
        <v>0</v>
      </c>
      <c r="N1670" s="193" t="str">
        <f t="shared" si="2445"/>
        <v>Comm Devices</v>
      </c>
      <c r="AA1670" s="193">
        <f t="shared" si="2482"/>
        <v>0</v>
      </c>
      <c r="AB1670" s="193" t="str">
        <f t="shared" ref="AB1670" si="2575">AB$374</f>
        <v>Gaither, Kelli</v>
      </c>
    </row>
    <row r="1671" spans="1:28" s="188" customFormat="1" ht="17.399999999999999">
      <c r="A1671" s="193" t="str">
        <f t="shared" si="2477"/>
        <v>Comm Devices</v>
      </c>
      <c r="B1671" s="193" t="str">
        <f t="shared" si="2478"/>
        <v>B0659Comm Devices</v>
      </c>
      <c r="C1671" s="193" t="str">
        <f t="shared" si="2479"/>
        <v>Comm DevicesGaither, Kelli</v>
      </c>
      <c r="D1671" s="193"/>
      <c r="E1671" s="193"/>
      <c r="F1671" s="193" t="str">
        <f t="shared" si="2480"/>
        <v>Comm DevicesHoffman, Brian</v>
      </c>
      <c r="G1671" s="193" t="str">
        <f t="shared" ref="G1671:M1671" si="2576">G$375</f>
        <v>Hoffman, Brian</v>
      </c>
      <c r="H1671" s="193" t="str">
        <f t="shared" si="2576"/>
        <v>Gaither, Kelli</v>
      </c>
      <c r="I1671" s="193" t="str">
        <f t="shared" si="2576"/>
        <v>B0659</v>
      </c>
      <c r="J1671" s="193" t="str">
        <f t="shared" si="2576"/>
        <v>MEDIARIGHT, LLC.( PY#69167)</v>
      </c>
      <c r="K1671" s="193" t="str">
        <f t="shared" si="2576"/>
        <v>all</v>
      </c>
      <c r="L1671" s="193">
        <f t="shared" si="2576"/>
        <v>0</v>
      </c>
      <c r="M1671" s="193">
        <f t="shared" si="2576"/>
        <v>0</v>
      </c>
      <c r="N1671" s="193" t="str">
        <f t="shared" si="2445"/>
        <v>Comm Devices</v>
      </c>
      <c r="AA1671" s="193">
        <f t="shared" si="2482"/>
        <v>0</v>
      </c>
      <c r="AB1671" s="193" t="str">
        <f t="shared" ref="AB1671" si="2577">AB$375</f>
        <v>Gaither, Kelli</v>
      </c>
    </row>
    <row r="1672" spans="1:28" s="188" customFormat="1" ht="17.399999999999999">
      <c r="A1672" s="193" t="str">
        <f t="shared" si="2477"/>
        <v>Comm Devices</v>
      </c>
      <c r="B1672" s="193" t="str">
        <f t="shared" si="2478"/>
        <v>B0716Comm Devices</v>
      </c>
      <c r="C1672" s="193" t="str">
        <f t="shared" si="2479"/>
        <v>Comm DevicesGaither, Kelli</v>
      </c>
      <c r="D1672" s="193"/>
      <c r="E1672" s="193"/>
      <c r="F1672" s="193" t="str">
        <f t="shared" si="2480"/>
        <v>Comm DevicesHoffman, Brian</v>
      </c>
      <c r="G1672" s="193" t="str">
        <f t="shared" ref="G1672:M1672" si="2578">G$376</f>
        <v>Hoffman, Brian</v>
      </c>
      <c r="H1672" s="193" t="str">
        <f t="shared" si="2578"/>
        <v>Gaither, Kelli</v>
      </c>
      <c r="I1672" s="193" t="str">
        <f t="shared" si="2578"/>
        <v>B0716</v>
      </c>
      <c r="J1672" s="193" t="str">
        <f t="shared" si="2578"/>
        <v>RULE BROADCAST SYSTEMS, INC.( PY#10</v>
      </c>
      <c r="K1672" s="193" t="str">
        <f t="shared" si="2578"/>
        <v>all</v>
      </c>
      <c r="L1672" s="193">
        <f t="shared" si="2578"/>
        <v>0</v>
      </c>
      <c r="M1672" s="193">
        <f t="shared" si="2578"/>
        <v>0</v>
      </c>
      <c r="N1672" s="193" t="str">
        <f t="shared" ref="N1672:N1735" si="2579">A1672</f>
        <v>Comm Devices</v>
      </c>
      <c r="AA1672" s="193">
        <f t="shared" si="2482"/>
        <v>0</v>
      </c>
      <c r="AB1672" s="193" t="str">
        <f t="shared" ref="AB1672" si="2580">AB$376</f>
        <v>Gaither, Kelli</v>
      </c>
    </row>
    <row r="1673" spans="1:28" s="188" customFormat="1" ht="17.399999999999999">
      <c r="A1673" s="193" t="str">
        <f t="shared" si="2477"/>
        <v>Comm Devices</v>
      </c>
      <c r="B1673" s="193" t="str">
        <f t="shared" si="2478"/>
        <v>B0782Comm Devices</v>
      </c>
      <c r="C1673" s="193" t="str">
        <f t="shared" si="2479"/>
        <v>Comm DevicesGaither, Kelli</v>
      </c>
      <c r="D1673" s="193"/>
      <c r="E1673" s="193"/>
      <c r="F1673" s="193" t="str">
        <f t="shared" si="2480"/>
        <v>Comm DevicesHoffman, Brian</v>
      </c>
      <c r="G1673" s="193" t="str">
        <f t="shared" ref="G1673:M1673" si="2581">G$377</f>
        <v>Hoffman, Brian</v>
      </c>
      <c r="H1673" s="193" t="str">
        <f t="shared" si="2581"/>
        <v>Gaither, Kelli</v>
      </c>
      <c r="I1673" s="193" t="str">
        <f t="shared" si="2581"/>
        <v>B0782</v>
      </c>
      <c r="J1673" s="193" t="str">
        <f t="shared" si="2581"/>
        <v>18 CONSUMER ELECTRONICS &amp; PHOTO( PY</v>
      </c>
      <c r="K1673" s="193" t="str">
        <f t="shared" si="2581"/>
        <v>all</v>
      </c>
      <c r="L1673" s="193">
        <f t="shared" si="2581"/>
        <v>0</v>
      </c>
      <c r="M1673" s="193">
        <f t="shared" si="2581"/>
        <v>0</v>
      </c>
      <c r="N1673" s="193" t="str">
        <f t="shared" si="2579"/>
        <v>Comm Devices</v>
      </c>
      <c r="AA1673" s="193">
        <f t="shared" si="2482"/>
        <v>0</v>
      </c>
      <c r="AB1673" s="193" t="str">
        <f t="shared" ref="AB1673" si="2582">AB$377</f>
        <v>Gaither, Kelli</v>
      </c>
    </row>
    <row r="1674" spans="1:28" s="188" customFormat="1" ht="17.399999999999999">
      <c r="A1674" s="193" t="str">
        <f t="shared" si="2477"/>
        <v>Comm Devices</v>
      </c>
      <c r="B1674" s="193" t="str">
        <f t="shared" si="2478"/>
        <v>B0792Comm Devices</v>
      </c>
      <c r="C1674" s="193" t="str">
        <f t="shared" si="2479"/>
        <v>Comm DevicesGaither, Kelli</v>
      </c>
      <c r="D1674" s="193"/>
      <c r="E1674" s="193"/>
      <c r="F1674" s="193" t="str">
        <f t="shared" si="2480"/>
        <v>Comm DevicesHoffman, Brian</v>
      </c>
      <c r="G1674" s="193" t="str">
        <f t="shared" ref="G1674:M1674" si="2583">G$378</f>
        <v>Hoffman, Brian</v>
      </c>
      <c r="H1674" s="193" t="str">
        <f t="shared" si="2583"/>
        <v>Gaither, Kelli</v>
      </c>
      <c r="I1674" s="193" t="str">
        <f t="shared" si="2583"/>
        <v>B0792</v>
      </c>
      <c r="J1674" s="193" t="str">
        <f t="shared" si="2583"/>
        <v>ENGINEERING AND RECORDING, INC( PY#</v>
      </c>
      <c r="K1674" s="193" t="str">
        <f t="shared" si="2583"/>
        <v>all</v>
      </c>
      <c r="L1674" s="193">
        <f t="shared" si="2583"/>
        <v>0</v>
      </c>
      <c r="M1674" s="193">
        <f t="shared" si="2583"/>
        <v>0</v>
      </c>
      <c r="N1674" s="193" t="str">
        <f t="shared" si="2579"/>
        <v>Comm Devices</v>
      </c>
      <c r="AA1674" s="193">
        <f t="shared" si="2482"/>
        <v>0</v>
      </c>
      <c r="AB1674" s="193" t="str">
        <f t="shared" ref="AB1674" si="2584">AB$378</f>
        <v>Gaither, Kelli</v>
      </c>
    </row>
    <row r="1675" spans="1:28" s="188" customFormat="1" ht="17.399999999999999">
      <c r="A1675" s="193" t="str">
        <f t="shared" si="2477"/>
        <v>Comm Devices</v>
      </c>
      <c r="B1675" s="193" t="str">
        <f t="shared" si="2478"/>
        <v>B0806Comm Devices</v>
      </c>
      <c r="C1675" s="193" t="str">
        <f t="shared" si="2479"/>
        <v>Comm DevicesGaither, Kelli</v>
      </c>
      <c r="D1675" s="193"/>
      <c r="E1675" s="193"/>
      <c r="F1675" s="193" t="str">
        <f t="shared" si="2480"/>
        <v>Comm DevicesHoffman, Brian</v>
      </c>
      <c r="G1675" s="193" t="str">
        <f t="shared" ref="G1675:M1675" si="2585">G$379</f>
        <v>Hoffman, Brian</v>
      </c>
      <c r="H1675" s="193" t="str">
        <f t="shared" si="2585"/>
        <v>Gaither, Kelli</v>
      </c>
      <c r="I1675" s="193" t="str">
        <f t="shared" si="2585"/>
        <v>B0806</v>
      </c>
      <c r="J1675" s="193" t="str">
        <f t="shared" si="2585"/>
        <v>EXPRESS VIDEO SUPPLY, INC( PY#10631</v>
      </c>
      <c r="K1675" s="193" t="str">
        <f t="shared" si="2585"/>
        <v>all</v>
      </c>
      <c r="L1675" s="193">
        <f t="shared" si="2585"/>
        <v>0</v>
      </c>
      <c r="M1675" s="193">
        <f t="shared" si="2585"/>
        <v>0</v>
      </c>
      <c r="N1675" s="193" t="str">
        <f t="shared" si="2579"/>
        <v>Comm Devices</v>
      </c>
      <c r="AA1675" s="193">
        <f t="shared" si="2482"/>
        <v>0</v>
      </c>
      <c r="AB1675" s="193" t="str">
        <f t="shared" ref="AB1675" si="2586">AB$379</f>
        <v>Gaither, Kelli</v>
      </c>
    </row>
    <row r="1676" spans="1:28" s="188" customFormat="1" ht="17.399999999999999">
      <c r="A1676" s="193" t="str">
        <f t="shared" si="2477"/>
        <v>Comm Devices</v>
      </c>
      <c r="B1676" s="193" t="str">
        <f t="shared" si="2478"/>
        <v>B1575Comm Devices</v>
      </c>
      <c r="C1676" s="193" t="str">
        <f t="shared" si="2479"/>
        <v>Comm DevicesGaither, Kelli</v>
      </c>
      <c r="D1676" s="193"/>
      <c r="E1676" s="193"/>
      <c r="F1676" s="193" t="str">
        <f t="shared" si="2480"/>
        <v>Comm DevicesHoffman, Brian</v>
      </c>
      <c r="G1676" s="193" t="str">
        <f t="shared" ref="G1676:M1676" si="2587">G$380</f>
        <v>Hoffman, Brian</v>
      </c>
      <c r="H1676" s="193" t="str">
        <f t="shared" si="2587"/>
        <v>Gaither, Kelli</v>
      </c>
      <c r="I1676" s="193" t="str">
        <f t="shared" si="2587"/>
        <v>B1575</v>
      </c>
      <c r="J1676" s="193" t="str">
        <f t="shared" si="2587"/>
        <v>DELUXE DIGITAL STUDIOS</v>
      </c>
      <c r="K1676" s="193" t="str">
        <f t="shared" si="2587"/>
        <v>all</v>
      </c>
      <c r="L1676" s="193" t="str">
        <f t="shared" si="2587"/>
        <v>H2H Performance Video</v>
      </c>
      <c r="M1676" s="193" t="str">
        <f t="shared" si="2587"/>
        <v>TV, Technics</v>
      </c>
      <c r="N1676" s="193" t="str">
        <f t="shared" si="2579"/>
        <v>Comm Devices</v>
      </c>
      <c r="AA1676" s="193">
        <f t="shared" si="2482"/>
        <v>0</v>
      </c>
      <c r="AB1676" s="193" t="str">
        <f t="shared" ref="AB1676" si="2588">AB$380</f>
        <v>Gaither, Kelli</v>
      </c>
    </row>
    <row r="1677" spans="1:28" s="188" customFormat="1" ht="17.399999999999999">
      <c r="A1677" s="193" t="str">
        <f t="shared" si="2477"/>
        <v>Comm Devices</v>
      </c>
      <c r="B1677" s="193" t="str">
        <f t="shared" si="2478"/>
        <v>B2307Comm Devices</v>
      </c>
      <c r="C1677" s="193" t="str">
        <f t="shared" si="2479"/>
        <v>Comm DevicesGaither, Kelli</v>
      </c>
      <c r="D1677" s="193"/>
      <c r="E1677" s="193"/>
      <c r="F1677" s="193" t="str">
        <f t="shared" si="2480"/>
        <v>Comm DevicesHoffman, Brian</v>
      </c>
      <c r="G1677" s="193" t="str">
        <f t="shared" ref="G1677:M1677" si="2589">G$381</f>
        <v>Hoffman, Brian</v>
      </c>
      <c r="H1677" s="193" t="str">
        <f t="shared" si="2589"/>
        <v>Gaither, Kelli</v>
      </c>
      <c r="I1677" s="193" t="str">
        <f t="shared" si="2589"/>
        <v>B2307</v>
      </c>
      <c r="J1677" s="193" t="str">
        <f t="shared" si="2589"/>
        <v>VIDEOTAPE PRODUCTS INC</v>
      </c>
      <c r="K1677" s="193" t="str">
        <f t="shared" si="2589"/>
        <v>all</v>
      </c>
      <c r="L1677" s="193" t="str">
        <f t="shared" si="2589"/>
        <v>H2H Performance Video</v>
      </c>
      <c r="M1677" s="193" t="str">
        <f t="shared" si="2589"/>
        <v>TV, Technics</v>
      </c>
      <c r="N1677" s="193" t="str">
        <f t="shared" si="2579"/>
        <v>Comm Devices</v>
      </c>
      <c r="AA1677" s="193">
        <f t="shared" si="2482"/>
        <v>0</v>
      </c>
      <c r="AB1677" s="193" t="str">
        <f t="shared" ref="AB1677" si="2590">AB$381</f>
        <v>Gaither, Kelli</v>
      </c>
    </row>
    <row r="1678" spans="1:28" s="188" customFormat="1" ht="17.399999999999999">
      <c r="A1678" s="193" t="str">
        <f t="shared" si="2477"/>
        <v>Comm Devices</v>
      </c>
      <c r="B1678" s="193" t="str">
        <f t="shared" si="2478"/>
        <v>BD141Comm Devices</v>
      </c>
      <c r="C1678" s="193" t="str">
        <f t="shared" si="2479"/>
        <v>Comm DevicesGaither, Kelli</v>
      </c>
      <c r="D1678" s="193"/>
      <c r="E1678" s="193"/>
      <c r="F1678" s="193" t="str">
        <f t="shared" si="2480"/>
        <v>Comm DevicesHoffman, Brian</v>
      </c>
      <c r="G1678" s="193" t="str">
        <f t="shared" ref="G1678:M1678" si="2591">G$382</f>
        <v>Hoffman, Brian</v>
      </c>
      <c r="H1678" s="193" t="str">
        <f t="shared" si="2591"/>
        <v>Gaither, Kelli</v>
      </c>
      <c r="I1678" s="193" t="str">
        <f t="shared" si="2591"/>
        <v>BD141</v>
      </c>
      <c r="J1678" s="193" t="str">
        <f t="shared" si="2591"/>
        <v>BERGER BROS. CAMERA EXCHANGE</v>
      </c>
      <c r="K1678" s="193" t="str">
        <f t="shared" si="2591"/>
        <v>all</v>
      </c>
      <c r="L1678" s="193">
        <f t="shared" si="2591"/>
        <v>0</v>
      </c>
      <c r="M1678" s="193">
        <f t="shared" si="2591"/>
        <v>0</v>
      </c>
      <c r="N1678" s="193" t="str">
        <f t="shared" si="2579"/>
        <v>Comm Devices</v>
      </c>
      <c r="AA1678" s="193">
        <f t="shared" si="2482"/>
        <v>0</v>
      </c>
      <c r="AB1678" s="193" t="str">
        <f t="shared" ref="AB1678" si="2592">AB$382</f>
        <v>Gaither, Kelli</v>
      </c>
    </row>
    <row r="1679" spans="1:28" s="188" customFormat="1" ht="17.399999999999999">
      <c r="A1679" s="193" t="str">
        <f t="shared" si="2477"/>
        <v>Comm Devices</v>
      </c>
      <c r="B1679" s="193" t="str">
        <f t="shared" si="2478"/>
        <v>BE989Comm Devices</v>
      </c>
      <c r="C1679" s="193" t="str">
        <f t="shared" si="2479"/>
        <v>Comm DevicesGaither, Kelli</v>
      </c>
      <c r="D1679" s="193"/>
      <c r="E1679" s="193"/>
      <c r="F1679" s="193" t="str">
        <f t="shared" si="2480"/>
        <v>Comm DevicesHoffman, Brian</v>
      </c>
      <c r="G1679" s="193" t="str">
        <f t="shared" ref="G1679:M1679" si="2593">G$383</f>
        <v>Hoffman, Brian</v>
      </c>
      <c r="H1679" s="193" t="str">
        <f t="shared" si="2593"/>
        <v>Gaither, Kelli</v>
      </c>
      <c r="I1679" s="193" t="str">
        <f t="shared" si="2593"/>
        <v>BE989</v>
      </c>
      <c r="J1679" s="193" t="str">
        <f t="shared" si="2593"/>
        <v>BEAST NEW YORK</v>
      </c>
      <c r="K1679" s="193" t="str">
        <f t="shared" si="2593"/>
        <v>all</v>
      </c>
      <c r="L1679" s="193" t="str">
        <f t="shared" si="2593"/>
        <v>H2H Performance Video</v>
      </c>
      <c r="M1679" s="193" t="str">
        <f t="shared" si="2593"/>
        <v>TV, Technics</v>
      </c>
      <c r="N1679" s="193" t="str">
        <f t="shared" si="2579"/>
        <v>Comm Devices</v>
      </c>
      <c r="AA1679" s="193">
        <f t="shared" si="2482"/>
        <v>0</v>
      </c>
      <c r="AB1679" s="193" t="str">
        <f t="shared" ref="AB1679" si="2594">AB$383</f>
        <v>Gaither, Kelli</v>
      </c>
    </row>
    <row r="1680" spans="1:28" s="188" customFormat="1" ht="17.399999999999999">
      <c r="A1680" s="193" t="str">
        <f t="shared" si="2477"/>
        <v>Comm Devices</v>
      </c>
      <c r="B1680" s="193" t="str">
        <f t="shared" si="2478"/>
        <v>BH080Comm Devices</v>
      </c>
      <c r="C1680" s="193" t="str">
        <f t="shared" si="2479"/>
        <v>Comm DevicesGaither, Kelli</v>
      </c>
      <c r="D1680" s="193"/>
      <c r="E1680" s="193"/>
      <c r="F1680" s="193" t="str">
        <f t="shared" si="2480"/>
        <v>Comm DevicesHoffman, Brian</v>
      </c>
      <c r="G1680" s="193" t="str">
        <f t="shared" ref="G1680:M1680" si="2595">G$384</f>
        <v>Hoffman, Brian</v>
      </c>
      <c r="H1680" s="193" t="str">
        <f t="shared" si="2595"/>
        <v>Gaither, Kelli</v>
      </c>
      <c r="I1680" s="193" t="str">
        <f t="shared" si="2595"/>
        <v>BH080</v>
      </c>
      <c r="J1680" s="193" t="str">
        <f t="shared" si="2595"/>
        <v>BHRS GRP/UTD EDUCATION PURCHASING</v>
      </c>
      <c r="K1680" s="193" t="str">
        <f t="shared" si="2595"/>
        <v>all</v>
      </c>
      <c r="L1680" s="193">
        <f t="shared" si="2595"/>
        <v>0</v>
      </c>
      <c r="M1680" s="193">
        <f t="shared" si="2595"/>
        <v>0</v>
      </c>
      <c r="N1680" s="193" t="str">
        <f t="shared" si="2579"/>
        <v>Comm Devices</v>
      </c>
      <c r="AA1680" s="193">
        <f t="shared" si="2482"/>
        <v>0</v>
      </c>
      <c r="AB1680" s="193" t="str">
        <f t="shared" ref="AB1680" si="2596">AB$384</f>
        <v>Gaither, Kelli</v>
      </c>
    </row>
    <row r="1681" spans="1:28" s="188" customFormat="1" ht="17.399999999999999">
      <c r="A1681" s="193" t="str">
        <f t="shared" si="2477"/>
        <v>Comm Devices</v>
      </c>
      <c r="B1681" s="193" t="str">
        <f t="shared" si="2478"/>
        <v>BL356Comm Devices</v>
      </c>
      <c r="C1681" s="193" t="str">
        <f t="shared" si="2479"/>
        <v>Comm DevicesGaither, Kelli</v>
      </c>
      <c r="D1681" s="193"/>
      <c r="E1681" s="193"/>
      <c r="F1681" s="193" t="str">
        <f t="shared" si="2480"/>
        <v>Comm DevicesHoffman, Brian</v>
      </c>
      <c r="G1681" s="193" t="str">
        <f t="shared" ref="G1681:M1681" si="2597">G$385</f>
        <v>Hoffman, Brian</v>
      </c>
      <c r="H1681" s="193" t="str">
        <f t="shared" si="2597"/>
        <v>Gaither, Kelli</v>
      </c>
      <c r="I1681" s="193" t="str">
        <f t="shared" si="2597"/>
        <v>BL356</v>
      </c>
      <c r="J1681" s="193" t="str">
        <f t="shared" si="2597"/>
        <v>BLUEWATER PHOTO</v>
      </c>
      <c r="K1681" s="193" t="str">
        <f t="shared" si="2597"/>
        <v>all</v>
      </c>
      <c r="L1681" s="193">
        <f t="shared" si="2597"/>
        <v>0</v>
      </c>
      <c r="M1681" s="193">
        <f t="shared" si="2597"/>
        <v>0</v>
      </c>
      <c r="N1681" s="193" t="str">
        <f t="shared" si="2579"/>
        <v>Comm Devices</v>
      </c>
      <c r="AA1681" s="193">
        <f t="shared" si="2482"/>
        <v>0</v>
      </c>
      <c r="AB1681" s="193" t="str">
        <f t="shared" ref="AB1681" si="2598">AB$385</f>
        <v>Gaither, Kelli</v>
      </c>
    </row>
    <row r="1682" spans="1:28" s="188" customFormat="1" ht="17.399999999999999">
      <c r="A1682" s="193" t="str">
        <f t="shared" si="2477"/>
        <v>Comm Devices</v>
      </c>
      <c r="B1682" s="193" t="str">
        <f t="shared" si="2478"/>
        <v>BU952Comm Devices</v>
      </c>
      <c r="C1682" s="193" t="str">
        <f t="shared" si="2479"/>
        <v>Comm DevicesGaither, Kelli</v>
      </c>
      <c r="D1682" s="193"/>
      <c r="E1682" s="193"/>
      <c r="F1682" s="193" t="str">
        <f t="shared" si="2480"/>
        <v>Comm DevicesHoffman, Brian</v>
      </c>
      <c r="G1682" s="193" t="str">
        <f t="shared" ref="G1682:M1682" si="2599">G$386</f>
        <v>Hoffman, Brian</v>
      </c>
      <c r="H1682" s="193" t="str">
        <f t="shared" si="2599"/>
        <v>Gaither, Kelli</v>
      </c>
      <c r="I1682" s="193" t="str">
        <f t="shared" si="2599"/>
        <v>BU952</v>
      </c>
      <c r="J1682" s="193" t="str">
        <f t="shared" si="2599"/>
        <v>BURKE CAMERA INC</v>
      </c>
      <c r="K1682" s="193" t="str">
        <f t="shared" si="2599"/>
        <v>all</v>
      </c>
      <c r="L1682" s="193">
        <f t="shared" si="2599"/>
        <v>0</v>
      </c>
      <c r="M1682" s="193">
        <f t="shared" si="2599"/>
        <v>0</v>
      </c>
      <c r="N1682" s="193" t="str">
        <f t="shared" si="2579"/>
        <v>Comm Devices</v>
      </c>
      <c r="AA1682" s="193">
        <f t="shared" si="2482"/>
        <v>0</v>
      </c>
      <c r="AB1682" s="193" t="str">
        <f t="shared" ref="AB1682" si="2600">AB$386</f>
        <v>Gaither, Kelli</v>
      </c>
    </row>
    <row r="1683" spans="1:28" s="188" customFormat="1" ht="17.399999999999999">
      <c r="A1683" s="193" t="str">
        <f t="shared" si="2477"/>
        <v>Comm Devices</v>
      </c>
      <c r="B1683" s="193" t="str">
        <f t="shared" si="2478"/>
        <v>DH030Comm Devices</v>
      </c>
      <c r="C1683" s="193" t="str">
        <f t="shared" si="2479"/>
        <v>Comm DevicesGaither, Kelli</v>
      </c>
      <c r="D1683" s="193"/>
      <c r="E1683" s="193"/>
      <c r="F1683" s="193" t="str">
        <f t="shared" si="2480"/>
        <v>Comm DevicesHoffman, Brian</v>
      </c>
      <c r="G1683" s="193" t="str">
        <f t="shared" ref="G1683:M1683" si="2601">G$387</f>
        <v>Hoffman, Brian</v>
      </c>
      <c r="H1683" s="193" t="str">
        <f t="shared" si="2601"/>
        <v>Gaither, Kelli</v>
      </c>
      <c r="I1683" s="193" t="str">
        <f t="shared" si="2601"/>
        <v>DH030</v>
      </c>
      <c r="J1683" s="193" t="str">
        <f t="shared" si="2601"/>
        <v>D &amp; H DIST. CO</v>
      </c>
      <c r="K1683" s="193" t="str">
        <f t="shared" si="2601"/>
        <v>all</v>
      </c>
      <c r="L1683" s="193">
        <f t="shared" si="2601"/>
        <v>0</v>
      </c>
      <c r="M1683" s="193">
        <f t="shared" si="2601"/>
        <v>0</v>
      </c>
      <c r="N1683" s="193" t="str">
        <f t="shared" si="2579"/>
        <v>Comm Devices</v>
      </c>
      <c r="AA1683" s="193">
        <f t="shared" si="2482"/>
        <v>0</v>
      </c>
      <c r="AB1683" s="193" t="str">
        <f t="shared" ref="AB1683" si="2602">AB$387</f>
        <v>Gaither, Kelli</v>
      </c>
    </row>
    <row r="1684" spans="1:28" s="188" customFormat="1" ht="17.399999999999999">
      <c r="A1684" s="193" t="str">
        <f t="shared" si="2477"/>
        <v>Comm Devices</v>
      </c>
      <c r="B1684" s="193" t="str">
        <f t="shared" si="2478"/>
        <v>DW001Comm Devices</v>
      </c>
      <c r="C1684" s="193" t="str">
        <f t="shared" si="2479"/>
        <v>Comm DevicesGaither, Kelli</v>
      </c>
      <c r="D1684" s="193"/>
      <c r="E1684" s="193"/>
      <c r="F1684" s="193" t="str">
        <f t="shared" si="2480"/>
        <v>Comm DevicesHoffman, Brian</v>
      </c>
      <c r="G1684" s="193" t="str">
        <f t="shared" ref="G1684:M1684" si="2603">G$388</f>
        <v>Hoffman, Brian</v>
      </c>
      <c r="H1684" s="193" t="str">
        <f t="shared" si="2603"/>
        <v>Gaither, Kelli</v>
      </c>
      <c r="I1684" s="193" t="str">
        <f t="shared" si="2603"/>
        <v>DW001</v>
      </c>
      <c r="J1684" s="193" t="str">
        <f t="shared" si="2603"/>
        <v>BRAZO'S DIST.</v>
      </c>
      <c r="K1684" s="193" t="str">
        <f t="shared" si="2603"/>
        <v>all</v>
      </c>
      <c r="L1684" s="193">
        <f t="shared" si="2603"/>
        <v>0</v>
      </c>
      <c r="M1684" s="193">
        <f t="shared" si="2603"/>
        <v>0</v>
      </c>
      <c r="N1684" s="193" t="str">
        <f t="shared" si="2579"/>
        <v>Comm Devices</v>
      </c>
      <c r="AA1684" s="193">
        <f t="shared" si="2482"/>
        <v>0</v>
      </c>
      <c r="AB1684" s="193" t="str">
        <f t="shared" ref="AB1684" si="2604">AB$388</f>
        <v>Gaither, Kelli</v>
      </c>
    </row>
    <row r="1685" spans="1:28" s="188" customFormat="1" ht="17.399999999999999">
      <c r="A1685" s="193" t="str">
        <f t="shared" si="2477"/>
        <v>Comm Devices</v>
      </c>
      <c r="B1685" s="193" t="str">
        <f t="shared" si="2478"/>
        <v>EA402Comm Devices</v>
      </c>
      <c r="C1685" s="193" t="str">
        <f t="shared" si="2479"/>
        <v>Comm DevicesGaither, Kelli</v>
      </c>
      <c r="D1685" s="193"/>
      <c r="E1685" s="193"/>
      <c r="F1685" s="193" t="str">
        <f t="shared" si="2480"/>
        <v>Comm DevicesHoffman, Brian</v>
      </c>
      <c r="G1685" s="193" t="str">
        <f t="shared" ref="G1685:M1685" si="2605">G$389</f>
        <v>Hoffman, Brian</v>
      </c>
      <c r="H1685" s="193" t="str">
        <f t="shared" si="2605"/>
        <v>Gaither, Kelli</v>
      </c>
      <c r="I1685" s="193" t="str">
        <f t="shared" si="2605"/>
        <v>EA402</v>
      </c>
      <c r="J1685" s="193" t="str">
        <f t="shared" si="2605"/>
        <v>E&amp;S INTERNATIONAL ENTERPRISES INC</v>
      </c>
      <c r="K1685" s="193" t="str">
        <f t="shared" si="2605"/>
        <v>all</v>
      </c>
      <c r="L1685" s="193">
        <f t="shared" si="2605"/>
        <v>0</v>
      </c>
      <c r="M1685" s="193">
        <f t="shared" si="2605"/>
        <v>0</v>
      </c>
      <c r="N1685" s="193" t="str">
        <f t="shared" si="2579"/>
        <v>Comm Devices</v>
      </c>
      <c r="AA1685" s="193">
        <f t="shared" si="2482"/>
        <v>0</v>
      </c>
      <c r="AB1685" s="193" t="str">
        <f t="shared" ref="AB1685" si="2606">AB$389</f>
        <v>Gaither, Kelli</v>
      </c>
    </row>
    <row r="1686" spans="1:28" s="188" customFormat="1" ht="17.399999999999999">
      <c r="A1686" s="193" t="str">
        <f t="shared" si="2477"/>
        <v>Comm Devices</v>
      </c>
      <c r="B1686" s="193" t="str">
        <f t="shared" si="2478"/>
        <v>FC065Comm Devices</v>
      </c>
      <c r="C1686" s="193" t="str">
        <f t="shared" si="2479"/>
        <v>Comm DevicesGaither, Kelli</v>
      </c>
      <c r="D1686" s="193"/>
      <c r="E1686" s="193"/>
      <c r="F1686" s="193" t="str">
        <f t="shared" si="2480"/>
        <v>Comm DevicesHoffman, Brian</v>
      </c>
      <c r="G1686" s="193" t="str">
        <f t="shared" ref="G1686:M1686" si="2607">G$390</f>
        <v>Hoffman, Brian</v>
      </c>
      <c r="H1686" s="193" t="str">
        <f t="shared" si="2607"/>
        <v>Gaither, Kelli</v>
      </c>
      <c r="I1686" s="193" t="str">
        <f t="shared" si="2607"/>
        <v>FC065</v>
      </c>
      <c r="J1686" s="193" t="str">
        <f t="shared" si="2607"/>
        <v>FRANKLIN CASH REGIST</v>
      </c>
      <c r="K1686" s="193" t="str">
        <f t="shared" si="2607"/>
        <v>all</v>
      </c>
      <c r="L1686" s="193">
        <f t="shared" si="2607"/>
        <v>0</v>
      </c>
      <c r="M1686" s="193">
        <f t="shared" si="2607"/>
        <v>0</v>
      </c>
      <c r="N1686" s="193" t="str">
        <f t="shared" si="2579"/>
        <v>Comm Devices</v>
      </c>
      <c r="AA1686" s="193">
        <f t="shared" si="2482"/>
        <v>0</v>
      </c>
      <c r="AB1686" s="193" t="str">
        <f t="shared" ref="AB1686" si="2608">AB$390</f>
        <v>Gaither, Kelli</v>
      </c>
    </row>
    <row r="1687" spans="1:28" s="188" customFormat="1" ht="17.399999999999999">
      <c r="A1687" s="193" t="str">
        <f t="shared" si="2477"/>
        <v>Comm Devices</v>
      </c>
      <c r="B1687" s="193" t="str">
        <f t="shared" si="2478"/>
        <v>FO512Comm Devices</v>
      </c>
      <c r="C1687" s="193" t="str">
        <f t="shared" si="2479"/>
        <v>Comm DevicesGaither, Kelli</v>
      </c>
      <c r="D1687" s="193"/>
      <c r="E1687" s="193"/>
      <c r="F1687" s="193" t="str">
        <f t="shared" si="2480"/>
        <v>Comm DevicesHoffman, Brian</v>
      </c>
      <c r="G1687" s="193" t="str">
        <f t="shared" ref="G1687:M1687" si="2609">G$391</f>
        <v>Hoffman, Brian</v>
      </c>
      <c r="H1687" s="193" t="str">
        <f t="shared" si="2609"/>
        <v>Gaither, Kelli</v>
      </c>
      <c r="I1687" s="193" t="str">
        <f t="shared" si="2609"/>
        <v>FO512</v>
      </c>
      <c r="J1687" s="193" t="str">
        <f t="shared" si="2609"/>
        <v>FOTO-CARE LTD</v>
      </c>
      <c r="K1687" s="193" t="str">
        <f t="shared" si="2609"/>
        <v>all</v>
      </c>
      <c r="L1687" s="193">
        <f t="shared" si="2609"/>
        <v>0</v>
      </c>
      <c r="M1687" s="193">
        <f t="shared" si="2609"/>
        <v>0</v>
      </c>
      <c r="N1687" s="193" t="str">
        <f t="shared" si="2579"/>
        <v>Comm Devices</v>
      </c>
      <c r="AA1687" s="193">
        <f t="shared" si="2482"/>
        <v>0</v>
      </c>
      <c r="AB1687" s="193" t="str">
        <f t="shared" ref="AB1687" si="2610">AB$391</f>
        <v>Gaither, Kelli</v>
      </c>
    </row>
    <row r="1688" spans="1:28" s="188" customFormat="1" ht="17.399999999999999">
      <c r="A1688" s="193" t="str">
        <f t="shared" ref="A1688:A1733" si="2611">T$9</f>
        <v>Comm Devices</v>
      </c>
      <c r="B1688" s="193" t="str">
        <f t="shared" ref="B1688:B1733" si="2612">CONCATENATE(I1688,A1688)</f>
        <v>GR025Comm Devices</v>
      </c>
      <c r="C1688" s="193" t="str">
        <f t="shared" ref="C1688:C1733" si="2613">CONCATENATE(A1688,H1688)</f>
        <v>Comm DevicesGaither, Kelli</v>
      </c>
      <c r="D1688" s="193"/>
      <c r="E1688" s="193"/>
      <c r="F1688" s="193" t="str">
        <f t="shared" ref="F1688:F1733" si="2614">CONCATENATE(A1688,G1688)</f>
        <v>Comm DevicesHoffman, Brian</v>
      </c>
      <c r="G1688" s="193" t="str">
        <f t="shared" ref="G1688:M1688" si="2615">G$392</f>
        <v>Hoffman, Brian</v>
      </c>
      <c r="H1688" s="193" t="str">
        <f t="shared" si="2615"/>
        <v>Gaither, Kelli</v>
      </c>
      <c r="I1688" s="193" t="str">
        <f t="shared" si="2615"/>
        <v>GR025</v>
      </c>
      <c r="J1688" s="193" t="str">
        <f t="shared" si="2615"/>
        <v>GRAYBAR ELECTRIC CO.</v>
      </c>
      <c r="K1688" s="193" t="str">
        <f t="shared" si="2615"/>
        <v>all</v>
      </c>
      <c r="L1688" s="193">
        <f t="shared" si="2615"/>
        <v>0</v>
      </c>
      <c r="M1688" s="193">
        <f t="shared" si="2615"/>
        <v>0</v>
      </c>
      <c r="N1688" s="193" t="str">
        <f t="shared" si="2579"/>
        <v>Comm Devices</v>
      </c>
      <c r="AA1688" s="193">
        <f t="shared" ref="AA1688:AA1733" si="2616">AT$9</f>
        <v>0</v>
      </c>
      <c r="AB1688" s="193" t="str">
        <f t="shared" ref="AB1688" si="2617">AB$392</f>
        <v>Gaither, Kelli</v>
      </c>
    </row>
    <row r="1689" spans="1:28" s="188" customFormat="1" ht="17.399999999999999">
      <c r="A1689" s="193" t="str">
        <f t="shared" si="2611"/>
        <v>Comm Devices</v>
      </c>
      <c r="B1689" s="193" t="str">
        <f t="shared" si="2612"/>
        <v>GR843Comm Devices</v>
      </c>
      <c r="C1689" s="193" t="str">
        <f t="shared" si="2613"/>
        <v>Comm DevicesGaither, Kelli</v>
      </c>
      <c r="D1689" s="193"/>
      <c r="E1689" s="193"/>
      <c r="F1689" s="193" t="str">
        <f t="shared" si="2614"/>
        <v>Comm DevicesHoffman, Brian</v>
      </c>
      <c r="G1689" s="193" t="str">
        <f t="shared" ref="G1689:M1689" si="2618">G$393</f>
        <v>Hoffman, Brian</v>
      </c>
      <c r="H1689" s="193" t="str">
        <f t="shared" si="2618"/>
        <v>Gaither, Kelli</v>
      </c>
      <c r="I1689" s="193" t="str">
        <f t="shared" si="2618"/>
        <v>GR843</v>
      </c>
      <c r="J1689" s="193" t="str">
        <f t="shared" si="2618"/>
        <v>GREEN MOUNTAIN CAMERA LLC</v>
      </c>
      <c r="K1689" s="193" t="str">
        <f t="shared" si="2618"/>
        <v>all</v>
      </c>
      <c r="L1689" s="193">
        <f t="shared" si="2618"/>
        <v>0</v>
      </c>
      <c r="M1689" s="193">
        <f t="shared" si="2618"/>
        <v>0</v>
      </c>
      <c r="N1689" s="193" t="str">
        <f t="shared" si="2579"/>
        <v>Comm Devices</v>
      </c>
      <c r="AA1689" s="193">
        <f t="shared" si="2616"/>
        <v>0</v>
      </c>
      <c r="AB1689" s="193" t="str">
        <f t="shared" ref="AB1689" si="2619">AB$393</f>
        <v>Gaither, Kelli</v>
      </c>
    </row>
    <row r="1690" spans="1:28" s="188" customFormat="1" ht="17.399999999999999">
      <c r="A1690" s="193" t="str">
        <f t="shared" si="2611"/>
        <v>Comm Devices</v>
      </c>
      <c r="B1690" s="193" t="str">
        <f t="shared" si="2612"/>
        <v>HA215Comm Devices</v>
      </c>
      <c r="C1690" s="193" t="str">
        <f t="shared" si="2613"/>
        <v>Comm DevicesGaither, Kelli</v>
      </c>
      <c r="D1690" s="193"/>
      <c r="E1690" s="193"/>
      <c r="F1690" s="193" t="str">
        <f t="shared" si="2614"/>
        <v>Comm DevicesHoffman, Brian</v>
      </c>
      <c r="G1690" s="193" t="str">
        <f t="shared" ref="G1690:M1690" si="2620">G$394</f>
        <v>Hoffman, Brian</v>
      </c>
      <c r="H1690" s="193" t="str">
        <f t="shared" si="2620"/>
        <v>Gaither, Kelli</v>
      </c>
      <c r="I1690" s="193" t="str">
        <f t="shared" si="2620"/>
        <v>HA215</v>
      </c>
      <c r="J1690" s="193" t="str">
        <f t="shared" si="2620"/>
        <v>HARCO INDUSTRIES INC</v>
      </c>
      <c r="K1690" s="193" t="str">
        <f t="shared" si="2620"/>
        <v>all</v>
      </c>
      <c r="L1690" s="193">
        <f t="shared" si="2620"/>
        <v>0</v>
      </c>
      <c r="M1690" s="193">
        <f t="shared" si="2620"/>
        <v>0</v>
      </c>
      <c r="N1690" s="193" t="str">
        <f t="shared" si="2579"/>
        <v>Comm Devices</v>
      </c>
      <c r="AA1690" s="193">
        <f t="shared" si="2616"/>
        <v>0</v>
      </c>
      <c r="AB1690" s="193" t="str">
        <f t="shared" ref="AB1690" si="2621">AB$394</f>
        <v>Gaither, Kelli</v>
      </c>
    </row>
    <row r="1691" spans="1:28" s="188" customFormat="1" ht="17.399999999999999">
      <c r="A1691" s="193" t="str">
        <f t="shared" si="2611"/>
        <v>Comm Devices</v>
      </c>
      <c r="B1691" s="193" t="str">
        <f t="shared" si="2612"/>
        <v>HI001Comm Devices</v>
      </c>
      <c r="C1691" s="193" t="str">
        <f t="shared" si="2613"/>
        <v>Comm DevicesGaither, Kelli</v>
      </c>
      <c r="D1691" s="193"/>
      <c r="E1691" s="193"/>
      <c r="F1691" s="193" t="str">
        <f t="shared" si="2614"/>
        <v>Comm DevicesHoffman, Brian</v>
      </c>
      <c r="G1691" s="193" t="str">
        <f t="shared" ref="G1691:M1691" si="2622">G$395</f>
        <v>Hoffman, Brian</v>
      </c>
      <c r="H1691" s="193" t="str">
        <f t="shared" si="2622"/>
        <v>Gaither, Kelli</v>
      </c>
      <c r="I1691" s="193" t="str">
        <f t="shared" si="2622"/>
        <v>HI001</v>
      </c>
      <c r="J1691" s="193" t="str">
        <f t="shared" si="2622"/>
        <v>HINDA INC.</v>
      </c>
      <c r="K1691" s="193" t="str">
        <f t="shared" si="2622"/>
        <v>all</v>
      </c>
      <c r="L1691" s="193">
        <f t="shared" si="2622"/>
        <v>0</v>
      </c>
      <c r="M1691" s="193">
        <f t="shared" si="2622"/>
        <v>0</v>
      </c>
      <c r="N1691" s="193" t="str">
        <f t="shared" si="2579"/>
        <v>Comm Devices</v>
      </c>
      <c r="AA1691" s="193">
        <f t="shared" si="2616"/>
        <v>0</v>
      </c>
      <c r="AB1691" s="193" t="str">
        <f t="shared" ref="AB1691" si="2623">AB$395</f>
        <v>Gaither, Kelli</v>
      </c>
    </row>
    <row r="1692" spans="1:28" s="188" customFormat="1" ht="17.399999999999999">
      <c r="A1692" s="193" t="str">
        <f t="shared" si="2611"/>
        <v>Comm Devices</v>
      </c>
      <c r="B1692" s="193" t="str">
        <f t="shared" si="2612"/>
        <v>IM266Comm Devices</v>
      </c>
      <c r="C1692" s="193" t="str">
        <f t="shared" si="2613"/>
        <v>Comm DevicesGaither, Kelli</v>
      </c>
      <c r="D1692" s="193"/>
      <c r="E1692" s="193"/>
      <c r="F1692" s="193" t="str">
        <f t="shared" si="2614"/>
        <v>Comm DevicesHoffman, Brian</v>
      </c>
      <c r="G1692" s="193" t="str">
        <f t="shared" ref="G1692:M1692" si="2624">G$396</f>
        <v>Hoffman, Brian</v>
      </c>
      <c r="H1692" s="193" t="str">
        <f t="shared" si="2624"/>
        <v>Gaither, Kelli</v>
      </c>
      <c r="I1692" s="193" t="str">
        <f t="shared" si="2624"/>
        <v>IM266</v>
      </c>
      <c r="J1692" s="193" t="str">
        <f t="shared" si="2624"/>
        <v>IMAGE LOGISTICS</v>
      </c>
      <c r="K1692" s="193" t="str">
        <f t="shared" si="2624"/>
        <v>all</v>
      </c>
      <c r="L1692" s="193">
        <f t="shared" si="2624"/>
        <v>0</v>
      </c>
      <c r="M1692" s="193">
        <f t="shared" si="2624"/>
        <v>0</v>
      </c>
      <c r="N1692" s="193" t="str">
        <f t="shared" si="2579"/>
        <v>Comm Devices</v>
      </c>
      <c r="AA1692" s="193">
        <f t="shared" si="2616"/>
        <v>0</v>
      </c>
      <c r="AB1692" s="193" t="str">
        <f t="shared" ref="AB1692" si="2625">AB$396</f>
        <v>Gaither, Kelli</v>
      </c>
    </row>
    <row r="1693" spans="1:28" s="188" customFormat="1" ht="17.399999999999999">
      <c r="A1693" s="193" t="str">
        <f t="shared" si="2611"/>
        <v>Comm Devices</v>
      </c>
      <c r="B1693" s="193" t="str">
        <f t="shared" si="2612"/>
        <v>J0028Comm Devices</v>
      </c>
      <c r="C1693" s="193" t="str">
        <f t="shared" si="2613"/>
        <v>Comm DevicesGaither, Kelli</v>
      </c>
      <c r="D1693" s="193"/>
      <c r="E1693" s="193"/>
      <c r="F1693" s="193" t="str">
        <f t="shared" si="2614"/>
        <v>Comm DevicesHoffman, Brian</v>
      </c>
      <c r="G1693" s="193" t="str">
        <f t="shared" ref="G1693:M1693" si="2626">G$397</f>
        <v>Hoffman, Brian</v>
      </c>
      <c r="H1693" s="193" t="str">
        <f t="shared" si="2626"/>
        <v>Gaither, Kelli</v>
      </c>
      <c r="I1693" s="193" t="str">
        <f t="shared" si="2626"/>
        <v>J0028</v>
      </c>
      <c r="J1693" s="193" t="str">
        <f t="shared" si="2626"/>
        <v>ACCESS A/V LLC</v>
      </c>
      <c r="K1693" s="193" t="str">
        <f t="shared" si="2626"/>
        <v>all</v>
      </c>
      <c r="L1693" s="193">
        <f t="shared" si="2626"/>
        <v>0</v>
      </c>
      <c r="M1693" s="193">
        <f t="shared" si="2626"/>
        <v>0</v>
      </c>
      <c r="N1693" s="193" t="str">
        <f t="shared" si="2579"/>
        <v>Comm Devices</v>
      </c>
      <c r="AA1693" s="193">
        <f t="shared" si="2616"/>
        <v>0</v>
      </c>
      <c r="AB1693" s="193" t="str">
        <f t="shared" ref="AB1693" si="2627">AB$397</f>
        <v>Gaither, Kelli</v>
      </c>
    </row>
    <row r="1694" spans="1:28" s="188" customFormat="1" ht="17.399999999999999">
      <c r="A1694" s="193" t="str">
        <f t="shared" si="2611"/>
        <v>Comm Devices</v>
      </c>
      <c r="B1694" s="193" t="str">
        <f t="shared" si="2612"/>
        <v>JA581Comm Devices</v>
      </c>
      <c r="C1694" s="193" t="str">
        <f t="shared" si="2613"/>
        <v>Comm DevicesGaither, Kelli</v>
      </c>
      <c r="D1694" s="193"/>
      <c r="E1694" s="193"/>
      <c r="F1694" s="193" t="str">
        <f t="shared" si="2614"/>
        <v>Comm DevicesHoffman, Brian</v>
      </c>
      <c r="G1694" s="193" t="str">
        <f t="shared" ref="G1694:M1694" si="2628">G$398</f>
        <v>Hoffman, Brian</v>
      </c>
      <c r="H1694" s="193" t="str">
        <f t="shared" si="2628"/>
        <v>Gaither, Kelli</v>
      </c>
      <c r="I1694" s="193" t="str">
        <f t="shared" si="2628"/>
        <v>JA581</v>
      </c>
      <c r="J1694" s="193" t="str">
        <f t="shared" si="2628"/>
        <v>JALUX AMERICA'S INC</v>
      </c>
      <c r="K1694" s="193" t="str">
        <f t="shared" si="2628"/>
        <v>all</v>
      </c>
      <c r="L1694" s="193">
        <f t="shared" si="2628"/>
        <v>0</v>
      </c>
      <c r="M1694" s="193">
        <f t="shared" si="2628"/>
        <v>0</v>
      </c>
      <c r="N1694" s="193" t="str">
        <f t="shared" si="2579"/>
        <v>Comm Devices</v>
      </c>
      <c r="AA1694" s="193">
        <f t="shared" si="2616"/>
        <v>0</v>
      </c>
      <c r="AB1694" s="193" t="str">
        <f t="shared" ref="AB1694" si="2629">AB$398</f>
        <v>Gaither, Kelli</v>
      </c>
    </row>
    <row r="1695" spans="1:28" s="188" customFormat="1" ht="17.399999999999999">
      <c r="A1695" s="193" t="str">
        <f t="shared" si="2611"/>
        <v>Comm Devices</v>
      </c>
      <c r="B1695" s="193" t="str">
        <f t="shared" si="2612"/>
        <v>JH020Comm Devices</v>
      </c>
      <c r="C1695" s="193" t="str">
        <f t="shared" si="2613"/>
        <v>Comm DevicesGaither, Kelli</v>
      </c>
      <c r="D1695" s="193"/>
      <c r="E1695" s="193"/>
      <c r="F1695" s="193" t="str">
        <f t="shared" si="2614"/>
        <v>Comm DevicesHoffman, Brian</v>
      </c>
      <c r="G1695" s="193" t="str">
        <f t="shared" ref="G1695:M1695" si="2630">G$399</f>
        <v>Hoffman, Brian</v>
      </c>
      <c r="H1695" s="193" t="str">
        <f t="shared" si="2630"/>
        <v>Gaither, Kelli</v>
      </c>
      <c r="I1695" s="193" t="str">
        <f t="shared" si="2630"/>
        <v>JH020</v>
      </c>
      <c r="J1695" s="193" t="str">
        <f t="shared" si="2630"/>
        <v>JHAM INTERNATIONAL C</v>
      </c>
      <c r="K1695" s="193" t="str">
        <f t="shared" si="2630"/>
        <v>all</v>
      </c>
      <c r="L1695" s="193">
        <f t="shared" si="2630"/>
        <v>0</v>
      </c>
      <c r="M1695" s="193">
        <f t="shared" si="2630"/>
        <v>0</v>
      </c>
      <c r="N1695" s="193" t="str">
        <f t="shared" si="2579"/>
        <v>Comm Devices</v>
      </c>
      <c r="AA1695" s="193">
        <f t="shared" si="2616"/>
        <v>0</v>
      </c>
      <c r="AB1695" s="193" t="str">
        <f t="shared" ref="AB1695" si="2631">AB$399</f>
        <v>Gaither, Kelli</v>
      </c>
    </row>
    <row r="1696" spans="1:28" s="188" customFormat="1" ht="17.399999999999999">
      <c r="A1696" s="193" t="str">
        <f t="shared" si="2611"/>
        <v>Comm Devices</v>
      </c>
      <c r="B1696" s="193" t="str">
        <f t="shared" si="2612"/>
        <v>LA020Comm Devices</v>
      </c>
      <c r="C1696" s="193" t="str">
        <f t="shared" si="2613"/>
        <v>Comm DevicesGaither, Kelli</v>
      </c>
      <c r="D1696" s="193"/>
      <c r="E1696" s="193"/>
      <c r="F1696" s="193" t="str">
        <f t="shared" si="2614"/>
        <v>Comm DevicesHoffman, Brian</v>
      </c>
      <c r="G1696" s="193" t="str">
        <f t="shared" ref="G1696:M1696" si="2632">G$400</f>
        <v>Hoffman, Brian</v>
      </c>
      <c r="H1696" s="193" t="str">
        <f t="shared" si="2632"/>
        <v>Gaither, Kelli</v>
      </c>
      <c r="I1696" s="193" t="str">
        <f t="shared" si="2632"/>
        <v>LA020</v>
      </c>
      <c r="J1696" s="193" t="str">
        <f t="shared" si="2632"/>
        <v>LAPINE ASSOCIATES IN</v>
      </c>
      <c r="K1696" s="193" t="str">
        <f t="shared" si="2632"/>
        <v>all</v>
      </c>
      <c r="L1696" s="193">
        <f t="shared" si="2632"/>
        <v>0</v>
      </c>
      <c r="M1696" s="193">
        <f t="shared" si="2632"/>
        <v>0</v>
      </c>
      <c r="N1696" s="193" t="str">
        <f t="shared" si="2579"/>
        <v>Comm Devices</v>
      </c>
      <c r="AA1696" s="193">
        <f t="shared" si="2616"/>
        <v>0</v>
      </c>
      <c r="AB1696" s="193" t="str">
        <f t="shared" ref="AB1696" si="2633">AB$400</f>
        <v>Gaither, Kelli</v>
      </c>
    </row>
    <row r="1697" spans="1:28" s="188" customFormat="1" ht="17.399999999999999">
      <c r="A1697" s="193" t="str">
        <f t="shared" si="2611"/>
        <v>Comm Devices</v>
      </c>
      <c r="B1697" s="193" t="str">
        <f t="shared" si="2612"/>
        <v>LI722Comm Devices</v>
      </c>
      <c r="C1697" s="193" t="str">
        <f t="shared" si="2613"/>
        <v>Comm DevicesGaither, Kelli</v>
      </c>
      <c r="D1697" s="193"/>
      <c r="E1697" s="193"/>
      <c r="F1697" s="193" t="str">
        <f t="shared" si="2614"/>
        <v>Comm DevicesHoffman, Brian</v>
      </c>
      <c r="G1697" s="193" t="str">
        <f t="shared" ref="G1697:M1697" si="2634">G$401</f>
        <v>Hoffman, Brian</v>
      </c>
      <c r="H1697" s="193" t="str">
        <f t="shared" si="2634"/>
        <v>Gaither, Kelli</v>
      </c>
      <c r="I1697" s="193" t="str">
        <f t="shared" si="2634"/>
        <v>LI722</v>
      </c>
      <c r="J1697" s="193" t="str">
        <f t="shared" si="2634"/>
        <v>LIFETOUCH NATIONAL SCHOOL STUDIOS I</v>
      </c>
      <c r="K1697" s="193" t="str">
        <f t="shared" si="2634"/>
        <v>all</v>
      </c>
      <c r="L1697" s="193">
        <f t="shared" si="2634"/>
        <v>0</v>
      </c>
      <c r="M1697" s="193">
        <f t="shared" si="2634"/>
        <v>0</v>
      </c>
      <c r="N1697" s="193" t="str">
        <f t="shared" si="2579"/>
        <v>Comm Devices</v>
      </c>
      <c r="AA1697" s="193">
        <f t="shared" si="2616"/>
        <v>0</v>
      </c>
      <c r="AB1697" s="193" t="str">
        <f t="shared" ref="AB1697" si="2635">AB$401</f>
        <v>Gaither, Kelli</v>
      </c>
    </row>
    <row r="1698" spans="1:28" s="188" customFormat="1" ht="17.399999999999999">
      <c r="A1698" s="193" t="str">
        <f t="shared" si="2611"/>
        <v>Comm Devices</v>
      </c>
      <c r="B1698" s="193" t="str">
        <f t="shared" si="2612"/>
        <v>MI690Comm Devices</v>
      </c>
      <c r="C1698" s="193" t="str">
        <f t="shared" si="2613"/>
        <v>Comm DevicesGaither, Kelli</v>
      </c>
      <c r="D1698" s="193"/>
      <c r="E1698" s="193"/>
      <c r="F1698" s="193" t="str">
        <f t="shared" si="2614"/>
        <v>Comm DevicesHoffman, Brian</v>
      </c>
      <c r="G1698" s="193" t="str">
        <f t="shared" ref="G1698:M1698" si="2636">G$402</f>
        <v>Hoffman, Brian</v>
      </c>
      <c r="H1698" s="193" t="str">
        <f t="shared" si="2636"/>
        <v>Gaither, Kelli</v>
      </c>
      <c r="I1698" s="193" t="str">
        <f t="shared" si="2636"/>
        <v>MI690</v>
      </c>
      <c r="J1698" s="193" t="str">
        <f t="shared" si="2636"/>
        <v>MIRA ENTERPRISE</v>
      </c>
      <c r="K1698" s="193" t="str">
        <f t="shared" si="2636"/>
        <v>all</v>
      </c>
      <c r="L1698" s="193">
        <f t="shared" si="2636"/>
        <v>0</v>
      </c>
      <c r="M1698" s="193">
        <f t="shared" si="2636"/>
        <v>0</v>
      </c>
      <c r="N1698" s="193" t="str">
        <f t="shared" si="2579"/>
        <v>Comm Devices</v>
      </c>
      <c r="AA1698" s="193">
        <f t="shared" si="2616"/>
        <v>0</v>
      </c>
      <c r="AB1698" s="193" t="str">
        <f t="shared" ref="AB1698" si="2637">AB$402</f>
        <v>Gaither, Kelli</v>
      </c>
    </row>
    <row r="1699" spans="1:28" s="188" customFormat="1" ht="17.399999999999999">
      <c r="A1699" s="193" t="str">
        <f t="shared" si="2611"/>
        <v>Comm Devices</v>
      </c>
      <c r="B1699" s="193" t="str">
        <f t="shared" si="2612"/>
        <v>PR060Comm Devices</v>
      </c>
      <c r="C1699" s="193" t="str">
        <f t="shared" si="2613"/>
        <v>Comm DevicesGaither, Kelli</v>
      </c>
      <c r="D1699" s="193"/>
      <c r="E1699" s="193"/>
      <c r="F1699" s="193" t="str">
        <f t="shared" si="2614"/>
        <v>Comm DevicesHoffman, Brian</v>
      </c>
      <c r="G1699" s="193" t="str">
        <f t="shared" ref="G1699:M1699" si="2638">G$403</f>
        <v>Hoffman, Brian</v>
      </c>
      <c r="H1699" s="193" t="str">
        <f t="shared" si="2638"/>
        <v>Gaither, Kelli</v>
      </c>
      <c r="I1699" s="193" t="str">
        <f t="shared" si="2638"/>
        <v>PR060</v>
      </c>
      <c r="J1699" s="193" t="str">
        <f t="shared" si="2638"/>
        <v>PRECISION TRADING</v>
      </c>
      <c r="K1699" s="193" t="str">
        <f t="shared" si="2638"/>
        <v>all</v>
      </c>
      <c r="L1699" s="193">
        <f t="shared" si="2638"/>
        <v>0</v>
      </c>
      <c r="M1699" s="193">
        <f t="shared" si="2638"/>
        <v>0</v>
      </c>
      <c r="N1699" s="193" t="str">
        <f t="shared" si="2579"/>
        <v>Comm Devices</v>
      </c>
      <c r="AA1699" s="193">
        <f t="shared" si="2616"/>
        <v>0</v>
      </c>
      <c r="AB1699" s="193" t="str">
        <f t="shared" ref="AB1699" si="2639">AB$403</f>
        <v>Gaither, Kelli</v>
      </c>
    </row>
    <row r="1700" spans="1:28" s="188" customFormat="1" ht="17.399999999999999">
      <c r="A1700" s="193" t="str">
        <f t="shared" si="2611"/>
        <v>Comm Devices</v>
      </c>
      <c r="B1700" s="193" t="str">
        <f t="shared" si="2612"/>
        <v>PR960Comm Devices</v>
      </c>
      <c r="C1700" s="193" t="str">
        <f t="shared" si="2613"/>
        <v>Comm DevicesGaither, Kelli</v>
      </c>
      <c r="D1700" s="193"/>
      <c r="E1700" s="193"/>
      <c r="F1700" s="193" t="str">
        <f t="shared" si="2614"/>
        <v>Comm DevicesHoffman, Brian</v>
      </c>
      <c r="G1700" s="193" t="str">
        <f t="shared" ref="G1700:M1700" si="2640">G$404</f>
        <v>Hoffman, Brian</v>
      </c>
      <c r="H1700" s="193" t="str">
        <f t="shared" si="2640"/>
        <v>Gaither, Kelli</v>
      </c>
      <c r="I1700" s="193" t="str">
        <f t="shared" si="2640"/>
        <v>PR960</v>
      </c>
      <c r="J1700" s="193" t="str">
        <f t="shared" si="2640"/>
        <v>PRINCESS CRUISE LINES</v>
      </c>
      <c r="K1700" s="193" t="str">
        <f t="shared" si="2640"/>
        <v>all</v>
      </c>
      <c r="L1700" s="193">
        <f t="shared" si="2640"/>
        <v>0</v>
      </c>
      <c r="M1700" s="193">
        <f t="shared" si="2640"/>
        <v>0</v>
      </c>
      <c r="N1700" s="193" t="str">
        <f t="shared" si="2579"/>
        <v>Comm Devices</v>
      </c>
      <c r="AA1700" s="193">
        <f t="shared" si="2616"/>
        <v>0</v>
      </c>
      <c r="AB1700" s="193" t="str">
        <f t="shared" ref="AB1700" si="2641">AB$404</f>
        <v>Gaither, Kelli</v>
      </c>
    </row>
    <row r="1701" spans="1:28" s="188" customFormat="1" ht="17.399999999999999">
      <c r="A1701" s="193" t="str">
        <f t="shared" si="2611"/>
        <v>Comm Devices</v>
      </c>
      <c r="B1701" s="193" t="str">
        <f t="shared" si="2612"/>
        <v>RE802Comm Devices</v>
      </c>
      <c r="C1701" s="193" t="str">
        <f t="shared" si="2613"/>
        <v>Comm DevicesGaither, Kelli</v>
      </c>
      <c r="D1701" s="193"/>
      <c r="E1701" s="193"/>
      <c r="F1701" s="193" t="str">
        <f t="shared" si="2614"/>
        <v>Comm DevicesHoffman, Brian</v>
      </c>
      <c r="G1701" s="193" t="str">
        <f t="shared" ref="G1701:M1701" si="2642">G$405</f>
        <v>Hoffman, Brian</v>
      </c>
      <c r="H1701" s="193" t="str">
        <f t="shared" si="2642"/>
        <v>Gaither, Kelli</v>
      </c>
      <c r="I1701" s="193" t="str">
        <f t="shared" si="2642"/>
        <v>RE802</v>
      </c>
      <c r="J1701" s="193" t="str">
        <f t="shared" si="2642"/>
        <v>REEF PHOTO AND VIDEO INC</v>
      </c>
      <c r="K1701" s="193" t="str">
        <f t="shared" si="2642"/>
        <v>all</v>
      </c>
      <c r="L1701" s="193">
        <f t="shared" si="2642"/>
        <v>0</v>
      </c>
      <c r="M1701" s="193">
        <f t="shared" si="2642"/>
        <v>0</v>
      </c>
      <c r="N1701" s="193" t="str">
        <f t="shared" si="2579"/>
        <v>Comm Devices</v>
      </c>
      <c r="AA1701" s="193">
        <f t="shared" si="2616"/>
        <v>0</v>
      </c>
      <c r="AB1701" s="193" t="str">
        <f t="shared" ref="AB1701" si="2643">AB$405</f>
        <v>Gaither, Kelli</v>
      </c>
    </row>
    <row r="1702" spans="1:28" s="188" customFormat="1" ht="17.399999999999999">
      <c r="A1702" s="193" t="str">
        <f t="shared" si="2611"/>
        <v>Comm Devices</v>
      </c>
      <c r="B1702" s="193" t="str">
        <f t="shared" si="2612"/>
        <v>SC015Comm Devices</v>
      </c>
      <c r="C1702" s="193" t="str">
        <f t="shared" si="2613"/>
        <v>Comm DevicesGaither, Kelli</v>
      </c>
      <c r="D1702" s="193"/>
      <c r="E1702" s="193"/>
      <c r="F1702" s="193" t="str">
        <f t="shared" si="2614"/>
        <v>Comm DevicesHoffman, Brian</v>
      </c>
      <c r="G1702" s="193" t="str">
        <f t="shared" ref="G1702:M1702" si="2644">G$406</f>
        <v>Hoffman, Brian</v>
      </c>
      <c r="H1702" s="193" t="str">
        <f t="shared" si="2644"/>
        <v>Gaither, Kelli</v>
      </c>
      <c r="I1702" s="193" t="str">
        <f t="shared" si="2644"/>
        <v>SC015</v>
      </c>
      <c r="J1702" s="193" t="str">
        <f t="shared" si="2644"/>
        <v>SUPERSONIC ELECTRONI</v>
      </c>
      <c r="K1702" s="193" t="str">
        <f t="shared" si="2644"/>
        <v>all</v>
      </c>
      <c r="L1702" s="193">
        <f t="shared" si="2644"/>
        <v>0</v>
      </c>
      <c r="M1702" s="193">
        <f t="shared" si="2644"/>
        <v>0</v>
      </c>
      <c r="N1702" s="193" t="str">
        <f t="shared" si="2579"/>
        <v>Comm Devices</v>
      </c>
      <c r="AA1702" s="193">
        <f t="shared" si="2616"/>
        <v>0</v>
      </c>
      <c r="AB1702" s="193" t="str">
        <f t="shared" ref="AB1702" si="2645">AB$406</f>
        <v>Gaither, Kelli</v>
      </c>
    </row>
    <row r="1703" spans="1:28" s="188" customFormat="1" ht="17.399999999999999">
      <c r="A1703" s="193" t="str">
        <f t="shared" si="2611"/>
        <v>Comm Devices</v>
      </c>
      <c r="B1703" s="193" t="str">
        <f t="shared" si="2612"/>
        <v>SE735Comm Devices</v>
      </c>
      <c r="C1703" s="193" t="str">
        <f t="shared" si="2613"/>
        <v>Comm DevicesGaither, Kelli</v>
      </c>
      <c r="D1703" s="193"/>
      <c r="E1703" s="193"/>
      <c r="F1703" s="193" t="str">
        <f t="shared" si="2614"/>
        <v>Comm DevicesHoffman, Brian</v>
      </c>
      <c r="G1703" s="193" t="str">
        <f t="shared" ref="G1703:M1703" si="2646">G$407</f>
        <v>Hoffman, Brian</v>
      </c>
      <c r="H1703" s="193" t="str">
        <f t="shared" si="2646"/>
        <v>Gaither, Kelli</v>
      </c>
      <c r="I1703" s="193" t="str">
        <f t="shared" si="2646"/>
        <v>SE735</v>
      </c>
      <c r="J1703" s="193" t="str">
        <f t="shared" si="2646"/>
        <v>SENNARI USA</v>
      </c>
      <c r="K1703" s="193" t="str">
        <f t="shared" si="2646"/>
        <v>all</v>
      </c>
      <c r="L1703" s="193">
        <f t="shared" si="2646"/>
        <v>0</v>
      </c>
      <c r="M1703" s="193">
        <f t="shared" si="2646"/>
        <v>0</v>
      </c>
      <c r="N1703" s="193" t="str">
        <f t="shared" si="2579"/>
        <v>Comm Devices</v>
      </c>
      <c r="AA1703" s="193">
        <f t="shared" si="2616"/>
        <v>0</v>
      </c>
      <c r="AB1703" s="193" t="str">
        <f t="shared" ref="AB1703" si="2647">AB$407</f>
        <v>Gaither, Kelli</v>
      </c>
    </row>
    <row r="1704" spans="1:28" s="188" customFormat="1" ht="17.399999999999999">
      <c r="A1704" s="193" t="str">
        <f t="shared" si="2611"/>
        <v>Comm Devices</v>
      </c>
      <c r="B1704" s="193" t="str">
        <f t="shared" si="2612"/>
        <v>SP080Comm Devices</v>
      </c>
      <c r="C1704" s="193" t="str">
        <f t="shared" si="2613"/>
        <v>Comm DevicesGaither, Kelli</v>
      </c>
      <c r="D1704" s="193"/>
      <c r="E1704" s="193"/>
      <c r="F1704" s="193" t="str">
        <f t="shared" si="2614"/>
        <v>Comm DevicesHoffman, Brian</v>
      </c>
      <c r="G1704" s="193" t="str">
        <f t="shared" ref="G1704:M1704" si="2648">G$408</f>
        <v>Hoffman, Brian</v>
      </c>
      <c r="H1704" s="193" t="str">
        <f t="shared" si="2648"/>
        <v>Gaither, Kelli</v>
      </c>
      <c r="I1704" s="193" t="str">
        <f t="shared" si="2648"/>
        <v>SP080</v>
      </c>
      <c r="J1704" s="193" t="str">
        <f t="shared" si="2648"/>
        <v>S. P. RICHARDS COMPA</v>
      </c>
      <c r="K1704" s="193" t="str">
        <f t="shared" si="2648"/>
        <v>all</v>
      </c>
      <c r="L1704" s="193">
        <f t="shared" si="2648"/>
        <v>0</v>
      </c>
      <c r="M1704" s="193">
        <f t="shared" si="2648"/>
        <v>0</v>
      </c>
      <c r="N1704" s="193" t="str">
        <f t="shared" si="2579"/>
        <v>Comm Devices</v>
      </c>
      <c r="AA1704" s="193">
        <f t="shared" si="2616"/>
        <v>0</v>
      </c>
      <c r="AB1704" s="193" t="str">
        <f t="shared" ref="AB1704" si="2649">AB$408</f>
        <v>Gaither, Kelli</v>
      </c>
    </row>
    <row r="1705" spans="1:28" s="188" customFormat="1" ht="17.399999999999999">
      <c r="A1705" s="193" t="str">
        <f t="shared" si="2611"/>
        <v>Comm Devices</v>
      </c>
      <c r="B1705" s="193" t="str">
        <f t="shared" si="2612"/>
        <v>TE107Comm Devices</v>
      </c>
      <c r="C1705" s="193" t="str">
        <f t="shared" si="2613"/>
        <v>Comm DevicesGaither, Kelli</v>
      </c>
      <c r="D1705" s="193"/>
      <c r="E1705" s="193"/>
      <c r="F1705" s="193" t="str">
        <f t="shared" si="2614"/>
        <v>Comm DevicesHoffman, Brian</v>
      </c>
      <c r="G1705" s="193" t="str">
        <f t="shared" ref="G1705:M1705" si="2650">G$409</f>
        <v>Hoffman, Brian</v>
      </c>
      <c r="H1705" s="193" t="str">
        <f t="shared" si="2650"/>
        <v>Gaither, Kelli</v>
      </c>
      <c r="I1705" s="193" t="str">
        <f t="shared" si="2650"/>
        <v>TE107</v>
      </c>
      <c r="J1705" s="193" t="str">
        <f t="shared" si="2650"/>
        <v>TECHNICOLOR / TEL-EQUIPMENT</v>
      </c>
      <c r="K1705" s="193" t="str">
        <f t="shared" si="2650"/>
        <v>all</v>
      </c>
      <c r="L1705" s="193" t="str">
        <f t="shared" si="2650"/>
        <v>H2H Performance Video</v>
      </c>
      <c r="M1705" s="193" t="str">
        <f t="shared" si="2650"/>
        <v>TV, Technics</v>
      </c>
      <c r="N1705" s="193" t="str">
        <f t="shared" si="2579"/>
        <v>Comm Devices</v>
      </c>
      <c r="AA1705" s="193">
        <f t="shared" si="2616"/>
        <v>0</v>
      </c>
      <c r="AB1705" s="193" t="str">
        <f t="shared" ref="AB1705" si="2651">AB$409</f>
        <v>Gaither, Kelli</v>
      </c>
    </row>
    <row r="1706" spans="1:28" s="188" customFormat="1" ht="17.399999999999999">
      <c r="A1706" s="193" t="str">
        <f t="shared" si="2611"/>
        <v>Comm Devices</v>
      </c>
      <c r="B1706" s="193" t="str">
        <f t="shared" si="2612"/>
        <v>UR001Comm Devices</v>
      </c>
      <c r="C1706" s="193" t="str">
        <f t="shared" si="2613"/>
        <v>Comm DevicesGaither, Kelli</v>
      </c>
      <c r="D1706" s="193"/>
      <c r="E1706" s="193"/>
      <c r="F1706" s="193" t="str">
        <f t="shared" si="2614"/>
        <v>Comm DevicesHoffman, Brian</v>
      </c>
      <c r="G1706" s="193" t="str">
        <f t="shared" ref="G1706:M1706" si="2652">G$410</f>
        <v>Hoffman, Brian</v>
      </c>
      <c r="H1706" s="193" t="str">
        <f t="shared" si="2652"/>
        <v>Gaither, Kelli</v>
      </c>
      <c r="I1706" s="193" t="str">
        <f t="shared" si="2652"/>
        <v>UR001</v>
      </c>
      <c r="J1706" s="193" t="str">
        <f t="shared" si="2652"/>
        <v>URBAN OUTFITTERS INC</v>
      </c>
      <c r="K1706" s="193" t="str">
        <f t="shared" si="2652"/>
        <v>all</v>
      </c>
      <c r="L1706" s="193">
        <f t="shared" si="2652"/>
        <v>0</v>
      </c>
      <c r="M1706" s="193">
        <f t="shared" si="2652"/>
        <v>0</v>
      </c>
      <c r="N1706" s="193" t="str">
        <f t="shared" si="2579"/>
        <v>Comm Devices</v>
      </c>
      <c r="AA1706" s="193">
        <f t="shared" si="2616"/>
        <v>0</v>
      </c>
      <c r="AB1706" s="193" t="str">
        <f t="shared" ref="AB1706" si="2653">AB$410</f>
        <v>Gaither, Kelli</v>
      </c>
    </row>
    <row r="1707" spans="1:28" s="188" customFormat="1" ht="17.399999999999999">
      <c r="A1707" s="193" t="str">
        <f t="shared" si="2611"/>
        <v>Comm Devices</v>
      </c>
      <c r="B1707" s="193" t="str">
        <f t="shared" si="2612"/>
        <v>US310Comm Devices</v>
      </c>
      <c r="C1707" s="193" t="str">
        <f t="shared" si="2613"/>
        <v>Comm DevicesGaither, Kelli</v>
      </c>
      <c r="D1707" s="193"/>
      <c r="E1707" s="193"/>
      <c r="F1707" s="193" t="str">
        <f t="shared" si="2614"/>
        <v>Comm DevicesHoffman, Brian</v>
      </c>
      <c r="G1707" s="193" t="str">
        <f t="shared" ref="G1707:M1707" si="2654">G$411</f>
        <v>Hoffman, Brian</v>
      </c>
      <c r="H1707" s="193" t="str">
        <f t="shared" si="2654"/>
        <v>Gaither, Kelli</v>
      </c>
      <c r="I1707" s="193" t="str">
        <f t="shared" si="2654"/>
        <v>US310</v>
      </c>
      <c r="J1707" s="193" t="str">
        <f t="shared" si="2654"/>
        <v>US ASIA</v>
      </c>
      <c r="K1707" s="193" t="str">
        <f t="shared" si="2654"/>
        <v>all</v>
      </c>
      <c r="L1707" s="193">
        <f t="shared" si="2654"/>
        <v>0</v>
      </c>
      <c r="M1707" s="193">
        <f t="shared" si="2654"/>
        <v>0</v>
      </c>
      <c r="N1707" s="193" t="str">
        <f t="shared" si="2579"/>
        <v>Comm Devices</v>
      </c>
      <c r="AA1707" s="193">
        <f t="shared" si="2616"/>
        <v>0</v>
      </c>
      <c r="AB1707" s="193" t="str">
        <f t="shared" ref="AB1707" si="2655">AB$411</f>
        <v>Gaither, Kelli</v>
      </c>
    </row>
    <row r="1708" spans="1:28" s="188" customFormat="1" ht="17.399999999999999">
      <c r="A1708" s="193" t="str">
        <f t="shared" si="2611"/>
        <v>Comm Devices</v>
      </c>
      <c r="B1708" s="193" t="str">
        <f t="shared" si="2612"/>
        <v>ZA116Comm Devices</v>
      </c>
      <c r="C1708" s="193" t="str">
        <f t="shared" si="2613"/>
        <v>Comm DevicesGaither, Kelli</v>
      </c>
      <c r="D1708" s="193"/>
      <c r="E1708" s="193"/>
      <c r="F1708" s="193" t="str">
        <f t="shared" si="2614"/>
        <v>Comm DevicesHoffman, Brian</v>
      </c>
      <c r="G1708" s="193" t="str">
        <f t="shared" ref="G1708:M1708" si="2656">G$412</f>
        <v>Hoffman, Brian</v>
      </c>
      <c r="H1708" s="193" t="str">
        <f t="shared" si="2656"/>
        <v>Gaither, Kelli</v>
      </c>
      <c r="I1708" s="193" t="str">
        <f t="shared" si="2656"/>
        <v>ZA116</v>
      </c>
      <c r="J1708" s="193" t="str">
        <f t="shared" si="2656"/>
        <v>ZALMEN REISS AND ASSOCIATES INC</v>
      </c>
      <c r="K1708" s="193" t="str">
        <f t="shared" si="2656"/>
        <v>all</v>
      </c>
      <c r="L1708" s="193">
        <f t="shared" si="2656"/>
        <v>0</v>
      </c>
      <c r="M1708" s="193">
        <f t="shared" si="2656"/>
        <v>0</v>
      </c>
      <c r="N1708" s="193" t="str">
        <f t="shared" si="2579"/>
        <v>Comm Devices</v>
      </c>
      <c r="AA1708" s="193">
        <f t="shared" si="2616"/>
        <v>0</v>
      </c>
      <c r="AB1708" s="193" t="str">
        <f t="shared" ref="AB1708" si="2657">AB$412</f>
        <v>Gaither, Kelli</v>
      </c>
    </row>
    <row r="1709" spans="1:28" s="188" customFormat="1" ht="17.399999999999999">
      <c r="A1709" s="193" t="str">
        <f t="shared" si="2611"/>
        <v>Comm Devices</v>
      </c>
      <c r="B1709" s="193" t="str">
        <f t="shared" si="2612"/>
        <v>CO902Comm Devices</v>
      </c>
      <c r="C1709" s="193" t="str">
        <f t="shared" si="2613"/>
        <v>Comm DevicesGaither, Kelli</v>
      </c>
      <c r="D1709" s="193"/>
      <c r="E1709" s="193"/>
      <c r="F1709" s="193" t="str">
        <f t="shared" si="2614"/>
        <v>Comm DevicesHoffman, Brian</v>
      </c>
      <c r="G1709" s="193" t="str">
        <f t="shared" ref="G1709:M1709" si="2658">G$413</f>
        <v>Hoffman, Brian</v>
      </c>
      <c r="H1709" s="193" t="str">
        <f t="shared" si="2658"/>
        <v>Gaither, Kelli</v>
      </c>
      <c r="I1709" s="193" t="str">
        <f t="shared" si="2658"/>
        <v>CO902</v>
      </c>
      <c r="J1709" s="193" t="str">
        <f t="shared" si="2658"/>
        <v>COMCAST</v>
      </c>
      <c r="K1709" s="193" t="str">
        <f t="shared" si="2658"/>
        <v>all</v>
      </c>
      <c r="L1709" s="193">
        <f t="shared" si="2658"/>
        <v>0</v>
      </c>
      <c r="M1709" s="193">
        <f t="shared" si="2658"/>
        <v>0</v>
      </c>
      <c r="N1709" s="193" t="str">
        <f t="shared" si="2579"/>
        <v>Comm Devices</v>
      </c>
      <c r="AA1709" s="193">
        <f t="shared" si="2616"/>
        <v>0</v>
      </c>
      <c r="AB1709" s="193" t="str">
        <f t="shared" ref="AB1709" si="2659">AB$413</f>
        <v>Gaither, Kelli</v>
      </c>
    </row>
    <row r="1710" spans="1:28" s="188" customFormat="1" ht="17.399999999999999">
      <c r="A1710" s="193" t="str">
        <f t="shared" si="2611"/>
        <v>Comm Devices</v>
      </c>
      <c r="B1710" s="193" t="str">
        <f t="shared" si="2612"/>
        <v>VI128Comm Devices</v>
      </c>
      <c r="C1710" s="193" t="str">
        <f t="shared" si="2613"/>
        <v>Comm DevicesGaither, Kelli</v>
      </c>
      <c r="D1710" s="193"/>
      <c r="E1710" s="193"/>
      <c r="F1710" s="193" t="str">
        <f t="shared" si="2614"/>
        <v>Comm DevicesHoffman, Brian</v>
      </c>
      <c r="G1710" s="193" t="str">
        <f t="shared" ref="G1710:M1710" si="2660">G$414</f>
        <v>Hoffman, Brian</v>
      </c>
      <c r="H1710" s="193" t="str">
        <f t="shared" si="2660"/>
        <v>Gaither, Kelli</v>
      </c>
      <c r="I1710" s="193" t="str">
        <f t="shared" si="2660"/>
        <v>VI128</v>
      </c>
      <c r="J1710" s="193" t="str">
        <f t="shared" si="2660"/>
        <v>Graybar Electronics - Video Insight</v>
      </c>
      <c r="K1710" s="193" t="str">
        <f t="shared" si="2660"/>
        <v>all</v>
      </c>
      <c r="L1710" s="193">
        <f t="shared" si="2660"/>
        <v>0</v>
      </c>
      <c r="M1710" s="193">
        <f t="shared" si="2660"/>
        <v>0</v>
      </c>
      <c r="N1710" s="193" t="str">
        <f t="shared" si="2579"/>
        <v>Comm Devices</v>
      </c>
      <c r="AA1710" s="193">
        <f t="shared" si="2616"/>
        <v>0</v>
      </c>
      <c r="AB1710" s="193">
        <f t="shared" ref="AB1710" si="2661">AB$414</f>
        <v>0</v>
      </c>
    </row>
    <row r="1711" spans="1:28" s="188" customFormat="1" ht="17.399999999999999">
      <c r="A1711" s="193" t="str">
        <f t="shared" si="2611"/>
        <v>Comm Devices</v>
      </c>
      <c r="B1711" s="193" t="str">
        <f t="shared" si="2612"/>
        <v>0Comm Devices</v>
      </c>
      <c r="C1711" s="193" t="str">
        <f t="shared" si="2613"/>
        <v>Comm Devices0</v>
      </c>
      <c r="D1711" s="193"/>
      <c r="E1711" s="193"/>
      <c r="F1711" s="193" t="str">
        <f t="shared" si="2614"/>
        <v>Comm Devices0</v>
      </c>
      <c r="G1711" s="193">
        <f t="shared" ref="G1711:M1711" si="2662">G$415</f>
        <v>0</v>
      </c>
      <c r="H1711" s="193">
        <f t="shared" si="2662"/>
        <v>0</v>
      </c>
      <c r="I1711" s="193">
        <f t="shared" si="2662"/>
        <v>0</v>
      </c>
      <c r="J1711" s="193">
        <f t="shared" si="2662"/>
        <v>0</v>
      </c>
      <c r="K1711" s="193">
        <f t="shared" si="2662"/>
        <v>0</v>
      </c>
      <c r="L1711" s="193">
        <f t="shared" si="2662"/>
        <v>0</v>
      </c>
      <c r="M1711" s="193">
        <f t="shared" si="2662"/>
        <v>0</v>
      </c>
      <c r="N1711" s="193" t="str">
        <f t="shared" si="2579"/>
        <v>Comm Devices</v>
      </c>
      <c r="AA1711" s="193">
        <f t="shared" si="2616"/>
        <v>0</v>
      </c>
      <c r="AB1711" s="193">
        <f t="shared" ref="AB1711" si="2663">AB$415</f>
        <v>0</v>
      </c>
    </row>
    <row r="1712" spans="1:28" s="188" customFormat="1" ht="17.399999999999999">
      <c r="A1712" s="193" t="str">
        <f t="shared" si="2611"/>
        <v>Comm Devices</v>
      </c>
      <c r="B1712" s="193" t="str">
        <f t="shared" si="2612"/>
        <v>0Comm Devices</v>
      </c>
      <c r="C1712" s="193" t="str">
        <f t="shared" si="2613"/>
        <v>Comm Devices0</v>
      </c>
      <c r="D1712" s="193"/>
      <c r="E1712" s="193"/>
      <c r="F1712" s="193" t="str">
        <f t="shared" si="2614"/>
        <v>Comm Devices0</v>
      </c>
      <c r="G1712" s="193">
        <f t="shared" ref="G1712:M1712" si="2664">G$416</f>
        <v>0</v>
      </c>
      <c r="H1712" s="193">
        <f t="shared" si="2664"/>
        <v>0</v>
      </c>
      <c r="I1712" s="193">
        <f t="shared" si="2664"/>
        <v>0</v>
      </c>
      <c r="J1712" s="193">
        <f t="shared" si="2664"/>
        <v>0</v>
      </c>
      <c r="K1712" s="193">
        <f t="shared" si="2664"/>
        <v>0</v>
      </c>
      <c r="L1712" s="193">
        <f t="shared" si="2664"/>
        <v>0</v>
      </c>
      <c r="M1712" s="193">
        <f t="shared" si="2664"/>
        <v>0</v>
      </c>
      <c r="N1712" s="193" t="str">
        <f t="shared" si="2579"/>
        <v>Comm Devices</v>
      </c>
      <c r="AA1712" s="193">
        <f t="shared" si="2616"/>
        <v>0</v>
      </c>
      <c r="AB1712" s="193">
        <f t="shared" ref="AB1712" si="2665">AB$416</f>
        <v>0</v>
      </c>
    </row>
    <row r="1713" spans="1:28" s="188" customFormat="1" ht="17.399999999999999">
      <c r="A1713" s="193" t="str">
        <f t="shared" si="2611"/>
        <v>Comm Devices</v>
      </c>
      <c r="B1713" s="193" t="str">
        <f t="shared" si="2612"/>
        <v>0Comm Devices</v>
      </c>
      <c r="C1713" s="193" t="str">
        <f t="shared" si="2613"/>
        <v>Comm Devices0</v>
      </c>
      <c r="D1713" s="193"/>
      <c r="E1713" s="193"/>
      <c r="F1713" s="193" t="str">
        <f t="shared" si="2614"/>
        <v>Comm Devices0</v>
      </c>
      <c r="G1713" s="193">
        <f t="shared" ref="G1713:M1713" si="2666">G$417</f>
        <v>0</v>
      </c>
      <c r="H1713" s="193">
        <f t="shared" si="2666"/>
        <v>0</v>
      </c>
      <c r="I1713" s="193">
        <f t="shared" si="2666"/>
        <v>0</v>
      </c>
      <c r="J1713" s="193">
        <f t="shared" si="2666"/>
        <v>0</v>
      </c>
      <c r="K1713" s="193">
        <f t="shared" si="2666"/>
        <v>0</v>
      </c>
      <c r="L1713" s="193">
        <f t="shared" si="2666"/>
        <v>0</v>
      </c>
      <c r="M1713" s="193">
        <f t="shared" si="2666"/>
        <v>0</v>
      </c>
      <c r="N1713" s="193" t="str">
        <f t="shared" si="2579"/>
        <v>Comm Devices</v>
      </c>
      <c r="AA1713" s="193">
        <f t="shared" si="2616"/>
        <v>0</v>
      </c>
      <c r="AB1713" s="193">
        <f t="shared" ref="AB1713" si="2667">AB$417</f>
        <v>0</v>
      </c>
    </row>
    <row r="1714" spans="1:28" s="188" customFormat="1" ht="17.399999999999999">
      <c r="A1714" s="193" t="str">
        <f t="shared" si="2611"/>
        <v>Comm Devices</v>
      </c>
      <c r="B1714" s="193" t="str">
        <f t="shared" si="2612"/>
        <v>0Comm Devices</v>
      </c>
      <c r="C1714" s="193" t="str">
        <f t="shared" si="2613"/>
        <v>Comm Devices0</v>
      </c>
      <c r="D1714" s="193"/>
      <c r="E1714" s="193"/>
      <c r="F1714" s="193" t="str">
        <f t="shared" si="2614"/>
        <v>Comm Devices0</v>
      </c>
      <c r="G1714" s="193">
        <f t="shared" ref="G1714:M1714" si="2668">G$418</f>
        <v>0</v>
      </c>
      <c r="H1714" s="193">
        <f t="shared" si="2668"/>
        <v>0</v>
      </c>
      <c r="I1714" s="193">
        <f t="shared" si="2668"/>
        <v>0</v>
      </c>
      <c r="J1714" s="193">
        <f t="shared" si="2668"/>
        <v>0</v>
      </c>
      <c r="K1714" s="193">
        <f t="shared" si="2668"/>
        <v>0</v>
      </c>
      <c r="L1714" s="193">
        <f t="shared" si="2668"/>
        <v>0</v>
      </c>
      <c r="M1714" s="193">
        <f t="shared" si="2668"/>
        <v>0</v>
      </c>
      <c r="N1714" s="193" t="str">
        <f t="shared" si="2579"/>
        <v>Comm Devices</v>
      </c>
      <c r="AA1714" s="193">
        <f t="shared" si="2616"/>
        <v>0</v>
      </c>
      <c r="AB1714" s="193">
        <f t="shared" ref="AB1714" si="2669">AB$418</f>
        <v>0</v>
      </c>
    </row>
    <row r="1715" spans="1:28" s="188" customFormat="1" ht="17.399999999999999">
      <c r="A1715" s="193" t="str">
        <f t="shared" si="2611"/>
        <v>Comm Devices</v>
      </c>
      <c r="B1715" s="193" t="str">
        <f t="shared" si="2612"/>
        <v>0Comm Devices</v>
      </c>
      <c r="C1715" s="193" t="str">
        <f t="shared" si="2613"/>
        <v>Comm Devices0</v>
      </c>
      <c r="D1715" s="193"/>
      <c r="E1715" s="193"/>
      <c r="F1715" s="193" t="str">
        <f t="shared" si="2614"/>
        <v>Comm Devices0</v>
      </c>
      <c r="G1715" s="193">
        <f t="shared" ref="G1715:M1715" si="2670">G$419</f>
        <v>0</v>
      </c>
      <c r="H1715" s="193">
        <f t="shared" si="2670"/>
        <v>0</v>
      </c>
      <c r="I1715" s="193">
        <f t="shared" si="2670"/>
        <v>0</v>
      </c>
      <c r="J1715" s="193">
        <f t="shared" si="2670"/>
        <v>0</v>
      </c>
      <c r="K1715" s="193">
        <f t="shared" si="2670"/>
        <v>0</v>
      </c>
      <c r="L1715" s="193">
        <f t="shared" si="2670"/>
        <v>0</v>
      </c>
      <c r="M1715" s="193">
        <f t="shared" si="2670"/>
        <v>0</v>
      </c>
      <c r="N1715" s="193" t="str">
        <f t="shared" si="2579"/>
        <v>Comm Devices</v>
      </c>
      <c r="AA1715" s="193">
        <f t="shared" si="2616"/>
        <v>0</v>
      </c>
      <c r="AB1715" s="193">
        <f t="shared" ref="AB1715" si="2671">AB$419</f>
        <v>0</v>
      </c>
    </row>
    <row r="1716" spans="1:28" s="188" customFormat="1" ht="17.399999999999999">
      <c r="A1716" s="193" t="str">
        <f t="shared" si="2611"/>
        <v>Comm Devices</v>
      </c>
      <c r="B1716" s="193" t="str">
        <f t="shared" si="2612"/>
        <v>0Comm Devices</v>
      </c>
      <c r="C1716" s="193" t="str">
        <f t="shared" si="2613"/>
        <v>Comm Devices0</v>
      </c>
      <c r="D1716" s="193"/>
      <c r="E1716" s="193"/>
      <c r="F1716" s="193" t="str">
        <f t="shared" si="2614"/>
        <v>Comm Devices0</v>
      </c>
      <c r="G1716" s="193">
        <f t="shared" ref="G1716:M1716" si="2672">G$420</f>
        <v>0</v>
      </c>
      <c r="H1716" s="193">
        <f t="shared" si="2672"/>
        <v>0</v>
      </c>
      <c r="I1716" s="193">
        <f t="shared" si="2672"/>
        <v>0</v>
      </c>
      <c r="J1716" s="193">
        <f t="shared" si="2672"/>
        <v>0</v>
      </c>
      <c r="K1716" s="193">
        <f t="shared" si="2672"/>
        <v>0</v>
      </c>
      <c r="L1716" s="193">
        <f t="shared" si="2672"/>
        <v>0</v>
      </c>
      <c r="M1716" s="193">
        <f t="shared" si="2672"/>
        <v>0</v>
      </c>
      <c r="N1716" s="193" t="str">
        <f t="shared" si="2579"/>
        <v>Comm Devices</v>
      </c>
      <c r="AA1716" s="193">
        <f t="shared" si="2616"/>
        <v>0</v>
      </c>
      <c r="AB1716" s="193">
        <f t="shared" ref="AB1716" si="2673">AB$420</f>
        <v>0</v>
      </c>
    </row>
    <row r="1717" spans="1:28" s="188" customFormat="1" ht="17.399999999999999">
      <c r="A1717" s="193" t="str">
        <f t="shared" si="2611"/>
        <v>Comm Devices</v>
      </c>
      <c r="B1717" s="193" t="str">
        <f t="shared" si="2612"/>
        <v>0Comm Devices</v>
      </c>
      <c r="C1717" s="193" t="str">
        <f t="shared" si="2613"/>
        <v>Comm Devices0</v>
      </c>
      <c r="D1717" s="193"/>
      <c r="E1717" s="193"/>
      <c r="F1717" s="193" t="str">
        <f t="shared" si="2614"/>
        <v>Comm Devices0</v>
      </c>
      <c r="G1717" s="193">
        <f t="shared" ref="G1717:M1717" si="2674">G$421</f>
        <v>0</v>
      </c>
      <c r="H1717" s="193">
        <f t="shared" si="2674"/>
        <v>0</v>
      </c>
      <c r="I1717" s="193">
        <f t="shared" si="2674"/>
        <v>0</v>
      </c>
      <c r="J1717" s="193">
        <f t="shared" si="2674"/>
        <v>0</v>
      </c>
      <c r="K1717" s="193">
        <f t="shared" si="2674"/>
        <v>0</v>
      </c>
      <c r="L1717" s="193">
        <f t="shared" si="2674"/>
        <v>0</v>
      </c>
      <c r="M1717" s="193">
        <f t="shared" si="2674"/>
        <v>0</v>
      </c>
      <c r="N1717" s="193" t="str">
        <f t="shared" si="2579"/>
        <v>Comm Devices</v>
      </c>
      <c r="AA1717" s="193">
        <f t="shared" si="2616"/>
        <v>0</v>
      </c>
      <c r="AB1717" s="193">
        <f t="shared" ref="AB1717" si="2675">AB$421</f>
        <v>0</v>
      </c>
    </row>
    <row r="1718" spans="1:28" s="188" customFormat="1" ht="17.399999999999999">
      <c r="A1718" s="193" t="str">
        <f t="shared" si="2611"/>
        <v>Comm Devices</v>
      </c>
      <c r="B1718" s="193" t="str">
        <f t="shared" si="2612"/>
        <v>0Comm Devices</v>
      </c>
      <c r="C1718" s="193" t="str">
        <f t="shared" si="2613"/>
        <v>Comm Devices0</v>
      </c>
      <c r="D1718" s="193"/>
      <c r="E1718" s="193"/>
      <c r="F1718" s="193" t="str">
        <f t="shared" si="2614"/>
        <v>Comm Devices0</v>
      </c>
      <c r="G1718" s="193">
        <f t="shared" ref="G1718:M1718" si="2676">G$422</f>
        <v>0</v>
      </c>
      <c r="H1718" s="193">
        <f t="shared" si="2676"/>
        <v>0</v>
      </c>
      <c r="I1718" s="193">
        <f t="shared" si="2676"/>
        <v>0</v>
      </c>
      <c r="J1718" s="193">
        <f t="shared" si="2676"/>
        <v>0</v>
      </c>
      <c r="K1718" s="193">
        <f t="shared" si="2676"/>
        <v>0</v>
      </c>
      <c r="L1718" s="193">
        <f t="shared" si="2676"/>
        <v>0</v>
      </c>
      <c r="M1718" s="193">
        <f t="shared" si="2676"/>
        <v>0</v>
      </c>
      <c r="N1718" s="193" t="str">
        <f t="shared" si="2579"/>
        <v>Comm Devices</v>
      </c>
      <c r="AA1718" s="193">
        <f t="shared" si="2616"/>
        <v>0</v>
      </c>
      <c r="AB1718" s="193">
        <f t="shared" ref="AB1718" si="2677">AB$422</f>
        <v>0</v>
      </c>
    </row>
    <row r="1719" spans="1:28" s="188" customFormat="1" ht="17.399999999999999">
      <c r="A1719" s="193" t="str">
        <f t="shared" si="2611"/>
        <v>Comm Devices</v>
      </c>
      <c r="B1719" s="193" t="str">
        <f t="shared" si="2612"/>
        <v>0Comm Devices</v>
      </c>
      <c r="C1719" s="193" t="str">
        <f t="shared" si="2613"/>
        <v>Comm Devices0</v>
      </c>
      <c r="D1719" s="193"/>
      <c r="E1719" s="193"/>
      <c r="F1719" s="193" t="str">
        <f t="shared" si="2614"/>
        <v>Comm Devices0</v>
      </c>
      <c r="G1719" s="193">
        <f t="shared" ref="G1719:M1719" si="2678">G$423</f>
        <v>0</v>
      </c>
      <c r="H1719" s="193">
        <f t="shared" si="2678"/>
        <v>0</v>
      </c>
      <c r="I1719" s="193">
        <f t="shared" si="2678"/>
        <v>0</v>
      </c>
      <c r="J1719" s="193">
        <f t="shared" si="2678"/>
        <v>0</v>
      </c>
      <c r="K1719" s="193">
        <f t="shared" si="2678"/>
        <v>0</v>
      </c>
      <c r="L1719" s="193">
        <f t="shared" si="2678"/>
        <v>0</v>
      </c>
      <c r="M1719" s="193">
        <f t="shared" si="2678"/>
        <v>0</v>
      </c>
      <c r="N1719" s="193" t="str">
        <f t="shared" si="2579"/>
        <v>Comm Devices</v>
      </c>
      <c r="AA1719" s="193">
        <f t="shared" si="2616"/>
        <v>0</v>
      </c>
      <c r="AB1719" s="193">
        <f t="shared" ref="AB1719" si="2679">AB$423</f>
        <v>0</v>
      </c>
    </row>
    <row r="1720" spans="1:28" s="188" customFormat="1" ht="17.399999999999999">
      <c r="A1720" s="193" t="str">
        <f t="shared" si="2611"/>
        <v>Comm Devices</v>
      </c>
      <c r="B1720" s="193" t="str">
        <f t="shared" si="2612"/>
        <v>0Comm Devices</v>
      </c>
      <c r="C1720" s="193" t="str">
        <f t="shared" si="2613"/>
        <v>Comm Devices0</v>
      </c>
      <c r="D1720" s="193"/>
      <c r="E1720" s="193"/>
      <c r="F1720" s="193" t="str">
        <f t="shared" si="2614"/>
        <v>Comm Devices0</v>
      </c>
      <c r="G1720" s="193">
        <f t="shared" ref="G1720:M1720" si="2680">G$424</f>
        <v>0</v>
      </c>
      <c r="H1720" s="193">
        <f t="shared" si="2680"/>
        <v>0</v>
      </c>
      <c r="I1720" s="193">
        <f t="shared" si="2680"/>
        <v>0</v>
      </c>
      <c r="J1720" s="193">
        <f t="shared" si="2680"/>
        <v>0</v>
      </c>
      <c r="K1720" s="193">
        <f t="shared" si="2680"/>
        <v>0</v>
      </c>
      <c r="L1720" s="193">
        <f t="shared" si="2680"/>
        <v>0</v>
      </c>
      <c r="M1720" s="193">
        <f t="shared" si="2680"/>
        <v>0</v>
      </c>
      <c r="N1720" s="193" t="str">
        <f t="shared" si="2579"/>
        <v>Comm Devices</v>
      </c>
      <c r="AA1720" s="193">
        <f t="shared" si="2616"/>
        <v>0</v>
      </c>
      <c r="AB1720" s="193">
        <f t="shared" ref="AB1720" si="2681">AB$424</f>
        <v>0</v>
      </c>
    </row>
    <row r="1721" spans="1:28" s="188" customFormat="1" ht="17.399999999999999">
      <c r="A1721" s="193" t="str">
        <f t="shared" si="2611"/>
        <v>Comm Devices</v>
      </c>
      <c r="B1721" s="193" t="str">
        <f t="shared" si="2612"/>
        <v>0Comm Devices</v>
      </c>
      <c r="C1721" s="193" t="str">
        <f t="shared" si="2613"/>
        <v>Comm Devices0</v>
      </c>
      <c r="D1721" s="193"/>
      <c r="E1721" s="193"/>
      <c r="F1721" s="193" t="str">
        <f t="shared" si="2614"/>
        <v>Comm Devices0</v>
      </c>
      <c r="G1721" s="193">
        <f t="shared" ref="G1721:M1721" si="2682">G$425</f>
        <v>0</v>
      </c>
      <c r="H1721" s="193">
        <f t="shared" si="2682"/>
        <v>0</v>
      </c>
      <c r="I1721" s="193">
        <f t="shared" si="2682"/>
        <v>0</v>
      </c>
      <c r="J1721" s="193">
        <f t="shared" si="2682"/>
        <v>0</v>
      </c>
      <c r="K1721" s="193">
        <f t="shared" si="2682"/>
        <v>0</v>
      </c>
      <c r="L1721" s="193">
        <f t="shared" si="2682"/>
        <v>0</v>
      </c>
      <c r="M1721" s="193">
        <f t="shared" si="2682"/>
        <v>0</v>
      </c>
      <c r="N1721" s="193" t="str">
        <f t="shared" si="2579"/>
        <v>Comm Devices</v>
      </c>
      <c r="AA1721" s="193">
        <f t="shared" si="2616"/>
        <v>0</v>
      </c>
      <c r="AB1721" s="193">
        <f t="shared" ref="AB1721" si="2683">AB$425</f>
        <v>0</v>
      </c>
    </row>
    <row r="1722" spans="1:28" s="188" customFormat="1" ht="17.399999999999999">
      <c r="A1722" s="193" t="str">
        <f t="shared" si="2611"/>
        <v>Comm Devices</v>
      </c>
      <c r="B1722" s="193" t="str">
        <f t="shared" si="2612"/>
        <v>0Comm Devices</v>
      </c>
      <c r="C1722" s="193" t="str">
        <f t="shared" si="2613"/>
        <v>Comm Devices0</v>
      </c>
      <c r="D1722" s="193"/>
      <c r="E1722" s="193"/>
      <c r="F1722" s="193" t="str">
        <f t="shared" si="2614"/>
        <v>Comm Devices0</v>
      </c>
      <c r="G1722" s="193">
        <f t="shared" ref="G1722:M1722" si="2684">G$426</f>
        <v>0</v>
      </c>
      <c r="H1722" s="193">
        <f t="shared" si="2684"/>
        <v>0</v>
      </c>
      <c r="I1722" s="193">
        <f t="shared" si="2684"/>
        <v>0</v>
      </c>
      <c r="J1722" s="193">
        <f t="shared" si="2684"/>
        <v>0</v>
      </c>
      <c r="K1722" s="193">
        <f t="shared" si="2684"/>
        <v>0</v>
      </c>
      <c r="L1722" s="193">
        <f t="shared" si="2684"/>
        <v>0</v>
      </c>
      <c r="M1722" s="193">
        <f t="shared" si="2684"/>
        <v>0</v>
      </c>
      <c r="N1722" s="193" t="str">
        <f t="shared" si="2579"/>
        <v>Comm Devices</v>
      </c>
      <c r="AA1722" s="193">
        <f t="shared" si="2616"/>
        <v>0</v>
      </c>
      <c r="AB1722" s="193">
        <f t="shared" ref="AB1722" si="2685">AB$426</f>
        <v>0</v>
      </c>
    </row>
    <row r="1723" spans="1:28" s="188" customFormat="1" ht="17.399999999999999">
      <c r="A1723" s="193" t="str">
        <f t="shared" si="2611"/>
        <v>Comm Devices</v>
      </c>
      <c r="B1723" s="193" t="str">
        <f t="shared" si="2612"/>
        <v>0Comm Devices</v>
      </c>
      <c r="C1723" s="193" t="str">
        <f t="shared" si="2613"/>
        <v>Comm Devices0</v>
      </c>
      <c r="D1723" s="193"/>
      <c r="E1723" s="193"/>
      <c r="F1723" s="193" t="str">
        <f t="shared" si="2614"/>
        <v>Comm Devices0</v>
      </c>
      <c r="G1723" s="193">
        <f t="shared" ref="G1723:M1723" si="2686">G$427</f>
        <v>0</v>
      </c>
      <c r="H1723" s="193">
        <f t="shared" si="2686"/>
        <v>0</v>
      </c>
      <c r="I1723" s="193">
        <f t="shared" si="2686"/>
        <v>0</v>
      </c>
      <c r="J1723" s="193">
        <f t="shared" si="2686"/>
        <v>0</v>
      </c>
      <c r="K1723" s="193">
        <f t="shared" si="2686"/>
        <v>0</v>
      </c>
      <c r="L1723" s="193">
        <f t="shared" si="2686"/>
        <v>0</v>
      </c>
      <c r="M1723" s="193">
        <f t="shared" si="2686"/>
        <v>0</v>
      </c>
      <c r="N1723" s="193" t="str">
        <f t="shared" si="2579"/>
        <v>Comm Devices</v>
      </c>
      <c r="AA1723" s="193">
        <f t="shared" si="2616"/>
        <v>0</v>
      </c>
      <c r="AB1723" s="193">
        <f t="shared" ref="AB1723" si="2687">AB$427</f>
        <v>0</v>
      </c>
    </row>
    <row r="1724" spans="1:28" s="188" customFormat="1" ht="17.399999999999999">
      <c r="A1724" s="193" t="str">
        <f t="shared" si="2611"/>
        <v>Comm Devices</v>
      </c>
      <c r="B1724" s="193" t="str">
        <f t="shared" si="2612"/>
        <v>0Comm Devices</v>
      </c>
      <c r="C1724" s="193" t="str">
        <f t="shared" si="2613"/>
        <v>Comm Devices0</v>
      </c>
      <c r="D1724" s="193"/>
      <c r="E1724" s="193"/>
      <c r="F1724" s="193" t="str">
        <f t="shared" si="2614"/>
        <v>Comm Devices0</v>
      </c>
      <c r="G1724" s="193">
        <f t="shared" ref="G1724:M1724" si="2688">G$428</f>
        <v>0</v>
      </c>
      <c r="H1724" s="193">
        <f t="shared" si="2688"/>
        <v>0</v>
      </c>
      <c r="I1724" s="193">
        <f t="shared" si="2688"/>
        <v>0</v>
      </c>
      <c r="J1724" s="193">
        <f t="shared" si="2688"/>
        <v>0</v>
      </c>
      <c r="K1724" s="193">
        <f t="shared" si="2688"/>
        <v>0</v>
      </c>
      <c r="L1724" s="193">
        <f t="shared" si="2688"/>
        <v>0</v>
      </c>
      <c r="M1724" s="193">
        <f t="shared" si="2688"/>
        <v>0</v>
      </c>
      <c r="N1724" s="193" t="str">
        <f t="shared" si="2579"/>
        <v>Comm Devices</v>
      </c>
      <c r="AA1724" s="193">
        <f t="shared" si="2616"/>
        <v>0</v>
      </c>
      <c r="AB1724" s="193">
        <f t="shared" ref="AB1724" si="2689">AB$428</f>
        <v>0</v>
      </c>
    </row>
    <row r="1725" spans="1:28" s="188" customFormat="1" ht="17.399999999999999">
      <c r="A1725" s="193" t="str">
        <f t="shared" si="2611"/>
        <v>Comm Devices</v>
      </c>
      <c r="B1725" s="193" t="str">
        <f t="shared" si="2612"/>
        <v>0Comm Devices</v>
      </c>
      <c r="C1725" s="193" t="str">
        <f t="shared" si="2613"/>
        <v>Comm Devices0</v>
      </c>
      <c r="D1725" s="193"/>
      <c r="E1725" s="193"/>
      <c r="F1725" s="193" t="str">
        <f t="shared" si="2614"/>
        <v>Comm Devices0</v>
      </c>
      <c r="G1725" s="193">
        <f t="shared" ref="G1725:M1725" si="2690">G$429</f>
        <v>0</v>
      </c>
      <c r="H1725" s="193">
        <f t="shared" si="2690"/>
        <v>0</v>
      </c>
      <c r="I1725" s="193">
        <f t="shared" si="2690"/>
        <v>0</v>
      </c>
      <c r="J1725" s="193">
        <f t="shared" si="2690"/>
        <v>0</v>
      </c>
      <c r="K1725" s="193">
        <f t="shared" si="2690"/>
        <v>0</v>
      </c>
      <c r="L1725" s="193">
        <f t="shared" si="2690"/>
        <v>0</v>
      </c>
      <c r="M1725" s="193">
        <f t="shared" si="2690"/>
        <v>0</v>
      </c>
      <c r="N1725" s="193" t="str">
        <f t="shared" si="2579"/>
        <v>Comm Devices</v>
      </c>
      <c r="AA1725" s="193">
        <f t="shared" si="2616"/>
        <v>0</v>
      </c>
      <c r="AB1725" s="193">
        <f t="shared" ref="AB1725" si="2691">AB$429</f>
        <v>0</v>
      </c>
    </row>
    <row r="1726" spans="1:28" s="188" customFormat="1" ht="17.399999999999999">
      <c r="A1726" s="193" t="str">
        <f t="shared" si="2611"/>
        <v>Comm Devices</v>
      </c>
      <c r="B1726" s="193" t="str">
        <f t="shared" si="2612"/>
        <v>0Comm Devices</v>
      </c>
      <c r="C1726" s="193" t="str">
        <f t="shared" si="2613"/>
        <v>Comm Devices0</v>
      </c>
      <c r="D1726" s="193"/>
      <c r="E1726" s="193"/>
      <c r="F1726" s="193" t="str">
        <f t="shared" si="2614"/>
        <v>Comm Devices0</v>
      </c>
      <c r="G1726" s="193">
        <f t="shared" ref="G1726:M1726" si="2692">G$430</f>
        <v>0</v>
      </c>
      <c r="H1726" s="193">
        <f t="shared" si="2692"/>
        <v>0</v>
      </c>
      <c r="I1726" s="193">
        <f t="shared" si="2692"/>
        <v>0</v>
      </c>
      <c r="J1726" s="193">
        <f t="shared" si="2692"/>
        <v>0</v>
      </c>
      <c r="K1726" s="193">
        <f t="shared" si="2692"/>
        <v>0</v>
      </c>
      <c r="L1726" s="193">
        <f t="shared" si="2692"/>
        <v>0</v>
      </c>
      <c r="M1726" s="193">
        <f t="shared" si="2692"/>
        <v>0</v>
      </c>
      <c r="N1726" s="193" t="str">
        <f t="shared" si="2579"/>
        <v>Comm Devices</v>
      </c>
      <c r="AA1726" s="193">
        <f t="shared" si="2616"/>
        <v>0</v>
      </c>
      <c r="AB1726" s="193">
        <f t="shared" ref="AB1726" si="2693">AB$430</f>
        <v>0</v>
      </c>
    </row>
    <row r="1727" spans="1:28" s="188" customFormat="1" ht="17.399999999999999">
      <c r="A1727" s="193" t="str">
        <f t="shared" si="2611"/>
        <v>Comm Devices</v>
      </c>
      <c r="B1727" s="193" t="str">
        <f t="shared" si="2612"/>
        <v>0Comm Devices</v>
      </c>
      <c r="C1727" s="193" t="str">
        <f t="shared" si="2613"/>
        <v>Comm Devices0</v>
      </c>
      <c r="D1727" s="193"/>
      <c r="E1727" s="193"/>
      <c r="F1727" s="193" t="str">
        <f t="shared" si="2614"/>
        <v>Comm Devices0</v>
      </c>
      <c r="G1727" s="193">
        <f t="shared" ref="G1727:M1727" si="2694">G$431</f>
        <v>0</v>
      </c>
      <c r="H1727" s="193">
        <f t="shared" si="2694"/>
        <v>0</v>
      </c>
      <c r="I1727" s="193">
        <f t="shared" si="2694"/>
        <v>0</v>
      </c>
      <c r="J1727" s="193">
        <f t="shared" si="2694"/>
        <v>0</v>
      </c>
      <c r="K1727" s="193">
        <f t="shared" si="2694"/>
        <v>0</v>
      </c>
      <c r="L1727" s="193">
        <f t="shared" si="2694"/>
        <v>0</v>
      </c>
      <c r="M1727" s="193">
        <f t="shared" si="2694"/>
        <v>0</v>
      </c>
      <c r="N1727" s="193" t="str">
        <f t="shared" si="2579"/>
        <v>Comm Devices</v>
      </c>
      <c r="AA1727" s="193">
        <f t="shared" si="2616"/>
        <v>0</v>
      </c>
      <c r="AB1727" s="193">
        <f t="shared" ref="AB1727" si="2695">AB$431</f>
        <v>0</v>
      </c>
    </row>
    <row r="1728" spans="1:28" s="188" customFormat="1" ht="17.399999999999999">
      <c r="A1728" s="193" t="str">
        <f t="shared" si="2611"/>
        <v>Comm Devices</v>
      </c>
      <c r="B1728" s="193" t="str">
        <f t="shared" si="2612"/>
        <v>0Comm Devices</v>
      </c>
      <c r="C1728" s="193" t="str">
        <f t="shared" si="2613"/>
        <v>Comm Devices0</v>
      </c>
      <c r="D1728" s="193"/>
      <c r="E1728" s="193"/>
      <c r="F1728" s="193" t="str">
        <f t="shared" si="2614"/>
        <v>Comm Devices0</v>
      </c>
      <c r="G1728" s="193">
        <f t="shared" ref="G1728:M1728" si="2696">G$432</f>
        <v>0</v>
      </c>
      <c r="H1728" s="193">
        <f t="shared" si="2696"/>
        <v>0</v>
      </c>
      <c r="I1728" s="193">
        <f t="shared" si="2696"/>
        <v>0</v>
      </c>
      <c r="J1728" s="193">
        <f t="shared" si="2696"/>
        <v>0</v>
      </c>
      <c r="K1728" s="193">
        <f t="shared" si="2696"/>
        <v>0</v>
      </c>
      <c r="L1728" s="193">
        <f t="shared" si="2696"/>
        <v>0</v>
      </c>
      <c r="M1728" s="193">
        <f t="shared" si="2696"/>
        <v>0</v>
      </c>
      <c r="N1728" s="193" t="str">
        <f t="shared" si="2579"/>
        <v>Comm Devices</v>
      </c>
      <c r="AA1728" s="193">
        <f t="shared" si="2616"/>
        <v>0</v>
      </c>
      <c r="AB1728" s="193">
        <f t="shared" ref="AB1728" si="2697">AB$432</f>
        <v>0</v>
      </c>
    </row>
    <row r="1729" spans="1:28" s="188" customFormat="1" ht="17.399999999999999">
      <c r="A1729" s="193" t="str">
        <f t="shared" si="2611"/>
        <v>Comm Devices</v>
      </c>
      <c r="B1729" s="193" t="str">
        <f t="shared" si="2612"/>
        <v>0Comm Devices</v>
      </c>
      <c r="C1729" s="193" t="str">
        <f t="shared" si="2613"/>
        <v>Comm Devices0</v>
      </c>
      <c r="D1729" s="193"/>
      <c r="E1729" s="193"/>
      <c r="F1729" s="193" t="str">
        <f t="shared" si="2614"/>
        <v>Comm Devices0</v>
      </c>
      <c r="G1729" s="193">
        <f t="shared" ref="G1729:M1729" si="2698">G$433</f>
        <v>0</v>
      </c>
      <c r="H1729" s="193">
        <f t="shared" si="2698"/>
        <v>0</v>
      </c>
      <c r="I1729" s="193">
        <f t="shared" si="2698"/>
        <v>0</v>
      </c>
      <c r="J1729" s="193">
        <f t="shared" si="2698"/>
        <v>0</v>
      </c>
      <c r="K1729" s="193">
        <f t="shared" si="2698"/>
        <v>0</v>
      </c>
      <c r="L1729" s="193">
        <f t="shared" si="2698"/>
        <v>0</v>
      </c>
      <c r="M1729" s="193">
        <f t="shared" si="2698"/>
        <v>0</v>
      </c>
      <c r="N1729" s="193" t="str">
        <f t="shared" si="2579"/>
        <v>Comm Devices</v>
      </c>
      <c r="AA1729" s="193">
        <f t="shared" si="2616"/>
        <v>0</v>
      </c>
      <c r="AB1729" s="193">
        <f t="shared" ref="AB1729" si="2699">AB$433</f>
        <v>0</v>
      </c>
    </row>
    <row r="1730" spans="1:28" s="188" customFormat="1" ht="17.399999999999999">
      <c r="A1730" s="193" t="str">
        <f t="shared" si="2611"/>
        <v>Comm Devices</v>
      </c>
      <c r="B1730" s="193" t="str">
        <f t="shared" si="2612"/>
        <v>0Comm Devices</v>
      </c>
      <c r="C1730" s="193" t="str">
        <f t="shared" si="2613"/>
        <v>Comm Devices0</v>
      </c>
      <c r="D1730" s="193"/>
      <c r="E1730" s="193"/>
      <c r="F1730" s="193" t="str">
        <f t="shared" si="2614"/>
        <v>Comm Devices0</v>
      </c>
      <c r="G1730" s="193">
        <f t="shared" ref="G1730:M1730" si="2700">G$434</f>
        <v>0</v>
      </c>
      <c r="H1730" s="193">
        <f t="shared" si="2700"/>
        <v>0</v>
      </c>
      <c r="I1730" s="193">
        <f t="shared" si="2700"/>
        <v>0</v>
      </c>
      <c r="J1730" s="193">
        <f t="shared" si="2700"/>
        <v>0</v>
      </c>
      <c r="K1730" s="193">
        <f t="shared" si="2700"/>
        <v>0</v>
      </c>
      <c r="L1730" s="193">
        <f t="shared" si="2700"/>
        <v>0</v>
      </c>
      <c r="M1730" s="193">
        <f t="shared" si="2700"/>
        <v>0</v>
      </c>
      <c r="N1730" s="193" t="str">
        <f t="shared" si="2579"/>
        <v>Comm Devices</v>
      </c>
      <c r="AA1730" s="193">
        <f t="shared" si="2616"/>
        <v>0</v>
      </c>
      <c r="AB1730" s="193">
        <f t="shared" ref="AB1730" si="2701">AB$434</f>
        <v>0</v>
      </c>
    </row>
    <row r="1731" spans="1:28" s="188" customFormat="1" ht="17.399999999999999">
      <c r="A1731" s="193" t="str">
        <f t="shared" si="2611"/>
        <v>Comm Devices</v>
      </c>
      <c r="B1731" s="193" t="str">
        <f t="shared" si="2612"/>
        <v>0Comm Devices</v>
      </c>
      <c r="C1731" s="193" t="str">
        <f t="shared" si="2613"/>
        <v>Comm Devices0</v>
      </c>
      <c r="D1731" s="193"/>
      <c r="E1731" s="193"/>
      <c r="F1731" s="193" t="str">
        <f t="shared" si="2614"/>
        <v>Comm Devices0</v>
      </c>
      <c r="G1731" s="193">
        <f t="shared" ref="G1731:M1731" si="2702">G$435</f>
        <v>0</v>
      </c>
      <c r="H1731" s="193">
        <f t="shared" si="2702"/>
        <v>0</v>
      </c>
      <c r="I1731" s="193">
        <f t="shared" si="2702"/>
        <v>0</v>
      </c>
      <c r="J1731" s="193">
        <f t="shared" si="2702"/>
        <v>0</v>
      </c>
      <c r="K1731" s="193">
        <f t="shared" si="2702"/>
        <v>0</v>
      </c>
      <c r="L1731" s="193">
        <f t="shared" si="2702"/>
        <v>0</v>
      </c>
      <c r="M1731" s="193">
        <f t="shared" si="2702"/>
        <v>0</v>
      </c>
      <c r="N1731" s="193" t="str">
        <f t="shared" si="2579"/>
        <v>Comm Devices</v>
      </c>
      <c r="AA1731" s="193">
        <f t="shared" si="2616"/>
        <v>0</v>
      </c>
      <c r="AB1731" s="193">
        <f t="shared" ref="AB1731" si="2703">AB$435</f>
        <v>0</v>
      </c>
    </row>
    <row r="1732" spans="1:28" s="188" customFormat="1" ht="17.399999999999999">
      <c r="A1732" s="193" t="str">
        <f t="shared" si="2611"/>
        <v>Comm Devices</v>
      </c>
      <c r="B1732" s="193" t="str">
        <f t="shared" si="2612"/>
        <v>0Comm Devices</v>
      </c>
      <c r="C1732" s="193" t="str">
        <f t="shared" si="2613"/>
        <v>Comm Devices0</v>
      </c>
      <c r="D1732" s="193"/>
      <c r="E1732" s="193"/>
      <c r="F1732" s="193" t="str">
        <f t="shared" si="2614"/>
        <v>Comm Devices0</v>
      </c>
      <c r="G1732" s="193">
        <f t="shared" ref="G1732:M1732" si="2704">G$436</f>
        <v>0</v>
      </c>
      <c r="H1732" s="193">
        <f t="shared" si="2704"/>
        <v>0</v>
      </c>
      <c r="I1732" s="193">
        <f t="shared" si="2704"/>
        <v>0</v>
      </c>
      <c r="J1732" s="193">
        <f t="shared" si="2704"/>
        <v>0</v>
      </c>
      <c r="K1732" s="193">
        <f t="shared" si="2704"/>
        <v>0</v>
      </c>
      <c r="L1732" s="193">
        <f t="shared" si="2704"/>
        <v>0</v>
      </c>
      <c r="M1732" s="193">
        <f t="shared" si="2704"/>
        <v>0</v>
      </c>
      <c r="N1732" s="193" t="str">
        <f t="shared" si="2579"/>
        <v>Comm Devices</v>
      </c>
      <c r="AA1732" s="193">
        <f t="shared" si="2616"/>
        <v>0</v>
      </c>
      <c r="AB1732" s="193">
        <f t="shared" ref="AB1732" si="2705">AB$436</f>
        <v>0</v>
      </c>
    </row>
    <row r="1733" spans="1:28" s="188" customFormat="1" ht="17.399999999999999">
      <c r="A1733" s="193" t="str">
        <f t="shared" si="2611"/>
        <v>Comm Devices</v>
      </c>
      <c r="B1733" s="193" t="str">
        <f t="shared" si="2612"/>
        <v>0Comm Devices</v>
      </c>
      <c r="C1733" s="193" t="str">
        <f t="shared" si="2613"/>
        <v>Comm Devices0</v>
      </c>
      <c r="D1733" s="193"/>
      <c r="E1733" s="193"/>
      <c r="F1733" s="193" t="str">
        <f t="shared" si="2614"/>
        <v>Comm Devices0</v>
      </c>
      <c r="G1733" s="193">
        <f t="shared" ref="G1733:M1733" si="2706">G$437</f>
        <v>0</v>
      </c>
      <c r="H1733" s="193">
        <f t="shared" si="2706"/>
        <v>0</v>
      </c>
      <c r="I1733" s="193">
        <f t="shared" si="2706"/>
        <v>0</v>
      </c>
      <c r="J1733" s="193">
        <f t="shared" si="2706"/>
        <v>0</v>
      </c>
      <c r="K1733" s="193">
        <f t="shared" si="2706"/>
        <v>0</v>
      </c>
      <c r="L1733" s="193">
        <f t="shared" si="2706"/>
        <v>0</v>
      </c>
      <c r="M1733" s="193">
        <f t="shared" si="2706"/>
        <v>0</v>
      </c>
      <c r="N1733" s="193" t="str">
        <f t="shared" si="2579"/>
        <v>Comm Devices</v>
      </c>
      <c r="AA1733" s="193">
        <f t="shared" si="2616"/>
        <v>0</v>
      </c>
      <c r="AB1733" s="193">
        <f t="shared" ref="AB1733" si="2707">AB$437</f>
        <v>0</v>
      </c>
    </row>
    <row r="1734" spans="1:28" s="188" customFormat="1" ht="17.399999999999999">
      <c r="A1734" s="193" t="str">
        <f>T$10</f>
        <v>Digital Camcorder</v>
      </c>
      <c r="B1734" s="193" t="str">
        <f>CONCATENATE(I1734,A1734)</f>
        <v>Digital Camcorder</v>
      </c>
      <c r="C1734" s="193" t="str">
        <f>CONCATENATE(A1734,H1734)</f>
        <v>Digital Camcorder</v>
      </c>
      <c r="D1734" s="193"/>
      <c r="E1734" s="193"/>
      <c r="F1734" s="193" t="str">
        <f>CONCATENATE(A1734,G1734)</f>
        <v>Digital Camcorder</v>
      </c>
      <c r="G1734" s="193"/>
      <c r="H1734" s="193"/>
      <c r="I1734" s="193"/>
      <c r="J1734" s="193"/>
      <c r="K1734" s="193" t="str">
        <f>K$7</f>
        <v>Appliances, Beauty</v>
      </c>
      <c r="L1734" s="193">
        <f>L$7</f>
        <v>0</v>
      </c>
      <c r="M1734" s="193">
        <f>M$7</f>
        <v>0</v>
      </c>
      <c r="N1734" s="193" t="str">
        <f t="shared" si="2579"/>
        <v>Digital Camcorder</v>
      </c>
      <c r="AA1734" s="193">
        <f>AT$10</f>
        <v>0</v>
      </c>
      <c r="AB1734" s="193"/>
    </row>
    <row r="1735" spans="1:28" s="188" customFormat="1" ht="17.399999999999999">
      <c r="A1735" s="193" t="str">
        <f t="shared" ref="A1735:A1798" si="2708">T$10</f>
        <v>Digital Camcorder</v>
      </c>
      <c r="B1735" s="193" t="str">
        <f t="shared" ref="B1735:B1798" si="2709">CONCATENATE(I1735,A1735)</f>
        <v>Digital Camcorder</v>
      </c>
      <c r="C1735" s="193" t="str">
        <f t="shared" ref="C1735:C1798" si="2710">CONCATENATE(A1735,H1735)</f>
        <v>Digital Camcorder</v>
      </c>
      <c r="D1735" s="193"/>
      <c r="E1735" s="193"/>
      <c r="F1735" s="193" t="str">
        <f t="shared" ref="F1735:F1798" si="2711">CONCATENATE(A1735,G1735)</f>
        <v>Digital Camcorder</v>
      </c>
      <c r="G1735" s="193"/>
      <c r="H1735" s="193"/>
      <c r="I1735" s="193"/>
      <c r="J1735" s="193"/>
      <c r="K1735" s="193" t="str">
        <f>K$8</f>
        <v>Appliances, Beauty</v>
      </c>
      <c r="L1735" s="193">
        <f>L$8</f>
        <v>0</v>
      </c>
      <c r="M1735" s="193">
        <f>M$8</f>
        <v>0</v>
      </c>
      <c r="N1735" s="193" t="str">
        <f t="shared" si="2579"/>
        <v>Digital Camcorder</v>
      </c>
      <c r="AA1735" s="193">
        <f t="shared" ref="AA1735:AA1798" si="2712">AT$10</f>
        <v>0</v>
      </c>
      <c r="AB1735" s="193"/>
    </row>
    <row r="1736" spans="1:28" s="188" customFormat="1" ht="17.399999999999999">
      <c r="A1736" s="193" t="str">
        <f t="shared" si="2708"/>
        <v>Digital Camcorder</v>
      </c>
      <c r="B1736" s="193" t="str">
        <f t="shared" si="2709"/>
        <v>AM760Digital Camcorder</v>
      </c>
      <c r="C1736" s="193" t="str">
        <f t="shared" si="2710"/>
        <v>Digital CamcorderBusse, John</v>
      </c>
      <c r="D1736" s="193"/>
      <c r="E1736" s="193"/>
      <c r="F1736" s="193" t="str">
        <f t="shared" si="2711"/>
        <v>Digital CamcorderBusse, John</v>
      </c>
      <c r="G1736" s="193" t="str">
        <f t="shared" ref="G1736:M1736" si="2713">G$9</f>
        <v>Busse, John</v>
      </c>
      <c r="H1736" s="193" t="str">
        <f t="shared" si="2713"/>
        <v>Busse, John</v>
      </c>
      <c r="I1736" s="193" t="str">
        <f t="shared" si="2713"/>
        <v>AM760</v>
      </c>
      <c r="J1736" s="193" t="str">
        <f t="shared" si="2713"/>
        <v>AMAZON.COM</v>
      </c>
      <c r="K1736" s="193" t="str">
        <f t="shared" si="2713"/>
        <v>IMG, DVD, AUD, Tech, TV</v>
      </c>
      <c r="L1736" s="193">
        <f t="shared" si="2713"/>
        <v>0</v>
      </c>
      <c r="M1736" s="193">
        <f t="shared" si="2713"/>
        <v>0</v>
      </c>
      <c r="N1736" s="193" t="str">
        <f t="shared" ref="N1736:N1799" si="2714">A1736</f>
        <v>Digital Camcorder</v>
      </c>
      <c r="AA1736" s="193">
        <f t="shared" si="2712"/>
        <v>0</v>
      </c>
      <c r="AB1736" s="193" t="str">
        <f t="shared" ref="AB1736" si="2715">AB$9</f>
        <v>Busse, John</v>
      </c>
    </row>
    <row r="1737" spans="1:28" s="188" customFormat="1" ht="17.399999999999999">
      <c r="A1737" s="193" t="str">
        <f t="shared" si="2708"/>
        <v>Digital Camcorder</v>
      </c>
      <c r="B1737" s="193" t="str">
        <f t="shared" si="2709"/>
        <v>AM761Digital Camcorder</v>
      </c>
      <c r="C1737" s="193" t="str">
        <f t="shared" si="2710"/>
        <v>Digital CamcorderBusse, John</v>
      </c>
      <c r="D1737" s="193"/>
      <c r="E1737" s="193"/>
      <c r="F1737" s="193" t="str">
        <f t="shared" si="2711"/>
        <v>Digital CamcorderBusse, John</v>
      </c>
      <c r="G1737" s="193" t="str">
        <f t="shared" ref="G1737:M1737" si="2716">G$10</f>
        <v>Busse, John</v>
      </c>
      <c r="H1737" s="193" t="str">
        <f t="shared" si="2716"/>
        <v>Busse, John</v>
      </c>
      <c r="I1737" s="193" t="str">
        <f t="shared" si="2716"/>
        <v>AM761</v>
      </c>
      <c r="J1737" s="193" t="str">
        <f t="shared" si="2716"/>
        <v>AMAZON.COM(DI)</v>
      </c>
      <c r="K1737" s="193" t="str">
        <f t="shared" si="2716"/>
        <v>IMG, DVD, AUD, Tech, TV</v>
      </c>
      <c r="L1737" s="193">
        <f t="shared" si="2716"/>
        <v>0</v>
      </c>
      <c r="M1737" s="193">
        <f t="shared" si="2716"/>
        <v>0</v>
      </c>
      <c r="N1737" s="193" t="str">
        <f t="shared" si="2714"/>
        <v>Digital Camcorder</v>
      </c>
      <c r="AA1737" s="193">
        <f t="shared" si="2712"/>
        <v>0</v>
      </c>
      <c r="AB1737" s="193" t="str">
        <f t="shared" ref="AB1737" si="2717">AB$10</f>
        <v>Busse, John</v>
      </c>
    </row>
    <row r="1738" spans="1:28" s="188" customFormat="1" ht="17.399999999999999">
      <c r="A1738" s="193" t="str">
        <f t="shared" si="2708"/>
        <v>Digital Camcorder</v>
      </c>
      <c r="B1738" s="193" t="str">
        <f t="shared" si="2709"/>
        <v>Digital Camcorder</v>
      </c>
      <c r="C1738" s="193" t="str">
        <f t="shared" si="2710"/>
        <v>Digital Camcorder</v>
      </c>
      <c r="D1738" s="193"/>
      <c r="E1738" s="193"/>
      <c r="F1738" s="193" t="str">
        <f t="shared" si="2711"/>
        <v>Digital Camcorder</v>
      </c>
      <c r="G1738" s="193"/>
      <c r="H1738" s="193"/>
      <c r="I1738" s="193"/>
      <c r="J1738" s="193"/>
      <c r="K1738" s="193" t="str">
        <f t="shared" ref="K1738:M1738" si="2718">K$11</f>
        <v>Comm, HNS and Headphones</v>
      </c>
      <c r="L1738" s="193">
        <f t="shared" si="2718"/>
        <v>0</v>
      </c>
      <c r="M1738" s="193">
        <f t="shared" si="2718"/>
        <v>0</v>
      </c>
      <c r="N1738" s="193" t="str">
        <f t="shared" si="2714"/>
        <v>Digital Camcorder</v>
      </c>
      <c r="AA1738" s="193">
        <f t="shared" si="2712"/>
        <v>0</v>
      </c>
      <c r="AB1738" s="193" t="str">
        <f t="shared" ref="AB1738" si="2719">AB$11</f>
        <v>Mertes, Mark (A)</v>
      </c>
    </row>
    <row r="1739" spans="1:28" s="188" customFormat="1" ht="17.399999999999999">
      <c r="A1739" s="193" t="str">
        <f t="shared" si="2708"/>
        <v>Digital Camcorder</v>
      </c>
      <c r="B1739" s="193" t="str">
        <f t="shared" si="2709"/>
        <v>Digital Camcorder</v>
      </c>
      <c r="C1739" s="193" t="str">
        <f t="shared" si="2710"/>
        <v>Digital Camcorder</v>
      </c>
      <c r="D1739" s="193"/>
      <c r="E1739" s="193"/>
      <c r="F1739" s="193" t="str">
        <f t="shared" si="2711"/>
        <v>Digital Camcorder</v>
      </c>
      <c r="G1739" s="193"/>
      <c r="H1739" s="193"/>
      <c r="I1739" s="193"/>
      <c r="J1739" s="193"/>
      <c r="K1739" s="193" t="str">
        <f t="shared" ref="K1739:M1739" si="2720">K$12</f>
        <v>Comm, HNS and Headphones</v>
      </c>
      <c r="L1739" s="193">
        <f t="shared" si="2720"/>
        <v>0</v>
      </c>
      <c r="M1739" s="193">
        <f t="shared" si="2720"/>
        <v>0</v>
      </c>
      <c r="N1739" s="193" t="str">
        <f t="shared" si="2714"/>
        <v>Digital Camcorder</v>
      </c>
      <c r="AA1739" s="193">
        <f t="shared" si="2712"/>
        <v>0</v>
      </c>
      <c r="AB1739" s="193" t="str">
        <f t="shared" ref="AB1739" si="2721">AB$12</f>
        <v>Mertes, Mark (A)</v>
      </c>
    </row>
    <row r="1740" spans="1:28" s="188" customFormat="1" ht="17.399999999999999">
      <c r="A1740" s="193" t="str">
        <f t="shared" si="2708"/>
        <v>Digital Camcorder</v>
      </c>
      <c r="B1740" s="193" t="str">
        <f t="shared" si="2709"/>
        <v>0Digital Camcorder</v>
      </c>
      <c r="C1740" s="193" t="str">
        <f t="shared" si="2710"/>
        <v>Digital Camcorder0</v>
      </c>
      <c r="D1740" s="193"/>
      <c r="E1740" s="193"/>
      <c r="F1740" s="193" t="str">
        <f t="shared" si="2711"/>
        <v>Digital Camcorder0</v>
      </c>
      <c r="G1740" s="193">
        <f t="shared" ref="G1740:M1740" si="2722">G$13</f>
        <v>0</v>
      </c>
      <c r="H1740" s="193">
        <f t="shared" si="2722"/>
        <v>0</v>
      </c>
      <c r="I1740" s="193">
        <f t="shared" si="2722"/>
        <v>0</v>
      </c>
      <c r="J1740" s="193">
        <f t="shared" si="2722"/>
        <v>0</v>
      </c>
      <c r="K1740" s="193">
        <f t="shared" si="2722"/>
        <v>0</v>
      </c>
      <c r="L1740" s="193">
        <f t="shared" si="2722"/>
        <v>0</v>
      </c>
      <c r="M1740" s="193">
        <f t="shared" si="2722"/>
        <v>0</v>
      </c>
      <c r="N1740" s="193" t="str">
        <f t="shared" si="2714"/>
        <v>Digital Camcorder</v>
      </c>
      <c r="AA1740" s="193">
        <f t="shared" si="2712"/>
        <v>0</v>
      </c>
      <c r="AB1740" s="193">
        <f t="shared" ref="AB1740" si="2723">AB$13</f>
        <v>0</v>
      </c>
    </row>
    <row r="1741" spans="1:28" s="188" customFormat="1" ht="17.399999999999999">
      <c r="A1741" s="193" t="str">
        <f t="shared" si="2708"/>
        <v>Digital Camcorder</v>
      </c>
      <c r="B1741" s="193" t="str">
        <f t="shared" si="2709"/>
        <v>0Digital Camcorder</v>
      </c>
      <c r="C1741" s="193" t="str">
        <f t="shared" si="2710"/>
        <v>Digital Camcorder0</v>
      </c>
      <c r="D1741" s="193"/>
      <c r="E1741" s="193"/>
      <c r="F1741" s="193" t="str">
        <f t="shared" si="2711"/>
        <v>Digital Camcorder0</v>
      </c>
      <c r="G1741" s="193">
        <f t="shared" ref="G1741:M1741" si="2724">G$14</f>
        <v>0</v>
      </c>
      <c r="H1741" s="193">
        <f t="shared" si="2724"/>
        <v>0</v>
      </c>
      <c r="I1741" s="193">
        <f t="shared" si="2724"/>
        <v>0</v>
      </c>
      <c r="J1741" s="193">
        <f t="shared" si="2724"/>
        <v>0</v>
      </c>
      <c r="K1741" s="193">
        <f t="shared" si="2724"/>
        <v>0</v>
      </c>
      <c r="L1741" s="193">
        <f t="shared" si="2724"/>
        <v>0</v>
      </c>
      <c r="M1741" s="193">
        <f t="shared" si="2724"/>
        <v>0</v>
      </c>
      <c r="N1741" s="193" t="str">
        <f t="shared" si="2714"/>
        <v>Digital Camcorder</v>
      </c>
      <c r="AA1741" s="193">
        <f t="shared" si="2712"/>
        <v>0</v>
      </c>
      <c r="AB1741" s="193">
        <f t="shared" ref="AB1741" si="2725">AB$14</f>
        <v>0</v>
      </c>
    </row>
    <row r="1742" spans="1:28" s="188" customFormat="1" ht="17.399999999999999">
      <c r="A1742" s="193" t="str">
        <f t="shared" si="2708"/>
        <v>Digital Camcorder</v>
      </c>
      <c r="B1742" s="193" t="str">
        <f t="shared" si="2709"/>
        <v>BE121Digital Camcorder</v>
      </c>
      <c r="C1742" s="193" t="str">
        <f t="shared" si="2710"/>
        <v>Digital CamcorderHardwick, Tonya</v>
      </c>
      <c r="D1742" s="193"/>
      <c r="E1742" s="193"/>
      <c r="F1742" s="193" t="str">
        <f t="shared" si="2711"/>
        <v>Digital CamcorderMonaco, Nick</v>
      </c>
      <c r="G1742" s="193" t="str">
        <f t="shared" ref="G1742:M1742" si="2726">G$15</f>
        <v>Monaco, Nick</v>
      </c>
      <c r="H1742" s="193" t="str">
        <f t="shared" si="2726"/>
        <v>Hardwick, Tonya</v>
      </c>
      <c r="I1742" s="193" t="str">
        <f t="shared" si="2726"/>
        <v>BE121</v>
      </c>
      <c r="J1742" s="193" t="str">
        <f t="shared" si="2726"/>
        <v>BEST BUY</v>
      </c>
      <c r="K1742" s="193" t="str">
        <f t="shared" si="2726"/>
        <v>all</v>
      </c>
      <c r="L1742" s="193">
        <f t="shared" si="2726"/>
        <v>0</v>
      </c>
      <c r="M1742" s="193">
        <f t="shared" si="2726"/>
        <v>0</v>
      </c>
      <c r="N1742" s="193" t="str">
        <f t="shared" si="2714"/>
        <v>Digital Camcorder</v>
      </c>
      <c r="AA1742" s="193">
        <f t="shared" si="2712"/>
        <v>0</v>
      </c>
      <c r="AB1742" s="193" t="str">
        <f t="shared" ref="AB1742" si="2727">AB$15</f>
        <v>Hardwick, Tonya</v>
      </c>
    </row>
    <row r="1743" spans="1:28" s="188" customFormat="1" ht="17.399999999999999">
      <c r="A1743" s="193" t="str">
        <f t="shared" si="2708"/>
        <v>Digital Camcorder</v>
      </c>
      <c r="B1743" s="193" t="str">
        <f t="shared" si="2709"/>
        <v>BE500Digital Camcorder</v>
      </c>
      <c r="C1743" s="193" t="str">
        <f t="shared" si="2710"/>
        <v>Digital CamcorderHardwick, Tonya</v>
      </c>
      <c r="D1743" s="193"/>
      <c r="E1743" s="193"/>
      <c r="F1743" s="193" t="str">
        <f t="shared" si="2711"/>
        <v>Digital CamcorderMonaco, Nick</v>
      </c>
      <c r="G1743" s="193" t="str">
        <f t="shared" ref="G1743:M1743" si="2728">G$16</f>
        <v>Monaco, Nick</v>
      </c>
      <c r="H1743" s="193" t="str">
        <f t="shared" si="2728"/>
        <v>Hardwick, Tonya</v>
      </c>
      <c r="I1743" s="193" t="str">
        <f t="shared" si="2728"/>
        <v>BE500</v>
      </c>
      <c r="J1743" s="193" t="str">
        <f t="shared" si="2728"/>
        <v>BEST BUY PUR. LLC (VDF)</v>
      </c>
      <c r="K1743" s="193" t="str">
        <f t="shared" si="2728"/>
        <v>all</v>
      </c>
      <c r="L1743" s="193">
        <f t="shared" si="2728"/>
        <v>0</v>
      </c>
      <c r="M1743" s="193">
        <f t="shared" si="2728"/>
        <v>0</v>
      </c>
      <c r="N1743" s="193" t="str">
        <f t="shared" si="2714"/>
        <v>Digital Camcorder</v>
      </c>
      <c r="AA1743" s="193">
        <f t="shared" si="2712"/>
        <v>0</v>
      </c>
      <c r="AB1743" s="193" t="str">
        <f t="shared" ref="AB1743" si="2729">AB$16</f>
        <v>Hardwick, Tonya</v>
      </c>
    </row>
    <row r="1744" spans="1:28" s="188" customFormat="1" ht="17.399999999999999">
      <c r="A1744" s="193" t="str">
        <f t="shared" si="2708"/>
        <v>Digital Camcorder</v>
      </c>
      <c r="B1744" s="193" t="str">
        <f t="shared" si="2709"/>
        <v>MA040Digital Camcorder</v>
      </c>
      <c r="C1744" s="193" t="str">
        <f t="shared" si="2710"/>
        <v>Digital CamcorderHardwick, Tonya</v>
      </c>
      <c r="D1744" s="193"/>
      <c r="E1744" s="193"/>
      <c r="F1744" s="193" t="str">
        <f t="shared" si="2711"/>
        <v>Digital CamcorderMonaco, Nick</v>
      </c>
      <c r="G1744" s="193" t="str">
        <f t="shared" ref="G1744:M1744" si="2730">G$17</f>
        <v>Monaco, Nick</v>
      </c>
      <c r="H1744" s="193" t="str">
        <f t="shared" si="2730"/>
        <v>Hardwick, Tonya</v>
      </c>
      <c r="I1744" s="193" t="str">
        <f t="shared" si="2730"/>
        <v>MA040</v>
      </c>
      <c r="J1744" s="193" t="str">
        <f t="shared" si="2730"/>
        <v>MAGNOLIA HOME THEATER</v>
      </c>
      <c r="K1744" s="193" t="str">
        <f t="shared" si="2730"/>
        <v>all</v>
      </c>
      <c r="L1744" s="193">
        <f t="shared" si="2730"/>
        <v>0</v>
      </c>
      <c r="M1744" s="193">
        <f t="shared" si="2730"/>
        <v>0</v>
      </c>
      <c r="N1744" s="193" t="str">
        <f t="shared" si="2714"/>
        <v>Digital Camcorder</v>
      </c>
      <c r="AA1744" s="193">
        <f t="shared" si="2712"/>
        <v>0</v>
      </c>
      <c r="AB1744" s="193" t="str">
        <f t="shared" ref="AB1744" si="2731">AB$17</f>
        <v>Hardwick, Tonya</v>
      </c>
    </row>
    <row r="1745" spans="1:28" s="188" customFormat="1" ht="17.399999999999999">
      <c r="A1745" s="193" t="str">
        <f t="shared" si="2708"/>
        <v>Digital Camcorder</v>
      </c>
      <c r="B1745" s="193" t="str">
        <f t="shared" si="2709"/>
        <v>MA043Digital Camcorder</v>
      </c>
      <c r="C1745" s="193" t="str">
        <f t="shared" si="2710"/>
        <v>Digital CamcorderHardwick, Tonya</v>
      </c>
      <c r="D1745" s="193"/>
      <c r="E1745" s="193"/>
      <c r="F1745" s="193" t="str">
        <f t="shared" si="2711"/>
        <v>Digital CamcorderMonaco, Nick</v>
      </c>
      <c r="G1745" s="193" t="str">
        <f t="shared" ref="G1745:M1745" si="2732">G$18</f>
        <v>Monaco, Nick</v>
      </c>
      <c r="H1745" s="193" t="str">
        <f t="shared" si="2732"/>
        <v>Hardwick, Tonya</v>
      </c>
      <c r="I1745" s="193" t="str">
        <f t="shared" si="2732"/>
        <v>MA043</v>
      </c>
      <c r="J1745" s="193" t="str">
        <f t="shared" si="2732"/>
        <v>MAGNOLIA AUDIO VIDEO</v>
      </c>
      <c r="K1745" s="193" t="str">
        <f t="shared" si="2732"/>
        <v>all</v>
      </c>
      <c r="L1745" s="193">
        <f t="shared" si="2732"/>
        <v>0</v>
      </c>
      <c r="M1745" s="193">
        <f t="shared" si="2732"/>
        <v>0</v>
      </c>
      <c r="N1745" s="193" t="str">
        <f t="shared" si="2714"/>
        <v>Digital Camcorder</v>
      </c>
      <c r="AA1745" s="193">
        <f t="shared" si="2712"/>
        <v>0</v>
      </c>
      <c r="AB1745" s="193" t="str">
        <f t="shared" ref="AB1745" si="2733">AB$18</f>
        <v>Hardwick, Tonya</v>
      </c>
    </row>
    <row r="1746" spans="1:28" s="188" customFormat="1" ht="17.399999999999999">
      <c r="A1746" s="193" t="str">
        <f t="shared" si="2708"/>
        <v>Digital Camcorder</v>
      </c>
      <c r="B1746" s="193" t="str">
        <f t="shared" si="2709"/>
        <v>0Digital Camcorder</v>
      </c>
      <c r="C1746" s="193" t="str">
        <f t="shared" si="2710"/>
        <v>Digital Camcorder0</v>
      </c>
      <c r="D1746" s="193"/>
      <c r="E1746" s="193"/>
      <c r="F1746" s="193" t="str">
        <f t="shared" si="2711"/>
        <v>Digital Camcorder0</v>
      </c>
      <c r="G1746" s="193">
        <f t="shared" ref="G1746:M1746" si="2734">G$19</f>
        <v>0</v>
      </c>
      <c r="H1746" s="193">
        <f t="shared" si="2734"/>
        <v>0</v>
      </c>
      <c r="I1746" s="193">
        <f t="shared" si="2734"/>
        <v>0</v>
      </c>
      <c r="J1746" s="193">
        <f t="shared" si="2734"/>
        <v>0</v>
      </c>
      <c r="K1746" s="193">
        <f t="shared" si="2734"/>
        <v>0</v>
      </c>
      <c r="L1746" s="193">
        <f t="shared" si="2734"/>
        <v>0</v>
      </c>
      <c r="M1746" s="193">
        <f t="shared" si="2734"/>
        <v>0</v>
      </c>
      <c r="N1746" s="193" t="str">
        <f t="shared" si="2714"/>
        <v>Digital Camcorder</v>
      </c>
      <c r="AA1746" s="193">
        <f t="shared" si="2712"/>
        <v>0</v>
      </c>
      <c r="AB1746" s="193">
        <f t="shared" ref="AB1746" si="2735">AB$19</f>
        <v>0</v>
      </c>
    </row>
    <row r="1747" spans="1:28" s="188" customFormat="1" ht="17.399999999999999">
      <c r="A1747" s="193" t="str">
        <f t="shared" si="2708"/>
        <v>Digital Camcorder</v>
      </c>
      <c r="B1747" s="193" t="str">
        <f t="shared" si="2709"/>
        <v>BJ005Digital Camcorder</v>
      </c>
      <c r="C1747" s="193" t="str">
        <f t="shared" si="2710"/>
        <v>Digital CamcorderLyons, Brad</v>
      </c>
      <c r="D1747" s="193"/>
      <c r="E1747" s="193"/>
      <c r="F1747" s="193" t="str">
        <f t="shared" si="2711"/>
        <v>Digital CamcorderMonaco, Nick</v>
      </c>
      <c r="G1747" s="193" t="str">
        <f t="shared" ref="G1747:M1747" si="2736">G$20</f>
        <v>Monaco, Nick</v>
      </c>
      <c r="H1747" s="193" t="str">
        <f t="shared" si="2736"/>
        <v>Lyons, Brad</v>
      </c>
      <c r="I1747" s="193" t="str">
        <f t="shared" si="2736"/>
        <v>BJ005</v>
      </c>
      <c r="J1747" s="193" t="str">
        <f t="shared" si="2736"/>
        <v>BJ'S WHOLESALE</v>
      </c>
      <c r="K1747" s="193" t="str">
        <f t="shared" si="2736"/>
        <v>all</v>
      </c>
      <c r="L1747" s="193">
        <f t="shared" si="2736"/>
        <v>0</v>
      </c>
      <c r="M1747" s="193">
        <f t="shared" si="2736"/>
        <v>0</v>
      </c>
      <c r="N1747" s="193" t="str">
        <f t="shared" si="2714"/>
        <v>Digital Camcorder</v>
      </c>
      <c r="AA1747" s="193">
        <f t="shared" si="2712"/>
        <v>0</v>
      </c>
      <c r="AB1747" s="193" t="str">
        <f t="shared" ref="AB1747" si="2737">AB$20</f>
        <v>Lyons, Brad</v>
      </c>
    </row>
    <row r="1748" spans="1:28" s="188" customFormat="1" ht="17.399999999999999">
      <c r="A1748" s="193" t="str">
        <f t="shared" si="2708"/>
        <v>Digital Camcorder</v>
      </c>
      <c r="B1748" s="193" t="str">
        <f t="shared" si="2709"/>
        <v>HA052Digital Camcorder</v>
      </c>
      <c r="C1748" s="193" t="str">
        <f t="shared" si="2710"/>
        <v>Digital CamcorderLyons, Brad</v>
      </c>
      <c r="D1748" s="193"/>
      <c r="E1748" s="193"/>
      <c r="F1748" s="193" t="str">
        <f t="shared" si="2711"/>
        <v>Digital CamcorderMonaco, Nick</v>
      </c>
      <c r="G1748" s="193" t="str">
        <f t="shared" ref="G1748:M1748" si="2738">G$21</f>
        <v>Monaco, Nick</v>
      </c>
      <c r="H1748" s="193" t="str">
        <f t="shared" si="2738"/>
        <v>Lyons, Brad</v>
      </c>
      <c r="I1748" s="193" t="str">
        <f t="shared" si="2738"/>
        <v>HA052</v>
      </c>
      <c r="J1748" s="193" t="str">
        <f t="shared" si="2738"/>
        <v>HARRIS COMMUNICATIONS</v>
      </c>
      <c r="K1748" s="193" t="str">
        <f t="shared" si="2738"/>
        <v>all</v>
      </c>
      <c r="L1748" s="193">
        <f t="shared" si="2738"/>
        <v>0</v>
      </c>
      <c r="M1748" s="193">
        <f t="shared" si="2738"/>
        <v>0</v>
      </c>
      <c r="N1748" s="193" t="str">
        <f t="shared" si="2714"/>
        <v>Digital Camcorder</v>
      </c>
      <c r="AA1748" s="193">
        <f t="shared" si="2712"/>
        <v>0</v>
      </c>
      <c r="AB1748" s="193" t="str">
        <f t="shared" ref="AB1748" si="2739">AB$21</f>
        <v>Lyons, Brad</v>
      </c>
    </row>
    <row r="1749" spans="1:28" s="188" customFormat="1" ht="17.399999999999999">
      <c r="A1749" s="193" t="str">
        <f t="shared" si="2708"/>
        <v>Digital Camcorder</v>
      </c>
      <c r="B1749" s="193" t="str">
        <f t="shared" si="2709"/>
        <v>OF020Digital Camcorder</v>
      </c>
      <c r="C1749" s="193" t="str">
        <f t="shared" si="2710"/>
        <v>Digital CamcorderLyons, Brad</v>
      </c>
      <c r="D1749" s="193"/>
      <c r="E1749" s="193"/>
      <c r="F1749" s="193" t="str">
        <f t="shared" si="2711"/>
        <v>Digital CamcorderMonaco, Nick</v>
      </c>
      <c r="G1749" s="193" t="str">
        <f t="shared" ref="G1749:M1749" si="2740">G$22</f>
        <v>Monaco, Nick</v>
      </c>
      <c r="H1749" s="193" t="str">
        <f t="shared" si="2740"/>
        <v>Lyons, Brad</v>
      </c>
      <c r="I1749" s="193" t="str">
        <f t="shared" si="2740"/>
        <v>OF020</v>
      </c>
      <c r="J1749" s="193" t="str">
        <f t="shared" si="2740"/>
        <v>OFFICE DEPOT INC.</v>
      </c>
      <c r="K1749" s="193" t="str">
        <f t="shared" si="2740"/>
        <v>all</v>
      </c>
      <c r="L1749" s="193">
        <f t="shared" si="2740"/>
        <v>0</v>
      </c>
      <c r="M1749" s="193">
        <f t="shared" si="2740"/>
        <v>0</v>
      </c>
      <c r="N1749" s="193" t="str">
        <f t="shared" si="2714"/>
        <v>Digital Camcorder</v>
      </c>
      <c r="AA1749" s="193">
        <f t="shared" si="2712"/>
        <v>0</v>
      </c>
      <c r="AB1749" s="193" t="str">
        <f t="shared" ref="AB1749" si="2741">AB$22</f>
        <v>Lyons, Brad</v>
      </c>
    </row>
    <row r="1750" spans="1:28" s="188" customFormat="1" ht="17.399999999999999">
      <c r="A1750" s="193" t="str">
        <f t="shared" si="2708"/>
        <v>Digital Camcorder</v>
      </c>
      <c r="B1750" s="193" t="str">
        <f t="shared" si="2709"/>
        <v>ST455Digital Camcorder</v>
      </c>
      <c r="C1750" s="193" t="str">
        <f t="shared" si="2710"/>
        <v>Digital CamcorderLyons, Brad</v>
      </c>
      <c r="D1750" s="193"/>
      <c r="E1750" s="193"/>
      <c r="F1750" s="193" t="str">
        <f t="shared" si="2711"/>
        <v>Digital CamcorderMonaco, Nick</v>
      </c>
      <c r="G1750" s="193" t="str">
        <f t="shared" ref="G1750:M1750" si="2742">G$23</f>
        <v>Monaco, Nick</v>
      </c>
      <c r="H1750" s="193" t="str">
        <f t="shared" si="2742"/>
        <v>Lyons, Brad</v>
      </c>
      <c r="I1750" s="193" t="str">
        <f t="shared" si="2742"/>
        <v>ST455</v>
      </c>
      <c r="J1750" s="193" t="str">
        <f t="shared" si="2742"/>
        <v>QUILL CORPORATION/ST</v>
      </c>
      <c r="K1750" s="193" t="str">
        <f t="shared" si="2742"/>
        <v>all</v>
      </c>
      <c r="L1750" s="193">
        <f t="shared" si="2742"/>
        <v>0</v>
      </c>
      <c r="M1750" s="193">
        <f t="shared" si="2742"/>
        <v>0</v>
      </c>
      <c r="N1750" s="193" t="str">
        <f t="shared" si="2714"/>
        <v>Digital Camcorder</v>
      </c>
      <c r="AA1750" s="193">
        <f t="shared" si="2712"/>
        <v>0</v>
      </c>
      <c r="AB1750" s="193" t="str">
        <f t="shared" ref="AB1750" si="2743">AB$23</f>
        <v>Lyons, Brad</v>
      </c>
    </row>
    <row r="1751" spans="1:28" s="188" customFormat="1" ht="17.399999999999999">
      <c r="A1751" s="193" t="str">
        <f t="shared" si="2708"/>
        <v>Digital Camcorder</v>
      </c>
      <c r="B1751" s="193" t="str">
        <f t="shared" si="2709"/>
        <v>TE779Digital Camcorder</v>
      </c>
      <c r="C1751" s="193" t="str">
        <f t="shared" si="2710"/>
        <v>Digital CamcorderLyons, Brad</v>
      </c>
      <c r="D1751" s="193"/>
      <c r="E1751" s="193"/>
      <c r="F1751" s="193" t="str">
        <f t="shared" si="2711"/>
        <v>Digital CamcorderMonaco, Nick</v>
      </c>
      <c r="G1751" s="193" t="str">
        <f t="shared" ref="G1751:M1751" si="2744">G$24</f>
        <v>Monaco, Nick</v>
      </c>
      <c r="H1751" s="193" t="str">
        <f t="shared" si="2744"/>
        <v>Lyons, Brad</v>
      </c>
      <c r="I1751" s="193" t="str">
        <f t="shared" si="2744"/>
        <v>TE779</v>
      </c>
      <c r="J1751" s="193" t="str">
        <f t="shared" si="2744"/>
        <v>TELTEX INC</v>
      </c>
      <c r="K1751" s="193" t="str">
        <f t="shared" si="2744"/>
        <v>all</v>
      </c>
      <c r="L1751" s="193">
        <f t="shared" si="2744"/>
        <v>0</v>
      </c>
      <c r="M1751" s="193">
        <f t="shared" si="2744"/>
        <v>0</v>
      </c>
      <c r="N1751" s="193" t="str">
        <f t="shared" si="2714"/>
        <v>Digital Camcorder</v>
      </c>
      <c r="AA1751" s="193">
        <f t="shared" si="2712"/>
        <v>0</v>
      </c>
      <c r="AB1751" s="193" t="str">
        <f t="shared" ref="AB1751" si="2745">AB$24</f>
        <v>Lyons, Brad</v>
      </c>
    </row>
    <row r="1752" spans="1:28" s="188" customFormat="1" ht="17.399999999999999">
      <c r="A1752" s="193" t="str">
        <f t="shared" si="2708"/>
        <v>Digital Camcorder</v>
      </c>
      <c r="B1752" s="193" t="str">
        <f t="shared" si="2709"/>
        <v>0Digital Camcorder</v>
      </c>
      <c r="C1752" s="193" t="str">
        <f t="shared" si="2710"/>
        <v>Digital CamcorderLyons, Brad</v>
      </c>
      <c r="D1752" s="193"/>
      <c r="E1752" s="193"/>
      <c r="F1752" s="193" t="str">
        <f t="shared" si="2711"/>
        <v>Digital CamcorderMonaco, Nick</v>
      </c>
      <c r="G1752" s="193" t="str">
        <f t="shared" ref="G1752:M1752" si="2746">G$25</f>
        <v>Monaco, Nick</v>
      </c>
      <c r="H1752" s="193" t="str">
        <f t="shared" si="2746"/>
        <v>Lyons, Brad</v>
      </c>
      <c r="I1752" s="193">
        <f t="shared" si="2746"/>
        <v>0</v>
      </c>
      <c r="J1752" s="193" t="str">
        <f t="shared" si="2746"/>
        <v>MENARDS</v>
      </c>
      <c r="K1752" s="193" t="str">
        <f t="shared" si="2746"/>
        <v>all</v>
      </c>
      <c r="L1752" s="193">
        <f t="shared" si="2746"/>
        <v>0</v>
      </c>
      <c r="M1752" s="193">
        <f t="shared" si="2746"/>
        <v>0</v>
      </c>
      <c r="N1752" s="193" t="str">
        <f t="shared" si="2714"/>
        <v>Digital Camcorder</v>
      </c>
      <c r="AA1752" s="193">
        <f t="shared" si="2712"/>
        <v>0</v>
      </c>
      <c r="AB1752" s="193" t="str">
        <f t="shared" ref="AB1752" si="2747">AB$25</f>
        <v>Lyons, Brad</v>
      </c>
    </row>
    <row r="1753" spans="1:28" s="188" customFormat="1" ht="17.399999999999999">
      <c r="A1753" s="193" t="str">
        <f t="shared" si="2708"/>
        <v>Digital Camcorder</v>
      </c>
      <c r="B1753" s="193" t="str">
        <f t="shared" si="2709"/>
        <v>0Digital Camcorder</v>
      </c>
      <c r="C1753" s="193" t="str">
        <f t="shared" si="2710"/>
        <v>Digital Camcorder0</v>
      </c>
      <c r="D1753" s="193"/>
      <c r="E1753" s="193"/>
      <c r="F1753" s="193" t="str">
        <f t="shared" si="2711"/>
        <v>Digital Camcorder0</v>
      </c>
      <c r="G1753" s="193">
        <f t="shared" ref="G1753:M1753" si="2748">G$26</f>
        <v>0</v>
      </c>
      <c r="H1753" s="193">
        <f t="shared" si="2748"/>
        <v>0</v>
      </c>
      <c r="I1753" s="193">
        <f t="shared" si="2748"/>
        <v>0</v>
      </c>
      <c r="J1753" s="193">
        <f t="shared" si="2748"/>
        <v>0</v>
      </c>
      <c r="K1753" s="193">
        <f t="shared" si="2748"/>
        <v>0</v>
      </c>
      <c r="L1753" s="193">
        <f t="shared" si="2748"/>
        <v>0</v>
      </c>
      <c r="M1753" s="193">
        <f t="shared" si="2748"/>
        <v>0</v>
      </c>
      <c r="N1753" s="193" t="str">
        <f t="shared" si="2714"/>
        <v>Digital Camcorder</v>
      </c>
      <c r="AA1753" s="193">
        <f t="shared" si="2712"/>
        <v>0</v>
      </c>
      <c r="AB1753" s="193">
        <f t="shared" ref="AB1753" si="2749">AB$26</f>
        <v>0</v>
      </c>
    </row>
    <row r="1754" spans="1:28" s="188" customFormat="1" ht="17.399999999999999">
      <c r="A1754" s="193" t="str">
        <f t="shared" si="2708"/>
        <v>Digital Camcorder</v>
      </c>
      <c r="B1754" s="193" t="str">
        <f t="shared" si="2709"/>
        <v>0Digital Camcorder</v>
      </c>
      <c r="C1754" s="193" t="str">
        <f t="shared" si="2710"/>
        <v>Digital Camcorder0</v>
      </c>
      <c r="D1754" s="193"/>
      <c r="E1754" s="193"/>
      <c r="F1754" s="193" t="str">
        <f t="shared" si="2711"/>
        <v>Digital Camcorder0</v>
      </c>
      <c r="G1754" s="193">
        <f t="shared" ref="G1754:M1754" si="2750">G$27</f>
        <v>0</v>
      </c>
      <c r="H1754" s="193">
        <f t="shared" si="2750"/>
        <v>0</v>
      </c>
      <c r="I1754" s="193">
        <f t="shared" si="2750"/>
        <v>0</v>
      </c>
      <c r="J1754" s="193">
        <f t="shared" si="2750"/>
        <v>0</v>
      </c>
      <c r="K1754" s="193">
        <f t="shared" si="2750"/>
        <v>0</v>
      </c>
      <c r="L1754" s="193">
        <f t="shared" si="2750"/>
        <v>0</v>
      </c>
      <c r="M1754" s="193">
        <f t="shared" si="2750"/>
        <v>0</v>
      </c>
      <c r="N1754" s="193" t="str">
        <f t="shared" si="2714"/>
        <v>Digital Camcorder</v>
      </c>
      <c r="AA1754" s="193">
        <f t="shared" si="2712"/>
        <v>0</v>
      </c>
      <c r="AB1754" s="193">
        <f t="shared" ref="AB1754" si="2751">AB$27</f>
        <v>0</v>
      </c>
    </row>
    <row r="1755" spans="1:28" s="188" customFormat="1" ht="17.399999999999999">
      <c r="A1755" s="193" t="str">
        <f t="shared" si="2708"/>
        <v>Digital Camcorder</v>
      </c>
      <c r="B1755" s="193" t="str">
        <f t="shared" si="2709"/>
        <v>0Digital Camcorder</v>
      </c>
      <c r="C1755" s="193" t="str">
        <f t="shared" si="2710"/>
        <v>Digital Camcorder0</v>
      </c>
      <c r="D1755" s="193"/>
      <c r="E1755" s="193"/>
      <c r="F1755" s="193" t="str">
        <f t="shared" si="2711"/>
        <v>Digital Camcorder0</v>
      </c>
      <c r="G1755" s="193">
        <f t="shared" ref="G1755:M1755" si="2752">G$28</f>
        <v>0</v>
      </c>
      <c r="H1755" s="193">
        <f t="shared" si="2752"/>
        <v>0</v>
      </c>
      <c r="I1755" s="193">
        <f t="shared" si="2752"/>
        <v>0</v>
      </c>
      <c r="J1755" s="193">
        <f t="shared" si="2752"/>
        <v>0</v>
      </c>
      <c r="K1755" s="193">
        <f t="shared" si="2752"/>
        <v>0</v>
      </c>
      <c r="L1755" s="193">
        <f t="shared" si="2752"/>
        <v>0</v>
      </c>
      <c r="M1755" s="193">
        <f t="shared" si="2752"/>
        <v>0</v>
      </c>
      <c r="N1755" s="193" t="str">
        <f t="shared" si="2714"/>
        <v>Digital Camcorder</v>
      </c>
      <c r="AA1755" s="193">
        <f t="shared" si="2712"/>
        <v>0</v>
      </c>
      <c r="AB1755" s="193">
        <f t="shared" ref="AB1755" si="2753">AB$28</f>
        <v>0</v>
      </c>
    </row>
    <row r="1756" spans="1:28" s="188" customFormat="1" ht="17.399999999999999">
      <c r="A1756" s="193" t="str">
        <f t="shared" si="2708"/>
        <v>Digital Camcorder</v>
      </c>
      <c r="B1756" s="193" t="str">
        <f t="shared" si="2709"/>
        <v>BE125Digital Camcorder</v>
      </c>
      <c r="C1756" s="193" t="str">
        <f t="shared" si="2710"/>
        <v>Digital CamcorderMakhoul, Jennifer</v>
      </c>
      <c r="D1756" s="193"/>
      <c r="E1756" s="193"/>
      <c r="F1756" s="193" t="str">
        <f t="shared" si="2711"/>
        <v>Digital CamcorderMonaco, Nick</v>
      </c>
      <c r="G1756" s="193" t="str">
        <f t="shared" ref="G1756:M1756" si="2754">G$29</f>
        <v>Monaco, Nick</v>
      </c>
      <c r="H1756" s="193" t="str">
        <f t="shared" si="2754"/>
        <v>Makhoul, Jennifer</v>
      </c>
      <c r="I1756" s="193" t="str">
        <f t="shared" si="2754"/>
        <v>BE125</v>
      </c>
      <c r="J1756" s="193" t="str">
        <f t="shared" si="2754"/>
        <v>BED, BATH &amp; BEYOND</v>
      </c>
      <c r="K1756" s="193" t="str">
        <f t="shared" si="2754"/>
        <v>all</v>
      </c>
      <c r="L1756" s="193" t="str">
        <f t="shared" si="2754"/>
        <v>Janice Staib</v>
      </c>
      <c r="M1756" s="193" t="str">
        <f t="shared" si="2754"/>
        <v>Appl, Beauty, H/P</v>
      </c>
      <c r="N1756" s="193" t="str">
        <f t="shared" si="2714"/>
        <v>Digital Camcorder</v>
      </c>
      <c r="AA1756" s="193">
        <f t="shared" si="2712"/>
        <v>0</v>
      </c>
      <c r="AB1756" s="193" t="str">
        <f t="shared" ref="AB1756" si="2755">AB$29</f>
        <v>Makhoul, Jennifer</v>
      </c>
    </row>
    <row r="1757" spans="1:28" s="188" customFormat="1" ht="17.399999999999999">
      <c r="A1757" s="193" t="str">
        <f t="shared" si="2708"/>
        <v>Digital Camcorder</v>
      </c>
      <c r="B1757" s="193" t="str">
        <f t="shared" si="2709"/>
        <v>BE126Digital Camcorder</v>
      </c>
      <c r="C1757" s="193" t="str">
        <f t="shared" si="2710"/>
        <v>Digital CamcorderMakhoul, Jennifer</v>
      </c>
      <c r="D1757" s="193"/>
      <c r="E1757" s="193"/>
      <c r="F1757" s="193" t="str">
        <f t="shared" si="2711"/>
        <v>Digital CamcorderMonaco, Nick</v>
      </c>
      <c r="G1757" s="193" t="str">
        <f t="shared" ref="G1757:M1757" si="2756">G$30</f>
        <v>Monaco, Nick</v>
      </c>
      <c r="H1757" s="193" t="str">
        <f t="shared" si="2756"/>
        <v>Makhoul, Jennifer</v>
      </c>
      <c r="I1757" s="193" t="str">
        <f t="shared" si="2756"/>
        <v>BE126</v>
      </c>
      <c r="J1757" s="193" t="str">
        <f t="shared" si="2756"/>
        <v>BED, BATH &amp; BEYOND INC (VDF)</v>
      </c>
      <c r="K1757" s="193" t="str">
        <f t="shared" si="2756"/>
        <v>all</v>
      </c>
      <c r="L1757" s="193" t="str">
        <f t="shared" si="2756"/>
        <v>Janice Staib</v>
      </c>
      <c r="M1757" s="193" t="str">
        <f t="shared" si="2756"/>
        <v>Appl, Beauty, H/P</v>
      </c>
      <c r="N1757" s="193" t="str">
        <f t="shared" si="2714"/>
        <v>Digital Camcorder</v>
      </c>
      <c r="AA1757" s="193">
        <f t="shared" si="2712"/>
        <v>0</v>
      </c>
      <c r="AB1757" s="193" t="str">
        <f t="shared" ref="AB1757" si="2757">AB$30</f>
        <v>Makhoul, Jennifer</v>
      </c>
    </row>
    <row r="1758" spans="1:28" s="188" customFormat="1" ht="17.399999999999999">
      <c r="A1758" s="193" t="str">
        <f t="shared" si="2708"/>
        <v>Digital Camcorder</v>
      </c>
      <c r="B1758" s="193" t="str">
        <f t="shared" si="2709"/>
        <v>GO642Digital Camcorder</v>
      </c>
      <c r="C1758" s="193" t="str">
        <f t="shared" si="2710"/>
        <v>Digital CamcorderMakhoul, Jennifer</v>
      </c>
      <c r="D1758" s="193"/>
      <c r="E1758" s="193"/>
      <c r="F1758" s="193" t="str">
        <f t="shared" si="2711"/>
        <v>Digital CamcorderMonaco, Nick</v>
      </c>
      <c r="G1758" s="193" t="str">
        <f t="shared" ref="G1758:M1758" si="2758">G$31</f>
        <v>Monaco, Nick</v>
      </c>
      <c r="H1758" s="193" t="str">
        <f t="shared" si="2758"/>
        <v>Makhoul, Jennifer</v>
      </c>
      <c r="I1758" s="193" t="str">
        <f t="shared" si="2758"/>
        <v>GO642</v>
      </c>
      <c r="J1758" s="193" t="str">
        <f t="shared" si="2758"/>
        <v>GOGOTECH INC</v>
      </c>
      <c r="K1758" s="193" t="str">
        <f t="shared" si="2758"/>
        <v>all</v>
      </c>
      <c r="L1758" s="193">
        <f t="shared" si="2758"/>
        <v>0</v>
      </c>
      <c r="M1758" s="193">
        <f t="shared" si="2758"/>
        <v>0</v>
      </c>
      <c r="N1758" s="193" t="str">
        <f t="shared" si="2714"/>
        <v>Digital Camcorder</v>
      </c>
      <c r="AA1758" s="193">
        <f t="shared" si="2712"/>
        <v>0</v>
      </c>
      <c r="AB1758" s="193" t="str">
        <f t="shared" ref="AB1758" si="2759">AB$31</f>
        <v>Makhoul, Jennifer</v>
      </c>
    </row>
    <row r="1759" spans="1:28" s="188" customFormat="1" ht="17.399999999999999">
      <c r="A1759" s="193" t="str">
        <f t="shared" si="2708"/>
        <v>Digital Camcorder</v>
      </c>
      <c r="B1759" s="193" t="str">
        <f t="shared" si="2709"/>
        <v>HA430Digital Camcorder</v>
      </c>
      <c r="C1759" s="193" t="str">
        <f t="shared" si="2710"/>
        <v>Digital CamcorderMakhoul, Jennifer</v>
      </c>
      <c r="D1759" s="193"/>
      <c r="E1759" s="193"/>
      <c r="F1759" s="193" t="str">
        <f t="shared" si="2711"/>
        <v>Digital CamcorderMonaco, Nick</v>
      </c>
      <c r="G1759" s="193" t="str">
        <f t="shared" ref="G1759:M1759" si="2760">G$32</f>
        <v>Monaco, Nick</v>
      </c>
      <c r="H1759" s="193" t="str">
        <f t="shared" si="2760"/>
        <v>Makhoul, Jennifer</v>
      </c>
      <c r="I1759" s="193" t="str">
        <f t="shared" si="2760"/>
        <v>HA430</v>
      </c>
      <c r="J1759" s="193" t="str">
        <f t="shared" si="2760"/>
        <v>HARMON OF YONKERS, INC. DBA HARMON</v>
      </c>
      <c r="K1759" s="193" t="str">
        <f t="shared" si="2760"/>
        <v>all</v>
      </c>
      <c r="L1759" s="193" t="str">
        <f t="shared" si="2760"/>
        <v>Janice Staib</v>
      </c>
      <c r="M1759" s="193" t="str">
        <f t="shared" si="2760"/>
        <v>Appl, Beauty, H/P</v>
      </c>
      <c r="N1759" s="193" t="str">
        <f t="shared" si="2714"/>
        <v>Digital Camcorder</v>
      </c>
      <c r="AA1759" s="193">
        <f t="shared" si="2712"/>
        <v>0</v>
      </c>
      <c r="AB1759" s="193" t="str">
        <f t="shared" ref="AB1759" si="2761">AB$32</f>
        <v>Makhoul, Jennifer</v>
      </c>
    </row>
    <row r="1760" spans="1:28" s="188" customFormat="1" ht="17.399999999999999">
      <c r="A1760" s="193" t="str">
        <f t="shared" si="2708"/>
        <v>Digital Camcorder</v>
      </c>
      <c r="B1760" s="193" t="str">
        <f t="shared" si="2709"/>
        <v>HS070Digital Camcorder</v>
      </c>
      <c r="C1760" s="193" t="str">
        <f t="shared" si="2710"/>
        <v>Digital CamcorderMakhoul, Jennifer</v>
      </c>
      <c r="D1760" s="193"/>
      <c r="E1760" s="193"/>
      <c r="F1760" s="193" t="str">
        <f t="shared" si="2711"/>
        <v>Digital CamcorderMonaco, Nick</v>
      </c>
      <c r="G1760" s="193" t="str">
        <f t="shared" ref="G1760:M1760" si="2762">G$33</f>
        <v>Monaco, Nick</v>
      </c>
      <c r="H1760" s="193" t="str">
        <f t="shared" si="2762"/>
        <v>Makhoul, Jennifer</v>
      </c>
      <c r="I1760" s="193" t="str">
        <f t="shared" si="2762"/>
        <v>HS070</v>
      </c>
      <c r="J1760" s="193" t="str">
        <f t="shared" si="2762"/>
        <v>HSN INC.</v>
      </c>
      <c r="K1760" s="193" t="str">
        <f t="shared" si="2762"/>
        <v>all</v>
      </c>
      <c r="L1760" s="193" t="str">
        <f t="shared" si="2762"/>
        <v>Channel Management</v>
      </c>
      <c r="M1760" s="193" t="str">
        <f t="shared" si="2762"/>
        <v>Beauty, Appl</v>
      </c>
      <c r="N1760" s="193" t="str">
        <f t="shared" si="2714"/>
        <v>Digital Camcorder</v>
      </c>
      <c r="AA1760" s="193">
        <f t="shared" si="2712"/>
        <v>0</v>
      </c>
      <c r="AB1760" s="193" t="str">
        <f t="shared" ref="AB1760" si="2763">AB$33</f>
        <v>Makhoul, Jennifer</v>
      </c>
    </row>
    <row r="1761" spans="1:28" s="188" customFormat="1" ht="17.399999999999999">
      <c r="A1761" s="193" t="str">
        <f t="shared" si="2708"/>
        <v>Digital Camcorder</v>
      </c>
      <c r="B1761" s="193" t="str">
        <f t="shared" si="2709"/>
        <v>QV001Digital Camcorder</v>
      </c>
      <c r="C1761" s="193" t="str">
        <f t="shared" si="2710"/>
        <v>Digital CamcorderMakhoul, Jennifer</v>
      </c>
      <c r="D1761" s="193"/>
      <c r="E1761" s="193"/>
      <c r="F1761" s="193" t="str">
        <f t="shared" si="2711"/>
        <v>Digital CamcorderMonaco, Nick</v>
      </c>
      <c r="G1761" s="193" t="str">
        <f t="shared" ref="G1761:M1761" si="2764">G$34</f>
        <v>Monaco, Nick</v>
      </c>
      <c r="H1761" s="193" t="str">
        <f t="shared" si="2764"/>
        <v>Makhoul, Jennifer</v>
      </c>
      <c r="I1761" s="193" t="str">
        <f t="shared" si="2764"/>
        <v>QV001</v>
      </c>
      <c r="J1761" s="193" t="str">
        <f t="shared" si="2764"/>
        <v>QVC NETWORK INC.</v>
      </c>
      <c r="K1761" s="193" t="str">
        <f t="shared" si="2764"/>
        <v>all</v>
      </c>
      <c r="L1761" s="193" t="str">
        <f t="shared" si="2764"/>
        <v>Dynamic Marketing</v>
      </c>
      <c r="M1761" s="193" t="str">
        <f t="shared" si="2764"/>
        <v>Beauty, Headphones</v>
      </c>
      <c r="N1761" s="193" t="str">
        <f t="shared" si="2714"/>
        <v>Digital Camcorder</v>
      </c>
      <c r="AA1761" s="193">
        <f t="shared" si="2712"/>
        <v>0</v>
      </c>
      <c r="AB1761" s="193" t="str">
        <f t="shared" ref="AB1761" si="2765">AB$34</f>
        <v>Makhoul, Jennifer</v>
      </c>
    </row>
    <row r="1762" spans="1:28" s="188" customFormat="1" ht="17.399999999999999">
      <c r="A1762" s="193" t="str">
        <f t="shared" si="2708"/>
        <v>Digital Camcorder</v>
      </c>
      <c r="B1762" s="193" t="str">
        <f t="shared" si="2709"/>
        <v>QV002Digital Camcorder</v>
      </c>
      <c r="C1762" s="193" t="str">
        <f t="shared" si="2710"/>
        <v>Digital CamcorderMakhoul, Jennifer</v>
      </c>
      <c r="D1762" s="193"/>
      <c r="E1762" s="193"/>
      <c r="F1762" s="193" t="str">
        <f t="shared" si="2711"/>
        <v>Digital CamcorderMonaco, Nick</v>
      </c>
      <c r="G1762" s="193" t="str">
        <f t="shared" ref="G1762:M1762" si="2766">G$35</f>
        <v>Monaco, Nick</v>
      </c>
      <c r="H1762" s="193" t="str">
        <f t="shared" si="2766"/>
        <v>Makhoul, Jennifer</v>
      </c>
      <c r="I1762" s="193" t="str">
        <f t="shared" si="2766"/>
        <v>QV002</v>
      </c>
      <c r="J1762" s="193" t="str">
        <f t="shared" si="2766"/>
        <v>QVC (VDF)</v>
      </c>
      <c r="K1762" s="193" t="str">
        <f t="shared" si="2766"/>
        <v>all</v>
      </c>
      <c r="L1762" s="193" t="str">
        <f t="shared" si="2766"/>
        <v>Dynamic Marketing</v>
      </c>
      <c r="M1762" s="193" t="str">
        <f t="shared" si="2766"/>
        <v>Beauty, Headphones</v>
      </c>
      <c r="N1762" s="193" t="str">
        <f t="shared" si="2714"/>
        <v>Digital Camcorder</v>
      </c>
      <c r="AA1762" s="193">
        <f t="shared" si="2712"/>
        <v>0</v>
      </c>
      <c r="AB1762" s="193" t="str">
        <f t="shared" ref="AB1762" si="2767">AB$35</f>
        <v>Makhoul, Jennifer</v>
      </c>
    </row>
    <row r="1763" spans="1:28" s="188" customFormat="1" ht="17.399999999999999">
      <c r="A1763" s="193" t="str">
        <f t="shared" si="2708"/>
        <v>Digital Camcorder</v>
      </c>
      <c r="B1763" s="193" t="str">
        <f t="shared" si="2709"/>
        <v>TE165Digital Camcorder</v>
      </c>
      <c r="C1763" s="193" t="str">
        <f t="shared" si="2710"/>
        <v>Digital CamcorderMakhoul, Jennifer</v>
      </c>
      <c r="D1763" s="193"/>
      <c r="E1763" s="193"/>
      <c r="F1763" s="193" t="str">
        <f t="shared" si="2711"/>
        <v>Digital CamcorderMonaco, Nick</v>
      </c>
      <c r="G1763" s="193" t="str">
        <f t="shared" ref="G1763:M1763" si="2768">G$36</f>
        <v>Monaco, Nick</v>
      </c>
      <c r="H1763" s="193" t="str">
        <f t="shared" si="2768"/>
        <v>Makhoul, Jennifer</v>
      </c>
      <c r="I1763" s="193" t="str">
        <f t="shared" si="2768"/>
        <v>TE165</v>
      </c>
      <c r="J1763" s="193" t="str">
        <f t="shared" si="2768"/>
        <v>TELEDYNAMICS CORP.</v>
      </c>
      <c r="K1763" s="193" t="str">
        <f t="shared" si="2768"/>
        <v>all</v>
      </c>
      <c r="L1763" s="193">
        <f t="shared" si="2768"/>
        <v>0</v>
      </c>
      <c r="M1763" s="193">
        <f t="shared" si="2768"/>
        <v>0</v>
      </c>
      <c r="N1763" s="193" t="str">
        <f t="shared" si="2714"/>
        <v>Digital Camcorder</v>
      </c>
      <c r="AA1763" s="193">
        <f t="shared" si="2712"/>
        <v>0</v>
      </c>
      <c r="AB1763" s="193" t="str">
        <f t="shared" ref="AB1763" si="2769">AB$36</f>
        <v>Makhoul, Jennifer</v>
      </c>
    </row>
    <row r="1764" spans="1:28" s="188" customFormat="1" ht="17.399999999999999">
      <c r="A1764" s="193" t="str">
        <f t="shared" si="2708"/>
        <v>Digital Camcorder</v>
      </c>
      <c r="B1764" s="193" t="str">
        <f t="shared" si="2709"/>
        <v>0Digital Camcorder</v>
      </c>
      <c r="C1764" s="193" t="str">
        <f t="shared" si="2710"/>
        <v>Digital CamcorderMakhoul, Jennifer</v>
      </c>
      <c r="D1764" s="193"/>
      <c r="E1764" s="193"/>
      <c r="F1764" s="193" t="str">
        <f t="shared" si="2711"/>
        <v>Digital CamcorderMonaco, Nick</v>
      </c>
      <c r="G1764" s="193" t="str">
        <f t="shared" ref="G1764:M1764" si="2770">G$37</f>
        <v>Monaco, Nick</v>
      </c>
      <c r="H1764" s="193" t="str">
        <f t="shared" si="2770"/>
        <v>Makhoul, Jennifer</v>
      </c>
      <c r="I1764" s="193">
        <f t="shared" si="2770"/>
        <v>0</v>
      </c>
      <c r="J1764" s="193" t="str">
        <f t="shared" si="2770"/>
        <v>BUY-BUY BABY</v>
      </c>
      <c r="K1764" s="193" t="str">
        <f t="shared" si="2770"/>
        <v>all</v>
      </c>
      <c r="L1764" s="193">
        <f t="shared" si="2770"/>
        <v>0</v>
      </c>
      <c r="M1764" s="193">
        <f t="shared" si="2770"/>
        <v>0</v>
      </c>
      <c r="N1764" s="193" t="str">
        <f t="shared" si="2714"/>
        <v>Digital Camcorder</v>
      </c>
      <c r="AA1764" s="193">
        <f t="shared" si="2712"/>
        <v>0</v>
      </c>
      <c r="AB1764" s="193" t="str">
        <f t="shared" ref="AB1764" si="2771">AB$37</f>
        <v>Makhoul, Jennifer</v>
      </c>
    </row>
    <row r="1765" spans="1:28" s="188" customFormat="1" ht="17.399999999999999">
      <c r="A1765" s="193" t="str">
        <f t="shared" si="2708"/>
        <v>Digital Camcorder</v>
      </c>
      <c r="B1765" s="193" t="str">
        <f t="shared" si="2709"/>
        <v>0Digital Camcorder</v>
      </c>
      <c r="C1765" s="193" t="str">
        <f t="shared" si="2710"/>
        <v>Digital Camcorder0</v>
      </c>
      <c r="D1765" s="193"/>
      <c r="E1765" s="193"/>
      <c r="F1765" s="193" t="str">
        <f t="shared" si="2711"/>
        <v>Digital Camcorder0</v>
      </c>
      <c r="G1765" s="193">
        <f t="shared" ref="G1765:M1765" si="2772">G$38</f>
        <v>0</v>
      </c>
      <c r="H1765" s="193">
        <f t="shared" si="2772"/>
        <v>0</v>
      </c>
      <c r="I1765" s="193">
        <f t="shared" si="2772"/>
        <v>0</v>
      </c>
      <c r="J1765" s="193">
        <f t="shared" si="2772"/>
        <v>0</v>
      </c>
      <c r="K1765" s="193">
        <f t="shared" si="2772"/>
        <v>0</v>
      </c>
      <c r="L1765" s="193">
        <f t="shared" si="2772"/>
        <v>0</v>
      </c>
      <c r="M1765" s="193">
        <f t="shared" si="2772"/>
        <v>0</v>
      </c>
      <c r="N1765" s="193" t="str">
        <f t="shared" si="2714"/>
        <v>Digital Camcorder</v>
      </c>
      <c r="AA1765" s="193">
        <f t="shared" si="2712"/>
        <v>0</v>
      </c>
      <c r="AB1765" s="193" t="str">
        <f t="shared" ref="AB1765" si="2773">AB$38</f>
        <v>Makhoul, Jennifer</v>
      </c>
    </row>
    <row r="1766" spans="1:28" s="188" customFormat="1" ht="17.399999999999999">
      <c r="A1766" s="193" t="str">
        <f t="shared" si="2708"/>
        <v>Digital Camcorder</v>
      </c>
      <c r="B1766" s="193" t="str">
        <f t="shared" si="2709"/>
        <v>0Digital Camcorder</v>
      </c>
      <c r="C1766" s="193" t="str">
        <f t="shared" si="2710"/>
        <v>Digital Camcorder0</v>
      </c>
      <c r="D1766" s="193"/>
      <c r="E1766" s="193"/>
      <c r="F1766" s="193" t="str">
        <f t="shared" si="2711"/>
        <v>Digital Camcorder0</v>
      </c>
      <c r="G1766" s="193">
        <f t="shared" ref="G1766:M1766" si="2774">G$39</f>
        <v>0</v>
      </c>
      <c r="H1766" s="193">
        <f t="shared" si="2774"/>
        <v>0</v>
      </c>
      <c r="I1766" s="193">
        <f t="shared" si="2774"/>
        <v>0</v>
      </c>
      <c r="J1766" s="193">
        <f t="shared" si="2774"/>
        <v>0</v>
      </c>
      <c r="K1766" s="193">
        <f t="shared" si="2774"/>
        <v>0</v>
      </c>
      <c r="L1766" s="193">
        <f t="shared" si="2774"/>
        <v>0</v>
      </c>
      <c r="M1766" s="193">
        <f t="shared" si="2774"/>
        <v>0</v>
      </c>
      <c r="N1766" s="193" t="str">
        <f t="shared" si="2714"/>
        <v>Digital Camcorder</v>
      </c>
      <c r="AA1766" s="193">
        <f t="shared" si="2712"/>
        <v>0</v>
      </c>
      <c r="AB1766" s="193">
        <f t="shared" ref="AB1766" si="2775">AB$39</f>
        <v>0</v>
      </c>
    </row>
    <row r="1767" spans="1:28" s="188" customFormat="1" ht="17.399999999999999">
      <c r="A1767" s="193" t="str">
        <f t="shared" si="2708"/>
        <v>Digital Camcorder</v>
      </c>
      <c r="B1767" s="193" t="str">
        <f t="shared" si="2709"/>
        <v>0Digital Camcorder</v>
      </c>
      <c r="C1767" s="193" t="str">
        <f t="shared" si="2710"/>
        <v>Digital Camcorder0</v>
      </c>
      <c r="D1767" s="193"/>
      <c r="E1767" s="193"/>
      <c r="F1767" s="193" t="str">
        <f t="shared" si="2711"/>
        <v>Digital Camcorder0</v>
      </c>
      <c r="G1767" s="193">
        <f t="shared" ref="G1767:M1767" si="2776">G$40</f>
        <v>0</v>
      </c>
      <c r="H1767" s="193">
        <f t="shared" si="2776"/>
        <v>0</v>
      </c>
      <c r="I1767" s="193">
        <f t="shared" si="2776"/>
        <v>0</v>
      </c>
      <c r="J1767" s="193">
        <f t="shared" si="2776"/>
        <v>0</v>
      </c>
      <c r="K1767" s="193">
        <f t="shared" si="2776"/>
        <v>0</v>
      </c>
      <c r="L1767" s="193">
        <f t="shared" si="2776"/>
        <v>0</v>
      </c>
      <c r="M1767" s="193">
        <f t="shared" si="2776"/>
        <v>0</v>
      </c>
      <c r="N1767" s="193" t="str">
        <f t="shared" si="2714"/>
        <v>Digital Camcorder</v>
      </c>
      <c r="AA1767" s="193">
        <f t="shared" si="2712"/>
        <v>0</v>
      </c>
      <c r="AB1767" s="193">
        <f t="shared" ref="AB1767" si="2777">AB$40</f>
        <v>0</v>
      </c>
    </row>
    <row r="1768" spans="1:28" s="188" customFormat="1" ht="17.399999999999999">
      <c r="A1768" s="193" t="str">
        <f t="shared" si="2708"/>
        <v>Digital Camcorder</v>
      </c>
      <c r="B1768" s="193" t="str">
        <f t="shared" si="2709"/>
        <v>SC078Digital Camcorder</v>
      </c>
      <c r="C1768" s="193" t="str">
        <f t="shared" si="2710"/>
        <v>Digital CamcorderMertes, Mark</v>
      </c>
      <c r="D1768" s="193"/>
      <c r="E1768" s="193"/>
      <c r="F1768" s="193" t="str">
        <f t="shared" si="2711"/>
        <v>Digital CamcorderMonaco, Nick</v>
      </c>
      <c r="G1768" s="193" t="str">
        <f t="shared" ref="G1768:M1768" si="2778">G$41</f>
        <v>Monaco, Nick</v>
      </c>
      <c r="H1768" s="193" t="str">
        <f t="shared" si="2778"/>
        <v>Mertes, Mark</v>
      </c>
      <c r="I1768" s="193" t="str">
        <f t="shared" si="2778"/>
        <v>SC078</v>
      </c>
      <c r="J1768" s="193" t="str">
        <f t="shared" si="2778"/>
        <v>COSTCO WHOLESALE</v>
      </c>
      <c r="K1768" s="193" t="str">
        <f t="shared" si="2778"/>
        <v>all</v>
      </c>
      <c r="L1768" s="193">
        <f t="shared" si="2778"/>
        <v>0</v>
      </c>
      <c r="M1768" s="193">
        <f t="shared" si="2778"/>
        <v>0</v>
      </c>
      <c r="N1768" s="193" t="str">
        <f t="shared" si="2714"/>
        <v>Digital Camcorder</v>
      </c>
      <c r="AA1768" s="193">
        <f t="shared" si="2712"/>
        <v>0</v>
      </c>
      <c r="AB1768" s="193" t="str">
        <f t="shared" ref="AB1768" si="2779">AB$41</f>
        <v>Mertes, Mark</v>
      </c>
    </row>
    <row r="1769" spans="1:28" s="188" customFormat="1" ht="17.399999999999999">
      <c r="A1769" s="193" t="str">
        <f t="shared" si="2708"/>
        <v>Digital Camcorder</v>
      </c>
      <c r="B1769" s="193" t="str">
        <f t="shared" si="2709"/>
        <v>0Digital Camcorder</v>
      </c>
      <c r="C1769" s="193" t="str">
        <f t="shared" si="2710"/>
        <v>Digital Camcorder0</v>
      </c>
      <c r="D1769" s="193"/>
      <c r="E1769" s="193"/>
      <c r="F1769" s="193" t="str">
        <f t="shared" si="2711"/>
        <v>Digital Camcorder0</v>
      </c>
      <c r="G1769" s="193">
        <f t="shared" ref="G1769:M1769" si="2780">G$42</f>
        <v>0</v>
      </c>
      <c r="H1769" s="193">
        <f t="shared" si="2780"/>
        <v>0</v>
      </c>
      <c r="I1769" s="193">
        <f t="shared" si="2780"/>
        <v>0</v>
      </c>
      <c r="J1769" s="193">
        <f t="shared" si="2780"/>
        <v>0</v>
      </c>
      <c r="K1769" s="193">
        <f t="shared" si="2780"/>
        <v>0</v>
      </c>
      <c r="L1769" s="193">
        <f t="shared" si="2780"/>
        <v>0</v>
      </c>
      <c r="M1769" s="193">
        <f t="shared" si="2780"/>
        <v>0</v>
      </c>
      <c r="N1769" s="193" t="str">
        <f t="shared" si="2714"/>
        <v>Digital Camcorder</v>
      </c>
      <c r="AA1769" s="193">
        <f t="shared" si="2712"/>
        <v>0</v>
      </c>
      <c r="AB1769" s="193">
        <f t="shared" ref="AB1769" si="2781">AB$42</f>
        <v>0</v>
      </c>
    </row>
    <row r="1770" spans="1:28" s="188" customFormat="1" ht="17.399999999999999">
      <c r="A1770" s="193" t="str">
        <f t="shared" si="2708"/>
        <v>Digital Camcorder</v>
      </c>
      <c r="B1770" s="193" t="str">
        <f t="shared" si="2709"/>
        <v>0Digital Camcorder</v>
      </c>
      <c r="C1770" s="193" t="str">
        <f t="shared" si="2710"/>
        <v>Digital Camcorder0</v>
      </c>
      <c r="D1770" s="193"/>
      <c r="E1770" s="193"/>
      <c r="F1770" s="193" t="str">
        <f t="shared" si="2711"/>
        <v>Digital Camcorder0</v>
      </c>
      <c r="G1770" s="193">
        <f t="shared" ref="G1770:M1770" si="2782">G$43</f>
        <v>0</v>
      </c>
      <c r="H1770" s="193">
        <f t="shared" si="2782"/>
        <v>0</v>
      </c>
      <c r="I1770" s="193">
        <f t="shared" si="2782"/>
        <v>0</v>
      </c>
      <c r="J1770" s="193">
        <f t="shared" si="2782"/>
        <v>0</v>
      </c>
      <c r="K1770" s="193">
        <f t="shared" si="2782"/>
        <v>0</v>
      </c>
      <c r="L1770" s="193">
        <f t="shared" si="2782"/>
        <v>0</v>
      </c>
      <c r="M1770" s="193">
        <f t="shared" si="2782"/>
        <v>0</v>
      </c>
      <c r="N1770" s="193" t="str">
        <f t="shared" si="2714"/>
        <v>Digital Camcorder</v>
      </c>
      <c r="AA1770" s="193">
        <f t="shared" si="2712"/>
        <v>0</v>
      </c>
      <c r="AB1770" s="193">
        <f t="shared" ref="AB1770" si="2783">AB$43</f>
        <v>0</v>
      </c>
    </row>
    <row r="1771" spans="1:28" s="188" customFormat="1" ht="17.399999999999999">
      <c r="A1771" s="193" t="str">
        <f t="shared" si="2708"/>
        <v>Digital Camcorder</v>
      </c>
      <c r="B1771" s="193" t="str">
        <f t="shared" si="2709"/>
        <v>HO840Digital Camcorder</v>
      </c>
      <c r="C1771" s="193" t="str">
        <f t="shared" si="2710"/>
        <v>Digital CamcorderRyder, Scott</v>
      </c>
      <c r="D1771" s="193"/>
      <c r="E1771" s="193"/>
      <c r="F1771" s="193" t="str">
        <f t="shared" si="2711"/>
        <v>Digital CamcorderMonaco, Nick</v>
      </c>
      <c r="G1771" s="193" t="str">
        <f t="shared" ref="G1771:M1771" si="2784">G$44</f>
        <v>Monaco, Nick</v>
      </c>
      <c r="H1771" s="193" t="str">
        <f t="shared" si="2784"/>
        <v>Ryder, Scott</v>
      </c>
      <c r="I1771" s="193" t="str">
        <f t="shared" si="2784"/>
        <v>HO840</v>
      </c>
      <c r="J1771" s="193" t="str">
        <f t="shared" si="2784"/>
        <v>HOME DEPOT, THE</v>
      </c>
      <c r="K1771" s="193" t="str">
        <f t="shared" si="2784"/>
        <v>all</v>
      </c>
      <c r="L1771" s="193">
        <f t="shared" si="2784"/>
        <v>0</v>
      </c>
      <c r="M1771" s="193">
        <f t="shared" si="2784"/>
        <v>0</v>
      </c>
      <c r="N1771" s="193" t="str">
        <f t="shared" si="2714"/>
        <v>Digital Camcorder</v>
      </c>
      <c r="AA1771" s="193">
        <f t="shared" si="2712"/>
        <v>0</v>
      </c>
      <c r="AB1771" s="193" t="str">
        <f t="shared" ref="AB1771" si="2785">AB$44</f>
        <v>Ryder, Scott</v>
      </c>
    </row>
    <row r="1772" spans="1:28" s="188" customFormat="1" ht="17.399999999999999">
      <c r="A1772" s="193" t="str">
        <f t="shared" si="2708"/>
        <v>Digital Camcorder</v>
      </c>
      <c r="B1772" s="193" t="str">
        <f t="shared" si="2709"/>
        <v>LO296Digital Camcorder</v>
      </c>
      <c r="C1772" s="193" t="str">
        <f t="shared" si="2710"/>
        <v>Digital CamcorderRyder, Scott</v>
      </c>
      <c r="D1772" s="193"/>
      <c r="E1772" s="193"/>
      <c r="F1772" s="193" t="str">
        <f t="shared" si="2711"/>
        <v>Digital CamcorderMonaco, Nick</v>
      </c>
      <c r="G1772" s="193" t="str">
        <f t="shared" ref="G1772:M1772" si="2786">G$45</f>
        <v>Monaco, Nick</v>
      </c>
      <c r="H1772" s="193" t="str">
        <f t="shared" si="2786"/>
        <v>Ryder, Scott</v>
      </c>
      <c r="I1772" s="193" t="str">
        <f t="shared" si="2786"/>
        <v>LO296</v>
      </c>
      <c r="J1772" s="193" t="str">
        <f t="shared" si="2786"/>
        <v>LOWE's</v>
      </c>
      <c r="K1772" s="193" t="str">
        <f t="shared" si="2786"/>
        <v>all</v>
      </c>
      <c r="L1772" s="193">
        <f t="shared" si="2786"/>
        <v>0</v>
      </c>
      <c r="M1772" s="193">
        <f t="shared" si="2786"/>
        <v>0</v>
      </c>
      <c r="N1772" s="193" t="str">
        <f t="shared" si="2714"/>
        <v>Digital Camcorder</v>
      </c>
      <c r="AA1772" s="193">
        <f t="shared" si="2712"/>
        <v>0</v>
      </c>
      <c r="AB1772" s="193" t="str">
        <f t="shared" ref="AB1772" si="2787">AB$45</f>
        <v>Ryder, Scott</v>
      </c>
    </row>
    <row r="1773" spans="1:28" s="188" customFormat="1" ht="17.399999999999999">
      <c r="A1773" s="193" t="str">
        <f t="shared" si="2708"/>
        <v>Digital Camcorder</v>
      </c>
      <c r="B1773" s="193" t="str">
        <f t="shared" si="2709"/>
        <v>NE040Digital Camcorder</v>
      </c>
      <c r="C1773" s="193" t="str">
        <f t="shared" si="2710"/>
        <v>Digital CamcorderRyder, Scott</v>
      </c>
      <c r="D1773" s="193"/>
      <c r="E1773" s="193"/>
      <c r="F1773" s="193" t="str">
        <f t="shared" si="2711"/>
        <v>Digital CamcorderMonaco, Nick</v>
      </c>
      <c r="G1773" s="193" t="str">
        <f t="shared" ref="G1773:M1773" si="2788">G$46</f>
        <v>Monaco, Nick</v>
      </c>
      <c r="H1773" s="193" t="str">
        <f t="shared" si="2788"/>
        <v>Ryder, Scott</v>
      </c>
      <c r="I1773" s="193" t="str">
        <f t="shared" si="2788"/>
        <v>NE040</v>
      </c>
      <c r="J1773" s="193" t="str">
        <f t="shared" si="2788"/>
        <v>NEBRASKA FURNITURE M</v>
      </c>
      <c r="K1773" s="193" t="str">
        <f t="shared" si="2788"/>
        <v>all</v>
      </c>
      <c r="L1773" s="193">
        <f t="shared" si="2788"/>
        <v>0</v>
      </c>
      <c r="M1773" s="193">
        <f t="shared" si="2788"/>
        <v>0</v>
      </c>
      <c r="N1773" s="193" t="str">
        <f t="shared" si="2714"/>
        <v>Digital Camcorder</v>
      </c>
      <c r="AA1773" s="193">
        <f t="shared" si="2712"/>
        <v>0</v>
      </c>
      <c r="AB1773" s="193" t="str">
        <f t="shared" ref="AB1773" si="2789">AB$46</f>
        <v>Ryder, Scott</v>
      </c>
    </row>
    <row r="1774" spans="1:28" s="188" customFormat="1" ht="17.399999999999999">
      <c r="A1774" s="193" t="str">
        <f t="shared" si="2708"/>
        <v>Digital Camcorder</v>
      </c>
      <c r="B1774" s="193" t="str">
        <f t="shared" si="2709"/>
        <v>SA055Digital Camcorder</v>
      </c>
      <c r="C1774" s="193" t="str">
        <f t="shared" si="2710"/>
        <v>Digital CamcorderRyder, Scott</v>
      </c>
      <c r="D1774" s="193"/>
      <c r="E1774" s="193"/>
      <c r="F1774" s="193" t="str">
        <f t="shared" si="2711"/>
        <v>Digital CamcorderMonaco, Nick</v>
      </c>
      <c r="G1774" s="193" t="str">
        <f t="shared" ref="G1774:M1774" si="2790">G$47</f>
        <v>Monaco, Nick</v>
      </c>
      <c r="H1774" s="193" t="str">
        <f t="shared" si="2790"/>
        <v>Ryder, Scott</v>
      </c>
      <c r="I1774" s="193" t="str">
        <f t="shared" si="2790"/>
        <v>SA055</v>
      </c>
      <c r="J1774" s="193" t="str">
        <f t="shared" si="2790"/>
        <v>SAM'S CLUB</v>
      </c>
      <c r="K1774" s="193" t="str">
        <f t="shared" si="2790"/>
        <v>all</v>
      </c>
      <c r="L1774" s="193">
        <f t="shared" si="2790"/>
        <v>0</v>
      </c>
      <c r="M1774" s="193">
        <f t="shared" si="2790"/>
        <v>0</v>
      </c>
      <c r="N1774" s="193" t="str">
        <f t="shared" si="2714"/>
        <v>Digital Camcorder</v>
      </c>
      <c r="AA1774" s="193">
        <f t="shared" si="2712"/>
        <v>0</v>
      </c>
      <c r="AB1774" s="193" t="str">
        <f t="shared" ref="AB1774" si="2791">AB$47</f>
        <v>Ryder, Scott</v>
      </c>
    </row>
    <row r="1775" spans="1:28" s="188" customFormat="1" ht="17.399999999999999">
      <c r="A1775" s="193" t="str">
        <f t="shared" si="2708"/>
        <v>Digital Camcorder</v>
      </c>
      <c r="B1775" s="193" t="str">
        <f t="shared" si="2709"/>
        <v>WI160Digital Camcorder</v>
      </c>
      <c r="C1775" s="193" t="str">
        <f t="shared" si="2710"/>
        <v>Digital CamcorderRyder, Scott</v>
      </c>
      <c r="D1775" s="193"/>
      <c r="E1775" s="193"/>
      <c r="F1775" s="193" t="str">
        <f t="shared" si="2711"/>
        <v>Digital CamcorderMonaco, Nick</v>
      </c>
      <c r="G1775" s="193" t="str">
        <f t="shared" ref="G1775:M1775" si="2792">G$48</f>
        <v>Monaco, Nick</v>
      </c>
      <c r="H1775" s="193" t="str">
        <f t="shared" si="2792"/>
        <v>Ryder, Scott</v>
      </c>
      <c r="I1775" s="193" t="str">
        <f t="shared" si="2792"/>
        <v>WI160</v>
      </c>
      <c r="J1775" s="193" t="str">
        <f t="shared" si="2792"/>
        <v>R.C. WILLEY</v>
      </c>
      <c r="K1775" s="193" t="str">
        <f t="shared" si="2792"/>
        <v>all</v>
      </c>
      <c r="L1775" s="193">
        <f t="shared" si="2792"/>
        <v>0</v>
      </c>
      <c r="M1775" s="193">
        <f t="shared" si="2792"/>
        <v>0</v>
      </c>
      <c r="N1775" s="193" t="str">
        <f t="shared" si="2714"/>
        <v>Digital Camcorder</v>
      </c>
      <c r="AA1775" s="193">
        <f t="shared" si="2712"/>
        <v>0</v>
      </c>
      <c r="AB1775" s="193" t="str">
        <f t="shared" ref="AB1775" si="2793">AB$48</f>
        <v>Ryder, Scott</v>
      </c>
    </row>
    <row r="1776" spans="1:28" s="188" customFormat="1" ht="17.399999999999999">
      <c r="A1776" s="193" t="str">
        <f t="shared" si="2708"/>
        <v>Digital Camcorder</v>
      </c>
      <c r="B1776" s="193" t="str">
        <f t="shared" si="2709"/>
        <v>0Digital Camcorder</v>
      </c>
      <c r="C1776" s="193" t="str">
        <f t="shared" si="2710"/>
        <v>Digital Camcorder0</v>
      </c>
      <c r="D1776" s="193"/>
      <c r="E1776" s="193"/>
      <c r="F1776" s="193" t="str">
        <f t="shared" si="2711"/>
        <v>Digital Camcorder0</v>
      </c>
      <c r="G1776" s="193">
        <f t="shared" ref="G1776:M1776" si="2794">G$49</f>
        <v>0</v>
      </c>
      <c r="H1776" s="193">
        <f t="shared" si="2794"/>
        <v>0</v>
      </c>
      <c r="I1776" s="193">
        <f t="shared" si="2794"/>
        <v>0</v>
      </c>
      <c r="J1776" s="193">
        <f t="shared" si="2794"/>
        <v>0</v>
      </c>
      <c r="K1776" s="193">
        <f t="shared" si="2794"/>
        <v>0</v>
      </c>
      <c r="L1776" s="193">
        <f t="shared" si="2794"/>
        <v>0</v>
      </c>
      <c r="M1776" s="193">
        <f t="shared" si="2794"/>
        <v>0</v>
      </c>
      <c r="N1776" s="193" t="str">
        <f t="shared" si="2714"/>
        <v>Digital Camcorder</v>
      </c>
      <c r="AA1776" s="193">
        <f t="shared" si="2712"/>
        <v>0</v>
      </c>
      <c r="AB1776" s="193">
        <f t="shared" ref="AB1776" si="2795">AB$49</f>
        <v>0</v>
      </c>
    </row>
    <row r="1777" spans="1:28" s="188" customFormat="1" ht="17.399999999999999">
      <c r="A1777" s="193" t="str">
        <f t="shared" si="2708"/>
        <v>Digital Camcorder</v>
      </c>
      <c r="B1777" s="193" t="str">
        <f t="shared" si="2709"/>
        <v>0Digital Camcorder</v>
      </c>
      <c r="C1777" s="193" t="str">
        <f t="shared" si="2710"/>
        <v>Digital Camcorder0</v>
      </c>
      <c r="D1777" s="193"/>
      <c r="E1777" s="193"/>
      <c r="F1777" s="193" t="str">
        <f t="shared" si="2711"/>
        <v>Digital Camcorder0</v>
      </c>
      <c r="G1777" s="193">
        <f t="shared" ref="G1777:M1777" si="2796">G$50</f>
        <v>0</v>
      </c>
      <c r="H1777" s="193">
        <f t="shared" si="2796"/>
        <v>0</v>
      </c>
      <c r="I1777" s="193">
        <f t="shared" si="2796"/>
        <v>0</v>
      </c>
      <c r="J1777" s="193">
        <f t="shared" si="2796"/>
        <v>0</v>
      </c>
      <c r="K1777" s="193">
        <f t="shared" si="2796"/>
        <v>0</v>
      </c>
      <c r="L1777" s="193">
        <f t="shared" si="2796"/>
        <v>0</v>
      </c>
      <c r="M1777" s="193">
        <f t="shared" si="2796"/>
        <v>0</v>
      </c>
      <c r="N1777" s="193" t="str">
        <f t="shared" si="2714"/>
        <v>Digital Camcorder</v>
      </c>
      <c r="AA1777" s="193">
        <f t="shared" si="2712"/>
        <v>0</v>
      </c>
      <c r="AB1777" s="193">
        <f t="shared" ref="AB1777" si="2797">AB$50</f>
        <v>0</v>
      </c>
    </row>
    <row r="1778" spans="1:28" s="188" customFormat="1" ht="17.399999999999999">
      <c r="A1778" s="193" t="str">
        <f t="shared" si="2708"/>
        <v>Digital Camcorder</v>
      </c>
      <c r="B1778" s="193" t="str">
        <f t="shared" si="2709"/>
        <v>WA010Digital Camcorder</v>
      </c>
      <c r="C1778" s="193" t="str">
        <f t="shared" si="2710"/>
        <v>Digital CamcorderStrickland, Amy</v>
      </c>
      <c r="D1778" s="193"/>
      <c r="E1778" s="193"/>
      <c r="F1778" s="193" t="str">
        <f t="shared" si="2711"/>
        <v>Digital CamcorderMonaco, Nick</v>
      </c>
      <c r="G1778" s="193" t="str">
        <f t="shared" ref="G1778:M1778" si="2798">G$51</f>
        <v>Monaco, Nick</v>
      </c>
      <c r="H1778" s="193" t="str">
        <f t="shared" si="2798"/>
        <v>Strickland, Amy</v>
      </c>
      <c r="I1778" s="193" t="str">
        <f t="shared" si="2798"/>
        <v>WA010</v>
      </c>
      <c r="J1778" s="193" t="str">
        <f t="shared" si="2798"/>
        <v>WAL-MART</v>
      </c>
      <c r="K1778" s="193" t="str">
        <f t="shared" si="2798"/>
        <v>all</v>
      </c>
      <c r="L1778" s="193">
        <f t="shared" si="2798"/>
        <v>0</v>
      </c>
      <c r="M1778" s="193">
        <f t="shared" si="2798"/>
        <v>0</v>
      </c>
      <c r="N1778" s="193" t="str">
        <f t="shared" si="2714"/>
        <v>Digital Camcorder</v>
      </c>
      <c r="AA1778" s="193">
        <f t="shared" si="2712"/>
        <v>0</v>
      </c>
      <c r="AB1778" s="193" t="str">
        <f t="shared" ref="AB1778" si="2799">AB$51</f>
        <v>Strickland, Amy</v>
      </c>
    </row>
    <row r="1779" spans="1:28" s="188" customFormat="1" ht="17.399999999999999">
      <c r="A1779" s="193" t="str">
        <f t="shared" si="2708"/>
        <v>Digital Camcorder</v>
      </c>
      <c r="B1779" s="193" t="str">
        <f t="shared" si="2709"/>
        <v>WA011Digital Camcorder</v>
      </c>
      <c r="C1779" s="193" t="str">
        <f t="shared" si="2710"/>
        <v>Digital CamcorderStrickland, Amy</v>
      </c>
      <c r="D1779" s="193"/>
      <c r="E1779" s="193"/>
      <c r="F1779" s="193" t="str">
        <f t="shared" si="2711"/>
        <v>Digital CamcorderMonaco, Nick</v>
      </c>
      <c r="G1779" s="193" t="str">
        <f t="shared" ref="G1779:M1779" si="2800">G$52</f>
        <v>Monaco, Nick</v>
      </c>
      <c r="H1779" s="193" t="str">
        <f t="shared" si="2800"/>
        <v>Strickland, Amy</v>
      </c>
      <c r="I1779" s="193" t="str">
        <f t="shared" si="2800"/>
        <v>WA011</v>
      </c>
      <c r="J1779" s="193" t="str">
        <f t="shared" si="2800"/>
        <v>WAL-MART STORES, INC (VDF)</v>
      </c>
      <c r="K1779" s="193" t="str">
        <f t="shared" si="2800"/>
        <v>all</v>
      </c>
      <c r="L1779" s="193">
        <f t="shared" si="2800"/>
        <v>0</v>
      </c>
      <c r="M1779" s="193">
        <f t="shared" si="2800"/>
        <v>0</v>
      </c>
      <c r="N1779" s="193" t="str">
        <f t="shared" si="2714"/>
        <v>Digital Camcorder</v>
      </c>
      <c r="AA1779" s="193">
        <f t="shared" si="2712"/>
        <v>0</v>
      </c>
      <c r="AB1779" s="193" t="str">
        <f t="shared" ref="AB1779" si="2801">AB$52</f>
        <v>Strickland, Amy</v>
      </c>
    </row>
    <row r="1780" spans="1:28" s="188" customFormat="1" ht="17.399999999999999">
      <c r="A1780" s="193" t="str">
        <f t="shared" si="2708"/>
        <v>Digital Camcorder</v>
      </c>
      <c r="B1780" s="193" t="str">
        <f t="shared" si="2709"/>
        <v>0Digital Camcorder</v>
      </c>
      <c r="C1780" s="193" t="str">
        <f t="shared" si="2710"/>
        <v>Digital Camcorder0</v>
      </c>
      <c r="D1780" s="193"/>
      <c r="E1780" s="193"/>
      <c r="F1780" s="193" t="str">
        <f t="shared" si="2711"/>
        <v>Digital Camcorder0</v>
      </c>
      <c r="G1780" s="193">
        <f t="shared" ref="G1780:M1780" si="2802">G$53</f>
        <v>0</v>
      </c>
      <c r="H1780" s="193">
        <f t="shared" si="2802"/>
        <v>0</v>
      </c>
      <c r="I1780" s="193">
        <f t="shared" si="2802"/>
        <v>0</v>
      </c>
      <c r="J1780" s="193">
        <f t="shared" si="2802"/>
        <v>0</v>
      </c>
      <c r="K1780" s="193">
        <f t="shared" si="2802"/>
        <v>0</v>
      </c>
      <c r="L1780" s="193">
        <f t="shared" si="2802"/>
        <v>0</v>
      </c>
      <c r="M1780" s="193">
        <f t="shared" si="2802"/>
        <v>0</v>
      </c>
      <c r="N1780" s="193" t="str">
        <f t="shared" si="2714"/>
        <v>Digital Camcorder</v>
      </c>
      <c r="AA1780" s="193">
        <f t="shared" si="2712"/>
        <v>0</v>
      </c>
      <c r="AB1780" s="193">
        <f t="shared" ref="AB1780" si="2803">AB$53</f>
        <v>0</v>
      </c>
    </row>
    <row r="1781" spans="1:28" s="188" customFormat="1" ht="17.399999999999999">
      <c r="A1781" s="193" t="str">
        <f t="shared" si="2708"/>
        <v>Digital Camcorder</v>
      </c>
      <c r="B1781" s="193" t="str">
        <f t="shared" si="2709"/>
        <v>0Digital Camcorder</v>
      </c>
      <c r="C1781" s="193" t="str">
        <f t="shared" si="2710"/>
        <v>Digital Camcorder0</v>
      </c>
      <c r="D1781" s="193"/>
      <c r="E1781" s="193"/>
      <c r="F1781" s="193" t="str">
        <f t="shared" si="2711"/>
        <v>Digital Camcorder0</v>
      </c>
      <c r="G1781" s="193">
        <f t="shared" ref="G1781:M1781" si="2804">G$54</f>
        <v>0</v>
      </c>
      <c r="H1781" s="193">
        <f t="shared" si="2804"/>
        <v>0</v>
      </c>
      <c r="I1781" s="193">
        <f t="shared" si="2804"/>
        <v>0</v>
      </c>
      <c r="J1781" s="193">
        <f t="shared" si="2804"/>
        <v>0</v>
      </c>
      <c r="K1781" s="193">
        <f t="shared" si="2804"/>
        <v>0</v>
      </c>
      <c r="L1781" s="193">
        <f t="shared" si="2804"/>
        <v>0</v>
      </c>
      <c r="M1781" s="193">
        <f t="shared" si="2804"/>
        <v>0</v>
      </c>
      <c r="N1781" s="193" t="str">
        <f t="shared" si="2714"/>
        <v>Digital Camcorder</v>
      </c>
      <c r="AA1781" s="193">
        <f t="shared" si="2712"/>
        <v>0</v>
      </c>
      <c r="AB1781" s="193">
        <f t="shared" ref="AB1781" si="2805">AB$54</f>
        <v>0</v>
      </c>
    </row>
    <row r="1782" spans="1:28" s="188" customFormat="1" ht="17.399999999999999">
      <c r="A1782" s="193" t="str">
        <f t="shared" si="2708"/>
        <v>Digital Camcorder</v>
      </c>
      <c r="B1782" s="193" t="str">
        <f t="shared" si="2709"/>
        <v>TA001Digital Camcorder</v>
      </c>
      <c r="C1782" s="193" t="str">
        <f t="shared" si="2710"/>
        <v>Digital CamcorderSweeney, Danielle</v>
      </c>
      <c r="D1782" s="193"/>
      <c r="E1782" s="193"/>
      <c r="F1782" s="193" t="str">
        <f t="shared" si="2711"/>
        <v>Digital CamcorderMonaco, Nick</v>
      </c>
      <c r="G1782" s="193" t="str">
        <f t="shared" ref="G1782:M1782" si="2806">G$55</f>
        <v>Monaco, Nick</v>
      </c>
      <c r="H1782" s="193" t="str">
        <f t="shared" si="2806"/>
        <v>Sweeney, Danielle</v>
      </c>
      <c r="I1782" s="193" t="str">
        <f t="shared" si="2806"/>
        <v>TA001</v>
      </c>
      <c r="J1782" s="193" t="str">
        <f t="shared" si="2806"/>
        <v>TARGET CORPORATION</v>
      </c>
      <c r="K1782" s="193" t="str">
        <f t="shared" si="2806"/>
        <v>all</v>
      </c>
      <c r="L1782" s="193" t="str">
        <f t="shared" si="2806"/>
        <v>Signature Sales</v>
      </c>
      <c r="M1782" s="193" t="str">
        <f t="shared" si="2806"/>
        <v>Beauty</v>
      </c>
      <c r="N1782" s="193" t="str">
        <f t="shared" si="2714"/>
        <v>Digital Camcorder</v>
      </c>
      <c r="AA1782" s="193">
        <f t="shared" si="2712"/>
        <v>0</v>
      </c>
      <c r="AB1782" s="193" t="str">
        <f t="shared" ref="AB1782" si="2807">AB$55</f>
        <v>Sweeney, Danielle</v>
      </c>
    </row>
    <row r="1783" spans="1:28" s="188" customFormat="1" ht="17.399999999999999">
      <c r="A1783" s="193" t="str">
        <f t="shared" si="2708"/>
        <v>Digital Camcorder</v>
      </c>
      <c r="B1783" s="193" t="str">
        <f t="shared" si="2709"/>
        <v>TA004Digital Camcorder</v>
      </c>
      <c r="C1783" s="193" t="str">
        <f t="shared" si="2710"/>
        <v>Digital CamcorderSweeney, Danielle</v>
      </c>
      <c r="D1783" s="193"/>
      <c r="E1783" s="193"/>
      <c r="F1783" s="193" t="str">
        <f t="shared" si="2711"/>
        <v>Digital CamcorderMonaco, Nick</v>
      </c>
      <c r="G1783" s="193" t="str">
        <f t="shared" ref="G1783:M1783" si="2808">G$56</f>
        <v>Monaco, Nick</v>
      </c>
      <c r="H1783" s="193" t="str">
        <f t="shared" si="2808"/>
        <v>Sweeney, Danielle</v>
      </c>
      <c r="I1783" s="193" t="str">
        <f t="shared" si="2808"/>
        <v>TA004</v>
      </c>
      <c r="J1783" s="193" t="str">
        <f t="shared" si="2808"/>
        <v>TARGET NORTHERN OPERATIONS (VDF)</v>
      </c>
      <c r="K1783" s="193" t="str">
        <f t="shared" si="2808"/>
        <v>all</v>
      </c>
      <c r="L1783" s="193" t="str">
        <f t="shared" si="2808"/>
        <v>Signature Sales</v>
      </c>
      <c r="M1783" s="193" t="str">
        <f t="shared" si="2808"/>
        <v>Beauty</v>
      </c>
      <c r="N1783" s="193" t="str">
        <f t="shared" si="2714"/>
        <v>Digital Camcorder</v>
      </c>
      <c r="AA1783" s="193">
        <f t="shared" si="2712"/>
        <v>0</v>
      </c>
      <c r="AB1783" s="193" t="str">
        <f t="shared" ref="AB1783" si="2809">AB$56</f>
        <v>Sweeney, Danielle</v>
      </c>
    </row>
    <row r="1784" spans="1:28" s="188" customFormat="1" ht="17.399999999999999">
      <c r="A1784" s="193" t="str">
        <f t="shared" si="2708"/>
        <v>Digital Camcorder</v>
      </c>
      <c r="B1784" s="193" t="str">
        <f t="shared" si="2709"/>
        <v>0Digital Camcorder</v>
      </c>
      <c r="C1784" s="193" t="str">
        <f t="shared" si="2710"/>
        <v>Digital Camcorder0</v>
      </c>
      <c r="D1784" s="193"/>
      <c r="E1784" s="193"/>
      <c r="F1784" s="193" t="str">
        <f t="shared" si="2711"/>
        <v>Digital Camcorder0</v>
      </c>
      <c r="G1784" s="193">
        <f t="shared" ref="G1784:M1784" si="2810">G$57</f>
        <v>0</v>
      </c>
      <c r="H1784" s="193">
        <f t="shared" si="2810"/>
        <v>0</v>
      </c>
      <c r="I1784" s="193">
        <f t="shared" si="2810"/>
        <v>0</v>
      </c>
      <c r="J1784" s="193">
        <f t="shared" si="2810"/>
        <v>0</v>
      </c>
      <c r="K1784" s="193">
        <f t="shared" si="2810"/>
        <v>0</v>
      </c>
      <c r="L1784" s="193">
        <f t="shared" si="2810"/>
        <v>0</v>
      </c>
      <c r="M1784" s="193">
        <f t="shared" si="2810"/>
        <v>0</v>
      </c>
      <c r="N1784" s="193" t="str">
        <f t="shared" si="2714"/>
        <v>Digital Camcorder</v>
      </c>
      <c r="AA1784" s="193">
        <f t="shared" si="2712"/>
        <v>0</v>
      </c>
      <c r="AB1784" s="193">
        <f t="shared" ref="AB1784" si="2811">AB$57</f>
        <v>0</v>
      </c>
    </row>
    <row r="1785" spans="1:28" s="188" customFormat="1" ht="17.399999999999999">
      <c r="A1785" s="193" t="str">
        <f t="shared" si="2708"/>
        <v>Digital Camcorder</v>
      </c>
      <c r="B1785" s="193" t="str">
        <f t="shared" si="2709"/>
        <v>0Digital Camcorder</v>
      </c>
      <c r="C1785" s="193" t="str">
        <f t="shared" si="2710"/>
        <v>Digital Camcorder0</v>
      </c>
      <c r="D1785" s="193"/>
      <c r="E1785" s="193"/>
      <c r="F1785" s="193" t="str">
        <f t="shared" si="2711"/>
        <v>Digital Camcorder0</v>
      </c>
      <c r="G1785" s="193">
        <f t="shared" ref="G1785:M1785" si="2812">G$58</f>
        <v>0</v>
      </c>
      <c r="H1785" s="193">
        <f t="shared" si="2812"/>
        <v>0</v>
      </c>
      <c r="I1785" s="193">
        <f t="shared" si="2812"/>
        <v>0</v>
      </c>
      <c r="J1785" s="193">
        <f t="shared" si="2812"/>
        <v>0</v>
      </c>
      <c r="K1785" s="193">
        <f t="shared" si="2812"/>
        <v>0</v>
      </c>
      <c r="L1785" s="193">
        <f t="shared" si="2812"/>
        <v>0</v>
      </c>
      <c r="M1785" s="193">
        <f t="shared" si="2812"/>
        <v>0</v>
      </c>
      <c r="N1785" s="193" t="str">
        <f t="shared" si="2714"/>
        <v>Digital Camcorder</v>
      </c>
      <c r="AA1785" s="193">
        <f t="shared" si="2712"/>
        <v>0</v>
      </c>
      <c r="AB1785" s="193">
        <f t="shared" ref="AB1785" si="2813">AB$58</f>
        <v>0</v>
      </c>
    </row>
    <row r="1786" spans="1:28" s="188" customFormat="1" ht="17.399999999999999">
      <c r="A1786" s="193" t="str">
        <f t="shared" si="2708"/>
        <v>Digital Camcorder</v>
      </c>
      <c r="B1786" s="193" t="str">
        <f t="shared" si="2709"/>
        <v>0Digital Camcorder</v>
      </c>
      <c r="C1786" s="193" t="str">
        <f t="shared" si="2710"/>
        <v>Digital Camcorder0</v>
      </c>
      <c r="D1786" s="193"/>
      <c r="E1786" s="193"/>
      <c r="F1786" s="193" t="str">
        <f t="shared" si="2711"/>
        <v>Digital Camcorder0</v>
      </c>
      <c r="G1786" s="193">
        <f t="shared" ref="G1786:M1786" si="2814">G$59</f>
        <v>0</v>
      </c>
      <c r="H1786" s="193">
        <f t="shared" si="2814"/>
        <v>0</v>
      </c>
      <c r="I1786" s="193">
        <f t="shared" si="2814"/>
        <v>0</v>
      </c>
      <c r="J1786" s="193">
        <f t="shared" si="2814"/>
        <v>0</v>
      </c>
      <c r="K1786" s="193">
        <f t="shared" si="2814"/>
        <v>0</v>
      </c>
      <c r="L1786" s="193">
        <f t="shared" si="2814"/>
        <v>0</v>
      </c>
      <c r="M1786" s="193">
        <f t="shared" si="2814"/>
        <v>0</v>
      </c>
      <c r="N1786" s="193" t="str">
        <f t="shared" si="2714"/>
        <v>Digital Camcorder</v>
      </c>
      <c r="AA1786" s="193">
        <f t="shared" si="2712"/>
        <v>0</v>
      </c>
      <c r="AB1786" s="193">
        <f t="shared" ref="AB1786" si="2815">AB$59</f>
        <v>0</v>
      </c>
    </row>
    <row r="1787" spans="1:28" s="188" customFormat="1" ht="17.399999999999999">
      <c r="A1787" s="193" t="str">
        <f t="shared" si="2708"/>
        <v>Digital Camcorder</v>
      </c>
      <c r="B1787" s="193" t="str">
        <f t="shared" si="2709"/>
        <v>AR602Digital Camcorder</v>
      </c>
      <c r="C1787" s="193" t="str">
        <f t="shared" si="2710"/>
        <v>Digital CamcorderAltman, Andrea</v>
      </c>
      <c r="D1787" s="193"/>
      <c r="E1787" s="193"/>
      <c r="F1787" s="193" t="str">
        <f t="shared" si="2711"/>
        <v>Digital CamcorderLong, Kristin</v>
      </c>
      <c r="G1787" s="193" t="str">
        <f t="shared" ref="G1787:M1787" si="2816">G$60</f>
        <v>Long, Kristin</v>
      </c>
      <c r="H1787" s="193" t="str">
        <f t="shared" si="2816"/>
        <v>Altman, Andrea</v>
      </c>
      <c r="I1787" s="193" t="str">
        <f t="shared" si="2816"/>
        <v>AR602</v>
      </c>
      <c r="J1787" s="193" t="str">
        <f t="shared" si="2816"/>
        <v>ARLINGTON CAMERA INC</v>
      </c>
      <c r="K1787" s="193" t="str">
        <f t="shared" si="2816"/>
        <v>all</v>
      </c>
      <c r="L1787" s="193">
        <f t="shared" si="2816"/>
        <v>0</v>
      </c>
      <c r="M1787" s="193">
        <f t="shared" si="2816"/>
        <v>0</v>
      </c>
      <c r="N1787" s="193" t="str">
        <f t="shared" si="2714"/>
        <v>Digital Camcorder</v>
      </c>
      <c r="AA1787" s="193">
        <f t="shared" si="2712"/>
        <v>0</v>
      </c>
      <c r="AB1787" s="193" t="str">
        <f t="shared" ref="AB1787" si="2817">AB$60</f>
        <v>Altman, Andrea</v>
      </c>
    </row>
    <row r="1788" spans="1:28" s="188" customFormat="1" ht="17.399999999999999">
      <c r="A1788" s="193" t="str">
        <f t="shared" si="2708"/>
        <v>Digital Camcorder</v>
      </c>
      <c r="B1788" s="193" t="str">
        <f t="shared" si="2709"/>
        <v>B0466Digital Camcorder</v>
      </c>
      <c r="C1788" s="193" t="str">
        <f t="shared" si="2710"/>
        <v>Digital CamcorderAltman, Andrea</v>
      </c>
      <c r="D1788" s="193"/>
      <c r="E1788" s="193"/>
      <c r="F1788" s="193" t="str">
        <f t="shared" si="2711"/>
        <v>Digital CamcorderLong, Kristin</v>
      </c>
      <c r="G1788" s="193" t="str">
        <f t="shared" ref="G1788:M1788" si="2818">G$61</f>
        <v>Long, Kristin</v>
      </c>
      <c r="H1788" s="193" t="str">
        <f t="shared" si="2818"/>
        <v>Altman, Andrea</v>
      </c>
      <c r="I1788" s="193" t="str">
        <f t="shared" si="2818"/>
        <v>B0466</v>
      </c>
      <c r="J1788" s="193" t="str">
        <f t="shared" si="2818"/>
        <v>VIDEOTEX SYSTEMS INC.( PY#55224)</v>
      </c>
      <c r="K1788" s="193" t="str">
        <f t="shared" si="2818"/>
        <v>all</v>
      </c>
      <c r="L1788" s="193">
        <f t="shared" si="2818"/>
        <v>0</v>
      </c>
      <c r="M1788" s="193">
        <f t="shared" si="2818"/>
        <v>0</v>
      </c>
      <c r="N1788" s="193" t="str">
        <f t="shared" si="2714"/>
        <v>Digital Camcorder</v>
      </c>
      <c r="AA1788" s="193">
        <f t="shared" si="2712"/>
        <v>0</v>
      </c>
      <c r="AB1788" s="193" t="str">
        <f t="shared" ref="AB1788" si="2819">AB$61</f>
        <v>Altman, Andrea</v>
      </c>
    </row>
    <row r="1789" spans="1:28" s="188" customFormat="1" ht="17.399999999999999">
      <c r="A1789" s="193" t="str">
        <f t="shared" si="2708"/>
        <v>Digital Camcorder</v>
      </c>
      <c r="B1789" s="193" t="str">
        <f t="shared" si="2709"/>
        <v>B0667Digital Camcorder</v>
      </c>
      <c r="C1789" s="193" t="str">
        <f t="shared" si="2710"/>
        <v>Digital CamcorderAltman, Andrea</v>
      </c>
      <c r="D1789" s="193"/>
      <c r="E1789" s="193"/>
      <c r="F1789" s="193" t="str">
        <f t="shared" si="2711"/>
        <v>Digital CamcorderLong, Kristin</v>
      </c>
      <c r="G1789" s="193" t="str">
        <f t="shared" ref="G1789:M1789" si="2820">G$62</f>
        <v>Long, Kristin</v>
      </c>
      <c r="H1789" s="193" t="str">
        <f t="shared" si="2820"/>
        <v>Altman, Andrea</v>
      </c>
      <c r="I1789" s="193" t="str">
        <f t="shared" si="2820"/>
        <v>B0667</v>
      </c>
      <c r="J1789" s="193" t="str">
        <f t="shared" si="2820"/>
        <v>OMEGA BROADCAST GROUP( PY#69636)</v>
      </c>
      <c r="K1789" s="193" t="str">
        <f t="shared" si="2820"/>
        <v>all</v>
      </c>
      <c r="L1789" s="193">
        <f t="shared" si="2820"/>
        <v>0</v>
      </c>
      <c r="M1789" s="193">
        <f t="shared" si="2820"/>
        <v>0</v>
      </c>
      <c r="N1789" s="193" t="str">
        <f t="shared" si="2714"/>
        <v>Digital Camcorder</v>
      </c>
      <c r="AA1789" s="193">
        <f t="shared" si="2712"/>
        <v>0</v>
      </c>
      <c r="AB1789" s="193" t="str">
        <f t="shared" ref="AB1789" si="2821">AB$62</f>
        <v>Altman, Andrea</v>
      </c>
    </row>
    <row r="1790" spans="1:28" s="188" customFormat="1" ht="17.399999999999999">
      <c r="A1790" s="193" t="str">
        <f t="shared" si="2708"/>
        <v>Digital Camcorder</v>
      </c>
      <c r="B1790" s="193" t="str">
        <f t="shared" si="2709"/>
        <v>B0815Digital Camcorder</v>
      </c>
      <c r="C1790" s="193" t="str">
        <f t="shared" si="2710"/>
        <v>Digital CamcorderAltman, Andrea</v>
      </c>
      <c r="D1790" s="193"/>
      <c r="E1790" s="193"/>
      <c r="F1790" s="193" t="str">
        <f t="shared" si="2711"/>
        <v>Digital CamcorderLong, Kristin</v>
      </c>
      <c r="G1790" s="193" t="str">
        <f t="shared" ref="G1790:M1790" si="2822">G$63</f>
        <v>Long, Kristin</v>
      </c>
      <c r="H1790" s="193" t="str">
        <f t="shared" si="2822"/>
        <v>Altman, Andrea</v>
      </c>
      <c r="I1790" s="193" t="str">
        <f t="shared" si="2822"/>
        <v>B0815</v>
      </c>
      <c r="J1790" s="193" t="str">
        <f t="shared" si="2822"/>
        <v>TEXAS MEDIA SYSTEMS, INC( PY#106335</v>
      </c>
      <c r="K1790" s="193" t="str">
        <f t="shared" si="2822"/>
        <v>all</v>
      </c>
      <c r="L1790" s="193">
        <f t="shared" si="2822"/>
        <v>0</v>
      </c>
      <c r="M1790" s="193">
        <f t="shared" si="2822"/>
        <v>0</v>
      </c>
      <c r="N1790" s="193" t="str">
        <f t="shared" si="2714"/>
        <v>Digital Camcorder</v>
      </c>
      <c r="AA1790" s="193">
        <f t="shared" si="2712"/>
        <v>0</v>
      </c>
      <c r="AB1790" s="193" t="str">
        <f t="shared" ref="AB1790" si="2823">AB$63</f>
        <v>Altman, Andrea</v>
      </c>
    </row>
    <row r="1791" spans="1:28" s="188" customFormat="1" ht="17.399999999999999">
      <c r="A1791" s="193" t="str">
        <f t="shared" si="2708"/>
        <v>Digital Camcorder</v>
      </c>
      <c r="B1791" s="193" t="str">
        <f t="shared" si="2709"/>
        <v>CA024Digital Camcorder</v>
      </c>
      <c r="C1791" s="193" t="str">
        <f t="shared" si="2710"/>
        <v>Digital CamcorderAltman, Andrea</v>
      </c>
      <c r="D1791" s="193"/>
      <c r="E1791" s="193"/>
      <c r="F1791" s="193" t="str">
        <f t="shared" si="2711"/>
        <v>Digital CamcorderLong, Kristin</v>
      </c>
      <c r="G1791" s="193" t="str">
        <f t="shared" ref="G1791:M1791" si="2824">G$64</f>
        <v>Long, Kristin</v>
      </c>
      <c r="H1791" s="193" t="str">
        <f t="shared" si="2824"/>
        <v>Altman, Andrea</v>
      </c>
      <c r="I1791" s="193" t="str">
        <f t="shared" si="2824"/>
        <v>CA024</v>
      </c>
      <c r="J1791" s="193" t="str">
        <f t="shared" si="2824"/>
        <v>CAMCOR INC</v>
      </c>
      <c r="K1791" s="193" t="str">
        <f t="shared" si="2824"/>
        <v>all</v>
      </c>
      <c r="L1791" s="193">
        <f t="shared" si="2824"/>
        <v>0</v>
      </c>
      <c r="M1791" s="193">
        <f t="shared" si="2824"/>
        <v>0</v>
      </c>
      <c r="N1791" s="193" t="str">
        <f t="shared" si="2714"/>
        <v>Digital Camcorder</v>
      </c>
      <c r="AA1791" s="193">
        <f t="shared" si="2712"/>
        <v>0</v>
      </c>
      <c r="AB1791" s="193" t="str">
        <f t="shared" ref="AB1791" si="2825">AB$64</f>
        <v>Altman, Andrea</v>
      </c>
    </row>
    <row r="1792" spans="1:28" s="188" customFormat="1" ht="17.399999999999999">
      <c r="A1792" s="193" t="str">
        <f t="shared" si="2708"/>
        <v>Digital Camcorder</v>
      </c>
      <c r="B1792" s="193" t="str">
        <f t="shared" si="2709"/>
        <v>CA977Digital Camcorder</v>
      </c>
      <c r="C1792" s="193" t="str">
        <f t="shared" si="2710"/>
        <v>Digital CamcorderAltman, Andrea</v>
      </c>
      <c r="D1792" s="193"/>
      <c r="E1792" s="193"/>
      <c r="F1792" s="193" t="str">
        <f t="shared" si="2711"/>
        <v>Digital CamcorderLong, Kristin</v>
      </c>
      <c r="G1792" s="193" t="str">
        <f t="shared" ref="G1792:M1792" si="2826">G$65</f>
        <v>Long, Kristin</v>
      </c>
      <c r="H1792" s="193" t="str">
        <f t="shared" si="2826"/>
        <v>Altman, Andrea</v>
      </c>
      <c r="I1792" s="193" t="str">
        <f t="shared" si="2826"/>
        <v>CA977</v>
      </c>
      <c r="J1792" s="193" t="str">
        <f t="shared" si="2826"/>
        <v>CAMERA RENTAL CO</v>
      </c>
      <c r="K1792" s="193" t="str">
        <f t="shared" si="2826"/>
        <v>all</v>
      </c>
      <c r="L1792" s="193">
        <f t="shared" si="2826"/>
        <v>0</v>
      </c>
      <c r="M1792" s="193">
        <f t="shared" si="2826"/>
        <v>0</v>
      </c>
      <c r="N1792" s="193" t="str">
        <f t="shared" si="2714"/>
        <v>Digital Camcorder</v>
      </c>
      <c r="AA1792" s="193">
        <f t="shared" si="2712"/>
        <v>0</v>
      </c>
      <c r="AB1792" s="193" t="str">
        <f t="shared" ref="AB1792" si="2827">AB$65</f>
        <v>Altman, Andrea</v>
      </c>
    </row>
    <row r="1793" spans="1:28" s="188" customFormat="1" ht="17.399999999999999">
      <c r="A1793" s="193" t="str">
        <f t="shared" si="2708"/>
        <v>Digital Camcorder</v>
      </c>
      <c r="B1793" s="193" t="str">
        <f t="shared" si="2709"/>
        <v>CA978Digital Camcorder</v>
      </c>
      <c r="C1793" s="193" t="str">
        <f t="shared" si="2710"/>
        <v>Digital CamcorderAltman, Andrea</v>
      </c>
      <c r="D1793" s="193"/>
      <c r="E1793" s="193"/>
      <c r="F1793" s="193" t="str">
        <f t="shared" si="2711"/>
        <v>Digital CamcorderLong, Kristin</v>
      </c>
      <c r="G1793" s="193" t="str">
        <f t="shared" ref="G1793:M1793" si="2828">G$66</f>
        <v>Long, Kristin</v>
      </c>
      <c r="H1793" s="193" t="str">
        <f t="shared" si="2828"/>
        <v>Altman, Andrea</v>
      </c>
      <c r="I1793" s="193" t="str">
        <f t="shared" si="2828"/>
        <v>CA978</v>
      </c>
      <c r="J1793" s="193" t="str">
        <f t="shared" si="2828"/>
        <v>CAMERA EXCHANGE INC, THE</v>
      </c>
      <c r="K1793" s="193" t="str">
        <f t="shared" si="2828"/>
        <v>all</v>
      </c>
      <c r="L1793" s="193">
        <f t="shared" si="2828"/>
        <v>0</v>
      </c>
      <c r="M1793" s="193">
        <f t="shared" si="2828"/>
        <v>0</v>
      </c>
      <c r="N1793" s="193" t="str">
        <f t="shared" si="2714"/>
        <v>Digital Camcorder</v>
      </c>
      <c r="AA1793" s="193">
        <f t="shared" si="2712"/>
        <v>0</v>
      </c>
      <c r="AB1793" s="193" t="str">
        <f t="shared" ref="AB1793" si="2829">AB$66</f>
        <v>Altman, Andrea</v>
      </c>
    </row>
    <row r="1794" spans="1:28" s="188" customFormat="1" ht="17.399999999999999">
      <c r="A1794" s="193" t="str">
        <f t="shared" si="2708"/>
        <v>Digital Camcorder</v>
      </c>
      <c r="B1794" s="193" t="str">
        <f t="shared" si="2709"/>
        <v>CO153Digital Camcorder</v>
      </c>
      <c r="C1794" s="193" t="str">
        <f t="shared" si="2710"/>
        <v>Digital CamcorderAltman, Andrea</v>
      </c>
      <c r="D1794" s="193"/>
      <c r="E1794" s="193"/>
      <c r="F1794" s="193" t="str">
        <f t="shared" si="2711"/>
        <v>Digital CamcorderLong, Kristin</v>
      </c>
      <c r="G1794" s="193" t="str">
        <f t="shared" ref="G1794:M1794" si="2830">G$67</f>
        <v>Long, Kristin</v>
      </c>
      <c r="H1794" s="193" t="str">
        <f t="shared" si="2830"/>
        <v>Altman, Andrea</v>
      </c>
      <c r="I1794" s="193" t="str">
        <f t="shared" si="2830"/>
        <v>CO153</v>
      </c>
      <c r="J1794" s="193" t="str">
        <f t="shared" si="2830"/>
        <v>COLONIAL PHOTO &amp; HOBBY, INC</v>
      </c>
      <c r="K1794" s="193" t="str">
        <f t="shared" si="2830"/>
        <v>all</v>
      </c>
      <c r="L1794" s="193">
        <f t="shared" si="2830"/>
        <v>0</v>
      </c>
      <c r="M1794" s="193">
        <f t="shared" si="2830"/>
        <v>0</v>
      </c>
      <c r="N1794" s="193" t="str">
        <f t="shared" si="2714"/>
        <v>Digital Camcorder</v>
      </c>
      <c r="AA1794" s="193">
        <f t="shared" si="2712"/>
        <v>0</v>
      </c>
      <c r="AB1794" s="193" t="str">
        <f t="shared" ref="AB1794" si="2831">AB$67</f>
        <v>Altman, Andrea</v>
      </c>
    </row>
    <row r="1795" spans="1:28" s="188" customFormat="1" ht="17.399999999999999">
      <c r="A1795" s="193" t="str">
        <f t="shared" si="2708"/>
        <v>Digital Camcorder</v>
      </c>
      <c r="B1795" s="193" t="str">
        <f t="shared" si="2709"/>
        <v>CR785Digital Camcorder</v>
      </c>
      <c r="C1795" s="193" t="str">
        <f t="shared" si="2710"/>
        <v>Digital CamcorderAltman, Andrea</v>
      </c>
      <c r="D1795" s="193"/>
      <c r="E1795" s="193"/>
      <c r="F1795" s="193" t="str">
        <f t="shared" si="2711"/>
        <v>Digital CamcorderLong, Kristin</v>
      </c>
      <c r="G1795" s="193" t="str">
        <f t="shared" ref="G1795:M1795" si="2832">G$68</f>
        <v>Long, Kristin</v>
      </c>
      <c r="H1795" s="193" t="str">
        <f t="shared" si="2832"/>
        <v>Altman, Andrea</v>
      </c>
      <c r="I1795" s="193" t="str">
        <f t="shared" si="2832"/>
        <v>CR785</v>
      </c>
      <c r="J1795" s="193" t="str">
        <f t="shared" si="2832"/>
        <v>CREVE COUER</v>
      </c>
      <c r="K1795" s="193" t="str">
        <f t="shared" si="2832"/>
        <v>all</v>
      </c>
      <c r="L1795" s="193">
        <f t="shared" si="2832"/>
        <v>0</v>
      </c>
      <c r="M1795" s="193">
        <f t="shared" si="2832"/>
        <v>0</v>
      </c>
      <c r="N1795" s="193" t="str">
        <f t="shared" si="2714"/>
        <v>Digital Camcorder</v>
      </c>
      <c r="AA1795" s="193">
        <f t="shared" si="2712"/>
        <v>0</v>
      </c>
      <c r="AB1795" s="193" t="str">
        <f t="shared" ref="AB1795" si="2833">AB$68</f>
        <v>Altman, Andrea</v>
      </c>
    </row>
    <row r="1796" spans="1:28" s="188" customFormat="1" ht="17.399999999999999">
      <c r="A1796" s="193" t="str">
        <f t="shared" si="2708"/>
        <v>Digital Camcorder</v>
      </c>
      <c r="B1796" s="193" t="str">
        <f t="shared" si="2709"/>
        <v>PH522Digital Camcorder</v>
      </c>
      <c r="C1796" s="193" t="str">
        <f t="shared" si="2710"/>
        <v>Digital CamcorderAltman, Andrea</v>
      </c>
      <c r="D1796" s="193"/>
      <c r="E1796" s="193"/>
      <c r="F1796" s="193" t="str">
        <f t="shared" si="2711"/>
        <v>Digital CamcorderLong, Kristin</v>
      </c>
      <c r="G1796" s="193" t="str">
        <f t="shared" ref="G1796:M1796" si="2834">G$69</f>
        <v>Long, Kristin</v>
      </c>
      <c r="H1796" s="193" t="str">
        <f t="shared" si="2834"/>
        <v>Altman, Andrea</v>
      </c>
      <c r="I1796" s="193" t="str">
        <f t="shared" si="2834"/>
        <v>PH522</v>
      </c>
      <c r="J1796" s="193" t="str">
        <f t="shared" si="2834"/>
        <v>PHOTO TECHNOLOGIES</v>
      </c>
      <c r="K1796" s="193" t="str">
        <f t="shared" si="2834"/>
        <v>all</v>
      </c>
      <c r="L1796" s="193">
        <f t="shared" si="2834"/>
        <v>0</v>
      </c>
      <c r="M1796" s="193">
        <f t="shared" si="2834"/>
        <v>0</v>
      </c>
      <c r="N1796" s="193" t="str">
        <f t="shared" si="2714"/>
        <v>Digital Camcorder</v>
      </c>
      <c r="AA1796" s="193">
        <f t="shared" si="2712"/>
        <v>0</v>
      </c>
      <c r="AB1796" s="193" t="str">
        <f t="shared" ref="AB1796" si="2835">AB$69</f>
        <v>Altman, Andrea</v>
      </c>
    </row>
    <row r="1797" spans="1:28" s="188" customFormat="1" ht="17.399999999999999">
      <c r="A1797" s="193" t="str">
        <f t="shared" si="2708"/>
        <v>Digital Camcorder</v>
      </c>
      <c r="B1797" s="193" t="str">
        <f t="shared" si="2709"/>
        <v>PR971Digital Camcorder</v>
      </c>
      <c r="C1797" s="193" t="str">
        <f t="shared" si="2710"/>
        <v>Digital CamcorderAltman, Andrea</v>
      </c>
      <c r="D1797" s="193"/>
      <c r="E1797" s="193"/>
      <c r="F1797" s="193" t="str">
        <f t="shared" si="2711"/>
        <v>Digital CamcorderLong, Kristin</v>
      </c>
      <c r="G1797" s="193" t="str">
        <f t="shared" ref="G1797:M1797" si="2836">G$70</f>
        <v>Long, Kristin</v>
      </c>
      <c r="H1797" s="193" t="str">
        <f t="shared" si="2836"/>
        <v>Altman, Andrea</v>
      </c>
      <c r="I1797" s="193" t="str">
        <f t="shared" si="2836"/>
        <v>PR971</v>
      </c>
      <c r="J1797" s="193" t="str">
        <f t="shared" si="2836"/>
        <v>PRECISION CAMERA LP</v>
      </c>
      <c r="K1797" s="193" t="str">
        <f t="shared" si="2836"/>
        <v>all</v>
      </c>
      <c r="L1797" s="193">
        <f t="shared" si="2836"/>
        <v>0</v>
      </c>
      <c r="M1797" s="193">
        <f t="shared" si="2836"/>
        <v>0</v>
      </c>
      <c r="N1797" s="193" t="str">
        <f t="shared" si="2714"/>
        <v>Digital Camcorder</v>
      </c>
      <c r="AA1797" s="193">
        <f t="shared" si="2712"/>
        <v>0</v>
      </c>
      <c r="AB1797" s="193" t="str">
        <f t="shared" ref="AB1797" si="2837">AB$70</f>
        <v>Altman, Andrea</v>
      </c>
    </row>
    <row r="1798" spans="1:28" s="188" customFormat="1" ht="17.399999999999999">
      <c r="A1798" s="193" t="str">
        <f t="shared" si="2708"/>
        <v>Digital Camcorder</v>
      </c>
      <c r="B1798" s="193" t="str">
        <f t="shared" si="2709"/>
        <v>0Digital Camcorder</v>
      </c>
      <c r="C1798" s="193" t="str">
        <f t="shared" si="2710"/>
        <v>Digital CamcorderAltman, Andrea</v>
      </c>
      <c r="D1798" s="193"/>
      <c r="E1798" s="193"/>
      <c r="F1798" s="193" t="str">
        <f t="shared" si="2711"/>
        <v>Digital CamcorderLong, Kristin</v>
      </c>
      <c r="G1798" s="193" t="str">
        <f t="shared" ref="G1798:M1798" si="2838">G$71</f>
        <v>Long, Kristin</v>
      </c>
      <c r="H1798" s="193" t="str">
        <f t="shared" si="2838"/>
        <v>Altman, Andrea</v>
      </c>
      <c r="I1798" s="193">
        <f t="shared" si="2838"/>
        <v>0</v>
      </c>
      <c r="J1798" s="193" t="str">
        <f t="shared" si="2838"/>
        <v>BEDFORD</v>
      </c>
      <c r="K1798" s="193" t="str">
        <f t="shared" si="2838"/>
        <v>all</v>
      </c>
      <c r="L1798" s="193">
        <f t="shared" si="2838"/>
        <v>0</v>
      </c>
      <c r="M1798" s="193">
        <f t="shared" si="2838"/>
        <v>0</v>
      </c>
      <c r="N1798" s="193" t="str">
        <f t="shared" si="2714"/>
        <v>Digital Camcorder</v>
      </c>
      <c r="AA1798" s="193">
        <f t="shared" si="2712"/>
        <v>0</v>
      </c>
      <c r="AB1798" s="193" t="str">
        <f t="shared" ref="AB1798" si="2839">AB$71</f>
        <v>Altman, Andrea</v>
      </c>
    </row>
    <row r="1799" spans="1:28" s="188" customFormat="1" ht="17.399999999999999">
      <c r="A1799" s="193" t="str">
        <f t="shared" ref="A1799:A1862" si="2840">T$10</f>
        <v>Digital Camcorder</v>
      </c>
      <c r="B1799" s="193" t="str">
        <f t="shared" ref="B1799:B1862" si="2841">CONCATENATE(I1799,A1799)</f>
        <v>WO427Digital Camcorder</v>
      </c>
      <c r="C1799" s="193" t="str">
        <f t="shared" ref="C1799:C1862" si="2842">CONCATENATE(A1799,H1799)</f>
        <v>Digital CamcorderAltman, Andrea</v>
      </c>
      <c r="D1799" s="193"/>
      <c r="E1799" s="193"/>
      <c r="F1799" s="193" t="str">
        <f t="shared" ref="F1799:F1862" si="2843">CONCATENATE(A1799,G1799)</f>
        <v>Digital CamcorderLong, Kristin</v>
      </c>
      <c r="G1799" s="193" t="str">
        <f t="shared" ref="G1799:M1799" si="2844">G$72</f>
        <v>Long, Kristin</v>
      </c>
      <c r="H1799" s="193" t="str">
        <f t="shared" si="2844"/>
        <v>Altman, Andrea</v>
      </c>
      <c r="I1799" s="193" t="str">
        <f t="shared" si="2844"/>
        <v>WO427</v>
      </c>
      <c r="J1799" s="193" t="str">
        <f t="shared" si="2844"/>
        <v>WOLFE'S CAMERA SHOPS INC.</v>
      </c>
      <c r="K1799" s="193" t="str">
        <f t="shared" si="2844"/>
        <v>all</v>
      </c>
      <c r="L1799" s="193">
        <f t="shared" si="2844"/>
        <v>0</v>
      </c>
      <c r="M1799" s="193">
        <f t="shared" si="2844"/>
        <v>0</v>
      </c>
      <c r="N1799" s="193" t="str">
        <f t="shared" si="2714"/>
        <v>Digital Camcorder</v>
      </c>
      <c r="AA1799" s="193">
        <f t="shared" ref="AA1799:AA1862" si="2845">AT$10</f>
        <v>0</v>
      </c>
      <c r="AB1799" s="193" t="str">
        <f t="shared" ref="AB1799" si="2846">AB$72</f>
        <v>Altman, Andrea</v>
      </c>
    </row>
    <row r="1800" spans="1:28" s="188" customFormat="1" ht="17.399999999999999">
      <c r="A1800" s="193" t="str">
        <f t="shared" si="2840"/>
        <v>Digital Camcorder</v>
      </c>
      <c r="B1800" s="193" t="str">
        <f t="shared" si="2841"/>
        <v>0Digital Camcorder</v>
      </c>
      <c r="C1800" s="193" t="str">
        <f t="shared" si="2842"/>
        <v>Digital Camcorder0</v>
      </c>
      <c r="D1800" s="193"/>
      <c r="E1800" s="193"/>
      <c r="F1800" s="193" t="str">
        <f t="shared" si="2843"/>
        <v>Digital Camcorder0</v>
      </c>
      <c r="G1800" s="193">
        <f t="shared" ref="G1800:M1800" si="2847">G$73</f>
        <v>0</v>
      </c>
      <c r="H1800" s="193">
        <f t="shared" si="2847"/>
        <v>0</v>
      </c>
      <c r="I1800" s="193">
        <f t="shared" si="2847"/>
        <v>0</v>
      </c>
      <c r="J1800" s="193">
        <f t="shared" si="2847"/>
        <v>0</v>
      </c>
      <c r="K1800" s="193">
        <f t="shared" si="2847"/>
        <v>0</v>
      </c>
      <c r="L1800" s="193">
        <f t="shared" si="2847"/>
        <v>0</v>
      </c>
      <c r="M1800" s="193">
        <f t="shared" si="2847"/>
        <v>0</v>
      </c>
      <c r="N1800" s="193" t="str">
        <f t="shared" ref="N1800:N1863" si="2848">A1800</f>
        <v>Digital Camcorder</v>
      </c>
      <c r="AA1800" s="193">
        <f t="shared" si="2845"/>
        <v>0</v>
      </c>
      <c r="AB1800" s="193">
        <f t="shared" ref="AB1800" si="2849">AB$73</f>
        <v>0</v>
      </c>
    </row>
    <row r="1801" spans="1:28" s="188" customFormat="1" ht="17.399999999999999">
      <c r="A1801" s="193" t="str">
        <f t="shared" si="2840"/>
        <v>Digital Camcorder</v>
      </c>
      <c r="B1801" s="193" t="str">
        <f t="shared" si="2841"/>
        <v>0Digital Camcorder</v>
      </c>
      <c r="C1801" s="193" t="str">
        <f t="shared" si="2842"/>
        <v>Digital Camcorder0</v>
      </c>
      <c r="D1801" s="193"/>
      <c r="E1801" s="193"/>
      <c r="F1801" s="193" t="str">
        <f t="shared" si="2843"/>
        <v>Digital Camcorder0</v>
      </c>
      <c r="G1801" s="193">
        <f t="shared" ref="G1801:M1801" si="2850">G$74</f>
        <v>0</v>
      </c>
      <c r="H1801" s="193">
        <f t="shared" si="2850"/>
        <v>0</v>
      </c>
      <c r="I1801" s="193">
        <f t="shared" si="2850"/>
        <v>0</v>
      </c>
      <c r="J1801" s="193">
        <f t="shared" si="2850"/>
        <v>0</v>
      </c>
      <c r="K1801" s="193">
        <f t="shared" si="2850"/>
        <v>0</v>
      </c>
      <c r="L1801" s="193">
        <f t="shared" si="2850"/>
        <v>0</v>
      </c>
      <c r="M1801" s="193">
        <f t="shared" si="2850"/>
        <v>0</v>
      </c>
      <c r="N1801" s="193" t="str">
        <f t="shared" si="2848"/>
        <v>Digital Camcorder</v>
      </c>
      <c r="AA1801" s="193">
        <f t="shared" si="2845"/>
        <v>0</v>
      </c>
      <c r="AB1801" s="193">
        <f t="shared" ref="AB1801" si="2851">AB$74</f>
        <v>0</v>
      </c>
    </row>
    <row r="1802" spans="1:28" s="188" customFormat="1" ht="17.399999999999999">
      <c r="A1802" s="193" t="str">
        <f t="shared" si="2840"/>
        <v>Digital Camcorder</v>
      </c>
      <c r="B1802" s="193" t="str">
        <f t="shared" si="2841"/>
        <v>AC201Digital Camcorder</v>
      </c>
      <c r="C1802" s="193" t="str">
        <f t="shared" si="2842"/>
        <v>Digital CamcorderChandler, Matt</v>
      </c>
      <c r="D1802" s="193"/>
      <c r="E1802" s="193"/>
      <c r="F1802" s="193" t="str">
        <f t="shared" si="2843"/>
        <v>Digital CamcorderLong, Kristin</v>
      </c>
      <c r="G1802" s="193" t="str">
        <f t="shared" ref="G1802:M1802" si="2852">G$75</f>
        <v>Long, Kristin</v>
      </c>
      <c r="H1802" s="193" t="str">
        <f t="shared" si="2852"/>
        <v>Chandler, Matt</v>
      </c>
      <c r="I1802" s="193" t="str">
        <f t="shared" si="2852"/>
        <v>AC201</v>
      </c>
      <c r="J1802" s="193" t="str">
        <f t="shared" si="2852"/>
        <v>ACE PHOTO INC</v>
      </c>
      <c r="K1802" s="193" t="str">
        <f t="shared" si="2852"/>
        <v>all</v>
      </c>
      <c r="L1802" s="193">
        <f t="shared" si="2852"/>
        <v>0</v>
      </c>
      <c r="M1802" s="193">
        <f t="shared" si="2852"/>
        <v>0</v>
      </c>
      <c r="N1802" s="193" t="str">
        <f t="shared" si="2848"/>
        <v>Digital Camcorder</v>
      </c>
      <c r="AA1802" s="193">
        <f t="shared" si="2845"/>
        <v>0</v>
      </c>
      <c r="AB1802" s="193" t="str">
        <f t="shared" ref="AB1802" si="2853">AB$75</f>
        <v>Chandler, Matt</v>
      </c>
    </row>
    <row r="1803" spans="1:28" s="188" customFormat="1" ht="17.399999999999999">
      <c r="A1803" s="193" t="str">
        <f t="shared" si="2840"/>
        <v>Digital Camcorder</v>
      </c>
      <c r="B1803" s="193" t="str">
        <f t="shared" si="2841"/>
        <v>BE206Digital Camcorder</v>
      </c>
      <c r="C1803" s="193" t="str">
        <f t="shared" si="2842"/>
        <v>Digital CamcorderChandler, Matt</v>
      </c>
      <c r="D1803" s="193"/>
      <c r="E1803" s="193"/>
      <c r="F1803" s="193" t="str">
        <f t="shared" si="2843"/>
        <v>Digital CamcorderLong, Kristin</v>
      </c>
      <c r="G1803" s="193" t="str">
        <f t="shared" ref="G1803:M1803" si="2854">G$76</f>
        <v>Long, Kristin</v>
      </c>
      <c r="H1803" s="193" t="str">
        <f t="shared" si="2854"/>
        <v>Chandler, Matt</v>
      </c>
      <c r="I1803" s="193" t="str">
        <f t="shared" si="2854"/>
        <v>BE206</v>
      </c>
      <c r="J1803" s="193" t="str">
        <f t="shared" si="2854"/>
        <v>BERGEN COUNTY CAMERA INC</v>
      </c>
      <c r="K1803" s="193" t="str">
        <f t="shared" si="2854"/>
        <v>all</v>
      </c>
      <c r="L1803" s="193">
        <f t="shared" si="2854"/>
        <v>0</v>
      </c>
      <c r="M1803" s="193">
        <f t="shared" si="2854"/>
        <v>0</v>
      </c>
      <c r="N1803" s="193" t="str">
        <f t="shared" si="2848"/>
        <v>Digital Camcorder</v>
      </c>
      <c r="AA1803" s="193">
        <f t="shared" si="2845"/>
        <v>0</v>
      </c>
      <c r="AB1803" s="193" t="str">
        <f t="shared" ref="AB1803" si="2855">AB$76</f>
        <v>Chandler, Matt</v>
      </c>
    </row>
    <row r="1804" spans="1:28" s="188" customFormat="1" ht="17.399999999999999">
      <c r="A1804" s="193" t="str">
        <f t="shared" si="2840"/>
        <v>Digital Camcorder</v>
      </c>
      <c r="B1804" s="193" t="str">
        <f t="shared" si="2841"/>
        <v>BE313Digital Camcorder</v>
      </c>
      <c r="C1804" s="193" t="str">
        <f t="shared" si="2842"/>
        <v>Digital CamcorderChandler, Matt</v>
      </c>
      <c r="D1804" s="193"/>
      <c r="E1804" s="193"/>
      <c r="F1804" s="193" t="str">
        <f t="shared" si="2843"/>
        <v>Digital CamcorderLong, Kristin</v>
      </c>
      <c r="G1804" s="193" t="str">
        <f t="shared" ref="G1804:M1804" si="2856">G$77</f>
        <v>Long, Kristin</v>
      </c>
      <c r="H1804" s="193" t="str">
        <f t="shared" si="2856"/>
        <v>Chandler, Matt</v>
      </c>
      <c r="I1804" s="193" t="str">
        <f t="shared" si="2856"/>
        <v>BE313</v>
      </c>
      <c r="J1804" s="193" t="str">
        <f t="shared" si="2856"/>
        <v>BEACH TRADING CO INC DBA BEACH CAME</v>
      </c>
      <c r="K1804" s="193" t="str">
        <f t="shared" si="2856"/>
        <v>all</v>
      </c>
      <c r="L1804" s="193">
        <f t="shared" si="2856"/>
        <v>0</v>
      </c>
      <c r="M1804" s="193">
        <f t="shared" si="2856"/>
        <v>0</v>
      </c>
      <c r="N1804" s="193" t="str">
        <f t="shared" si="2848"/>
        <v>Digital Camcorder</v>
      </c>
      <c r="AA1804" s="193">
        <f t="shared" si="2845"/>
        <v>0</v>
      </c>
      <c r="AB1804" s="193" t="str">
        <f t="shared" ref="AB1804" si="2857">AB$77</f>
        <v>Chandler, Matt</v>
      </c>
    </row>
    <row r="1805" spans="1:28" s="188" customFormat="1" ht="17.399999999999999">
      <c r="A1805" s="193" t="str">
        <f t="shared" si="2840"/>
        <v>Digital Camcorder</v>
      </c>
      <c r="B1805" s="193" t="str">
        <f t="shared" si="2841"/>
        <v>D0577Digital Camcorder</v>
      </c>
      <c r="C1805" s="193" t="str">
        <f t="shared" si="2842"/>
        <v>Digital CamcorderChandler, Matt</v>
      </c>
      <c r="D1805" s="193"/>
      <c r="E1805" s="193"/>
      <c r="F1805" s="193" t="str">
        <f t="shared" si="2843"/>
        <v>Digital CamcorderLong, Kristin</v>
      </c>
      <c r="G1805" s="193" t="str">
        <f t="shared" ref="G1805:M1805" si="2858">G$78</f>
        <v>Long, Kristin</v>
      </c>
      <c r="H1805" s="193" t="str">
        <f t="shared" si="2858"/>
        <v>Chandler, Matt</v>
      </c>
      <c r="I1805" s="193" t="str">
        <f t="shared" si="2858"/>
        <v>D0577</v>
      </c>
      <c r="J1805" s="193" t="str">
        <f t="shared" si="2858"/>
        <v>ADORAMA( PY#1073502)</v>
      </c>
      <c r="K1805" s="193" t="str">
        <f t="shared" si="2858"/>
        <v>all</v>
      </c>
      <c r="L1805" s="193">
        <f t="shared" si="2858"/>
        <v>0</v>
      </c>
      <c r="M1805" s="193">
        <f t="shared" si="2858"/>
        <v>0</v>
      </c>
      <c r="N1805" s="193" t="str">
        <f t="shared" si="2848"/>
        <v>Digital Camcorder</v>
      </c>
      <c r="AA1805" s="193">
        <f t="shared" si="2845"/>
        <v>0</v>
      </c>
      <c r="AB1805" s="193" t="str">
        <f t="shared" ref="AB1805" si="2859">AB$78</f>
        <v>Chandler, Matt</v>
      </c>
    </row>
    <row r="1806" spans="1:28" s="188" customFormat="1" ht="17.399999999999999">
      <c r="A1806" s="193" t="str">
        <f t="shared" si="2840"/>
        <v>Digital Camcorder</v>
      </c>
      <c r="B1806" s="193" t="str">
        <f t="shared" si="2841"/>
        <v>DI583Digital Camcorder</v>
      </c>
      <c r="C1806" s="193" t="str">
        <f t="shared" si="2842"/>
        <v>Digital CamcorderChandler, Matt</v>
      </c>
      <c r="D1806" s="193"/>
      <c r="E1806" s="193"/>
      <c r="F1806" s="193" t="str">
        <f t="shared" si="2843"/>
        <v>Digital CamcorderLong, Kristin</v>
      </c>
      <c r="G1806" s="193" t="str">
        <f t="shared" ref="G1806:M1806" si="2860">G$79</f>
        <v>Long, Kristin</v>
      </c>
      <c r="H1806" s="193" t="str">
        <f t="shared" si="2860"/>
        <v>Chandler, Matt</v>
      </c>
      <c r="I1806" s="193" t="str">
        <f t="shared" si="2860"/>
        <v>DI583</v>
      </c>
      <c r="J1806" s="193" t="str">
        <f t="shared" si="2860"/>
        <v>DIGITAL DARKROOM AND PHOTOGRAPHY</v>
      </c>
      <c r="K1806" s="193" t="str">
        <f t="shared" si="2860"/>
        <v>all</v>
      </c>
      <c r="L1806" s="193">
        <f t="shared" si="2860"/>
        <v>0</v>
      </c>
      <c r="M1806" s="193">
        <f t="shared" si="2860"/>
        <v>0</v>
      </c>
      <c r="N1806" s="193" t="str">
        <f t="shared" si="2848"/>
        <v>Digital Camcorder</v>
      </c>
      <c r="AA1806" s="193">
        <f t="shared" si="2845"/>
        <v>0</v>
      </c>
      <c r="AB1806" s="193" t="str">
        <f t="shared" ref="AB1806" si="2861">AB$79</f>
        <v>Chandler, Matt</v>
      </c>
    </row>
    <row r="1807" spans="1:28" s="188" customFormat="1" ht="17.399999999999999">
      <c r="A1807" s="193" t="str">
        <f t="shared" si="2840"/>
        <v>Digital Camcorder</v>
      </c>
      <c r="B1807" s="193" t="str">
        <f t="shared" si="2841"/>
        <v>EL967Digital Camcorder</v>
      </c>
      <c r="C1807" s="193" t="str">
        <f t="shared" si="2842"/>
        <v>Digital CamcorderChandler, Matt</v>
      </c>
      <c r="D1807" s="193"/>
      <c r="E1807" s="193"/>
      <c r="F1807" s="193" t="str">
        <f t="shared" si="2843"/>
        <v>Digital CamcorderLong, Kristin</v>
      </c>
      <c r="G1807" s="193" t="str">
        <f t="shared" ref="G1807:M1807" si="2862">G$80</f>
        <v>Long, Kristin</v>
      </c>
      <c r="H1807" s="193" t="str">
        <f t="shared" si="2862"/>
        <v>Chandler, Matt</v>
      </c>
      <c r="I1807" s="193" t="str">
        <f t="shared" si="2862"/>
        <v>EL967</v>
      </c>
      <c r="J1807" s="193" t="str">
        <f t="shared" si="2862"/>
        <v>E&amp;L CORP</v>
      </c>
      <c r="K1807" s="193" t="str">
        <f t="shared" si="2862"/>
        <v>all</v>
      </c>
      <c r="L1807" s="193">
        <f t="shared" si="2862"/>
        <v>0</v>
      </c>
      <c r="M1807" s="193">
        <f t="shared" si="2862"/>
        <v>0</v>
      </c>
      <c r="N1807" s="193" t="str">
        <f t="shared" si="2848"/>
        <v>Digital Camcorder</v>
      </c>
      <c r="AA1807" s="193">
        <f t="shared" si="2845"/>
        <v>0</v>
      </c>
      <c r="AB1807" s="193" t="str">
        <f t="shared" ref="AB1807" si="2863">AB$80</f>
        <v>Chandler, Matt</v>
      </c>
    </row>
    <row r="1808" spans="1:28" s="188" customFormat="1" ht="17.399999999999999">
      <c r="A1808" s="193" t="str">
        <f t="shared" si="2840"/>
        <v>Digital Camcorder</v>
      </c>
      <c r="B1808" s="193" t="str">
        <f t="shared" si="2841"/>
        <v>FO513Digital Camcorder</v>
      </c>
      <c r="C1808" s="193" t="str">
        <f t="shared" si="2842"/>
        <v>Digital CamcorderChandler, Matt</v>
      </c>
      <c r="D1808" s="193"/>
      <c r="E1808" s="193"/>
      <c r="F1808" s="193" t="str">
        <f t="shared" si="2843"/>
        <v>Digital CamcorderLong, Kristin</v>
      </c>
      <c r="G1808" s="193" t="str">
        <f t="shared" ref="G1808:M1808" si="2864">G$81</f>
        <v>Long, Kristin</v>
      </c>
      <c r="H1808" s="193" t="str">
        <f t="shared" si="2864"/>
        <v>Chandler, Matt</v>
      </c>
      <c r="I1808" s="193" t="str">
        <f t="shared" si="2864"/>
        <v>FO513</v>
      </c>
      <c r="J1808" s="193" t="str">
        <f t="shared" si="2864"/>
        <v>FOCUS CAMERA</v>
      </c>
      <c r="K1808" s="193" t="str">
        <f t="shared" si="2864"/>
        <v>all</v>
      </c>
      <c r="L1808" s="193">
        <f t="shared" si="2864"/>
        <v>0</v>
      </c>
      <c r="M1808" s="193">
        <f t="shared" si="2864"/>
        <v>0</v>
      </c>
      <c r="N1808" s="193" t="str">
        <f t="shared" si="2848"/>
        <v>Digital Camcorder</v>
      </c>
      <c r="AA1808" s="193">
        <f t="shared" si="2845"/>
        <v>0</v>
      </c>
      <c r="AB1808" s="193" t="str">
        <f t="shared" ref="AB1808" si="2865">AB$81</f>
        <v>Chandler, Matt</v>
      </c>
    </row>
    <row r="1809" spans="1:28" s="188" customFormat="1" ht="17.399999999999999">
      <c r="A1809" s="193" t="str">
        <f t="shared" si="2840"/>
        <v>Digital Camcorder</v>
      </c>
      <c r="B1809" s="193" t="str">
        <f t="shared" si="2841"/>
        <v>UN635Digital Camcorder</v>
      </c>
      <c r="C1809" s="193" t="str">
        <f t="shared" si="2842"/>
        <v>Digital CamcorderChandler, Matt</v>
      </c>
      <c r="D1809" s="193"/>
      <c r="E1809" s="193"/>
      <c r="F1809" s="193" t="str">
        <f t="shared" si="2843"/>
        <v>Digital CamcorderLong, Kristin</v>
      </c>
      <c r="G1809" s="193" t="str">
        <f t="shared" ref="G1809:M1809" si="2866">G$82</f>
        <v>Long, Kristin</v>
      </c>
      <c r="H1809" s="193" t="str">
        <f t="shared" si="2866"/>
        <v>Chandler, Matt</v>
      </c>
      <c r="I1809" s="193" t="str">
        <f t="shared" si="2866"/>
        <v>UN635</v>
      </c>
      <c r="J1809" s="193" t="str">
        <f t="shared" si="2866"/>
        <v>UNIQUE PHOTO</v>
      </c>
      <c r="K1809" s="193" t="str">
        <f t="shared" si="2866"/>
        <v>all</v>
      </c>
      <c r="L1809" s="193">
        <f t="shared" si="2866"/>
        <v>0</v>
      </c>
      <c r="M1809" s="193">
        <f t="shared" si="2866"/>
        <v>0</v>
      </c>
      <c r="N1809" s="193" t="str">
        <f t="shared" si="2848"/>
        <v>Digital Camcorder</v>
      </c>
      <c r="AA1809" s="193">
        <f t="shared" si="2845"/>
        <v>0</v>
      </c>
      <c r="AB1809" s="193" t="str">
        <f t="shared" ref="AB1809" si="2867">AB$82</f>
        <v>Chandler, Matt</v>
      </c>
    </row>
    <row r="1810" spans="1:28" s="188" customFormat="1" ht="17.399999999999999">
      <c r="A1810" s="193" t="str">
        <f t="shared" si="2840"/>
        <v>Digital Camcorder</v>
      </c>
      <c r="B1810" s="193" t="str">
        <f t="shared" si="2841"/>
        <v>WB001Digital Camcorder</v>
      </c>
      <c r="C1810" s="193" t="str">
        <f t="shared" si="2842"/>
        <v>Digital CamcorderChandler, Matt</v>
      </c>
      <c r="D1810" s="193"/>
      <c r="E1810" s="193"/>
      <c r="F1810" s="193" t="str">
        <f t="shared" si="2843"/>
        <v>Digital CamcorderLong, Kristin</v>
      </c>
      <c r="G1810" s="193" t="str">
        <f t="shared" ref="G1810:M1810" si="2868">G$83</f>
        <v>Long, Kristin</v>
      </c>
      <c r="H1810" s="193" t="str">
        <f t="shared" si="2868"/>
        <v>Chandler, Matt</v>
      </c>
      <c r="I1810" s="193" t="str">
        <f t="shared" si="2868"/>
        <v>WB001</v>
      </c>
      <c r="J1810" s="193" t="str">
        <f t="shared" si="2868"/>
        <v>WB HUNT</v>
      </c>
      <c r="K1810" s="193" t="str">
        <f t="shared" si="2868"/>
        <v>all</v>
      </c>
      <c r="L1810" s="193">
        <f t="shared" si="2868"/>
        <v>0</v>
      </c>
      <c r="M1810" s="193">
        <f t="shared" si="2868"/>
        <v>0</v>
      </c>
      <c r="N1810" s="193" t="str">
        <f t="shared" si="2848"/>
        <v>Digital Camcorder</v>
      </c>
      <c r="AA1810" s="193">
        <f t="shared" si="2845"/>
        <v>0</v>
      </c>
      <c r="AB1810" s="193" t="str">
        <f t="shared" ref="AB1810" si="2869">AB$83</f>
        <v>Chandler, Matt</v>
      </c>
    </row>
    <row r="1811" spans="1:28" s="188" customFormat="1" ht="17.399999999999999">
      <c r="A1811" s="193" t="str">
        <f t="shared" si="2840"/>
        <v>Digital Camcorder</v>
      </c>
      <c r="B1811" s="193" t="str">
        <f t="shared" si="2841"/>
        <v>0Digital Camcorder</v>
      </c>
      <c r="C1811" s="193" t="str">
        <f t="shared" si="2842"/>
        <v>Digital CamcorderChandler, Matt</v>
      </c>
      <c r="D1811" s="193"/>
      <c r="E1811" s="193"/>
      <c r="F1811" s="193" t="str">
        <f t="shared" si="2843"/>
        <v>Digital CamcorderLong, Kristin</v>
      </c>
      <c r="G1811" s="193" t="str">
        <f t="shared" ref="G1811:M1811" si="2870">G$84</f>
        <v>Long, Kristin</v>
      </c>
      <c r="H1811" s="193" t="str">
        <f t="shared" si="2870"/>
        <v>Chandler, Matt</v>
      </c>
      <c r="I1811" s="193">
        <f t="shared" si="2870"/>
        <v>0</v>
      </c>
      <c r="J1811" s="193" t="str">
        <f t="shared" si="2870"/>
        <v>CAMERALAND</v>
      </c>
      <c r="K1811" s="193" t="str">
        <f t="shared" si="2870"/>
        <v>all</v>
      </c>
      <c r="L1811" s="193">
        <f t="shared" si="2870"/>
        <v>0</v>
      </c>
      <c r="M1811" s="193">
        <f t="shared" si="2870"/>
        <v>0</v>
      </c>
      <c r="N1811" s="193" t="str">
        <f t="shared" si="2848"/>
        <v>Digital Camcorder</v>
      </c>
      <c r="AA1811" s="193">
        <f t="shared" si="2845"/>
        <v>0</v>
      </c>
      <c r="AB1811" s="193" t="str">
        <f t="shared" ref="AB1811" si="2871">AB$84</f>
        <v>Chandler, Matt</v>
      </c>
    </row>
    <row r="1812" spans="1:28" s="188" customFormat="1" ht="17.399999999999999">
      <c r="A1812" s="193" t="str">
        <f t="shared" si="2840"/>
        <v>Digital Camcorder</v>
      </c>
      <c r="B1812" s="193" t="str">
        <f t="shared" si="2841"/>
        <v>0Digital Camcorder</v>
      </c>
      <c r="C1812" s="193" t="str">
        <f t="shared" si="2842"/>
        <v>Digital Camcorder0</v>
      </c>
      <c r="D1812" s="193"/>
      <c r="E1812" s="193"/>
      <c r="F1812" s="193" t="str">
        <f t="shared" si="2843"/>
        <v>Digital Camcorder0</v>
      </c>
      <c r="G1812" s="193">
        <f t="shared" ref="G1812:M1812" si="2872">G$85</f>
        <v>0</v>
      </c>
      <c r="H1812" s="193">
        <f t="shared" si="2872"/>
        <v>0</v>
      </c>
      <c r="I1812" s="193">
        <f t="shared" si="2872"/>
        <v>0</v>
      </c>
      <c r="J1812" s="193">
        <f t="shared" si="2872"/>
        <v>0</v>
      </c>
      <c r="K1812" s="193">
        <f t="shared" si="2872"/>
        <v>0</v>
      </c>
      <c r="L1812" s="193">
        <f t="shared" si="2872"/>
        <v>0</v>
      </c>
      <c r="M1812" s="193">
        <f t="shared" si="2872"/>
        <v>0</v>
      </c>
      <c r="N1812" s="193" t="str">
        <f t="shared" si="2848"/>
        <v>Digital Camcorder</v>
      </c>
      <c r="AA1812" s="193">
        <f t="shared" si="2845"/>
        <v>0</v>
      </c>
      <c r="AB1812" s="193">
        <f t="shared" ref="AB1812" si="2873">AB$85</f>
        <v>0</v>
      </c>
    </row>
    <row r="1813" spans="1:28" s="188" customFormat="1" ht="17.399999999999999">
      <c r="A1813" s="193" t="str">
        <f t="shared" si="2840"/>
        <v>Digital Camcorder</v>
      </c>
      <c r="B1813" s="193" t="str">
        <f t="shared" si="2841"/>
        <v>0Digital Camcorder</v>
      </c>
      <c r="C1813" s="193" t="str">
        <f t="shared" si="2842"/>
        <v>Digital Camcorder0</v>
      </c>
      <c r="D1813" s="193"/>
      <c r="E1813" s="193"/>
      <c r="F1813" s="193" t="str">
        <f t="shared" si="2843"/>
        <v>Digital Camcorder0</v>
      </c>
      <c r="G1813" s="193">
        <f t="shared" ref="G1813:M1813" si="2874">G$86</f>
        <v>0</v>
      </c>
      <c r="H1813" s="193">
        <f t="shared" si="2874"/>
        <v>0</v>
      </c>
      <c r="I1813" s="193">
        <f t="shared" si="2874"/>
        <v>0</v>
      </c>
      <c r="J1813" s="193">
        <f t="shared" si="2874"/>
        <v>0</v>
      </c>
      <c r="K1813" s="193">
        <f t="shared" si="2874"/>
        <v>0</v>
      </c>
      <c r="L1813" s="193">
        <f t="shared" si="2874"/>
        <v>0</v>
      </c>
      <c r="M1813" s="193">
        <f t="shared" si="2874"/>
        <v>0</v>
      </c>
      <c r="N1813" s="193" t="str">
        <f t="shared" si="2848"/>
        <v>Digital Camcorder</v>
      </c>
      <c r="AA1813" s="193">
        <f t="shared" si="2845"/>
        <v>0</v>
      </c>
      <c r="AB1813" s="193">
        <f t="shared" ref="AB1813" si="2875">AB$86</f>
        <v>0</v>
      </c>
    </row>
    <row r="1814" spans="1:28" s="188" customFormat="1" ht="17.399999999999999">
      <c r="A1814" s="193" t="str">
        <f t="shared" si="2840"/>
        <v>Digital Camcorder</v>
      </c>
      <c r="B1814" s="193" t="str">
        <f t="shared" si="2841"/>
        <v>BI472Digital Camcorder</v>
      </c>
      <c r="C1814" s="193" t="str">
        <f t="shared" si="2842"/>
        <v>Digital CamcorderCohn, Brad</v>
      </c>
      <c r="D1814" s="193"/>
      <c r="E1814" s="193"/>
      <c r="F1814" s="193" t="str">
        <f t="shared" si="2843"/>
        <v>Digital CamcorderLong, Kristin</v>
      </c>
      <c r="G1814" s="193" t="str">
        <f t="shared" ref="G1814:M1814" si="2876">G$87</f>
        <v>Long, Kristin</v>
      </c>
      <c r="H1814" s="193" t="str">
        <f t="shared" si="2876"/>
        <v>Cohn, Brad</v>
      </c>
      <c r="I1814" s="193" t="str">
        <f t="shared" si="2876"/>
        <v>BI472</v>
      </c>
      <c r="J1814" s="193" t="str">
        <f t="shared" si="2876"/>
        <v>BILL AND MIKE'S PHOTO INC</v>
      </c>
      <c r="K1814" s="193" t="str">
        <f t="shared" si="2876"/>
        <v>all</v>
      </c>
      <c r="L1814" s="193">
        <f t="shared" si="2876"/>
        <v>0</v>
      </c>
      <c r="M1814" s="193">
        <f t="shared" si="2876"/>
        <v>0</v>
      </c>
      <c r="N1814" s="193" t="str">
        <f t="shared" si="2848"/>
        <v>Digital Camcorder</v>
      </c>
      <c r="AA1814" s="193">
        <f t="shared" si="2845"/>
        <v>0</v>
      </c>
      <c r="AB1814" s="193" t="str">
        <f t="shared" ref="AB1814" si="2877">AB$87</f>
        <v>Cohn, Brad</v>
      </c>
    </row>
    <row r="1815" spans="1:28" s="188" customFormat="1" ht="17.399999999999999">
      <c r="A1815" s="193" t="str">
        <f t="shared" si="2840"/>
        <v>Digital Camcorder</v>
      </c>
      <c r="B1815" s="193" t="str">
        <f t="shared" si="2841"/>
        <v>CA342Digital Camcorder</v>
      </c>
      <c r="C1815" s="193" t="str">
        <f t="shared" si="2842"/>
        <v>Digital CamcorderCohn, Brad</v>
      </c>
      <c r="D1815" s="193"/>
      <c r="E1815" s="193"/>
      <c r="F1815" s="193" t="str">
        <f t="shared" si="2843"/>
        <v>Digital CamcorderLong, Kristin</v>
      </c>
      <c r="G1815" s="193" t="str">
        <f t="shared" ref="G1815:M1815" si="2878">G$88</f>
        <v>Long, Kristin</v>
      </c>
      <c r="H1815" s="193" t="str">
        <f t="shared" si="2878"/>
        <v>Cohn, Brad</v>
      </c>
      <c r="I1815" s="193" t="str">
        <f t="shared" si="2878"/>
        <v>CA342</v>
      </c>
      <c r="J1815" s="193" t="str">
        <f t="shared" si="2878"/>
        <v>CAPTURE AND CONNECT CORP</v>
      </c>
      <c r="K1815" s="193" t="str">
        <f t="shared" si="2878"/>
        <v>all</v>
      </c>
      <c r="L1815" s="193">
        <f t="shared" si="2878"/>
        <v>0</v>
      </c>
      <c r="M1815" s="193">
        <f t="shared" si="2878"/>
        <v>0</v>
      </c>
      <c r="N1815" s="193" t="str">
        <f t="shared" si="2848"/>
        <v>Digital Camcorder</v>
      </c>
      <c r="AA1815" s="193">
        <f t="shared" si="2845"/>
        <v>0</v>
      </c>
      <c r="AB1815" s="193" t="str">
        <f t="shared" ref="AB1815" si="2879">AB$88</f>
        <v>Cohn, Brad</v>
      </c>
    </row>
    <row r="1816" spans="1:28" s="188" customFormat="1" ht="17.399999999999999">
      <c r="A1816" s="193" t="str">
        <f t="shared" si="2840"/>
        <v>Digital Camcorder</v>
      </c>
      <c r="B1816" s="193" t="str">
        <f t="shared" si="2841"/>
        <v>DO421Digital Camcorder</v>
      </c>
      <c r="C1816" s="193" t="str">
        <f t="shared" si="2842"/>
        <v>Digital CamcorderCohn, Brad</v>
      </c>
      <c r="D1816" s="193"/>
      <c r="E1816" s="193"/>
      <c r="F1816" s="193" t="str">
        <f t="shared" si="2843"/>
        <v>Digital CamcorderLong, Kristin</v>
      </c>
      <c r="G1816" s="193" t="str">
        <f t="shared" ref="G1816:M1816" si="2880">G$89</f>
        <v>Long, Kristin</v>
      </c>
      <c r="H1816" s="193" t="str">
        <f t="shared" si="2880"/>
        <v>Cohn, Brad</v>
      </c>
      <c r="I1816" s="193" t="str">
        <f t="shared" si="2880"/>
        <v>DO421</v>
      </c>
      <c r="J1816" s="193" t="str">
        <f t="shared" si="2880"/>
        <v>DODD CAMERA HOLDINGS</v>
      </c>
      <c r="K1816" s="193" t="str">
        <f t="shared" si="2880"/>
        <v>all</v>
      </c>
      <c r="L1816" s="193">
        <f t="shared" si="2880"/>
        <v>0</v>
      </c>
      <c r="M1816" s="193">
        <f t="shared" si="2880"/>
        <v>0</v>
      </c>
      <c r="N1816" s="193" t="str">
        <f t="shared" si="2848"/>
        <v>Digital Camcorder</v>
      </c>
      <c r="AA1816" s="193">
        <f t="shared" si="2845"/>
        <v>0</v>
      </c>
      <c r="AB1816" s="193" t="str">
        <f t="shared" ref="AB1816" si="2881">AB$89</f>
        <v>Cohn, Brad</v>
      </c>
    </row>
    <row r="1817" spans="1:28" s="188" customFormat="1" ht="17.399999999999999">
      <c r="A1817" s="193" t="str">
        <f t="shared" si="2840"/>
        <v>Digital Camcorder</v>
      </c>
      <c r="B1817" s="193" t="str">
        <f t="shared" si="2841"/>
        <v>FU243Digital Camcorder</v>
      </c>
      <c r="C1817" s="193" t="str">
        <f t="shared" si="2842"/>
        <v>Digital CamcorderCohn, Brad</v>
      </c>
      <c r="D1817" s="193"/>
      <c r="E1817" s="193"/>
      <c r="F1817" s="193" t="str">
        <f t="shared" si="2843"/>
        <v>Digital CamcorderLong, Kristin</v>
      </c>
      <c r="G1817" s="193" t="str">
        <f t="shared" ref="G1817:M1817" si="2882">G$90</f>
        <v>Long, Kristin</v>
      </c>
      <c r="H1817" s="193" t="str">
        <f t="shared" si="2882"/>
        <v>Cohn, Brad</v>
      </c>
      <c r="I1817" s="193" t="str">
        <f t="shared" si="2882"/>
        <v>FU243</v>
      </c>
      <c r="J1817" s="193" t="str">
        <f t="shared" si="2882"/>
        <v>FULL COMPASS SYSTEMS, LTD</v>
      </c>
      <c r="K1817" s="193" t="str">
        <f t="shared" si="2882"/>
        <v>all</v>
      </c>
      <c r="L1817" s="193">
        <f t="shared" si="2882"/>
        <v>0</v>
      </c>
      <c r="M1817" s="193">
        <f t="shared" si="2882"/>
        <v>0</v>
      </c>
      <c r="N1817" s="193" t="str">
        <f t="shared" si="2848"/>
        <v>Digital Camcorder</v>
      </c>
      <c r="AA1817" s="193">
        <f t="shared" si="2845"/>
        <v>0</v>
      </c>
      <c r="AB1817" s="193" t="str">
        <f t="shared" ref="AB1817" si="2883">AB$90</f>
        <v>Cohn, Brad</v>
      </c>
    </row>
    <row r="1818" spans="1:28" s="188" customFormat="1" ht="17.399999999999999">
      <c r="A1818" s="193" t="str">
        <f t="shared" si="2840"/>
        <v>Digital Camcorder</v>
      </c>
      <c r="B1818" s="193" t="str">
        <f t="shared" si="2841"/>
        <v>HE087Digital Camcorder</v>
      </c>
      <c r="C1818" s="193" t="str">
        <f t="shared" si="2842"/>
        <v>Digital CamcorderCohn, Brad</v>
      </c>
      <c r="D1818" s="193"/>
      <c r="E1818" s="193"/>
      <c r="F1818" s="193" t="str">
        <f t="shared" si="2843"/>
        <v>Digital CamcorderLong, Kristin</v>
      </c>
      <c r="G1818" s="193" t="str">
        <f t="shared" ref="G1818:M1818" si="2884">G$91</f>
        <v>Long, Kristin</v>
      </c>
      <c r="H1818" s="193" t="str">
        <f t="shared" si="2884"/>
        <v>Cohn, Brad</v>
      </c>
      <c r="I1818" s="193" t="str">
        <f t="shared" si="2884"/>
        <v>HE087</v>
      </c>
      <c r="J1818" s="193" t="str">
        <f t="shared" si="2884"/>
        <v>HELIX LIMITED</v>
      </c>
      <c r="K1818" s="193" t="str">
        <f t="shared" si="2884"/>
        <v>all</v>
      </c>
      <c r="L1818" s="193">
        <f t="shared" si="2884"/>
        <v>0</v>
      </c>
      <c r="M1818" s="193">
        <f t="shared" si="2884"/>
        <v>0</v>
      </c>
      <c r="N1818" s="193" t="str">
        <f t="shared" si="2848"/>
        <v>Digital Camcorder</v>
      </c>
      <c r="AA1818" s="193">
        <f t="shared" si="2845"/>
        <v>0</v>
      </c>
      <c r="AB1818" s="193" t="str">
        <f t="shared" ref="AB1818" si="2885">AB$91</f>
        <v>Cohn, Brad</v>
      </c>
    </row>
    <row r="1819" spans="1:28" s="188" customFormat="1" ht="17.399999999999999">
      <c r="A1819" s="193" t="str">
        <f t="shared" si="2840"/>
        <v>Digital Camcorder</v>
      </c>
      <c r="B1819" s="193" t="str">
        <f t="shared" si="2841"/>
        <v>MA009Digital Camcorder</v>
      </c>
      <c r="C1819" s="193" t="str">
        <f t="shared" si="2842"/>
        <v>Digital CamcorderCohn, Brad</v>
      </c>
      <c r="D1819" s="193"/>
      <c r="E1819" s="193"/>
      <c r="F1819" s="193" t="str">
        <f t="shared" si="2843"/>
        <v>Digital CamcorderLong, Kristin</v>
      </c>
      <c r="G1819" s="193" t="str">
        <f t="shared" ref="G1819:M1819" si="2886">G$92</f>
        <v>Long, Kristin</v>
      </c>
      <c r="H1819" s="193" t="str">
        <f t="shared" si="2886"/>
        <v>Cohn, Brad</v>
      </c>
      <c r="I1819" s="193" t="str">
        <f t="shared" si="2886"/>
        <v>MA009</v>
      </c>
      <c r="J1819" s="193" t="str">
        <f t="shared" si="2886"/>
        <v>MACOMBER HADDAD LLC</v>
      </c>
      <c r="K1819" s="193" t="str">
        <f t="shared" si="2886"/>
        <v>all</v>
      </c>
      <c r="L1819" s="193">
        <f t="shared" si="2886"/>
        <v>0</v>
      </c>
      <c r="M1819" s="193">
        <f t="shared" si="2886"/>
        <v>0</v>
      </c>
      <c r="N1819" s="193" t="str">
        <f t="shared" si="2848"/>
        <v>Digital Camcorder</v>
      </c>
      <c r="AA1819" s="193">
        <f t="shared" si="2845"/>
        <v>0</v>
      </c>
      <c r="AB1819" s="193" t="str">
        <f t="shared" ref="AB1819" si="2887">AB$92</f>
        <v>Cohn, Brad</v>
      </c>
    </row>
    <row r="1820" spans="1:28" s="188" customFormat="1" ht="17.399999999999999">
      <c r="A1820" s="193" t="str">
        <f t="shared" si="2840"/>
        <v>Digital Camcorder</v>
      </c>
      <c r="B1820" s="193" t="str">
        <f t="shared" si="2841"/>
        <v>NA708Digital Camcorder</v>
      </c>
      <c r="C1820" s="193" t="str">
        <f t="shared" si="2842"/>
        <v>Digital CamcorderCohn, Brad</v>
      </c>
      <c r="D1820" s="193"/>
      <c r="E1820" s="193"/>
      <c r="F1820" s="193" t="str">
        <f t="shared" si="2843"/>
        <v>Digital CamcorderLong, Kristin</v>
      </c>
      <c r="G1820" s="193" t="str">
        <f t="shared" ref="G1820:M1820" si="2888">G$93</f>
        <v>Long, Kristin</v>
      </c>
      <c r="H1820" s="193" t="str">
        <f t="shared" si="2888"/>
        <v>Cohn, Brad</v>
      </c>
      <c r="I1820" s="193" t="str">
        <f t="shared" si="2888"/>
        <v>NA708</v>
      </c>
      <c r="J1820" s="193" t="str">
        <f t="shared" si="2888"/>
        <v>NATIONAL CAMERA EXCHANGE</v>
      </c>
      <c r="K1820" s="193" t="str">
        <f t="shared" si="2888"/>
        <v>all</v>
      </c>
      <c r="L1820" s="193">
        <f t="shared" si="2888"/>
        <v>0</v>
      </c>
      <c r="M1820" s="193">
        <f t="shared" si="2888"/>
        <v>0</v>
      </c>
      <c r="N1820" s="193" t="str">
        <f t="shared" si="2848"/>
        <v>Digital Camcorder</v>
      </c>
      <c r="AA1820" s="193">
        <f t="shared" si="2845"/>
        <v>0</v>
      </c>
      <c r="AB1820" s="193" t="str">
        <f t="shared" ref="AB1820" si="2889">AB$93</f>
        <v>Cohn, Brad</v>
      </c>
    </row>
    <row r="1821" spans="1:28" s="188" customFormat="1" ht="17.399999999999999">
      <c r="A1821" s="193" t="str">
        <f t="shared" si="2840"/>
        <v>Digital Camcorder</v>
      </c>
      <c r="B1821" s="193" t="str">
        <f t="shared" si="2841"/>
        <v>NO665Digital Camcorder</v>
      </c>
      <c r="C1821" s="193" t="str">
        <f t="shared" si="2842"/>
        <v>Digital CamcorderCohn, Brad</v>
      </c>
      <c r="D1821" s="193"/>
      <c r="E1821" s="193"/>
      <c r="F1821" s="193" t="str">
        <f t="shared" si="2843"/>
        <v>Digital CamcorderLong, Kristin</v>
      </c>
      <c r="G1821" s="193" t="str">
        <f t="shared" ref="G1821:M1821" si="2890">G$94</f>
        <v>Long, Kristin</v>
      </c>
      <c r="H1821" s="193" t="str">
        <f t="shared" si="2890"/>
        <v>Cohn, Brad</v>
      </c>
      <c r="I1821" s="193" t="str">
        <f t="shared" si="2890"/>
        <v>NO665</v>
      </c>
      <c r="J1821" s="193" t="str">
        <f t="shared" si="2890"/>
        <v>NORMAN CAMERA COMPANY LLC</v>
      </c>
      <c r="K1821" s="193" t="str">
        <f t="shared" si="2890"/>
        <v>all</v>
      </c>
      <c r="L1821" s="193">
        <f t="shared" si="2890"/>
        <v>0</v>
      </c>
      <c r="M1821" s="193">
        <f t="shared" si="2890"/>
        <v>0</v>
      </c>
      <c r="N1821" s="193" t="str">
        <f t="shared" si="2848"/>
        <v>Digital Camcorder</v>
      </c>
      <c r="AA1821" s="193">
        <f t="shared" si="2845"/>
        <v>0</v>
      </c>
      <c r="AB1821" s="193" t="str">
        <f t="shared" ref="AB1821" si="2891">AB$94</f>
        <v>Cohn, Brad</v>
      </c>
    </row>
    <row r="1822" spans="1:28" s="188" customFormat="1" ht="17.399999999999999">
      <c r="A1822" s="193" t="str">
        <f t="shared" si="2840"/>
        <v>Digital Camcorder</v>
      </c>
      <c r="B1822" s="193" t="str">
        <f t="shared" si="2841"/>
        <v>RO125Digital Camcorder</v>
      </c>
      <c r="C1822" s="193" t="str">
        <f t="shared" si="2842"/>
        <v>Digital CamcorderCohn, Brad</v>
      </c>
      <c r="D1822" s="193"/>
      <c r="E1822" s="193"/>
      <c r="F1822" s="193" t="str">
        <f t="shared" si="2843"/>
        <v>Digital CamcorderLong, Kristin</v>
      </c>
      <c r="G1822" s="193" t="str">
        <f t="shared" ref="G1822:M1822" si="2892">G$95</f>
        <v>Long, Kristin</v>
      </c>
      <c r="H1822" s="193" t="str">
        <f t="shared" si="2892"/>
        <v>Cohn, Brad</v>
      </c>
      <c r="I1822" s="193" t="str">
        <f t="shared" si="2892"/>
        <v>RO125</v>
      </c>
      <c r="J1822" s="193" t="str">
        <f t="shared" si="2892"/>
        <v>ROBERTS DIST CO</v>
      </c>
      <c r="K1822" s="193" t="str">
        <f t="shared" si="2892"/>
        <v>all</v>
      </c>
      <c r="L1822" s="193">
        <f t="shared" si="2892"/>
        <v>0</v>
      </c>
      <c r="M1822" s="193">
        <f t="shared" si="2892"/>
        <v>0</v>
      </c>
      <c r="N1822" s="193" t="str">
        <f t="shared" si="2848"/>
        <v>Digital Camcorder</v>
      </c>
      <c r="AA1822" s="193">
        <f t="shared" si="2845"/>
        <v>0</v>
      </c>
      <c r="AB1822" s="193" t="str">
        <f t="shared" ref="AB1822" si="2893">AB$95</f>
        <v>Cohn, Brad</v>
      </c>
    </row>
    <row r="1823" spans="1:28" s="188" customFormat="1" ht="17.399999999999999">
      <c r="A1823" s="193" t="str">
        <f t="shared" si="2840"/>
        <v>Digital Camcorder</v>
      </c>
      <c r="B1823" s="193" t="str">
        <f t="shared" si="2841"/>
        <v>TH361Digital Camcorder</v>
      </c>
      <c r="C1823" s="193" t="str">
        <f t="shared" si="2842"/>
        <v>Digital CamcorderCohn, Brad</v>
      </c>
      <c r="D1823" s="193"/>
      <c r="E1823" s="193"/>
      <c r="F1823" s="193" t="str">
        <f t="shared" si="2843"/>
        <v>Digital CamcorderLong, Kristin</v>
      </c>
      <c r="G1823" s="193" t="str">
        <f t="shared" ref="G1823:M1823" si="2894">G$96</f>
        <v>Long, Kristin</v>
      </c>
      <c r="H1823" s="193" t="str">
        <f t="shared" si="2894"/>
        <v>Cohn, Brad</v>
      </c>
      <c r="I1823" s="193" t="str">
        <f t="shared" si="2894"/>
        <v>TH361</v>
      </c>
      <c r="J1823" s="193" t="str">
        <f t="shared" si="2894"/>
        <v>THE CAMERA SHOP OF MUSKEGON INC,</v>
      </c>
      <c r="K1823" s="193" t="str">
        <f t="shared" si="2894"/>
        <v>all</v>
      </c>
      <c r="L1823" s="193">
        <f t="shared" si="2894"/>
        <v>0</v>
      </c>
      <c r="M1823" s="193">
        <f t="shared" si="2894"/>
        <v>0</v>
      </c>
      <c r="N1823" s="193" t="str">
        <f t="shared" si="2848"/>
        <v>Digital Camcorder</v>
      </c>
      <c r="AA1823" s="193">
        <f t="shared" si="2845"/>
        <v>0</v>
      </c>
      <c r="AB1823" s="193" t="str">
        <f t="shared" ref="AB1823" si="2895">AB$96</f>
        <v>Cohn, Brad</v>
      </c>
    </row>
    <row r="1824" spans="1:28" s="188" customFormat="1" ht="17.399999999999999">
      <c r="A1824" s="193" t="str">
        <f t="shared" si="2840"/>
        <v>Digital Camcorder</v>
      </c>
      <c r="B1824" s="193" t="str">
        <f t="shared" si="2841"/>
        <v>WO426Digital Camcorder</v>
      </c>
      <c r="C1824" s="193" t="str">
        <f t="shared" si="2842"/>
        <v>Digital CamcorderCohn, Brad</v>
      </c>
      <c r="D1824" s="193"/>
      <c r="E1824" s="193"/>
      <c r="F1824" s="193" t="str">
        <f t="shared" si="2843"/>
        <v>Digital CamcorderLong, Kristin</v>
      </c>
      <c r="G1824" s="193" t="str">
        <f t="shared" ref="G1824:M1824" si="2896">G$97</f>
        <v>Long, Kristin</v>
      </c>
      <c r="H1824" s="193" t="str">
        <f t="shared" si="2896"/>
        <v>Cohn, Brad</v>
      </c>
      <c r="I1824" s="193" t="str">
        <f t="shared" si="2896"/>
        <v>WO426</v>
      </c>
      <c r="J1824" s="193" t="str">
        <f t="shared" si="2896"/>
        <v>WOODWARD CAMERA INC</v>
      </c>
      <c r="K1824" s="193" t="str">
        <f t="shared" si="2896"/>
        <v>all</v>
      </c>
      <c r="L1824" s="193">
        <f t="shared" si="2896"/>
        <v>0</v>
      </c>
      <c r="M1824" s="193">
        <f t="shared" si="2896"/>
        <v>0</v>
      </c>
      <c r="N1824" s="193" t="str">
        <f t="shared" si="2848"/>
        <v>Digital Camcorder</v>
      </c>
      <c r="AA1824" s="193">
        <f t="shared" si="2845"/>
        <v>0</v>
      </c>
      <c r="AB1824" s="193" t="str">
        <f t="shared" ref="AB1824" si="2897">AB$97</f>
        <v>Cohn, Brad</v>
      </c>
    </row>
    <row r="1825" spans="1:28" s="188" customFormat="1" ht="17.399999999999999">
      <c r="A1825" s="193" t="str">
        <f t="shared" si="2840"/>
        <v>Digital Camcorder</v>
      </c>
      <c r="B1825" s="193" t="str">
        <f t="shared" si="2841"/>
        <v>0Digital Camcorder</v>
      </c>
      <c r="C1825" s="193" t="str">
        <f t="shared" si="2842"/>
        <v>Digital Camcorder0</v>
      </c>
      <c r="D1825" s="193"/>
      <c r="E1825" s="193"/>
      <c r="F1825" s="193" t="str">
        <f t="shared" si="2843"/>
        <v>Digital Camcorder0</v>
      </c>
      <c r="G1825" s="193">
        <f t="shared" ref="G1825:M1825" si="2898">G$98</f>
        <v>0</v>
      </c>
      <c r="H1825" s="193">
        <f t="shared" si="2898"/>
        <v>0</v>
      </c>
      <c r="I1825" s="193">
        <f t="shared" si="2898"/>
        <v>0</v>
      </c>
      <c r="J1825" s="193">
        <f t="shared" si="2898"/>
        <v>0</v>
      </c>
      <c r="K1825" s="193">
        <f t="shared" si="2898"/>
        <v>0</v>
      </c>
      <c r="L1825" s="193">
        <f t="shared" si="2898"/>
        <v>0</v>
      </c>
      <c r="M1825" s="193">
        <f t="shared" si="2898"/>
        <v>0</v>
      </c>
      <c r="N1825" s="193" t="str">
        <f t="shared" si="2848"/>
        <v>Digital Camcorder</v>
      </c>
      <c r="AA1825" s="193">
        <f t="shared" si="2845"/>
        <v>0</v>
      </c>
      <c r="AB1825" s="193">
        <f t="shared" ref="AB1825" si="2899">AB$98</f>
        <v>0</v>
      </c>
    </row>
    <row r="1826" spans="1:28" s="188" customFormat="1" ht="17.399999999999999">
      <c r="A1826" s="193" t="str">
        <f t="shared" si="2840"/>
        <v>Digital Camcorder</v>
      </c>
      <c r="B1826" s="193" t="str">
        <f t="shared" si="2841"/>
        <v>0Digital Camcorder</v>
      </c>
      <c r="C1826" s="193" t="str">
        <f t="shared" si="2842"/>
        <v>Digital Camcorder0</v>
      </c>
      <c r="D1826" s="193"/>
      <c r="E1826" s="193"/>
      <c r="F1826" s="193" t="str">
        <f t="shared" si="2843"/>
        <v>Digital Camcorder0</v>
      </c>
      <c r="G1826" s="193">
        <f t="shared" ref="G1826:M1826" si="2900">G$99</f>
        <v>0</v>
      </c>
      <c r="H1826" s="193">
        <f t="shared" si="2900"/>
        <v>0</v>
      </c>
      <c r="I1826" s="193">
        <f t="shared" si="2900"/>
        <v>0</v>
      </c>
      <c r="J1826" s="193">
        <f t="shared" si="2900"/>
        <v>0</v>
      </c>
      <c r="K1826" s="193">
        <f t="shared" si="2900"/>
        <v>0</v>
      </c>
      <c r="L1826" s="193">
        <f t="shared" si="2900"/>
        <v>0</v>
      </c>
      <c r="M1826" s="193">
        <f t="shared" si="2900"/>
        <v>0</v>
      </c>
      <c r="N1826" s="193" t="str">
        <f t="shared" si="2848"/>
        <v>Digital Camcorder</v>
      </c>
      <c r="AA1826" s="193">
        <f t="shared" si="2845"/>
        <v>0</v>
      </c>
      <c r="AB1826" s="193">
        <f t="shared" ref="AB1826" si="2901">AB$99</f>
        <v>0</v>
      </c>
    </row>
    <row r="1827" spans="1:28" s="188" customFormat="1" ht="17.399999999999999">
      <c r="A1827" s="193" t="str">
        <f t="shared" si="2840"/>
        <v>Digital Camcorder</v>
      </c>
      <c r="B1827" s="193" t="str">
        <f t="shared" si="2841"/>
        <v>AR605Digital Camcorder</v>
      </c>
      <c r="C1827" s="193" t="str">
        <f t="shared" si="2842"/>
        <v>Digital CamcorderJacobson, Rick</v>
      </c>
      <c r="D1827" s="193"/>
      <c r="E1827" s="193"/>
      <c r="F1827" s="193" t="str">
        <f t="shared" si="2843"/>
        <v>Digital CamcorderLong, Kristin</v>
      </c>
      <c r="G1827" s="193" t="str">
        <f t="shared" ref="G1827:M1827" si="2902">G$100</f>
        <v>Long, Kristin</v>
      </c>
      <c r="H1827" s="193" t="str">
        <f t="shared" si="2902"/>
        <v>Jacobson, Rick</v>
      </c>
      <c r="I1827" s="193" t="str">
        <f t="shared" si="2902"/>
        <v>AR605</v>
      </c>
      <c r="J1827" s="193" t="str">
        <f t="shared" si="2902"/>
        <v>ART SUTCH PHOTOGRAPHY &amp; DIGITAL</v>
      </c>
      <c r="K1827" s="193" t="str">
        <f t="shared" si="2902"/>
        <v>all</v>
      </c>
      <c r="L1827" s="193">
        <f t="shared" si="2902"/>
        <v>0</v>
      </c>
      <c r="M1827" s="193">
        <f t="shared" si="2902"/>
        <v>0</v>
      </c>
      <c r="N1827" s="193" t="str">
        <f t="shared" si="2848"/>
        <v>Digital Camcorder</v>
      </c>
      <c r="AA1827" s="193">
        <f t="shared" si="2845"/>
        <v>0</v>
      </c>
      <c r="AB1827" s="193" t="str">
        <f t="shared" ref="AB1827" si="2903">AB$100</f>
        <v>Jacobson, Rick</v>
      </c>
    </row>
    <row r="1828" spans="1:28" s="188" customFormat="1" ht="17.399999999999999">
      <c r="A1828" s="193" t="str">
        <f t="shared" si="2840"/>
        <v>Digital Camcorder</v>
      </c>
      <c r="B1828" s="193" t="str">
        <f t="shared" si="2841"/>
        <v>BA020Digital Camcorder</v>
      </c>
      <c r="C1828" s="193" t="str">
        <f t="shared" si="2842"/>
        <v>Digital CamcorderJacobson, Rick</v>
      </c>
      <c r="D1828" s="193"/>
      <c r="E1828" s="193"/>
      <c r="F1828" s="193" t="str">
        <f t="shared" si="2843"/>
        <v>Digital CamcorderLong, Kristin</v>
      </c>
      <c r="G1828" s="193" t="str">
        <f t="shared" ref="G1828:M1828" si="2904">G$101</f>
        <v>Long, Kristin</v>
      </c>
      <c r="H1828" s="193" t="str">
        <f t="shared" si="2904"/>
        <v>Jacobson, Rick</v>
      </c>
      <c r="I1828" s="193" t="str">
        <f t="shared" si="2904"/>
        <v>BA020</v>
      </c>
      <c r="J1828" s="193" t="str">
        <f t="shared" si="2904"/>
        <v>BACKSCATTER</v>
      </c>
      <c r="K1828" s="193" t="str">
        <f t="shared" si="2904"/>
        <v>all</v>
      </c>
      <c r="L1828" s="193">
        <f t="shared" si="2904"/>
        <v>0</v>
      </c>
      <c r="M1828" s="193">
        <f t="shared" si="2904"/>
        <v>0</v>
      </c>
      <c r="N1828" s="193" t="str">
        <f t="shared" si="2848"/>
        <v>Digital Camcorder</v>
      </c>
      <c r="AA1828" s="193">
        <f t="shared" si="2845"/>
        <v>0</v>
      </c>
      <c r="AB1828" s="193" t="str">
        <f t="shared" ref="AB1828" si="2905">AB$101</f>
        <v>Jacobson, Rick</v>
      </c>
    </row>
    <row r="1829" spans="1:28" s="188" customFormat="1" ht="17.399999999999999">
      <c r="A1829" s="193" t="str">
        <f t="shared" si="2840"/>
        <v>Digital Camcorder</v>
      </c>
      <c r="B1829" s="193" t="str">
        <f t="shared" si="2841"/>
        <v>BO900Digital Camcorder</v>
      </c>
      <c r="C1829" s="193" t="str">
        <f t="shared" si="2842"/>
        <v>Digital CamcorderJacobson, Rick</v>
      </c>
      <c r="D1829" s="193"/>
      <c r="E1829" s="193"/>
      <c r="F1829" s="193" t="str">
        <f t="shared" si="2843"/>
        <v>Digital CamcorderLong, Kristin</v>
      </c>
      <c r="G1829" s="193" t="str">
        <f t="shared" ref="G1829:M1829" si="2906">G$102</f>
        <v>Long, Kristin</v>
      </c>
      <c r="H1829" s="193" t="str">
        <f t="shared" si="2906"/>
        <v>Jacobson, Rick</v>
      </c>
      <c r="I1829" s="193" t="str">
        <f t="shared" si="2906"/>
        <v>BO900</v>
      </c>
      <c r="J1829" s="193" t="str">
        <f t="shared" si="2906"/>
        <v>BOZEMAN CAMERA &amp; REPAIR INC</v>
      </c>
      <c r="K1829" s="193" t="str">
        <f t="shared" si="2906"/>
        <v>all</v>
      </c>
      <c r="L1829" s="193">
        <f t="shared" si="2906"/>
        <v>0</v>
      </c>
      <c r="M1829" s="193">
        <f t="shared" si="2906"/>
        <v>0</v>
      </c>
      <c r="N1829" s="193" t="str">
        <f t="shared" si="2848"/>
        <v>Digital Camcorder</v>
      </c>
      <c r="AA1829" s="193">
        <f t="shared" si="2845"/>
        <v>0</v>
      </c>
      <c r="AB1829" s="193" t="str">
        <f t="shared" ref="AB1829" si="2907">AB$102</f>
        <v>Jacobson, Rick</v>
      </c>
    </row>
    <row r="1830" spans="1:28" s="188" customFormat="1" ht="17.399999999999999">
      <c r="A1830" s="193" t="str">
        <f t="shared" si="2840"/>
        <v>Digital Camcorder</v>
      </c>
      <c r="B1830" s="193" t="str">
        <f t="shared" si="2841"/>
        <v>FI427Digital Camcorder</v>
      </c>
      <c r="C1830" s="193" t="str">
        <f t="shared" si="2842"/>
        <v>Digital CamcorderJacobson, Rick</v>
      </c>
      <c r="D1830" s="193"/>
      <c r="E1830" s="193"/>
      <c r="F1830" s="193" t="str">
        <f t="shared" si="2843"/>
        <v>Digital CamcorderLong, Kristin</v>
      </c>
      <c r="G1830" s="193" t="str">
        <f t="shared" ref="G1830:M1830" si="2908">G$103</f>
        <v>Long, Kristin</v>
      </c>
      <c r="H1830" s="193" t="str">
        <f t="shared" si="2908"/>
        <v>Jacobson, Rick</v>
      </c>
      <c r="I1830" s="193" t="str">
        <f t="shared" si="2908"/>
        <v>FI427</v>
      </c>
      <c r="J1830" s="193" t="str">
        <f t="shared" si="2908"/>
        <v>FIRESIDE CAMERA INC</v>
      </c>
      <c r="K1830" s="193" t="str">
        <f t="shared" si="2908"/>
        <v>all</v>
      </c>
      <c r="L1830" s="193">
        <f t="shared" si="2908"/>
        <v>0</v>
      </c>
      <c r="M1830" s="193">
        <f t="shared" si="2908"/>
        <v>0</v>
      </c>
      <c r="N1830" s="193" t="str">
        <f t="shared" si="2848"/>
        <v>Digital Camcorder</v>
      </c>
      <c r="AA1830" s="193">
        <f t="shared" si="2845"/>
        <v>0</v>
      </c>
      <c r="AB1830" s="193" t="str">
        <f t="shared" ref="AB1830" si="2909">AB$103</f>
        <v>Jacobson, Rick</v>
      </c>
    </row>
    <row r="1831" spans="1:28" s="188" customFormat="1" ht="17.399999999999999">
      <c r="A1831" s="193" t="str">
        <f t="shared" si="2840"/>
        <v>Digital Camcorder</v>
      </c>
      <c r="B1831" s="193" t="str">
        <f t="shared" si="2841"/>
        <v>GL321Digital Camcorder</v>
      </c>
      <c r="C1831" s="193" t="str">
        <f t="shared" si="2842"/>
        <v>Digital CamcorderJacobson, Rick</v>
      </c>
      <c r="D1831" s="193"/>
      <c r="E1831" s="193"/>
      <c r="F1831" s="193" t="str">
        <f t="shared" si="2843"/>
        <v>Digital CamcorderLong, Kristin</v>
      </c>
      <c r="G1831" s="193" t="str">
        <f t="shared" ref="G1831:M1831" si="2910">G$104</f>
        <v>Long, Kristin</v>
      </c>
      <c r="H1831" s="193" t="str">
        <f t="shared" si="2910"/>
        <v>Jacobson, Rick</v>
      </c>
      <c r="I1831" s="193" t="str">
        <f t="shared" si="2910"/>
        <v>GL321</v>
      </c>
      <c r="J1831" s="193" t="str">
        <f t="shared" si="2910"/>
        <v>GLAZER'S CAMERA SUPPLY INC</v>
      </c>
      <c r="K1831" s="193" t="str">
        <f t="shared" si="2910"/>
        <v>all</v>
      </c>
      <c r="L1831" s="193">
        <f t="shared" si="2910"/>
        <v>0</v>
      </c>
      <c r="M1831" s="193">
        <f t="shared" si="2910"/>
        <v>0</v>
      </c>
      <c r="N1831" s="193" t="str">
        <f t="shared" si="2848"/>
        <v>Digital Camcorder</v>
      </c>
      <c r="AA1831" s="193">
        <f t="shared" si="2845"/>
        <v>0</v>
      </c>
      <c r="AB1831" s="193" t="str">
        <f t="shared" ref="AB1831" si="2911">AB$104</f>
        <v>Jacobson, Rick</v>
      </c>
    </row>
    <row r="1832" spans="1:28" s="188" customFormat="1" ht="17.399999999999999">
      <c r="A1832" s="193" t="str">
        <f t="shared" si="2840"/>
        <v>Digital Camcorder</v>
      </c>
      <c r="B1832" s="193" t="str">
        <f t="shared" si="2841"/>
        <v>KE811Digital Camcorder</v>
      </c>
      <c r="C1832" s="193" t="str">
        <f t="shared" si="2842"/>
        <v>Digital CamcorderJacobson, Rick</v>
      </c>
      <c r="D1832" s="193"/>
      <c r="E1832" s="193"/>
      <c r="F1832" s="193" t="str">
        <f t="shared" si="2843"/>
        <v>Digital CamcorderLong, Kristin</v>
      </c>
      <c r="G1832" s="193" t="str">
        <f t="shared" ref="G1832:M1832" si="2912">G$105</f>
        <v>Long, Kristin</v>
      </c>
      <c r="H1832" s="193" t="str">
        <f t="shared" si="2912"/>
        <v>Jacobson, Rick</v>
      </c>
      <c r="I1832" s="193" t="str">
        <f t="shared" si="2912"/>
        <v>KE811</v>
      </c>
      <c r="J1832" s="193" t="str">
        <f t="shared" si="2912"/>
        <v>KENMORE CAMERA INC</v>
      </c>
      <c r="K1832" s="193" t="str">
        <f t="shared" si="2912"/>
        <v>all</v>
      </c>
      <c r="L1832" s="193">
        <f t="shared" si="2912"/>
        <v>0</v>
      </c>
      <c r="M1832" s="193">
        <f t="shared" si="2912"/>
        <v>0</v>
      </c>
      <c r="N1832" s="193" t="str">
        <f t="shared" si="2848"/>
        <v>Digital Camcorder</v>
      </c>
      <c r="AA1832" s="193">
        <f t="shared" si="2845"/>
        <v>0</v>
      </c>
      <c r="AB1832" s="193" t="str">
        <f t="shared" ref="AB1832" si="2913">AB$105</f>
        <v>Jacobson, Rick</v>
      </c>
    </row>
    <row r="1833" spans="1:28" s="188" customFormat="1" ht="17.399999999999999">
      <c r="A1833" s="193" t="str">
        <f t="shared" si="2840"/>
        <v>Digital Camcorder</v>
      </c>
      <c r="B1833" s="193" t="str">
        <f t="shared" si="2841"/>
        <v>MI975Digital Camcorder</v>
      </c>
      <c r="C1833" s="193" t="str">
        <f t="shared" si="2842"/>
        <v>Digital CamcorderJacobson, Rick</v>
      </c>
      <c r="D1833" s="193"/>
      <c r="E1833" s="193"/>
      <c r="F1833" s="193" t="str">
        <f t="shared" si="2843"/>
        <v>Digital CamcorderLong, Kristin</v>
      </c>
      <c r="G1833" s="193" t="str">
        <f t="shared" ref="G1833:M1833" si="2914">G$106</f>
        <v>Long, Kristin</v>
      </c>
      <c r="H1833" s="193" t="str">
        <f t="shared" si="2914"/>
        <v>Jacobson, Rick</v>
      </c>
      <c r="I1833" s="193" t="str">
        <f t="shared" si="2914"/>
        <v>MI975</v>
      </c>
      <c r="J1833" s="193" t="str">
        <f t="shared" si="2914"/>
        <v>MIKE'S CAMERA OF CALIFORNIA</v>
      </c>
      <c r="K1833" s="193" t="str">
        <f t="shared" si="2914"/>
        <v>all</v>
      </c>
      <c r="L1833" s="193">
        <f t="shared" si="2914"/>
        <v>0</v>
      </c>
      <c r="M1833" s="193">
        <f t="shared" si="2914"/>
        <v>0</v>
      </c>
      <c r="N1833" s="193" t="str">
        <f t="shared" si="2848"/>
        <v>Digital Camcorder</v>
      </c>
      <c r="AA1833" s="193">
        <f t="shared" si="2845"/>
        <v>0</v>
      </c>
      <c r="AB1833" s="193" t="str">
        <f t="shared" ref="AB1833" si="2915">AB$106</f>
        <v>Jacobson, Rick</v>
      </c>
    </row>
    <row r="1834" spans="1:28" s="188" customFormat="1" ht="17.399999999999999">
      <c r="A1834" s="193" t="str">
        <f t="shared" si="2840"/>
        <v>Digital Camcorder</v>
      </c>
      <c r="B1834" s="193" t="str">
        <f t="shared" si="2841"/>
        <v>MI976Digital Camcorder</v>
      </c>
      <c r="C1834" s="193" t="str">
        <f t="shared" si="2842"/>
        <v>Digital CamcorderJacobson, Rick</v>
      </c>
      <c r="D1834" s="193"/>
      <c r="E1834" s="193"/>
      <c r="F1834" s="193" t="str">
        <f t="shared" si="2843"/>
        <v>Digital CamcorderLong, Kristin</v>
      </c>
      <c r="G1834" s="193" t="str">
        <f t="shared" ref="G1834:M1834" si="2916">G$107</f>
        <v>Long, Kristin</v>
      </c>
      <c r="H1834" s="193" t="str">
        <f t="shared" si="2916"/>
        <v>Jacobson, Rick</v>
      </c>
      <c r="I1834" s="193" t="str">
        <f t="shared" si="2916"/>
        <v>MI976</v>
      </c>
      <c r="J1834" s="193" t="str">
        <f t="shared" si="2916"/>
        <v>MIKE'S CAMERA INC</v>
      </c>
      <c r="K1834" s="193" t="str">
        <f t="shared" si="2916"/>
        <v>all</v>
      </c>
      <c r="L1834" s="193">
        <f t="shared" si="2916"/>
        <v>0</v>
      </c>
      <c r="M1834" s="193">
        <f t="shared" si="2916"/>
        <v>0</v>
      </c>
      <c r="N1834" s="193" t="str">
        <f t="shared" si="2848"/>
        <v>Digital Camcorder</v>
      </c>
      <c r="AA1834" s="193">
        <f t="shared" si="2845"/>
        <v>0</v>
      </c>
      <c r="AB1834" s="193" t="str">
        <f t="shared" ref="AB1834" si="2917">AB$107</f>
        <v>Jacobson, Rick</v>
      </c>
    </row>
    <row r="1835" spans="1:28" s="188" customFormat="1" ht="17.399999999999999">
      <c r="A1835" s="193" t="str">
        <f t="shared" si="2840"/>
        <v>Digital Camcorder</v>
      </c>
      <c r="B1835" s="193" t="str">
        <f t="shared" si="2841"/>
        <v>PR015Digital Camcorder</v>
      </c>
      <c r="C1835" s="193" t="str">
        <f t="shared" si="2842"/>
        <v>Digital CamcorderJacobson, Rick</v>
      </c>
      <c r="D1835" s="193"/>
      <c r="E1835" s="193"/>
      <c r="F1835" s="193" t="str">
        <f t="shared" si="2843"/>
        <v>Digital CamcorderLong, Kristin</v>
      </c>
      <c r="G1835" s="193" t="str">
        <f t="shared" ref="G1835:M1835" si="2918">G$108</f>
        <v>Long, Kristin</v>
      </c>
      <c r="H1835" s="193" t="str">
        <f t="shared" si="2918"/>
        <v>Jacobson, Rick</v>
      </c>
      <c r="I1835" s="193" t="str">
        <f t="shared" si="2918"/>
        <v>PR015</v>
      </c>
      <c r="J1835" s="193" t="str">
        <f t="shared" si="2918"/>
        <v>PRO PHOTO SUPPLY INC</v>
      </c>
      <c r="K1835" s="193" t="str">
        <f t="shared" si="2918"/>
        <v>all</v>
      </c>
      <c r="L1835" s="193">
        <f t="shared" si="2918"/>
        <v>0</v>
      </c>
      <c r="M1835" s="193">
        <f t="shared" si="2918"/>
        <v>0</v>
      </c>
      <c r="N1835" s="193" t="str">
        <f t="shared" si="2848"/>
        <v>Digital Camcorder</v>
      </c>
      <c r="AA1835" s="193">
        <f t="shared" si="2845"/>
        <v>0</v>
      </c>
      <c r="AB1835" s="193" t="str">
        <f t="shared" ref="AB1835" si="2919">AB$108</f>
        <v>Jacobson, Rick</v>
      </c>
    </row>
    <row r="1836" spans="1:28" s="188" customFormat="1" ht="17.399999999999999">
      <c r="A1836" s="193" t="str">
        <f t="shared" si="2840"/>
        <v>Digital Camcorder</v>
      </c>
      <c r="B1836" s="193" t="str">
        <f t="shared" si="2841"/>
        <v>SN287Digital Camcorder</v>
      </c>
      <c r="C1836" s="193" t="str">
        <f t="shared" si="2842"/>
        <v>Digital CamcorderJacobson, Rick</v>
      </c>
      <c r="D1836" s="193"/>
      <c r="E1836" s="193"/>
      <c r="F1836" s="193" t="str">
        <f t="shared" si="2843"/>
        <v>Digital CamcorderLong, Kristin</v>
      </c>
      <c r="G1836" s="193" t="str">
        <f t="shared" ref="G1836:M1836" si="2920">G$109</f>
        <v>Long, Kristin</v>
      </c>
      <c r="H1836" s="193" t="str">
        <f t="shared" si="2920"/>
        <v>Jacobson, Rick</v>
      </c>
      <c r="I1836" s="193" t="str">
        <f t="shared" si="2920"/>
        <v>SN287</v>
      </c>
      <c r="J1836" s="193" t="str">
        <f t="shared" si="2920"/>
        <v>SAN JOSE CAMERA &amp; VI</v>
      </c>
      <c r="K1836" s="193" t="str">
        <f t="shared" si="2920"/>
        <v>all</v>
      </c>
      <c r="L1836" s="193">
        <f t="shared" si="2920"/>
        <v>0</v>
      </c>
      <c r="M1836" s="193">
        <f t="shared" si="2920"/>
        <v>0</v>
      </c>
      <c r="N1836" s="193" t="str">
        <f t="shared" si="2848"/>
        <v>Digital Camcorder</v>
      </c>
      <c r="AA1836" s="193">
        <f t="shared" si="2845"/>
        <v>0</v>
      </c>
      <c r="AB1836" s="193" t="str">
        <f t="shared" ref="AB1836" si="2921">AB$109</f>
        <v>Jacobson, Rick</v>
      </c>
    </row>
    <row r="1837" spans="1:28" s="188" customFormat="1" ht="17.399999999999999">
      <c r="A1837" s="193" t="str">
        <f t="shared" si="2840"/>
        <v>Digital Camcorder</v>
      </c>
      <c r="B1837" s="193" t="str">
        <f t="shared" si="2841"/>
        <v>ST095Digital Camcorder</v>
      </c>
      <c r="C1837" s="193" t="str">
        <f t="shared" si="2842"/>
        <v>Digital CamcorderJacobson, Rick</v>
      </c>
      <c r="D1837" s="193"/>
      <c r="E1837" s="193"/>
      <c r="F1837" s="193" t="str">
        <f t="shared" si="2843"/>
        <v>Digital CamcorderLong, Kristin</v>
      </c>
      <c r="G1837" s="193" t="str">
        <f t="shared" ref="G1837:M1837" si="2922">G$110</f>
        <v>Long, Kristin</v>
      </c>
      <c r="H1837" s="193" t="str">
        <f t="shared" si="2922"/>
        <v>Jacobson, Rick</v>
      </c>
      <c r="I1837" s="193" t="str">
        <f t="shared" si="2922"/>
        <v>ST095</v>
      </c>
      <c r="J1837" s="193" t="str">
        <f t="shared" si="2922"/>
        <v>STEWARTS PHOTO, INC</v>
      </c>
      <c r="K1837" s="193" t="str">
        <f t="shared" si="2922"/>
        <v>all</v>
      </c>
      <c r="L1837" s="193">
        <f t="shared" si="2922"/>
        <v>0</v>
      </c>
      <c r="M1837" s="193">
        <f t="shared" si="2922"/>
        <v>0</v>
      </c>
      <c r="N1837" s="193" t="str">
        <f t="shared" si="2848"/>
        <v>Digital Camcorder</v>
      </c>
      <c r="AA1837" s="193">
        <f t="shared" si="2845"/>
        <v>0</v>
      </c>
      <c r="AB1837" s="193" t="str">
        <f t="shared" ref="AB1837" si="2923">AB$110</f>
        <v>Jacobson, Rick</v>
      </c>
    </row>
    <row r="1838" spans="1:28" s="188" customFormat="1" ht="17.399999999999999">
      <c r="A1838" s="193" t="str">
        <f t="shared" si="2840"/>
        <v>Digital Camcorder</v>
      </c>
      <c r="B1838" s="193" t="str">
        <f t="shared" si="2841"/>
        <v>0Digital Camcorder</v>
      </c>
      <c r="C1838" s="193" t="str">
        <f t="shared" si="2842"/>
        <v>Digital Camcorder0</v>
      </c>
      <c r="D1838" s="193"/>
      <c r="E1838" s="193"/>
      <c r="F1838" s="193" t="str">
        <f t="shared" si="2843"/>
        <v>Digital Camcorder0</v>
      </c>
      <c r="G1838" s="193">
        <f t="shared" ref="G1838:M1838" si="2924">G$111</f>
        <v>0</v>
      </c>
      <c r="H1838" s="193">
        <f t="shared" si="2924"/>
        <v>0</v>
      </c>
      <c r="I1838" s="193">
        <f t="shared" si="2924"/>
        <v>0</v>
      </c>
      <c r="J1838" s="193">
        <f t="shared" si="2924"/>
        <v>0</v>
      </c>
      <c r="K1838" s="193">
        <f t="shared" si="2924"/>
        <v>0</v>
      </c>
      <c r="L1838" s="193">
        <f t="shared" si="2924"/>
        <v>0</v>
      </c>
      <c r="M1838" s="193">
        <f t="shared" si="2924"/>
        <v>0</v>
      </c>
      <c r="N1838" s="193" t="str">
        <f t="shared" si="2848"/>
        <v>Digital Camcorder</v>
      </c>
      <c r="AA1838" s="193">
        <f t="shared" si="2845"/>
        <v>0</v>
      </c>
      <c r="AB1838" s="193">
        <f t="shared" ref="AB1838" si="2925">AB$111</f>
        <v>0</v>
      </c>
    </row>
    <row r="1839" spans="1:28" s="188" customFormat="1" ht="17.399999999999999">
      <c r="A1839" s="193" t="str">
        <f t="shared" si="2840"/>
        <v>Digital Camcorder</v>
      </c>
      <c r="B1839" s="193" t="str">
        <f t="shared" si="2841"/>
        <v>0Digital Camcorder</v>
      </c>
      <c r="C1839" s="193" t="str">
        <f t="shared" si="2842"/>
        <v>Digital Camcorder0</v>
      </c>
      <c r="D1839" s="193"/>
      <c r="E1839" s="193"/>
      <c r="F1839" s="193" t="str">
        <f t="shared" si="2843"/>
        <v>Digital Camcorder0</v>
      </c>
      <c r="G1839" s="193">
        <f t="shared" ref="G1839:M1839" si="2926">G$112</f>
        <v>0</v>
      </c>
      <c r="H1839" s="193">
        <f t="shared" si="2926"/>
        <v>0</v>
      </c>
      <c r="I1839" s="193">
        <f t="shared" si="2926"/>
        <v>0</v>
      </c>
      <c r="J1839" s="193">
        <f t="shared" si="2926"/>
        <v>0</v>
      </c>
      <c r="K1839" s="193">
        <f t="shared" si="2926"/>
        <v>0</v>
      </c>
      <c r="L1839" s="193">
        <f t="shared" si="2926"/>
        <v>0</v>
      </c>
      <c r="M1839" s="193">
        <f t="shared" si="2926"/>
        <v>0</v>
      </c>
      <c r="N1839" s="193" t="str">
        <f t="shared" si="2848"/>
        <v>Digital Camcorder</v>
      </c>
      <c r="AA1839" s="193">
        <f t="shared" si="2845"/>
        <v>0</v>
      </c>
      <c r="AB1839" s="193">
        <f t="shared" ref="AB1839" si="2927">AB$112</f>
        <v>0</v>
      </c>
    </row>
    <row r="1840" spans="1:28" s="188" customFormat="1" ht="17.399999999999999">
      <c r="A1840" s="193" t="str">
        <f t="shared" si="2840"/>
        <v>Digital Camcorder</v>
      </c>
      <c r="B1840" s="193" t="str">
        <f t="shared" si="2841"/>
        <v>BH085Digital Camcorder</v>
      </c>
      <c r="C1840" s="193" t="str">
        <f t="shared" si="2842"/>
        <v>Digital CamcorderNocho, Charles</v>
      </c>
      <c r="D1840" s="193"/>
      <c r="E1840" s="193"/>
      <c r="F1840" s="193" t="str">
        <f t="shared" si="2843"/>
        <v>Digital CamcorderLong, Kristin</v>
      </c>
      <c r="G1840" s="193" t="str">
        <f t="shared" ref="G1840:M1840" si="2928">G$113</f>
        <v>Long, Kristin</v>
      </c>
      <c r="H1840" s="193" t="str">
        <f t="shared" si="2928"/>
        <v>Nocho, Charles</v>
      </c>
      <c r="I1840" s="193" t="str">
        <f t="shared" si="2928"/>
        <v>BH085</v>
      </c>
      <c r="J1840" s="193" t="str">
        <f t="shared" si="2928"/>
        <v>B &amp; H PHOTO &amp; ELEC CO</v>
      </c>
      <c r="K1840" s="193" t="str">
        <f t="shared" si="2928"/>
        <v>all</v>
      </c>
      <c r="L1840" s="193">
        <f t="shared" si="2928"/>
        <v>0</v>
      </c>
      <c r="M1840" s="193">
        <f t="shared" si="2928"/>
        <v>0</v>
      </c>
      <c r="N1840" s="193" t="str">
        <f t="shared" si="2848"/>
        <v>Digital Camcorder</v>
      </c>
      <c r="AA1840" s="193">
        <f t="shared" si="2845"/>
        <v>0</v>
      </c>
      <c r="AB1840" s="193" t="str">
        <f t="shared" ref="AB1840" si="2929">AB$113</f>
        <v>Nocho, Charles</v>
      </c>
    </row>
    <row r="1841" spans="1:28" s="188" customFormat="1" ht="17.399999999999999">
      <c r="A1841" s="193" t="str">
        <f t="shared" si="2840"/>
        <v>Digital Camcorder</v>
      </c>
      <c r="B1841" s="193" t="str">
        <f t="shared" si="2841"/>
        <v>CA023Digital Camcorder</v>
      </c>
      <c r="C1841" s="193" t="str">
        <f t="shared" si="2842"/>
        <v>Digital CamcorderNocho, Charles</v>
      </c>
      <c r="D1841" s="193"/>
      <c r="E1841" s="193"/>
      <c r="F1841" s="193" t="str">
        <f t="shared" si="2843"/>
        <v>Digital CamcorderLong, Kristin</v>
      </c>
      <c r="G1841" s="193" t="str">
        <f t="shared" ref="G1841:M1841" si="2930">G$114</f>
        <v>Long, Kristin</v>
      </c>
      <c r="H1841" s="193" t="str">
        <f t="shared" si="2930"/>
        <v>Nocho, Charles</v>
      </c>
      <c r="I1841" s="193" t="str">
        <f t="shared" si="2930"/>
        <v>CA023</v>
      </c>
      <c r="J1841" s="193" t="str">
        <f t="shared" si="2930"/>
        <v>C&amp;A MARKETING INC</v>
      </c>
      <c r="K1841" s="193" t="str">
        <f t="shared" si="2930"/>
        <v>all</v>
      </c>
      <c r="L1841" s="193">
        <f t="shared" si="2930"/>
        <v>0</v>
      </c>
      <c r="M1841" s="193">
        <f t="shared" si="2930"/>
        <v>0</v>
      </c>
      <c r="N1841" s="193" t="str">
        <f t="shared" si="2848"/>
        <v>Digital Camcorder</v>
      </c>
      <c r="AA1841" s="193">
        <f t="shared" si="2845"/>
        <v>0</v>
      </c>
      <c r="AB1841" s="193" t="str">
        <f t="shared" ref="AB1841" si="2931">AB$114</f>
        <v>Nocho, Charles</v>
      </c>
    </row>
    <row r="1842" spans="1:28" s="188" customFormat="1" ht="17.399999999999999">
      <c r="A1842" s="193" t="str">
        <f t="shared" si="2840"/>
        <v>Digital Camcorder</v>
      </c>
      <c r="B1842" s="193" t="str">
        <f t="shared" si="2841"/>
        <v>CA956Digital Camcorder</v>
      </c>
      <c r="C1842" s="193" t="str">
        <f t="shared" si="2842"/>
        <v>Digital CamcorderNocho, Charles</v>
      </c>
      <c r="D1842" s="193"/>
      <c r="E1842" s="193"/>
      <c r="F1842" s="193" t="str">
        <f t="shared" si="2843"/>
        <v>Digital CamcorderLong, Kristin</v>
      </c>
      <c r="G1842" s="193" t="str">
        <f t="shared" ref="G1842:M1842" si="2932">G$115</f>
        <v>Long, Kristin</v>
      </c>
      <c r="H1842" s="193" t="str">
        <f t="shared" si="2932"/>
        <v>Nocho, Charles</v>
      </c>
      <c r="I1842" s="193" t="str">
        <f t="shared" si="2932"/>
        <v>CA956</v>
      </c>
      <c r="J1842" s="193" t="str">
        <f t="shared" si="2932"/>
        <v>CARDINAL CAMERA &amp; VIDEO CENTER</v>
      </c>
      <c r="K1842" s="193" t="str">
        <f t="shared" si="2932"/>
        <v>all</v>
      </c>
      <c r="L1842" s="193">
        <f t="shared" si="2932"/>
        <v>0</v>
      </c>
      <c r="M1842" s="193">
        <f t="shared" si="2932"/>
        <v>0</v>
      </c>
      <c r="N1842" s="193" t="str">
        <f t="shared" si="2848"/>
        <v>Digital Camcorder</v>
      </c>
      <c r="AA1842" s="193">
        <f t="shared" si="2845"/>
        <v>0</v>
      </c>
      <c r="AB1842" s="193" t="str">
        <f t="shared" ref="AB1842" si="2933">AB$115</f>
        <v>Nocho, Charles</v>
      </c>
    </row>
    <row r="1843" spans="1:28" s="188" customFormat="1" ht="17.399999999999999">
      <c r="A1843" s="193" t="str">
        <f t="shared" si="2840"/>
        <v>Digital Camcorder</v>
      </c>
      <c r="B1843" s="193" t="str">
        <f t="shared" si="2841"/>
        <v>0Digital Camcorder</v>
      </c>
      <c r="C1843" s="193" t="str">
        <f t="shared" si="2842"/>
        <v>Digital Camcorder0</v>
      </c>
      <c r="D1843" s="193"/>
      <c r="E1843" s="193"/>
      <c r="F1843" s="193" t="str">
        <f t="shared" si="2843"/>
        <v>Digital Camcorder0</v>
      </c>
      <c r="G1843" s="193">
        <f t="shared" ref="G1843:M1843" si="2934">G$116</f>
        <v>0</v>
      </c>
      <c r="H1843" s="193">
        <f t="shared" si="2934"/>
        <v>0</v>
      </c>
      <c r="I1843" s="193">
        <f t="shared" si="2934"/>
        <v>0</v>
      </c>
      <c r="J1843" s="193">
        <f t="shared" si="2934"/>
        <v>0</v>
      </c>
      <c r="K1843" s="193">
        <f t="shared" si="2934"/>
        <v>0</v>
      </c>
      <c r="L1843" s="193">
        <f t="shared" si="2934"/>
        <v>0</v>
      </c>
      <c r="M1843" s="193">
        <f t="shared" si="2934"/>
        <v>0</v>
      </c>
      <c r="N1843" s="193" t="str">
        <f t="shared" si="2848"/>
        <v>Digital Camcorder</v>
      </c>
      <c r="AA1843" s="193">
        <f t="shared" si="2845"/>
        <v>0</v>
      </c>
      <c r="AB1843" s="193">
        <f t="shared" ref="AB1843" si="2935">AB$116</f>
        <v>0</v>
      </c>
    </row>
    <row r="1844" spans="1:28" s="188" customFormat="1" ht="17.399999999999999">
      <c r="A1844" s="193" t="str">
        <f t="shared" si="2840"/>
        <v>Digital Camcorder</v>
      </c>
      <c r="B1844" s="193" t="str">
        <f t="shared" si="2841"/>
        <v>0Digital Camcorder</v>
      </c>
      <c r="C1844" s="193" t="str">
        <f t="shared" si="2842"/>
        <v>Digital Camcorder0</v>
      </c>
      <c r="D1844" s="193"/>
      <c r="E1844" s="193"/>
      <c r="F1844" s="193" t="str">
        <f t="shared" si="2843"/>
        <v>Digital Camcorder0</v>
      </c>
      <c r="G1844" s="193">
        <f t="shared" ref="G1844:M1844" si="2936">G$117</f>
        <v>0</v>
      </c>
      <c r="H1844" s="193">
        <f t="shared" si="2936"/>
        <v>0</v>
      </c>
      <c r="I1844" s="193">
        <f t="shared" si="2936"/>
        <v>0</v>
      </c>
      <c r="J1844" s="193">
        <f t="shared" si="2936"/>
        <v>0</v>
      </c>
      <c r="K1844" s="193">
        <f t="shared" si="2936"/>
        <v>0</v>
      </c>
      <c r="L1844" s="193">
        <f t="shared" si="2936"/>
        <v>0</v>
      </c>
      <c r="M1844" s="193">
        <f t="shared" si="2936"/>
        <v>0</v>
      </c>
      <c r="N1844" s="193" t="str">
        <f t="shared" si="2848"/>
        <v>Digital Camcorder</v>
      </c>
      <c r="AA1844" s="193">
        <f t="shared" si="2845"/>
        <v>0</v>
      </c>
      <c r="AB1844" s="193">
        <f t="shared" ref="AB1844" si="2937">AB$117</f>
        <v>0</v>
      </c>
    </row>
    <row r="1845" spans="1:28" s="188" customFormat="1" ht="17.399999999999999">
      <c r="A1845" s="193" t="str">
        <f t="shared" si="2840"/>
        <v>Digital Camcorder</v>
      </c>
      <c r="B1845" s="193" t="str">
        <f t="shared" si="2841"/>
        <v>HO050Digital Camcorder</v>
      </c>
      <c r="C1845" s="193" t="str">
        <f t="shared" si="2842"/>
        <v>Digital CamcorderPreston, Peter</v>
      </c>
      <c r="D1845" s="193"/>
      <c r="E1845" s="193"/>
      <c r="F1845" s="193" t="str">
        <f t="shared" si="2843"/>
        <v>Digital CamcorderLong, Kristin</v>
      </c>
      <c r="G1845" s="193" t="str">
        <f t="shared" ref="G1845:M1845" si="2938">G$118</f>
        <v>Long, Kristin</v>
      </c>
      <c r="H1845" s="193" t="str">
        <f t="shared" si="2938"/>
        <v>Preston, Peter</v>
      </c>
      <c r="I1845" s="193" t="str">
        <f t="shared" si="2938"/>
        <v>HO050</v>
      </c>
      <c r="J1845" s="193" t="str">
        <f t="shared" si="2938"/>
        <v>HORN PHOTO</v>
      </c>
      <c r="K1845" s="193" t="str">
        <f t="shared" si="2938"/>
        <v>all</v>
      </c>
      <c r="L1845" s="193">
        <f t="shared" si="2938"/>
        <v>0</v>
      </c>
      <c r="M1845" s="193">
        <f t="shared" si="2938"/>
        <v>0</v>
      </c>
      <c r="N1845" s="193" t="str">
        <f t="shared" si="2848"/>
        <v>Digital Camcorder</v>
      </c>
      <c r="AA1845" s="193">
        <f t="shared" si="2845"/>
        <v>0</v>
      </c>
      <c r="AB1845" s="193" t="str">
        <f t="shared" ref="AB1845" si="2939">AB$118</f>
        <v>Preston, Peter</v>
      </c>
    </row>
    <row r="1846" spans="1:28" s="188" customFormat="1" ht="17.399999999999999">
      <c r="A1846" s="193" t="str">
        <f t="shared" si="2840"/>
        <v>Digital Camcorder</v>
      </c>
      <c r="B1846" s="193" t="str">
        <f t="shared" si="2841"/>
        <v>HO122Digital Camcorder</v>
      </c>
      <c r="C1846" s="193" t="str">
        <f t="shared" si="2842"/>
        <v>Digital CamcorderPreston, Peter</v>
      </c>
      <c r="D1846" s="193"/>
      <c r="E1846" s="193"/>
      <c r="F1846" s="193" t="str">
        <f t="shared" si="2843"/>
        <v>Digital CamcorderLong, Kristin</v>
      </c>
      <c r="G1846" s="193" t="str">
        <f t="shared" ref="G1846:M1846" si="2940">G$119</f>
        <v>Long, Kristin</v>
      </c>
      <c r="H1846" s="193" t="str">
        <f t="shared" si="2940"/>
        <v>Preston, Peter</v>
      </c>
      <c r="I1846" s="193" t="str">
        <f t="shared" si="2940"/>
        <v>HO122</v>
      </c>
      <c r="J1846" s="193" t="str">
        <f t="shared" si="2940"/>
        <v>HOT ROD CAMERAS LLC</v>
      </c>
      <c r="K1846" s="193" t="str">
        <f t="shared" si="2940"/>
        <v>all</v>
      </c>
      <c r="L1846" s="193">
        <f t="shared" si="2940"/>
        <v>0</v>
      </c>
      <c r="M1846" s="193">
        <f t="shared" si="2940"/>
        <v>0</v>
      </c>
      <c r="N1846" s="193" t="str">
        <f t="shared" si="2848"/>
        <v>Digital Camcorder</v>
      </c>
      <c r="AA1846" s="193">
        <f t="shared" si="2845"/>
        <v>0</v>
      </c>
      <c r="AB1846" s="193" t="str">
        <f t="shared" ref="AB1846" si="2941">AB$119</f>
        <v>Preston, Peter</v>
      </c>
    </row>
    <row r="1847" spans="1:28" s="188" customFormat="1" ht="17.399999999999999">
      <c r="A1847" s="193" t="str">
        <f t="shared" si="2840"/>
        <v>Digital Camcorder</v>
      </c>
      <c r="B1847" s="193" t="str">
        <f t="shared" si="2841"/>
        <v>IM267Digital Camcorder</v>
      </c>
      <c r="C1847" s="193" t="str">
        <f t="shared" si="2842"/>
        <v>Digital CamcorderPreston, Peter</v>
      </c>
      <c r="D1847" s="193"/>
      <c r="E1847" s="193"/>
      <c r="F1847" s="193" t="str">
        <f t="shared" si="2843"/>
        <v>Digital CamcorderLong, Kristin</v>
      </c>
      <c r="G1847" s="193" t="str">
        <f t="shared" ref="G1847:M1847" si="2942">G$120</f>
        <v>Long, Kristin</v>
      </c>
      <c r="H1847" s="193" t="str">
        <f t="shared" si="2942"/>
        <v>Preston, Peter</v>
      </c>
      <c r="I1847" s="193" t="str">
        <f t="shared" si="2942"/>
        <v>IM267</v>
      </c>
      <c r="J1847" s="193" t="str">
        <f t="shared" si="2942"/>
        <v>IMAGE ONE ENTERPRISES LLC</v>
      </c>
      <c r="K1847" s="193" t="str">
        <f t="shared" si="2942"/>
        <v>all</v>
      </c>
      <c r="L1847" s="193">
        <f t="shared" si="2942"/>
        <v>0</v>
      </c>
      <c r="M1847" s="193">
        <f t="shared" si="2942"/>
        <v>0</v>
      </c>
      <c r="N1847" s="193" t="str">
        <f t="shared" si="2848"/>
        <v>Digital Camcorder</v>
      </c>
      <c r="AA1847" s="193">
        <f t="shared" si="2845"/>
        <v>0</v>
      </c>
      <c r="AB1847" s="193" t="str">
        <f t="shared" ref="AB1847" si="2943">AB$120</f>
        <v>Preston, Peter</v>
      </c>
    </row>
    <row r="1848" spans="1:28" s="188" customFormat="1" ht="17.399999999999999">
      <c r="A1848" s="193" t="str">
        <f t="shared" si="2840"/>
        <v>Digital Camcorder</v>
      </c>
      <c r="B1848" s="193" t="str">
        <f t="shared" si="2841"/>
        <v>JO461Digital Camcorder</v>
      </c>
      <c r="C1848" s="193" t="str">
        <f t="shared" si="2842"/>
        <v>Digital CamcorderPreston, Peter</v>
      </c>
      <c r="D1848" s="193"/>
      <c r="E1848" s="193"/>
      <c r="F1848" s="193" t="str">
        <f t="shared" si="2843"/>
        <v>Digital CamcorderLong, Kristin</v>
      </c>
      <c r="G1848" s="193" t="str">
        <f t="shared" ref="G1848:M1848" si="2944">G$121</f>
        <v>Long, Kristin</v>
      </c>
      <c r="H1848" s="193" t="str">
        <f t="shared" si="2944"/>
        <v>Preston, Peter</v>
      </c>
      <c r="I1848" s="193" t="str">
        <f t="shared" si="2944"/>
        <v>JO461</v>
      </c>
      <c r="J1848" s="193" t="str">
        <f t="shared" si="2944"/>
        <v>JOE CAMERA INC</v>
      </c>
      <c r="K1848" s="193" t="str">
        <f t="shared" si="2944"/>
        <v>all</v>
      </c>
      <c r="L1848" s="193">
        <f t="shared" si="2944"/>
        <v>0</v>
      </c>
      <c r="M1848" s="193">
        <f t="shared" si="2944"/>
        <v>0</v>
      </c>
      <c r="N1848" s="193" t="str">
        <f t="shared" si="2848"/>
        <v>Digital Camcorder</v>
      </c>
      <c r="AA1848" s="193">
        <f t="shared" si="2845"/>
        <v>0</v>
      </c>
      <c r="AB1848" s="193" t="str">
        <f t="shared" ref="AB1848" si="2945">AB$121</f>
        <v>Preston, Peter</v>
      </c>
    </row>
    <row r="1849" spans="1:28" s="188" customFormat="1" ht="17.399999999999999">
      <c r="A1849" s="193" t="str">
        <f t="shared" si="2840"/>
        <v>Digital Camcorder</v>
      </c>
      <c r="B1849" s="193" t="str">
        <f t="shared" si="2841"/>
        <v>NL001Digital Camcorder</v>
      </c>
      <c r="C1849" s="193" t="str">
        <f t="shared" si="2842"/>
        <v>Digital CamcorderPreston, Peter</v>
      </c>
      <c r="D1849" s="193"/>
      <c r="E1849" s="193"/>
      <c r="F1849" s="193" t="str">
        <f t="shared" si="2843"/>
        <v>Digital CamcorderLong, Kristin</v>
      </c>
      <c r="G1849" s="193" t="str">
        <f t="shared" ref="G1849:M1849" si="2946">G$122</f>
        <v>Long, Kristin</v>
      </c>
      <c r="H1849" s="193" t="str">
        <f t="shared" si="2946"/>
        <v>Preston, Peter</v>
      </c>
      <c r="I1849" s="193" t="str">
        <f t="shared" si="2946"/>
        <v>NL001</v>
      </c>
      <c r="J1849" s="193" t="str">
        <f t="shared" si="2946"/>
        <v>NL2K ENTERPRISES INC</v>
      </c>
      <c r="K1849" s="193" t="str">
        <f t="shared" si="2946"/>
        <v>all</v>
      </c>
      <c r="L1849" s="193">
        <f t="shared" si="2946"/>
        <v>0</v>
      </c>
      <c r="M1849" s="193">
        <f t="shared" si="2946"/>
        <v>0</v>
      </c>
      <c r="N1849" s="193" t="str">
        <f t="shared" si="2848"/>
        <v>Digital Camcorder</v>
      </c>
      <c r="AA1849" s="193">
        <f t="shared" si="2845"/>
        <v>0</v>
      </c>
      <c r="AB1849" s="193" t="str">
        <f t="shared" ref="AB1849" si="2947">AB$122</f>
        <v>Preston, Peter</v>
      </c>
    </row>
    <row r="1850" spans="1:28" s="188" customFormat="1" ht="17.399999999999999">
      <c r="A1850" s="193" t="str">
        <f t="shared" si="2840"/>
        <v>Digital Camcorder</v>
      </c>
      <c r="B1850" s="193" t="str">
        <f t="shared" si="2841"/>
        <v>PA446Digital Camcorder</v>
      </c>
      <c r="C1850" s="193" t="str">
        <f t="shared" si="2842"/>
        <v>Digital CamcorderPreston, Peter</v>
      </c>
      <c r="D1850" s="193"/>
      <c r="E1850" s="193"/>
      <c r="F1850" s="193" t="str">
        <f t="shared" si="2843"/>
        <v>Digital CamcorderLong, Kristin</v>
      </c>
      <c r="G1850" s="193" t="str">
        <f t="shared" ref="G1850:M1850" si="2948">G$123</f>
        <v>Long, Kristin</v>
      </c>
      <c r="H1850" s="193" t="str">
        <f t="shared" si="2948"/>
        <v>Preston, Peter</v>
      </c>
      <c r="I1850" s="193" t="str">
        <f t="shared" si="2948"/>
        <v>PA446</v>
      </c>
      <c r="J1850" s="193" t="str">
        <f t="shared" si="2948"/>
        <v>PAUL'S PHOTO INC</v>
      </c>
      <c r="K1850" s="193" t="str">
        <f t="shared" si="2948"/>
        <v>all</v>
      </c>
      <c r="L1850" s="193">
        <f t="shared" si="2948"/>
        <v>0</v>
      </c>
      <c r="M1850" s="193">
        <f t="shared" si="2948"/>
        <v>0</v>
      </c>
      <c r="N1850" s="193" t="str">
        <f t="shared" si="2848"/>
        <v>Digital Camcorder</v>
      </c>
      <c r="AA1850" s="193">
        <f t="shared" si="2845"/>
        <v>0</v>
      </c>
      <c r="AB1850" s="193" t="str">
        <f t="shared" ref="AB1850" si="2949">AB$123</f>
        <v>Preston, Peter</v>
      </c>
    </row>
    <row r="1851" spans="1:28" s="188" customFormat="1" ht="17.399999999999999">
      <c r="A1851" s="193" t="str">
        <f t="shared" si="2840"/>
        <v>Digital Camcorder</v>
      </c>
      <c r="B1851" s="193" t="str">
        <f t="shared" si="2841"/>
        <v>PI458Digital Camcorder</v>
      </c>
      <c r="C1851" s="193" t="str">
        <f t="shared" si="2842"/>
        <v>Digital CamcorderPreston, Peter</v>
      </c>
      <c r="D1851" s="193"/>
      <c r="E1851" s="193"/>
      <c r="F1851" s="193" t="str">
        <f t="shared" si="2843"/>
        <v>Digital CamcorderLong, Kristin</v>
      </c>
      <c r="G1851" s="193" t="str">
        <f t="shared" ref="G1851:M1851" si="2950">G$124</f>
        <v>Long, Kristin</v>
      </c>
      <c r="H1851" s="193" t="str">
        <f t="shared" si="2950"/>
        <v>Preston, Peter</v>
      </c>
      <c r="I1851" s="193" t="str">
        <f t="shared" si="2950"/>
        <v>PI458</v>
      </c>
      <c r="J1851" s="193" t="str">
        <f t="shared" si="2950"/>
        <v>PICTURELINE INC</v>
      </c>
      <c r="K1851" s="193" t="str">
        <f t="shared" si="2950"/>
        <v>all</v>
      </c>
      <c r="L1851" s="193">
        <f t="shared" si="2950"/>
        <v>0</v>
      </c>
      <c r="M1851" s="193">
        <f t="shared" si="2950"/>
        <v>0</v>
      </c>
      <c r="N1851" s="193" t="str">
        <f t="shared" si="2848"/>
        <v>Digital Camcorder</v>
      </c>
      <c r="AA1851" s="193">
        <f t="shared" si="2845"/>
        <v>0</v>
      </c>
      <c r="AB1851" s="193" t="str">
        <f t="shared" ref="AB1851" si="2951">AB$124</f>
        <v>Preston, Peter</v>
      </c>
    </row>
    <row r="1852" spans="1:28" s="188" customFormat="1" ht="17.399999999999999">
      <c r="A1852" s="193" t="str">
        <f t="shared" si="2840"/>
        <v>Digital Camcorder</v>
      </c>
      <c r="B1852" s="193" t="str">
        <f t="shared" si="2841"/>
        <v>SA065Digital Camcorder</v>
      </c>
      <c r="C1852" s="193" t="str">
        <f t="shared" si="2842"/>
        <v>Digital CamcorderPreston, Peter</v>
      </c>
      <c r="D1852" s="193"/>
      <c r="E1852" s="193"/>
      <c r="F1852" s="193" t="str">
        <f t="shared" si="2843"/>
        <v>Digital CamcorderLong, Kristin</v>
      </c>
      <c r="G1852" s="193" t="str">
        <f t="shared" ref="G1852:M1852" si="2952">G$125</f>
        <v>Long, Kristin</v>
      </c>
      <c r="H1852" s="193" t="str">
        <f t="shared" si="2952"/>
        <v>Preston, Peter</v>
      </c>
      <c r="I1852" s="193" t="str">
        <f t="shared" si="2952"/>
        <v>SA065</v>
      </c>
      <c r="J1852" s="193" t="str">
        <f t="shared" si="2952"/>
        <v>SAMY'S CAMERA #CCL17</v>
      </c>
      <c r="K1852" s="193" t="str">
        <f t="shared" si="2952"/>
        <v>all</v>
      </c>
      <c r="L1852" s="193">
        <f t="shared" si="2952"/>
        <v>0</v>
      </c>
      <c r="M1852" s="193">
        <f t="shared" si="2952"/>
        <v>0</v>
      </c>
      <c r="N1852" s="193" t="str">
        <f t="shared" si="2848"/>
        <v>Digital Camcorder</v>
      </c>
      <c r="AA1852" s="193">
        <f t="shared" si="2845"/>
        <v>0</v>
      </c>
      <c r="AB1852" s="193" t="str">
        <f t="shared" ref="AB1852" si="2953">AB$125</f>
        <v>Preston, Peter</v>
      </c>
    </row>
    <row r="1853" spans="1:28" s="188" customFormat="1" ht="17.399999999999999">
      <c r="A1853" s="193" t="str">
        <f t="shared" si="2840"/>
        <v>Digital Camcorder</v>
      </c>
      <c r="B1853" s="193" t="str">
        <f t="shared" si="2841"/>
        <v>0Digital Camcorder</v>
      </c>
      <c r="C1853" s="193" t="str">
        <f t="shared" si="2842"/>
        <v>Digital Camcorder0</v>
      </c>
      <c r="D1853" s="193"/>
      <c r="E1853" s="193"/>
      <c r="F1853" s="193" t="str">
        <f t="shared" si="2843"/>
        <v>Digital Camcorder0</v>
      </c>
      <c r="G1853" s="193">
        <f t="shared" ref="G1853:M1853" si="2954">G$126</f>
        <v>0</v>
      </c>
      <c r="H1853" s="193">
        <f t="shared" si="2954"/>
        <v>0</v>
      </c>
      <c r="I1853" s="193">
        <f t="shared" si="2954"/>
        <v>0</v>
      </c>
      <c r="J1853" s="193">
        <f t="shared" si="2954"/>
        <v>0</v>
      </c>
      <c r="K1853" s="193">
        <f t="shared" si="2954"/>
        <v>0</v>
      </c>
      <c r="L1853" s="193">
        <f t="shared" si="2954"/>
        <v>0</v>
      </c>
      <c r="M1853" s="193">
        <f t="shared" si="2954"/>
        <v>0</v>
      </c>
      <c r="N1853" s="193" t="str">
        <f t="shared" si="2848"/>
        <v>Digital Camcorder</v>
      </c>
      <c r="AA1853" s="193">
        <f t="shared" si="2845"/>
        <v>0</v>
      </c>
      <c r="AB1853" s="193">
        <f t="shared" ref="AB1853" si="2955">AB$126</f>
        <v>0</v>
      </c>
    </row>
    <row r="1854" spans="1:28" s="188" customFormat="1" ht="17.399999999999999">
      <c r="A1854" s="193" t="str">
        <f t="shared" si="2840"/>
        <v>Digital Camcorder</v>
      </c>
      <c r="B1854" s="193" t="str">
        <f t="shared" si="2841"/>
        <v>0Digital Camcorder</v>
      </c>
      <c r="C1854" s="193" t="str">
        <f t="shared" si="2842"/>
        <v>Digital Camcorder0</v>
      </c>
      <c r="D1854" s="193"/>
      <c r="E1854" s="193"/>
      <c r="F1854" s="193" t="str">
        <f t="shared" si="2843"/>
        <v>Digital Camcorder0</v>
      </c>
      <c r="G1854" s="193">
        <f t="shared" ref="G1854:M1854" si="2956">G$127</f>
        <v>0</v>
      </c>
      <c r="H1854" s="193">
        <f t="shared" si="2956"/>
        <v>0</v>
      </c>
      <c r="I1854" s="193">
        <f t="shared" si="2956"/>
        <v>0</v>
      </c>
      <c r="J1854" s="193">
        <f t="shared" si="2956"/>
        <v>0</v>
      </c>
      <c r="K1854" s="193">
        <f t="shared" si="2956"/>
        <v>0</v>
      </c>
      <c r="L1854" s="193">
        <f t="shared" si="2956"/>
        <v>0</v>
      </c>
      <c r="M1854" s="193">
        <f t="shared" si="2956"/>
        <v>0</v>
      </c>
      <c r="N1854" s="193" t="str">
        <f t="shared" si="2848"/>
        <v>Digital Camcorder</v>
      </c>
      <c r="AA1854" s="193">
        <f t="shared" si="2845"/>
        <v>0</v>
      </c>
      <c r="AB1854" s="193">
        <f t="shared" ref="AB1854" si="2957">AB$127</f>
        <v>0</v>
      </c>
    </row>
    <row r="1855" spans="1:28" s="188" customFormat="1" ht="17.399999999999999">
      <c r="A1855" s="193" t="str">
        <f t="shared" si="2840"/>
        <v>Digital Camcorder</v>
      </c>
      <c r="B1855" s="193" t="str">
        <f t="shared" si="2841"/>
        <v>AB240Digital Camcorder</v>
      </c>
      <c r="C1855" s="193" t="str">
        <f t="shared" si="2842"/>
        <v>Digital CamcorderChao, Kai</v>
      </c>
      <c r="D1855" s="193"/>
      <c r="E1855" s="193"/>
      <c r="F1855" s="193" t="str">
        <f t="shared" si="2843"/>
        <v>Digital CamcorderRichardson, Vicki</v>
      </c>
      <c r="G1855" s="193" t="str">
        <f t="shared" ref="G1855:M1855" si="2958">G$128</f>
        <v>Richardson, Vicki</v>
      </c>
      <c r="H1855" s="193" t="str">
        <f t="shared" si="2958"/>
        <v>Chao, Kai</v>
      </c>
      <c r="I1855" s="193" t="str">
        <f t="shared" si="2958"/>
        <v>AB240</v>
      </c>
      <c r="J1855" s="193" t="str">
        <f t="shared" si="2958"/>
        <v>ABC APPLIANCE  (arc)</v>
      </c>
      <c r="K1855" s="193" t="str">
        <f t="shared" si="2958"/>
        <v>all</v>
      </c>
      <c r="L1855" s="193">
        <f t="shared" si="2958"/>
        <v>0</v>
      </c>
      <c r="M1855" s="193">
        <f t="shared" si="2958"/>
        <v>0</v>
      </c>
      <c r="N1855" s="193" t="str">
        <f t="shared" si="2848"/>
        <v>Digital Camcorder</v>
      </c>
      <c r="AA1855" s="193">
        <f t="shared" si="2845"/>
        <v>0</v>
      </c>
      <c r="AB1855" s="193" t="str">
        <f t="shared" ref="AB1855" si="2959">AB$128</f>
        <v>Chao, Kai</v>
      </c>
    </row>
    <row r="1856" spans="1:28" s="188" customFormat="1" ht="17.399999999999999">
      <c r="A1856" s="193" t="str">
        <f t="shared" si="2840"/>
        <v>Digital Camcorder</v>
      </c>
      <c r="B1856" s="193" t="str">
        <f t="shared" si="2841"/>
        <v>GO651Digital Camcorder</v>
      </c>
      <c r="C1856" s="193" t="str">
        <f t="shared" si="2842"/>
        <v>Digital CamcorderChao, Kai</v>
      </c>
      <c r="D1856" s="193"/>
      <c r="E1856" s="193"/>
      <c r="F1856" s="193" t="str">
        <f t="shared" si="2843"/>
        <v>Digital CamcorderRichardson, Vicki</v>
      </c>
      <c r="G1856" s="193" t="str">
        <f t="shared" ref="G1856:M1856" si="2960">G$129</f>
        <v>Richardson, Vicki</v>
      </c>
      <c r="H1856" s="193" t="str">
        <f t="shared" si="2960"/>
        <v>Chao, Kai</v>
      </c>
      <c r="I1856" s="193" t="str">
        <f t="shared" si="2960"/>
        <v>GO651</v>
      </c>
      <c r="J1856" s="193" t="str">
        <f t="shared" si="2960"/>
        <v>GOOD FORTUNE SUPERMARKET</v>
      </c>
      <c r="K1856" s="193" t="str">
        <f t="shared" si="2960"/>
        <v>all</v>
      </c>
      <c r="L1856" s="193">
        <f t="shared" si="2960"/>
        <v>0</v>
      </c>
      <c r="M1856" s="193">
        <f t="shared" si="2960"/>
        <v>0</v>
      </c>
      <c r="N1856" s="193" t="str">
        <f t="shared" si="2848"/>
        <v>Digital Camcorder</v>
      </c>
      <c r="AA1856" s="193">
        <f t="shared" si="2845"/>
        <v>0</v>
      </c>
      <c r="AB1856" s="193" t="str">
        <f t="shared" ref="AB1856" si="2961">AB$129</f>
        <v>Chao, Kai</v>
      </c>
    </row>
    <row r="1857" spans="1:28" s="188" customFormat="1" ht="17.399999999999999">
      <c r="A1857" s="193" t="str">
        <f t="shared" si="2840"/>
        <v>Digital Camcorder</v>
      </c>
      <c r="B1857" s="193" t="str">
        <f t="shared" si="2841"/>
        <v>JA081Digital Camcorder</v>
      </c>
      <c r="C1857" s="193" t="str">
        <f t="shared" si="2842"/>
        <v>Digital CamcorderChao, Kai</v>
      </c>
      <c r="D1857" s="193"/>
      <c r="E1857" s="193"/>
      <c r="F1857" s="193" t="str">
        <f t="shared" si="2843"/>
        <v>Digital CamcorderRichardson, Vicki</v>
      </c>
      <c r="G1857" s="193" t="str">
        <f t="shared" ref="G1857:M1857" si="2962">G$130</f>
        <v>Richardson, Vicki</v>
      </c>
      <c r="H1857" s="193" t="str">
        <f t="shared" si="2962"/>
        <v>Chao, Kai</v>
      </c>
      <c r="I1857" s="193" t="str">
        <f t="shared" si="2962"/>
        <v>JA081</v>
      </c>
      <c r="J1857" s="193" t="str">
        <f t="shared" si="2962"/>
        <v>JAS GROUP, INC.</v>
      </c>
      <c r="K1857" s="193" t="str">
        <f t="shared" si="2962"/>
        <v>all</v>
      </c>
      <c r="L1857" s="193">
        <f t="shared" si="2962"/>
        <v>0</v>
      </c>
      <c r="M1857" s="193">
        <f t="shared" si="2962"/>
        <v>0</v>
      </c>
      <c r="N1857" s="193" t="str">
        <f t="shared" si="2848"/>
        <v>Digital Camcorder</v>
      </c>
      <c r="AA1857" s="193">
        <f t="shared" si="2845"/>
        <v>0</v>
      </c>
      <c r="AB1857" s="193" t="str">
        <f t="shared" ref="AB1857" si="2963">AB$130</f>
        <v>Chao, Kai</v>
      </c>
    </row>
    <row r="1858" spans="1:28" s="188" customFormat="1" ht="17.399999999999999">
      <c r="A1858" s="193" t="str">
        <f t="shared" si="2840"/>
        <v>Digital Camcorder</v>
      </c>
      <c r="B1858" s="193" t="str">
        <f t="shared" si="2841"/>
        <v>JA100Digital Camcorder</v>
      </c>
      <c r="C1858" s="193" t="str">
        <f t="shared" si="2842"/>
        <v>Digital CamcorderChao, Kai</v>
      </c>
      <c r="D1858" s="193"/>
      <c r="E1858" s="193"/>
      <c r="F1858" s="193" t="str">
        <f t="shared" si="2843"/>
        <v>Digital CamcorderRichardson, Vicki</v>
      </c>
      <c r="G1858" s="193" t="str">
        <f t="shared" ref="G1858:M1858" si="2964">G$131</f>
        <v>Richardson, Vicki</v>
      </c>
      <c r="H1858" s="193" t="str">
        <f t="shared" si="2964"/>
        <v>Chao, Kai</v>
      </c>
      <c r="I1858" s="193" t="str">
        <f t="shared" si="2964"/>
        <v>JA100</v>
      </c>
      <c r="J1858" s="193" t="str">
        <f t="shared" si="2964"/>
        <v>JFC INTERNATIONAL</v>
      </c>
      <c r="K1858" s="193" t="str">
        <f t="shared" si="2964"/>
        <v>all</v>
      </c>
      <c r="L1858" s="193">
        <f t="shared" si="2964"/>
        <v>0</v>
      </c>
      <c r="M1858" s="193">
        <f t="shared" si="2964"/>
        <v>0</v>
      </c>
      <c r="N1858" s="193" t="str">
        <f t="shared" si="2848"/>
        <v>Digital Camcorder</v>
      </c>
      <c r="AA1858" s="193">
        <f t="shared" si="2845"/>
        <v>0</v>
      </c>
      <c r="AB1858" s="193" t="str">
        <f t="shared" ref="AB1858" si="2965">AB$131</f>
        <v>Chao, Kai</v>
      </c>
    </row>
    <row r="1859" spans="1:28" s="188" customFormat="1" ht="17.399999999999999">
      <c r="A1859" s="193" t="str">
        <f t="shared" si="2840"/>
        <v>Digital Camcorder</v>
      </c>
      <c r="B1859" s="193" t="str">
        <f t="shared" si="2841"/>
        <v>KI090Digital Camcorder</v>
      </c>
      <c r="C1859" s="193" t="str">
        <f t="shared" si="2842"/>
        <v>Digital CamcorderChao, Kai</v>
      </c>
      <c r="D1859" s="193"/>
      <c r="E1859" s="193"/>
      <c r="F1859" s="193" t="str">
        <f t="shared" si="2843"/>
        <v>Digital CamcorderRichardson, Vicki</v>
      </c>
      <c r="G1859" s="193" t="str">
        <f t="shared" ref="G1859:M1859" si="2966">G$132</f>
        <v>Richardson, Vicki</v>
      </c>
      <c r="H1859" s="193" t="str">
        <f t="shared" si="2966"/>
        <v>Chao, Kai</v>
      </c>
      <c r="I1859" s="193" t="str">
        <f t="shared" si="2966"/>
        <v>KI090</v>
      </c>
      <c r="J1859" s="193" t="str">
        <f t="shared" si="2966"/>
        <v>KIM'S HOME</v>
      </c>
      <c r="K1859" s="193" t="str">
        <f t="shared" si="2966"/>
        <v>all</v>
      </c>
      <c r="L1859" s="193">
        <f t="shared" si="2966"/>
        <v>0</v>
      </c>
      <c r="M1859" s="193">
        <f t="shared" si="2966"/>
        <v>0</v>
      </c>
      <c r="N1859" s="193" t="str">
        <f t="shared" si="2848"/>
        <v>Digital Camcorder</v>
      </c>
      <c r="AA1859" s="193">
        <f t="shared" si="2845"/>
        <v>0</v>
      </c>
      <c r="AB1859" s="193" t="str">
        <f t="shared" ref="AB1859" si="2967">AB$132</f>
        <v>Chao, Kai</v>
      </c>
    </row>
    <row r="1860" spans="1:28" s="188" customFormat="1" ht="17.399999999999999">
      <c r="A1860" s="193" t="str">
        <f t="shared" si="2840"/>
        <v>Digital Camcorder</v>
      </c>
      <c r="B1860" s="193" t="str">
        <f t="shared" si="2841"/>
        <v>SA152Digital Camcorder</v>
      </c>
      <c r="C1860" s="193" t="str">
        <f t="shared" si="2842"/>
        <v>Digital CamcorderChao, Kai</v>
      </c>
      <c r="D1860" s="193"/>
      <c r="E1860" s="193"/>
      <c r="F1860" s="193" t="str">
        <f t="shared" si="2843"/>
        <v>Digital CamcorderRichardson, Vicki</v>
      </c>
      <c r="G1860" s="193" t="str">
        <f t="shared" ref="G1860:M1860" si="2968">G$133</f>
        <v>Richardson, Vicki</v>
      </c>
      <c r="H1860" s="193" t="str">
        <f t="shared" si="2968"/>
        <v>Chao, Kai</v>
      </c>
      <c r="I1860" s="193" t="str">
        <f t="shared" si="2968"/>
        <v>SA152</v>
      </c>
      <c r="J1860" s="193" t="str">
        <f t="shared" si="2968"/>
        <v>SAVE LOT INT'L CORP</v>
      </c>
      <c r="K1860" s="193" t="str">
        <f t="shared" si="2968"/>
        <v>all</v>
      </c>
      <c r="L1860" s="193">
        <f t="shared" si="2968"/>
        <v>0</v>
      </c>
      <c r="M1860" s="193">
        <f t="shared" si="2968"/>
        <v>0</v>
      </c>
      <c r="N1860" s="193" t="str">
        <f t="shared" si="2848"/>
        <v>Digital Camcorder</v>
      </c>
      <c r="AA1860" s="193">
        <f t="shared" si="2845"/>
        <v>0</v>
      </c>
      <c r="AB1860" s="193" t="str">
        <f t="shared" ref="AB1860" si="2969">AB$133</f>
        <v>Chao, Kai</v>
      </c>
    </row>
    <row r="1861" spans="1:28" s="188" customFormat="1" ht="17.399999999999999">
      <c r="A1861" s="193" t="str">
        <f t="shared" si="2840"/>
        <v>Digital Camcorder</v>
      </c>
      <c r="B1861" s="193" t="str">
        <f t="shared" si="2841"/>
        <v>TA292Digital Camcorder</v>
      </c>
      <c r="C1861" s="193" t="str">
        <f t="shared" si="2842"/>
        <v>Digital CamcorderChao, Kai</v>
      </c>
      <c r="D1861" s="193"/>
      <c r="E1861" s="193"/>
      <c r="F1861" s="193" t="str">
        <f t="shared" si="2843"/>
        <v>Digital CamcorderRichardson, Vicki</v>
      </c>
      <c r="G1861" s="193" t="str">
        <f t="shared" ref="G1861:M1861" si="2970">G$134</f>
        <v>Richardson, Vicki</v>
      </c>
      <c r="H1861" s="193" t="str">
        <f t="shared" si="2970"/>
        <v>Chao, Kai</v>
      </c>
      <c r="I1861" s="193" t="str">
        <f t="shared" si="2970"/>
        <v>TA292</v>
      </c>
      <c r="J1861" s="193" t="str">
        <f t="shared" si="2970"/>
        <v>TAK SHING HONG INC</v>
      </c>
      <c r="K1861" s="193" t="str">
        <f t="shared" si="2970"/>
        <v>all</v>
      </c>
      <c r="L1861" s="193">
        <f t="shared" si="2970"/>
        <v>0</v>
      </c>
      <c r="M1861" s="193">
        <f t="shared" si="2970"/>
        <v>0</v>
      </c>
      <c r="N1861" s="193" t="str">
        <f t="shared" si="2848"/>
        <v>Digital Camcorder</v>
      </c>
      <c r="AA1861" s="193">
        <f t="shared" si="2845"/>
        <v>0</v>
      </c>
      <c r="AB1861" s="193" t="str">
        <f t="shared" ref="AB1861" si="2971">AB$134</f>
        <v>Chao, Kai</v>
      </c>
    </row>
    <row r="1862" spans="1:28" s="188" customFormat="1" ht="17.399999999999999">
      <c r="A1862" s="193" t="str">
        <f t="shared" si="2840"/>
        <v>Digital Camcorder</v>
      </c>
      <c r="B1862" s="193" t="str">
        <f t="shared" si="2841"/>
        <v>0Digital Camcorder</v>
      </c>
      <c r="C1862" s="193" t="str">
        <f t="shared" si="2842"/>
        <v>Digital Camcorder0</v>
      </c>
      <c r="D1862" s="193"/>
      <c r="E1862" s="193"/>
      <c r="F1862" s="193" t="str">
        <f t="shared" si="2843"/>
        <v>Digital Camcorder0</v>
      </c>
      <c r="G1862" s="193">
        <f t="shared" ref="G1862:M1862" si="2972">G$135</f>
        <v>0</v>
      </c>
      <c r="H1862" s="193">
        <f t="shared" si="2972"/>
        <v>0</v>
      </c>
      <c r="I1862" s="193">
        <f t="shared" si="2972"/>
        <v>0</v>
      </c>
      <c r="J1862" s="193">
        <f t="shared" si="2972"/>
        <v>0</v>
      </c>
      <c r="K1862" s="193">
        <f t="shared" si="2972"/>
        <v>0</v>
      </c>
      <c r="L1862" s="193">
        <f t="shared" si="2972"/>
        <v>0</v>
      </c>
      <c r="M1862" s="193">
        <f t="shared" si="2972"/>
        <v>0</v>
      </c>
      <c r="N1862" s="193" t="str">
        <f t="shared" si="2848"/>
        <v>Digital Camcorder</v>
      </c>
      <c r="AA1862" s="193">
        <f t="shared" si="2845"/>
        <v>0</v>
      </c>
      <c r="AB1862" s="193">
        <f t="shared" ref="AB1862" si="2973">AB$135</f>
        <v>0</v>
      </c>
    </row>
    <row r="1863" spans="1:28" s="188" customFormat="1" ht="17.399999999999999">
      <c r="A1863" s="193" t="str">
        <f t="shared" ref="A1863:A1926" si="2974">T$10</f>
        <v>Digital Camcorder</v>
      </c>
      <c r="B1863" s="193" t="str">
        <f t="shared" ref="B1863:B1926" si="2975">CONCATENATE(I1863,A1863)</f>
        <v>0Digital Camcorder</v>
      </c>
      <c r="C1863" s="193" t="str">
        <f t="shared" ref="C1863:C1926" si="2976">CONCATENATE(A1863,H1863)</f>
        <v>Digital Camcorder0</v>
      </c>
      <c r="D1863" s="193"/>
      <c r="E1863" s="193"/>
      <c r="F1863" s="193" t="str">
        <f t="shared" ref="F1863:F1926" si="2977">CONCATENATE(A1863,G1863)</f>
        <v>Digital Camcorder0</v>
      </c>
      <c r="G1863" s="193">
        <f t="shared" ref="G1863:M1863" si="2978">G$136</f>
        <v>0</v>
      </c>
      <c r="H1863" s="193">
        <f t="shared" si="2978"/>
        <v>0</v>
      </c>
      <c r="I1863" s="193">
        <f t="shared" si="2978"/>
        <v>0</v>
      </c>
      <c r="J1863" s="193">
        <f t="shared" si="2978"/>
        <v>0</v>
      </c>
      <c r="K1863" s="193">
        <f t="shared" si="2978"/>
        <v>0</v>
      </c>
      <c r="L1863" s="193">
        <f t="shared" si="2978"/>
        <v>0</v>
      </c>
      <c r="M1863" s="193">
        <f t="shared" si="2978"/>
        <v>0</v>
      </c>
      <c r="N1863" s="193" t="str">
        <f t="shared" si="2848"/>
        <v>Digital Camcorder</v>
      </c>
      <c r="AA1863" s="193">
        <f t="shared" ref="AA1863:AA1926" si="2979">AT$10</f>
        <v>0</v>
      </c>
      <c r="AB1863" s="193">
        <f t="shared" ref="AB1863" si="2980">AB$136</f>
        <v>0</v>
      </c>
    </row>
    <row r="1864" spans="1:28" s="188" customFormat="1" ht="17.399999999999999">
      <c r="A1864" s="193" t="str">
        <f t="shared" si="2974"/>
        <v>Digital Camcorder</v>
      </c>
      <c r="B1864" s="193" t="str">
        <f t="shared" si="2975"/>
        <v>AAFESDigital Camcorder</v>
      </c>
      <c r="C1864" s="193" t="str">
        <f t="shared" si="2976"/>
        <v>Digital CamcorderFleming, Bern</v>
      </c>
      <c r="D1864" s="193"/>
      <c r="E1864" s="193"/>
      <c r="F1864" s="193" t="str">
        <f t="shared" si="2977"/>
        <v>Digital CamcorderRichardson, Vicki</v>
      </c>
      <c r="G1864" s="193" t="str">
        <f t="shared" ref="G1864:M1864" si="2981">G$137</f>
        <v>Richardson, Vicki</v>
      </c>
      <c r="H1864" s="193" t="str">
        <f t="shared" si="2981"/>
        <v>Fleming, Bern</v>
      </c>
      <c r="I1864" s="193" t="str">
        <f t="shared" si="2981"/>
        <v>AAFES</v>
      </c>
      <c r="J1864" s="193" t="str">
        <f t="shared" si="2981"/>
        <v>EXCHANGE CATALOG SAL</v>
      </c>
      <c r="K1864" s="193" t="str">
        <f t="shared" si="2981"/>
        <v>all</v>
      </c>
      <c r="L1864" s="193">
        <f t="shared" si="2981"/>
        <v>0</v>
      </c>
      <c r="M1864" s="193">
        <f t="shared" si="2981"/>
        <v>0</v>
      </c>
      <c r="N1864" s="193" t="str">
        <f t="shared" ref="N1864:N1927" si="2982">A1864</f>
        <v>Digital Camcorder</v>
      </c>
      <c r="AA1864" s="193">
        <f t="shared" si="2979"/>
        <v>0</v>
      </c>
      <c r="AB1864" s="193" t="str">
        <f t="shared" ref="AB1864" si="2983">AB$137</f>
        <v>Fleming, Bern</v>
      </c>
    </row>
    <row r="1865" spans="1:28" s="188" customFormat="1" ht="17.399999999999999">
      <c r="A1865" s="193" t="str">
        <f t="shared" si="2974"/>
        <v>Digital Camcorder</v>
      </c>
      <c r="B1865" s="193" t="str">
        <f t="shared" si="2975"/>
        <v>AK050Digital Camcorder</v>
      </c>
      <c r="C1865" s="193" t="str">
        <f t="shared" si="2976"/>
        <v>Digital CamcorderFleming, Bern</v>
      </c>
      <c r="D1865" s="193"/>
      <c r="E1865" s="193"/>
      <c r="F1865" s="193" t="str">
        <f t="shared" si="2977"/>
        <v>Digital CamcorderRichardson, Vicki</v>
      </c>
      <c r="G1865" s="193" t="str">
        <f t="shared" ref="G1865:M1865" si="2984">G$138</f>
        <v>Richardson, Vicki</v>
      </c>
      <c r="H1865" s="193" t="str">
        <f t="shared" si="2984"/>
        <v>Fleming, Bern</v>
      </c>
      <c r="I1865" s="193" t="str">
        <f t="shared" si="2984"/>
        <v>AK050</v>
      </c>
      <c r="J1865" s="193" t="str">
        <f t="shared" si="2984"/>
        <v>AK DISTRIBUTORS</v>
      </c>
      <c r="K1865" s="193" t="str">
        <f t="shared" si="2984"/>
        <v>all</v>
      </c>
      <c r="L1865" s="193">
        <f t="shared" si="2984"/>
        <v>0</v>
      </c>
      <c r="M1865" s="193">
        <f t="shared" si="2984"/>
        <v>0</v>
      </c>
      <c r="N1865" s="193" t="str">
        <f t="shared" si="2982"/>
        <v>Digital Camcorder</v>
      </c>
      <c r="AA1865" s="193">
        <f t="shared" si="2979"/>
        <v>0</v>
      </c>
      <c r="AB1865" s="193" t="str">
        <f t="shared" ref="AB1865" si="2985">AB$138</f>
        <v>Fleming, Bern</v>
      </c>
    </row>
    <row r="1866" spans="1:28" s="188" customFormat="1" ht="17.399999999999999">
      <c r="A1866" s="193" t="str">
        <f t="shared" si="2974"/>
        <v>Digital Camcorder</v>
      </c>
      <c r="B1866" s="193" t="str">
        <f t="shared" si="2975"/>
        <v>CI776Digital Camcorder</v>
      </c>
      <c r="C1866" s="193" t="str">
        <f t="shared" si="2976"/>
        <v>Digital CamcorderFleming, Bern</v>
      </c>
      <c r="D1866" s="193"/>
      <c r="E1866" s="193"/>
      <c r="F1866" s="193" t="str">
        <f t="shared" si="2977"/>
        <v>Digital CamcorderRichardson, Vicki</v>
      </c>
      <c r="G1866" s="193" t="str">
        <f t="shared" ref="G1866:M1866" si="2986">G$139</f>
        <v>Richardson, Vicki</v>
      </c>
      <c r="H1866" s="193" t="str">
        <f t="shared" si="2986"/>
        <v>Fleming, Bern</v>
      </c>
      <c r="I1866" s="193" t="str">
        <f t="shared" si="2986"/>
        <v>CI776</v>
      </c>
      <c r="J1866" s="193" t="str">
        <f t="shared" si="2986"/>
        <v>CIRCUIT CITY CORPORATION INC</v>
      </c>
      <c r="K1866" s="193" t="str">
        <f t="shared" si="2986"/>
        <v>all</v>
      </c>
      <c r="L1866" s="193">
        <f t="shared" si="2986"/>
        <v>0</v>
      </c>
      <c r="M1866" s="193">
        <f t="shared" si="2986"/>
        <v>0</v>
      </c>
      <c r="N1866" s="193" t="str">
        <f t="shared" si="2982"/>
        <v>Digital Camcorder</v>
      </c>
      <c r="AA1866" s="193">
        <f t="shared" si="2979"/>
        <v>0</v>
      </c>
      <c r="AB1866" s="193" t="str">
        <f t="shared" ref="AB1866" si="2987">AB$139</f>
        <v>Fleming, Bern</v>
      </c>
    </row>
    <row r="1867" spans="1:28" s="188" customFormat="1" ht="17.399999999999999">
      <c r="A1867" s="193" t="str">
        <f t="shared" si="2974"/>
        <v>Digital Camcorder</v>
      </c>
      <c r="B1867" s="193" t="str">
        <f t="shared" si="2975"/>
        <v>FI432Digital Camcorder</v>
      </c>
      <c r="C1867" s="193" t="str">
        <f t="shared" si="2976"/>
        <v>Digital CamcorderFleming, Bern</v>
      </c>
      <c r="D1867" s="193"/>
      <c r="E1867" s="193"/>
      <c r="F1867" s="193" t="str">
        <f t="shared" si="2977"/>
        <v>Digital CamcorderRichardson, Vicki</v>
      </c>
      <c r="G1867" s="193" t="str">
        <f t="shared" ref="G1867:M1867" si="2988">G$140</f>
        <v>Richardson, Vicki</v>
      </c>
      <c r="H1867" s="193" t="str">
        <f t="shared" si="2988"/>
        <v>Fleming, Bern</v>
      </c>
      <c r="I1867" s="193" t="str">
        <f t="shared" si="2988"/>
        <v>FI432</v>
      </c>
      <c r="J1867" s="193" t="str">
        <f t="shared" si="2988"/>
        <v>FIUS DISTRUBTORS LLC</v>
      </c>
      <c r="K1867" s="193" t="str">
        <f t="shared" si="2988"/>
        <v>all</v>
      </c>
      <c r="L1867" s="193">
        <f t="shared" si="2988"/>
        <v>0</v>
      </c>
      <c r="M1867" s="193">
        <f t="shared" si="2988"/>
        <v>0</v>
      </c>
      <c r="N1867" s="193" t="str">
        <f t="shared" si="2982"/>
        <v>Digital Camcorder</v>
      </c>
      <c r="AA1867" s="193">
        <f t="shared" si="2979"/>
        <v>0</v>
      </c>
      <c r="AB1867" s="193" t="str">
        <f t="shared" ref="AB1867" si="2989">AB$140</f>
        <v>Fleming, Bern</v>
      </c>
    </row>
    <row r="1868" spans="1:28" s="188" customFormat="1" ht="17.399999999999999">
      <c r="A1868" s="193" t="str">
        <f t="shared" si="2974"/>
        <v>Digital Camcorder</v>
      </c>
      <c r="B1868" s="193" t="str">
        <f t="shared" si="2975"/>
        <v>FO080Digital Camcorder</v>
      </c>
      <c r="C1868" s="193" t="str">
        <f t="shared" si="2976"/>
        <v>Digital CamcorderFleming, Bern</v>
      </c>
      <c r="D1868" s="193"/>
      <c r="E1868" s="193"/>
      <c r="F1868" s="193" t="str">
        <f t="shared" si="2977"/>
        <v>Digital CamcorderRichardson, Vicki</v>
      </c>
      <c r="G1868" s="193" t="str">
        <f t="shared" ref="G1868:M1868" si="2990">G$141</f>
        <v>Richardson, Vicki</v>
      </c>
      <c r="H1868" s="193" t="str">
        <f t="shared" si="2990"/>
        <v>Fleming, Bern</v>
      </c>
      <c r="I1868" s="193" t="str">
        <f t="shared" si="2990"/>
        <v>FO080</v>
      </c>
      <c r="J1868" s="193" t="str">
        <f t="shared" si="2990"/>
        <v>FESCO</v>
      </c>
      <c r="K1868" s="193" t="str">
        <f t="shared" si="2990"/>
        <v>all</v>
      </c>
      <c r="L1868" s="193">
        <f t="shared" si="2990"/>
        <v>0</v>
      </c>
      <c r="M1868" s="193">
        <f t="shared" si="2990"/>
        <v>0</v>
      </c>
      <c r="N1868" s="193" t="str">
        <f t="shared" si="2982"/>
        <v>Digital Camcorder</v>
      </c>
      <c r="AA1868" s="193">
        <f t="shared" si="2979"/>
        <v>0</v>
      </c>
      <c r="AB1868" s="193" t="str">
        <f t="shared" ref="AB1868" si="2991">AB$141</f>
        <v>Fleming, Bern</v>
      </c>
    </row>
    <row r="1869" spans="1:28" s="188" customFormat="1" ht="17.399999999999999">
      <c r="A1869" s="193" t="str">
        <f t="shared" si="2974"/>
        <v>Digital Camcorder</v>
      </c>
      <c r="B1869" s="193" t="str">
        <f t="shared" si="2975"/>
        <v>GA548Digital Camcorder</v>
      </c>
      <c r="C1869" s="193" t="str">
        <f t="shared" si="2976"/>
        <v>Digital CamcorderFleming, Bern</v>
      </c>
      <c r="D1869" s="193"/>
      <c r="E1869" s="193"/>
      <c r="F1869" s="193" t="str">
        <f t="shared" si="2977"/>
        <v>Digital CamcorderRichardson, Vicki</v>
      </c>
      <c r="G1869" s="193" t="str">
        <f t="shared" ref="G1869:M1869" si="2992">G$142</f>
        <v>Richardson, Vicki</v>
      </c>
      <c r="H1869" s="193" t="str">
        <f t="shared" si="2992"/>
        <v>Fleming, Bern</v>
      </c>
      <c r="I1869" s="193" t="str">
        <f t="shared" si="2992"/>
        <v>GA548</v>
      </c>
      <c r="J1869" s="193" t="str">
        <f t="shared" si="2992"/>
        <v>IN-MOTION / GATE PETR / PROJECT HORI</v>
      </c>
      <c r="K1869" s="193" t="str">
        <f t="shared" si="2992"/>
        <v>all</v>
      </c>
      <c r="L1869" s="193">
        <f t="shared" si="2992"/>
        <v>0</v>
      </c>
      <c r="M1869" s="193">
        <f t="shared" si="2992"/>
        <v>0</v>
      </c>
      <c r="N1869" s="193" t="str">
        <f t="shared" si="2982"/>
        <v>Digital Camcorder</v>
      </c>
      <c r="AA1869" s="193">
        <f t="shared" si="2979"/>
        <v>0</v>
      </c>
      <c r="AB1869" s="193" t="str">
        <f t="shared" ref="AB1869" si="2993">AB$142</f>
        <v>Fleming, Bern</v>
      </c>
    </row>
    <row r="1870" spans="1:28" s="188" customFormat="1" ht="17.399999999999999">
      <c r="A1870" s="193" t="str">
        <f t="shared" si="2974"/>
        <v>Digital Camcorder</v>
      </c>
      <c r="B1870" s="193" t="str">
        <f t="shared" si="2975"/>
        <v>IN035Digital Camcorder</v>
      </c>
      <c r="C1870" s="193" t="str">
        <f t="shared" si="2976"/>
        <v>Digital CamcorderFleming, Bern</v>
      </c>
      <c r="D1870" s="193"/>
      <c r="E1870" s="193"/>
      <c r="F1870" s="193" t="str">
        <f t="shared" si="2977"/>
        <v>Digital CamcorderRichardson, Vicki</v>
      </c>
      <c r="G1870" s="193" t="str">
        <f t="shared" ref="G1870:M1870" si="2994">G$143</f>
        <v>Richardson, Vicki</v>
      </c>
      <c r="H1870" s="193" t="str">
        <f t="shared" si="2994"/>
        <v>Fleming, Bern</v>
      </c>
      <c r="I1870" s="193" t="str">
        <f t="shared" si="2994"/>
        <v>IN035</v>
      </c>
      <c r="J1870" s="193" t="str">
        <f t="shared" si="2994"/>
        <v>INTERBOND CORP OF AM</v>
      </c>
      <c r="K1870" s="193" t="str">
        <f t="shared" si="2994"/>
        <v>all</v>
      </c>
      <c r="L1870" s="193">
        <f t="shared" si="2994"/>
        <v>0</v>
      </c>
      <c r="M1870" s="193">
        <f t="shared" si="2994"/>
        <v>0</v>
      </c>
      <c r="N1870" s="193" t="str">
        <f t="shared" si="2982"/>
        <v>Digital Camcorder</v>
      </c>
      <c r="AA1870" s="193">
        <f t="shared" si="2979"/>
        <v>0</v>
      </c>
      <c r="AB1870" s="193" t="str">
        <f t="shared" ref="AB1870" si="2995">AB$143</f>
        <v>Fleming, Bern</v>
      </c>
    </row>
    <row r="1871" spans="1:28" s="188" customFormat="1" ht="17.399999999999999">
      <c r="A1871" s="193" t="str">
        <f t="shared" si="2974"/>
        <v>Digital Camcorder</v>
      </c>
      <c r="B1871" s="193" t="str">
        <f t="shared" si="2975"/>
        <v>KO165Digital Camcorder</v>
      </c>
      <c r="C1871" s="193" t="str">
        <f t="shared" si="2976"/>
        <v>Digital CamcorderFleming, Bern</v>
      </c>
      <c r="D1871" s="193"/>
      <c r="E1871" s="193"/>
      <c r="F1871" s="193" t="str">
        <f t="shared" si="2977"/>
        <v>Digital CamcorderRichardson, Vicki</v>
      </c>
      <c r="G1871" s="193" t="str">
        <f t="shared" ref="G1871:M1871" si="2996">G$144</f>
        <v>Richardson, Vicki</v>
      </c>
      <c r="H1871" s="193" t="str">
        <f t="shared" si="2996"/>
        <v>Fleming, Bern</v>
      </c>
      <c r="I1871" s="193" t="str">
        <f t="shared" si="2996"/>
        <v>KO165</v>
      </c>
      <c r="J1871" s="193" t="str">
        <f t="shared" si="2996"/>
        <v>KOHL'S</v>
      </c>
      <c r="K1871" s="193" t="str">
        <f t="shared" si="2996"/>
        <v>all</v>
      </c>
      <c r="L1871" s="193">
        <f t="shared" si="2996"/>
        <v>0</v>
      </c>
      <c r="M1871" s="193">
        <f t="shared" si="2996"/>
        <v>0</v>
      </c>
      <c r="N1871" s="193" t="str">
        <f t="shared" si="2982"/>
        <v>Digital Camcorder</v>
      </c>
      <c r="AA1871" s="193">
        <f t="shared" si="2979"/>
        <v>0</v>
      </c>
      <c r="AB1871" s="193" t="str">
        <f t="shared" ref="AB1871" si="2997">AB$144</f>
        <v>Fleming, Bern</v>
      </c>
    </row>
    <row r="1872" spans="1:28" s="188" customFormat="1" ht="17.399999999999999">
      <c r="A1872" s="193" t="str">
        <f t="shared" si="2974"/>
        <v>Digital Camcorder</v>
      </c>
      <c r="B1872" s="193" t="str">
        <f t="shared" si="2975"/>
        <v>NA450Digital Camcorder</v>
      </c>
      <c r="C1872" s="193" t="str">
        <f t="shared" si="2976"/>
        <v>Digital CamcorderFleming, Bern</v>
      </c>
      <c r="D1872" s="193"/>
      <c r="E1872" s="193"/>
      <c r="F1872" s="193" t="str">
        <f t="shared" si="2977"/>
        <v>Digital CamcorderRichardson, Vicki</v>
      </c>
      <c r="G1872" s="193" t="str">
        <f t="shared" ref="G1872:M1872" si="2998">G$145</f>
        <v>Richardson, Vicki</v>
      </c>
      <c r="H1872" s="193" t="str">
        <f t="shared" si="2998"/>
        <v>Fleming, Bern</v>
      </c>
      <c r="I1872" s="193" t="str">
        <f t="shared" si="2998"/>
        <v>NA450</v>
      </c>
      <c r="J1872" s="193" t="str">
        <f t="shared" si="2998"/>
        <v>NAVY EXCHANGE</v>
      </c>
      <c r="K1872" s="193" t="str">
        <f t="shared" si="2998"/>
        <v>all</v>
      </c>
      <c r="L1872" s="193">
        <f t="shared" si="2998"/>
        <v>0</v>
      </c>
      <c r="M1872" s="193">
        <f t="shared" si="2998"/>
        <v>0</v>
      </c>
      <c r="N1872" s="193" t="str">
        <f t="shared" si="2982"/>
        <v>Digital Camcorder</v>
      </c>
      <c r="AA1872" s="193">
        <f t="shared" si="2979"/>
        <v>0</v>
      </c>
      <c r="AB1872" s="193" t="str">
        <f t="shared" ref="AB1872" si="2999">AB$145</f>
        <v>Fleming, Bern</v>
      </c>
    </row>
    <row r="1873" spans="1:28" s="188" customFormat="1" ht="17.399999999999999">
      <c r="A1873" s="193" t="str">
        <f t="shared" si="2974"/>
        <v>Digital Camcorder</v>
      </c>
      <c r="B1873" s="193" t="str">
        <f t="shared" si="2975"/>
        <v>PC001Digital Camcorder</v>
      </c>
      <c r="C1873" s="193" t="str">
        <f t="shared" si="2976"/>
        <v>Digital CamcorderFleming, Bern</v>
      </c>
      <c r="D1873" s="193"/>
      <c r="E1873" s="193"/>
      <c r="F1873" s="193" t="str">
        <f t="shared" si="2977"/>
        <v>Digital CamcorderRichardson, Vicki</v>
      </c>
      <c r="G1873" s="193" t="str">
        <f t="shared" ref="G1873:M1873" si="3000">G$146</f>
        <v>Richardson, Vicki</v>
      </c>
      <c r="H1873" s="193" t="str">
        <f t="shared" si="3000"/>
        <v>Fleming, Bern</v>
      </c>
      <c r="I1873" s="193" t="str">
        <f t="shared" si="3000"/>
        <v>PC001</v>
      </c>
      <c r="J1873" s="193" t="str">
        <f t="shared" si="3000"/>
        <v>P.C.RICHARD &amp; SON IN</v>
      </c>
      <c r="K1873" s="193" t="str">
        <f t="shared" si="3000"/>
        <v>all</v>
      </c>
      <c r="L1873" s="193">
        <f t="shared" si="3000"/>
        <v>0</v>
      </c>
      <c r="M1873" s="193">
        <f t="shared" si="3000"/>
        <v>0</v>
      </c>
      <c r="N1873" s="193" t="str">
        <f t="shared" si="2982"/>
        <v>Digital Camcorder</v>
      </c>
      <c r="AA1873" s="193">
        <f t="shared" si="2979"/>
        <v>0</v>
      </c>
      <c r="AB1873" s="193">
        <f t="shared" ref="AB1873" si="3001">AB$146</f>
        <v>0</v>
      </c>
    </row>
    <row r="1874" spans="1:28" s="188" customFormat="1" ht="17.399999999999999">
      <c r="A1874" s="193" t="str">
        <f t="shared" si="2974"/>
        <v>Digital Camcorder</v>
      </c>
      <c r="B1874" s="193" t="str">
        <f t="shared" si="2975"/>
        <v>0Digital Camcorder</v>
      </c>
      <c r="C1874" s="193" t="str">
        <f t="shared" si="2976"/>
        <v>Digital Camcorder0</v>
      </c>
      <c r="D1874" s="193"/>
      <c r="E1874" s="193"/>
      <c r="F1874" s="193" t="str">
        <f t="shared" si="2977"/>
        <v>Digital Camcorder0</v>
      </c>
      <c r="G1874" s="193">
        <f t="shared" ref="G1874:M1874" si="3002">G$147</f>
        <v>0</v>
      </c>
      <c r="H1874" s="193">
        <f t="shared" si="3002"/>
        <v>0</v>
      </c>
      <c r="I1874" s="193">
        <f t="shared" si="3002"/>
        <v>0</v>
      </c>
      <c r="J1874" s="193">
        <f t="shared" si="3002"/>
        <v>0</v>
      </c>
      <c r="K1874" s="193">
        <f t="shared" si="3002"/>
        <v>0</v>
      </c>
      <c r="L1874" s="193">
        <f t="shared" si="3002"/>
        <v>0</v>
      </c>
      <c r="M1874" s="193">
        <f t="shared" si="3002"/>
        <v>0</v>
      </c>
      <c r="N1874" s="193" t="str">
        <f t="shared" si="2982"/>
        <v>Digital Camcorder</v>
      </c>
      <c r="AA1874" s="193">
        <f t="shared" si="2979"/>
        <v>0</v>
      </c>
      <c r="AB1874" s="193">
        <f t="shared" ref="AB1874" si="3003">AB$147</f>
        <v>0</v>
      </c>
    </row>
    <row r="1875" spans="1:28" s="188" customFormat="1" ht="17.399999999999999">
      <c r="A1875" s="193" t="str">
        <f t="shared" si="2974"/>
        <v>Digital Camcorder</v>
      </c>
      <c r="B1875" s="193" t="str">
        <f t="shared" si="2975"/>
        <v>AD230Digital Camcorder</v>
      </c>
      <c r="C1875" s="193" t="str">
        <f t="shared" si="2976"/>
        <v>Digital CamcorderHerold, Sarah</v>
      </c>
      <c r="D1875" s="193"/>
      <c r="E1875" s="193"/>
      <c r="F1875" s="193" t="str">
        <f t="shared" si="2977"/>
        <v>Digital CamcorderRichardson, Vicki</v>
      </c>
      <c r="G1875" s="193" t="str">
        <f t="shared" ref="G1875:M1875" si="3004">G$148</f>
        <v>Richardson, Vicki</v>
      </c>
      <c r="H1875" s="193" t="str">
        <f t="shared" si="3004"/>
        <v>Herold, Sarah</v>
      </c>
      <c r="I1875" s="193" t="str">
        <f t="shared" si="3004"/>
        <v>AD230</v>
      </c>
      <c r="J1875" s="193" t="str">
        <f t="shared" si="3004"/>
        <v>ALMO DISTRIBUTING</v>
      </c>
      <c r="K1875" s="193" t="str">
        <f t="shared" si="3004"/>
        <v>all</v>
      </c>
      <c r="L1875" s="193">
        <f t="shared" si="3004"/>
        <v>0</v>
      </c>
      <c r="M1875" s="193">
        <f t="shared" si="3004"/>
        <v>0</v>
      </c>
      <c r="N1875" s="193" t="str">
        <f t="shared" si="2982"/>
        <v>Digital Camcorder</v>
      </c>
      <c r="AA1875" s="193">
        <f t="shared" si="2979"/>
        <v>0</v>
      </c>
      <c r="AB1875" s="193" t="str">
        <f t="shared" ref="AB1875" si="3005">AB$148</f>
        <v>Herold, Sarah</v>
      </c>
    </row>
    <row r="1876" spans="1:28" s="188" customFormat="1" ht="17.399999999999999">
      <c r="A1876" s="193" t="str">
        <f t="shared" si="2974"/>
        <v>Digital Camcorder</v>
      </c>
      <c r="B1876" s="193" t="str">
        <f t="shared" si="2975"/>
        <v>AD783Digital Camcorder</v>
      </c>
      <c r="C1876" s="193" t="str">
        <f t="shared" si="2976"/>
        <v>Digital CamcorderHerold, Sarah</v>
      </c>
      <c r="D1876" s="193"/>
      <c r="E1876" s="193"/>
      <c r="F1876" s="193" t="str">
        <f t="shared" si="2977"/>
        <v>Digital CamcorderRichardson, Vicki</v>
      </c>
      <c r="G1876" s="193" t="str">
        <f t="shared" ref="G1876:M1876" si="3006">G$149</f>
        <v>Richardson, Vicki</v>
      </c>
      <c r="H1876" s="193" t="str">
        <f t="shared" si="3006"/>
        <v>Herold, Sarah</v>
      </c>
      <c r="I1876" s="193" t="str">
        <f t="shared" si="3006"/>
        <v>AD783</v>
      </c>
      <c r="J1876" s="193" t="str">
        <f t="shared" si="3006"/>
        <v>ADVANCE SALON &amp; BARBER SUPPLY</v>
      </c>
      <c r="K1876" s="193" t="str">
        <f t="shared" si="3006"/>
        <v>all</v>
      </c>
      <c r="L1876" s="193" t="str">
        <f t="shared" si="3006"/>
        <v>Jay Halaby &amp; Assoc</v>
      </c>
      <c r="M1876" s="193" t="str">
        <f t="shared" si="3006"/>
        <v>Beauty</v>
      </c>
      <c r="N1876" s="193" t="str">
        <f t="shared" si="2982"/>
        <v>Digital Camcorder</v>
      </c>
      <c r="AA1876" s="193">
        <f t="shared" si="2979"/>
        <v>0</v>
      </c>
      <c r="AB1876" s="193" t="str">
        <f t="shared" ref="AB1876" si="3007">AB$149</f>
        <v>Herold, Sarah</v>
      </c>
    </row>
    <row r="1877" spans="1:28" s="188" customFormat="1" ht="17.399999999999999">
      <c r="A1877" s="193" t="str">
        <f t="shared" si="2974"/>
        <v>Digital Camcorder</v>
      </c>
      <c r="B1877" s="193" t="str">
        <f t="shared" si="2975"/>
        <v>AL921Digital Camcorder</v>
      </c>
      <c r="C1877" s="193" t="str">
        <f t="shared" si="2976"/>
        <v>Digital CamcorderHerold, Sarah</v>
      </c>
      <c r="D1877" s="193"/>
      <c r="E1877" s="193"/>
      <c r="F1877" s="193" t="str">
        <f t="shared" si="2977"/>
        <v>Digital CamcorderRichardson, Vicki</v>
      </c>
      <c r="G1877" s="193" t="str">
        <f t="shared" ref="G1877:M1877" si="3008">G$150</f>
        <v>Richardson, Vicki</v>
      </c>
      <c r="H1877" s="193" t="str">
        <f t="shared" si="3008"/>
        <v>Herold, Sarah</v>
      </c>
      <c r="I1877" s="193" t="str">
        <f t="shared" si="3008"/>
        <v>AL921</v>
      </c>
      <c r="J1877" s="193" t="str">
        <f t="shared" si="3008"/>
        <v>ALL ESSENTIALS INC</v>
      </c>
      <c r="K1877" s="193" t="str">
        <f t="shared" si="3008"/>
        <v>all</v>
      </c>
      <c r="L1877" s="193" t="str">
        <f t="shared" si="3008"/>
        <v>Jay Halaby &amp; Assoc</v>
      </c>
      <c r="M1877" s="193" t="str">
        <f t="shared" si="3008"/>
        <v>Beauty</v>
      </c>
      <c r="N1877" s="193" t="str">
        <f t="shared" si="2982"/>
        <v>Digital Camcorder</v>
      </c>
      <c r="AA1877" s="193">
        <f t="shared" si="2979"/>
        <v>0</v>
      </c>
      <c r="AB1877" s="193" t="str">
        <f t="shared" ref="AB1877" si="3009">AB$150</f>
        <v>Herold, Sarah</v>
      </c>
    </row>
    <row r="1878" spans="1:28" s="188" customFormat="1" ht="17.399999999999999">
      <c r="A1878" s="193" t="str">
        <f t="shared" si="2974"/>
        <v>Digital Camcorder</v>
      </c>
      <c r="B1878" s="193" t="str">
        <f t="shared" si="2975"/>
        <v>BE305Digital Camcorder</v>
      </c>
      <c r="C1878" s="193" t="str">
        <f t="shared" si="2976"/>
        <v>Digital CamcorderHerold, Sarah</v>
      </c>
      <c r="D1878" s="193"/>
      <c r="E1878" s="193"/>
      <c r="F1878" s="193" t="str">
        <f t="shared" si="2977"/>
        <v>Digital CamcorderRichardson, Vicki</v>
      </c>
      <c r="G1878" s="193" t="str">
        <f t="shared" ref="G1878:M1878" si="3010">G$151</f>
        <v>Richardson, Vicki</v>
      </c>
      <c r="H1878" s="193" t="str">
        <f t="shared" si="3010"/>
        <v>Herold, Sarah</v>
      </c>
      <c r="I1878" s="193" t="str">
        <f t="shared" si="3010"/>
        <v>BE305</v>
      </c>
      <c r="J1878" s="193" t="str">
        <f t="shared" si="3010"/>
        <v>BEAUTY COLLECTION.COM INC</v>
      </c>
      <c r="K1878" s="193" t="str">
        <f t="shared" si="3010"/>
        <v>all</v>
      </c>
      <c r="L1878" s="193">
        <f t="shared" si="3010"/>
        <v>0</v>
      </c>
      <c r="M1878" s="193">
        <f t="shared" si="3010"/>
        <v>0</v>
      </c>
      <c r="N1878" s="193" t="str">
        <f t="shared" si="2982"/>
        <v>Digital Camcorder</v>
      </c>
      <c r="AA1878" s="193">
        <f t="shared" si="2979"/>
        <v>0</v>
      </c>
      <c r="AB1878" s="193" t="str">
        <f t="shared" ref="AB1878" si="3011">AB$151</f>
        <v>Herold, Sarah</v>
      </c>
    </row>
    <row r="1879" spans="1:28" s="188" customFormat="1" ht="17.399999999999999">
      <c r="A1879" s="193" t="str">
        <f t="shared" si="2974"/>
        <v>Digital Camcorder</v>
      </c>
      <c r="B1879" s="193" t="str">
        <f t="shared" si="2975"/>
        <v>BE337Digital Camcorder</v>
      </c>
      <c r="C1879" s="193" t="str">
        <f t="shared" si="2976"/>
        <v>Digital CamcorderHerold, Sarah</v>
      </c>
      <c r="D1879" s="193"/>
      <c r="E1879" s="193"/>
      <c r="F1879" s="193" t="str">
        <f t="shared" si="2977"/>
        <v>Digital CamcorderRichardson, Vicki</v>
      </c>
      <c r="G1879" s="193" t="str">
        <f t="shared" ref="G1879:M1879" si="3012">G$152</f>
        <v>Richardson, Vicki</v>
      </c>
      <c r="H1879" s="193" t="str">
        <f t="shared" si="3012"/>
        <v>Herold, Sarah</v>
      </c>
      <c r="I1879" s="193" t="str">
        <f t="shared" si="3012"/>
        <v>BE337</v>
      </c>
      <c r="J1879" s="193" t="str">
        <f t="shared" si="3012"/>
        <v>BELLA'S BEAUTY SUPPLY LLC</v>
      </c>
      <c r="K1879" s="193" t="str">
        <f t="shared" si="3012"/>
        <v>all</v>
      </c>
      <c r="L1879" s="193" t="str">
        <f t="shared" si="3012"/>
        <v>Jay Halaby &amp; Assoc</v>
      </c>
      <c r="M1879" s="193" t="str">
        <f t="shared" si="3012"/>
        <v>Beauty</v>
      </c>
      <c r="N1879" s="193" t="str">
        <f t="shared" si="2982"/>
        <v>Digital Camcorder</v>
      </c>
      <c r="AA1879" s="193">
        <f t="shared" si="2979"/>
        <v>0</v>
      </c>
      <c r="AB1879" s="193" t="str">
        <f t="shared" ref="AB1879" si="3013">AB$152</f>
        <v>Herold, Sarah</v>
      </c>
    </row>
    <row r="1880" spans="1:28" s="188" customFormat="1" ht="17.399999999999999">
      <c r="A1880" s="193" t="str">
        <f t="shared" si="2974"/>
        <v>Digital Camcorder</v>
      </c>
      <c r="B1880" s="193" t="str">
        <f t="shared" si="2975"/>
        <v>BE587Digital Camcorder</v>
      </c>
      <c r="C1880" s="193" t="str">
        <f t="shared" si="2976"/>
        <v>Digital CamcorderHerold, Sarah</v>
      </c>
      <c r="D1880" s="193"/>
      <c r="E1880" s="193"/>
      <c r="F1880" s="193" t="str">
        <f t="shared" si="2977"/>
        <v>Digital CamcorderRichardson, Vicki</v>
      </c>
      <c r="G1880" s="193" t="str">
        <f t="shared" ref="G1880:M1880" si="3014">G$153</f>
        <v>Richardson, Vicki</v>
      </c>
      <c r="H1880" s="193" t="str">
        <f t="shared" si="3014"/>
        <v>Herold, Sarah</v>
      </c>
      <c r="I1880" s="193" t="str">
        <f t="shared" si="3014"/>
        <v>BE587</v>
      </c>
      <c r="J1880" s="193" t="str">
        <f t="shared" si="3014"/>
        <v>BEAUTY.COM</v>
      </c>
      <c r="K1880" s="193" t="str">
        <f t="shared" si="3014"/>
        <v>all</v>
      </c>
      <c r="L1880" s="193">
        <f t="shared" si="3014"/>
        <v>0</v>
      </c>
      <c r="M1880" s="193">
        <f t="shared" si="3014"/>
        <v>0</v>
      </c>
      <c r="N1880" s="193" t="str">
        <f t="shared" si="2982"/>
        <v>Digital Camcorder</v>
      </c>
      <c r="AA1880" s="193">
        <f t="shared" si="2979"/>
        <v>0</v>
      </c>
      <c r="AB1880" s="193" t="str">
        <f t="shared" ref="AB1880" si="3015">AB$153</f>
        <v>Herold, Sarah</v>
      </c>
    </row>
    <row r="1881" spans="1:28" s="188" customFormat="1" ht="17.399999999999999">
      <c r="A1881" s="193" t="str">
        <f t="shared" si="2974"/>
        <v>Digital Camcorder</v>
      </c>
      <c r="B1881" s="193" t="str">
        <f t="shared" si="2975"/>
        <v>BE986Digital Camcorder</v>
      </c>
      <c r="C1881" s="193" t="str">
        <f t="shared" si="2976"/>
        <v>Digital CamcorderHerold, Sarah</v>
      </c>
      <c r="D1881" s="193"/>
      <c r="E1881" s="193"/>
      <c r="F1881" s="193" t="str">
        <f t="shared" si="2977"/>
        <v>Digital CamcorderRichardson, Vicki</v>
      </c>
      <c r="G1881" s="193" t="str">
        <f t="shared" ref="G1881:M1881" si="3016">G$154</f>
        <v>Richardson, Vicki</v>
      </c>
      <c r="H1881" s="193" t="str">
        <f t="shared" si="3016"/>
        <v>Herold, Sarah</v>
      </c>
      <c r="I1881" s="193" t="str">
        <f t="shared" si="3016"/>
        <v>BE986</v>
      </c>
      <c r="J1881" s="193" t="str">
        <f t="shared" si="3016"/>
        <v>BEAUTY BROS INC</v>
      </c>
      <c r="K1881" s="193" t="str">
        <f t="shared" si="3016"/>
        <v>all</v>
      </c>
      <c r="L1881" s="193">
        <f t="shared" si="3016"/>
        <v>0</v>
      </c>
      <c r="M1881" s="193">
        <f t="shared" si="3016"/>
        <v>0</v>
      </c>
      <c r="N1881" s="193" t="str">
        <f t="shared" si="2982"/>
        <v>Digital Camcorder</v>
      </c>
      <c r="AA1881" s="193">
        <f t="shared" si="2979"/>
        <v>0</v>
      </c>
      <c r="AB1881" s="193" t="str">
        <f t="shared" ref="AB1881" si="3017">AB$154</f>
        <v>Herold, Sarah</v>
      </c>
    </row>
    <row r="1882" spans="1:28" s="188" customFormat="1" ht="17.399999999999999">
      <c r="A1882" s="193" t="str">
        <f t="shared" si="2974"/>
        <v>Digital Camcorder</v>
      </c>
      <c r="B1882" s="193" t="str">
        <f t="shared" si="2975"/>
        <v>BI356Digital Camcorder</v>
      </c>
      <c r="C1882" s="193" t="str">
        <f t="shared" si="2976"/>
        <v>Digital CamcorderHerold, Sarah</v>
      </c>
      <c r="D1882" s="193"/>
      <c r="E1882" s="193"/>
      <c r="F1882" s="193" t="str">
        <f t="shared" si="2977"/>
        <v>Digital CamcorderRichardson, Vicki</v>
      </c>
      <c r="G1882" s="193" t="str">
        <f t="shared" ref="G1882:M1882" si="3018">G$155</f>
        <v>Richardson, Vicki</v>
      </c>
      <c r="H1882" s="193" t="str">
        <f t="shared" si="3018"/>
        <v>Herold, Sarah</v>
      </c>
      <c r="I1882" s="193" t="str">
        <f t="shared" si="3018"/>
        <v>BI356</v>
      </c>
      <c r="J1882" s="193" t="str">
        <f t="shared" si="3018"/>
        <v>BIONEXIA USA INC</v>
      </c>
      <c r="K1882" s="193" t="str">
        <f t="shared" si="3018"/>
        <v>all</v>
      </c>
      <c r="L1882" s="193" t="str">
        <f t="shared" si="3018"/>
        <v>Jay Halaby &amp; Assoc</v>
      </c>
      <c r="M1882" s="193" t="str">
        <f t="shared" si="3018"/>
        <v>Beauty</v>
      </c>
      <c r="N1882" s="193" t="str">
        <f t="shared" si="2982"/>
        <v>Digital Camcorder</v>
      </c>
      <c r="AA1882" s="193">
        <f t="shared" si="2979"/>
        <v>0</v>
      </c>
      <c r="AB1882" s="193" t="str">
        <f t="shared" ref="AB1882" si="3019">AB$155</f>
        <v>Herold, Sarah</v>
      </c>
    </row>
    <row r="1883" spans="1:28" s="188" customFormat="1" ht="17.399999999999999">
      <c r="A1883" s="193" t="str">
        <f t="shared" si="2974"/>
        <v>Digital Camcorder</v>
      </c>
      <c r="B1883" s="193" t="str">
        <f t="shared" si="2975"/>
        <v>BL345Digital Camcorder</v>
      </c>
      <c r="C1883" s="193" t="str">
        <f t="shared" si="2976"/>
        <v>Digital CamcorderHerold, Sarah</v>
      </c>
      <c r="D1883" s="193"/>
      <c r="E1883" s="193"/>
      <c r="F1883" s="193" t="str">
        <f t="shared" si="2977"/>
        <v>Digital CamcorderRichardson, Vicki</v>
      </c>
      <c r="G1883" s="193" t="str">
        <f t="shared" ref="G1883:M1883" si="3020">G$156</f>
        <v>Richardson, Vicki</v>
      </c>
      <c r="H1883" s="193" t="str">
        <f t="shared" si="3020"/>
        <v>Herold, Sarah</v>
      </c>
      <c r="I1883" s="193" t="str">
        <f t="shared" si="3020"/>
        <v>BL345</v>
      </c>
      <c r="J1883" s="193" t="str">
        <f t="shared" si="3020"/>
        <v>BLOOMINGDALE'S</v>
      </c>
      <c r="K1883" s="193" t="str">
        <f t="shared" si="3020"/>
        <v>all</v>
      </c>
      <c r="L1883" s="193">
        <f t="shared" si="3020"/>
        <v>0</v>
      </c>
      <c r="M1883" s="193">
        <f t="shared" si="3020"/>
        <v>0</v>
      </c>
      <c r="N1883" s="193" t="str">
        <f t="shared" si="2982"/>
        <v>Digital Camcorder</v>
      </c>
      <c r="AA1883" s="193">
        <f t="shared" si="2979"/>
        <v>0</v>
      </c>
      <c r="AB1883" s="193" t="str">
        <f t="shared" ref="AB1883" si="3021">AB$156</f>
        <v>Herold, Sarah</v>
      </c>
    </row>
    <row r="1884" spans="1:28" s="188" customFormat="1" ht="17.399999999999999">
      <c r="A1884" s="193" t="str">
        <f t="shared" si="2974"/>
        <v>Digital Camcorder</v>
      </c>
      <c r="B1884" s="193" t="str">
        <f t="shared" si="2975"/>
        <v>CE281Digital Camcorder</v>
      </c>
      <c r="C1884" s="193" t="str">
        <f t="shared" si="2976"/>
        <v>Digital CamcorderHerold, Sarah</v>
      </c>
      <c r="D1884" s="193"/>
      <c r="E1884" s="193"/>
      <c r="F1884" s="193" t="str">
        <f t="shared" si="2977"/>
        <v>Digital CamcorderRichardson, Vicki</v>
      </c>
      <c r="G1884" s="193" t="str">
        <f t="shared" ref="G1884:M1884" si="3022">G$157</f>
        <v>Richardson, Vicki</v>
      </c>
      <c r="H1884" s="193" t="str">
        <f t="shared" si="3022"/>
        <v>Herold, Sarah</v>
      </c>
      <c r="I1884" s="193" t="str">
        <f t="shared" si="3022"/>
        <v>CE281</v>
      </c>
      <c r="J1884" s="193" t="str">
        <f t="shared" si="3022"/>
        <v>CONTEC INTERNATIONAL</v>
      </c>
      <c r="K1884" s="193" t="str">
        <f t="shared" si="3022"/>
        <v>all</v>
      </c>
      <c r="L1884" s="193">
        <f t="shared" si="3022"/>
        <v>0</v>
      </c>
      <c r="M1884" s="193">
        <f t="shared" si="3022"/>
        <v>0</v>
      </c>
      <c r="N1884" s="193" t="str">
        <f t="shared" si="2982"/>
        <v>Digital Camcorder</v>
      </c>
      <c r="AA1884" s="193">
        <f t="shared" si="2979"/>
        <v>0</v>
      </c>
      <c r="AB1884" s="193" t="str">
        <f t="shared" ref="AB1884" si="3023">AB$157</f>
        <v>Herold, Sarah</v>
      </c>
    </row>
    <row r="1885" spans="1:28" s="188" customFormat="1" ht="17.399999999999999">
      <c r="A1885" s="193" t="str">
        <f t="shared" si="2974"/>
        <v>Digital Camcorder</v>
      </c>
      <c r="B1885" s="193" t="str">
        <f t="shared" si="2975"/>
        <v>CH901Digital Camcorder</v>
      </c>
      <c r="C1885" s="193" t="str">
        <f t="shared" si="2976"/>
        <v>Digital CamcorderHerold, Sarah</v>
      </c>
      <c r="D1885" s="193"/>
      <c r="E1885" s="193"/>
      <c r="F1885" s="193" t="str">
        <f t="shared" si="2977"/>
        <v>Digital CamcorderRichardson, Vicki</v>
      </c>
      <c r="G1885" s="193" t="str">
        <f t="shared" ref="G1885:M1885" si="3024">G$158</f>
        <v>Richardson, Vicki</v>
      </c>
      <c r="H1885" s="193" t="str">
        <f t="shared" si="3024"/>
        <v>Herold, Sarah</v>
      </c>
      <c r="I1885" s="193" t="str">
        <f t="shared" si="3024"/>
        <v>CH901</v>
      </c>
      <c r="J1885" s="193" t="str">
        <f t="shared" si="3024"/>
        <v>CHENICE PRO SALON</v>
      </c>
      <c r="K1885" s="193" t="str">
        <f t="shared" si="3024"/>
        <v>all</v>
      </c>
      <c r="L1885" s="193" t="str">
        <f t="shared" si="3024"/>
        <v>Jay Halaby &amp; Assoc</v>
      </c>
      <c r="M1885" s="193" t="str">
        <f t="shared" si="3024"/>
        <v>Beauty</v>
      </c>
      <c r="N1885" s="193" t="str">
        <f t="shared" si="2982"/>
        <v>Digital Camcorder</v>
      </c>
      <c r="AA1885" s="193">
        <f t="shared" si="2979"/>
        <v>0</v>
      </c>
      <c r="AB1885" s="193" t="str">
        <f t="shared" ref="AB1885" si="3025">AB$158</f>
        <v>Herold, Sarah</v>
      </c>
    </row>
    <row r="1886" spans="1:28" s="188" customFormat="1" ht="17.399999999999999">
      <c r="A1886" s="193" t="str">
        <f t="shared" si="2974"/>
        <v>Digital Camcorder</v>
      </c>
      <c r="B1886" s="193" t="str">
        <f t="shared" si="2975"/>
        <v>CR854Digital Camcorder</v>
      </c>
      <c r="C1886" s="193" t="str">
        <f t="shared" si="2976"/>
        <v>Digital CamcorderHerold, Sarah</v>
      </c>
      <c r="D1886" s="193"/>
      <c r="E1886" s="193"/>
      <c r="F1886" s="193" t="str">
        <f t="shared" si="2977"/>
        <v>Digital CamcorderRichardson, Vicki</v>
      </c>
      <c r="G1886" s="193" t="str">
        <f t="shared" ref="G1886:M1886" si="3026">G$159</f>
        <v>Richardson, Vicki</v>
      </c>
      <c r="H1886" s="193" t="str">
        <f t="shared" si="3026"/>
        <v>Herold, Sarah</v>
      </c>
      <c r="I1886" s="193" t="str">
        <f t="shared" si="3026"/>
        <v>CR854</v>
      </c>
      <c r="J1886" s="193" t="str">
        <f t="shared" si="3026"/>
        <v>CREATIVE BEAUTY CONCEPTS</v>
      </c>
      <c r="K1886" s="193" t="str">
        <f t="shared" si="3026"/>
        <v>all</v>
      </c>
      <c r="L1886" s="193" t="str">
        <f t="shared" si="3026"/>
        <v>Jay Halaby &amp; Assoc</v>
      </c>
      <c r="M1886" s="193" t="str">
        <f t="shared" si="3026"/>
        <v>Beauty</v>
      </c>
      <c r="N1886" s="193" t="str">
        <f t="shared" si="2982"/>
        <v>Digital Camcorder</v>
      </c>
      <c r="AA1886" s="193">
        <f t="shared" si="2979"/>
        <v>0</v>
      </c>
      <c r="AB1886" s="193" t="str">
        <f t="shared" ref="AB1886" si="3027">AB$159</f>
        <v>Herold, Sarah</v>
      </c>
    </row>
    <row r="1887" spans="1:28" s="188" customFormat="1" ht="17.399999999999999">
      <c r="A1887" s="193" t="str">
        <f t="shared" si="2974"/>
        <v>Digital Camcorder</v>
      </c>
      <c r="B1887" s="193" t="str">
        <f t="shared" si="2975"/>
        <v>CY001Digital Camcorder</v>
      </c>
      <c r="C1887" s="193" t="str">
        <f t="shared" si="2976"/>
        <v>Digital CamcorderHerold, Sarah</v>
      </c>
      <c r="D1887" s="193"/>
      <c r="E1887" s="193"/>
      <c r="F1887" s="193" t="str">
        <f t="shared" si="2977"/>
        <v>Digital CamcorderRichardson, Vicki</v>
      </c>
      <c r="G1887" s="193" t="str">
        <f t="shared" ref="G1887:M1887" si="3028">G$160</f>
        <v>Richardson, Vicki</v>
      </c>
      <c r="H1887" s="193" t="str">
        <f t="shared" si="3028"/>
        <v>Herold, Sarah</v>
      </c>
      <c r="I1887" s="193" t="str">
        <f t="shared" si="3028"/>
        <v>CY001</v>
      </c>
      <c r="J1887" s="193" t="str">
        <f t="shared" si="3028"/>
        <v>CYNTHIA SALON SERVICES</v>
      </c>
      <c r="K1887" s="193" t="str">
        <f t="shared" si="3028"/>
        <v>all</v>
      </c>
      <c r="L1887" s="193" t="str">
        <f t="shared" si="3028"/>
        <v>Jay Halaby &amp; Assoc</v>
      </c>
      <c r="M1887" s="193" t="str">
        <f t="shared" si="3028"/>
        <v>Beauty</v>
      </c>
      <c r="N1887" s="193" t="str">
        <f t="shared" si="2982"/>
        <v>Digital Camcorder</v>
      </c>
      <c r="AA1887" s="193">
        <f t="shared" si="2979"/>
        <v>0</v>
      </c>
      <c r="AB1887" s="193" t="str">
        <f t="shared" ref="AB1887" si="3029">AB$160</f>
        <v>Herold, Sarah</v>
      </c>
    </row>
    <row r="1888" spans="1:28" s="188" customFormat="1" ht="17.399999999999999">
      <c r="A1888" s="193" t="str">
        <f t="shared" si="2974"/>
        <v>Digital Camcorder</v>
      </c>
      <c r="B1888" s="193" t="str">
        <f t="shared" si="2975"/>
        <v>DM026Digital Camcorder</v>
      </c>
      <c r="C1888" s="193" t="str">
        <f t="shared" si="2976"/>
        <v>Digital CamcorderHerold, Sarah</v>
      </c>
      <c r="D1888" s="193"/>
      <c r="E1888" s="193"/>
      <c r="F1888" s="193" t="str">
        <f t="shared" si="2977"/>
        <v>Digital CamcorderRichardson, Vicki</v>
      </c>
      <c r="G1888" s="193" t="str">
        <f t="shared" ref="G1888:M1888" si="3030">G$161</f>
        <v>Richardson, Vicki</v>
      </c>
      <c r="H1888" s="193" t="str">
        <f t="shared" si="3030"/>
        <v>Herold, Sarah</v>
      </c>
      <c r="I1888" s="193" t="str">
        <f t="shared" si="3030"/>
        <v>DM026</v>
      </c>
      <c r="J1888" s="193" t="str">
        <f t="shared" si="3030"/>
        <v>DISCOVER SALON SERVICES</v>
      </c>
      <c r="K1888" s="193" t="str">
        <f t="shared" si="3030"/>
        <v>all</v>
      </c>
      <c r="L1888" s="193" t="str">
        <f t="shared" si="3030"/>
        <v>Jay Halaby &amp; Assoc</v>
      </c>
      <c r="M1888" s="193" t="str">
        <f t="shared" si="3030"/>
        <v>Beauty</v>
      </c>
      <c r="N1888" s="193" t="str">
        <f t="shared" si="2982"/>
        <v>Digital Camcorder</v>
      </c>
      <c r="AA1888" s="193">
        <f t="shared" si="2979"/>
        <v>0</v>
      </c>
      <c r="AB1888" s="193" t="str">
        <f t="shared" ref="AB1888" si="3031">AB$161</f>
        <v>Herold, Sarah</v>
      </c>
    </row>
    <row r="1889" spans="1:28" s="188" customFormat="1" ht="17.399999999999999">
      <c r="A1889" s="193" t="str">
        <f t="shared" si="2974"/>
        <v>Digital Camcorder</v>
      </c>
      <c r="B1889" s="193" t="str">
        <f t="shared" si="2975"/>
        <v>EC238Digital Camcorder</v>
      </c>
      <c r="C1889" s="193" t="str">
        <f t="shared" si="2976"/>
        <v>Digital CamcorderHerold, Sarah</v>
      </c>
      <c r="D1889" s="193"/>
      <c r="E1889" s="193"/>
      <c r="F1889" s="193" t="str">
        <f t="shared" si="2977"/>
        <v>Digital CamcorderRichardson, Vicki</v>
      </c>
      <c r="G1889" s="193" t="str">
        <f t="shared" ref="G1889:M1889" si="3032">G$162</f>
        <v>Richardson, Vicki</v>
      </c>
      <c r="H1889" s="193" t="str">
        <f t="shared" si="3032"/>
        <v>Herold, Sarah</v>
      </c>
      <c r="I1889" s="193" t="str">
        <f t="shared" si="3032"/>
        <v>EC238</v>
      </c>
      <c r="J1889" s="193" t="str">
        <f t="shared" si="3032"/>
        <v>ECONOMY BEAUTY SUPPLY</v>
      </c>
      <c r="K1889" s="193" t="str">
        <f t="shared" si="3032"/>
        <v>all</v>
      </c>
      <c r="L1889" s="193" t="str">
        <f t="shared" si="3032"/>
        <v>Jay Halaby &amp; Assoc</v>
      </c>
      <c r="M1889" s="193" t="str">
        <f t="shared" si="3032"/>
        <v>Beauty</v>
      </c>
      <c r="N1889" s="193" t="str">
        <f t="shared" si="2982"/>
        <v>Digital Camcorder</v>
      </c>
      <c r="AA1889" s="193">
        <f t="shared" si="2979"/>
        <v>0</v>
      </c>
      <c r="AB1889" s="193" t="str">
        <f t="shared" ref="AB1889" si="3033">AB$162</f>
        <v>Herold, Sarah</v>
      </c>
    </row>
    <row r="1890" spans="1:28" s="188" customFormat="1" ht="17.399999999999999">
      <c r="A1890" s="193" t="str">
        <f t="shared" si="2974"/>
        <v>Digital Camcorder</v>
      </c>
      <c r="B1890" s="193" t="str">
        <f t="shared" si="2975"/>
        <v>EC301Digital Camcorder</v>
      </c>
      <c r="C1890" s="193" t="str">
        <f t="shared" si="2976"/>
        <v>Digital CamcorderHerold, Sarah</v>
      </c>
      <c r="D1890" s="193"/>
      <c r="E1890" s="193"/>
      <c r="F1890" s="193" t="str">
        <f t="shared" si="2977"/>
        <v>Digital CamcorderRichardson, Vicki</v>
      </c>
      <c r="G1890" s="193" t="str">
        <f t="shared" ref="G1890:M1890" si="3034">G$163</f>
        <v>Richardson, Vicki</v>
      </c>
      <c r="H1890" s="193" t="str">
        <f t="shared" si="3034"/>
        <v>Herold, Sarah</v>
      </c>
      <c r="I1890" s="193" t="str">
        <f t="shared" si="3034"/>
        <v>EC301</v>
      </c>
      <c r="J1890" s="193" t="str">
        <f t="shared" si="3034"/>
        <v>FINELINE DISTRIBUTOR INC</v>
      </c>
      <c r="K1890" s="193" t="str">
        <f t="shared" si="3034"/>
        <v>all</v>
      </c>
      <c r="L1890" s="193" t="str">
        <f t="shared" si="3034"/>
        <v>Jay Halaby &amp; Assoc</v>
      </c>
      <c r="M1890" s="193" t="str">
        <f t="shared" si="3034"/>
        <v>Beauty</v>
      </c>
      <c r="N1890" s="193" t="str">
        <f t="shared" si="2982"/>
        <v>Digital Camcorder</v>
      </c>
      <c r="AA1890" s="193">
        <f t="shared" si="2979"/>
        <v>0</v>
      </c>
      <c r="AB1890" s="193" t="str">
        <f t="shared" ref="AB1890" si="3035">AB$163</f>
        <v>Herold, Sarah</v>
      </c>
    </row>
    <row r="1891" spans="1:28" s="188" customFormat="1" ht="17.399999999999999">
      <c r="A1891" s="193" t="str">
        <f t="shared" si="2974"/>
        <v>Digital Camcorder</v>
      </c>
      <c r="B1891" s="193" t="str">
        <f t="shared" si="2975"/>
        <v>EV146Digital Camcorder</v>
      </c>
      <c r="C1891" s="193" t="str">
        <f t="shared" si="2976"/>
        <v>Digital CamcorderHerold, Sarah</v>
      </c>
      <c r="D1891" s="193"/>
      <c r="E1891" s="193"/>
      <c r="F1891" s="193" t="str">
        <f t="shared" si="2977"/>
        <v>Digital CamcorderRichardson, Vicki</v>
      </c>
      <c r="G1891" s="193" t="str">
        <f t="shared" ref="G1891:M1891" si="3036">G$164</f>
        <v>Richardson, Vicki</v>
      </c>
      <c r="H1891" s="193" t="str">
        <f t="shared" si="3036"/>
        <v>Herold, Sarah</v>
      </c>
      <c r="I1891" s="193" t="str">
        <f t="shared" si="3036"/>
        <v>EV146</v>
      </c>
      <c r="J1891" s="193" t="str">
        <f t="shared" si="3036"/>
        <v>EVERGREEN TEAM USA</v>
      </c>
      <c r="K1891" s="193" t="str">
        <f t="shared" si="3036"/>
        <v>all</v>
      </c>
      <c r="L1891" s="193" t="str">
        <f t="shared" si="3036"/>
        <v>Jay Halaby &amp; Assoc</v>
      </c>
      <c r="M1891" s="193" t="str">
        <f t="shared" si="3036"/>
        <v>Beauty</v>
      </c>
      <c r="N1891" s="193" t="str">
        <f t="shared" si="2982"/>
        <v>Digital Camcorder</v>
      </c>
      <c r="AA1891" s="193">
        <f t="shared" si="2979"/>
        <v>0</v>
      </c>
      <c r="AB1891" s="193" t="str">
        <f t="shared" ref="AB1891" si="3037">AB$164</f>
        <v>Herold, Sarah</v>
      </c>
    </row>
    <row r="1892" spans="1:28" s="188" customFormat="1" ht="17.399999999999999">
      <c r="A1892" s="193" t="str">
        <f t="shared" si="2974"/>
        <v>Digital Camcorder</v>
      </c>
      <c r="B1892" s="193" t="str">
        <f t="shared" si="2975"/>
        <v>FO396Digital Camcorder</v>
      </c>
      <c r="C1892" s="193" t="str">
        <f t="shared" si="2976"/>
        <v>Digital CamcorderHerold, Sarah</v>
      </c>
      <c r="D1892" s="193"/>
      <c r="E1892" s="193"/>
      <c r="F1892" s="193" t="str">
        <f t="shared" si="2977"/>
        <v>Digital CamcorderRichardson, Vicki</v>
      </c>
      <c r="G1892" s="193" t="str">
        <f t="shared" ref="G1892:M1892" si="3038">G$165</f>
        <v>Richardson, Vicki</v>
      </c>
      <c r="H1892" s="193" t="str">
        <f t="shared" si="3038"/>
        <v>Herold, Sarah</v>
      </c>
      <c r="I1892" s="193" t="str">
        <f t="shared" si="3038"/>
        <v>FO396</v>
      </c>
      <c r="J1892" s="193" t="str">
        <f t="shared" si="3038"/>
        <v>FOUR STAR BEAUTY SUPPLY CORP</v>
      </c>
      <c r="K1892" s="193" t="str">
        <f t="shared" si="3038"/>
        <v>all</v>
      </c>
      <c r="L1892" s="193" t="str">
        <f t="shared" si="3038"/>
        <v>Jay Halaby &amp; Assoc</v>
      </c>
      <c r="M1892" s="193" t="str">
        <f t="shared" si="3038"/>
        <v>Beauty</v>
      </c>
      <c r="N1892" s="193" t="str">
        <f t="shared" si="2982"/>
        <v>Digital Camcorder</v>
      </c>
      <c r="AA1892" s="193">
        <f t="shared" si="2979"/>
        <v>0</v>
      </c>
      <c r="AB1892" s="193" t="str">
        <f t="shared" ref="AB1892" si="3039">AB$165</f>
        <v>Herold, Sarah</v>
      </c>
    </row>
    <row r="1893" spans="1:28" s="188" customFormat="1" ht="17.399999999999999">
      <c r="A1893" s="193" t="str">
        <f t="shared" si="2974"/>
        <v>Digital Camcorder</v>
      </c>
      <c r="B1893" s="193" t="str">
        <f t="shared" si="2975"/>
        <v>GR900Digital Camcorder</v>
      </c>
      <c r="C1893" s="193" t="str">
        <f t="shared" si="2976"/>
        <v>Digital CamcorderHerold, Sarah</v>
      </c>
      <c r="D1893" s="193"/>
      <c r="E1893" s="193"/>
      <c r="F1893" s="193" t="str">
        <f t="shared" si="2977"/>
        <v>Digital CamcorderRichardson, Vicki</v>
      </c>
      <c r="G1893" s="193" t="str">
        <f t="shared" ref="G1893:M1893" si="3040">G$166</f>
        <v>Richardson, Vicki</v>
      </c>
      <c r="H1893" s="193" t="str">
        <f t="shared" si="3040"/>
        <v>Herold, Sarah</v>
      </c>
      <c r="I1893" s="193" t="str">
        <f t="shared" si="3040"/>
        <v>GR900</v>
      </c>
      <c r="J1893" s="193" t="str">
        <f t="shared" si="3040"/>
        <v>GROOM IT INDUSTRIES</v>
      </c>
      <c r="K1893" s="193" t="str">
        <f t="shared" si="3040"/>
        <v>all</v>
      </c>
      <c r="L1893" s="193" t="str">
        <f t="shared" si="3040"/>
        <v>Jay Halaby &amp; Assoc</v>
      </c>
      <c r="M1893" s="193" t="str">
        <f t="shared" si="3040"/>
        <v>Beauty</v>
      </c>
      <c r="N1893" s="193" t="str">
        <f t="shared" si="2982"/>
        <v>Digital Camcorder</v>
      </c>
      <c r="AA1893" s="193">
        <f t="shared" si="2979"/>
        <v>0</v>
      </c>
      <c r="AB1893" s="193" t="str">
        <f t="shared" ref="AB1893" si="3041">AB$166</f>
        <v>Herold, Sarah</v>
      </c>
    </row>
    <row r="1894" spans="1:28" s="188" customFormat="1" ht="17.399999999999999">
      <c r="A1894" s="193" t="str">
        <f t="shared" si="2974"/>
        <v>Digital Camcorder</v>
      </c>
      <c r="B1894" s="193" t="str">
        <f t="shared" si="2975"/>
        <v>IN021Digital Camcorder</v>
      </c>
      <c r="C1894" s="193" t="str">
        <f t="shared" si="2976"/>
        <v>Digital CamcorderHerold, Sarah</v>
      </c>
      <c r="D1894" s="193"/>
      <c r="E1894" s="193"/>
      <c r="F1894" s="193" t="str">
        <f t="shared" si="2977"/>
        <v>Digital CamcorderRichardson, Vicki</v>
      </c>
      <c r="G1894" s="193" t="str">
        <f t="shared" ref="G1894:M1894" si="3042">G$167</f>
        <v>Richardson, Vicki</v>
      </c>
      <c r="H1894" s="193" t="str">
        <f t="shared" si="3042"/>
        <v>Herold, Sarah</v>
      </c>
      <c r="I1894" s="193" t="str">
        <f t="shared" si="3042"/>
        <v>IN021</v>
      </c>
      <c r="J1894" s="193" t="str">
        <f t="shared" si="3042"/>
        <v>INTERNATIONAL SALON/UNITED BEAUTY</v>
      </c>
      <c r="K1894" s="193" t="str">
        <f t="shared" si="3042"/>
        <v>all</v>
      </c>
      <c r="L1894" s="193" t="str">
        <f t="shared" si="3042"/>
        <v>Jay Halaby &amp; Assoc</v>
      </c>
      <c r="M1894" s="193" t="str">
        <f t="shared" si="3042"/>
        <v>Beauty</v>
      </c>
      <c r="N1894" s="193" t="str">
        <f t="shared" si="2982"/>
        <v>Digital Camcorder</v>
      </c>
      <c r="AA1894" s="193">
        <f t="shared" si="2979"/>
        <v>0</v>
      </c>
      <c r="AB1894" s="193" t="str">
        <f t="shared" ref="AB1894" si="3043">AB$167</f>
        <v>Herold, Sarah</v>
      </c>
    </row>
    <row r="1895" spans="1:28" s="188" customFormat="1" ht="17.399999999999999">
      <c r="A1895" s="193" t="str">
        <f t="shared" si="2974"/>
        <v>Digital Camcorder</v>
      </c>
      <c r="B1895" s="193" t="str">
        <f t="shared" si="2975"/>
        <v>IN883Digital Camcorder</v>
      </c>
      <c r="C1895" s="193" t="str">
        <f t="shared" si="2976"/>
        <v>Digital CamcorderHerold, Sarah</v>
      </c>
      <c r="D1895" s="193"/>
      <c r="E1895" s="193"/>
      <c r="F1895" s="193" t="str">
        <f t="shared" si="2977"/>
        <v>Digital CamcorderRichardson, Vicki</v>
      </c>
      <c r="G1895" s="193" t="str">
        <f t="shared" ref="G1895:M1895" si="3044">G$168</f>
        <v>Richardson, Vicki</v>
      </c>
      <c r="H1895" s="193" t="str">
        <f t="shared" si="3044"/>
        <v>Herold, Sarah</v>
      </c>
      <c r="I1895" s="193" t="str">
        <f t="shared" si="3044"/>
        <v>IN883</v>
      </c>
      <c r="J1895" s="193" t="str">
        <f t="shared" si="3044"/>
        <v>INNOVATIVE SALON SOLUTIONS</v>
      </c>
      <c r="K1895" s="193" t="str">
        <f t="shared" si="3044"/>
        <v>all</v>
      </c>
      <c r="L1895" s="193" t="str">
        <f t="shared" si="3044"/>
        <v>Jay Halaby &amp; Assoc</v>
      </c>
      <c r="M1895" s="193" t="str">
        <f t="shared" si="3044"/>
        <v>Beauty</v>
      </c>
      <c r="N1895" s="193" t="str">
        <f t="shared" si="2982"/>
        <v>Digital Camcorder</v>
      </c>
      <c r="AA1895" s="193">
        <f t="shared" si="2979"/>
        <v>0</v>
      </c>
      <c r="AB1895" s="193" t="str">
        <f t="shared" ref="AB1895" si="3045">AB$168</f>
        <v>Herold, Sarah</v>
      </c>
    </row>
    <row r="1896" spans="1:28" s="188" customFormat="1" ht="17.399999999999999">
      <c r="A1896" s="193" t="str">
        <f t="shared" si="2974"/>
        <v>Digital Camcorder</v>
      </c>
      <c r="B1896" s="193" t="str">
        <f t="shared" si="2975"/>
        <v>J0250Digital Camcorder</v>
      </c>
      <c r="C1896" s="193" t="str">
        <f t="shared" si="2976"/>
        <v>Digital CamcorderHerold, Sarah</v>
      </c>
      <c r="D1896" s="193"/>
      <c r="E1896" s="193"/>
      <c r="F1896" s="193" t="str">
        <f t="shared" si="2977"/>
        <v>Digital CamcorderRichardson, Vicki</v>
      </c>
      <c r="G1896" s="193" t="str">
        <f t="shared" ref="G1896:M1896" si="3046">G$169</f>
        <v>Richardson, Vicki</v>
      </c>
      <c r="H1896" s="193" t="str">
        <f t="shared" si="3046"/>
        <v>Herold, Sarah</v>
      </c>
      <c r="I1896" s="193" t="str">
        <f t="shared" si="3046"/>
        <v>J0250</v>
      </c>
      <c r="J1896" s="193" t="str">
        <f t="shared" si="3046"/>
        <v>NORDSTROM</v>
      </c>
      <c r="K1896" s="193" t="str">
        <f t="shared" si="3046"/>
        <v>all</v>
      </c>
      <c r="L1896" s="193">
        <f t="shared" si="3046"/>
        <v>0</v>
      </c>
      <c r="M1896" s="193">
        <f t="shared" si="3046"/>
        <v>0</v>
      </c>
      <c r="N1896" s="193" t="str">
        <f t="shared" si="2982"/>
        <v>Digital Camcorder</v>
      </c>
      <c r="AA1896" s="193">
        <f t="shared" si="2979"/>
        <v>0</v>
      </c>
      <c r="AB1896" s="193" t="str">
        <f t="shared" ref="AB1896" si="3047">AB$169</f>
        <v>Herold, Sarah</v>
      </c>
    </row>
    <row r="1897" spans="1:28" s="188" customFormat="1" ht="17.399999999999999">
      <c r="A1897" s="193" t="str">
        <f t="shared" si="2974"/>
        <v>Digital Camcorder</v>
      </c>
      <c r="B1897" s="193" t="str">
        <f t="shared" si="2975"/>
        <v>JL011Digital Camcorder</v>
      </c>
      <c r="C1897" s="193" t="str">
        <f t="shared" si="2976"/>
        <v>Digital CamcorderHerold, Sarah</v>
      </c>
      <c r="D1897" s="193"/>
      <c r="E1897" s="193"/>
      <c r="F1897" s="193" t="str">
        <f t="shared" si="2977"/>
        <v>Digital CamcorderRichardson, Vicki</v>
      </c>
      <c r="G1897" s="193" t="str">
        <f t="shared" ref="G1897:M1897" si="3048">G$170</f>
        <v>Richardson, Vicki</v>
      </c>
      <c r="H1897" s="193" t="str">
        <f t="shared" si="3048"/>
        <v>Herold, Sarah</v>
      </c>
      <c r="I1897" s="193" t="str">
        <f t="shared" si="3048"/>
        <v>JL011</v>
      </c>
      <c r="J1897" s="193" t="str">
        <f t="shared" si="3048"/>
        <v>JLMOON INC / PINK BEAUTY</v>
      </c>
      <c r="K1897" s="193" t="str">
        <f t="shared" si="3048"/>
        <v>all</v>
      </c>
      <c r="L1897" s="193" t="str">
        <f t="shared" si="3048"/>
        <v>Jay Halaby &amp; Assoc</v>
      </c>
      <c r="M1897" s="193" t="str">
        <f t="shared" si="3048"/>
        <v>Beauty</v>
      </c>
      <c r="N1897" s="193" t="str">
        <f t="shared" si="2982"/>
        <v>Digital Camcorder</v>
      </c>
      <c r="AA1897" s="193">
        <f t="shared" si="2979"/>
        <v>0</v>
      </c>
      <c r="AB1897" s="193" t="str">
        <f t="shared" ref="AB1897" si="3049">AB$170</f>
        <v>Herold, Sarah</v>
      </c>
    </row>
    <row r="1898" spans="1:28" s="188" customFormat="1" ht="17.399999999999999">
      <c r="A1898" s="193" t="str">
        <f t="shared" si="2974"/>
        <v>Digital Camcorder</v>
      </c>
      <c r="B1898" s="193" t="str">
        <f t="shared" si="2975"/>
        <v>JO471Digital Camcorder</v>
      </c>
      <c r="C1898" s="193" t="str">
        <f t="shared" si="2976"/>
        <v>Digital CamcorderHerold, Sarah</v>
      </c>
      <c r="D1898" s="193"/>
      <c r="E1898" s="193"/>
      <c r="F1898" s="193" t="str">
        <f t="shared" si="2977"/>
        <v>Digital CamcorderRichardson, Vicki</v>
      </c>
      <c r="G1898" s="193" t="str">
        <f t="shared" ref="G1898:M1898" si="3050">G$171</f>
        <v>Richardson, Vicki</v>
      </c>
      <c r="H1898" s="193" t="str">
        <f t="shared" si="3050"/>
        <v>Herold, Sarah</v>
      </c>
      <c r="I1898" s="193" t="str">
        <f t="shared" si="3050"/>
        <v>JO471</v>
      </c>
      <c r="J1898" s="193" t="str">
        <f t="shared" si="3050"/>
        <v>JSKY SOLUTION INC</v>
      </c>
      <c r="K1898" s="193" t="str">
        <f t="shared" si="3050"/>
        <v>all</v>
      </c>
      <c r="L1898" s="193" t="str">
        <f t="shared" si="3050"/>
        <v>Jay Halaby &amp; Assoc</v>
      </c>
      <c r="M1898" s="193" t="str">
        <f t="shared" si="3050"/>
        <v>Beauty</v>
      </c>
      <c r="N1898" s="193" t="str">
        <f t="shared" si="2982"/>
        <v>Digital Camcorder</v>
      </c>
      <c r="AA1898" s="193">
        <f t="shared" si="2979"/>
        <v>0</v>
      </c>
      <c r="AB1898" s="193" t="str">
        <f t="shared" ref="AB1898" si="3051">AB$171</f>
        <v>Herold, Sarah</v>
      </c>
    </row>
    <row r="1899" spans="1:28" s="188" customFormat="1" ht="17.399999999999999">
      <c r="A1899" s="193" t="str">
        <f t="shared" si="2974"/>
        <v>Digital Camcorder</v>
      </c>
      <c r="B1899" s="193" t="str">
        <f t="shared" si="2975"/>
        <v>JR091Digital Camcorder</v>
      </c>
      <c r="C1899" s="193" t="str">
        <f t="shared" si="2976"/>
        <v>Digital CamcorderHerold, Sarah</v>
      </c>
      <c r="D1899" s="193"/>
      <c r="E1899" s="193"/>
      <c r="F1899" s="193" t="str">
        <f t="shared" si="2977"/>
        <v>Digital CamcorderRichardson, Vicki</v>
      </c>
      <c r="G1899" s="193" t="str">
        <f t="shared" ref="G1899:M1899" si="3052">G$172</f>
        <v>Richardson, Vicki</v>
      </c>
      <c r="H1899" s="193" t="str">
        <f t="shared" si="3052"/>
        <v>Herold, Sarah</v>
      </c>
      <c r="I1899" s="193" t="str">
        <f t="shared" si="3052"/>
        <v>JR091</v>
      </c>
      <c r="J1899" s="193" t="str">
        <f t="shared" si="3052"/>
        <v>J &amp; R BEAUTY SUPPLY</v>
      </c>
      <c r="K1899" s="193" t="str">
        <f t="shared" si="3052"/>
        <v>all</v>
      </c>
      <c r="L1899" s="193" t="str">
        <f t="shared" si="3052"/>
        <v>Jay Halaby &amp; Assoc</v>
      </c>
      <c r="M1899" s="193" t="str">
        <f t="shared" si="3052"/>
        <v>Beauty</v>
      </c>
      <c r="N1899" s="193" t="str">
        <f t="shared" si="2982"/>
        <v>Digital Camcorder</v>
      </c>
      <c r="AA1899" s="193">
        <f t="shared" si="2979"/>
        <v>0</v>
      </c>
      <c r="AB1899" s="193" t="str">
        <f t="shared" ref="AB1899" si="3053">AB$172</f>
        <v>Herold, Sarah</v>
      </c>
    </row>
    <row r="1900" spans="1:28" s="188" customFormat="1" ht="17.399999999999999">
      <c r="A1900" s="193" t="str">
        <f t="shared" si="2974"/>
        <v>Digital Camcorder</v>
      </c>
      <c r="B1900" s="193" t="str">
        <f t="shared" si="2975"/>
        <v>KA388Digital Camcorder</v>
      </c>
      <c r="C1900" s="193" t="str">
        <f t="shared" si="2976"/>
        <v>Digital CamcorderHerold, Sarah</v>
      </c>
      <c r="D1900" s="193"/>
      <c r="E1900" s="193"/>
      <c r="F1900" s="193" t="str">
        <f t="shared" si="2977"/>
        <v>Digital CamcorderRichardson, Vicki</v>
      </c>
      <c r="G1900" s="193" t="str">
        <f t="shared" ref="G1900:M1900" si="3054">G$173</f>
        <v>Richardson, Vicki</v>
      </c>
      <c r="H1900" s="193" t="str">
        <f t="shared" si="3054"/>
        <v>Herold, Sarah</v>
      </c>
      <c r="I1900" s="193" t="str">
        <f t="shared" si="3054"/>
        <v>KA388</v>
      </c>
      <c r="J1900" s="193" t="str">
        <f t="shared" si="3054"/>
        <v>KANAR, Inc</v>
      </c>
      <c r="K1900" s="193" t="str">
        <f t="shared" si="3054"/>
        <v>all</v>
      </c>
      <c r="L1900" s="193">
        <f t="shared" si="3054"/>
        <v>0</v>
      </c>
      <c r="M1900" s="193">
        <f t="shared" si="3054"/>
        <v>0</v>
      </c>
      <c r="N1900" s="193" t="str">
        <f t="shared" si="2982"/>
        <v>Digital Camcorder</v>
      </c>
      <c r="AA1900" s="193">
        <f t="shared" si="2979"/>
        <v>0</v>
      </c>
      <c r="AB1900" s="193" t="str">
        <f t="shared" ref="AB1900" si="3055">AB$173</f>
        <v>Herold, Sarah</v>
      </c>
    </row>
    <row r="1901" spans="1:28" s="188" customFormat="1" ht="17.399999999999999">
      <c r="A1901" s="193" t="str">
        <f t="shared" si="2974"/>
        <v>Digital Camcorder</v>
      </c>
      <c r="B1901" s="193" t="str">
        <f t="shared" si="2975"/>
        <v>LA971Digital Camcorder</v>
      </c>
      <c r="C1901" s="193" t="str">
        <f t="shared" si="2976"/>
        <v>Digital CamcorderHerold, Sarah</v>
      </c>
      <c r="D1901" s="193"/>
      <c r="E1901" s="193"/>
      <c r="F1901" s="193" t="str">
        <f t="shared" si="2977"/>
        <v>Digital CamcorderRichardson, Vicki</v>
      </c>
      <c r="G1901" s="193" t="str">
        <f t="shared" ref="G1901:M1901" si="3056">G$174</f>
        <v>Richardson, Vicki</v>
      </c>
      <c r="H1901" s="193" t="str">
        <f t="shared" si="3056"/>
        <v>Herold, Sarah</v>
      </c>
      <c r="I1901" s="193" t="str">
        <f t="shared" si="3056"/>
        <v>LA971</v>
      </c>
      <c r="J1901" s="193" t="str">
        <f t="shared" si="3056"/>
        <v>LA SHEAR</v>
      </c>
      <c r="K1901" s="193" t="str">
        <f t="shared" si="3056"/>
        <v>all</v>
      </c>
      <c r="L1901" s="193" t="str">
        <f t="shared" si="3056"/>
        <v>Jay Halaby &amp; Assoc</v>
      </c>
      <c r="M1901" s="193" t="str">
        <f t="shared" si="3056"/>
        <v>Beauty</v>
      </c>
      <c r="N1901" s="193" t="str">
        <f t="shared" si="2982"/>
        <v>Digital Camcorder</v>
      </c>
      <c r="AA1901" s="193">
        <f t="shared" si="2979"/>
        <v>0</v>
      </c>
      <c r="AB1901" s="193" t="str">
        <f t="shared" ref="AB1901" si="3057">AB$174</f>
        <v>Herold, Sarah</v>
      </c>
    </row>
    <row r="1902" spans="1:28" s="188" customFormat="1" ht="17.399999999999999">
      <c r="A1902" s="193" t="str">
        <f t="shared" si="2974"/>
        <v>Digital Camcorder</v>
      </c>
      <c r="B1902" s="193" t="str">
        <f t="shared" si="2975"/>
        <v>LE620Digital Camcorder</v>
      </c>
      <c r="C1902" s="193" t="str">
        <f t="shared" si="2976"/>
        <v>Digital CamcorderHerold, Sarah</v>
      </c>
      <c r="D1902" s="193"/>
      <c r="E1902" s="193"/>
      <c r="F1902" s="193" t="str">
        <f t="shared" si="2977"/>
        <v>Digital CamcorderRichardson, Vicki</v>
      </c>
      <c r="G1902" s="193" t="str">
        <f t="shared" ref="G1902:M1902" si="3058">G$175</f>
        <v>Richardson, Vicki</v>
      </c>
      <c r="H1902" s="193" t="str">
        <f t="shared" si="3058"/>
        <v>Herold, Sarah</v>
      </c>
      <c r="I1902" s="193" t="str">
        <f t="shared" si="3058"/>
        <v>LE620</v>
      </c>
      <c r="J1902" s="193" t="str">
        <f t="shared" si="3058"/>
        <v>LEZLY'S BEAUTY</v>
      </c>
      <c r="K1902" s="193" t="str">
        <f t="shared" si="3058"/>
        <v>all</v>
      </c>
      <c r="L1902" s="193" t="str">
        <f t="shared" si="3058"/>
        <v>Jay Halaby &amp; Assoc</v>
      </c>
      <c r="M1902" s="193" t="str">
        <f t="shared" si="3058"/>
        <v>Beauty</v>
      </c>
      <c r="N1902" s="193" t="str">
        <f t="shared" si="2982"/>
        <v>Digital Camcorder</v>
      </c>
      <c r="AA1902" s="193">
        <f t="shared" si="2979"/>
        <v>0</v>
      </c>
      <c r="AB1902" s="193" t="str">
        <f t="shared" ref="AB1902" si="3059">AB$175</f>
        <v>Herold, Sarah</v>
      </c>
    </row>
    <row r="1903" spans="1:28" s="188" customFormat="1" ht="17.399999999999999">
      <c r="A1903" s="193" t="str">
        <f t="shared" si="2974"/>
        <v>Digital Camcorder</v>
      </c>
      <c r="B1903" s="193" t="str">
        <f t="shared" si="2975"/>
        <v>MC546Digital Camcorder</v>
      </c>
      <c r="C1903" s="193" t="str">
        <f t="shared" si="2976"/>
        <v>Digital CamcorderHerold, Sarah</v>
      </c>
      <c r="D1903" s="193"/>
      <c r="E1903" s="193"/>
      <c r="F1903" s="193" t="str">
        <f t="shared" si="2977"/>
        <v>Digital CamcorderRichardson, Vicki</v>
      </c>
      <c r="G1903" s="193" t="str">
        <f t="shared" ref="G1903:M1903" si="3060">G$176</f>
        <v>Richardson, Vicki</v>
      </c>
      <c r="H1903" s="193" t="str">
        <f t="shared" si="3060"/>
        <v>Herold, Sarah</v>
      </c>
      <c r="I1903" s="193" t="str">
        <f t="shared" si="3060"/>
        <v>MC546</v>
      </c>
      <c r="J1903" s="193" t="str">
        <f t="shared" si="3060"/>
        <v>MC BARBER &amp; BEAUTY SUPPLY</v>
      </c>
      <c r="K1903" s="193" t="str">
        <f t="shared" si="3060"/>
        <v>all</v>
      </c>
      <c r="L1903" s="193" t="str">
        <f t="shared" si="3060"/>
        <v>Jay Halaby &amp; Assoc</v>
      </c>
      <c r="M1903" s="193" t="str">
        <f t="shared" si="3060"/>
        <v>Beauty</v>
      </c>
      <c r="N1903" s="193" t="str">
        <f t="shared" si="2982"/>
        <v>Digital Camcorder</v>
      </c>
      <c r="AA1903" s="193">
        <f t="shared" si="2979"/>
        <v>0</v>
      </c>
      <c r="AB1903" s="193" t="str">
        <f t="shared" ref="AB1903" si="3061">AB$176</f>
        <v>Herold, Sarah</v>
      </c>
    </row>
    <row r="1904" spans="1:28" s="188" customFormat="1" ht="17.399999999999999">
      <c r="A1904" s="193" t="str">
        <f t="shared" si="2974"/>
        <v>Digital Camcorder</v>
      </c>
      <c r="B1904" s="193" t="str">
        <f t="shared" si="2975"/>
        <v>ME821Digital Camcorder</v>
      </c>
      <c r="C1904" s="193" t="str">
        <f t="shared" si="2976"/>
        <v>Digital CamcorderHerold, Sarah</v>
      </c>
      <c r="D1904" s="193"/>
      <c r="E1904" s="193"/>
      <c r="F1904" s="193" t="str">
        <f t="shared" si="2977"/>
        <v>Digital CamcorderRichardson, Vicki</v>
      </c>
      <c r="G1904" s="193" t="str">
        <f t="shared" ref="G1904:M1904" si="3062">G$177</f>
        <v>Richardson, Vicki</v>
      </c>
      <c r="H1904" s="193" t="str">
        <f t="shared" si="3062"/>
        <v>Herold, Sarah</v>
      </c>
      <c r="I1904" s="193" t="str">
        <f t="shared" si="3062"/>
        <v>ME821</v>
      </c>
      <c r="J1904" s="193" t="str">
        <f t="shared" si="3062"/>
        <v>MERIT BEAUTY SUPPLY</v>
      </c>
      <c r="K1904" s="193" t="str">
        <f t="shared" si="3062"/>
        <v>all</v>
      </c>
      <c r="L1904" s="193" t="str">
        <f t="shared" si="3062"/>
        <v>Jay Halaby &amp; Assoc</v>
      </c>
      <c r="M1904" s="193" t="str">
        <f t="shared" si="3062"/>
        <v>Beauty</v>
      </c>
      <c r="N1904" s="193" t="str">
        <f t="shared" si="2982"/>
        <v>Digital Camcorder</v>
      </c>
      <c r="AA1904" s="193">
        <f t="shared" si="2979"/>
        <v>0</v>
      </c>
      <c r="AB1904" s="193" t="str">
        <f t="shared" ref="AB1904" si="3063">AB$177</f>
        <v>Herold, Sarah</v>
      </c>
    </row>
    <row r="1905" spans="1:28" s="188" customFormat="1" ht="17.399999999999999">
      <c r="A1905" s="193" t="str">
        <f t="shared" si="2974"/>
        <v>Digital Camcorder</v>
      </c>
      <c r="B1905" s="193" t="str">
        <f t="shared" si="2975"/>
        <v>MI979Digital Camcorder</v>
      </c>
      <c r="C1905" s="193" t="str">
        <f t="shared" si="2976"/>
        <v>Digital CamcorderHerold, Sarah</v>
      </c>
      <c r="D1905" s="193"/>
      <c r="E1905" s="193"/>
      <c r="F1905" s="193" t="str">
        <f t="shared" si="2977"/>
        <v>Digital CamcorderRichardson, Vicki</v>
      </c>
      <c r="G1905" s="193" t="str">
        <f t="shared" ref="G1905:M1905" si="3064">G$178</f>
        <v>Richardson, Vicki</v>
      </c>
      <c r="H1905" s="193" t="str">
        <f t="shared" si="3064"/>
        <v>Herold, Sarah</v>
      </c>
      <c r="I1905" s="193" t="str">
        <f t="shared" si="3064"/>
        <v>MI979</v>
      </c>
      <c r="J1905" s="193" t="str">
        <f t="shared" si="3064"/>
        <v>MINTEX RX, INC.</v>
      </c>
      <c r="K1905" s="193" t="str">
        <f t="shared" si="3064"/>
        <v>all</v>
      </c>
      <c r="L1905" s="193" t="str">
        <f t="shared" si="3064"/>
        <v>Jay Halaby &amp; Assoc</v>
      </c>
      <c r="M1905" s="193" t="str">
        <f t="shared" si="3064"/>
        <v>Beauty</v>
      </c>
      <c r="N1905" s="193" t="str">
        <f t="shared" si="2982"/>
        <v>Digital Camcorder</v>
      </c>
      <c r="AA1905" s="193">
        <f t="shared" si="2979"/>
        <v>0</v>
      </c>
      <c r="AB1905" s="193" t="str">
        <f t="shared" ref="AB1905" si="3065">AB$178</f>
        <v>Herold, Sarah</v>
      </c>
    </row>
    <row r="1906" spans="1:28" s="188" customFormat="1" ht="17.399999999999999">
      <c r="A1906" s="193" t="str">
        <f t="shared" si="2974"/>
        <v>Digital Camcorder</v>
      </c>
      <c r="B1906" s="193" t="str">
        <f t="shared" si="2975"/>
        <v>NE605Digital Camcorder</v>
      </c>
      <c r="C1906" s="193" t="str">
        <f t="shared" si="2976"/>
        <v>Digital CamcorderHerold, Sarah</v>
      </c>
      <c r="D1906" s="193"/>
      <c r="E1906" s="193"/>
      <c r="F1906" s="193" t="str">
        <f t="shared" si="2977"/>
        <v>Digital CamcorderRichardson, Vicki</v>
      </c>
      <c r="G1906" s="193" t="str">
        <f t="shared" ref="G1906:M1906" si="3066">G$179</f>
        <v>Richardson, Vicki</v>
      </c>
      <c r="H1906" s="193" t="str">
        <f t="shared" si="3066"/>
        <v>Herold, Sarah</v>
      </c>
      <c r="I1906" s="193" t="str">
        <f t="shared" si="3066"/>
        <v>NE605</v>
      </c>
      <c r="J1906" s="193" t="str">
        <f t="shared" si="3066"/>
        <v>NEIMAN MARCUS GROUP, THE</v>
      </c>
      <c r="K1906" s="193" t="str">
        <f t="shared" si="3066"/>
        <v>all</v>
      </c>
      <c r="L1906" s="193">
        <f t="shared" si="3066"/>
        <v>0</v>
      </c>
      <c r="M1906" s="193">
        <f t="shared" si="3066"/>
        <v>0</v>
      </c>
      <c r="N1906" s="193" t="str">
        <f t="shared" si="2982"/>
        <v>Digital Camcorder</v>
      </c>
      <c r="AA1906" s="193">
        <f t="shared" si="2979"/>
        <v>0</v>
      </c>
      <c r="AB1906" s="193" t="str">
        <f t="shared" ref="AB1906" si="3067">AB$179</f>
        <v>Herold, Sarah</v>
      </c>
    </row>
    <row r="1907" spans="1:28" s="188" customFormat="1" ht="17.399999999999999">
      <c r="A1907" s="193" t="str">
        <f t="shared" si="2974"/>
        <v>Digital Camcorder</v>
      </c>
      <c r="B1907" s="193" t="str">
        <f t="shared" si="2975"/>
        <v>PE101Digital Camcorder</v>
      </c>
      <c r="C1907" s="193" t="str">
        <f t="shared" si="2976"/>
        <v>Digital CamcorderHerold, Sarah</v>
      </c>
      <c r="D1907" s="193"/>
      <c r="E1907" s="193"/>
      <c r="F1907" s="193" t="str">
        <f t="shared" si="2977"/>
        <v>Digital CamcorderRichardson, Vicki</v>
      </c>
      <c r="G1907" s="193" t="str">
        <f t="shared" ref="G1907:M1907" si="3068">G$180</f>
        <v>Richardson, Vicki</v>
      </c>
      <c r="H1907" s="193" t="str">
        <f t="shared" si="3068"/>
        <v>Herold, Sarah</v>
      </c>
      <c r="I1907" s="193" t="str">
        <f t="shared" si="3068"/>
        <v>PE101</v>
      </c>
      <c r="J1907" s="193" t="str">
        <f t="shared" si="3068"/>
        <v>PENTA ELECTRONICS</v>
      </c>
      <c r="K1907" s="193" t="str">
        <f t="shared" si="3068"/>
        <v>all</v>
      </c>
      <c r="L1907" s="193" t="str">
        <f t="shared" si="3068"/>
        <v>Jay Halaby &amp; Assoc</v>
      </c>
      <c r="M1907" s="193" t="str">
        <f t="shared" si="3068"/>
        <v>Beauty</v>
      </c>
      <c r="N1907" s="193" t="str">
        <f t="shared" si="2982"/>
        <v>Digital Camcorder</v>
      </c>
      <c r="AA1907" s="193">
        <f t="shared" si="2979"/>
        <v>0</v>
      </c>
      <c r="AB1907" s="193" t="str">
        <f t="shared" ref="AB1907" si="3069">AB$180</f>
        <v>Herold, Sarah</v>
      </c>
    </row>
    <row r="1908" spans="1:28" s="188" customFormat="1" ht="17.399999999999999">
      <c r="A1908" s="193" t="str">
        <f t="shared" si="2974"/>
        <v>Digital Camcorder</v>
      </c>
      <c r="B1908" s="193" t="str">
        <f t="shared" si="2975"/>
        <v>PE371Digital Camcorder</v>
      </c>
      <c r="C1908" s="193" t="str">
        <f t="shared" si="2976"/>
        <v>Digital CamcorderHerold, Sarah</v>
      </c>
      <c r="D1908" s="193"/>
      <c r="E1908" s="193"/>
      <c r="F1908" s="193" t="str">
        <f t="shared" si="2977"/>
        <v>Digital CamcorderRichardson, Vicki</v>
      </c>
      <c r="G1908" s="193" t="str">
        <f t="shared" ref="G1908:M1908" si="3070">G$181</f>
        <v>Richardson, Vicki</v>
      </c>
      <c r="H1908" s="193" t="str">
        <f t="shared" si="3070"/>
        <v>Herold, Sarah</v>
      </c>
      <c r="I1908" s="193" t="str">
        <f t="shared" si="3070"/>
        <v>PE371</v>
      </c>
      <c r="J1908" s="193" t="str">
        <f t="shared" si="3070"/>
        <v>PETRUCCELLI INT'L DISTRIBUTORS</v>
      </c>
      <c r="K1908" s="193" t="str">
        <f t="shared" si="3070"/>
        <v>all</v>
      </c>
      <c r="L1908" s="193" t="str">
        <f t="shared" si="3070"/>
        <v>Jay Halaby &amp; Assoc</v>
      </c>
      <c r="M1908" s="193" t="str">
        <f t="shared" si="3070"/>
        <v>Beauty</v>
      </c>
      <c r="N1908" s="193" t="str">
        <f t="shared" si="2982"/>
        <v>Digital Camcorder</v>
      </c>
      <c r="AA1908" s="193">
        <f t="shared" si="2979"/>
        <v>0</v>
      </c>
      <c r="AB1908" s="193" t="str">
        <f t="shared" ref="AB1908" si="3071">AB$181</f>
        <v>Herold, Sarah</v>
      </c>
    </row>
    <row r="1909" spans="1:28" s="188" customFormat="1" ht="17.399999999999999">
      <c r="A1909" s="193" t="str">
        <f t="shared" si="2974"/>
        <v>Digital Camcorder</v>
      </c>
      <c r="B1909" s="193" t="str">
        <f t="shared" si="2975"/>
        <v>PE599Digital Camcorder</v>
      </c>
      <c r="C1909" s="193" t="str">
        <f t="shared" si="2976"/>
        <v>Digital CamcorderHerold, Sarah</v>
      </c>
      <c r="D1909" s="193"/>
      <c r="E1909" s="193"/>
      <c r="F1909" s="193" t="str">
        <f t="shared" si="2977"/>
        <v>Digital CamcorderRichardson, Vicki</v>
      </c>
      <c r="G1909" s="193" t="str">
        <f t="shared" ref="G1909:M1909" si="3072">G$182</f>
        <v>Richardson, Vicki</v>
      </c>
      <c r="H1909" s="193" t="str">
        <f t="shared" si="3072"/>
        <v>Herold, Sarah</v>
      </c>
      <c r="I1909" s="193" t="str">
        <f t="shared" si="3072"/>
        <v>PE599</v>
      </c>
      <c r="J1909" s="193" t="str">
        <f t="shared" si="3072"/>
        <v>PENNSYLVANIA BEAUTY &amp; BARBER SU</v>
      </c>
      <c r="K1909" s="193" t="str">
        <f t="shared" si="3072"/>
        <v>all</v>
      </c>
      <c r="L1909" s="193" t="str">
        <f t="shared" si="3072"/>
        <v>Jay Halaby &amp; Assoc</v>
      </c>
      <c r="M1909" s="193" t="str">
        <f t="shared" si="3072"/>
        <v>Beauty</v>
      </c>
      <c r="N1909" s="193" t="str">
        <f t="shared" si="2982"/>
        <v>Digital Camcorder</v>
      </c>
      <c r="AA1909" s="193">
        <f t="shared" si="2979"/>
        <v>0</v>
      </c>
      <c r="AB1909" s="193" t="str">
        <f t="shared" ref="AB1909" si="3073">AB$182</f>
        <v>Herold, Sarah</v>
      </c>
    </row>
    <row r="1910" spans="1:28" s="188" customFormat="1" ht="17.399999999999999">
      <c r="A1910" s="193" t="str">
        <f t="shared" si="2974"/>
        <v>Digital Camcorder</v>
      </c>
      <c r="B1910" s="193" t="str">
        <f t="shared" si="2975"/>
        <v>RI453Digital Camcorder</v>
      </c>
      <c r="C1910" s="193" t="str">
        <f t="shared" si="2976"/>
        <v>Digital CamcorderHerold, Sarah</v>
      </c>
      <c r="D1910" s="193"/>
      <c r="E1910" s="193"/>
      <c r="F1910" s="193" t="str">
        <f t="shared" si="2977"/>
        <v>Digital CamcorderRichardson, Vicki</v>
      </c>
      <c r="G1910" s="193" t="str">
        <f t="shared" ref="G1910:M1910" si="3074">G$183</f>
        <v>Richardson, Vicki</v>
      </c>
      <c r="H1910" s="193" t="str">
        <f t="shared" si="3074"/>
        <v>Herold, Sarah</v>
      </c>
      <c r="I1910" s="193" t="str">
        <f t="shared" si="3074"/>
        <v>RI453</v>
      </c>
      <c r="J1910" s="193" t="str">
        <f t="shared" si="3074"/>
        <v>RICKY'S NYC</v>
      </c>
      <c r="K1910" s="193" t="str">
        <f t="shared" si="3074"/>
        <v>all</v>
      </c>
      <c r="L1910" s="193" t="str">
        <f t="shared" si="3074"/>
        <v>Jay Halaby &amp; Assoc</v>
      </c>
      <c r="M1910" s="193" t="str">
        <f t="shared" si="3074"/>
        <v>Beauty</v>
      </c>
      <c r="N1910" s="193" t="str">
        <f t="shared" si="2982"/>
        <v>Digital Camcorder</v>
      </c>
      <c r="AA1910" s="193">
        <f t="shared" si="2979"/>
        <v>0</v>
      </c>
      <c r="AB1910" s="193" t="str">
        <f t="shared" ref="AB1910" si="3075">AB$183</f>
        <v>Herold, Sarah</v>
      </c>
    </row>
    <row r="1911" spans="1:28" s="188" customFormat="1" ht="17.399999999999999">
      <c r="A1911" s="193" t="str">
        <f t="shared" si="2974"/>
        <v>Digital Camcorder</v>
      </c>
      <c r="B1911" s="193" t="str">
        <f t="shared" si="2975"/>
        <v>SC616Digital Camcorder</v>
      </c>
      <c r="C1911" s="193" t="str">
        <f t="shared" si="2976"/>
        <v>Digital CamcorderHerold, Sarah</v>
      </c>
      <c r="D1911" s="193"/>
      <c r="E1911" s="193"/>
      <c r="F1911" s="193" t="str">
        <f t="shared" si="2977"/>
        <v>Digital CamcorderRichardson, Vicki</v>
      </c>
      <c r="G1911" s="193" t="str">
        <f t="shared" ref="G1911:M1911" si="3076">G$184</f>
        <v>Richardson, Vicki</v>
      </c>
      <c r="H1911" s="193" t="str">
        <f t="shared" si="3076"/>
        <v>Herold, Sarah</v>
      </c>
      <c r="I1911" s="193" t="str">
        <f t="shared" si="3076"/>
        <v>SC616</v>
      </c>
      <c r="J1911" s="193" t="str">
        <f t="shared" si="3076"/>
        <v>S-MARK ENTERPRISE</v>
      </c>
      <c r="K1911" s="193" t="str">
        <f t="shared" si="3076"/>
        <v>all</v>
      </c>
      <c r="L1911" s="193" t="str">
        <f t="shared" si="3076"/>
        <v>Jay Halaby &amp; Assoc</v>
      </c>
      <c r="M1911" s="193" t="str">
        <f t="shared" si="3076"/>
        <v>Beauty</v>
      </c>
      <c r="N1911" s="193" t="str">
        <f t="shared" si="2982"/>
        <v>Digital Camcorder</v>
      </c>
      <c r="AA1911" s="193">
        <f t="shared" si="2979"/>
        <v>0</v>
      </c>
      <c r="AB1911" s="193" t="str">
        <f t="shared" ref="AB1911" si="3077">AB$184</f>
        <v>Herold, Sarah</v>
      </c>
    </row>
    <row r="1912" spans="1:28" s="188" customFormat="1" ht="17.399999999999999">
      <c r="A1912" s="193" t="str">
        <f t="shared" si="2974"/>
        <v>Digital Camcorder</v>
      </c>
      <c r="B1912" s="193" t="str">
        <f t="shared" si="2975"/>
        <v>SE636Digital Camcorder</v>
      </c>
      <c r="C1912" s="193" t="str">
        <f t="shared" si="2976"/>
        <v>Digital CamcorderHerold, Sarah</v>
      </c>
      <c r="D1912" s="193"/>
      <c r="E1912" s="193"/>
      <c r="F1912" s="193" t="str">
        <f t="shared" si="2977"/>
        <v>Digital CamcorderRichardson, Vicki</v>
      </c>
      <c r="G1912" s="193" t="str">
        <f t="shared" ref="G1912:M1912" si="3078">G$185</f>
        <v>Richardson, Vicki</v>
      </c>
      <c r="H1912" s="193" t="str">
        <f t="shared" si="3078"/>
        <v>Herold, Sarah</v>
      </c>
      <c r="I1912" s="193" t="str">
        <f t="shared" si="3078"/>
        <v>SE636</v>
      </c>
      <c r="J1912" s="193" t="str">
        <f t="shared" si="3078"/>
        <v>SELBA BEAUTY SYSTEMS</v>
      </c>
      <c r="K1912" s="193" t="str">
        <f t="shared" si="3078"/>
        <v>all</v>
      </c>
      <c r="L1912" s="193" t="str">
        <f t="shared" si="3078"/>
        <v>Jay Halaby &amp; Assoc</v>
      </c>
      <c r="M1912" s="193" t="str">
        <f t="shared" si="3078"/>
        <v>Beauty</v>
      </c>
      <c r="N1912" s="193" t="str">
        <f t="shared" si="2982"/>
        <v>Digital Camcorder</v>
      </c>
      <c r="AA1912" s="193">
        <f t="shared" si="2979"/>
        <v>0</v>
      </c>
      <c r="AB1912" s="193" t="str">
        <f t="shared" ref="AB1912" si="3079">AB$185</f>
        <v>Herold, Sarah</v>
      </c>
    </row>
    <row r="1913" spans="1:28" s="188" customFormat="1" ht="17.399999999999999">
      <c r="A1913" s="193" t="str">
        <f t="shared" si="2974"/>
        <v>Digital Camcorder</v>
      </c>
      <c r="B1913" s="193" t="str">
        <f t="shared" si="2975"/>
        <v>SH875Digital Camcorder</v>
      </c>
      <c r="C1913" s="193" t="str">
        <f t="shared" si="2976"/>
        <v>Digital CamcorderHerold, Sarah</v>
      </c>
      <c r="D1913" s="193"/>
      <c r="E1913" s="193"/>
      <c r="F1913" s="193" t="str">
        <f t="shared" si="2977"/>
        <v>Digital CamcorderRichardson, Vicki</v>
      </c>
      <c r="G1913" s="193" t="str">
        <f t="shared" ref="G1913:M1913" si="3080">G$186</f>
        <v>Richardson, Vicki</v>
      </c>
      <c r="H1913" s="193" t="str">
        <f t="shared" si="3080"/>
        <v>Herold, Sarah</v>
      </c>
      <c r="I1913" s="193" t="str">
        <f t="shared" si="3080"/>
        <v>SH875</v>
      </c>
      <c r="J1913" s="193" t="str">
        <f t="shared" si="3080"/>
        <v>THE SHAVER SHOP</v>
      </c>
      <c r="K1913" s="193" t="str">
        <f t="shared" si="3080"/>
        <v>all</v>
      </c>
      <c r="L1913" s="193">
        <f t="shared" si="3080"/>
        <v>0</v>
      </c>
      <c r="M1913" s="193">
        <f t="shared" si="3080"/>
        <v>0</v>
      </c>
      <c r="N1913" s="193" t="str">
        <f t="shared" si="2982"/>
        <v>Digital Camcorder</v>
      </c>
      <c r="AA1913" s="193">
        <f t="shared" si="2979"/>
        <v>0</v>
      </c>
      <c r="AB1913" s="193" t="str">
        <f t="shared" ref="AB1913" si="3081">AB$186</f>
        <v>Herold, Sarah</v>
      </c>
    </row>
    <row r="1914" spans="1:28" s="188" customFormat="1" ht="17.399999999999999">
      <c r="A1914" s="193" t="str">
        <f t="shared" si="2974"/>
        <v>Digital Camcorder</v>
      </c>
      <c r="B1914" s="193" t="str">
        <f t="shared" si="2975"/>
        <v>SH971Digital Camcorder</v>
      </c>
      <c r="C1914" s="193" t="str">
        <f t="shared" si="2976"/>
        <v>Digital CamcorderHerold, Sarah</v>
      </c>
      <c r="D1914" s="193"/>
      <c r="E1914" s="193"/>
      <c r="F1914" s="193" t="str">
        <f t="shared" si="2977"/>
        <v>Digital CamcorderRichardson, Vicki</v>
      </c>
      <c r="G1914" s="193" t="str">
        <f t="shared" ref="G1914:M1914" si="3082">G$187</f>
        <v>Richardson, Vicki</v>
      </c>
      <c r="H1914" s="193" t="str">
        <f t="shared" si="3082"/>
        <v>Herold, Sarah</v>
      </c>
      <c r="I1914" s="193" t="str">
        <f t="shared" si="3082"/>
        <v>SH971</v>
      </c>
      <c r="J1914" s="193" t="str">
        <f t="shared" si="3082"/>
        <v>SHOPPERS EXPO INTERNATIONAL INC</v>
      </c>
      <c r="K1914" s="193" t="str">
        <f t="shared" si="3082"/>
        <v>all</v>
      </c>
      <c r="L1914" s="193" t="str">
        <f t="shared" si="3082"/>
        <v>Jay Halaby &amp; Assoc</v>
      </c>
      <c r="M1914" s="193" t="str">
        <f t="shared" si="3082"/>
        <v>Beauty</v>
      </c>
      <c r="N1914" s="193" t="str">
        <f t="shared" si="2982"/>
        <v>Digital Camcorder</v>
      </c>
      <c r="AA1914" s="193">
        <f t="shared" si="2979"/>
        <v>0</v>
      </c>
      <c r="AB1914" s="193" t="str">
        <f t="shared" ref="AB1914" si="3083">AB$187</f>
        <v>Herold, Sarah</v>
      </c>
    </row>
    <row r="1915" spans="1:28" s="188" customFormat="1" ht="17.399999999999999">
      <c r="A1915" s="193" t="str">
        <f t="shared" si="2974"/>
        <v>Digital Camcorder</v>
      </c>
      <c r="B1915" s="193" t="str">
        <f t="shared" si="2975"/>
        <v>SP594Digital Camcorder</v>
      </c>
      <c r="C1915" s="193" t="str">
        <f t="shared" si="2976"/>
        <v>Digital CamcorderHerold, Sarah</v>
      </c>
      <c r="D1915" s="193"/>
      <c r="E1915" s="193"/>
      <c r="F1915" s="193" t="str">
        <f t="shared" si="2977"/>
        <v>Digital CamcorderRichardson, Vicki</v>
      </c>
      <c r="G1915" s="193" t="str">
        <f t="shared" ref="G1915:M1915" si="3084">G$188</f>
        <v>Richardson, Vicki</v>
      </c>
      <c r="H1915" s="193" t="str">
        <f t="shared" si="3084"/>
        <v>Herold, Sarah</v>
      </c>
      <c r="I1915" s="193" t="str">
        <f t="shared" si="3084"/>
        <v>SP594</v>
      </c>
      <c r="J1915" s="193" t="str">
        <f t="shared" si="3084"/>
        <v>S&amp;J HANS DISTRIBUTORS</v>
      </c>
      <c r="K1915" s="193" t="str">
        <f t="shared" si="3084"/>
        <v>all</v>
      </c>
      <c r="L1915" s="193">
        <f t="shared" si="3084"/>
        <v>0</v>
      </c>
      <c r="M1915" s="193">
        <f t="shared" si="3084"/>
        <v>0</v>
      </c>
      <c r="N1915" s="193" t="str">
        <f t="shared" si="2982"/>
        <v>Digital Camcorder</v>
      </c>
      <c r="AA1915" s="193">
        <f t="shared" si="2979"/>
        <v>0</v>
      </c>
      <c r="AB1915" s="193" t="str">
        <f t="shared" ref="AB1915" si="3085">AB$188</f>
        <v>Herold, Sarah</v>
      </c>
    </row>
    <row r="1916" spans="1:28" s="188" customFormat="1" ht="17.399999999999999">
      <c r="A1916" s="193" t="str">
        <f t="shared" si="2974"/>
        <v>Digital Camcorder</v>
      </c>
      <c r="B1916" s="193" t="str">
        <f t="shared" si="2975"/>
        <v>SW081Digital Camcorder</v>
      </c>
      <c r="C1916" s="193" t="str">
        <f t="shared" si="2976"/>
        <v>Digital CamcorderHerold, Sarah</v>
      </c>
      <c r="D1916" s="193"/>
      <c r="E1916" s="193"/>
      <c r="F1916" s="193" t="str">
        <f t="shared" si="2977"/>
        <v>Digital CamcorderRichardson, Vicki</v>
      </c>
      <c r="G1916" s="193" t="str">
        <f t="shared" ref="G1916:M1916" si="3086">G$189</f>
        <v>Richardson, Vicki</v>
      </c>
      <c r="H1916" s="193" t="str">
        <f t="shared" si="3086"/>
        <v>Herold, Sarah</v>
      </c>
      <c r="I1916" s="193" t="str">
        <f t="shared" si="3086"/>
        <v>SW081</v>
      </c>
      <c r="J1916" s="193" t="str">
        <f t="shared" si="3086"/>
        <v>SWEIS INC</v>
      </c>
      <c r="K1916" s="193" t="str">
        <f t="shared" si="3086"/>
        <v>all</v>
      </c>
      <c r="L1916" s="193" t="str">
        <f t="shared" si="3086"/>
        <v>Jay Halaby &amp; Assoc</v>
      </c>
      <c r="M1916" s="193" t="str">
        <f t="shared" si="3086"/>
        <v>Beauty</v>
      </c>
      <c r="N1916" s="193" t="str">
        <f t="shared" si="2982"/>
        <v>Digital Camcorder</v>
      </c>
      <c r="AA1916" s="193">
        <f t="shared" si="2979"/>
        <v>0</v>
      </c>
      <c r="AB1916" s="193" t="str">
        <f t="shared" ref="AB1916" si="3087">AB$189</f>
        <v>Herold, Sarah</v>
      </c>
    </row>
    <row r="1917" spans="1:28" s="188" customFormat="1" ht="17.399999999999999">
      <c r="A1917" s="193" t="str">
        <f t="shared" si="2974"/>
        <v>Digital Camcorder</v>
      </c>
      <c r="B1917" s="193" t="str">
        <f t="shared" si="2975"/>
        <v>TA293Digital Camcorder</v>
      </c>
      <c r="C1917" s="193" t="str">
        <f t="shared" si="2976"/>
        <v>Digital CamcorderHerold, Sarah</v>
      </c>
      <c r="D1917" s="193"/>
      <c r="E1917" s="193"/>
      <c r="F1917" s="193" t="str">
        <f t="shared" si="2977"/>
        <v>Digital CamcorderRichardson, Vicki</v>
      </c>
      <c r="G1917" s="193" t="str">
        <f t="shared" ref="G1917:M1917" si="3088">G$190</f>
        <v>Richardson, Vicki</v>
      </c>
      <c r="H1917" s="193" t="str">
        <f t="shared" si="3088"/>
        <v>Herold, Sarah</v>
      </c>
      <c r="I1917" s="193" t="str">
        <f t="shared" si="3088"/>
        <v>TA293</v>
      </c>
      <c r="J1917" s="193" t="str">
        <f t="shared" si="3088"/>
        <v>TASTAS, INC.</v>
      </c>
      <c r="K1917" s="193" t="str">
        <f t="shared" si="3088"/>
        <v>all</v>
      </c>
      <c r="L1917" s="193" t="str">
        <f t="shared" si="3088"/>
        <v>Jay Halaby &amp; Assoc</v>
      </c>
      <c r="M1917" s="193" t="str">
        <f t="shared" si="3088"/>
        <v>Beauty</v>
      </c>
      <c r="N1917" s="193" t="str">
        <f t="shared" si="2982"/>
        <v>Digital Camcorder</v>
      </c>
      <c r="AA1917" s="193">
        <f t="shared" si="2979"/>
        <v>0</v>
      </c>
      <c r="AB1917" s="193" t="str">
        <f t="shared" ref="AB1917" si="3089">AB$190</f>
        <v>Herold, Sarah</v>
      </c>
    </row>
    <row r="1918" spans="1:28" s="188" customFormat="1" ht="17.399999999999999">
      <c r="A1918" s="193" t="str">
        <f t="shared" si="2974"/>
        <v>Digital Camcorder</v>
      </c>
      <c r="B1918" s="193" t="str">
        <f t="shared" si="2975"/>
        <v>TH362Digital Camcorder</v>
      </c>
      <c r="C1918" s="193" t="str">
        <f t="shared" si="2976"/>
        <v>Digital CamcorderHerold, Sarah</v>
      </c>
      <c r="D1918" s="193"/>
      <c r="E1918" s="193"/>
      <c r="F1918" s="193" t="str">
        <f t="shared" si="2977"/>
        <v>Digital CamcorderRichardson, Vicki</v>
      </c>
      <c r="G1918" s="193" t="str">
        <f t="shared" ref="G1918:M1918" si="3090">G$191</f>
        <v>Richardson, Vicki</v>
      </c>
      <c r="H1918" s="193" t="str">
        <f t="shared" si="3090"/>
        <v>Herold, Sarah</v>
      </c>
      <c r="I1918" s="193" t="str">
        <f t="shared" si="3090"/>
        <v>TH362</v>
      </c>
      <c r="J1918" s="193" t="str">
        <f t="shared" si="3090"/>
        <v>THE ART OF SHAVING - FL, LLC</v>
      </c>
      <c r="K1918" s="193" t="str">
        <f t="shared" si="3090"/>
        <v>all</v>
      </c>
      <c r="L1918" s="193">
        <f t="shared" si="3090"/>
        <v>0</v>
      </c>
      <c r="M1918" s="193">
        <f t="shared" si="3090"/>
        <v>0</v>
      </c>
      <c r="N1918" s="193" t="str">
        <f t="shared" si="2982"/>
        <v>Digital Camcorder</v>
      </c>
      <c r="AA1918" s="193">
        <f t="shared" si="2979"/>
        <v>0</v>
      </c>
      <c r="AB1918" s="193" t="str">
        <f t="shared" ref="AB1918" si="3091">AB$191</f>
        <v>Herold, Sarah</v>
      </c>
    </row>
    <row r="1919" spans="1:28" s="188" customFormat="1" ht="17.399999999999999">
      <c r="A1919" s="193" t="str">
        <f t="shared" si="2974"/>
        <v>Digital Camcorder</v>
      </c>
      <c r="B1919" s="193" t="str">
        <f t="shared" si="2975"/>
        <v>TU161Digital Camcorder</v>
      </c>
      <c r="C1919" s="193" t="str">
        <f t="shared" si="2976"/>
        <v>Digital CamcorderHerold, Sarah</v>
      </c>
      <c r="D1919" s="193"/>
      <c r="E1919" s="193"/>
      <c r="F1919" s="193" t="str">
        <f t="shared" si="2977"/>
        <v>Digital CamcorderRichardson, Vicki</v>
      </c>
      <c r="G1919" s="193" t="str">
        <f t="shared" ref="G1919:M1919" si="3092">G$192</f>
        <v>Richardson, Vicki</v>
      </c>
      <c r="H1919" s="193" t="str">
        <f t="shared" si="3092"/>
        <v>Herold, Sarah</v>
      </c>
      <c r="I1919" s="193" t="str">
        <f t="shared" si="3092"/>
        <v>TU161</v>
      </c>
      <c r="J1919" s="193" t="str">
        <f t="shared" si="3092"/>
        <v>TUESDAY MORNING PARTNERS LTD</v>
      </c>
      <c r="K1919" s="193" t="str">
        <f t="shared" si="3092"/>
        <v>all</v>
      </c>
      <c r="L1919" s="193">
        <f t="shared" si="3092"/>
        <v>0</v>
      </c>
      <c r="M1919" s="193">
        <f t="shared" si="3092"/>
        <v>0</v>
      </c>
      <c r="N1919" s="193" t="str">
        <f t="shared" si="2982"/>
        <v>Digital Camcorder</v>
      </c>
      <c r="AA1919" s="193">
        <f t="shared" si="2979"/>
        <v>0</v>
      </c>
      <c r="AB1919" s="193" t="str">
        <f t="shared" ref="AB1919" si="3093">AB$192</f>
        <v>Herold, Sarah</v>
      </c>
    </row>
    <row r="1920" spans="1:28" s="188" customFormat="1" ht="17.399999999999999">
      <c r="A1920" s="193" t="str">
        <f t="shared" si="2974"/>
        <v>Digital Camcorder</v>
      </c>
      <c r="B1920" s="193" t="str">
        <f t="shared" si="2975"/>
        <v>UL220Digital Camcorder</v>
      </c>
      <c r="C1920" s="193" t="str">
        <f t="shared" si="2976"/>
        <v>Digital CamcorderHerold, Sarah</v>
      </c>
      <c r="D1920" s="193"/>
      <c r="E1920" s="193"/>
      <c r="F1920" s="193" t="str">
        <f t="shared" si="2977"/>
        <v>Digital CamcorderRichardson, Vicki</v>
      </c>
      <c r="G1920" s="193" t="str">
        <f t="shared" ref="G1920:M1920" si="3094">G$193</f>
        <v>Richardson, Vicki</v>
      </c>
      <c r="H1920" s="193" t="str">
        <f t="shared" si="3094"/>
        <v>Herold, Sarah</v>
      </c>
      <c r="I1920" s="193" t="str">
        <f t="shared" si="3094"/>
        <v>UL220</v>
      </c>
      <c r="J1920" s="193" t="str">
        <f t="shared" si="3094"/>
        <v>ULTA SALON</v>
      </c>
      <c r="K1920" s="193" t="str">
        <f t="shared" si="3094"/>
        <v>all</v>
      </c>
      <c r="L1920" s="193">
        <f t="shared" si="3094"/>
        <v>0</v>
      </c>
      <c r="M1920" s="193">
        <f t="shared" si="3094"/>
        <v>0</v>
      </c>
      <c r="N1920" s="193" t="str">
        <f t="shared" si="2982"/>
        <v>Digital Camcorder</v>
      </c>
      <c r="AA1920" s="193">
        <f t="shared" si="2979"/>
        <v>0</v>
      </c>
      <c r="AB1920" s="193" t="str">
        <f t="shared" ref="AB1920" si="3095">AB$193</f>
        <v>Herold, Sarah</v>
      </c>
    </row>
    <row r="1921" spans="1:28" s="188" customFormat="1" ht="17.399999999999999">
      <c r="A1921" s="193" t="str">
        <f t="shared" si="2974"/>
        <v>Digital Camcorder</v>
      </c>
      <c r="B1921" s="193" t="str">
        <f t="shared" si="2975"/>
        <v>VI277Digital Camcorder</v>
      </c>
      <c r="C1921" s="193" t="str">
        <f t="shared" si="2976"/>
        <v>Digital CamcorderHerold, Sarah</v>
      </c>
      <c r="D1921" s="193"/>
      <c r="E1921" s="193"/>
      <c r="F1921" s="193" t="str">
        <f t="shared" si="2977"/>
        <v>Digital CamcorderRichardson, Vicki</v>
      </c>
      <c r="G1921" s="193" t="str">
        <f t="shared" ref="G1921:M1921" si="3096">G$194</f>
        <v>Richardson, Vicki</v>
      </c>
      <c r="H1921" s="193" t="str">
        <f t="shared" si="3096"/>
        <v>Herold, Sarah</v>
      </c>
      <c r="I1921" s="193" t="str">
        <f t="shared" si="3096"/>
        <v>VI277</v>
      </c>
      <c r="J1921" s="193" t="str">
        <f t="shared" si="3096"/>
        <v>VINTAGE DISTRIBUTION &amp; SALON SERVIC</v>
      </c>
      <c r="K1921" s="193" t="str">
        <f t="shared" si="3096"/>
        <v>all</v>
      </c>
      <c r="L1921" s="193" t="str">
        <f t="shared" si="3096"/>
        <v>Jay Halaby &amp; Assoc</v>
      </c>
      <c r="M1921" s="193" t="str">
        <f t="shared" si="3096"/>
        <v>Beauty</v>
      </c>
      <c r="N1921" s="193" t="str">
        <f t="shared" si="2982"/>
        <v>Digital Camcorder</v>
      </c>
      <c r="AA1921" s="193">
        <f t="shared" si="2979"/>
        <v>0</v>
      </c>
      <c r="AB1921" s="193" t="str">
        <f t="shared" ref="AB1921" si="3097">AB$194</f>
        <v>Herold, Sarah</v>
      </c>
    </row>
    <row r="1922" spans="1:28" s="188" customFormat="1" ht="17.399999999999999">
      <c r="A1922" s="193" t="str">
        <f t="shared" si="2974"/>
        <v>Digital Camcorder</v>
      </c>
      <c r="B1922" s="193" t="str">
        <f t="shared" si="2975"/>
        <v>WA596Digital Camcorder</v>
      </c>
      <c r="C1922" s="193" t="str">
        <f t="shared" si="2976"/>
        <v>Digital CamcorderHerold, Sarah</v>
      </c>
      <c r="D1922" s="193"/>
      <c r="E1922" s="193"/>
      <c r="F1922" s="193" t="str">
        <f t="shared" si="2977"/>
        <v>Digital CamcorderRichardson, Vicki</v>
      </c>
      <c r="G1922" s="193" t="str">
        <f t="shared" ref="G1922:M1922" si="3098">G$195</f>
        <v>Richardson, Vicki</v>
      </c>
      <c r="H1922" s="193" t="str">
        <f t="shared" si="3098"/>
        <v>Herold, Sarah</v>
      </c>
      <c r="I1922" s="193" t="str">
        <f t="shared" si="3098"/>
        <v>WA596</v>
      </c>
      <c r="J1922" s="193" t="str">
        <f t="shared" si="3098"/>
        <v>WALGREENS.COM</v>
      </c>
      <c r="K1922" s="193" t="str">
        <f t="shared" si="3098"/>
        <v>all</v>
      </c>
      <c r="L1922" s="193">
        <f t="shared" si="3098"/>
        <v>0</v>
      </c>
      <c r="M1922" s="193">
        <f t="shared" si="3098"/>
        <v>0</v>
      </c>
      <c r="N1922" s="193" t="str">
        <f t="shared" si="2982"/>
        <v>Digital Camcorder</v>
      </c>
      <c r="AA1922" s="193">
        <f t="shared" si="2979"/>
        <v>0</v>
      </c>
      <c r="AB1922" s="193" t="str">
        <f t="shared" ref="AB1922" si="3099">AB$195</f>
        <v>Herold, Sarah</v>
      </c>
    </row>
    <row r="1923" spans="1:28" s="188" customFormat="1" ht="17.399999999999999">
      <c r="A1923" s="193" t="str">
        <f t="shared" si="2974"/>
        <v>Digital Camcorder</v>
      </c>
      <c r="B1923" s="193" t="str">
        <f t="shared" si="2975"/>
        <v>WI196Digital Camcorder</v>
      </c>
      <c r="C1923" s="193" t="str">
        <f t="shared" si="2976"/>
        <v>Digital CamcorderHerold, Sarah</v>
      </c>
      <c r="D1923" s="193"/>
      <c r="E1923" s="193"/>
      <c r="F1923" s="193" t="str">
        <f t="shared" si="2977"/>
        <v>Digital CamcorderRichardson, Vicki</v>
      </c>
      <c r="G1923" s="193" t="str">
        <f t="shared" ref="G1923:M1923" si="3100">G$196</f>
        <v>Richardson, Vicki</v>
      </c>
      <c r="H1923" s="193" t="str">
        <f t="shared" si="3100"/>
        <v>Herold, Sarah</v>
      </c>
      <c r="I1923" s="193" t="str">
        <f t="shared" si="3100"/>
        <v>WI196</v>
      </c>
      <c r="J1923" s="193" t="str">
        <f t="shared" si="3100"/>
        <v>WILLIAM MARVY COMPANY</v>
      </c>
      <c r="K1923" s="193" t="str">
        <f t="shared" si="3100"/>
        <v>all</v>
      </c>
      <c r="L1923" s="193" t="str">
        <f t="shared" si="3100"/>
        <v>Jay Halaby &amp; Assoc</v>
      </c>
      <c r="M1923" s="193" t="str">
        <f t="shared" si="3100"/>
        <v>Beauty</v>
      </c>
      <c r="N1923" s="193" t="str">
        <f t="shared" si="2982"/>
        <v>Digital Camcorder</v>
      </c>
      <c r="AA1923" s="193">
        <f t="shared" si="2979"/>
        <v>0</v>
      </c>
      <c r="AB1923" s="193" t="str">
        <f t="shared" ref="AB1923" si="3101">AB$196</f>
        <v>Herold, Sarah</v>
      </c>
    </row>
    <row r="1924" spans="1:28" s="188" customFormat="1" ht="17.399999999999999">
      <c r="A1924" s="193" t="str">
        <f t="shared" si="2974"/>
        <v>Digital Camcorder</v>
      </c>
      <c r="B1924" s="193" t="str">
        <f t="shared" si="2975"/>
        <v>CR366Digital Camcorder</v>
      </c>
      <c r="C1924" s="193" t="str">
        <f t="shared" si="2976"/>
        <v>Digital CamcorderHerold, Sarah</v>
      </c>
      <c r="D1924" s="193"/>
      <c r="E1924" s="193"/>
      <c r="F1924" s="193" t="str">
        <f t="shared" si="2977"/>
        <v>Digital CamcorderRichardson, Vicki</v>
      </c>
      <c r="G1924" s="193" t="str">
        <f t="shared" ref="G1924:M1924" si="3102">G$197</f>
        <v>Richardson, Vicki</v>
      </c>
      <c r="H1924" s="193" t="str">
        <f t="shared" si="3102"/>
        <v>Herold, Sarah</v>
      </c>
      <c r="I1924" s="193" t="str">
        <f t="shared" si="3102"/>
        <v>CR366</v>
      </c>
      <c r="J1924" s="193" t="str">
        <f t="shared" si="3102"/>
        <v>CREDIBLE CULTURE</v>
      </c>
      <c r="K1924" s="193" t="str">
        <f t="shared" si="3102"/>
        <v>all</v>
      </c>
      <c r="L1924" s="193">
        <f t="shared" si="3102"/>
        <v>0</v>
      </c>
      <c r="M1924" s="193" t="str">
        <f t="shared" si="3102"/>
        <v>Beauty</v>
      </c>
      <c r="N1924" s="193" t="str">
        <f t="shared" si="2982"/>
        <v>Digital Camcorder</v>
      </c>
      <c r="AA1924" s="193">
        <f t="shared" si="2979"/>
        <v>0</v>
      </c>
      <c r="AB1924" s="193" t="str">
        <f t="shared" ref="AB1924" si="3103">AB$197</f>
        <v>Herold, Sarah</v>
      </c>
    </row>
    <row r="1925" spans="1:28" s="188" customFormat="1" ht="17.399999999999999">
      <c r="A1925" s="193" t="str">
        <f t="shared" si="2974"/>
        <v>Digital Camcorder</v>
      </c>
      <c r="B1925" s="193" t="str">
        <f t="shared" si="2975"/>
        <v>VE242Digital Camcorder</v>
      </c>
      <c r="C1925" s="193" t="str">
        <f t="shared" si="2976"/>
        <v>Digital CamcorderHerold, Sarah</v>
      </c>
      <c r="D1925" s="193"/>
      <c r="E1925" s="193"/>
      <c r="F1925" s="193" t="str">
        <f t="shared" si="2977"/>
        <v>Digital CamcorderRichardson, Vicki</v>
      </c>
      <c r="G1925" s="193" t="str">
        <f t="shared" ref="G1925:M1925" si="3104">G$198</f>
        <v>Richardson, Vicki</v>
      </c>
      <c r="H1925" s="193" t="str">
        <f t="shared" si="3104"/>
        <v>Herold, Sarah</v>
      </c>
      <c r="I1925" s="193" t="str">
        <f t="shared" si="3104"/>
        <v>VE242</v>
      </c>
      <c r="J1925" s="193" t="str">
        <f t="shared" si="3104"/>
        <v>VECINA BEAUTY SUPPLY INC</v>
      </c>
      <c r="K1925" s="193" t="str">
        <f t="shared" si="3104"/>
        <v>all</v>
      </c>
      <c r="L1925" s="193">
        <f t="shared" si="3104"/>
        <v>0</v>
      </c>
      <c r="M1925" s="193" t="str">
        <f t="shared" si="3104"/>
        <v>Beauty</v>
      </c>
      <c r="N1925" s="193" t="str">
        <f t="shared" si="2982"/>
        <v>Digital Camcorder</v>
      </c>
      <c r="AA1925" s="193">
        <f t="shared" si="2979"/>
        <v>0</v>
      </c>
      <c r="AB1925" s="193" t="str">
        <f t="shared" ref="AB1925" si="3105">AB$198</f>
        <v>Herold, Sarah</v>
      </c>
    </row>
    <row r="1926" spans="1:28" s="188" customFormat="1" ht="17.399999999999999">
      <c r="A1926" s="193" t="str">
        <f t="shared" si="2974"/>
        <v>Digital Camcorder</v>
      </c>
      <c r="B1926" s="193" t="str">
        <f t="shared" si="2975"/>
        <v>0Digital Camcorder</v>
      </c>
      <c r="C1926" s="193" t="str">
        <f t="shared" si="2976"/>
        <v>Digital Camcorder0</v>
      </c>
      <c r="D1926" s="193"/>
      <c r="E1926" s="193"/>
      <c r="F1926" s="193" t="str">
        <f t="shared" si="2977"/>
        <v>Digital Camcorder0</v>
      </c>
      <c r="G1926" s="193">
        <f t="shared" ref="G1926:M1926" si="3106">G$199</f>
        <v>0</v>
      </c>
      <c r="H1926" s="193">
        <f t="shared" si="3106"/>
        <v>0</v>
      </c>
      <c r="I1926" s="193">
        <f t="shared" si="3106"/>
        <v>0</v>
      </c>
      <c r="J1926" s="193">
        <f t="shared" si="3106"/>
        <v>0</v>
      </c>
      <c r="K1926" s="193">
        <f t="shared" si="3106"/>
        <v>0</v>
      </c>
      <c r="L1926" s="193">
        <f t="shared" si="3106"/>
        <v>0</v>
      </c>
      <c r="M1926" s="193">
        <f t="shared" si="3106"/>
        <v>0</v>
      </c>
      <c r="N1926" s="193" t="str">
        <f t="shared" si="2982"/>
        <v>Digital Camcorder</v>
      </c>
      <c r="AA1926" s="193">
        <f t="shared" si="2979"/>
        <v>0</v>
      </c>
      <c r="AB1926" s="193">
        <f t="shared" ref="AB1926" si="3107">AB$199</f>
        <v>0</v>
      </c>
    </row>
    <row r="1927" spans="1:28" s="188" customFormat="1" ht="17.399999999999999">
      <c r="A1927" s="193" t="str">
        <f t="shared" ref="A1927:A1990" si="3108">T$10</f>
        <v>Digital Camcorder</v>
      </c>
      <c r="B1927" s="193" t="str">
        <f t="shared" ref="B1927:B1990" si="3109">CONCATENATE(I1927,A1927)</f>
        <v>0Digital Camcorder</v>
      </c>
      <c r="C1927" s="193" t="str">
        <f t="shared" ref="C1927:C1990" si="3110">CONCATENATE(A1927,H1927)</f>
        <v>Digital Camcorder0</v>
      </c>
      <c r="D1927" s="193"/>
      <c r="E1927" s="193"/>
      <c r="F1927" s="193" t="str">
        <f t="shared" ref="F1927:F1990" si="3111">CONCATENATE(A1927,G1927)</f>
        <v>Digital Camcorder0</v>
      </c>
      <c r="G1927" s="193">
        <f t="shared" ref="G1927:M1927" si="3112">G$200</f>
        <v>0</v>
      </c>
      <c r="H1927" s="193">
        <f t="shared" si="3112"/>
        <v>0</v>
      </c>
      <c r="I1927" s="193">
        <f t="shared" si="3112"/>
        <v>0</v>
      </c>
      <c r="J1927" s="193">
        <f t="shared" si="3112"/>
        <v>0</v>
      </c>
      <c r="K1927" s="193">
        <f t="shared" si="3112"/>
        <v>0</v>
      </c>
      <c r="L1927" s="193">
        <f t="shared" si="3112"/>
        <v>0</v>
      </c>
      <c r="M1927" s="193">
        <f t="shared" si="3112"/>
        <v>0</v>
      </c>
      <c r="N1927" s="193" t="str">
        <f t="shared" si="2982"/>
        <v>Digital Camcorder</v>
      </c>
      <c r="AA1927" s="193">
        <f t="shared" ref="AA1927:AA1990" si="3113">AT$10</f>
        <v>0</v>
      </c>
      <c r="AB1927" s="193">
        <f t="shared" ref="AB1927" si="3114">AB$200</f>
        <v>0</v>
      </c>
    </row>
    <row r="1928" spans="1:28" s="188" customFormat="1" ht="17.399999999999999">
      <c r="A1928" s="193" t="str">
        <f t="shared" si="3108"/>
        <v>Digital Camcorder</v>
      </c>
      <c r="B1928" s="193" t="str">
        <f t="shared" si="3109"/>
        <v>0Digital Camcorder</v>
      </c>
      <c r="C1928" s="193" t="str">
        <f t="shared" si="3110"/>
        <v>Digital Camcorder0</v>
      </c>
      <c r="D1928" s="193"/>
      <c r="E1928" s="193"/>
      <c r="F1928" s="193" t="str">
        <f t="shared" si="3111"/>
        <v>Digital Camcorder0</v>
      </c>
      <c r="G1928" s="193">
        <f t="shared" ref="G1928:M1928" si="3115">G$201</f>
        <v>0</v>
      </c>
      <c r="H1928" s="193">
        <f t="shared" si="3115"/>
        <v>0</v>
      </c>
      <c r="I1928" s="193">
        <f t="shared" si="3115"/>
        <v>0</v>
      </c>
      <c r="J1928" s="193">
        <f t="shared" si="3115"/>
        <v>0</v>
      </c>
      <c r="K1928" s="193">
        <f t="shared" si="3115"/>
        <v>0</v>
      </c>
      <c r="L1928" s="193">
        <f t="shared" si="3115"/>
        <v>0</v>
      </c>
      <c r="M1928" s="193">
        <f t="shared" si="3115"/>
        <v>0</v>
      </c>
      <c r="N1928" s="193" t="str">
        <f t="shared" ref="N1928:N1991" si="3116">A1928</f>
        <v>Digital Camcorder</v>
      </c>
      <c r="AA1928" s="193">
        <f t="shared" si="3113"/>
        <v>0</v>
      </c>
      <c r="AB1928" s="193">
        <f t="shared" ref="AB1928" si="3117">AB$201</f>
        <v>0</v>
      </c>
    </row>
    <row r="1929" spans="1:28" s="188" customFormat="1" ht="17.399999999999999">
      <c r="A1929" s="193" t="str">
        <f t="shared" si="3108"/>
        <v>Digital Camcorder</v>
      </c>
      <c r="B1929" s="193" t="str">
        <f t="shared" si="3109"/>
        <v>0Digital Camcorder</v>
      </c>
      <c r="C1929" s="193" t="str">
        <f t="shared" si="3110"/>
        <v>Digital Camcorder0</v>
      </c>
      <c r="D1929" s="193"/>
      <c r="E1929" s="193"/>
      <c r="F1929" s="193" t="str">
        <f t="shared" si="3111"/>
        <v>Digital Camcorder0</v>
      </c>
      <c r="G1929" s="193">
        <f t="shared" ref="G1929:M1929" si="3118">G$202</f>
        <v>0</v>
      </c>
      <c r="H1929" s="193">
        <f t="shared" si="3118"/>
        <v>0</v>
      </c>
      <c r="I1929" s="193">
        <f t="shared" si="3118"/>
        <v>0</v>
      </c>
      <c r="J1929" s="193">
        <f t="shared" si="3118"/>
        <v>0</v>
      </c>
      <c r="K1929" s="193">
        <f t="shared" si="3118"/>
        <v>0</v>
      </c>
      <c r="L1929" s="193">
        <f t="shared" si="3118"/>
        <v>0</v>
      </c>
      <c r="M1929" s="193">
        <f t="shared" si="3118"/>
        <v>0</v>
      </c>
      <c r="N1929" s="193" t="str">
        <f t="shared" si="3116"/>
        <v>Digital Camcorder</v>
      </c>
      <c r="AA1929" s="193">
        <f t="shared" si="3113"/>
        <v>0</v>
      </c>
      <c r="AB1929" s="193">
        <f t="shared" ref="AB1929" si="3119">AB$202</f>
        <v>0</v>
      </c>
    </row>
    <row r="1930" spans="1:28" s="188" customFormat="1" ht="17.399999999999999">
      <c r="A1930" s="193" t="str">
        <f t="shared" si="3108"/>
        <v>Digital Camcorder</v>
      </c>
      <c r="B1930" s="193" t="str">
        <f t="shared" si="3109"/>
        <v>0Digital Camcorder</v>
      </c>
      <c r="C1930" s="193" t="str">
        <f t="shared" si="3110"/>
        <v>Digital Camcorder0</v>
      </c>
      <c r="D1930" s="193"/>
      <c r="E1930" s="193"/>
      <c r="F1930" s="193" t="str">
        <f t="shared" si="3111"/>
        <v>Digital Camcorder0</v>
      </c>
      <c r="G1930" s="193">
        <f t="shared" ref="G1930:M1930" si="3120">G$203</f>
        <v>0</v>
      </c>
      <c r="H1930" s="193">
        <f t="shared" si="3120"/>
        <v>0</v>
      </c>
      <c r="I1930" s="193">
        <f t="shared" si="3120"/>
        <v>0</v>
      </c>
      <c r="J1930" s="193">
        <f t="shared" si="3120"/>
        <v>0</v>
      </c>
      <c r="K1930" s="193">
        <f t="shared" si="3120"/>
        <v>0</v>
      </c>
      <c r="L1930" s="193">
        <f t="shared" si="3120"/>
        <v>0</v>
      </c>
      <c r="M1930" s="193">
        <f t="shared" si="3120"/>
        <v>0</v>
      </c>
      <c r="N1930" s="193" t="str">
        <f t="shared" si="3116"/>
        <v>Digital Camcorder</v>
      </c>
      <c r="AA1930" s="193">
        <f t="shared" si="3113"/>
        <v>0</v>
      </c>
      <c r="AB1930" s="193">
        <f t="shared" ref="AB1930" si="3121">AB$203</f>
        <v>0</v>
      </c>
    </row>
    <row r="1931" spans="1:28" s="188" customFormat="1" ht="17.399999999999999">
      <c r="A1931" s="193" t="str">
        <f t="shared" si="3108"/>
        <v>Digital Camcorder</v>
      </c>
      <c r="B1931" s="193" t="str">
        <f t="shared" si="3109"/>
        <v>0Digital Camcorder</v>
      </c>
      <c r="C1931" s="193" t="str">
        <f t="shared" si="3110"/>
        <v>Digital Camcorder0</v>
      </c>
      <c r="D1931" s="193"/>
      <c r="E1931" s="193"/>
      <c r="F1931" s="193" t="str">
        <f t="shared" si="3111"/>
        <v>Digital Camcorder0</v>
      </c>
      <c r="G1931" s="193">
        <f t="shared" ref="G1931:M1931" si="3122">G$204</f>
        <v>0</v>
      </c>
      <c r="H1931" s="193">
        <f t="shared" si="3122"/>
        <v>0</v>
      </c>
      <c r="I1931" s="193">
        <f t="shared" si="3122"/>
        <v>0</v>
      </c>
      <c r="J1931" s="193">
        <f t="shared" si="3122"/>
        <v>0</v>
      </c>
      <c r="K1931" s="193">
        <f t="shared" si="3122"/>
        <v>0</v>
      </c>
      <c r="L1931" s="193">
        <f t="shared" si="3122"/>
        <v>0</v>
      </c>
      <c r="M1931" s="193">
        <f t="shared" si="3122"/>
        <v>0</v>
      </c>
      <c r="N1931" s="193" t="str">
        <f t="shared" si="3116"/>
        <v>Digital Camcorder</v>
      </c>
      <c r="AA1931" s="193">
        <f t="shared" si="3113"/>
        <v>0</v>
      </c>
      <c r="AB1931" s="193">
        <f t="shared" ref="AB1931" si="3123">AB$204</f>
        <v>0</v>
      </c>
    </row>
    <row r="1932" spans="1:28" s="188" customFormat="1" ht="17.399999999999999">
      <c r="A1932" s="193" t="str">
        <f t="shared" si="3108"/>
        <v>Digital Camcorder</v>
      </c>
      <c r="B1932" s="193" t="str">
        <f t="shared" si="3109"/>
        <v>AB045Digital Camcorder</v>
      </c>
      <c r="C1932" s="193" t="str">
        <f t="shared" si="3110"/>
        <v>Digital CamcorderJames, Greg</v>
      </c>
      <c r="D1932" s="193"/>
      <c r="E1932" s="193"/>
      <c r="F1932" s="193" t="str">
        <f t="shared" si="3111"/>
        <v>Digital CamcorderRichardson, Vicki</v>
      </c>
      <c r="G1932" s="193" t="str">
        <f t="shared" ref="G1932:M1932" si="3124">G$205</f>
        <v>Richardson, Vicki</v>
      </c>
      <c r="H1932" s="193" t="str">
        <f t="shared" si="3124"/>
        <v>James, Greg</v>
      </c>
      <c r="I1932" s="193" t="str">
        <f t="shared" si="3124"/>
        <v>AB045</v>
      </c>
      <c r="J1932" s="193" t="str">
        <f t="shared" si="3124"/>
        <v>ABT ELECTRONICS</v>
      </c>
      <c r="K1932" s="193" t="str">
        <f t="shared" si="3124"/>
        <v>all</v>
      </c>
      <c r="L1932" s="193">
        <f t="shared" si="3124"/>
        <v>0</v>
      </c>
      <c r="M1932" s="193">
        <f t="shared" si="3124"/>
        <v>0</v>
      </c>
      <c r="N1932" s="193" t="str">
        <f t="shared" si="3116"/>
        <v>Digital Camcorder</v>
      </c>
      <c r="AA1932" s="193">
        <f t="shared" si="3113"/>
        <v>0</v>
      </c>
      <c r="AB1932" s="193" t="str">
        <f t="shared" ref="AB1932" si="3125">AB$205</f>
        <v>James, Greg</v>
      </c>
    </row>
    <row r="1933" spans="1:28" s="188" customFormat="1" ht="17.399999999999999">
      <c r="A1933" s="193" t="str">
        <f t="shared" si="3108"/>
        <v>Digital Camcorder</v>
      </c>
      <c r="B1933" s="193" t="str">
        <f t="shared" si="3109"/>
        <v>AB235Digital Camcorder</v>
      </c>
      <c r="C1933" s="193" t="str">
        <f t="shared" si="3110"/>
        <v>Digital CamcorderJames, Greg</v>
      </c>
      <c r="D1933" s="193"/>
      <c r="E1933" s="193"/>
      <c r="F1933" s="193" t="str">
        <f t="shared" si="3111"/>
        <v>Digital CamcorderRichardson, Vicki</v>
      </c>
      <c r="G1933" s="193" t="str">
        <f t="shared" ref="G1933:M1933" si="3126">G$206</f>
        <v>Richardson, Vicki</v>
      </c>
      <c r="H1933" s="193" t="str">
        <f t="shared" si="3126"/>
        <v>James, Greg</v>
      </c>
      <c r="I1933" s="193" t="str">
        <f t="shared" si="3126"/>
        <v>AB235</v>
      </c>
      <c r="J1933" s="193" t="str">
        <f t="shared" si="3126"/>
        <v>ABC APPLIANCE</v>
      </c>
      <c r="K1933" s="193" t="str">
        <f t="shared" si="3126"/>
        <v>all</v>
      </c>
      <c r="L1933" s="193">
        <f t="shared" si="3126"/>
        <v>0</v>
      </c>
      <c r="M1933" s="193">
        <f t="shared" si="3126"/>
        <v>0</v>
      </c>
      <c r="N1933" s="193" t="str">
        <f t="shared" si="3116"/>
        <v>Digital Camcorder</v>
      </c>
      <c r="AA1933" s="193">
        <f t="shared" si="3113"/>
        <v>0</v>
      </c>
      <c r="AB1933" s="193" t="str">
        <f t="shared" ref="AB1933" si="3127">AB$206</f>
        <v>James, Greg</v>
      </c>
    </row>
    <row r="1934" spans="1:28" s="188" customFormat="1" ht="17.399999999999999">
      <c r="A1934" s="193" t="str">
        <f t="shared" si="3108"/>
        <v>Digital Camcorder</v>
      </c>
      <c r="B1934" s="193" t="str">
        <f t="shared" si="3109"/>
        <v>BI001Digital Camcorder</v>
      </c>
      <c r="C1934" s="193" t="str">
        <f t="shared" si="3110"/>
        <v>Digital CamcorderJames, Greg</v>
      </c>
      <c r="D1934" s="193"/>
      <c r="E1934" s="193"/>
      <c r="F1934" s="193" t="str">
        <f t="shared" si="3111"/>
        <v>Digital CamcorderRichardson, Vicki</v>
      </c>
      <c r="G1934" s="193" t="str">
        <f t="shared" ref="G1934:M1934" si="3128">G$207</f>
        <v>Richardson, Vicki</v>
      </c>
      <c r="H1934" s="193" t="str">
        <f t="shared" si="3128"/>
        <v>James, Greg</v>
      </c>
      <c r="I1934" s="193" t="str">
        <f t="shared" si="3128"/>
        <v>BI001</v>
      </c>
      <c r="J1934" s="193" t="str">
        <f t="shared" si="3128"/>
        <v>BI-MART</v>
      </c>
      <c r="K1934" s="193" t="str">
        <f t="shared" si="3128"/>
        <v>all</v>
      </c>
      <c r="L1934" s="193">
        <f t="shared" si="3128"/>
        <v>0</v>
      </c>
      <c r="M1934" s="193">
        <f t="shared" si="3128"/>
        <v>0</v>
      </c>
      <c r="N1934" s="193" t="str">
        <f t="shared" si="3116"/>
        <v>Digital Camcorder</v>
      </c>
      <c r="AA1934" s="193">
        <f t="shared" si="3113"/>
        <v>0</v>
      </c>
      <c r="AB1934" s="193" t="str">
        <f t="shared" ref="AB1934" si="3129">AB$207</f>
        <v>James, Greg</v>
      </c>
    </row>
    <row r="1935" spans="1:28" s="188" customFormat="1" ht="17.399999999999999">
      <c r="A1935" s="193" t="str">
        <f t="shared" si="3108"/>
        <v>Digital Camcorder</v>
      </c>
      <c r="B1935" s="193" t="str">
        <f t="shared" si="3109"/>
        <v>FR195Digital Camcorder</v>
      </c>
      <c r="C1935" s="193" t="str">
        <f t="shared" si="3110"/>
        <v>Digital CamcorderJames, Greg</v>
      </c>
      <c r="D1935" s="193"/>
      <c r="E1935" s="193"/>
      <c r="F1935" s="193" t="str">
        <f t="shared" si="3111"/>
        <v>Digital CamcorderRichardson, Vicki</v>
      </c>
      <c r="G1935" s="193" t="str">
        <f t="shared" ref="G1935:M1935" si="3130">G$208</f>
        <v>Richardson, Vicki</v>
      </c>
      <c r="H1935" s="193" t="str">
        <f t="shared" si="3130"/>
        <v>James, Greg</v>
      </c>
      <c r="I1935" s="193" t="str">
        <f t="shared" si="3130"/>
        <v>FR195</v>
      </c>
      <c r="J1935" s="193" t="str">
        <f t="shared" si="3130"/>
        <v>FRY'S ELECTRONICS</v>
      </c>
      <c r="K1935" s="193" t="str">
        <f t="shared" si="3130"/>
        <v>all</v>
      </c>
      <c r="L1935" s="193">
        <f t="shared" si="3130"/>
        <v>0</v>
      </c>
      <c r="M1935" s="193">
        <f t="shared" si="3130"/>
        <v>0</v>
      </c>
      <c r="N1935" s="193" t="str">
        <f t="shared" si="3116"/>
        <v>Digital Camcorder</v>
      </c>
      <c r="AA1935" s="193">
        <f t="shared" si="3113"/>
        <v>0</v>
      </c>
      <c r="AB1935" s="193" t="str">
        <f t="shared" ref="AB1935" si="3131">AB$208</f>
        <v>James, Greg</v>
      </c>
    </row>
    <row r="1936" spans="1:28" s="188" customFormat="1" ht="17.399999999999999">
      <c r="A1936" s="193" t="str">
        <f t="shared" si="3108"/>
        <v>Digital Camcorder</v>
      </c>
      <c r="B1936" s="193" t="str">
        <f t="shared" si="3109"/>
        <v>PR976Digital Camcorder</v>
      </c>
      <c r="C1936" s="193" t="str">
        <f t="shared" si="3110"/>
        <v>Digital CamcorderJames, Greg</v>
      </c>
      <c r="D1936" s="193"/>
      <c r="E1936" s="193"/>
      <c r="F1936" s="193" t="str">
        <f t="shared" si="3111"/>
        <v>Digital CamcorderRichardson, Vicki</v>
      </c>
      <c r="G1936" s="193" t="str">
        <f t="shared" ref="G1936:M1936" si="3132">G$209</f>
        <v>Richardson, Vicki</v>
      </c>
      <c r="H1936" s="193" t="str">
        <f t="shared" si="3132"/>
        <v>James, Greg</v>
      </c>
      <c r="I1936" s="193" t="str">
        <f t="shared" si="3132"/>
        <v>PR976</v>
      </c>
      <c r="J1936" s="193" t="str">
        <f t="shared" si="3132"/>
        <v>PROGRESSIVE GROUP OF INSURANCE CO</v>
      </c>
      <c r="K1936" s="193" t="str">
        <f t="shared" si="3132"/>
        <v>all</v>
      </c>
      <c r="L1936" s="193">
        <f t="shared" si="3132"/>
        <v>0</v>
      </c>
      <c r="M1936" s="193">
        <f t="shared" si="3132"/>
        <v>0</v>
      </c>
      <c r="N1936" s="193" t="str">
        <f t="shared" si="3116"/>
        <v>Digital Camcorder</v>
      </c>
      <c r="AA1936" s="193">
        <f t="shared" si="3113"/>
        <v>0</v>
      </c>
      <c r="AB1936" s="193" t="str">
        <f t="shared" ref="AB1936" si="3133">AB$209</f>
        <v>James, Greg</v>
      </c>
    </row>
    <row r="1937" spans="1:28" s="188" customFormat="1" ht="17.399999999999999">
      <c r="A1937" s="193" t="str">
        <f t="shared" si="3108"/>
        <v>Digital Camcorder</v>
      </c>
      <c r="B1937" s="193" t="str">
        <f t="shared" si="3109"/>
        <v>ME035Digital Camcorder</v>
      </c>
      <c r="C1937" s="193" t="str">
        <f t="shared" si="3110"/>
        <v>Digital CamcorderJames, Greg</v>
      </c>
      <c r="D1937" s="193"/>
      <c r="E1937" s="193"/>
      <c r="F1937" s="193" t="str">
        <f t="shared" si="3111"/>
        <v>Digital CamcorderRichardson, Vicki</v>
      </c>
      <c r="G1937" s="193" t="str">
        <f t="shared" ref="G1937:M1937" si="3134">G$210</f>
        <v>Richardson, Vicki</v>
      </c>
      <c r="H1937" s="193" t="str">
        <f t="shared" si="3134"/>
        <v>James, Greg</v>
      </c>
      <c r="I1937" s="193" t="str">
        <f t="shared" si="3134"/>
        <v>ME035</v>
      </c>
      <c r="J1937" s="193" t="str">
        <f t="shared" si="3134"/>
        <v>FRED MEYER</v>
      </c>
      <c r="K1937" s="193" t="str">
        <f t="shared" si="3134"/>
        <v>all</v>
      </c>
      <c r="L1937" s="193">
        <f t="shared" si="3134"/>
        <v>0</v>
      </c>
      <c r="M1937" s="193">
        <f t="shared" si="3134"/>
        <v>0</v>
      </c>
      <c r="N1937" s="193" t="str">
        <f t="shared" si="3116"/>
        <v>Digital Camcorder</v>
      </c>
      <c r="AA1937" s="193">
        <f t="shared" si="3113"/>
        <v>0</v>
      </c>
      <c r="AB1937" s="193" t="str">
        <f t="shared" ref="AB1937" si="3135">AB$210</f>
        <v>James, Greg</v>
      </c>
    </row>
    <row r="1938" spans="1:28" s="188" customFormat="1" ht="17.399999999999999">
      <c r="A1938" s="193" t="str">
        <f t="shared" si="3108"/>
        <v>Digital Camcorder</v>
      </c>
      <c r="B1938" s="193" t="str">
        <f t="shared" si="3109"/>
        <v>ME170Digital Camcorder</v>
      </c>
      <c r="C1938" s="193" t="str">
        <f t="shared" si="3110"/>
        <v>Digital CamcorderJames, Greg</v>
      </c>
      <c r="D1938" s="193"/>
      <c r="E1938" s="193"/>
      <c r="F1938" s="193" t="str">
        <f t="shared" si="3111"/>
        <v>Digital CamcorderRichardson, Vicki</v>
      </c>
      <c r="G1938" s="193" t="str">
        <f t="shared" ref="G1938:M1938" si="3136">G$211</f>
        <v>Richardson, Vicki</v>
      </c>
      <c r="H1938" s="193" t="str">
        <f t="shared" si="3136"/>
        <v>James, Greg</v>
      </c>
      <c r="I1938" s="193" t="str">
        <f t="shared" si="3136"/>
        <v>ME170</v>
      </c>
      <c r="J1938" s="193" t="str">
        <f t="shared" si="3136"/>
        <v>MEIJERS</v>
      </c>
      <c r="K1938" s="193" t="str">
        <f t="shared" si="3136"/>
        <v>all</v>
      </c>
      <c r="L1938" s="193">
        <f t="shared" si="3136"/>
        <v>0</v>
      </c>
      <c r="M1938" s="193">
        <f t="shared" si="3136"/>
        <v>0</v>
      </c>
      <c r="N1938" s="193" t="str">
        <f t="shared" si="3116"/>
        <v>Digital Camcorder</v>
      </c>
      <c r="AA1938" s="193">
        <f t="shared" si="3113"/>
        <v>0</v>
      </c>
      <c r="AB1938" s="193" t="str">
        <f t="shared" ref="AB1938" si="3137">AB$211</f>
        <v>James, Greg</v>
      </c>
    </row>
    <row r="1939" spans="1:28" s="188" customFormat="1" ht="17.399999999999999">
      <c r="A1939" s="193" t="str">
        <f t="shared" si="3108"/>
        <v>Digital Camcorder</v>
      </c>
      <c r="B1939" s="193" t="str">
        <f t="shared" si="3109"/>
        <v>0Digital Camcorder</v>
      </c>
      <c r="C1939" s="193" t="str">
        <f t="shared" si="3110"/>
        <v>Digital Camcorder0</v>
      </c>
      <c r="D1939" s="193"/>
      <c r="E1939" s="193"/>
      <c r="F1939" s="193" t="str">
        <f t="shared" si="3111"/>
        <v>Digital Camcorder0</v>
      </c>
      <c r="G1939" s="193">
        <f t="shared" ref="G1939:M1939" si="3138">G$212</f>
        <v>0</v>
      </c>
      <c r="H1939" s="193">
        <f t="shared" si="3138"/>
        <v>0</v>
      </c>
      <c r="I1939" s="193">
        <f t="shared" si="3138"/>
        <v>0</v>
      </c>
      <c r="J1939" s="193">
        <f t="shared" si="3138"/>
        <v>0</v>
      </c>
      <c r="K1939" s="193">
        <f t="shared" si="3138"/>
        <v>0</v>
      </c>
      <c r="L1939" s="193">
        <f t="shared" si="3138"/>
        <v>0</v>
      </c>
      <c r="M1939" s="193">
        <f t="shared" si="3138"/>
        <v>0</v>
      </c>
      <c r="N1939" s="193" t="str">
        <f t="shared" si="3116"/>
        <v>Digital Camcorder</v>
      </c>
      <c r="AA1939" s="193">
        <f t="shared" si="3113"/>
        <v>0</v>
      </c>
      <c r="AB1939" s="193">
        <f t="shared" ref="AB1939" si="3139">AB$212</f>
        <v>0</v>
      </c>
    </row>
    <row r="1940" spans="1:28" s="188" customFormat="1" ht="17.399999999999999">
      <c r="A1940" s="193" t="str">
        <f t="shared" si="3108"/>
        <v>Digital Camcorder</v>
      </c>
      <c r="B1940" s="193" t="str">
        <f t="shared" si="3109"/>
        <v>0Digital Camcorder</v>
      </c>
      <c r="C1940" s="193" t="str">
        <f t="shared" si="3110"/>
        <v>Digital Camcorder0</v>
      </c>
      <c r="D1940" s="193"/>
      <c r="E1940" s="193"/>
      <c r="F1940" s="193" t="str">
        <f t="shared" si="3111"/>
        <v>Digital Camcorder0</v>
      </c>
      <c r="G1940" s="193">
        <f t="shared" ref="G1940:M1940" si="3140">G$213</f>
        <v>0</v>
      </c>
      <c r="H1940" s="193">
        <f t="shared" si="3140"/>
        <v>0</v>
      </c>
      <c r="I1940" s="193">
        <f t="shared" si="3140"/>
        <v>0</v>
      </c>
      <c r="J1940" s="193">
        <f t="shared" si="3140"/>
        <v>0</v>
      </c>
      <c r="K1940" s="193">
        <f t="shared" si="3140"/>
        <v>0</v>
      </c>
      <c r="L1940" s="193">
        <f t="shared" si="3140"/>
        <v>0</v>
      </c>
      <c r="M1940" s="193">
        <f t="shared" si="3140"/>
        <v>0</v>
      </c>
      <c r="N1940" s="193" t="str">
        <f t="shared" si="3116"/>
        <v>Digital Camcorder</v>
      </c>
      <c r="AA1940" s="193">
        <f t="shared" si="3113"/>
        <v>0</v>
      </c>
      <c r="AB1940" s="193">
        <f t="shared" ref="AB1940" si="3141">AB$213</f>
        <v>0</v>
      </c>
    </row>
    <row r="1941" spans="1:28" s="188" customFormat="1" ht="17.399999999999999">
      <c r="A1941" s="193" t="str">
        <f t="shared" si="3108"/>
        <v>Digital Camcorder</v>
      </c>
      <c r="B1941" s="193" t="str">
        <f t="shared" si="3109"/>
        <v>AD275Digital Camcorder</v>
      </c>
      <c r="C1941" s="193" t="str">
        <f t="shared" si="3110"/>
        <v>Digital CamcorderNagira, Rina</v>
      </c>
      <c r="D1941" s="193"/>
      <c r="E1941" s="193"/>
      <c r="F1941" s="193" t="str">
        <f t="shared" si="3111"/>
        <v>Digital CamcorderRichardson, Vicki</v>
      </c>
      <c r="G1941" s="193" t="str">
        <f t="shared" ref="G1941:M1941" si="3142">G$214</f>
        <v>Richardson, Vicki</v>
      </c>
      <c r="H1941" s="193" t="str">
        <f t="shared" si="3142"/>
        <v>Nagira, Rina</v>
      </c>
      <c r="I1941" s="193" t="str">
        <f t="shared" si="3142"/>
        <v>AD275</v>
      </c>
      <c r="J1941" s="193" t="str">
        <f t="shared" si="3142"/>
        <v>LA CURACAO</v>
      </c>
      <c r="K1941" s="193" t="str">
        <f t="shared" si="3142"/>
        <v>all</v>
      </c>
      <c r="L1941" s="193">
        <f t="shared" si="3142"/>
        <v>0</v>
      </c>
      <c r="M1941" s="193">
        <f t="shared" si="3142"/>
        <v>0</v>
      </c>
      <c r="N1941" s="193" t="str">
        <f t="shared" si="3116"/>
        <v>Digital Camcorder</v>
      </c>
      <c r="AA1941" s="193">
        <f t="shared" si="3113"/>
        <v>0</v>
      </c>
      <c r="AB1941" s="193" t="str">
        <f t="shared" ref="AB1941" si="3143">AB$214</f>
        <v>Nagira, Rina</v>
      </c>
    </row>
    <row r="1942" spans="1:28" s="188" customFormat="1" ht="17.399999999999999">
      <c r="A1942" s="193" t="str">
        <f t="shared" si="3108"/>
        <v>Digital Camcorder</v>
      </c>
      <c r="B1942" s="193" t="str">
        <f t="shared" si="3109"/>
        <v>DB075Digital Camcorder</v>
      </c>
      <c r="C1942" s="193" t="str">
        <f t="shared" si="3110"/>
        <v>Digital CamcorderNagira, Rina</v>
      </c>
      <c r="D1942" s="193"/>
      <c r="E1942" s="193"/>
      <c r="F1942" s="193" t="str">
        <f t="shared" si="3111"/>
        <v>Digital CamcorderRichardson, Vicki</v>
      </c>
      <c r="G1942" s="193" t="str">
        <f t="shared" ref="G1942:M1942" si="3144">G$215</f>
        <v>Richardson, Vicki</v>
      </c>
      <c r="H1942" s="193" t="str">
        <f t="shared" si="3144"/>
        <v>Nagira, Rina</v>
      </c>
      <c r="I1942" s="193" t="str">
        <f t="shared" si="3144"/>
        <v>DB075</v>
      </c>
      <c r="J1942" s="193" t="str">
        <f t="shared" si="3144"/>
        <v>DBL DISTRIBUTING  (INGRAM)</v>
      </c>
      <c r="K1942" s="193" t="str">
        <f t="shared" si="3144"/>
        <v>all</v>
      </c>
      <c r="L1942" s="193">
        <f t="shared" si="3144"/>
        <v>0</v>
      </c>
      <c r="M1942" s="193">
        <f t="shared" si="3144"/>
        <v>0</v>
      </c>
      <c r="N1942" s="193" t="str">
        <f t="shared" si="3116"/>
        <v>Digital Camcorder</v>
      </c>
      <c r="AA1942" s="193">
        <f t="shared" si="3113"/>
        <v>0</v>
      </c>
      <c r="AB1942" s="193" t="str">
        <f t="shared" ref="AB1942" si="3145">AB$215</f>
        <v>Nagira, Rina</v>
      </c>
    </row>
    <row r="1943" spans="1:28" s="188" customFormat="1" ht="17.399999999999999">
      <c r="A1943" s="193" t="str">
        <f t="shared" si="3108"/>
        <v>Digital Camcorder</v>
      </c>
      <c r="B1943" s="193" t="str">
        <f t="shared" si="3109"/>
        <v>HA896Digital Camcorder</v>
      </c>
      <c r="C1943" s="193" t="str">
        <f t="shared" si="3110"/>
        <v>Digital CamcorderNagira, Rina</v>
      </c>
      <c r="D1943" s="193"/>
      <c r="E1943" s="193"/>
      <c r="F1943" s="193" t="str">
        <f t="shared" si="3111"/>
        <v>Digital CamcorderRichardson, Vicki</v>
      </c>
      <c r="G1943" s="193" t="str">
        <f t="shared" ref="G1943:M1943" si="3146">G$216</f>
        <v>Richardson, Vicki</v>
      </c>
      <c r="H1943" s="193" t="str">
        <f t="shared" si="3146"/>
        <v>Nagira, Rina</v>
      </c>
      <c r="I1943" s="193" t="str">
        <f t="shared" si="3146"/>
        <v>HA896</v>
      </c>
      <c r="J1943" s="193" t="str">
        <f t="shared" si="3146"/>
        <v>HENRY LAMOND COMPANY, LTD.</v>
      </c>
      <c r="K1943" s="193" t="str">
        <f t="shared" si="3146"/>
        <v>all</v>
      </c>
      <c r="L1943" s="193">
        <f t="shared" si="3146"/>
        <v>0</v>
      </c>
      <c r="M1943" s="193">
        <f t="shared" si="3146"/>
        <v>0</v>
      </c>
      <c r="N1943" s="193" t="str">
        <f t="shared" si="3116"/>
        <v>Digital Camcorder</v>
      </c>
      <c r="AA1943" s="193">
        <f t="shared" si="3113"/>
        <v>0</v>
      </c>
      <c r="AB1943" s="193" t="str">
        <f t="shared" ref="AB1943" si="3147">AB$216</f>
        <v>Nagira, Rina</v>
      </c>
    </row>
    <row r="1944" spans="1:28" s="188" customFormat="1" ht="17.399999999999999">
      <c r="A1944" s="193" t="str">
        <f t="shared" si="3108"/>
        <v>Digital Camcorder</v>
      </c>
      <c r="B1944" s="193" t="str">
        <f t="shared" si="3109"/>
        <v>PA946Digital Camcorder</v>
      </c>
      <c r="C1944" s="193" t="str">
        <f t="shared" si="3110"/>
        <v>Digital CamcorderNagira, Rina</v>
      </c>
      <c r="D1944" s="193"/>
      <c r="E1944" s="193"/>
      <c r="F1944" s="193" t="str">
        <f t="shared" si="3111"/>
        <v>Digital CamcorderRichardson, Vicki</v>
      </c>
      <c r="G1944" s="193" t="str">
        <f t="shared" ref="G1944:M1944" si="3148">G$217</f>
        <v>Richardson, Vicki</v>
      </c>
      <c r="H1944" s="193" t="str">
        <f t="shared" si="3148"/>
        <v>Nagira, Rina</v>
      </c>
      <c r="I1944" s="193" t="str">
        <f t="shared" si="3148"/>
        <v>PA946</v>
      </c>
      <c r="J1944" s="193" t="str">
        <f t="shared" si="3148"/>
        <v>PACIFIC MARKETING ALLIANCE</v>
      </c>
      <c r="K1944" s="193" t="str">
        <f t="shared" si="3148"/>
        <v>all</v>
      </c>
      <c r="L1944" s="193">
        <f t="shared" si="3148"/>
        <v>0</v>
      </c>
      <c r="M1944" s="193">
        <f t="shared" si="3148"/>
        <v>0</v>
      </c>
      <c r="N1944" s="193" t="str">
        <f t="shared" si="3116"/>
        <v>Digital Camcorder</v>
      </c>
      <c r="AA1944" s="193">
        <f t="shared" si="3113"/>
        <v>0</v>
      </c>
      <c r="AB1944" s="193" t="str">
        <f t="shared" ref="AB1944" si="3149">AB$217</f>
        <v>Nagira, Rina</v>
      </c>
    </row>
    <row r="1945" spans="1:28" s="188" customFormat="1" ht="17.399999999999999">
      <c r="A1945" s="193" t="str">
        <f t="shared" si="3108"/>
        <v>Digital Camcorder</v>
      </c>
      <c r="B1945" s="193" t="str">
        <f t="shared" si="3109"/>
        <v>UM001Digital Camcorder</v>
      </c>
      <c r="C1945" s="193" t="str">
        <f t="shared" si="3110"/>
        <v>Digital CamcorderNagira, Rina</v>
      </c>
      <c r="D1945" s="193"/>
      <c r="E1945" s="193"/>
      <c r="F1945" s="193" t="str">
        <f t="shared" si="3111"/>
        <v>Digital CamcorderRichardson, Vicki</v>
      </c>
      <c r="G1945" s="193" t="str">
        <f t="shared" ref="G1945:M1945" si="3150">G$218</f>
        <v>Richardson, Vicki</v>
      </c>
      <c r="H1945" s="193" t="str">
        <f t="shared" si="3150"/>
        <v>Nagira, Rina</v>
      </c>
      <c r="I1945" s="193" t="str">
        <f t="shared" si="3150"/>
        <v>UM001</v>
      </c>
      <c r="J1945" s="193" t="str">
        <f t="shared" si="3150"/>
        <v>UWAJIMAYA, INC.</v>
      </c>
      <c r="K1945" s="193" t="str">
        <f t="shared" si="3150"/>
        <v>all</v>
      </c>
      <c r="L1945" s="193">
        <f t="shared" si="3150"/>
        <v>0</v>
      </c>
      <c r="M1945" s="193">
        <f t="shared" si="3150"/>
        <v>0</v>
      </c>
      <c r="N1945" s="193" t="str">
        <f t="shared" si="3116"/>
        <v>Digital Camcorder</v>
      </c>
      <c r="AA1945" s="193">
        <f t="shared" si="3113"/>
        <v>0</v>
      </c>
      <c r="AB1945" s="193" t="str">
        <f t="shared" ref="AB1945" si="3151">AB$218</f>
        <v>Nagira, Rina</v>
      </c>
    </row>
    <row r="1946" spans="1:28" s="188" customFormat="1" ht="17.399999999999999">
      <c r="A1946" s="193" t="str">
        <f t="shared" si="3108"/>
        <v>Digital Camcorder</v>
      </c>
      <c r="B1946" s="193" t="str">
        <f t="shared" si="3109"/>
        <v>UN696Digital Camcorder</v>
      </c>
      <c r="C1946" s="193" t="str">
        <f t="shared" si="3110"/>
        <v>Digital CamcorderNagira, Rina</v>
      </c>
      <c r="D1946" s="193"/>
      <c r="E1946" s="193"/>
      <c r="F1946" s="193" t="str">
        <f t="shared" si="3111"/>
        <v>Digital CamcorderRichardson, Vicki</v>
      </c>
      <c r="G1946" s="193" t="str">
        <f t="shared" ref="G1946:M1946" si="3152">G$219</f>
        <v>Richardson, Vicki</v>
      </c>
      <c r="H1946" s="193" t="str">
        <f t="shared" si="3152"/>
        <v>Nagira, Rina</v>
      </c>
      <c r="I1946" s="193" t="str">
        <f t="shared" si="3152"/>
        <v>UN696</v>
      </c>
      <c r="J1946" s="193" t="str">
        <f t="shared" si="3152"/>
        <v>UNI-KING OF HAWAII, INC</v>
      </c>
      <c r="K1946" s="193" t="str">
        <f t="shared" si="3152"/>
        <v>all</v>
      </c>
      <c r="L1946" s="193">
        <f t="shared" si="3152"/>
        <v>0</v>
      </c>
      <c r="M1946" s="193">
        <f t="shared" si="3152"/>
        <v>0</v>
      </c>
      <c r="N1946" s="193" t="str">
        <f t="shared" si="3116"/>
        <v>Digital Camcorder</v>
      </c>
      <c r="AA1946" s="193">
        <f t="shared" si="3113"/>
        <v>0</v>
      </c>
      <c r="AB1946" s="193" t="str">
        <f t="shared" ref="AB1946" si="3153">AB$219</f>
        <v>Nagira, Rina</v>
      </c>
    </row>
    <row r="1947" spans="1:28" s="188" customFormat="1" ht="17.399999999999999">
      <c r="A1947" s="193" t="str">
        <f t="shared" si="3108"/>
        <v>Digital Camcorder</v>
      </c>
      <c r="B1947" s="193" t="str">
        <f t="shared" si="3109"/>
        <v>0Digital Camcorder</v>
      </c>
      <c r="C1947" s="193" t="str">
        <f t="shared" si="3110"/>
        <v>Digital Camcorder0</v>
      </c>
      <c r="D1947" s="193"/>
      <c r="E1947" s="193"/>
      <c r="F1947" s="193" t="str">
        <f t="shared" si="3111"/>
        <v>Digital Camcorder0</v>
      </c>
      <c r="G1947" s="193">
        <f t="shared" ref="G1947:M1947" si="3154">G$220</f>
        <v>0</v>
      </c>
      <c r="H1947" s="193">
        <f t="shared" si="3154"/>
        <v>0</v>
      </c>
      <c r="I1947" s="193">
        <f t="shared" si="3154"/>
        <v>0</v>
      </c>
      <c r="J1947" s="193">
        <f t="shared" si="3154"/>
        <v>0</v>
      </c>
      <c r="K1947" s="193">
        <f t="shared" si="3154"/>
        <v>0</v>
      </c>
      <c r="L1947" s="193">
        <f t="shared" si="3154"/>
        <v>0</v>
      </c>
      <c r="M1947" s="193">
        <f t="shared" si="3154"/>
        <v>0</v>
      </c>
      <c r="N1947" s="193" t="str">
        <f t="shared" si="3116"/>
        <v>Digital Camcorder</v>
      </c>
      <c r="AA1947" s="193">
        <f t="shared" si="3113"/>
        <v>0</v>
      </c>
      <c r="AB1947" s="193">
        <f t="shared" ref="AB1947" si="3155">AB$220</f>
        <v>0</v>
      </c>
    </row>
    <row r="1948" spans="1:28" s="188" customFormat="1" ht="17.399999999999999">
      <c r="A1948" s="193" t="str">
        <f t="shared" si="3108"/>
        <v>Digital Camcorder</v>
      </c>
      <c r="B1948" s="193" t="str">
        <f t="shared" si="3109"/>
        <v>0Digital Camcorder</v>
      </c>
      <c r="C1948" s="193" t="str">
        <f t="shared" si="3110"/>
        <v>Digital Camcorder0</v>
      </c>
      <c r="D1948" s="193"/>
      <c r="E1948" s="193"/>
      <c r="F1948" s="193" t="str">
        <f t="shared" si="3111"/>
        <v>Digital Camcorder0</v>
      </c>
      <c r="G1948" s="193">
        <f t="shared" ref="G1948:M1948" si="3156">G$221</f>
        <v>0</v>
      </c>
      <c r="H1948" s="193">
        <f t="shared" si="3156"/>
        <v>0</v>
      </c>
      <c r="I1948" s="193">
        <f t="shared" si="3156"/>
        <v>0</v>
      </c>
      <c r="J1948" s="193">
        <f t="shared" si="3156"/>
        <v>0</v>
      </c>
      <c r="K1948" s="193">
        <f t="shared" si="3156"/>
        <v>0</v>
      </c>
      <c r="L1948" s="193">
        <f t="shared" si="3156"/>
        <v>0</v>
      </c>
      <c r="M1948" s="193">
        <f t="shared" si="3156"/>
        <v>0</v>
      </c>
      <c r="N1948" s="193" t="str">
        <f t="shared" si="3116"/>
        <v>Digital Camcorder</v>
      </c>
      <c r="AA1948" s="193">
        <f t="shared" si="3113"/>
        <v>0</v>
      </c>
      <c r="AB1948" s="193">
        <f t="shared" ref="AB1948" si="3157">AB$221</f>
        <v>0</v>
      </c>
    </row>
    <row r="1949" spans="1:28" s="188" customFormat="1" ht="17.399999999999999">
      <c r="A1949" s="193" t="str">
        <f t="shared" si="3108"/>
        <v>Digital Camcorder</v>
      </c>
      <c r="B1949" s="193" t="str">
        <f t="shared" si="3109"/>
        <v>0Digital Camcorder</v>
      </c>
      <c r="C1949" s="193" t="str">
        <f t="shared" si="3110"/>
        <v>Digital Camcorder0</v>
      </c>
      <c r="D1949" s="193"/>
      <c r="E1949" s="193"/>
      <c r="F1949" s="193" t="str">
        <f t="shared" si="3111"/>
        <v>Digital Camcorder0</v>
      </c>
      <c r="G1949" s="193">
        <f t="shared" ref="G1949:M1949" si="3158">G$222</f>
        <v>0</v>
      </c>
      <c r="H1949" s="193">
        <f t="shared" si="3158"/>
        <v>0</v>
      </c>
      <c r="I1949" s="193">
        <f t="shared" si="3158"/>
        <v>0</v>
      </c>
      <c r="J1949" s="193">
        <f t="shared" si="3158"/>
        <v>0</v>
      </c>
      <c r="K1949" s="193">
        <f t="shared" si="3158"/>
        <v>0</v>
      </c>
      <c r="L1949" s="193">
        <f t="shared" si="3158"/>
        <v>0</v>
      </c>
      <c r="M1949" s="193">
        <f t="shared" si="3158"/>
        <v>0</v>
      </c>
      <c r="N1949" s="193" t="str">
        <f t="shared" si="3116"/>
        <v>Digital Camcorder</v>
      </c>
      <c r="AA1949" s="193">
        <f t="shared" si="3113"/>
        <v>0</v>
      </c>
      <c r="AB1949" s="193">
        <f t="shared" ref="AB1949" si="3159">AB$222</f>
        <v>0</v>
      </c>
    </row>
    <row r="1950" spans="1:28" s="188" customFormat="1" ht="17.399999999999999">
      <c r="A1950" s="193" t="str">
        <f t="shared" si="3108"/>
        <v>Digital Camcorder</v>
      </c>
      <c r="B1950" s="193" t="str">
        <f t="shared" si="3109"/>
        <v>0Digital Camcorder</v>
      </c>
      <c r="C1950" s="193" t="str">
        <f t="shared" si="3110"/>
        <v>Digital Camcorder0</v>
      </c>
      <c r="D1950" s="193"/>
      <c r="E1950" s="193"/>
      <c r="F1950" s="193" t="str">
        <f t="shared" si="3111"/>
        <v>Digital Camcorder0</v>
      </c>
      <c r="G1950" s="193">
        <f t="shared" ref="G1950:M1950" si="3160">G$223</f>
        <v>0</v>
      </c>
      <c r="H1950" s="193">
        <f t="shared" si="3160"/>
        <v>0</v>
      </c>
      <c r="I1950" s="193">
        <f t="shared" si="3160"/>
        <v>0</v>
      </c>
      <c r="J1950" s="193">
        <f t="shared" si="3160"/>
        <v>0</v>
      </c>
      <c r="K1950" s="193">
        <f t="shared" si="3160"/>
        <v>0</v>
      </c>
      <c r="L1950" s="193">
        <f t="shared" si="3160"/>
        <v>0</v>
      </c>
      <c r="M1950" s="193">
        <f t="shared" si="3160"/>
        <v>0</v>
      </c>
      <c r="N1950" s="193" t="str">
        <f t="shared" si="3116"/>
        <v>Digital Camcorder</v>
      </c>
      <c r="AA1950" s="193">
        <f t="shared" si="3113"/>
        <v>0</v>
      </c>
      <c r="AB1950" s="193">
        <f t="shared" ref="AB1950" si="3161">AB$223</f>
        <v>0</v>
      </c>
    </row>
    <row r="1951" spans="1:28" s="188" customFormat="1" ht="17.399999999999999">
      <c r="A1951" s="193" t="str">
        <f t="shared" si="3108"/>
        <v>Digital Camcorder</v>
      </c>
      <c r="B1951" s="193" t="str">
        <f t="shared" si="3109"/>
        <v>0Digital Camcorder</v>
      </c>
      <c r="C1951" s="193" t="str">
        <f t="shared" si="3110"/>
        <v>Digital Camcorder0</v>
      </c>
      <c r="D1951" s="193"/>
      <c r="E1951" s="193"/>
      <c r="F1951" s="193" t="str">
        <f t="shared" si="3111"/>
        <v>Digital Camcorder0</v>
      </c>
      <c r="G1951" s="193">
        <f t="shared" ref="G1951:M1951" si="3162">G$224</f>
        <v>0</v>
      </c>
      <c r="H1951" s="193">
        <f t="shared" si="3162"/>
        <v>0</v>
      </c>
      <c r="I1951" s="193">
        <f t="shared" si="3162"/>
        <v>0</v>
      </c>
      <c r="J1951" s="193">
        <f t="shared" si="3162"/>
        <v>0</v>
      </c>
      <c r="K1951" s="193">
        <f t="shared" si="3162"/>
        <v>0</v>
      </c>
      <c r="L1951" s="193">
        <f t="shared" si="3162"/>
        <v>0</v>
      </c>
      <c r="M1951" s="193">
        <f t="shared" si="3162"/>
        <v>0</v>
      </c>
      <c r="N1951" s="193" t="str">
        <f t="shared" si="3116"/>
        <v>Digital Camcorder</v>
      </c>
      <c r="AA1951" s="193">
        <f t="shared" si="3113"/>
        <v>0</v>
      </c>
      <c r="AB1951" s="193">
        <f t="shared" ref="AB1951" si="3163">AB$224</f>
        <v>0</v>
      </c>
    </row>
    <row r="1952" spans="1:28" s="188" customFormat="1" ht="17.399999999999999">
      <c r="A1952" s="193" t="str">
        <f t="shared" si="3108"/>
        <v>Digital Camcorder</v>
      </c>
      <c r="B1952" s="193" t="str">
        <f t="shared" si="3109"/>
        <v>AA427Digital Camcorder</v>
      </c>
      <c r="C1952" s="193" t="str">
        <f t="shared" si="3110"/>
        <v>Digital CamcorderVoss, Bill</v>
      </c>
      <c r="D1952" s="193"/>
      <c r="E1952" s="193"/>
      <c r="F1952" s="193" t="str">
        <f t="shared" si="3111"/>
        <v>Digital CamcorderRichardson, Vicki</v>
      </c>
      <c r="G1952" s="193" t="str">
        <f t="shared" ref="G1952:M1952" si="3164">G$225</f>
        <v>Richardson, Vicki</v>
      </c>
      <c r="H1952" s="193" t="str">
        <f t="shared" si="3164"/>
        <v>Voss, Bill</v>
      </c>
      <c r="I1952" s="193" t="str">
        <f t="shared" si="3164"/>
        <v>AA427</v>
      </c>
      <c r="J1952" s="193" t="str">
        <f t="shared" si="3164"/>
        <v>AUDIO DEN LTD</v>
      </c>
      <c r="K1952" s="193" t="str">
        <f t="shared" si="3164"/>
        <v>all</v>
      </c>
      <c r="L1952" s="193">
        <f t="shared" si="3164"/>
        <v>0</v>
      </c>
      <c r="M1952" s="193">
        <f t="shared" si="3164"/>
        <v>0</v>
      </c>
      <c r="N1952" s="193" t="str">
        <f t="shared" si="3116"/>
        <v>Digital Camcorder</v>
      </c>
      <c r="AA1952" s="193">
        <f t="shared" si="3113"/>
        <v>0</v>
      </c>
      <c r="AB1952" s="193" t="str">
        <f t="shared" ref="AB1952" si="3165">AB$225</f>
        <v>Voss, Bill</v>
      </c>
    </row>
    <row r="1953" spans="1:28" s="188" customFormat="1" ht="17.399999999999999">
      <c r="A1953" s="193" t="str">
        <f t="shared" si="3108"/>
        <v>Digital Camcorder</v>
      </c>
      <c r="B1953" s="193" t="str">
        <f t="shared" si="3109"/>
        <v>AB577Digital Camcorder</v>
      </c>
      <c r="C1953" s="193" t="str">
        <f t="shared" si="3110"/>
        <v>Digital CamcorderVoss, Bill</v>
      </c>
      <c r="D1953" s="193"/>
      <c r="E1953" s="193"/>
      <c r="F1953" s="193" t="str">
        <f t="shared" si="3111"/>
        <v>Digital CamcorderRichardson, Vicki</v>
      </c>
      <c r="G1953" s="193" t="str">
        <f t="shared" ref="G1953:M1953" si="3166">G$226</f>
        <v>Richardson, Vicki</v>
      </c>
      <c r="H1953" s="193" t="str">
        <f t="shared" si="3166"/>
        <v>Voss, Bill</v>
      </c>
      <c r="I1953" s="193" t="str">
        <f t="shared" si="3166"/>
        <v>AB577</v>
      </c>
      <c r="J1953" s="193" t="str">
        <f t="shared" si="3166"/>
        <v>ABSOLUTE AUDIO INC.</v>
      </c>
      <c r="K1953" s="193" t="str">
        <f t="shared" si="3166"/>
        <v>all</v>
      </c>
      <c r="L1953" s="193">
        <f t="shared" si="3166"/>
        <v>0</v>
      </c>
      <c r="M1953" s="193">
        <f t="shared" si="3166"/>
        <v>0</v>
      </c>
      <c r="N1953" s="193" t="str">
        <f t="shared" si="3116"/>
        <v>Digital Camcorder</v>
      </c>
      <c r="AA1953" s="193">
        <f t="shared" si="3113"/>
        <v>0</v>
      </c>
      <c r="AB1953" s="193" t="str">
        <f t="shared" ref="AB1953" si="3167">AB$226</f>
        <v>Voss, Bill</v>
      </c>
    </row>
    <row r="1954" spans="1:28" s="188" customFormat="1" ht="17.399999999999999">
      <c r="A1954" s="193" t="str">
        <f t="shared" si="3108"/>
        <v>Digital Camcorder</v>
      </c>
      <c r="B1954" s="193" t="str">
        <f t="shared" si="3109"/>
        <v>AD281Digital Camcorder</v>
      </c>
      <c r="C1954" s="193" t="str">
        <f t="shared" si="3110"/>
        <v>Digital CamcorderVoss, Bill</v>
      </c>
      <c r="D1954" s="193"/>
      <c r="E1954" s="193"/>
      <c r="F1954" s="193" t="str">
        <f t="shared" si="3111"/>
        <v>Digital CamcorderRichardson, Vicki</v>
      </c>
      <c r="G1954" s="193" t="str">
        <f t="shared" ref="G1954:M1954" si="3168">G$227</f>
        <v>Richardson, Vicki</v>
      </c>
      <c r="H1954" s="193" t="str">
        <f t="shared" si="3168"/>
        <v>Voss, Bill</v>
      </c>
      <c r="I1954" s="193" t="str">
        <f t="shared" si="3168"/>
        <v>AD281</v>
      </c>
      <c r="J1954" s="193" t="str">
        <f t="shared" si="3168"/>
        <v>ADK AV, LLC</v>
      </c>
      <c r="K1954" s="193" t="str">
        <f t="shared" si="3168"/>
        <v>all</v>
      </c>
      <c r="L1954" s="193">
        <f t="shared" si="3168"/>
        <v>0</v>
      </c>
      <c r="M1954" s="193">
        <f t="shared" si="3168"/>
        <v>0</v>
      </c>
      <c r="N1954" s="193" t="str">
        <f t="shared" si="3116"/>
        <v>Digital Camcorder</v>
      </c>
      <c r="AA1954" s="193">
        <f t="shared" si="3113"/>
        <v>0</v>
      </c>
      <c r="AB1954" s="193" t="str">
        <f t="shared" ref="AB1954" si="3169">AB$227</f>
        <v>Voss, Bill</v>
      </c>
    </row>
    <row r="1955" spans="1:28" s="188" customFormat="1" ht="17.399999999999999">
      <c r="A1955" s="193" t="str">
        <f t="shared" si="3108"/>
        <v>Digital Camcorder</v>
      </c>
      <c r="B1955" s="193" t="str">
        <f t="shared" si="3109"/>
        <v>AJ012Digital Camcorder</v>
      </c>
      <c r="C1955" s="193" t="str">
        <f t="shared" si="3110"/>
        <v>Digital CamcorderVoss, Bill</v>
      </c>
      <c r="D1955" s="193"/>
      <c r="E1955" s="193"/>
      <c r="F1955" s="193" t="str">
        <f t="shared" si="3111"/>
        <v>Digital CamcorderRichardson, Vicki</v>
      </c>
      <c r="G1955" s="193" t="str">
        <f t="shared" ref="G1955:M1955" si="3170">G$228</f>
        <v>Richardson, Vicki</v>
      </c>
      <c r="H1955" s="193" t="str">
        <f t="shared" si="3170"/>
        <v>Voss, Bill</v>
      </c>
      <c r="I1955" s="193" t="str">
        <f t="shared" si="3170"/>
        <v>AJ012</v>
      </c>
      <c r="J1955" s="193" t="str">
        <f t="shared" si="3170"/>
        <v>A-JAX GROUP, INC</v>
      </c>
      <c r="K1955" s="193" t="str">
        <f t="shared" si="3170"/>
        <v>all</v>
      </c>
      <c r="L1955" s="193">
        <f t="shared" si="3170"/>
        <v>0</v>
      </c>
      <c r="M1955" s="193">
        <f t="shared" si="3170"/>
        <v>0</v>
      </c>
      <c r="N1955" s="193" t="str">
        <f t="shared" si="3116"/>
        <v>Digital Camcorder</v>
      </c>
      <c r="AA1955" s="193">
        <f t="shared" si="3113"/>
        <v>0</v>
      </c>
      <c r="AB1955" s="193" t="str">
        <f t="shared" ref="AB1955" si="3171">AB$228</f>
        <v>Voss, Bill</v>
      </c>
    </row>
    <row r="1956" spans="1:28" s="188" customFormat="1" ht="17.399999999999999">
      <c r="A1956" s="193" t="str">
        <f t="shared" si="3108"/>
        <v>Digital Camcorder</v>
      </c>
      <c r="B1956" s="193" t="str">
        <f t="shared" si="3109"/>
        <v>AL057Digital Camcorder</v>
      </c>
      <c r="C1956" s="193" t="str">
        <f t="shared" si="3110"/>
        <v>Digital CamcorderVoss, Bill</v>
      </c>
      <c r="D1956" s="193"/>
      <c r="E1956" s="193"/>
      <c r="F1956" s="193" t="str">
        <f t="shared" si="3111"/>
        <v>Digital CamcorderRichardson, Vicki</v>
      </c>
      <c r="G1956" s="193" t="str">
        <f t="shared" ref="G1956:M1956" si="3172">G$229</f>
        <v>Richardson, Vicki</v>
      </c>
      <c r="H1956" s="193" t="str">
        <f t="shared" si="3172"/>
        <v>Voss, Bill</v>
      </c>
      <c r="I1956" s="193" t="str">
        <f t="shared" si="3172"/>
        <v>AL057</v>
      </c>
      <c r="J1956" s="193" t="str">
        <f t="shared" si="3172"/>
        <v>ALMA AUDIO, LLC</v>
      </c>
      <c r="K1956" s="193" t="str">
        <f t="shared" si="3172"/>
        <v>all</v>
      </c>
      <c r="L1956" s="193">
        <f t="shared" si="3172"/>
        <v>0</v>
      </c>
      <c r="M1956" s="193">
        <f t="shared" si="3172"/>
        <v>0</v>
      </c>
      <c r="N1956" s="193" t="str">
        <f t="shared" si="3116"/>
        <v>Digital Camcorder</v>
      </c>
      <c r="AA1956" s="193">
        <f t="shared" si="3113"/>
        <v>0</v>
      </c>
      <c r="AB1956" s="193" t="str">
        <f t="shared" ref="AB1956" si="3173">AB$229</f>
        <v>Voss, Bill</v>
      </c>
    </row>
    <row r="1957" spans="1:28" s="188" customFormat="1" ht="17.399999999999999">
      <c r="A1957" s="193" t="str">
        <f t="shared" si="3108"/>
        <v>Digital Camcorder</v>
      </c>
      <c r="B1957" s="193" t="str">
        <f t="shared" si="3109"/>
        <v>AU110Digital Camcorder</v>
      </c>
      <c r="C1957" s="193" t="str">
        <f t="shared" si="3110"/>
        <v>Digital CamcorderVoss, Bill</v>
      </c>
      <c r="D1957" s="193"/>
      <c r="E1957" s="193"/>
      <c r="F1957" s="193" t="str">
        <f t="shared" si="3111"/>
        <v>Digital CamcorderRichardson, Vicki</v>
      </c>
      <c r="G1957" s="193" t="str">
        <f t="shared" ref="G1957:M1957" si="3174">G$230</f>
        <v>Richardson, Vicki</v>
      </c>
      <c r="H1957" s="193" t="str">
        <f t="shared" si="3174"/>
        <v>Voss, Bill</v>
      </c>
      <c r="I1957" s="193" t="str">
        <f t="shared" si="3174"/>
        <v>AU110</v>
      </c>
      <c r="J1957" s="193" t="str">
        <f t="shared" si="3174"/>
        <v>AUDIO AUTOMATION &amp; THEATER INC</v>
      </c>
      <c r="K1957" s="193" t="str">
        <f t="shared" si="3174"/>
        <v>all</v>
      </c>
      <c r="L1957" s="193">
        <f t="shared" si="3174"/>
        <v>0</v>
      </c>
      <c r="M1957" s="193">
        <f t="shared" si="3174"/>
        <v>0</v>
      </c>
      <c r="N1957" s="193" t="str">
        <f t="shared" si="3116"/>
        <v>Digital Camcorder</v>
      </c>
      <c r="AA1957" s="193">
        <f t="shared" si="3113"/>
        <v>0</v>
      </c>
      <c r="AB1957" s="193" t="str">
        <f t="shared" ref="AB1957" si="3175">AB$230</f>
        <v>Voss, Bill</v>
      </c>
    </row>
    <row r="1958" spans="1:28" s="188" customFormat="1" ht="17.399999999999999">
      <c r="A1958" s="193" t="str">
        <f t="shared" si="3108"/>
        <v>Digital Camcorder</v>
      </c>
      <c r="B1958" s="193" t="str">
        <f t="shared" si="3109"/>
        <v>AU114Digital Camcorder</v>
      </c>
      <c r="C1958" s="193" t="str">
        <f t="shared" si="3110"/>
        <v>Digital CamcorderVoss, Bill</v>
      </c>
      <c r="D1958" s="193"/>
      <c r="E1958" s="193"/>
      <c r="F1958" s="193" t="str">
        <f t="shared" si="3111"/>
        <v>Digital CamcorderRichardson, Vicki</v>
      </c>
      <c r="G1958" s="193" t="str">
        <f t="shared" ref="G1958:M1958" si="3176">G$231</f>
        <v>Richardson, Vicki</v>
      </c>
      <c r="H1958" s="193" t="str">
        <f t="shared" si="3176"/>
        <v>Voss, Bill</v>
      </c>
      <c r="I1958" s="193" t="str">
        <f t="shared" si="3176"/>
        <v>AU114</v>
      </c>
      <c r="J1958" s="193" t="str">
        <f t="shared" si="3176"/>
        <v>AUDIO VISUAL SOLUTIONS GROUP LLC</v>
      </c>
      <c r="K1958" s="193" t="str">
        <f t="shared" si="3176"/>
        <v>all</v>
      </c>
      <c r="L1958" s="193">
        <f t="shared" si="3176"/>
        <v>0</v>
      </c>
      <c r="M1958" s="193">
        <f t="shared" si="3176"/>
        <v>0</v>
      </c>
      <c r="N1958" s="193" t="str">
        <f t="shared" si="3116"/>
        <v>Digital Camcorder</v>
      </c>
      <c r="AA1958" s="193">
        <f t="shared" si="3113"/>
        <v>0</v>
      </c>
      <c r="AB1958" s="193" t="str">
        <f t="shared" ref="AB1958" si="3177">AB$231</f>
        <v>Voss, Bill</v>
      </c>
    </row>
    <row r="1959" spans="1:28" s="188" customFormat="1" ht="17.399999999999999">
      <c r="A1959" s="193" t="str">
        <f t="shared" si="3108"/>
        <v>Digital Camcorder</v>
      </c>
      <c r="B1959" s="193" t="str">
        <f t="shared" si="3109"/>
        <v>AU960Digital Camcorder</v>
      </c>
      <c r="C1959" s="193" t="str">
        <f t="shared" si="3110"/>
        <v>Digital CamcorderVoss, Bill</v>
      </c>
      <c r="D1959" s="193"/>
      <c r="E1959" s="193"/>
      <c r="F1959" s="193" t="str">
        <f t="shared" si="3111"/>
        <v>Digital CamcorderRichardson, Vicki</v>
      </c>
      <c r="G1959" s="193" t="str">
        <f t="shared" ref="G1959:M1959" si="3178">G$232</f>
        <v>Richardson, Vicki</v>
      </c>
      <c r="H1959" s="193" t="str">
        <f t="shared" si="3178"/>
        <v>Voss, Bill</v>
      </c>
      <c r="I1959" s="193" t="str">
        <f t="shared" si="3178"/>
        <v>AU960</v>
      </c>
      <c r="J1959" s="193" t="str">
        <f t="shared" si="3178"/>
        <v>AUDIO VIDEO CALIBRATION CONCEPTS</v>
      </c>
      <c r="K1959" s="193" t="str">
        <f t="shared" si="3178"/>
        <v>all</v>
      </c>
      <c r="L1959" s="193">
        <f t="shared" si="3178"/>
        <v>0</v>
      </c>
      <c r="M1959" s="193">
        <f t="shared" si="3178"/>
        <v>0</v>
      </c>
      <c r="N1959" s="193" t="str">
        <f t="shared" si="3116"/>
        <v>Digital Camcorder</v>
      </c>
      <c r="AA1959" s="193">
        <f t="shared" si="3113"/>
        <v>0</v>
      </c>
      <c r="AB1959" s="193" t="str">
        <f t="shared" ref="AB1959" si="3179">AB$232</f>
        <v>Voss, Bill</v>
      </c>
    </row>
    <row r="1960" spans="1:28" s="188" customFormat="1" ht="17.399999999999999">
      <c r="A1960" s="193" t="str">
        <f t="shared" si="3108"/>
        <v>Digital Camcorder</v>
      </c>
      <c r="B1960" s="193" t="str">
        <f t="shared" si="3109"/>
        <v>AU961Digital Camcorder</v>
      </c>
      <c r="C1960" s="193" t="str">
        <f t="shared" si="3110"/>
        <v>Digital CamcorderVoss, Bill</v>
      </c>
      <c r="D1960" s="193"/>
      <c r="E1960" s="193"/>
      <c r="F1960" s="193" t="str">
        <f t="shared" si="3111"/>
        <v>Digital CamcorderRichardson, Vicki</v>
      </c>
      <c r="G1960" s="193" t="str">
        <f t="shared" ref="G1960:M1960" si="3180">G$233</f>
        <v>Richardson, Vicki</v>
      </c>
      <c r="H1960" s="193" t="str">
        <f t="shared" si="3180"/>
        <v>Voss, Bill</v>
      </c>
      <c r="I1960" s="193" t="str">
        <f t="shared" si="3180"/>
        <v>AU961</v>
      </c>
      <c r="J1960" s="193" t="str">
        <f t="shared" si="3180"/>
        <v>AUDIO CENTER, INC.</v>
      </c>
      <c r="K1960" s="193" t="str">
        <f t="shared" si="3180"/>
        <v>all</v>
      </c>
      <c r="L1960" s="193">
        <f t="shared" si="3180"/>
        <v>0</v>
      </c>
      <c r="M1960" s="193">
        <f t="shared" si="3180"/>
        <v>0</v>
      </c>
      <c r="N1960" s="193" t="str">
        <f t="shared" si="3116"/>
        <v>Digital Camcorder</v>
      </c>
      <c r="AA1960" s="193">
        <f t="shared" si="3113"/>
        <v>0</v>
      </c>
      <c r="AB1960" s="193" t="str">
        <f t="shared" ref="AB1960" si="3181">AB$233</f>
        <v>Voss, Bill</v>
      </c>
    </row>
    <row r="1961" spans="1:28" s="188" customFormat="1" ht="17.399999999999999">
      <c r="A1961" s="193" t="str">
        <f t="shared" si="3108"/>
        <v>Digital Camcorder</v>
      </c>
      <c r="B1961" s="193" t="str">
        <f t="shared" si="3109"/>
        <v>AV677Digital Camcorder</v>
      </c>
      <c r="C1961" s="193" t="str">
        <f t="shared" si="3110"/>
        <v>Digital CamcorderVoss, Bill</v>
      </c>
      <c r="D1961" s="193"/>
      <c r="E1961" s="193"/>
      <c r="F1961" s="193" t="str">
        <f t="shared" si="3111"/>
        <v>Digital CamcorderRichardson, Vicki</v>
      </c>
      <c r="G1961" s="193" t="str">
        <f t="shared" ref="G1961:M1961" si="3182">G$234</f>
        <v>Richardson, Vicki</v>
      </c>
      <c r="H1961" s="193" t="str">
        <f t="shared" si="3182"/>
        <v>Voss, Bill</v>
      </c>
      <c r="I1961" s="193" t="str">
        <f t="shared" si="3182"/>
        <v>AV677</v>
      </c>
      <c r="J1961" s="193" t="str">
        <f t="shared" si="3182"/>
        <v>AVSF, INC</v>
      </c>
      <c r="K1961" s="193" t="str">
        <f t="shared" si="3182"/>
        <v>all</v>
      </c>
      <c r="L1961" s="193">
        <f t="shared" si="3182"/>
        <v>0</v>
      </c>
      <c r="M1961" s="193">
        <f t="shared" si="3182"/>
        <v>0</v>
      </c>
      <c r="N1961" s="193" t="str">
        <f t="shared" si="3116"/>
        <v>Digital Camcorder</v>
      </c>
      <c r="AA1961" s="193">
        <f t="shared" si="3113"/>
        <v>0</v>
      </c>
      <c r="AB1961" s="193" t="str">
        <f t="shared" ref="AB1961" si="3183">AB$234</f>
        <v>Voss, Bill</v>
      </c>
    </row>
    <row r="1962" spans="1:28" s="188" customFormat="1" ht="17.399999999999999">
      <c r="A1962" s="193" t="str">
        <f t="shared" si="3108"/>
        <v>Digital Camcorder</v>
      </c>
      <c r="B1962" s="193" t="str">
        <f t="shared" si="3109"/>
        <v>BL206Digital Camcorder</v>
      </c>
      <c r="C1962" s="193" t="str">
        <f t="shared" si="3110"/>
        <v>Digital CamcorderVoss, Bill</v>
      </c>
      <c r="D1962" s="193"/>
      <c r="E1962" s="193"/>
      <c r="F1962" s="193" t="str">
        <f t="shared" si="3111"/>
        <v>Digital CamcorderRichardson, Vicki</v>
      </c>
      <c r="G1962" s="193" t="str">
        <f t="shared" ref="G1962:M1962" si="3184">G$235</f>
        <v>Richardson, Vicki</v>
      </c>
      <c r="H1962" s="193" t="str">
        <f t="shared" si="3184"/>
        <v>Voss, Bill</v>
      </c>
      <c r="I1962" s="193" t="str">
        <f t="shared" si="3184"/>
        <v>BL206</v>
      </c>
      <c r="J1962" s="193" t="str">
        <f t="shared" si="3184"/>
        <v>BLINK HIGH END</v>
      </c>
      <c r="K1962" s="193" t="str">
        <f t="shared" si="3184"/>
        <v>all</v>
      </c>
      <c r="L1962" s="193">
        <f t="shared" si="3184"/>
        <v>0</v>
      </c>
      <c r="M1962" s="193">
        <f t="shared" si="3184"/>
        <v>0</v>
      </c>
      <c r="N1962" s="193" t="str">
        <f t="shared" si="3116"/>
        <v>Digital Camcorder</v>
      </c>
      <c r="AA1962" s="193">
        <f t="shared" si="3113"/>
        <v>0</v>
      </c>
      <c r="AB1962" s="193" t="str">
        <f t="shared" ref="AB1962" si="3185">AB$235</f>
        <v>Voss, Bill</v>
      </c>
    </row>
    <row r="1963" spans="1:28" s="188" customFormat="1" ht="17.399999999999999">
      <c r="A1963" s="193" t="str">
        <f t="shared" si="3108"/>
        <v>Digital Camcorder</v>
      </c>
      <c r="B1963" s="193" t="str">
        <f t="shared" si="3109"/>
        <v>CE043Digital Camcorder</v>
      </c>
      <c r="C1963" s="193" t="str">
        <f t="shared" si="3110"/>
        <v>Digital CamcorderVoss, Bill</v>
      </c>
      <c r="D1963" s="193"/>
      <c r="E1963" s="193"/>
      <c r="F1963" s="193" t="str">
        <f t="shared" si="3111"/>
        <v>Digital CamcorderRichardson, Vicki</v>
      </c>
      <c r="G1963" s="193" t="str">
        <f t="shared" ref="G1963:M1963" si="3186">G$236</f>
        <v>Richardson, Vicki</v>
      </c>
      <c r="H1963" s="193" t="str">
        <f t="shared" si="3186"/>
        <v>Voss, Bill</v>
      </c>
      <c r="I1963" s="193" t="str">
        <f t="shared" si="3186"/>
        <v>CE043</v>
      </c>
      <c r="J1963" s="193" t="str">
        <f t="shared" si="3186"/>
        <v>CENTRAL HOME SYSTEMS</v>
      </c>
      <c r="K1963" s="193" t="str">
        <f t="shared" si="3186"/>
        <v>all</v>
      </c>
      <c r="L1963" s="193">
        <f t="shared" si="3186"/>
        <v>0</v>
      </c>
      <c r="M1963" s="193">
        <f t="shared" si="3186"/>
        <v>0</v>
      </c>
      <c r="N1963" s="193" t="str">
        <f t="shared" si="3116"/>
        <v>Digital Camcorder</v>
      </c>
      <c r="AA1963" s="193">
        <f t="shared" si="3113"/>
        <v>0</v>
      </c>
      <c r="AB1963" s="193" t="str">
        <f t="shared" ref="AB1963" si="3187">AB$236</f>
        <v>Voss, Bill</v>
      </c>
    </row>
    <row r="1964" spans="1:28" s="188" customFormat="1" ht="17.399999999999999">
      <c r="A1964" s="193" t="str">
        <f t="shared" si="3108"/>
        <v>Digital Camcorder</v>
      </c>
      <c r="B1964" s="193" t="str">
        <f t="shared" si="3109"/>
        <v>CR853Digital Camcorder</v>
      </c>
      <c r="C1964" s="193" t="str">
        <f t="shared" si="3110"/>
        <v>Digital CamcorderVoss, Bill</v>
      </c>
      <c r="D1964" s="193"/>
      <c r="E1964" s="193"/>
      <c r="F1964" s="193" t="str">
        <f t="shared" si="3111"/>
        <v>Digital CamcorderRichardson, Vicki</v>
      </c>
      <c r="G1964" s="193" t="str">
        <f t="shared" ref="G1964:M1964" si="3188">G$237</f>
        <v>Richardson, Vicki</v>
      </c>
      <c r="H1964" s="193" t="str">
        <f t="shared" si="3188"/>
        <v>Voss, Bill</v>
      </c>
      <c r="I1964" s="193" t="str">
        <f t="shared" si="3188"/>
        <v>CR853</v>
      </c>
      <c r="J1964" s="193" t="str">
        <f t="shared" si="3188"/>
        <v>CRESCENDO LLC</v>
      </c>
      <c r="K1964" s="193" t="str">
        <f t="shared" si="3188"/>
        <v>all</v>
      </c>
      <c r="L1964" s="193">
        <f t="shared" si="3188"/>
        <v>0</v>
      </c>
      <c r="M1964" s="193">
        <f t="shared" si="3188"/>
        <v>0</v>
      </c>
      <c r="N1964" s="193" t="str">
        <f t="shared" si="3116"/>
        <v>Digital Camcorder</v>
      </c>
      <c r="AA1964" s="193">
        <f t="shared" si="3113"/>
        <v>0</v>
      </c>
      <c r="AB1964" s="193" t="str">
        <f t="shared" ref="AB1964" si="3189">AB$237</f>
        <v>Voss, Bill</v>
      </c>
    </row>
    <row r="1965" spans="1:28" s="188" customFormat="1" ht="17.399999999999999">
      <c r="A1965" s="193" t="str">
        <f t="shared" si="3108"/>
        <v>Digital Camcorder</v>
      </c>
      <c r="B1965" s="193" t="str">
        <f t="shared" si="3109"/>
        <v>EN172Digital Camcorder</v>
      </c>
      <c r="C1965" s="193" t="str">
        <f t="shared" si="3110"/>
        <v>Digital CamcorderVoss, Bill</v>
      </c>
      <c r="D1965" s="193"/>
      <c r="E1965" s="193"/>
      <c r="F1965" s="193" t="str">
        <f t="shared" si="3111"/>
        <v>Digital CamcorderRichardson, Vicki</v>
      </c>
      <c r="G1965" s="193" t="str">
        <f t="shared" ref="G1965:M1965" si="3190">G$238</f>
        <v>Richardson, Vicki</v>
      </c>
      <c r="H1965" s="193" t="str">
        <f t="shared" si="3190"/>
        <v>Voss, Bill</v>
      </c>
      <c r="I1965" s="193" t="str">
        <f t="shared" si="3190"/>
        <v>EN172</v>
      </c>
      <c r="J1965" s="193" t="str">
        <f t="shared" si="3190"/>
        <v>ENCORE HES, INC</v>
      </c>
      <c r="K1965" s="193" t="str">
        <f t="shared" si="3190"/>
        <v>all</v>
      </c>
      <c r="L1965" s="193">
        <f t="shared" si="3190"/>
        <v>0</v>
      </c>
      <c r="M1965" s="193">
        <f t="shared" si="3190"/>
        <v>0</v>
      </c>
      <c r="N1965" s="193" t="str">
        <f t="shared" si="3116"/>
        <v>Digital Camcorder</v>
      </c>
      <c r="AA1965" s="193">
        <f t="shared" si="3113"/>
        <v>0</v>
      </c>
      <c r="AB1965" s="193" t="str">
        <f t="shared" ref="AB1965" si="3191">AB$238</f>
        <v>Voss, Bill</v>
      </c>
    </row>
    <row r="1966" spans="1:28" s="188" customFormat="1" ht="17.399999999999999">
      <c r="A1966" s="193" t="str">
        <f t="shared" si="3108"/>
        <v>Digital Camcorder</v>
      </c>
      <c r="B1966" s="193" t="str">
        <f t="shared" si="3109"/>
        <v>FA575Digital Camcorder</v>
      </c>
      <c r="C1966" s="193" t="str">
        <f t="shared" si="3110"/>
        <v>Digital CamcorderVoss, Bill</v>
      </c>
      <c r="D1966" s="193"/>
      <c r="E1966" s="193"/>
      <c r="F1966" s="193" t="str">
        <f t="shared" si="3111"/>
        <v>Digital CamcorderRichardson, Vicki</v>
      </c>
      <c r="G1966" s="193" t="str">
        <f t="shared" ref="G1966:M1966" si="3192">G$239</f>
        <v>Richardson, Vicki</v>
      </c>
      <c r="H1966" s="193" t="str">
        <f t="shared" si="3192"/>
        <v>Voss, Bill</v>
      </c>
      <c r="I1966" s="193" t="str">
        <f t="shared" si="3192"/>
        <v>FA575</v>
      </c>
      <c r="J1966" s="193" t="str">
        <f t="shared" si="3192"/>
        <v>FIDELIS AV LLC</v>
      </c>
      <c r="K1966" s="193" t="str">
        <f t="shared" si="3192"/>
        <v>all</v>
      </c>
      <c r="L1966" s="193">
        <f t="shared" si="3192"/>
        <v>0</v>
      </c>
      <c r="M1966" s="193">
        <f t="shared" si="3192"/>
        <v>0</v>
      </c>
      <c r="N1966" s="193" t="str">
        <f t="shared" si="3116"/>
        <v>Digital Camcorder</v>
      </c>
      <c r="AA1966" s="193">
        <f t="shared" si="3113"/>
        <v>0</v>
      </c>
      <c r="AB1966" s="193" t="str">
        <f t="shared" ref="AB1966" si="3193">AB$239</f>
        <v>Voss, Bill</v>
      </c>
    </row>
    <row r="1967" spans="1:28" s="188" customFormat="1" ht="17.399999999999999">
      <c r="A1967" s="193" t="str">
        <f t="shared" si="3108"/>
        <v>Digital Camcorder</v>
      </c>
      <c r="B1967" s="193" t="str">
        <f t="shared" si="3109"/>
        <v>GA551Digital Camcorder</v>
      </c>
      <c r="C1967" s="193" t="str">
        <f t="shared" si="3110"/>
        <v>Digital CamcorderVoss, Bill</v>
      </c>
      <c r="D1967" s="193"/>
      <c r="E1967" s="193"/>
      <c r="F1967" s="193" t="str">
        <f t="shared" si="3111"/>
        <v>Digital CamcorderRichardson, Vicki</v>
      </c>
      <c r="G1967" s="193" t="str">
        <f t="shared" ref="G1967:M1967" si="3194">G$240</f>
        <v>Richardson, Vicki</v>
      </c>
      <c r="H1967" s="193" t="str">
        <f t="shared" si="3194"/>
        <v>Voss, Bill</v>
      </c>
      <c r="I1967" s="193" t="str">
        <f t="shared" si="3194"/>
        <v>GA551</v>
      </c>
      <c r="J1967" s="193" t="str">
        <f t="shared" si="3194"/>
        <v>GALEN CAROL AUDIO</v>
      </c>
      <c r="K1967" s="193" t="str">
        <f t="shared" si="3194"/>
        <v>all</v>
      </c>
      <c r="L1967" s="193">
        <f t="shared" si="3194"/>
        <v>0</v>
      </c>
      <c r="M1967" s="193">
        <f t="shared" si="3194"/>
        <v>0</v>
      </c>
      <c r="N1967" s="193" t="str">
        <f t="shared" si="3116"/>
        <v>Digital Camcorder</v>
      </c>
      <c r="AA1967" s="193">
        <f t="shared" si="3113"/>
        <v>0</v>
      </c>
      <c r="AB1967" s="193" t="str">
        <f t="shared" ref="AB1967" si="3195">AB$240</f>
        <v>Voss, Bill</v>
      </c>
    </row>
    <row r="1968" spans="1:28" s="188" customFormat="1" ht="17.399999999999999">
      <c r="A1968" s="193" t="str">
        <f t="shared" si="3108"/>
        <v>Digital Camcorder</v>
      </c>
      <c r="B1968" s="193" t="str">
        <f t="shared" si="3109"/>
        <v>GL323Digital Camcorder</v>
      </c>
      <c r="C1968" s="193" t="str">
        <f t="shared" si="3110"/>
        <v>Digital CamcorderVoss, Bill</v>
      </c>
      <c r="D1968" s="193"/>
      <c r="E1968" s="193"/>
      <c r="F1968" s="193" t="str">
        <f t="shared" si="3111"/>
        <v>Digital CamcorderRichardson, Vicki</v>
      </c>
      <c r="G1968" s="193" t="str">
        <f t="shared" ref="G1968:M1968" si="3196">G$241</f>
        <v>Richardson, Vicki</v>
      </c>
      <c r="H1968" s="193" t="str">
        <f t="shared" si="3196"/>
        <v>Voss, Bill</v>
      </c>
      <c r="I1968" s="193" t="str">
        <f t="shared" si="3196"/>
        <v>GL323</v>
      </c>
      <c r="J1968" s="193" t="str">
        <f t="shared" si="3196"/>
        <v>GLENN POORS AUDIO VIDEO</v>
      </c>
      <c r="K1968" s="193" t="str">
        <f t="shared" si="3196"/>
        <v>all</v>
      </c>
      <c r="L1968" s="193">
        <f t="shared" si="3196"/>
        <v>0</v>
      </c>
      <c r="M1968" s="193">
        <f t="shared" si="3196"/>
        <v>0</v>
      </c>
      <c r="N1968" s="193" t="str">
        <f t="shared" si="3116"/>
        <v>Digital Camcorder</v>
      </c>
      <c r="AA1968" s="193">
        <f t="shared" si="3113"/>
        <v>0</v>
      </c>
      <c r="AB1968" s="193" t="str">
        <f t="shared" ref="AB1968" si="3197">AB$241</f>
        <v>Voss, Bill</v>
      </c>
    </row>
    <row r="1969" spans="1:28" s="188" customFormat="1" ht="17.399999999999999">
      <c r="A1969" s="193" t="str">
        <f t="shared" si="3108"/>
        <v>Digital Camcorder</v>
      </c>
      <c r="B1969" s="193" t="str">
        <f t="shared" si="3109"/>
        <v>GU075Digital Camcorder</v>
      </c>
      <c r="C1969" s="193" t="str">
        <f t="shared" si="3110"/>
        <v>Digital CamcorderVoss, Bill</v>
      </c>
      <c r="D1969" s="193"/>
      <c r="E1969" s="193"/>
      <c r="F1969" s="193" t="str">
        <f t="shared" si="3111"/>
        <v>Digital CamcorderRichardson, Vicki</v>
      </c>
      <c r="G1969" s="193" t="str">
        <f t="shared" ref="G1969:M1969" si="3198">G$242</f>
        <v>Richardson, Vicki</v>
      </c>
      <c r="H1969" s="193" t="str">
        <f t="shared" si="3198"/>
        <v>Voss, Bill</v>
      </c>
      <c r="I1969" s="193" t="str">
        <f t="shared" si="3198"/>
        <v>GU075</v>
      </c>
      <c r="J1969" s="193" t="str">
        <f t="shared" si="3198"/>
        <v>GUITAR CENTER INC</v>
      </c>
      <c r="K1969" s="193" t="str">
        <f t="shared" si="3198"/>
        <v>all</v>
      </c>
      <c r="L1969" s="193">
        <f t="shared" si="3198"/>
        <v>0</v>
      </c>
      <c r="M1969" s="193">
        <f t="shared" si="3198"/>
        <v>0</v>
      </c>
      <c r="N1969" s="193" t="str">
        <f t="shared" si="3116"/>
        <v>Digital Camcorder</v>
      </c>
      <c r="AA1969" s="193">
        <f t="shared" si="3113"/>
        <v>0</v>
      </c>
      <c r="AB1969" s="193" t="str">
        <f t="shared" ref="AB1969" si="3199">AB$242</f>
        <v>Voss, Bill</v>
      </c>
    </row>
    <row r="1970" spans="1:28" s="188" customFormat="1" ht="17.399999999999999">
      <c r="A1970" s="193" t="str">
        <f t="shared" si="3108"/>
        <v>Digital Camcorder</v>
      </c>
      <c r="B1970" s="193" t="str">
        <f t="shared" si="3109"/>
        <v>HA431Digital Camcorder</v>
      </c>
      <c r="C1970" s="193" t="str">
        <f t="shared" si="3110"/>
        <v>Digital CamcorderVoss, Bill</v>
      </c>
      <c r="D1970" s="193"/>
      <c r="E1970" s="193"/>
      <c r="F1970" s="193" t="str">
        <f t="shared" si="3111"/>
        <v>Digital CamcorderRichardson, Vicki</v>
      </c>
      <c r="G1970" s="193" t="str">
        <f t="shared" ref="G1970:M1970" si="3200">G$243</f>
        <v>Richardson, Vicki</v>
      </c>
      <c r="H1970" s="193" t="str">
        <f t="shared" si="3200"/>
        <v>Voss, Bill</v>
      </c>
      <c r="I1970" s="193" t="str">
        <f t="shared" si="3200"/>
        <v>HA431</v>
      </c>
      <c r="J1970" s="193" t="str">
        <f t="shared" si="3200"/>
        <v>HARWILL RESOURCES DEVELOPMENTS CORP.</v>
      </c>
      <c r="K1970" s="193" t="str">
        <f t="shared" si="3200"/>
        <v>all</v>
      </c>
      <c r="L1970" s="193">
        <f t="shared" si="3200"/>
        <v>0</v>
      </c>
      <c r="M1970" s="193">
        <f t="shared" si="3200"/>
        <v>0</v>
      </c>
      <c r="N1970" s="193" t="str">
        <f t="shared" si="3116"/>
        <v>Digital Camcorder</v>
      </c>
      <c r="AA1970" s="193">
        <f t="shared" si="3113"/>
        <v>0</v>
      </c>
      <c r="AB1970" s="193" t="str">
        <f t="shared" ref="AB1970" si="3201">AB$243</f>
        <v>Voss, Bill</v>
      </c>
    </row>
    <row r="1971" spans="1:28" s="188" customFormat="1" ht="17.399999999999999">
      <c r="A1971" s="193" t="str">
        <f t="shared" si="3108"/>
        <v>Digital Camcorder</v>
      </c>
      <c r="B1971" s="193" t="str">
        <f t="shared" si="3109"/>
        <v>HD010Digital Camcorder</v>
      </c>
      <c r="C1971" s="193" t="str">
        <f t="shared" si="3110"/>
        <v>Digital CamcorderVoss, Bill</v>
      </c>
      <c r="D1971" s="193"/>
      <c r="E1971" s="193"/>
      <c r="F1971" s="193" t="str">
        <f t="shared" si="3111"/>
        <v>Digital CamcorderRichardson, Vicki</v>
      </c>
      <c r="G1971" s="193" t="str">
        <f t="shared" ref="G1971:M1971" si="3202">G$244</f>
        <v>Richardson, Vicki</v>
      </c>
      <c r="H1971" s="193" t="str">
        <f t="shared" si="3202"/>
        <v>Voss, Bill</v>
      </c>
      <c r="I1971" s="193" t="str">
        <f t="shared" si="3202"/>
        <v>HD010</v>
      </c>
      <c r="J1971" s="193" t="str">
        <f t="shared" si="3202"/>
        <v>HD SYSTEMZ, INC</v>
      </c>
      <c r="K1971" s="193" t="str">
        <f t="shared" si="3202"/>
        <v>all</v>
      </c>
      <c r="L1971" s="193">
        <f t="shared" si="3202"/>
        <v>0</v>
      </c>
      <c r="M1971" s="193">
        <f t="shared" si="3202"/>
        <v>0</v>
      </c>
      <c r="N1971" s="193" t="str">
        <f t="shared" si="3116"/>
        <v>Digital Camcorder</v>
      </c>
      <c r="AA1971" s="193">
        <f t="shared" si="3113"/>
        <v>0</v>
      </c>
      <c r="AB1971" s="193" t="str">
        <f t="shared" ref="AB1971" si="3203">AB$244</f>
        <v>Voss, Bill</v>
      </c>
    </row>
    <row r="1972" spans="1:28" s="188" customFormat="1" ht="17.399999999999999">
      <c r="A1972" s="193" t="str">
        <f t="shared" si="3108"/>
        <v>Digital Camcorder</v>
      </c>
      <c r="B1972" s="193" t="str">
        <f t="shared" si="3109"/>
        <v>HI126Digital Camcorder</v>
      </c>
      <c r="C1972" s="193" t="str">
        <f t="shared" si="3110"/>
        <v>Digital CamcorderVoss, Bill</v>
      </c>
      <c r="D1972" s="193"/>
      <c r="E1972" s="193"/>
      <c r="F1972" s="193" t="str">
        <f t="shared" si="3111"/>
        <v>Digital CamcorderRichardson, Vicki</v>
      </c>
      <c r="G1972" s="193" t="str">
        <f t="shared" ref="G1972:M1972" si="3204">G$245</f>
        <v>Richardson, Vicki</v>
      </c>
      <c r="H1972" s="193" t="str">
        <f t="shared" si="3204"/>
        <v>Voss, Bill</v>
      </c>
      <c r="I1972" s="193" t="str">
        <f t="shared" si="3204"/>
        <v>HI126</v>
      </c>
      <c r="J1972" s="193" t="str">
        <f t="shared" si="3204"/>
        <v>HI-FI HEAVEN, INC</v>
      </c>
      <c r="K1972" s="193" t="str">
        <f t="shared" si="3204"/>
        <v>all</v>
      </c>
      <c r="L1972" s="193">
        <f t="shared" si="3204"/>
        <v>0</v>
      </c>
      <c r="M1972" s="193">
        <f t="shared" si="3204"/>
        <v>0</v>
      </c>
      <c r="N1972" s="193" t="str">
        <f t="shared" si="3116"/>
        <v>Digital Camcorder</v>
      </c>
      <c r="AA1972" s="193">
        <f t="shared" si="3113"/>
        <v>0</v>
      </c>
      <c r="AB1972" s="193" t="str">
        <f t="shared" ref="AB1972" si="3205">AB$245</f>
        <v>Voss, Bill</v>
      </c>
    </row>
    <row r="1973" spans="1:28" s="188" customFormat="1" ht="17.399999999999999">
      <c r="A1973" s="193" t="str">
        <f t="shared" si="3108"/>
        <v>Digital Camcorder</v>
      </c>
      <c r="B1973" s="193" t="str">
        <f t="shared" si="3109"/>
        <v>HI406Digital Camcorder</v>
      </c>
      <c r="C1973" s="193" t="str">
        <f t="shared" si="3110"/>
        <v>Digital CamcorderVoss, Bill</v>
      </c>
      <c r="D1973" s="193"/>
      <c r="E1973" s="193"/>
      <c r="F1973" s="193" t="str">
        <f t="shared" si="3111"/>
        <v>Digital CamcorderRichardson, Vicki</v>
      </c>
      <c r="G1973" s="193" t="str">
        <f t="shared" ref="G1973:M1973" si="3206">G$246</f>
        <v>Richardson, Vicki</v>
      </c>
      <c r="H1973" s="193" t="str">
        <f t="shared" si="3206"/>
        <v>Voss, Bill</v>
      </c>
      <c r="I1973" s="193" t="str">
        <f t="shared" si="3206"/>
        <v>HI406</v>
      </c>
      <c r="J1973" s="193" t="str">
        <f t="shared" si="3206"/>
        <v>HI-END THEATER &amp; AUDIO</v>
      </c>
      <c r="K1973" s="193" t="str">
        <f t="shared" si="3206"/>
        <v>all</v>
      </c>
      <c r="L1973" s="193">
        <f t="shared" si="3206"/>
        <v>0</v>
      </c>
      <c r="M1973" s="193">
        <f t="shared" si="3206"/>
        <v>0</v>
      </c>
      <c r="N1973" s="193" t="str">
        <f t="shared" si="3116"/>
        <v>Digital Camcorder</v>
      </c>
      <c r="AA1973" s="193">
        <f t="shared" si="3113"/>
        <v>0</v>
      </c>
      <c r="AB1973" s="193" t="str">
        <f t="shared" ref="AB1973" si="3207">AB$246</f>
        <v>Voss, Bill</v>
      </c>
    </row>
    <row r="1974" spans="1:28" s="188" customFormat="1" ht="17.399999999999999">
      <c r="A1974" s="193" t="str">
        <f t="shared" si="3108"/>
        <v>Digital Camcorder</v>
      </c>
      <c r="B1974" s="193" t="str">
        <f t="shared" si="3109"/>
        <v>HI598Digital Camcorder</v>
      </c>
      <c r="C1974" s="193" t="str">
        <f t="shared" si="3110"/>
        <v>Digital CamcorderVoss, Bill</v>
      </c>
      <c r="D1974" s="193"/>
      <c r="E1974" s="193"/>
      <c r="F1974" s="193" t="str">
        <f t="shared" si="3111"/>
        <v>Digital CamcorderRichardson, Vicki</v>
      </c>
      <c r="G1974" s="193" t="str">
        <f t="shared" ref="G1974:M1974" si="3208">G$247</f>
        <v>Richardson, Vicki</v>
      </c>
      <c r="H1974" s="193" t="str">
        <f t="shared" si="3208"/>
        <v>Voss, Bill</v>
      </c>
      <c r="I1974" s="193" t="str">
        <f t="shared" si="3208"/>
        <v>HI598</v>
      </c>
      <c r="J1974" s="193" t="str">
        <f t="shared" si="3208"/>
        <v>HI-FI SALES CO.</v>
      </c>
      <c r="K1974" s="193" t="str">
        <f t="shared" si="3208"/>
        <v>all</v>
      </c>
      <c r="L1974" s="193">
        <f t="shared" si="3208"/>
        <v>0</v>
      </c>
      <c r="M1974" s="193">
        <f t="shared" si="3208"/>
        <v>0</v>
      </c>
      <c r="N1974" s="193" t="str">
        <f t="shared" si="3116"/>
        <v>Digital Camcorder</v>
      </c>
      <c r="AA1974" s="193">
        <f t="shared" si="3113"/>
        <v>0</v>
      </c>
      <c r="AB1974" s="193" t="str">
        <f t="shared" ref="AB1974" si="3209">AB$247</f>
        <v>Voss, Bill</v>
      </c>
    </row>
    <row r="1975" spans="1:28" s="188" customFormat="1" ht="17.399999999999999">
      <c r="A1975" s="193" t="str">
        <f t="shared" si="3108"/>
        <v>Digital Camcorder</v>
      </c>
      <c r="B1975" s="193" t="str">
        <f t="shared" si="3109"/>
        <v>HO005Digital Camcorder</v>
      </c>
      <c r="C1975" s="193" t="str">
        <f t="shared" si="3110"/>
        <v>Digital CamcorderVoss, Bill</v>
      </c>
      <c r="D1975" s="193"/>
      <c r="E1975" s="193"/>
      <c r="F1975" s="193" t="str">
        <f t="shared" si="3111"/>
        <v>Digital CamcorderRichardson, Vicki</v>
      </c>
      <c r="G1975" s="193" t="str">
        <f t="shared" ref="G1975:M1975" si="3210">G$248</f>
        <v>Richardson, Vicki</v>
      </c>
      <c r="H1975" s="193" t="str">
        <f t="shared" si="3210"/>
        <v>Voss, Bill</v>
      </c>
      <c r="I1975" s="193" t="str">
        <f t="shared" si="3210"/>
        <v>HO005</v>
      </c>
      <c r="J1975" s="193" t="str">
        <f t="shared" si="3210"/>
        <v>HOME APPLIANCE MART</v>
      </c>
      <c r="K1975" s="193" t="str">
        <f t="shared" si="3210"/>
        <v>all</v>
      </c>
      <c r="L1975" s="193">
        <f t="shared" si="3210"/>
        <v>0</v>
      </c>
      <c r="M1975" s="193">
        <f t="shared" si="3210"/>
        <v>0</v>
      </c>
      <c r="N1975" s="193" t="str">
        <f t="shared" si="3116"/>
        <v>Digital Camcorder</v>
      </c>
      <c r="AA1975" s="193">
        <f t="shared" si="3113"/>
        <v>0</v>
      </c>
      <c r="AB1975" s="193" t="str">
        <f t="shared" ref="AB1975" si="3211">AB$248</f>
        <v>Voss, Bill</v>
      </c>
    </row>
    <row r="1976" spans="1:28" s="188" customFormat="1" ht="17.399999999999999">
      <c r="A1976" s="193" t="str">
        <f t="shared" si="3108"/>
        <v>Digital Camcorder</v>
      </c>
      <c r="B1976" s="193" t="str">
        <f t="shared" si="3109"/>
        <v>IN048Digital Camcorder</v>
      </c>
      <c r="C1976" s="193" t="str">
        <f t="shared" si="3110"/>
        <v>Digital CamcorderVoss, Bill</v>
      </c>
      <c r="D1976" s="193"/>
      <c r="E1976" s="193"/>
      <c r="F1976" s="193" t="str">
        <f t="shared" si="3111"/>
        <v>Digital CamcorderRichardson, Vicki</v>
      </c>
      <c r="G1976" s="193" t="str">
        <f t="shared" ref="G1976:M1976" si="3212">G$249</f>
        <v>Richardson, Vicki</v>
      </c>
      <c r="H1976" s="193" t="str">
        <f t="shared" si="3212"/>
        <v>Voss, Bill</v>
      </c>
      <c r="I1976" s="193" t="str">
        <f t="shared" si="3212"/>
        <v>IN048</v>
      </c>
      <c r="J1976" s="193" t="str">
        <f t="shared" si="3212"/>
        <v>INTERSECKT CORPORATION</v>
      </c>
      <c r="K1976" s="193" t="str">
        <f t="shared" si="3212"/>
        <v>all</v>
      </c>
      <c r="L1976" s="193">
        <f t="shared" si="3212"/>
        <v>0</v>
      </c>
      <c r="M1976" s="193">
        <f t="shared" si="3212"/>
        <v>0</v>
      </c>
      <c r="N1976" s="193" t="str">
        <f t="shared" si="3116"/>
        <v>Digital Camcorder</v>
      </c>
      <c r="AA1976" s="193">
        <f t="shared" si="3113"/>
        <v>0</v>
      </c>
      <c r="AB1976" s="193" t="str">
        <f t="shared" ref="AB1976" si="3213">AB$249</f>
        <v>Voss, Bill</v>
      </c>
    </row>
    <row r="1977" spans="1:28" s="188" customFormat="1" ht="17.399999999999999">
      <c r="A1977" s="193" t="str">
        <f t="shared" si="3108"/>
        <v>Digital Camcorder</v>
      </c>
      <c r="B1977" s="193" t="str">
        <f t="shared" si="3109"/>
        <v>MU491Digital Camcorder</v>
      </c>
      <c r="C1977" s="193" t="str">
        <f t="shared" si="3110"/>
        <v>Digital CamcorderVoss, Bill</v>
      </c>
      <c r="D1977" s="193"/>
      <c r="E1977" s="193"/>
      <c r="F1977" s="193" t="str">
        <f t="shared" si="3111"/>
        <v>Digital CamcorderRichardson, Vicki</v>
      </c>
      <c r="G1977" s="193" t="str">
        <f t="shared" ref="G1977:M1977" si="3214">G$250</f>
        <v>Richardson, Vicki</v>
      </c>
      <c r="H1977" s="193" t="str">
        <f t="shared" si="3214"/>
        <v>Voss, Bill</v>
      </c>
      <c r="I1977" s="193" t="str">
        <f t="shared" si="3214"/>
        <v>MU491</v>
      </c>
      <c r="J1977" s="193" t="str">
        <f t="shared" si="3214"/>
        <v>MUSEUM OF MODERN ART</v>
      </c>
      <c r="K1977" s="193" t="str">
        <f t="shared" si="3214"/>
        <v>all</v>
      </c>
      <c r="L1977" s="193">
        <f t="shared" si="3214"/>
        <v>0</v>
      </c>
      <c r="M1977" s="193">
        <f t="shared" si="3214"/>
        <v>0</v>
      </c>
      <c r="N1977" s="193" t="str">
        <f t="shared" si="3116"/>
        <v>Digital Camcorder</v>
      </c>
      <c r="AA1977" s="193">
        <f t="shared" si="3113"/>
        <v>0</v>
      </c>
      <c r="AB1977" s="193" t="str">
        <f t="shared" ref="AB1977" si="3215">AB$250</f>
        <v>Voss, Bill</v>
      </c>
    </row>
    <row r="1978" spans="1:28" s="188" customFormat="1" ht="17.399999999999999">
      <c r="A1978" s="193" t="str">
        <f t="shared" si="3108"/>
        <v>Digital Camcorder</v>
      </c>
      <c r="B1978" s="193" t="str">
        <f t="shared" si="3109"/>
        <v>NO471Digital Camcorder</v>
      </c>
      <c r="C1978" s="193" t="str">
        <f t="shared" si="3110"/>
        <v>Digital CamcorderVoss, Bill</v>
      </c>
      <c r="D1978" s="193"/>
      <c r="E1978" s="193"/>
      <c r="F1978" s="193" t="str">
        <f t="shared" si="3111"/>
        <v>Digital CamcorderRichardson, Vicki</v>
      </c>
      <c r="G1978" s="193" t="str">
        <f t="shared" ref="G1978:M1978" si="3216">G$251</f>
        <v>Richardson, Vicki</v>
      </c>
      <c r="H1978" s="193" t="str">
        <f t="shared" si="3216"/>
        <v>Voss, Bill</v>
      </c>
      <c r="I1978" s="193" t="str">
        <f t="shared" si="3216"/>
        <v>NO471</v>
      </c>
      <c r="J1978" s="193" t="str">
        <f t="shared" si="3216"/>
        <v>NORTHCOAST AUDIO</v>
      </c>
      <c r="K1978" s="193" t="str">
        <f t="shared" si="3216"/>
        <v>all</v>
      </c>
      <c r="L1978" s="193">
        <f t="shared" si="3216"/>
        <v>0</v>
      </c>
      <c r="M1978" s="193">
        <f t="shared" si="3216"/>
        <v>0</v>
      </c>
      <c r="N1978" s="193" t="str">
        <f t="shared" si="3116"/>
        <v>Digital Camcorder</v>
      </c>
      <c r="AA1978" s="193">
        <f t="shared" si="3113"/>
        <v>0</v>
      </c>
      <c r="AB1978" s="193" t="str">
        <f t="shared" ref="AB1978" si="3217">AB$251</f>
        <v>Voss, Bill</v>
      </c>
    </row>
    <row r="1979" spans="1:28" s="188" customFormat="1" ht="17.399999999999999">
      <c r="A1979" s="193" t="str">
        <f t="shared" si="3108"/>
        <v>Digital Camcorder</v>
      </c>
      <c r="B1979" s="193" t="str">
        <f t="shared" si="3109"/>
        <v>SP581Digital Camcorder</v>
      </c>
      <c r="C1979" s="193" t="str">
        <f t="shared" si="3110"/>
        <v>Digital CamcorderVoss, Bill</v>
      </c>
      <c r="D1979" s="193"/>
      <c r="E1979" s="193"/>
      <c r="F1979" s="193" t="str">
        <f t="shared" si="3111"/>
        <v>Digital CamcorderRichardson, Vicki</v>
      </c>
      <c r="G1979" s="193" t="str">
        <f t="shared" ref="G1979:M1979" si="3218">G$252</f>
        <v>Richardson, Vicki</v>
      </c>
      <c r="H1979" s="193" t="str">
        <f t="shared" si="3218"/>
        <v>Voss, Bill</v>
      </c>
      <c r="I1979" s="193" t="str">
        <f t="shared" si="3218"/>
        <v>SP581</v>
      </c>
      <c r="J1979" s="193" t="str">
        <f t="shared" si="3218"/>
        <v>SPEAKER SHOP INC.</v>
      </c>
      <c r="K1979" s="193" t="str">
        <f t="shared" si="3218"/>
        <v>all</v>
      </c>
      <c r="L1979" s="193">
        <f t="shared" si="3218"/>
        <v>0</v>
      </c>
      <c r="M1979" s="193">
        <f t="shared" si="3218"/>
        <v>0</v>
      </c>
      <c r="N1979" s="193" t="str">
        <f t="shared" si="3116"/>
        <v>Digital Camcorder</v>
      </c>
      <c r="AA1979" s="193">
        <f t="shared" si="3113"/>
        <v>0</v>
      </c>
      <c r="AB1979" s="193" t="str">
        <f t="shared" ref="AB1979" si="3219">AB$252</f>
        <v>Voss, Bill</v>
      </c>
    </row>
    <row r="1980" spans="1:28" s="188" customFormat="1" ht="17.399999999999999">
      <c r="A1980" s="193" t="str">
        <f t="shared" si="3108"/>
        <v>Digital Camcorder</v>
      </c>
      <c r="B1980" s="193" t="str">
        <f t="shared" si="3109"/>
        <v>SU132Digital Camcorder</v>
      </c>
      <c r="C1980" s="193" t="str">
        <f t="shared" si="3110"/>
        <v>Digital CamcorderVoss, Bill</v>
      </c>
      <c r="D1980" s="193"/>
      <c r="E1980" s="193"/>
      <c r="F1980" s="193" t="str">
        <f t="shared" si="3111"/>
        <v>Digital CamcorderRichardson, Vicki</v>
      </c>
      <c r="G1980" s="193" t="str">
        <f t="shared" ref="G1980:M1980" si="3220">G$253</f>
        <v>Richardson, Vicki</v>
      </c>
      <c r="H1980" s="193" t="str">
        <f t="shared" si="3220"/>
        <v>Voss, Bill</v>
      </c>
      <c r="I1980" s="193" t="str">
        <f t="shared" si="3220"/>
        <v>SU132</v>
      </c>
      <c r="J1980" s="193" t="str">
        <f t="shared" si="3220"/>
        <v>SUNNY COMPONENTS</v>
      </c>
      <c r="K1980" s="193" t="str">
        <f t="shared" si="3220"/>
        <v>all</v>
      </c>
      <c r="L1980" s="193">
        <f t="shared" si="3220"/>
        <v>0</v>
      </c>
      <c r="M1980" s="193">
        <f t="shared" si="3220"/>
        <v>0</v>
      </c>
      <c r="N1980" s="193" t="str">
        <f t="shared" si="3116"/>
        <v>Digital Camcorder</v>
      </c>
      <c r="AA1980" s="193">
        <f t="shared" si="3113"/>
        <v>0</v>
      </c>
      <c r="AB1980" s="193" t="str">
        <f t="shared" ref="AB1980" si="3221">AB$253</f>
        <v>Voss, Bill</v>
      </c>
    </row>
    <row r="1981" spans="1:28" s="188" customFormat="1" ht="17.399999999999999">
      <c r="A1981" s="193" t="str">
        <f t="shared" si="3108"/>
        <v>Digital Camcorder</v>
      </c>
      <c r="B1981" s="193" t="str">
        <f t="shared" si="3109"/>
        <v>SW422Digital Camcorder</v>
      </c>
      <c r="C1981" s="193" t="str">
        <f t="shared" si="3110"/>
        <v>Digital CamcorderVoss, Bill</v>
      </c>
      <c r="D1981" s="193"/>
      <c r="E1981" s="193"/>
      <c r="F1981" s="193" t="str">
        <f t="shared" si="3111"/>
        <v>Digital CamcorderRichardson, Vicki</v>
      </c>
      <c r="G1981" s="193" t="str">
        <f t="shared" ref="G1981:M1981" si="3222">G$254</f>
        <v>Richardson, Vicki</v>
      </c>
      <c r="H1981" s="193" t="str">
        <f t="shared" si="3222"/>
        <v>Voss, Bill</v>
      </c>
      <c r="I1981" s="193" t="str">
        <f t="shared" si="3222"/>
        <v>SW422</v>
      </c>
      <c r="J1981" s="193" t="str">
        <f t="shared" si="3222"/>
        <v>SWEET SPOT AUDIO &amp; RECORDS</v>
      </c>
      <c r="K1981" s="193" t="str">
        <f t="shared" si="3222"/>
        <v>all</v>
      </c>
      <c r="L1981" s="193">
        <f t="shared" si="3222"/>
        <v>0</v>
      </c>
      <c r="M1981" s="193">
        <f t="shared" si="3222"/>
        <v>0</v>
      </c>
      <c r="N1981" s="193" t="str">
        <f t="shared" si="3116"/>
        <v>Digital Camcorder</v>
      </c>
      <c r="AA1981" s="193">
        <f t="shared" si="3113"/>
        <v>0</v>
      </c>
      <c r="AB1981" s="193" t="str">
        <f t="shared" ref="AB1981" si="3223">AB$254</f>
        <v>Voss, Bill</v>
      </c>
    </row>
    <row r="1982" spans="1:28" s="188" customFormat="1" ht="17.399999999999999">
      <c r="A1982" s="193" t="str">
        <f t="shared" si="3108"/>
        <v>Digital Camcorder</v>
      </c>
      <c r="B1982" s="193" t="str">
        <f t="shared" si="3109"/>
        <v>VA256Digital Camcorder</v>
      </c>
      <c r="C1982" s="193" t="str">
        <f t="shared" si="3110"/>
        <v>Digital CamcorderVoss, Bill</v>
      </c>
      <c r="D1982" s="193"/>
      <c r="E1982" s="193"/>
      <c r="F1982" s="193" t="str">
        <f t="shared" si="3111"/>
        <v>Digital CamcorderRichardson, Vicki</v>
      </c>
      <c r="G1982" s="193" t="str">
        <f t="shared" ref="G1982:M1982" si="3224">G$255</f>
        <v>Richardson, Vicki</v>
      </c>
      <c r="H1982" s="193" t="str">
        <f t="shared" si="3224"/>
        <v>Voss, Bill</v>
      </c>
      <c r="I1982" s="193" t="str">
        <f t="shared" si="3224"/>
        <v>VA256</v>
      </c>
      <c r="J1982" s="193" t="str">
        <f t="shared" si="3224"/>
        <v>VIVA HIFI LIMITED</v>
      </c>
      <c r="K1982" s="193" t="str">
        <f t="shared" si="3224"/>
        <v>all</v>
      </c>
      <c r="L1982" s="193">
        <f t="shared" si="3224"/>
        <v>0</v>
      </c>
      <c r="M1982" s="193">
        <f t="shared" si="3224"/>
        <v>0</v>
      </c>
      <c r="N1982" s="193" t="str">
        <f t="shared" si="3116"/>
        <v>Digital Camcorder</v>
      </c>
      <c r="AA1982" s="193">
        <f t="shared" si="3113"/>
        <v>0</v>
      </c>
      <c r="AB1982" s="193" t="str">
        <f t="shared" ref="AB1982" si="3225">AB$255</f>
        <v>Voss, Bill</v>
      </c>
    </row>
    <row r="1983" spans="1:28" s="188" customFormat="1" ht="17.399999999999999">
      <c r="A1983" s="193" t="str">
        <f t="shared" si="3108"/>
        <v>Digital Camcorder</v>
      </c>
      <c r="B1983" s="193" t="str">
        <f t="shared" si="3109"/>
        <v>VA671Digital Camcorder</v>
      </c>
      <c r="C1983" s="193" t="str">
        <f t="shared" si="3110"/>
        <v>Digital CamcorderVoss, Bill</v>
      </c>
      <c r="D1983" s="193"/>
      <c r="E1983" s="193"/>
      <c r="F1983" s="193" t="str">
        <f t="shared" si="3111"/>
        <v>Digital CamcorderRichardson, Vicki</v>
      </c>
      <c r="G1983" s="193" t="str">
        <f t="shared" ref="G1983:M1983" si="3226">G$256</f>
        <v>Richardson, Vicki</v>
      </c>
      <c r="H1983" s="193" t="str">
        <f t="shared" si="3226"/>
        <v>Voss, Bill</v>
      </c>
      <c r="I1983" s="193" t="str">
        <f t="shared" si="3226"/>
        <v>VA671</v>
      </c>
      <c r="J1983" s="193" t="str">
        <f t="shared" si="3226"/>
        <v>VALUE ELECTRONICS.COM INC</v>
      </c>
      <c r="K1983" s="193" t="str">
        <f t="shared" si="3226"/>
        <v>all</v>
      </c>
      <c r="L1983" s="193">
        <f t="shared" si="3226"/>
        <v>0</v>
      </c>
      <c r="M1983" s="193">
        <f t="shared" si="3226"/>
        <v>0</v>
      </c>
      <c r="N1983" s="193" t="str">
        <f t="shared" si="3116"/>
        <v>Digital Camcorder</v>
      </c>
      <c r="AA1983" s="193">
        <f t="shared" si="3113"/>
        <v>0</v>
      </c>
      <c r="AB1983" s="193" t="str">
        <f t="shared" ref="AB1983" si="3227">AB$256</f>
        <v>Voss, Bill</v>
      </c>
    </row>
    <row r="1984" spans="1:28" s="188" customFormat="1" ht="17.399999999999999">
      <c r="A1984" s="193" t="str">
        <f t="shared" si="3108"/>
        <v>Digital Camcorder</v>
      </c>
      <c r="B1984" s="193" t="str">
        <f t="shared" si="3109"/>
        <v>OM118Digital Camcorder</v>
      </c>
      <c r="C1984" s="193" t="str">
        <f t="shared" si="3110"/>
        <v>Digital CamcorderVoss, Bill</v>
      </c>
      <c r="D1984" s="193"/>
      <c r="E1984" s="193"/>
      <c r="F1984" s="193" t="str">
        <f t="shared" si="3111"/>
        <v>Digital CamcorderRichardson, Vicki</v>
      </c>
      <c r="G1984" s="193" t="str">
        <f t="shared" ref="G1984:M1984" si="3228">G$257</f>
        <v>Richardson, Vicki</v>
      </c>
      <c r="H1984" s="193" t="str">
        <f t="shared" si="3228"/>
        <v>Voss, Bill</v>
      </c>
      <c r="I1984" s="193" t="str">
        <f t="shared" si="3228"/>
        <v>OM118</v>
      </c>
      <c r="J1984" s="193" t="str">
        <f t="shared" si="3228"/>
        <v>OMA / OSWALD MILLS AUDIO</v>
      </c>
      <c r="K1984" s="193" t="str">
        <f t="shared" si="3228"/>
        <v>all</v>
      </c>
      <c r="L1984" s="193">
        <f t="shared" si="3228"/>
        <v>0</v>
      </c>
      <c r="M1984" s="193">
        <f t="shared" si="3228"/>
        <v>0</v>
      </c>
      <c r="N1984" s="193" t="str">
        <f t="shared" si="3116"/>
        <v>Digital Camcorder</v>
      </c>
      <c r="AA1984" s="193">
        <f t="shared" si="3113"/>
        <v>0</v>
      </c>
      <c r="AB1984" s="193">
        <f t="shared" ref="AB1984" si="3229">AB$257</f>
        <v>0</v>
      </c>
    </row>
    <row r="1985" spans="1:28" s="188" customFormat="1" ht="17.399999999999999">
      <c r="A1985" s="193" t="str">
        <f t="shared" si="3108"/>
        <v>Digital Camcorder</v>
      </c>
      <c r="B1985" s="193" t="str">
        <f t="shared" si="3109"/>
        <v>0Digital Camcorder</v>
      </c>
      <c r="C1985" s="193" t="str">
        <f t="shared" si="3110"/>
        <v>Digital Camcorder0</v>
      </c>
      <c r="D1985" s="193"/>
      <c r="E1985" s="193"/>
      <c r="F1985" s="193" t="str">
        <f t="shared" si="3111"/>
        <v>Digital Camcorder0</v>
      </c>
      <c r="G1985" s="193">
        <f t="shared" ref="G1985:M1985" si="3230">G$258</f>
        <v>0</v>
      </c>
      <c r="H1985" s="193">
        <f t="shared" si="3230"/>
        <v>0</v>
      </c>
      <c r="I1985" s="193">
        <f t="shared" si="3230"/>
        <v>0</v>
      </c>
      <c r="J1985" s="193">
        <f t="shared" si="3230"/>
        <v>0</v>
      </c>
      <c r="K1985" s="193">
        <f t="shared" si="3230"/>
        <v>0</v>
      </c>
      <c r="L1985" s="193">
        <f t="shared" si="3230"/>
        <v>0</v>
      </c>
      <c r="M1985" s="193">
        <f t="shared" si="3230"/>
        <v>0</v>
      </c>
      <c r="N1985" s="193" t="str">
        <f t="shared" si="3116"/>
        <v>Digital Camcorder</v>
      </c>
      <c r="AA1985" s="193">
        <f t="shared" si="3113"/>
        <v>0</v>
      </c>
      <c r="AB1985" s="193">
        <f t="shared" ref="AB1985" si="3231">AB$258</f>
        <v>0</v>
      </c>
    </row>
    <row r="1986" spans="1:28" s="188" customFormat="1" ht="17.399999999999999">
      <c r="A1986" s="193" t="str">
        <f t="shared" si="3108"/>
        <v>Digital Camcorder</v>
      </c>
      <c r="B1986" s="193" t="str">
        <f t="shared" si="3109"/>
        <v>0Digital Camcorder</v>
      </c>
      <c r="C1986" s="193" t="str">
        <f t="shared" si="3110"/>
        <v>Digital Camcorder0</v>
      </c>
      <c r="D1986" s="193"/>
      <c r="E1986" s="193"/>
      <c r="F1986" s="193" t="str">
        <f t="shared" si="3111"/>
        <v>Digital Camcorder0</v>
      </c>
      <c r="G1986" s="193">
        <f t="shared" ref="G1986:M1986" si="3232">G$259</f>
        <v>0</v>
      </c>
      <c r="H1986" s="193">
        <f t="shared" si="3232"/>
        <v>0</v>
      </c>
      <c r="I1986" s="193">
        <f t="shared" si="3232"/>
        <v>0</v>
      </c>
      <c r="J1986" s="193">
        <f t="shared" si="3232"/>
        <v>0</v>
      </c>
      <c r="K1986" s="193">
        <f t="shared" si="3232"/>
        <v>0</v>
      </c>
      <c r="L1986" s="193">
        <f t="shared" si="3232"/>
        <v>0</v>
      </c>
      <c r="M1986" s="193">
        <f t="shared" si="3232"/>
        <v>0</v>
      </c>
      <c r="N1986" s="193" t="str">
        <f t="shared" si="3116"/>
        <v>Digital Camcorder</v>
      </c>
      <c r="AA1986" s="193">
        <f t="shared" si="3113"/>
        <v>0</v>
      </c>
      <c r="AB1986" s="193">
        <f t="shared" ref="AB1986" si="3233">AB$259</f>
        <v>0</v>
      </c>
    </row>
    <row r="1987" spans="1:28" s="188" customFormat="1" ht="17.399999999999999">
      <c r="A1987" s="193" t="str">
        <f t="shared" si="3108"/>
        <v>Digital Camcorder</v>
      </c>
      <c r="B1987" s="193" t="str">
        <f t="shared" si="3109"/>
        <v>0Digital Camcorder</v>
      </c>
      <c r="C1987" s="193" t="str">
        <f t="shared" si="3110"/>
        <v>Digital Camcorder0</v>
      </c>
      <c r="D1987" s="193"/>
      <c r="E1987" s="193"/>
      <c r="F1987" s="193" t="str">
        <f t="shared" si="3111"/>
        <v>Digital Camcorder0</v>
      </c>
      <c r="G1987" s="193">
        <f t="shared" ref="G1987:M1987" si="3234">G$260</f>
        <v>0</v>
      </c>
      <c r="H1987" s="193">
        <f t="shared" si="3234"/>
        <v>0</v>
      </c>
      <c r="I1987" s="193">
        <f t="shared" si="3234"/>
        <v>0</v>
      </c>
      <c r="J1987" s="193">
        <f t="shared" si="3234"/>
        <v>0</v>
      </c>
      <c r="K1987" s="193">
        <f t="shared" si="3234"/>
        <v>0</v>
      </c>
      <c r="L1987" s="193">
        <f t="shared" si="3234"/>
        <v>0</v>
      </c>
      <c r="M1987" s="193">
        <f t="shared" si="3234"/>
        <v>0</v>
      </c>
      <c r="N1987" s="193" t="str">
        <f t="shared" si="3116"/>
        <v>Digital Camcorder</v>
      </c>
      <c r="AA1987" s="193">
        <f t="shared" si="3113"/>
        <v>0</v>
      </c>
      <c r="AB1987" s="193">
        <f t="shared" ref="AB1987" si="3235">AB$260</f>
        <v>0</v>
      </c>
    </row>
    <row r="1988" spans="1:28" s="188" customFormat="1" ht="17.399999999999999">
      <c r="A1988" s="193" t="str">
        <f t="shared" si="3108"/>
        <v>Digital Camcorder</v>
      </c>
      <c r="B1988" s="193" t="str">
        <f t="shared" si="3109"/>
        <v>0Digital Camcorder</v>
      </c>
      <c r="C1988" s="193" t="str">
        <f t="shared" si="3110"/>
        <v>Digital Camcorder0</v>
      </c>
      <c r="D1988" s="193"/>
      <c r="E1988" s="193"/>
      <c r="F1988" s="193" t="str">
        <f t="shared" si="3111"/>
        <v>Digital Camcorder0</v>
      </c>
      <c r="G1988" s="193">
        <f t="shared" ref="G1988:M1988" si="3236">G$261</f>
        <v>0</v>
      </c>
      <c r="H1988" s="193">
        <f t="shared" si="3236"/>
        <v>0</v>
      </c>
      <c r="I1988" s="193">
        <f t="shared" si="3236"/>
        <v>0</v>
      </c>
      <c r="J1988" s="193">
        <f t="shared" si="3236"/>
        <v>0</v>
      </c>
      <c r="K1988" s="193">
        <f t="shared" si="3236"/>
        <v>0</v>
      </c>
      <c r="L1988" s="193">
        <f t="shared" si="3236"/>
        <v>0</v>
      </c>
      <c r="M1988" s="193">
        <f t="shared" si="3236"/>
        <v>0</v>
      </c>
      <c r="N1988" s="193" t="str">
        <f t="shared" si="3116"/>
        <v>Digital Camcorder</v>
      </c>
      <c r="AA1988" s="193">
        <f t="shared" si="3113"/>
        <v>0</v>
      </c>
      <c r="AB1988" s="193">
        <f t="shared" ref="AB1988" si="3237">AB$261</f>
        <v>0</v>
      </c>
    </row>
    <row r="1989" spans="1:28" s="188" customFormat="1" ht="17.399999999999999">
      <c r="A1989" s="193" t="str">
        <f t="shared" si="3108"/>
        <v>Digital Camcorder</v>
      </c>
      <c r="B1989" s="193" t="str">
        <f t="shared" si="3109"/>
        <v>0Digital Camcorder</v>
      </c>
      <c r="C1989" s="193" t="str">
        <f t="shared" si="3110"/>
        <v>Digital Camcorder0</v>
      </c>
      <c r="D1989" s="193"/>
      <c r="E1989" s="193"/>
      <c r="F1989" s="193" t="str">
        <f t="shared" si="3111"/>
        <v>Digital Camcorder0</v>
      </c>
      <c r="G1989" s="193">
        <f t="shared" ref="G1989:M1989" si="3238">G$262</f>
        <v>0</v>
      </c>
      <c r="H1989" s="193">
        <f t="shared" si="3238"/>
        <v>0</v>
      </c>
      <c r="I1989" s="193">
        <f t="shared" si="3238"/>
        <v>0</v>
      </c>
      <c r="J1989" s="193">
        <f t="shared" si="3238"/>
        <v>0</v>
      </c>
      <c r="K1989" s="193">
        <f t="shared" si="3238"/>
        <v>0</v>
      </c>
      <c r="L1989" s="193">
        <f t="shared" si="3238"/>
        <v>0</v>
      </c>
      <c r="M1989" s="193">
        <f t="shared" si="3238"/>
        <v>0</v>
      </c>
      <c r="N1989" s="193" t="str">
        <f t="shared" si="3116"/>
        <v>Digital Camcorder</v>
      </c>
      <c r="AA1989" s="193">
        <f t="shared" si="3113"/>
        <v>0</v>
      </c>
      <c r="AB1989" s="193">
        <f t="shared" ref="AB1989" si="3239">AB$262</f>
        <v>0</v>
      </c>
    </row>
    <row r="1990" spans="1:28" s="188" customFormat="1" ht="17.399999999999999">
      <c r="A1990" s="193" t="str">
        <f t="shared" si="3108"/>
        <v>Digital Camcorder</v>
      </c>
      <c r="B1990" s="193" t="str">
        <f t="shared" si="3109"/>
        <v>0Digital Camcorder</v>
      </c>
      <c r="C1990" s="193" t="str">
        <f t="shared" si="3110"/>
        <v>Digital Camcorder0</v>
      </c>
      <c r="D1990" s="193"/>
      <c r="E1990" s="193"/>
      <c r="F1990" s="193" t="str">
        <f t="shared" si="3111"/>
        <v>Digital Camcorder0</v>
      </c>
      <c r="G1990" s="193">
        <f t="shared" ref="G1990:M1990" si="3240">G$263</f>
        <v>0</v>
      </c>
      <c r="H1990" s="193">
        <f t="shared" si="3240"/>
        <v>0</v>
      </c>
      <c r="I1990" s="193">
        <f t="shared" si="3240"/>
        <v>0</v>
      </c>
      <c r="J1990" s="193">
        <f t="shared" si="3240"/>
        <v>0</v>
      </c>
      <c r="K1990" s="193">
        <f t="shared" si="3240"/>
        <v>0</v>
      </c>
      <c r="L1990" s="193">
        <f t="shared" si="3240"/>
        <v>0</v>
      </c>
      <c r="M1990" s="193">
        <f t="shared" si="3240"/>
        <v>0</v>
      </c>
      <c r="N1990" s="193" t="str">
        <f t="shared" si="3116"/>
        <v>Digital Camcorder</v>
      </c>
      <c r="AA1990" s="193">
        <f t="shared" si="3113"/>
        <v>0</v>
      </c>
      <c r="AB1990" s="193">
        <f t="shared" ref="AB1990" si="3241">AB$263</f>
        <v>0</v>
      </c>
    </row>
    <row r="1991" spans="1:28" s="188" customFormat="1" ht="17.399999999999999">
      <c r="A1991" s="193" t="str">
        <f t="shared" ref="A1991:A2054" si="3242">T$10</f>
        <v>Digital Camcorder</v>
      </c>
      <c r="B1991" s="193" t="str">
        <f t="shared" ref="B1991:B2054" si="3243">CONCATENATE(I1991,A1991)</f>
        <v>0Digital Camcorder</v>
      </c>
      <c r="C1991" s="193" t="str">
        <f t="shared" ref="C1991:C2054" si="3244">CONCATENATE(A1991,H1991)</f>
        <v>Digital Camcorder0</v>
      </c>
      <c r="D1991" s="193"/>
      <c r="E1991" s="193"/>
      <c r="F1991" s="193" t="str">
        <f t="shared" ref="F1991:F2054" si="3245">CONCATENATE(A1991,G1991)</f>
        <v>Digital Camcorder0</v>
      </c>
      <c r="G1991" s="193">
        <f t="shared" ref="G1991:M1991" si="3246">G$264</f>
        <v>0</v>
      </c>
      <c r="H1991" s="193">
        <f t="shared" si="3246"/>
        <v>0</v>
      </c>
      <c r="I1991" s="193">
        <f t="shared" si="3246"/>
        <v>0</v>
      </c>
      <c r="J1991" s="193">
        <f t="shared" si="3246"/>
        <v>0</v>
      </c>
      <c r="K1991" s="193">
        <f t="shared" si="3246"/>
        <v>0</v>
      </c>
      <c r="L1991" s="193">
        <f t="shared" si="3246"/>
        <v>0</v>
      </c>
      <c r="M1991" s="193">
        <f t="shared" si="3246"/>
        <v>0</v>
      </c>
      <c r="N1991" s="193" t="str">
        <f t="shared" si="3116"/>
        <v>Digital Camcorder</v>
      </c>
      <c r="AA1991" s="193">
        <f t="shared" ref="AA1991:AA2054" si="3247">AT$10</f>
        <v>0</v>
      </c>
      <c r="AB1991" s="193">
        <f t="shared" ref="AB1991" si="3248">AB$264</f>
        <v>0</v>
      </c>
    </row>
    <row r="1992" spans="1:28" s="188" customFormat="1" ht="17.399999999999999">
      <c r="A1992" s="193" t="str">
        <f t="shared" si="3242"/>
        <v>Digital Camcorder</v>
      </c>
      <c r="B1992" s="193" t="str">
        <f t="shared" si="3243"/>
        <v>0Digital Camcorder</v>
      </c>
      <c r="C1992" s="193" t="str">
        <f t="shared" si="3244"/>
        <v>Digital Camcorder0</v>
      </c>
      <c r="D1992" s="193"/>
      <c r="E1992" s="193"/>
      <c r="F1992" s="193" t="str">
        <f t="shared" si="3245"/>
        <v>Digital Camcorder0</v>
      </c>
      <c r="G1992" s="193">
        <f t="shared" ref="G1992:M1992" si="3249">G$265</f>
        <v>0</v>
      </c>
      <c r="H1992" s="193">
        <f t="shared" si="3249"/>
        <v>0</v>
      </c>
      <c r="I1992" s="193">
        <f t="shared" si="3249"/>
        <v>0</v>
      </c>
      <c r="J1992" s="193">
        <f t="shared" si="3249"/>
        <v>0</v>
      </c>
      <c r="K1992" s="193">
        <f t="shared" si="3249"/>
        <v>0</v>
      </c>
      <c r="L1992" s="193">
        <f t="shared" si="3249"/>
        <v>0</v>
      </c>
      <c r="M1992" s="193">
        <f t="shared" si="3249"/>
        <v>0</v>
      </c>
      <c r="N1992" s="193" t="str">
        <f t="shared" ref="N1992:N2055" si="3250">A1992</f>
        <v>Digital Camcorder</v>
      </c>
      <c r="AA1992" s="193">
        <f t="shared" si="3247"/>
        <v>0</v>
      </c>
      <c r="AB1992" s="193">
        <f t="shared" ref="AB1992" si="3251">AB$265</f>
        <v>0</v>
      </c>
    </row>
    <row r="1993" spans="1:28" s="188" customFormat="1" ht="17.399999999999999">
      <c r="A1993" s="193" t="str">
        <f t="shared" si="3242"/>
        <v>Digital Camcorder</v>
      </c>
      <c r="B1993" s="193" t="str">
        <f t="shared" si="3243"/>
        <v>0Digital Camcorder</v>
      </c>
      <c r="C1993" s="193" t="str">
        <f t="shared" si="3244"/>
        <v>Digital Camcorder0</v>
      </c>
      <c r="D1993" s="193"/>
      <c r="E1993" s="193"/>
      <c r="F1993" s="193" t="str">
        <f t="shared" si="3245"/>
        <v>Digital Camcorder0</v>
      </c>
      <c r="G1993" s="193">
        <f t="shared" ref="G1993:M1993" si="3252">G$266</f>
        <v>0</v>
      </c>
      <c r="H1993" s="193">
        <f t="shared" si="3252"/>
        <v>0</v>
      </c>
      <c r="I1993" s="193">
        <f t="shared" si="3252"/>
        <v>0</v>
      </c>
      <c r="J1993" s="193">
        <f t="shared" si="3252"/>
        <v>0</v>
      </c>
      <c r="K1993" s="193">
        <f t="shared" si="3252"/>
        <v>0</v>
      </c>
      <c r="L1993" s="193">
        <f t="shared" si="3252"/>
        <v>0</v>
      </c>
      <c r="M1993" s="193">
        <f t="shared" si="3252"/>
        <v>0</v>
      </c>
      <c r="N1993" s="193" t="str">
        <f t="shared" si="3250"/>
        <v>Digital Camcorder</v>
      </c>
      <c r="AA1993" s="193">
        <f t="shared" si="3247"/>
        <v>0</v>
      </c>
      <c r="AB1993" s="193">
        <f t="shared" ref="AB1993" si="3253">AB$266</f>
        <v>0</v>
      </c>
    </row>
    <row r="1994" spans="1:28" s="188" customFormat="1" ht="17.399999999999999">
      <c r="A1994" s="193" t="str">
        <f t="shared" si="3242"/>
        <v>Digital Camcorder</v>
      </c>
      <c r="B1994" s="193" t="str">
        <f t="shared" si="3243"/>
        <v>0Digital Camcorder</v>
      </c>
      <c r="C1994" s="193" t="str">
        <f t="shared" si="3244"/>
        <v>Digital Camcorder0</v>
      </c>
      <c r="D1994" s="193"/>
      <c r="E1994" s="193"/>
      <c r="F1994" s="193" t="str">
        <f t="shared" si="3245"/>
        <v>Digital Camcorder0</v>
      </c>
      <c r="G1994" s="193">
        <f t="shared" ref="G1994:M1994" si="3254">G$267</f>
        <v>0</v>
      </c>
      <c r="H1994" s="193">
        <f t="shared" si="3254"/>
        <v>0</v>
      </c>
      <c r="I1994" s="193">
        <f t="shared" si="3254"/>
        <v>0</v>
      </c>
      <c r="J1994" s="193">
        <f t="shared" si="3254"/>
        <v>0</v>
      </c>
      <c r="K1994" s="193">
        <f t="shared" si="3254"/>
        <v>0</v>
      </c>
      <c r="L1994" s="193">
        <f t="shared" si="3254"/>
        <v>0</v>
      </c>
      <c r="M1994" s="193">
        <f t="shared" si="3254"/>
        <v>0</v>
      </c>
      <c r="N1994" s="193" t="str">
        <f t="shared" si="3250"/>
        <v>Digital Camcorder</v>
      </c>
      <c r="AA1994" s="193">
        <f t="shared" si="3247"/>
        <v>0</v>
      </c>
      <c r="AB1994" s="193">
        <f t="shared" ref="AB1994" si="3255">AB$267</f>
        <v>0</v>
      </c>
    </row>
    <row r="1995" spans="1:28" s="188" customFormat="1" ht="17.399999999999999">
      <c r="A1995" s="193" t="str">
        <f t="shared" si="3242"/>
        <v>Digital Camcorder</v>
      </c>
      <c r="B1995" s="193" t="str">
        <f t="shared" si="3243"/>
        <v>ACSLSDigital Camcorder</v>
      </c>
      <c r="C1995" s="193" t="str">
        <f t="shared" si="3244"/>
        <v>Digital CamcorderPiotrowski, Brad</v>
      </c>
      <c r="D1995" s="193"/>
      <c r="E1995" s="193"/>
      <c r="F1995" s="193" t="str">
        <f t="shared" si="3245"/>
        <v>Digital CamcorderPiotrowski, Brad</v>
      </c>
      <c r="G1995" s="193" t="str">
        <f t="shared" ref="G1995:M1995" si="3256">G$268</f>
        <v>Piotrowski, Brad</v>
      </c>
      <c r="H1995" s="193" t="str">
        <f t="shared" si="3256"/>
        <v>Piotrowski, Brad</v>
      </c>
      <c r="I1995" s="193" t="str">
        <f t="shared" si="3256"/>
        <v>ACSLS</v>
      </c>
      <c r="J1995" s="193" t="str">
        <f t="shared" si="3256"/>
        <v>e-Commerce (Accomodation Sales)</v>
      </c>
      <c r="K1995" s="193" t="str">
        <f t="shared" si="3256"/>
        <v>all</v>
      </c>
      <c r="L1995" s="193">
        <f t="shared" si="3256"/>
        <v>0</v>
      </c>
      <c r="M1995" s="193">
        <f t="shared" si="3256"/>
        <v>0</v>
      </c>
      <c r="N1995" s="193" t="str">
        <f t="shared" si="3250"/>
        <v>Digital Camcorder</v>
      </c>
      <c r="AA1995" s="193">
        <f t="shared" si="3247"/>
        <v>0</v>
      </c>
      <c r="AB1995" s="193" t="str">
        <f t="shared" ref="AB1995" si="3257">AB$268</f>
        <v>Piotrowski, Brad</v>
      </c>
    </row>
    <row r="1996" spans="1:28" s="188" customFormat="1" ht="17.399999999999999">
      <c r="A1996" s="193" t="str">
        <f t="shared" si="3242"/>
        <v>Digital Camcorder</v>
      </c>
      <c r="B1996" s="193" t="str">
        <f t="shared" si="3243"/>
        <v>AM762Digital Camcorder</v>
      </c>
      <c r="C1996" s="193" t="str">
        <f t="shared" si="3244"/>
        <v>Digital CamcorderPiotrowski, Brad</v>
      </c>
      <c r="D1996" s="193"/>
      <c r="E1996" s="193"/>
      <c r="F1996" s="193" t="str">
        <f t="shared" si="3245"/>
        <v>Digital CamcorderPiotrowski, Brad</v>
      </c>
      <c r="G1996" s="193" t="str">
        <f t="shared" ref="G1996:M1996" si="3258">G$269</f>
        <v>Piotrowski, Brad</v>
      </c>
      <c r="H1996" s="193" t="str">
        <f t="shared" si="3258"/>
        <v>Piotrowski, Brad</v>
      </c>
      <c r="I1996" s="193" t="str">
        <f t="shared" si="3258"/>
        <v>AM762</v>
      </c>
      <c r="J1996" s="193" t="str">
        <f t="shared" si="3258"/>
        <v>AMAZON MARKETPLACE</v>
      </c>
      <c r="K1996" s="193" t="str">
        <f t="shared" si="3258"/>
        <v>all</v>
      </c>
      <c r="L1996" s="193">
        <f t="shared" si="3258"/>
        <v>0</v>
      </c>
      <c r="M1996" s="193">
        <f t="shared" si="3258"/>
        <v>0</v>
      </c>
      <c r="N1996" s="193" t="str">
        <f t="shared" si="3250"/>
        <v>Digital Camcorder</v>
      </c>
      <c r="AA1996" s="193">
        <f t="shared" si="3247"/>
        <v>0</v>
      </c>
      <c r="AB1996" s="193" t="str">
        <f t="shared" ref="AB1996" si="3259">AB$269</f>
        <v>Piotrowski, Brad</v>
      </c>
    </row>
    <row r="1997" spans="1:28" s="188" customFormat="1" ht="17.399999999999999">
      <c r="A1997" s="193" t="str">
        <f t="shared" si="3242"/>
        <v>Digital Camcorder</v>
      </c>
      <c r="B1997" s="193" t="str">
        <f t="shared" si="3243"/>
        <v>CHNADVDigital Camcorder</v>
      </c>
      <c r="C1997" s="193" t="str">
        <f t="shared" si="3244"/>
        <v>Digital CamcorderPiotrowski, Brad</v>
      </c>
      <c r="D1997" s="193"/>
      <c r="E1997" s="193"/>
      <c r="F1997" s="193" t="str">
        <f t="shared" si="3245"/>
        <v>Digital CamcorderPiotrowski, Brad</v>
      </c>
      <c r="G1997" s="193" t="str">
        <f t="shared" ref="G1997:M1997" si="3260">G$270</f>
        <v>Piotrowski, Brad</v>
      </c>
      <c r="H1997" s="193" t="str">
        <f t="shared" si="3260"/>
        <v>Piotrowski, Brad</v>
      </c>
      <c r="I1997" s="193" t="str">
        <f t="shared" si="3260"/>
        <v>CHNADV</v>
      </c>
      <c r="J1997" s="193" t="str">
        <f t="shared" si="3260"/>
        <v>MKT PLACE CHANNEL ADVISOR</v>
      </c>
      <c r="K1997" s="193" t="str">
        <f t="shared" si="3260"/>
        <v>all</v>
      </c>
      <c r="L1997" s="193">
        <f t="shared" si="3260"/>
        <v>0</v>
      </c>
      <c r="M1997" s="193">
        <f t="shared" si="3260"/>
        <v>0</v>
      </c>
      <c r="N1997" s="193" t="str">
        <f t="shared" si="3250"/>
        <v>Digital Camcorder</v>
      </c>
      <c r="AA1997" s="193">
        <f t="shared" si="3247"/>
        <v>0</v>
      </c>
      <c r="AB1997" s="193" t="str">
        <f t="shared" ref="AB1997" si="3261">AB$270</f>
        <v>Piotrowski, Brad</v>
      </c>
    </row>
    <row r="1998" spans="1:28" s="188" customFormat="1" ht="17.399999999999999">
      <c r="A1998" s="193" t="str">
        <f t="shared" si="3242"/>
        <v>Digital Camcorder</v>
      </c>
      <c r="B1998" s="193" t="str">
        <f t="shared" si="3243"/>
        <v>DWAREDigital Camcorder</v>
      </c>
      <c r="C1998" s="193" t="str">
        <f t="shared" si="3244"/>
        <v>Digital CamcorderPiotrowski, Brad</v>
      </c>
      <c r="D1998" s="193"/>
      <c r="E1998" s="193"/>
      <c r="F1998" s="193" t="str">
        <f t="shared" si="3245"/>
        <v>Digital CamcorderPiotrowski, Brad</v>
      </c>
      <c r="G1998" s="193" t="str">
        <f t="shared" ref="G1998:M1998" si="3262">G$271</f>
        <v>Piotrowski, Brad</v>
      </c>
      <c r="H1998" s="193" t="str">
        <f t="shared" si="3262"/>
        <v>Piotrowski, Brad</v>
      </c>
      <c r="I1998" s="193" t="str">
        <f t="shared" si="3262"/>
        <v>DWARE</v>
      </c>
      <c r="J1998" s="193" t="str">
        <f t="shared" si="3262"/>
        <v>DEMANDWARE</v>
      </c>
      <c r="K1998" s="193" t="str">
        <f t="shared" si="3262"/>
        <v>all</v>
      </c>
      <c r="L1998" s="193">
        <f t="shared" si="3262"/>
        <v>0</v>
      </c>
      <c r="M1998" s="193">
        <f t="shared" si="3262"/>
        <v>0</v>
      </c>
      <c r="N1998" s="193" t="str">
        <f t="shared" si="3250"/>
        <v>Digital Camcorder</v>
      </c>
      <c r="AA1998" s="193">
        <f t="shared" si="3247"/>
        <v>0</v>
      </c>
      <c r="AB1998" s="193" t="str">
        <f t="shared" ref="AB1998" si="3263">AB$271</f>
        <v>Piotrowski, Brad</v>
      </c>
    </row>
    <row r="1999" spans="1:28" s="188" customFormat="1" ht="17.399999999999999">
      <c r="A1999" s="193" t="str">
        <f t="shared" si="3242"/>
        <v>Digital Camcorder</v>
      </c>
      <c r="B1999" s="193" t="str">
        <f t="shared" si="3243"/>
        <v>EBAY1Digital Camcorder</v>
      </c>
      <c r="C1999" s="193" t="str">
        <f t="shared" si="3244"/>
        <v>Digital CamcorderPiotrowski, Brad</v>
      </c>
      <c r="D1999" s="193"/>
      <c r="E1999" s="193"/>
      <c r="F1999" s="193" t="str">
        <f t="shared" si="3245"/>
        <v>Digital CamcorderPiotrowski, Brad</v>
      </c>
      <c r="G1999" s="193" t="str">
        <f t="shared" ref="G1999:M1999" si="3264">G$272</f>
        <v>Piotrowski, Brad</v>
      </c>
      <c r="H1999" s="193" t="str">
        <f t="shared" si="3264"/>
        <v>Piotrowski, Brad</v>
      </c>
      <c r="I1999" s="193" t="str">
        <f t="shared" si="3264"/>
        <v>EBAY1</v>
      </c>
      <c r="J1999" s="193" t="str">
        <f t="shared" si="3264"/>
        <v>EBAY</v>
      </c>
      <c r="K1999" s="193" t="str">
        <f t="shared" si="3264"/>
        <v>all</v>
      </c>
      <c r="L1999" s="193">
        <f t="shared" si="3264"/>
        <v>0</v>
      </c>
      <c r="M1999" s="193">
        <f t="shared" si="3264"/>
        <v>0</v>
      </c>
      <c r="N1999" s="193" t="str">
        <f t="shared" si="3250"/>
        <v>Digital Camcorder</v>
      </c>
      <c r="AA1999" s="193">
        <f t="shared" si="3247"/>
        <v>0</v>
      </c>
      <c r="AB1999" s="193" t="str">
        <f t="shared" ref="AB1999" si="3265">AB$272</f>
        <v>Piotrowski, Brad</v>
      </c>
    </row>
    <row r="2000" spans="1:28" s="188" customFormat="1" ht="17.399999999999999">
      <c r="A2000" s="193" t="str">
        <f t="shared" si="3242"/>
        <v>Digital Camcorder</v>
      </c>
      <c r="B2000" s="193" t="str">
        <f t="shared" si="3243"/>
        <v>EMPLODigital Camcorder</v>
      </c>
      <c r="C2000" s="193" t="str">
        <f t="shared" si="3244"/>
        <v>Digital CamcorderPiotrowski, Brad</v>
      </c>
      <c r="D2000" s="193"/>
      <c r="E2000" s="193"/>
      <c r="F2000" s="193" t="str">
        <f t="shared" si="3245"/>
        <v>Digital CamcorderPiotrowski, Brad</v>
      </c>
      <c r="G2000" s="193" t="str">
        <f t="shared" ref="G2000:M2000" si="3266">G$273</f>
        <v>Piotrowski, Brad</v>
      </c>
      <c r="H2000" s="193" t="str">
        <f t="shared" si="3266"/>
        <v>Piotrowski, Brad</v>
      </c>
      <c r="I2000" s="193" t="str">
        <f t="shared" si="3266"/>
        <v>EMPLO</v>
      </c>
      <c r="J2000" s="193" t="str">
        <f t="shared" si="3266"/>
        <v>e-Commerce (Employee Sales)</v>
      </c>
      <c r="K2000" s="193" t="str">
        <f t="shared" si="3266"/>
        <v>all</v>
      </c>
      <c r="L2000" s="193">
        <f t="shared" si="3266"/>
        <v>0</v>
      </c>
      <c r="M2000" s="193">
        <f t="shared" si="3266"/>
        <v>0</v>
      </c>
      <c r="N2000" s="193" t="str">
        <f t="shared" si="3250"/>
        <v>Digital Camcorder</v>
      </c>
      <c r="AA2000" s="193">
        <f t="shared" si="3247"/>
        <v>0</v>
      </c>
      <c r="AB2000" s="193" t="str">
        <f t="shared" ref="AB2000" si="3267">AB$273</f>
        <v>Piotrowski, Brad</v>
      </c>
    </row>
    <row r="2001" spans="1:28" s="188" customFormat="1" ht="17.399999999999999">
      <c r="A2001" s="193" t="str">
        <f t="shared" si="3242"/>
        <v>Digital Camcorder</v>
      </c>
      <c r="B2001" s="193" t="str">
        <f t="shared" si="3243"/>
        <v>EMSLSDigital Camcorder</v>
      </c>
      <c r="C2001" s="193" t="str">
        <f t="shared" si="3244"/>
        <v>Digital CamcorderPiotrowski, Brad</v>
      </c>
      <c r="D2001" s="193"/>
      <c r="E2001" s="193"/>
      <c r="F2001" s="193" t="str">
        <f t="shared" si="3245"/>
        <v>Digital CamcorderPiotrowski, Brad</v>
      </c>
      <c r="G2001" s="193" t="str">
        <f t="shared" ref="G2001:M2001" si="3268">G$274</f>
        <v>Piotrowski, Brad</v>
      </c>
      <c r="H2001" s="193" t="str">
        <f t="shared" si="3268"/>
        <v>Piotrowski, Brad</v>
      </c>
      <c r="I2001" s="193" t="str">
        <f t="shared" si="3268"/>
        <v>EMSLS</v>
      </c>
      <c r="J2001" s="193" t="str">
        <f t="shared" si="3268"/>
        <v>e-Commerce (Employee Sales)</v>
      </c>
      <c r="K2001" s="193" t="str">
        <f t="shared" si="3268"/>
        <v>all</v>
      </c>
      <c r="L2001" s="193">
        <f t="shared" si="3268"/>
        <v>0</v>
      </c>
      <c r="M2001" s="193">
        <f t="shared" si="3268"/>
        <v>0</v>
      </c>
      <c r="N2001" s="193" t="str">
        <f t="shared" si="3250"/>
        <v>Digital Camcorder</v>
      </c>
      <c r="AA2001" s="193">
        <f t="shared" si="3247"/>
        <v>0</v>
      </c>
      <c r="AB2001" s="193" t="str">
        <f t="shared" ref="AB2001" si="3269">AB$274</f>
        <v>Piotrowski, Brad</v>
      </c>
    </row>
    <row r="2002" spans="1:28" s="188" customFormat="1" ht="17.399999999999999">
      <c r="A2002" s="193" t="str">
        <f t="shared" si="3242"/>
        <v>Digital Camcorder</v>
      </c>
      <c r="B2002" s="193" t="str">
        <f t="shared" si="3243"/>
        <v>HB041Digital Camcorder</v>
      </c>
      <c r="C2002" s="193" t="str">
        <f t="shared" si="3244"/>
        <v>Digital CamcorderPiotrowski, Brad</v>
      </c>
      <c r="D2002" s="193"/>
      <c r="E2002" s="193"/>
      <c r="F2002" s="193" t="str">
        <f t="shared" si="3245"/>
        <v>Digital CamcorderPiotrowski, Brad</v>
      </c>
      <c r="G2002" s="193" t="str">
        <f t="shared" ref="G2002:M2002" si="3270">G$275</f>
        <v>Piotrowski, Brad</v>
      </c>
      <c r="H2002" s="193" t="str">
        <f t="shared" si="3270"/>
        <v>Piotrowski, Brad</v>
      </c>
      <c r="I2002" s="193" t="str">
        <f t="shared" si="3270"/>
        <v>HB041</v>
      </c>
      <c r="J2002" s="193" t="str">
        <f t="shared" si="3270"/>
        <v>HBO COMM. CENTER</v>
      </c>
      <c r="K2002" s="193" t="str">
        <f t="shared" si="3270"/>
        <v>all</v>
      </c>
      <c r="L2002" s="193">
        <f t="shared" si="3270"/>
        <v>0</v>
      </c>
      <c r="M2002" s="193">
        <f t="shared" si="3270"/>
        <v>0</v>
      </c>
      <c r="N2002" s="193" t="str">
        <f t="shared" si="3250"/>
        <v>Digital Camcorder</v>
      </c>
      <c r="AA2002" s="193">
        <f t="shared" si="3247"/>
        <v>0</v>
      </c>
      <c r="AB2002" s="193" t="str">
        <f t="shared" ref="AB2002" si="3271">AB$275</f>
        <v>Piotrowski, Brad</v>
      </c>
    </row>
    <row r="2003" spans="1:28" s="188" customFormat="1" ht="17.399999999999999">
      <c r="A2003" s="193" t="str">
        <f t="shared" si="3242"/>
        <v>Digital Camcorder</v>
      </c>
      <c r="B2003" s="193" t="str">
        <f t="shared" si="3243"/>
        <v>JE316Digital Camcorder</v>
      </c>
      <c r="C2003" s="193" t="str">
        <f t="shared" si="3244"/>
        <v>Digital CamcorderPiotrowski, Brad</v>
      </c>
      <c r="D2003" s="193"/>
      <c r="E2003" s="193"/>
      <c r="F2003" s="193" t="str">
        <f t="shared" si="3245"/>
        <v>Digital CamcorderPiotrowski, Brad</v>
      </c>
      <c r="G2003" s="193" t="str">
        <f t="shared" ref="G2003:M2003" si="3272">G$276</f>
        <v>Piotrowski, Brad</v>
      </c>
      <c r="H2003" s="193" t="str">
        <f t="shared" si="3272"/>
        <v>Piotrowski, Brad</v>
      </c>
      <c r="I2003" s="193" t="str">
        <f t="shared" si="3272"/>
        <v>JE316</v>
      </c>
      <c r="J2003" s="193" t="str">
        <f t="shared" si="3272"/>
        <v>JET.COM, INC</v>
      </c>
      <c r="K2003" s="193" t="str">
        <f t="shared" si="3272"/>
        <v>all</v>
      </c>
      <c r="L2003" s="193">
        <f t="shared" si="3272"/>
        <v>0</v>
      </c>
      <c r="M2003" s="193">
        <f t="shared" si="3272"/>
        <v>0</v>
      </c>
      <c r="N2003" s="193" t="str">
        <f t="shared" si="3250"/>
        <v>Digital Camcorder</v>
      </c>
      <c r="AA2003" s="193">
        <f t="shared" si="3247"/>
        <v>0</v>
      </c>
      <c r="AB2003" s="193" t="str">
        <f t="shared" ref="AB2003" si="3273">AB$276</f>
        <v>Piotrowski, Brad</v>
      </c>
    </row>
    <row r="2004" spans="1:28" s="188" customFormat="1" ht="17.399999999999999">
      <c r="A2004" s="193" t="str">
        <f t="shared" si="3242"/>
        <v>Digital Camcorder</v>
      </c>
      <c r="B2004" s="193" t="str">
        <f t="shared" si="3243"/>
        <v>PA999Digital Camcorder</v>
      </c>
      <c r="C2004" s="193" t="str">
        <f t="shared" si="3244"/>
        <v>Digital CamcorderPiotrowski, Brad</v>
      </c>
      <c r="D2004" s="193"/>
      <c r="E2004" s="193"/>
      <c r="F2004" s="193" t="str">
        <f t="shared" si="3245"/>
        <v>Digital CamcorderPiotrowski, Brad</v>
      </c>
      <c r="G2004" s="193" t="str">
        <f t="shared" ref="G2004:M2004" si="3274">G$277</f>
        <v>Piotrowski, Brad</v>
      </c>
      <c r="H2004" s="193" t="str">
        <f t="shared" si="3274"/>
        <v>Piotrowski, Brad</v>
      </c>
      <c r="I2004" s="193" t="str">
        <f t="shared" si="3274"/>
        <v>PA999</v>
      </c>
      <c r="J2004" s="193" t="str">
        <f t="shared" si="3274"/>
        <v>PANASONIC OUTLET STORES</v>
      </c>
      <c r="K2004" s="193" t="str">
        <f t="shared" si="3274"/>
        <v>all</v>
      </c>
      <c r="L2004" s="193">
        <f t="shared" si="3274"/>
        <v>0</v>
      </c>
      <c r="M2004" s="193">
        <f t="shared" si="3274"/>
        <v>0</v>
      </c>
      <c r="N2004" s="193" t="str">
        <f t="shared" si="3250"/>
        <v>Digital Camcorder</v>
      </c>
      <c r="AA2004" s="193">
        <f t="shared" si="3247"/>
        <v>0</v>
      </c>
      <c r="AB2004" s="193" t="str">
        <f t="shared" ref="AB2004" si="3275">AB$277</f>
        <v>Piotrowski, Brad</v>
      </c>
    </row>
    <row r="2005" spans="1:28" s="188" customFormat="1" ht="17.399999999999999">
      <c r="A2005" s="193" t="str">
        <f t="shared" si="3242"/>
        <v>Digital Camcorder</v>
      </c>
      <c r="B2005" s="193" t="str">
        <f t="shared" si="3243"/>
        <v>SAMPLDigital Camcorder</v>
      </c>
      <c r="C2005" s="193" t="str">
        <f t="shared" si="3244"/>
        <v>Digital CamcorderPiotrowski, Brad</v>
      </c>
      <c r="D2005" s="193"/>
      <c r="E2005" s="193"/>
      <c r="F2005" s="193" t="str">
        <f t="shared" si="3245"/>
        <v>Digital CamcorderPiotrowski, Brad</v>
      </c>
      <c r="G2005" s="193" t="str">
        <f t="shared" ref="G2005:M2005" si="3276">G$278</f>
        <v>Piotrowski, Brad</v>
      </c>
      <c r="H2005" s="193" t="str">
        <f t="shared" si="3276"/>
        <v>Piotrowski, Brad</v>
      </c>
      <c r="I2005" s="193" t="str">
        <f t="shared" si="3276"/>
        <v>SAMPL</v>
      </c>
      <c r="J2005" s="193" t="str">
        <f t="shared" si="3276"/>
        <v>SAMPLE ACCT</v>
      </c>
      <c r="K2005" s="193" t="str">
        <f t="shared" si="3276"/>
        <v>all</v>
      </c>
      <c r="L2005" s="193">
        <f t="shared" si="3276"/>
        <v>0</v>
      </c>
      <c r="M2005" s="193">
        <f t="shared" si="3276"/>
        <v>0</v>
      </c>
      <c r="N2005" s="193" t="str">
        <f t="shared" si="3250"/>
        <v>Digital Camcorder</v>
      </c>
      <c r="AA2005" s="193">
        <f t="shared" si="3247"/>
        <v>0</v>
      </c>
      <c r="AB2005" s="193" t="str">
        <f t="shared" ref="AB2005" si="3277">AB$278</f>
        <v>Piotrowski, Brad</v>
      </c>
    </row>
    <row r="2006" spans="1:28" s="188" customFormat="1" ht="17.399999999999999">
      <c r="A2006" s="193" t="str">
        <f t="shared" si="3242"/>
        <v>Digital Camcorder</v>
      </c>
      <c r="B2006" s="193" t="str">
        <f t="shared" si="3243"/>
        <v>SP491Digital Camcorder</v>
      </c>
      <c r="C2006" s="193" t="str">
        <f t="shared" si="3244"/>
        <v>Digital CamcorderPiotrowski, Brad</v>
      </c>
      <c r="D2006" s="193"/>
      <c r="E2006" s="193"/>
      <c r="F2006" s="193" t="str">
        <f t="shared" si="3245"/>
        <v>Digital CamcorderPiotrowski, Brad</v>
      </c>
      <c r="G2006" s="193" t="str">
        <f t="shared" ref="G2006:M2006" si="3278">G$279</f>
        <v>Piotrowski, Brad</v>
      </c>
      <c r="H2006" s="193" t="str">
        <f t="shared" si="3278"/>
        <v>Piotrowski, Brad</v>
      </c>
      <c r="I2006" s="193" t="str">
        <f t="shared" si="3278"/>
        <v>SP491</v>
      </c>
      <c r="J2006" s="193" t="str">
        <f t="shared" si="3278"/>
        <v>SPARTAN RACE</v>
      </c>
      <c r="K2006" s="193" t="str">
        <f t="shared" si="3278"/>
        <v>all</v>
      </c>
      <c r="L2006" s="193">
        <f t="shared" si="3278"/>
        <v>0</v>
      </c>
      <c r="M2006" s="193">
        <f t="shared" si="3278"/>
        <v>0</v>
      </c>
      <c r="N2006" s="193" t="str">
        <f t="shared" si="3250"/>
        <v>Digital Camcorder</v>
      </c>
      <c r="AA2006" s="193">
        <f t="shared" si="3247"/>
        <v>0</v>
      </c>
      <c r="AB2006" s="193" t="str">
        <f t="shared" ref="AB2006" si="3279">AB$279</f>
        <v>Piotrowski, Brad</v>
      </c>
    </row>
    <row r="2007" spans="1:28" s="188" customFormat="1" ht="17.399999999999999">
      <c r="A2007" s="193" t="str">
        <f t="shared" si="3242"/>
        <v>Digital Camcorder</v>
      </c>
      <c r="B2007" s="193" t="str">
        <f t="shared" si="3243"/>
        <v>SPSTRDigital Camcorder</v>
      </c>
      <c r="C2007" s="193" t="str">
        <f t="shared" si="3244"/>
        <v>Digital CamcorderPiotrowski, Brad</v>
      </c>
      <c r="D2007" s="193"/>
      <c r="E2007" s="193"/>
      <c r="F2007" s="193" t="str">
        <f t="shared" si="3245"/>
        <v>Digital CamcorderPiotrowski, Brad</v>
      </c>
      <c r="G2007" s="193" t="str">
        <f t="shared" ref="G2007:M2007" si="3280">G$280</f>
        <v>Piotrowski, Brad</v>
      </c>
      <c r="H2007" s="193" t="str">
        <f t="shared" si="3280"/>
        <v>Piotrowski, Brad</v>
      </c>
      <c r="I2007" s="193" t="str">
        <f t="shared" si="3280"/>
        <v>SPSTR</v>
      </c>
      <c r="J2007" s="193" t="str">
        <f t="shared" si="3280"/>
        <v>e-Commerce</v>
      </c>
      <c r="K2007" s="193" t="str">
        <f t="shared" si="3280"/>
        <v>all</v>
      </c>
      <c r="L2007" s="193">
        <f t="shared" si="3280"/>
        <v>0</v>
      </c>
      <c r="M2007" s="193">
        <f t="shared" si="3280"/>
        <v>0</v>
      </c>
      <c r="N2007" s="193" t="str">
        <f t="shared" si="3250"/>
        <v>Digital Camcorder</v>
      </c>
      <c r="AA2007" s="193">
        <f t="shared" si="3247"/>
        <v>0</v>
      </c>
      <c r="AB2007" s="193" t="str">
        <f t="shared" ref="AB2007" si="3281">AB$280</f>
        <v>Piotrowski, Brad</v>
      </c>
    </row>
    <row r="2008" spans="1:28" s="188" customFormat="1" ht="17.399999999999999">
      <c r="A2008" s="193" t="str">
        <f t="shared" si="3242"/>
        <v>Digital Camcorder</v>
      </c>
      <c r="B2008" s="193" t="str">
        <f t="shared" si="3243"/>
        <v>TE778Digital Camcorder</v>
      </c>
      <c r="C2008" s="193" t="str">
        <f t="shared" si="3244"/>
        <v>Digital CamcorderPiotrowski, Brad</v>
      </c>
      <c r="D2008" s="193"/>
      <c r="E2008" s="193"/>
      <c r="F2008" s="193" t="str">
        <f t="shared" si="3245"/>
        <v>Digital CamcorderPiotrowski, Brad</v>
      </c>
      <c r="G2008" s="193" t="str">
        <f t="shared" ref="G2008:M2008" si="3282">G$281</f>
        <v>Piotrowski, Brad</v>
      </c>
      <c r="H2008" s="193" t="str">
        <f t="shared" si="3282"/>
        <v>Piotrowski, Brad</v>
      </c>
      <c r="I2008" s="193" t="str">
        <f t="shared" si="3282"/>
        <v>TE778</v>
      </c>
      <c r="J2008" s="193" t="str">
        <f t="shared" si="3282"/>
        <v>TESLA MOTORS INC.</v>
      </c>
      <c r="K2008" s="193" t="str">
        <f t="shared" si="3282"/>
        <v>all</v>
      </c>
      <c r="L2008" s="193">
        <f t="shared" si="3282"/>
        <v>0</v>
      </c>
      <c r="M2008" s="193">
        <f t="shared" si="3282"/>
        <v>0</v>
      </c>
      <c r="N2008" s="193" t="str">
        <f t="shared" si="3250"/>
        <v>Digital Camcorder</v>
      </c>
      <c r="AA2008" s="193">
        <f t="shared" si="3247"/>
        <v>0</v>
      </c>
      <c r="AB2008" s="193" t="str">
        <f t="shared" ref="AB2008" si="3283">AB$281</f>
        <v>Piotrowski, Brad</v>
      </c>
    </row>
    <row r="2009" spans="1:28" s="188" customFormat="1" ht="17.399999999999999">
      <c r="A2009" s="193" t="str">
        <f t="shared" si="3242"/>
        <v>Digital Camcorder</v>
      </c>
      <c r="B2009" s="193" t="str">
        <f t="shared" si="3243"/>
        <v>WA012Digital Camcorder</v>
      </c>
      <c r="C2009" s="193" t="str">
        <f t="shared" si="3244"/>
        <v>Digital CamcorderPiotrowski, Brad</v>
      </c>
      <c r="D2009" s="193"/>
      <c r="E2009" s="193"/>
      <c r="F2009" s="193" t="str">
        <f t="shared" si="3245"/>
        <v>Digital CamcorderPiotrowski, Brad</v>
      </c>
      <c r="G2009" s="193" t="str">
        <f t="shared" ref="G2009:M2009" si="3284">G$282</f>
        <v>Piotrowski, Brad</v>
      </c>
      <c r="H2009" s="193" t="str">
        <f t="shared" si="3284"/>
        <v>Piotrowski, Brad</v>
      </c>
      <c r="I2009" s="193" t="str">
        <f t="shared" si="3284"/>
        <v>WA012</v>
      </c>
      <c r="J2009" s="193" t="str">
        <f t="shared" si="3284"/>
        <v>WALMART MARKETPLACE</v>
      </c>
      <c r="K2009" s="193" t="str">
        <f t="shared" si="3284"/>
        <v>all</v>
      </c>
      <c r="L2009" s="193">
        <f t="shared" si="3284"/>
        <v>0</v>
      </c>
      <c r="M2009" s="193">
        <f t="shared" si="3284"/>
        <v>0</v>
      </c>
      <c r="N2009" s="193" t="str">
        <f t="shared" si="3250"/>
        <v>Digital Camcorder</v>
      </c>
      <c r="AA2009" s="193">
        <f t="shared" si="3247"/>
        <v>0</v>
      </c>
      <c r="AB2009" s="193" t="str">
        <f t="shared" ref="AB2009" si="3285">AB$282</f>
        <v>Piotrowski, Brad</v>
      </c>
    </row>
    <row r="2010" spans="1:28" s="188" customFormat="1" ht="17.399999999999999">
      <c r="A2010" s="193" t="str">
        <f t="shared" si="3242"/>
        <v>Digital Camcorder</v>
      </c>
      <c r="B2010" s="193" t="str">
        <f t="shared" si="3243"/>
        <v>YA051Digital Camcorder</v>
      </c>
      <c r="C2010" s="193" t="str">
        <f t="shared" si="3244"/>
        <v>Digital CamcorderPiotrowski, Brad</v>
      </c>
      <c r="D2010" s="193"/>
      <c r="E2010" s="193"/>
      <c r="F2010" s="193" t="str">
        <f t="shared" si="3245"/>
        <v>Digital CamcorderPiotrowski, Brad</v>
      </c>
      <c r="G2010" s="193" t="str">
        <f t="shared" ref="G2010:M2010" si="3286">G$283</f>
        <v>Piotrowski, Brad</v>
      </c>
      <c r="H2010" s="193" t="str">
        <f t="shared" si="3286"/>
        <v>Piotrowski, Brad</v>
      </c>
      <c r="I2010" s="193" t="str">
        <f t="shared" si="3286"/>
        <v>YA051</v>
      </c>
      <c r="J2010" s="193" t="str">
        <f t="shared" si="3286"/>
        <v>YAMAHA MOTOR CORP USA</v>
      </c>
      <c r="K2010" s="193" t="str">
        <f t="shared" si="3286"/>
        <v>all</v>
      </c>
      <c r="L2010" s="193">
        <f t="shared" si="3286"/>
        <v>0</v>
      </c>
      <c r="M2010" s="193">
        <f t="shared" si="3286"/>
        <v>0</v>
      </c>
      <c r="N2010" s="193" t="str">
        <f t="shared" si="3250"/>
        <v>Digital Camcorder</v>
      </c>
      <c r="AA2010" s="193">
        <f t="shared" si="3247"/>
        <v>0</v>
      </c>
      <c r="AB2010" s="193" t="str">
        <f t="shared" ref="AB2010" si="3287">AB$283</f>
        <v>Piotrowski, Brad</v>
      </c>
    </row>
    <row r="2011" spans="1:28" s="188" customFormat="1" ht="17.399999999999999">
      <c r="A2011" s="193" t="str">
        <f t="shared" si="3242"/>
        <v>Digital Camcorder</v>
      </c>
      <c r="B2011" s="193" t="str">
        <f t="shared" si="3243"/>
        <v>0Digital Camcorder</v>
      </c>
      <c r="C2011" s="193" t="str">
        <f t="shared" si="3244"/>
        <v>Digital Camcorder0</v>
      </c>
      <c r="D2011" s="193"/>
      <c r="E2011" s="193"/>
      <c r="F2011" s="193" t="str">
        <f t="shared" si="3245"/>
        <v>Digital Camcorder0</v>
      </c>
      <c r="G2011" s="193">
        <f t="shared" ref="G2011:M2011" si="3288">G$284</f>
        <v>0</v>
      </c>
      <c r="H2011" s="193">
        <f t="shared" si="3288"/>
        <v>0</v>
      </c>
      <c r="I2011" s="193">
        <f t="shared" si="3288"/>
        <v>0</v>
      </c>
      <c r="J2011" s="193">
        <f t="shared" si="3288"/>
        <v>0</v>
      </c>
      <c r="K2011" s="193">
        <f t="shared" si="3288"/>
        <v>0</v>
      </c>
      <c r="L2011" s="193">
        <f t="shared" si="3288"/>
        <v>0</v>
      </c>
      <c r="M2011" s="193">
        <f t="shared" si="3288"/>
        <v>0</v>
      </c>
      <c r="N2011" s="193" t="str">
        <f t="shared" si="3250"/>
        <v>Digital Camcorder</v>
      </c>
      <c r="AA2011" s="193">
        <f t="shared" si="3247"/>
        <v>0</v>
      </c>
      <c r="AB2011" s="193">
        <f t="shared" ref="AB2011" si="3289">AB$284</f>
        <v>0</v>
      </c>
    </row>
    <row r="2012" spans="1:28" s="188" customFormat="1" ht="17.399999999999999">
      <c r="A2012" s="193" t="str">
        <f t="shared" si="3242"/>
        <v>Digital Camcorder</v>
      </c>
      <c r="B2012" s="193" t="str">
        <f t="shared" si="3243"/>
        <v>0Digital Camcorder</v>
      </c>
      <c r="C2012" s="193" t="str">
        <f t="shared" si="3244"/>
        <v>Digital Camcorder0</v>
      </c>
      <c r="D2012" s="193"/>
      <c r="E2012" s="193"/>
      <c r="F2012" s="193" t="str">
        <f t="shared" si="3245"/>
        <v>Digital Camcorder0</v>
      </c>
      <c r="G2012" s="193">
        <f t="shared" ref="G2012:M2012" si="3290">G$285</f>
        <v>0</v>
      </c>
      <c r="H2012" s="193">
        <f t="shared" si="3290"/>
        <v>0</v>
      </c>
      <c r="I2012" s="193">
        <f t="shared" si="3290"/>
        <v>0</v>
      </c>
      <c r="J2012" s="193">
        <f t="shared" si="3290"/>
        <v>0</v>
      </c>
      <c r="K2012" s="193">
        <f t="shared" si="3290"/>
        <v>0</v>
      </c>
      <c r="L2012" s="193">
        <f t="shared" si="3290"/>
        <v>0</v>
      </c>
      <c r="M2012" s="193">
        <f t="shared" si="3290"/>
        <v>0</v>
      </c>
      <c r="N2012" s="193" t="str">
        <f t="shared" si="3250"/>
        <v>Digital Camcorder</v>
      </c>
      <c r="AA2012" s="193">
        <f t="shared" si="3247"/>
        <v>0</v>
      </c>
      <c r="AB2012" s="193">
        <f t="shared" ref="AB2012" si="3291">AB$285</f>
        <v>0</v>
      </c>
    </row>
    <row r="2013" spans="1:28" s="188" customFormat="1" ht="17.399999999999999">
      <c r="A2013" s="193" t="str">
        <f t="shared" si="3242"/>
        <v>Digital Camcorder</v>
      </c>
      <c r="B2013" s="193" t="str">
        <f t="shared" si="3243"/>
        <v>0Digital Camcorder</v>
      </c>
      <c r="C2013" s="193" t="str">
        <f t="shared" si="3244"/>
        <v>Digital Camcorder0</v>
      </c>
      <c r="D2013" s="193"/>
      <c r="E2013" s="193"/>
      <c r="F2013" s="193" t="str">
        <f t="shared" si="3245"/>
        <v>Digital Camcorder0</v>
      </c>
      <c r="G2013" s="193">
        <f t="shared" ref="G2013:M2013" si="3292">G$286</f>
        <v>0</v>
      </c>
      <c r="H2013" s="193">
        <f t="shared" si="3292"/>
        <v>0</v>
      </c>
      <c r="I2013" s="193">
        <f t="shared" si="3292"/>
        <v>0</v>
      </c>
      <c r="J2013" s="193">
        <f t="shared" si="3292"/>
        <v>0</v>
      </c>
      <c r="K2013" s="193">
        <f t="shared" si="3292"/>
        <v>0</v>
      </c>
      <c r="L2013" s="193">
        <f t="shared" si="3292"/>
        <v>0</v>
      </c>
      <c r="M2013" s="193">
        <f t="shared" si="3292"/>
        <v>0</v>
      </c>
      <c r="N2013" s="193" t="str">
        <f t="shared" si="3250"/>
        <v>Digital Camcorder</v>
      </c>
      <c r="AA2013" s="193">
        <f t="shared" si="3247"/>
        <v>0</v>
      </c>
      <c r="AB2013" s="193">
        <f t="shared" ref="AB2013" si="3293">AB$286</f>
        <v>0</v>
      </c>
    </row>
    <row r="2014" spans="1:28" s="188" customFormat="1" ht="17.399999999999999">
      <c r="A2014" s="193" t="str">
        <f t="shared" si="3242"/>
        <v>Digital Camcorder</v>
      </c>
      <c r="B2014" s="193" t="str">
        <f t="shared" si="3243"/>
        <v>0Digital Camcorder</v>
      </c>
      <c r="C2014" s="193" t="str">
        <f t="shared" si="3244"/>
        <v>Digital Camcorder0</v>
      </c>
      <c r="D2014" s="193"/>
      <c r="E2014" s="193"/>
      <c r="F2014" s="193" t="str">
        <f t="shared" si="3245"/>
        <v>Digital Camcorder0</v>
      </c>
      <c r="G2014" s="193">
        <f t="shared" ref="G2014:M2014" si="3294">G$287</f>
        <v>0</v>
      </c>
      <c r="H2014" s="193">
        <f t="shared" si="3294"/>
        <v>0</v>
      </c>
      <c r="I2014" s="193">
        <f t="shared" si="3294"/>
        <v>0</v>
      </c>
      <c r="J2014" s="193">
        <f t="shared" si="3294"/>
        <v>0</v>
      </c>
      <c r="K2014" s="193">
        <f t="shared" si="3294"/>
        <v>0</v>
      </c>
      <c r="L2014" s="193">
        <f t="shared" si="3294"/>
        <v>0</v>
      </c>
      <c r="M2014" s="193">
        <f t="shared" si="3294"/>
        <v>0</v>
      </c>
      <c r="N2014" s="193" t="str">
        <f t="shared" si="3250"/>
        <v>Digital Camcorder</v>
      </c>
      <c r="AA2014" s="193">
        <f t="shared" si="3247"/>
        <v>0</v>
      </c>
      <c r="AB2014" s="193">
        <f t="shared" ref="AB2014" si="3295">AB$287</f>
        <v>0</v>
      </c>
    </row>
    <row r="2015" spans="1:28" s="188" customFormat="1" ht="17.399999999999999">
      <c r="A2015" s="193" t="str">
        <f t="shared" si="3242"/>
        <v>Digital Camcorder</v>
      </c>
      <c r="B2015" s="193" t="str">
        <f t="shared" si="3243"/>
        <v>0Digital Camcorder</v>
      </c>
      <c r="C2015" s="193" t="str">
        <f t="shared" si="3244"/>
        <v>Digital Camcorder0</v>
      </c>
      <c r="D2015" s="193"/>
      <c r="E2015" s="193"/>
      <c r="F2015" s="193" t="str">
        <f t="shared" si="3245"/>
        <v>Digital Camcorder0</v>
      </c>
      <c r="G2015" s="193">
        <f t="shared" ref="G2015:M2015" si="3296">G$288</f>
        <v>0</v>
      </c>
      <c r="H2015" s="193">
        <f t="shared" si="3296"/>
        <v>0</v>
      </c>
      <c r="I2015" s="193">
        <f t="shared" si="3296"/>
        <v>0</v>
      </c>
      <c r="J2015" s="193">
        <f t="shared" si="3296"/>
        <v>0</v>
      </c>
      <c r="K2015" s="193">
        <f t="shared" si="3296"/>
        <v>0</v>
      </c>
      <c r="L2015" s="193">
        <f t="shared" si="3296"/>
        <v>0</v>
      </c>
      <c r="M2015" s="193">
        <f t="shared" si="3296"/>
        <v>0</v>
      </c>
      <c r="N2015" s="193" t="str">
        <f t="shared" si="3250"/>
        <v>Digital Camcorder</v>
      </c>
      <c r="AA2015" s="193">
        <f t="shared" si="3247"/>
        <v>0</v>
      </c>
      <c r="AB2015" s="193">
        <f t="shared" ref="AB2015" si="3297">AB$288</f>
        <v>0</v>
      </c>
    </row>
    <row r="2016" spans="1:28" s="188" customFormat="1" ht="17.399999999999999">
      <c r="A2016" s="193" t="str">
        <f t="shared" si="3242"/>
        <v>Digital Camcorder</v>
      </c>
      <c r="B2016" s="193" t="str">
        <f t="shared" si="3243"/>
        <v>AU161Digital Camcorder</v>
      </c>
      <c r="C2016" s="193" t="str">
        <f t="shared" si="3244"/>
        <v>Digital CamcorderPlys, Jeff</v>
      </c>
      <c r="D2016" s="193"/>
      <c r="E2016" s="193"/>
      <c r="F2016" s="193" t="str">
        <f t="shared" si="3245"/>
        <v>Digital CamcorderWilliams, David</v>
      </c>
      <c r="G2016" s="193" t="str">
        <f t="shared" ref="G2016:M2016" si="3298">G$289</f>
        <v>Williams, David</v>
      </c>
      <c r="H2016" s="193" t="str">
        <f t="shared" si="3298"/>
        <v>Plys, Jeff</v>
      </c>
      <c r="I2016" s="193" t="str">
        <f t="shared" si="3298"/>
        <v>AU161</v>
      </c>
      <c r="J2016" s="193" t="str">
        <f t="shared" si="3298"/>
        <v>AVS/AMERICAN VENDING</v>
      </c>
      <c r="K2016" s="193" t="str">
        <f t="shared" si="3298"/>
        <v>all</v>
      </c>
      <c r="L2016" s="193">
        <f t="shared" si="3298"/>
        <v>0</v>
      </c>
      <c r="M2016" s="193">
        <f t="shared" si="3298"/>
        <v>0</v>
      </c>
      <c r="N2016" s="193" t="str">
        <f t="shared" si="3250"/>
        <v>Digital Camcorder</v>
      </c>
      <c r="AA2016" s="193">
        <f t="shared" si="3247"/>
        <v>0</v>
      </c>
      <c r="AB2016" s="193" t="str">
        <f t="shared" ref="AB2016" si="3299">AB$289</f>
        <v>Plys, Jeff</v>
      </c>
    </row>
    <row r="2017" spans="1:28" s="188" customFormat="1" ht="17.399999999999999">
      <c r="A2017" s="193" t="str">
        <f t="shared" si="3242"/>
        <v>Digital Camcorder</v>
      </c>
      <c r="B2017" s="193" t="str">
        <f t="shared" si="3243"/>
        <v>CA271Digital Camcorder</v>
      </c>
      <c r="C2017" s="193" t="str">
        <f t="shared" si="3244"/>
        <v>Digital CamcorderPlys, Jeff</v>
      </c>
      <c r="D2017" s="193"/>
      <c r="E2017" s="193"/>
      <c r="F2017" s="193" t="str">
        <f t="shared" si="3245"/>
        <v>Digital CamcorderWilliams, David</v>
      </c>
      <c r="G2017" s="193" t="str">
        <f t="shared" ref="G2017:M2017" si="3300">G$290</f>
        <v>Williams, David</v>
      </c>
      <c r="H2017" s="193" t="str">
        <f t="shared" si="3300"/>
        <v>Plys, Jeff</v>
      </c>
      <c r="I2017" s="193" t="str">
        <f t="shared" si="3300"/>
        <v>CA271</v>
      </c>
      <c r="J2017" s="193" t="str">
        <f t="shared" si="3300"/>
        <v>CARMEN'S DIST.</v>
      </c>
      <c r="K2017" s="193" t="str">
        <f t="shared" si="3300"/>
        <v>all</v>
      </c>
      <c r="L2017" s="193">
        <f t="shared" si="3300"/>
        <v>0</v>
      </c>
      <c r="M2017" s="193">
        <f t="shared" si="3300"/>
        <v>0</v>
      </c>
      <c r="N2017" s="193" t="str">
        <f t="shared" si="3250"/>
        <v>Digital Camcorder</v>
      </c>
      <c r="AA2017" s="193">
        <f t="shared" si="3247"/>
        <v>0</v>
      </c>
      <c r="AB2017" s="193" t="str">
        <f t="shared" ref="AB2017" si="3301">AB$290</f>
        <v>Plys, Jeff</v>
      </c>
    </row>
    <row r="2018" spans="1:28" s="188" customFormat="1" ht="17.399999999999999">
      <c r="A2018" s="193" t="str">
        <f t="shared" si="3242"/>
        <v>Digital Camcorder</v>
      </c>
      <c r="B2018" s="193" t="str">
        <f t="shared" si="3243"/>
        <v>DO355Digital Camcorder</v>
      </c>
      <c r="C2018" s="193" t="str">
        <f t="shared" si="3244"/>
        <v>Digital CamcorderPlys, Jeff</v>
      </c>
      <c r="D2018" s="193"/>
      <c r="E2018" s="193"/>
      <c r="F2018" s="193" t="str">
        <f t="shared" si="3245"/>
        <v>Digital CamcorderWilliams, David</v>
      </c>
      <c r="G2018" s="193" t="str">
        <f t="shared" ref="G2018:M2018" si="3302">G$291</f>
        <v>Williams, David</v>
      </c>
      <c r="H2018" s="193" t="str">
        <f t="shared" si="3302"/>
        <v>Plys, Jeff</v>
      </c>
      <c r="I2018" s="193" t="str">
        <f t="shared" si="3302"/>
        <v>DO355</v>
      </c>
      <c r="J2018" s="193" t="str">
        <f t="shared" si="3302"/>
        <v>DORIAN DRAKE</v>
      </c>
      <c r="K2018" s="193" t="str">
        <f t="shared" si="3302"/>
        <v>all</v>
      </c>
      <c r="L2018" s="193">
        <f t="shared" si="3302"/>
        <v>0</v>
      </c>
      <c r="M2018" s="193">
        <f t="shared" si="3302"/>
        <v>0</v>
      </c>
      <c r="N2018" s="193" t="str">
        <f t="shared" si="3250"/>
        <v>Digital Camcorder</v>
      </c>
      <c r="AA2018" s="193">
        <f t="shared" si="3247"/>
        <v>0</v>
      </c>
      <c r="AB2018" s="193" t="str">
        <f t="shared" ref="AB2018" si="3303">AB$291</f>
        <v>Plys, Jeff</v>
      </c>
    </row>
    <row r="2019" spans="1:28" s="188" customFormat="1" ht="17.399999999999999">
      <c r="A2019" s="193" t="str">
        <f t="shared" si="3242"/>
        <v>Digital Camcorder</v>
      </c>
      <c r="B2019" s="193" t="str">
        <f t="shared" si="3243"/>
        <v>DO380Digital Camcorder</v>
      </c>
      <c r="C2019" s="193" t="str">
        <f t="shared" si="3244"/>
        <v>Digital CamcorderPlys, Jeff</v>
      </c>
      <c r="D2019" s="193"/>
      <c r="E2019" s="193"/>
      <c r="F2019" s="193" t="str">
        <f t="shared" si="3245"/>
        <v>Digital CamcorderWilliams, David</v>
      </c>
      <c r="G2019" s="193" t="str">
        <f t="shared" ref="G2019:M2019" si="3304">G$292</f>
        <v>Williams, David</v>
      </c>
      <c r="H2019" s="193" t="str">
        <f t="shared" si="3304"/>
        <v>Plys, Jeff</v>
      </c>
      <c r="I2019" s="193" t="str">
        <f t="shared" si="3304"/>
        <v>DO380</v>
      </c>
      <c r="J2019" s="193" t="str">
        <f t="shared" si="3304"/>
        <v>DON STEVENS</v>
      </c>
      <c r="K2019" s="193" t="str">
        <f t="shared" si="3304"/>
        <v>all</v>
      </c>
      <c r="L2019" s="193">
        <f t="shared" si="3304"/>
        <v>0</v>
      </c>
      <c r="M2019" s="193">
        <f t="shared" si="3304"/>
        <v>0</v>
      </c>
      <c r="N2019" s="193" t="str">
        <f t="shared" si="3250"/>
        <v>Digital Camcorder</v>
      </c>
      <c r="AA2019" s="193">
        <f t="shared" si="3247"/>
        <v>0</v>
      </c>
      <c r="AB2019" s="193" t="str">
        <f t="shared" ref="AB2019" si="3305">AB$292</f>
        <v>Plys, Jeff</v>
      </c>
    </row>
    <row r="2020" spans="1:28" s="188" customFormat="1" ht="17.399999999999999">
      <c r="A2020" s="193" t="str">
        <f t="shared" si="3242"/>
        <v>Digital Camcorder</v>
      </c>
      <c r="B2020" s="193" t="str">
        <f t="shared" si="3243"/>
        <v>EL725Digital Camcorder</v>
      </c>
      <c r="C2020" s="193" t="str">
        <f t="shared" si="3244"/>
        <v>Digital CamcorderPlys, Jeff</v>
      </c>
      <c r="D2020" s="193"/>
      <c r="E2020" s="193"/>
      <c r="F2020" s="193" t="str">
        <f t="shared" si="3245"/>
        <v>Digital CamcorderWilliams, David</v>
      </c>
      <c r="G2020" s="193" t="str">
        <f t="shared" ref="G2020:M2020" si="3306">G$293</f>
        <v>Williams, David</v>
      </c>
      <c r="H2020" s="193" t="str">
        <f t="shared" si="3306"/>
        <v>Plys, Jeff</v>
      </c>
      <c r="I2020" s="193" t="str">
        <f t="shared" si="3306"/>
        <v>EL725</v>
      </c>
      <c r="J2020" s="193" t="str">
        <f t="shared" si="3306"/>
        <v>ELEC SWEEPER</v>
      </c>
      <c r="K2020" s="193" t="str">
        <f t="shared" si="3306"/>
        <v>all</v>
      </c>
      <c r="L2020" s="193">
        <f t="shared" si="3306"/>
        <v>0</v>
      </c>
      <c r="M2020" s="193">
        <f t="shared" si="3306"/>
        <v>0</v>
      </c>
      <c r="N2020" s="193" t="str">
        <f t="shared" si="3250"/>
        <v>Digital Camcorder</v>
      </c>
      <c r="AA2020" s="193">
        <f t="shared" si="3247"/>
        <v>0</v>
      </c>
      <c r="AB2020" s="193" t="str">
        <f t="shared" ref="AB2020" si="3307">AB$293</f>
        <v>Plys, Jeff</v>
      </c>
    </row>
    <row r="2021" spans="1:28" s="188" customFormat="1" ht="17.399999999999999">
      <c r="A2021" s="193" t="str">
        <f t="shared" si="3242"/>
        <v>Digital Camcorder</v>
      </c>
      <c r="B2021" s="193" t="str">
        <f t="shared" si="3243"/>
        <v>ET255Digital Camcorder</v>
      </c>
      <c r="C2021" s="193" t="str">
        <f t="shared" si="3244"/>
        <v>Digital CamcorderPlys, Jeff</v>
      </c>
      <c r="D2021" s="193"/>
      <c r="E2021" s="193"/>
      <c r="F2021" s="193" t="str">
        <f t="shared" si="3245"/>
        <v>Digital CamcorderWilliams, David</v>
      </c>
      <c r="G2021" s="193" t="str">
        <f t="shared" ref="G2021:M2021" si="3308">G$294</f>
        <v>Williams, David</v>
      </c>
      <c r="H2021" s="193" t="str">
        <f t="shared" si="3308"/>
        <v>Plys, Jeff</v>
      </c>
      <c r="I2021" s="193" t="str">
        <f t="shared" si="3308"/>
        <v>ET255</v>
      </c>
      <c r="J2021" s="193" t="str">
        <f t="shared" si="3308"/>
        <v>ETTINGER-ROSINI</v>
      </c>
      <c r="K2021" s="193" t="str">
        <f t="shared" si="3308"/>
        <v>all</v>
      </c>
      <c r="L2021" s="193">
        <f t="shared" si="3308"/>
        <v>0</v>
      </c>
      <c r="M2021" s="193">
        <f t="shared" si="3308"/>
        <v>0</v>
      </c>
      <c r="N2021" s="193" t="str">
        <f t="shared" si="3250"/>
        <v>Digital Camcorder</v>
      </c>
      <c r="AA2021" s="193">
        <f t="shared" si="3247"/>
        <v>0</v>
      </c>
      <c r="AB2021" s="193" t="str">
        <f t="shared" ref="AB2021" si="3309">AB$294</f>
        <v>Plys, Jeff</v>
      </c>
    </row>
    <row r="2022" spans="1:28" s="188" customFormat="1" ht="17.399999999999999">
      <c r="A2022" s="193" t="str">
        <f t="shared" si="3242"/>
        <v>Digital Camcorder</v>
      </c>
      <c r="B2022" s="193" t="str">
        <f t="shared" si="3243"/>
        <v>JO405Digital Camcorder</v>
      </c>
      <c r="C2022" s="193" t="str">
        <f t="shared" si="3244"/>
        <v>Digital CamcorderPlys, Jeff</v>
      </c>
      <c r="D2022" s="193"/>
      <c r="E2022" s="193"/>
      <c r="F2022" s="193" t="str">
        <f t="shared" si="3245"/>
        <v>Digital CamcorderWilliams, David</v>
      </c>
      <c r="G2022" s="193" t="str">
        <f t="shared" ref="G2022:M2022" si="3310">G$295</f>
        <v>Williams, David</v>
      </c>
      <c r="H2022" s="193" t="str">
        <f t="shared" si="3310"/>
        <v>Plys, Jeff</v>
      </c>
      <c r="I2022" s="193" t="str">
        <f t="shared" si="3310"/>
        <v>JO405</v>
      </c>
      <c r="J2022" s="193" t="str">
        <f t="shared" si="3310"/>
        <v>JOHNSON PIKE</v>
      </c>
      <c r="K2022" s="193" t="str">
        <f t="shared" si="3310"/>
        <v>all</v>
      </c>
      <c r="L2022" s="193">
        <f t="shared" si="3310"/>
        <v>0</v>
      </c>
      <c r="M2022" s="193">
        <f t="shared" si="3310"/>
        <v>0</v>
      </c>
      <c r="N2022" s="193" t="str">
        <f t="shared" si="3250"/>
        <v>Digital Camcorder</v>
      </c>
      <c r="AA2022" s="193">
        <f t="shared" si="3247"/>
        <v>0</v>
      </c>
      <c r="AB2022" s="193" t="str">
        <f t="shared" ref="AB2022" si="3311">AB$295</f>
        <v>Plys, Jeff</v>
      </c>
    </row>
    <row r="2023" spans="1:28" s="188" customFormat="1" ht="17.399999999999999">
      <c r="A2023" s="193" t="str">
        <f t="shared" si="3242"/>
        <v>Digital Camcorder</v>
      </c>
      <c r="B2023" s="193" t="str">
        <f t="shared" si="3243"/>
        <v>KA365Digital Camcorder</v>
      </c>
      <c r="C2023" s="193" t="str">
        <f t="shared" si="3244"/>
        <v>Digital CamcorderPlys, Jeff</v>
      </c>
      <c r="D2023" s="193"/>
      <c r="E2023" s="193"/>
      <c r="F2023" s="193" t="str">
        <f t="shared" si="3245"/>
        <v>Digital CamcorderWilliams, David</v>
      </c>
      <c r="G2023" s="193" t="str">
        <f t="shared" ref="G2023:M2023" si="3312">G$296</f>
        <v>Williams, David</v>
      </c>
      <c r="H2023" s="193" t="str">
        <f t="shared" si="3312"/>
        <v>Plys, Jeff</v>
      </c>
      <c r="I2023" s="193" t="str">
        <f t="shared" si="3312"/>
        <v>KA365</v>
      </c>
      <c r="J2023" s="193" t="str">
        <f t="shared" si="3312"/>
        <v>KAIN-McARTHUR INC.</v>
      </c>
      <c r="K2023" s="193" t="str">
        <f t="shared" si="3312"/>
        <v>all</v>
      </c>
      <c r="L2023" s="193">
        <f t="shared" si="3312"/>
        <v>0</v>
      </c>
      <c r="M2023" s="193">
        <f t="shared" si="3312"/>
        <v>0</v>
      </c>
      <c r="N2023" s="193" t="str">
        <f t="shared" si="3250"/>
        <v>Digital Camcorder</v>
      </c>
      <c r="AA2023" s="193">
        <f t="shared" si="3247"/>
        <v>0</v>
      </c>
      <c r="AB2023" s="193" t="str">
        <f t="shared" ref="AB2023" si="3313">AB$296</f>
        <v>Plys, Jeff</v>
      </c>
    </row>
    <row r="2024" spans="1:28" s="188" customFormat="1" ht="17.399999999999999">
      <c r="A2024" s="193" t="str">
        <f t="shared" si="3242"/>
        <v>Digital Camcorder</v>
      </c>
      <c r="B2024" s="193" t="str">
        <f t="shared" si="3243"/>
        <v>KL105Digital Camcorder</v>
      </c>
      <c r="C2024" s="193" t="str">
        <f t="shared" si="3244"/>
        <v>Digital CamcorderPlys, Jeff</v>
      </c>
      <c r="D2024" s="193"/>
      <c r="E2024" s="193"/>
      <c r="F2024" s="193" t="str">
        <f t="shared" si="3245"/>
        <v>Digital CamcorderWilliams, David</v>
      </c>
      <c r="G2024" s="193" t="str">
        <f t="shared" ref="G2024:M2024" si="3314">G$297</f>
        <v>Williams, David</v>
      </c>
      <c r="H2024" s="193" t="str">
        <f t="shared" si="3314"/>
        <v>Plys, Jeff</v>
      </c>
      <c r="I2024" s="193" t="str">
        <f t="shared" si="3314"/>
        <v>KL105</v>
      </c>
      <c r="J2024" s="193" t="str">
        <f t="shared" si="3314"/>
        <v>KLH</v>
      </c>
      <c r="K2024" s="193" t="str">
        <f t="shared" si="3314"/>
        <v>all</v>
      </c>
      <c r="L2024" s="193">
        <f t="shared" si="3314"/>
        <v>0</v>
      </c>
      <c r="M2024" s="193">
        <f t="shared" si="3314"/>
        <v>0</v>
      </c>
      <c r="N2024" s="193" t="str">
        <f t="shared" si="3250"/>
        <v>Digital Camcorder</v>
      </c>
      <c r="AA2024" s="193">
        <f t="shared" si="3247"/>
        <v>0</v>
      </c>
      <c r="AB2024" s="193" t="str">
        <f t="shared" ref="AB2024" si="3315">AB$297</f>
        <v>Plys, Jeff</v>
      </c>
    </row>
    <row r="2025" spans="1:28" s="188" customFormat="1" ht="17.399999999999999">
      <c r="A2025" s="193" t="str">
        <f t="shared" si="3242"/>
        <v>Digital Camcorder</v>
      </c>
      <c r="B2025" s="193" t="str">
        <f t="shared" si="3243"/>
        <v>MI021Digital Camcorder</v>
      </c>
      <c r="C2025" s="193" t="str">
        <f t="shared" si="3244"/>
        <v>Digital CamcorderPlys, Jeff</v>
      </c>
      <c r="D2025" s="193"/>
      <c r="E2025" s="193"/>
      <c r="F2025" s="193" t="str">
        <f t="shared" si="3245"/>
        <v>Digital CamcorderWilliams, David</v>
      </c>
      <c r="G2025" s="193" t="str">
        <f t="shared" ref="G2025:M2025" si="3316">G$298</f>
        <v>Williams, David</v>
      </c>
      <c r="H2025" s="193" t="str">
        <f t="shared" si="3316"/>
        <v>Plys, Jeff</v>
      </c>
      <c r="I2025" s="193" t="str">
        <f t="shared" si="3316"/>
        <v>MI021</v>
      </c>
      <c r="J2025" s="193" t="str">
        <f t="shared" si="3316"/>
        <v>MIKE SWENSON</v>
      </c>
      <c r="K2025" s="193" t="str">
        <f t="shared" si="3316"/>
        <v>all</v>
      </c>
      <c r="L2025" s="193">
        <f t="shared" si="3316"/>
        <v>0</v>
      </c>
      <c r="M2025" s="193">
        <f t="shared" si="3316"/>
        <v>0</v>
      </c>
      <c r="N2025" s="193" t="str">
        <f t="shared" si="3250"/>
        <v>Digital Camcorder</v>
      </c>
      <c r="AA2025" s="193">
        <f t="shared" si="3247"/>
        <v>0</v>
      </c>
      <c r="AB2025" s="193" t="str">
        <f t="shared" ref="AB2025" si="3317">AB$298</f>
        <v>Plys, Jeff</v>
      </c>
    </row>
    <row r="2026" spans="1:28" s="188" customFormat="1" ht="17.399999999999999">
      <c r="A2026" s="193" t="str">
        <f t="shared" si="3242"/>
        <v>Digital Camcorder</v>
      </c>
      <c r="B2026" s="193" t="str">
        <f t="shared" si="3243"/>
        <v>PI360Digital Camcorder</v>
      </c>
      <c r="C2026" s="193" t="str">
        <f t="shared" si="3244"/>
        <v>Digital CamcorderPlys, Jeff</v>
      </c>
      <c r="D2026" s="193"/>
      <c r="E2026" s="193"/>
      <c r="F2026" s="193" t="str">
        <f t="shared" si="3245"/>
        <v>Digital CamcorderWilliams, David</v>
      </c>
      <c r="G2026" s="193" t="str">
        <f t="shared" ref="G2026:M2026" si="3318">G$299</f>
        <v>Williams, David</v>
      </c>
      <c r="H2026" s="193" t="str">
        <f t="shared" si="3318"/>
        <v>Plys, Jeff</v>
      </c>
      <c r="I2026" s="193" t="str">
        <f t="shared" si="3318"/>
        <v>PI360</v>
      </c>
      <c r="J2026" s="193" t="str">
        <f t="shared" si="3318"/>
        <v>PEIONEER SQUARE</v>
      </c>
      <c r="K2026" s="193" t="str">
        <f t="shared" si="3318"/>
        <v>all</v>
      </c>
      <c r="L2026" s="193">
        <f t="shared" si="3318"/>
        <v>0</v>
      </c>
      <c r="M2026" s="193">
        <f t="shared" si="3318"/>
        <v>0</v>
      </c>
      <c r="N2026" s="193" t="str">
        <f t="shared" si="3250"/>
        <v>Digital Camcorder</v>
      </c>
      <c r="AA2026" s="193">
        <f t="shared" si="3247"/>
        <v>0</v>
      </c>
      <c r="AB2026" s="193" t="str">
        <f t="shared" ref="AB2026" si="3319">AB$299</f>
        <v>Plys, Jeff</v>
      </c>
    </row>
    <row r="2027" spans="1:28" s="188" customFormat="1" ht="17.399999999999999">
      <c r="A2027" s="193" t="str">
        <f t="shared" si="3242"/>
        <v>Digital Camcorder</v>
      </c>
      <c r="B2027" s="193" t="str">
        <f t="shared" si="3243"/>
        <v>PR140Digital Camcorder</v>
      </c>
      <c r="C2027" s="193" t="str">
        <f t="shared" si="3244"/>
        <v>Digital CamcorderPlys, Jeff</v>
      </c>
      <c r="D2027" s="193"/>
      <c r="E2027" s="193"/>
      <c r="F2027" s="193" t="str">
        <f t="shared" si="3245"/>
        <v>Digital CamcorderWilliams, David</v>
      </c>
      <c r="G2027" s="193" t="str">
        <f t="shared" ref="G2027:M2027" si="3320">G$300</f>
        <v>Williams, David</v>
      </c>
      <c r="H2027" s="193" t="str">
        <f t="shared" si="3320"/>
        <v>Plys, Jeff</v>
      </c>
      <c r="I2027" s="193" t="str">
        <f t="shared" si="3320"/>
        <v>PR140</v>
      </c>
      <c r="J2027" s="193" t="str">
        <f t="shared" si="3320"/>
        <v>PROFESSIONAL MANUFACTURERS REPRESEN</v>
      </c>
      <c r="K2027" s="193" t="str">
        <f t="shared" si="3320"/>
        <v>all</v>
      </c>
      <c r="L2027" s="193">
        <f t="shared" si="3320"/>
        <v>0</v>
      </c>
      <c r="M2027" s="193">
        <f t="shared" si="3320"/>
        <v>0</v>
      </c>
      <c r="N2027" s="193" t="str">
        <f t="shared" si="3250"/>
        <v>Digital Camcorder</v>
      </c>
      <c r="AA2027" s="193">
        <f t="shared" si="3247"/>
        <v>0</v>
      </c>
      <c r="AB2027" s="193" t="str">
        <f t="shared" ref="AB2027" si="3321">AB$300</f>
        <v>Plys, Jeff</v>
      </c>
    </row>
    <row r="2028" spans="1:28" s="188" customFormat="1" ht="17.399999999999999">
      <c r="A2028" s="193" t="str">
        <f t="shared" si="3242"/>
        <v>Digital Camcorder</v>
      </c>
      <c r="B2028" s="193" t="str">
        <f t="shared" si="3243"/>
        <v>PT046Digital Camcorder</v>
      </c>
      <c r="C2028" s="193" t="str">
        <f t="shared" si="3244"/>
        <v>Digital CamcorderPlys, Jeff</v>
      </c>
      <c r="D2028" s="193"/>
      <c r="E2028" s="193"/>
      <c r="F2028" s="193" t="str">
        <f t="shared" si="3245"/>
        <v>Digital CamcorderWilliams, David</v>
      </c>
      <c r="G2028" s="193" t="str">
        <f t="shared" ref="G2028:M2028" si="3322">G$301</f>
        <v>Williams, David</v>
      </c>
      <c r="H2028" s="193" t="str">
        <f t="shared" si="3322"/>
        <v>Plys, Jeff</v>
      </c>
      <c r="I2028" s="193" t="str">
        <f t="shared" si="3322"/>
        <v>PT046</v>
      </c>
      <c r="J2028" s="193" t="str">
        <f t="shared" si="3322"/>
        <v>PRO PACIFIC AGENTS INC</v>
      </c>
      <c r="K2028" s="193" t="str">
        <f t="shared" si="3322"/>
        <v>all</v>
      </c>
      <c r="L2028" s="193">
        <f t="shared" si="3322"/>
        <v>0</v>
      </c>
      <c r="M2028" s="193">
        <f t="shared" si="3322"/>
        <v>0</v>
      </c>
      <c r="N2028" s="193" t="str">
        <f t="shared" si="3250"/>
        <v>Digital Camcorder</v>
      </c>
      <c r="AA2028" s="193">
        <f t="shared" si="3247"/>
        <v>0</v>
      </c>
      <c r="AB2028" s="193" t="str">
        <f t="shared" ref="AB2028" si="3323">AB$301</f>
        <v>Plys, Jeff</v>
      </c>
    </row>
    <row r="2029" spans="1:28" s="188" customFormat="1" ht="17.399999999999999">
      <c r="A2029" s="193" t="str">
        <f t="shared" si="3242"/>
        <v>Digital Camcorder</v>
      </c>
      <c r="B2029" s="193" t="str">
        <f t="shared" si="3243"/>
        <v>SA900Digital Camcorder</v>
      </c>
      <c r="C2029" s="193" t="str">
        <f t="shared" si="3244"/>
        <v>Digital CamcorderPlys, Jeff</v>
      </c>
      <c r="D2029" s="193"/>
      <c r="E2029" s="193"/>
      <c r="F2029" s="193" t="str">
        <f t="shared" si="3245"/>
        <v>Digital CamcorderWilliams, David</v>
      </c>
      <c r="G2029" s="193" t="str">
        <f t="shared" ref="G2029:M2029" si="3324">G$302</f>
        <v>Williams, David</v>
      </c>
      <c r="H2029" s="193" t="str">
        <f t="shared" si="3324"/>
        <v>Plys, Jeff</v>
      </c>
      <c r="I2029" s="193" t="str">
        <f t="shared" si="3324"/>
        <v>SA900</v>
      </c>
      <c r="J2029" s="193" t="str">
        <f t="shared" si="3324"/>
        <v>SALEM SUP</v>
      </c>
      <c r="K2029" s="193" t="str">
        <f t="shared" si="3324"/>
        <v>all</v>
      </c>
      <c r="L2029" s="193">
        <f t="shared" si="3324"/>
        <v>0</v>
      </c>
      <c r="M2029" s="193">
        <f t="shared" si="3324"/>
        <v>0</v>
      </c>
      <c r="N2029" s="193" t="str">
        <f t="shared" si="3250"/>
        <v>Digital Camcorder</v>
      </c>
      <c r="AA2029" s="193">
        <f t="shared" si="3247"/>
        <v>0</v>
      </c>
      <c r="AB2029" s="193" t="str">
        <f t="shared" ref="AB2029" si="3325">AB$302</f>
        <v>Plys, Jeff</v>
      </c>
    </row>
    <row r="2030" spans="1:28" s="188" customFormat="1" ht="17.399999999999999">
      <c r="A2030" s="193" t="str">
        <f t="shared" si="3242"/>
        <v>Digital Camcorder</v>
      </c>
      <c r="B2030" s="193" t="str">
        <f t="shared" si="3243"/>
        <v>SC275Digital Camcorder</v>
      </c>
      <c r="C2030" s="193" t="str">
        <f t="shared" si="3244"/>
        <v>Digital CamcorderPlys, Jeff</v>
      </c>
      <c r="D2030" s="193"/>
      <c r="E2030" s="193"/>
      <c r="F2030" s="193" t="str">
        <f t="shared" si="3245"/>
        <v>Digital CamcorderWilliams, David</v>
      </c>
      <c r="G2030" s="193" t="str">
        <f t="shared" ref="G2030:M2030" si="3326">G$303</f>
        <v>Williams, David</v>
      </c>
      <c r="H2030" s="193" t="str">
        <f t="shared" si="3326"/>
        <v>Plys, Jeff</v>
      </c>
      <c r="I2030" s="193" t="str">
        <f t="shared" si="3326"/>
        <v>SC275</v>
      </c>
      <c r="J2030" s="193" t="str">
        <f t="shared" si="3326"/>
        <v>STEEL CITY</v>
      </c>
      <c r="K2030" s="193" t="str">
        <f t="shared" si="3326"/>
        <v>all</v>
      </c>
      <c r="L2030" s="193">
        <f t="shared" si="3326"/>
        <v>0</v>
      </c>
      <c r="M2030" s="193">
        <f t="shared" si="3326"/>
        <v>0</v>
      </c>
      <c r="N2030" s="193" t="str">
        <f t="shared" si="3250"/>
        <v>Digital Camcorder</v>
      </c>
      <c r="AA2030" s="193">
        <f t="shared" si="3247"/>
        <v>0</v>
      </c>
      <c r="AB2030" s="193" t="str">
        <f t="shared" ref="AB2030" si="3327">AB$303</f>
        <v>Plys, Jeff</v>
      </c>
    </row>
    <row r="2031" spans="1:28" s="188" customFormat="1" ht="17.399999999999999">
      <c r="A2031" s="193" t="str">
        <f t="shared" si="3242"/>
        <v>Digital Camcorder</v>
      </c>
      <c r="B2031" s="193" t="str">
        <f t="shared" si="3243"/>
        <v>SH810Digital Camcorder</v>
      </c>
      <c r="C2031" s="193" t="str">
        <f t="shared" si="3244"/>
        <v>Digital CamcorderPlys, Jeff</v>
      </c>
      <c r="D2031" s="193"/>
      <c r="E2031" s="193"/>
      <c r="F2031" s="193" t="str">
        <f t="shared" si="3245"/>
        <v>Digital CamcorderWilliams, David</v>
      </c>
      <c r="G2031" s="193" t="str">
        <f t="shared" ref="G2031:M2031" si="3328">G$304</f>
        <v>Williams, David</v>
      </c>
      <c r="H2031" s="193" t="str">
        <f t="shared" si="3328"/>
        <v>Plys, Jeff</v>
      </c>
      <c r="I2031" s="193" t="str">
        <f t="shared" si="3328"/>
        <v>SH810</v>
      </c>
      <c r="J2031" s="193" t="str">
        <f t="shared" si="3328"/>
        <v>SHAFFER DIST.</v>
      </c>
      <c r="K2031" s="193" t="str">
        <f t="shared" si="3328"/>
        <v>all</v>
      </c>
      <c r="L2031" s="193">
        <f t="shared" si="3328"/>
        <v>0</v>
      </c>
      <c r="M2031" s="193">
        <f t="shared" si="3328"/>
        <v>0</v>
      </c>
      <c r="N2031" s="193" t="str">
        <f t="shared" si="3250"/>
        <v>Digital Camcorder</v>
      </c>
      <c r="AA2031" s="193">
        <f t="shared" si="3247"/>
        <v>0</v>
      </c>
      <c r="AB2031" s="193" t="str">
        <f t="shared" ref="AB2031" si="3329">AB$304</f>
        <v>Plys, Jeff</v>
      </c>
    </row>
    <row r="2032" spans="1:28" s="188" customFormat="1" ht="17.399999999999999">
      <c r="A2032" s="193" t="str">
        <f t="shared" si="3242"/>
        <v>Digital Camcorder</v>
      </c>
      <c r="B2032" s="193" t="str">
        <f t="shared" si="3243"/>
        <v>SP578Digital Camcorder</v>
      </c>
      <c r="C2032" s="193" t="str">
        <f t="shared" si="3244"/>
        <v>Digital CamcorderPlys, Jeff</v>
      </c>
      <c r="D2032" s="193"/>
      <c r="E2032" s="193"/>
      <c r="F2032" s="193" t="str">
        <f t="shared" si="3245"/>
        <v>Digital CamcorderWilliams, David</v>
      </c>
      <c r="G2032" s="193" t="str">
        <f t="shared" ref="G2032:M2032" si="3330">G$305</f>
        <v>Williams, David</v>
      </c>
      <c r="H2032" s="193" t="str">
        <f t="shared" si="3330"/>
        <v>Plys, Jeff</v>
      </c>
      <c r="I2032" s="193" t="str">
        <f t="shared" si="3330"/>
        <v>SP578</v>
      </c>
      <c r="J2032" s="193" t="str">
        <f t="shared" si="3330"/>
        <v>STIEFEL DISTRIBUTING LLC</v>
      </c>
      <c r="K2032" s="193" t="str">
        <f t="shared" si="3330"/>
        <v>all</v>
      </c>
      <c r="L2032" s="193">
        <f t="shared" si="3330"/>
        <v>0</v>
      </c>
      <c r="M2032" s="193">
        <f t="shared" si="3330"/>
        <v>0</v>
      </c>
      <c r="N2032" s="193" t="str">
        <f t="shared" si="3250"/>
        <v>Digital Camcorder</v>
      </c>
      <c r="AA2032" s="193">
        <f t="shared" si="3247"/>
        <v>0</v>
      </c>
      <c r="AB2032" s="193" t="str">
        <f t="shared" ref="AB2032" si="3331">AB$305</f>
        <v>Plys, Jeff</v>
      </c>
    </row>
    <row r="2033" spans="1:28" s="188" customFormat="1" ht="17.399999999999999">
      <c r="A2033" s="193" t="str">
        <f t="shared" si="3242"/>
        <v>Digital Camcorder</v>
      </c>
      <c r="B2033" s="193" t="str">
        <f t="shared" si="3243"/>
        <v>SP579Digital Camcorder</v>
      </c>
      <c r="C2033" s="193" t="str">
        <f t="shared" si="3244"/>
        <v>Digital CamcorderPlys, Jeff</v>
      </c>
      <c r="D2033" s="193"/>
      <c r="E2033" s="193"/>
      <c r="F2033" s="193" t="str">
        <f t="shared" si="3245"/>
        <v>Digital CamcorderWilliams, David</v>
      </c>
      <c r="G2033" s="193" t="str">
        <f t="shared" ref="G2033:M2033" si="3332">G$306</f>
        <v>Williams, David</v>
      </c>
      <c r="H2033" s="193" t="str">
        <f t="shared" si="3332"/>
        <v>Plys, Jeff</v>
      </c>
      <c r="I2033" s="193" t="str">
        <f t="shared" si="3332"/>
        <v>SP579</v>
      </c>
      <c r="J2033" s="193" t="str">
        <f t="shared" si="3332"/>
        <v>SPECIALITY EQUIPMENT SALES (SESCO)</v>
      </c>
      <c r="K2033" s="193" t="str">
        <f t="shared" si="3332"/>
        <v>all</v>
      </c>
      <c r="L2033" s="193">
        <f t="shared" si="3332"/>
        <v>0</v>
      </c>
      <c r="M2033" s="193">
        <f t="shared" si="3332"/>
        <v>0</v>
      </c>
      <c r="N2033" s="193" t="str">
        <f t="shared" si="3250"/>
        <v>Digital Camcorder</v>
      </c>
      <c r="AA2033" s="193">
        <f t="shared" si="3247"/>
        <v>0</v>
      </c>
      <c r="AB2033" s="193" t="str">
        <f t="shared" ref="AB2033" si="3333">AB$306</f>
        <v>Plys, Jeff</v>
      </c>
    </row>
    <row r="2034" spans="1:28" s="188" customFormat="1" ht="17.399999999999999">
      <c r="A2034" s="193" t="str">
        <f t="shared" si="3242"/>
        <v>Digital Camcorder</v>
      </c>
      <c r="B2034" s="193" t="str">
        <f t="shared" si="3243"/>
        <v>0Digital Camcorder</v>
      </c>
      <c r="C2034" s="193" t="str">
        <f t="shared" si="3244"/>
        <v>Digital Camcorder0</v>
      </c>
      <c r="D2034" s="193"/>
      <c r="E2034" s="193"/>
      <c r="F2034" s="193" t="str">
        <f t="shared" si="3245"/>
        <v>Digital Camcorder0</v>
      </c>
      <c r="G2034" s="193">
        <f t="shared" ref="G2034:M2034" si="3334">G$307</f>
        <v>0</v>
      </c>
      <c r="H2034" s="193">
        <f t="shared" si="3334"/>
        <v>0</v>
      </c>
      <c r="I2034" s="193">
        <f t="shared" si="3334"/>
        <v>0</v>
      </c>
      <c r="J2034" s="193">
        <f t="shared" si="3334"/>
        <v>0</v>
      </c>
      <c r="K2034" s="193">
        <f t="shared" si="3334"/>
        <v>0</v>
      </c>
      <c r="L2034" s="193">
        <f t="shared" si="3334"/>
        <v>0</v>
      </c>
      <c r="M2034" s="193">
        <f t="shared" si="3334"/>
        <v>0</v>
      </c>
      <c r="N2034" s="193" t="str">
        <f t="shared" si="3250"/>
        <v>Digital Camcorder</v>
      </c>
      <c r="AA2034" s="193">
        <f t="shared" si="3247"/>
        <v>0</v>
      </c>
      <c r="AB2034" s="193">
        <f t="shared" ref="AB2034" si="3335">AB$307</f>
        <v>0</v>
      </c>
    </row>
    <row r="2035" spans="1:28" s="188" customFormat="1" ht="17.399999999999999">
      <c r="A2035" s="193" t="str">
        <f t="shared" si="3242"/>
        <v>Digital Camcorder</v>
      </c>
      <c r="B2035" s="193" t="str">
        <f t="shared" si="3243"/>
        <v>0Digital Camcorder</v>
      </c>
      <c r="C2035" s="193" t="str">
        <f t="shared" si="3244"/>
        <v>Digital Camcorder0</v>
      </c>
      <c r="D2035" s="193"/>
      <c r="E2035" s="193"/>
      <c r="F2035" s="193" t="str">
        <f t="shared" si="3245"/>
        <v>Digital Camcorder0</v>
      </c>
      <c r="G2035" s="193">
        <f t="shared" ref="G2035:M2035" si="3336">G$308</f>
        <v>0</v>
      </c>
      <c r="H2035" s="193">
        <f t="shared" si="3336"/>
        <v>0</v>
      </c>
      <c r="I2035" s="193">
        <f t="shared" si="3336"/>
        <v>0</v>
      </c>
      <c r="J2035" s="193">
        <f t="shared" si="3336"/>
        <v>0</v>
      </c>
      <c r="K2035" s="193">
        <f t="shared" si="3336"/>
        <v>0</v>
      </c>
      <c r="L2035" s="193">
        <f t="shared" si="3336"/>
        <v>0</v>
      </c>
      <c r="M2035" s="193">
        <f t="shared" si="3336"/>
        <v>0</v>
      </c>
      <c r="N2035" s="193" t="str">
        <f t="shared" si="3250"/>
        <v>Digital Camcorder</v>
      </c>
      <c r="AA2035" s="193">
        <f t="shared" si="3247"/>
        <v>0</v>
      </c>
      <c r="AB2035" s="193">
        <f t="shared" ref="AB2035" si="3337">AB$308</f>
        <v>0</v>
      </c>
    </row>
    <row r="2036" spans="1:28" s="188" customFormat="1" ht="17.399999999999999">
      <c r="A2036" s="193" t="str">
        <f t="shared" si="3242"/>
        <v>Digital Camcorder</v>
      </c>
      <c r="B2036" s="193" t="str">
        <f t="shared" si="3243"/>
        <v>0Digital Camcorder</v>
      </c>
      <c r="C2036" s="193" t="str">
        <f t="shared" si="3244"/>
        <v>Digital Camcorder0</v>
      </c>
      <c r="D2036" s="193"/>
      <c r="E2036" s="193"/>
      <c r="F2036" s="193" t="str">
        <f t="shared" si="3245"/>
        <v>Digital Camcorder0</v>
      </c>
      <c r="G2036" s="193">
        <f t="shared" ref="G2036:M2036" si="3338">G$309</f>
        <v>0</v>
      </c>
      <c r="H2036" s="193">
        <f t="shared" si="3338"/>
        <v>0</v>
      </c>
      <c r="I2036" s="193">
        <f t="shared" si="3338"/>
        <v>0</v>
      </c>
      <c r="J2036" s="193">
        <f t="shared" si="3338"/>
        <v>0</v>
      </c>
      <c r="K2036" s="193">
        <f t="shared" si="3338"/>
        <v>0</v>
      </c>
      <c r="L2036" s="193">
        <f t="shared" si="3338"/>
        <v>0</v>
      </c>
      <c r="M2036" s="193">
        <f t="shared" si="3338"/>
        <v>0</v>
      </c>
      <c r="N2036" s="193" t="str">
        <f t="shared" si="3250"/>
        <v>Digital Camcorder</v>
      </c>
      <c r="AA2036" s="193">
        <f t="shared" si="3247"/>
        <v>0</v>
      </c>
      <c r="AB2036" s="193">
        <f t="shared" ref="AB2036" si="3339">AB$309</f>
        <v>0</v>
      </c>
    </row>
    <row r="2037" spans="1:28" s="188" customFormat="1" ht="17.399999999999999">
      <c r="A2037" s="193" t="str">
        <f t="shared" si="3242"/>
        <v>Digital Camcorder</v>
      </c>
      <c r="B2037" s="193" t="str">
        <f t="shared" si="3243"/>
        <v>0Digital Camcorder</v>
      </c>
      <c r="C2037" s="193" t="str">
        <f t="shared" si="3244"/>
        <v>Digital Camcorder0</v>
      </c>
      <c r="D2037" s="193"/>
      <c r="E2037" s="193"/>
      <c r="F2037" s="193" t="str">
        <f t="shared" si="3245"/>
        <v>Digital Camcorder0</v>
      </c>
      <c r="G2037" s="193">
        <f t="shared" ref="G2037:M2037" si="3340">G$310</f>
        <v>0</v>
      </c>
      <c r="H2037" s="193">
        <f t="shared" si="3340"/>
        <v>0</v>
      </c>
      <c r="I2037" s="193">
        <f t="shared" si="3340"/>
        <v>0</v>
      </c>
      <c r="J2037" s="193">
        <f t="shared" si="3340"/>
        <v>0</v>
      </c>
      <c r="K2037" s="193">
        <f t="shared" si="3340"/>
        <v>0</v>
      </c>
      <c r="L2037" s="193">
        <f t="shared" si="3340"/>
        <v>0</v>
      </c>
      <c r="M2037" s="193">
        <f t="shared" si="3340"/>
        <v>0</v>
      </c>
      <c r="N2037" s="193" t="str">
        <f t="shared" si="3250"/>
        <v>Digital Camcorder</v>
      </c>
      <c r="AA2037" s="193">
        <f t="shared" si="3247"/>
        <v>0</v>
      </c>
      <c r="AB2037" s="193">
        <f t="shared" ref="AB2037" si="3341">AB$310</f>
        <v>0</v>
      </c>
    </row>
    <row r="2038" spans="1:28" s="188" customFormat="1" ht="17.399999999999999">
      <c r="A2038" s="193" t="str">
        <f t="shared" si="3242"/>
        <v>Digital Camcorder</v>
      </c>
      <c r="B2038" s="193" t="str">
        <f t="shared" si="3243"/>
        <v>0Digital Camcorder</v>
      </c>
      <c r="C2038" s="193" t="str">
        <f t="shared" si="3244"/>
        <v>Digital Camcorder0</v>
      </c>
      <c r="D2038" s="193"/>
      <c r="E2038" s="193"/>
      <c r="F2038" s="193" t="str">
        <f t="shared" si="3245"/>
        <v>Digital Camcorder0</v>
      </c>
      <c r="G2038" s="193">
        <f t="shared" ref="G2038:M2038" si="3342">G$311</f>
        <v>0</v>
      </c>
      <c r="H2038" s="193">
        <f t="shared" si="3342"/>
        <v>0</v>
      </c>
      <c r="I2038" s="193">
        <f t="shared" si="3342"/>
        <v>0</v>
      </c>
      <c r="J2038" s="193">
        <f t="shared" si="3342"/>
        <v>0</v>
      </c>
      <c r="K2038" s="193">
        <f t="shared" si="3342"/>
        <v>0</v>
      </c>
      <c r="L2038" s="193">
        <f t="shared" si="3342"/>
        <v>0</v>
      </c>
      <c r="M2038" s="193">
        <f t="shared" si="3342"/>
        <v>0</v>
      </c>
      <c r="N2038" s="193" t="str">
        <f t="shared" si="3250"/>
        <v>Digital Camcorder</v>
      </c>
      <c r="AA2038" s="193">
        <f t="shared" si="3247"/>
        <v>0</v>
      </c>
      <c r="AB2038" s="193">
        <f t="shared" ref="AB2038" si="3343">AB$311</f>
        <v>0</v>
      </c>
    </row>
    <row r="2039" spans="1:28" s="188" customFormat="1" ht="17.399999999999999">
      <c r="A2039" s="193" t="str">
        <f t="shared" si="3242"/>
        <v>Digital Camcorder</v>
      </c>
      <c r="B2039" s="193" t="str">
        <f t="shared" si="3243"/>
        <v>EM245Digital Camcorder</v>
      </c>
      <c r="C2039" s="193" t="str">
        <f t="shared" si="3244"/>
        <v>Digital CamcorderRigney, Matthew</v>
      </c>
      <c r="D2039" s="193"/>
      <c r="E2039" s="193"/>
      <c r="F2039" s="193" t="str">
        <f t="shared" si="3245"/>
        <v>Digital CamcorderWilliams, David</v>
      </c>
      <c r="G2039" s="193" t="str">
        <f t="shared" ref="G2039:M2039" si="3344">G$312</f>
        <v>Williams, David</v>
      </c>
      <c r="H2039" s="193" t="str">
        <f t="shared" si="3344"/>
        <v>Rigney, Matthew</v>
      </c>
      <c r="I2039" s="193" t="str">
        <f t="shared" si="3344"/>
        <v>EM245</v>
      </c>
      <c r="J2039" s="193" t="str">
        <f t="shared" si="3344"/>
        <v>EMPIRE EQUIPMENT COMPANY</v>
      </c>
      <c r="K2039" s="193" t="str">
        <f t="shared" si="3344"/>
        <v>all</v>
      </c>
      <c r="L2039" s="193">
        <f t="shared" si="3344"/>
        <v>0</v>
      </c>
      <c r="M2039" s="193">
        <f t="shared" si="3344"/>
        <v>0</v>
      </c>
      <c r="N2039" s="193" t="str">
        <f t="shared" si="3250"/>
        <v>Digital Camcorder</v>
      </c>
      <c r="AA2039" s="193">
        <f t="shared" si="3247"/>
        <v>0</v>
      </c>
      <c r="AB2039" s="193" t="str">
        <f t="shared" ref="AB2039" si="3345">AB$312</f>
        <v>Rigney, Matthew</v>
      </c>
    </row>
    <row r="2040" spans="1:28" s="188" customFormat="1" ht="17.399999999999999">
      <c r="A2040" s="193" t="str">
        <f t="shared" si="3242"/>
        <v>Digital Camcorder</v>
      </c>
      <c r="B2040" s="193" t="str">
        <f t="shared" si="3243"/>
        <v>FI415Digital Camcorder</v>
      </c>
      <c r="C2040" s="193" t="str">
        <f t="shared" si="3244"/>
        <v>Digital CamcorderRigney, Matthew</v>
      </c>
      <c r="D2040" s="193"/>
      <c r="E2040" s="193"/>
      <c r="F2040" s="193" t="str">
        <f t="shared" si="3245"/>
        <v>Digital CamcorderWilliams, David</v>
      </c>
      <c r="G2040" s="193" t="str">
        <f t="shared" ref="G2040:M2040" si="3346">G$313</f>
        <v>Williams, David</v>
      </c>
      <c r="H2040" s="193" t="str">
        <f t="shared" si="3346"/>
        <v>Rigney, Matthew</v>
      </c>
      <c r="I2040" s="193" t="str">
        <f t="shared" si="3346"/>
        <v>FI415</v>
      </c>
      <c r="J2040" s="193" t="str">
        <f t="shared" si="3346"/>
        <v>FINN COMMERCIAL</v>
      </c>
      <c r="K2040" s="193" t="str">
        <f t="shared" si="3346"/>
        <v>all</v>
      </c>
      <c r="L2040" s="193">
        <f t="shared" si="3346"/>
        <v>0</v>
      </c>
      <c r="M2040" s="193">
        <f t="shared" si="3346"/>
        <v>0</v>
      </c>
      <c r="N2040" s="193" t="str">
        <f t="shared" si="3250"/>
        <v>Digital Camcorder</v>
      </c>
      <c r="AA2040" s="193">
        <f t="shared" si="3247"/>
        <v>0</v>
      </c>
      <c r="AB2040" s="193" t="str">
        <f t="shared" ref="AB2040" si="3347">AB$313</f>
        <v>Rigney, Matthew</v>
      </c>
    </row>
    <row r="2041" spans="1:28" s="188" customFormat="1" ht="17.399999999999999">
      <c r="A2041" s="193" t="str">
        <f t="shared" si="3242"/>
        <v>Digital Camcorder</v>
      </c>
      <c r="B2041" s="193" t="str">
        <f t="shared" si="3243"/>
        <v>HI560Digital Camcorder</v>
      </c>
      <c r="C2041" s="193" t="str">
        <f t="shared" si="3244"/>
        <v>Digital CamcorderRigney, Matthew</v>
      </c>
      <c r="D2041" s="193"/>
      <c r="E2041" s="193"/>
      <c r="F2041" s="193" t="str">
        <f t="shared" si="3245"/>
        <v>Digital CamcorderWilliams, David</v>
      </c>
      <c r="G2041" s="193" t="str">
        <f t="shared" ref="G2041:M2041" si="3348">G$314</f>
        <v>Williams, David</v>
      </c>
      <c r="H2041" s="193" t="str">
        <f t="shared" si="3348"/>
        <v>Rigney, Matthew</v>
      </c>
      <c r="I2041" s="193" t="str">
        <f t="shared" si="3348"/>
        <v>HI560</v>
      </c>
      <c r="J2041" s="193" t="str">
        <f t="shared" si="3348"/>
        <v>HIGH SABATINO</v>
      </c>
      <c r="K2041" s="193" t="str">
        <f t="shared" si="3348"/>
        <v>all</v>
      </c>
      <c r="L2041" s="193">
        <f t="shared" si="3348"/>
        <v>0</v>
      </c>
      <c r="M2041" s="193">
        <f t="shared" si="3348"/>
        <v>0</v>
      </c>
      <c r="N2041" s="193" t="str">
        <f t="shared" si="3250"/>
        <v>Digital Camcorder</v>
      </c>
      <c r="AA2041" s="193">
        <f t="shared" si="3247"/>
        <v>0</v>
      </c>
      <c r="AB2041" s="193" t="str">
        <f t="shared" ref="AB2041" si="3349">AB$314</f>
        <v>Rigney, Matthew</v>
      </c>
    </row>
    <row r="2042" spans="1:28" s="188" customFormat="1" ht="17.399999999999999">
      <c r="A2042" s="193" t="str">
        <f t="shared" si="3242"/>
        <v>Digital Camcorder</v>
      </c>
      <c r="B2042" s="193" t="str">
        <f t="shared" si="3243"/>
        <v>KE685Digital Camcorder</v>
      </c>
      <c r="C2042" s="193" t="str">
        <f t="shared" si="3244"/>
        <v>Digital CamcorderRigney, Matthew</v>
      </c>
      <c r="D2042" s="193"/>
      <c r="E2042" s="193"/>
      <c r="F2042" s="193" t="str">
        <f t="shared" si="3245"/>
        <v>Digital CamcorderWilliams, David</v>
      </c>
      <c r="G2042" s="193" t="str">
        <f t="shared" ref="G2042:M2042" si="3350">G$315</f>
        <v>Williams, David</v>
      </c>
      <c r="H2042" s="193" t="str">
        <f t="shared" si="3350"/>
        <v>Rigney, Matthew</v>
      </c>
      <c r="I2042" s="193" t="str">
        <f t="shared" si="3350"/>
        <v>KE685</v>
      </c>
      <c r="J2042" s="193" t="str">
        <f t="shared" si="3350"/>
        <v>KEN LEVEY</v>
      </c>
      <c r="K2042" s="193" t="str">
        <f t="shared" si="3350"/>
        <v>all</v>
      </c>
      <c r="L2042" s="193">
        <f t="shared" si="3350"/>
        <v>0</v>
      </c>
      <c r="M2042" s="193">
        <f t="shared" si="3350"/>
        <v>0</v>
      </c>
      <c r="N2042" s="193" t="str">
        <f t="shared" si="3250"/>
        <v>Digital Camcorder</v>
      </c>
      <c r="AA2042" s="193">
        <f t="shared" si="3247"/>
        <v>0</v>
      </c>
      <c r="AB2042" s="193" t="str">
        <f t="shared" ref="AB2042" si="3351">AB$315</f>
        <v>Rigney, Matthew</v>
      </c>
    </row>
    <row r="2043" spans="1:28" s="188" customFormat="1" ht="17.399999999999999">
      <c r="A2043" s="193" t="str">
        <f t="shared" si="3242"/>
        <v>Digital Camcorder</v>
      </c>
      <c r="B2043" s="193" t="str">
        <f t="shared" si="3243"/>
        <v>MP085Digital Camcorder</v>
      </c>
      <c r="C2043" s="193" t="str">
        <f t="shared" si="3244"/>
        <v>Digital CamcorderRigney, Matthew</v>
      </c>
      <c r="D2043" s="193"/>
      <c r="E2043" s="193"/>
      <c r="F2043" s="193" t="str">
        <f t="shared" si="3245"/>
        <v>Digital CamcorderWilliams, David</v>
      </c>
      <c r="G2043" s="193" t="str">
        <f t="shared" ref="G2043:M2043" si="3352">G$316</f>
        <v>Williams, David</v>
      </c>
      <c r="H2043" s="193" t="str">
        <f t="shared" si="3352"/>
        <v>Rigney, Matthew</v>
      </c>
      <c r="I2043" s="193" t="str">
        <f t="shared" si="3352"/>
        <v>MP085</v>
      </c>
      <c r="J2043" s="193" t="str">
        <f t="shared" si="3352"/>
        <v>MPH GROUP</v>
      </c>
      <c r="K2043" s="193" t="str">
        <f t="shared" si="3352"/>
        <v>all</v>
      </c>
      <c r="L2043" s="193">
        <f t="shared" si="3352"/>
        <v>0</v>
      </c>
      <c r="M2043" s="193">
        <f t="shared" si="3352"/>
        <v>0</v>
      </c>
      <c r="N2043" s="193" t="str">
        <f t="shared" si="3250"/>
        <v>Digital Camcorder</v>
      </c>
      <c r="AA2043" s="193">
        <f t="shared" si="3247"/>
        <v>0</v>
      </c>
      <c r="AB2043" s="193" t="str">
        <f t="shared" ref="AB2043" si="3353">AB$316</f>
        <v>Rigney, Matthew</v>
      </c>
    </row>
    <row r="2044" spans="1:28" s="188" customFormat="1" ht="17.399999999999999">
      <c r="A2044" s="193" t="str">
        <f t="shared" si="3242"/>
        <v>Digital Camcorder</v>
      </c>
      <c r="B2044" s="193" t="str">
        <f t="shared" si="3243"/>
        <v>MS170Digital Camcorder</v>
      </c>
      <c r="C2044" s="193" t="str">
        <f t="shared" si="3244"/>
        <v>Digital CamcorderRigney, Matthew</v>
      </c>
      <c r="D2044" s="193"/>
      <c r="E2044" s="193"/>
      <c r="F2044" s="193" t="str">
        <f t="shared" si="3245"/>
        <v>Digital CamcorderWilliams, David</v>
      </c>
      <c r="G2044" s="193" t="str">
        <f t="shared" ref="G2044:M2044" si="3354">G$317</f>
        <v>Williams, David</v>
      </c>
      <c r="H2044" s="193" t="str">
        <f t="shared" si="3354"/>
        <v>Rigney, Matthew</v>
      </c>
      <c r="I2044" s="193" t="str">
        <f t="shared" si="3354"/>
        <v>MS170</v>
      </c>
      <c r="J2044" s="193" t="str">
        <f t="shared" si="3354"/>
        <v>MICROWAVE SPECIALTIES INC.</v>
      </c>
      <c r="K2044" s="193" t="str">
        <f t="shared" si="3354"/>
        <v>all</v>
      </c>
      <c r="L2044" s="193">
        <f t="shared" si="3354"/>
        <v>0</v>
      </c>
      <c r="M2044" s="193">
        <f t="shared" si="3354"/>
        <v>0</v>
      </c>
      <c r="N2044" s="193" t="str">
        <f t="shared" si="3250"/>
        <v>Digital Camcorder</v>
      </c>
      <c r="AA2044" s="193">
        <f t="shared" si="3247"/>
        <v>0</v>
      </c>
      <c r="AB2044" s="193" t="str">
        <f t="shared" ref="AB2044" si="3355">AB$317</f>
        <v>Rigney, Matthew</v>
      </c>
    </row>
    <row r="2045" spans="1:28" s="188" customFormat="1" ht="17.399999999999999">
      <c r="A2045" s="193" t="str">
        <f t="shared" si="3242"/>
        <v>Digital Camcorder</v>
      </c>
      <c r="B2045" s="193" t="str">
        <f t="shared" si="3243"/>
        <v>SC585Digital Camcorder</v>
      </c>
      <c r="C2045" s="193" t="str">
        <f t="shared" si="3244"/>
        <v>Digital CamcorderRigney, Matthew</v>
      </c>
      <c r="D2045" s="193"/>
      <c r="E2045" s="193"/>
      <c r="F2045" s="193" t="str">
        <f t="shared" si="3245"/>
        <v>Digital CamcorderWilliams, David</v>
      </c>
      <c r="G2045" s="193" t="str">
        <f t="shared" ref="G2045:M2045" si="3356">G$318</f>
        <v>Williams, David</v>
      </c>
      <c r="H2045" s="193" t="str">
        <f t="shared" si="3356"/>
        <v>Rigney, Matthew</v>
      </c>
      <c r="I2045" s="193" t="str">
        <f t="shared" si="3356"/>
        <v>SC585</v>
      </c>
      <c r="J2045" s="193" t="str">
        <f t="shared" si="3356"/>
        <v>SCHMID ELEVEN CORPORATION</v>
      </c>
      <c r="K2045" s="193" t="str">
        <f t="shared" si="3356"/>
        <v>all</v>
      </c>
      <c r="L2045" s="193">
        <f t="shared" si="3356"/>
        <v>0</v>
      </c>
      <c r="M2045" s="193">
        <f t="shared" si="3356"/>
        <v>0</v>
      </c>
      <c r="N2045" s="193" t="str">
        <f t="shared" si="3250"/>
        <v>Digital Camcorder</v>
      </c>
      <c r="AA2045" s="193">
        <f t="shared" si="3247"/>
        <v>0</v>
      </c>
      <c r="AB2045" s="193" t="str">
        <f t="shared" ref="AB2045" si="3357">AB$318</f>
        <v>Rigney, Matthew</v>
      </c>
    </row>
    <row r="2046" spans="1:28" s="188" customFormat="1" ht="17.399999999999999">
      <c r="A2046" s="193" t="str">
        <f t="shared" si="3242"/>
        <v>Digital Camcorder</v>
      </c>
      <c r="B2046" s="193" t="str">
        <f t="shared" si="3243"/>
        <v>TD115Digital Camcorder</v>
      </c>
      <c r="C2046" s="193" t="str">
        <f t="shared" si="3244"/>
        <v>Digital CamcorderRigney, Matthew</v>
      </c>
      <c r="D2046" s="193"/>
      <c r="E2046" s="193"/>
      <c r="F2046" s="193" t="str">
        <f t="shared" si="3245"/>
        <v>Digital CamcorderWilliams, David</v>
      </c>
      <c r="G2046" s="193" t="str">
        <f t="shared" ref="G2046:M2046" si="3358">G$319</f>
        <v>Williams, David</v>
      </c>
      <c r="H2046" s="193" t="str">
        <f t="shared" si="3358"/>
        <v>Rigney, Matthew</v>
      </c>
      <c r="I2046" s="193" t="str">
        <f t="shared" si="3358"/>
        <v>TD115</v>
      </c>
      <c r="J2046" s="193" t="str">
        <f t="shared" si="3358"/>
        <v>TD MARKETING</v>
      </c>
      <c r="K2046" s="193" t="str">
        <f t="shared" si="3358"/>
        <v>all</v>
      </c>
      <c r="L2046" s="193">
        <f t="shared" si="3358"/>
        <v>0</v>
      </c>
      <c r="M2046" s="193">
        <f t="shared" si="3358"/>
        <v>0</v>
      </c>
      <c r="N2046" s="193" t="str">
        <f t="shared" si="3250"/>
        <v>Digital Camcorder</v>
      </c>
      <c r="AA2046" s="193">
        <f t="shared" si="3247"/>
        <v>0</v>
      </c>
      <c r="AB2046" s="193" t="str">
        <f t="shared" ref="AB2046" si="3359">AB$319</f>
        <v>Rigney, Matthew</v>
      </c>
    </row>
    <row r="2047" spans="1:28" s="188" customFormat="1" ht="17.399999999999999">
      <c r="A2047" s="193" t="str">
        <f t="shared" si="3242"/>
        <v>Digital Camcorder</v>
      </c>
      <c r="B2047" s="193" t="str">
        <f t="shared" si="3243"/>
        <v>GR686Digital Camcorder</v>
      </c>
      <c r="C2047" s="193" t="str">
        <f t="shared" si="3244"/>
        <v>Digital CamcorderRigney, Matthew</v>
      </c>
      <c r="D2047" s="193"/>
      <c r="E2047" s="193"/>
      <c r="F2047" s="193" t="str">
        <f t="shared" si="3245"/>
        <v>Digital CamcorderWilliams, David</v>
      </c>
      <c r="G2047" s="193" t="str">
        <f t="shared" ref="G2047:M2047" si="3360">G$320</f>
        <v>Williams, David</v>
      </c>
      <c r="H2047" s="193" t="str">
        <f t="shared" si="3360"/>
        <v>Rigney, Matthew</v>
      </c>
      <c r="I2047" s="193" t="str">
        <f t="shared" si="3360"/>
        <v>GR686</v>
      </c>
      <c r="J2047" s="193" t="str">
        <f t="shared" si="3360"/>
        <v>GRIFFIN MARKETING GROUP INC</v>
      </c>
      <c r="K2047" s="193" t="str">
        <f t="shared" si="3360"/>
        <v>all</v>
      </c>
      <c r="L2047" s="193">
        <f t="shared" si="3360"/>
        <v>0</v>
      </c>
      <c r="M2047" s="193">
        <f t="shared" si="3360"/>
        <v>0</v>
      </c>
      <c r="N2047" s="193" t="str">
        <f t="shared" si="3250"/>
        <v>Digital Camcorder</v>
      </c>
      <c r="AA2047" s="193">
        <f t="shared" si="3247"/>
        <v>0</v>
      </c>
      <c r="AB2047" s="193" t="str">
        <f t="shared" ref="AB2047" si="3361">AB$320</f>
        <v>Rigney, Matthew</v>
      </c>
    </row>
    <row r="2048" spans="1:28" s="188" customFormat="1" ht="17.399999999999999">
      <c r="A2048" s="193" t="str">
        <f t="shared" si="3242"/>
        <v>Digital Camcorder</v>
      </c>
      <c r="B2048" s="193" t="str">
        <f t="shared" si="3243"/>
        <v>0Digital Camcorder</v>
      </c>
      <c r="C2048" s="193" t="str">
        <f t="shared" si="3244"/>
        <v>Digital Camcorder0</v>
      </c>
      <c r="D2048" s="193"/>
      <c r="E2048" s="193"/>
      <c r="F2048" s="193" t="str">
        <f t="shared" si="3245"/>
        <v>Digital Camcorder0</v>
      </c>
      <c r="G2048" s="193">
        <f t="shared" ref="G2048:M2048" si="3362">G$321</f>
        <v>0</v>
      </c>
      <c r="H2048" s="193">
        <f t="shared" si="3362"/>
        <v>0</v>
      </c>
      <c r="I2048" s="193">
        <f t="shared" si="3362"/>
        <v>0</v>
      </c>
      <c r="J2048" s="193">
        <f t="shared" si="3362"/>
        <v>0</v>
      </c>
      <c r="K2048" s="193">
        <f t="shared" si="3362"/>
        <v>0</v>
      </c>
      <c r="L2048" s="193">
        <f t="shared" si="3362"/>
        <v>0</v>
      </c>
      <c r="M2048" s="193">
        <f t="shared" si="3362"/>
        <v>0</v>
      </c>
      <c r="N2048" s="193" t="str">
        <f t="shared" si="3250"/>
        <v>Digital Camcorder</v>
      </c>
      <c r="AA2048" s="193">
        <f t="shared" si="3247"/>
        <v>0</v>
      </c>
      <c r="AB2048" s="193">
        <f t="shared" ref="AB2048" si="3363">AB$321</f>
        <v>0</v>
      </c>
    </row>
    <row r="2049" spans="1:28" s="188" customFormat="1" ht="17.399999999999999">
      <c r="A2049" s="193" t="str">
        <f t="shared" si="3242"/>
        <v>Digital Camcorder</v>
      </c>
      <c r="B2049" s="193" t="str">
        <f t="shared" si="3243"/>
        <v>NI030Digital Camcorder</v>
      </c>
      <c r="C2049" s="193" t="str">
        <f t="shared" si="3244"/>
        <v>Digital CamcorderFujikura, Keizo</v>
      </c>
      <c r="D2049" s="193"/>
      <c r="E2049" s="193"/>
      <c r="F2049" s="193" t="str">
        <f t="shared" si="3245"/>
        <v>Digital CamcorderWilliams, David</v>
      </c>
      <c r="G2049" s="193" t="str">
        <f t="shared" ref="G2049:M2049" si="3364">G$322</f>
        <v>Williams, David</v>
      </c>
      <c r="H2049" s="193" t="str">
        <f t="shared" si="3364"/>
        <v>Fujikura, Keizo</v>
      </c>
      <c r="I2049" s="193" t="str">
        <f t="shared" si="3364"/>
        <v>NI030</v>
      </c>
      <c r="J2049" s="193" t="str">
        <f t="shared" si="3364"/>
        <v xml:space="preserve">NISHIMOTO TRADING CO. </v>
      </c>
      <c r="K2049" s="193" t="str">
        <f t="shared" si="3364"/>
        <v>all</v>
      </c>
      <c r="L2049" s="193">
        <f t="shared" si="3364"/>
        <v>0</v>
      </c>
      <c r="M2049" s="193">
        <f t="shared" si="3364"/>
        <v>0</v>
      </c>
      <c r="N2049" s="193" t="str">
        <f t="shared" si="3250"/>
        <v>Digital Camcorder</v>
      </c>
      <c r="AA2049" s="193">
        <f t="shared" si="3247"/>
        <v>0</v>
      </c>
      <c r="AB2049" s="193" t="str">
        <f t="shared" ref="AB2049" si="3365">AB$322</f>
        <v>Fujikura, Keizo</v>
      </c>
    </row>
    <row r="2050" spans="1:28" s="188" customFormat="1" ht="17.399999999999999">
      <c r="A2050" s="193" t="str">
        <f t="shared" si="3242"/>
        <v>Digital Camcorder</v>
      </c>
      <c r="B2050" s="193" t="str">
        <f t="shared" si="3243"/>
        <v>EM095Digital Camcorder</v>
      </c>
      <c r="C2050" s="193" t="str">
        <f t="shared" si="3244"/>
        <v>Digital CamcorderFujikura, Keizo</v>
      </c>
      <c r="D2050" s="193"/>
      <c r="E2050" s="193"/>
      <c r="F2050" s="193" t="str">
        <f t="shared" si="3245"/>
        <v>Digital CamcorderWilliams, David</v>
      </c>
      <c r="G2050" s="193" t="str">
        <f t="shared" ref="G2050:M2050" si="3366">G$323</f>
        <v>Williams, David</v>
      </c>
      <c r="H2050" s="193" t="str">
        <f t="shared" si="3366"/>
        <v>Fujikura, Keizo</v>
      </c>
      <c r="I2050" s="193" t="str">
        <f t="shared" si="3366"/>
        <v>EM095</v>
      </c>
      <c r="J2050" s="193" t="str">
        <f t="shared" si="3366"/>
        <v>EDEN MARKETING CORP.</v>
      </c>
      <c r="K2050" s="193" t="str">
        <f t="shared" si="3366"/>
        <v>all</v>
      </c>
      <c r="L2050" s="193">
        <f t="shared" si="3366"/>
        <v>0</v>
      </c>
      <c r="M2050" s="193">
        <f t="shared" si="3366"/>
        <v>0</v>
      </c>
      <c r="N2050" s="193" t="str">
        <f t="shared" si="3250"/>
        <v>Digital Camcorder</v>
      </c>
      <c r="AA2050" s="193">
        <f t="shared" si="3247"/>
        <v>0</v>
      </c>
      <c r="AB2050" s="193" t="str">
        <f t="shared" ref="AB2050" si="3367">AB$323</f>
        <v>Nagira, Rina</v>
      </c>
    </row>
    <row r="2051" spans="1:28" s="188" customFormat="1" ht="17.399999999999999">
      <c r="A2051" s="193" t="str">
        <f t="shared" si="3242"/>
        <v>Digital Camcorder</v>
      </c>
      <c r="B2051" s="193" t="str">
        <f t="shared" si="3243"/>
        <v>NO255Digital Camcorder</v>
      </c>
      <c r="C2051" s="193" t="str">
        <f t="shared" si="3244"/>
        <v>Digital CamcorderFujikura, Keizo</v>
      </c>
      <c r="D2051" s="193"/>
      <c r="E2051" s="193"/>
      <c r="F2051" s="193" t="str">
        <f t="shared" si="3245"/>
        <v>Digital CamcorderWilliams, David</v>
      </c>
      <c r="G2051" s="193" t="str">
        <f t="shared" ref="G2051:M2051" si="3368">G$324</f>
        <v>Williams, David</v>
      </c>
      <c r="H2051" s="193" t="str">
        <f t="shared" si="3368"/>
        <v>Fujikura, Keizo</v>
      </c>
      <c r="I2051" s="193" t="str">
        <f t="shared" si="3368"/>
        <v>NO255</v>
      </c>
      <c r="J2051" s="193" t="str">
        <f t="shared" si="3368"/>
        <v>NOZAWA DISTRIBUTING</v>
      </c>
      <c r="K2051" s="193" t="str">
        <f t="shared" si="3368"/>
        <v>all</v>
      </c>
      <c r="L2051" s="193">
        <f t="shared" si="3368"/>
        <v>0</v>
      </c>
      <c r="M2051" s="193">
        <f t="shared" si="3368"/>
        <v>0</v>
      </c>
      <c r="N2051" s="193" t="str">
        <f t="shared" si="3250"/>
        <v>Digital Camcorder</v>
      </c>
      <c r="AA2051" s="193">
        <f t="shared" si="3247"/>
        <v>0</v>
      </c>
      <c r="AB2051" s="193" t="str">
        <f t="shared" ref="AB2051" si="3369">AB$324</f>
        <v>Nagira, Rina</v>
      </c>
    </row>
    <row r="2052" spans="1:28" s="188" customFormat="1" ht="17.399999999999999">
      <c r="A2052" s="193" t="str">
        <f t="shared" si="3242"/>
        <v>Digital Camcorder</v>
      </c>
      <c r="B2052" s="193" t="str">
        <f t="shared" si="3243"/>
        <v>AT551Digital Camcorder</v>
      </c>
      <c r="C2052" s="193" t="str">
        <f t="shared" si="3244"/>
        <v>Digital CamcorderFatianow, Christina</v>
      </c>
      <c r="D2052" s="193"/>
      <c r="E2052" s="193"/>
      <c r="F2052" s="193" t="str">
        <f t="shared" si="3245"/>
        <v>Digital CamcorderHoffman, Brian</v>
      </c>
      <c r="G2052" s="193" t="str">
        <f t="shared" ref="G2052:M2052" si="3370">G$325</f>
        <v>Hoffman, Brian</v>
      </c>
      <c r="H2052" s="193" t="str">
        <f t="shared" si="3370"/>
        <v>Fatianow, Christina</v>
      </c>
      <c r="I2052" s="193" t="str">
        <f t="shared" si="3370"/>
        <v>AT551</v>
      </c>
      <c r="J2052" s="193" t="str">
        <f t="shared" si="3370"/>
        <v>ATLAS SUPPLY CHAIN SERVICES, LLC</v>
      </c>
      <c r="K2052" s="193" t="str">
        <f t="shared" si="3370"/>
        <v>all</v>
      </c>
      <c r="L2052" s="193">
        <f t="shared" si="3370"/>
        <v>0</v>
      </c>
      <c r="M2052" s="193">
        <f t="shared" si="3370"/>
        <v>0</v>
      </c>
      <c r="N2052" s="193" t="str">
        <f t="shared" si="3250"/>
        <v>Digital Camcorder</v>
      </c>
      <c r="AA2052" s="193">
        <f t="shared" si="3247"/>
        <v>0</v>
      </c>
      <c r="AB2052" s="193" t="str">
        <f t="shared" ref="AB2052" si="3371">AB$325</f>
        <v>Fatianow, Christina</v>
      </c>
    </row>
    <row r="2053" spans="1:28" s="188" customFormat="1" ht="17.399999999999999">
      <c r="A2053" s="193" t="str">
        <f t="shared" si="3242"/>
        <v>Digital Camcorder</v>
      </c>
      <c r="B2053" s="193" t="str">
        <f t="shared" si="3243"/>
        <v>BI413Digital Camcorder</v>
      </c>
      <c r="C2053" s="193" t="str">
        <f t="shared" si="3244"/>
        <v>Digital CamcorderFatianow, Christina</v>
      </c>
      <c r="D2053" s="193"/>
      <c r="E2053" s="193"/>
      <c r="F2053" s="193" t="str">
        <f t="shared" si="3245"/>
        <v>Digital CamcorderHoffman, Brian</v>
      </c>
      <c r="G2053" s="193" t="str">
        <f t="shared" ref="G2053:M2053" si="3372">G$326</f>
        <v>Hoffman, Brian</v>
      </c>
      <c r="H2053" s="193" t="str">
        <f t="shared" si="3372"/>
        <v>Fatianow, Christina</v>
      </c>
      <c r="I2053" s="193" t="str">
        <f t="shared" si="3372"/>
        <v>BI413</v>
      </c>
      <c r="J2053" s="193" t="str">
        <f t="shared" si="3372"/>
        <v>BIRCHBOX INC</v>
      </c>
      <c r="K2053" s="193" t="str">
        <f t="shared" si="3372"/>
        <v>all</v>
      </c>
      <c r="L2053" s="193">
        <f t="shared" si="3372"/>
        <v>0</v>
      </c>
      <c r="M2053" s="193">
        <f t="shared" si="3372"/>
        <v>0</v>
      </c>
      <c r="N2053" s="193" t="str">
        <f t="shared" si="3250"/>
        <v>Digital Camcorder</v>
      </c>
      <c r="AA2053" s="193">
        <f t="shared" si="3247"/>
        <v>0</v>
      </c>
      <c r="AB2053" s="193" t="str">
        <f t="shared" ref="AB2053" si="3373">AB$326</f>
        <v>Fatianow, Christina</v>
      </c>
    </row>
    <row r="2054" spans="1:28" s="188" customFormat="1" ht="17.399999999999999">
      <c r="A2054" s="193" t="str">
        <f t="shared" si="3242"/>
        <v>Digital Camcorder</v>
      </c>
      <c r="B2054" s="193" t="str">
        <f t="shared" si="3243"/>
        <v>BR951Digital Camcorder</v>
      </c>
      <c r="C2054" s="193" t="str">
        <f t="shared" si="3244"/>
        <v>Digital CamcorderFatianow, Christina</v>
      </c>
      <c r="D2054" s="193"/>
      <c r="E2054" s="193"/>
      <c r="F2054" s="193" t="str">
        <f t="shared" si="3245"/>
        <v>Digital CamcorderHoffman, Brian</v>
      </c>
      <c r="G2054" s="193" t="str">
        <f t="shared" ref="G2054:M2054" si="3374">G$327</f>
        <v>Hoffman, Brian</v>
      </c>
      <c r="H2054" s="193" t="str">
        <f t="shared" si="3374"/>
        <v>Fatianow, Christina</v>
      </c>
      <c r="I2054" s="193" t="str">
        <f t="shared" si="3374"/>
        <v>BR951</v>
      </c>
      <c r="J2054" s="193" t="str">
        <f t="shared" si="3374"/>
        <v>BREWER QUILTING AND SEWING</v>
      </c>
      <c r="K2054" s="193" t="str">
        <f t="shared" si="3374"/>
        <v>all</v>
      </c>
      <c r="L2054" s="193">
        <f t="shared" si="3374"/>
        <v>0</v>
      </c>
      <c r="M2054" s="193">
        <f t="shared" si="3374"/>
        <v>0</v>
      </c>
      <c r="N2054" s="193" t="str">
        <f t="shared" si="3250"/>
        <v>Digital Camcorder</v>
      </c>
      <c r="AA2054" s="193">
        <f t="shared" si="3247"/>
        <v>0</v>
      </c>
      <c r="AB2054" s="193" t="str">
        <f t="shared" ref="AB2054" si="3375">AB$327</f>
        <v>Fatianow, Christina</v>
      </c>
    </row>
    <row r="2055" spans="1:28" s="188" customFormat="1" ht="17.399999999999999">
      <c r="A2055" s="193" t="str">
        <f t="shared" ref="A2055:A2118" si="3376">T$10</f>
        <v>Digital Camcorder</v>
      </c>
      <c r="B2055" s="193" t="str">
        <f t="shared" ref="B2055:B2118" si="3377">CONCATENATE(I2055,A2055)</f>
        <v>CA020Digital Camcorder</v>
      </c>
      <c r="C2055" s="193" t="str">
        <f t="shared" ref="C2055:C2118" si="3378">CONCATENATE(A2055,H2055)</f>
        <v>Digital CamcorderFatianow, Christina</v>
      </c>
      <c r="D2055" s="193"/>
      <c r="E2055" s="193"/>
      <c r="F2055" s="193" t="str">
        <f t="shared" ref="F2055:F2118" si="3379">CONCATENATE(A2055,G2055)</f>
        <v>Digital CamcorderHoffman, Brian</v>
      </c>
      <c r="G2055" s="193" t="str">
        <f t="shared" ref="G2055:M2055" si="3380">G$328</f>
        <v>Hoffman, Brian</v>
      </c>
      <c r="H2055" s="193" t="str">
        <f t="shared" si="3380"/>
        <v>Fatianow, Christina</v>
      </c>
      <c r="I2055" s="193" t="str">
        <f t="shared" si="3380"/>
        <v>CA020</v>
      </c>
      <c r="J2055" s="193" t="str">
        <f t="shared" si="3380"/>
        <v>CAPITAL AUDIO ELECTR</v>
      </c>
      <c r="K2055" s="193" t="str">
        <f t="shared" si="3380"/>
        <v>all</v>
      </c>
      <c r="L2055" s="193">
        <f t="shared" si="3380"/>
        <v>0</v>
      </c>
      <c r="M2055" s="193">
        <f t="shared" si="3380"/>
        <v>0</v>
      </c>
      <c r="N2055" s="193" t="str">
        <f t="shared" si="3250"/>
        <v>Digital Camcorder</v>
      </c>
      <c r="AA2055" s="193">
        <f t="shared" ref="AA2055:AA2118" si="3381">AT$10</f>
        <v>0</v>
      </c>
      <c r="AB2055" s="193" t="str">
        <f t="shared" ref="AB2055" si="3382">AB$328</f>
        <v>Fatianow, Christina</v>
      </c>
    </row>
    <row r="2056" spans="1:28" s="188" customFormat="1" ht="17.399999999999999">
      <c r="A2056" s="193" t="str">
        <f t="shared" si="3376"/>
        <v>Digital Camcorder</v>
      </c>
      <c r="B2056" s="193" t="str">
        <f t="shared" si="3377"/>
        <v>CA080Digital Camcorder</v>
      </c>
      <c r="C2056" s="193" t="str">
        <f t="shared" si="3378"/>
        <v>Digital CamcorderFatianow, Christina</v>
      </c>
      <c r="D2056" s="193"/>
      <c r="E2056" s="193"/>
      <c r="F2056" s="193" t="str">
        <f t="shared" si="3379"/>
        <v>Digital CamcorderHoffman, Brian</v>
      </c>
      <c r="G2056" s="193" t="str">
        <f t="shared" ref="G2056:M2056" si="3383">G$329</f>
        <v>Hoffman, Brian</v>
      </c>
      <c r="H2056" s="193" t="str">
        <f t="shared" si="3383"/>
        <v>Fatianow, Christina</v>
      </c>
      <c r="I2056" s="193" t="str">
        <f t="shared" si="3383"/>
        <v>CA080</v>
      </c>
      <c r="J2056" s="193" t="str">
        <f t="shared" si="3383"/>
        <v>CAPITOL SALES COMP.</v>
      </c>
      <c r="K2056" s="193" t="str">
        <f t="shared" si="3383"/>
        <v>all</v>
      </c>
      <c r="L2056" s="193">
        <f t="shared" si="3383"/>
        <v>0</v>
      </c>
      <c r="M2056" s="193">
        <f t="shared" si="3383"/>
        <v>0</v>
      </c>
      <c r="N2056" s="193" t="str">
        <f t="shared" ref="N2056:N2119" si="3384">A2056</f>
        <v>Digital Camcorder</v>
      </c>
      <c r="AA2056" s="193">
        <f t="shared" si="3381"/>
        <v>0</v>
      </c>
      <c r="AB2056" s="193" t="str">
        <f t="shared" ref="AB2056" si="3385">AB$329</f>
        <v>Fatianow, Christina</v>
      </c>
    </row>
    <row r="2057" spans="1:28" s="188" customFormat="1" ht="17.399999999999999">
      <c r="A2057" s="193" t="str">
        <f t="shared" si="3376"/>
        <v>Digital Camcorder</v>
      </c>
      <c r="B2057" s="193" t="str">
        <f t="shared" si="3377"/>
        <v>CE946Digital Camcorder</v>
      </c>
      <c r="C2057" s="193" t="str">
        <f t="shared" si="3378"/>
        <v>Digital CamcorderFatianow, Christina</v>
      </c>
      <c r="D2057" s="193"/>
      <c r="E2057" s="193"/>
      <c r="F2057" s="193" t="str">
        <f t="shared" si="3379"/>
        <v>Digital CamcorderHoffman, Brian</v>
      </c>
      <c r="G2057" s="193" t="str">
        <f t="shared" ref="G2057:M2057" si="3386">G$330</f>
        <v>Hoffman, Brian</v>
      </c>
      <c r="H2057" s="193" t="str">
        <f t="shared" si="3386"/>
        <v>Fatianow, Christina</v>
      </c>
      <c r="I2057" s="193" t="str">
        <f t="shared" si="3386"/>
        <v>CE946</v>
      </c>
      <c r="J2057" s="193" t="str">
        <f t="shared" si="3386"/>
        <v>CED PCEC</v>
      </c>
      <c r="K2057" s="193" t="str">
        <f t="shared" si="3386"/>
        <v>all</v>
      </c>
      <c r="L2057" s="193">
        <f t="shared" si="3386"/>
        <v>0</v>
      </c>
      <c r="M2057" s="193">
        <f t="shared" si="3386"/>
        <v>0</v>
      </c>
      <c r="N2057" s="193" t="str">
        <f t="shared" si="3384"/>
        <v>Digital Camcorder</v>
      </c>
      <c r="AA2057" s="193">
        <f t="shared" si="3381"/>
        <v>0</v>
      </c>
      <c r="AB2057" s="193" t="str">
        <f t="shared" ref="AB2057" si="3387">AB$330</f>
        <v>Fatianow, Christina</v>
      </c>
    </row>
    <row r="2058" spans="1:28" s="188" customFormat="1" ht="17.399999999999999">
      <c r="A2058" s="193" t="str">
        <f t="shared" si="3376"/>
        <v>Digital Camcorder</v>
      </c>
      <c r="B2058" s="193" t="str">
        <f t="shared" si="3377"/>
        <v>CR850Digital Camcorder</v>
      </c>
      <c r="C2058" s="193" t="str">
        <f t="shared" si="3378"/>
        <v>Digital CamcorderFatianow, Christina</v>
      </c>
      <c r="D2058" s="193"/>
      <c r="E2058" s="193"/>
      <c r="F2058" s="193" t="str">
        <f t="shared" si="3379"/>
        <v>Digital CamcorderHoffman, Brian</v>
      </c>
      <c r="G2058" s="193" t="str">
        <f t="shared" ref="G2058:M2058" si="3388">G$331</f>
        <v>Hoffman, Brian</v>
      </c>
      <c r="H2058" s="193" t="str">
        <f t="shared" si="3388"/>
        <v>Fatianow, Christina</v>
      </c>
      <c r="I2058" s="193" t="str">
        <f t="shared" si="3388"/>
        <v>CR850</v>
      </c>
      <c r="J2058" s="193" t="str">
        <f t="shared" si="3388"/>
        <v>CRYSTAL PROMOTIONS INC</v>
      </c>
      <c r="K2058" s="193" t="str">
        <f t="shared" si="3388"/>
        <v>all</v>
      </c>
      <c r="L2058" s="193">
        <f t="shared" si="3388"/>
        <v>0</v>
      </c>
      <c r="M2058" s="193">
        <f t="shared" si="3388"/>
        <v>0</v>
      </c>
      <c r="N2058" s="193" t="str">
        <f t="shared" si="3384"/>
        <v>Digital Camcorder</v>
      </c>
      <c r="AA2058" s="193">
        <f t="shared" si="3381"/>
        <v>0</v>
      </c>
      <c r="AB2058" s="193" t="str">
        <f t="shared" ref="AB2058" si="3389">AB$331</f>
        <v>Fatianow, Christina</v>
      </c>
    </row>
    <row r="2059" spans="1:28" s="188" customFormat="1" ht="17.399999999999999">
      <c r="A2059" s="193" t="str">
        <f t="shared" si="3376"/>
        <v>Digital Camcorder</v>
      </c>
      <c r="B2059" s="193" t="str">
        <f t="shared" si="3377"/>
        <v>DE635Digital Camcorder</v>
      </c>
      <c r="C2059" s="193" t="str">
        <f t="shared" si="3378"/>
        <v>Digital CamcorderFatianow, Christina</v>
      </c>
      <c r="D2059" s="193"/>
      <c r="E2059" s="193"/>
      <c r="F2059" s="193" t="str">
        <f t="shared" si="3379"/>
        <v>Digital CamcorderHoffman, Brian</v>
      </c>
      <c r="G2059" s="193" t="str">
        <f t="shared" ref="G2059:M2059" si="3390">G$332</f>
        <v>Hoffman, Brian</v>
      </c>
      <c r="H2059" s="193" t="str">
        <f t="shared" si="3390"/>
        <v>Fatianow, Christina</v>
      </c>
      <c r="I2059" s="193" t="str">
        <f t="shared" si="3390"/>
        <v>DE635</v>
      </c>
      <c r="J2059" s="193" t="str">
        <f t="shared" si="3390"/>
        <v>B &amp; B ELECTRONICS</v>
      </c>
      <c r="K2059" s="193" t="str">
        <f t="shared" si="3390"/>
        <v>all</v>
      </c>
      <c r="L2059" s="193">
        <f t="shared" si="3390"/>
        <v>0</v>
      </c>
      <c r="M2059" s="193">
        <f t="shared" si="3390"/>
        <v>0</v>
      </c>
      <c r="N2059" s="193" t="str">
        <f t="shared" si="3384"/>
        <v>Digital Camcorder</v>
      </c>
      <c r="AA2059" s="193">
        <f t="shared" si="3381"/>
        <v>0</v>
      </c>
      <c r="AB2059" s="193" t="str">
        <f t="shared" ref="AB2059" si="3391">AB$332</f>
        <v>Fatianow, Christina</v>
      </c>
    </row>
    <row r="2060" spans="1:28" s="188" customFormat="1" ht="17.399999999999999">
      <c r="A2060" s="193" t="str">
        <f t="shared" si="3376"/>
        <v>Digital Camcorder</v>
      </c>
      <c r="B2060" s="193" t="str">
        <f t="shared" si="3377"/>
        <v>DE895Digital Camcorder</v>
      </c>
      <c r="C2060" s="193" t="str">
        <f t="shared" si="3378"/>
        <v>Digital CamcorderFatianow, Christina</v>
      </c>
      <c r="D2060" s="193"/>
      <c r="E2060" s="193"/>
      <c r="F2060" s="193" t="str">
        <f t="shared" si="3379"/>
        <v>Digital CamcorderHoffman, Brian</v>
      </c>
      <c r="G2060" s="193" t="str">
        <f t="shared" ref="G2060:M2060" si="3392">G$333</f>
        <v>Hoffman, Brian</v>
      </c>
      <c r="H2060" s="193" t="str">
        <f t="shared" si="3392"/>
        <v>Fatianow, Christina</v>
      </c>
      <c r="I2060" s="193" t="str">
        <f t="shared" si="3392"/>
        <v>DE895</v>
      </c>
      <c r="J2060" s="193" t="str">
        <f t="shared" si="3392"/>
        <v>DESCO VACUUM CLEANER SUPPLY CO</v>
      </c>
      <c r="K2060" s="193" t="str">
        <f t="shared" si="3392"/>
        <v>all</v>
      </c>
      <c r="L2060" s="193">
        <f t="shared" si="3392"/>
        <v>0</v>
      </c>
      <c r="M2060" s="193">
        <f t="shared" si="3392"/>
        <v>0</v>
      </c>
      <c r="N2060" s="193" t="str">
        <f t="shared" si="3384"/>
        <v>Digital Camcorder</v>
      </c>
      <c r="AA2060" s="193">
        <f t="shared" si="3381"/>
        <v>0</v>
      </c>
      <c r="AB2060" s="193" t="str">
        <f t="shared" ref="AB2060" si="3393">AB$333</f>
        <v>Fatianow, Christina</v>
      </c>
    </row>
    <row r="2061" spans="1:28" s="188" customFormat="1" ht="17.399999999999999">
      <c r="A2061" s="193" t="str">
        <f t="shared" si="3376"/>
        <v>Digital Camcorder</v>
      </c>
      <c r="B2061" s="193" t="str">
        <f t="shared" si="3377"/>
        <v>EL225Digital Camcorder</v>
      </c>
      <c r="C2061" s="193" t="str">
        <f t="shared" si="3378"/>
        <v>Digital CamcorderFatianow, Christina</v>
      </c>
      <c r="D2061" s="193"/>
      <c r="E2061" s="193"/>
      <c r="F2061" s="193" t="str">
        <f t="shared" si="3379"/>
        <v>Digital CamcorderHoffman, Brian</v>
      </c>
      <c r="G2061" s="193" t="str">
        <f t="shared" ref="G2061:M2061" si="3394">G$334</f>
        <v>Hoffman, Brian</v>
      </c>
      <c r="H2061" s="193" t="str">
        <f t="shared" si="3394"/>
        <v>Fatianow, Christina</v>
      </c>
      <c r="I2061" s="193" t="str">
        <f t="shared" si="3394"/>
        <v>EL225</v>
      </c>
      <c r="J2061" s="193" t="str">
        <f t="shared" si="3394"/>
        <v>ELECTRONIC EXPRESS I</v>
      </c>
      <c r="K2061" s="193" t="str">
        <f t="shared" si="3394"/>
        <v>all</v>
      </c>
      <c r="L2061" s="193">
        <f t="shared" si="3394"/>
        <v>0</v>
      </c>
      <c r="M2061" s="193">
        <f t="shared" si="3394"/>
        <v>0</v>
      </c>
      <c r="N2061" s="193" t="str">
        <f t="shared" si="3384"/>
        <v>Digital Camcorder</v>
      </c>
      <c r="AA2061" s="193">
        <f t="shared" si="3381"/>
        <v>0</v>
      </c>
      <c r="AB2061" s="193" t="str">
        <f t="shared" ref="AB2061" si="3395">AB$334</f>
        <v>Fatianow, Christina</v>
      </c>
    </row>
    <row r="2062" spans="1:28" s="188" customFormat="1" ht="17.399999999999999">
      <c r="A2062" s="193" t="str">
        <f t="shared" si="3376"/>
        <v>Digital Camcorder</v>
      </c>
      <c r="B2062" s="193" t="str">
        <f t="shared" si="3377"/>
        <v>EN171Digital Camcorder</v>
      </c>
      <c r="C2062" s="193" t="str">
        <f t="shared" si="3378"/>
        <v>Digital CamcorderFatianow, Christina</v>
      </c>
      <c r="D2062" s="193"/>
      <c r="E2062" s="193"/>
      <c r="F2062" s="193" t="str">
        <f t="shared" si="3379"/>
        <v>Digital CamcorderHoffman, Brian</v>
      </c>
      <c r="G2062" s="193" t="str">
        <f t="shared" ref="G2062:M2062" si="3396">G$335</f>
        <v>Hoffman, Brian</v>
      </c>
      <c r="H2062" s="193" t="str">
        <f t="shared" si="3396"/>
        <v>Fatianow, Christina</v>
      </c>
      <c r="I2062" s="193" t="str">
        <f t="shared" si="3396"/>
        <v>EN171</v>
      </c>
      <c r="J2062" s="193" t="str">
        <f t="shared" si="3396"/>
        <v>ENCOMPASS SUPPLY CHAIN SOLUT. INC</v>
      </c>
      <c r="K2062" s="193" t="str">
        <f t="shared" si="3396"/>
        <v>all</v>
      </c>
      <c r="L2062" s="193">
        <f t="shared" si="3396"/>
        <v>0</v>
      </c>
      <c r="M2062" s="193">
        <f t="shared" si="3396"/>
        <v>0</v>
      </c>
      <c r="N2062" s="193" t="str">
        <f t="shared" si="3384"/>
        <v>Digital Camcorder</v>
      </c>
      <c r="AA2062" s="193">
        <f t="shared" si="3381"/>
        <v>0</v>
      </c>
      <c r="AB2062" s="193" t="str">
        <f t="shared" ref="AB2062" si="3397">AB$335</f>
        <v>Fatianow, Christina</v>
      </c>
    </row>
    <row r="2063" spans="1:28" s="188" customFormat="1" ht="17.399999999999999">
      <c r="A2063" s="193" t="str">
        <f t="shared" si="3376"/>
        <v>Digital Camcorder</v>
      </c>
      <c r="B2063" s="193" t="str">
        <f t="shared" si="3377"/>
        <v>FE020Digital Camcorder</v>
      </c>
      <c r="C2063" s="193" t="str">
        <f t="shared" si="3378"/>
        <v>Digital CamcorderFatianow, Christina</v>
      </c>
      <c r="D2063" s="193"/>
      <c r="E2063" s="193"/>
      <c r="F2063" s="193" t="str">
        <f t="shared" si="3379"/>
        <v>Digital CamcorderHoffman, Brian</v>
      </c>
      <c r="G2063" s="193" t="str">
        <f t="shared" ref="G2063:M2063" si="3398">G$336</f>
        <v>Hoffman, Brian</v>
      </c>
      <c r="H2063" s="193" t="str">
        <f t="shared" si="3398"/>
        <v>Fatianow, Christina</v>
      </c>
      <c r="I2063" s="193" t="str">
        <f t="shared" si="3398"/>
        <v>FE020</v>
      </c>
      <c r="J2063" s="193" t="str">
        <f t="shared" si="3398"/>
        <v>FERGUSON ENTER</v>
      </c>
      <c r="K2063" s="193" t="str">
        <f t="shared" si="3398"/>
        <v>all</v>
      </c>
      <c r="L2063" s="193">
        <f t="shared" si="3398"/>
        <v>0</v>
      </c>
      <c r="M2063" s="193">
        <f t="shared" si="3398"/>
        <v>0</v>
      </c>
      <c r="N2063" s="193" t="str">
        <f t="shared" si="3384"/>
        <v>Digital Camcorder</v>
      </c>
      <c r="AA2063" s="193">
        <f t="shared" si="3381"/>
        <v>0</v>
      </c>
      <c r="AB2063" s="193" t="str">
        <f t="shared" ref="AB2063" si="3399">AB$336</f>
        <v>Fatianow, Christina</v>
      </c>
    </row>
    <row r="2064" spans="1:28" s="188" customFormat="1" ht="17.399999999999999">
      <c r="A2064" s="193" t="str">
        <f t="shared" si="3376"/>
        <v>Digital Camcorder</v>
      </c>
      <c r="B2064" s="193" t="str">
        <f t="shared" si="3377"/>
        <v>FI376Digital Camcorder</v>
      </c>
      <c r="C2064" s="193" t="str">
        <f t="shared" si="3378"/>
        <v>Digital CamcorderFatianow, Christina</v>
      </c>
      <c r="D2064" s="193"/>
      <c r="E2064" s="193"/>
      <c r="F2064" s="193" t="str">
        <f t="shared" si="3379"/>
        <v>Digital CamcorderHoffman, Brian</v>
      </c>
      <c r="G2064" s="193" t="str">
        <f t="shared" ref="G2064:M2064" si="3400">G$337</f>
        <v>Hoffman, Brian</v>
      </c>
      <c r="H2064" s="193" t="str">
        <f t="shared" si="3400"/>
        <v>Fatianow, Christina</v>
      </c>
      <c r="I2064" s="193" t="str">
        <f t="shared" si="3400"/>
        <v>FI376</v>
      </c>
      <c r="J2064" s="193" t="str">
        <f t="shared" si="3400"/>
        <v>5-BELOW</v>
      </c>
      <c r="K2064" s="193" t="str">
        <f t="shared" si="3400"/>
        <v>all</v>
      </c>
      <c r="L2064" s="193">
        <f t="shared" si="3400"/>
        <v>0</v>
      </c>
      <c r="M2064" s="193">
        <f t="shared" si="3400"/>
        <v>0</v>
      </c>
      <c r="N2064" s="193" t="str">
        <f t="shared" si="3384"/>
        <v>Digital Camcorder</v>
      </c>
      <c r="AA2064" s="193">
        <f t="shared" si="3381"/>
        <v>0</v>
      </c>
      <c r="AB2064" s="193" t="str">
        <f t="shared" ref="AB2064" si="3401">AB$337</f>
        <v>Fatianow, Christina</v>
      </c>
    </row>
    <row r="2065" spans="1:28" s="188" customFormat="1" ht="17.399999999999999">
      <c r="A2065" s="193" t="str">
        <f t="shared" si="3376"/>
        <v>Digital Camcorder</v>
      </c>
      <c r="B2065" s="193" t="str">
        <f t="shared" si="3377"/>
        <v>HA110Digital Camcorder</v>
      </c>
      <c r="C2065" s="193" t="str">
        <f t="shared" si="3378"/>
        <v>Digital CamcorderFatianow, Christina</v>
      </c>
      <c r="D2065" s="193"/>
      <c r="E2065" s="193"/>
      <c r="F2065" s="193" t="str">
        <f t="shared" si="3379"/>
        <v>Digital CamcorderHoffman, Brian</v>
      </c>
      <c r="G2065" s="193" t="str">
        <f t="shared" ref="G2065:M2065" si="3402">G$338</f>
        <v>Hoffman, Brian</v>
      </c>
      <c r="H2065" s="193" t="str">
        <f t="shared" si="3402"/>
        <v>Fatianow, Christina</v>
      </c>
      <c r="I2065" s="193" t="str">
        <f t="shared" si="3402"/>
        <v>HA110</v>
      </c>
      <c r="J2065" s="193" t="str">
        <f t="shared" si="3402"/>
        <v>HAMMACHER SCHLEMMER</v>
      </c>
      <c r="K2065" s="193" t="str">
        <f t="shared" si="3402"/>
        <v>all</v>
      </c>
      <c r="L2065" s="193">
        <f t="shared" si="3402"/>
        <v>0</v>
      </c>
      <c r="M2065" s="193">
        <f t="shared" si="3402"/>
        <v>0</v>
      </c>
      <c r="N2065" s="193" t="str">
        <f t="shared" si="3384"/>
        <v>Digital Camcorder</v>
      </c>
      <c r="AA2065" s="193">
        <f t="shared" si="3381"/>
        <v>0</v>
      </c>
      <c r="AB2065" s="193" t="str">
        <f t="shared" ref="AB2065" si="3403">AB$338</f>
        <v>Fatianow, Christina</v>
      </c>
    </row>
    <row r="2066" spans="1:28" s="188" customFormat="1" ht="17.399999999999999">
      <c r="A2066" s="193" t="str">
        <f t="shared" si="3376"/>
        <v>Digital Camcorder</v>
      </c>
      <c r="B2066" s="193" t="str">
        <f t="shared" si="3377"/>
        <v>HE085Digital Camcorder</v>
      </c>
      <c r="C2066" s="193" t="str">
        <f t="shared" si="3378"/>
        <v>Digital CamcorderFatianow, Christina</v>
      </c>
      <c r="D2066" s="193"/>
      <c r="E2066" s="193"/>
      <c r="F2066" s="193" t="str">
        <f t="shared" si="3379"/>
        <v>Digital CamcorderHoffman, Brian</v>
      </c>
      <c r="G2066" s="193" t="str">
        <f t="shared" ref="G2066:M2066" si="3404">G$339</f>
        <v>Hoffman, Brian</v>
      </c>
      <c r="H2066" s="193" t="str">
        <f t="shared" si="3404"/>
        <v>Fatianow, Christina</v>
      </c>
      <c r="I2066" s="193" t="str">
        <f t="shared" si="3404"/>
        <v>HE085</v>
      </c>
      <c r="J2066" s="193" t="str">
        <f t="shared" si="3404"/>
        <v>HESCO</v>
      </c>
      <c r="K2066" s="193" t="str">
        <f t="shared" si="3404"/>
        <v>all</v>
      </c>
      <c r="L2066" s="193">
        <f t="shared" si="3404"/>
        <v>0</v>
      </c>
      <c r="M2066" s="193">
        <f t="shared" si="3404"/>
        <v>0</v>
      </c>
      <c r="N2066" s="193" t="str">
        <f t="shared" si="3384"/>
        <v>Digital Camcorder</v>
      </c>
      <c r="AA2066" s="193">
        <f t="shared" si="3381"/>
        <v>0</v>
      </c>
      <c r="AB2066" s="193" t="str">
        <f t="shared" ref="AB2066" si="3405">AB$339</f>
        <v>Fatianow, Christina</v>
      </c>
    </row>
    <row r="2067" spans="1:28" s="188" customFormat="1" ht="17.399999999999999">
      <c r="A2067" s="193" t="str">
        <f t="shared" si="3376"/>
        <v>Digital Camcorder</v>
      </c>
      <c r="B2067" s="193" t="str">
        <f t="shared" si="3377"/>
        <v>JE050Digital Camcorder</v>
      </c>
      <c r="C2067" s="193" t="str">
        <f t="shared" si="3378"/>
        <v>Digital CamcorderFatianow, Christina</v>
      </c>
      <c r="D2067" s="193"/>
      <c r="E2067" s="193"/>
      <c r="F2067" s="193" t="str">
        <f t="shared" si="3379"/>
        <v>Digital CamcorderHoffman, Brian</v>
      </c>
      <c r="G2067" s="193" t="str">
        <f t="shared" ref="G2067:M2067" si="3406">G$340</f>
        <v>Hoffman, Brian</v>
      </c>
      <c r="H2067" s="193" t="str">
        <f t="shared" si="3406"/>
        <v>Fatianow, Christina</v>
      </c>
      <c r="I2067" s="193" t="str">
        <f t="shared" si="3406"/>
        <v>JE050</v>
      </c>
      <c r="J2067" s="193" t="str">
        <f t="shared" si="3406"/>
        <v>JENNE DISTRIBUTORS I</v>
      </c>
      <c r="K2067" s="193" t="str">
        <f t="shared" si="3406"/>
        <v>all</v>
      </c>
      <c r="L2067" s="193">
        <f t="shared" si="3406"/>
        <v>0</v>
      </c>
      <c r="M2067" s="193">
        <f t="shared" si="3406"/>
        <v>0</v>
      </c>
      <c r="N2067" s="193" t="str">
        <f t="shared" si="3384"/>
        <v>Digital Camcorder</v>
      </c>
      <c r="AA2067" s="193">
        <f t="shared" si="3381"/>
        <v>0</v>
      </c>
      <c r="AB2067" s="193" t="str">
        <f t="shared" ref="AB2067" si="3407">AB$340</f>
        <v>Fatianow, Christina</v>
      </c>
    </row>
    <row r="2068" spans="1:28" s="188" customFormat="1" ht="17.399999999999999">
      <c r="A2068" s="193" t="str">
        <f t="shared" si="3376"/>
        <v>Digital Camcorder</v>
      </c>
      <c r="B2068" s="193" t="str">
        <f t="shared" si="3377"/>
        <v>JE341Digital Camcorder</v>
      </c>
      <c r="C2068" s="193" t="str">
        <f t="shared" si="3378"/>
        <v>Digital CamcorderFatianow, Christina</v>
      </c>
      <c r="D2068" s="193"/>
      <c r="E2068" s="193"/>
      <c r="F2068" s="193" t="str">
        <f t="shared" si="3379"/>
        <v>Digital CamcorderHoffman, Brian</v>
      </c>
      <c r="G2068" s="193" t="str">
        <f t="shared" ref="G2068:M2068" si="3408">G$341</f>
        <v>Hoffman, Brian</v>
      </c>
      <c r="H2068" s="193" t="str">
        <f t="shared" si="3408"/>
        <v>Fatianow, Christina</v>
      </c>
      <c r="I2068" s="193" t="str">
        <f t="shared" si="3408"/>
        <v>JE341</v>
      </c>
      <c r="J2068" s="193" t="str">
        <f t="shared" si="3408"/>
        <v>JENSEN DISTRIBUTION SERVICES</v>
      </c>
      <c r="K2068" s="193" t="str">
        <f t="shared" si="3408"/>
        <v>all</v>
      </c>
      <c r="L2068" s="193">
        <f t="shared" si="3408"/>
        <v>0</v>
      </c>
      <c r="M2068" s="193">
        <f t="shared" si="3408"/>
        <v>0</v>
      </c>
      <c r="N2068" s="193" t="str">
        <f t="shared" si="3384"/>
        <v>Digital Camcorder</v>
      </c>
      <c r="AA2068" s="193">
        <f t="shared" si="3381"/>
        <v>0</v>
      </c>
      <c r="AB2068" s="193" t="str">
        <f t="shared" ref="AB2068" si="3409">AB$341</f>
        <v>Fatianow, Christina</v>
      </c>
    </row>
    <row r="2069" spans="1:28" s="188" customFormat="1" ht="17.399999999999999">
      <c r="A2069" s="193" t="str">
        <f t="shared" si="3376"/>
        <v>Digital Camcorder</v>
      </c>
      <c r="B2069" s="193" t="str">
        <f t="shared" si="3377"/>
        <v>KE160Digital Camcorder</v>
      </c>
      <c r="C2069" s="193" t="str">
        <f t="shared" si="3378"/>
        <v>Digital CamcorderFatianow, Christina</v>
      </c>
      <c r="D2069" s="193"/>
      <c r="E2069" s="193"/>
      <c r="F2069" s="193" t="str">
        <f t="shared" si="3379"/>
        <v>Digital CamcorderHoffman, Brian</v>
      </c>
      <c r="G2069" s="193" t="str">
        <f t="shared" ref="G2069:M2069" si="3410">G$342</f>
        <v>Hoffman, Brian</v>
      </c>
      <c r="H2069" s="193" t="str">
        <f t="shared" si="3410"/>
        <v>Fatianow, Christina</v>
      </c>
      <c r="I2069" s="193" t="str">
        <f t="shared" si="3410"/>
        <v>KE160</v>
      </c>
      <c r="J2069" s="193" t="str">
        <f t="shared" si="3410"/>
        <v>KEI TRADING CO. INC.</v>
      </c>
      <c r="K2069" s="193" t="str">
        <f t="shared" si="3410"/>
        <v>all</v>
      </c>
      <c r="L2069" s="193">
        <f t="shared" si="3410"/>
        <v>0</v>
      </c>
      <c r="M2069" s="193">
        <f t="shared" si="3410"/>
        <v>0</v>
      </c>
      <c r="N2069" s="193" t="str">
        <f t="shared" si="3384"/>
        <v>Digital Camcorder</v>
      </c>
      <c r="AA2069" s="193">
        <f t="shared" si="3381"/>
        <v>0</v>
      </c>
      <c r="AB2069" s="193" t="str">
        <f t="shared" ref="AB2069" si="3411">AB$342</f>
        <v>Fatianow, Christina</v>
      </c>
    </row>
    <row r="2070" spans="1:28" s="188" customFormat="1" ht="17.399999999999999">
      <c r="A2070" s="193" t="str">
        <f t="shared" si="3376"/>
        <v>Digital Camcorder</v>
      </c>
      <c r="B2070" s="193" t="str">
        <f t="shared" si="3377"/>
        <v>LT031Digital Camcorder</v>
      </c>
      <c r="C2070" s="193" t="str">
        <f t="shared" si="3378"/>
        <v>Digital CamcorderFatianow, Christina</v>
      </c>
      <c r="D2070" s="193"/>
      <c r="E2070" s="193"/>
      <c r="F2070" s="193" t="str">
        <f t="shared" si="3379"/>
        <v>Digital CamcorderHoffman, Brian</v>
      </c>
      <c r="G2070" s="193" t="str">
        <f t="shared" ref="G2070:M2070" si="3412">G$343</f>
        <v>Hoffman, Brian</v>
      </c>
      <c r="H2070" s="193" t="str">
        <f t="shared" si="3412"/>
        <v>Fatianow, Christina</v>
      </c>
      <c r="I2070" s="193" t="str">
        <f t="shared" si="3412"/>
        <v>LT031</v>
      </c>
      <c r="J2070" s="193" t="str">
        <f t="shared" si="3412"/>
        <v>LTF CLUB OPERATIONS COMPANY INC</v>
      </c>
      <c r="K2070" s="193" t="str">
        <f t="shared" si="3412"/>
        <v>all</v>
      </c>
      <c r="L2070" s="193">
        <f t="shared" si="3412"/>
        <v>0</v>
      </c>
      <c r="M2070" s="193">
        <f t="shared" si="3412"/>
        <v>0</v>
      </c>
      <c r="N2070" s="193" t="str">
        <f t="shared" si="3384"/>
        <v>Digital Camcorder</v>
      </c>
      <c r="AA2070" s="193">
        <f t="shared" si="3381"/>
        <v>0</v>
      </c>
      <c r="AB2070" s="193" t="str">
        <f t="shared" ref="AB2070" si="3413">AB$343</f>
        <v>Fatianow, Christina</v>
      </c>
    </row>
    <row r="2071" spans="1:28" s="188" customFormat="1" ht="17.399999999999999">
      <c r="A2071" s="193" t="str">
        <f t="shared" si="3376"/>
        <v>Digital Camcorder</v>
      </c>
      <c r="B2071" s="193" t="str">
        <f t="shared" si="3377"/>
        <v>MA422Digital Camcorder</v>
      </c>
      <c r="C2071" s="193" t="str">
        <f t="shared" si="3378"/>
        <v>Digital CamcorderFatianow, Christina</v>
      </c>
      <c r="D2071" s="193"/>
      <c r="E2071" s="193"/>
      <c r="F2071" s="193" t="str">
        <f t="shared" si="3379"/>
        <v>Digital CamcorderHoffman, Brian</v>
      </c>
      <c r="G2071" s="193" t="str">
        <f t="shared" ref="G2071:M2071" si="3414">G$344</f>
        <v>Hoffman, Brian</v>
      </c>
      <c r="H2071" s="193" t="str">
        <f t="shared" si="3414"/>
        <v>Fatianow, Christina</v>
      </c>
      <c r="I2071" s="193" t="str">
        <f t="shared" si="3414"/>
        <v>MA422</v>
      </c>
      <c r="J2071" s="193" t="str">
        <f t="shared" si="3414"/>
        <v>MASON COMPANIES INC</v>
      </c>
      <c r="K2071" s="193" t="str">
        <f t="shared" si="3414"/>
        <v>all</v>
      </c>
      <c r="L2071" s="193">
        <f t="shared" si="3414"/>
        <v>0</v>
      </c>
      <c r="M2071" s="193">
        <f t="shared" si="3414"/>
        <v>0</v>
      </c>
      <c r="N2071" s="193" t="str">
        <f t="shared" si="3384"/>
        <v>Digital Camcorder</v>
      </c>
      <c r="AA2071" s="193">
        <f t="shared" si="3381"/>
        <v>0</v>
      </c>
      <c r="AB2071" s="193" t="str">
        <f t="shared" ref="AB2071" si="3415">AB$344</f>
        <v>Fatianow, Christina</v>
      </c>
    </row>
    <row r="2072" spans="1:28" s="188" customFormat="1" ht="17.399999999999999">
      <c r="A2072" s="193" t="str">
        <f t="shared" si="3376"/>
        <v>Digital Camcorder</v>
      </c>
      <c r="B2072" s="193" t="str">
        <f t="shared" si="3377"/>
        <v>MI680Digital Camcorder</v>
      </c>
      <c r="C2072" s="193" t="str">
        <f t="shared" si="3378"/>
        <v>Digital CamcorderFatianow, Christina</v>
      </c>
      <c r="D2072" s="193"/>
      <c r="E2072" s="193"/>
      <c r="F2072" s="193" t="str">
        <f t="shared" si="3379"/>
        <v>Digital CamcorderHoffman, Brian</v>
      </c>
      <c r="G2072" s="193" t="str">
        <f t="shared" ref="G2072:M2072" si="3416">G$345</f>
        <v>Hoffman, Brian</v>
      </c>
      <c r="H2072" s="193" t="str">
        <f t="shared" si="3416"/>
        <v>Fatianow, Christina</v>
      </c>
      <c r="I2072" s="193" t="str">
        <f t="shared" si="3416"/>
        <v>MI680</v>
      </c>
      <c r="J2072" s="193" t="str">
        <f t="shared" si="3416"/>
        <v>MICRO ELECTRONICS IN</v>
      </c>
      <c r="K2072" s="193" t="str">
        <f t="shared" si="3416"/>
        <v>all</v>
      </c>
      <c r="L2072" s="193">
        <f t="shared" si="3416"/>
        <v>0</v>
      </c>
      <c r="M2072" s="193">
        <f t="shared" si="3416"/>
        <v>0</v>
      </c>
      <c r="N2072" s="193" t="str">
        <f t="shared" si="3384"/>
        <v>Digital Camcorder</v>
      </c>
      <c r="AA2072" s="193">
        <f t="shared" si="3381"/>
        <v>0</v>
      </c>
      <c r="AB2072" s="193" t="str">
        <f t="shared" ref="AB2072" si="3417">AB$345</f>
        <v>Fatianow, Christina</v>
      </c>
    </row>
    <row r="2073" spans="1:28" s="188" customFormat="1" ht="17.399999999999999">
      <c r="A2073" s="193" t="str">
        <f t="shared" si="3376"/>
        <v>Digital Camcorder</v>
      </c>
      <c r="B2073" s="193" t="str">
        <f t="shared" si="3377"/>
        <v>MI978Digital Camcorder</v>
      </c>
      <c r="C2073" s="193" t="str">
        <f t="shared" si="3378"/>
        <v>Digital CamcorderFatianow, Christina</v>
      </c>
      <c r="D2073" s="193"/>
      <c r="E2073" s="193"/>
      <c r="F2073" s="193" t="str">
        <f t="shared" si="3379"/>
        <v>Digital CamcorderHoffman, Brian</v>
      </c>
      <c r="G2073" s="193" t="str">
        <f t="shared" ref="G2073:M2073" si="3418">G$346</f>
        <v>Hoffman, Brian</v>
      </c>
      <c r="H2073" s="193" t="str">
        <f t="shared" si="3418"/>
        <v>Fatianow, Christina</v>
      </c>
      <c r="I2073" s="193" t="str">
        <f t="shared" si="3418"/>
        <v>MI978</v>
      </c>
      <c r="J2073" s="193" t="str">
        <f t="shared" si="3418"/>
        <v>MID-STATE DISTRIBUTING COMPANY</v>
      </c>
      <c r="K2073" s="193" t="str">
        <f t="shared" si="3418"/>
        <v>all</v>
      </c>
      <c r="L2073" s="193">
        <f t="shared" si="3418"/>
        <v>0</v>
      </c>
      <c r="M2073" s="193">
        <f t="shared" si="3418"/>
        <v>0</v>
      </c>
      <c r="N2073" s="193" t="str">
        <f t="shared" si="3384"/>
        <v>Digital Camcorder</v>
      </c>
      <c r="AA2073" s="193">
        <f t="shared" si="3381"/>
        <v>0</v>
      </c>
      <c r="AB2073" s="193" t="str">
        <f t="shared" ref="AB2073" si="3419">AB$346</f>
        <v>Fatianow, Christina</v>
      </c>
    </row>
    <row r="2074" spans="1:28" s="188" customFormat="1" ht="17.399999999999999">
      <c r="A2074" s="193" t="str">
        <f t="shared" si="3376"/>
        <v>Digital Camcorder</v>
      </c>
      <c r="B2074" s="193" t="str">
        <f t="shared" si="3377"/>
        <v>OL136Digital Camcorder</v>
      </c>
      <c r="C2074" s="193" t="str">
        <f t="shared" si="3378"/>
        <v>Digital CamcorderFatianow, Christina</v>
      </c>
      <c r="D2074" s="193"/>
      <c r="E2074" s="193"/>
      <c r="F2074" s="193" t="str">
        <f t="shared" si="3379"/>
        <v>Digital CamcorderHoffman, Brian</v>
      </c>
      <c r="G2074" s="193" t="str">
        <f t="shared" ref="G2074:M2074" si="3420">G$347</f>
        <v>Hoffman, Brian</v>
      </c>
      <c r="H2074" s="193" t="str">
        <f t="shared" si="3420"/>
        <v>Fatianow, Christina</v>
      </c>
      <c r="I2074" s="193" t="str">
        <f t="shared" si="3420"/>
        <v>OL136</v>
      </c>
      <c r="J2074" s="193" t="str">
        <f t="shared" si="3420"/>
        <v>OLYMPIA TRADING.COM INC.</v>
      </c>
      <c r="K2074" s="193" t="str">
        <f t="shared" si="3420"/>
        <v>all</v>
      </c>
      <c r="L2074" s="193">
        <f t="shared" si="3420"/>
        <v>0</v>
      </c>
      <c r="M2074" s="193">
        <f t="shared" si="3420"/>
        <v>0</v>
      </c>
      <c r="N2074" s="193" t="str">
        <f t="shared" si="3384"/>
        <v>Digital Camcorder</v>
      </c>
      <c r="AA2074" s="193">
        <f t="shared" si="3381"/>
        <v>0</v>
      </c>
      <c r="AB2074" s="193" t="str">
        <f t="shared" ref="AB2074" si="3421">AB$347</f>
        <v>Fatianow, Christina</v>
      </c>
    </row>
    <row r="2075" spans="1:28" s="188" customFormat="1" ht="17.399999999999999">
      <c r="A2075" s="193" t="str">
        <f t="shared" si="3376"/>
        <v>Digital Camcorder</v>
      </c>
      <c r="B2075" s="193" t="str">
        <f t="shared" si="3377"/>
        <v>OV030Digital Camcorder</v>
      </c>
      <c r="C2075" s="193" t="str">
        <f t="shared" si="3378"/>
        <v>Digital CamcorderFatianow, Christina</v>
      </c>
      <c r="D2075" s="193"/>
      <c r="E2075" s="193"/>
      <c r="F2075" s="193" t="str">
        <f t="shared" si="3379"/>
        <v>Digital CamcorderHoffman, Brian</v>
      </c>
      <c r="G2075" s="193" t="str">
        <f t="shared" ref="G2075:M2075" si="3422">G$348</f>
        <v>Hoffman, Brian</v>
      </c>
      <c r="H2075" s="193" t="str">
        <f t="shared" si="3422"/>
        <v>Fatianow, Christina</v>
      </c>
      <c r="I2075" s="193" t="str">
        <f t="shared" si="3422"/>
        <v>OV030</v>
      </c>
      <c r="J2075" s="193" t="str">
        <f t="shared" si="3422"/>
        <v>OVERSEAS CONNECTION</v>
      </c>
      <c r="K2075" s="193" t="str">
        <f t="shared" si="3422"/>
        <v>all</v>
      </c>
      <c r="L2075" s="193">
        <f t="shared" si="3422"/>
        <v>0</v>
      </c>
      <c r="M2075" s="193">
        <f t="shared" si="3422"/>
        <v>0</v>
      </c>
      <c r="N2075" s="193" t="str">
        <f t="shared" si="3384"/>
        <v>Digital Camcorder</v>
      </c>
      <c r="AA2075" s="193">
        <f t="shared" si="3381"/>
        <v>0</v>
      </c>
      <c r="AB2075" s="193" t="str">
        <f t="shared" ref="AB2075" si="3423">AB$348</f>
        <v>Fatianow, Christina</v>
      </c>
    </row>
    <row r="2076" spans="1:28" s="188" customFormat="1" ht="17.399999999999999">
      <c r="A2076" s="193" t="str">
        <f t="shared" si="3376"/>
        <v>Digital Camcorder</v>
      </c>
      <c r="B2076" s="193" t="str">
        <f t="shared" si="3377"/>
        <v>PE265Digital Camcorder</v>
      </c>
      <c r="C2076" s="193" t="str">
        <f t="shared" si="3378"/>
        <v>Digital CamcorderFatianow, Christina</v>
      </c>
      <c r="D2076" s="193"/>
      <c r="E2076" s="193"/>
      <c r="F2076" s="193" t="str">
        <f t="shared" si="3379"/>
        <v>Digital CamcorderHoffman, Brian</v>
      </c>
      <c r="G2076" s="193" t="str">
        <f t="shared" ref="G2076:M2076" si="3424">G$349</f>
        <v>Hoffman, Brian</v>
      </c>
      <c r="H2076" s="193" t="str">
        <f t="shared" si="3424"/>
        <v>Fatianow, Christina</v>
      </c>
      <c r="I2076" s="193" t="str">
        <f t="shared" si="3424"/>
        <v>PE265</v>
      </c>
      <c r="J2076" s="193" t="str">
        <f t="shared" si="3424"/>
        <v>PETRA INDUSTRIES INC</v>
      </c>
      <c r="K2076" s="193" t="str">
        <f t="shared" si="3424"/>
        <v>all</v>
      </c>
      <c r="L2076" s="193">
        <f t="shared" si="3424"/>
        <v>0</v>
      </c>
      <c r="M2076" s="193">
        <f t="shared" si="3424"/>
        <v>0</v>
      </c>
      <c r="N2076" s="193" t="str">
        <f t="shared" si="3384"/>
        <v>Digital Camcorder</v>
      </c>
      <c r="AA2076" s="193">
        <f t="shared" si="3381"/>
        <v>0</v>
      </c>
      <c r="AB2076" s="193" t="str">
        <f t="shared" ref="AB2076" si="3425">AB$349</f>
        <v>Fatianow, Christina</v>
      </c>
    </row>
    <row r="2077" spans="1:28" s="188" customFormat="1" ht="17.399999999999999">
      <c r="A2077" s="193" t="str">
        <f t="shared" si="3376"/>
        <v>Digital Camcorder</v>
      </c>
      <c r="B2077" s="193" t="str">
        <f t="shared" si="3377"/>
        <v>PE370Digital Camcorder</v>
      </c>
      <c r="C2077" s="193" t="str">
        <f t="shared" si="3378"/>
        <v>Digital CamcorderFatianow, Christina</v>
      </c>
      <c r="D2077" s="193"/>
      <c r="E2077" s="193"/>
      <c r="F2077" s="193" t="str">
        <f t="shared" si="3379"/>
        <v>Digital CamcorderHoffman, Brian</v>
      </c>
      <c r="G2077" s="193" t="str">
        <f t="shared" ref="G2077:M2077" si="3426">G$350</f>
        <v>Hoffman, Brian</v>
      </c>
      <c r="H2077" s="193" t="str">
        <f t="shared" si="3426"/>
        <v>Fatianow, Christina</v>
      </c>
      <c r="I2077" s="193" t="str">
        <f t="shared" si="3426"/>
        <v>PE370</v>
      </c>
      <c r="J2077" s="193" t="str">
        <f t="shared" si="3426"/>
        <v>PETRO-GEN</v>
      </c>
      <c r="K2077" s="193" t="str">
        <f t="shared" si="3426"/>
        <v>all</v>
      </c>
      <c r="L2077" s="193">
        <f t="shared" si="3426"/>
        <v>0</v>
      </c>
      <c r="M2077" s="193">
        <f t="shared" si="3426"/>
        <v>0</v>
      </c>
      <c r="N2077" s="193" t="str">
        <f t="shared" si="3384"/>
        <v>Digital Camcorder</v>
      </c>
      <c r="AA2077" s="193">
        <f t="shared" si="3381"/>
        <v>0</v>
      </c>
      <c r="AB2077" s="193" t="str">
        <f t="shared" ref="AB2077" si="3427">AB$350</f>
        <v>Fatianow, Christina</v>
      </c>
    </row>
    <row r="2078" spans="1:28" s="188" customFormat="1" ht="17.399999999999999">
      <c r="A2078" s="193" t="str">
        <f t="shared" si="3376"/>
        <v>Digital Camcorder</v>
      </c>
      <c r="B2078" s="193" t="str">
        <f t="shared" si="3377"/>
        <v>RB005Digital Camcorder</v>
      </c>
      <c r="C2078" s="193" t="str">
        <f t="shared" si="3378"/>
        <v>Digital CamcorderFatianow, Christina</v>
      </c>
      <c r="D2078" s="193"/>
      <c r="E2078" s="193"/>
      <c r="F2078" s="193" t="str">
        <f t="shared" si="3379"/>
        <v>Digital CamcorderHoffman, Brian</v>
      </c>
      <c r="G2078" s="193" t="str">
        <f t="shared" ref="G2078:M2078" si="3428">G$351</f>
        <v>Hoffman, Brian</v>
      </c>
      <c r="H2078" s="193" t="str">
        <f t="shared" si="3428"/>
        <v>Fatianow, Christina</v>
      </c>
      <c r="I2078" s="193" t="str">
        <f t="shared" si="3428"/>
        <v>RB005</v>
      </c>
      <c r="J2078" s="193" t="str">
        <f t="shared" si="3428"/>
        <v>R &amp; B WHOLESALE DISTRIBUTORS INC</v>
      </c>
      <c r="K2078" s="193" t="str">
        <f t="shared" si="3428"/>
        <v>all</v>
      </c>
      <c r="L2078" s="193">
        <f t="shared" si="3428"/>
        <v>0</v>
      </c>
      <c r="M2078" s="193">
        <f t="shared" si="3428"/>
        <v>0</v>
      </c>
      <c r="N2078" s="193" t="str">
        <f t="shared" si="3384"/>
        <v>Digital Camcorder</v>
      </c>
      <c r="AA2078" s="193">
        <f t="shared" si="3381"/>
        <v>0</v>
      </c>
      <c r="AB2078" s="193" t="str">
        <f t="shared" ref="AB2078" si="3429">AB$351</f>
        <v>Fatianow, Christina</v>
      </c>
    </row>
    <row r="2079" spans="1:28" s="188" customFormat="1" ht="17.399999999999999">
      <c r="A2079" s="193" t="str">
        <f t="shared" si="3376"/>
        <v>Digital Camcorder</v>
      </c>
      <c r="B2079" s="193" t="str">
        <f t="shared" si="3377"/>
        <v>SA830Digital Camcorder</v>
      </c>
      <c r="C2079" s="193" t="str">
        <f t="shared" si="3378"/>
        <v>Digital CamcorderFatianow, Christina</v>
      </c>
      <c r="D2079" s="193"/>
      <c r="E2079" s="193"/>
      <c r="F2079" s="193" t="str">
        <f t="shared" si="3379"/>
        <v>Digital CamcorderHoffman, Brian</v>
      </c>
      <c r="G2079" s="193" t="str">
        <f t="shared" ref="G2079:M2079" si="3430">G$352</f>
        <v>Hoffman, Brian</v>
      </c>
      <c r="H2079" s="193" t="str">
        <f t="shared" si="3430"/>
        <v>Fatianow, Christina</v>
      </c>
      <c r="I2079" s="193" t="str">
        <f t="shared" si="3430"/>
        <v>SA830</v>
      </c>
      <c r="J2079" s="193" t="str">
        <f t="shared" si="3430"/>
        <v>SAMSONIC TRADING CO</v>
      </c>
      <c r="K2079" s="193" t="str">
        <f t="shared" si="3430"/>
        <v>all</v>
      </c>
      <c r="L2079" s="193">
        <f t="shared" si="3430"/>
        <v>0</v>
      </c>
      <c r="M2079" s="193">
        <f t="shared" si="3430"/>
        <v>0</v>
      </c>
      <c r="N2079" s="193" t="str">
        <f t="shared" si="3384"/>
        <v>Digital Camcorder</v>
      </c>
      <c r="AA2079" s="193">
        <f t="shared" si="3381"/>
        <v>0</v>
      </c>
      <c r="AB2079" s="193" t="str">
        <f t="shared" ref="AB2079" si="3431">AB$352</f>
        <v>Fatianow, Christina</v>
      </c>
    </row>
    <row r="2080" spans="1:28" s="188" customFormat="1" ht="17.399999999999999">
      <c r="A2080" s="193" t="str">
        <f t="shared" si="3376"/>
        <v>Digital Camcorder</v>
      </c>
      <c r="B2080" s="193" t="str">
        <f t="shared" si="3377"/>
        <v>SE831Digital Camcorder</v>
      </c>
      <c r="C2080" s="193" t="str">
        <f t="shared" si="3378"/>
        <v>Digital CamcorderFatianow, Christina</v>
      </c>
      <c r="D2080" s="193"/>
      <c r="E2080" s="193"/>
      <c r="F2080" s="193" t="str">
        <f t="shared" si="3379"/>
        <v>Digital CamcorderHoffman, Brian</v>
      </c>
      <c r="G2080" s="193" t="str">
        <f t="shared" ref="G2080:M2080" si="3432">G$353</f>
        <v>Hoffman, Brian</v>
      </c>
      <c r="H2080" s="193" t="str">
        <f t="shared" si="3432"/>
        <v>Fatianow, Christina</v>
      </c>
      <c r="I2080" s="193" t="str">
        <f t="shared" si="3432"/>
        <v>SE831</v>
      </c>
      <c r="J2080" s="193" t="str">
        <f t="shared" si="3432"/>
        <v>SEVENTH AVENUE INC</v>
      </c>
      <c r="K2080" s="193" t="str">
        <f t="shared" si="3432"/>
        <v>all</v>
      </c>
      <c r="L2080" s="193">
        <f t="shared" si="3432"/>
        <v>0</v>
      </c>
      <c r="M2080" s="193">
        <f t="shared" si="3432"/>
        <v>0</v>
      </c>
      <c r="N2080" s="193" t="str">
        <f t="shared" si="3384"/>
        <v>Digital Camcorder</v>
      </c>
      <c r="AA2080" s="193">
        <f t="shared" si="3381"/>
        <v>0</v>
      </c>
      <c r="AB2080" s="193" t="str">
        <f t="shared" ref="AB2080" si="3433">AB$353</f>
        <v>Fatianow, Christina</v>
      </c>
    </row>
    <row r="2081" spans="1:28" s="188" customFormat="1" ht="17.399999999999999">
      <c r="A2081" s="193" t="str">
        <f t="shared" si="3376"/>
        <v>Digital Camcorder</v>
      </c>
      <c r="B2081" s="193" t="str">
        <f t="shared" si="3377"/>
        <v>SH880Digital Camcorder</v>
      </c>
      <c r="C2081" s="193" t="str">
        <f t="shared" si="3378"/>
        <v>Digital CamcorderFatianow, Christina</v>
      </c>
      <c r="D2081" s="193"/>
      <c r="E2081" s="193"/>
      <c r="F2081" s="193" t="str">
        <f t="shared" si="3379"/>
        <v>Digital CamcorderHoffman, Brian</v>
      </c>
      <c r="G2081" s="193" t="str">
        <f t="shared" ref="G2081:M2081" si="3434">G$354</f>
        <v>Hoffman, Brian</v>
      </c>
      <c r="H2081" s="193" t="str">
        <f t="shared" si="3434"/>
        <v>Fatianow, Christina</v>
      </c>
      <c r="I2081" s="193" t="str">
        <f t="shared" si="3434"/>
        <v>SH880</v>
      </c>
      <c r="J2081" s="193" t="str">
        <f t="shared" si="3434"/>
        <v>SHAVER.COM</v>
      </c>
      <c r="K2081" s="193" t="str">
        <f t="shared" si="3434"/>
        <v>all</v>
      </c>
      <c r="L2081" s="193">
        <f t="shared" si="3434"/>
        <v>0</v>
      </c>
      <c r="M2081" s="193">
        <f t="shared" si="3434"/>
        <v>0</v>
      </c>
      <c r="N2081" s="193" t="str">
        <f t="shared" si="3384"/>
        <v>Digital Camcorder</v>
      </c>
      <c r="AA2081" s="193">
        <f t="shared" si="3381"/>
        <v>0</v>
      </c>
      <c r="AB2081" s="193" t="str">
        <f t="shared" ref="AB2081" si="3435">AB$354</f>
        <v>Fatianow, Christina</v>
      </c>
    </row>
    <row r="2082" spans="1:28" s="188" customFormat="1" ht="17.399999999999999">
      <c r="A2082" s="193" t="str">
        <f t="shared" si="3376"/>
        <v>Digital Camcorder</v>
      </c>
      <c r="B2082" s="193" t="str">
        <f t="shared" si="3377"/>
        <v>SU260Digital Camcorder</v>
      </c>
      <c r="C2082" s="193" t="str">
        <f t="shared" si="3378"/>
        <v>Digital CamcorderFatianow, Christina</v>
      </c>
      <c r="D2082" s="193"/>
      <c r="E2082" s="193"/>
      <c r="F2082" s="193" t="str">
        <f t="shared" si="3379"/>
        <v>Digital CamcorderHoffman, Brian</v>
      </c>
      <c r="G2082" s="193" t="str">
        <f t="shared" ref="G2082:M2082" si="3436">G$355</f>
        <v>Hoffman, Brian</v>
      </c>
      <c r="H2082" s="193" t="str">
        <f t="shared" si="3436"/>
        <v>Fatianow, Christina</v>
      </c>
      <c r="I2082" s="193" t="str">
        <f t="shared" si="3436"/>
        <v>SU260</v>
      </c>
      <c r="J2082" s="193" t="str">
        <f t="shared" si="3436"/>
        <v>SUMMIT IMPORT CORP.</v>
      </c>
      <c r="K2082" s="193" t="str">
        <f t="shared" si="3436"/>
        <v>all</v>
      </c>
      <c r="L2082" s="193">
        <f t="shared" si="3436"/>
        <v>0</v>
      </c>
      <c r="M2082" s="193">
        <f t="shared" si="3436"/>
        <v>0</v>
      </c>
      <c r="N2082" s="193" t="str">
        <f t="shared" si="3384"/>
        <v>Digital Camcorder</v>
      </c>
      <c r="AA2082" s="193">
        <f t="shared" si="3381"/>
        <v>0</v>
      </c>
      <c r="AB2082" s="193" t="str">
        <f t="shared" ref="AB2082" si="3437">AB$355</f>
        <v>Fatianow, Christina</v>
      </c>
    </row>
    <row r="2083" spans="1:28" s="188" customFormat="1" ht="17.399999999999999">
      <c r="A2083" s="193" t="str">
        <f t="shared" si="3376"/>
        <v>Digital Camcorder</v>
      </c>
      <c r="B2083" s="193" t="str">
        <f t="shared" si="3377"/>
        <v>TI160Digital Camcorder</v>
      </c>
      <c r="C2083" s="193" t="str">
        <f t="shared" si="3378"/>
        <v>Digital CamcorderFatianow, Christina</v>
      </c>
      <c r="D2083" s="193"/>
      <c r="E2083" s="193"/>
      <c r="F2083" s="193" t="str">
        <f t="shared" si="3379"/>
        <v>Digital CamcorderHoffman, Brian</v>
      </c>
      <c r="G2083" s="193" t="str">
        <f t="shared" ref="G2083:M2083" si="3438">G$356</f>
        <v>Hoffman, Brian</v>
      </c>
      <c r="H2083" s="193" t="str">
        <f t="shared" si="3438"/>
        <v>Fatianow, Christina</v>
      </c>
      <c r="I2083" s="193" t="str">
        <f t="shared" si="3438"/>
        <v>TI160</v>
      </c>
      <c r="J2083" s="193" t="str">
        <f t="shared" si="3438"/>
        <v>TIP TOP PARTS, USA</v>
      </c>
      <c r="K2083" s="193" t="str">
        <f t="shared" si="3438"/>
        <v>all</v>
      </c>
      <c r="L2083" s="193">
        <f t="shared" si="3438"/>
        <v>0</v>
      </c>
      <c r="M2083" s="193">
        <f t="shared" si="3438"/>
        <v>0</v>
      </c>
      <c r="N2083" s="193" t="str">
        <f t="shared" si="3384"/>
        <v>Digital Camcorder</v>
      </c>
      <c r="AA2083" s="193">
        <f t="shared" si="3381"/>
        <v>0</v>
      </c>
      <c r="AB2083" s="193" t="str">
        <f t="shared" ref="AB2083" si="3439">AB$356</f>
        <v>Fatianow, Christina</v>
      </c>
    </row>
    <row r="2084" spans="1:28" s="188" customFormat="1" ht="17.399999999999999">
      <c r="A2084" s="193" t="str">
        <f t="shared" si="3376"/>
        <v>Digital Camcorder</v>
      </c>
      <c r="B2084" s="193" t="str">
        <f t="shared" si="3377"/>
        <v>TR839Digital Camcorder</v>
      </c>
      <c r="C2084" s="193" t="str">
        <f t="shared" si="3378"/>
        <v>Digital CamcorderFatianow, Christina</v>
      </c>
      <c r="D2084" s="193"/>
      <c r="E2084" s="193"/>
      <c r="F2084" s="193" t="str">
        <f t="shared" si="3379"/>
        <v>Digital CamcorderHoffman, Brian</v>
      </c>
      <c r="G2084" s="193" t="str">
        <f t="shared" ref="G2084:M2084" si="3440">G$357</f>
        <v>Hoffman, Brian</v>
      </c>
      <c r="H2084" s="193" t="str">
        <f t="shared" si="3440"/>
        <v>Fatianow, Christina</v>
      </c>
      <c r="I2084" s="193" t="str">
        <f t="shared" si="3440"/>
        <v>TR839</v>
      </c>
      <c r="J2084" s="193" t="str">
        <f t="shared" si="3440"/>
        <v>TRI STATE DISTRIBUTORS INC</v>
      </c>
      <c r="K2084" s="193" t="str">
        <f t="shared" si="3440"/>
        <v>all</v>
      </c>
      <c r="L2084" s="193">
        <f t="shared" si="3440"/>
        <v>0</v>
      </c>
      <c r="M2084" s="193">
        <f t="shared" si="3440"/>
        <v>0</v>
      </c>
      <c r="N2084" s="193" t="str">
        <f t="shared" si="3384"/>
        <v>Digital Camcorder</v>
      </c>
      <c r="AA2084" s="193">
        <f t="shared" si="3381"/>
        <v>0</v>
      </c>
      <c r="AB2084" s="193" t="str">
        <f t="shared" ref="AB2084" si="3441">AB$357</f>
        <v>Fatianow, Christina</v>
      </c>
    </row>
    <row r="2085" spans="1:28" s="188" customFormat="1" ht="17.399999999999999">
      <c r="A2085" s="193" t="str">
        <f t="shared" si="3376"/>
        <v>Digital Camcorder</v>
      </c>
      <c r="B2085" s="193" t="str">
        <f t="shared" si="3377"/>
        <v>WA130Digital Camcorder</v>
      </c>
      <c r="C2085" s="193" t="str">
        <f t="shared" si="3378"/>
        <v>Digital CamcorderFatianow, Christina</v>
      </c>
      <c r="D2085" s="193"/>
      <c r="E2085" s="193"/>
      <c r="F2085" s="193" t="str">
        <f t="shared" si="3379"/>
        <v>Digital CamcorderHoffman, Brian</v>
      </c>
      <c r="G2085" s="193" t="str">
        <f t="shared" ref="G2085:M2085" si="3442">G$358</f>
        <v>Hoffman, Brian</v>
      </c>
      <c r="H2085" s="193" t="str">
        <f t="shared" si="3442"/>
        <v>Fatianow, Christina</v>
      </c>
      <c r="I2085" s="193" t="str">
        <f t="shared" si="3442"/>
        <v>WA130</v>
      </c>
      <c r="J2085" s="193" t="str">
        <f t="shared" si="3442"/>
        <v>WALKENHORST OF NAPA</v>
      </c>
      <c r="K2085" s="193" t="str">
        <f t="shared" si="3442"/>
        <v>all</v>
      </c>
      <c r="L2085" s="193">
        <f t="shared" si="3442"/>
        <v>0</v>
      </c>
      <c r="M2085" s="193">
        <f t="shared" si="3442"/>
        <v>0</v>
      </c>
      <c r="N2085" s="193" t="str">
        <f t="shared" si="3384"/>
        <v>Digital Camcorder</v>
      </c>
      <c r="AA2085" s="193">
        <f t="shared" si="3381"/>
        <v>0</v>
      </c>
      <c r="AB2085" s="193" t="str">
        <f t="shared" ref="AB2085" si="3443">AB$358</f>
        <v>Fatianow, Christina</v>
      </c>
    </row>
    <row r="2086" spans="1:28" s="188" customFormat="1" ht="17.399999999999999">
      <c r="A2086" s="193" t="str">
        <f t="shared" si="3376"/>
        <v>Digital Camcorder</v>
      </c>
      <c r="B2086" s="193" t="str">
        <f t="shared" si="3377"/>
        <v>WI195Digital Camcorder</v>
      </c>
      <c r="C2086" s="193" t="str">
        <f t="shared" si="3378"/>
        <v>Digital CamcorderFatianow, Christina</v>
      </c>
      <c r="D2086" s="193"/>
      <c r="E2086" s="193"/>
      <c r="F2086" s="193" t="str">
        <f t="shared" si="3379"/>
        <v>Digital CamcorderHoffman, Brian</v>
      </c>
      <c r="G2086" s="193" t="str">
        <f t="shared" ref="G2086:M2086" si="3444">G$359</f>
        <v>Hoffman, Brian</v>
      </c>
      <c r="H2086" s="193" t="str">
        <f t="shared" si="3444"/>
        <v>Fatianow, Christina</v>
      </c>
      <c r="I2086" s="193" t="str">
        <f t="shared" si="3444"/>
        <v>WI195</v>
      </c>
      <c r="J2086" s="193" t="str">
        <f t="shared" si="3444"/>
        <v>WILLIAMS-SONOMA</v>
      </c>
      <c r="K2086" s="193" t="str">
        <f t="shared" si="3444"/>
        <v>all</v>
      </c>
      <c r="L2086" s="193">
        <f t="shared" si="3444"/>
        <v>0</v>
      </c>
      <c r="M2086" s="193">
        <f t="shared" si="3444"/>
        <v>0</v>
      </c>
      <c r="N2086" s="193" t="str">
        <f t="shared" si="3384"/>
        <v>Digital Camcorder</v>
      </c>
      <c r="AA2086" s="193">
        <f t="shared" si="3381"/>
        <v>0</v>
      </c>
      <c r="AB2086" s="193" t="str">
        <f t="shared" ref="AB2086" si="3445">AB$359</f>
        <v>Fatianow, Christina</v>
      </c>
    </row>
    <row r="2087" spans="1:28" s="188" customFormat="1" ht="17.399999999999999">
      <c r="A2087" s="193" t="str">
        <f t="shared" si="3376"/>
        <v>Digital Camcorder</v>
      </c>
      <c r="B2087" s="193" t="str">
        <f t="shared" si="3377"/>
        <v>0Digital Camcorder</v>
      </c>
      <c r="C2087" s="193" t="str">
        <f t="shared" si="3378"/>
        <v>Digital CamcorderFatianow, Christina</v>
      </c>
      <c r="D2087" s="193"/>
      <c r="E2087" s="193"/>
      <c r="F2087" s="193" t="str">
        <f t="shared" si="3379"/>
        <v>Digital CamcorderHoffman, Brian</v>
      </c>
      <c r="G2087" s="193" t="str">
        <f t="shared" ref="G2087:M2087" si="3446">G$360</f>
        <v>Hoffman, Brian</v>
      </c>
      <c r="H2087" s="193" t="str">
        <f t="shared" si="3446"/>
        <v>Fatianow, Christina</v>
      </c>
      <c r="I2087" s="193">
        <f t="shared" si="3446"/>
        <v>0</v>
      </c>
      <c r="J2087" s="193" t="str">
        <f t="shared" si="3446"/>
        <v>CHECKER DISTRIBUTORS</v>
      </c>
      <c r="K2087" s="193" t="str">
        <f t="shared" si="3446"/>
        <v>all</v>
      </c>
      <c r="L2087" s="193">
        <f t="shared" si="3446"/>
        <v>0</v>
      </c>
      <c r="M2087" s="193">
        <f t="shared" si="3446"/>
        <v>0</v>
      </c>
      <c r="N2087" s="193" t="str">
        <f t="shared" si="3384"/>
        <v>Digital Camcorder</v>
      </c>
      <c r="AA2087" s="193">
        <f t="shared" si="3381"/>
        <v>0</v>
      </c>
      <c r="AB2087" s="193" t="str">
        <f t="shared" ref="AB2087" si="3447">AB$360</f>
        <v>Fatianow, Christina</v>
      </c>
    </row>
    <row r="2088" spans="1:28" s="188" customFormat="1" ht="17.399999999999999">
      <c r="A2088" s="193" t="str">
        <f t="shared" si="3376"/>
        <v>Digital Camcorder</v>
      </c>
      <c r="B2088" s="193" t="str">
        <f t="shared" si="3377"/>
        <v>0Digital Camcorder</v>
      </c>
      <c r="C2088" s="193" t="str">
        <f t="shared" si="3378"/>
        <v>Digital Camcorder0</v>
      </c>
      <c r="D2088" s="193"/>
      <c r="E2088" s="193"/>
      <c r="F2088" s="193" t="str">
        <f t="shared" si="3379"/>
        <v>Digital Camcorder0</v>
      </c>
      <c r="G2088" s="193">
        <f t="shared" ref="G2088:M2088" si="3448">G$361</f>
        <v>0</v>
      </c>
      <c r="H2088" s="193">
        <f t="shared" si="3448"/>
        <v>0</v>
      </c>
      <c r="I2088" s="193">
        <f t="shared" si="3448"/>
        <v>0</v>
      </c>
      <c r="J2088" s="193">
        <f t="shared" si="3448"/>
        <v>0</v>
      </c>
      <c r="K2088" s="193">
        <f t="shared" si="3448"/>
        <v>0</v>
      </c>
      <c r="L2088" s="193">
        <f t="shared" si="3448"/>
        <v>0</v>
      </c>
      <c r="M2088" s="193">
        <f t="shared" si="3448"/>
        <v>0</v>
      </c>
      <c r="N2088" s="193" t="str">
        <f t="shared" si="3384"/>
        <v>Digital Camcorder</v>
      </c>
      <c r="AA2088" s="193">
        <f t="shared" si="3381"/>
        <v>0</v>
      </c>
      <c r="AB2088" s="193">
        <f t="shared" ref="AB2088" si="3449">AB$361</f>
        <v>0</v>
      </c>
    </row>
    <row r="2089" spans="1:28" s="188" customFormat="1" ht="17.399999999999999">
      <c r="A2089" s="193" t="str">
        <f t="shared" si="3376"/>
        <v>Digital Camcorder</v>
      </c>
      <c r="B2089" s="193" t="str">
        <f t="shared" si="3377"/>
        <v>0Digital Camcorder</v>
      </c>
      <c r="C2089" s="193" t="str">
        <f t="shared" si="3378"/>
        <v>Digital Camcorder0</v>
      </c>
      <c r="D2089" s="193"/>
      <c r="E2089" s="193"/>
      <c r="F2089" s="193" t="str">
        <f t="shared" si="3379"/>
        <v>Digital Camcorder0</v>
      </c>
      <c r="G2089" s="193">
        <f t="shared" ref="G2089:M2089" si="3450">G$362</f>
        <v>0</v>
      </c>
      <c r="H2089" s="193">
        <f t="shared" si="3450"/>
        <v>0</v>
      </c>
      <c r="I2089" s="193">
        <f t="shared" si="3450"/>
        <v>0</v>
      </c>
      <c r="J2089" s="193">
        <f t="shared" si="3450"/>
        <v>0</v>
      </c>
      <c r="K2089" s="193">
        <f t="shared" si="3450"/>
        <v>0</v>
      </c>
      <c r="L2089" s="193">
        <f t="shared" si="3450"/>
        <v>0</v>
      </c>
      <c r="M2089" s="193">
        <f t="shared" si="3450"/>
        <v>0</v>
      </c>
      <c r="N2089" s="193" t="str">
        <f t="shared" si="3384"/>
        <v>Digital Camcorder</v>
      </c>
      <c r="AA2089" s="193">
        <f t="shared" si="3381"/>
        <v>0</v>
      </c>
      <c r="AB2089" s="193">
        <f t="shared" ref="AB2089" si="3451">AB$362</f>
        <v>0</v>
      </c>
    </row>
    <row r="2090" spans="1:28" s="188" customFormat="1" ht="17.399999999999999">
      <c r="A2090" s="193" t="str">
        <f t="shared" si="3376"/>
        <v>Digital Camcorder</v>
      </c>
      <c r="B2090" s="193" t="str">
        <f t="shared" si="3377"/>
        <v>0Digital Camcorder</v>
      </c>
      <c r="C2090" s="193" t="str">
        <f t="shared" si="3378"/>
        <v>Digital Camcorder0</v>
      </c>
      <c r="D2090" s="193"/>
      <c r="E2090" s="193"/>
      <c r="F2090" s="193" t="str">
        <f t="shared" si="3379"/>
        <v>Digital Camcorder0</v>
      </c>
      <c r="G2090" s="193">
        <f t="shared" ref="G2090:M2090" si="3452">G$363</f>
        <v>0</v>
      </c>
      <c r="H2090" s="193">
        <f t="shared" si="3452"/>
        <v>0</v>
      </c>
      <c r="I2090" s="193">
        <f t="shared" si="3452"/>
        <v>0</v>
      </c>
      <c r="J2090" s="193">
        <f t="shared" si="3452"/>
        <v>0</v>
      </c>
      <c r="K2090" s="193">
        <f t="shared" si="3452"/>
        <v>0</v>
      </c>
      <c r="L2090" s="193">
        <f t="shared" si="3452"/>
        <v>0</v>
      </c>
      <c r="M2090" s="193">
        <f t="shared" si="3452"/>
        <v>0</v>
      </c>
      <c r="N2090" s="193" t="str">
        <f t="shared" si="3384"/>
        <v>Digital Camcorder</v>
      </c>
      <c r="AA2090" s="193">
        <f t="shared" si="3381"/>
        <v>0</v>
      </c>
      <c r="AB2090" s="193">
        <f t="shared" ref="AB2090" si="3453">AB$363</f>
        <v>0</v>
      </c>
    </row>
    <row r="2091" spans="1:28" s="188" customFormat="1" ht="17.399999999999999">
      <c r="A2091" s="193" t="str">
        <f t="shared" si="3376"/>
        <v>Digital Camcorder</v>
      </c>
      <c r="B2091" s="193" t="str">
        <f t="shared" si="3377"/>
        <v>0Digital Camcorder</v>
      </c>
      <c r="C2091" s="193" t="str">
        <f t="shared" si="3378"/>
        <v>Digital Camcorder0</v>
      </c>
      <c r="D2091" s="193"/>
      <c r="E2091" s="193"/>
      <c r="F2091" s="193" t="str">
        <f t="shared" si="3379"/>
        <v>Digital Camcorder0</v>
      </c>
      <c r="G2091" s="193">
        <f t="shared" ref="G2091:M2091" si="3454">G$364</f>
        <v>0</v>
      </c>
      <c r="H2091" s="193">
        <f t="shared" si="3454"/>
        <v>0</v>
      </c>
      <c r="I2091" s="193">
        <f t="shared" si="3454"/>
        <v>0</v>
      </c>
      <c r="J2091" s="193">
        <f t="shared" si="3454"/>
        <v>0</v>
      </c>
      <c r="K2091" s="193">
        <f t="shared" si="3454"/>
        <v>0</v>
      </c>
      <c r="L2091" s="193">
        <f t="shared" si="3454"/>
        <v>0</v>
      </c>
      <c r="M2091" s="193">
        <f t="shared" si="3454"/>
        <v>0</v>
      </c>
      <c r="N2091" s="193" t="str">
        <f t="shared" si="3384"/>
        <v>Digital Camcorder</v>
      </c>
      <c r="AA2091" s="193">
        <f t="shared" si="3381"/>
        <v>0</v>
      </c>
      <c r="AB2091" s="193">
        <f t="shared" ref="AB2091" si="3455">AB$364</f>
        <v>0</v>
      </c>
    </row>
    <row r="2092" spans="1:28" s="188" customFormat="1" ht="17.399999999999999">
      <c r="A2092" s="193" t="str">
        <f t="shared" si="3376"/>
        <v>Digital Camcorder</v>
      </c>
      <c r="B2092" s="193" t="str">
        <f t="shared" si="3377"/>
        <v>0Digital Camcorder</v>
      </c>
      <c r="C2092" s="193" t="str">
        <f t="shared" si="3378"/>
        <v>Digital Camcorder0</v>
      </c>
      <c r="D2092" s="193"/>
      <c r="E2092" s="193"/>
      <c r="F2092" s="193" t="str">
        <f t="shared" si="3379"/>
        <v>Digital Camcorder0</v>
      </c>
      <c r="G2092" s="193">
        <f t="shared" ref="G2092:M2092" si="3456">G$365</f>
        <v>0</v>
      </c>
      <c r="H2092" s="193">
        <f t="shared" si="3456"/>
        <v>0</v>
      </c>
      <c r="I2092" s="193">
        <f t="shared" si="3456"/>
        <v>0</v>
      </c>
      <c r="J2092" s="193">
        <f t="shared" si="3456"/>
        <v>0</v>
      </c>
      <c r="K2092" s="193">
        <f t="shared" si="3456"/>
        <v>0</v>
      </c>
      <c r="L2092" s="193">
        <f t="shared" si="3456"/>
        <v>0</v>
      </c>
      <c r="M2092" s="193">
        <f t="shared" si="3456"/>
        <v>0</v>
      </c>
      <c r="N2092" s="193" t="str">
        <f t="shared" si="3384"/>
        <v>Digital Camcorder</v>
      </c>
      <c r="AA2092" s="193">
        <f t="shared" si="3381"/>
        <v>0</v>
      </c>
      <c r="AB2092" s="193">
        <f t="shared" ref="AB2092" si="3457">AB$365</f>
        <v>0</v>
      </c>
    </row>
    <row r="2093" spans="1:28" s="188" customFormat="1" ht="17.399999999999999">
      <c r="A2093" s="193" t="str">
        <f t="shared" si="3376"/>
        <v>Digital Camcorder</v>
      </c>
      <c r="B2093" s="193" t="str">
        <f t="shared" si="3377"/>
        <v>0Digital Camcorder</v>
      </c>
      <c r="C2093" s="193" t="str">
        <f t="shared" si="3378"/>
        <v>Digital Camcorder0</v>
      </c>
      <c r="D2093" s="193"/>
      <c r="E2093" s="193"/>
      <c r="F2093" s="193" t="str">
        <f t="shared" si="3379"/>
        <v>Digital Camcorder0</v>
      </c>
      <c r="G2093" s="193">
        <f t="shared" ref="G2093:M2093" si="3458">G$366</f>
        <v>0</v>
      </c>
      <c r="H2093" s="193">
        <f t="shared" si="3458"/>
        <v>0</v>
      </c>
      <c r="I2093" s="193">
        <f t="shared" si="3458"/>
        <v>0</v>
      </c>
      <c r="J2093" s="193">
        <f t="shared" si="3458"/>
        <v>0</v>
      </c>
      <c r="K2093" s="193">
        <f t="shared" si="3458"/>
        <v>0</v>
      </c>
      <c r="L2093" s="193">
        <f t="shared" si="3458"/>
        <v>0</v>
      </c>
      <c r="M2093" s="193">
        <f t="shared" si="3458"/>
        <v>0</v>
      </c>
      <c r="N2093" s="193" t="str">
        <f t="shared" si="3384"/>
        <v>Digital Camcorder</v>
      </c>
      <c r="AA2093" s="193">
        <f t="shared" si="3381"/>
        <v>0</v>
      </c>
      <c r="AB2093" s="193">
        <f t="shared" ref="AB2093" si="3459">AB$366</f>
        <v>0</v>
      </c>
    </row>
    <row r="2094" spans="1:28" s="188" customFormat="1" ht="17.399999999999999">
      <c r="A2094" s="193" t="str">
        <f t="shared" si="3376"/>
        <v>Digital Camcorder</v>
      </c>
      <c r="B2094" s="193" t="str">
        <f t="shared" si="3377"/>
        <v>0Digital Camcorder</v>
      </c>
      <c r="C2094" s="193" t="str">
        <f t="shared" si="3378"/>
        <v>Digital Camcorder0</v>
      </c>
      <c r="D2094" s="193"/>
      <c r="E2094" s="193"/>
      <c r="F2094" s="193" t="str">
        <f t="shared" si="3379"/>
        <v>Digital Camcorder0</v>
      </c>
      <c r="G2094" s="193">
        <f t="shared" ref="G2094:M2094" si="3460">G$367</f>
        <v>0</v>
      </c>
      <c r="H2094" s="193">
        <f t="shared" si="3460"/>
        <v>0</v>
      </c>
      <c r="I2094" s="193">
        <f t="shared" si="3460"/>
        <v>0</v>
      </c>
      <c r="J2094" s="193">
        <f t="shared" si="3460"/>
        <v>0</v>
      </c>
      <c r="K2094" s="193">
        <f t="shared" si="3460"/>
        <v>0</v>
      </c>
      <c r="L2094" s="193">
        <f t="shared" si="3460"/>
        <v>0</v>
      </c>
      <c r="M2094" s="193">
        <f t="shared" si="3460"/>
        <v>0</v>
      </c>
      <c r="N2094" s="193" t="str">
        <f t="shared" si="3384"/>
        <v>Digital Camcorder</v>
      </c>
      <c r="AA2094" s="193">
        <f t="shared" si="3381"/>
        <v>0</v>
      </c>
      <c r="AB2094" s="193">
        <f t="shared" ref="AB2094" si="3461">AB$367</f>
        <v>0</v>
      </c>
    </row>
    <row r="2095" spans="1:28" s="188" customFormat="1" ht="17.399999999999999">
      <c r="A2095" s="193" t="str">
        <f t="shared" si="3376"/>
        <v>Digital Camcorder</v>
      </c>
      <c r="B2095" s="193" t="str">
        <f t="shared" si="3377"/>
        <v>0Digital Camcorder</v>
      </c>
      <c r="C2095" s="193" t="str">
        <f t="shared" si="3378"/>
        <v>Digital Camcorder0</v>
      </c>
      <c r="D2095" s="193"/>
      <c r="E2095" s="193"/>
      <c r="F2095" s="193" t="str">
        <f t="shared" si="3379"/>
        <v>Digital Camcorder0</v>
      </c>
      <c r="G2095" s="193">
        <f t="shared" ref="G2095:M2095" si="3462">G$368</f>
        <v>0</v>
      </c>
      <c r="H2095" s="193">
        <f t="shared" si="3462"/>
        <v>0</v>
      </c>
      <c r="I2095" s="193">
        <f t="shared" si="3462"/>
        <v>0</v>
      </c>
      <c r="J2095" s="193">
        <f t="shared" si="3462"/>
        <v>0</v>
      </c>
      <c r="K2095" s="193">
        <f t="shared" si="3462"/>
        <v>0</v>
      </c>
      <c r="L2095" s="193">
        <f t="shared" si="3462"/>
        <v>0</v>
      </c>
      <c r="M2095" s="193">
        <f t="shared" si="3462"/>
        <v>0</v>
      </c>
      <c r="N2095" s="193" t="str">
        <f t="shared" si="3384"/>
        <v>Digital Camcorder</v>
      </c>
      <c r="AA2095" s="193">
        <f t="shared" si="3381"/>
        <v>0</v>
      </c>
      <c r="AB2095" s="193">
        <f t="shared" ref="AB2095" si="3463">AB$368</f>
        <v>0</v>
      </c>
    </row>
    <row r="2096" spans="1:28" s="188" customFormat="1" ht="17.399999999999999">
      <c r="A2096" s="193" t="str">
        <f t="shared" si="3376"/>
        <v>Digital Camcorder</v>
      </c>
      <c r="B2096" s="193" t="str">
        <f t="shared" si="3377"/>
        <v>0Digital Camcorder</v>
      </c>
      <c r="C2096" s="193" t="str">
        <f t="shared" si="3378"/>
        <v>Digital Camcorder0</v>
      </c>
      <c r="D2096" s="193"/>
      <c r="E2096" s="193"/>
      <c r="F2096" s="193" t="str">
        <f t="shared" si="3379"/>
        <v>Digital Camcorder0</v>
      </c>
      <c r="G2096" s="193">
        <f t="shared" ref="G2096:M2096" si="3464">G$369</f>
        <v>0</v>
      </c>
      <c r="H2096" s="193">
        <f t="shared" si="3464"/>
        <v>0</v>
      </c>
      <c r="I2096" s="193">
        <f t="shared" si="3464"/>
        <v>0</v>
      </c>
      <c r="J2096" s="193">
        <f t="shared" si="3464"/>
        <v>0</v>
      </c>
      <c r="K2096" s="193">
        <f t="shared" si="3464"/>
        <v>0</v>
      </c>
      <c r="L2096" s="193">
        <f t="shared" si="3464"/>
        <v>0</v>
      </c>
      <c r="M2096" s="193">
        <f t="shared" si="3464"/>
        <v>0</v>
      </c>
      <c r="N2096" s="193" t="str">
        <f t="shared" si="3384"/>
        <v>Digital Camcorder</v>
      </c>
      <c r="AA2096" s="193">
        <f t="shared" si="3381"/>
        <v>0</v>
      </c>
      <c r="AB2096" s="193">
        <f t="shared" ref="AB2096" si="3465">AB$369</f>
        <v>0</v>
      </c>
    </row>
    <row r="2097" spans="1:28" s="188" customFormat="1" ht="17.399999999999999">
      <c r="A2097" s="193" t="str">
        <f t="shared" si="3376"/>
        <v>Digital Camcorder</v>
      </c>
      <c r="B2097" s="193" t="str">
        <f t="shared" si="3377"/>
        <v>0Digital Camcorder</v>
      </c>
      <c r="C2097" s="193" t="str">
        <f t="shared" si="3378"/>
        <v>Digital Camcorder0</v>
      </c>
      <c r="D2097" s="193"/>
      <c r="E2097" s="193"/>
      <c r="F2097" s="193" t="str">
        <f t="shared" si="3379"/>
        <v>Digital Camcorder0</v>
      </c>
      <c r="G2097" s="193">
        <f t="shared" ref="G2097:M2097" si="3466">G$370</f>
        <v>0</v>
      </c>
      <c r="H2097" s="193">
        <f t="shared" si="3466"/>
        <v>0</v>
      </c>
      <c r="I2097" s="193">
        <f t="shared" si="3466"/>
        <v>0</v>
      </c>
      <c r="J2097" s="193">
        <f t="shared" si="3466"/>
        <v>0</v>
      </c>
      <c r="K2097" s="193">
        <f t="shared" si="3466"/>
        <v>0</v>
      </c>
      <c r="L2097" s="193">
        <f t="shared" si="3466"/>
        <v>0</v>
      </c>
      <c r="M2097" s="193">
        <f t="shared" si="3466"/>
        <v>0</v>
      </c>
      <c r="N2097" s="193" t="str">
        <f t="shared" si="3384"/>
        <v>Digital Camcorder</v>
      </c>
      <c r="AA2097" s="193">
        <f t="shared" si="3381"/>
        <v>0</v>
      </c>
      <c r="AB2097" s="193">
        <f t="shared" ref="AB2097" si="3467">AB$370</f>
        <v>0</v>
      </c>
    </row>
    <row r="2098" spans="1:28" s="188" customFormat="1" ht="17.399999999999999">
      <c r="A2098" s="193" t="str">
        <f t="shared" si="3376"/>
        <v>Digital Camcorder</v>
      </c>
      <c r="B2098" s="193" t="str">
        <f t="shared" si="3377"/>
        <v>AM036Digital Camcorder</v>
      </c>
      <c r="C2098" s="193" t="str">
        <f t="shared" si="3378"/>
        <v>Digital CamcorderGaither, Kelli</v>
      </c>
      <c r="D2098" s="193"/>
      <c r="E2098" s="193"/>
      <c r="F2098" s="193" t="str">
        <f t="shared" si="3379"/>
        <v>Digital CamcorderHoffman, Brian</v>
      </c>
      <c r="G2098" s="193" t="str">
        <f t="shared" ref="G2098:M2098" si="3468">G$371</f>
        <v>Hoffman, Brian</v>
      </c>
      <c r="H2098" s="193" t="str">
        <f t="shared" si="3468"/>
        <v>Gaither, Kelli</v>
      </c>
      <c r="I2098" s="193" t="str">
        <f t="shared" si="3468"/>
        <v>AM036</v>
      </c>
      <c r="J2098" s="193" t="str">
        <f t="shared" si="3468"/>
        <v>AMERICAN BROADCASTING COMPANIES, IN</v>
      </c>
      <c r="K2098" s="193" t="str">
        <f t="shared" si="3468"/>
        <v>all</v>
      </c>
      <c r="L2098" s="193" t="str">
        <f t="shared" si="3468"/>
        <v>H2H Performance Video</v>
      </c>
      <c r="M2098" s="193" t="str">
        <f t="shared" si="3468"/>
        <v>TV, Technics</v>
      </c>
      <c r="N2098" s="193" t="str">
        <f t="shared" si="3384"/>
        <v>Digital Camcorder</v>
      </c>
      <c r="AA2098" s="193">
        <f t="shared" si="3381"/>
        <v>0</v>
      </c>
      <c r="AB2098" s="193" t="str">
        <f t="shared" ref="AB2098" si="3469">AB$371</f>
        <v>Gaither, Kelli</v>
      </c>
    </row>
    <row r="2099" spans="1:28" s="188" customFormat="1" ht="17.399999999999999">
      <c r="A2099" s="193" t="str">
        <f t="shared" si="3376"/>
        <v>Digital Camcorder</v>
      </c>
      <c r="B2099" s="193" t="str">
        <f t="shared" si="3377"/>
        <v>AP490Digital Camcorder</v>
      </c>
      <c r="C2099" s="193" t="str">
        <f t="shared" si="3378"/>
        <v>Digital CamcorderGaither, Kelli</v>
      </c>
      <c r="D2099" s="193"/>
      <c r="E2099" s="193"/>
      <c r="F2099" s="193" t="str">
        <f t="shared" si="3379"/>
        <v>Digital CamcorderHoffman, Brian</v>
      </c>
      <c r="G2099" s="193" t="str">
        <f t="shared" ref="G2099:M2099" si="3470">G$372</f>
        <v>Hoffman, Brian</v>
      </c>
      <c r="H2099" s="193" t="str">
        <f t="shared" si="3470"/>
        <v>Gaither, Kelli</v>
      </c>
      <c r="I2099" s="193" t="str">
        <f t="shared" si="3470"/>
        <v>AP490</v>
      </c>
      <c r="J2099" s="193" t="str">
        <f t="shared" si="3470"/>
        <v>APPLE INC</v>
      </c>
      <c r="K2099" s="193" t="str">
        <f t="shared" si="3470"/>
        <v>all</v>
      </c>
      <c r="L2099" s="193" t="str">
        <f t="shared" si="3470"/>
        <v>H2H Performance Video</v>
      </c>
      <c r="M2099" s="193" t="str">
        <f t="shared" si="3470"/>
        <v>TV, Technics</v>
      </c>
      <c r="N2099" s="193" t="str">
        <f t="shared" si="3384"/>
        <v>Digital Camcorder</v>
      </c>
      <c r="AA2099" s="193">
        <f t="shared" si="3381"/>
        <v>0</v>
      </c>
      <c r="AB2099" s="193" t="str">
        <f t="shared" ref="AB2099" si="3471">AB$372</f>
        <v>Gaither, Kelli</v>
      </c>
    </row>
    <row r="2100" spans="1:28" s="188" customFormat="1" ht="17.399999999999999">
      <c r="A2100" s="193" t="str">
        <f t="shared" si="3376"/>
        <v>Digital Camcorder</v>
      </c>
      <c r="B2100" s="193" t="str">
        <f t="shared" si="3377"/>
        <v>B0614Digital Camcorder</v>
      </c>
      <c r="C2100" s="193" t="str">
        <f t="shared" si="3378"/>
        <v>Digital CamcorderGaither, Kelli</v>
      </c>
      <c r="D2100" s="193"/>
      <c r="E2100" s="193"/>
      <c r="F2100" s="193" t="str">
        <f t="shared" si="3379"/>
        <v>Digital CamcorderHoffman, Brian</v>
      </c>
      <c r="G2100" s="193" t="str">
        <f t="shared" ref="G2100:M2100" si="3472">G$373</f>
        <v>Hoffman, Brian</v>
      </c>
      <c r="H2100" s="193" t="str">
        <f t="shared" si="3472"/>
        <v>Gaither, Kelli</v>
      </c>
      <c r="I2100" s="193" t="str">
        <f t="shared" si="3472"/>
        <v>B0614</v>
      </c>
      <c r="J2100" s="193" t="str">
        <f t="shared" si="3472"/>
        <v>022 SOUTH / ABEL CINETECH, INC( PY#</v>
      </c>
      <c r="K2100" s="193" t="str">
        <f t="shared" si="3472"/>
        <v>all</v>
      </c>
      <c r="L2100" s="193">
        <f t="shared" si="3472"/>
        <v>0</v>
      </c>
      <c r="M2100" s="193">
        <f t="shared" si="3472"/>
        <v>0</v>
      </c>
      <c r="N2100" s="193" t="str">
        <f t="shared" si="3384"/>
        <v>Digital Camcorder</v>
      </c>
      <c r="AA2100" s="193">
        <f t="shared" si="3381"/>
        <v>0</v>
      </c>
      <c r="AB2100" s="193" t="str">
        <f t="shared" ref="AB2100" si="3473">AB$373</f>
        <v>Gaither, Kelli</v>
      </c>
    </row>
    <row r="2101" spans="1:28" s="188" customFormat="1" ht="17.399999999999999">
      <c r="A2101" s="193" t="str">
        <f t="shared" si="3376"/>
        <v>Digital Camcorder</v>
      </c>
      <c r="B2101" s="193" t="str">
        <f t="shared" si="3377"/>
        <v>B0648Digital Camcorder</v>
      </c>
      <c r="C2101" s="193" t="str">
        <f t="shared" si="3378"/>
        <v>Digital CamcorderGaither, Kelli</v>
      </c>
      <c r="D2101" s="193"/>
      <c r="E2101" s="193"/>
      <c r="F2101" s="193" t="str">
        <f t="shared" si="3379"/>
        <v>Digital CamcorderHoffman, Brian</v>
      </c>
      <c r="G2101" s="193" t="str">
        <f t="shared" ref="G2101:M2101" si="3474">G$374</f>
        <v>Hoffman, Brian</v>
      </c>
      <c r="H2101" s="193" t="str">
        <f t="shared" si="3474"/>
        <v>Gaither, Kelli</v>
      </c>
      <c r="I2101" s="193" t="str">
        <f t="shared" si="3474"/>
        <v>B0648</v>
      </c>
      <c r="J2101" s="193" t="str">
        <f t="shared" si="3474"/>
        <v>PROFESSIONAL AUDIO &amp; VIDEO SYSTEMS(</v>
      </c>
      <c r="K2101" s="193" t="str">
        <f t="shared" si="3474"/>
        <v>all</v>
      </c>
      <c r="L2101" s="193">
        <f t="shared" si="3474"/>
        <v>0</v>
      </c>
      <c r="M2101" s="193">
        <f t="shared" si="3474"/>
        <v>0</v>
      </c>
      <c r="N2101" s="193" t="str">
        <f t="shared" si="3384"/>
        <v>Digital Camcorder</v>
      </c>
      <c r="AA2101" s="193">
        <f t="shared" si="3381"/>
        <v>0</v>
      </c>
      <c r="AB2101" s="193" t="str">
        <f t="shared" ref="AB2101" si="3475">AB$374</f>
        <v>Gaither, Kelli</v>
      </c>
    </row>
    <row r="2102" spans="1:28" s="188" customFormat="1" ht="17.399999999999999">
      <c r="A2102" s="193" t="str">
        <f t="shared" si="3376"/>
        <v>Digital Camcorder</v>
      </c>
      <c r="B2102" s="193" t="str">
        <f t="shared" si="3377"/>
        <v>B0659Digital Camcorder</v>
      </c>
      <c r="C2102" s="193" t="str">
        <f t="shared" si="3378"/>
        <v>Digital CamcorderGaither, Kelli</v>
      </c>
      <c r="D2102" s="193"/>
      <c r="E2102" s="193"/>
      <c r="F2102" s="193" t="str">
        <f t="shared" si="3379"/>
        <v>Digital CamcorderHoffman, Brian</v>
      </c>
      <c r="G2102" s="193" t="str">
        <f t="shared" ref="G2102:M2102" si="3476">G$375</f>
        <v>Hoffman, Brian</v>
      </c>
      <c r="H2102" s="193" t="str">
        <f t="shared" si="3476"/>
        <v>Gaither, Kelli</v>
      </c>
      <c r="I2102" s="193" t="str">
        <f t="shared" si="3476"/>
        <v>B0659</v>
      </c>
      <c r="J2102" s="193" t="str">
        <f t="shared" si="3476"/>
        <v>MEDIARIGHT, LLC.( PY#69167)</v>
      </c>
      <c r="K2102" s="193" t="str">
        <f t="shared" si="3476"/>
        <v>all</v>
      </c>
      <c r="L2102" s="193">
        <f t="shared" si="3476"/>
        <v>0</v>
      </c>
      <c r="M2102" s="193">
        <f t="shared" si="3476"/>
        <v>0</v>
      </c>
      <c r="N2102" s="193" t="str">
        <f t="shared" si="3384"/>
        <v>Digital Camcorder</v>
      </c>
      <c r="AA2102" s="193">
        <f t="shared" si="3381"/>
        <v>0</v>
      </c>
      <c r="AB2102" s="193" t="str">
        <f t="shared" ref="AB2102" si="3477">AB$375</f>
        <v>Gaither, Kelli</v>
      </c>
    </row>
    <row r="2103" spans="1:28" s="188" customFormat="1" ht="17.399999999999999">
      <c r="A2103" s="193" t="str">
        <f t="shared" si="3376"/>
        <v>Digital Camcorder</v>
      </c>
      <c r="B2103" s="193" t="str">
        <f t="shared" si="3377"/>
        <v>B0716Digital Camcorder</v>
      </c>
      <c r="C2103" s="193" t="str">
        <f t="shared" si="3378"/>
        <v>Digital CamcorderGaither, Kelli</v>
      </c>
      <c r="D2103" s="193"/>
      <c r="E2103" s="193"/>
      <c r="F2103" s="193" t="str">
        <f t="shared" si="3379"/>
        <v>Digital CamcorderHoffman, Brian</v>
      </c>
      <c r="G2103" s="193" t="str">
        <f t="shared" ref="G2103:M2103" si="3478">G$376</f>
        <v>Hoffman, Brian</v>
      </c>
      <c r="H2103" s="193" t="str">
        <f t="shared" si="3478"/>
        <v>Gaither, Kelli</v>
      </c>
      <c r="I2103" s="193" t="str">
        <f t="shared" si="3478"/>
        <v>B0716</v>
      </c>
      <c r="J2103" s="193" t="str">
        <f t="shared" si="3478"/>
        <v>RULE BROADCAST SYSTEMS, INC.( PY#10</v>
      </c>
      <c r="K2103" s="193" t="str">
        <f t="shared" si="3478"/>
        <v>all</v>
      </c>
      <c r="L2103" s="193">
        <f t="shared" si="3478"/>
        <v>0</v>
      </c>
      <c r="M2103" s="193">
        <f t="shared" si="3478"/>
        <v>0</v>
      </c>
      <c r="N2103" s="193" t="str">
        <f t="shared" si="3384"/>
        <v>Digital Camcorder</v>
      </c>
      <c r="AA2103" s="193">
        <f t="shared" si="3381"/>
        <v>0</v>
      </c>
      <c r="AB2103" s="193" t="str">
        <f t="shared" ref="AB2103" si="3479">AB$376</f>
        <v>Gaither, Kelli</v>
      </c>
    </row>
    <row r="2104" spans="1:28" s="188" customFormat="1" ht="17.399999999999999">
      <c r="A2104" s="193" t="str">
        <f t="shared" si="3376"/>
        <v>Digital Camcorder</v>
      </c>
      <c r="B2104" s="193" t="str">
        <f t="shared" si="3377"/>
        <v>B0782Digital Camcorder</v>
      </c>
      <c r="C2104" s="193" t="str">
        <f t="shared" si="3378"/>
        <v>Digital CamcorderGaither, Kelli</v>
      </c>
      <c r="D2104" s="193"/>
      <c r="E2104" s="193"/>
      <c r="F2104" s="193" t="str">
        <f t="shared" si="3379"/>
        <v>Digital CamcorderHoffman, Brian</v>
      </c>
      <c r="G2104" s="193" t="str">
        <f t="shared" ref="G2104:M2104" si="3480">G$377</f>
        <v>Hoffman, Brian</v>
      </c>
      <c r="H2104" s="193" t="str">
        <f t="shared" si="3480"/>
        <v>Gaither, Kelli</v>
      </c>
      <c r="I2104" s="193" t="str">
        <f t="shared" si="3480"/>
        <v>B0782</v>
      </c>
      <c r="J2104" s="193" t="str">
        <f t="shared" si="3480"/>
        <v>18 CONSUMER ELECTRONICS &amp; PHOTO( PY</v>
      </c>
      <c r="K2104" s="193" t="str">
        <f t="shared" si="3480"/>
        <v>all</v>
      </c>
      <c r="L2104" s="193">
        <f t="shared" si="3480"/>
        <v>0</v>
      </c>
      <c r="M2104" s="193">
        <f t="shared" si="3480"/>
        <v>0</v>
      </c>
      <c r="N2104" s="193" t="str">
        <f t="shared" si="3384"/>
        <v>Digital Camcorder</v>
      </c>
      <c r="AA2104" s="193">
        <f t="shared" si="3381"/>
        <v>0</v>
      </c>
      <c r="AB2104" s="193" t="str">
        <f t="shared" ref="AB2104" si="3481">AB$377</f>
        <v>Gaither, Kelli</v>
      </c>
    </row>
    <row r="2105" spans="1:28" s="188" customFormat="1" ht="17.399999999999999">
      <c r="A2105" s="193" t="str">
        <f t="shared" si="3376"/>
        <v>Digital Camcorder</v>
      </c>
      <c r="B2105" s="193" t="str">
        <f t="shared" si="3377"/>
        <v>B0792Digital Camcorder</v>
      </c>
      <c r="C2105" s="193" t="str">
        <f t="shared" si="3378"/>
        <v>Digital CamcorderGaither, Kelli</v>
      </c>
      <c r="D2105" s="193"/>
      <c r="E2105" s="193"/>
      <c r="F2105" s="193" t="str">
        <f t="shared" si="3379"/>
        <v>Digital CamcorderHoffman, Brian</v>
      </c>
      <c r="G2105" s="193" t="str">
        <f t="shared" ref="G2105:M2105" si="3482">G$378</f>
        <v>Hoffman, Brian</v>
      </c>
      <c r="H2105" s="193" t="str">
        <f t="shared" si="3482"/>
        <v>Gaither, Kelli</v>
      </c>
      <c r="I2105" s="193" t="str">
        <f t="shared" si="3482"/>
        <v>B0792</v>
      </c>
      <c r="J2105" s="193" t="str">
        <f t="shared" si="3482"/>
        <v>ENGINEERING AND RECORDING, INC( PY#</v>
      </c>
      <c r="K2105" s="193" t="str">
        <f t="shared" si="3482"/>
        <v>all</v>
      </c>
      <c r="L2105" s="193">
        <f t="shared" si="3482"/>
        <v>0</v>
      </c>
      <c r="M2105" s="193">
        <f t="shared" si="3482"/>
        <v>0</v>
      </c>
      <c r="N2105" s="193" t="str">
        <f t="shared" si="3384"/>
        <v>Digital Camcorder</v>
      </c>
      <c r="AA2105" s="193">
        <f t="shared" si="3381"/>
        <v>0</v>
      </c>
      <c r="AB2105" s="193" t="str">
        <f t="shared" ref="AB2105" si="3483">AB$378</f>
        <v>Gaither, Kelli</v>
      </c>
    </row>
    <row r="2106" spans="1:28" s="188" customFormat="1" ht="17.399999999999999">
      <c r="A2106" s="193" t="str">
        <f t="shared" si="3376"/>
        <v>Digital Camcorder</v>
      </c>
      <c r="B2106" s="193" t="str">
        <f t="shared" si="3377"/>
        <v>B0806Digital Camcorder</v>
      </c>
      <c r="C2106" s="193" t="str">
        <f t="shared" si="3378"/>
        <v>Digital CamcorderGaither, Kelli</v>
      </c>
      <c r="D2106" s="193"/>
      <c r="E2106" s="193"/>
      <c r="F2106" s="193" t="str">
        <f t="shared" si="3379"/>
        <v>Digital CamcorderHoffman, Brian</v>
      </c>
      <c r="G2106" s="193" t="str">
        <f t="shared" ref="G2106:M2106" si="3484">G$379</f>
        <v>Hoffman, Brian</v>
      </c>
      <c r="H2106" s="193" t="str">
        <f t="shared" si="3484"/>
        <v>Gaither, Kelli</v>
      </c>
      <c r="I2106" s="193" t="str">
        <f t="shared" si="3484"/>
        <v>B0806</v>
      </c>
      <c r="J2106" s="193" t="str">
        <f t="shared" si="3484"/>
        <v>EXPRESS VIDEO SUPPLY, INC( PY#10631</v>
      </c>
      <c r="K2106" s="193" t="str">
        <f t="shared" si="3484"/>
        <v>all</v>
      </c>
      <c r="L2106" s="193">
        <f t="shared" si="3484"/>
        <v>0</v>
      </c>
      <c r="M2106" s="193">
        <f t="shared" si="3484"/>
        <v>0</v>
      </c>
      <c r="N2106" s="193" t="str">
        <f t="shared" si="3384"/>
        <v>Digital Camcorder</v>
      </c>
      <c r="AA2106" s="193">
        <f t="shared" si="3381"/>
        <v>0</v>
      </c>
      <c r="AB2106" s="193" t="str">
        <f t="shared" ref="AB2106" si="3485">AB$379</f>
        <v>Gaither, Kelli</v>
      </c>
    </row>
    <row r="2107" spans="1:28" s="188" customFormat="1" ht="17.399999999999999">
      <c r="A2107" s="193" t="str">
        <f t="shared" si="3376"/>
        <v>Digital Camcorder</v>
      </c>
      <c r="B2107" s="193" t="str">
        <f t="shared" si="3377"/>
        <v>B1575Digital Camcorder</v>
      </c>
      <c r="C2107" s="193" t="str">
        <f t="shared" si="3378"/>
        <v>Digital CamcorderGaither, Kelli</v>
      </c>
      <c r="D2107" s="193"/>
      <c r="E2107" s="193"/>
      <c r="F2107" s="193" t="str">
        <f t="shared" si="3379"/>
        <v>Digital CamcorderHoffman, Brian</v>
      </c>
      <c r="G2107" s="193" t="str">
        <f t="shared" ref="G2107:M2107" si="3486">G$380</f>
        <v>Hoffman, Brian</v>
      </c>
      <c r="H2107" s="193" t="str">
        <f t="shared" si="3486"/>
        <v>Gaither, Kelli</v>
      </c>
      <c r="I2107" s="193" t="str">
        <f t="shared" si="3486"/>
        <v>B1575</v>
      </c>
      <c r="J2107" s="193" t="str">
        <f t="shared" si="3486"/>
        <v>DELUXE DIGITAL STUDIOS</v>
      </c>
      <c r="K2107" s="193" t="str">
        <f t="shared" si="3486"/>
        <v>all</v>
      </c>
      <c r="L2107" s="193" t="str">
        <f t="shared" si="3486"/>
        <v>H2H Performance Video</v>
      </c>
      <c r="M2107" s="193" t="str">
        <f t="shared" si="3486"/>
        <v>TV, Technics</v>
      </c>
      <c r="N2107" s="193" t="str">
        <f t="shared" si="3384"/>
        <v>Digital Camcorder</v>
      </c>
      <c r="AA2107" s="193">
        <f t="shared" si="3381"/>
        <v>0</v>
      </c>
      <c r="AB2107" s="193" t="str">
        <f t="shared" ref="AB2107" si="3487">AB$380</f>
        <v>Gaither, Kelli</v>
      </c>
    </row>
    <row r="2108" spans="1:28" s="188" customFormat="1" ht="17.399999999999999">
      <c r="A2108" s="193" t="str">
        <f t="shared" si="3376"/>
        <v>Digital Camcorder</v>
      </c>
      <c r="B2108" s="193" t="str">
        <f t="shared" si="3377"/>
        <v>B2307Digital Camcorder</v>
      </c>
      <c r="C2108" s="193" t="str">
        <f t="shared" si="3378"/>
        <v>Digital CamcorderGaither, Kelli</v>
      </c>
      <c r="D2108" s="193"/>
      <c r="E2108" s="193"/>
      <c r="F2108" s="193" t="str">
        <f t="shared" si="3379"/>
        <v>Digital CamcorderHoffman, Brian</v>
      </c>
      <c r="G2108" s="193" t="str">
        <f t="shared" ref="G2108:M2108" si="3488">G$381</f>
        <v>Hoffman, Brian</v>
      </c>
      <c r="H2108" s="193" t="str">
        <f t="shared" si="3488"/>
        <v>Gaither, Kelli</v>
      </c>
      <c r="I2108" s="193" t="str">
        <f t="shared" si="3488"/>
        <v>B2307</v>
      </c>
      <c r="J2108" s="193" t="str">
        <f t="shared" si="3488"/>
        <v>VIDEOTAPE PRODUCTS INC</v>
      </c>
      <c r="K2108" s="193" t="str">
        <f t="shared" si="3488"/>
        <v>all</v>
      </c>
      <c r="L2108" s="193" t="str">
        <f t="shared" si="3488"/>
        <v>H2H Performance Video</v>
      </c>
      <c r="M2108" s="193" t="str">
        <f t="shared" si="3488"/>
        <v>TV, Technics</v>
      </c>
      <c r="N2108" s="193" t="str">
        <f t="shared" si="3384"/>
        <v>Digital Camcorder</v>
      </c>
      <c r="AA2108" s="193">
        <f t="shared" si="3381"/>
        <v>0</v>
      </c>
      <c r="AB2108" s="193" t="str">
        <f t="shared" ref="AB2108" si="3489">AB$381</f>
        <v>Gaither, Kelli</v>
      </c>
    </row>
    <row r="2109" spans="1:28" s="188" customFormat="1" ht="17.399999999999999">
      <c r="A2109" s="193" t="str">
        <f t="shared" si="3376"/>
        <v>Digital Camcorder</v>
      </c>
      <c r="B2109" s="193" t="str">
        <f t="shared" si="3377"/>
        <v>BD141Digital Camcorder</v>
      </c>
      <c r="C2109" s="193" t="str">
        <f t="shared" si="3378"/>
        <v>Digital CamcorderGaither, Kelli</v>
      </c>
      <c r="D2109" s="193"/>
      <c r="E2109" s="193"/>
      <c r="F2109" s="193" t="str">
        <f t="shared" si="3379"/>
        <v>Digital CamcorderHoffman, Brian</v>
      </c>
      <c r="G2109" s="193" t="str">
        <f t="shared" ref="G2109:M2109" si="3490">G$382</f>
        <v>Hoffman, Brian</v>
      </c>
      <c r="H2109" s="193" t="str">
        <f t="shared" si="3490"/>
        <v>Gaither, Kelli</v>
      </c>
      <c r="I2109" s="193" t="str">
        <f t="shared" si="3490"/>
        <v>BD141</v>
      </c>
      <c r="J2109" s="193" t="str">
        <f t="shared" si="3490"/>
        <v>BERGER BROS. CAMERA EXCHANGE</v>
      </c>
      <c r="K2109" s="193" t="str">
        <f t="shared" si="3490"/>
        <v>all</v>
      </c>
      <c r="L2109" s="193">
        <f t="shared" si="3490"/>
        <v>0</v>
      </c>
      <c r="M2109" s="193">
        <f t="shared" si="3490"/>
        <v>0</v>
      </c>
      <c r="N2109" s="193" t="str">
        <f t="shared" si="3384"/>
        <v>Digital Camcorder</v>
      </c>
      <c r="AA2109" s="193">
        <f t="shared" si="3381"/>
        <v>0</v>
      </c>
      <c r="AB2109" s="193" t="str">
        <f t="shared" ref="AB2109" si="3491">AB$382</f>
        <v>Gaither, Kelli</v>
      </c>
    </row>
    <row r="2110" spans="1:28" s="188" customFormat="1" ht="17.399999999999999">
      <c r="A2110" s="193" t="str">
        <f t="shared" si="3376"/>
        <v>Digital Camcorder</v>
      </c>
      <c r="B2110" s="193" t="str">
        <f t="shared" si="3377"/>
        <v>BE989Digital Camcorder</v>
      </c>
      <c r="C2110" s="193" t="str">
        <f t="shared" si="3378"/>
        <v>Digital CamcorderGaither, Kelli</v>
      </c>
      <c r="D2110" s="193"/>
      <c r="E2110" s="193"/>
      <c r="F2110" s="193" t="str">
        <f t="shared" si="3379"/>
        <v>Digital CamcorderHoffman, Brian</v>
      </c>
      <c r="G2110" s="193" t="str">
        <f t="shared" ref="G2110:M2110" si="3492">G$383</f>
        <v>Hoffman, Brian</v>
      </c>
      <c r="H2110" s="193" t="str">
        <f t="shared" si="3492"/>
        <v>Gaither, Kelli</v>
      </c>
      <c r="I2110" s="193" t="str">
        <f t="shared" si="3492"/>
        <v>BE989</v>
      </c>
      <c r="J2110" s="193" t="str">
        <f t="shared" si="3492"/>
        <v>BEAST NEW YORK</v>
      </c>
      <c r="K2110" s="193" t="str">
        <f t="shared" si="3492"/>
        <v>all</v>
      </c>
      <c r="L2110" s="193" t="str">
        <f t="shared" si="3492"/>
        <v>H2H Performance Video</v>
      </c>
      <c r="M2110" s="193" t="str">
        <f t="shared" si="3492"/>
        <v>TV, Technics</v>
      </c>
      <c r="N2110" s="193" t="str">
        <f t="shared" si="3384"/>
        <v>Digital Camcorder</v>
      </c>
      <c r="AA2110" s="193">
        <f t="shared" si="3381"/>
        <v>0</v>
      </c>
      <c r="AB2110" s="193" t="str">
        <f t="shared" ref="AB2110" si="3493">AB$383</f>
        <v>Gaither, Kelli</v>
      </c>
    </row>
    <row r="2111" spans="1:28" s="188" customFormat="1" ht="17.399999999999999">
      <c r="A2111" s="193" t="str">
        <f t="shared" si="3376"/>
        <v>Digital Camcorder</v>
      </c>
      <c r="B2111" s="193" t="str">
        <f t="shared" si="3377"/>
        <v>BH080Digital Camcorder</v>
      </c>
      <c r="C2111" s="193" t="str">
        <f t="shared" si="3378"/>
        <v>Digital CamcorderGaither, Kelli</v>
      </c>
      <c r="D2111" s="193"/>
      <c r="E2111" s="193"/>
      <c r="F2111" s="193" t="str">
        <f t="shared" si="3379"/>
        <v>Digital CamcorderHoffman, Brian</v>
      </c>
      <c r="G2111" s="193" t="str">
        <f t="shared" ref="G2111:M2111" si="3494">G$384</f>
        <v>Hoffman, Brian</v>
      </c>
      <c r="H2111" s="193" t="str">
        <f t="shared" si="3494"/>
        <v>Gaither, Kelli</v>
      </c>
      <c r="I2111" s="193" t="str">
        <f t="shared" si="3494"/>
        <v>BH080</v>
      </c>
      <c r="J2111" s="193" t="str">
        <f t="shared" si="3494"/>
        <v>BHRS GRP/UTD EDUCATION PURCHASING</v>
      </c>
      <c r="K2111" s="193" t="str">
        <f t="shared" si="3494"/>
        <v>all</v>
      </c>
      <c r="L2111" s="193">
        <f t="shared" si="3494"/>
        <v>0</v>
      </c>
      <c r="M2111" s="193">
        <f t="shared" si="3494"/>
        <v>0</v>
      </c>
      <c r="N2111" s="193" t="str">
        <f t="shared" si="3384"/>
        <v>Digital Camcorder</v>
      </c>
      <c r="AA2111" s="193">
        <f t="shared" si="3381"/>
        <v>0</v>
      </c>
      <c r="AB2111" s="193" t="str">
        <f t="shared" ref="AB2111" si="3495">AB$384</f>
        <v>Gaither, Kelli</v>
      </c>
    </row>
    <row r="2112" spans="1:28" s="188" customFormat="1" ht="17.399999999999999">
      <c r="A2112" s="193" t="str">
        <f t="shared" si="3376"/>
        <v>Digital Camcorder</v>
      </c>
      <c r="B2112" s="193" t="str">
        <f t="shared" si="3377"/>
        <v>BL356Digital Camcorder</v>
      </c>
      <c r="C2112" s="193" t="str">
        <f t="shared" si="3378"/>
        <v>Digital CamcorderGaither, Kelli</v>
      </c>
      <c r="D2112" s="193"/>
      <c r="E2112" s="193"/>
      <c r="F2112" s="193" t="str">
        <f t="shared" si="3379"/>
        <v>Digital CamcorderHoffman, Brian</v>
      </c>
      <c r="G2112" s="193" t="str">
        <f t="shared" ref="G2112:M2112" si="3496">G$385</f>
        <v>Hoffman, Brian</v>
      </c>
      <c r="H2112" s="193" t="str">
        <f t="shared" si="3496"/>
        <v>Gaither, Kelli</v>
      </c>
      <c r="I2112" s="193" t="str">
        <f t="shared" si="3496"/>
        <v>BL356</v>
      </c>
      <c r="J2112" s="193" t="str">
        <f t="shared" si="3496"/>
        <v>BLUEWATER PHOTO</v>
      </c>
      <c r="K2112" s="193" t="str">
        <f t="shared" si="3496"/>
        <v>all</v>
      </c>
      <c r="L2112" s="193">
        <f t="shared" si="3496"/>
        <v>0</v>
      </c>
      <c r="M2112" s="193">
        <f t="shared" si="3496"/>
        <v>0</v>
      </c>
      <c r="N2112" s="193" t="str">
        <f t="shared" si="3384"/>
        <v>Digital Camcorder</v>
      </c>
      <c r="AA2112" s="193">
        <f t="shared" si="3381"/>
        <v>0</v>
      </c>
      <c r="AB2112" s="193" t="str">
        <f t="shared" ref="AB2112" si="3497">AB$385</f>
        <v>Gaither, Kelli</v>
      </c>
    </row>
    <row r="2113" spans="1:28" s="188" customFormat="1" ht="17.399999999999999">
      <c r="A2113" s="193" t="str">
        <f t="shared" si="3376"/>
        <v>Digital Camcorder</v>
      </c>
      <c r="B2113" s="193" t="str">
        <f t="shared" si="3377"/>
        <v>BU952Digital Camcorder</v>
      </c>
      <c r="C2113" s="193" t="str">
        <f t="shared" si="3378"/>
        <v>Digital CamcorderGaither, Kelli</v>
      </c>
      <c r="D2113" s="193"/>
      <c r="E2113" s="193"/>
      <c r="F2113" s="193" t="str">
        <f t="shared" si="3379"/>
        <v>Digital CamcorderHoffman, Brian</v>
      </c>
      <c r="G2113" s="193" t="str">
        <f t="shared" ref="G2113:M2113" si="3498">G$386</f>
        <v>Hoffman, Brian</v>
      </c>
      <c r="H2113" s="193" t="str">
        <f t="shared" si="3498"/>
        <v>Gaither, Kelli</v>
      </c>
      <c r="I2113" s="193" t="str">
        <f t="shared" si="3498"/>
        <v>BU952</v>
      </c>
      <c r="J2113" s="193" t="str">
        <f t="shared" si="3498"/>
        <v>BURKE CAMERA INC</v>
      </c>
      <c r="K2113" s="193" t="str">
        <f t="shared" si="3498"/>
        <v>all</v>
      </c>
      <c r="L2113" s="193">
        <f t="shared" si="3498"/>
        <v>0</v>
      </c>
      <c r="M2113" s="193">
        <f t="shared" si="3498"/>
        <v>0</v>
      </c>
      <c r="N2113" s="193" t="str">
        <f t="shared" si="3384"/>
        <v>Digital Camcorder</v>
      </c>
      <c r="AA2113" s="193">
        <f t="shared" si="3381"/>
        <v>0</v>
      </c>
      <c r="AB2113" s="193" t="str">
        <f t="shared" ref="AB2113" si="3499">AB$386</f>
        <v>Gaither, Kelli</v>
      </c>
    </row>
    <row r="2114" spans="1:28" s="188" customFormat="1" ht="17.399999999999999">
      <c r="A2114" s="193" t="str">
        <f t="shared" si="3376"/>
        <v>Digital Camcorder</v>
      </c>
      <c r="B2114" s="193" t="str">
        <f t="shared" si="3377"/>
        <v>DH030Digital Camcorder</v>
      </c>
      <c r="C2114" s="193" t="str">
        <f t="shared" si="3378"/>
        <v>Digital CamcorderGaither, Kelli</v>
      </c>
      <c r="D2114" s="193"/>
      <c r="E2114" s="193"/>
      <c r="F2114" s="193" t="str">
        <f t="shared" si="3379"/>
        <v>Digital CamcorderHoffman, Brian</v>
      </c>
      <c r="G2114" s="193" t="str">
        <f t="shared" ref="G2114:M2114" si="3500">G$387</f>
        <v>Hoffman, Brian</v>
      </c>
      <c r="H2114" s="193" t="str">
        <f t="shared" si="3500"/>
        <v>Gaither, Kelli</v>
      </c>
      <c r="I2114" s="193" t="str">
        <f t="shared" si="3500"/>
        <v>DH030</v>
      </c>
      <c r="J2114" s="193" t="str">
        <f t="shared" si="3500"/>
        <v>D &amp; H DIST. CO</v>
      </c>
      <c r="K2114" s="193" t="str">
        <f t="shared" si="3500"/>
        <v>all</v>
      </c>
      <c r="L2114" s="193">
        <f t="shared" si="3500"/>
        <v>0</v>
      </c>
      <c r="M2114" s="193">
        <f t="shared" si="3500"/>
        <v>0</v>
      </c>
      <c r="N2114" s="193" t="str">
        <f t="shared" si="3384"/>
        <v>Digital Camcorder</v>
      </c>
      <c r="AA2114" s="193">
        <f t="shared" si="3381"/>
        <v>0</v>
      </c>
      <c r="AB2114" s="193" t="str">
        <f t="shared" ref="AB2114" si="3501">AB$387</f>
        <v>Gaither, Kelli</v>
      </c>
    </row>
    <row r="2115" spans="1:28" s="188" customFormat="1" ht="17.399999999999999">
      <c r="A2115" s="193" t="str">
        <f t="shared" si="3376"/>
        <v>Digital Camcorder</v>
      </c>
      <c r="B2115" s="193" t="str">
        <f t="shared" si="3377"/>
        <v>DW001Digital Camcorder</v>
      </c>
      <c r="C2115" s="193" t="str">
        <f t="shared" si="3378"/>
        <v>Digital CamcorderGaither, Kelli</v>
      </c>
      <c r="D2115" s="193"/>
      <c r="E2115" s="193"/>
      <c r="F2115" s="193" t="str">
        <f t="shared" si="3379"/>
        <v>Digital CamcorderHoffman, Brian</v>
      </c>
      <c r="G2115" s="193" t="str">
        <f t="shared" ref="G2115:M2115" si="3502">G$388</f>
        <v>Hoffman, Brian</v>
      </c>
      <c r="H2115" s="193" t="str">
        <f t="shared" si="3502"/>
        <v>Gaither, Kelli</v>
      </c>
      <c r="I2115" s="193" t="str">
        <f t="shared" si="3502"/>
        <v>DW001</v>
      </c>
      <c r="J2115" s="193" t="str">
        <f t="shared" si="3502"/>
        <v>BRAZO'S DIST.</v>
      </c>
      <c r="K2115" s="193" t="str">
        <f t="shared" si="3502"/>
        <v>all</v>
      </c>
      <c r="L2115" s="193">
        <f t="shared" si="3502"/>
        <v>0</v>
      </c>
      <c r="M2115" s="193">
        <f t="shared" si="3502"/>
        <v>0</v>
      </c>
      <c r="N2115" s="193" t="str">
        <f t="shared" si="3384"/>
        <v>Digital Camcorder</v>
      </c>
      <c r="AA2115" s="193">
        <f t="shared" si="3381"/>
        <v>0</v>
      </c>
      <c r="AB2115" s="193" t="str">
        <f t="shared" ref="AB2115" si="3503">AB$388</f>
        <v>Gaither, Kelli</v>
      </c>
    </row>
    <row r="2116" spans="1:28" s="188" customFormat="1" ht="17.399999999999999">
      <c r="A2116" s="193" t="str">
        <f t="shared" si="3376"/>
        <v>Digital Camcorder</v>
      </c>
      <c r="B2116" s="193" t="str">
        <f t="shared" si="3377"/>
        <v>EA402Digital Camcorder</v>
      </c>
      <c r="C2116" s="193" t="str">
        <f t="shared" si="3378"/>
        <v>Digital CamcorderGaither, Kelli</v>
      </c>
      <c r="D2116" s="193"/>
      <c r="E2116" s="193"/>
      <c r="F2116" s="193" t="str">
        <f t="shared" si="3379"/>
        <v>Digital CamcorderHoffman, Brian</v>
      </c>
      <c r="G2116" s="193" t="str">
        <f t="shared" ref="G2116:M2116" si="3504">G$389</f>
        <v>Hoffman, Brian</v>
      </c>
      <c r="H2116" s="193" t="str">
        <f t="shared" si="3504"/>
        <v>Gaither, Kelli</v>
      </c>
      <c r="I2116" s="193" t="str">
        <f t="shared" si="3504"/>
        <v>EA402</v>
      </c>
      <c r="J2116" s="193" t="str">
        <f t="shared" si="3504"/>
        <v>E&amp;S INTERNATIONAL ENTERPRISES INC</v>
      </c>
      <c r="K2116" s="193" t="str">
        <f t="shared" si="3504"/>
        <v>all</v>
      </c>
      <c r="L2116" s="193">
        <f t="shared" si="3504"/>
        <v>0</v>
      </c>
      <c r="M2116" s="193">
        <f t="shared" si="3504"/>
        <v>0</v>
      </c>
      <c r="N2116" s="193" t="str">
        <f t="shared" si="3384"/>
        <v>Digital Camcorder</v>
      </c>
      <c r="AA2116" s="193">
        <f t="shared" si="3381"/>
        <v>0</v>
      </c>
      <c r="AB2116" s="193" t="str">
        <f t="shared" ref="AB2116" si="3505">AB$389</f>
        <v>Gaither, Kelli</v>
      </c>
    </row>
    <row r="2117" spans="1:28" s="188" customFormat="1" ht="17.399999999999999">
      <c r="A2117" s="193" t="str">
        <f t="shared" si="3376"/>
        <v>Digital Camcorder</v>
      </c>
      <c r="B2117" s="193" t="str">
        <f t="shared" si="3377"/>
        <v>FC065Digital Camcorder</v>
      </c>
      <c r="C2117" s="193" t="str">
        <f t="shared" si="3378"/>
        <v>Digital CamcorderGaither, Kelli</v>
      </c>
      <c r="D2117" s="193"/>
      <c r="E2117" s="193"/>
      <c r="F2117" s="193" t="str">
        <f t="shared" si="3379"/>
        <v>Digital CamcorderHoffman, Brian</v>
      </c>
      <c r="G2117" s="193" t="str">
        <f t="shared" ref="G2117:M2117" si="3506">G$390</f>
        <v>Hoffman, Brian</v>
      </c>
      <c r="H2117" s="193" t="str">
        <f t="shared" si="3506"/>
        <v>Gaither, Kelli</v>
      </c>
      <c r="I2117" s="193" t="str">
        <f t="shared" si="3506"/>
        <v>FC065</v>
      </c>
      <c r="J2117" s="193" t="str">
        <f t="shared" si="3506"/>
        <v>FRANKLIN CASH REGIST</v>
      </c>
      <c r="K2117" s="193" t="str">
        <f t="shared" si="3506"/>
        <v>all</v>
      </c>
      <c r="L2117" s="193">
        <f t="shared" si="3506"/>
        <v>0</v>
      </c>
      <c r="M2117" s="193">
        <f t="shared" si="3506"/>
        <v>0</v>
      </c>
      <c r="N2117" s="193" t="str">
        <f t="shared" si="3384"/>
        <v>Digital Camcorder</v>
      </c>
      <c r="AA2117" s="193">
        <f t="shared" si="3381"/>
        <v>0</v>
      </c>
      <c r="AB2117" s="193" t="str">
        <f t="shared" ref="AB2117" si="3507">AB$390</f>
        <v>Gaither, Kelli</v>
      </c>
    </row>
    <row r="2118" spans="1:28" s="188" customFormat="1" ht="17.399999999999999">
      <c r="A2118" s="193" t="str">
        <f t="shared" si="3376"/>
        <v>Digital Camcorder</v>
      </c>
      <c r="B2118" s="193" t="str">
        <f t="shared" si="3377"/>
        <v>FO512Digital Camcorder</v>
      </c>
      <c r="C2118" s="193" t="str">
        <f t="shared" si="3378"/>
        <v>Digital CamcorderGaither, Kelli</v>
      </c>
      <c r="D2118" s="193"/>
      <c r="E2118" s="193"/>
      <c r="F2118" s="193" t="str">
        <f t="shared" si="3379"/>
        <v>Digital CamcorderHoffman, Brian</v>
      </c>
      <c r="G2118" s="193" t="str">
        <f t="shared" ref="G2118:M2118" si="3508">G$391</f>
        <v>Hoffman, Brian</v>
      </c>
      <c r="H2118" s="193" t="str">
        <f t="shared" si="3508"/>
        <v>Gaither, Kelli</v>
      </c>
      <c r="I2118" s="193" t="str">
        <f t="shared" si="3508"/>
        <v>FO512</v>
      </c>
      <c r="J2118" s="193" t="str">
        <f t="shared" si="3508"/>
        <v>FOTO-CARE LTD</v>
      </c>
      <c r="K2118" s="193" t="str">
        <f t="shared" si="3508"/>
        <v>all</v>
      </c>
      <c r="L2118" s="193">
        <f t="shared" si="3508"/>
        <v>0</v>
      </c>
      <c r="M2118" s="193">
        <f t="shared" si="3508"/>
        <v>0</v>
      </c>
      <c r="N2118" s="193" t="str">
        <f t="shared" si="3384"/>
        <v>Digital Camcorder</v>
      </c>
      <c r="AA2118" s="193">
        <f t="shared" si="3381"/>
        <v>0</v>
      </c>
      <c r="AB2118" s="193" t="str">
        <f t="shared" ref="AB2118" si="3509">AB$391</f>
        <v>Gaither, Kelli</v>
      </c>
    </row>
    <row r="2119" spans="1:28" s="188" customFormat="1" ht="17.399999999999999">
      <c r="A2119" s="193" t="str">
        <f t="shared" ref="A2119:A2164" si="3510">T$10</f>
        <v>Digital Camcorder</v>
      </c>
      <c r="B2119" s="193" t="str">
        <f t="shared" ref="B2119:B2164" si="3511">CONCATENATE(I2119,A2119)</f>
        <v>GR025Digital Camcorder</v>
      </c>
      <c r="C2119" s="193" t="str">
        <f t="shared" ref="C2119:C2164" si="3512">CONCATENATE(A2119,H2119)</f>
        <v>Digital CamcorderGaither, Kelli</v>
      </c>
      <c r="D2119" s="193"/>
      <c r="E2119" s="193"/>
      <c r="F2119" s="193" t="str">
        <f t="shared" ref="F2119:F2164" si="3513">CONCATENATE(A2119,G2119)</f>
        <v>Digital CamcorderHoffman, Brian</v>
      </c>
      <c r="G2119" s="193" t="str">
        <f t="shared" ref="G2119:M2119" si="3514">G$392</f>
        <v>Hoffman, Brian</v>
      </c>
      <c r="H2119" s="193" t="str">
        <f t="shared" si="3514"/>
        <v>Gaither, Kelli</v>
      </c>
      <c r="I2119" s="193" t="str">
        <f t="shared" si="3514"/>
        <v>GR025</v>
      </c>
      <c r="J2119" s="193" t="str">
        <f t="shared" si="3514"/>
        <v>GRAYBAR ELECTRIC CO.</v>
      </c>
      <c r="K2119" s="193" t="str">
        <f t="shared" si="3514"/>
        <v>all</v>
      </c>
      <c r="L2119" s="193">
        <f t="shared" si="3514"/>
        <v>0</v>
      </c>
      <c r="M2119" s="193">
        <f t="shared" si="3514"/>
        <v>0</v>
      </c>
      <c r="N2119" s="193" t="str">
        <f t="shared" si="3384"/>
        <v>Digital Camcorder</v>
      </c>
      <c r="AA2119" s="193">
        <f t="shared" ref="AA2119:AA2164" si="3515">AT$10</f>
        <v>0</v>
      </c>
      <c r="AB2119" s="193" t="str">
        <f t="shared" ref="AB2119" si="3516">AB$392</f>
        <v>Gaither, Kelli</v>
      </c>
    </row>
    <row r="2120" spans="1:28" s="188" customFormat="1" ht="17.399999999999999">
      <c r="A2120" s="193" t="str">
        <f t="shared" si="3510"/>
        <v>Digital Camcorder</v>
      </c>
      <c r="B2120" s="193" t="str">
        <f t="shared" si="3511"/>
        <v>GR843Digital Camcorder</v>
      </c>
      <c r="C2120" s="193" t="str">
        <f t="shared" si="3512"/>
        <v>Digital CamcorderGaither, Kelli</v>
      </c>
      <c r="D2120" s="193"/>
      <c r="E2120" s="193"/>
      <c r="F2120" s="193" t="str">
        <f t="shared" si="3513"/>
        <v>Digital CamcorderHoffman, Brian</v>
      </c>
      <c r="G2120" s="193" t="str">
        <f t="shared" ref="G2120:M2120" si="3517">G$393</f>
        <v>Hoffman, Brian</v>
      </c>
      <c r="H2120" s="193" t="str">
        <f t="shared" si="3517"/>
        <v>Gaither, Kelli</v>
      </c>
      <c r="I2120" s="193" t="str">
        <f t="shared" si="3517"/>
        <v>GR843</v>
      </c>
      <c r="J2120" s="193" t="str">
        <f t="shared" si="3517"/>
        <v>GREEN MOUNTAIN CAMERA LLC</v>
      </c>
      <c r="K2120" s="193" t="str">
        <f t="shared" si="3517"/>
        <v>all</v>
      </c>
      <c r="L2120" s="193">
        <f t="shared" si="3517"/>
        <v>0</v>
      </c>
      <c r="M2120" s="193">
        <f t="shared" si="3517"/>
        <v>0</v>
      </c>
      <c r="N2120" s="193" t="str">
        <f t="shared" ref="N2120:N2183" si="3518">A2120</f>
        <v>Digital Camcorder</v>
      </c>
      <c r="AA2120" s="193">
        <f t="shared" si="3515"/>
        <v>0</v>
      </c>
      <c r="AB2120" s="193" t="str">
        <f t="shared" ref="AB2120" si="3519">AB$393</f>
        <v>Gaither, Kelli</v>
      </c>
    </row>
    <row r="2121" spans="1:28" s="188" customFormat="1" ht="17.399999999999999">
      <c r="A2121" s="193" t="str">
        <f t="shared" si="3510"/>
        <v>Digital Camcorder</v>
      </c>
      <c r="B2121" s="193" t="str">
        <f t="shared" si="3511"/>
        <v>HA215Digital Camcorder</v>
      </c>
      <c r="C2121" s="193" t="str">
        <f t="shared" si="3512"/>
        <v>Digital CamcorderGaither, Kelli</v>
      </c>
      <c r="D2121" s="193"/>
      <c r="E2121" s="193"/>
      <c r="F2121" s="193" t="str">
        <f t="shared" si="3513"/>
        <v>Digital CamcorderHoffman, Brian</v>
      </c>
      <c r="G2121" s="193" t="str">
        <f t="shared" ref="G2121:M2121" si="3520">G$394</f>
        <v>Hoffman, Brian</v>
      </c>
      <c r="H2121" s="193" t="str">
        <f t="shared" si="3520"/>
        <v>Gaither, Kelli</v>
      </c>
      <c r="I2121" s="193" t="str">
        <f t="shared" si="3520"/>
        <v>HA215</v>
      </c>
      <c r="J2121" s="193" t="str">
        <f t="shared" si="3520"/>
        <v>HARCO INDUSTRIES INC</v>
      </c>
      <c r="K2121" s="193" t="str">
        <f t="shared" si="3520"/>
        <v>all</v>
      </c>
      <c r="L2121" s="193">
        <f t="shared" si="3520"/>
        <v>0</v>
      </c>
      <c r="M2121" s="193">
        <f t="shared" si="3520"/>
        <v>0</v>
      </c>
      <c r="N2121" s="193" t="str">
        <f t="shared" si="3518"/>
        <v>Digital Camcorder</v>
      </c>
      <c r="AA2121" s="193">
        <f t="shared" si="3515"/>
        <v>0</v>
      </c>
      <c r="AB2121" s="193" t="str">
        <f t="shared" ref="AB2121" si="3521">AB$394</f>
        <v>Gaither, Kelli</v>
      </c>
    </row>
    <row r="2122" spans="1:28" s="188" customFormat="1" ht="17.399999999999999">
      <c r="A2122" s="193" t="str">
        <f t="shared" si="3510"/>
        <v>Digital Camcorder</v>
      </c>
      <c r="B2122" s="193" t="str">
        <f t="shared" si="3511"/>
        <v>HI001Digital Camcorder</v>
      </c>
      <c r="C2122" s="193" t="str">
        <f t="shared" si="3512"/>
        <v>Digital CamcorderGaither, Kelli</v>
      </c>
      <c r="D2122" s="193"/>
      <c r="E2122" s="193"/>
      <c r="F2122" s="193" t="str">
        <f t="shared" si="3513"/>
        <v>Digital CamcorderHoffman, Brian</v>
      </c>
      <c r="G2122" s="193" t="str">
        <f t="shared" ref="G2122:M2122" si="3522">G$395</f>
        <v>Hoffman, Brian</v>
      </c>
      <c r="H2122" s="193" t="str">
        <f t="shared" si="3522"/>
        <v>Gaither, Kelli</v>
      </c>
      <c r="I2122" s="193" t="str">
        <f t="shared" si="3522"/>
        <v>HI001</v>
      </c>
      <c r="J2122" s="193" t="str">
        <f t="shared" si="3522"/>
        <v>HINDA INC.</v>
      </c>
      <c r="K2122" s="193" t="str">
        <f t="shared" si="3522"/>
        <v>all</v>
      </c>
      <c r="L2122" s="193">
        <f t="shared" si="3522"/>
        <v>0</v>
      </c>
      <c r="M2122" s="193">
        <f t="shared" si="3522"/>
        <v>0</v>
      </c>
      <c r="N2122" s="193" t="str">
        <f t="shared" si="3518"/>
        <v>Digital Camcorder</v>
      </c>
      <c r="AA2122" s="193">
        <f t="shared" si="3515"/>
        <v>0</v>
      </c>
      <c r="AB2122" s="193" t="str">
        <f t="shared" ref="AB2122" si="3523">AB$395</f>
        <v>Gaither, Kelli</v>
      </c>
    </row>
    <row r="2123" spans="1:28" s="188" customFormat="1" ht="17.399999999999999">
      <c r="A2123" s="193" t="str">
        <f t="shared" si="3510"/>
        <v>Digital Camcorder</v>
      </c>
      <c r="B2123" s="193" t="str">
        <f t="shared" si="3511"/>
        <v>IM266Digital Camcorder</v>
      </c>
      <c r="C2123" s="193" t="str">
        <f t="shared" si="3512"/>
        <v>Digital CamcorderGaither, Kelli</v>
      </c>
      <c r="D2123" s="193"/>
      <c r="E2123" s="193"/>
      <c r="F2123" s="193" t="str">
        <f t="shared" si="3513"/>
        <v>Digital CamcorderHoffman, Brian</v>
      </c>
      <c r="G2123" s="193" t="str">
        <f t="shared" ref="G2123:M2123" si="3524">G$396</f>
        <v>Hoffman, Brian</v>
      </c>
      <c r="H2123" s="193" t="str">
        <f t="shared" si="3524"/>
        <v>Gaither, Kelli</v>
      </c>
      <c r="I2123" s="193" t="str">
        <f t="shared" si="3524"/>
        <v>IM266</v>
      </c>
      <c r="J2123" s="193" t="str">
        <f t="shared" si="3524"/>
        <v>IMAGE LOGISTICS</v>
      </c>
      <c r="K2123" s="193" t="str">
        <f t="shared" si="3524"/>
        <v>all</v>
      </c>
      <c r="L2123" s="193">
        <f t="shared" si="3524"/>
        <v>0</v>
      </c>
      <c r="M2123" s="193">
        <f t="shared" si="3524"/>
        <v>0</v>
      </c>
      <c r="N2123" s="193" t="str">
        <f t="shared" si="3518"/>
        <v>Digital Camcorder</v>
      </c>
      <c r="AA2123" s="193">
        <f t="shared" si="3515"/>
        <v>0</v>
      </c>
      <c r="AB2123" s="193" t="str">
        <f t="shared" ref="AB2123" si="3525">AB$396</f>
        <v>Gaither, Kelli</v>
      </c>
    </row>
    <row r="2124" spans="1:28" s="188" customFormat="1" ht="17.399999999999999">
      <c r="A2124" s="193" t="str">
        <f t="shared" si="3510"/>
        <v>Digital Camcorder</v>
      </c>
      <c r="B2124" s="193" t="str">
        <f t="shared" si="3511"/>
        <v>J0028Digital Camcorder</v>
      </c>
      <c r="C2124" s="193" t="str">
        <f t="shared" si="3512"/>
        <v>Digital CamcorderGaither, Kelli</v>
      </c>
      <c r="D2124" s="193"/>
      <c r="E2124" s="193"/>
      <c r="F2124" s="193" t="str">
        <f t="shared" si="3513"/>
        <v>Digital CamcorderHoffman, Brian</v>
      </c>
      <c r="G2124" s="193" t="str">
        <f t="shared" ref="G2124:M2124" si="3526">G$397</f>
        <v>Hoffman, Brian</v>
      </c>
      <c r="H2124" s="193" t="str">
        <f t="shared" si="3526"/>
        <v>Gaither, Kelli</v>
      </c>
      <c r="I2124" s="193" t="str">
        <f t="shared" si="3526"/>
        <v>J0028</v>
      </c>
      <c r="J2124" s="193" t="str">
        <f t="shared" si="3526"/>
        <v>ACCESS A/V LLC</v>
      </c>
      <c r="K2124" s="193" t="str">
        <f t="shared" si="3526"/>
        <v>all</v>
      </c>
      <c r="L2124" s="193">
        <f t="shared" si="3526"/>
        <v>0</v>
      </c>
      <c r="M2124" s="193">
        <f t="shared" si="3526"/>
        <v>0</v>
      </c>
      <c r="N2124" s="193" t="str">
        <f t="shared" si="3518"/>
        <v>Digital Camcorder</v>
      </c>
      <c r="AA2124" s="193">
        <f t="shared" si="3515"/>
        <v>0</v>
      </c>
      <c r="AB2124" s="193" t="str">
        <f t="shared" ref="AB2124" si="3527">AB$397</f>
        <v>Gaither, Kelli</v>
      </c>
    </row>
    <row r="2125" spans="1:28" s="188" customFormat="1" ht="17.399999999999999">
      <c r="A2125" s="193" t="str">
        <f t="shared" si="3510"/>
        <v>Digital Camcorder</v>
      </c>
      <c r="B2125" s="193" t="str">
        <f t="shared" si="3511"/>
        <v>JA581Digital Camcorder</v>
      </c>
      <c r="C2125" s="193" t="str">
        <f t="shared" si="3512"/>
        <v>Digital CamcorderGaither, Kelli</v>
      </c>
      <c r="D2125" s="193"/>
      <c r="E2125" s="193"/>
      <c r="F2125" s="193" t="str">
        <f t="shared" si="3513"/>
        <v>Digital CamcorderHoffman, Brian</v>
      </c>
      <c r="G2125" s="193" t="str">
        <f t="shared" ref="G2125:M2125" si="3528">G$398</f>
        <v>Hoffman, Brian</v>
      </c>
      <c r="H2125" s="193" t="str">
        <f t="shared" si="3528"/>
        <v>Gaither, Kelli</v>
      </c>
      <c r="I2125" s="193" t="str">
        <f t="shared" si="3528"/>
        <v>JA581</v>
      </c>
      <c r="J2125" s="193" t="str">
        <f t="shared" si="3528"/>
        <v>JALUX AMERICA'S INC</v>
      </c>
      <c r="K2125" s="193" t="str">
        <f t="shared" si="3528"/>
        <v>all</v>
      </c>
      <c r="L2125" s="193">
        <f t="shared" si="3528"/>
        <v>0</v>
      </c>
      <c r="M2125" s="193">
        <f t="shared" si="3528"/>
        <v>0</v>
      </c>
      <c r="N2125" s="193" t="str">
        <f t="shared" si="3518"/>
        <v>Digital Camcorder</v>
      </c>
      <c r="AA2125" s="193">
        <f t="shared" si="3515"/>
        <v>0</v>
      </c>
      <c r="AB2125" s="193" t="str">
        <f t="shared" ref="AB2125" si="3529">AB$398</f>
        <v>Gaither, Kelli</v>
      </c>
    </row>
    <row r="2126" spans="1:28" s="188" customFormat="1" ht="17.399999999999999">
      <c r="A2126" s="193" t="str">
        <f t="shared" si="3510"/>
        <v>Digital Camcorder</v>
      </c>
      <c r="B2126" s="193" t="str">
        <f t="shared" si="3511"/>
        <v>JH020Digital Camcorder</v>
      </c>
      <c r="C2126" s="193" t="str">
        <f t="shared" si="3512"/>
        <v>Digital CamcorderGaither, Kelli</v>
      </c>
      <c r="D2126" s="193"/>
      <c r="E2126" s="193"/>
      <c r="F2126" s="193" t="str">
        <f t="shared" si="3513"/>
        <v>Digital CamcorderHoffman, Brian</v>
      </c>
      <c r="G2126" s="193" t="str">
        <f t="shared" ref="G2126:M2126" si="3530">G$399</f>
        <v>Hoffman, Brian</v>
      </c>
      <c r="H2126" s="193" t="str">
        <f t="shared" si="3530"/>
        <v>Gaither, Kelli</v>
      </c>
      <c r="I2126" s="193" t="str">
        <f t="shared" si="3530"/>
        <v>JH020</v>
      </c>
      <c r="J2126" s="193" t="str">
        <f t="shared" si="3530"/>
        <v>JHAM INTERNATIONAL C</v>
      </c>
      <c r="K2126" s="193" t="str">
        <f t="shared" si="3530"/>
        <v>all</v>
      </c>
      <c r="L2126" s="193">
        <f t="shared" si="3530"/>
        <v>0</v>
      </c>
      <c r="M2126" s="193">
        <f t="shared" si="3530"/>
        <v>0</v>
      </c>
      <c r="N2126" s="193" t="str">
        <f t="shared" si="3518"/>
        <v>Digital Camcorder</v>
      </c>
      <c r="AA2126" s="193">
        <f t="shared" si="3515"/>
        <v>0</v>
      </c>
      <c r="AB2126" s="193" t="str">
        <f t="shared" ref="AB2126" si="3531">AB$399</f>
        <v>Gaither, Kelli</v>
      </c>
    </row>
    <row r="2127" spans="1:28" s="188" customFormat="1" ht="17.399999999999999">
      <c r="A2127" s="193" t="str">
        <f t="shared" si="3510"/>
        <v>Digital Camcorder</v>
      </c>
      <c r="B2127" s="193" t="str">
        <f t="shared" si="3511"/>
        <v>LA020Digital Camcorder</v>
      </c>
      <c r="C2127" s="193" t="str">
        <f t="shared" si="3512"/>
        <v>Digital CamcorderGaither, Kelli</v>
      </c>
      <c r="D2127" s="193"/>
      <c r="E2127" s="193"/>
      <c r="F2127" s="193" t="str">
        <f t="shared" si="3513"/>
        <v>Digital CamcorderHoffman, Brian</v>
      </c>
      <c r="G2127" s="193" t="str">
        <f t="shared" ref="G2127:M2127" si="3532">G$400</f>
        <v>Hoffman, Brian</v>
      </c>
      <c r="H2127" s="193" t="str">
        <f t="shared" si="3532"/>
        <v>Gaither, Kelli</v>
      </c>
      <c r="I2127" s="193" t="str">
        <f t="shared" si="3532"/>
        <v>LA020</v>
      </c>
      <c r="J2127" s="193" t="str">
        <f t="shared" si="3532"/>
        <v>LAPINE ASSOCIATES IN</v>
      </c>
      <c r="K2127" s="193" t="str">
        <f t="shared" si="3532"/>
        <v>all</v>
      </c>
      <c r="L2127" s="193">
        <f t="shared" si="3532"/>
        <v>0</v>
      </c>
      <c r="M2127" s="193">
        <f t="shared" si="3532"/>
        <v>0</v>
      </c>
      <c r="N2127" s="193" t="str">
        <f t="shared" si="3518"/>
        <v>Digital Camcorder</v>
      </c>
      <c r="AA2127" s="193">
        <f t="shared" si="3515"/>
        <v>0</v>
      </c>
      <c r="AB2127" s="193" t="str">
        <f t="shared" ref="AB2127" si="3533">AB$400</f>
        <v>Gaither, Kelli</v>
      </c>
    </row>
    <row r="2128" spans="1:28" s="188" customFormat="1" ht="17.399999999999999">
      <c r="A2128" s="193" t="str">
        <f t="shared" si="3510"/>
        <v>Digital Camcorder</v>
      </c>
      <c r="B2128" s="193" t="str">
        <f t="shared" si="3511"/>
        <v>LI722Digital Camcorder</v>
      </c>
      <c r="C2128" s="193" t="str">
        <f t="shared" si="3512"/>
        <v>Digital CamcorderGaither, Kelli</v>
      </c>
      <c r="D2128" s="193"/>
      <c r="E2128" s="193"/>
      <c r="F2128" s="193" t="str">
        <f t="shared" si="3513"/>
        <v>Digital CamcorderHoffman, Brian</v>
      </c>
      <c r="G2128" s="193" t="str">
        <f t="shared" ref="G2128:M2128" si="3534">G$401</f>
        <v>Hoffman, Brian</v>
      </c>
      <c r="H2128" s="193" t="str">
        <f t="shared" si="3534"/>
        <v>Gaither, Kelli</v>
      </c>
      <c r="I2128" s="193" t="str">
        <f t="shared" si="3534"/>
        <v>LI722</v>
      </c>
      <c r="J2128" s="193" t="str">
        <f t="shared" si="3534"/>
        <v>LIFETOUCH NATIONAL SCHOOL STUDIOS I</v>
      </c>
      <c r="K2128" s="193" t="str">
        <f t="shared" si="3534"/>
        <v>all</v>
      </c>
      <c r="L2128" s="193">
        <f t="shared" si="3534"/>
        <v>0</v>
      </c>
      <c r="M2128" s="193">
        <f t="shared" si="3534"/>
        <v>0</v>
      </c>
      <c r="N2128" s="193" t="str">
        <f t="shared" si="3518"/>
        <v>Digital Camcorder</v>
      </c>
      <c r="AA2128" s="193">
        <f t="shared" si="3515"/>
        <v>0</v>
      </c>
      <c r="AB2128" s="193" t="str">
        <f t="shared" ref="AB2128" si="3535">AB$401</f>
        <v>Gaither, Kelli</v>
      </c>
    </row>
    <row r="2129" spans="1:28" s="188" customFormat="1" ht="17.399999999999999">
      <c r="A2129" s="193" t="str">
        <f t="shared" si="3510"/>
        <v>Digital Camcorder</v>
      </c>
      <c r="B2129" s="193" t="str">
        <f t="shared" si="3511"/>
        <v>MI690Digital Camcorder</v>
      </c>
      <c r="C2129" s="193" t="str">
        <f t="shared" si="3512"/>
        <v>Digital CamcorderGaither, Kelli</v>
      </c>
      <c r="D2129" s="193"/>
      <c r="E2129" s="193"/>
      <c r="F2129" s="193" t="str">
        <f t="shared" si="3513"/>
        <v>Digital CamcorderHoffman, Brian</v>
      </c>
      <c r="G2129" s="193" t="str">
        <f t="shared" ref="G2129:M2129" si="3536">G$402</f>
        <v>Hoffman, Brian</v>
      </c>
      <c r="H2129" s="193" t="str">
        <f t="shared" si="3536"/>
        <v>Gaither, Kelli</v>
      </c>
      <c r="I2129" s="193" t="str">
        <f t="shared" si="3536"/>
        <v>MI690</v>
      </c>
      <c r="J2129" s="193" t="str">
        <f t="shared" si="3536"/>
        <v>MIRA ENTERPRISE</v>
      </c>
      <c r="K2129" s="193" t="str">
        <f t="shared" si="3536"/>
        <v>all</v>
      </c>
      <c r="L2129" s="193">
        <f t="shared" si="3536"/>
        <v>0</v>
      </c>
      <c r="M2129" s="193">
        <f t="shared" si="3536"/>
        <v>0</v>
      </c>
      <c r="N2129" s="193" t="str">
        <f t="shared" si="3518"/>
        <v>Digital Camcorder</v>
      </c>
      <c r="AA2129" s="193">
        <f t="shared" si="3515"/>
        <v>0</v>
      </c>
      <c r="AB2129" s="193" t="str">
        <f t="shared" ref="AB2129" si="3537">AB$402</f>
        <v>Gaither, Kelli</v>
      </c>
    </row>
    <row r="2130" spans="1:28" s="188" customFormat="1" ht="17.399999999999999">
      <c r="A2130" s="193" t="str">
        <f t="shared" si="3510"/>
        <v>Digital Camcorder</v>
      </c>
      <c r="B2130" s="193" t="str">
        <f t="shared" si="3511"/>
        <v>PR060Digital Camcorder</v>
      </c>
      <c r="C2130" s="193" t="str">
        <f t="shared" si="3512"/>
        <v>Digital CamcorderGaither, Kelli</v>
      </c>
      <c r="D2130" s="193"/>
      <c r="E2130" s="193"/>
      <c r="F2130" s="193" t="str">
        <f t="shared" si="3513"/>
        <v>Digital CamcorderHoffman, Brian</v>
      </c>
      <c r="G2130" s="193" t="str">
        <f t="shared" ref="G2130:M2130" si="3538">G$403</f>
        <v>Hoffman, Brian</v>
      </c>
      <c r="H2130" s="193" t="str">
        <f t="shared" si="3538"/>
        <v>Gaither, Kelli</v>
      </c>
      <c r="I2130" s="193" t="str">
        <f t="shared" si="3538"/>
        <v>PR060</v>
      </c>
      <c r="J2130" s="193" t="str">
        <f t="shared" si="3538"/>
        <v>PRECISION TRADING</v>
      </c>
      <c r="K2130" s="193" t="str">
        <f t="shared" si="3538"/>
        <v>all</v>
      </c>
      <c r="L2130" s="193">
        <f t="shared" si="3538"/>
        <v>0</v>
      </c>
      <c r="M2130" s="193">
        <f t="shared" si="3538"/>
        <v>0</v>
      </c>
      <c r="N2130" s="193" t="str">
        <f t="shared" si="3518"/>
        <v>Digital Camcorder</v>
      </c>
      <c r="AA2130" s="193">
        <f t="shared" si="3515"/>
        <v>0</v>
      </c>
      <c r="AB2130" s="193" t="str">
        <f t="shared" ref="AB2130" si="3539">AB$403</f>
        <v>Gaither, Kelli</v>
      </c>
    </row>
    <row r="2131" spans="1:28" s="188" customFormat="1" ht="17.399999999999999">
      <c r="A2131" s="193" t="str">
        <f t="shared" si="3510"/>
        <v>Digital Camcorder</v>
      </c>
      <c r="B2131" s="193" t="str">
        <f t="shared" si="3511"/>
        <v>PR960Digital Camcorder</v>
      </c>
      <c r="C2131" s="193" t="str">
        <f t="shared" si="3512"/>
        <v>Digital CamcorderGaither, Kelli</v>
      </c>
      <c r="D2131" s="193"/>
      <c r="E2131" s="193"/>
      <c r="F2131" s="193" t="str">
        <f t="shared" si="3513"/>
        <v>Digital CamcorderHoffman, Brian</v>
      </c>
      <c r="G2131" s="193" t="str">
        <f t="shared" ref="G2131:M2131" si="3540">G$404</f>
        <v>Hoffman, Brian</v>
      </c>
      <c r="H2131" s="193" t="str">
        <f t="shared" si="3540"/>
        <v>Gaither, Kelli</v>
      </c>
      <c r="I2131" s="193" t="str">
        <f t="shared" si="3540"/>
        <v>PR960</v>
      </c>
      <c r="J2131" s="193" t="str">
        <f t="shared" si="3540"/>
        <v>PRINCESS CRUISE LINES</v>
      </c>
      <c r="K2131" s="193" t="str">
        <f t="shared" si="3540"/>
        <v>all</v>
      </c>
      <c r="L2131" s="193">
        <f t="shared" si="3540"/>
        <v>0</v>
      </c>
      <c r="M2131" s="193">
        <f t="shared" si="3540"/>
        <v>0</v>
      </c>
      <c r="N2131" s="193" t="str">
        <f t="shared" si="3518"/>
        <v>Digital Camcorder</v>
      </c>
      <c r="AA2131" s="193">
        <f t="shared" si="3515"/>
        <v>0</v>
      </c>
      <c r="AB2131" s="193" t="str">
        <f t="shared" ref="AB2131" si="3541">AB$404</f>
        <v>Gaither, Kelli</v>
      </c>
    </row>
    <row r="2132" spans="1:28" s="188" customFormat="1" ht="17.399999999999999">
      <c r="A2132" s="193" t="str">
        <f t="shared" si="3510"/>
        <v>Digital Camcorder</v>
      </c>
      <c r="B2132" s="193" t="str">
        <f t="shared" si="3511"/>
        <v>RE802Digital Camcorder</v>
      </c>
      <c r="C2132" s="193" t="str">
        <f t="shared" si="3512"/>
        <v>Digital CamcorderGaither, Kelli</v>
      </c>
      <c r="D2132" s="193"/>
      <c r="E2132" s="193"/>
      <c r="F2132" s="193" t="str">
        <f t="shared" si="3513"/>
        <v>Digital CamcorderHoffman, Brian</v>
      </c>
      <c r="G2132" s="193" t="str">
        <f t="shared" ref="G2132:M2132" si="3542">G$405</f>
        <v>Hoffman, Brian</v>
      </c>
      <c r="H2132" s="193" t="str">
        <f t="shared" si="3542"/>
        <v>Gaither, Kelli</v>
      </c>
      <c r="I2132" s="193" t="str">
        <f t="shared" si="3542"/>
        <v>RE802</v>
      </c>
      <c r="J2132" s="193" t="str">
        <f t="shared" si="3542"/>
        <v>REEF PHOTO AND VIDEO INC</v>
      </c>
      <c r="K2132" s="193" t="str">
        <f t="shared" si="3542"/>
        <v>all</v>
      </c>
      <c r="L2132" s="193">
        <f t="shared" si="3542"/>
        <v>0</v>
      </c>
      <c r="M2132" s="193">
        <f t="shared" si="3542"/>
        <v>0</v>
      </c>
      <c r="N2132" s="193" t="str">
        <f t="shared" si="3518"/>
        <v>Digital Camcorder</v>
      </c>
      <c r="AA2132" s="193">
        <f t="shared" si="3515"/>
        <v>0</v>
      </c>
      <c r="AB2132" s="193" t="str">
        <f t="shared" ref="AB2132" si="3543">AB$405</f>
        <v>Gaither, Kelli</v>
      </c>
    </row>
    <row r="2133" spans="1:28" s="188" customFormat="1" ht="17.399999999999999">
      <c r="A2133" s="193" t="str">
        <f t="shared" si="3510"/>
        <v>Digital Camcorder</v>
      </c>
      <c r="B2133" s="193" t="str">
        <f t="shared" si="3511"/>
        <v>SC015Digital Camcorder</v>
      </c>
      <c r="C2133" s="193" t="str">
        <f t="shared" si="3512"/>
        <v>Digital CamcorderGaither, Kelli</v>
      </c>
      <c r="D2133" s="193"/>
      <c r="E2133" s="193"/>
      <c r="F2133" s="193" t="str">
        <f t="shared" si="3513"/>
        <v>Digital CamcorderHoffman, Brian</v>
      </c>
      <c r="G2133" s="193" t="str">
        <f t="shared" ref="G2133:M2133" si="3544">G$406</f>
        <v>Hoffman, Brian</v>
      </c>
      <c r="H2133" s="193" t="str">
        <f t="shared" si="3544"/>
        <v>Gaither, Kelli</v>
      </c>
      <c r="I2133" s="193" t="str">
        <f t="shared" si="3544"/>
        <v>SC015</v>
      </c>
      <c r="J2133" s="193" t="str">
        <f t="shared" si="3544"/>
        <v>SUPERSONIC ELECTRONI</v>
      </c>
      <c r="K2133" s="193" t="str">
        <f t="shared" si="3544"/>
        <v>all</v>
      </c>
      <c r="L2133" s="193">
        <f t="shared" si="3544"/>
        <v>0</v>
      </c>
      <c r="M2133" s="193">
        <f t="shared" si="3544"/>
        <v>0</v>
      </c>
      <c r="N2133" s="193" t="str">
        <f t="shared" si="3518"/>
        <v>Digital Camcorder</v>
      </c>
      <c r="AA2133" s="193">
        <f t="shared" si="3515"/>
        <v>0</v>
      </c>
      <c r="AB2133" s="193" t="str">
        <f t="shared" ref="AB2133" si="3545">AB$406</f>
        <v>Gaither, Kelli</v>
      </c>
    </row>
    <row r="2134" spans="1:28" s="188" customFormat="1" ht="17.399999999999999">
      <c r="A2134" s="193" t="str">
        <f t="shared" si="3510"/>
        <v>Digital Camcorder</v>
      </c>
      <c r="B2134" s="193" t="str">
        <f t="shared" si="3511"/>
        <v>SE735Digital Camcorder</v>
      </c>
      <c r="C2134" s="193" t="str">
        <f t="shared" si="3512"/>
        <v>Digital CamcorderGaither, Kelli</v>
      </c>
      <c r="D2134" s="193"/>
      <c r="E2134" s="193"/>
      <c r="F2134" s="193" t="str">
        <f t="shared" si="3513"/>
        <v>Digital CamcorderHoffman, Brian</v>
      </c>
      <c r="G2134" s="193" t="str">
        <f t="shared" ref="G2134:M2134" si="3546">G$407</f>
        <v>Hoffman, Brian</v>
      </c>
      <c r="H2134" s="193" t="str">
        <f t="shared" si="3546"/>
        <v>Gaither, Kelli</v>
      </c>
      <c r="I2134" s="193" t="str">
        <f t="shared" si="3546"/>
        <v>SE735</v>
      </c>
      <c r="J2134" s="193" t="str">
        <f t="shared" si="3546"/>
        <v>SENNARI USA</v>
      </c>
      <c r="K2134" s="193" t="str">
        <f t="shared" si="3546"/>
        <v>all</v>
      </c>
      <c r="L2134" s="193">
        <f t="shared" si="3546"/>
        <v>0</v>
      </c>
      <c r="M2134" s="193">
        <f t="shared" si="3546"/>
        <v>0</v>
      </c>
      <c r="N2134" s="193" t="str">
        <f t="shared" si="3518"/>
        <v>Digital Camcorder</v>
      </c>
      <c r="AA2134" s="193">
        <f t="shared" si="3515"/>
        <v>0</v>
      </c>
      <c r="AB2134" s="193" t="str">
        <f t="shared" ref="AB2134" si="3547">AB$407</f>
        <v>Gaither, Kelli</v>
      </c>
    </row>
    <row r="2135" spans="1:28" s="188" customFormat="1" ht="17.399999999999999">
      <c r="A2135" s="193" t="str">
        <f t="shared" si="3510"/>
        <v>Digital Camcorder</v>
      </c>
      <c r="B2135" s="193" t="str">
        <f t="shared" si="3511"/>
        <v>SP080Digital Camcorder</v>
      </c>
      <c r="C2135" s="193" t="str">
        <f t="shared" si="3512"/>
        <v>Digital CamcorderGaither, Kelli</v>
      </c>
      <c r="D2135" s="193"/>
      <c r="E2135" s="193"/>
      <c r="F2135" s="193" t="str">
        <f t="shared" si="3513"/>
        <v>Digital CamcorderHoffman, Brian</v>
      </c>
      <c r="G2135" s="193" t="str">
        <f t="shared" ref="G2135:M2135" si="3548">G$408</f>
        <v>Hoffman, Brian</v>
      </c>
      <c r="H2135" s="193" t="str">
        <f t="shared" si="3548"/>
        <v>Gaither, Kelli</v>
      </c>
      <c r="I2135" s="193" t="str">
        <f t="shared" si="3548"/>
        <v>SP080</v>
      </c>
      <c r="J2135" s="193" t="str">
        <f t="shared" si="3548"/>
        <v>S. P. RICHARDS COMPA</v>
      </c>
      <c r="K2135" s="193" t="str">
        <f t="shared" si="3548"/>
        <v>all</v>
      </c>
      <c r="L2135" s="193">
        <f t="shared" si="3548"/>
        <v>0</v>
      </c>
      <c r="M2135" s="193">
        <f t="shared" si="3548"/>
        <v>0</v>
      </c>
      <c r="N2135" s="193" t="str">
        <f t="shared" si="3518"/>
        <v>Digital Camcorder</v>
      </c>
      <c r="AA2135" s="193">
        <f t="shared" si="3515"/>
        <v>0</v>
      </c>
      <c r="AB2135" s="193" t="str">
        <f t="shared" ref="AB2135" si="3549">AB$408</f>
        <v>Gaither, Kelli</v>
      </c>
    </row>
    <row r="2136" spans="1:28" s="188" customFormat="1" ht="17.399999999999999">
      <c r="A2136" s="193" t="str">
        <f t="shared" si="3510"/>
        <v>Digital Camcorder</v>
      </c>
      <c r="B2136" s="193" t="str">
        <f t="shared" si="3511"/>
        <v>TE107Digital Camcorder</v>
      </c>
      <c r="C2136" s="193" t="str">
        <f t="shared" si="3512"/>
        <v>Digital CamcorderGaither, Kelli</v>
      </c>
      <c r="D2136" s="193"/>
      <c r="E2136" s="193"/>
      <c r="F2136" s="193" t="str">
        <f t="shared" si="3513"/>
        <v>Digital CamcorderHoffman, Brian</v>
      </c>
      <c r="G2136" s="193" t="str">
        <f t="shared" ref="G2136:M2136" si="3550">G$409</f>
        <v>Hoffman, Brian</v>
      </c>
      <c r="H2136" s="193" t="str">
        <f t="shared" si="3550"/>
        <v>Gaither, Kelli</v>
      </c>
      <c r="I2136" s="193" t="str">
        <f t="shared" si="3550"/>
        <v>TE107</v>
      </c>
      <c r="J2136" s="193" t="str">
        <f t="shared" si="3550"/>
        <v>TECHNICOLOR / TEL-EQUIPMENT</v>
      </c>
      <c r="K2136" s="193" t="str">
        <f t="shared" si="3550"/>
        <v>all</v>
      </c>
      <c r="L2136" s="193" t="str">
        <f t="shared" si="3550"/>
        <v>H2H Performance Video</v>
      </c>
      <c r="M2136" s="193" t="str">
        <f t="shared" si="3550"/>
        <v>TV, Technics</v>
      </c>
      <c r="N2136" s="193" t="str">
        <f t="shared" si="3518"/>
        <v>Digital Camcorder</v>
      </c>
      <c r="AA2136" s="193">
        <f t="shared" si="3515"/>
        <v>0</v>
      </c>
      <c r="AB2136" s="193" t="str">
        <f t="shared" ref="AB2136" si="3551">AB$409</f>
        <v>Gaither, Kelli</v>
      </c>
    </row>
    <row r="2137" spans="1:28" s="188" customFormat="1" ht="17.399999999999999">
      <c r="A2137" s="193" t="str">
        <f t="shared" si="3510"/>
        <v>Digital Camcorder</v>
      </c>
      <c r="B2137" s="193" t="str">
        <f t="shared" si="3511"/>
        <v>UR001Digital Camcorder</v>
      </c>
      <c r="C2137" s="193" t="str">
        <f t="shared" si="3512"/>
        <v>Digital CamcorderGaither, Kelli</v>
      </c>
      <c r="D2137" s="193"/>
      <c r="E2137" s="193"/>
      <c r="F2137" s="193" t="str">
        <f t="shared" si="3513"/>
        <v>Digital CamcorderHoffman, Brian</v>
      </c>
      <c r="G2137" s="193" t="str">
        <f t="shared" ref="G2137:M2137" si="3552">G$410</f>
        <v>Hoffman, Brian</v>
      </c>
      <c r="H2137" s="193" t="str">
        <f t="shared" si="3552"/>
        <v>Gaither, Kelli</v>
      </c>
      <c r="I2137" s="193" t="str">
        <f t="shared" si="3552"/>
        <v>UR001</v>
      </c>
      <c r="J2137" s="193" t="str">
        <f t="shared" si="3552"/>
        <v>URBAN OUTFITTERS INC</v>
      </c>
      <c r="K2137" s="193" t="str">
        <f t="shared" si="3552"/>
        <v>all</v>
      </c>
      <c r="L2137" s="193">
        <f t="shared" si="3552"/>
        <v>0</v>
      </c>
      <c r="M2137" s="193">
        <f t="shared" si="3552"/>
        <v>0</v>
      </c>
      <c r="N2137" s="193" t="str">
        <f t="shared" si="3518"/>
        <v>Digital Camcorder</v>
      </c>
      <c r="AA2137" s="193">
        <f t="shared" si="3515"/>
        <v>0</v>
      </c>
      <c r="AB2137" s="193" t="str">
        <f t="shared" ref="AB2137" si="3553">AB$410</f>
        <v>Gaither, Kelli</v>
      </c>
    </row>
    <row r="2138" spans="1:28" s="188" customFormat="1" ht="17.399999999999999">
      <c r="A2138" s="193" t="str">
        <f t="shared" si="3510"/>
        <v>Digital Camcorder</v>
      </c>
      <c r="B2138" s="193" t="str">
        <f t="shared" si="3511"/>
        <v>US310Digital Camcorder</v>
      </c>
      <c r="C2138" s="193" t="str">
        <f t="shared" si="3512"/>
        <v>Digital CamcorderGaither, Kelli</v>
      </c>
      <c r="D2138" s="193"/>
      <c r="E2138" s="193"/>
      <c r="F2138" s="193" t="str">
        <f t="shared" si="3513"/>
        <v>Digital CamcorderHoffman, Brian</v>
      </c>
      <c r="G2138" s="193" t="str">
        <f t="shared" ref="G2138:M2138" si="3554">G$411</f>
        <v>Hoffman, Brian</v>
      </c>
      <c r="H2138" s="193" t="str">
        <f t="shared" si="3554"/>
        <v>Gaither, Kelli</v>
      </c>
      <c r="I2138" s="193" t="str">
        <f t="shared" si="3554"/>
        <v>US310</v>
      </c>
      <c r="J2138" s="193" t="str">
        <f t="shared" si="3554"/>
        <v>US ASIA</v>
      </c>
      <c r="K2138" s="193" t="str">
        <f t="shared" si="3554"/>
        <v>all</v>
      </c>
      <c r="L2138" s="193">
        <f t="shared" si="3554"/>
        <v>0</v>
      </c>
      <c r="M2138" s="193">
        <f t="shared" si="3554"/>
        <v>0</v>
      </c>
      <c r="N2138" s="193" t="str">
        <f t="shared" si="3518"/>
        <v>Digital Camcorder</v>
      </c>
      <c r="AA2138" s="193">
        <f t="shared" si="3515"/>
        <v>0</v>
      </c>
      <c r="AB2138" s="193" t="str">
        <f t="shared" ref="AB2138" si="3555">AB$411</f>
        <v>Gaither, Kelli</v>
      </c>
    </row>
    <row r="2139" spans="1:28" s="188" customFormat="1" ht="17.399999999999999">
      <c r="A2139" s="193" t="str">
        <f t="shared" si="3510"/>
        <v>Digital Camcorder</v>
      </c>
      <c r="B2139" s="193" t="str">
        <f t="shared" si="3511"/>
        <v>ZA116Digital Camcorder</v>
      </c>
      <c r="C2139" s="193" t="str">
        <f t="shared" si="3512"/>
        <v>Digital CamcorderGaither, Kelli</v>
      </c>
      <c r="D2139" s="193"/>
      <c r="E2139" s="193"/>
      <c r="F2139" s="193" t="str">
        <f t="shared" si="3513"/>
        <v>Digital CamcorderHoffman, Brian</v>
      </c>
      <c r="G2139" s="193" t="str">
        <f t="shared" ref="G2139:M2139" si="3556">G$412</f>
        <v>Hoffman, Brian</v>
      </c>
      <c r="H2139" s="193" t="str">
        <f t="shared" si="3556"/>
        <v>Gaither, Kelli</v>
      </c>
      <c r="I2139" s="193" t="str">
        <f t="shared" si="3556"/>
        <v>ZA116</v>
      </c>
      <c r="J2139" s="193" t="str">
        <f t="shared" si="3556"/>
        <v>ZALMEN REISS AND ASSOCIATES INC</v>
      </c>
      <c r="K2139" s="193" t="str">
        <f t="shared" si="3556"/>
        <v>all</v>
      </c>
      <c r="L2139" s="193">
        <f t="shared" si="3556"/>
        <v>0</v>
      </c>
      <c r="M2139" s="193">
        <f t="shared" si="3556"/>
        <v>0</v>
      </c>
      <c r="N2139" s="193" t="str">
        <f t="shared" si="3518"/>
        <v>Digital Camcorder</v>
      </c>
      <c r="AA2139" s="193">
        <f t="shared" si="3515"/>
        <v>0</v>
      </c>
      <c r="AB2139" s="193" t="str">
        <f t="shared" ref="AB2139" si="3557">AB$412</f>
        <v>Gaither, Kelli</v>
      </c>
    </row>
    <row r="2140" spans="1:28" s="188" customFormat="1" ht="17.399999999999999">
      <c r="A2140" s="193" t="str">
        <f t="shared" si="3510"/>
        <v>Digital Camcorder</v>
      </c>
      <c r="B2140" s="193" t="str">
        <f t="shared" si="3511"/>
        <v>CO902Digital Camcorder</v>
      </c>
      <c r="C2140" s="193" t="str">
        <f t="shared" si="3512"/>
        <v>Digital CamcorderGaither, Kelli</v>
      </c>
      <c r="D2140" s="193"/>
      <c r="E2140" s="193"/>
      <c r="F2140" s="193" t="str">
        <f t="shared" si="3513"/>
        <v>Digital CamcorderHoffman, Brian</v>
      </c>
      <c r="G2140" s="193" t="str">
        <f t="shared" ref="G2140:M2140" si="3558">G$413</f>
        <v>Hoffman, Brian</v>
      </c>
      <c r="H2140" s="193" t="str">
        <f t="shared" si="3558"/>
        <v>Gaither, Kelli</v>
      </c>
      <c r="I2140" s="193" t="str">
        <f t="shared" si="3558"/>
        <v>CO902</v>
      </c>
      <c r="J2140" s="193" t="str">
        <f t="shared" si="3558"/>
        <v>COMCAST</v>
      </c>
      <c r="K2140" s="193" t="str">
        <f t="shared" si="3558"/>
        <v>all</v>
      </c>
      <c r="L2140" s="193">
        <f t="shared" si="3558"/>
        <v>0</v>
      </c>
      <c r="M2140" s="193">
        <f t="shared" si="3558"/>
        <v>0</v>
      </c>
      <c r="N2140" s="193" t="str">
        <f t="shared" si="3518"/>
        <v>Digital Camcorder</v>
      </c>
      <c r="AA2140" s="193">
        <f t="shared" si="3515"/>
        <v>0</v>
      </c>
      <c r="AB2140" s="193" t="str">
        <f t="shared" ref="AB2140" si="3559">AB$413</f>
        <v>Gaither, Kelli</v>
      </c>
    </row>
    <row r="2141" spans="1:28" s="188" customFormat="1" ht="17.399999999999999">
      <c r="A2141" s="193" t="str">
        <f t="shared" si="3510"/>
        <v>Digital Camcorder</v>
      </c>
      <c r="B2141" s="193" t="str">
        <f t="shared" si="3511"/>
        <v>VI128Digital Camcorder</v>
      </c>
      <c r="C2141" s="193" t="str">
        <f t="shared" si="3512"/>
        <v>Digital CamcorderGaither, Kelli</v>
      </c>
      <c r="D2141" s="193"/>
      <c r="E2141" s="193"/>
      <c r="F2141" s="193" t="str">
        <f t="shared" si="3513"/>
        <v>Digital CamcorderHoffman, Brian</v>
      </c>
      <c r="G2141" s="193" t="str">
        <f t="shared" ref="G2141:M2141" si="3560">G$414</f>
        <v>Hoffman, Brian</v>
      </c>
      <c r="H2141" s="193" t="str">
        <f t="shared" si="3560"/>
        <v>Gaither, Kelli</v>
      </c>
      <c r="I2141" s="193" t="str">
        <f t="shared" si="3560"/>
        <v>VI128</v>
      </c>
      <c r="J2141" s="193" t="str">
        <f t="shared" si="3560"/>
        <v>Graybar Electronics - Video Insight</v>
      </c>
      <c r="K2141" s="193" t="str">
        <f t="shared" si="3560"/>
        <v>all</v>
      </c>
      <c r="L2141" s="193">
        <f t="shared" si="3560"/>
        <v>0</v>
      </c>
      <c r="M2141" s="193">
        <f t="shared" si="3560"/>
        <v>0</v>
      </c>
      <c r="N2141" s="193" t="str">
        <f t="shared" si="3518"/>
        <v>Digital Camcorder</v>
      </c>
      <c r="AA2141" s="193">
        <f t="shared" si="3515"/>
        <v>0</v>
      </c>
      <c r="AB2141" s="193">
        <f t="shared" ref="AB2141" si="3561">AB$414</f>
        <v>0</v>
      </c>
    </row>
    <row r="2142" spans="1:28" s="188" customFormat="1" ht="17.399999999999999">
      <c r="A2142" s="193" t="str">
        <f t="shared" si="3510"/>
        <v>Digital Camcorder</v>
      </c>
      <c r="B2142" s="193" t="str">
        <f t="shared" si="3511"/>
        <v>0Digital Camcorder</v>
      </c>
      <c r="C2142" s="193" t="str">
        <f t="shared" si="3512"/>
        <v>Digital Camcorder0</v>
      </c>
      <c r="D2142" s="193"/>
      <c r="E2142" s="193"/>
      <c r="F2142" s="193" t="str">
        <f t="shared" si="3513"/>
        <v>Digital Camcorder0</v>
      </c>
      <c r="G2142" s="193">
        <f t="shared" ref="G2142:M2142" si="3562">G$415</f>
        <v>0</v>
      </c>
      <c r="H2142" s="193">
        <f t="shared" si="3562"/>
        <v>0</v>
      </c>
      <c r="I2142" s="193">
        <f t="shared" si="3562"/>
        <v>0</v>
      </c>
      <c r="J2142" s="193">
        <f t="shared" si="3562"/>
        <v>0</v>
      </c>
      <c r="K2142" s="193">
        <f t="shared" si="3562"/>
        <v>0</v>
      </c>
      <c r="L2142" s="193">
        <f t="shared" si="3562"/>
        <v>0</v>
      </c>
      <c r="M2142" s="193">
        <f t="shared" si="3562"/>
        <v>0</v>
      </c>
      <c r="N2142" s="193" t="str">
        <f t="shared" si="3518"/>
        <v>Digital Camcorder</v>
      </c>
      <c r="AA2142" s="193">
        <f t="shared" si="3515"/>
        <v>0</v>
      </c>
      <c r="AB2142" s="193">
        <f t="shared" ref="AB2142" si="3563">AB$415</f>
        <v>0</v>
      </c>
    </row>
    <row r="2143" spans="1:28" s="188" customFormat="1" ht="17.399999999999999">
      <c r="A2143" s="193" t="str">
        <f t="shared" si="3510"/>
        <v>Digital Camcorder</v>
      </c>
      <c r="B2143" s="193" t="str">
        <f t="shared" si="3511"/>
        <v>0Digital Camcorder</v>
      </c>
      <c r="C2143" s="193" t="str">
        <f t="shared" si="3512"/>
        <v>Digital Camcorder0</v>
      </c>
      <c r="D2143" s="193"/>
      <c r="E2143" s="193"/>
      <c r="F2143" s="193" t="str">
        <f t="shared" si="3513"/>
        <v>Digital Camcorder0</v>
      </c>
      <c r="G2143" s="193">
        <f t="shared" ref="G2143:M2143" si="3564">G$416</f>
        <v>0</v>
      </c>
      <c r="H2143" s="193">
        <f t="shared" si="3564"/>
        <v>0</v>
      </c>
      <c r="I2143" s="193">
        <f t="shared" si="3564"/>
        <v>0</v>
      </c>
      <c r="J2143" s="193">
        <f t="shared" si="3564"/>
        <v>0</v>
      </c>
      <c r="K2143" s="193">
        <f t="shared" si="3564"/>
        <v>0</v>
      </c>
      <c r="L2143" s="193">
        <f t="shared" si="3564"/>
        <v>0</v>
      </c>
      <c r="M2143" s="193">
        <f t="shared" si="3564"/>
        <v>0</v>
      </c>
      <c r="N2143" s="193" t="str">
        <f t="shared" si="3518"/>
        <v>Digital Camcorder</v>
      </c>
      <c r="AA2143" s="193">
        <f t="shared" si="3515"/>
        <v>0</v>
      </c>
      <c r="AB2143" s="193">
        <f t="shared" ref="AB2143" si="3565">AB$416</f>
        <v>0</v>
      </c>
    </row>
    <row r="2144" spans="1:28" s="188" customFormat="1" ht="17.399999999999999">
      <c r="A2144" s="193" t="str">
        <f t="shared" si="3510"/>
        <v>Digital Camcorder</v>
      </c>
      <c r="B2144" s="193" t="str">
        <f t="shared" si="3511"/>
        <v>0Digital Camcorder</v>
      </c>
      <c r="C2144" s="193" t="str">
        <f t="shared" si="3512"/>
        <v>Digital Camcorder0</v>
      </c>
      <c r="D2144" s="193"/>
      <c r="E2144" s="193"/>
      <c r="F2144" s="193" t="str">
        <f t="shared" si="3513"/>
        <v>Digital Camcorder0</v>
      </c>
      <c r="G2144" s="193">
        <f t="shared" ref="G2144:M2144" si="3566">G$417</f>
        <v>0</v>
      </c>
      <c r="H2144" s="193">
        <f t="shared" si="3566"/>
        <v>0</v>
      </c>
      <c r="I2144" s="193">
        <f t="shared" si="3566"/>
        <v>0</v>
      </c>
      <c r="J2144" s="193">
        <f t="shared" si="3566"/>
        <v>0</v>
      </c>
      <c r="K2144" s="193">
        <f t="shared" si="3566"/>
        <v>0</v>
      </c>
      <c r="L2144" s="193">
        <f t="shared" si="3566"/>
        <v>0</v>
      </c>
      <c r="M2144" s="193">
        <f t="shared" si="3566"/>
        <v>0</v>
      </c>
      <c r="N2144" s="193" t="str">
        <f t="shared" si="3518"/>
        <v>Digital Camcorder</v>
      </c>
      <c r="AA2144" s="193">
        <f t="shared" si="3515"/>
        <v>0</v>
      </c>
      <c r="AB2144" s="193">
        <f t="shared" ref="AB2144" si="3567">AB$417</f>
        <v>0</v>
      </c>
    </row>
    <row r="2145" spans="1:28" s="188" customFormat="1" ht="17.399999999999999">
      <c r="A2145" s="193" t="str">
        <f t="shared" si="3510"/>
        <v>Digital Camcorder</v>
      </c>
      <c r="B2145" s="193" t="str">
        <f t="shared" si="3511"/>
        <v>0Digital Camcorder</v>
      </c>
      <c r="C2145" s="193" t="str">
        <f t="shared" si="3512"/>
        <v>Digital Camcorder0</v>
      </c>
      <c r="D2145" s="193"/>
      <c r="E2145" s="193"/>
      <c r="F2145" s="193" t="str">
        <f t="shared" si="3513"/>
        <v>Digital Camcorder0</v>
      </c>
      <c r="G2145" s="193">
        <f t="shared" ref="G2145:M2145" si="3568">G$418</f>
        <v>0</v>
      </c>
      <c r="H2145" s="193">
        <f t="shared" si="3568"/>
        <v>0</v>
      </c>
      <c r="I2145" s="193">
        <f t="shared" si="3568"/>
        <v>0</v>
      </c>
      <c r="J2145" s="193">
        <f t="shared" si="3568"/>
        <v>0</v>
      </c>
      <c r="K2145" s="193">
        <f t="shared" si="3568"/>
        <v>0</v>
      </c>
      <c r="L2145" s="193">
        <f t="shared" si="3568"/>
        <v>0</v>
      </c>
      <c r="M2145" s="193">
        <f t="shared" si="3568"/>
        <v>0</v>
      </c>
      <c r="N2145" s="193" t="str">
        <f t="shared" si="3518"/>
        <v>Digital Camcorder</v>
      </c>
      <c r="AA2145" s="193">
        <f t="shared" si="3515"/>
        <v>0</v>
      </c>
      <c r="AB2145" s="193">
        <f t="shared" ref="AB2145" si="3569">AB$418</f>
        <v>0</v>
      </c>
    </row>
    <row r="2146" spans="1:28" s="188" customFormat="1" ht="17.399999999999999">
      <c r="A2146" s="193" t="str">
        <f t="shared" si="3510"/>
        <v>Digital Camcorder</v>
      </c>
      <c r="B2146" s="193" t="str">
        <f t="shared" si="3511"/>
        <v>0Digital Camcorder</v>
      </c>
      <c r="C2146" s="193" t="str">
        <f t="shared" si="3512"/>
        <v>Digital Camcorder0</v>
      </c>
      <c r="D2146" s="193"/>
      <c r="E2146" s="193"/>
      <c r="F2146" s="193" t="str">
        <f t="shared" si="3513"/>
        <v>Digital Camcorder0</v>
      </c>
      <c r="G2146" s="193">
        <f t="shared" ref="G2146:M2146" si="3570">G$419</f>
        <v>0</v>
      </c>
      <c r="H2146" s="193">
        <f t="shared" si="3570"/>
        <v>0</v>
      </c>
      <c r="I2146" s="193">
        <f t="shared" si="3570"/>
        <v>0</v>
      </c>
      <c r="J2146" s="193">
        <f t="shared" si="3570"/>
        <v>0</v>
      </c>
      <c r="K2146" s="193">
        <f t="shared" si="3570"/>
        <v>0</v>
      </c>
      <c r="L2146" s="193">
        <f t="shared" si="3570"/>
        <v>0</v>
      </c>
      <c r="M2146" s="193">
        <f t="shared" si="3570"/>
        <v>0</v>
      </c>
      <c r="N2146" s="193" t="str">
        <f t="shared" si="3518"/>
        <v>Digital Camcorder</v>
      </c>
      <c r="AA2146" s="193">
        <f t="shared" si="3515"/>
        <v>0</v>
      </c>
      <c r="AB2146" s="193">
        <f t="shared" ref="AB2146" si="3571">AB$419</f>
        <v>0</v>
      </c>
    </row>
    <row r="2147" spans="1:28" s="188" customFormat="1" ht="17.399999999999999">
      <c r="A2147" s="193" t="str">
        <f t="shared" si="3510"/>
        <v>Digital Camcorder</v>
      </c>
      <c r="B2147" s="193" t="str">
        <f t="shared" si="3511"/>
        <v>0Digital Camcorder</v>
      </c>
      <c r="C2147" s="193" t="str">
        <f t="shared" si="3512"/>
        <v>Digital Camcorder0</v>
      </c>
      <c r="D2147" s="193"/>
      <c r="E2147" s="193"/>
      <c r="F2147" s="193" t="str">
        <f t="shared" si="3513"/>
        <v>Digital Camcorder0</v>
      </c>
      <c r="G2147" s="193">
        <f t="shared" ref="G2147:M2147" si="3572">G$420</f>
        <v>0</v>
      </c>
      <c r="H2147" s="193">
        <f t="shared" si="3572"/>
        <v>0</v>
      </c>
      <c r="I2147" s="193">
        <f t="shared" si="3572"/>
        <v>0</v>
      </c>
      <c r="J2147" s="193">
        <f t="shared" si="3572"/>
        <v>0</v>
      </c>
      <c r="K2147" s="193">
        <f t="shared" si="3572"/>
        <v>0</v>
      </c>
      <c r="L2147" s="193">
        <f t="shared" si="3572"/>
        <v>0</v>
      </c>
      <c r="M2147" s="193">
        <f t="shared" si="3572"/>
        <v>0</v>
      </c>
      <c r="N2147" s="193" t="str">
        <f t="shared" si="3518"/>
        <v>Digital Camcorder</v>
      </c>
      <c r="AA2147" s="193">
        <f t="shared" si="3515"/>
        <v>0</v>
      </c>
      <c r="AB2147" s="193">
        <f t="shared" ref="AB2147" si="3573">AB$420</f>
        <v>0</v>
      </c>
    </row>
    <row r="2148" spans="1:28" s="188" customFormat="1" ht="17.399999999999999">
      <c r="A2148" s="193" t="str">
        <f t="shared" si="3510"/>
        <v>Digital Camcorder</v>
      </c>
      <c r="B2148" s="193" t="str">
        <f t="shared" si="3511"/>
        <v>0Digital Camcorder</v>
      </c>
      <c r="C2148" s="193" t="str">
        <f t="shared" si="3512"/>
        <v>Digital Camcorder0</v>
      </c>
      <c r="D2148" s="193"/>
      <c r="E2148" s="193"/>
      <c r="F2148" s="193" t="str">
        <f t="shared" si="3513"/>
        <v>Digital Camcorder0</v>
      </c>
      <c r="G2148" s="193">
        <f t="shared" ref="G2148:M2148" si="3574">G$421</f>
        <v>0</v>
      </c>
      <c r="H2148" s="193">
        <f t="shared" si="3574"/>
        <v>0</v>
      </c>
      <c r="I2148" s="193">
        <f t="shared" si="3574"/>
        <v>0</v>
      </c>
      <c r="J2148" s="193">
        <f t="shared" si="3574"/>
        <v>0</v>
      </c>
      <c r="K2148" s="193">
        <f t="shared" si="3574"/>
        <v>0</v>
      </c>
      <c r="L2148" s="193">
        <f t="shared" si="3574"/>
        <v>0</v>
      </c>
      <c r="M2148" s="193">
        <f t="shared" si="3574"/>
        <v>0</v>
      </c>
      <c r="N2148" s="193" t="str">
        <f t="shared" si="3518"/>
        <v>Digital Camcorder</v>
      </c>
      <c r="AA2148" s="193">
        <f t="shared" si="3515"/>
        <v>0</v>
      </c>
      <c r="AB2148" s="193">
        <f t="shared" ref="AB2148" si="3575">AB$421</f>
        <v>0</v>
      </c>
    </row>
    <row r="2149" spans="1:28" s="188" customFormat="1" ht="17.399999999999999">
      <c r="A2149" s="193" t="str">
        <f t="shared" si="3510"/>
        <v>Digital Camcorder</v>
      </c>
      <c r="B2149" s="193" t="str">
        <f t="shared" si="3511"/>
        <v>0Digital Camcorder</v>
      </c>
      <c r="C2149" s="193" t="str">
        <f t="shared" si="3512"/>
        <v>Digital Camcorder0</v>
      </c>
      <c r="D2149" s="193"/>
      <c r="E2149" s="193"/>
      <c r="F2149" s="193" t="str">
        <f t="shared" si="3513"/>
        <v>Digital Camcorder0</v>
      </c>
      <c r="G2149" s="193">
        <f t="shared" ref="G2149:M2149" si="3576">G$422</f>
        <v>0</v>
      </c>
      <c r="H2149" s="193">
        <f t="shared" si="3576"/>
        <v>0</v>
      </c>
      <c r="I2149" s="193">
        <f t="shared" si="3576"/>
        <v>0</v>
      </c>
      <c r="J2149" s="193">
        <f t="shared" si="3576"/>
        <v>0</v>
      </c>
      <c r="K2149" s="193">
        <f t="shared" si="3576"/>
        <v>0</v>
      </c>
      <c r="L2149" s="193">
        <f t="shared" si="3576"/>
        <v>0</v>
      </c>
      <c r="M2149" s="193">
        <f t="shared" si="3576"/>
        <v>0</v>
      </c>
      <c r="N2149" s="193" t="str">
        <f t="shared" si="3518"/>
        <v>Digital Camcorder</v>
      </c>
      <c r="AA2149" s="193">
        <f t="shared" si="3515"/>
        <v>0</v>
      </c>
      <c r="AB2149" s="193">
        <f t="shared" ref="AB2149" si="3577">AB$422</f>
        <v>0</v>
      </c>
    </row>
    <row r="2150" spans="1:28" s="188" customFormat="1" ht="17.399999999999999">
      <c r="A2150" s="193" t="str">
        <f t="shared" si="3510"/>
        <v>Digital Camcorder</v>
      </c>
      <c r="B2150" s="193" t="str">
        <f t="shared" si="3511"/>
        <v>0Digital Camcorder</v>
      </c>
      <c r="C2150" s="193" t="str">
        <f t="shared" si="3512"/>
        <v>Digital Camcorder0</v>
      </c>
      <c r="D2150" s="193"/>
      <c r="E2150" s="193"/>
      <c r="F2150" s="193" t="str">
        <f t="shared" si="3513"/>
        <v>Digital Camcorder0</v>
      </c>
      <c r="G2150" s="193">
        <f t="shared" ref="G2150:M2150" si="3578">G$423</f>
        <v>0</v>
      </c>
      <c r="H2150" s="193">
        <f t="shared" si="3578"/>
        <v>0</v>
      </c>
      <c r="I2150" s="193">
        <f t="shared" si="3578"/>
        <v>0</v>
      </c>
      <c r="J2150" s="193">
        <f t="shared" si="3578"/>
        <v>0</v>
      </c>
      <c r="K2150" s="193">
        <f t="shared" si="3578"/>
        <v>0</v>
      </c>
      <c r="L2150" s="193">
        <f t="shared" si="3578"/>
        <v>0</v>
      </c>
      <c r="M2150" s="193">
        <f t="shared" si="3578"/>
        <v>0</v>
      </c>
      <c r="N2150" s="193" t="str">
        <f t="shared" si="3518"/>
        <v>Digital Camcorder</v>
      </c>
      <c r="AA2150" s="193">
        <f t="shared" si="3515"/>
        <v>0</v>
      </c>
      <c r="AB2150" s="193">
        <f t="shared" ref="AB2150" si="3579">AB$423</f>
        <v>0</v>
      </c>
    </row>
    <row r="2151" spans="1:28" s="188" customFormat="1" ht="17.399999999999999">
      <c r="A2151" s="193" t="str">
        <f t="shared" si="3510"/>
        <v>Digital Camcorder</v>
      </c>
      <c r="B2151" s="193" t="str">
        <f t="shared" si="3511"/>
        <v>0Digital Camcorder</v>
      </c>
      <c r="C2151" s="193" t="str">
        <f t="shared" si="3512"/>
        <v>Digital Camcorder0</v>
      </c>
      <c r="D2151" s="193"/>
      <c r="E2151" s="193"/>
      <c r="F2151" s="193" t="str">
        <f t="shared" si="3513"/>
        <v>Digital Camcorder0</v>
      </c>
      <c r="G2151" s="193">
        <f t="shared" ref="G2151:M2151" si="3580">G$424</f>
        <v>0</v>
      </c>
      <c r="H2151" s="193">
        <f t="shared" si="3580"/>
        <v>0</v>
      </c>
      <c r="I2151" s="193">
        <f t="shared" si="3580"/>
        <v>0</v>
      </c>
      <c r="J2151" s="193">
        <f t="shared" si="3580"/>
        <v>0</v>
      </c>
      <c r="K2151" s="193">
        <f t="shared" si="3580"/>
        <v>0</v>
      </c>
      <c r="L2151" s="193">
        <f t="shared" si="3580"/>
        <v>0</v>
      </c>
      <c r="M2151" s="193">
        <f t="shared" si="3580"/>
        <v>0</v>
      </c>
      <c r="N2151" s="193" t="str">
        <f t="shared" si="3518"/>
        <v>Digital Camcorder</v>
      </c>
      <c r="AA2151" s="193">
        <f t="shared" si="3515"/>
        <v>0</v>
      </c>
      <c r="AB2151" s="193">
        <f t="shared" ref="AB2151" si="3581">AB$424</f>
        <v>0</v>
      </c>
    </row>
    <row r="2152" spans="1:28" s="188" customFormat="1" ht="17.399999999999999">
      <c r="A2152" s="193" t="str">
        <f t="shared" si="3510"/>
        <v>Digital Camcorder</v>
      </c>
      <c r="B2152" s="193" t="str">
        <f t="shared" si="3511"/>
        <v>0Digital Camcorder</v>
      </c>
      <c r="C2152" s="193" t="str">
        <f t="shared" si="3512"/>
        <v>Digital Camcorder0</v>
      </c>
      <c r="D2152" s="193"/>
      <c r="E2152" s="193"/>
      <c r="F2152" s="193" t="str">
        <f t="shared" si="3513"/>
        <v>Digital Camcorder0</v>
      </c>
      <c r="G2152" s="193">
        <f t="shared" ref="G2152:M2152" si="3582">G$425</f>
        <v>0</v>
      </c>
      <c r="H2152" s="193">
        <f t="shared" si="3582"/>
        <v>0</v>
      </c>
      <c r="I2152" s="193">
        <f t="shared" si="3582"/>
        <v>0</v>
      </c>
      <c r="J2152" s="193">
        <f t="shared" si="3582"/>
        <v>0</v>
      </c>
      <c r="K2152" s="193">
        <f t="shared" si="3582"/>
        <v>0</v>
      </c>
      <c r="L2152" s="193">
        <f t="shared" si="3582"/>
        <v>0</v>
      </c>
      <c r="M2152" s="193">
        <f t="shared" si="3582"/>
        <v>0</v>
      </c>
      <c r="N2152" s="193" t="str">
        <f t="shared" si="3518"/>
        <v>Digital Camcorder</v>
      </c>
      <c r="AA2152" s="193">
        <f t="shared" si="3515"/>
        <v>0</v>
      </c>
      <c r="AB2152" s="193">
        <f t="shared" ref="AB2152" si="3583">AB$425</f>
        <v>0</v>
      </c>
    </row>
    <row r="2153" spans="1:28" s="188" customFormat="1" ht="17.399999999999999">
      <c r="A2153" s="193" t="str">
        <f t="shared" si="3510"/>
        <v>Digital Camcorder</v>
      </c>
      <c r="B2153" s="193" t="str">
        <f t="shared" si="3511"/>
        <v>0Digital Camcorder</v>
      </c>
      <c r="C2153" s="193" t="str">
        <f t="shared" si="3512"/>
        <v>Digital Camcorder0</v>
      </c>
      <c r="D2153" s="193"/>
      <c r="E2153" s="193"/>
      <c r="F2153" s="193" t="str">
        <f t="shared" si="3513"/>
        <v>Digital Camcorder0</v>
      </c>
      <c r="G2153" s="193">
        <f t="shared" ref="G2153:M2153" si="3584">G$426</f>
        <v>0</v>
      </c>
      <c r="H2153" s="193">
        <f t="shared" si="3584"/>
        <v>0</v>
      </c>
      <c r="I2153" s="193">
        <f t="shared" si="3584"/>
        <v>0</v>
      </c>
      <c r="J2153" s="193">
        <f t="shared" si="3584"/>
        <v>0</v>
      </c>
      <c r="K2153" s="193">
        <f t="shared" si="3584"/>
        <v>0</v>
      </c>
      <c r="L2153" s="193">
        <f t="shared" si="3584"/>
        <v>0</v>
      </c>
      <c r="M2153" s="193">
        <f t="shared" si="3584"/>
        <v>0</v>
      </c>
      <c r="N2153" s="193" t="str">
        <f t="shared" si="3518"/>
        <v>Digital Camcorder</v>
      </c>
      <c r="AA2153" s="193">
        <f t="shared" si="3515"/>
        <v>0</v>
      </c>
      <c r="AB2153" s="193">
        <f t="shared" ref="AB2153" si="3585">AB$426</f>
        <v>0</v>
      </c>
    </row>
    <row r="2154" spans="1:28" s="188" customFormat="1" ht="17.399999999999999">
      <c r="A2154" s="193" t="str">
        <f t="shared" si="3510"/>
        <v>Digital Camcorder</v>
      </c>
      <c r="B2154" s="193" t="str">
        <f t="shared" si="3511"/>
        <v>0Digital Camcorder</v>
      </c>
      <c r="C2154" s="193" t="str">
        <f t="shared" si="3512"/>
        <v>Digital Camcorder0</v>
      </c>
      <c r="D2154" s="193"/>
      <c r="E2154" s="193"/>
      <c r="F2154" s="193" t="str">
        <f t="shared" si="3513"/>
        <v>Digital Camcorder0</v>
      </c>
      <c r="G2154" s="193">
        <f t="shared" ref="G2154:M2154" si="3586">G$427</f>
        <v>0</v>
      </c>
      <c r="H2154" s="193">
        <f t="shared" si="3586"/>
        <v>0</v>
      </c>
      <c r="I2154" s="193">
        <f t="shared" si="3586"/>
        <v>0</v>
      </c>
      <c r="J2154" s="193">
        <f t="shared" si="3586"/>
        <v>0</v>
      </c>
      <c r="K2154" s="193">
        <f t="shared" si="3586"/>
        <v>0</v>
      </c>
      <c r="L2154" s="193">
        <f t="shared" si="3586"/>
        <v>0</v>
      </c>
      <c r="M2154" s="193">
        <f t="shared" si="3586"/>
        <v>0</v>
      </c>
      <c r="N2154" s="193" t="str">
        <f t="shared" si="3518"/>
        <v>Digital Camcorder</v>
      </c>
      <c r="AA2154" s="193">
        <f t="shared" si="3515"/>
        <v>0</v>
      </c>
      <c r="AB2154" s="193">
        <f t="shared" ref="AB2154" si="3587">AB$427</f>
        <v>0</v>
      </c>
    </row>
    <row r="2155" spans="1:28" s="188" customFormat="1" ht="17.399999999999999">
      <c r="A2155" s="193" t="str">
        <f t="shared" si="3510"/>
        <v>Digital Camcorder</v>
      </c>
      <c r="B2155" s="193" t="str">
        <f t="shared" si="3511"/>
        <v>0Digital Camcorder</v>
      </c>
      <c r="C2155" s="193" t="str">
        <f t="shared" si="3512"/>
        <v>Digital Camcorder0</v>
      </c>
      <c r="D2155" s="193"/>
      <c r="E2155" s="193"/>
      <c r="F2155" s="193" t="str">
        <f t="shared" si="3513"/>
        <v>Digital Camcorder0</v>
      </c>
      <c r="G2155" s="193">
        <f t="shared" ref="G2155:M2155" si="3588">G$428</f>
        <v>0</v>
      </c>
      <c r="H2155" s="193">
        <f t="shared" si="3588"/>
        <v>0</v>
      </c>
      <c r="I2155" s="193">
        <f t="shared" si="3588"/>
        <v>0</v>
      </c>
      <c r="J2155" s="193">
        <f t="shared" si="3588"/>
        <v>0</v>
      </c>
      <c r="K2155" s="193">
        <f t="shared" si="3588"/>
        <v>0</v>
      </c>
      <c r="L2155" s="193">
        <f t="shared" si="3588"/>
        <v>0</v>
      </c>
      <c r="M2155" s="193">
        <f t="shared" si="3588"/>
        <v>0</v>
      </c>
      <c r="N2155" s="193" t="str">
        <f t="shared" si="3518"/>
        <v>Digital Camcorder</v>
      </c>
      <c r="AA2155" s="193">
        <f t="shared" si="3515"/>
        <v>0</v>
      </c>
      <c r="AB2155" s="193">
        <f t="shared" ref="AB2155" si="3589">AB$428</f>
        <v>0</v>
      </c>
    </row>
    <row r="2156" spans="1:28" s="188" customFormat="1" ht="17.399999999999999">
      <c r="A2156" s="193" t="str">
        <f t="shared" si="3510"/>
        <v>Digital Camcorder</v>
      </c>
      <c r="B2156" s="193" t="str">
        <f t="shared" si="3511"/>
        <v>0Digital Camcorder</v>
      </c>
      <c r="C2156" s="193" t="str">
        <f t="shared" si="3512"/>
        <v>Digital Camcorder0</v>
      </c>
      <c r="D2156" s="193"/>
      <c r="E2156" s="193"/>
      <c r="F2156" s="193" t="str">
        <f t="shared" si="3513"/>
        <v>Digital Camcorder0</v>
      </c>
      <c r="G2156" s="193">
        <f t="shared" ref="G2156:M2156" si="3590">G$429</f>
        <v>0</v>
      </c>
      <c r="H2156" s="193">
        <f t="shared" si="3590"/>
        <v>0</v>
      </c>
      <c r="I2156" s="193">
        <f t="shared" si="3590"/>
        <v>0</v>
      </c>
      <c r="J2156" s="193">
        <f t="shared" si="3590"/>
        <v>0</v>
      </c>
      <c r="K2156" s="193">
        <f t="shared" si="3590"/>
        <v>0</v>
      </c>
      <c r="L2156" s="193">
        <f t="shared" si="3590"/>
        <v>0</v>
      </c>
      <c r="M2156" s="193">
        <f t="shared" si="3590"/>
        <v>0</v>
      </c>
      <c r="N2156" s="193" t="str">
        <f t="shared" si="3518"/>
        <v>Digital Camcorder</v>
      </c>
      <c r="AA2156" s="193">
        <f t="shared" si="3515"/>
        <v>0</v>
      </c>
      <c r="AB2156" s="193">
        <f t="shared" ref="AB2156" si="3591">AB$429</f>
        <v>0</v>
      </c>
    </row>
    <row r="2157" spans="1:28" s="188" customFormat="1" ht="17.399999999999999">
      <c r="A2157" s="193" t="str">
        <f t="shared" si="3510"/>
        <v>Digital Camcorder</v>
      </c>
      <c r="B2157" s="193" t="str">
        <f t="shared" si="3511"/>
        <v>0Digital Camcorder</v>
      </c>
      <c r="C2157" s="193" t="str">
        <f t="shared" si="3512"/>
        <v>Digital Camcorder0</v>
      </c>
      <c r="D2157" s="193"/>
      <c r="E2157" s="193"/>
      <c r="F2157" s="193" t="str">
        <f t="shared" si="3513"/>
        <v>Digital Camcorder0</v>
      </c>
      <c r="G2157" s="193">
        <f t="shared" ref="G2157:M2157" si="3592">G$430</f>
        <v>0</v>
      </c>
      <c r="H2157" s="193">
        <f t="shared" si="3592"/>
        <v>0</v>
      </c>
      <c r="I2157" s="193">
        <f t="shared" si="3592"/>
        <v>0</v>
      </c>
      <c r="J2157" s="193">
        <f t="shared" si="3592"/>
        <v>0</v>
      </c>
      <c r="K2157" s="193">
        <f t="shared" si="3592"/>
        <v>0</v>
      </c>
      <c r="L2157" s="193">
        <f t="shared" si="3592"/>
        <v>0</v>
      </c>
      <c r="M2157" s="193">
        <f t="shared" si="3592"/>
        <v>0</v>
      </c>
      <c r="N2157" s="193" t="str">
        <f t="shared" si="3518"/>
        <v>Digital Camcorder</v>
      </c>
      <c r="AA2157" s="193">
        <f t="shared" si="3515"/>
        <v>0</v>
      </c>
      <c r="AB2157" s="193">
        <f t="shared" ref="AB2157" si="3593">AB$430</f>
        <v>0</v>
      </c>
    </row>
    <row r="2158" spans="1:28" s="188" customFormat="1" ht="17.399999999999999">
      <c r="A2158" s="193" t="str">
        <f t="shared" si="3510"/>
        <v>Digital Camcorder</v>
      </c>
      <c r="B2158" s="193" t="str">
        <f t="shared" si="3511"/>
        <v>0Digital Camcorder</v>
      </c>
      <c r="C2158" s="193" t="str">
        <f t="shared" si="3512"/>
        <v>Digital Camcorder0</v>
      </c>
      <c r="D2158" s="193"/>
      <c r="E2158" s="193"/>
      <c r="F2158" s="193" t="str">
        <f t="shared" si="3513"/>
        <v>Digital Camcorder0</v>
      </c>
      <c r="G2158" s="193">
        <f t="shared" ref="G2158:M2158" si="3594">G$431</f>
        <v>0</v>
      </c>
      <c r="H2158" s="193">
        <f t="shared" si="3594"/>
        <v>0</v>
      </c>
      <c r="I2158" s="193">
        <f t="shared" si="3594"/>
        <v>0</v>
      </c>
      <c r="J2158" s="193">
        <f t="shared" si="3594"/>
        <v>0</v>
      </c>
      <c r="K2158" s="193">
        <f t="shared" si="3594"/>
        <v>0</v>
      </c>
      <c r="L2158" s="193">
        <f t="shared" si="3594"/>
        <v>0</v>
      </c>
      <c r="M2158" s="193">
        <f t="shared" si="3594"/>
        <v>0</v>
      </c>
      <c r="N2158" s="193" t="str">
        <f t="shared" si="3518"/>
        <v>Digital Camcorder</v>
      </c>
      <c r="AA2158" s="193">
        <f t="shared" si="3515"/>
        <v>0</v>
      </c>
      <c r="AB2158" s="193">
        <f t="shared" ref="AB2158" si="3595">AB$431</f>
        <v>0</v>
      </c>
    </row>
    <row r="2159" spans="1:28" s="188" customFormat="1" ht="17.399999999999999">
      <c r="A2159" s="193" t="str">
        <f t="shared" si="3510"/>
        <v>Digital Camcorder</v>
      </c>
      <c r="B2159" s="193" t="str">
        <f t="shared" si="3511"/>
        <v>0Digital Camcorder</v>
      </c>
      <c r="C2159" s="193" t="str">
        <f t="shared" si="3512"/>
        <v>Digital Camcorder0</v>
      </c>
      <c r="D2159" s="193"/>
      <c r="E2159" s="193"/>
      <c r="F2159" s="193" t="str">
        <f t="shared" si="3513"/>
        <v>Digital Camcorder0</v>
      </c>
      <c r="G2159" s="193">
        <f t="shared" ref="G2159:M2159" si="3596">G$432</f>
        <v>0</v>
      </c>
      <c r="H2159" s="193">
        <f t="shared" si="3596"/>
        <v>0</v>
      </c>
      <c r="I2159" s="193">
        <f t="shared" si="3596"/>
        <v>0</v>
      </c>
      <c r="J2159" s="193">
        <f t="shared" si="3596"/>
        <v>0</v>
      </c>
      <c r="K2159" s="193">
        <f t="shared" si="3596"/>
        <v>0</v>
      </c>
      <c r="L2159" s="193">
        <f t="shared" si="3596"/>
        <v>0</v>
      </c>
      <c r="M2159" s="193">
        <f t="shared" si="3596"/>
        <v>0</v>
      </c>
      <c r="N2159" s="193" t="str">
        <f t="shared" si="3518"/>
        <v>Digital Camcorder</v>
      </c>
      <c r="AA2159" s="193">
        <f t="shared" si="3515"/>
        <v>0</v>
      </c>
      <c r="AB2159" s="193">
        <f t="shared" ref="AB2159" si="3597">AB$432</f>
        <v>0</v>
      </c>
    </row>
    <row r="2160" spans="1:28" s="188" customFormat="1" ht="17.399999999999999">
      <c r="A2160" s="193" t="str">
        <f t="shared" si="3510"/>
        <v>Digital Camcorder</v>
      </c>
      <c r="B2160" s="193" t="str">
        <f t="shared" si="3511"/>
        <v>0Digital Camcorder</v>
      </c>
      <c r="C2160" s="193" t="str">
        <f t="shared" si="3512"/>
        <v>Digital Camcorder0</v>
      </c>
      <c r="D2160" s="193"/>
      <c r="E2160" s="193"/>
      <c r="F2160" s="193" t="str">
        <f t="shared" si="3513"/>
        <v>Digital Camcorder0</v>
      </c>
      <c r="G2160" s="193">
        <f t="shared" ref="G2160:M2160" si="3598">G$433</f>
        <v>0</v>
      </c>
      <c r="H2160" s="193">
        <f t="shared" si="3598"/>
        <v>0</v>
      </c>
      <c r="I2160" s="193">
        <f t="shared" si="3598"/>
        <v>0</v>
      </c>
      <c r="J2160" s="193">
        <f t="shared" si="3598"/>
        <v>0</v>
      </c>
      <c r="K2160" s="193">
        <f t="shared" si="3598"/>
        <v>0</v>
      </c>
      <c r="L2160" s="193">
        <f t="shared" si="3598"/>
        <v>0</v>
      </c>
      <c r="M2160" s="193">
        <f t="shared" si="3598"/>
        <v>0</v>
      </c>
      <c r="N2160" s="193" t="str">
        <f t="shared" si="3518"/>
        <v>Digital Camcorder</v>
      </c>
      <c r="AA2160" s="193">
        <f t="shared" si="3515"/>
        <v>0</v>
      </c>
      <c r="AB2160" s="193">
        <f t="shared" ref="AB2160" si="3599">AB$433</f>
        <v>0</v>
      </c>
    </row>
    <row r="2161" spans="1:28" s="188" customFormat="1" ht="17.399999999999999">
      <c r="A2161" s="193" t="str">
        <f t="shared" si="3510"/>
        <v>Digital Camcorder</v>
      </c>
      <c r="B2161" s="193" t="str">
        <f t="shared" si="3511"/>
        <v>0Digital Camcorder</v>
      </c>
      <c r="C2161" s="193" t="str">
        <f t="shared" si="3512"/>
        <v>Digital Camcorder0</v>
      </c>
      <c r="D2161" s="193"/>
      <c r="E2161" s="193"/>
      <c r="F2161" s="193" t="str">
        <f t="shared" si="3513"/>
        <v>Digital Camcorder0</v>
      </c>
      <c r="G2161" s="193">
        <f t="shared" ref="G2161:M2161" si="3600">G$434</f>
        <v>0</v>
      </c>
      <c r="H2161" s="193">
        <f t="shared" si="3600"/>
        <v>0</v>
      </c>
      <c r="I2161" s="193">
        <f t="shared" si="3600"/>
        <v>0</v>
      </c>
      <c r="J2161" s="193">
        <f t="shared" si="3600"/>
        <v>0</v>
      </c>
      <c r="K2161" s="193">
        <f t="shared" si="3600"/>
        <v>0</v>
      </c>
      <c r="L2161" s="193">
        <f t="shared" si="3600"/>
        <v>0</v>
      </c>
      <c r="M2161" s="193">
        <f t="shared" si="3600"/>
        <v>0</v>
      </c>
      <c r="N2161" s="193" t="str">
        <f t="shared" si="3518"/>
        <v>Digital Camcorder</v>
      </c>
      <c r="AA2161" s="193">
        <f t="shared" si="3515"/>
        <v>0</v>
      </c>
      <c r="AB2161" s="193">
        <f t="shared" ref="AB2161" si="3601">AB$434</f>
        <v>0</v>
      </c>
    </row>
    <row r="2162" spans="1:28" s="188" customFormat="1" ht="17.399999999999999">
      <c r="A2162" s="193" t="str">
        <f t="shared" si="3510"/>
        <v>Digital Camcorder</v>
      </c>
      <c r="B2162" s="193" t="str">
        <f t="shared" si="3511"/>
        <v>0Digital Camcorder</v>
      </c>
      <c r="C2162" s="193" t="str">
        <f t="shared" si="3512"/>
        <v>Digital Camcorder0</v>
      </c>
      <c r="D2162" s="193"/>
      <c r="E2162" s="193"/>
      <c r="F2162" s="193" t="str">
        <f t="shared" si="3513"/>
        <v>Digital Camcorder0</v>
      </c>
      <c r="G2162" s="193">
        <f t="shared" ref="G2162:M2162" si="3602">G$435</f>
        <v>0</v>
      </c>
      <c r="H2162" s="193">
        <f t="shared" si="3602"/>
        <v>0</v>
      </c>
      <c r="I2162" s="193">
        <f t="shared" si="3602"/>
        <v>0</v>
      </c>
      <c r="J2162" s="193">
        <f t="shared" si="3602"/>
        <v>0</v>
      </c>
      <c r="K2162" s="193">
        <f t="shared" si="3602"/>
        <v>0</v>
      </c>
      <c r="L2162" s="193">
        <f t="shared" si="3602"/>
        <v>0</v>
      </c>
      <c r="M2162" s="193">
        <f t="shared" si="3602"/>
        <v>0</v>
      </c>
      <c r="N2162" s="193" t="str">
        <f t="shared" si="3518"/>
        <v>Digital Camcorder</v>
      </c>
      <c r="AA2162" s="193">
        <f t="shared" si="3515"/>
        <v>0</v>
      </c>
      <c r="AB2162" s="193">
        <f t="shared" ref="AB2162" si="3603">AB$435</f>
        <v>0</v>
      </c>
    </row>
    <row r="2163" spans="1:28" s="188" customFormat="1" ht="17.399999999999999">
      <c r="A2163" s="193" t="str">
        <f t="shared" si="3510"/>
        <v>Digital Camcorder</v>
      </c>
      <c r="B2163" s="193" t="str">
        <f t="shared" si="3511"/>
        <v>0Digital Camcorder</v>
      </c>
      <c r="C2163" s="193" t="str">
        <f t="shared" si="3512"/>
        <v>Digital Camcorder0</v>
      </c>
      <c r="D2163" s="193"/>
      <c r="E2163" s="193"/>
      <c r="F2163" s="193" t="str">
        <f t="shared" si="3513"/>
        <v>Digital Camcorder0</v>
      </c>
      <c r="G2163" s="193">
        <f t="shared" ref="G2163:M2163" si="3604">G$436</f>
        <v>0</v>
      </c>
      <c r="H2163" s="193">
        <f t="shared" si="3604"/>
        <v>0</v>
      </c>
      <c r="I2163" s="193">
        <f t="shared" si="3604"/>
        <v>0</v>
      </c>
      <c r="J2163" s="193">
        <f t="shared" si="3604"/>
        <v>0</v>
      </c>
      <c r="K2163" s="193">
        <f t="shared" si="3604"/>
        <v>0</v>
      </c>
      <c r="L2163" s="193">
        <f t="shared" si="3604"/>
        <v>0</v>
      </c>
      <c r="M2163" s="193">
        <f t="shared" si="3604"/>
        <v>0</v>
      </c>
      <c r="N2163" s="193" t="str">
        <f t="shared" si="3518"/>
        <v>Digital Camcorder</v>
      </c>
      <c r="AA2163" s="193">
        <f t="shared" si="3515"/>
        <v>0</v>
      </c>
      <c r="AB2163" s="193">
        <f t="shared" ref="AB2163" si="3605">AB$436</f>
        <v>0</v>
      </c>
    </row>
    <row r="2164" spans="1:28" s="188" customFormat="1" ht="17.399999999999999">
      <c r="A2164" s="193" t="str">
        <f t="shared" si="3510"/>
        <v>Digital Camcorder</v>
      </c>
      <c r="B2164" s="193" t="str">
        <f t="shared" si="3511"/>
        <v>0Digital Camcorder</v>
      </c>
      <c r="C2164" s="193" t="str">
        <f t="shared" si="3512"/>
        <v>Digital Camcorder0</v>
      </c>
      <c r="D2164" s="193"/>
      <c r="E2164" s="193"/>
      <c r="F2164" s="193" t="str">
        <f t="shared" si="3513"/>
        <v>Digital Camcorder0</v>
      </c>
      <c r="G2164" s="193">
        <f t="shared" ref="G2164:M2164" si="3606">G$437</f>
        <v>0</v>
      </c>
      <c r="H2164" s="193">
        <f t="shared" si="3606"/>
        <v>0</v>
      </c>
      <c r="I2164" s="193">
        <f t="shared" si="3606"/>
        <v>0</v>
      </c>
      <c r="J2164" s="193">
        <f t="shared" si="3606"/>
        <v>0</v>
      </c>
      <c r="K2164" s="193">
        <f t="shared" si="3606"/>
        <v>0</v>
      </c>
      <c r="L2164" s="193">
        <f t="shared" si="3606"/>
        <v>0</v>
      </c>
      <c r="M2164" s="193">
        <f t="shared" si="3606"/>
        <v>0</v>
      </c>
      <c r="N2164" s="193" t="str">
        <f t="shared" si="3518"/>
        <v>Digital Camcorder</v>
      </c>
      <c r="AA2164" s="193">
        <f t="shared" si="3515"/>
        <v>0</v>
      </c>
      <c r="AB2164" s="193">
        <f t="shared" ref="AB2164" si="3607">AB$437</f>
        <v>0</v>
      </c>
    </row>
    <row r="2165" spans="1:28" s="188" customFormat="1" ht="17.399999999999999">
      <c r="A2165" s="193" t="str">
        <f>T$11</f>
        <v>DSC</v>
      </c>
      <c r="B2165" s="193" t="str">
        <f>CONCATENATE(I2165,A2165)</f>
        <v>DSC</v>
      </c>
      <c r="C2165" s="193" t="str">
        <f>CONCATENATE(A2165,H2165)</f>
        <v>DSC</v>
      </c>
      <c r="D2165" s="193"/>
      <c r="E2165" s="193"/>
      <c r="F2165" s="193" t="str">
        <f>CONCATENATE(A2165,G2165)</f>
        <v>DSC</v>
      </c>
      <c r="G2165" s="193"/>
      <c r="H2165" s="193"/>
      <c r="I2165" s="193"/>
      <c r="J2165" s="193"/>
      <c r="K2165" s="193" t="str">
        <f>K$7</f>
        <v>Appliances, Beauty</v>
      </c>
      <c r="L2165" s="193">
        <f>L$7</f>
        <v>0</v>
      </c>
      <c r="M2165" s="193">
        <f>M$7</f>
        <v>0</v>
      </c>
      <c r="N2165" s="193" t="str">
        <f t="shared" si="3518"/>
        <v>DSC</v>
      </c>
      <c r="AA2165" s="193">
        <f>AT$11</f>
        <v>0</v>
      </c>
      <c r="AB2165" s="193"/>
    </row>
    <row r="2166" spans="1:28" s="188" customFormat="1" ht="17.399999999999999">
      <c r="A2166" s="193" t="str">
        <f t="shared" ref="A2166:A2229" si="3608">T$11</f>
        <v>DSC</v>
      </c>
      <c r="B2166" s="193" t="str">
        <f t="shared" ref="B2166:B2229" si="3609">CONCATENATE(I2166,A2166)</f>
        <v>DSC</v>
      </c>
      <c r="C2166" s="193" t="str">
        <f t="shared" ref="C2166:C2229" si="3610">CONCATENATE(A2166,H2166)</f>
        <v>DSC</v>
      </c>
      <c r="D2166" s="193"/>
      <c r="E2166" s="193"/>
      <c r="F2166" s="193" t="str">
        <f t="shared" ref="F2166:F2229" si="3611">CONCATENATE(A2166,G2166)</f>
        <v>DSC</v>
      </c>
      <c r="G2166" s="193"/>
      <c r="H2166" s="193"/>
      <c r="I2166" s="193"/>
      <c r="J2166" s="193"/>
      <c r="K2166" s="193" t="str">
        <f>K$8</f>
        <v>Appliances, Beauty</v>
      </c>
      <c r="L2166" s="193">
        <f>L$8</f>
        <v>0</v>
      </c>
      <c r="M2166" s="193">
        <f>M$8</f>
        <v>0</v>
      </c>
      <c r="N2166" s="193" t="str">
        <f t="shared" si="3518"/>
        <v>DSC</v>
      </c>
      <c r="AA2166" s="193">
        <f t="shared" ref="AA2166:AA2229" si="3612">AT$11</f>
        <v>0</v>
      </c>
      <c r="AB2166" s="193"/>
    </row>
    <row r="2167" spans="1:28" s="188" customFormat="1" ht="17.399999999999999">
      <c r="A2167" s="193" t="str">
        <f t="shared" si="3608"/>
        <v>DSC</v>
      </c>
      <c r="B2167" s="193" t="str">
        <f t="shared" si="3609"/>
        <v>AM760DSC</v>
      </c>
      <c r="C2167" s="193" t="str">
        <f t="shared" si="3610"/>
        <v>DSCBusse, John</v>
      </c>
      <c r="D2167" s="193"/>
      <c r="E2167" s="193"/>
      <c r="F2167" s="193" t="str">
        <f t="shared" si="3611"/>
        <v>DSCBusse, John</v>
      </c>
      <c r="G2167" s="193" t="str">
        <f t="shared" ref="G2167:M2167" si="3613">G$9</f>
        <v>Busse, John</v>
      </c>
      <c r="H2167" s="193" t="str">
        <f t="shared" si="3613"/>
        <v>Busse, John</v>
      </c>
      <c r="I2167" s="193" t="str">
        <f t="shared" si="3613"/>
        <v>AM760</v>
      </c>
      <c r="J2167" s="193" t="str">
        <f t="shared" si="3613"/>
        <v>AMAZON.COM</v>
      </c>
      <c r="K2167" s="193" t="str">
        <f t="shared" si="3613"/>
        <v>IMG, DVD, AUD, Tech, TV</v>
      </c>
      <c r="L2167" s="193">
        <f t="shared" si="3613"/>
        <v>0</v>
      </c>
      <c r="M2167" s="193">
        <f t="shared" si="3613"/>
        <v>0</v>
      </c>
      <c r="N2167" s="193" t="str">
        <f t="shared" si="3518"/>
        <v>DSC</v>
      </c>
      <c r="AA2167" s="193">
        <f t="shared" si="3612"/>
        <v>0</v>
      </c>
      <c r="AB2167" s="193" t="str">
        <f t="shared" ref="AB2167" si="3614">AB$9</f>
        <v>Busse, John</v>
      </c>
    </row>
    <row r="2168" spans="1:28" s="188" customFormat="1" ht="17.399999999999999">
      <c r="A2168" s="193" t="str">
        <f t="shared" si="3608"/>
        <v>DSC</v>
      </c>
      <c r="B2168" s="193" t="str">
        <f t="shared" si="3609"/>
        <v>AM761DSC</v>
      </c>
      <c r="C2168" s="193" t="str">
        <f t="shared" si="3610"/>
        <v>DSCBusse, John</v>
      </c>
      <c r="D2168" s="193"/>
      <c r="E2168" s="193"/>
      <c r="F2168" s="193" t="str">
        <f t="shared" si="3611"/>
        <v>DSCBusse, John</v>
      </c>
      <c r="G2168" s="193" t="str">
        <f t="shared" ref="G2168:M2168" si="3615">G$10</f>
        <v>Busse, John</v>
      </c>
      <c r="H2168" s="193" t="str">
        <f t="shared" si="3615"/>
        <v>Busse, John</v>
      </c>
      <c r="I2168" s="193" t="str">
        <f t="shared" si="3615"/>
        <v>AM761</v>
      </c>
      <c r="J2168" s="193" t="str">
        <f t="shared" si="3615"/>
        <v>AMAZON.COM(DI)</v>
      </c>
      <c r="K2168" s="193" t="str">
        <f t="shared" si="3615"/>
        <v>IMG, DVD, AUD, Tech, TV</v>
      </c>
      <c r="L2168" s="193">
        <f t="shared" si="3615"/>
        <v>0</v>
      </c>
      <c r="M2168" s="193">
        <f t="shared" si="3615"/>
        <v>0</v>
      </c>
      <c r="N2168" s="193" t="str">
        <f t="shared" si="3518"/>
        <v>DSC</v>
      </c>
      <c r="AA2168" s="193">
        <f t="shared" si="3612"/>
        <v>0</v>
      </c>
      <c r="AB2168" s="193" t="str">
        <f t="shared" ref="AB2168" si="3616">AB$10</f>
        <v>Busse, John</v>
      </c>
    </row>
    <row r="2169" spans="1:28" s="188" customFormat="1" ht="17.399999999999999">
      <c r="A2169" s="193" t="str">
        <f t="shared" si="3608"/>
        <v>DSC</v>
      </c>
      <c r="B2169" s="193" t="str">
        <f t="shared" si="3609"/>
        <v>DSC</v>
      </c>
      <c r="C2169" s="193" t="str">
        <f t="shared" si="3610"/>
        <v>DSC</v>
      </c>
      <c r="D2169" s="193"/>
      <c r="E2169" s="193"/>
      <c r="F2169" s="193" t="str">
        <f t="shared" si="3611"/>
        <v>DSC</v>
      </c>
      <c r="G2169" s="193"/>
      <c r="H2169" s="193"/>
      <c r="I2169" s="193"/>
      <c r="J2169" s="193"/>
      <c r="K2169" s="193" t="str">
        <f t="shared" ref="K2169:M2169" si="3617">K$11</f>
        <v>Comm, HNS and Headphones</v>
      </c>
      <c r="L2169" s="193">
        <f t="shared" si="3617"/>
        <v>0</v>
      </c>
      <c r="M2169" s="193">
        <f t="shared" si="3617"/>
        <v>0</v>
      </c>
      <c r="N2169" s="193" t="str">
        <f t="shared" si="3518"/>
        <v>DSC</v>
      </c>
      <c r="AA2169" s="193">
        <f t="shared" si="3612"/>
        <v>0</v>
      </c>
      <c r="AB2169" s="193" t="str">
        <f t="shared" ref="AB2169" si="3618">AB$11</f>
        <v>Mertes, Mark (A)</v>
      </c>
    </row>
    <row r="2170" spans="1:28" s="188" customFormat="1" ht="17.399999999999999">
      <c r="A2170" s="193" t="str">
        <f t="shared" si="3608"/>
        <v>DSC</v>
      </c>
      <c r="B2170" s="193" t="str">
        <f t="shared" si="3609"/>
        <v>DSC</v>
      </c>
      <c r="C2170" s="193" t="str">
        <f t="shared" si="3610"/>
        <v>DSC</v>
      </c>
      <c r="D2170" s="193"/>
      <c r="E2170" s="193"/>
      <c r="F2170" s="193" t="str">
        <f t="shared" si="3611"/>
        <v>DSC</v>
      </c>
      <c r="G2170" s="193"/>
      <c r="H2170" s="193"/>
      <c r="I2170" s="193"/>
      <c r="J2170" s="193"/>
      <c r="K2170" s="193" t="str">
        <f t="shared" ref="K2170:M2170" si="3619">K$12</f>
        <v>Comm, HNS and Headphones</v>
      </c>
      <c r="L2170" s="193">
        <f t="shared" si="3619"/>
        <v>0</v>
      </c>
      <c r="M2170" s="193">
        <f t="shared" si="3619"/>
        <v>0</v>
      </c>
      <c r="N2170" s="193" t="str">
        <f t="shared" si="3518"/>
        <v>DSC</v>
      </c>
      <c r="AA2170" s="193">
        <f t="shared" si="3612"/>
        <v>0</v>
      </c>
      <c r="AB2170" s="193" t="str">
        <f t="shared" ref="AB2170" si="3620">AB$12</f>
        <v>Mertes, Mark (A)</v>
      </c>
    </row>
    <row r="2171" spans="1:28" s="188" customFormat="1" ht="17.399999999999999">
      <c r="A2171" s="193" t="str">
        <f t="shared" si="3608"/>
        <v>DSC</v>
      </c>
      <c r="B2171" s="193" t="str">
        <f t="shared" si="3609"/>
        <v>0DSC</v>
      </c>
      <c r="C2171" s="193" t="str">
        <f t="shared" si="3610"/>
        <v>DSC0</v>
      </c>
      <c r="D2171" s="193"/>
      <c r="E2171" s="193"/>
      <c r="F2171" s="193" t="str">
        <f t="shared" si="3611"/>
        <v>DSC0</v>
      </c>
      <c r="G2171" s="193">
        <f t="shared" ref="G2171:M2171" si="3621">G$13</f>
        <v>0</v>
      </c>
      <c r="H2171" s="193">
        <f t="shared" si="3621"/>
        <v>0</v>
      </c>
      <c r="I2171" s="193">
        <f t="shared" si="3621"/>
        <v>0</v>
      </c>
      <c r="J2171" s="193">
        <f t="shared" si="3621"/>
        <v>0</v>
      </c>
      <c r="K2171" s="193">
        <f t="shared" si="3621"/>
        <v>0</v>
      </c>
      <c r="L2171" s="193">
        <f t="shared" si="3621"/>
        <v>0</v>
      </c>
      <c r="M2171" s="193">
        <f t="shared" si="3621"/>
        <v>0</v>
      </c>
      <c r="N2171" s="193" t="str">
        <f t="shared" si="3518"/>
        <v>DSC</v>
      </c>
      <c r="AA2171" s="193">
        <f t="shared" si="3612"/>
        <v>0</v>
      </c>
      <c r="AB2171" s="193">
        <f t="shared" ref="AB2171" si="3622">AB$13</f>
        <v>0</v>
      </c>
    </row>
    <row r="2172" spans="1:28" s="188" customFormat="1" ht="17.399999999999999">
      <c r="A2172" s="193" t="str">
        <f t="shared" si="3608"/>
        <v>DSC</v>
      </c>
      <c r="B2172" s="193" t="str">
        <f t="shared" si="3609"/>
        <v>0DSC</v>
      </c>
      <c r="C2172" s="193" t="str">
        <f t="shared" si="3610"/>
        <v>DSC0</v>
      </c>
      <c r="D2172" s="193"/>
      <c r="E2172" s="193"/>
      <c r="F2172" s="193" t="str">
        <f t="shared" si="3611"/>
        <v>DSC0</v>
      </c>
      <c r="G2172" s="193">
        <f t="shared" ref="G2172:M2172" si="3623">G$14</f>
        <v>0</v>
      </c>
      <c r="H2172" s="193">
        <f t="shared" si="3623"/>
        <v>0</v>
      </c>
      <c r="I2172" s="193">
        <f t="shared" si="3623"/>
        <v>0</v>
      </c>
      <c r="J2172" s="193">
        <f t="shared" si="3623"/>
        <v>0</v>
      </c>
      <c r="K2172" s="193">
        <f t="shared" si="3623"/>
        <v>0</v>
      </c>
      <c r="L2172" s="193">
        <f t="shared" si="3623"/>
        <v>0</v>
      </c>
      <c r="M2172" s="193">
        <f t="shared" si="3623"/>
        <v>0</v>
      </c>
      <c r="N2172" s="193" t="str">
        <f t="shared" si="3518"/>
        <v>DSC</v>
      </c>
      <c r="AA2172" s="193">
        <f t="shared" si="3612"/>
        <v>0</v>
      </c>
      <c r="AB2172" s="193">
        <f t="shared" ref="AB2172" si="3624">AB$14</f>
        <v>0</v>
      </c>
    </row>
    <row r="2173" spans="1:28" s="188" customFormat="1" ht="17.399999999999999">
      <c r="A2173" s="193" t="str">
        <f t="shared" si="3608"/>
        <v>DSC</v>
      </c>
      <c r="B2173" s="193" t="str">
        <f t="shared" si="3609"/>
        <v>BE121DSC</v>
      </c>
      <c r="C2173" s="193" t="str">
        <f t="shared" si="3610"/>
        <v>DSCHardwick, Tonya</v>
      </c>
      <c r="D2173" s="193"/>
      <c r="E2173" s="193"/>
      <c r="F2173" s="193" t="str">
        <f t="shared" si="3611"/>
        <v>DSCMonaco, Nick</v>
      </c>
      <c r="G2173" s="193" t="str">
        <f t="shared" ref="G2173:M2173" si="3625">G$15</f>
        <v>Monaco, Nick</v>
      </c>
      <c r="H2173" s="193" t="str">
        <f t="shared" si="3625"/>
        <v>Hardwick, Tonya</v>
      </c>
      <c r="I2173" s="193" t="str">
        <f t="shared" si="3625"/>
        <v>BE121</v>
      </c>
      <c r="J2173" s="193" t="str">
        <f t="shared" si="3625"/>
        <v>BEST BUY</v>
      </c>
      <c r="K2173" s="193" t="str">
        <f t="shared" si="3625"/>
        <v>all</v>
      </c>
      <c r="L2173" s="193">
        <f t="shared" si="3625"/>
        <v>0</v>
      </c>
      <c r="M2173" s="193">
        <f t="shared" si="3625"/>
        <v>0</v>
      </c>
      <c r="N2173" s="193" t="str">
        <f t="shared" si="3518"/>
        <v>DSC</v>
      </c>
      <c r="AA2173" s="193">
        <f t="shared" si="3612"/>
        <v>0</v>
      </c>
      <c r="AB2173" s="193" t="str">
        <f t="shared" ref="AB2173" si="3626">AB$15</f>
        <v>Hardwick, Tonya</v>
      </c>
    </row>
    <row r="2174" spans="1:28" s="188" customFormat="1" ht="17.399999999999999">
      <c r="A2174" s="193" t="str">
        <f t="shared" si="3608"/>
        <v>DSC</v>
      </c>
      <c r="B2174" s="193" t="str">
        <f t="shared" si="3609"/>
        <v>BE500DSC</v>
      </c>
      <c r="C2174" s="193" t="str">
        <f t="shared" si="3610"/>
        <v>DSCHardwick, Tonya</v>
      </c>
      <c r="D2174" s="193"/>
      <c r="E2174" s="193"/>
      <c r="F2174" s="193" t="str">
        <f t="shared" si="3611"/>
        <v>DSCMonaco, Nick</v>
      </c>
      <c r="G2174" s="193" t="str">
        <f t="shared" ref="G2174:M2174" si="3627">G$16</f>
        <v>Monaco, Nick</v>
      </c>
      <c r="H2174" s="193" t="str">
        <f t="shared" si="3627"/>
        <v>Hardwick, Tonya</v>
      </c>
      <c r="I2174" s="193" t="str">
        <f t="shared" si="3627"/>
        <v>BE500</v>
      </c>
      <c r="J2174" s="193" t="str">
        <f t="shared" si="3627"/>
        <v>BEST BUY PUR. LLC (VDF)</v>
      </c>
      <c r="K2174" s="193" t="str">
        <f t="shared" si="3627"/>
        <v>all</v>
      </c>
      <c r="L2174" s="193">
        <f t="shared" si="3627"/>
        <v>0</v>
      </c>
      <c r="M2174" s="193">
        <f t="shared" si="3627"/>
        <v>0</v>
      </c>
      <c r="N2174" s="193" t="str">
        <f t="shared" si="3518"/>
        <v>DSC</v>
      </c>
      <c r="AA2174" s="193">
        <f t="shared" si="3612"/>
        <v>0</v>
      </c>
      <c r="AB2174" s="193" t="str">
        <f t="shared" ref="AB2174" si="3628">AB$16</f>
        <v>Hardwick, Tonya</v>
      </c>
    </row>
    <row r="2175" spans="1:28" s="188" customFormat="1" ht="17.399999999999999">
      <c r="A2175" s="193" t="str">
        <f t="shared" si="3608"/>
        <v>DSC</v>
      </c>
      <c r="B2175" s="193" t="str">
        <f t="shared" si="3609"/>
        <v>MA040DSC</v>
      </c>
      <c r="C2175" s="193" t="str">
        <f t="shared" si="3610"/>
        <v>DSCHardwick, Tonya</v>
      </c>
      <c r="D2175" s="193"/>
      <c r="E2175" s="193"/>
      <c r="F2175" s="193" t="str">
        <f t="shared" si="3611"/>
        <v>DSCMonaco, Nick</v>
      </c>
      <c r="G2175" s="193" t="str">
        <f t="shared" ref="G2175:M2175" si="3629">G$17</f>
        <v>Monaco, Nick</v>
      </c>
      <c r="H2175" s="193" t="str">
        <f t="shared" si="3629"/>
        <v>Hardwick, Tonya</v>
      </c>
      <c r="I2175" s="193" t="str">
        <f t="shared" si="3629"/>
        <v>MA040</v>
      </c>
      <c r="J2175" s="193" t="str">
        <f t="shared" si="3629"/>
        <v>MAGNOLIA HOME THEATER</v>
      </c>
      <c r="K2175" s="193" t="str">
        <f t="shared" si="3629"/>
        <v>all</v>
      </c>
      <c r="L2175" s="193">
        <f t="shared" si="3629"/>
        <v>0</v>
      </c>
      <c r="M2175" s="193">
        <f t="shared" si="3629"/>
        <v>0</v>
      </c>
      <c r="N2175" s="193" t="str">
        <f t="shared" si="3518"/>
        <v>DSC</v>
      </c>
      <c r="AA2175" s="193">
        <f t="shared" si="3612"/>
        <v>0</v>
      </c>
      <c r="AB2175" s="193" t="str">
        <f t="shared" ref="AB2175" si="3630">AB$17</f>
        <v>Hardwick, Tonya</v>
      </c>
    </row>
    <row r="2176" spans="1:28" s="188" customFormat="1" ht="17.399999999999999">
      <c r="A2176" s="193" t="str">
        <f t="shared" si="3608"/>
        <v>DSC</v>
      </c>
      <c r="B2176" s="193" t="str">
        <f t="shared" si="3609"/>
        <v>MA043DSC</v>
      </c>
      <c r="C2176" s="193" t="str">
        <f t="shared" si="3610"/>
        <v>DSCHardwick, Tonya</v>
      </c>
      <c r="D2176" s="193"/>
      <c r="E2176" s="193"/>
      <c r="F2176" s="193" t="str">
        <f t="shared" si="3611"/>
        <v>DSCMonaco, Nick</v>
      </c>
      <c r="G2176" s="193" t="str">
        <f t="shared" ref="G2176:M2176" si="3631">G$18</f>
        <v>Monaco, Nick</v>
      </c>
      <c r="H2176" s="193" t="str">
        <f t="shared" si="3631"/>
        <v>Hardwick, Tonya</v>
      </c>
      <c r="I2176" s="193" t="str">
        <f t="shared" si="3631"/>
        <v>MA043</v>
      </c>
      <c r="J2176" s="193" t="str">
        <f t="shared" si="3631"/>
        <v>MAGNOLIA AUDIO VIDEO</v>
      </c>
      <c r="K2176" s="193" t="str">
        <f t="shared" si="3631"/>
        <v>all</v>
      </c>
      <c r="L2176" s="193">
        <f t="shared" si="3631"/>
        <v>0</v>
      </c>
      <c r="M2176" s="193">
        <f t="shared" si="3631"/>
        <v>0</v>
      </c>
      <c r="N2176" s="193" t="str">
        <f t="shared" si="3518"/>
        <v>DSC</v>
      </c>
      <c r="AA2176" s="193">
        <f t="shared" si="3612"/>
        <v>0</v>
      </c>
      <c r="AB2176" s="193" t="str">
        <f t="shared" ref="AB2176" si="3632">AB$18</f>
        <v>Hardwick, Tonya</v>
      </c>
    </row>
    <row r="2177" spans="1:28" s="188" customFormat="1" ht="17.399999999999999">
      <c r="A2177" s="193" t="str">
        <f t="shared" si="3608"/>
        <v>DSC</v>
      </c>
      <c r="B2177" s="193" t="str">
        <f t="shared" si="3609"/>
        <v>0DSC</v>
      </c>
      <c r="C2177" s="193" t="str">
        <f t="shared" si="3610"/>
        <v>DSC0</v>
      </c>
      <c r="D2177" s="193"/>
      <c r="E2177" s="193"/>
      <c r="F2177" s="193" t="str">
        <f t="shared" si="3611"/>
        <v>DSC0</v>
      </c>
      <c r="G2177" s="193">
        <f t="shared" ref="G2177:M2177" si="3633">G$19</f>
        <v>0</v>
      </c>
      <c r="H2177" s="193">
        <f t="shared" si="3633"/>
        <v>0</v>
      </c>
      <c r="I2177" s="193">
        <f t="shared" si="3633"/>
        <v>0</v>
      </c>
      <c r="J2177" s="193">
        <f t="shared" si="3633"/>
        <v>0</v>
      </c>
      <c r="K2177" s="193">
        <f t="shared" si="3633"/>
        <v>0</v>
      </c>
      <c r="L2177" s="193">
        <f t="shared" si="3633"/>
        <v>0</v>
      </c>
      <c r="M2177" s="193">
        <f t="shared" si="3633"/>
        <v>0</v>
      </c>
      <c r="N2177" s="193" t="str">
        <f t="shared" si="3518"/>
        <v>DSC</v>
      </c>
      <c r="AA2177" s="193">
        <f t="shared" si="3612"/>
        <v>0</v>
      </c>
      <c r="AB2177" s="193">
        <f t="shared" ref="AB2177" si="3634">AB$19</f>
        <v>0</v>
      </c>
    </row>
    <row r="2178" spans="1:28" s="188" customFormat="1" ht="17.399999999999999">
      <c r="A2178" s="193" t="str">
        <f t="shared" si="3608"/>
        <v>DSC</v>
      </c>
      <c r="B2178" s="193" t="str">
        <f t="shared" si="3609"/>
        <v>BJ005DSC</v>
      </c>
      <c r="C2178" s="193" t="str">
        <f t="shared" si="3610"/>
        <v>DSCLyons, Brad</v>
      </c>
      <c r="D2178" s="193"/>
      <c r="E2178" s="193"/>
      <c r="F2178" s="193" t="str">
        <f t="shared" si="3611"/>
        <v>DSCMonaco, Nick</v>
      </c>
      <c r="G2178" s="193" t="str">
        <f t="shared" ref="G2178:M2178" si="3635">G$20</f>
        <v>Monaco, Nick</v>
      </c>
      <c r="H2178" s="193" t="str">
        <f t="shared" si="3635"/>
        <v>Lyons, Brad</v>
      </c>
      <c r="I2178" s="193" t="str">
        <f t="shared" si="3635"/>
        <v>BJ005</v>
      </c>
      <c r="J2178" s="193" t="str">
        <f t="shared" si="3635"/>
        <v>BJ'S WHOLESALE</v>
      </c>
      <c r="K2178" s="193" t="str">
        <f t="shared" si="3635"/>
        <v>all</v>
      </c>
      <c r="L2178" s="193">
        <f t="shared" si="3635"/>
        <v>0</v>
      </c>
      <c r="M2178" s="193">
        <f t="shared" si="3635"/>
        <v>0</v>
      </c>
      <c r="N2178" s="193" t="str">
        <f t="shared" si="3518"/>
        <v>DSC</v>
      </c>
      <c r="AA2178" s="193">
        <f t="shared" si="3612"/>
        <v>0</v>
      </c>
      <c r="AB2178" s="193" t="str">
        <f t="shared" ref="AB2178" si="3636">AB$20</f>
        <v>Lyons, Brad</v>
      </c>
    </row>
    <row r="2179" spans="1:28" s="188" customFormat="1" ht="17.399999999999999">
      <c r="A2179" s="193" t="str">
        <f t="shared" si="3608"/>
        <v>DSC</v>
      </c>
      <c r="B2179" s="193" t="str">
        <f t="shared" si="3609"/>
        <v>HA052DSC</v>
      </c>
      <c r="C2179" s="193" t="str">
        <f t="shared" si="3610"/>
        <v>DSCLyons, Brad</v>
      </c>
      <c r="D2179" s="193"/>
      <c r="E2179" s="193"/>
      <c r="F2179" s="193" t="str">
        <f t="shared" si="3611"/>
        <v>DSCMonaco, Nick</v>
      </c>
      <c r="G2179" s="193" t="str">
        <f t="shared" ref="G2179:M2179" si="3637">G$21</f>
        <v>Monaco, Nick</v>
      </c>
      <c r="H2179" s="193" t="str">
        <f t="shared" si="3637"/>
        <v>Lyons, Brad</v>
      </c>
      <c r="I2179" s="193" t="str">
        <f t="shared" si="3637"/>
        <v>HA052</v>
      </c>
      <c r="J2179" s="193" t="str">
        <f t="shared" si="3637"/>
        <v>HARRIS COMMUNICATIONS</v>
      </c>
      <c r="K2179" s="193" t="str">
        <f t="shared" si="3637"/>
        <v>all</v>
      </c>
      <c r="L2179" s="193">
        <f t="shared" si="3637"/>
        <v>0</v>
      </c>
      <c r="M2179" s="193">
        <f t="shared" si="3637"/>
        <v>0</v>
      </c>
      <c r="N2179" s="193" t="str">
        <f t="shared" si="3518"/>
        <v>DSC</v>
      </c>
      <c r="AA2179" s="193">
        <f t="shared" si="3612"/>
        <v>0</v>
      </c>
      <c r="AB2179" s="193" t="str">
        <f t="shared" ref="AB2179" si="3638">AB$21</f>
        <v>Lyons, Brad</v>
      </c>
    </row>
    <row r="2180" spans="1:28" s="188" customFormat="1" ht="17.399999999999999">
      <c r="A2180" s="193" t="str">
        <f t="shared" si="3608"/>
        <v>DSC</v>
      </c>
      <c r="B2180" s="193" t="str">
        <f t="shared" si="3609"/>
        <v>OF020DSC</v>
      </c>
      <c r="C2180" s="193" t="str">
        <f t="shared" si="3610"/>
        <v>DSCLyons, Brad</v>
      </c>
      <c r="D2180" s="193"/>
      <c r="E2180" s="193"/>
      <c r="F2180" s="193" t="str">
        <f t="shared" si="3611"/>
        <v>DSCMonaco, Nick</v>
      </c>
      <c r="G2180" s="193" t="str">
        <f t="shared" ref="G2180:M2180" si="3639">G$22</f>
        <v>Monaco, Nick</v>
      </c>
      <c r="H2180" s="193" t="str">
        <f t="shared" si="3639"/>
        <v>Lyons, Brad</v>
      </c>
      <c r="I2180" s="193" t="str">
        <f t="shared" si="3639"/>
        <v>OF020</v>
      </c>
      <c r="J2180" s="193" t="str">
        <f t="shared" si="3639"/>
        <v>OFFICE DEPOT INC.</v>
      </c>
      <c r="K2180" s="193" t="str">
        <f t="shared" si="3639"/>
        <v>all</v>
      </c>
      <c r="L2180" s="193">
        <f t="shared" si="3639"/>
        <v>0</v>
      </c>
      <c r="M2180" s="193">
        <f t="shared" si="3639"/>
        <v>0</v>
      </c>
      <c r="N2180" s="193" t="str">
        <f t="shared" si="3518"/>
        <v>DSC</v>
      </c>
      <c r="AA2180" s="193">
        <f t="shared" si="3612"/>
        <v>0</v>
      </c>
      <c r="AB2180" s="193" t="str">
        <f t="shared" ref="AB2180" si="3640">AB$22</f>
        <v>Lyons, Brad</v>
      </c>
    </row>
    <row r="2181" spans="1:28" s="188" customFormat="1" ht="17.399999999999999">
      <c r="A2181" s="193" t="str">
        <f t="shared" si="3608"/>
        <v>DSC</v>
      </c>
      <c r="B2181" s="193" t="str">
        <f t="shared" si="3609"/>
        <v>ST455DSC</v>
      </c>
      <c r="C2181" s="193" t="str">
        <f t="shared" si="3610"/>
        <v>DSCLyons, Brad</v>
      </c>
      <c r="D2181" s="193"/>
      <c r="E2181" s="193"/>
      <c r="F2181" s="193" t="str">
        <f t="shared" si="3611"/>
        <v>DSCMonaco, Nick</v>
      </c>
      <c r="G2181" s="193" t="str">
        <f t="shared" ref="G2181:M2181" si="3641">G$23</f>
        <v>Monaco, Nick</v>
      </c>
      <c r="H2181" s="193" t="str">
        <f t="shared" si="3641"/>
        <v>Lyons, Brad</v>
      </c>
      <c r="I2181" s="193" t="str">
        <f t="shared" si="3641"/>
        <v>ST455</v>
      </c>
      <c r="J2181" s="193" t="str">
        <f t="shared" si="3641"/>
        <v>QUILL CORPORATION/ST</v>
      </c>
      <c r="K2181" s="193" t="str">
        <f t="shared" si="3641"/>
        <v>all</v>
      </c>
      <c r="L2181" s="193">
        <f t="shared" si="3641"/>
        <v>0</v>
      </c>
      <c r="M2181" s="193">
        <f t="shared" si="3641"/>
        <v>0</v>
      </c>
      <c r="N2181" s="193" t="str">
        <f t="shared" si="3518"/>
        <v>DSC</v>
      </c>
      <c r="AA2181" s="193">
        <f t="shared" si="3612"/>
        <v>0</v>
      </c>
      <c r="AB2181" s="193" t="str">
        <f t="shared" ref="AB2181" si="3642">AB$23</f>
        <v>Lyons, Brad</v>
      </c>
    </row>
    <row r="2182" spans="1:28" s="188" customFormat="1" ht="17.399999999999999">
      <c r="A2182" s="193" t="str">
        <f t="shared" si="3608"/>
        <v>DSC</v>
      </c>
      <c r="B2182" s="193" t="str">
        <f t="shared" si="3609"/>
        <v>TE779DSC</v>
      </c>
      <c r="C2182" s="193" t="str">
        <f t="shared" si="3610"/>
        <v>DSCLyons, Brad</v>
      </c>
      <c r="D2182" s="193"/>
      <c r="E2182" s="193"/>
      <c r="F2182" s="193" t="str">
        <f t="shared" si="3611"/>
        <v>DSCMonaco, Nick</v>
      </c>
      <c r="G2182" s="193" t="str">
        <f t="shared" ref="G2182:M2182" si="3643">G$24</f>
        <v>Monaco, Nick</v>
      </c>
      <c r="H2182" s="193" t="str">
        <f t="shared" si="3643"/>
        <v>Lyons, Brad</v>
      </c>
      <c r="I2182" s="193" t="str">
        <f t="shared" si="3643"/>
        <v>TE779</v>
      </c>
      <c r="J2182" s="193" t="str">
        <f t="shared" si="3643"/>
        <v>TELTEX INC</v>
      </c>
      <c r="K2182" s="193" t="str">
        <f t="shared" si="3643"/>
        <v>all</v>
      </c>
      <c r="L2182" s="193">
        <f t="shared" si="3643"/>
        <v>0</v>
      </c>
      <c r="M2182" s="193">
        <f t="shared" si="3643"/>
        <v>0</v>
      </c>
      <c r="N2182" s="193" t="str">
        <f t="shared" si="3518"/>
        <v>DSC</v>
      </c>
      <c r="AA2182" s="193">
        <f t="shared" si="3612"/>
        <v>0</v>
      </c>
      <c r="AB2182" s="193" t="str">
        <f t="shared" ref="AB2182" si="3644">AB$24</f>
        <v>Lyons, Brad</v>
      </c>
    </row>
    <row r="2183" spans="1:28" s="188" customFormat="1" ht="17.399999999999999">
      <c r="A2183" s="193" t="str">
        <f t="shared" si="3608"/>
        <v>DSC</v>
      </c>
      <c r="B2183" s="193" t="str">
        <f t="shared" si="3609"/>
        <v>0DSC</v>
      </c>
      <c r="C2183" s="193" t="str">
        <f t="shared" si="3610"/>
        <v>DSCLyons, Brad</v>
      </c>
      <c r="D2183" s="193"/>
      <c r="E2183" s="193"/>
      <c r="F2183" s="193" t="str">
        <f t="shared" si="3611"/>
        <v>DSCMonaco, Nick</v>
      </c>
      <c r="G2183" s="193" t="str">
        <f t="shared" ref="G2183:M2183" si="3645">G$25</f>
        <v>Monaco, Nick</v>
      </c>
      <c r="H2183" s="193" t="str">
        <f t="shared" si="3645"/>
        <v>Lyons, Brad</v>
      </c>
      <c r="I2183" s="193">
        <f t="shared" si="3645"/>
        <v>0</v>
      </c>
      <c r="J2183" s="193" t="str">
        <f t="shared" si="3645"/>
        <v>MENARDS</v>
      </c>
      <c r="K2183" s="193" t="str">
        <f t="shared" si="3645"/>
        <v>all</v>
      </c>
      <c r="L2183" s="193">
        <f t="shared" si="3645"/>
        <v>0</v>
      </c>
      <c r="M2183" s="193">
        <f t="shared" si="3645"/>
        <v>0</v>
      </c>
      <c r="N2183" s="193" t="str">
        <f t="shared" si="3518"/>
        <v>DSC</v>
      </c>
      <c r="AA2183" s="193">
        <f t="shared" si="3612"/>
        <v>0</v>
      </c>
      <c r="AB2183" s="193" t="str">
        <f t="shared" ref="AB2183" si="3646">AB$25</f>
        <v>Lyons, Brad</v>
      </c>
    </row>
    <row r="2184" spans="1:28" s="188" customFormat="1" ht="17.399999999999999">
      <c r="A2184" s="193" t="str">
        <f t="shared" si="3608"/>
        <v>DSC</v>
      </c>
      <c r="B2184" s="193" t="str">
        <f t="shared" si="3609"/>
        <v>0DSC</v>
      </c>
      <c r="C2184" s="193" t="str">
        <f t="shared" si="3610"/>
        <v>DSC0</v>
      </c>
      <c r="D2184" s="193"/>
      <c r="E2184" s="193"/>
      <c r="F2184" s="193" t="str">
        <f t="shared" si="3611"/>
        <v>DSC0</v>
      </c>
      <c r="G2184" s="193">
        <f t="shared" ref="G2184:M2184" si="3647">G$26</f>
        <v>0</v>
      </c>
      <c r="H2184" s="193">
        <f t="shared" si="3647"/>
        <v>0</v>
      </c>
      <c r="I2184" s="193">
        <f t="shared" si="3647"/>
        <v>0</v>
      </c>
      <c r="J2184" s="193">
        <f t="shared" si="3647"/>
        <v>0</v>
      </c>
      <c r="K2184" s="193">
        <f t="shared" si="3647"/>
        <v>0</v>
      </c>
      <c r="L2184" s="193">
        <f t="shared" si="3647"/>
        <v>0</v>
      </c>
      <c r="M2184" s="193">
        <f t="shared" si="3647"/>
        <v>0</v>
      </c>
      <c r="N2184" s="193" t="str">
        <f t="shared" ref="N2184:N2247" si="3648">A2184</f>
        <v>DSC</v>
      </c>
      <c r="AA2184" s="193">
        <f t="shared" si="3612"/>
        <v>0</v>
      </c>
      <c r="AB2184" s="193">
        <f t="shared" ref="AB2184" si="3649">AB$26</f>
        <v>0</v>
      </c>
    </row>
    <row r="2185" spans="1:28" s="188" customFormat="1" ht="17.399999999999999">
      <c r="A2185" s="193" t="str">
        <f t="shared" si="3608"/>
        <v>DSC</v>
      </c>
      <c r="B2185" s="193" t="str">
        <f t="shared" si="3609"/>
        <v>0DSC</v>
      </c>
      <c r="C2185" s="193" t="str">
        <f t="shared" si="3610"/>
        <v>DSC0</v>
      </c>
      <c r="D2185" s="193"/>
      <c r="E2185" s="193"/>
      <c r="F2185" s="193" t="str">
        <f t="shared" si="3611"/>
        <v>DSC0</v>
      </c>
      <c r="G2185" s="193">
        <f t="shared" ref="G2185:M2185" si="3650">G$27</f>
        <v>0</v>
      </c>
      <c r="H2185" s="193">
        <f t="shared" si="3650"/>
        <v>0</v>
      </c>
      <c r="I2185" s="193">
        <f t="shared" si="3650"/>
        <v>0</v>
      </c>
      <c r="J2185" s="193">
        <f t="shared" si="3650"/>
        <v>0</v>
      </c>
      <c r="K2185" s="193">
        <f t="shared" si="3650"/>
        <v>0</v>
      </c>
      <c r="L2185" s="193">
        <f t="shared" si="3650"/>
        <v>0</v>
      </c>
      <c r="M2185" s="193">
        <f t="shared" si="3650"/>
        <v>0</v>
      </c>
      <c r="N2185" s="193" t="str">
        <f t="shared" si="3648"/>
        <v>DSC</v>
      </c>
      <c r="AA2185" s="193">
        <f t="shared" si="3612"/>
        <v>0</v>
      </c>
      <c r="AB2185" s="193">
        <f t="shared" ref="AB2185" si="3651">AB$27</f>
        <v>0</v>
      </c>
    </row>
    <row r="2186" spans="1:28" s="188" customFormat="1" ht="17.399999999999999">
      <c r="A2186" s="193" t="str">
        <f t="shared" si="3608"/>
        <v>DSC</v>
      </c>
      <c r="B2186" s="193" t="str">
        <f t="shared" si="3609"/>
        <v>0DSC</v>
      </c>
      <c r="C2186" s="193" t="str">
        <f t="shared" si="3610"/>
        <v>DSC0</v>
      </c>
      <c r="D2186" s="193"/>
      <c r="E2186" s="193"/>
      <c r="F2186" s="193" t="str">
        <f t="shared" si="3611"/>
        <v>DSC0</v>
      </c>
      <c r="G2186" s="193">
        <f t="shared" ref="G2186:M2186" si="3652">G$28</f>
        <v>0</v>
      </c>
      <c r="H2186" s="193">
        <f t="shared" si="3652"/>
        <v>0</v>
      </c>
      <c r="I2186" s="193">
        <f t="shared" si="3652"/>
        <v>0</v>
      </c>
      <c r="J2186" s="193">
        <f t="shared" si="3652"/>
        <v>0</v>
      </c>
      <c r="K2186" s="193">
        <f t="shared" si="3652"/>
        <v>0</v>
      </c>
      <c r="L2186" s="193">
        <f t="shared" si="3652"/>
        <v>0</v>
      </c>
      <c r="M2186" s="193">
        <f t="shared" si="3652"/>
        <v>0</v>
      </c>
      <c r="N2186" s="193" t="str">
        <f t="shared" si="3648"/>
        <v>DSC</v>
      </c>
      <c r="AA2186" s="193">
        <f t="shared" si="3612"/>
        <v>0</v>
      </c>
      <c r="AB2186" s="193">
        <f t="shared" ref="AB2186" si="3653">AB$28</f>
        <v>0</v>
      </c>
    </row>
    <row r="2187" spans="1:28" s="188" customFormat="1" ht="17.399999999999999">
      <c r="A2187" s="193" t="str">
        <f t="shared" si="3608"/>
        <v>DSC</v>
      </c>
      <c r="B2187" s="193" t="str">
        <f t="shared" si="3609"/>
        <v>BE125DSC</v>
      </c>
      <c r="C2187" s="193" t="str">
        <f t="shared" si="3610"/>
        <v>DSCMakhoul, Jennifer</v>
      </c>
      <c r="D2187" s="193"/>
      <c r="E2187" s="193"/>
      <c r="F2187" s="193" t="str">
        <f t="shared" si="3611"/>
        <v>DSCMonaco, Nick</v>
      </c>
      <c r="G2187" s="193" t="str">
        <f t="shared" ref="G2187:M2187" si="3654">G$29</f>
        <v>Monaco, Nick</v>
      </c>
      <c r="H2187" s="193" t="str">
        <f t="shared" si="3654"/>
        <v>Makhoul, Jennifer</v>
      </c>
      <c r="I2187" s="193" t="str">
        <f t="shared" si="3654"/>
        <v>BE125</v>
      </c>
      <c r="J2187" s="193" t="str">
        <f t="shared" si="3654"/>
        <v>BED, BATH &amp; BEYOND</v>
      </c>
      <c r="K2187" s="193" t="str">
        <f t="shared" si="3654"/>
        <v>all</v>
      </c>
      <c r="L2187" s="193" t="str">
        <f t="shared" si="3654"/>
        <v>Janice Staib</v>
      </c>
      <c r="M2187" s="193" t="str">
        <f t="shared" si="3654"/>
        <v>Appl, Beauty, H/P</v>
      </c>
      <c r="N2187" s="193" t="str">
        <f t="shared" si="3648"/>
        <v>DSC</v>
      </c>
      <c r="AA2187" s="193">
        <f t="shared" si="3612"/>
        <v>0</v>
      </c>
      <c r="AB2187" s="193" t="str">
        <f t="shared" ref="AB2187" si="3655">AB$29</f>
        <v>Makhoul, Jennifer</v>
      </c>
    </row>
    <row r="2188" spans="1:28" s="188" customFormat="1" ht="17.399999999999999">
      <c r="A2188" s="193" t="str">
        <f t="shared" si="3608"/>
        <v>DSC</v>
      </c>
      <c r="B2188" s="193" t="str">
        <f t="shared" si="3609"/>
        <v>BE126DSC</v>
      </c>
      <c r="C2188" s="193" t="str">
        <f t="shared" si="3610"/>
        <v>DSCMakhoul, Jennifer</v>
      </c>
      <c r="D2188" s="193"/>
      <c r="E2188" s="193"/>
      <c r="F2188" s="193" t="str">
        <f t="shared" si="3611"/>
        <v>DSCMonaco, Nick</v>
      </c>
      <c r="G2188" s="193" t="str">
        <f t="shared" ref="G2188:M2188" si="3656">G$30</f>
        <v>Monaco, Nick</v>
      </c>
      <c r="H2188" s="193" t="str">
        <f t="shared" si="3656"/>
        <v>Makhoul, Jennifer</v>
      </c>
      <c r="I2188" s="193" t="str">
        <f t="shared" si="3656"/>
        <v>BE126</v>
      </c>
      <c r="J2188" s="193" t="str">
        <f t="shared" si="3656"/>
        <v>BED, BATH &amp; BEYOND INC (VDF)</v>
      </c>
      <c r="K2188" s="193" t="str">
        <f t="shared" si="3656"/>
        <v>all</v>
      </c>
      <c r="L2188" s="193" t="str">
        <f t="shared" si="3656"/>
        <v>Janice Staib</v>
      </c>
      <c r="M2188" s="193" t="str">
        <f t="shared" si="3656"/>
        <v>Appl, Beauty, H/P</v>
      </c>
      <c r="N2188" s="193" t="str">
        <f t="shared" si="3648"/>
        <v>DSC</v>
      </c>
      <c r="AA2188" s="193">
        <f t="shared" si="3612"/>
        <v>0</v>
      </c>
      <c r="AB2188" s="193" t="str">
        <f t="shared" ref="AB2188" si="3657">AB$30</f>
        <v>Makhoul, Jennifer</v>
      </c>
    </row>
    <row r="2189" spans="1:28" s="188" customFormat="1" ht="17.399999999999999">
      <c r="A2189" s="193" t="str">
        <f t="shared" si="3608"/>
        <v>DSC</v>
      </c>
      <c r="B2189" s="193" t="str">
        <f t="shared" si="3609"/>
        <v>GO642DSC</v>
      </c>
      <c r="C2189" s="193" t="str">
        <f t="shared" si="3610"/>
        <v>DSCMakhoul, Jennifer</v>
      </c>
      <c r="D2189" s="193"/>
      <c r="E2189" s="193"/>
      <c r="F2189" s="193" t="str">
        <f t="shared" si="3611"/>
        <v>DSCMonaco, Nick</v>
      </c>
      <c r="G2189" s="193" t="str">
        <f t="shared" ref="G2189:M2189" si="3658">G$31</f>
        <v>Monaco, Nick</v>
      </c>
      <c r="H2189" s="193" t="str">
        <f t="shared" si="3658"/>
        <v>Makhoul, Jennifer</v>
      </c>
      <c r="I2189" s="193" t="str">
        <f t="shared" si="3658"/>
        <v>GO642</v>
      </c>
      <c r="J2189" s="193" t="str">
        <f t="shared" si="3658"/>
        <v>GOGOTECH INC</v>
      </c>
      <c r="K2189" s="193" t="str">
        <f t="shared" si="3658"/>
        <v>all</v>
      </c>
      <c r="L2189" s="193">
        <f t="shared" si="3658"/>
        <v>0</v>
      </c>
      <c r="M2189" s="193">
        <f t="shared" si="3658"/>
        <v>0</v>
      </c>
      <c r="N2189" s="193" t="str">
        <f t="shared" si="3648"/>
        <v>DSC</v>
      </c>
      <c r="AA2189" s="193">
        <f t="shared" si="3612"/>
        <v>0</v>
      </c>
      <c r="AB2189" s="193" t="str">
        <f t="shared" ref="AB2189" si="3659">AB$31</f>
        <v>Makhoul, Jennifer</v>
      </c>
    </row>
    <row r="2190" spans="1:28" s="188" customFormat="1" ht="17.399999999999999">
      <c r="A2190" s="193" t="str">
        <f t="shared" si="3608"/>
        <v>DSC</v>
      </c>
      <c r="B2190" s="193" t="str">
        <f t="shared" si="3609"/>
        <v>HA430DSC</v>
      </c>
      <c r="C2190" s="193" t="str">
        <f t="shared" si="3610"/>
        <v>DSCMakhoul, Jennifer</v>
      </c>
      <c r="D2190" s="193"/>
      <c r="E2190" s="193"/>
      <c r="F2190" s="193" t="str">
        <f t="shared" si="3611"/>
        <v>DSCMonaco, Nick</v>
      </c>
      <c r="G2190" s="193" t="str">
        <f t="shared" ref="G2190:M2190" si="3660">G$32</f>
        <v>Monaco, Nick</v>
      </c>
      <c r="H2190" s="193" t="str">
        <f t="shared" si="3660"/>
        <v>Makhoul, Jennifer</v>
      </c>
      <c r="I2190" s="193" t="str">
        <f t="shared" si="3660"/>
        <v>HA430</v>
      </c>
      <c r="J2190" s="193" t="str">
        <f t="shared" si="3660"/>
        <v>HARMON OF YONKERS, INC. DBA HARMON</v>
      </c>
      <c r="K2190" s="193" t="str">
        <f t="shared" si="3660"/>
        <v>all</v>
      </c>
      <c r="L2190" s="193" t="str">
        <f t="shared" si="3660"/>
        <v>Janice Staib</v>
      </c>
      <c r="M2190" s="193" t="str">
        <f t="shared" si="3660"/>
        <v>Appl, Beauty, H/P</v>
      </c>
      <c r="N2190" s="193" t="str">
        <f t="shared" si="3648"/>
        <v>DSC</v>
      </c>
      <c r="AA2190" s="193">
        <f t="shared" si="3612"/>
        <v>0</v>
      </c>
      <c r="AB2190" s="193" t="str">
        <f t="shared" ref="AB2190" si="3661">AB$32</f>
        <v>Makhoul, Jennifer</v>
      </c>
    </row>
    <row r="2191" spans="1:28" s="188" customFormat="1" ht="17.399999999999999">
      <c r="A2191" s="193" t="str">
        <f t="shared" si="3608"/>
        <v>DSC</v>
      </c>
      <c r="B2191" s="193" t="str">
        <f t="shared" si="3609"/>
        <v>HS070DSC</v>
      </c>
      <c r="C2191" s="193" t="str">
        <f t="shared" si="3610"/>
        <v>DSCMakhoul, Jennifer</v>
      </c>
      <c r="D2191" s="193"/>
      <c r="E2191" s="193"/>
      <c r="F2191" s="193" t="str">
        <f t="shared" si="3611"/>
        <v>DSCMonaco, Nick</v>
      </c>
      <c r="G2191" s="193" t="str">
        <f t="shared" ref="G2191:M2191" si="3662">G$33</f>
        <v>Monaco, Nick</v>
      </c>
      <c r="H2191" s="193" t="str">
        <f t="shared" si="3662"/>
        <v>Makhoul, Jennifer</v>
      </c>
      <c r="I2191" s="193" t="str">
        <f t="shared" si="3662"/>
        <v>HS070</v>
      </c>
      <c r="J2191" s="193" t="str">
        <f t="shared" si="3662"/>
        <v>HSN INC.</v>
      </c>
      <c r="K2191" s="193" t="str">
        <f t="shared" si="3662"/>
        <v>all</v>
      </c>
      <c r="L2191" s="193" t="str">
        <f t="shared" si="3662"/>
        <v>Channel Management</v>
      </c>
      <c r="M2191" s="193" t="str">
        <f t="shared" si="3662"/>
        <v>Beauty, Appl</v>
      </c>
      <c r="N2191" s="193" t="str">
        <f t="shared" si="3648"/>
        <v>DSC</v>
      </c>
      <c r="AA2191" s="193">
        <f t="shared" si="3612"/>
        <v>0</v>
      </c>
      <c r="AB2191" s="193" t="str">
        <f t="shared" ref="AB2191" si="3663">AB$33</f>
        <v>Makhoul, Jennifer</v>
      </c>
    </row>
    <row r="2192" spans="1:28" s="188" customFormat="1" ht="17.399999999999999">
      <c r="A2192" s="193" t="str">
        <f t="shared" si="3608"/>
        <v>DSC</v>
      </c>
      <c r="B2192" s="193" t="str">
        <f t="shared" si="3609"/>
        <v>QV001DSC</v>
      </c>
      <c r="C2192" s="193" t="str">
        <f t="shared" si="3610"/>
        <v>DSCMakhoul, Jennifer</v>
      </c>
      <c r="D2192" s="193"/>
      <c r="E2192" s="193"/>
      <c r="F2192" s="193" t="str">
        <f t="shared" si="3611"/>
        <v>DSCMonaco, Nick</v>
      </c>
      <c r="G2192" s="193" t="str">
        <f t="shared" ref="G2192:M2192" si="3664">G$34</f>
        <v>Monaco, Nick</v>
      </c>
      <c r="H2192" s="193" t="str">
        <f t="shared" si="3664"/>
        <v>Makhoul, Jennifer</v>
      </c>
      <c r="I2192" s="193" t="str">
        <f t="shared" si="3664"/>
        <v>QV001</v>
      </c>
      <c r="J2192" s="193" t="str">
        <f t="shared" si="3664"/>
        <v>QVC NETWORK INC.</v>
      </c>
      <c r="K2192" s="193" t="str">
        <f t="shared" si="3664"/>
        <v>all</v>
      </c>
      <c r="L2192" s="193" t="str">
        <f t="shared" si="3664"/>
        <v>Dynamic Marketing</v>
      </c>
      <c r="M2192" s="193" t="str">
        <f t="shared" si="3664"/>
        <v>Beauty, Headphones</v>
      </c>
      <c r="N2192" s="193" t="str">
        <f t="shared" si="3648"/>
        <v>DSC</v>
      </c>
      <c r="AA2192" s="193">
        <f t="shared" si="3612"/>
        <v>0</v>
      </c>
      <c r="AB2192" s="193" t="str">
        <f t="shared" ref="AB2192" si="3665">AB$34</f>
        <v>Makhoul, Jennifer</v>
      </c>
    </row>
    <row r="2193" spans="1:28" s="188" customFormat="1" ht="17.399999999999999">
      <c r="A2193" s="193" t="str">
        <f t="shared" si="3608"/>
        <v>DSC</v>
      </c>
      <c r="B2193" s="193" t="str">
        <f t="shared" si="3609"/>
        <v>QV002DSC</v>
      </c>
      <c r="C2193" s="193" t="str">
        <f t="shared" si="3610"/>
        <v>DSCMakhoul, Jennifer</v>
      </c>
      <c r="D2193" s="193"/>
      <c r="E2193" s="193"/>
      <c r="F2193" s="193" t="str">
        <f t="shared" si="3611"/>
        <v>DSCMonaco, Nick</v>
      </c>
      <c r="G2193" s="193" t="str">
        <f t="shared" ref="G2193:M2193" si="3666">G$35</f>
        <v>Monaco, Nick</v>
      </c>
      <c r="H2193" s="193" t="str">
        <f t="shared" si="3666"/>
        <v>Makhoul, Jennifer</v>
      </c>
      <c r="I2193" s="193" t="str">
        <f t="shared" si="3666"/>
        <v>QV002</v>
      </c>
      <c r="J2193" s="193" t="str">
        <f t="shared" si="3666"/>
        <v>QVC (VDF)</v>
      </c>
      <c r="K2193" s="193" t="str">
        <f t="shared" si="3666"/>
        <v>all</v>
      </c>
      <c r="L2193" s="193" t="str">
        <f t="shared" si="3666"/>
        <v>Dynamic Marketing</v>
      </c>
      <c r="M2193" s="193" t="str">
        <f t="shared" si="3666"/>
        <v>Beauty, Headphones</v>
      </c>
      <c r="N2193" s="193" t="str">
        <f t="shared" si="3648"/>
        <v>DSC</v>
      </c>
      <c r="AA2193" s="193">
        <f t="shared" si="3612"/>
        <v>0</v>
      </c>
      <c r="AB2193" s="193" t="str">
        <f t="shared" ref="AB2193" si="3667">AB$35</f>
        <v>Makhoul, Jennifer</v>
      </c>
    </row>
    <row r="2194" spans="1:28" s="188" customFormat="1" ht="17.399999999999999">
      <c r="A2194" s="193" t="str">
        <f t="shared" si="3608"/>
        <v>DSC</v>
      </c>
      <c r="B2194" s="193" t="str">
        <f t="shared" si="3609"/>
        <v>TE165DSC</v>
      </c>
      <c r="C2194" s="193" t="str">
        <f t="shared" si="3610"/>
        <v>DSCMakhoul, Jennifer</v>
      </c>
      <c r="D2194" s="193"/>
      <c r="E2194" s="193"/>
      <c r="F2194" s="193" t="str">
        <f t="shared" si="3611"/>
        <v>DSCMonaco, Nick</v>
      </c>
      <c r="G2194" s="193" t="str">
        <f t="shared" ref="G2194:M2194" si="3668">G$36</f>
        <v>Monaco, Nick</v>
      </c>
      <c r="H2194" s="193" t="str">
        <f t="shared" si="3668"/>
        <v>Makhoul, Jennifer</v>
      </c>
      <c r="I2194" s="193" t="str">
        <f t="shared" si="3668"/>
        <v>TE165</v>
      </c>
      <c r="J2194" s="193" t="str">
        <f t="shared" si="3668"/>
        <v>TELEDYNAMICS CORP.</v>
      </c>
      <c r="K2194" s="193" t="str">
        <f t="shared" si="3668"/>
        <v>all</v>
      </c>
      <c r="L2194" s="193">
        <f t="shared" si="3668"/>
        <v>0</v>
      </c>
      <c r="M2194" s="193">
        <f t="shared" si="3668"/>
        <v>0</v>
      </c>
      <c r="N2194" s="193" t="str">
        <f t="shared" si="3648"/>
        <v>DSC</v>
      </c>
      <c r="AA2194" s="193">
        <f t="shared" si="3612"/>
        <v>0</v>
      </c>
      <c r="AB2194" s="193" t="str">
        <f t="shared" ref="AB2194" si="3669">AB$36</f>
        <v>Makhoul, Jennifer</v>
      </c>
    </row>
    <row r="2195" spans="1:28" s="188" customFormat="1" ht="17.399999999999999">
      <c r="A2195" s="193" t="str">
        <f t="shared" si="3608"/>
        <v>DSC</v>
      </c>
      <c r="B2195" s="193" t="str">
        <f t="shared" si="3609"/>
        <v>0DSC</v>
      </c>
      <c r="C2195" s="193" t="str">
        <f t="shared" si="3610"/>
        <v>DSCMakhoul, Jennifer</v>
      </c>
      <c r="D2195" s="193"/>
      <c r="E2195" s="193"/>
      <c r="F2195" s="193" t="str">
        <f t="shared" si="3611"/>
        <v>DSCMonaco, Nick</v>
      </c>
      <c r="G2195" s="193" t="str">
        <f t="shared" ref="G2195:M2195" si="3670">G$37</f>
        <v>Monaco, Nick</v>
      </c>
      <c r="H2195" s="193" t="str">
        <f t="shared" si="3670"/>
        <v>Makhoul, Jennifer</v>
      </c>
      <c r="I2195" s="193">
        <f t="shared" si="3670"/>
        <v>0</v>
      </c>
      <c r="J2195" s="193" t="str">
        <f t="shared" si="3670"/>
        <v>BUY-BUY BABY</v>
      </c>
      <c r="K2195" s="193" t="str">
        <f t="shared" si="3670"/>
        <v>all</v>
      </c>
      <c r="L2195" s="193">
        <f t="shared" si="3670"/>
        <v>0</v>
      </c>
      <c r="M2195" s="193">
        <f t="shared" si="3670"/>
        <v>0</v>
      </c>
      <c r="N2195" s="193" t="str">
        <f t="shared" si="3648"/>
        <v>DSC</v>
      </c>
      <c r="AA2195" s="193">
        <f t="shared" si="3612"/>
        <v>0</v>
      </c>
      <c r="AB2195" s="193" t="str">
        <f t="shared" ref="AB2195" si="3671">AB$37</f>
        <v>Makhoul, Jennifer</v>
      </c>
    </row>
    <row r="2196" spans="1:28" s="188" customFormat="1" ht="17.399999999999999">
      <c r="A2196" s="193" t="str">
        <f t="shared" si="3608"/>
        <v>DSC</v>
      </c>
      <c r="B2196" s="193" t="str">
        <f t="shared" si="3609"/>
        <v>0DSC</v>
      </c>
      <c r="C2196" s="193" t="str">
        <f t="shared" si="3610"/>
        <v>DSC0</v>
      </c>
      <c r="D2196" s="193"/>
      <c r="E2196" s="193"/>
      <c r="F2196" s="193" t="str">
        <f t="shared" si="3611"/>
        <v>DSC0</v>
      </c>
      <c r="G2196" s="193">
        <f t="shared" ref="G2196:M2196" si="3672">G$38</f>
        <v>0</v>
      </c>
      <c r="H2196" s="193">
        <f t="shared" si="3672"/>
        <v>0</v>
      </c>
      <c r="I2196" s="193">
        <f t="shared" si="3672"/>
        <v>0</v>
      </c>
      <c r="J2196" s="193">
        <f t="shared" si="3672"/>
        <v>0</v>
      </c>
      <c r="K2196" s="193">
        <f t="shared" si="3672"/>
        <v>0</v>
      </c>
      <c r="L2196" s="193">
        <f t="shared" si="3672"/>
        <v>0</v>
      </c>
      <c r="M2196" s="193">
        <f t="shared" si="3672"/>
        <v>0</v>
      </c>
      <c r="N2196" s="193" t="str">
        <f t="shared" si="3648"/>
        <v>DSC</v>
      </c>
      <c r="AA2196" s="193">
        <f t="shared" si="3612"/>
        <v>0</v>
      </c>
      <c r="AB2196" s="193" t="str">
        <f t="shared" ref="AB2196" si="3673">AB$38</f>
        <v>Makhoul, Jennifer</v>
      </c>
    </row>
    <row r="2197" spans="1:28" s="188" customFormat="1" ht="17.399999999999999">
      <c r="A2197" s="193" t="str">
        <f t="shared" si="3608"/>
        <v>DSC</v>
      </c>
      <c r="B2197" s="193" t="str">
        <f t="shared" si="3609"/>
        <v>0DSC</v>
      </c>
      <c r="C2197" s="193" t="str">
        <f t="shared" si="3610"/>
        <v>DSC0</v>
      </c>
      <c r="D2197" s="193"/>
      <c r="E2197" s="193"/>
      <c r="F2197" s="193" t="str">
        <f t="shared" si="3611"/>
        <v>DSC0</v>
      </c>
      <c r="G2197" s="193">
        <f t="shared" ref="G2197:M2197" si="3674">G$39</f>
        <v>0</v>
      </c>
      <c r="H2197" s="193">
        <f t="shared" si="3674"/>
        <v>0</v>
      </c>
      <c r="I2197" s="193">
        <f t="shared" si="3674"/>
        <v>0</v>
      </c>
      <c r="J2197" s="193">
        <f t="shared" si="3674"/>
        <v>0</v>
      </c>
      <c r="K2197" s="193">
        <f t="shared" si="3674"/>
        <v>0</v>
      </c>
      <c r="L2197" s="193">
        <f t="shared" si="3674"/>
        <v>0</v>
      </c>
      <c r="M2197" s="193">
        <f t="shared" si="3674"/>
        <v>0</v>
      </c>
      <c r="N2197" s="193" t="str">
        <f t="shared" si="3648"/>
        <v>DSC</v>
      </c>
      <c r="AA2197" s="193">
        <f t="shared" si="3612"/>
        <v>0</v>
      </c>
      <c r="AB2197" s="193">
        <f t="shared" ref="AB2197" si="3675">AB$39</f>
        <v>0</v>
      </c>
    </row>
    <row r="2198" spans="1:28" s="188" customFormat="1" ht="17.399999999999999">
      <c r="A2198" s="193" t="str">
        <f t="shared" si="3608"/>
        <v>DSC</v>
      </c>
      <c r="B2198" s="193" t="str">
        <f t="shared" si="3609"/>
        <v>0DSC</v>
      </c>
      <c r="C2198" s="193" t="str">
        <f t="shared" si="3610"/>
        <v>DSC0</v>
      </c>
      <c r="D2198" s="193"/>
      <c r="E2198" s="193"/>
      <c r="F2198" s="193" t="str">
        <f t="shared" si="3611"/>
        <v>DSC0</v>
      </c>
      <c r="G2198" s="193">
        <f t="shared" ref="G2198:M2198" si="3676">G$40</f>
        <v>0</v>
      </c>
      <c r="H2198" s="193">
        <f t="shared" si="3676"/>
        <v>0</v>
      </c>
      <c r="I2198" s="193">
        <f t="shared" si="3676"/>
        <v>0</v>
      </c>
      <c r="J2198" s="193">
        <f t="shared" si="3676"/>
        <v>0</v>
      </c>
      <c r="K2198" s="193">
        <f t="shared" si="3676"/>
        <v>0</v>
      </c>
      <c r="L2198" s="193">
        <f t="shared" si="3676"/>
        <v>0</v>
      </c>
      <c r="M2198" s="193">
        <f t="shared" si="3676"/>
        <v>0</v>
      </c>
      <c r="N2198" s="193" t="str">
        <f t="shared" si="3648"/>
        <v>DSC</v>
      </c>
      <c r="AA2198" s="193">
        <f t="shared" si="3612"/>
        <v>0</v>
      </c>
      <c r="AB2198" s="193">
        <f t="shared" ref="AB2198" si="3677">AB$40</f>
        <v>0</v>
      </c>
    </row>
    <row r="2199" spans="1:28" s="188" customFormat="1" ht="17.399999999999999">
      <c r="A2199" s="193" t="str">
        <f t="shared" si="3608"/>
        <v>DSC</v>
      </c>
      <c r="B2199" s="193" t="str">
        <f t="shared" si="3609"/>
        <v>SC078DSC</v>
      </c>
      <c r="C2199" s="193" t="str">
        <f t="shared" si="3610"/>
        <v>DSCMertes, Mark</v>
      </c>
      <c r="D2199" s="193"/>
      <c r="E2199" s="193"/>
      <c r="F2199" s="193" t="str">
        <f t="shared" si="3611"/>
        <v>DSCMonaco, Nick</v>
      </c>
      <c r="G2199" s="193" t="str">
        <f t="shared" ref="G2199:M2199" si="3678">G$41</f>
        <v>Monaco, Nick</v>
      </c>
      <c r="H2199" s="193" t="str">
        <f t="shared" si="3678"/>
        <v>Mertes, Mark</v>
      </c>
      <c r="I2199" s="193" t="str">
        <f t="shared" si="3678"/>
        <v>SC078</v>
      </c>
      <c r="J2199" s="193" t="str">
        <f t="shared" si="3678"/>
        <v>COSTCO WHOLESALE</v>
      </c>
      <c r="K2199" s="193" t="str">
        <f t="shared" si="3678"/>
        <v>all</v>
      </c>
      <c r="L2199" s="193">
        <f t="shared" si="3678"/>
        <v>0</v>
      </c>
      <c r="M2199" s="193">
        <f t="shared" si="3678"/>
        <v>0</v>
      </c>
      <c r="N2199" s="193" t="str">
        <f t="shared" si="3648"/>
        <v>DSC</v>
      </c>
      <c r="AA2199" s="193">
        <f t="shared" si="3612"/>
        <v>0</v>
      </c>
      <c r="AB2199" s="193" t="str">
        <f t="shared" ref="AB2199" si="3679">AB$41</f>
        <v>Mertes, Mark</v>
      </c>
    </row>
    <row r="2200" spans="1:28" s="188" customFormat="1" ht="17.399999999999999">
      <c r="A2200" s="193" t="str">
        <f t="shared" si="3608"/>
        <v>DSC</v>
      </c>
      <c r="B2200" s="193" t="str">
        <f t="shared" si="3609"/>
        <v>0DSC</v>
      </c>
      <c r="C2200" s="193" t="str">
        <f t="shared" si="3610"/>
        <v>DSC0</v>
      </c>
      <c r="D2200" s="193"/>
      <c r="E2200" s="193"/>
      <c r="F2200" s="193" t="str">
        <f t="shared" si="3611"/>
        <v>DSC0</v>
      </c>
      <c r="G2200" s="193">
        <f t="shared" ref="G2200:M2200" si="3680">G$42</f>
        <v>0</v>
      </c>
      <c r="H2200" s="193">
        <f t="shared" si="3680"/>
        <v>0</v>
      </c>
      <c r="I2200" s="193">
        <f t="shared" si="3680"/>
        <v>0</v>
      </c>
      <c r="J2200" s="193">
        <f t="shared" si="3680"/>
        <v>0</v>
      </c>
      <c r="K2200" s="193">
        <f t="shared" si="3680"/>
        <v>0</v>
      </c>
      <c r="L2200" s="193">
        <f t="shared" si="3680"/>
        <v>0</v>
      </c>
      <c r="M2200" s="193">
        <f t="shared" si="3680"/>
        <v>0</v>
      </c>
      <c r="N2200" s="193" t="str">
        <f t="shared" si="3648"/>
        <v>DSC</v>
      </c>
      <c r="AA2200" s="193">
        <f t="shared" si="3612"/>
        <v>0</v>
      </c>
      <c r="AB2200" s="193">
        <f t="shared" ref="AB2200" si="3681">AB$42</f>
        <v>0</v>
      </c>
    </row>
    <row r="2201" spans="1:28" s="188" customFormat="1" ht="17.399999999999999">
      <c r="A2201" s="193" t="str">
        <f t="shared" si="3608"/>
        <v>DSC</v>
      </c>
      <c r="B2201" s="193" t="str">
        <f t="shared" si="3609"/>
        <v>0DSC</v>
      </c>
      <c r="C2201" s="193" t="str">
        <f t="shared" si="3610"/>
        <v>DSC0</v>
      </c>
      <c r="D2201" s="193"/>
      <c r="E2201" s="193"/>
      <c r="F2201" s="193" t="str">
        <f t="shared" si="3611"/>
        <v>DSC0</v>
      </c>
      <c r="G2201" s="193">
        <f t="shared" ref="G2201:M2201" si="3682">G$43</f>
        <v>0</v>
      </c>
      <c r="H2201" s="193">
        <f t="shared" si="3682"/>
        <v>0</v>
      </c>
      <c r="I2201" s="193">
        <f t="shared" si="3682"/>
        <v>0</v>
      </c>
      <c r="J2201" s="193">
        <f t="shared" si="3682"/>
        <v>0</v>
      </c>
      <c r="K2201" s="193">
        <f t="shared" si="3682"/>
        <v>0</v>
      </c>
      <c r="L2201" s="193">
        <f t="shared" si="3682"/>
        <v>0</v>
      </c>
      <c r="M2201" s="193">
        <f t="shared" si="3682"/>
        <v>0</v>
      </c>
      <c r="N2201" s="193" t="str">
        <f t="shared" si="3648"/>
        <v>DSC</v>
      </c>
      <c r="AA2201" s="193">
        <f t="shared" si="3612"/>
        <v>0</v>
      </c>
      <c r="AB2201" s="193">
        <f t="shared" ref="AB2201" si="3683">AB$43</f>
        <v>0</v>
      </c>
    </row>
    <row r="2202" spans="1:28" s="188" customFormat="1" ht="17.399999999999999">
      <c r="A2202" s="193" t="str">
        <f t="shared" si="3608"/>
        <v>DSC</v>
      </c>
      <c r="B2202" s="193" t="str">
        <f t="shared" si="3609"/>
        <v>HO840DSC</v>
      </c>
      <c r="C2202" s="193" t="str">
        <f t="shared" si="3610"/>
        <v>DSCRyder, Scott</v>
      </c>
      <c r="D2202" s="193"/>
      <c r="E2202" s="193"/>
      <c r="F2202" s="193" t="str">
        <f t="shared" si="3611"/>
        <v>DSCMonaco, Nick</v>
      </c>
      <c r="G2202" s="193" t="str">
        <f t="shared" ref="G2202:M2202" si="3684">G$44</f>
        <v>Monaco, Nick</v>
      </c>
      <c r="H2202" s="193" t="str">
        <f t="shared" si="3684"/>
        <v>Ryder, Scott</v>
      </c>
      <c r="I2202" s="193" t="str">
        <f t="shared" si="3684"/>
        <v>HO840</v>
      </c>
      <c r="J2202" s="193" t="str">
        <f t="shared" si="3684"/>
        <v>HOME DEPOT, THE</v>
      </c>
      <c r="K2202" s="193" t="str">
        <f t="shared" si="3684"/>
        <v>all</v>
      </c>
      <c r="L2202" s="193">
        <f t="shared" si="3684"/>
        <v>0</v>
      </c>
      <c r="M2202" s="193">
        <f t="shared" si="3684"/>
        <v>0</v>
      </c>
      <c r="N2202" s="193" t="str">
        <f t="shared" si="3648"/>
        <v>DSC</v>
      </c>
      <c r="AA2202" s="193">
        <f t="shared" si="3612"/>
        <v>0</v>
      </c>
      <c r="AB2202" s="193" t="str">
        <f t="shared" ref="AB2202" si="3685">AB$44</f>
        <v>Ryder, Scott</v>
      </c>
    </row>
    <row r="2203" spans="1:28" s="188" customFormat="1" ht="17.399999999999999">
      <c r="A2203" s="193" t="str">
        <f t="shared" si="3608"/>
        <v>DSC</v>
      </c>
      <c r="B2203" s="193" t="str">
        <f t="shared" si="3609"/>
        <v>LO296DSC</v>
      </c>
      <c r="C2203" s="193" t="str">
        <f t="shared" si="3610"/>
        <v>DSCRyder, Scott</v>
      </c>
      <c r="D2203" s="193"/>
      <c r="E2203" s="193"/>
      <c r="F2203" s="193" t="str">
        <f t="shared" si="3611"/>
        <v>DSCMonaco, Nick</v>
      </c>
      <c r="G2203" s="193" t="str">
        <f t="shared" ref="G2203:M2203" si="3686">G$45</f>
        <v>Monaco, Nick</v>
      </c>
      <c r="H2203" s="193" t="str">
        <f t="shared" si="3686"/>
        <v>Ryder, Scott</v>
      </c>
      <c r="I2203" s="193" t="str">
        <f t="shared" si="3686"/>
        <v>LO296</v>
      </c>
      <c r="J2203" s="193" t="str">
        <f t="shared" si="3686"/>
        <v>LOWE's</v>
      </c>
      <c r="K2203" s="193" t="str">
        <f t="shared" si="3686"/>
        <v>all</v>
      </c>
      <c r="L2203" s="193">
        <f t="shared" si="3686"/>
        <v>0</v>
      </c>
      <c r="M2203" s="193">
        <f t="shared" si="3686"/>
        <v>0</v>
      </c>
      <c r="N2203" s="193" t="str">
        <f t="shared" si="3648"/>
        <v>DSC</v>
      </c>
      <c r="AA2203" s="193">
        <f t="shared" si="3612"/>
        <v>0</v>
      </c>
      <c r="AB2203" s="193" t="str">
        <f t="shared" ref="AB2203" si="3687">AB$45</f>
        <v>Ryder, Scott</v>
      </c>
    </row>
    <row r="2204" spans="1:28" s="188" customFormat="1" ht="17.399999999999999">
      <c r="A2204" s="193" t="str">
        <f t="shared" si="3608"/>
        <v>DSC</v>
      </c>
      <c r="B2204" s="193" t="str">
        <f t="shared" si="3609"/>
        <v>NE040DSC</v>
      </c>
      <c r="C2204" s="193" t="str">
        <f t="shared" si="3610"/>
        <v>DSCRyder, Scott</v>
      </c>
      <c r="D2204" s="193"/>
      <c r="E2204" s="193"/>
      <c r="F2204" s="193" t="str">
        <f t="shared" si="3611"/>
        <v>DSCMonaco, Nick</v>
      </c>
      <c r="G2204" s="193" t="str">
        <f t="shared" ref="G2204:M2204" si="3688">G$46</f>
        <v>Monaco, Nick</v>
      </c>
      <c r="H2204" s="193" t="str">
        <f t="shared" si="3688"/>
        <v>Ryder, Scott</v>
      </c>
      <c r="I2204" s="193" t="str">
        <f t="shared" si="3688"/>
        <v>NE040</v>
      </c>
      <c r="J2204" s="193" t="str">
        <f t="shared" si="3688"/>
        <v>NEBRASKA FURNITURE M</v>
      </c>
      <c r="K2204" s="193" t="str">
        <f t="shared" si="3688"/>
        <v>all</v>
      </c>
      <c r="L2204" s="193">
        <f t="shared" si="3688"/>
        <v>0</v>
      </c>
      <c r="M2204" s="193">
        <f t="shared" si="3688"/>
        <v>0</v>
      </c>
      <c r="N2204" s="193" t="str">
        <f t="shared" si="3648"/>
        <v>DSC</v>
      </c>
      <c r="AA2204" s="193">
        <f t="shared" si="3612"/>
        <v>0</v>
      </c>
      <c r="AB2204" s="193" t="str">
        <f t="shared" ref="AB2204" si="3689">AB$46</f>
        <v>Ryder, Scott</v>
      </c>
    </row>
    <row r="2205" spans="1:28" s="188" customFormat="1" ht="17.399999999999999">
      <c r="A2205" s="193" t="str">
        <f t="shared" si="3608"/>
        <v>DSC</v>
      </c>
      <c r="B2205" s="193" t="str">
        <f t="shared" si="3609"/>
        <v>SA055DSC</v>
      </c>
      <c r="C2205" s="193" t="str">
        <f t="shared" si="3610"/>
        <v>DSCRyder, Scott</v>
      </c>
      <c r="D2205" s="193"/>
      <c r="E2205" s="193"/>
      <c r="F2205" s="193" t="str">
        <f t="shared" si="3611"/>
        <v>DSCMonaco, Nick</v>
      </c>
      <c r="G2205" s="193" t="str">
        <f t="shared" ref="G2205:M2205" si="3690">G$47</f>
        <v>Monaco, Nick</v>
      </c>
      <c r="H2205" s="193" t="str">
        <f t="shared" si="3690"/>
        <v>Ryder, Scott</v>
      </c>
      <c r="I2205" s="193" t="str">
        <f t="shared" si="3690"/>
        <v>SA055</v>
      </c>
      <c r="J2205" s="193" t="str">
        <f t="shared" si="3690"/>
        <v>SAM'S CLUB</v>
      </c>
      <c r="K2205" s="193" t="str">
        <f t="shared" si="3690"/>
        <v>all</v>
      </c>
      <c r="L2205" s="193">
        <f t="shared" si="3690"/>
        <v>0</v>
      </c>
      <c r="M2205" s="193">
        <f t="shared" si="3690"/>
        <v>0</v>
      </c>
      <c r="N2205" s="193" t="str">
        <f t="shared" si="3648"/>
        <v>DSC</v>
      </c>
      <c r="AA2205" s="193">
        <f t="shared" si="3612"/>
        <v>0</v>
      </c>
      <c r="AB2205" s="193" t="str">
        <f t="shared" ref="AB2205" si="3691">AB$47</f>
        <v>Ryder, Scott</v>
      </c>
    </row>
    <row r="2206" spans="1:28" s="188" customFormat="1" ht="17.399999999999999">
      <c r="A2206" s="193" t="str">
        <f t="shared" si="3608"/>
        <v>DSC</v>
      </c>
      <c r="B2206" s="193" t="str">
        <f t="shared" si="3609"/>
        <v>WI160DSC</v>
      </c>
      <c r="C2206" s="193" t="str">
        <f t="shared" si="3610"/>
        <v>DSCRyder, Scott</v>
      </c>
      <c r="D2206" s="193"/>
      <c r="E2206" s="193"/>
      <c r="F2206" s="193" t="str">
        <f t="shared" si="3611"/>
        <v>DSCMonaco, Nick</v>
      </c>
      <c r="G2206" s="193" t="str">
        <f t="shared" ref="G2206:M2206" si="3692">G$48</f>
        <v>Monaco, Nick</v>
      </c>
      <c r="H2206" s="193" t="str">
        <f t="shared" si="3692"/>
        <v>Ryder, Scott</v>
      </c>
      <c r="I2206" s="193" t="str">
        <f t="shared" si="3692"/>
        <v>WI160</v>
      </c>
      <c r="J2206" s="193" t="str">
        <f t="shared" si="3692"/>
        <v>R.C. WILLEY</v>
      </c>
      <c r="K2206" s="193" t="str">
        <f t="shared" si="3692"/>
        <v>all</v>
      </c>
      <c r="L2206" s="193">
        <f t="shared" si="3692"/>
        <v>0</v>
      </c>
      <c r="M2206" s="193">
        <f t="shared" si="3692"/>
        <v>0</v>
      </c>
      <c r="N2206" s="193" t="str">
        <f t="shared" si="3648"/>
        <v>DSC</v>
      </c>
      <c r="AA2206" s="193">
        <f t="shared" si="3612"/>
        <v>0</v>
      </c>
      <c r="AB2206" s="193" t="str">
        <f t="shared" ref="AB2206" si="3693">AB$48</f>
        <v>Ryder, Scott</v>
      </c>
    </row>
    <row r="2207" spans="1:28" s="188" customFormat="1" ht="17.399999999999999">
      <c r="A2207" s="193" t="str">
        <f t="shared" si="3608"/>
        <v>DSC</v>
      </c>
      <c r="B2207" s="193" t="str">
        <f t="shared" si="3609"/>
        <v>0DSC</v>
      </c>
      <c r="C2207" s="193" t="str">
        <f t="shared" si="3610"/>
        <v>DSC0</v>
      </c>
      <c r="D2207" s="193"/>
      <c r="E2207" s="193"/>
      <c r="F2207" s="193" t="str">
        <f t="shared" si="3611"/>
        <v>DSC0</v>
      </c>
      <c r="G2207" s="193">
        <f t="shared" ref="G2207:M2207" si="3694">G$49</f>
        <v>0</v>
      </c>
      <c r="H2207" s="193">
        <f t="shared" si="3694"/>
        <v>0</v>
      </c>
      <c r="I2207" s="193">
        <f t="shared" si="3694"/>
        <v>0</v>
      </c>
      <c r="J2207" s="193">
        <f t="shared" si="3694"/>
        <v>0</v>
      </c>
      <c r="K2207" s="193">
        <f t="shared" si="3694"/>
        <v>0</v>
      </c>
      <c r="L2207" s="193">
        <f t="shared" si="3694"/>
        <v>0</v>
      </c>
      <c r="M2207" s="193">
        <f t="shared" si="3694"/>
        <v>0</v>
      </c>
      <c r="N2207" s="193" t="str">
        <f t="shared" si="3648"/>
        <v>DSC</v>
      </c>
      <c r="AA2207" s="193">
        <f t="shared" si="3612"/>
        <v>0</v>
      </c>
      <c r="AB2207" s="193">
        <f t="shared" ref="AB2207" si="3695">AB$49</f>
        <v>0</v>
      </c>
    </row>
    <row r="2208" spans="1:28" s="188" customFormat="1" ht="17.399999999999999">
      <c r="A2208" s="193" t="str">
        <f t="shared" si="3608"/>
        <v>DSC</v>
      </c>
      <c r="B2208" s="193" t="str">
        <f t="shared" si="3609"/>
        <v>0DSC</v>
      </c>
      <c r="C2208" s="193" t="str">
        <f t="shared" si="3610"/>
        <v>DSC0</v>
      </c>
      <c r="D2208" s="193"/>
      <c r="E2208" s="193"/>
      <c r="F2208" s="193" t="str">
        <f t="shared" si="3611"/>
        <v>DSC0</v>
      </c>
      <c r="G2208" s="193">
        <f t="shared" ref="G2208:M2208" si="3696">G$50</f>
        <v>0</v>
      </c>
      <c r="H2208" s="193">
        <f t="shared" si="3696"/>
        <v>0</v>
      </c>
      <c r="I2208" s="193">
        <f t="shared" si="3696"/>
        <v>0</v>
      </c>
      <c r="J2208" s="193">
        <f t="shared" si="3696"/>
        <v>0</v>
      </c>
      <c r="K2208" s="193">
        <f t="shared" si="3696"/>
        <v>0</v>
      </c>
      <c r="L2208" s="193">
        <f t="shared" si="3696"/>
        <v>0</v>
      </c>
      <c r="M2208" s="193">
        <f t="shared" si="3696"/>
        <v>0</v>
      </c>
      <c r="N2208" s="193" t="str">
        <f t="shared" si="3648"/>
        <v>DSC</v>
      </c>
      <c r="AA2208" s="193">
        <f t="shared" si="3612"/>
        <v>0</v>
      </c>
      <c r="AB2208" s="193">
        <f t="shared" ref="AB2208" si="3697">AB$50</f>
        <v>0</v>
      </c>
    </row>
    <row r="2209" spans="1:28" s="188" customFormat="1" ht="17.399999999999999">
      <c r="A2209" s="193" t="str">
        <f t="shared" si="3608"/>
        <v>DSC</v>
      </c>
      <c r="B2209" s="193" t="str">
        <f t="shared" si="3609"/>
        <v>WA010DSC</v>
      </c>
      <c r="C2209" s="193" t="str">
        <f t="shared" si="3610"/>
        <v>DSCStrickland, Amy</v>
      </c>
      <c r="D2209" s="193"/>
      <c r="E2209" s="193"/>
      <c r="F2209" s="193" t="str">
        <f t="shared" si="3611"/>
        <v>DSCMonaco, Nick</v>
      </c>
      <c r="G2209" s="193" t="str">
        <f t="shared" ref="G2209:M2209" si="3698">G$51</f>
        <v>Monaco, Nick</v>
      </c>
      <c r="H2209" s="193" t="str">
        <f t="shared" si="3698"/>
        <v>Strickland, Amy</v>
      </c>
      <c r="I2209" s="193" t="str">
        <f t="shared" si="3698"/>
        <v>WA010</v>
      </c>
      <c r="J2209" s="193" t="str">
        <f t="shared" si="3698"/>
        <v>WAL-MART</v>
      </c>
      <c r="K2209" s="193" t="str">
        <f t="shared" si="3698"/>
        <v>all</v>
      </c>
      <c r="L2209" s="193">
        <f t="shared" si="3698"/>
        <v>0</v>
      </c>
      <c r="M2209" s="193">
        <f t="shared" si="3698"/>
        <v>0</v>
      </c>
      <c r="N2209" s="193" t="str">
        <f t="shared" si="3648"/>
        <v>DSC</v>
      </c>
      <c r="AA2209" s="193">
        <f t="shared" si="3612"/>
        <v>0</v>
      </c>
      <c r="AB2209" s="193" t="str">
        <f t="shared" ref="AB2209" si="3699">AB$51</f>
        <v>Strickland, Amy</v>
      </c>
    </row>
    <row r="2210" spans="1:28" s="188" customFormat="1" ht="17.399999999999999">
      <c r="A2210" s="193" t="str">
        <f t="shared" si="3608"/>
        <v>DSC</v>
      </c>
      <c r="B2210" s="193" t="str">
        <f t="shared" si="3609"/>
        <v>WA011DSC</v>
      </c>
      <c r="C2210" s="193" t="str">
        <f t="shared" si="3610"/>
        <v>DSCStrickland, Amy</v>
      </c>
      <c r="D2210" s="193"/>
      <c r="E2210" s="193"/>
      <c r="F2210" s="193" t="str">
        <f t="shared" si="3611"/>
        <v>DSCMonaco, Nick</v>
      </c>
      <c r="G2210" s="193" t="str">
        <f t="shared" ref="G2210:M2210" si="3700">G$52</f>
        <v>Monaco, Nick</v>
      </c>
      <c r="H2210" s="193" t="str">
        <f t="shared" si="3700"/>
        <v>Strickland, Amy</v>
      </c>
      <c r="I2210" s="193" t="str">
        <f t="shared" si="3700"/>
        <v>WA011</v>
      </c>
      <c r="J2210" s="193" t="str">
        <f t="shared" si="3700"/>
        <v>WAL-MART STORES, INC (VDF)</v>
      </c>
      <c r="K2210" s="193" t="str">
        <f t="shared" si="3700"/>
        <v>all</v>
      </c>
      <c r="L2210" s="193">
        <f t="shared" si="3700"/>
        <v>0</v>
      </c>
      <c r="M2210" s="193">
        <f t="shared" si="3700"/>
        <v>0</v>
      </c>
      <c r="N2210" s="193" t="str">
        <f t="shared" si="3648"/>
        <v>DSC</v>
      </c>
      <c r="AA2210" s="193">
        <f t="shared" si="3612"/>
        <v>0</v>
      </c>
      <c r="AB2210" s="193" t="str">
        <f t="shared" ref="AB2210" si="3701">AB$52</f>
        <v>Strickland, Amy</v>
      </c>
    </row>
    <row r="2211" spans="1:28" s="188" customFormat="1" ht="17.399999999999999">
      <c r="A2211" s="193" t="str">
        <f t="shared" si="3608"/>
        <v>DSC</v>
      </c>
      <c r="B2211" s="193" t="str">
        <f t="shared" si="3609"/>
        <v>0DSC</v>
      </c>
      <c r="C2211" s="193" t="str">
        <f t="shared" si="3610"/>
        <v>DSC0</v>
      </c>
      <c r="D2211" s="193"/>
      <c r="E2211" s="193"/>
      <c r="F2211" s="193" t="str">
        <f t="shared" si="3611"/>
        <v>DSC0</v>
      </c>
      <c r="G2211" s="193">
        <f t="shared" ref="G2211:M2211" si="3702">G$53</f>
        <v>0</v>
      </c>
      <c r="H2211" s="193">
        <f t="shared" si="3702"/>
        <v>0</v>
      </c>
      <c r="I2211" s="193">
        <f t="shared" si="3702"/>
        <v>0</v>
      </c>
      <c r="J2211" s="193">
        <f t="shared" si="3702"/>
        <v>0</v>
      </c>
      <c r="K2211" s="193">
        <f t="shared" si="3702"/>
        <v>0</v>
      </c>
      <c r="L2211" s="193">
        <f t="shared" si="3702"/>
        <v>0</v>
      </c>
      <c r="M2211" s="193">
        <f t="shared" si="3702"/>
        <v>0</v>
      </c>
      <c r="N2211" s="193" t="str">
        <f t="shared" si="3648"/>
        <v>DSC</v>
      </c>
      <c r="AA2211" s="193">
        <f t="shared" si="3612"/>
        <v>0</v>
      </c>
      <c r="AB2211" s="193">
        <f t="shared" ref="AB2211" si="3703">AB$53</f>
        <v>0</v>
      </c>
    </row>
    <row r="2212" spans="1:28" s="188" customFormat="1" ht="17.399999999999999">
      <c r="A2212" s="193" t="str">
        <f t="shared" si="3608"/>
        <v>DSC</v>
      </c>
      <c r="B2212" s="193" t="str">
        <f t="shared" si="3609"/>
        <v>0DSC</v>
      </c>
      <c r="C2212" s="193" t="str">
        <f t="shared" si="3610"/>
        <v>DSC0</v>
      </c>
      <c r="D2212" s="193"/>
      <c r="E2212" s="193"/>
      <c r="F2212" s="193" t="str">
        <f t="shared" si="3611"/>
        <v>DSC0</v>
      </c>
      <c r="G2212" s="193">
        <f t="shared" ref="G2212:M2212" si="3704">G$54</f>
        <v>0</v>
      </c>
      <c r="H2212" s="193">
        <f t="shared" si="3704"/>
        <v>0</v>
      </c>
      <c r="I2212" s="193">
        <f t="shared" si="3704"/>
        <v>0</v>
      </c>
      <c r="J2212" s="193">
        <f t="shared" si="3704"/>
        <v>0</v>
      </c>
      <c r="K2212" s="193">
        <f t="shared" si="3704"/>
        <v>0</v>
      </c>
      <c r="L2212" s="193">
        <f t="shared" si="3704"/>
        <v>0</v>
      </c>
      <c r="M2212" s="193">
        <f t="shared" si="3704"/>
        <v>0</v>
      </c>
      <c r="N2212" s="193" t="str">
        <f t="shared" si="3648"/>
        <v>DSC</v>
      </c>
      <c r="AA2212" s="193">
        <f t="shared" si="3612"/>
        <v>0</v>
      </c>
      <c r="AB2212" s="193">
        <f t="shared" ref="AB2212" si="3705">AB$54</f>
        <v>0</v>
      </c>
    </row>
    <row r="2213" spans="1:28" s="188" customFormat="1" ht="17.399999999999999">
      <c r="A2213" s="193" t="str">
        <f t="shared" si="3608"/>
        <v>DSC</v>
      </c>
      <c r="B2213" s="193" t="str">
        <f t="shared" si="3609"/>
        <v>TA001DSC</v>
      </c>
      <c r="C2213" s="193" t="str">
        <f t="shared" si="3610"/>
        <v>DSCSweeney, Danielle</v>
      </c>
      <c r="D2213" s="193"/>
      <c r="E2213" s="193"/>
      <c r="F2213" s="193" t="str">
        <f t="shared" si="3611"/>
        <v>DSCMonaco, Nick</v>
      </c>
      <c r="G2213" s="193" t="str">
        <f t="shared" ref="G2213:M2213" si="3706">G$55</f>
        <v>Monaco, Nick</v>
      </c>
      <c r="H2213" s="193" t="str">
        <f t="shared" si="3706"/>
        <v>Sweeney, Danielle</v>
      </c>
      <c r="I2213" s="193" t="str">
        <f t="shared" si="3706"/>
        <v>TA001</v>
      </c>
      <c r="J2213" s="193" t="str">
        <f t="shared" si="3706"/>
        <v>TARGET CORPORATION</v>
      </c>
      <c r="K2213" s="193" t="str">
        <f t="shared" si="3706"/>
        <v>all</v>
      </c>
      <c r="L2213" s="193" t="str">
        <f t="shared" si="3706"/>
        <v>Signature Sales</v>
      </c>
      <c r="M2213" s="193" t="str">
        <f t="shared" si="3706"/>
        <v>Beauty</v>
      </c>
      <c r="N2213" s="193" t="str">
        <f t="shared" si="3648"/>
        <v>DSC</v>
      </c>
      <c r="AA2213" s="193">
        <f t="shared" si="3612"/>
        <v>0</v>
      </c>
      <c r="AB2213" s="193" t="str">
        <f t="shared" ref="AB2213" si="3707">AB$55</f>
        <v>Sweeney, Danielle</v>
      </c>
    </row>
    <row r="2214" spans="1:28" s="188" customFormat="1" ht="17.399999999999999">
      <c r="A2214" s="193" t="str">
        <f t="shared" si="3608"/>
        <v>DSC</v>
      </c>
      <c r="B2214" s="193" t="str">
        <f t="shared" si="3609"/>
        <v>TA004DSC</v>
      </c>
      <c r="C2214" s="193" t="str">
        <f t="shared" si="3610"/>
        <v>DSCSweeney, Danielle</v>
      </c>
      <c r="D2214" s="193"/>
      <c r="E2214" s="193"/>
      <c r="F2214" s="193" t="str">
        <f t="shared" si="3611"/>
        <v>DSCMonaco, Nick</v>
      </c>
      <c r="G2214" s="193" t="str">
        <f t="shared" ref="G2214:M2214" si="3708">G$56</f>
        <v>Monaco, Nick</v>
      </c>
      <c r="H2214" s="193" t="str">
        <f t="shared" si="3708"/>
        <v>Sweeney, Danielle</v>
      </c>
      <c r="I2214" s="193" t="str">
        <f t="shared" si="3708"/>
        <v>TA004</v>
      </c>
      <c r="J2214" s="193" t="str">
        <f t="shared" si="3708"/>
        <v>TARGET NORTHERN OPERATIONS (VDF)</v>
      </c>
      <c r="K2214" s="193" t="str">
        <f t="shared" si="3708"/>
        <v>all</v>
      </c>
      <c r="L2214" s="193" t="str">
        <f t="shared" si="3708"/>
        <v>Signature Sales</v>
      </c>
      <c r="M2214" s="193" t="str">
        <f t="shared" si="3708"/>
        <v>Beauty</v>
      </c>
      <c r="N2214" s="193" t="str">
        <f t="shared" si="3648"/>
        <v>DSC</v>
      </c>
      <c r="AA2214" s="193">
        <f t="shared" si="3612"/>
        <v>0</v>
      </c>
      <c r="AB2214" s="193" t="str">
        <f t="shared" ref="AB2214" si="3709">AB$56</f>
        <v>Sweeney, Danielle</v>
      </c>
    </row>
    <row r="2215" spans="1:28" s="188" customFormat="1" ht="17.399999999999999">
      <c r="A2215" s="193" t="str">
        <f t="shared" si="3608"/>
        <v>DSC</v>
      </c>
      <c r="B2215" s="193" t="str">
        <f t="shared" si="3609"/>
        <v>0DSC</v>
      </c>
      <c r="C2215" s="193" t="str">
        <f t="shared" si="3610"/>
        <v>DSC0</v>
      </c>
      <c r="D2215" s="193"/>
      <c r="E2215" s="193"/>
      <c r="F2215" s="193" t="str">
        <f t="shared" si="3611"/>
        <v>DSC0</v>
      </c>
      <c r="G2215" s="193">
        <f t="shared" ref="G2215:M2215" si="3710">G$57</f>
        <v>0</v>
      </c>
      <c r="H2215" s="193">
        <f t="shared" si="3710"/>
        <v>0</v>
      </c>
      <c r="I2215" s="193">
        <f t="shared" si="3710"/>
        <v>0</v>
      </c>
      <c r="J2215" s="193">
        <f t="shared" si="3710"/>
        <v>0</v>
      </c>
      <c r="K2215" s="193">
        <f t="shared" si="3710"/>
        <v>0</v>
      </c>
      <c r="L2215" s="193">
        <f t="shared" si="3710"/>
        <v>0</v>
      </c>
      <c r="M2215" s="193">
        <f t="shared" si="3710"/>
        <v>0</v>
      </c>
      <c r="N2215" s="193" t="str">
        <f t="shared" si="3648"/>
        <v>DSC</v>
      </c>
      <c r="AA2215" s="193">
        <f t="shared" si="3612"/>
        <v>0</v>
      </c>
      <c r="AB2215" s="193">
        <f t="shared" ref="AB2215" si="3711">AB$57</f>
        <v>0</v>
      </c>
    </row>
    <row r="2216" spans="1:28" s="188" customFormat="1" ht="17.399999999999999">
      <c r="A2216" s="193" t="str">
        <f t="shared" si="3608"/>
        <v>DSC</v>
      </c>
      <c r="B2216" s="193" t="str">
        <f t="shared" si="3609"/>
        <v>0DSC</v>
      </c>
      <c r="C2216" s="193" t="str">
        <f t="shared" si="3610"/>
        <v>DSC0</v>
      </c>
      <c r="D2216" s="193"/>
      <c r="E2216" s="193"/>
      <c r="F2216" s="193" t="str">
        <f t="shared" si="3611"/>
        <v>DSC0</v>
      </c>
      <c r="G2216" s="193">
        <f t="shared" ref="G2216:M2216" si="3712">G$58</f>
        <v>0</v>
      </c>
      <c r="H2216" s="193">
        <f t="shared" si="3712"/>
        <v>0</v>
      </c>
      <c r="I2216" s="193">
        <f t="shared" si="3712"/>
        <v>0</v>
      </c>
      <c r="J2216" s="193">
        <f t="shared" si="3712"/>
        <v>0</v>
      </c>
      <c r="K2216" s="193">
        <f t="shared" si="3712"/>
        <v>0</v>
      </c>
      <c r="L2216" s="193">
        <f t="shared" si="3712"/>
        <v>0</v>
      </c>
      <c r="M2216" s="193">
        <f t="shared" si="3712"/>
        <v>0</v>
      </c>
      <c r="N2216" s="193" t="str">
        <f t="shared" si="3648"/>
        <v>DSC</v>
      </c>
      <c r="AA2216" s="193">
        <f t="shared" si="3612"/>
        <v>0</v>
      </c>
      <c r="AB2216" s="193">
        <f t="shared" ref="AB2216" si="3713">AB$58</f>
        <v>0</v>
      </c>
    </row>
    <row r="2217" spans="1:28" s="188" customFormat="1" ht="17.399999999999999">
      <c r="A2217" s="193" t="str">
        <f t="shared" si="3608"/>
        <v>DSC</v>
      </c>
      <c r="B2217" s="193" t="str">
        <f t="shared" si="3609"/>
        <v>0DSC</v>
      </c>
      <c r="C2217" s="193" t="str">
        <f t="shared" si="3610"/>
        <v>DSC0</v>
      </c>
      <c r="D2217" s="193"/>
      <c r="E2217" s="193"/>
      <c r="F2217" s="193" t="str">
        <f t="shared" si="3611"/>
        <v>DSC0</v>
      </c>
      <c r="G2217" s="193">
        <f t="shared" ref="G2217:M2217" si="3714">G$59</f>
        <v>0</v>
      </c>
      <c r="H2217" s="193">
        <f t="shared" si="3714"/>
        <v>0</v>
      </c>
      <c r="I2217" s="193">
        <f t="shared" si="3714"/>
        <v>0</v>
      </c>
      <c r="J2217" s="193">
        <f t="shared" si="3714"/>
        <v>0</v>
      </c>
      <c r="K2217" s="193">
        <f t="shared" si="3714"/>
        <v>0</v>
      </c>
      <c r="L2217" s="193">
        <f t="shared" si="3714"/>
        <v>0</v>
      </c>
      <c r="M2217" s="193">
        <f t="shared" si="3714"/>
        <v>0</v>
      </c>
      <c r="N2217" s="193" t="str">
        <f t="shared" si="3648"/>
        <v>DSC</v>
      </c>
      <c r="AA2217" s="193">
        <f t="shared" si="3612"/>
        <v>0</v>
      </c>
      <c r="AB2217" s="193">
        <f t="shared" ref="AB2217" si="3715">AB$59</f>
        <v>0</v>
      </c>
    </row>
    <row r="2218" spans="1:28" s="188" customFormat="1" ht="17.399999999999999">
      <c r="A2218" s="193" t="str">
        <f t="shared" si="3608"/>
        <v>DSC</v>
      </c>
      <c r="B2218" s="193" t="str">
        <f t="shared" si="3609"/>
        <v>AR602DSC</v>
      </c>
      <c r="C2218" s="193" t="str">
        <f t="shared" si="3610"/>
        <v>DSCAltman, Andrea</v>
      </c>
      <c r="D2218" s="193"/>
      <c r="E2218" s="193"/>
      <c r="F2218" s="193" t="str">
        <f t="shared" si="3611"/>
        <v>DSCLong, Kristin</v>
      </c>
      <c r="G2218" s="193" t="str">
        <f t="shared" ref="G2218:M2218" si="3716">G$60</f>
        <v>Long, Kristin</v>
      </c>
      <c r="H2218" s="193" t="str">
        <f t="shared" si="3716"/>
        <v>Altman, Andrea</v>
      </c>
      <c r="I2218" s="193" t="str">
        <f t="shared" si="3716"/>
        <v>AR602</v>
      </c>
      <c r="J2218" s="193" t="str">
        <f t="shared" si="3716"/>
        <v>ARLINGTON CAMERA INC</v>
      </c>
      <c r="K2218" s="193" t="str">
        <f t="shared" si="3716"/>
        <v>all</v>
      </c>
      <c r="L2218" s="193">
        <f t="shared" si="3716"/>
        <v>0</v>
      </c>
      <c r="M2218" s="193">
        <f t="shared" si="3716"/>
        <v>0</v>
      </c>
      <c r="N2218" s="193" t="str">
        <f t="shared" si="3648"/>
        <v>DSC</v>
      </c>
      <c r="AA2218" s="193">
        <f t="shared" si="3612"/>
        <v>0</v>
      </c>
      <c r="AB2218" s="193" t="str">
        <f t="shared" ref="AB2218" si="3717">AB$60</f>
        <v>Altman, Andrea</v>
      </c>
    </row>
    <row r="2219" spans="1:28" s="188" customFormat="1" ht="17.399999999999999">
      <c r="A2219" s="193" t="str">
        <f t="shared" si="3608"/>
        <v>DSC</v>
      </c>
      <c r="B2219" s="193" t="str">
        <f t="shared" si="3609"/>
        <v>B0466DSC</v>
      </c>
      <c r="C2219" s="193" t="str">
        <f t="shared" si="3610"/>
        <v>DSCAltman, Andrea</v>
      </c>
      <c r="D2219" s="193"/>
      <c r="E2219" s="193"/>
      <c r="F2219" s="193" t="str">
        <f t="shared" si="3611"/>
        <v>DSCLong, Kristin</v>
      </c>
      <c r="G2219" s="193" t="str">
        <f t="shared" ref="G2219:M2219" si="3718">G$61</f>
        <v>Long, Kristin</v>
      </c>
      <c r="H2219" s="193" t="str">
        <f t="shared" si="3718"/>
        <v>Altman, Andrea</v>
      </c>
      <c r="I2219" s="193" t="str">
        <f t="shared" si="3718"/>
        <v>B0466</v>
      </c>
      <c r="J2219" s="193" t="str">
        <f t="shared" si="3718"/>
        <v>VIDEOTEX SYSTEMS INC.( PY#55224)</v>
      </c>
      <c r="K2219" s="193" t="str">
        <f t="shared" si="3718"/>
        <v>all</v>
      </c>
      <c r="L2219" s="193">
        <f t="shared" si="3718"/>
        <v>0</v>
      </c>
      <c r="M2219" s="193">
        <f t="shared" si="3718"/>
        <v>0</v>
      </c>
      <c r="N2219" s="193" t="str">
        <f t="shared" si="3648"/>
        <v>DSC</v>
      </c>
      <c r="AA2219" s="193">
        <f t="shared" si="3612"/>
        <v>0</v>
      </c>
      <c r="AB2219" s="193" t="str">
        <f t="shared" ref="AB2219" si="3719">AB$61</f>
        <v>Altman, Andrea</v>
      </c>
    </row>
    <row r="2220" spans="1:28" s="188" customFormat="1" ht="17.399999999999999">
      <c r="A2220" s="193" t="str">
        <f t="shared" si="3608"/>
        <v>DSC</v>
      </c>
      <c r="B2220" s="193" t="str">
        <f t="shared" si="3609"/>
        <v>B0667DSC</v>
      </c>
      <c r="C2220" s="193" t="str">
        <f t="shared" si="3610"/>
        <v>DSCAltman, Andrea</v>
      </c>
      <c r="D2220" s="193"/>
      <c r="E2220" s="193"/>
      <c r="F2220" s="193" t="str">
        <f t="shared" si="3611"/>
        <v>DSCLong, Kristin</v>
      </c>
      <c r="G2220" s="193" t="str">
        <f t="shared" ref="G2220:M2220" si="3720">G$62</f>
        <v>Long, Kristin</v>
      </c>
      <c r="H2220" s="193" t="str">
        <f t="shared" si="3720"/>
        <v>Altman, Andrea</v>
      </c>
      <c r="I2220" s="193" t="str">
        <f t="shared" si="3720"/>
        <v>B0667</v>
      </c>
      <c r="J2220" s="193" t="str">
        <f t="shared" si="3720"/>
        <v>OMEGA BROADCAST GROUP( PY#69636)</v>
      </c>
      <c r="K2220" s="193" t="str">
        <f t="shared" si="3720"/>
        <v>all</v>
      </c>
      <c r="L2220" s="193">
        <f t="shared" si="3720"/>
        <v>0</v>
      </c>
      <c r="M2220" s="193">
        <f t="shared" si="3720"/>
        <v>0</v>
      </c>
      <c r="N2220" s="193" t="str">
        <f t="shared" si="3648"/>
        <v>DSC</v>
      </c>
      <c r="AA2220" s="193">
        <f t="shared" si="3612"/>
        <v>0</v>
      </c>
      <c r="AB2220" s="193" t="str">
        <f t="shared" ref="AB2220" si="3721">AB$62</f>
        <v>Altman, Andrea</v>
      </c>
    </row>
    <row r="2221" spans="1:28" s="188" customFormat="1" ht="17.399999999999999">
      <c r="A2221" s="193" t="str">
        <f t="shared" si="3608"/>
        <v>DSC</v>
      </c>
      <c r="B2221" s="193" t="str">
        <f t="shared" si="3609"/>
        <v>B0815DSC</v>
      </c>
      <c r="C2221" s="193" t="str">
        <f t="shared" si="3610"/>
        <v>DSCAltman, Andrea</v>
      </c>
      <c r="D2221" s="193"/>
      <c r="E2221" s="193"/>
      <c r="F2221" s="193" t="str">
        <f t="shared" si="3611"/>
        <v>DSCLong, Kristin</v>
      </c>
      <c r="G2221" s="193" t="str">
        <f t="shared" ref="G2221:M2221" si="3722">G$63</f>
        <v>Long, Kristin</v>
      </c>
      <c r="H2221" s="193" t="str">
        <f t="shared" si="3722"/>
        <v>Altman, Andrea</v>
      </c>
      <c r="I2221" s="193" t="str">
        <f t="shared" si="3722"/>
        <v>B0815</v>
      </c>
      <c r="J2221" s="193" t="str">
        <f t="shared" si="3722"/>
        <v>TEXAS MEDIA SYSTEMS, INC( PY#106335</v>
      </c>
      <c r="K2221" s="193" t="str">
        <f t="shared" si="3722"/>
        <v>all</v>
      </c>
      <c r="L2221" s="193">
        <f t="shared" si="3722"/>
        <v>0</v>
      </c>
      <c r="M2221" s="193">
        <f t="shared" si="3722"/>
        <v>0</v>
      </c>
      <c r="N2221" s="193" t="str">
        <f t="shared" si="3648"/>
        <v>DSC</v>
      </c>
      <c r="AA2221" s="193">
        <f t="shared" si="3612"/>
        <v>0</v>
      </c>
      <c r="AB2221" s="193" t="str">
        <f t="shared" ref="AB2221" si="3723">AB$63</f>
        <v>Altman, Andrea</v>
      </c>
    </row>
    <row r="2222" spans="1:28" s="188" customFormat="1" ht="17.399999999999999">
      <c r="A2222" s="193" t="str">
        <f t="shared" si="3608"/>
        <v>DSC</v>
      </c>
      <c r="B2222" s="193" t="str">
        <f t="shared" si="3609"/>
        <v>CA024DSC</v>
      </c>
      <c r="C2222" s="193" t="str">
        <f t="shared" si="3610"/>
        <v>DSCAltman, Andrea</v>
      </c>
      <c r="D2222" s="193"/>
      <c r="E2222" s="193"/>
      <c r="F2222" s="193" t="str">
        <f t="shared" si="3611"/>
        <v>DSCLong, Kristin</v>
      </c>
      <c r="G2222" s="193" t="str">
        <f t="shared" ref="G2222:M2222" si="3724">G$64</f>
        <v>Long, Kristin</v>
      </c>
      <c r="H2222" s="193" t="str">
        <f t="shared" si="3724"/>
        <v>Altman, Andrea</v>
      </c>
      <c r="I2222" s="193" t="str">
        <f t="shared" si="3724"/>
        <v>CA024</v>
      </c>
      <c r="J2222" s="193" t="str">
        <f t="shared" si="3724"/>
        <v>CAMCOR INC</v>
      </c>
      <c r="K2222" s="193" t="str">
        <f t="shared" si="3724"/>
        <v>all</v>
      </c>
      <c r="L2222" s="193">
        <f t="shared" si="3724"/>
        <v>0</v>
      </c>
      <c r="M2222" s="193">
        <f t="shared" si="3724"/>
        <v>0</v>
      </c>
      <c r="N2222" s="193" t="str">
        <f t="shared" si="3648"/>
        <v>DSC</v>
      </c>
      <c r="AA2222" s="193">
        <f t="shared" si="3612"/>
        <v>0</v>
      </c>
      <c r="AB2222" s="193" t="str">
        <f t="shared" ref="AB2222" si="3725">AB$64</f>
        <v>Altman, Andrea</v>
      </c>
    </row>
    <row r="2223" spans="1:28" s="188" customFormat="1" ht="17.399999999999999">
      <c r="A2223" s="193" t="str">
        <f t="shared" si="3608"/>
        <v>DSC</v>
      </c>
      <c r="B2223" s="193" t="str">
        <f t="shared" si="3609"/>
        <v>CA977DSC</v>
      </c>
      <c r="C2223" s="193" t="str">
        <f t="shared" si="3610"/>
        <v>DSCAltman, Andrea</v>
      </c>
      <c r="D2223" s="193"/>
      <c r="E2223" s="193"/>
      <c r="F2223" s="193" t="str">
        <f t="shared" si="3611"/>
        <v>DSCLong, Kristin</v>
      </c>
      <c r="G2223" s="193" t="str">
        <f t="shared" ref="G2223:M2223" si="3726">G$65</f>
        <v>Long, Kristin</v>
      </c>
      <c r="H2223" s="193" t="str">
        <f t="shared" si="3726"/>
        <v>Altman, Andrea</v>
      </c>
      <c r="I2223" s="193" t="str">
        <f t="shared" si="3726"/>
        <v>CA977</v>
      </c>
      <c r="J2223" s="193" t="str">
        <f t="shared" si="3726"/>
        <v>CAMERA RENTAL CO</v>
      </c>
      <c r="K2223" s="193" t="str">
        <f t="shared" si="3726"/>
        <v>all</v>
      </c>
      <c r="L2223" s="193">
        <f t="shared" si="3726"/>
        <v>0</v>
      </c>
      <c r="M2223" s="193">
        <f t="shared" si="3726"/>
        <v>0</v>
      </c>
      <c r="N2223" s="193" t="str">
        <f t="shared" si="3648"/>
        <v>DSC</v>
      </c>
      <c r="AA2223" s="193">
        <f t="shared" si="3612"/>
        <v>0</v>
      </c>
      <c r="AB2223" s="193" t="str">
        <f t="shared" ref="AB2223" si="3727">AB$65</f>
        <v>Altman, Andrea</v>
      </c>
    </row>
    <row r="2224" spans="1:28" s="188" customFormat="1" ht="17.399999999999999">
      <c r="A2224" s="193" t="str">
        <f t="shared" si="3608"/>
        <v>DSC</v>
      </c>
      <c r="B2224" s="193" t="str">
        <f t="shared" si="3609"/>
        <v>CA978DSC</v>
      </c>
      <c r="C2224" s="193" t="str">
        <f t="shared" si="3610"/>
        <v>DSCAltman, Andrea</v>
      </c>
      <c r="D2224" s="193"/>
      <c r="E2224" s="193"/>
      <c r="F2224" s="193" t="str">
        <f t="shared" si="3611"/>
        <v>DSCLong, Kristin</v>
      </c>
      <c r="G2224" s="193" t="str">
        <f t="shared" ref="G2224:M2224" si="3728">G$66</f>
        <v>Long, Kristin</v>
      </c>
      <c r="H2224" s="193" t="str">
        <f t="shared" si="3728"/>
        <v>Altman, Andrea</v>
      </c>
      <c r="I2224" s="193" t="str">
        <f t="shared" si="3728"/>
        <v>CA978</v>
      </c>
      <c r="J2224" s="193" t="str">
        <f t="shared" si="3728"/>
        <v>CAMERA EXCHANGE INC, THE</v>
      </c>
      <c r="K2224" s="193" t="str">
        <f t="shared" si="3728"/>
        <v>all</v>
      </c>
      <c r="L2224" s="193">
        <f t="shared" si="3728"/>
        <v>0</v>
      </c>
      <c r="M2224" s="193">
        <f t="shared" si="3728"/>
        <v>0</v>
      </c>
      <c r="N2224" s="193" t="str">
        <f t="shared" si="3648"/>
        <v>DSC</v>
      </c>
      <c r="AA2224" s="193">
        <f t="shared" si="3612"/>
        <v>0</v>
      </c>
      <c r="AB2224" s="193" t="str">
        <f t="shared" ref="AB2224" si="3729">AB$66</f>
        <v>Altman, Andrea</v>
      </c>
    </row>
    <row r="2225" spans="1:28" s="188" customFormat="1" ht="17.399999999999999">
      <c r="A2225" s="193" t="str">
        <f t="shared" si="3608"/>
        <v>DSC</v>
      </c>
      <c r="B2225" s="193" t="str">
        <f t="shared" si="3609"/>
        <v>CO153DSC</v>
      </c>
      <c r="C2225" s="193" t="str">
        <f t="shared" si="3610"/>
        <v>DSCAltman, Andrea</v>
      </c>
      <c r="D2225" s="193"/>
      <c r="E2225" s="193"/>
      <c r="F2225" s="193" t="str">
        <f t="shared" si="3611"/>
        <v>DSCLong, Kristin</v>
      </c>
      <c r="G2225" s="193" t="str">
        <f t="shared" ref="G2225:M2225" si="3730">G$67</f>
        <v>Long, Kristin</v>
      </c>
      <c r="H2225" s="193" t="str">
        <f t="shared" si="3730"/>
        <v>Altman, Andrea</v>
      </c>
      <c r="I2225" s="193" t="str">
        <f t="shared" si="3730"/>
        <v>CO153</v>
      </c>
      <c r="J2225" s="193" t="str">
        <f t="shared" si="3730"/>
        <v>COLONIAL PHOTO &amp; HOBBY, INC</v>
      </c>
      <c r="K2225" s="193" t="str">
        <f t="shared" si="3730"/>
        <v>all</v>
      </c>
      <c r="L2225" s="193">
        <f t="shared" si="3730"/>
        <v>0</v>
      </c>
      <c r="M2225" s="193">
        <f t="shared" si="3730"/>
        <v>0</v>
      </c>
      <c r="N2225" s="193" t="str">
        <f t="shared" si="3648"/>
        <v>DSC</v>
      </c>
      <c r="AA2225" s="193">
        <f t="shared" si="3612"/>
        <v>0</v>
      </c>
      <c r="AB2225" s="193" t="str">
        <f t="shared" ref="AB2225" si="3731">AB$67</f>
        <v>Altman, Andrea</v>
      </c>
    </row>
    <row r="2226" spans="1:28" s="188" customFormat="1" ht="17.399999999999999">
      <c r="A2226" s="193" t="str">
        <f t="shared" si="3608"/>
        <v>DSC</v>
      </c>
      <c r="B2226" s="193" t="str">
        <f t="shared" si="3609"/>
        <v>CR785DSC</v>
      </c>
      <c r="C2226" s="193" t="str">
        <f t="shared" si="3610"/>
        <v>DSCAltman, Andrea</v>
      </c>
      <c r="D2226" s="193"/>
      <c r="E2226" s="193"/>
      <c r="F2226" s="193" t="str">
        <f t="shared" si="3611"/>
        <v>DSCLong, Kristin</v>
      </c>
      <c r="G2226" s="193" t="str">
        <f t="shared" ref="G2226:M2226" si="3732">G$68</f>
        <v>Long, Kristin</v>
      </c>
      <c r="H2226" s="193" t="str">
        <f t="shared" si="3732"/>
        <v>Altman, Andrea</v>
      </c>
      <c r="I2226" s="193" t="str">
        <f t="shared" si="3732"/>
        <v>CR785</v>
      </c>
      <c r="J2226" s="193" t="str">
        <f t="shared" si="3732"/>
        <v>CREVE COUER</v>
      </c>
      <c r="K2226" s="193" t="str">
        <f t="shared" si="3732"/>
        <v>all</v>
      </c>
      <c r="L2226" s="193">
        <f t="shared" si="3732"/>
        <v>0</v>
      </c>
      <c r="M2226" s="193">
        <f t="shared" si="3732"/>
        <v>0</v>
      </c>
      <c r="N2226" s="193" t="str">
        <f t="shared" si="3648"/>
        <v>DSC</v>
      </c>
      <c r="AA2226" s="193">
        <f t="shared" si="3612"/>
        <v>0</v>
      </c>
      <c r="AB2226" s="193" t="str">
        <f t="shared" ref="AB2226" si="3733">AB$68</f>
        <v>Altman, Andrea</v>
      </c>
    </row>
    <row r="2227" spans="1:28" s="188" customFormat="1" ht="17.399999999999999">
      <c r="A2227" s="193" t="str">
        <f t="shared" si="3608"/>
        <v>DSC</v>
      </c>
      <c r="B2227" s="193" t="str">
        <f t="shared" si="3609"/>
        <v>PH522DSC</v>
      </c>
      <c r="C2227" s="193" t="str">
        <f t="shared" si="3610"/>
        <v>DSCAltman, Andrea</v>
      </c>
      <c r="D2227" s="193"/>
      <c r="E2227" s="193"/>
      <c r="F2227" s="193" t="str">
        <f t="shared" si="3611"/>
        <v>DSCLong, Kristin</v>
      </c>
      <c r="G2227" s="193" t="str">
        <f t="shared" ref="G2227:M2227" si="3734">G$69</f>
        <v>Long, Kristin</v>
      </c>
      <c r="H2227" s="193" t="str">
        <f t="shared" si="3734"/>
        <v>Altman, Andrea</v>
      </c>
      <c r="I2227" s="193" t="str">
        <f t="shared" si="3734"/>
        <v>PH522</v>
      </c>
      <c r="J2227" s="193" t="str">
        <f t="shared" si="3734"/>
        <v>PHOTO TECHNOLOGIES</v>
      </c>
      <c r="K2227" s="193" t="str">
        <f t="shared" si="3734"/>
        <v>all</v>
      </c>
      <c r="L2227" s="193">
        <f t="shared" si="3734"/>
        <v>0</v>
      </c>
      <c r="M2227" s="193">
        <f t="shared" si="3734"/>
        <v>0</v>
      </c>
      <c r="N2227" s="193" t="str">
        <f t="shared" si="3648"/>
        <v>DSC</v>
      </c>
      <c r="AA2227" s="193">
        <f t="shared" si="3612"/>
        <v>0</v>
      </c>
      <c r="AB2227" s="193" t="str">
        <f t="shared" ref="AB2227" si="3735">AB$69</f>
        <v>Altman, Andrea</v>
      </c>
    </row>
    <row r="2228" spans="1:28" s="188" customFormat="1" ht="17.399999999999999">
      <c r="A2228" s="193" t="str">
        <f t="shared" si="3608"/>
        <v>DSC</v>
      </c>
      <c r="B2228" s="193" t="str">
        <f t="shared" si="3609"/>
        <v>PR971DSC</v>
      </c>
      <c r="C2228" s="193" t="str">
        <f t="shared" si="3610"/>
        <v>DSCAltman, Andrea</v>
      </c>
      <c r="D2228" s="193"/>
      <c r="E2228" s="193"/>
      <c r="F2228" s="193" t="str">
        <f t="shared" si="3611"/>
        <v>DSCLong, Kristin</v>
      </c>
      <c r="G2228" s="193" t="str">
        <f t="shared" ref="G2228:M2228" si="3736">G$70</f>
        <v>Long, Kristin</v>
      </c>
      <c r="H2228" s="193" t="str">
        <f t="shared" si="3736"/>
        <v>Altman, Andrea</v>
      </c>
      <c r="I2228" s="193" t="str">
        <f t="shared" si="3736"/>
        <v>PR971</v>
      </c>
      <c r="J2228" s="193" t="str">
        <f t="shared" si="3736"/>
        <v>PRECISION CAMERA LP</v>
      </c>
      <c r="K2228" s="193" t="str">
        <f t="shared" si="3736"/>
        <v>all</v>
      </c>
      <c r="L2228" s="193">
        <f t="shared" si="3736"/>
        <v>0</v>
      </c>
      <c r="M2228" s="193">
        <f t="shared" si="3736"/>
        <v>0</v>
      </c>
      <c r="N2228" s="193" t="str">
        <f t="shared" si="3648"/>
        <v>DSC</v>
      </c>
      <c r="AA2228" s="193">
        <f t="shared" si="3612"/>
        <v>0</v>
      </c>
      <c r="AB2228" s="193" t="str">
        <f t="shared" ref="AB2228" si="3737">AB$70</f>
        <v>Altman, Andrea</v>
      </c>
    </row>
    <row r="2229" spans="1:28" s="188" customFormat="1" ht="17.399999999999999">
      <c r="A2229" s="193" t="str">
        <f t="shared" si="3608"/>
        <v>DSC</v>
      </c>
      <c r="B2229" s="193" t="str">
        <f t="shared" si="3609"/>
        <v>0DSC</v>
      </c>
      <c r="C2229" s="193" t="str">
        <f t="shared" si="3610"/>
        <v>DSCAltman, Andrea</v>
      </c>
      <c r="D2229" s="193"/>
      <c r="E2229" s="193"/>
      <c r="F2229" s="193" t="str">
        <f t="shared" si="3611"/>
        <v>DSCLong, Kristin</v>
      </c>
      <c r="G2229" s="193" t="str">
        <f t="shared" ref="G2229:M2229" si="3738">G$71</f>
        <v>Long, Kristin</v>
      </c>
      <c r="H2229" s="193" t="str">
        <f t="shared" si="3738"/>
        <v>Altman, Andrea</v>
      </c>
      <c r="I2229" s="193">
        <f t="shared" si="3738"/>
        <v>0</v>
      </c>
      <c r="J2229" s="193" t="str">
        <f t="shared" si="3738"/>
        <v>BEDFORD</v>
      </c>
      <c r="K2229" s="193" t="str">
        <f t="shared" si="3738"/>
        <v>all</v>
      </c>
      <c r="L2229" s="193">
        <f t="shared" si="3738"/>
        <v>0</v>
      </c>
      <c r="M2229" s="193">
        <f t="shared" si="3738"/>
        <v>0</v>
      </c>
      <c r="N2229" s="193" t="str">
        <f t="shared" si="3648"/>
        <v>DSC</v>
      </c>
      <c r="AA2229" s="193">
        <f t="shared" si="3612"/>
        <v>0</v>
      </c>
      <c r="AB2229" s="193" t="str">
        <f t="shared" ref="AB2229" si="3739">AB$71</f>
        <v>Altman, Andrea</v>
      </c>
    </row>
    <row r="2230" spans="1:28" s="188" customFormat="1" ht="17.399999999999999">
      <c r="A2230" s="193" t="str">
        <f t="shared" ref="A2230:A2293" si="3740">T$11</f>
        <v>DSC</v>
      </c>
      <c r="B2230" s="193" t="str">
        <f t="shared" ref="B2230:B2293" si="3741">CONCATENATE(I2230,A2230)</f>
        <v>WO427DSC</v>
      </c>
      <c r="C2230" s="193" t="str">
        <f t="shared" ref="C2230:C2293" si="3742">CONCATENATE(A2230,H2230)</f>
        <v>DSCAltman, Andrea</v>
      </c>
      <c r="D2230" s="193"/>
      <c r="E2230" s="193"/>
      <c r="F2230" s="193" t="str">
        <f t="shared" ref="F2230:F2293" si="3743">CONCATENATE(A2230,G2230)</f>
        <v>DSCLong, Kristin</v>
      </c>
      <c r="G2230" s="193" t="str">
        <f t="shared" ref="G2230:M2230" si="3744">G$72</f>
        <v>Long, Kristin</v>
      </c>
      <c r="H2230" s="193" t="str">
        <f t="shared" si="3744"/>
        <v>Altman, Andrea</v>
      </c>
      <c r="I2230" s="193" t="str">
        <f t="shared" si="3744"/>
        <v>WO427</v>
      </c>
      <c r="J2230" s="193" t="str">
        <f t="shared" si="3744"/>
        <v>WOLFE'S CAMERA SHOPS INC.</v>
      </c>
      <c r="K2230" s="193" t="str">
        <f t="shared" si="3744"/>
        <v>all</v>
      </c>
      <c r="L2230" s="193">
        <f t="shared" si="3744"/>
        <v>0</v>
      </c>
      <c r="M2230" s="193">
        <f t="shared" si="3744"/>
        <v>0</v>
      </c>
      <c r="N2230" s="193" t="str">
        <f t="shared" si="3648"/>
        <v>DSC</v>
      </c>
      <c r="AA2230" s="193">
        <f t="shared" ref="AA2230:AA2293" si="3745">AT$11</f>
        <v>0</v>
      </c>
      <c r="AB2230" s="193" t="str">
        <f t="shared" ref="AB2230" si="3746">AB$72</f>
        <v>Altman, Andrea</v>
      </c>
    </row>
    <row r="2231" spans="1:28" s="188" customFormat="1" ht="17.399999999999999">
      <c r="A2231" s="193" t="str">
        <f t="shared" si="3740"/>
        <v>DSC</v>
      </c>
      <c r="B2231" s="193" t="str">
        <f t="shared" si="3741"/>
        <v>0DSC</v>
      </c>
      <c r="C2231" s="193" t="str">
        <f t="shared" si="3742"/>
        <v>DSC0</v>
      </c>
      <c r="D2231" s="193"/>
      <c r="E2231" s="193"/>
      <c r="F2231" s="193" t="str">
        <f t="shared" si="3743"/>
        <v>DSC0</v>
      </c>
      <c r="G2231" s="193">
        <f t="shared" ref="G2231:M2231" si="3747">G$73</f>
        <v>0</v>
      </c>
      <c r="H2231" s="193">
        <f t="shared" si="3747"/>
        <v>0</v>
      </c>
      <c r="I2231" s="193">
        <f t="shared" si="3747"/>
        <v>0</v>
      </c>
      <c r="J2231" s="193">
        <f t="shared" si="3747"/>
        <v>0</v>
      </c>
      <c r="K2231" s="193">
        <f t="shared" si="3747"/>
        <v>0</v>
      </c>
      <c r="L2231" s="193">
        <f t="shared" si="3747"/>
        <v>0</v>
      </c>
      <c r="M2231" s="193">
        <f t="shared" si="3747"/>
        <v>0</v>
      </c>
      <c r="N2231" s="193" t="str">
        <f t="shared" si="3648"/>
        <v>DSC</v>
      </c>
      <c r="AA2231" s="193">
        <f t="shared" si="3745"/>
        <v>0</v>
      </c>
      <c r="AB2231" s="193">
        <f t="shared" ref="AB2231" si="3748">AB$73</f>
        <v>0</v>
      </c>
    </row>
    <row r="2232" spans="1:28" s="188" customFormat="1" ht="17.399999999999999">
      <c r="A2232" s="193" t="str">
        <f t="shared" si="3740"/>
        <v>DSC</v>
      </c>
      <c r="B2232" s="193" t="str">
        <f t="shared" si="3741"/>
        <v>0DSC</v>
      </c>
      <c r="C2232" s="193" t="str">
        <f t="shared" si="3742"/>
        <v>DSC0</v>
      </c>
      <c r="D2232" s="193"/>
      <c r="E2232" s="193"/>
      <c r="F2232" s="193" t="str">
        <f t="shared" si="3743"/>
        <v>DSC0</v>
      </c>
      <c r="G2232" s="193">
        <f t="shared" ref="G2232:M2232" si="3749">G$74</f>
        <v>0</v>
      </c>
      <c r="H2232" s="193">
        <f t="shared" si="3749"/>
        <v>0</v>
      </c>
      <c r="I2232" s="193">
        <f t="shared" si="3749"/>
        <v>0</v>
      </c>
      <c r="J2232" s="193">
        <f t="shared" si="3749"/>
        <v>0</v>
      </c>
      <c r="K2232" s="193">
        <f t="shared" si="3749"/>
        <v>0</v>
      </c>
      <c r="L2232" s="193">
        <f t="shared" si="3749"/>
        <v>0</v>
      </c>
      <c r="M2232" s="193">
        <f t="shared" si="3749"/>
        <v>0</v>
      </c>
      <c r="N2232" s="193" t="str">
        <f t="shared" si="3648"/>
        <v>DSC</v>
      </c>
      <c r="AA2232" s="193">
        <f t="shared" si="3745"/>
        <v>0</v>
      </c>
      <c r="AB2232" s="193">
        <f t="shared" ref="AB2232" si="3750">AB$74</f>
        <v>0</v>
      </c>
    </row>
    <row r="2233" spans="1:28" s="188" customFormat="1" ht="17.399999999999999">
      <c r="A2233" s="193" t="str">
        <f t="shared" si="3740"/>
        <v>DSC</v>
      </c>
      <c r="B2233" s="193" t="str">
        <f t="shared" si="3741"/>
        <v>AC201DSC</v>
      </c>
      <c r="C2233" s="193" t="str">
        <f t="shared" si="3742"/>
        <v>DSCChandler, Matt</v>
      </c>
      <c r="D2233" s="193"/>
      <c r="E2233" s="193"/>
      <c r="F2233" s="193" t="str">
        <f t="shared" si="3743"/>
        <v>DSCLong, Kristin</v>
      </c>
      <c r="G2233" s="193" t="str">
        <f t="shared" ref="G2233:M2233" si="3751">G$75</f>
        <v>Long, Kristin</v>
      </c>
      <c r="H2233" s="193" t="str">
        <f t="shared" si="3751"/>
        <v>Chandler, Matt</v>
      </c>
      <c r="I2233" s="193" t="str">
        <f t="shared" si="3751"/>
        <v>AC201</v>
      </c>
      <c r="J2233" s="193" t="str">
        <f t="shared" si="3751"/>
        <v>ACE PHOTO INC</v>
      </c>
      <c r="K2233" s="193" t="str">
        <f t="shared" si="3751"/>
        <v>all</v>
      </c>
      <c r="L2233" s="193">
        <f t="shared" si="3751"/>
        <v>0</v>
      </c>
      <c r="M2233" s="193">
        <f t="shared" si="3751"/>
        <v>0</v>
      </c>
      <c r="N2233" s="193" t="str">
        <f t="shared" si="3648"/>
        <v>DSC</v>
      </c>
      <c r="AA2233" s="193">
        <f t="shared" si="3745"/>
        <v>0</v>
      </c>
      <c r="AB2233" s="193" t="str">
        <f t="shared" ref="AB2233" si="3752">AB$75</f>
        <v>Chandler, Matt</v>
      </c>
    </row>
    <row r="2234" spans="1:28" s="188" customFormat="1" ht="17.399999999999999">
      <c r="A2234" s="193" t="str">
        <f t="shared" si="3740"/>
        <v>DSC</v>
      </c>
      <c r="B2234" s="193" t="str">
        <f t="shared" si="3741"/>
        <v>BE206DSC</v>
      </c>
      <c r="C2234" s="193" t="str">
        <f t="shared" si="3742"/>
        <v>DSCChandler, Matt</v>
      </c>
      <c r="D2234" s="193"/>
      <c r="E2234" s="193"/>
      <c r="F2234" s="193" t="str">
        <f t="shared" si="3743"/>
        <v>DSCLong, Kristin</v>
      </c>
      <c r="G2234" s="193" t="str">
        <f t="shared" ref="G2234:M2234" si="3753">G$76</f>
        <v>Long, Kristin</v>
      </c>
      <c r="H2234" s="193" t="str">
        <f t="shared" si="3753"/>
        <v>Chandler, Matt</v>
      </c>
      <c r="I2234" s="193" t="str">
        <f t="shared" si="3753"/>
        <v>BE206</v>
      </c>
      <c r="J2234" s="193" t="str">
        <f t="shared" si="3753"/>
        <v>BERGEN COUNTY CAMERA INC</v>
      </c>
      <c r="K2234" s="193" t="str">
        <f t="shared" si="3753"/>
        <v>all</v>
      </c>
      <c r="L2234" s="193">
        <f t="shared" si="3753"/>
        <v>0</v>
      </c>
      <c r="M2234" s="193">
        <f t="shared" si="3753"/>
        <v>0</v>
      </c>
      <c r="N2234" s="193" t="str">
        <f t="shared" si="3648"/>
        <v>DSC</v>
      </c>
      <c r="AA2234" s="193">
        <f t="shared" si="3745"/>
        <v>0</v>
      </c>
      <c r="AB2234" s="193" t="str">
        <f t="shared" ref="AB2234" si="3754">AB$76</f>
        <v>Chandler, Matt</v>
      </c>
    </row>
    <row r="2235" spans="1:28" s="188" customFormat="1" ht="17.399999999999999">
      <c r="A2235" s="193" t="str">
        <f t="shared" si="3740"/>
        <v>DSC</v>
      </c>
      <c r="B2235" s="193" t="str">
        <f t="shared" si="3741"/>
        <v>BE313DSC</v>
      </c>
      <c r="C2235" s="193" t="str">
        <f t="shared" si="3742"/>
        <v>DSCChandler, Matt</v>
      </c>
      <c r="D2235" s="193"/>
      <c r="E2235" s="193"/>
      <c r="F2235" s="193" t="str">
        <f t="shared" si="3743"/>
        <v>DSCLong, Kristin</v>
      </c>
      <c r="G2235" s="193" t="str">
        <f t="shared" ref="G2235:M2235" si="3755">G$77</f>
        <v>Long, Kristin</v>
      </c>
      <c r="H2235" s="193" t="str">
        <f t="shared" si="3755"/>
        <v>Chandler, Matt</v>
      </c>
      <c r="I2235" s="193" t="str">
        <f t="shared" si="3755"/>
        <v>BE313</v>
      </c>
      <c r="J2235" s="193" t="str">
        <f t="shared" si="3755"/>
        <v>BEACH TRADING CO INC DBA BEACH CAME</v>
      </c>
      <c r="K2235" s="193" t="str">
        <f t="shared" si="3755"/>
        <v>all</v>
      </c>
      <c r="L2235" s="193">
        <f t="shared" si="3755"/>
        <v>0</v>
      </c>
      <c r="M2235" s="193">
        <f t="shared" si="3755"/>
        <v>0</v>
      </c>
      <c r="N2235" s="193" t="str">
        <f t="shared" si="3648"/>
        <v>DSC</v>
      </c>
      <c r="AA2235" s="193">
        <f t="shared" si="3745"/>
        <v>0</v>
      </c>
      <c r="AB2235" s="193" t="str">
        <f t="shared" ref="AB2235" si="3756">AB$77</f>
        <v>Chandler, Matt</v>
      </c>
    </row>
    <row r="2236" spans="1:28" s="188" customFormat="1" ht="17.399999999999999">
      <c r="A2236" s="193" t="str">
        <f t="shared" si="3740"/>
        <v>DSC</v>
      </c>
      <c r="B2236" s="193" t="str">
        <f t="shared" si="3741"/>
        <v>D0577DSC</v>
      </c>
      <c r="C2236" s="193" t="str">
        <f t="shared" si="3742"/>
        <v>DSCChandler, Matt</v>
      </c>
      <c r="D2236" s="193"/>
      <c r="E2236" s="193"/>
      <c r="F2236" s="193" t="str">
        <f t="shared" si="3743"/>
        <v>DSCLong, Kristin</v>
      </c>
      <c r="G2236" s="193" t="str">
        <f t="shared" ref="G2236:M2236" si="3757">G$78</f>
        <v>Long, Kristin</v>
      </c>
      <c r="H2236" s="193" t="str">
        <f t="shared" si="3757"/>
        <v>Chandler, Matt</v>
      </c>
      <c r="I2236" s="193" t="str">
        <f t="shared" si="3757"/>
        <v>D0577</v>
      </c>
      <c r="J2236" s="193" t="str">
        <f t="shared" si="3757"/>
        <v>ADORAMA( PY#1073502)</v>
      </c>
      <c r="K2236" s="193" t="str">
        <f t="shared" si="3757"/>
        <v>all</v>
      </c>
      <c r="L2236" s="193">
        <f t="shared" si="3757"/>
        <v>0</v>
      </c>
      <c r="M2236" s="193">
        <f t="shared" si="3757"/>
        <v>0</v>
      </c>
      <c r="N2236" s="193" t="str">
        <f t="shared" si="3648"/>
        <v>DSC</v>
      </c>
      <c r="AA2236" s="193">
        <f t="shared" si="3745"/>
        <v>0</v>
      </c>
      <c r="AB2236" s="193" t="str">
        <f t="shared" ref="AB2236" si="3758">AB$78</f>
        <v>Chandler, Matt</v>
      </c>
    </row>
    <row r="2237" spans="1:28" s="188" customFormat="1" ht="17.399999999999999">
      <c r="A2237" s="193" t="str">
        <f t="shared" si="3740"/>
        <v>DSC</v>
      </c>
      <c r="B2237" s="193" t="str">
        <f t="shared" si="3741"/>
        <v>DI583DSC</v>
      </c>
      <c r="C2237" s="193" t="str">
        <f t="shared" si="3742"/>
        <v>DSCChandler, Matt</v>
      </c>
      <c r="D2237" s="193"/>
      <c r="E2237" s="193"/>
      <c r="F2237" s="193" t="str">
        <f t="shared" si="3743"/>
        <v>DSCLong, Kristin</v>
      </c>
      <c r="G2237" s="193" t="str">
        <f t="shared" ref="G2237:M2237" si="3759">G$79</f>
        <v>Long, Kristin</v>
      </c>
      <c r="H2237" s="193" t="str">
        <f t="shared" si="3759"/>
        <v>Chandler, Matt</v>
      </c>
      <c r="I2237" s="193" t="str">
        <f t="shared" si="3759"/>
        <v>DI583</v>
      </c>
      <c r="J2237" s="193" t="str">
        <f t="shared" si="3759"/>
        <v>DIGITAL DARKROOM AND PHOTOGRAPHY</v>
      </c>
      <c r="K2237" s="193" t="str">
        <f t="shared" si="3759"/>
        <v>all</v>
      </c>
      <c r="L2237" s="193">
        <f t="shared" si="3759"/>
        <v>0</v>
      </c>
      <c r="M2237" s="193">
        <f t="shared" si="3759"/>
        <v>0</v>
      </c>
      <c r="N2237" s="193" t="str">
        <f t="shared" si="3648"/>
        <v>DSC</v>
      </c>
      <c r="AA2237" s="193">
        <f t="shared" si="3745"/>
        <v>0</v>
      </c>
      <c r="AB2237" s="193" t="str">
        <f t="shared" ref="AB2237" si="3760">AB$79</f>
        <v>Chandler, Matt</v>
      </c>
    </row>
    <row r="2238" spans="1:28" s="188" customFormat="1" ht="17.399999999999999">
      <c r="A2238" s="193" t="str">
        <f t="shared" si="3740"/>
        <v>DSC</v>
      </c>
      <c r="B2238" s="193" t="str">
        <f t="shared" si="3741"/>
        <v>EL967DSC</v>
      </c>
      <c r="C2238" s="193" t="str">
        <f t="shared" si="3742"/>
        <v>DSCChandler, Matt</v>
      </c>
      <c r="D2238" s="193"/>
      <c r="E2238" s="193"/>
      <c r="F2238" s="193" t="str">
        <f t="shared" si="3743"/>
        <v>DSCLong, Kristin</v>
      </c>
      <c r="G2238" s="193" t="str">
        <f t="shared" ref="G2238:M2238" si="3761">G$80</f>
        <v>Long, Kristin</v>
      </c>
      <c r="H2238" s="193" t="str">
        <f t="shared" si="3761"/>
        <v>Chandler, Matt</v>
      </c>
      <c r="I2238" s="193" t="str">
        <f t="shared" si="3761"/>
        <v>EL967</v>
      </c>
      <c r="J2238" s="193" t="str">
        <f t="shared" si="3761"/>
        <v>E&amp;L CORP</v>
      </c>
      <c r="K2238" s="193" t="str">
        <f t="shared" si="3761"/>
        <v>all</v>
      </c>
      <c r="L2238" s="193">
        <f t="shared" si="3761"/>
        <v>0</v>
      </c>
      <c r="M2238" s="193">
        <f t="shared" si="3761"/>
        <v>0</v>
      </c>
      <c r="N2238" s="193" t="str">
        <f t="shared" si="3648"/>
        <v>DSC</v>
      </c>
      <c r="AA2238" s="193">
        <f t="shared" si="3745"/>
        <v>0</v>
      </c>
      <c r="AB2238" s="193" t="str">
        <f t="shared" ref="AB2238" si="3762">AB$80</f>
        <v>Chandler, Matt</v>
      </c>
    </row>
    <row r="2239" spans="1:28" s="188" customFormat="1" ht="17.399999999999999">
      <c r="A2239" s="193" t="str">
        <f t="shared" si="3740"/>
        <v>DSC</v>
      </c>
      <c r="B2239" s="193" t="str">
        <f t="shared" si="3741"/>
        <v>FO513DSC</v>
      </c>
      <c r="C2239" s="193" t="str">
        <f t="shared" si="3742"/>
        <v>DSCChandler, Matt</v>
      </c>
      <c r="D2239" s="193"/>
      <c r="E2239" s="193"/>
      <c r="F2239" s="193" t="str">
        <f t="shared" si="3743"/>
        <v>DSCLong, Kristin</v>
      </c>
      <c r="G2239" s="193" t="str">
        <f t="shared" ref="G2239:M2239" si="3763">G$81</f>
        <v>Long, Kristin</v>
      </c>
      <c r="H2239" s="193" t="str">
        <f t="shared" si="3763"/>
        <v>Chandler, Matt</v>
      </c>
      <c r="I2239" s="193" t="str">
        <f t="shared" si="3763"/>
        <v>FO513</v>
      </c>
      <c r="J2239" s="193" t="str">
        <f t="shared" si="3763"/>
        <v>FOCUS CAMERA</v>
      </c>
      <c r="K2239" s="193" t="str">
        <f t="shared" si="3763"/>
        <v>all</v>
      </c>
      <c r="L2239" s="193">
        <f t="shared" si="3763"/>
        <v>0</v>
      </c>
      <c r="M2239" s="193">
        <f t="shared" si="3763"/>
        <v>0</v>
      </c>
      <c r="N2239" s="193" t="str">
        <f t="shared" si="3648"/>
        <v>DSC</v>
      </c>
      <c r="AA2239" s="193">
        <f t="shared" si="3745"/>
        <v>0</v>
      </c>
      <c r="AB2239" s="193" t="str">
        <f t="shared" ref="AB2239" si="3764">AB$81</f>
        <v>Chandler, Matt</v>
      </c>
    </row>
    <row r="2240" spans="1:28" s="188" customFormat="1" ht="17.399999999999999">
      <c r="A2240" s="193" t="str">
        <f t="shared" si="3740"/>
        <v>DSC</v>
      </c>
      <c r="B2240" s="193" t="str">
        <f t="shared" si="3741"/>
        <v>UN635DSC</v>
      </c>
      <c r="C2240" s="193" t="str">
        <f t="shared" si="3742"/>
        <v>DSCChandler, Matt</v>
      </c>
      <c r="D2240" s="193"/>
      <c r="E2240" s="193"/>
      <c r="F2240" s="193" t="str">
        <f t="shared" si="3743"/>
        <v>DSCLong, Kristin</v>
      </c>
      <c r="G2240" s="193" t="str">
        <f t="shared" ref="G2240:M2240" si="3765">G$82</f>
        <v>Long, Kristin</v>
      </c>
      <c r="H2240" s="193" t="str">
        <f t="shared" si="3765"/>
        <v>Chandler, Matt</v>
      </c>
      <c r="I2240" s="193" t="str">
        <f t="shared" si="3765"/>
        <v>UN635</v>
      </c>
      <c r="J2240" s="193" t="str">
        <f t="shared" si="3765"/>
        <v>UNIQUE PHOTO</v>
      </c>
      <c r="K2240" s="193" t="str">
        <f t="shared" si="3765"/>
        <v>all</v>
      </c>
      <c r="L2240" s="193">
        <f t="shared" si="3765"/>
        <v>0</v>
      </c>
      <c r="M2240" s="193">
        <f t="shared" si="3765"/>
        <v>0</v>
      </c>
      <c r="N2240" s="193" t="str">
        <f t="shared" si="3648"/>
        <v>DSC</v>
      </c>
      <c r="AA2240" s="193">
        <f t="shared" si="3745"/>
        <v>0</v>
      </c>
      <c r="AB2240" s="193" t="str">
        <f t="shared" ref="AB2240" si="3766">AB$82</f>
        <v>Chandler, Matt</v>
      </c>
    </row>
    <row r="2241" spans="1:28" s="188" customFormat="1" ht="17.399999999999999">
      <c r="A2241" s="193" t="str">
        <f t="shared" si="3740"/>
        <v>DSC</v>
      </c>
      <c r="B2241" s="193" t="str">
        <f t="shared" si="3741"/>
        <v>WB001DSC</v>
      </c>
      <c r="C2241" s="193" t="str">
        <f t="shared" si="3742"/>
        <v>DSCChandler, Matt</v>
      </c>
      <c r="D2241" s="193"/>
      <c r="E2241" s="193"/>
      <c r="F2241" s="193" t="str">
        <f t="shared" si="3743"/>
        <v>DSCLong, Kristin</v>
      </c>
      <c r="G2241" s="193" t="str">
        <f t="shared" ref="G2241:M2241" si="3767">G$83</f>
        <v>Long, Kristin</v>
      </c>
      <c r="H2241" s="193" t="str">
        <f t="shared" si="3767"/>
        <v>Chandler, Matt</v>
      </c>
      <c r="I2241" s="193" t="str">
        <f t="shared" si="3767"/>
        <v>WB001</v>
      </c>
      <c r="J2241" s="193" t="str">
        <f t="shared" si="3767"/>
        <v>WB HUNT</v>
      </c>
      <c r="K2241" s="193" t="str">
        <f t="shared" si="3767"/>
        <v>all</v>
      </c>
      <c r="L2241" s="193">
        <f t="shared" si="3767"/>
        <v>0</v>
      </c>
      <c r="M2241" s="193">
        <f t="shared" si="3767"/>
        <v>0</v>
      </c>
      <c r="N2241" s="193" t="str">
        <f t="shared" si="3648"/>
        <v>DSC</v>
      </c>
      <c r="AA2241" s="193">
        <f t="shared" si="3745"/>
        <v>0</v>
      </c>
      <c r="AB2241" s="193" t="str">
        <f t="shared" ref="AB2241" si="3768">AB$83</f>
        <v>Chandler, Matt</v>
      </c>
    </row>
    <row r="2242" spans="1:28" s="188" customFormat="1" ht="17.399999999999999">
      <c r="A2242" s="193" t="str">
        <f t="shared" si="3740"/>
        <v>DSC</v>
      </c>
      <c r="B2242" s="193" t="str">
        <f t="shared" si="3741"/>
        <v>0DSC</v>
      </c>
      <c r="C2242" s="193" t="str">
        <f t="shared" si="3742"/>
        <v>DSCChandler, Matt</v>
      </c>
      <c r="D2242" s="193"/>
      <c r="E2242" s="193"/>
      <c r="F2242" s="193" t="str">
        <f t="shared" si="3743"/>
        <v>DSCLong, Kristin</v>
      </c>
      <c r="G2242" s="193" t="str">
        <f t="shared" ref="G2242:M2242" si="3769">G$84</f>
        <v>Long, Kristin</v>
      </c>
      <c r="H2242" s="193" t="str">
        <f t="shared" si="3769"/>
        <v>Chandler, Matt</v>
      </c>
      <c r="I2242" s="193">
        <f t="shared" si="3769"/>
        <v>0</v>
      </c>
      <c r="J2242" s="193" t="str">
        <f t="shared" si="3769"/>
        <v>CAMERALAND</v>
      </c>
      <c r="K2242" s="193" t="str">
        <f t="shared" si="3769"/>
        <v>all</v>
      </c>
      <c r="L2242" s="193">
        <f t="shared" si="3769"/>
        <v>0</v>
      </c>
      <c r="M2242" s="193">
        <f t="shared" si="3769"/>
        <v>0</v>
      </c>
      <c r="N2242" s="193" t="str">
        <f t="shared" si="3648"/>
        <v>DSC</v>
      </c>
      <c r="AA2242" s="193">
        <f t="shared" si="3745"/>
        <v>0</v>
      </c>
      <c r="AB2242" s="193" t="str">
        <f t="shared" ref="AB2242" si="3770">AB$84</f>
        <v>Chandler, Matt</v>
      </c>
    </row>
    <row r="2243" spans="1:28" s="188" customFormat="1" ht="17.399999999999999">
      <c r="A2243" s="193" t="str">
        <f t="shared" si="3740"/>
        <v>DSC</v>
      </c>
      <c r="B2243" s="193" t="str">
        <f t="shared" si="3741"/>
        <v>0DSC</v>
      </c>
      <c r="C2243" s="193" t="str">
        <f t="shared" si="3742"/>
        <v>DSC0</v>
      </c>
      <c r="D2243" s="193"/>
      <c r="E2243" s="193"/>
      <c r="F2243" s="193" t="str">
        <f t="shared" si="3743"/>
        <v>DSC0</v>
      </c>
      <c r="G2243" s="193">
        <f t="shared" ref="G2243:M2243" si="3771">G$85</f>
        <v>0</v>
      </c>
      <c r="H2243" s="193">
        <f t="shared" si="3771"/>
        <v>0</v>
      </c>
      <c r="I2243" s="193">
        <f t="shared" si="3771"/>
        <v>0</v>
      </c>
      <c r="J2243" s="193">
        <f t="shared" si="3771"/>
        <v>0</v>
      </c>
      <c r="K2243" s="193">
        <f t="shared" si="3771"/>
        <v>0</v>
      </c>
      <c r="L2243" s="193">
        <f t="shared" si="3771"/>
        <v>0</v>
      </c>
      <c r="M2243" s="193">
        <f t="shared" si="3771"/>
        <v>0</v>
      </c>
      <c r="N2243" s="193" t="str">
        <f t="shared" si="3648"/>
        <v>DSC</v>
      </c>
      <c r="AA2243" s="193">
        <f t="shared" si="3745"/>
        <v>0</v>
      </c>
      <c r="AB2243" s="193">
        <f t="shared" ref="AB2243" si="3772">AB$85</f>
        <v>0</v>
      </c>
    </row>
    <row r="2244" spans="1:28" s="188" customFormat="1" ht="17.399999999999999">
      <c r="A2244" s="193" t="str">
        <f t="shared" si="3740"/>
        <v>DSC</v>
      </c>
      <c r="B2244" s="193" t="str">
        <f t="shared" si="3741"/>
        <v>0DSC</v>
      </c>
      <c r="C2244" s="193" t="str">
        <f t="shared" si="3742"/>
        <v>DSC0</v>
      </c>
      <c r="D2244" s="193"/>
      <c r="E2244" s="193"/>
      <c r="F2244" s="193" t="str">
        <f t="shared" si="3743"/>
        <v>DSC0</v>
      </c>
      <c r="G2244" s="193">
        <f t="shared" ref="G2244:M2244" si="3773">G$86</f>
        <v>0</v>
      </c>
      <c r="H2244" s="193">
        <f t="shared" si="3773"/>
        <v>0</v>
      </c>
      <c r="I2244" s="193">
        <f t="shared" si="3773"/>
        <v>0</v>
      </c>
      <c r="J2244" s="193">
        <f t="shared" si="3773"/>
        <v>0</v>
      </c>
      <c r="K2244" s="193">
        <f t="shared" si="3773"/>
        <v>0</v>
      </c>
      <c r="L2244" s="193">
        <f t="shared" si="3773"/>
        <v>0</v>
      </c>
      <c r="M2244" s="193">
        <f t="shared" si="3773"/>
        <v>0</v>
      </c>
      <c r="N2244" s="193" t="str">
        <f t="shared" si="3648"/>
        <v>DSC</v>
      </c>
      <c r="AA2244" s="193">
        <f t="shared" si="3745"/>
        <v>0</v>
      </c>
      <c r="AB2244" s="193">
        <f t="shared" ref="AB2244" si="3774">AB$86</f>
        <v>0</v>
      </c>
    </row>
    <row r="2245" spans="1:28" s="188" customFormat="1" ht="17.399999999999999">
      <c r="A2245" s="193" t="str">
        <f t="shared" si="3740"/>
        <v>DSC</v>
      </c>
      <c r="B2245" s="193" t="str">
        <f t="shared" si="3741"/>
        <v>BI472DSC</v>
      </c>
      <c r="C2245" s="193" t="str">
        <f t="shared" si="3742"/>
        <v>DSCCohn, Brad</v>
      </c>
      <c r="D2245" s="193"/>
      <c r="E2245" s="193"/>
      <c r="F2245" s="193" t="str">
        <f t="shared" si="3743"/>
        <v>DSCLong, Kristin</v>
      </c>
      <c r="G2245" s="193" t="str">
        <f t="shared" ref="G2245:M2245" si="3775">G$87</f>
        <v>Long, Kristin</v>
      </c>
      <c r="H2245" s="193" t="str">
        <f t="shared" si="3775"/>
        <v>Cohn, Brad</v>
      </c>
      <c r="I2245" s="193" t="str">
        <f t="shared" si="3775"/>
        <v>BI472</v>
      </c>
      <c r="J2245" s="193" t="str">
        <f t="shared" si="3775"/>
        <v>BILL AND MIKE'S PHOTO INC</v>
      </c>
      <c r="K2245" s="193" t="str">
        <f t="shared" si="3775"/>
        <v>all</v>
      </c>
      <c r="L2245" s="193">
        <f t="shared" si="3775"/>
        <v>0</v>
      </c>
      <c r="M2245" s="193">
        <f t="shared" si="3775"/>
        <v>0</v>
      </c>
      <c r="N2245" s="193" t="str">
        <f t="shared" si="3648"/>
        <v>DSC</v>
      </c>
      <c r="AA2245" s="193">
        <f t="shared" si="3745"/>
        <v>0</v>
      </c>
      <c r="AB2245" s="193" t="str">
        <f t="shared" ref="AB2245" si="3776">AB$87</f>
        <v>Cohn, Brad</v>
      </c>
    </row>
    <row r="2246" spans="1:28" s="188" customFormat="1" ht="17.399999999999999">
      <c r="A2246" s="193" t="str">
        <f t="shared" si="3740"/>
        <v>DSC</v>
      </c>
      <c r="B2246" s="193" t="str">
        <f t="shared" si="3741"/>
        <v>CA342DSC</v>
      </c>
      <c r="C2246" s="193" t="str">
        <f t="shared" si="3742"/>
        <v>DSCCohn, Brad</v>
      </c>
      <c r="D2246" s="193"/>
      <c r="E2246" s="193"/>
      <c r="F2246" s="193" t="str">
        <f t="shared" si="3743"/>
        <v>DSCLong, Kristin</v>
      </c>
      <c r="G2246" s="193" t="str">
        <f t="shared" ref="G2246:M2246" si="3777">G$88</f>
        <v>Long, Kristin</v>
      </c>
      <c r="H2246" s="193" t="str">
        <f t="shared" si="3777"/>
        <v>Cohn, Brad</v>
      </c>
      <c r="I2246" s="193" t="str">
        <f t="shared" si="3777"/>
        <v>CA342</v>
      </c>
      <c r="J2246" s="193" t="str">
        <f t="shared" si="3777"/>
        <v>CAPTURE AND CONNECT CORP</v>
      </c>
      <c r="K2246" s="193" t="str">
        <f t="shared" si="3777"/>
        <v>all</v>
      </c>
      <c r="L2246" s="193">
        <f t="shared" si="3777"/>
        <v>0</v>
      </c>
      <c r="M2246" s="193">
        <f t="shared" si="3777"/>
        <v>0</v>
      </c>
      <c r="N2246" s="193" t="str">
        <f t="shared" si="3648"/>
        <v>DSC</v>
      </c>
      <c r="AA2246" s="193">
        <f t="shared" si="3745"/>
        <v>0</v>
      </c>
      <c r="AB2246" s="193" t="str">
        <f t="shared" ref="AB2246" si="3778">AB$88</f>
        <v>Cohn, Brad</v>
      </c>
    </row>
    <row r="2247" spans="1:28" s="188" customFormat="1" ht="17.399999999999999">
      <c r="A2247" s="193" t="str">
        <f t="shared" si="3740"/>
        <v>DSC</v>
      </c>
      <c r="B2247" s="193" t="str">
        <f t="shared" si="3741"/>
        <v>DO421DSC</v>
      </c>
      <c r="C2247" s="193" t="str">
        <f t="shared" si="3742"/>
        <v>DSCCohn, Brad</v>
      </c>
      <c r="D2247" s="193"/>
      <c r="E2247" s="193"/>
      <c r="F2247" s="193" t="str">
        <f t="shared" si="3743"/>
        <v>DSCLong, Kristin</v>
      </c>
      <c r="G2247" s="193" t="str">
        <f t="shared" ref="G2247:M2247" si="3779">G$89</f>
        <v>Long, Kristin</v>
      </c>
      <c r="H2247" s="193" t="str">
        <f t="shared" si="3779"/>
        <v>Cohn, Brad</v>
      </c>
      <c r="I2247" s="193" t="str">
        <f t="shared" si="3779"/>
        <v>DO421</v>
      </c>
      <c r="J2247" s="193" t="str">
        <f t="shared" si="3779"/>
        <v>DODD CAMERA HOLDINGS</v>
      </c>
      <c r="K2247" s="193" t="str">
        <f t="shared" si="3779"/>
        <v>all</v>
      </c>
      <c r="L2247" s="193">
        <f t="shared" si="3779"/>
        <v>0</v>
      </c>
      <c r="M2247" s="193">
        <f t="shared" si="3779"/>
        <v>0</v>
      </c>
      <c r="N2247" s="193" t="str">
        <f t="shared" si="3648"/>
        <v>DSC</v>
      </c>
      <c r="AA2247" s="193">
        <f t="shared" si="3745"/>
        <v>0</v>
      </c>
      <c r="AB2247" s="193" t="str">
        <f t="shared" ref="AB2247" si="3780">AB$89</f>
        <v>Cohn, Brad</v>
      </c>
    </row>
    <row r="2248" spans="1:28" s="188" customFormat="1" ht="17.399999999999999">
      <c r="A2248" s="193" t="str">
        <f t="shared" si="3740"/>
        <v>DSC</v>
      </c>
      <c r="B2248" s="193" t="str">
        <f t="shared" si="3741"/>
        <v>FU243DSC</v>
      </c>
      <c r="C2248" s="193" t="str">
        <f t="shared" si="3742"/>
        <v>DSCCohn, Brad</v>
      </c>
      <c r="D2248" s="193"/>
      <c r="E2248" s="193"/>
      <c r="F2248" s="193" t="str">
        <f t="shared" si="3743"/>
        <v>DSCLong, Kristin</v>
      </c>
      <c r="G2248" s="193" t="str">
        <f t="shared" ref="G2248:M2248" si="3781">G$90</f>
        <v>Long, Kristin</v>
      </c>
      <c r="H2248" s="193" t="str">
        <f t="shared" si="3781"/>
        <v>Cohn, Brad</v>
      </c>
      <c r="I2248" s="193" t="str">
        <f t="shared" si="3781"/>
        <v>FU243</v>
      </c>
      <c r="J2248" s="193" t="str">
        <f t="shared" si="3781"/>
        <v>FULL COMPASS SYSTEMS, LTD</v>
      </c>
      <c r="K2248" s="193" t="str">
        <f t="shared" si="3781"/>
        <v>all</v>
      </c>
      <c r="L2248" s="193">
        <f t="shared" si="3781"/>
        <v>0</v>
      </c>
      <c r="M2248" s="193">
        <f t="shared" si="3781"/>
        <v>0</v>
      </c>
      <c r="N2248" s="193" t="str">
        <f t="shared" ref="N2248:N2311" si="3782">A2248</f>
        <v>DSC</v>
      </c>
      <c r="AA2248" s="193">
        <f t="shared" si="3745"/>
        <v>0</v>
      </c>
      <c r="AB2248" s="193" t="str">
        <f t="shared" ref="AB2248" si="3783">AB$90</f>
        <v>Cohn, Brad</v>
      </c>
    </row>
    <row r="2249" spans="1:28" s="188" customFormat="1" ht="17.399999999999999">
      <c r="A2249" s="193" t="str">
        <f t="shared" si="3740"/>
        <v>DSC</v>
      </c>
      <c r="B2249" s="193" t="str">
        <f t="shared" si="3741"/>
        <v>HE087DSC</v>
      </c>
      <c r="C2249" s="193" t="str">
        <f t="shared" si="3742"/>
        <v>DSCCohn, Brad</v>
      </c>
      <c r="D2249" s="193"/>
      <c r="E2249" s="193"/>
      <c r="F2249" s="193" t="str">
        <f t="shared" si="3743"/>
        <v>DSCLong, Kristin</v>
      </c>
      <c r="G2249" s="193" t="str">
        <f t="shared" ref="G2249:M2249" si="3784">G$91</f>
        <v>Long, Kristin</v>
      </c>
      <c r="H2249" s="193" t="str">
        <f t="shared" si="3784"/>
        <v>Cohn, Brad</v>
      </c>
      <c r="I2249" s="193" t="str">
        <f t="shared" si="3784"/>
        <v>HE087</v>
      </c>
      <c r="J2249" s="193" t="str">
        <f t="shared" si="3784"/>
        <v>HELIX LIMITED</v>
      </c>
      <c r="K2249" s="193" t="str">
        <f t="shared" si="3784"/>
        <v>all</v>
      </c>
      <c r="L2249" s="193">
        <f t="shared" si="3784"/>
        <v>0</v>
      </c>
      <c r="M2249" s="193">
        <f t="shared" si="3784"/>
        <v>0</v>
      </c>
      <c r="N2249" s="193" t="str">
        <f t="shared" si="3782"/>
        <v>DSC</v>
      </c>
      <c r="AA2249" s="193">
        <f t="shared" si="3745"/>
        <v>0</v>
      </c>
      <c r="AB2249" s="193" t="str">
        <f t="shared" ref="AB2249" si="3785">AB$91</f>
        <v>Cohn, Brad</v>
      </c>
    </row>
    <row r="2250" spans="1:28" s="188" customFormat="1" ht="17.399999999999999">
      <c r="A2250" s="193" t="str">
        <f t="shared" si="3740"/>
        <v>DSC</v>
      </c>
      <c r="B2250" s="193" t="str">
        <f t="shared" si="3741"/>
        <v>MA009DSC</v>
      </c>
      <c r="C2250" s="193" t="str">
        <f t="shared" si="3742"/>
        <v>DSCCohn, Brad</v>
      </c>
      <c r="D2250" s="193"/>
      <c r="E2250" s="193"/>
      <c r="F2250" s="193" t="str">
        <f t="shared" si="3743"/>
        <v>DSCLong, Kristin</v>
      </c>
      <c r="G2250" s="193" t="str">
        <f t="shared" ref="G2250:M2250" si="3786">G$92</f>
        <v>Long, Kristin</v>
      </c>
      <c r="H2250" s="193" t="str">
        <f t="shared" si="3786"/>
        <v>Cohn, Brad</v>
      </c>
      <c r="I2250" s="193" t="str">
        <f t="shared" si="3786"/>
        <v>MA009</v>
      </c>
      <c r="J2250" s="193" t="str">
        <f t="shared" si="3786"/>
        <v>MACOMBER HADDAD LLC</v>
      </c>
      <c r="K2250" s="193" t="str">
        <f t="shared" si="3786"/>
        <v>all</v>
      </c>
      <c r="L2250" s="193">
        <f t="shared" si="3786"/>
        <v>0</v>
      </c>
      <c r="M2250" s="193">
        <f t="shared" si="3786"/>
        <v>0</v>
      </c>
      <c r="N2250" s="193" t="str">
        <f t="shared" si="3782"/>
        <v>DSC</v>
      </c>
      <c r="AA2250" s="193">
        <f t="shared" si="3745"/>
        <v>0</v>
      </c>
      <c r="AB2250" s="193" t="str">
        <f t="shared" ref="AB2250" si="3787">AB$92</f>
        <v>Cohn, Brad</v>
      </c>
    </row>
    <row r="2251" spans="1:28" s="188" customFormat="1" ht="17.399999999999999">
      <c r="A2251" s="193" t="str">
        <f t="shared" si="3740"/>
        <v>DSC</v>
      </c>
      <c r="B2251" s="193" t="str">
        <f t="shared" si="3741"/>
        <v>NA708DSC</v>
      </c>
      <c r="C2251" s="193" t="str">
        <f t="shared" si="3742"/>
        <v>DSCCohn, Brad</v>
      </c>
      <c r="D2251" s="193"/>
      <c r="E2251" s="193"/>
      <c r="F2251" s="193" t="str">
        <f t="shared" si="3743"/>
        <v>DSCLong, Kristin</v>
      </c>
      <c r="G2251" s="193" t="str">
        <f t="shared" ref="G2251:M2251" si="3788">G$93</f>
        <v>Long, Kristin</v>
      </c>
      <c r="H2251" s="193" t="str">
        <f t="shared" si="3788"/>
        <v>Cohn, Brad</v>
      </c>
      <c r="I2251" s="193" t="str">
        <f t="shared" si="3788"/>
        <v>NA708</v>
      </c>
      <c r="J2251" s="193" t="str">
        <f t="shared" si="3788"/>
        <v>NATIONAL CAMERA EXCHANGE</v>
      </c>
      <c r="K2251" s="193" t="str">
        <f t="shared" si="3788"/>
        <v>all</v>
      </c>
      <c r="L2251" s="193">
        <f t="shared" si="3788"/>
        <v>0</v>
      </c>
      <c r="M2251" s="193">
        <f t="shared" si="3788"/>
        <v>0</v>
      </c>
      <c r="N2251" s="193" t="str">
        <f t="shared" si="3782"/>
        <v>DSC</v>
      </c>
      <c r="AA2251" s="193">
        <f t="shared" si="3745"/>
        <v>0</v>
      </c>
      <c r="AB2251" s="193" t="str">
        <f t="shared" ref="AB2251" si="3789">AB$93</f>
        <v>Cohn, Brad</v>
      </c>
    </row>
    <row r="2252" spans="1:28" s="188" customFormat="1" ht="17.399999999999999">
      <c r="A2252" s="193" t="str">
        <f t="shared" si="3740"/>
        <v>DSC</v>
      </c>
      <c r="B2252" s="193" t="str">
        <f t="shared" si="3741"/>
        <v>NO665DSC</v>
      </c>
      <c r="C2252" s="193" t="str">
        <f t="shared" si="3742"/>
        <v>DSCCohn, Brad</v>
      </c>
      <c r="D2252" s="193"/>
      <c r="E2252" s="193"/>
      <c r="F2252" s="193" t="str">
        <f t="shared" si="3743"/>
        <v>DSCLong, Kristin</v>
      </c>
      <c r="G2252" s="193" t="str">
        <f t="shared" ref="G2252:M2252" si="3790">G$94</f>
        <v>Long, Kristin</v>
      </c>
      <c r="H2252" s="193" t="str">
        <f t="shared" si="3790"/>
        <v>Cohn, Brad</v>
      </c>
      <c r="I2252" s="193" t="str">
        <f t="shared" si="3790"/>
        <v>NO665</v>
      </c>
      <c r="J2252" s="193" t="str">
        <f t="shared" si="3790"/>
        <v>NORMAN CAMERA COMPANY LLC</v>
      </c>
      <c r="K2252" s="193" t="str">
        <f t="shared" si="3790"/>
        <v>all</v>
      </c>
      <c r="L2252" s="193">
        <f t="shared" si="3790"/>
        <v>0</v>
      </c>
      <c r="M2252" s="193">
        <f t="shared" si="3790"/>
        <v>0</v>
      </c>
      <c r="N2252" s="193" t="str">
        <f t="shared" si="3782"/>
        <v>DSC</v>
      </c>
      <c r="AA2252" s="193">
        <f t="shared" si="3745"/>
        <v>0</v>
      </c>
      <c r="AB2252" s="193" t="str">
        <f t="shared" ref="AB2252" si="3791">AB$94</f>
        <v>Cohn, Brad</v>
      </c>
    </row>
    <row r="2253" spans="1:28" s="188" customFormat="1" ht="17.399999999999999">
      <c r="A2253" s="193" t="str">
        <f t="shared" si="3740"/>
        <v>DSC</v>
      </c>
      <c r="B2253" s="193" t="str">
        <f t="shared" si="3741"/>
        <v>RO125DSC</v>
      </c>
      <c r="C2253" s="193" t="str">
        <f t="shared" si="3742"/>
        <v>DSCCohn, Brad</v>
      </c>
      <c r="D2253" s="193"/>
      <c r="E2253" s="193"/>
      <c r="F2253" s="193" t="str">
        <f t="shared" si="3743"/>
        <v>DSCLong, Kristin</v>
      </c>
      <c r="G2253" s="193" t="str">
        <f t="shared" ref="G2253:M2253" si="3792">G$95</f>
        <v>Long, Kristin</v>
      </c>
      <c r="H2253" s="193" t="str">
        <f t="shared" si="3792"/>
        <v>Cohn, Brad</v>
      </c>
      <c r="I2253" s="193" t="str">
        <f t="shared" si="3792"/>
        <v>RO125</v>
      </c>
      <c r="J2253" s="193" t="str">
        <f t="shared" si="3792"/>
        <v>ROBERTS DIST CO</v>
      </c>
      <c r="K2253" s="193" t="str">
        <f t="shared" si="3792"/>
        <v>all</v>
      </c>
      <c r="L2253" s="193">
        <f t="shared" si="3792"/>
        <v>0</v>
      </c>
      <c r="M2253" s="193">
        <f t="shared" si="3792"/>
        <v>0</v>
      </c>
      <c r="N2253" s="193" t="str">
        <f t="shared" si="3782"/>
        <v>DSC</v>
      </c>
      <c r="AA2253" s="193">
        <f t="shared" si="3745"/>
        <v>0</v>
      </c>
      <c r="AB2253" s="193" t="str">
        <f t="shared" ref="AB2253" si="3793">AB$95</f>
        <v>Cohn, Brad</v>
      </c>
    </row>
    <row r="2254" spans="1:28" s="188" customFormat="1" ht="17.399999999999999">
      <c r="A2254" s="193" t="str">
        <f t="shared" si="3740"/>
        <v>DSC</v>
      </c>
      <c r="B2254" s="193" t="str">
        <f t="shared" si="3741"/>
        <v>TH361DSC</v>
      </c>
      <c r="C2254" s="193" t="str">
        <f t="shared" si="3742"/>
        <v>DSCCohn, Brad</v>
      </c>
      <c r="D2254" s="193"/>
      <c r="E2254" s="193"/>
      <c r="F2254" s="193" t="str">
        <f t="shared" si="3743"/>
        <v>DSCLong, Kristin</v>
      </c>
      <c r="G2254" s="193" t="str">
        <f t="shared" ref="G2254:M2254" si="3794">G$96</f>
        <v>Long, Kristin</v>
      </c>
      <c r="H2254" s="193" t="str">
        <f t="shared" si="3794"/>
        <v>Cohn, Brad</v>
      </c>
      <c r="I2254" s="193" t="str">
        <f t="shared" si="3794"/>
        <v>TH361</v>
      </c>
      <c r="J2254" s="193" t="str">
        <f t="shared" si="3794"/>
        <v>THE CAMERA SHOP OF MUSKEGON INC,</v>
      </c>
      <c r="K2254" s="193" t="str">
        <f t="shared" si="3794"/>
        <v>all</v>
      </c>
      <c r="L2254" s="193">
        <f t="shared" si="3794"/>
        <v>0</v>
      </c>
      <c r="M2254" s="193">
        <f t="shared" si="3794"/>
        <v>0</v>
      </c>
      <c r="N2254" s="193" t="str">
        <f t="shared" si="3782"/>
        <v>DSC</v>
      </c>
      <c r="AA2254" s="193">
        <f t="shared" si="3745"/>
        <v>0</v>
      </c>
      <c r="AB2254" s="193" t="str">
        <f t="shared" ref="AB2254" si="3795">AB$96</f>
        <v>Cohn, Brad</v>
      </c>
    </row>
    <row r="2255" spans="1:28" s="188" customFormat="1" ht="17.399999999999999">
      <c r="A2255" s="193" t="str">
        <f t="shared" si="3740"/>
        <v>DSC</v>
      </c>
      <c r="B2255" s="193" t="str">
        <f t="shared" si="3741"/>
        <v>WO426DSC</v>
      </c>
      <c r="C2255" s="193" t="str">
        <f t="shared" si="3742"/>
        <v>DSCCohn, Brad</v>
      </c>
      <c r="D2255" s="193"/>
      <c r="E2255" s="193"/>
      <c r="F2255" s="193" t="str">
        <f t="shared" si="3743"/>
        <v>DSCLong, Kristin</v>
      </c>
      <c r="G2255" s="193" t="str">
        <f t="shared" ref="G2255:M2255" si="3796">G$97</f>
        <v>Long, Kristin</v>
      </c>
      <c r="H2255" s="193" t="str">
        <f t="shared" si="3796"/>
        <v>Cohn, Brad</v>
      </c>
      <c r="I2255" s="193" t="str">
        <f t="shared" si="3796"/>
        <v>WO426</v>
      </c>
      <c r="J2255" s="193" t="str">
        <f t="shared" si="3796"/>
        <v>WOODWARD CAMERA INC</v>
      </c>
      <c r="K2255" s="193" t="str">
        <f t="shared" si="3796"/>
        <v>all</v>
      </c>
      <c r="L2255" s="193">
        <f t="shared" si="3796"/>
        <v>0</v>
      </c>
      <c r="M2255" s="193">
        <f t="shared" si="3796"/>
        <v>0</v>
      </c>
      <c r="N2255" s="193" t="str">
        <f t="shared" si="3782"/>
        <v>DSC</v>
      </c>
      <c r="AA2255" s="193">
        <f t="shared" si="3745"/>
        <v>0</v>
      </c>
      <c r="AB2255" s="193" t="str">
        <f t="shared" ref="AB2255" si="3797">AB$97</f>
        <v>Cohn, Brad</v>
      </c>
    </row>
    <row r="2256" spans="1:28" s="188" customFormat="1" ht="17.399999999999999">
      <c r="A2256" s="193" t="str">
        <f t="shared" si="3740"/>
        <v>DSC</v>
      </c>
      <c r="B2256" s="193" t="str">
        <f t="shared" si="3741"/>
        <v>0DSC</v>
      </c>
      <c r="C2256" s="193" t="str">
        <f t="shared" si="3742"/>
        <v>DSC0</v>
      </c>
      <c r="D2256" s="193"/>
      <c r="E2256" s="193"/>
      <c r="F2256" s="193" t="str">
        <f t="shared" si="3743"/>
        <v>DSC0</v>
      </c>
      <c r="G2256" s="193">
        <f t="shared" ref="G2256:M2256" si="3798">G$98</f>
        <v>0</v>
      </c>
      <c r="H2256" s="193">
        <f t="shared" si="3798"/>
        <v>0</v>
      </c>
      <c r="I2256" s="193">
        <f t="shared" si="3798"/>
        <v>0</v>
      </c>
      <c r="J2256" s="193">
        <f t="shared" si="3798"/>
        <v>0</v>
      </c>
      <c r="K2256" s="193">
        <f t="shared" si="3798"/>
        <v>0</v>
      </c>
      <c r="L2256" s="193">
        <f t="shared" si="3798"/>
        <v>0</v>
      </c>
      <c r="M2256" s="193">
        <f t="shared" si="3798"/>
        <v>0</v>
      </c>
      <c r="N2256" s="193" t="str">
        <f t="shared" si="3782"/>
        <v>DSC</v>
      </c>
      <c r="AA2256" s="193">
        <f t="shared" si="3745"/>
        <v>0</v>
      </c>
      <c r="AB2256" s="193">
        <f t="shared" ref="AB2256" si="3799">AB$98</f>
        <v>0</v>
      </c>
    </row>
    <row r="2257" spans="1:28" s="188" customFormat="1" ht="17.399999999999999">
      <c r="A2257" s="193" t="str">
        <f t="shared" si="3740"/>
        <v>DSC</v>
      </c>
      <c r="B2257" s="193" t="str">
        <f t="shared" si="3741"/>
        <v>0DSC</v>
      </c>
      <c r="C2257" s="193" t="str">
        <f t="shared" si="3742"/>
        <v>DSC0</v>
      </c>
      <c r="D2257" s="193"/>
      <c r="E2257" s="193"/>
      <c r="F2257" s="193" t="str">
        <f t="shared" si="3743"/>
        <v>DSC0</v>
      </c>
      <c r="G2257" s="193">
        <f t="shared" ref="G2257:M2257" si="3800">G$99</f>
        <v>0</v>
      </c>
      <c r="H2257" s="193">
        <f t="shared" si="3800"/>
        <v>0</v>
      </c>
      <c r="I2257" s="193">
        <f t="shared" si="3800"/>
        <v>0</v>
      </c>
      <c r="J2257" s="193">
        <f t="shared" si="3800"/>
        <v>0</v>
      </c>
      <c r="K2257" s="193">
        <f t="shared" si="3800"/>
        <v>0</v>
      </c>
      <c r="L2257" s="193">
        <f t="shared" si="3800"/>
        <v>0</v>
      </c>
      <c r="M2257" s="193">
        <f t="shared" si="3800"/>
        <v>0</v>
      </c>
      <c r="N2257" s="193" t="str">
        <f t="shared" si="3782"/>
        <v>DSC</v>
      </c>
      <c r="AA2257" s="193">
        <f t="shared" si="3745"/>
        <v>0</v>
      </c>
      <c r="AB2257" s="193">
        <f t="shared" ref="AB2257" si="3801">AB$99</f>
        <v>0</v>
      </c>
    </row>
    <row r="2258" spans="1:28" s="188" customFormat="1" ht="17.399999999999999">
      <c r="A2258" s="193" t="str">
        <f t="shared" si="3740"/>
        <v>DSC</v>
      </c>
      <c r="B2258" s="193" t="str">
        <f t="shared" si="3741"/>
        <v>AR605DSC</v>
      </c>
      <c r="C2258" s="193" t="str">
        <f t="shared" si="3742"/>
        <v>DSCJacobson, Rick</v>
      </c>
      <c r="D2258" s="193"/>
      <c r="E2258" s="193"/>
      <c r="F2258" s="193" t="str">
        <f t="shared" si="3743"/>
        <v>DSCLong, Kristin</v>
      </c>
      <c r="G2258" s="193" t="str">
        <f t="shared" ref="G2258:M2258" si="3802">G$100</f>
        <v>Long, Kristin</v>
      </c>
      <c r="H2258" s="193" t="str">
        <f t="shared" si="3802"/>
        <v>Jacobson, Rick</v>
      </c>
      <c r="I2258" s="193" t="str">
        <f t="shared" si="3802"/>
        <v>AR605</v>
      </c>
      <c r="J2258" s="193" t="str">
        <f t="shared" si="3802"/>
        <v>ART SUTCH PHOTOGRAPHY &amp; DIGITAL</v>
      </c>
      <c r="K2258" s="193" t="str">
        <f t="shared" si="3802"/>
        <v>all</v>
      </c>
      <c r="L2258" s="193">
        <f t="shared" si="3802"/>
        <v>0</v>
      </c>
      <c r="M2258" s="193">
        <f t="shared" si="3802"/>
        <v>0</v>
      </c>
      <c r="N2258" s="193" t="str">
        <f t="shared" si="3782"/>
        <v>DSC</v>
      </c>
      <c r="AA2258" s="193">
        <f t="shared" si="3745"/>
        <v>0</v>
      </c>
      <c r="AB2258" s="193" t="str">
        <f t="shared" ref="AB2258" si="3803">AB$100</f>
        <v>Jacobson, Rick</v>
      </c>
    </row>
    <row r="2259" spans="1:28" s="188" customFormat="1" ht="17.399999999999999">
      <c r="A2259" s="193" t="str">
        <f t="shared" si="3740"/>
        <v>DSC</v>
      </c>
      <c r="B2259" s="193" t="str">
        <f t="shared" si="3741"/>
        <v>BA020DSC</v>
      </c>
      <c r="C2259" s="193" t="str">
        <f t="shared" si="3742"/>
        <v>DSCJacobson, Rick</v>
      </c>
      <c r="D2259" s="193"/>
      <c r="E2259" s="193"/>
      <c r="F2259" s="193" t="str">
        <f t="shared" si="3743"/>
        <v>DSCLong, Kristin</v>
      </c>
      <c r="G2259" s="193" t="str">
        <f t="shared" ref="G2259:M2259" si="3804">G$101</f>
        <v>Long, Kristin</v>
      </c>
      <c r="H2259" s="193" t="str">
        <f t="shared" si="3804"/>
        <v>Jacobson, Rick</v>
      </c>
      <c r="I2259" s="193" t="str">
        <f t="shared" si="3804"/>
        <v>BA020</v>
      </c>
      <c r="J2259" s="193" t="str">
        <f t="shared" si="3804"/>
        <v>BACKSCATTER</v>
      </c>
      <c r="K2259" s="193" t="str">
        <f t="shared" si="3804"/>
        <v>all</v>
      </c>
      <c r="L2259" s="193">
        <f t="shared" si="3804"/>
        <v>0</v>
      </c>
      <c r="M2259" s="193">
        <f t="shared" si="3804"/>
        <v>0</v>
      </c>
      <c r="N2259" s="193" t="str">
        <f t="shared" si="3782"/>
        <v>DSC</v>
      </c>
      <c r="AA2259" s="193">
        <f t="shared" si="3745"/>
        <v>0</v>
      </c>
      <c r="AB2259" s="193" t="str">
        <f t="shared" ref="AB2259" si="3805">AB$101</f>
        <v>Jacobson, Rick</v>
      </c>
    </row>
    <row r="2260" spans="1:28" s="188" customFormat="1" ht="17.399999999999999">
      <c r="A2260" s="193" t="str">
        <f t="shared" si="3740"/>
        <v>DSC</v>
      </c>
      <c r="B2260" s="193" t="str">
        <f t="shared" si="3741"/>
        <v>BO900DSC</v>
      </c>
      <c r="C2260" s="193" t="str">
        <f t="shared" si="3742"/>
        <v>DSCJacobson, Rick</v>
      </c>
      <c r="D2260" s="193"/>
      <c r="E2260" s="193"/>
      <c r="F2260" s="193" t="str">
        <f t="shared" si="3743"/>
        <v>DSCLong, Kristin</v>
      </c>
      <c r="G2260" s="193" t="str">
        <f t="shared" ref="G2260:M2260" si="3806">G$102</f>
        <v>Long, Kristin</v>
      </c>
      <c r="H2260" s="193" t="str">
        <f t="shared" si="3806"/>
        <v>Jacobson, Rick</v>
      </c>
      <c r="I2260" s="193" t="str">
        <f t="shared" si="3806"/>
        <v>BO900</v>
      </c>
      <c r="J2260" s="193" t="str">
        <f t="shared" si="3806"/>
        <v>BOZEMAN CAMERA &amp; REPAIR INC</v>
      </c>
      <c r="K2260" s="193" t="str">
        <f t="shared" si="3806"/>
        <v>all</v>
      </c>
      <c r="L2260" s="193">
        <f t="shared" si="3806"/>
        <v>0</v>
      </c>
      <c r="M2260" s="193">
        <f t="shared" si="3806"/>
        <v>0</v>
      </c>
      <c r="N2260" s="193" t="str">
        <f t="shared" si="3782"/>
        <v>DSC</v>
      </c>
      <c r="AA2260" s="193">
        <f t="shared" si="3745"/>
        <v>0</v>
      </c>
      <c r="AB2260" s="193" t="str">
        <f t="shared" ref="AB2260" si="3807">AB$102</f>
        <v>Jacobson, Rick</v>
      </c>
    </row>
    <row r="2261" spans="1:28" s="188" customFormat="1" ht="17.399999999999999">
      <c r="A2261" s="193" t="str">
        <f t="shared" si="3740"/>
        <v>DSC</v>
      </c>
      <c r="B2261" s="193" t="str">
        <f t="shared" si="3741"/>
        <v>FI427DSC</v>
      </c>
      <c r="C2261" s="193" t="str">
        <f t="shared" si="3742"/>
        <v>DSCJacobson, Rick</v>
      </c>
      <c r="D2261" s="193"/>
      <c r="E2261" s="193"/>
      <c r="F2261" s="193" t="str">
        <f t="shared" si="3743"/>
        <v>DSCLong, Kristin</v>
      </c>
      <c r="G2261" s="193" t="str">
        <f t="shared" ref="G2261:M2261" si="3808">G$103</f>
        <v>Long, Kristin</v>
      </c>
      <c r="H2261" s="193" t="str">
        <f t="shared" si="3808"/>
        <v>Jacobson, Rick</v>
      </c>
      <c r="I2261" s="193" t="str">
        <f t="shared" si="3808"/>
        <v>FI427</v>
      </c>
      <c r="J2261" s="193" t="str">
        <f t="shared" si="3808"/>
        <v>FIRESIDE CAMERA INC</v>
      </c>
      <c r="K2261" s="193" t="str">
        <f t="shared" si="3808"/>
        <v>all</v>
      </c>
      <c r="L2261" s="193">
        <f t="shared" si="3808"/>
        <v>0</v>
      </c>
      <c r="M2261" s="193">
        <f t="shared" si="3808"/>
        <v>0</v>
      </c>
      <c r="N2261" s="193" t="str">
        <f t="shared" si="3782"/>
        <v>DSC</v>
      </c>
      <c r="AA2261" s="193">
        <f t="shared" si="3745"/>
        <v>0</v>
      </c>
      <c r="AB2261" s="193" t="str">
        <f t="shared" ref="AB2261" si="3809">AB$103</f>
        <v>Jacobson, Rick</v>
      </c>
    </row>
    <row r="2262" spans="1:28" s="188" customFormat="1" ht="17.399999999999999">
      <c r="A2262" s="193" t="str">
        <f t="shared" si="3740"/>
        <v>DSC</v>
      </c>
      <c r="B2262" s="193" t="str">
        <f t="shared" si="3741"/>
        <v>GL321DSC</v>
      </c>
      <c r="C2262" s="193" t="str">
        <f t="shared" si="3742"/>
        <v>DSCJacobson, Rick</v>
      </c>
      <c r="D2262" s="193"/>
      <c r="E2262" s="193"/>
      <c r="F2262" s="193" t="str">
        <f t="shared" si="3743"/>
        <v>DSCLong, Kristin</v>
      </c>
      <c r="G2262" s="193" t="str">
        <f t="shared" ref="G2262:M2262" si="3810">G$104</f>
        <v>Long, Kristin</v>
      </c>
      <c r="H2262" s="193" t="str">
        <f t="shared" si="3810"/>
        <v>Jacobson, Rick</v>
      </c>
      <c r="I2262" s="193" t="str">
        <f t="shared" si="3810"/>
        <v>GL321</v>
      </c>
      <c r="J2262" s="193" t="str">
        <f t="shared" si="3810"/>
        <v>GLAZER'S CAMERA SUPPLY INC</v>
      </c>
      <c r="K2262" s="193" t="str">
        <f t="shared" si="3810"/>
        <v>all</v>
      </c>
      <c r="L2262" s="193">
        <f t="shared" si="3810"/>
        <v>0</v>
      </c>
      <c r="M2262" s="193">
        <f t="shared" si="3810"/>
        <v>0</v>
      </c>
      <c r="N2262" s="193" t="str">
        <f t="shared" si="3782"/>
        <v>DSC</v>
      </c>
      <c r="AA2262" s="193">
        <f t="shared" si="3745"/>
        <v>0</v>
      </c>
      <c r="AB2262" s="193" t="str">
        <f t="shared" ref="AB2262" si="3811">AB$104</f>
        <v>Jacobson, Rick</v>
      </c>
    </row>
    <row r="2263" spans="1:28" s="188" customFormat="1" ht="17.399999999999999">
      <c r="A2263" s="193" t="str">
        <f t="shared" si="3740"/>
        <v>DSC</v>
      </c>
      <c r="B2263" s="193" t="str">
        <f t="shared" si="3741"/>
        <v>KE811DSC</v>
      </c>
      <c r="C2263" s="193" t="str">
        <f t="shared" si="3742"/>
        <v>DSCJacobson, Rick</v>
      </c>
      <c r="D2263" s="193"/>
      <c r="E2263" s="193"/>
      <c r="F2263" s="193" t="str">
        <f t="shared" si="3743"/>
        <v>DSCLong, Kristin</v>
      </c>
      <c r="G2263" s="193" t="str">
        <f t="shared" ref="G2263:M2263" si="3812">G$105</f>
        <v>Long, Kristin</v>
      </c>
      <c r="H2263" s="193" t="str">
        <f t="shared" si="3812"/>
        <v>Jacobson, Rick</v>
      </c>
      <c r="I2263" s="193" t="str">
        <f t="shared" si="3812"/>
        <v>KE811</v>
      </c>
      <c r="J2263" s="193" t="str">
        <f t="shared" si="3812"/>
        <v>KENMORE CAMERA INC</v>
      </c>
      <c r="K2263" s="193" t="str">
        <f t="shared" si="3812"/>
        <v>all</v>
      </c>
      <c r="L2263" s="193">
        <f t="shared" si="3812"/>
        <v>0</v>
      </c>
      <c r="M2263" s="193">
        <f t="shared" si="3812"/>
        <v>0</v>
      </c>
      <c r="N2263" s="193" t="str">
        <f t="shared" si="3782"/>
        <v>DSC</v>
      </c>
      <c r="AA2263" s="193">
        <f t="shared" si="3745"/>
        <v>0</v>
      </c>
      <c r="AB2263" s="193" t="str">
        <f t="shared" ref="AB2263" si="3813">AB$105</f>
        <v>Jacobson, Rick</v>
      </c>
    </row>
    <row r="2264" spans="1:28" s="188" customFormat="1" ht="17.399999999999999">
      <c r="A2264" s="193" t="str">
        <f t="shared" si="3740"/>
        <v>DSC</v>
      </c>
      <c r="B2264" s="193" t="str">
        <f t="shared" si="3741"/>
        <v>MI975DSC</v>
      </c>
      <c r="C2264" s="193" t="str">
        <f t="shared" si="3742"/>
        <v>DSCJacobson, Rick</v>
      </c>
      <c r="D2264" s="193"/>
      <c r="E2264" s="193"/>
      <c r="F2264" s="193" t="str">
        <f t="shared" si="3743"/>
        <v>DSCLong, Kristin</v>
      </c>
      <c r="G2264" s="193" t="str">
        <f t="shared" ref="G2264:M2264" si="3814">G$106</f>
        <v>Long, Kristin</v>
      </c>
      <c r="H2264" s="193" t="str">
        <f t="shared" si="3814"/>
        <v>Jacobson, Rick</v>
      </c>
      <c r="I2264" s="193" t="str">
        <f t="shared" si="3814"/>
        <v>MI975</v>
      </c>
      <c r="J2264" s="193" t="str">
        <f t="shared" si="3814"/>
        <v>MIKE'S CAMERA OF CALIFORNIA</v>
      </c>
      <c r="K2264" s="193" t="str">
        <f t="shared" si="3814"/>
        <v>all</v>
      </c>
      <c r="L2264" s="193">
        <f t="shared" si="3814"/>
        <v>0</v>
      </c>
      <c r="M2264" s="193">
        <f t="shared" si="3814"/>
        <v>0</v>
      </c>
      <c r="N2264" s="193" t="str">
        <f t="shared" si="3782"/>
        <v>DSC</v>
      </c>
      <c r="AA2264" s="193">
        <f t="shared" si="3745"/>
        <v>0</v>
      </c>
      <c r="AB2264" s="193" t="str">
        <f t="shared" ref="AB2264" si="3815">AB$106</f>
        <v>Jacobson, Rick</v>
      </c>
    </row>
    <row r="2265" spans="1:28" s="188" customFormat="1" ht="17.399999999999999">
      <c r="A2265" s="193" t="str">
        <f t="shared" si="3740"/>
        <v>DSC</v>
      </c>
      <c r="B2265" s="193" t="str">
        <f t="shared" si="3741"/>
        <v>MI976DSC</v>
      </c>
      <c r="C2265" s="193" t="str">
        <f t="shared" si="3742"/>
        <v>DSCJacobson, Rick</v>
      </c>
      <c r="D2265" s="193"/>
      <c r="E2265" s="193"/>
      <c r="F2265" s="193" t="str">
        <f t="shared" si="3743"/>
        <v>DSCLong, Kristin</v>
      </c>
      <c r="G2265" s="193" t="str">
        <f t="shared" ref="G2265:M2265" si="3816">G$107</f>
        <v>Long, Kristin</v>
      </c>
      <c r="H2265" s="193" t="str">
        <f t="shared" si="3816"/>
        <v>Jacobson, Rick</v>
      </c>
      <c r="I2265" s="193" t="str">
        <f t="shared" si="3816"/>
        <v>MI976</v>
      </c>
      <c r="J2265" s="193" t="str">
        <f t="shared" si="3816"/>
        <v>MIKE'S CAMERA INC</v>
      </c>
      <c r="K2265" s="193" t="str">
        <f t="shared" si="3816"/>
        <v>all</v>
      </c>
      <c r="L2265" s="193">
        <f t="shared" si="3816"/>
        <v>0</v>
      </c>
      <c r="M2265" s="193">
        <f t="shared" si="3816"/>
        <v>0</v>
      </c>
      <c r="N2265" s="193" t="str">
        <f t="shared" si="3782"/>
        <v>DSC</v>
      </c>
      <c r="AA2265" s="193">
        <f t="shared" si="3745"/>
        <v>0</v>
      </c>
      <c r="AB2265" s="193" t="str">
        <f t="shared" ref="AB2265" si="3817">AB$107</f>
        <v>Jacobson, Rick</v>
      </c>
    </row>
    <row r="2266" spans="1:28" s="188" customFormat="1" ht="17.399999999999999">
      <c r="A2266" s="193" t="str">
        <f t="shared" si="3740"/>
        <v>DSC</v>
      </c>
      <c r="B2266" s="193" t="str">
        <f t="shared" si="3741"/>
        <v>PR015DSC</v>
      </c>
      <c r="C2266" s="193" t="str">
        <f t="shared" si="3742"/>
        <v>DSCJacobson, Rick</v>
      </c>
      <c r="D2266" s="193"/>
      <c r="E2266" s="193"/>
      <c r="F2266" s="193" t="str">
        <f t="shared" si="3743"/>
        <v>DSCLong, Kristin</v>
      </c>
      <c r="G2266" s="193" t="str">
        <f t="shared" ref="G2266:M2266" si="3818">G$108</f>
        <v>Long, Kristin</v>
      </c>
      <c r="H2266" s="193" t="str">
        <f t="shared" si="3818"/>
        <v>Jacobson, Rick</v>
      </c>
      <c r="I2266" s="193" t="str">
        <f t="shared" si="3818"/>
        <v>PR015</v>
      </c>
      <c r="J2266" s="193" t="str">
        <f t="shared" si="3818"/>
        <v>PRO PHOTO SUPPLY INC</v>
      </c>
      <c r="K2266" s="193" t="str">
        <f t="shared" si="3818"/>
        <v>all</v>
      </c>
      <c r="L2266" s="193">
        <f t="shared" si="3818"/>
        <v>0</v>
      </c>
      <c r="M2266" s="193">
        <f t="shared" si="3818"/>
        <v>0</v>
      </c>
      <c r="N2266" s="193" t="str">
        <f t="shared" si="3782"/>
        <v>DSC</v>
      </c>
      <c r="AA2266" s="193">
        <f t="shared" si="3745"/>
        <v>0</v>
      </c>
      <c r="AB2266" s="193" t="str">
        <f t="shared" ref="AB2266" si="3819">AB$108</f>
        <v>Jacobson, Rick</v>
      </c>
    </row>
    <row r="2267" spans="1:28" s="188" customFormat="1" ht="17.399999999999999">
      <c r="A2267" s="193" t="str">
        <f t="shared" si="3740"/>
        <v>DSC</v>
      </c>
      <c r="B2267" s="193" t="str">
        <f t="shared" si="3741"/>
        <v>SN287DSC</v>
      </c>
      <c r="C2267" s="193" t="str">
        <f t="shared" si="3742"/>
        <v>DSCJacobson, Rick</v>
      </c>
      <c r="D2267" s="193"/>
      <c r="E2267" s="193"/>
      <c r="F2267" s="193" t="str">
        <f t="shared" si="3743"/>
        <v>DSCLong, Kristin</v>
      </c>
      <c r="G2267" s="193" t="str">
        <f t="shared" ref="G2267:M2267" si="3820">G$109</f>
        <v>Long, Kristin</v>
      </c>
      <c r="H2267" s="193" t="str">
        <f t="shared" si="3820"/>
        <v>Jacobson, Rick</v>
      </c>
      <c r="I2267" s="193" t="str">
        <f t="shared" si="3820"/>
        <v>SN287</v>
      </c>
      <c r="J2267" s="193" t="str">
        <f t="shared" si="3820"/>
        <v>SAN JOSE CAMERA &amp; VI</v>
      </c>
      <c r="K2267" s="193" t="str">
        <f t="shared" si="3820"/>
        <v>all</v>
      </c>
      <c r="L2267" s="193">
        <f t="shared" si="3820"/>
        <v>0</v>
      </c>
      <c r="M2267" s="193">
        <f t="shared" si="3820"/>
        <v>0</v>
      </c>
      <c r="N2267" s="193" t="str">
        <f t="shared" si="3782"/>
        <v>DSC</v>
      </c>
      <c r="AA2267" s="193">
        <f t="shared" si="3745"/>
        <v>0</v>
      </c>
      <c r="AB2267" s="193" t="str">
        <f t="shared" ref="AB2267" si="3821">AB$109</f>
        <v>Jacobson, Rick</v>
      </c>
    </row>
    <row r="2268" spans="1:28" s="188" customFormat="1" ht="17.399999999999999">
      <c r="A2268" s="193" t="str">
        <f t="shared" si="3740"/>
        <v>DSC</v>
      </c>
      <c r="B2268" s="193" t="str">
        <f t="shared" si="3741"/>
        <v>ST095DSC</v>
      </c>
      <c r="C2268" s="193" t="str">
        <f t="shared" si="3742"/>
        <v>DSCJacobson, Rick</v>
      </c>
      <c r="D2268" s="193"/>
      <c r="E2268" s="193"/>
      <c r="F2268" s="193" t="str">
        <f t="shared" si="3743"/>
        <v>DSCLong, Kristin</v>
      </c>
      <c r="G2268" s="193" t="str">
        <f t="shared" ref="G2268:M2268" si="3822">G$110</f>
        <v>Long, Kristin</v>
      </c>
      <c r="H2268" s="193" t="str">
        <f t="shared" si="3822"/>
        <v>Jacobson, Rick</v>
      </c>
      <c r="I2268" s="193" t="str">
        <f t="shared" si="3822"/>
        <v>ST095</v>
      </c>
      <c r="J2268" s="193" t="str">
        <f t="shared" si="3822"/>
        <v>STEWARTS PHOTO, INC</v>
      </c>
      <c r="K2268" s="193" t="str">
        <f t="shared" si="3822"/>
        <v>all</v>
      </c>
      <c r="L2268" s="193">
        <f t="shared" si="3822"/>
        <v>0</v>
      </c>
      <c r="M2268" s="193">
        <f t="shared" si="3822"/>
        <v>0</v>
      </c>
      <c r="N2268" s="193" t="str">
        <f t="shared" si="3782"/>
        <v>DSC</v>
      </c>
      <c r="AA2268" s="193">
        <f t="shared" si="3745"/>
        <v>0</v>
      </c>
      <c r="AB2268" s="193" t="str">
        <f t="shared" ref="AB2268" si="3823">AB$110</f>
        <v>Jacobson, Rick</v>
      </c>
    </row>
    <row r="2269" spans="1:28" s="188" customFormat="1" ht="17.399999999999999">
      <c r="A2269" s="193" t="str">
        <f t="shared" si="3740"/>
        <v>DSC</v>
      </c>
      <c r="B2269" s="193" t="str">
        <f t="shared" si="3741"/>
        <v>0DSC</v>
      </c>
      <c r="C2269" s="193" t="str">
        <f t="shared" si="3742"/>
        <v>DSC0</v>
      </c>
      <c r="D2269" s="193"/>
      <c r="E2269" s="193"/>
      <c r="F2269" s="193" t="str">
        <f t="shared" si="3743"/>
        <v>DSC0</v>
      </c>
      <c r="G2269" s="193">
        <f t="shared" ref="G2269:M2269" si="3824">G$111</f>
        <v>0</v>
      </c>
      <c r="H2269" s="193">
        <f t="shared" si="3824"/>
        <v>0</v>
      </c>
      <c r="I2269" s="193">
        <f t="shared" si="3824"/>
        <v>0</v>
      </c>
      <c r="J2269" s="193">
        <f t="shared" si="3824"/>
        <v>0</v>
      </c>
      <c r="K2269" s="193">
        <f t="shared" si="3824"/>
        <v>0</v>
      </c>
      <c r="L2269" s="193">
        <f t="shared" si="3824"/>
        <v>0</v>
      </c>
      <c r="M2269" s="193">
        <f t="shared" si="3824"/>
        <v>0</v>
      </c>
      <c r="N2269" s="193" t="str">
        <f t="shared" si="3782"/>
        <v>DSC</v>
      </c>
      <c r="AA2269" s="193">
        <f t="shared" si="3745"/>
        <v>0</v>
      </c>
      <c r="AB2269" s="193">
        <f t="shared" ref="AB2269" si="3825">AB$111</f>
        <v>0</v>
      </c>
    </row>
    <row r="2270" spans="1:28" s="188" customFormat="1" ht="17.399999999999999">
      <c r="A2270" s="193" t="str">
        <f t="shared" si="3740"/>
        <v>DSC</v>
      </c>
      <c r="B2270" s="193" t="str">
        <f t="shared" si="3741"/>
        <v>0DSC</v>
      </c>
      <c r="C2270" s="193" t="str">
        <f t="shared" si="3742"/>
        <v>DSC0</v>
      </c>
      <c r="D2270" s="193"/>
      <c r="E2270" s="193"/>
      <c r="F2270" s="193" t="str">
        <f t="shared" si="3743"/>
        <v>DSC0</v>
      </c>
      <c r="G2270" s="193">
        <f t="shared" ref="G2270:M2270" si="3826">G$112</f>
        <v>0</v>
      </c>
      <c r="H2270" s="193">
        <f t="shared" si="3826"/>
        <v>0</v>
      </c>
      <c r="I2270" s="193">
        <f t="shared" si="3826"/>
        <v>0</v>
      </c>
      <c r="J2270" s="193">
        <f t="shared" si="3826"/>
        <v>0</v>
      </c>
      <c r="K2270" s="193">
        <f t="shared" si="3826"/>
        <v>0</v>
      </c>
      <c r="L2270" s="193">
        <f t="shared" si="3826"/>
        <v>0</v>
      </c>
      <c r="M2270" s="193">
        <f t="shared" si="3826"/>
        <v>0</v>
      </c>
      <c r="N2270" s="193" t="str">
        <f t="shared" si="3782"/>
        <v>DSC</v>
      </c>
      <c r="AA2270" s="193">
        <f t="shared" si="3745"/>
        <v>0</v>
      </c>
      <c r="AB2270" s="193">
        <f t="shared" ref="AB2270" si="3827">AB$112</f>
        <v>0</v>
      </c>
    </row>
    <row r="2271" spans="1:28" s="188" customFormat="1" ht="17.399999999999999">
      <c r="A2271" s="193" t="str">
        <f t="shared" si="3740"/>
        <v>DSC</v>
      </c>
      <c r="B2271" s="193" t="str">
        <f t="shared" si="3741"/>
        <v>BH085DSC</v>
      </c>
      <c r="C2271" s="193" t="str">
        <f t="shared" si="3742"/>
        <v>DSCNocho, Charles</v>
      </c>
      <c r="D2271" s="193"/>
      <c r="E2271" s="193"/>
      <c r="F2271" s="193" t="str">
        <f t="shared" si="3743"/>
        <v>DSCLong, Kristin</v>
      </c>
      <c r="G2271" s="193" t="str">
        <f t="shared" ref="G2271:M2271" si="3828">G$113</f>
        <v>Long, Kristin</v>
      </c>
      <c r="H2271" s="193" t="str">
        <f t="shared" si="3828"/>
        <v>Nocho, Charles</v>
      </c>
      <c r="I2271" s="193" t="str">
        <f t="shared" si="3828"/>
        <v>BH085</v>
      </c>
      <c r="J2271" s="193" t="str">
        <f t="shared" si="3828"/>
        <v>B &amp; H PHOTO &amp; ELEC CO</v>
      </c>
      <c r="K2271" s="193" t="str">
        <f t="shared" si="3828"/>
        <v>all</v>
      </c>
      <c r="L2271" s="193">
        <f t="shared" si="3828"/>
        <v>0</v>
      </c>
      <c r="M2271" s="193">
        <f t="shared" si="3828"/>
        <v>0</v>
      </c>
      <c r="N2271" s="193" t="str">
        <f t="shared" si="3782"/>
        <v>DSC</v>
      </c>
      <c r="AA2271" s="193">
        <f t="shared" si="3745"/>
        <v>0</v>
      </c>
      <c r="AB2271" s="193" t="str">
        <f t="shared" ref="AB2271" si="3829">AB$113</f>
        <v>Nocho, Charles</v>
      </c>
    </row>
    <row r="2272" spans="1:28" s="188" customFormat="1" ht="17.399999999999999">
      <c r="A2272" s="193" t="str">
        <f t="shared" si="3740"/>
        <v>DSC</v>
      </c>
      <c r="B2272" s="193" t="str">
        <f t="shared" si="3741"/>
        <v>CA023DSC</v>
      </c>
      <c r="C2272" s="193" t="str">
        <f t="shared" si="3742"/>
        <v>DSCNocho, Charles</v>
      </c>
      <c r="D2272" s="193"/>
      <c r="E2272" s="193"/>
      <c r="F2272" s="193" t="str">
        <f t="shared" si="3743"/>
        <v>DSCLong, Kristin</v>
      </c>
      <c r="G2272" s="193" t="str">
        <f t="shared" ref="G2272:M2272" si="3830">G$114</f>
        <v>Long, Kristin</v>
      </c>
      <c r="H2272" s="193" t="str">
        <f t="shared" si="3830"/>
        <v>Nocho, Charles</v>
      </c>
      <c r="I2272" s="193" t="str">
        <f t="shared" si="3830"/>
        <v>CA023</v>
      </c>
      <c r="J2272" s="193" t="str">
        <f t="shared" si="3830"/>
        <v>C&amp;A MARKETING INC</v>
      </c>
      <c r="K2272" s="193" t="str">
        <f t="shared" si="3830"/>
        <v>all</v>
      </c>
      <c r="L2272" s="193">
        <f t="shared" si="3830"/>
        <v>0</v>
      </c>
      <c r="M2272" s="193">
        <f t="shared" si="3830"/>
        <v>0</v>
      </c>
      <c r="N2272" s="193" t="str">
        <f t="shared" si="3782"/>
        <v>DSC</v>
      </c>
      <c r="AA2272" s="193">
        <f t="shared" si="3745"/>
        <v>0</v>
      </c>
      <c r="AB2272" s="193" t="str">
        <f t="shared" ref="AB2272" si="3831">AB$114</f>
        <v>Nocho, Charles</v>
      </c>
    </row>
    <row r="2273" spans="1:28" s="188" customFormat="1" ht="17.399999999999999">
      <c r="A2273" s="193" t="str">
        <f t="shared" si="3740"/>
        <v>DSC</v>
      </c>
      <c r="B2273" s="193" t="str">
        <f t="shared" si="3741"/>
        <v>CA956DSC</v>
      </c>
      <c r="C2273" s="193" t="str">
        <f t="shared" si="3742"/>
        <v>DSCNocho, Charles</v>
      </c>
      <c r="D2273" s="193"/>
      <c r="E2273" s="193"/>
      <c r="F2273" s="193" t="str">
        <f t="shared" si="3743"/>
        <v>DSCLong, Kristin</v>
      </c>
      <c r="G2273" s="193" t="str">
        <f t="shared" ref="G2273:M2273" si="3832">G$115</f>
        <v>Long, Kristin</v>
      </c>
      <c r="H2273" s="193" t="str">
        <f t="shared" si="3832"/>
        <v>Nocho, Charles</v>
      </c>
      <c r="I2273" s="193" t="str">
        <f t="shared" si="3832"/>
        <v>CA956</v>
      </c>
      <c r="J2273" s="193" t="str">
        <f t="shared" si="3832"/>
        <v>CARDINAL CAMERA &amp; VIDEO CENTER</v>
      </c>
      <c r="K2273" s="193" t="str">
        <f t="shared" si="3832"/>
        <v>all</v>
      </c>
      <c r="L2273" s="193">
        <f t="shared" si="3832"/>
        <v>0</v>
      </c>
      <c r="M2273" s="193">
        <f t="shared" si="3832"/>
        <v>0</v>
      </c>
      <c r="N2273" s="193" t="str">
        <f t="shared" si="3782"/>
        <v>DSC</v>
      </c>
      <c r="AA2273" s="193">
        <f t="shared" si="3745"/>
        <v>0</v>
      </c>
      <c r="AB2273" s="193" t="str">
        <f t="shared" ref="AB2273" si="3833">AB$115</f>
        <v>Nocho, Charles</v>
      </c>
    </row>
    <row r="2274" spans="1:28" s="188" customFormat="1" ht="17.399999999999999">
      <c r="A2274" s="193" t="str">
        <f t="shared" si="3740"/>
        <v>DSC</v>
      </c>
      <c r="B2274" s="193" t="str">
        <f t="shared" si="3741"/>
        <v>0DSC</v>
      </c>
      <c r="C2274" s="193" t="str">
        <f t="shared" si="3742"/>
        <v>DSC0</v>
      </c>
      <c r="D2274" s="193"/>
      <c r="E2274" s="193"/>
      <c r="F2274" s="193" t="str">
        <f t="shared" si="3743"/>
        <v>DSC0</v>
      </c>
      <c r="G2274" s="193">
        <f t="shared" ref="G2274:M2274" si="3834">G$116</f>
        <v>0</v>
      </c>
      <c r="H2274" s="193">
        <f t="shared" si="3834"/>
        <v>0</v>
      </c>
      <c r="I2274" s="193">
        <f t="shared" si="3834"/>
        <v>0</v>
      </c>
      <c r="J2274" s="193">
        <f t="shared" si="3834"/>
        <v>0</v>
      </c>
      <c r="K2274" s="193">
        <f t="shared" si="3834"/>
        <v>0</v>
      </c>
      <c r="L2274" s="193">
        <f t="shared" si="3834"/>
        <v>0</v>
      </c>
      <c r="M2274" s="193">
        <f t="shared" si="3834"/>
        <v>0</v>
      </c>
      <c r="N2274" s="193" t="str">
        <f t="shared" si="3782"/>
        <v>DSC</v>
      </c>
      <c r="AA2274" s="193">
        <f t="shared" si="3745"/>
        <v>0</v>
      </c>
      <c r="AB2274" s="193">
        <f t="shared" ref="AB2274" si="3835">AB$116</f>
        <v>0</v>
      </c>
    </row>
    <row r="2275" spans="1:28" s="188" customFormat="1" ht="17.399999999999999">
      <c r="A2275" s="193" t="str">
        <f t="shared" si="3740"/>
        <v>DSC</v>
      </c>
      <c r="B2275" s="193" t="str">
        <f t="shared" si="3741"/>
        <v>0DSC</v>
      </c>
      <c r="C2275" s="193" t="str">
        <f t="shared" si="3742"/>
        <v>DSC0</v>
      </c>
      <c r="D2275" s="193"/>
      <c r="E2275" s="193"/>
      <c r="F2275" s="193" t="str">
        <f t="shared" si="3743"/>
        <v>DSC0</v>
      </c>
      <c r="G2275" s="193">
        <f t="shared" ref="G2275:M2275" si="3836">G$117</f>
        <v>0</v>
      </c>
      <c r="H2275" s="193">
        <f t="shared" si="3836"/>
        <v>0</v>
      </c>
      <c r="I2275" s="193">
        <f t="shared" si="3836"/>
        <v>0</v>
      </c>
      <c r="J2275" s="193">
        <f t="shared" si="3836"/>
        <v>0</v>
      </c>
      <c r="K2275" s="193">
        <f t="shared" si="3836"/>
        <v>0</v>
      </c>
      <c r="L2275" s="193">
        <f t="shared" si="3836"/>
        <v>0</v>
      </c>
      <c r="M2275" s="193">
        <f t="shared" si="3836"/>
        <v>0</v>
      </c>
      <c r="N2275" s="193" t="str">
        <f t="shared" si="3782"/>
        <v>DSC</v>
      </c>
      <c r="AA2275" s="193">
        <f t="shared" si="3745"/>
        <v>0</v>
      </c>
      <c r="AB2275" s="193">
        <f t="shared" ref="AB2275" si="3837">AB$117</f>
        <v>0</v>
      </c>
    </row>
    <row r="2276" spans="1:28" s="188" customFormat="1" ht="17.399999999999999">
      <c r="A2276" s="193" t="str">
        <f t="shared" si="3740"/>
        <v>DSC</v>
      </c>
      <c r="B2276" s="193" t="str">
        <f t="shared" si="3741"/>
        <v>HO050DSC</v>
      </c>
      <c r="C2276" s="193" t="str">
        <f t="shared" si="3742"/>
        <v>DSCPreston, Peter</v>
      </c>
      <c r="D2276" s="193"/>
      <c r="E2276" s="193"/>
      <c r="F2276" s="193" t="str">
        <f t="shared" si="3743"/>
        <v>DSCLong, Kristin</v>
      </c>
      <c r="G2276" s="193" t="str">
        <f t="shared" ref="G2276:M2276" si="3838">G$118</f>
        <v>Long, Kristin</v>
      </c>
      <c r="H2276" s="193" t="str">
        <f t="shared" si="3838"/>
        <v>Preston, Peter</v>
      </c>
      <c r="I2276" s="193" t="str">
        <f t="shared" si="3838"/>
        <v>HO050</v>
      </c>
      <c r="J2276" s="193" t="str">
        <f t="shared" si="3838"/>
        <v>HORN PHOTO</v>
      </c>
      <c r="K2276" s="193" t="str">
        <f t="shared" si="3838"/>
        <v>all</v>
      </c>
      <c r="L2276" s="193">
        <f t="shared" si="3838"/>
        <v>0</v>
      </c>
      <c r="M2276" s="193">
        <f t="shared" si="3838"/>
        <v>0</v>
      </c>
      <c r="N2276" s="193" t="str">
        <f t="shared" si="3782"/>
        <v>DSC</v>
      </c>
      <c r="AA2276" s="193">
        <f t="shared" si="3745"/>
        <v>0</v>
      </c>
      <c r="AB2276" s="193" t="str">
        <f t="shared" ref="AB2276" si="3839">AB$118</f>
        <v>Preston, Peter</v>
      </c>
    </row>
    <row r="2277" spans="1:28" s="188" customFormat="1" ht="17.399999999999999">
      <c r="A2277" s="193" t="str">
        <f t="shared" si="3740"/>
        <v>DSC</v>
      </c>
      <c r="B2277" s="193" t="str">
        <f t="shared" si="3741"/>
        <v>HO122DSC</v>
      </c>
      <c r="C2277" s="193" t="str">
        <f t="shared" si="3742"/>
        <v>DSCPreston, Peter</v>
      </c>
      <c r="D2277" s="193"/>
      <c r="E2277" s="193"/>
      <c r="F2277" s="193" t="str">
        <f t="shared" si="3743"/>
        <v>DSCLong, Kristin</v>
      </c>
      <c r="G2277" s="193" t="str">
        <f t="shared" ref="G2277:M2277" si="3840">G$119</f>
        <v>Long, Kristin</v>
      </c>
      <c r="H2277" s="193" t="str">
        <f t="shared" si="3840"/>
        <v>Preston, Peter</v>
      </c>
      <c r="I2277" s="193" t="str">
        <f t="shared" si="3840"/>
        <v>HO122</v>
      </c>
      <c r="J2277" s="193" t="str">
        <f t="shared" si="3840"/>
        <v>HOT ROD CAMERAS LLC</v>
      </c>
      <c r="K2277" s="193" t="str">
        <f t="shared" si="3840"/>
        <v>all</v>
      </c>
      <c r="L2277" s="193">
        <f t="shared" si="3840"/>
        <v>0</v>
      </c>
      <c r="M2277" s="193">
        <f t="shared" si="3840"/>
        <v>0</v>
      </c>
      <c r="N2277" s="193" t="str">
        <f t="shared" si="3782"/>
        <v>DSC</v>
      </c>
      <c r="AA2277" s="193">
        <f t="shared" si="3745"/>
        <v>0</v>
      </c>
      <c r="AB2277" s="193" t="str">
        <f t="shared" ref="AB2277" si="3841">AB$119</f>
        <v>Preston, Peter</v>
      </c>
    </row>
    <row r="2278" spans="1:28" s="188" customFormat="1" ht="17.399999999999999">
      <c r="A2278" s="193" t="str">
        <f t="shared" si="3740"/>
        <v>DSC</v>
      </c>
      <c r="B2278" s="193" t="str">
        <f t="shared" si="3741"/>
        <v>IM267DSC</v>
      </c>
      <c r="C2278" s="193" t="str">
        <f t="shared" si="3742"/>
        <v>DSCPreston, Peter</v>
      </c>
      <c r="D2278" s="193"/>
      <c r="E2278" s="193"/>
      <c r="F2278" s="193" t="str">
        <f t="shared" si="3743"/>
        <v>DSCLong, Kristin</v>
      </c>
      <c r="G2278" s="193" t="str">
        <f t="shared" ref="G2278:M2278" si="3842">G$120</f>
        <v>Long, Kristin</v>
      </c>
      <c r="H2278" s="193" t="str">
        <f t="shared" si="3842"/>
        <v>Preston, Peter</v>
      </c>
      <c r="I2278" s="193" t="str">
        <f t="shared" si="3842"/>
        <v>IM267</v>
      </c>
      <c r="J2278" s="193" t="str">
        <f t="shared" si="3842"/>
        <v>IMAGE ONE ENTERPRISES LLC</v>
      </c>
      <c r="K2278" s="193" t="str">
        <f t="shared" si="3842"/>
        <v>all</v>
      </c>
      <c r="L2278" s="193">
        <f t="shared" si="3842"/>
        <v>0</v>
      </c>
      <c r="M2278" s="193">
        <f t="shared" si="3842"/>
        <v>0</v>
      </c>
      <c r="N2278" s="193" t="str">
        <f t="shared" si="3782"/>
        <v>DSC</v>
      </c>
      <c r="AA2278" s="193">
        <f t="shared" si="3745"/>
        <v>0</v>
      </c>
      <c r="AB2278" s="193" t="str">
        <f t="shared" ref="AB2278" si="3843">AB$120</f>
        <v>Preston, Peter</v>
      </c>
    </row>
    <row r="2279" spans="1:28" s="188" customFormat="1" ht="17.399999999999999">
      <c r="A2279" s="193" t="str">
        <f t="shared" si="3740"/>
        <v>DSC</v>
      </c>
      <c r="B2279" s="193" t="str">
        <f t="shared" si="3741"/>
        <v>JO461DSC</v>
      </c>
      <c r="C2279" s="193" t="str">
        <f t="shared" si="3742"/>
        <v>DSCPreston, Peter</v>
      </c>
      <c r="D2279" s="193"/>
      <c r="E2279" s="193"/>
      <c r="F2279" s="193" t="str">
        <f t="shared" si="3743"/>
        <v>DSCLong, Kristin</v>
      </c>
      <c r="G2279" s="193" t="str">
        <f t="shared" ref="G2279:M2279" si="3844">G$121</f>
        <v>Long, Kristin</v>
      </c>
      <c r="H2279" s="193" t="str">
        <f t="shared" si="3844"/>
        <v>Preston, Peter</v>
      </c>
      <c r="I2279" s="193" t="str">
        <f t="shared" si="3844"/>
        <v>JO461</v>
      </c>
      <c r="J2279" s="193" t="str">
        <f t="shared" si="3844"/>
        <v>JOE CAMERA INC</v>
      </c>
      <c r="K2279" s="193" t="str">
        <f t="shared" si="3844"/>
        <v>all</v>
      </c>
      <c r="L2279" s="193">
        <f t="shared" si="3844"/>
        <v>0</v>
      </c>
      <c r="M2279" s="193">
        <f t="shared" si="3844"/>
        <v>0</v>
      </c>
      <c r="N2279" s="193" t="str">
        <f t="shared" si="3782"/>
        <v>DSC</v>
      </c>
      <c r="AA2279" s="193">
        <f t="shared" si="3745"/>
        <v>0</v>
      </c>
      <c r="AB2279" s="193" t="str">
        <f t="shared" ref="AB2279" si="3845">AB$121</f>
        <v>Preston, Peter</v>
      </c>
    </row>
    <row r="2280" spans="1:28" s="188" customFormat="1" ht="17.399999999999999">
      <c r="A2280" s="193" t="str">
        <f t="shared" si="3740"/>
        <v>DSC</v>
      </c>
      <c r="B2280" s="193" t="str">
        <f t="shared" si="3741"/>
        <v>NL001DSC</v>
      </c>
      <c r="C2280" s="193" t="str">
        <f t="shared" si="3742"/>
        <v>DSCPreston, Peter</v>
      </c>
      <c r="D2280" s="193"/>
      <c r="E2280" s="193"/>
      <c r="F2280" s="193" t="str">
        <f t="shared" si="3743"/>
        <v>DSCLong, Kristin</v>
      </c>
      <c r="G2280" s="193" t="str">
        <f t="shared" ref="G2280:M2280" si="3846">G$122</f>
        <v>Long, Kristin</v>
      </c>
      <c r="H2280" s="193" t="str">
        <f t="shared" si="3846"/>
        <v>Preston, Peter</v>
      </c>
      <c r="I2280" s="193" t="str">
        <f t="shared" si="3846"/>
        <v>NL001</v>
      </c>
      <c r="J2280" s="193" t="str">
        <f t="shared" si="3846"/>
        <v>NL2K ENTERPRISES INC</v>
      </c>
      <c r="K2280" s="193" t="str">
        <f t="shared" si="3846"/>
        <v>all</v>
      </c>
      <c r="L2280" s="193">
        <f t="shared" si="3846"/>
        <v>0</v>
      </c>
      <c r="M2280" s="193">
        <f t="shared" si="3846"/>
        <v>0</v>
      </c>
      <c r="N2280" s="193" t="str">
        <f t="shared" si="3782"/>
        <v>DSC</v>
      </c>
      <c r="AA2280" s="193">
        <f t="shared" si="3745"/>
        <v>0</v>
      </c>
      <c r="AB2280" s="193" t="str">
        <f t="shared" ref="AB2280" si="3847">AB$122</f>
        <v>Preston, Peter</v>
      </c>
    </row>
    <row r="2281" spans="1:28" s="188" customFormat="1" ht="17.399999999999999">
      <c r="A2281" s="193" t="str">
        <f t="shared" si="3740"/>
        <v>DSC</v>
      </c>
      <c r="B2281" s="193" t="str">
        <f t="shared" si="3741"/>
        <v>PA446DSC</v>
      </c>
      <c r="C2281" s="193" t="str">
        <f t="shared" si="3742"/>
        <v>DSCPreston, Peter</v>
      </c>
      <c r="D2281" s="193"/>
      <c r="E2281" s="193"/>
      <c r="F2281" s="193" t="str">
        <f t="shared" si="3743"/>
        <v>DSCLong, Kristin</v>
      </c>
      <c r="G2281" s="193" t="str">
        <f t="shared" ref="G2281:M2281" si="3848">G$123</f>
        <v>Long, Kristin</v>
      </c>
      <c r="H2281" s="193" t="str">
        <f t="shared" si="3848"/>
        <v>Preston, Peter</v>
      </c>
      <c r="I2281" s="193" t="str">
        <f t="shared" si="3848"/>
        <v>PA446</v>
      </c>
      <c r="J2281" s="193" t="str">
        <f t="shared" si="3848"/>
        <v>PAUL'S PHOTO INC</v>
      </c>
      <c r="K2281" s="193" t="str">
        <f t="shared" si="3848"/>
        <v>all</v>
      </c>
      <c r="L2281" s="193">
        <f t="shared" si="3848"/>
        <v>0</v>
      </c>
      <c r="M2281" s="193">
        <f t="shared" si="3848"/>
        <v>0</v>
      </c>
      <c r="N2281" s="193" t="str">
        <f t="shared" si="3782"/>
        <v>DSC</v>
      </c>
      <c r="AA2281" s="193">
        <f t="shared" si="3745"/>
        <v>0</v>
      </c>
      <c r="AB2281" s="193" t="str">
        <f t="shared" ref="AB2281" si="3849">AB$123</f>
        <v>Preston, Peter</v>
      </c>
    </row>
    <row r="2282" spans="1:28" s="188" customFormat="1" ht="17.399999999999999">
      <c r="A2282" s="193" t="str">
        <f t="shared" si="3740"/>
        <v>DSC</v>
      </c>
      <c r="B2282" s="193" t="str">
        <f t="shared" si="3741"/>
        <v>PI458DSC</v>
      </c>
      <c r="C2282" s="193" t="str">
        <f t="shared" si="3742"/>
        <v>DSCPreston, Peter</v>
      </c>
      <c r="D2282" s="193"/>
      <c r="E2282" s="193"/>
      <c r="F2282" s="193" t="str">
        <f t="shared" si="3743"/>
        <v>DSCLong, Kristin</v>
      </c>
      <c r="G2282" s="193" t="str">
        <f t="shared" ref="G2282:M2282" si="3850">G$124</f>
        <v>Long, Kristin</v>
      </c>
      <c r="H2282" s="193" t="str">
        <f t="shared" si="3850"/>
        <v>Preston, Peter</v>
      </c>
      <c r="I2282" s="193" t="str">
        <f t="shared" si="3850"/>
        <v>PI458</v>
      </c>
      <c r="J2282" s="193" t="str">
        <f t="shared" si="3850"/>
        <v>PICTURELINE INC</v>
      </c>
      <c r="K2282" s="193" t="str">
        <f t="shared" si="3850"/>
        <v>all</v>
      </c>
      <c r="L2282" s="193">
        <f t="shared" si="3850"/>
        <v>0</v>
      </c>
      <c r="M2282" s="193">
        <f t="shared" si="3850"/>
        <v>0</v>
      </c>
      <c r="N2282" s="193" t="str">
        <f t="shared" si="3782"/>
        <v>DSC</v>
      </c>
      <c r="AA2282" s="193">
        <f t="shared" si="3745"/>
        <v>0</v>
      </c>
      <c r="AB2282" s="193" t="str">
        <f t="shared" ref="AB2282" si="3851">AB$124</f>
        <v>Preston, Peter</v>
      </c>
    </row>
    <row r="2283" spans="1:28" s="188" customFormat="1" ht="17.399999999999999">
      <c r="A2283" s="193" t="str">
        <f t="shared" si="3740"/>
        <v>DSC</v>
      </c>
      <c r="B2283" s="193" t="str">
        <f t="shared" si="3741"/>
        <v>SA065DSC</v>
      </c>
      <c r="C2283" s="193" t="str">
        <f t="shared" si="3742"/>
        <v>DSCPreston, Peter</v>
      </c>
      <c r="D2283" s="193"/>
      <c r="E2283" s="193"/>
      <c r="F2283" s="193" t="str">
        <f t="shared" si="3743"/>
        <v>DSCLong, Kristin</v>
      </c>
      <c r="G2283" s="193" t="str">
        <f t="shared" ref="G2283:M2283" si="3852">G$125</f>
        <v>Long, Kristin</v>
      </c>
      <c r="H2283" s="193" t="str">
        <f t="shared" si="3852"/>
        <v>Preston, Peter</v>
      </c>
      <c r="I2283" s="193" t="str">
        <f t="shared" si="3852"/>
        <v>SA065</v>
      </c>
      <c r="J2283" s="193" t="str">
        <f t="shared" si="3852"/>
        <v>SAMY'S CAMERA #CCL17</v>
      </c>
      <c r="K2283" s="193" t="str">
        <f t="shared" si="3852"/>
        <v>all</v>
      </c>
      <c r="L2283" s="193">
        <f t="shared" si="3852"/>
        <v>0</v>
      </c>
      <c r="M2283" s="193">
        <f t="shared" si="3852"/>
        <v>0</v>
      </c>
      <c r="N2283" s="193" t="str">
        <f t="shared" si="3782"/>
        <v>DSC</v>
      </c>
      <c r="AA2283" s="193">
        <f t="shared" si="3745"/>
        <v>0</v>
      </c>
      <c r="AB2283" s="193" t="str">
        <f t="shared" ref="AB2283" si="3853">AB$125</f>
        <v>Preston, Peter</v>
      </c>
    </row>
    <row r="2284" spans="1:28" s="188" customFormat="1" ht="17.399999999999999">
      <c r="A2284" s="193" t="str">
        <f t="shared" si="3740"/>
        <v>DSC</v>
      </c>
      <c r="B2284" s="193" t="str">
        <f t="shared" si="3741"/>
        <v>0DSC</v>
      </c>
      <c r="C2284" s="193" t="str">
        <f t="shared" si="3742"/>
        <v>DSC0</v>
      </c>
      <c r="D2284" s="193"/>
      <c r="E2284" s="193"/>
      <c r="F2284" s="193" t="str">
        <f t="shared" si="3743"/>
        <v>DSC0</v>
      </c>
      <c r="G2284" s="193">
        <f t="shared" ref="G2284:M2284" si="3854">G$126</f>
        <v>0</v>
      </c>
      <c r="H2284" s="193">
        <f t="shared" si="3854"/>
        <v>0</v>
      </c>
      <c r="I2284" s="193">
        <f t="shared" si="3854"/>
        <v>0</v>
      </c>
      <c r="J2284" s="193">
        <f t="shared" si="3854"/>
        <v>0</v>
      </c>
      <c r="K2284" s="193">
        <f t="shared" si="3854"/>
        <v>0</v>
      </c>
      <c r="L2284" s="193">
        <f t="shared" si="3854"/>
        <v>0</v>
      </c>
      <c r="M2284" s="193">
        <f t="shared" si="3854"/>
        <v>0</v>
      </c>
      <c r="N2284" s="193" t="str">
        <f t="shared" si="3782"/>
        <v>DSC</v>
      </c>
      <c r="AA2284" s="193">
        <f t="shared" si="3745"/>
        <v>0</v>
      </c>
      <c r="AB2284" s="193">
        <f t="shared" ref="AB2284" si="3855">AB$126</f>
        <v>0</v>
      </c>
    </row>
    <row r="2285" spans="1:28" s="188" customFormat="1" ht="17.399999999999999">
      <c r="A2285" s="193" t="str">
        <f t="shared" si="3740"/>
        <v>DSC</v>
      </c>
      <c r="B2285" s="193" t="str">
        <f t="shared" si="3741"/>
        <v>0DSC</v>
      </c>
      <c r="C2285" s="193" t="str">
        <f t="shared" si="3742"/>
        <v>DSC0</v>
      </c>
      <c r="D2285" s="193"/>
      <c r="E2285" s="193"/>
      <c r="F2285" s="193" t="str">
        <f t="shared" si="3743"/>
        <v>DSC0</v>
      </c>
      <c r="G2285" s="193">
        <f t="shared" ref="G2285:M2285" si="3856">G$127</f>
        <v>0</v>
      </c>
      <c r="H2285" s="193">
        <f t="shared" si="3856"/>
        <v>0</v>
      </c>
      <c r="I2285" s="193">
        <f t="shared" si="3856"/>
        <v>0</v>
      </c>
      <c r="J2285" s="193">
        <f t="shared" si="3856"/>
        <v>0</v>
      </c>
      <c r="K2285" s="193">
        <f t="shared" si="3856"/>
        <v>0</v>
      </c>
      <c r="L2285" s="193">
        <f t="shared" si="3856"/>
        <v>0</v>
      </c>
      <c r="M2285" s="193">
        <f t="shared" si="3856"/>
        <v>0</v>
      </c>
      <c r="N2285" s="193" t="str">
        <f t="shared" si="3782"/>
        <v>DSC</v>
      </c>
      <c r="AA2285" s="193">
        <f t="shared" si="3745"/>
        <v>0</v>
      </c>
      <c r="AB2285" s="193">
        <f t="shared" ref="AB2285" si="3857">AB$127</f>
        <v>0</v>
      </c>
    </row>
    <row r="2286" spans="1:28" s="188" customFormat="1" ht="17.399999999999999">
      <c r="A2286" s="193" t="str">
        <f t="shared" si="3740"/>
        <v>DSC</v>
      </c>
      <c r="B2286" s="193" t="str">
        <f t="shared" si="3741"/>
        <v>AB240DSC</v>
      </c>
      <c r="C2286" s="193" t="str">
        <f t="shared" si="3742"/>
        <v>DSCChao, Kai</v>
      </c>
      <c r="D2286" s="193"/>
      <c r="E2286" s="193"/>
      <c r="F2286" s="193" t="str">
        <f t="shared" si="3743"/>
        <v>DSCRichardson, Vicki</v>
      </c>
      <c r="G2286" s="193" t="str">
        <f t="shared" ref="G2286:M2286" si="3858">G$128</f>
        <v>Richardson, Vicki</v>
      </c>
      <c r="H2286" s="193" t="str">
        <f t="shared" si="3858"/>
        <v>Chao, Kai</v>
      </c>
      <c r="I2286" s="193" t="str">
        <f t="shared" si="3858"/>
        <v>AB240</v>
      </c>
      <c r="J2286" s="193" t="str">
        <f t="shared" si="3858"/>
        <v>ABC APPLIANCE  (arc)</v>
      </c>
      <c r="K2286" s="193" t="str">
        <f t="shared" si="3858"/>
        <v>all</v>
      </c>
      <c r="L2286" s="193">
        <f t="shared" si="3858"/>
        <v>0</v>
      </c>
      <c r="M2286" s="193">
        <f t="shared" si="3858"/>
        <v>0</v>
      </c>
      <c r="N2286" s="193" t="str">
        <f t="shared" si="3782"/>
        <v>DSC</v>
      </c>
      <c r="AA2286" s="193">
        <f t="shared" si="3745"/>
        <v>0</v>
      </c>
      <c r="AB2286" s="193" t="str">
        <f t="shared" ref="AB2286" si="3859">AB$128</f>
        <v>Chao, Kai</v>
      </c>
    </row>
    <row r="2287" spans="1:28" s="188" customFormat="1" ht="17.399999999999999">
      <c r="A2287" s="193" t="str">
        <f t="shared" si="3740"/>
        <v>DSC</v>
      </c>
      <c r="B2287" s="193" t="str">
        <f t="shared" si="3741"/>
        <v>GO651DSC</v>
      </c>
      <c r="C2287" s="193" t="str">
        <f t="shared" si="3742"/>
        <v>DSCChao, Kai</v>
      </c>
      <c r="D2287" s="193"/>
      <c r="E2287" s="193"/>
      <c r="F2287" s="193" t="str">
        <f t="shared" si="3743"/>
        <v>DSCRichardson, Vicki</v>
      </c>
      <c r="G2287" s="193" t="str">
        <f t="shared" ref="G2287:M2287" si="3860">G$129</f>
        <v>Richardson, Vicki</v>
      </c>
      <c r="H2287" s="193" t="str">
        <f t="shared" si="3860"/>
        <v>Chao, Kai</v>
      </c>
      <c r="I2287" s="193" t="str">
        <f t="shared" si="3860"/>
        <v>GO651</v>
      </c>
      <c r="J2287" s="193" t="str">
        <f t="shared" si="3860"/>
        <v>GOOD FORTUNE SUPERMARKET</v>
      </c>
      <c r="K2287" s="193" t="str">
        <f t="shared" si="3860"/>
        <v>all</v>
      </c>
      <c r="L2287" s="193">
        <f t="shared" si="3860"/>
        <v>0</v>
      </c>
      <c r="M2287" s="193">
        <f t="shared" si="3860"/>
        <v>0</v>
      </c>
      <c r="N2287" s="193" t="str">
        <f t="shared" si="3782"/>
        <v>DSC</v>
      </c>
      <c r="AA2287" s="193">
        <f t="shared" si="3745"/>
        <v>0</v>
      </c>
      <c r="AB2287" s="193" t="str">
        <f t="shared" ref="AB2287" si="3861">AB$129</f>
        <v>Chao, Kai</v>
      </c>
    </row>
    <row r="2288" spans="1:28" s="188" customFormat="1" ht="17.399999999999999">
      <c r="A2288" s="193" t="str">
        <f t="shared" si="3740"/>
        <v>DSC</v>
      </c>
      <c r="B2288" s="193" t="str">
        <f t="shared" si="3741"/>
        <v>JA081DSC</v>
      </c>
      <c r="C2288" s="193" t="str">
        <f t="shared" si="3742"/>
        <v>DSCChao, Kai</v>
      </c>
      <c r="D2288" s="193"/>
      <c r="E2288" s="193"/>
      <c r="F2288" s="193" t="str">
        <f t="shared" si="3743"/>
        <v>DSCRichardson, Vicki</v>
      </c>
      <c r="G2288" s="193" t="str">
        <f t="shared" ref="G2288:M2288" si="3862">G$130</f>
        <v>Richardson, Vicki</v>
      </c>
      <c r="H2288" s="193" t="str">
        <f t="shared" si="3862"/>
        <v>Chao, Kai</v>
      </c>
      <c r="I2288" s="193" t="str">
        <f t="shared" si="3862"/>
        <v>JA081</v>
      </c>
      <c r="J2288" s="193" t="str">
        <f t="shared" si="3862"/>
        <v>JAS GROUP, INC.</v>
      </c>
      <c r="K2288" s="193" t="str">
        <f t="shared" si="3862"/>
        <v>all</v>
      </c>
      <c r="L2288" s="193">
        <f t="shared" si="3862"/>
        <v>0</v>
      </c>
      <c r="M2288" s="193">
        <f t="shared" si="3862"/>
        <v>0</v>
      </c>
      <c r="N2288" s="193" t="str">
        <f t="shared" si="3782"/>
        <v>DSC</v>
      </c>
      <c r="AA2288" s="193">
        <f t="shared" si="3745"/>
        <v>0</v>
      </c>
      <c r="AB2288" s="193" t="str">
        <f t="shared" ref="AB2288" si="3863">AB$130</f>
        <v>Chao, Kai</v>
      </c>
    </row>
    <row r="2289" spans="1:28" s="188" customFormat="1" ht="17.399999999999999">
      <c r="A2289" s="193" t="str">
        <f t="shared" si="3740"/>
        <v>DSC</v>
      </c>
      <c r="B2289" s="193" t="str">
        <f t="shared" si="3741"/>
        <v>JA100DSC</v>
      </c>
      <c r="C2289" s="193" t="str">
        <f t="shared" si="3742"/>
        <v>DSCChao, Kai</v>
      </c>
      <c r="D2289" s="193"/>
      <c r="E2289" s="193"/>
      <c r="F2289" s="193" t="str">
        <f t="shared" si="3743"/>
        <v>DSCRichardson, Vicki</v>
      </c>
      <c r="G2289" s="193" t="str">
        <f t="shared" ref="G2289:M2289" si="3864">G$131</f>
        <v>Richardson, Vicki</v>
      </c>
      <c r="H2289" s="193" t="str">
        <f t="shared" si="3864"/>
        <v>Chao, Kai</v>
      </c>
      <c r="I2289" s="193" t="str">
        <f t="shared" si="3864"/>
        <v>JA100</v>
      </c>
      <c r="J2289" s="193" t="str">
        <f t="shared" si="3864"/>
        <v>JFC INTERNATIONAL</v>
      </c>
      <c r="K2289" s="193" t="str">
        <f t="shared" si="3864"/>
        <v>all</v>
      </c>
      <c r="L2289" s="193">
        <f t="shared" si="3864"/>
        <v>0</v>
      </c>
      <c r="M2289" s="193">
        <f t="shared" si="3864"/>
        <v>0</v>
      </c>
      <c r="N2289" s="193" t="str">
        <f t="shared" si="3782"/>
        <v>DSC</v>
      </c>
      <c r="AA2289" s="193">
        <f t="shared" si="3745"/>
        <v>0</v>
      </c>
      <c r="AB2289" s="193" t="str">
        <f t="shared" ref="AB2289" si="3865">AB$131</f>
        <v>Chao, Kai</v>
      </c>
    </row>
    <row r="2290" spans="1:28" s="188" customFormat="1" ht="17.399999999999999">
      <c r="A2290" s="193" t="str">
        <f t="shared" si="3740"/>
        <v>DSC</v>
      </c>
      <c r="B2290" s="193" t="str">
        <f t="shared" si="3741"/>
        <v>KI090DSC</v>
      </c>
      <c r="C2290" s="193" t="str">
        <f t="shared" si="3742"/>
        <v>DSCChao, Kai</v>
      </c>
      <c r="D2290" s="193"/>
      <c r="E2290" s="193"/>
      <c r="F2290" s="193" t="str">
        <f t="shared" si="3743"/>
        <v>DSCRichardson, Vicki</v>
      </c>
      <c r="G2290" s="193" t="str">
        <f t="shared" ref="G2290:M2290" si="3866">G$132</f>
        <v>Richardson, Vicki</v>
      </c>
      <c r="H2290" s="193" t="str">
        <f t="shared" si="3866"/>
        <v>Chao, Kai</v>
      </c>
      <c r="I2290" s="193" t="str">
        <f t="shared" si="3866"/>
        <v>KI090</v>
      </c>
      <c r="J2290" s="193" t="str">
        <f t="shared" si="3866"/>
        <v>KIM'S HOME</v>
      </c>
      <c r="K2290" s="193" t="str">
        <f t="shared" si="3866"/>
        <v>all</v>
      </c>
      <c r="L2290" s="193">
        <f t="shared" si="3866"/>
        <v>0</v>
      </c>
      <c r="M2290" s="193">
        <f t="shared" si="3866"/>
        <v>0</v>
      </c>
      <c r="N2290" s="193" t="str">
        <f t="shared" si="3782"/>
        <v>DSC</v>
      </c>
      <c r="AA2290" s="193">
        <f t="shared" si="3745"/>
        <v>0</v>
      </c>
      <c r="AB2290" s="193" t="str">
        <f t="shared" ref="AB2290" si="3867">AB$132</f>
        <v>Chao, Kai</v>
      </c>
    </row>
    <row r="2291" spans="1:28" s="188" customFormat="1" ht="17.399999999999999">
      <c r="A2291" s="193" t="str">
        <f t="shared" si="3740"/>
        <v>DSC</v>
      </c>
      <c r="B2291" s="193" t="str">
        <f t="shared" si="3741"/>
        <v>SA152DSC</v>
      </c>
      <c r="C2291" s="193" t="str">
        <f t="shared" si="3742"/>
        <v>DSCChao, Kai</v>
      </c>
      <c r="D2291" s="193"/>
      <c r="E2291" s="193"/>
      <c r="F2291" s="193" t="str">
        <f t="shared" si="3743"/>
        <v>DSCRichardson, Vicki</v>
      </c>
      <c r="G2291" s="193" t="str">
        <f t="shared" ref="G2291:M2291" si="3868">G$133</f>
        <v>Richardson, Vicki</v>
      </c>
      <c r="H2291" s="193" t="str">
        <f t="shared" si="3868"/>
        <v>Chao, Kai</v>
      </c>
      <c r="I2291" s="193" t="str">
        <f t="shared" si="3868"/>
        <v>SA152</v>
      </c>
      <c r="J2291" s="193" t="str">
        <f t="shared" si="3868"/>
        <v>SAVE LOT INT'L CORP</v>
      </c>
      <c r="K2291" s="193" t="str">
        <f t="shared" si="3868"/>
        <v>all</v>
      </c>
      <c r="L2291" s="193">
        <f t="shared" si="3868"/>
        <v>0</v>
      </c>
      <c r="M2291" s="193">
        <f t="shared" si="3868"/>
        <v>0</v>
      </c>
      <c r="N2291" s="193" t="str">
        <f t="shared" si="3782"/>
        <v>DSC</v>
      </c>
      <c r="AA2291" s="193">
        <f t="shared" si="3745"/>
        <v>0</v>
      </c>
      <c r="AB2291" s="193" t="str">
        <f t="shared" ref="AB2291" si="3869">AB$133</f>
        <v>Chao, Kai</v>
      </c>
    </row>
    <row r="2292" spans="1:28" s="188" customFormat="1" ht="17.399999999999999">
      <c r="A2292" s="193" t="str">
        <f t="shared" si="3740"/>
        <v>DSC</v>
      </c>
      <c r="B2292" s="193" t="str">
        <f t="shared" si="3741"/>
        <v>TA292DSC</v>
      </c>
      <c r="C2292" s="193" t="str">
        <f t="shared" si="3742"/>
        <v>DSCChao, Kai</v>
      </c>
      <c r="D2292" s="193"/>
      <c r="E2292" s="193"/>
      <c r="F2292" s="193" t="str">
        <f t="shared" si="3743"/>
        <v>DSCRichardson, Vicki</v>
      </c>
      <c r="G2292" s="193" t="str">
        <f t="shared" ref="G2292:M2292" si="3870">G$134</f>
        <v>Richardson, Vicki</v>
      </c>
      <c r="H2292" s="193" t="str">
        <f t="shared" si="3870"/>
        <v>Chao, Kai</v>
      </c>
      <c r="I2292" s="193" t="str">
        <f t="shared" si="3870"/>
        <v>TA292</v>
      </c>
      <c r="J2292" s="193" t="str">
        <f t="shared" si="3870"/>
        <v>TAK SHING HONG INC</v>
      </c>
      <c r="K2292" s="193" t="str">
        <f t="shared" si="3870"/>
        <v>all</v>
      </c>
      <c r="L2292" s="193">
        <f t="shared" si="3870"/>
        <v>0</v>
      </c>
      <c r="M2292" s="193">
        <f t="shared" si="3870"/>
        <v>0</v>
      </c>
      <c r="N2292" s="193" t="str">
        <f t="shared" si="3782"/>
        <v>DSC</v>
      </c>
      <c r="AA2292" s="193">
        <f t="shared" si="3745"/>
        <v>0</v>
      </c>
      <c r="AB2292" s="193" t="str">
        <f t="shared" ref="AB2292" si="3871">AB$134</f>
        <v>Chao, Kai</v>
      </c>
    </row>
    <row r="2293" spans="1:28" s="188" customFormat="1" ht="17.399999999999999">
      <c r="A2293" s="193" t="str">
        <f t="shared" si="3740"/>
        <v>DSC</v>
      </c>
      <c r="B2293" s="193" t="str">
        <f t="shared" si="3741"/>
        <v>0DSC</v>
      </c>
      <c r="C2293" s="193" t="str">
        <f t="shared" si="3742"/>
        <v>DSC0</v>
      </c>
      <c r="D2293" s="193"/>
      <c r="E2293" s="193"/>
      <c r="F2293" s="193" t="str">
        <f t="shared" si="3743"/>
        <v>DSC0</v>
      </c>
      <c r="G2293" s="193">
        <f t="shared" ref="G2293:M2293" si="3872">G$135</f>
        <v>0</v>
      </c>
      <c r="H2293" s="193">
        <f t="shared" si="3872"/>
        <v>0</v>
      </c>
      <c r="I2293" s="193">
        <f t="shared" si="3872"/>
        <v>0</v>
      </c>
      <c r="J2293" s="193">
        <f t="shared" si="3872"/>
        <v>0</v>
      </c>
      <c r="K2293" s="193">
        <f t="shared" si="3872"/>
        <v>0</v>
      </c>
      <c r="L2293" s="193">
        <f t="shared" si="3872"/>
        <v>0</v>
      </c>
      <c r="M2293" s="193">
        <f t="shared" si="3872"/>
        <v>0</v>
      </c>
      <c r="N2293" s="193" t="str">
        <f t="shared" si="3782"/>
        <v>DSC</v>
      </c>
      <c r="AA2293" s="193">
        <f t="shared" si="3745"/>
        <v>0</v>
      </c>
      <c r="AB2293" s="193">
        <f t="shared" ref="AB2293" si="3873">AB$135</f>
        <v>0</v>
      </c>
    </row>
    <row r="2294" spans="1:28" s="188" customFormat="1" ht="17.399999999999999">
      <c r="A2294" s="193" t="str">
        <f t="shared" ref="A2294:A2357" si="3874">T$11</f>
        <v>DSC</v>
      </c>
      <c r="B2294" s="193" t="str">
        <f t="shared" ref="B2294:B2357" si="3875">CONCATENATE(I2294,A2294)</f>
        <v>0DSC</v>
      </c>
      <c r="C2294" s="193" t="str">
        <f t="shared" ref="C2294:C2357" si="3876">CONCATENATE(A2294,H2294)</f>
        <v>DSC0</v>
      </c>
      <c r="D2294" s="193"/>
      <c r="E2294" s="193"/>
      <c r="F2294" s="193" t="str">
        <f t="shared" ref="F2294:F2357" si="3877">CONCATENATE(A2294,G2294)</f>
        <v>DSC0</v>
      </c>
      <c r="G2294" s="193">
        <f t="shared" ref="G2294:M2294" si="3878">G$136</f>
        <v>0</v>
      </c>
      <c r="H2294" s="193">
        <f t="shared" si="3878"/>
        <v>0</v>
      </c>
      <c r="I2294" s="193">
        <f t="shared" si="3878"/>
        <v>0</v>
      </c>
      <c r="J2294" s="193">
        <f t="shared" si="3878"/>
        <v>0</v>
      </c>
      <c r="K2294" s="193">
        <f t="shared" si="3878"/>
        <v>0</v>
      </c>
      <c r="L2294" s="193">
        <f t="shared" si="3878"/>
        <v>0</v>
      </c>
      <c r="M2294" s="193">
        <f t="shared" si="3878"/>
        <v>0</v>
      </c>
      <c r="N2294" s="193" t="str">
        <f t="shared" si="3782"/>
        <v>DSC</v>
      </c>
      <c r="AA2294" s="193">
        <f t="shared" ref="AA2294:AA2357" si="3879">AT$11</f>
        <v>0</v>
      </c>
      <c r="AB2294" s="193">
        <f t="shared" ref="AB2294" si="3880">AB$136</f>
        <v>0</v>
      </c>
    </row>
    <row r="2295" spans="1:28" s="188" customFormat="1" ht="17.399999999999999">
      <c r="A2295" s="193" t="str">
        <f t="shared" si="3874"/>
        <v>DSC</v>
      </c>
      <c r="B2295" s="193" t="str">
        <f t="shared" si="3875"/>
        <v>AAFESDSC</v>
      </c>
      <c r="C2295" s="193" t="str">
        <f t="shared" si="3876"/>
        <v>DSCFleming, Bern</v>
      </c>
      <c r="D2295" s="193"/>
      <c r="E2295" s="193"/>
      <c r="F2295" s="193" t="str">
        <f t="shared" si="3877"/>
        <v>DSCRichardson, Vicki</v>
      </c>
      <c r="G2295" s="193" t="str">
        <f t="shared" ref="G2295:M2295" si="3881">G$137</f>
        <v>Richardson, Vicki</v>
      </c>
      <c r="H2295" s="193" t="str">
        <f t="shared" si="3881"/>
        <v>Fleming, Bern</v>
      </c>
      <c r="I2295" s="193" t="str">
        <f t="shared" si="3881"/>
        <v>AAFES</v>
      </c>
      <c r="J2295" s="193" t="str">
        <f t="shared" si="3881"/>
        <v>EXCHANGE CATALOG SAL</v>
      </c>
      <c r="K2295" s="193" t="str">
        <f t="shared" si="3881"/>
        <v>all</v>
      </c>
      <c r="L2295" s="193">
        <f t="shared" si="3881"/>
        <v>0</v>
      </c>
      <c r="M2295" s="193">
        <f t="shared" si="3881"/>
        <v>0</v>
      </c>
      <c r="N2295" s="193" t="str">
        <f t="shared" si="3782"/>
        <v>DSC</v>
      </c>
      <c r="AA2295" s="193">
        <f t="shared" si="3879"/>
        <v>0</v>
      </c>
      <c r="AB2295" s="193" t="str">
        <f t="shared" ref="AB2295" si="3882">AB$137</f>
        <v>Fleming, Bern</v>
      </c>
    </row>
    <row r="2296" spans="1:28" s="188" customFormat="1" ht="17.399999999999999">
      <c r="A2296" s="193" t="str">
        <f t="shared" si="3874"/>
        <v>DSC</v>
      </c>
      <c r="B2296" s="193" t="str">
        <f t="shared" si="3875"/>
        <v>AK050DSC</v>
      </c>
      <c r="C2296" s="193" t="str">
        <f t="shared" si="3876"/>
        <v>DSCFleming, Bern</v>
      </c>
      <c r="D2296" s="193"/>
      <c r="E2296" s="193"/>
      <c r="F2296" s="193" t="str">
        <f t="shared" si="3877"/>
        <v>DSCRichardson, Vicki</v>
      </c>
      <c r="G2296" s="193" t="str">
        <f t="shared" ref="G2296:M2296" si="3883">G$138</f>
        <v>Richardson, Vicki</v>
      </c>
      <c r="H2296" s="193" t="str">
        <f t="shared" si="3883"/>
        <v>Fleming, Bern</v>
      </c>
      <c r="I2296" s="193" t="str">
        <f t="shared" si="3883"/>
        <v>AK050</v>
      </c>
      <c r="J2296" s="193" t="str">
        <f t="shared" si="3883"/>
        <v>AK DISTRIBUTORS</v>
      </c>
      <c r="K2296" s="193" t="str">
        <f t="shared" si="3883"/>
        <v>all</v>
      </c>
      <c r="L2296" s="193">
        <f t="shared" si="3883"/>
        <v>0</v>
      </c>
      <c r="M2296" s="193">
        <f t="shared" si="3883"/>
        <v>0</v>
      </c>
      <c r="N2296" s="193" t="str">
        <f t="shared" si="3782"/>
        <v>DSC</v>
      </c>
      <c r="AA2296" s="193">
        <f t="shared" si="3879"/>
        <v>0</v>
      </c>
      <c r="AB2296" s="193" t="str">
        <f t="shared" ref="AB2296" si="3884">AB$138</f>
        <v>Fleming, Bern</v>
      </c>
    </row>
    <row r="2297" spans="1:28" s="188" customFormat="1" ht="17.399999999999999">
      <c r="A2297" s="193" t="str">
        <f t="shared" si="3874"/>
        <v>DSC</v>
      </c>
      <c r="B2297" s="193" t="str">
        <f t="shared" si="3875"/>
        <v>CI776DSC</v>
      </c>
      <c r="C2297" s="193" t="str">
        <f t="shared" si="3876"/>
        <v>DSCFleming, Bern</v>
      </c>
      <c r="D2297" s="193"/>
      <c r="E2297" s="193"/>
      <c r="F2297" s="193" t="str">
        <f t="shared" si="3877"/>
        <v>DSCRichardson, Vicki</v>
      </c>
      <c r="G2297" s="193" t="str">
        <f t="shared" ref="G2297:M2297" si="3885">G$139</f>
        <v>Richardson, Vicki</v>
      </c>
      <c r="H2297" s="193" t="str">
        <f t="shared" si="3885"/>
        <v>Fleming, Bern</v>
      </c>
      <c r="I2297" s="193" t="str">
        <f t="shared" si="3885"/>
        <v>CI776</v>
      </c>
      <c r="J2297" s="193" t="str">
        <f t="shared" si="3885"/>
        <v>CIRCUIT CITY CORPORATION INC</v>
      </c>
      <c r="K2297" s="193" t="str">
        <f t="shared" si="3885"/>
        <v>all</v>
      </c>
      <c r="L2297" s="193">
        <f t="shared" si="3885"/>
        <v>0</v>
      </c>
      <c r="M2297" s="193">
        <f t="shared" si="3885"/>
        <v>0</v>
      </c>
      <c r="N2297" s="193" t="str">
        <f t="shared" si="3782"/>
        <v>DSC</v>
      </c>
      <c r="AA2297" s="193">
        <f t="shared" si="3879"/>
        <v>0</v>
      </c>
      <c r="AB2297" s="193" t="str">
        <f t="shared" ref="AB2297" si="3886">AB$139</f>
        <v>Fleming, Bern</v>
      </c>
    </row>
    <row r="2298" spans="1:28" s="188" customFormat="1" ht="17.399999999999999">
      <c r="A2298" s="193" t="str">
        <f t="shared" si="3874"/>
        <v>DSC</v>
      </c>
      <c r="B2298" s="193" t="str">
        <f t="shared" si="3875"/>
        <v>FI432DSC</v>
      </c>
      <c r="C2298" s="193" t="str">
        <f t="shared" si="3876"/>
        <v>DSCFleming, Bern</v>
      </c>
      <c r="D2298" s="193"/>
      <c r="E2298" s="193"/>
      <c r="F2298" s="193" t="str">
        <f t="shared" si="3877"/>
        <v>DSCRichardson, Vicki</v>
      </c>
      <c r="G2298" s="193" t="str">
        <f t="shared" ref="G2298:M2298" si="3887">G$140</f>
        <v>Richardson, Vicki</v>
      </c>
      <c r="H2298" s="193" t="str">
        <f t="shared" si="3887"/>
        <v>Fleming, Bern</v>
      </c>
      <c r="I2298" s="193" t="str">
        <f t="shared" si="3887"/>
        <v>FI432</v>
      </c>
      <c r="J2298" s="193" t="str">
        <f t="shared" si="3887"/>
        <v>FIUS DISTRUBTORS LLC</v>
      </c>
      <c r="K2298" s="193" t="str">
        <f t="shared" si="3887"/>
        <v>all</v>
      </c>
      <c r="L2298" s="193">
        <f t="shared" si="3887"/>
        <v>0</v>
      </c>
      <c r="M2298" s="193">
        <f t="shared" si="3887"/>
        <v>0</v>
      </c>
      <c r="N2298" s="193" t="str">
        <f t="shared" si="3782"/>
        <v>DSC</v>
      </c>
      <c r="AA2298" s="193">
        <f t="shared" si="3879"/>
        <v>0</v>
      </c>
      <c r="AB2298" s="193" t="str">
        <f t="shared" ref="AB2298" si="3888">AB$140</f>
        <v>Fleming, Bern</v>
      </c>
    </row>
    <row r="2299" spans="1:28" s="188" customFormat="1" ht="17.399999999999999">
      <c r="A2299" s="193" t="str">
        <f t="shared" si="3874"/>
        <v>DSC</v>
      </c>
      <c r="B2299" s="193" t="str">
        <f t="shared" si="3875"/>
        <v>FO080DSC</v>
      </c>
      <c r="C2299" s="193" t="str">
        <f t="shared" si="3876"/>
        <v>DSCFleming, Bern</v>
      </c>
      <c r="D2299" s="193"/>
      <c r="E2299" s="193"/>
      <c r="F2299" s="193" t="str">
        <f t="shared" si="3877"/>
        <v>DSCRichardson, Vicki</v>
      </c>
      <c r="G2299" s="193" t="str">
        <f t="shared" ref="G2299:M2299" si="3889">G$141</f>
        <v>Richardson, Vicki</v>
      </c>
      <c r="H2299" s="193" t="str">
        <f t="shared" si="3889"/>
        <v>Fleming, Bern</v>
      </c>
      <c r="I2299" s="193" t="str">
        <f t="shared" si="3889"/>
        <v>FO080</v>
      </c>
      <c r="J2299" s="193" t="str">
        <f t="shared" si="3889"/>
        <v>FESCO</v>
      </c>
      <c r="K2299" s="193" t="str">
        <f t="shared" si="3889"/>
        <v>all</v>
      </c>
      <c r="L2299" s="193">
        <f t="shared" si="3889"/>
        <v>0</v>
      </c>
      <c r="M2299" s="193">
        <f t="shared" si="3889"/>
        <v>0</v>
      </c>
      <c r="N2299" s="193" t="str">
        <f t="shared" si="3782"/>
        <v>DSC</v>
      </c>
      <c r="AA2299" s="193">
        <f t="shared" si="3879"/>
        <v>0</v>
      </c>
      <c r="AB2299" s="193" t="str">
        <f t="shared" ref="AB2299" si="3890">AB$141</f>
        <v>Fleming, Bern</v>
      </c>
    </row>
    <row r="2300" spans="1:28" s="188" customFormat="1" ht="17.399999999999999">
      <c r="A2300" s="193" t="str">
        <f t="shared" si="3874"/>
        <v>DSC</v>
      </c>
      <c r="B2300" s="193" t="str">
        <f t="shared" si="3875"/>
        <v>GA548DSC</v>
      </c>
      <c r="C2300" s="193" t="str">
        <f t="shared" si="3876"/>
        <v>DSCFleming, Bern</v>
      </c>
      <c r="D2300" s="193"/>
      <c r="E2300" s="193"/>
      <c r="F2300" s="193" t="str">
        <f t="shared" si="3877"/>
        <v>DSCRichardson, Vicki</v>
      </c>
      <c r="G2300" s="193" t="str">
        <f t="shared" ref="G2300:M2300" si="3891">G$142</f>
        <v>Richardson, Vicki</v>
      </c>
      <c r="H2300" s="193" t="str">
        <f t="shared" si="3891"/>
        <v>Fleming, Bern</v>
      </c>
      <c r="I2300" s="193" t="str">
        <f t="shared" si="3891"/>
        <v>GA548</v>
      </c>
      <c r="J2300" s="193" t="str">
        <f t="shared" si="3891"/>
        <v>IN-MOTION / GATE PETR / PROJECT HORI</v>
      </c>
      <c r="K2300" s="193" t="str">
        <f t="shared" si="3891"/>
        <v>all</v>
      </c>
      <c r="L2300" s="193">
        <f t="shared" si="3891"/>
        <v>0</v>
      </c>
      <c r="M2300" s="193">
        <f t="shared" si="3891"/>
        <v>0</v>
      </c>
      <c r="N2300" s="193" t="str">
        <f t="shared" si="3782"/>
        <v>DSC</v>
      </c>
      <c r="AA2300" s="193">
        <f t="shared" si="3879"/>
        <v>0</v>
      </c>
      <c r="AB2300" s="193" t="str">
        <f t="shared" ref="AB2300" si="3892">AB$142</f>
        <v>Fleming, Bern</v>
      </c>
    </row>
    <row r="2301" spans="1:28" s="188" customFormat="1" ht="17.399999999999999">
      <c r="A2301" s="193" t="str">
        <f t="shared" si="3874"/>
        <v>DSC</v>
      </c>
      <c r="B2301" s="193" t="str">
        <f t="shared" si="3875"/>
        <v>IN035DSC</v>
      </c>
      <c r="C2301" s="193" t="str">
        <f t="shared" si="3876"/>
        <v>DSCFleming, Bern</v>
      </c>
      <c r="D2301" s="193"/>
      <c r="E2301" s="193"/>
      <c r="F2301" s="193" t="str">
        <f t="shared" si="3877"/>
        <v>DSCRichardson, Vicki</v>
      </c>
      <c r="G2301" s="193" t="str">
        <f t="shared" ref="G2301:M2301" si="3893">G$143</f>
        <v>Richardson, Vicki</v>
      </c>
      <c r="H2301" s="193" t="str">
        <f t="shared" si="3893"/>
        <v>Fleming, Bern</v>
      </c>
      <c r="I2301" s="193" t="str">
        <f t="shared" si="3893"/>
        <v>IN035</v>
      </c>
      <c r="J2301" s="193" t="str">
        <f t="shared" si="3893"/>
        <v>INTERBOND CORP OF AM</v>
      </c>
      <c r="K2301" s="193" t="str">
        <f t="shared" si="3893"/>
        <v>all</v>
      </c>
      <c r="L2301" s="193">
        <f t="shared" si="3893"/>
        <v>0</v>
      </c>
      <c r="M2301" s="193">
        <f t="shared" si="3893"/>
        <v>0</v>
      </c>
      <c r="N2301" s="193" t="str">
        <f t="shared" si="3782"/>
        <v>DSC</v>
      </c>
      <c r="AA2301" s="193">
        <f t="shared" si="3879"/>
        <v>0</v>
      </c>
      <c r="AB2301" s="193" t="str">
        <f t="shared" ref="AB2301" si="3894">AB$143</f>
        <v>Fleming, Bern</v>
      </c>
    </row>
    <row r="2302" spans="1:28" s="188" customFormat="1" ht="17.399999999999999">
      <c r="A2302" s="193" t="str">
        <f t="shared" si="3874"/>
        <v>DSC</v>
      </c>
      <c r="B2302" s="193" t="str">
        <f t="shared" si="3875"/>
        <v>KO165DSC</v>
      </c>
      <c r="C2302" s="193" t="str">
        <f t="shared" si="3876"/>
        <v>DSCFleming, Bern</v>
      </c>
      <c r="D2302" s="193"/>
      <c r="E2302" s="193"/>
      <c r="F2302" s="193" t="str">
        <f t="shared" si="3877"/>
        <v>DSCRichardson, Vicki</v>
      </c>
      <c r="G2302" s="193" t="str">
        <f t="shared" ref="G2302:M2302" si="3895">G$144</f>
        <v>Richardson, Vicki</v>
      </c>
      <c r="H2302" s="193" t="str">
        <f t="shared" si="3895"/>
        <v>Fleming, Bern</v>
      </c>
      <c r="I2302" s="193" t="str">
        <f t="shared" si="3895"/>
        <v>KO165</v>
      </c>
      <c r="J2302" s="193" t="str">
        <f t="shared" si="3895"/>
        <v>KOHL'S</v>
      </c>
      <c r="K2302" s="193" t="str">
        <f t="shared" si="3895"/>
        <v>all</v>
      </c>
      <c r="L2302" s="193">
        <f t="shared" si="3895"/>
        <v>0</v>
      </c>
      <c r="M2302" s="193">
        <f t="shared" si="3895"/>
        <v>0</v>
      </c>
      <c r="N2302" s="193" t="str">
        <f t="shared" si="3782"/>
        <v>DSC</v>
      </c>
      <c r="AA2302" s="193">
        <f t="shared" si="3879"/>
        <v>0</v>
      </c>
      <c r="AB2302" s="193" t="str">
        <f t="shared" ref="AB2302" si="3896">AB$144</f>
        <v>Fleming, Bern</v>
      </c>
    </row>
    <row r="2303" spans="1:28" s="188" customFormat="1" ht="17.399999999999999">
      <c r="A2303" s="193" t="str">
        <f t="shared" si="3874"/>
        <v>DSC</v>
      </c>
      <c r="B2303" s="193" t="str">
        <f t="shared" si="3875"/>
        <v>NA450DSC</v>
      </c>
      <c r="C2303" s="193" t="str">
        <f t="shared" si="3876"/>
        <v>DSCFleming, Bern</v>
      </c>
      <c r="D2303" s="193"/>
      <c r="E2303" s="193"/>
      <c r="F2303" s="193" t="str">
        <f t="shared" si="3877"/>
        <v>DSCRichardson, Vicki</v>
      </c>
      <c r="G2303" s="193" t="str">
        <f t="shared" ref="G2303:M2303" si="3897">G$145</f>
        <v>Richardson, Vicki</v>
      </c>
      <c r="H2303" s="193" t="str">
        <f t="shared" si="3897"/>
        <v>Fleming, Bern</v>
      </c>
      <c r="I2303" s="193" t="str">
        <f t="shared" si="3897"/>
        <v>NA450</v>
      </c>
      <c r="J2303" s="193" t="str">
        <f t="shared" si="3897"/>
        <v>NAVY EXCHANGE</v>
      </c>
      <c r="K2303" s="193" t="str">
        <f t="shared" si="3897"/>
        <v>all</v>
      </c>
      <c r="L2303" s="193">
        <f t="shared" si="3897"/>
        <v>0</v>
      </c>
      <c r="M2303" s="193">
        <f t="shared" si="3897"/>
        <v>0</v>
      </c>
      <c r="N2303" s="193" t="str">
        <f t="shared" si="3782"/>
        <v>DSC</v>
      </c>
      <c r="AA2303" s="193">
        <f t="shared" si="3879"/>
        <v>0</v>
      </c>
      <c r="AB2303" s="193" t="str">
        <f t="shared" ref="AB2303" si="3898">AB$145</f>
        <v>Fleming, Bern</v>
      </c>
    </row>
    <row r="2304" spans="1:28" s="188" customFormat="1" ht="17.399999999999999">
      <c r="A2304" s="193" t="str">
        <f t="shared" si="3874"/>
        <v>DSC</v>
      </c>
      <c r="B2304" s="193" t="str">
        <f t="shared" si="3875"/>
        <v>PC001DSC</v>
      </c>
      <c r="C2304" s="193" t="str">
        <f t="shared" si="3876"/>
        <v>DSCFleming, Bern</v>
      </c>
      <c r="D2304" s="193"/>
      <c r="E2304" s="193"/>
      <c r="F2304" s="193" t="str">
        <f t="shared" si="3877"/>
        <v>DSCRichardson, Vicki</v>
      </c>
      <c r="G2304" s="193" t="str">
        <f t="shared" ref="G2304:M2304" si="3899">G$146</f>
        <v>Richardson, Vicki</v>
      </c>
      <c r="H2304" s="193" t="str">
        <f t="shared" si="3899"/>
        <v>Fleming, Bern</v>
      </c>
      <c r="I2304" s="193" t="str">
        <f t="shared" si="3899"/>
        <v>PC001</v>
      </c>
      <c r="J2304" s="193" t="str">
        <f t="shared" si="3899"/>
        <v>P.C.RICHARD &amp; SON IN</v>
      </c>
      <c r="K2304" s="193" t="str">
        <f t="shared" si="3899"/>
        <v>all</v>
      </c>
      <c r="L2304" s="193">
        <f t="shared" si="3899"/>
        <v>0</v>
      </c>
      <c r="M2304" s="193">
        <f t="shared" si="3899"/>
        <v>0</v>
      </c>
      <c r="N2304" s="193" t="str">
        <f t="shared" si="3782"/>
        <v>DSC</v>
      </c>
      <c r="AA2304" s="193">
        <f t="shared" si="3879"/>
        <v>0</v>
      </c>
      <c r="AB2304" s="193">
        <f t="shared" ref="AB2304" si="3900">AB$146</f>
        <v>0</v>
      </c>
    </row>
    <row r="2305" spans="1:28" s="188" customFormat="1" ht="17.399999999999999">
      <c r="A2305" s="193" t="str">
        <f t="shared" si="3874"/>
        <v>DSC</v>
      </c>
      <c r="B2305" s="193" t="str">
        <f t="shared" si="3875"/>
        <v>0DSC</v>
      </c>
      <c r="C2305" s="193" t="str">
        <f t="shared" si="3876"/>
        <v>DSC0</v>
      </c>
      <c r="D2305" s="193"/>
      <c r="E2305" s="193"/>
      <c r="F2305" s="193" t="str">
        <f t="shared" si="3877"/>
        <v>DSC0</v>
      </c>
      <c r="G2305" s="193">
        <f t="shared" ref="G2305:M2305" si="3901">G$147</f>
        <v>0</v>
      </c>
      <c r="H2305" s="193">
        <f t="shared" si="3901"/>
        <v>0</v>
      </c>
      <c r="I2305" s="193">
        <f t="shared" si="3901"/>
        <v>0</v>
      </c>
      <c r="J2305" s="193">
        <f t="shared" si="3901"/>
        <v>0</v>
      </c>
      <c r="K2305" s="193">
        <f t="shared" si="3901"/>
        <v>0</v>
      </c>
      <c r="L2305" s="193">
        <f t="shared" si="3901"/>
        <v>0</v>
      </c>
      <c r="M2305" s="193">
        <f t="shared" si="3901"/>
        <v>0</v>
      </c>
      <c r="N2305" s="193" t="str">
        <f t="shared" si="3782"/>
        <v>DSC</v>
      </c>
      <c r="AA2305" s="193">
        <f t="shared" si="3879"/>
        <v>0</v>
      </c>
      <c r="AB2305" s="193">
        <f t="shared" ref="AB2305" si="3902">AB$147</f>
        <v>0</v>
      </c>
    </row>
    <row r="2306" spans="1:28" s="188" customFormat="1" ht="17.399999999999999">
      <c r="A2306" s="193" t="str">
        <f t="shared" si="3874"/>
        <v>DSC</v>
      </c>
      <c r="B2306" s="193" t="str">
        <f t="shared" si="3875"/>
        <v>AD230DSC</v>
      </c>
      <c r="C2306" s="193" t="str">
        <f t="shared" si="3876"/>
        <v>DSCHerold, Sarah</v>
      </c>
      <c r="D2306" s="193"/>
      <c r="E2306" s="193"/>
      <c r="F2306" s="193" t="str">
        <f t="shared" si="3877"/>
        <v>DSCRichardson, Vicki</v>
      </c>
      <c r="G2306" s="193" t="str">
        <f t="shared" ref="G2306:M2306" si="3903">G$148</f>
        <v>Richardson, Vicki</v>
      </c>
      <c r="H2306" s="193" t="str">
        <f t="shared" si="3903"/>
        <v>Herold, Sarah</v>
      </c>
      <c r="I2306" s="193" t="str">
        <f t="shared" si="3903"/>
        <v>AD230</v>
      </c>
      <c r="J2306" s="193" t="str">
        <f t="shared" si="3903"/>
        <v>ALMO DISTRIBUTING</v>
      </c>
      <c r="K2306" s="193" t="str">
        <f t="shared" si="3903"/>
        <v>all</v>
      </c>
      <c r="L2306" s="193">
        <f t="shared" si="3903"/>
        <v>0</v>
      </c>
      <c r="M2306" s="193">
        <f t="shared" si="3903"/>
        <v>0</v>
      </c>
      <c r="N2306" s="193" t="str">
        <f t="shared" si="3782"/>
        <v>DSC</v>
      </c>
      <c r="AA2306" s="193">
        <f t="shared" si="3879"/>
        <v>0</v>
      </c>
      <c r="AB2306" s="193" t="str">
        <f t="shared" ref="AB2306" si="3904">AB$148</f>
        <v>Herold, Sarah</v>
      </c>
    </row>
    <row r="2307" spans="1:28" s="188" customFormat="1" ht="17.399999999999999">
      <c r="A2307" s="193" t="str">
        <f t="shared" si="3874"/>
        <v>DSC</v>
      </c>
      <c r="B2307" s="193" t="str">
        <f t="shared" si="3875"/>
        <v>AD783DSC</v>
      </c>
      <c r="C2307" s="193" t="str">
        <f t="shared" si="3876"/>
        <v>DSCHerold, Sarah</v>
      </c>
      <c r="D2307" s="193"/>
      <c r="E2307" s="193"/>
      <c r="F2307" s="193" t="str">
        <f t="shared" si="3877"/>
        <v>DSCRichardson, Vicki</v>
      </c>
      <c r="G2307" s="193" t="str">
        <f t="shared" ref="G2307:M2307" si="3905">G$149</f>
        <v>Richardson, Vicki</v>
      </c>
      <c r="H2307" s="193" t="str">
        <f t="shared" si="3905"/>
        <v>Herold, Sarah</v>
      </c>
      <c r="I2307" s="193" t="str">
        <f t="shared" si="3905"/>
        <v>AD783</v>
      </c>
      <c r="J2307" s="193" t="str">
        <f t="shared" si="3905"/>
        <v>ADVANCE SALON &amp; BARBER SUPPLY</v>
      </c>
      <c r="K2307" s="193" t="str">
        <f t="shared" si="3905"/>
        <v>all</v>
      </c>
      <c r="L2307" s="193" t="str">
        <f t="shared" si="3905"/>
        <v>Jay Halaby &amp; Assoc</v>
      </c>
      <c r="M2307" s="193" t="str">
        <f t="shared" si="3905"/>
        <v>Beauty</v>
      </c>
      <c r="N2307" s="193" t="str">
        <f t="shared" si="3782"/>
        <v>DSC</v>
      </c>
      <c r="AA2307" s="193">
        <f t="shared" si="3879"/>
        <v>0</v>
      </c>
      <c r="AB2307" s="193" t="str">
        <f t="shared" ref="AB2307" si="3906">AB$149</f>
        <v>Herold, Sarah</v>
      </c>
    </row>
    <row r="2308" spans="1:28" s="188" customFormat="1" ht="17.399999999999999">
      <c r="A2308" s="193" t="str">
        <f t="shared" si="3874"/>
        <v>DSC</v>
      </c>
      <c r="B2308" s="193" t="str">
        <f t="shared" si="3875"/>
        <v>AL921DSC</v>
      </c>
      <c r="C2308" s="193" t="str">
        <f t="shared" si="3876"/>
        <v>DSCHerold, Sarah</v>
      </c>
      <c r="D2308" s="193"/>
      <c r="E2308" s="193"/>
      <c r="F2308" s="193" t="str">
        <f t="shared" si="3877"/>
        <v>DSCRichardson, Vicki</v>
      </c>
      <c r="G2308" s="193" t="str">
        <f t="shared" ref="G2308:M2308" si="3907">G$150</f>
        <v>Richardson, Vicki</v>
      </c>
      <c r="H2308" s="193" t="str">
        <f t="shared" si="3907"/>
        <v>Herold, Sarah</v>
      </c>
      <c r="I2308" s="193" t="str">
        <f t="shared" si="3907"/>
        <v>AL921</v>
      </c>
      <c r="J2308" s="193" t="str">
        <f t="shared" si="3907"/>
        <v>ALL ESSENTIALS INC</v>
      </c>
      <c r="K2308" s="193" t="str">
        <f t="shared" si="3907"/>
        <v>all</v>
      </c>
      <c r="L2308" s="193" t="str">
        <f t="shared" si="3907"/>
        <v>Jay Halaby &amp; Assoc</v>
      </c>
      <c r="M2308" s="193" t="str">
        <f t="shared" si="3907"/>
        <v>Beauty</v>
      </c>
      <c r="N2308" s="193" t="str">
        <f t="shared" si="3782"/>
        <v>DSC</v>
      </c>
      <c r="AA2308" s="193">
        <f t="shared" si="3879"/>
        <v>0</v>
      </c>
      <c r="AB2308" s="193" t="str">
        <f t="shared" ref="AB2308" si="3908">AB$150</f>
        <v>Herold, Sarah</v>
      </c>
    </row>
    <row r="2309" spans="1:28" s="188" customFormat="1" ht="17.399999999999999">
      <c r="A2309" s="193" t="str">
        <f t="shared" si="3874"/>
        <v>DSC</v>
      </c>
      <c r="B2309" s="193" t="str">
        <f t="shared" si="3875"/>
        <v>BE305DSC</v>
      </c>
      <c r="C2309" s="193" t="str">
        <f t="shared" si="3876"/>
        <v>DSCHerold, Sarah</v>
      </c>
      <c r="D2309" s="193"/>
      <c r="E2309" s="193"/>
      <c r="F2309" s="193" t="str">
        <f t="shared" si="3877"/>
        <v>DSCRichardson, Vicki</v>
      </c>
      <c r="G2309" s="193" t="str">
        <f t="shared" ref="G2309:M2309" si="3909">G$151</f>
        <v>Richardson, Vicki</v>
      </c>
      <c r="H2309" s="193" t="str">
        <f t="shared" si="3909"/>
        <v>Herold, Sarah</v>
      </c>
      <c r="I2309" s="193" t="str">
        <f t="shared" si="3909"/>
        <v>BE305</v>
      </c>
      <c r="J2309" s="193" t="str">
        <f t="shared" si="3909"/>
        <v>BEAUTY COLLECTION.COM INC</v>
      </c>
      <c r="K2309" s="193" t="str">
        <f t="shared" si="3909"/>
        <v>all</v>
      </c>
      <c r="L2309" s="193">
        <f t="shared" si="3909"/>
        <v>0</v>
      </c>
      <c r="M2309" s="193">
        <f t="shared" si="3909"/>
        <v>0</v>
      </c>
      <c r="N2309" s="193" t="str">
        <f t="shared" si="3782"/>
        <v>DSC</v>
      </c>
      <c r="AA2309" s="193">
        <f t="shared" si="3879"/>
        <v>0</v>
      </c>
      <c r="AB2309" s="193" t="str">
        <f t="shared" ref="AB2309" si="3910">AB$151</f>
        <v>Herold, Sarah</v>
      </c>
    </row>
    <row r="2310" spans="1:28" s="188" customFormat="1" ht="17.399999999999999">
      <c r="A2310" s="193" t="str">
        <f t="shared" si="3874"/>
        <v>DSC</v>
      </c>
      <c r="B2310" s="193" t="str">
        <f t="shared" si="3875"/>
        <v>BE337DSC</v>
      </c>
      <c r="C2310" s="193" t="str">
        <f t="shared" si="3876"/>
        <v>DSCHerold, Sarah</v>
      </c>
      <c r="D2310" s="193"/>
      <c r="E2310" s="193"/>
      <c r="F2310" s="193" t="str">
        <f t="shared" si="3877"/>
        <v>DSCRichardson, Vicki</v>
      </c>
      <c r="G2310" s="193" t="str">
        <f t="shared" ref="G2310:M2310" si="3911">G$152</f>
        <v>Richardson, Vicki</v>
      </c>
      <c r="H2310" s="193" t="str">
        <f t="shared" si="3911"/>
        <v>Herold, Sarah</v>
      </c>
      <c r="I2310" s="193" t="str">
        <f t="shared" si="3911"/>
        <v>BE337</v>
      </c>
      <c r="J2310" s="193" t="str">
        <f t="shared" si="3911"/>
        <v>BELLA'S BEAUTY SUPPLY LLC</v>
      </c>
      <c r="K2310" s="193" t="str">
        <f t="shared" si="3911"/>
        <v>all</v>
      </c>
      <c r="L2310" s="193" t="str">
        <f t="shared" si="3911"/>
        <v>Jay Halaby &amp; Assoc</v>
      </c>
      <c r="M2310" s="193" t="str">
        <f t="shared" si="3911"/>
        <v>Beauty</v>
      </c>
      <c r="N2310" s="193" t="str">
        <f t="shared" si="3782"/>
        <v>DSC</v>
      </c>
      <c r="AA2310" s="193">
        <f t="shared" si="3879"/>
        <v>0</v>
      </c>
      <c r="AB2310" s="193" t="str">
        <f t="shared" ref="AB2310" si="3912">AB$152</f>
        <v>Herold, Sarah</v>
      </c>
    </row>
    <row r="2311" spans="1:28" s="188" customFormat="1" ht="17.399999999999999">
      <c r="A2311" s="193" t="str">
        <f t="shared" si="3874"/>
        <v>DSC</v>
      </c>
      <c r="B2311" s="193" t="str">
        <f t="shared" si="3875"/>
        <v>BE587DSC</v>
      </c>
      <c r="C2311" s="193" t="str">
        <f t="shared" si="3876"/>
        <v>DSCHerold, Sarah</v>
      </c>
      <c r="D2311" s="193"/>
      <c r="E2311" s="193"/>
      <c r="F2311" s="193" t="str">
        <f t="shared" si="3877"/>
        <v>DSCRichardson, Vicki</v>
      </c>
      <c r="G2311" s="193" t="str">
        <f t="shared" ref="G2311:M2311" si="3913">G$153</f>
        <v>Richardson, Vicki</v>
      </c>
      <c r="H2311" s="193" t="str">
        <f t="shared" si="3913"/>
        <v>Herold, Sarah</v>
      </c>
      <c r="I2311" s="193" t="str">
        <f t="shared" si="3913"/>
        <v>BE587</v>
      </c>
      <c r="J2311" s="193" t="str">
        <f t="shared" si="3913"/>
        <v>BEAUTY.COM</v>
      </c>
      <c r="K2311" s="193" t="str">
        <f t="shared" si="3913"/>
        <v>all</v>
      </c>
      <c r="L2311" s="193">
        <f t="shared" si="3913"/>
        <v>0</v>
      </c>
      <c r="M2311" s="193">
        <f t="shared" si="3913"/>
        <v>0</v>
      </c>
      <c r="N2311" s="193" t="str">
        <f t="shared" si="3782"/>
        <v>DSC</v>
      </c>
      <c r="AA2311" s="193">
        <f t="shared" si="3879"/>
        <v>0</v>
      </c>
      <c r="AB2311" s="193" t="str">
        <f t="shared" ref="AB2311" si="3914">AB$153</f>
        <v>Herold, Sarah</v>
      </c>
    </row>
    <row r="2312" spans="1:28" s="188" customFormat="1" ht="17.399999999999999">
      <c r="A2312" s="193" t="str">
        <f t="shared" si="3874"/>
        <v>DSC</v>
      </c>
      <c r="B2312" s="193" t="str">
        <f t="shared" si="3875"/>
        <v>BE986DSC</v>
      </c>
      <c r="C2312" s="193" t="str">
        <f t="shared" si="3876"/>
        <v>DSCHerold, Sarah</v>
      </c>
      <c r="D2312" s="193"/>
      <c r="E2312" s="193"/>
      <c r="F2312" s="193" t="str">
        <f t="shared" si="3877"/>
        <v>DSCRichardson, Vicki</v>
      </c>
      <c r="G2312" s="193" t="str">
        <f t="shared" ref="G2312:M2312" si="3915">G$154</f>
        <v>Richardson, Vicki</v>
      </c>
      <c r="H2312" s="193" t="str">
        <f t="shared" si="3915"/>
        <v>Herold, Sarah</v>
      </c>
      <c r="I2312" s="193" t="str">
        <f t="shared" si="3915"/>
        <v>BE986</v>
      </c>
      <c r="J2312" s="193" t="str">
        <f t="shared" si="3915"/>
        <v>BEAUTY BROS INC</v>
      </c>
      <c r="K2312" s="193" t="str">
        <f t="shared" si="3915"/>
        <v>all</v>
      </c>
      <c r="L2312" s="193">
        <f t="shared" si="3915"/>
        <v>0</v>
      </c>
      <c r="M2312" s="193">
        <f t="shared" si="3915"/>
        <v>0</v>
      </c>
      <c r="N2312" s="193" t="str">
        <f t="shared" ref="N2312:N2375" si="3916">A2312</f>
        <v>DSC</v>
      </c>
      <c r="AA2312" s="193">
        <f t="shared" si="3879"/>
        <v>0</v>
      </c>
      <c r="AB2312" s="193" t="str">
        <f t="shared" ref="AB2312" si="3917">AB$154</f>
        <v>Herold, Sarah</v>
      </c>
    </row>
    <row r="2313" spans="1:28" s="188" customFormat="1" ht="17.399999999999999">
      <c r="A2313" s="193" t="str">
        <f t="shared" si="3874"/>
        <v>DSC</v>
      </c>
      <c r="B2313" s="193" t="str">
        <f t="shared" si="3875"/>
        <v>BI356DSC</v>
      </c>
      <c r="C2313" s="193" t="str">
        <f t="shared" si="3876"/>
        <v>DSCHerold, Sarah</v>
      </c>
      <c r="D2313" s="193"/>
      <c r="E2313" s="193"/>
      <c r="F2313" s="193" t="str">
        <f t="shared" si="3877"/>
        <v>DSCRichardson, Vicki</v>
      </c>
      <c r="G2313" s="193" t="str">
        <f t="shared" ref="G2313:M2313" si="3918">G$155</f>
        <v>Richardson, Vicki</v>
      </c>
      <c r="H2313" s="193" t="str">
        <f t="shared" si="3918"/>
        <v>Herold, Sarah</v>
      </c>
      <c r="I2313" s="193" t="str">
        <f t="shared" si="3918"/>
        <v>BI356</v>
      </c>
      <c r="J2313" s="193" t="str">
        <f t="shared" si="3918"/>
        <v>BIONEXIA USA INC</v>
      </c>
      <c r="K2313" s="193" t="str">
        <f t="shared" si="3918"/>
        <v>all</v>
      </c>
      <c r="L2313" s="193" t="str">
        <f t="shared" si="3918"/>
        <v>Jay Halaby &amp; Assoc</v>
      </c>
      <c r="M2313" s="193" t="str">
        <f t="shared" si="3918"/>
        <v>Beauty</v>
      </c>
      <c r="N2313" s="193" t="str">
        <f t="shared" si="3916"/>
        <v>DSC</v>
      </c>
      <c r="AA2313" s="193">
        <f t="shared" si="3879"/>
        <v>0</v>
      </c>
      <c r="AB2313" s="193" t="str">
        <f t="shared" ref="AB2313" si="3919">AB$155</f>
        <v>Herold, Sarah</v>
      </c>
    </row>
    <row r="2314" spans="1:28" s="188" customFormat="1" ht="17.399999999999999">
      <c r="A2314" s="193" t="str">
        <f t="shared" si="3874"/>
        <v>DSC</v>
      </c>
      <c r="B2314" s="193" t="str">
        <f t="shared" si="3875"/>
        <v>BL345DSC</v>
      </c>
      <c r="C2314" s="193" t="str">
        <f t="shared" si="3876"/>
        <v>DSCHerold, Sarah</v>
      </c>
      <c r="D2314" s="193"/>
      <c r="E2314" s="193"/>
      <c r="F2314" s="193" t="str">
        <f t="shared" si="3877"/>
        <v>DSCRichardson, Vicki</v>
      </c>
      <c r="G2314" s="193" t="str">
        <f t="shared" ref="G2314:M2314" si="3920">G$156</f>
        <v>Richardson, Vicki</v>
      </c>
      <c r="H2314" s="193" t="str">
        <f t="shared" si="3920"/>
        <v>Herold, Sarah</v>
      </c>
      <c r="I2314" s="193" t="str">
        <f t="shared" si="3920"/>
        <v>BL345</v>
      </c>
      <c r="J2314" s="193" t="str">
        <f t="shared" si="3920"/>
        <v>BLOOMINGDALE'S</v>
      </c>
      <c r="K2314" s="193" t="str">
        <f t="shared" si="3920"/>
        <v>all</v>
      </c>
      <c r="L2314" s="193">
        <f t="shared" si="3920"/>
        <v>0</v>
      </c>
      <c r="M2314" s="193">
        <f t="shared" si="3920"/>
        <v>0</v>
      </c>
      <c r="N2314" s="193" t="str">
        <f t="shared" si="3916"/>
        <v>DSC</v>
      </c>
      <c r="AA2314" s="193">
        <f t="shared" si="3879"/>
        <v>0</v>
      </c>
      <c r="AB2314" s="193" t="str">
        <f t="shared" ref="AB2314" si="3921">AB$156</f>
        <v>Herold, Sarah</v>
      </c>
    </row>
    <row r="2315" spans="1:28" s="188" customFormat="1" ht="17.399999999999999">
      <c r="A2315" s="193" t="str">
        <f t="shared" si="3874"/>
        <v>DSC</v>
      </c>
      <c r="B2315" s="193" t="str">
        <f t="shared" si="3875"/>
        <v>CE281DSC</v>
      </c>
      <c r="C2315" s="193" t="str">
        <f t="shared" si="3876"/>
        <v>DSCHerold, Sarah</v>
      </c>
      <c r="D2315" s="193"/>
      <c r="E2315" s="193"/>
      <c r="F2315" s="193" t="str">
        <f t="shared" si="3877"/>
        <v>DSCRichardson, Vicki</v>
      </c>
      <c r="G2315" s="193" t="str">
        <f t="shared" ref="G2315:M2315" si="3922">G$157</f>
        <v>Richardson, Vicki</v>
      </c>
      <c r="H2315" s="193" t="str">
        <f t="shared" si="3922"/>
        <v>Herold, Sarah</v>
      </c>
      <c r="I2315" s="193" t="str">
        <f t="shared" si="3922"/>
        <v>CE281</v>
      </c>
      <c r="J2315" s="193" t="str">
        <f t="shared" si="3922"/>
        <v>CONTEC INTERNATIONAL</v>
      </c>
      <c r="K2315" s="193" t="str">
        <f t="shared" si="3922"/>
        <v>all</v>
      </c>
      <c r="L2315" s="193">
        <f t="shared" si="3922"/>
        <v>0</v>
      </c>
      <c r="M2315" s="193">
        <f t="shared" si="3922"/>
        <v>0</v>
      </c>
      <c r="N2315" s="193" t="str">
        <f t="shared" si="3916"/>
        <v>DSC</v>
      </c>
      <c r="AA2315" s="193">
        <f t="shared" si="3879"/>
        <v>0</v>
      </c>
      <c r="AB2315" s="193" t="str">
        <f t="shared" ref="AB2315" si="3923">AB$157</f>
        <v>Herold, Sarah</v>
      </c>
    </row>
    <row r="2316" spans="1:28" s="188" customFormat="1" ht="17.399999999999999">
      <c r="A2316" s="193" t="str">
        <f t="shared" si="3874"/>
        <v>DSC</v>
      </c>
      <c r="B2316" s="193" t="str">
        <f t="shared" si="3875"/>
        <v>CH901DSC</v>
      </c>
      <c r="C2316" s="193" t="str">
        <f t="shared" si="3876"/>
        <v>DSCHerold, Sarah</v>
      </c>
      <c r="D2316" s="193"/>
      <c r="E2316" s="193"/>
      <c r="F2316" s="193" t="str">
        <f t="shared" si="3877"/>
        <v>DSCRichardson, Vicki</v>
      </c>
      <c r="G2316" s="193" t="str">
        <f t="shared" ref="G2316:M2316" si="3924">G$158</f>
        <v>Richardson, Vicki</v>
      </c>
      <c r="H2316" s="193" t="str">
        <f t="shared" si="3924"/>
        <v>Herold, Sarah</v>
      </c>
      <c r="I2316" s="193" t="str">
        <f t="shared" si="3924"/>
        <v>CH901</v>
      </c>
      <c r="J2316" s="193" t="str">
        <f t="shared" si="3924"/>
        <v>CHENICE PRO SALON</v>
      </c>
      <c r="K2316" s="193" t="str">
        <f t="shared" si="3924"/>
        <v>all</v>
      </c>
      <c r="L2316" s="193" t="str">
        <f t="shared" si="3924"/>
        <v>Jay Halaby &amp; Assoc</v>
      </c>
      <c r="M2316" s="193" t="str">
        <f t="shared" si="3924"/>
        <v>Beauty</v>
      </c>
      <c r="N2316" s="193" t="str">
        <f t="shared" si="3916"/>
        <v>DSC</v>
      </c>
      <c r="AA2316" s="193">
        <f t="shared" si="3879"/>
        <v>0</v>
      </c>
      <c r="AB2316" s="193" t="str">
        <f t="shared" ref="AB2316" si="3925">AB$158</f>
        <v>Herold, Sarah</v>
      </c>
    </row>
    <row r="2317" spans="1:28" s="188" customFormat="1" ht="17.399999999999999">
      <c r="A2317" s="193" t="str">
        <f t="shared" si="3874"/>
        <v>DSC</v>
      </c>
      <c r="B2317" s="193" t="str">
        <f t="shared" si="3875"/>
        <v>CR854DSC</v>
      </c>
      <c r="C2317" s="193" t="str">
        <f t="shared" si="3876"/>
        <v>DSCHerold, Sarah</v>
      </c>
      <c r="D2317" s="193"/>
      <c r="E2317" s="193"/>
      <c r="F2317" s="193" t="str">
        <f t="shared" si="3877"/>
        <v>DSCRichardson, Vicki</v>
      </c>
      <c r="G2317" s="193" t="str">
        <f t="shared" ref="G2317:M2317" si="3926">G$159</f>
        <v>Richardson, Vicki</v>
      </c>
      <c r="H2317" s="193" t="str">
        <f t="shared" si="3926"/>
        <v>Herold, Sarah</v>
      </c>
      <c r="I2317" s="193" t="str">
        <f t="shared" si="3926"/>
        <v>CR854</v>
      </c>
      <c r="J2317" s="193" t="str">
        <f t="shared" si="3926"/>
        <v>CREATIVE BEAUTY CONCEPTS</v>
      </c>
      <c r="K2317" s="193" t="str">
        <f t="shared" si="3926"/>
        <v>all</v>
      </c>
      <c r="L2317" s="193" t="str">
        <f t="shared" si="3926"/>
        <v>Jay Halaby &amp; Assoc</v>
      </c>
      <c r="M2317" s="193" t="str">
        <f t="shared" si="3926"/>
        <v>Beauty</v>
      </c>
      <c r="N2317" s="193" t="str">
        <f t="shared" si="3916"/>
        <v>DSC</v>
      </c>
      <c r="AA2317" s="193">
        <f t="shared" si="3879"/>
        <v>0</v>
      </c>
      <c r="AB2317" s="193" t="str">
        <f t="shared" ref="AB2317" si="3927">AB$159</f>
        <v>Herold, Sarah</v>
      </c>
    </row>
    <row r="2318" spans="1:28" s="188" customFormat="1" ht="17.399999999999999">
      <c r="A2318" s="193" t="str">
        <f t="shared" si="3874"/>
        <v>DSC</v>
      </c>
      <c r="B2318" s="193" t="str">
        <f t="shared" si="3875"/>
        <v>CY001DSC</v>
      </c>
      <c r="C2318" s="193" t="str">
        <f t="shared" si="3876"/>
        <v>DSCHerold, Sarah</v>
      </c>
      <c r="D2318" s="193"/>
      <c r="E2318" s="193"/>
      <c r="F2318" s="193" t="str">
        <f t="shared" si="3877"/>
        <v>DSCRichardson, Vicki</v>
      </c>
      <c r="G2318" s="193" t="str">
        <f t="shared" ref="G2318:M2318" si="3928">G$160</f>
        <v>Richardson, Vicki</v>
      </c>
      <c r="H2318" s="193" t="str">
        <f t="shared" si="3928"/>
        <v>Herold, Sarah</v>
      </c>
      <c r="I2318" s="193" t="str">
        <f t="shared" si="3928"/>
        <v>CY001</v>
      </c>
      <c r="J2318" s="193" t="str">
        <f t="shared" si="3928"/>
        <v>CYNTHIA SALON SERVICES</v>
      </c>
      <c r="K2318" s="193" t="str">
        <f t="shared" si="3928"/>
        <v>all</v>
      </c>
      <c r="L2318" s="193" t="str">
        <f t="shared" si="3928"/>
        <v>Jay Halaby &amp; Assoc</v>
      </c>
      <c r="M2318" s="193" t="str">
        <f t="shared" si="3928"/>
        <v>Beauty</v>
      </c>
      <c r="N2318" s="193" t="str">
        <f t="shared" si="3916"/>
        <v>DSC</v>
      </c>
      <c r="AA2318" s="193">
        <f t="shared" si="3879"/>
        <v>0</v>
      </c>
      <c r="AB2318" s="193" t="str">
        <f t="shared" ref="AB2318" si="3929">AB$160</f>
        <v>Herold, Sarah</v>
      </c>
    </row>
    <row r="2319" spans="1:28" s="188" customFormat="1" ht="17.399999999999999">
      <c r="A2319" s="193" t="str">
        <f t="shared" si="3874"/>
        <v>DSC</v>
      </c>
      <c r="B2319" s="193" t="str">
        <f t="shared" si="3875"/>
        <v>DM026DSC</v>
      </c>
      <c r="C2319" s="193" t="str">
        <f t="shared" si="3876"/>
        <v>DSCHerold, Sarah</v>
      </c>
      <c r="D2319" s="193"/>
      <c r="E2319" s="193"/>
      <c r="F2319" s="193" t="str">
        <f t="shared" si="3877"/>
        <v>DSCRichardson, Vicki</v>
      </c>
      <c r="G2319" s="193" t="str">
        <f t="shared" ref="G2319:M2319" si="3930">G$161</f>
        <v>Richardson, Vicki</v>
      </c>
      <c r="H2319" s="193" t="str">
        <f t="shared" si="3930"/>
        <v>Herold, Sarah</v>
      </c>
      <c r="I2319" s="193" t="str">
        <f t="shared" si="3930"/>
        <v>DM026</v>
      </c>
      <c r="J2319" s="193" t="str">
        <f t="shared" si="3930"/>
        <v>DISCOVER SALON SERVICES</v>
      </c>
      <c r="K2319" s="193" t="str">
        <f t="shared" si="3930"/>
        <v>all</v>
      </c>
      <c r="L2319" s="193" t="str">
        <f t="shared" si="3930"/>
        <v>Jay Halaby &amp; Assoc</v>
      </c>
      <c r="M2319" s="193" t="str">
        <f t="shared" si="3930"/>
        <v>Beauty</v>
      </c>
      <c r="N2319" s="193" t="str">
        <f t="shared" si="3916"/>
        <v>DSC</v>
      </c>
      <c r="AA2319" s="193">
        <f t="shared" si="3879"/>
        <v>0</v>
      </c>
      <c r="AB2319" s="193" t="str">
        <f t="shared" ref="AB2319" si="3931">AB$161</f>
        <v>Herold, Sarah</v>
      </c>
    </row>
    <row r="2320" spans="1:28" s="188" customFormat="1" ht="17.399999999999999">
      <c r="A2320" s="193" t="str">
        <f t="shared" si="3874"/>
        <v>DSC</v>
      </c>
      <c r="B2320" s="193" t="str">
        <f t="shared" si="3875"/>
        <v>EC238DSC</v>
      </c>
      <c r="C2320" s="193" t="str">
        <f t="shared" si="3876"/>
        <v>DSCHerold, Sarah</v>
      </c>
      <c r="D2320" s="193"/>
      <c r="E2320" s="193"/>
      <c r="F2320" s="193" t="str">
        <f t="shared" si="3877"/>
        <v>DSCRichardson, Vicki</v>
      </c>
      <c r="G2320" s="193" t="str">
        <f t="shared" ref="G2320:M2320" si="3932">G$162</f>
        <v>Richardson, Vicki</v>
      </c>
      <c r="H2320" s="193" t="str">
        <f t="shared" si="3932"/>
        <v>Herold, Sarah</v>
      </c>
      <c r="I2320" s="193" t="str">
        <f t="shared" si="3932"/>
        <v>EC238</v>
      </c>
      <c r="J2320" s="193" t="str">
        <f t="shared" si="3932"/>
        <v>ECONOMY BEAUTY SUPPLY</v>
      </c>
      <c r="K2320" s="193" t="str">
        <f t="shared" si="3932"/>
        <v>all</v>
      </c>
      <c r="L2320" s="193" t="str">
        <f t="shared" si="3932"/>
        <v>Jay Halaby &amp; Assoc</v>
      </c>
      <c r="M2320" s="193" t="str">
        <f t="shared" si="3932"/>
        <v>Beauty</v>
      </c>
      <c r="N2320" s="193" t="str">
        <f t="shared" si="3916"/>
        <v>DSC</v>
      </c>
      <c r="AA2320" s="193">
        <f t="shared" si="3879"/>
        <v>0</v>
      </c>
      <c r="AB2320" s="193" t="str">
        <f t="shared" ref="AB2320" si="3933">AB$162</f>
        <v>Herold, Sarah</v>
      </c>
    </row>
    <row r="2321" spans="1:28" s="188" customFormat="1" ht="17.399999999999999">
      <c r="A2321" s="193" t="str">
        <f t="shared" si="3874"/>
        <v>DSC</v>
      </c>
      <c r="B2321" s="193" t="str">
        <f t="shared" si="3875"/>
        <v>EC301DSC</v>
      </c>
      <c r="C2321" s="193" t="str">
        <f t="shared" si="3876"/>
        <v>DSCHerold, Sarah</v>
      </c>
      <c r="D2321" s="193"/>
      <c r="E2321" s="193"/>
      <c r="F2321" s="193" t="str">
        <f t="shared" si="3877"/>
        <v>DSCRichardson, Vicki</v>
      </c>
      <c r="G2321" s="193" t="str">
        <f t="shared" ref="G2321:M2321" si="3934">G$163</f>
        <v>Richardson, Vicki</v>
      </c>
      <c r="H2321" s="193" t="str">
        <f t="shared" si="3934"/>
        <v>Herold, Sarah</v>
      </c>
      <c r="I2321" s="193" t="str">
        <f t="shared" si="3934"/>
        <v>EC301</v>
      </c>
      <c r="J2321" s="193" t="str">
        <f t="shared" si="3934"/>
        <v>FINELINE DISTRIBUTOR INC</v>
      </c>
      <c r="K2321" s="193" t="str">
        <f t="shared" si="3934"/>
        <v>all</v>
      </c>
      <c r="L2321" s="193" t="str">
        <f t="shared" si="3934"/>
        <v>Jay Halaby &amp; Assoc</v>
      </c>
      <c r="M2321" s="193" t="str">
        <f t="shared" si="3934"/>
        <v>Beauty</v>
      </c>
      <c r="N2321" s="193" t="str">
        <f t="shared" si="3916"/>
        <v>DSC</v>
      </c>
      <c r="AA2321" s="193">
        <f t="shared" si="3879"/>
        <v>0</v>
      </c>
      <c r="AB2321" s="193" t="str">
        <f t="shared" ref="AB2321" si="3935">AB$163</f>
        <v>Herold, Sarah</v>
      </c>
    </row>
    <row r="2322" spans="1:28" s="188" customFormat="1" ht="17.399999999999999">
      <c r="A2322" s="193" t="str">
        <f t="shared" si="3874"/>
        <v>DSC</v>
      </c>
      <c r="B2322" s="193" t="str">
        <f t="shared" si="3875"/>
        <v>EV146DSC</v>
      </c>
      <c r="C2322" s="193" t="str">
        <f t="shared" si="3876"/>
        <v>DSCHerold, Sarah</v>
      </c>
      <c r="D2322" s="193"/>
      <c r="E2322" s="193"/>
      <c r="F2322" s="193" t="str">
        <f t="shared" si="3877"/>
        <v>DSCRichardson, Vicki</v>
      </c>
      <c r="G2322" s="193" t="str">
        <f t="shared" ref="G2322:M2322" si="3936">G$164</f>
        <v>Richardson, Vicki</v>
      </c>
      <c r="H2322" s="193" t="str">
        <f t="shared" si="3936"/>
        <v>Herold, Sarah</v>
      </c>
      <c r="I2322" s="193" t="str">
        <f t="shared" si="3936"/>
        <v>EV146</v>
      </c>
      <c r="J2322" s="193" t="str">
        <f t="shared" si="3936"/>
        <v>EVERGREEN TEAM USA</v>
      </c>
      <c r="K2322" s="193" t="str">
        <f t="shared" si="3936"/>
        <v>all</v>
      </c>
      <c r="L2322" s="193" t="str">
        <f t="shared" si="3936"/>
        <v>Jay Halaby &amp; Assoc</v>
      </c>
      <c r="M2322" s="193" t="str">
        <f t="shared" si="3936"/>
        <v>Beauty</v>
      </c>
      <c r="N2322" s="193" t="str">
        <f t="shared" si="3916"/>
        <v>DSC</v>
      </c>
      <c r="AA2322" s="193">
        <f t="shared" si="3879"/>
        <v>0</v>
      </c>
      <c r="AB2322" s="193" t="str">
        <f t="shared" ref="AB2322" si="3937">AB$164</f>
        <v>Herold, Sarah</v>
      </c>
    </row>
    <row r="2323" spans="1:28" s="188" customFormat="1" ht="17.399999999999999">
      <c r="A2323" s="193" t="str">
        <f t="shared" si="3874"/>
        <v>DSC</v>
      </c>
      <c r="B2323" s="193" t="str">
        <f t="shared" si="3875"/>
        <v>FO396DSC</v>
      </c>
      <c r="C2323" s="193" t="str">
        <f t="shared" si="3876"/>
        <v>DSCHerold, Sarah</v>
      </c>
      <c r="D2323" s="193"/>
      <c r="E2323" s="193"/>
      <c r="F2323" s="193" t="str">
        <f t="shared" si="3877"/>
        <v>DSCRichardson, Vicki</v>
      </c>
      <c r="G2323" s="193" t="str">
        <f t="shared" ref="G2323:M2323" si="3938">G$165</f>
        <v>Richardson, Vicki</v>
      </c>
      <c r="H2323" s="193" t="str">
        <f t="shared" si="3938"/>
        <v>Herold, Sarah</v>
      </c>
      <c r="I2323" s="193" t="str">
        <f t="shared" si="3938"/>
        <v>FO396</v>
      </c>
      <c r="J2323" s="193" t="str">
        <f t="shared" si="3938"/>
        <v>FOUR STAR BEAUTY SUPPLY CORP</v>
      </c>
      <c r="K2323" s="193" t="str">
        <f t="shared" si="3938"/>
        <v>all</v>
      </c>
      <c r="L2323" s="193" t="str">
        <f t="shared" si="3938"/>
        <v>Jay Halaby &amp; Assoc</v>
      </c>
      <c r="M2323" s="193" t="str">
        <f t="shared" si="3938"/>
        <v>Beauty</v>
      </c>
      <c r="N2323" s="193" t="str">
        <f t="shared" si="3916"/>
        <v>DSC</v>
      </c>
      <c r="AA2323" s="193">
        <f t="shared" si="3879"/>
        <v>0</v>
      </c>
      <c r="AB2323" s="193" t="str">
        <f t="shared" ref="AB2323" si="3939">AB$165</f>
        <v>Herold, Sarah</v>
      </c>
    </row>
    <row r="2324" spans="1:28" s="188" customFormat="1" ht="17.399999999999999">
      <c r="A2324" s="193" t="str">
        <f t="shared" si="3874"/>
        <v>DSC</v>
      </c>
      <c r="B2324" s="193" t="str">
        <f t="shared" si="3875"/>
        <v>GR900DSC</v>
      </c>
      <c r="C2324" s="193" t="str">
        <f t="shared" si="3876"/>
        <v>DSCHerold, Sarah</v>
      </c>
      <c r="D2324" s="193"/>
      <c r="E2324" s="193"/>
      <c r="F2324" s="193" t="str">
        <f t="shared" si="3877"/>
        <v>DSCRichardson, Vicki</v>
      </c>
      <c r="G2324" s="193" t="str">
        <f t="shared" ref="G2324:M2324" si="3940">G$166</f>
        <v>Richardson, Vicki</v>
      </c>
      <c r="H2324" s="193" t="str">
        <f t="shared" si="3940"/>
        <v>Herold, Sarah</v>
      </c>
      <c r="I2324" s="193" t="str">
        <f t="shared" si="3940"/>
        <v>GR900</v>
      </c>
      <c r="J2324" s="193" t="str">
        <f t="shared" si="3940"/>
        <v>GROOM IT INDUSTRIES</v>
      </c>
      <c r="K2324" s="193" t="str">
        <f t="shared" si="3940"/>
        <v>all</v>
      </c>
      <c r="L2324" s="193" t="str">
        <f t="shared" si="3940"/>
        <v>Jay Halaby &amp; Assoc</v>
      </c>
      <c r="M2324" s="193" t="str">
        <f t="shared" si="3940"/>
        <v>Beauty</v>
      </c>
      <c r="N2324" s="193" t="str">
        <f t="shared" si="3916"/>
        <v>DSC</v>
      </c>
      <c r="AA2324" s="193">
        <f t="shared" si="3879"/>
        <v>0</v>
      </c>
      <c r="AB2324" s="193" t="str">
        <f t="shared" ref="AB2324" si="3941">AB$166</f>
        <v>Herold, Sarah</v>
      </c>
    </row>
    <row r="2325" spans="1:28" s="188" customFormat="1" ht="17.399999999999999">
      <c r="A2325" s="193" t="str">
        <f t="shared" si="3874"/>
        <v>DSC</v>
      </c>
      <c r="B2325" s="193" t="str">
        <f t="shared" si="3875"/>
        <v>IN021DSC</v>
      </c>
      <c r="C2325" s="193" t="str">
        <f t="shared" si="3876"/>
        <v>DSCHerold, Sarah</v>
      </c>
      <c r="D2325" s="193"/>
      <c r="E2325" s="193"/>
      <c r="F2325" s="193" t="str">
        <f t="shared" si="3877"/>
        <v>DSCRichardson, Vicki</v>
      </c>
      <c r="G2325" s="193" t="str">
        <f t="shared" ref="G2325:M2325" si="3942">G$167</f>
        <v>Richardson, Vicki</v>
      </c>
      <c r="H2325" s="193" t="str">
        <f t="shared" si="3942"/>
        <v>Herold, Sarah</v>
      </c>
      <c r="I2325" s="193" t="str">
        <f t="shared" si="3942"/>
        <v>IN021</v>
      </c>
      <c r="J2325" s="193" t="str">
        <f t="shared" si="3942"/>
        <v>INTERNATIONAL SALON/UNITED BEAUTY</v>
      </c>
      <c r="K2325" s="193" t="str">
        <f t="shared" si="3942"/>
        <v>all</v>
      </c>
      <c r="L2325" s="193" t="str">
        <f t="shared" si="3942"/>
        <v>Jay Halaby &amp; Assoc</v>
      </c>
      <c r="M2325" s="193" t="str">
        <f t="shared" si="3942"/>
        <v>Beauty</v>
      </c>
      <c r="N2325" s="193" t="str">
        <f t="shared" si="3916"/>
        <v>DSC</v>
      </c>
      <c r="AA2325" s="193">
        <f t="shared" si="3879"/>
        <v>0</v>
      </c>
      <c r="AB2325" s="193" t="str">
        <f t="shared" ref="AB2325" si="3943">AB$167</f>
        <v>Herold, Sarah</v>
      </c>
    </row>
    <row r="2326" spans="1:28" s="188" customFormat="1" ht="17.399999999999999">
      <c r="A2326" s="193" t="str">
        <f t="shared" si="3874"/>
        <v>DSC</v>
      </c>
      <c r="B2326" s="193" t="str">
        <f t="shared" si="3875"/>
        <v>IN883DSC</v>
      </c>
      <c r="C2326" s="193" t="str">
        <f t="shared" si="3876"/>
        <v>DSCHerold, Sarah</v>
      </c>
      <c r="D2326" s="193"/>
      <c r="E2326" s="193"/>
      <c r="F2326" s="193" t="str">
        <f t="shared" si="3877"/>
        <v>DSCRichardson, Vicki</v>
      </c>
      <c r="G2326" s="193" t="str">
        <f t="shared" ref="G2326:M2326" si="3944">G$168</f>
        <v>Richardson, Vicki</v>
      </c>
      <c r="H2326" s="193" t="str">
        <f t="shared" si="3944"/>
        <v>Herold, Sarah</v>
      </c>
      <c r="I2326" s="193" t="str">
        <f t="shared" si="3944"/>
        <v>IN883</v>
      </c>
      <c r="J2326" s="193" t="str">
        <f t="shared" si="3944"/>
        <v>INNOVATIVE SALON SOLUTIONS</v>
      </c>
      <c r="K2326" s="193" t="str">
        <f t="shared" si="3944"/>
        <v>all</v>
      </c>
      <c r="L2326" s="193" t="str">
        <f t="shared" si="3944"/>
        <v>Jay Halaby &amp; Assoc</v>
      </c>
      <c r="M2326" s="193" t="str">
        <f t="shared" si="3944"/>
        <v>Beauty</v>
      </c>
      <c r="N2326" s="193" t="str">
        <f t="shared" si="3916"/>
        <v>DSC</v>
      </c>
      <c r="AA2326" s="193">
        <f t="shared" si="3879"/>
        <v>0</v>
      </c>
      <c r="AB2326" s="193" t="str">
        <f t="shared" ref="AB2326" si="3945">AB$168</f>
        <v>Herold, Sarah</v>
      </c>
    </row>
    <row r="2327" spans="1:28" s="188" customFormat="1" ht="17.399999999999999">
      <c r="A2327" s="193" t="str">
        <f t="shared" si="3874"/>
        <v>DSC</v>
      </c>
      <c r="B2327" s="193" t="str">
        <f t="shared" si="3875"/>
        <v>J0250DSC</v>
      </c>
      <c r="C2327" s="193" t="str">
        <f t="shared" si="3876"/>
        <v>DSCHerold, Sarah</v>
      </c>
      <c r="D2327" s="193"/>
      <c r="E2327" s="193"/>
      <c r="F2327" s="193" t="str">
        <f t="shared" si="3877"/>
        <v>DSCRichardson, Vicki</v>
      </c>
      <c r="G2327" s="193" t="str">
        <f t="shared" ref="G2327:M2327" si="3946">G$169</f>
        <v>Richardson, Vicki</v>
      </c>
      <c r="H2327" s="193" t="str">
        <f t="shared" si="3946"/>
        <v>Herold, Sarah</v>
      </c>
      <c r="I2327" s="193" t="str">
        <f t="shared" si="3946"/>
        <v>J0250</v>
      </c>
      <c r="J2327" s="193" t="str">
        <f t="shared" si="3946"/>
        <v>NORDSTROM</v>
      </c>
      <c r="K2327" s="193" t="str">
        <f t="shared" si="3946"/>
        <v>all</v>
      </c>
      <c r="L2327" s="193">
        <f t="shared" si="3946"/>
        <v>0</v>
      </c>
      <c r="M2327" s="193">
        <f t="shared" si="3946"/>
        <v>0</v>
      </c>
      <c r="N2327" s="193" t="str">
        <f t="shared" si="3916"/>
        <v>DSC</v>
      </c>
      <c r="AA2327" s="193">
        <f t="shared" si="3879"/>
        <v>0</v>
      </c>
      <c r="AB2327" s="193" t="str">
        <f t="shared" ref="AB2327" si="3947">AB$169</f>
        <v>Herold, Sarah</v>
      </c>
    </row>
    <row r="2328" spans="1:28" s="188" customFormat="1" ht="17.399999999999999">
      <c r="A2328" s="193" t="str">
        <f t="shared" si="3874"/>
        <v>DSC</v>
      </c>
      <c r="B2328" s="193" t="str">
        <f t="shared" si="3875"/>
        <v>JL011DSC</v>
      </c>
      <c r="C2328" s="193" t="str">
        <f t="shared" si="3876"/>
        <v>DSCHerold, Sarah</v>
      </c>
      <c r="D2328" s="193"/>
      <c r="E2328" s="193"/>
      <c r="F2328" s="193" t="str">
        <f t="shared" si="3877"/>
        <v>DSCRichardson, Vicki</v>
      </c>
      <c r="G2328" s="193" t="str">
        <f t="shared" ref="G2328:M2328" si="3948">G$170</f>
        <v>Richardson, Vicki</v>
      </c>
      <c r="H2328" s="193" t="str">
        <f t="shared" si="3948"/>
        <v>Herold, Sarah</v>
      </c>
      <c r="I2328" s="193" t="str">
        <f t="shared" si="3948"/>
        <v>JL011</v>
      </c>
      <c r="J2328" s="193" t="str">
        <f t="shared" si="3948"/>
        <v>JLMOON INC / PINK BEAUTY</v>
      </c>
      <c r="K2328" s="193" t="str">
        <f t="shared" si="3948"/>
        <v>all</v>
      </c>
      <c r="L2328" s="193" t="str">
        <f t="shared" si="3948"/>
        <v>Jay Halaby &amp; Assoc</v>
      </c>
      <c r="M2328" s="193" t="str">
        <f t="shared" si="3948"/>
        <v>Beauty</v>
      </c>
      <c r="N2328" s="193" t="str">
        <f t="shared" si="3916"/>
        <v>DSC</v>
      </c>
      <c r="AA2328" s="193">
        <f t="shared" si="3879"/>
        <v>0</v>
      </c>
      <c r="AB2328" s="193" t="str">
        <f t="shared" ref="AB2328" si="3949">AB$170</f>
        <v>Herold, Sarah</v>
      </c>
    </row>
    <row r="2329" spans="1:28" s="188" customFormat="1" ht="17.399999999999999">
      <c r="A2329" s="193" t="str">
        <f t="shared" si="3874"/>
        <v>DSC</v>
      </c>
      <c r="B2329" s="193" t="str">
        <f t="shared" si="3875"/>
        <v>JO471DSC</v>
      </c>
      <c r="C2329" s="193" t="str">
        <f t="shared" si="3876"/>
        <v>DSCHerold, Sarah</v>
      </c>
      <c r="D2329" s="193"/>
      <c r="E2329" s="193"/>
      <c r="F2329" s="193" t="str">
        <f t="shared" si="3877"/>
        <v>DSCRichardson, Vicki</v>
      </c>
      <c r="G2329" s="193" t="str">
        <f t="shared" ref="G2329:M2329" si="3950">G$171</f>
        <v>Richardson, Vicki</v>
      </c>
      <c r="H2329" s="193" t="str">
        <f t="shared" si="3950"/>
        <v>Herold, Sarah</v>
      </c>
      <c r="I2329" s="193" t="str">
        <f t="shared" si="3950"/>
        <v>JO471</v>
      </c>
      <c r="J2329" s="193" t="str">
        <f t="shared" si="3950"/>
        <v>JSKY SOLUTION INC</v>
      </c>
      <c r="K2329" s="193" t="str">
        <f t="shared" si="3950"/>
        <v>all</v>
      </c>
      <c r="L2329" s="193" t="str">
        <f t="shared" si="3950"/>
        <v>Jay Halaby &amp; Assoc</v>
      </c>
      <c r="M2329" s="193" t="str">
        <f t="shared" si="3950"/>
        <v>Beauty</v>
      </c>
      <c r="N2329" s="193" t="str">
        <f t="shared" si="3916"/>
        <v>DSC</v>
      </c>
      <c r="AA2329" s="193">
        <f t="shared" si="3879"/>
        <v>0</v>
      </c>
      <c r="AB2329" s="193" t="str">
        <f t="shared" ref="AB2329" si="3951">AB$171</f>
        <v>Herold, Sarah</v>
      </c>
    </row>
    <row r="2330" spans="1:28" s="188" customFormat="1" ht="17.399999999999999">
      <c r="A2330" s="193" t="str">
        <f t="shared" si="3874"/>
        <v>DSC</v>
      </c>
      <c r="B2330" s="193" t="str">
        <f t="shared" si="3875"/>
        <v>JR091DSC</v>
      </c>
      <c r="C2330" s="193" t="str">
        <f t="shared" si="3876"/>
        <v>DSCHerold, Sarah</v>
      </c>
      <c r="D2330" s="193"/>
      <c r="E2330" s="193"/>
      <c r="F2330" s="193" t="str">
        <f t="shared" si="3877"/>
        <v>DSCRichardson, Vicki</v>
      </c>
      <c r="G2330" s="193" t="str">
        <f t="shared" ref="G2330:M2330" si="3952">G$172</f>
        <v>Richardson, Vicki</v>
      </c>
      <c r="H2330" s="193" t="str">
        <f t="shared" si="3952"/>
        <v>Herold, Sarah</v>
      </c>
      <c r="I2330" s="193" t="str">
        <f t="shared" si="3952"/>
        <v>JR091</v>
      </c>
      <c r="J2330" s="193" t="str">
        <f t="shared" si="3952"/>
        <v>J &amp; R BEAUTY SUPPLY</v>
      </c>
      <c r="K2330" s="193" t="str">
        <f t="shared" si="3952"/>
        <v>all</v>
      </c>
      <c r="L2330" s="193" t="str">
        <f t="shared" si="3952"/>
        <v>Jay Halaby &amp; Assoc</v>
      </c>
      <c r="M2330" s="193" t="str">
        <f t="shared" si="3952"/>
        <v>Beauty</v>
      </c>
      <c r="N2330" s="193" t="str">
        <f t="shared" si="3916"/>
        <v>DSC</v>
      </c>
      <c r="AA2330" s="193">
        <f t="shared" si="3879"/>
        <v>0</v>
      </c>
      <c r="AB2330" s="193" t="str">
        <f t="shared" ref="AB2330" si="3953">AB$172</f>
        <v>Herold, Sarah</v>
      </c>
    </row>
    <row r="2331" spans="1:28" s="188" customFormat="1" ht="17.399999999999999">
      <c r="A2331" s="193" t="str">
        <f t="shared" si="3874"/>
        <v>DSC</v>
      </c>
      <c r="B2331" s="193" t="str">
        <f t="shared" si="3875"/>
        <v>KA388DSC</v>
      </c>
      <c r="C2331" s="193" t="str">
        <f t="shared" si="3876"/>
        <v>DSCHerold, Sarah</v>
      </c>
      <c r="D2331" s="193"/>
      <c r="E2331" s="193"/>
      <c r="F2331" s="193" t="str">
        <f t="shared" si="3877"/>
        <v>DSCRichardson, Vicki</v>
      </c>
      <c r="G2331" s="193" t="str">
        <f t="shared" ref="G2331:M2331" si="3954">G$173</f>
        <v>Richardson, Vicki</v>
      </c>
      <c r="H2331" s="193" t="str">
        <f t="shared" si="3954"/>
        <v>Herold, Sarah</v>
      </c>
      <c r="I2331" s="193" t="str">
        <f t="shared" si="3954"/>
        <v>KA388</v>
      </c>
      <c r="J2331" s="193" t="str">
        <f t="shared" si="3954"/>
        <v>KANAR, Inc</v>
      </c>
      <c r="K2331" s="193" t="str">
        <f t="shared" si="3954"/>
        <v>all</v>
      </c>
      <c r="L2331" s="193">
        <f t="shared" si="3954"/>
        <v>0</v>
      </c>
      <c r="M2331" s="193">
        <f t="shared" si="3954"/>
        <v>0</v>
      </c>
      <c r="N2331" s="193" t="str">
        <f t="shared" si="3916"/>
        <v>DSC</v>
      </c>
      <c r="AA2331" s="193">
        <f t="shared" si="3879"/>
        <v>0</v>
      </c>
      <c r="AB2331" s="193" t="str">
        <f t="shared" ref="AB2331" si="3955">AB$173</f>
        <v>Herold, Sarah</v>
      </c>
    </row>
    <row r="2332" spans="1:28" s="188" customFormat="1" ht="17.399999999999999">
      <c r="A2332" s="193" t="str">
        <f t="shared" si="3874"/>
        <v>DSC</v>
      </c>
      <c r="B2332" s="193" t="str">
        <f t="shared" si="3875"/>
        <v>LA971DSC</v>
      </c>
      <c r="C2332" s="193" t="str">
        <f t="shared" si="3876"/>
        <v>DSCHerold, Sarah</v>
      </c>
      <c r="D2332" s="193"/>
      <c r="E2332" s="193"/>
      <c r="F2332" s="193" t="str">
        <f t="shared" si="3877"/>
        <v>DSCRichardson, Vicki</v>
      </c>
      <c r="G2332" s="193" t="str">
        <f t="shared" ref="G2332:M2332" si="3956">G$174</f>
        <v>Richardson, Vicki</v>
      </c>
      <c r="H2332" s="193" t="str">
        <f t="shared" si="3956"/>
        <v>Herold, Sarah</v>
      </c>
      <c r="I2332" s="193" t="str">
        <f t="shared" si="3956"/>
        <v>LA971</v>
      </c>
      <c r="J2332" s="193" t="str">
        <f t="shared" si="3956"/>
        <v>LA SHEAR</v>
      </c>
      <c r="K2332" s="193" t="str">
        <f t="shared" si="3956"/>
        <v>all</v>
      </c>
      <c r="L2332" s="193" t="str">
        <f t="shared" si="3956"/>
        <v>Jay Halaby &amp; Assoc</v>
      </c>
      <c r="M2332" s="193" t="str">
        <f t="shared" si="3956"/>
        <v>Beauty</v>
      </c>
      <c r="N2332" s="193" t="str">
        <f t="shared" si="3916"/>
        <v>DSC</v>
      </c>
      <c r="AA2332" s="193">
        <f t="shared" si="3879"/>
        <v>0</v>
      </c>
      <c r="AB2332" s="193" t="str">
        <f t="shared" ref="AB2332" si="3957">AB$174</f>
        <v>Herold, Sarah</v>
      </c>
    </row>
    <row r="2333" spans="1:28" s="188" customFormat="1" ht="17.399999999999999">
      <c r="A2333" s="193" t="str">
        <f t="shared" si="3874"/>
        <v>DSC</v>
      </c>
      <c r="B2333" s="193" t="str">
        <f t="shared" si="3875"/>
        <v>LE620DSC</v>
      </c>
      <c r="C2333" s="193" t="str">
        <f t="shared" si="3876"/>
        <v>DSCHerold, Sarah</v>
      </c>
      <c r="D2333" s="193"/>
      <c r="E2333" s="193"/>
      <c r="F2333" s="193" t="str">
        <f t="shared" si="3877"/>
        <v>DSCRichardson, Vicki</v>
      </c>
      <c r="G2333" s="193" t="str">
        <f t="shared" ref="G2333:M2333" si="3958">G$175</f>
        <v>Richardson, Vicki</v>
      </c>
      <c r="H2333" s="193" t="str">
        <f t="shared" si="3958"/>
        <v>Herold, Sarah</v>
      </c>
      <c r="I2333" s="193" t="str">
        <f t="shared" si="3958"/>
        <v>LE620</v>
      </c>
      <c r="J2333" s="193" t="str">
        <f t="shared" si="3958"/>
        <v>LEZLY'S BEAUTY</v>
      </c>
      <c r="K2333" s="193" t="str">
        <f t="shared" si="3958"/>
        <v>all</v>
      </c>
      <c r="L2333" s="193" t="str">
        <f t="shared" si="3958"/>
        <v>Jay Halaby &amp; Assoc</v>
      </c>
      <c r="M2333" s="193" t="str">
        <f t="shared" si="3958"/>
        <v>Beauty</v>
      </c>
      <c r="N2333" s="193" t="str">
        <f t="shared" si="3916"/>
        <v>DSC</v>
      </c>
      <c r="AA2333" s="193">
        <f t="shared" si="3879"/>
        <v>0</v>
      </c>
      <c r="AB2333" s="193" t="str">
        <f t="shared" ref="AB2333" si="3959">AB$175</f>
        <v>Herold, Sarah</v>
      </c>
    </row>
    <row r="2334" spans="1:28" s="188" customFormat="1" ht="17.399999999999999">
      <c r="A2334" s="193" t="str">
        <f t="shared" si="3874"/>
        <v>DSC</v>
      </c>
      <c r="B2334" s="193" t="str">
        <f t="shared" si="3875"/>
        <v>MC546DSC</v>
      </c>
      <c r="C2334" s="193" t="str">
        <f t="shared" si="3876"/>
        <v>DSCHerold, Sarah</v>
      </c>
      <c r="D2334" s="193"/>
      <c r="E2334" s="193"/>
      <c r="F2334" s="193" t="str">
        <f t="shared" si="3877"/>
        <v>DSCRichardson, Vicki</v>
      </c>
      <c r="G2334" s="193" t="str">
        <f t="shared" ref="G2334:M2334" si="3960">G$176</f>
        <v>Richardson, Vicki</v>
      </c>
      <c r="H2334" s="193" t="str">
        <f t="shared" si="3960"/>
        <v>Herold, Sarah</v>
      </c>
      <c r="I2334" s="193" t="str">
        <f t="shared" si="3960"/>
        <v>MC546</v>
      </c>
      <c r="J2334" s="193" t="str">
        <f t="shared" si="3960"/>
        <v>MC BARBER &amp; BEAUTY SUPPLY</v>
      </c>
      <c r="K2334" s="193" t="str">
        <f t="shared" si="3960"/>
        <v>all</v>
      </c>
      <c r="L2334" s="193" t="str">
        <f t="shared" si="3960"/>
        <v>Jay Halaby &amp; Assoc</v>
      </c>
      <c r="M2334" s="193" t="str">
        <f t="shared" si="3960"/>
        <v>Beauty</v>
      </c>
      <c r="N2334" s="193" t="str">
        <f t="shared" si="3916"/>
        <v>DSC</v>
      </c>
      <c r="AA2334" s="193">
        <f t="shared" si="3879"/>
        <v>0</v>
      </c>
      <c r="AB2334" s="193" t="str">
        <f t="shared" ref="AB2334" si="3961">AB$176</f>
        <v>Herold, Sarah</v>
      </c>
    </row>
    <row r="2335" spans="1:28" s="188" customFormat="1" ht="17.399999999999999">
      <c r="A2335" s="193" t="str">
        <f t="shared" si="3874"/>
        <v>DSC</v>
      </c>
      <c r="B2335" s="193" t="str">
        <f t="shared" si="3875"/>
        <v>ME821DSC</v>
      </c>
      <c r="C2335" s="193" t="str">
        <f t="shared" si="3876"/>
        <v>DSCHerold, Sarah</v>
      </c>
      <c r="D2335" s="193"/>
      <c r="E2335" s="193"/>
      <c r="F2335" s="193" t="str">
        <f t="shared" si="3877"/>
        <v>DSCRichardson, Vicki</v>
      </c>
      <c r="G2335" s="193" t="str">
        <f t="shared" ref="G2335:M2335" si="3962">G$177</f>
        <v>Richardson, Vicki</v>
      </c>
      <c r="H2335" s="193" t="str">
        <f t="shared" si="3962"/>
        <v>Herold, Sarah</v>
      </c>
      <c r="I2335" s="193" t="str">
        <f t="shared" si="3962"/>
        <v>ME821</v>
      </c>
      <c r="J2335" s="193" t="str">
        <f t="shared" si="3962"/>
        <v>MERIT BEAUTY SUPPLY</v>
      </c>
      <c r="K2335" s="193" t="str">
        <f t="shared" si="3962"/>
        <v>all</v>
      </c>
      <c r="L2335" s="193" t="str">
        <f t="shared" si="3962"/>
        <v>Jay Halaby &amp; Assoc</v>
      </c>
      <c r="M2335" s="193" t="str">
        <f t="shared" si="3962"/>
        <v>Beauty</v>
      </c>
      <c r="N2335" s="193" t="str">
        <f t="shared" si="3916"/>
        <v>DSC</v>
      </c>
      <c r="AA2335" s="193">
        <f t="shared" si="3879"/>
        <v>0</v>
      </c>
      <c r="AB2335" s="193" t="str">
        <f t="shared" ref="AB2335" si="3963">AB$177</f>
        <v>Herold, Sarah</v>
      </c>
    </row>
    <row r="2336" spans="1:28" s="188" customFormat="1" ht="17.399999999999999">
      <c r="A2336" s="193" t="str">
        <f t="shared" si="3874"/>
        <v>DSC</v>
      </c>
      <c r="B2336" s="193" t="str">
        <f t="shared" si="3875"/>
        <v>MI979DSC</v>
      </c>
      <c r="C2336" s="193" t="str">
        <f t="shared" si="3876"/>
        <v>DSCHerold, Sarah</v>
      </c>
      <c r="D2336" s="193"/>
      <c r="E2336" s="193"/>
      <c r="F2336" s="193" t="str">
        <f t="shared" si="3877"/>
        <v>DSCRichardson, Vicki</v>
      </c>
      <c r="G2336" s="193" t="str">
        <f t="shared" ref="G2336:M2336" si="3964">G$178</f>
        <v>Richardson, Vicki</v>
      </c>
      <c r="H2336" s="193" t="str">
        <f t="shared" si="3964"/>
        <v>Herold, Sarah</v>
      </c>
      <c r="I2336" s="193" t="str">
        <f t="shared" si="3964"/>
        <v>MI979</v>
      </c>
      <c r="J2336" s="193" t="str">
        <f t="shared" si="3964"/>
        <v>MINTEX RX, INC.</v>
      </c>
      <c r="K2336" s="193" t="str">
        <f t="shared" si="3964"/>
        <v>all</v>
      </c>
      <c r="L2336" s="193" t="str">
        <f t="shared" si="3964"/>
        <v>Jay Halaby &amp; Assoc</v>
      </c>
      <c r="M2336" s="193" t="str">
        <f t="shared" si="3964"/>
        <v>Beauty</v>
      </c>
      <c r="N2336" s="193" t="str">
        <f t="shared" si="3916"/>
        <v>DSC</v>
      </c>
      <c r="AA2336" s="193">
        <f t="shared" si="3879"/>
        <v>0</v>
      </c>
      <c r="AB2336" s="193" t="str">
        <f t="shared" ref="AB2336" si="3965">AB$178</f>
        <v>Herold, Sarah</v>
      </c>
    </row>
    <row r="2337" spans="1:28" s="188" customFormat="1" ht="17.399999999999999">
      <c r="A2337" s="193" t="str">
        <f t="shared" si="3874"/>
        <v>DSC</v>
      </c>
      <c r="B2337" s="193" t="str">
        <f t="shared" si="3875"/>
        <v>NE605DSC</v>
      </c>
      <c r="C2337" s="193" t="str">
        <f t="shared" si="3876"/>
        <v>DSCHerold, Sarah</v>
      </c>
      <c r="D2337" s="193"/>
      <c r="E2337" s="193"/>
      <c r="F2337" s="193" t="str">
        <f t="shared" si="3877"/>
        <v>DSCRichardson, Vicki</v>
      </c>
      <c r="G2337" s="193" t="str">
        <f t="shared" ref="G2337:M2337" si="3966">G$179</f>
        <v>Richardson, Vicki</v>
      </c>
      <c r="H2337" s="193" t="str">
        <f t="shared" si="3966"/>
        <v>Herold, Sarah</v>
      </c>
      <c r="I2337" s="193" t="str">
        <f t="shared" si="3966"/>
        <v>NE605</v>
      </c>
      <c r="J2337" s="193" t="str">
        <f t="shared" si="3966"/>
        <v>NEIMAN MARCUS GROUP, THE</v>
      </c>
      <c r="K2337" s="193" t="str">
        <f t="shared" si="3966"/>
        <v>all</v>
      </c>
      <c r="L2337" s="193">
        <f t="shared" si="3966"/>
        <v>0</v>
      </c>
      <c r="M2337" s="193">
        <f t="shared" si="3966"/>
        <v>0</v>
      </c>
      <c r="N2337" s="193" t="str">
        <f t="shared" si="3916"/>
        <v>DSC</v>
      </c>
      <c r="AA2337" s="193">
        <f t="shared" si="3879"/>
        <v>0</v>
      </c>
      <c r="AB2337" s="193" t="str">
        <f t="shared" ref="AB2337" si="3967">AB$179</f>
        <v>Herold, Sarah</v>
      </c>
    </row>
    <row r="2338" spans="1:28" s="188" customFormat="1" ht="17.399999999999999">
      <c r="A2338" s="193" t="str">
        <f t="shared" si="3874"/>
        <v>DSC</v>
      </c>
      <c r="B2338" s="193" t="str">
        <f t="shared" si="3875"/>
        <v>PE101DSC</v>
      </c>
      <c r="C2338" s="193" t="str">
        <f t="shared" si="3876"/>
        <v>DSCHerold, Sarah</v>
      </c>
      <c r="D2338" s="193"/>
      <c r="E2338" s="193"/>
      <c r="F2338" s="193" t="str">
        <f t="shared" si="3877"/>
        <v>DSCRichardson, Vicki</v>
      </c>
      <c r="G2338" s="193" t="str">
        <f t="shared" ref="G2338:M2338" si="3968">G$180</f>
        <v>Richardson, Vicki</v>
      </c>
      <c r="H2338" s="193" t="str">
        <f t="shared" si="3968"/>
        <v>Herold, Sarah</v>
      </c>
      <c r="I2338" s="193" t="str">
        <f t="shared" si="3968"/>
        <v>PE101</v>
      </c>
      <c r="J2338" s="193" t="str">
        <f t="shared" si="3968"/>
        <v>PENTA ELECTRONICS</v>
      </c>
      <c r="K2338" s="193" t="str">
        <f t="shared" si="3968"/>
        <v>all</v>
      </c>
      <c r="L2338" s="193" t="str">
        <f t="shared" si="3968"/>
        <v>Jay Halaby &amp; Assoc</v>
      </c>
      <c r="M2338" s="193" t="str">
        <f t="shared" si="3968"/>
        <v>Beauty</v>
      </c>
      <c r="N2338" s="193" t="str">
        <f t="shared" si="3916"/>
        <v>DSC</v>
      </c>
      <c r="AA2338" s="193">
        <f t="shared" si="3879"/>
        <v>0</v>
      </c>
      <c r="AB2338" s="193" t="str">
        <f t="shared" ref="AB2338" si="3969">AB$180</f>
        <v>Herold, Sarah</v>
      </c>
    </row>
    <row r="2339" spans="1:28" s="188" customFormat="1" ht="17.399999999999999">
      <c r="A2339" s="193" t="str">
        <f t="shared" si="3874"/>
        <v>DSC</v>
      </c>
      <c r="B2339" s="193" t="str">
        <f t="shared" si="3875"/>
        <v>PE371DSC</v>
      </c>
      <c r="C2339" s="193" t="str">
        <f t="shared" si="3876"/>
        <v>DSCHerold, Sarah</v>
      </c>
      <c r="D2339" s="193"/>
      <c r="E2339" s="193"/>
      <c r="F2339" s="193" t="str">
        <f t="shared" si="3877"/>
        <v>DSCRichardson, Vicki</v>
      </c>
      <c r="G2339" s="193" t="str">
        <f t="shared" ref="G2339:M2339" si="3970">G$181</f>
        <v>Richardson, Vicki</v>
      </c>
      <c r="H2339" s="193" t="str">
        <f t="shared" si="3970"/>
        <v>Herold, Sarah</v>
      </c>
      <c r="I2339" s="193" t="str">
        <f t="shared" si="3970"/>
        <v>PE371</v>
      </c>
      <c r="J2339" s="193" t="str">
        <f t="shared" si="3970"/>
        <v>PETRUCCELLI INT'L DISTRIBUTORS</v>
      </c>
      <c r="K2339" s="193" t="str">
        <f t="shared" si="3970"/>
        <v>all</v>
      </c>
      <c r="L2339" s="193" t="str">
        <f t="shared" si="3970"/>
        <v>Jay Halaby &amp; Assoc</v>
      </c>
      <c r="M2339" s="193" t="str">
        <f t="shared" si="3970"/>
        <v>Beauty</v>
      </c>
      <c r="N2339" s="193" t="str">
        <f t="shared" si="3916"/>
        <v>DSC</v>
      </c>
      <c r="AA2339" s="193">
        <f t="shared" si="3879"/>
        <v>0</v>
      </c>
      <c r="AB2339" s="193" t="str">
        <f t="shared" ref="AB2339" si="3971">AB$181</f>
        <v>Herold, Sarah</v>
      </c>
    </row>
    <row r="2340" spans="1:28" s="188" customFormat="1" ht="17.399999999999999">
      <c r="A2340" s="193" t="str">
        <f t="shared" si="3874"/>
        <v>DSC</v>
      </c>
      <c r="B2340" s="193" t="str">
        <f t="shared" si="3875"/>
        <v>PE599DSC</v>
      </c>
      <c r="C2340" s="193" t="str">
        <f t="shared" si="3876"/>
        <v>DSCHerold, Sarah</v>
      </c>
      <c r="D2340" s="193"/>
      <c r="E2340" s="193"/>
      <c r="F2340" s="193" t="str">
        <f t="shared" si="3877"/>
        <v>DSCRichardson, Vicki</v>
      </c>
      <c r="G2340" s="193" t="str">
        <f t="shared" ref="G2340:M2340" si="3972">G$182</f>
        <v>Richardson, Vicki</v>
      </c>
      <c r="H2340" s="193" t="str">
        <f t="shared" si="3972"/>
        <v>Herold, Sarah</v>
      </c>
      <c r="I2340" s="193" t="str">
        <f t="shared" si="3972"/>
        <v>PE599</v>
      </c>
      <c r="J2340" s="193" t="str">
        <f t="shared" si="3972"/>
        <v>PENNSYLVANIA BEAUTY &amp; BARBER SU</v>
      </c>
      <c r="K2340" s="193" t="str">
        <f t="shared" si="3972"/>
        <v>all</v>
      </c>
      <c r="L2340" s="193" t="str">
        <f t="shared" si="3972"/>
        <v>Jay Halaby &amp; Assoc</v>
      </c>
      <c r="M2340" s="193" t="str">
        <f t="shared" si="3972"/>
        <v>Beauty</v>
      </c>
      <c r="N2340" s="193" t="str">
        <f t="shared" si="3916"/>
        <v>DSC</v>
      </c>
      <c r="AA2340" s="193">
        <f t="shared" si="3879"/>
        <v>0</v>
      </c>
      <c r="AB2340" s="193" t="str">
        <f t="shared" ref="AB2340" si="3973">AB$182</f>
        <v>Herold, Sarah</v>
      </c>
    </row>
    <row r="2341" spans="1:28" s="188" customFormat="1" ht="17.399999999999999">
      <c r="A2341" s="193" t="str">
        <f t="shared" si="3874"/>
        <v>DSC</v>
      </c>
      <c r="B2341" s="193" t="str">
        <f t="shared" si="3875"/>
        <v>RI453DSC</v>
      </c>
      <c r="C2341" s="193" t="str">
        <f t="shared" si="3876"/>
        <v>DSCHerold, Sarah</v>
      </c>
      <c r="D2341" s="193"/>
      <c r="E2341" s="193"/>
      <c r="F2341" s="193" t="str">
        <f t="shared" si="3877"/>
        <v>DSCRichardson, Vicki</v>
      </c>
      <c r="G2341" s="193" t="str">
        <f t="shared" ref="G2341:M2341" si="3974">G$183</f>
        <v>Richardson, Vicki</v>
      </c>
      <c r="H2341" s="193" t="str">
        <f t="shared" si="3974"/>
        <v>Herold, Sarah</v>
      </c>
      <c r="I2341" s="193" t="str">
        <f t="shared" si="3974"/>
        <v>RI453</v>
      </c>
      <c r="J2341" s="193" t="str">
        <f t="shared" si="3974"/>
        <v>RICKY'S NYC</v>
      </c>
      <c r="K2341" s="193" t="str">
        <f t="shared" si="3974"/>
        <v>all</v>
      </c>
      <c r="L2341" s="193" t="str">
        <f t="shared" si="3974"/>
        <v>Jay Halaby &amp; Assoc</v>
      </c>
      <c r="M2341" s="193" t="str">
        <f t="shared" si="3974"/>
        <v>Beauty</v>
      </c>
      <c r="N2341" s="193" t="str">
        <f t="shared" si="3916"/>
        <v>DSC</v>
      </c>
      <c r="AA2341" s="193">
        <f t="shared" si="3879"/>
        <v>0</v>
      </c>
      <c r="AB2341" s="193" t="str">
        <f t="shared" ref="AB2341" si="3975">AB$183</f>
        <v>Herold, Sarah</v>
      </c>
    </row>
    <row r="2342" spans="1:28" s="188" customFormat="1" ht="17.399999999999999">
      <c r="A2342" s="193" t="str">
        <f t="shared" si="3874"/>
        <v>DSC</v>
      </c>
      <c r="B2342" s="193" t="str">
        <f t="shared" si="3875"/>
        <v>SC616DSC</v>
      </c>
      <c r="C2342" s="193" t="str">
        <f t="shared" si="3876"/>
        <v>DSCHerold, Sarah</v>
      </c>
      <c r="D2342" s="193"/>
      <c r="E2342" s="193"/>
      <c r="F2342" s="193" t="str">
        <f t="shared" si="3877"/>
        <v>DSCRichardson, Vicki</v>
      </c>
      <c r="G2342" s="193" t="str">
        <f t="shared" ref="G2342:M2342" si="3976">G$184</f>
        <v>Richardson, Vicki</v>
      </c>
      <c r="H2342" s="193" t="str">
        <f t="shared" si="3976"/>
        <v>Herold, Sarah</v>
      </c>
      <c r="I2342" s="193" t="str">
        <f t="shared" si="3976"/>
        <v>SC616</v>
      </c>
      <c r="J2342" s="193" t="str">
        <f t="shared" si="3976"/>
        <v>S-MARK ENTERPRISE</v>
      </c>
      <c r="K2342" s="193" t="str">
        <f t="shared" si="3976"/>
        <v>all</v>
      </c>
      <c r="L2342" s="193" t="str">
        <f t="shared" si="3976"/>
        <v>Jay Halaby &amp; Assoc</v>
      </c>
      <c r="M2342" s="193" t="str">
        <f t="shared" si="3976"/>
        <v>Beauty</v>
      </c>
      <c r="N2342" s="193" t="str">
        <f t="shared" si="3916"/>
        <v>DSC</v>
      </c>
      <c r="AA2342" s="193">
        <f t="shared" si="3879"/>
        <v>0</v>
      </c>
      <c r="AB2342" s="193" t="str">
        <f t="shared" ref="AB2342" si="3977">AB$184</f>
        <v>Herold, Sarah</v>
      </c>
    </row>
    <row r="2343" spans="1:28" s="188" customFormat="1" ht="17.399999999999999">
      <c r="A2343" s="193" t="str">
        <f t="shared" si="3874"/>
        <v>DSC</v>
      </c>
      <c r="B2343" s="193" t="str">
        <f t="shared" si="3875"/>
        <v>SE636DSC</v>
      </c>
      <c r="C2343" s="193" t="str">
        <f t="shared" si="3876"/>
        <v>DSCHerold, Sarah</v>
      </c>
      <c r="D2343" s="193"/>
      <c r="E2343" s="193"/>
      <c r="F2343" s="193" t="str">
        <f t="shared" si="3877"/>
        <v>DSCRichardson, Vicki</v>
      </c>
      <c r="G2343" s="193" t="str">
        <f t="shared" ref="G2343:M2343" si="3978">G$185</f>
        <v>Richardson, Vicki</v>
      </c>
      <c r="H2343" s="193" t="str">
        <f t="shared" si="3978"/>
        <v>Herold, Sarah</v>
      </c>
      <c r="I2343" s="193" t="str">
        <f t="shared" si="3978"/>
        <v>SE636</v>
      </c>
      <c r="J2343" s="193" t="str">
        <f t="shared" si="3978"/>
        <v>SELBA BEAUTY SYSTEMS</v>
      </c>
      <c r="K2343" s="193" t="str">
        <f t="shared" si="3978"/>
        <v>all</v>
      </c>
      <c r="L2343" s="193" t="str">
        <f t="shared" si="3978"/>
        <v>Jay Halaby &amp; Assoc</v>
      </c>
      <c r="M2343" s="193" t="str">
        <f t="shared" si="3978"/>
        <v>Beauty</v>
      </c>
      <c r="N2343" s="193" t="str">
        <f t="shared" si="3916"/>
        <v>DSC</v>
      </c>
      <c r="AA2343" s="193">
        <f t="shared" si="3879"/>
        <v>0</v>
      </c>
      <c r="AB2343" s="193" t="str">
        <f t="shared" ref="AB2343" si="3979">AB$185</f>
        <v>Herold, Sarah</v>
      </c>
    </row>
    <row r="2344" spans="1:28" s="188" customFormat="1" ht="17.399999999999999">
      <c r="A2344" s="193" t="str">
        <f t="shared" si="3874"/>
        <v>DSC</v>
      </c>
      <c r="B2344" s="193" t="str">
        <f t="shared" si="3875"/>
        <v>SH875DSC</v>
      </c>
      <c r="C2344" s="193" t="str">
        <f t="shared" si="3876"/>
        <v>DSCHerold, Sarah</v>
      </c>
      <c r="D2344" s="193"/>
      <c r="E2344" s="193"/>
      <c r="F2344" s="193" t="str">
        <f t="shared" si="3877"/>
        <v>DSCRichardson, Vicki</v>
      </c>
      <c r="G2344" s="193" t="str">
        <f t="shared" ref="G2344:M2344" si="3980">G$186</f>
        <v>Richardson, Vicki</v>
      </c>
      <c r="H2344" s="193" t="str">
        <f t="shared" si="3980"/>
        <v>Herold, Sarah</v>
      </c>
      <c r="I2344" s="193" t="str">
        <f t="shared" si="3980"/>
        <v>SH875</v>
      </c>
      <c r="J2344" s="193" t="str">
        <f t="shared" si="3980"/>
        <v>THE SHAVER SHOP</v>
      </c>
      <c r="K2344" s="193" t="str">
        <f t="shared" si="3980"/>
        <v>all</v>
      </c>
      <c r="L2344" s="193">
        <f t="shared" si="3980"/>
        <v>0</v>
      </c>
      <c r="M2344" s="193">
        <f t="shared" si="3980"/>
        <v>0</v>
      </c>
      <c r="N2344" s="193" t="str">
        <f t="shared" si="3916"/>
        <v>DSC</v>
      </c>
      <c r="AA2344" s="193">
        <f t="shared" si="3879"/>
        <v>0</v>
      </c>
      <c r="AB2344" s="193" t="str">
        <f t="shared" ref="AB2344" si="3981">AB$186</f>
        <v>Herold, Sarah</v>
      </c>
    </row>
    <row r="2345" spans="1:28" s="188" customFormat="1" ht="17.399999999999999">
      <c r="A2345" s="193" t="str">
        <f t="shared" si="3874"/>
        <v>DSC</v>
      </c>
      <c r="B2345" s="193" t="str">
        <f t="shared" si="3875"/>
        <v>SH971DSC</v>
      </c>
      <c r="C2345" s="193" t="str">
        <f t="shared" si="3876"/>
        <v>DSCHerold, Sarah</v>
      </c>
      <c r="D2345" s="193"/>
      <c r="E2345" s="193"/>
      <c r="F2345" s="193" t="str">
        <f t="shared" si="3877"/>
        <v>DSCRichardson, Vicki</v>
      </c>
      <c r="G2345" s="193" t="str">
        <f t="shared" ref="G2345:M2345" si="3982">G$187</f>
        <v>Richardson, Vicki</v>
      </c>
      <c r="H2345" s="193" t="str">
        <f t="shared" si="3982"/>
        <v>Herold, Sarah</v>
      </c>
      <c r="I2345" s="193" t="str">
        <f t="shared" si="3982"/>
        <v>SH971</v>
      </c>
      <c r="J2345" s="193" t="str">
        <f t="shared" si="3982"/>
        <v>SHOPPERS EXPO INTERNATIONAL INC</v>
      </c>
      <c r="K2345" s="193" t="str">
        <f t="shared" si="3982"/>
        <v>all</v>
      </c>
      <c r="L2345" s="193" t="str">
        <f t="shared" si="3982"/>
        <v>Jay Halaby &amp; Assoc</v>
      </c>
      <c r="M2345" s="193" t="str">
        <f t="shared" si="3982"/>
        <v>Beauty</v>
      </c>
      <c r="N2345" s="193" t="str">
        <f t="shared" si="3916"/>
        <v>DSC</v>
      </c>
      <c r="AA2345" s="193">
        <f t="shared" si="3879"/>
        <v>0</v>
      </c>
      <c r="AB2345" s="193" t="str">
        <f t="shared" ref="AB2345" si="3983">AB$187</f>
        <v>Herold, Sarah</v>
      </c>
    </row>
    <row r="2346" spans="1:28" s="188" customFormat="1" ht="17.399999999999999">
      <c r="A2346" s="193" t="str">
        <f t="shared" si="3874"/>
        <v>DSC</v>
      </c>
      <c r="B2346" s="193" t="str">
        <f t="shared" si="3875"/>
        <v>SP594DSC</v>
      </c>
      <c r="C2346" s="193" t="str">
        <f t="shared" si="3876"/>
        <v>DSCHerold, Sarah</v>
      </c>
      <c r="D2346" s="193"/>
      <c r="E2346" s="193"/>
      <c r="F2346" s="193" t="str">
        <f t="shared" si="3877"/>
        <v>DSCRichardson, Vicki</v>
      </c>
      <c r="G2346" s="193" t="str">
        <f t="shared" ref="G2346:M2346" si="3984">G$188</f>
        <v>Richardson, Vicki</v>
      </c>
      <c r="H2346" s="193" t="str">
        <f t="shared" si="3984"/>
        <v>Herold, Sarah</v>
      </c>
      <c r="I2346" s="193" t="str">
        <f t="shared" si="3984"/>
        <v>SP594</v>
      </c>
      <c r="J2346" s="193" t="str">
        <f t="shared" si="3984"/>
        <v>S&amp;J HANS DISTRIBUTORS</v>
      </c>
      <c r="K2346" s="193" t="str">
        <f t="shared" si="3984"/>
        <v>all</v>
      </c>
      <c r="L2346" s="193">
        <f t="shared" si="3984"/>
        <v>0</v>
      </c>
      <c r="M2346" s="193">
        <f t="shared" si="3984"/>
        <v>0</v>
      </c>
      <c r="N2346" s="193" t="str">
        <f t="shared" si="3916"/>
        <v>DSC</v>
      </c>
      <c r="AA2346" s="193">
        <f t="shared" si="3879"/>
        <v>0</v>
      </c>
      <c r="AB2346" s="193" t="str">
        <f t="shared" ref="AB2346" si="3985">AB$188</f>
        <v>Herold, Sarah</v>
      </c>
    </row>
    <row r="2347" spans="1:28" s="188" customFormat="1" ht="17.399999999999999">
      <c r="A2347" s="193" t="str">
        <f t="shared" si="3874"/>
        <v>DSC</v>
      </c>
      <c r="B2347" s="193" t="str">
        <f t="shared" si="3875"/>
        <v>SW081DSC</v>
      </c>
      <c r="C2347" s="193" t="str">
        <f t="shared" si="3876"/>
        <v>DSCHerold, Sarah</v>
      </c>
      <c r="D2347" s="193"/>
      <c r="E2347" s="193"/>
      <c r="F2347" s="193" t="str">
        <f t="shared" si="3877"/>
        <v>DSCRichardson, Vicki</v>
      </c>
      <c r="G2347" s="193" t="str">
        <f t="shared" ref="G2347:M2347" si="3986">G$189</f>
        <v>Richardson, Vicki</v>
      </c>
      <c r="H2347" s="193" t="str">
        <f t="shared" si="3986"/>
        <v>Herold, Sarah</v>
      </c>
      <c r="I2347" s="193" t="str">
        <f t="shared" si="3986"/>
        <v>SW081</v>
      </c>
      <c r="J2347" s="193" t="str">
        <f t="shared" si="3986"/>
        <v>SWEIS INC</v>
      </c>
      <c r="K2347" s="193" t="str">
        <f t="shared" si="3986"/>
        <v>all</v>
      </c>
      <c r="L2347" s="193" t="str">
        <f t="shared" si="3986"/>
        <v>Jay Halaby &amp; Assoc</v>
      </c>
      <c r="M2347" s="193" t="str">
        <f t="shared" si="3986"/>
        <v>Beauty</v>
      </c>
      <c r="N2347" s="193" t="str">
        <f t="shared" si="3916"/>
        <v>DSC</v>
      </c>
      <c r="AA2347" s="193">
        <f t="shared" si="3879"/>
        <v>0</v>
      </c>
      <c r="AB2347" s="193" t="str">
        <f t="shared" ref="AB2347" si="3987">AB$189</f>
        <v>Herold, Sarah</v>
      </c>
    </row>
    <row r="2348" spans="1:28" s="188" customFormat="1" ht="17.399999999999999">
      <c r="A2348" s="193" t="str">
        <f t="shared" si="3874"/>
        <v>DSC</v>
      </c>
      <c r="B2348" s="193" t="str">
        <f t="shared" si="3875"/>
        <v>TA293DSC</v>
      </c>
      <c r="C2348" s="193" t="str">
        <f t="shared" si="3876"/>
        <v>DSCHerold, Sarah</v>
      </c>
      <c r="D2348" s="193"/>
      <c r="E2348" s="193"/>
      <c r="F2348" s="193" t="str">
        <f t="shared" si="3877"/>
        <v>DSCRichardson, Vicki</v>
      </c>
      <c r="G2348" s="193" t="str">
        <f t="shared" ref="G2348:M2348" si="3988">G$190</f>
        <v>Richardson, Vicki</v>
      </c>
      <c r="H2348" s="193" t="str">
        <f t="shared" si="3988"/>
        <v>Herold, Sarah</v>
      </c>
      <c r="I2348" s="193" t="str">
        <f t="shared" si="3988"/>
        <v>TA293</v>
      </c>
      <c r="J2348" s="193" t="str">
        <f t="shared" si="3988"/>
        <v>TASTAS, INC.</v>
      </c>
      <c r="K2348" s="193" t="str">
        <f t="shared" si="3988"/>
        <v>all</v>
      </c>
      <c r="L2348" s="193" t="str">
        <f t="shared" si="3988"/>
        <v>Jay Halaby &amp; Assoc</v>
      </c>
      <c r="M2348" s="193" t="str">
        <f t="shared" si="3988"/>
        <v>Beauty</v>
      </c>
      <c r="N2348" s="193" t="str">
        <f t="shared" si="3916"/>
        <v>DSC</v>
      </c>
      <c r="AA2348" s="193">
        <f t="shared" si="3879"/>
        <v>0</v>
      </c>
      <c r="AB2348" s="193" t="str">
        <f t="shared" ref="AB2348" si="3989">AB$190</f>
        <v>Herold, Sarah</v>
      </c>
    </row>
    <row r="2349" spans="1:28" s="188" customFormat="1" ht="17.399999999999999">
      <c r="A2349" s="193" t="str">
        <f t="shared" si="3874"/>
        <v>DSC</v>
      </c>
      <c r="B2349" s="193" t="str">
        <f t="shared" si="3875"/>
        <v>TH362DSC</v>
      </c>
      <c r="C2349" s="193" t="str">
        <f t="shared" si="3876"/>
        <v>DSCHerold, Sarah</v>
      </c>
      <c r="D2349" s="193"/>
      <c r="E2349" s="193"/>
      <c r="F2349" s="193" t="str">
        <f t="shared" si="3877"/>
        <v>DSCRichardson, Vicki</v>
      </c>
      <c r="G2349" s="193" t="str">
        <f t="shared" ref="G2349:M2349" si="3990">G$191</f>
        <v>Richardson, Vicki</v>
      </c>
      <c r="H2349" s="193" t="str">
        <f t="shared" si="3990"/>
        <v>Herold, Sarah</v>
      </c>
      <c r="I2349" s="193" t="str">
        <f t="shared" si="3990"/>
        <v>TH362</v>
      </c>
      <c r="J2349" s="193" t="str">
        <f t="shared" si="3990"/>
        <v>THE ART OF SHAVING - FL, LLC</v>
      </c>
      <c r="K2349" s="193" t="str">
        <f t="shared" si="3990"/>
        <v>all</v>
      </c>
      <c r="L2349" s="193">
        <f t="shared" si="3990"/>
        <v>0</v>
      </c>
      <c r="M2349" s="193">
        <f t="shared" si="3990"/>
        <v>0</v>
      </c>
      <c r="N2349" s="193" t="str">
        <f t="shared" si="3916"/>
        <v>DSC</v>
      </c>
      <c r="AA2349" s="193">
        <f t="shared" si="3879"/>
        <v>0</v>
      </c>
      <c r="AB2349" s="193" t="str">
        <f t="shared" ref="AB2349" si="3991">AB$191</f>
        <v>Herold, Sarah</v>
      </c>
    </row>
    <row r="2350" spans="1:28" s="188" customFormat="1" ht="17.399999999999999">
      <c r="A2350" s="193" t="str">
        <f t="shared" si="3874"/>
        <v>DSC</v>
      </c>
      <c r="B2350" s="193" t="str">
        <f t="shared" si="3875"/>
        <v>TU161DSC</v>
      </c>
      <c r="C2350" s="193" t="str">
        <f t="shared" si="3876"/>
        <v>DSCHerold, Sarah</v>
      </c>
      <c r="D2350" s="193"/>
      <c r="E2350" s="193"/>
      <c r="F2350" s="193" t="str">
        <f t="shared" si="3877"/>
        <v>DSCRichardson, Vicki</v>
      </c>
      <c r="G2350" s="193" t="str">
        <f t="shared" ref="G2350:M2350" si="3992">G$192</f>
        <v>Richardson, Vicki</v>
      </c>
      <c r="H2350" s="193" t="str">
        <f t="shared" si="3992"/>
        <v>Herold, Sarah</v>
      </c>
      <c r="I2350" s="193" t="str">
        <f t="shared" si="3992"/>
        <v>TU161</v>
      </c>
      <c r="J2350" s="193" t="str">
        <f t="shared" si="3992"/>
        <v>TUESDAY MORNING PARTNERS LTD</v>
      </c>
      <c r="K2350" s="193" t="str">
        <f t="shared" si="3992"/>
        <v>all</v>
      </c>
      <c r="L2350" s="193">
        <f t="shared" si="3992"/>
        <v>0</v>
      </c>
      <c r="M2350" s="193">
        <f t="shared" si="3992"/>
        <v>0</v>
      </c>
      <c r="N2350" s="193" t="str">
        <f t="shared" si="3916"/>
        <v>DSC</v>
      </c>
      <c r="AA2350" s="193">
        <f t="shared" si="3879"/>
        <v>0</v>
      </c>
      <c r="AB2350" s="193" t="str">
        <f t="shared" ref="AB2350" si="3993">AB$192</f>
        <v>Herold, Sarah</v>
      </c>
    </row>
    <row r="2351" spans="1:28" s="188" customFormat="1" ht="17.399999999999999">
      <c r="A2351" s="193" t="str">
        <f t="shared" si="3874"/>
        <v>DSC</v>
      </c>
      <c r="B2351" s="193" t="str">
        <f t="shared" si="3875"/>
        <v>UL220DSC</v>
      </c>
      <c r="C2351" s="193" t="str">
        <f t="shared" si="3876"/>
        <v>DSCHerold, Sarah</v>
      </c>
      <c r="D2351" s="193"/>
      <c r="E2351" s="193"/>
      <c r="F2351" s="193" t="str">
        <f t="shared" si="3877"/>
        <v>DSCRichardson, Vicki</v>
      </c>
      <c r="G2351" s="193" t="str">
        <f t="shared" ref="G2351:M2351" si="3994">G$193</f>
        <v>Richardson, Vicki</v>
      </c>
      <c r="H2351" s="193" t="str">
        <f t="shared" si="3994"/>
        <v>Herold, Sarah</v>
      </c>
      <c r="I2351" s="193" t="str">
        <f t="shared" si="3994"/>
        <v>UL220</v>
      </c>
      <c r="J2351" s="193" t="str">
        <f t="shared" si="3994"/>
        <v>ULTA SALON</v>
      </c>
      <c r="K2351" s="193" t="str">
        <f t="shared" si="3994"/>
        <v>all</v>
      </c>
      <c r="L2351" s="193">
        <f t="shared" si="3994"/>
        <v>0</v>
      </c>
      <c r="M2351" s="193">
        <f t="shared" si="3994"/>
        <v>0</v>
      </c>
      <c r="N2351" s="193" t="str">
        <f t="shared" si="3916"/>
        <v>DSC</v>
      </c>
      <c r="AA2351" s="193">
        <f t="shared" si="3879"/>
        <v>0</v>
      </c>
      <c r="AB2351" s="193" t="str">
        <f t="shared" ref="AB2351" si="3995">AB$193</f>
        <v>Herold, Sarah</v>
      </c>
    </row>
    <row r="2352" spans="1:28" s="188" customFormat="1" ht="17.399999999999999">
      <c r="A2352" s="193" t="str">
        <f t="shared" si="3874"/>
        <v>DSC</v>
      </c>
      <c r="B2352" s="193" t="str">
        <f t="shared" si="3875"/>
        <v>VI277DSC</v>
      </c>
      <c r="C2352" s="193" t="str">
        <f t="shared" si="3876"/>
        <v>DSCHerold, Sarah</v>
      </c>
      <c r="D2352" s="193"/>
      <c r="E2352" s="193"/>
      <c r="F2352" s="193" t="str">
        <f t="shared" si="3877"/>
        <v>DSCRichardson, Vicki</v>
      </c>
      <c r="G2352" s="193" t="str">
        <f t="shared" ref="G2352:M2352" si="3996">G$194</f>
        <v>Richardson, Vicki</v>
      </c>
      <c r="H2352" s="193" t="str">
        <f t="shared" si="3996"/>
        <v>Herold, Sarah</v>
      </c>
      <c r="I2352" s="193" t="str">
        <f t="shared" si="3996"/>
        <v>VI277</v>
      </c>
      <c r="J2352" s="193" t="str">
        <f t="shared" si="3996"/>
        <v>VINTAGE DISTRIBUTION &amp; SALON SERVIC</v>
      </c>
      <c r="K2352" s="193" t="str">
        <f t="shared" si="3996"/>
        <v>all</v>
      </c>
      <c r="L2352" s="193" t="str">
        <f t="shared" si="3996"/>
        <v>Jay Halaby &amp; Assoc</v>
      </c>
      <c r="M2352" s="193" t="str">
        <f t="shared" si="3996"/>
        <v>Beauty</v>
      </c>
      <c r="N2352" s="193" t="str">
        <f t="shared" si="3916"/>
        <v>DSC</v>
      </c>
      <c r="AA2352" s="193">
        <f t="shared" si="3879"/>
        <v>0</v>
      </c>
      <c r="AB2352" s="193" t="str">
        <f t="shared" ref="AB2352" si="3997">AB$194</f>
        <v>Herold, Sarah</v>
      </c>
    </row>
    <row r="2353" spans="1:28" s="188" customFormat="1" ht="17.399999999999999">
      <c r="A2353" s="193" t="str">
        <f t="shared" si="3874"/>
        <v>DSC</v>
      </c>
      <c r="B2353" s="193" t="str">
        <f t="shared" si="3875"/>
        <v>WA596DSC</v>
      </c>
      <c r="C2353" s="193" t="str">
        <f t="shared" si="3876"/>
        <v>DSCHerold, Sarah</v>
      </c>
      <c r="D2353" s="193"/>
      <c r="E2353" s="193"/>
      <c r="F2353" s="193" t="str">
        <f t="shared" si="3877"/>
        <v>DSCRichardson, Vicki</v>
      </c>
      <c r="G2353" s="193" t="str">
        <f t="shared" ref="G2353:M2353" si="3998">G$195</f>
        <v>Richardson, Vicki</v>
      </c>
      <c r="H2353" s="193" t="str">
        <f t="shared" si="3998"/>
        <v>Herold, Sarah</v>
      </c>
      <c r="I2353" s="193" t="str">
        <f t="shared" si="3998"/>
        <v>WA596</v>
      </c>
      <c r="J2353" s="193" t="str">
        <f t="shared" si="3998"/>
        <v>WALGREENS.COM</v>
      </c>
      <c r="K2353" s="193" t="str">
        <f t="shared" si="3998"/>
        <v>all</v>
      </c>
      <c r="L2353" s="193">
        <f t="shared" si="3998"/>
        <v>0</v>
      </c>
      <c r="M2353" s="193">
        <f t="shared" si="3998"/>
        <v>0</v>
      </c>
      <c r="N2353" s="193" t="str">
        <f t="shared" si="3916"/>
        <v>DSC</v>
      </c>
      <c r="AA2353" s="193">
        <f t="shared" si="3879"/>
        <v>0</v>
      </c>
      <c r="AB2353" s="193" t="str">
        <f t="shared" ref="AB2353" si="3999">AB$195</f>
        <v>Herold, Sarah</v>
      </c>
    </row>
    <row r="2354" spans="1:28" s="188" customFormat="1" ht="17.399999999999999">
      <c r="A2354" s="193" t="str">
        <f t="shared" si="3874"/>
        <v>DSC</v>
      </c>
      <c r="B2354" s="193" t="str">
        <f t="shared" si="3875"/>
        <v>WI196DSC</v>
      </c>
      <c r="C2354" s="193" t="str">
        <f t="shared" si="3876"/>
        <v>DSCHerold, Sarah</v>
      </c>
      <c r="D2354" s="193"/>
      <c r="E2354" s="193"/>
      <c r="F2354" s="193" t="str">
        <f t="shared" si="3877"/>
        <v>DSCRichardson, Vicki</v>
      </c>
      <c r="G2354" s="193" t="str">
        <f t="shared" ref="G2354:M2354" si="4000">G$196</f>
        <v>Richardson, Vicki</v>
      </c>
      <c r="H2354" s="193" t="str">
        <f t="shared" si="4000"/>
        <v>Herold, Sarah</v>
      </c>
      <c r="I2354" s="193" t="str">
        <f t="shared" si="4000"/>
        <v>WI196</v>
      </c>
      <c r="J2354" s="193" t="str">
        <f t="shared" si="4000"/>
        <v>WILLIAM MARVY COMPANY</v>
      </c>
      <c r="K2354" s="193" t="str">
        <f t="shared" si="4000"/>
        <v>all</v>
      </c>
      <c r="L2354" s="193" t="str">
        <f t="shared" si="4000"/>
        <v>Jay Halaby &amp; Assoc</v>
      </c>
      <c r="M2354" s="193" t="str">
        <f t="shared" si="4000"/>
        <v>Beauty</v>
      </c>
      <c r="N2354" s="193" t="str">
        <f t="shared" si="3916"/>
        <v>DSC</v>
      </c>
      <c r="AA2354" s="193">
        <f t="shared" si="3879"/>
        <v>0</v>
      </c>
      <c r="AB2354" s="193" t="str">
        <f t="shared" ref="AB2354" si="4001">AB$196</f>
        <v>Herold, Sarah</v>
      </c>
    </row>
    <row r="2355" spans="1:28" s="188" customFormat="1" ht="17.399999999999999">
      <c r="A2355" s="193" t="str">
        <f t="shared" si="3874"/>
        <v>DSC</v>
      </c>
      <c r="B2355" s="193" t="str">
        <f t="shared" si="3875"/>
        <v>CR366DSC</v>
      </c>
      <c r="C2355" s="193" t="str">
        <f t="shared" si="3876"/>
        <v>DSCHerold, Sarah</v>
      </c>
      <c r="D2355" s="193"/>
      <c r="E2355" s="193"/>
      <c r="F2355" s="193" t="str">
        <f t="shared" si="3877"/>
        <v>DSCRichardson, Vicki</v>
      </c>
      <c r="G2355" s="193" t="str">
        <f t="shared" ref="G2355:M2355" si="4002">G$197</f>
        <v>Richardson, Vicki</v>
      </c>
      <c r="H2355" s="193" t="str">
        <f t="shared" si="4002"/>
        <v>Herold, Sarah</v>
      </c>
      <c r="I2355" s="193" t="str">
        <f t="shared" si="4002"/>
        <v>CR366</v>
      </c>
      <c r="J2355" s="193" t="str">
        <f t="shared" si="4002"/>
        <v>CREDIBLE CULTURE</v>
      </c>
      <c r="K2355" s="193" t="str">
        <f t="shared" si="4002"/>
        <v>all</v>
      </c>
      <c r="L2355" s="193">
        <f t="shared" si="4002"/>
        <v>0</v>
      </c>
      <c r="M2355" s="193" t="str">
        <f t="shared" si="4002"/>
        <v>Beauty</v>
      </c>
      <c r="N2355" s="193" t="str">
        <f t="shared" si="3916"/>
        <v>DSC</v>
      </c>
      <c r="AA2355" s="193">
        <f t="shared" si="3879"/>
        <v>0</v>
      </c>
      <c r="AB2355" s="193" t="str">
        <f t="shared" ref="AB2355" si="4003">AB$197</f>
        <v>Herold, Sarah</v>
      </c>
    </row>
    <row r="2356" spans="1:28" s="188" customFormat="1" ht="17.399999999999999">
      <c r="A2356" s="193" t="str">
        <f t="shared" si="3874"/>
        <v>DSC</v>
      </c>
      <c r="B2356" s="193" t="str">
        <f t="shared" si="3875"/>
        <v>VE242DSC</v>
      </c>
      <c r="C2356" s="193" t="str">
        <f t="shared" si="3876"/>
        <v>DSCHerold, Sarah</v>
      </c>
      <c r="D2356" s="193"/>
      <c r="E2356" s="193"/>
      <c r="F2356" s="193" t="str">
        <f t="shared" si="3877"/>
        <v>DSCRichardson, Vicki</v>
      </c>
      <c r="G2356" s="193" t="str">
        <f t="shared" ref="G2356:M2356" si="4004">G$198</f>
        <v>Richardson, Vicki</v>
      </c>
      <c r="H2356" s="193" t="str">
        <f t="shared" si="4004"/>
        <v>Herold, Sarah</v>
      </c>
      <c r="I2356" s="193" t="str">
        <f t="shared" si="4004"/>
        <v>VE242</v>
      </c>
      <c r="J2356" s="193" t="str">
        <f t="shared" si="4004"/>
        <v>VECINA BEAUTY SUPPLY INC</v>
      </c>
      <c r="K2356" s="193" t="str">
        <f t="shared" si="4004"/>
        <v>all</v>
      </c>
      <c r="L2356" s="193">
        <f t="shared" si="4004"/>
        <v>0</v>
      </c>
      <c r="M2356" s="193" t="str">
        <f t="shared" si="4004"/>
        <v>Beauty</v>
      </c>
      <c r="N2356" s="193" t="str">
        <f t="shared" si="3916"/>
        <v>DSC</v>
      </c>
      <c r="AA2356" s="193">
        <f t="shared" si="3879"/>
        <v>0</v>
      </c>
      <c r="AB2356" s="193" t="str">
        <f t="shared" ref="AB2356" si="4005">AB$198</f>
        <v>Herold, Sarah</v>
      </c>
    </row>
    <row r="2357" spans="1:28" s="188" customFormat="1" ht="17.399999999999999">
      <c r="A2357" s="193" t="str">
        <f t="shared" si="3874"/>
        <v>DSC</v>
      </c>
      <c r="B2357" s="193" t="str">
        <f t="shared" si="3875"/>
        <v>0DSC</v>
      </c>
      <c r="C2357" s="193" t="str">
        <f t="shared" si="3876"/>
        <v>DSC0</v>
      </c>
      <c r="D2357" s="193"/>
      <c r="E2357" s="193"/>
      <c r="F2357" s="193" t="str">
        <f t="shared" si="3877"/>
        <v>DSC0</v>
      </c>
      <c r="G2357" s="193">
        <f t="shared" ref="G2357:M2357" si="4006">G$199</f>
        <v>0</v>
      </c>
      <c r="H2357" s="193">
        <f t="shared" si="4006"/>
        <v>0</v>
      </c>
      <c r="I2357" s="193">
        <f t="shared" si="4006"/>
        <v>0</v>
      </c>
      <c r="J2357" s="193">
        <f t="shared" si="4006"/>
        <v>0</v>
      </c>
      <c r="K2357" s="193">
        <f t="shared" si="4006"/>
        <v>0</v>
      </c>
      <c r="L2357" s="193">
        <f t="shared" si="4006"/>
        <v>0</v>
      </c>
      <c r="M2357" s="193">
        <f t="shared" si="4006"/>
        <v>0</v>
      </c>
      <c r="N2357" s="193" t="str">
        <f t="shared" si="3916"/>
        <v>DSC</v>
      </c>
      <c r="AA2357" s="193">
        <f t="shared" si="3879"/>
        <v>0</v>
      </c>
      <c r="AB2357" s="193">
        <f t="shared" ref="AB2357" si="4007">AB$199</f>
        <v>0</v>
      </c>
    </row>
    <row r="2358" spans="1:28" s="188" customFormat="1" ht="17.399999999999999">
      <c r="A2358" s="193" t="str">
        <f t="shared" ref="A2358:A2421" si="4008">T$11</f>
        <v>DSC</v>
      </c>
      <c r="B2358" s="193" t="str">
        <f t="shared" ref="B2358:B2421" si="4009">CONCATENATE(I2358,A2358)</f>
        <v>0DSC</v>
      </c>
      <c r="C2358" s="193" t="str">
        <f t="shared" ref="C2358:C2421" si="4010">CONCATENATE(A2358,H2358)</f>
        <v>DSC0</v>
      </c>
      <c r="D2358" s="193"/>
      <c r="E2358" s="193"/>
      <c r="F2358" s="193" t="str">
        <f t="shared" ref="F2358:F2421" si="4011">CONCATENATE(A2358,G2358)</f>
        <v>DSC0</v>
      </c>
      <c r="G2358" s="193">
        <f t="shared" ref="G2358:M2358" si="4012">G$200</f>
        <v>0</v>
      </c>
      <c r="H2358" s="193">
        <f t="shared" si="4012"/>
        <v>0</v>
      </c>
      <c r="I2358" s="193">
        <f t="shared" si="4012"/>
        <v>0</v>
      </c>
      <c r="J2358" s="193">
        <f t="shared" si="4012"/>
        <v>0</v>
      </c>
      <c r="K2358" s="193">
        <f t="shared" si="4012"/>
        <v>0</v>
      </c>
      <c r="L2358" s="193">
        <f t="shared" si="4012"/>
        <v>0</v>
      </c>
      <c r="M2358" s="193">
        <f t="shared" si="4012"/>
        <v>0</v>
      </c>
      <c r="N2358" s="193" t="str">
        <f t="shared" si="3916"/>
        <v>DSC</v>
      </c>
      <c r="AA2358" s="193">
        <f t="shared" ref="AA2358:AA2421" si="4013">AT$11</f>
        <v>0</v>
      </c>
      <c r="AB2358" s="193">
        <f t="shared" ref="AB2358" si="4014">AB$200</f>
        <v>0</v>
      </c>
    </row>
    <row r="2359" spans="1:28" s="188" customFormat="1" ht="17.399999999999999">
      <c r="A2359" s="193" t="str">
        <f t="shared" si="4008"/>
        <v>DSC</v>
      </c>
      <c r="B2359" s="193" t="str">
        <f t="shared" si="4009"/>
        <v>0DSC</v>
      </c>
      <c r="C2359" s="193" t="str">
        <f t="shared" si="4010"/>
        <v>DSC0</v>
      </c>
      <c r="D2359" s="193"/>
      <c r="E2359" s="193"/>
      <c r="F2359" s="193" t="str">
        <f t="shared" si="4011"/>
        <v>DSC0</v>
      </c>
      <c r="G2359" s="193">
        <f t="shared" ref="G2359:M2359" si="4015">G$201</f>
        <v>0</v>
      </c>
      <c r="H2359" s="193">
        <f t="shared" si="4015"/>
        <v>0</v>
      </c>
      <c r="I2359" s="193">
        <f t="shared" si="4015"/>
        <v>0</v>
      </c>
      <c r="J2359" s="193">
        <f t="shared" si="4015"/>
        <v>0</v>
      </c>
      <c r="K2359" s="193">
        <f t="shared" si="4015"/>
        <v>0</v>
      </c>
      <c r="L2359" s="193">
        <f t="shared" si="4015"/>
        <v>0</v>
      </c>
      <c r="M2359" s="193">
        <f t="shared" si="4015"/>
        <v>0</v>
      </c>
      <c r="N2359" s="193" t="str">
        <f t="shared" si="3916"/>
        <v>DSC</v>
      </c>
      <c r="AA2359" s="193">
        <f t="shared" si="4013"/>
        <v>0</v>
      </c>
      <c r="AB2359" s="193">
        <f t="shared" ref="AB2359" si="4016">AB$201</f>
        <v>0</v>
      </c>
    </row>
    <row r="2360" spans="1:28" s="188" customFormat="1" ht="17.399999999999999">
      <c r="A2360" s="193" t="str">
        <f t="shared" si="4008"/>
        <v>DSC</v>
      </c>
      <c r="B2360" s="193" t="str">
        <f t="shared" si="4009"/>
        <v>0DSC</v>
      </c>
      <c r="C2360" s="193" t="str">
        <f t="shared" si="4010"/>
        <v>DSC0</v>
      </c>
      <c r="D2360" s="193"/>
      <c r="E2360" s="193"/>
      <c r="F2360" s="193" t="str">
        <f t="shared" si="4011"/>
        <v>DSC0</v>
      </c>
      <c r="G2360" s="193">
        <f t="shared" ref="G2360:M2360" si="4017">G$202</f>
        <v>0</v>
      </c>
      <c r="H2360" s="193">
        <f t="shared" si="4017"/>
        <v>0</v>
      </c>
      <c r="I2360" s="193">
        <f t="shared" si="4017"/>
        <v>0</v>
      </c>
      <c r="J2360" s="193">
        <f t="shared" si="4017"/>
        <v>0</v>
      </c>
      <c r="K2360" s="193">
        <f t="shared" si="4017"/>
        <v>0</v>
      </c>
      <c r="L2360" s="193">
        <f t="shared" si="4017"/>
        <v>0</v>
      </c>
      <c r="M2360" s="193">
        <f t="shared" si="4017"/>
        <v>0</v>
      </c>
      <c r="N2360" s="193" t="str">
        <f t="shared" si="3916"/>
        <v>DSC</v>
      </c>
      <c r="AA2360" s="193">
        <f t="shared" si="4013"/>
        <v>0</v>
      </c>
      <c r="AB2360" s="193">
        <f t="shared" ref="AB2360" si="4018">AB$202</f>
        <v>0</v>
      </c>
    </row>
    <row r="2361" spans="1:28" s="188" customFormat="1" ht="17.399999999999999">
      <c r="A2361" s="193" t="str">
        <f t="shared" si="4008"/>
        <v>DSC</v>
      </c>
      <c r="B2361" s="193" t="str">
        <f t="shared" si="4009"/>
        <v>0DSC</v>
      </c>
      <c r="C2361" s="193" t="str">
        <f t="shared" si="4010"/>
        <v>DSC0</v>
      </c>
      <c r="D2361" s="193"/>
      <c r="E2361" s="193"/>
      <c r="F2361" s="193" t="str">
        <f t="shared" si="4011"/>
        <v>DSC0</v>
      </c>
      <c r="G2361" s="193">
        <f t="shared" ref="G2361:M2361" si="4019">G$203</f>
        <v>0</v>
      </c>
      <c r="H2361" s="193">
        <f t="shared" si="4019"/>
        <v>0</v>
      </c>
      <c r="I2361" s="193">
        <f t="shared" si="4019"/>
        <v>0</v>
      </c>
      <c r="J2361" s="193">
        <f t="shared" si="4019"/>
        <v>0</v>
      </c>
      <c r="K2361" s="193">
        <f t="shared" si="4019"/>
        <v>0</v>
      </c>
      <c r="L2361" s="193">
        <f t="shared" si="4019"/>
        <v>0</v>
      </c>
      <c r="M2361" s="193">
        <f t="shared" si="4019"/>
        <v>0</v>
      </c>
      <c r="N2361" s="193" t="str">
        <f t="shared" si="3916"/>
        <v>DSC</v>
      </c>
      <c r="AA2361" s="193">
        <f t="shared" si="4013"/>
        <v>0</v>
      </c>
      <c r="AB2361" s="193">
        <f t="shared" ref="AB2361" si="4020">AB$203</f>
        <v>0</v>
      </c>
    </row>
    <row r="2362" spans="1:28" s="188" customFormat="1" ht="17.399999999999999">
      <c r="A2362" s="193" t="str">
        <f t="shared" si="4008"/>
        <v>DSC</v>
      </c>
      <c r="B2362" s="193" t="str">
        <f t="shared" si="4009"/>
        <v>0DSC</v>
      </c>
      <c r="C2362" s="193" t="str">
        <f t="shared" si="4010"/>
        <v>DSC0</v>
      </c>
      <c r="D2362" s="193"/>
      <c r="E2362" s="193"/>
      <c r="F2362" s="193" t="str">
        <f t="shared" si="4011"/>
        <v>DSC0</v>
      </c>
      <c r="G2362" s="193">
        <f t="shared" ref="G2362:M2362" si="4021">G$204</f>
        <v>0</v>
      </c>
      <c r="H2362" s="193">
        <f t="shared" si="4021"/>
        <v>0</v>
      </c>
      <c r="I2362" s="193">
        <f t="shared" si="4021"/>
        <v>0</v>
      </c>
      <c r="J2362" s="193">
        <f t="shared" si="4021"/>
        <v>0</v>
      </c>
      <c r="K2362" s="193">
        <f t="shared" si="4021"/>
        <v>0</v>
      </c>
      <c r="L2362" s="193">
        <f t="shared" si="4021"/>
        <v>0</v>
      </c>
      <c r="M2362" s="193">
        <f t="shared" si="4021"/>
        <v>0</v>
      </c>
      <c r="N2362" s="193" t="str">
        <f t="shared" si="3916"/>
        <v>DSC</v>
      </c>
      <c r="AA2362" s="193">
        <f t="shared" si="4013"/>
        <v>0</v>
      </c>
      <c r="AB2362" s="193">
        <f t="shared" ref="AB2362" si="4022">AB$204</f>
        <v>0</v>
      </c>
    </row>
    <row r="2363" spans="1:28" s="188" customFormat="1" ht="17.399999999999999">
      <c r="A2363" s="193" t="str">
        <f t="shared" si="4008"/>
        <v>DSC</v>
      </c>
      <c r="B2363" s="193" t="str">
        <f t="shared" si="4009"/>
        <v>AB045DSC</v>
      </c>
      <c r="C2363" s="193" t="str">
        <f t="shared" si="4010"/>
        <v>DSCJames, Greg</v>
      </c>
      <c r="D2363" s="193"/>
      <c r="E2363" s="193"/>
      <c r="F2363" s="193" t="str">
        <f t="shared" si="4011"/>
        <v>DSCRichardson, Vicki</v>
      </c>
      <c r="G2363" s="193" t="str">
        <f t="shared" ref="G2363:M2363" si="4023">G$205</f>
        <v>Richardson, Vicki</v>
      </c>
      <c r="H2363" s="193" t="str">
        <f t="shared" si="4023"/>
        <v>James, Greg</v>
      </c>
      <c r="I2363" s="193" t="str">
        <f t="shared" si="4023"/>
        <v>AB045</v>
      </c>
      <c r="J2363" s="193" t="str">
        <f t="shared" si="4023"/>
        <v>ABT ELECTRONICS</v>
      </c>
      <c r="K2363" s="193" t="str">
        <f t="shared" si="4023"/>
        <v>all</v>
      </c>
      <c r="L2363" s="193">
        <f t="shared" si="4023"/>
        <v>0</v>
      </c>
      <c r="M2363" s="193">
        <f t="shared" si="4023"/>
        <v>0</v>
      </c>
      <c r="N2363" s="193" t="str">
        <f t="shared" si="3916"/>
        <v>DSC</v>
      </c>
      <c r="AA2363" s="193">
        <f t="shared" si="4013"/>
        <v>0</v>
      </c>
      <c r="AB2363" s="193" t="str">
        <f t="shared" ref="AB2363" si="4024">AB$205</f>
        <v>James, Greg</v>
      </c>
    </row>
    <row r="2364" spans="1:28" s="188" customFormat="1" ht="17.399999999999999">
      <c r="A2364" s="193" t="str">
        <f t="shared" si="4008"/>
        <v>DSC</v>
      </c>
      <c r="B2364" s="193" t="str">
        <f t="shared" si="4009"/>
        <v>AB235DSC</v>
      </c>
      <c r="C2364" s="193" t="str">
        <f t="shared" si="4010"/>
        <v>DSCJames, Greg</v>
      </c>
      <c r="D2364" s="193"/>
      <c r="E2364" s="193"/>
      <c r="F2364" s="193" t="str">
        <f t="shared" si="4011"/>
        <v>DSCRichardson, Vicki</v>
      </c>
      <c r="G2364" s="193" t="str">
        <f t="shared" ref="G2364:M2364" si="4025">G$206</f>
        <v>Richardson, Vicki</v>
      </c>
      <c r="H2364" s="193" t="str">
        <f t="shared" si="4025"/>
        <v>James, Greg</v>
      </c>
      <c r="I2364" s="193" t="str">
        <f t="shared" si="4025"/>
        <v>AB235</v>
      </c>
      <c r="J2364" s="193" t="str">
        <f t="shared" si="4025"/>
        <v>ABC APPLIANCE</v>
      </c>
      <c r="K2364" s="193" t="str">
        <f t="shared" si="4025"/>
        <v>all</v>
      </c>
      <c r="L2364" s="193">
        <f t="shared" si="4025"/>
        <v>0</v>
      </c>
      <c r="M2364" s="193">
        <f t="shared" si="4025"/>
        <v>0</v>
      </c>
      <c r="N2364" s="193" t="str">
        <f t="shared" si="3916"/>
        <v>DSC</v>
      </c>
      <c r="AA2364" s="193">
        <f t="shared" si="4013"/>
        <v>0</v>
      </c>
      <c r="AB2364" s="193" t="str">
        <f t="shared" ref="AB2364" si="4026">AB$206</f>
        <v>James, Greg</v>
      </c>
    </row>
    <row r="2365" spans="1:28" s="188" customFormat="1" ht="17.399999999999999">
      <c r="A2365" s="193" t="str">
        <f t="shared" si="4008"/>
        <v>DSC</v>
      </c>
      <c r="B2365" s="193" t="str">
        <f t="shared" si="4009"/>
        <v>BI001DSC</v>
      </c>
      <c r="C2365" s="193" t="str">
        <f t="shared" si="4010"/>
        <v>DSCJames, Greg</v>
      </c>
      <c r="D2365" s="193"/>
      <c r="E2365" s="193"/>
      <c r="F2365" s="193" t="str">
        <f t="shared" si="4011"/>
        <v>DSCRichardson, Vicki</v>
      </c>
      <c r="G2365" s="193" t="str">
        <f t="shared" ref="G2365:M2365" si="4027">G$207</f>
        <v>Richardson, Vicki</v>
      </c>
      <c r="H2365" s="193" t="str">
        <f t="shared" si="4027"/>
        <v>James, Greg</v>
      </c>
      <c r="I2365" s="193" t="str">
        <f t="shared" si="4027"/>
        <v>BI001</v>
      </c>
      <c r="J2365" s="193" t="str">
        <f t="shared" si="4027"/>
        <v>BI-MART</v>
      </c>
      <c r="K2365" s="193" t="str">
        <f t="shared" si="4027"/>
        <v>all</v>
      </c>
      <c r="L2365" s="193">
        <f t="shared" si="4027"/>
        <v>0</v>
      </c>
      <c r="M2365" s="193">
        <f t="shared" si="4027"/>
        <v>0</v>
      </c>
      <c r="N2365" s="193" t="str">
        <f t="shared" si="3916"/>
        <v>DSC</v>
      </c>
      <c r="AA2365" s="193">
        <f t="shared" si="4013"/>
        <v>0</v>
      </c>
      <c r="AB2365" s="193" t="str">
        <f t="shared" ref="AB2365" si="4028">AB$207</f>
        <v>James, Greg</v>
      </c>
    </row>
    <row r="2366" spans="1:28" s="188" customFormat="1" ht="17.399999999999999">
      <c r="A2366" s="193" t="str">
        <f t="shared" si="4008"/>
        <v>DSC</v>
      </c>
      <c r="B2366" s="193" t="str">
        <f t="shared" si="4009"/>
        <v>FR195DSC</v>
      </c>
      <c r="C2366" s="193" t="str">
        <f t="shared" si="4010"/>
        <v>DSCJames, Greg</v>
      </c>
      <c r="D2366" s="193"/>
      <c r="E2366" s="193"/>
      <c r="F2366" s="193" t="str">
        <f t="shared" si="4011"/>
        <v>DSCRichardson, Vicki</v>
      </c>
      <c r="G2366" s="193" t="str">
        <f t="shared" ref="G2366:M2366" si="4029">G$208</f>
        <v>Richardson, Vicki</v>
      </c>
      <c r="H2366" s="193" t="str">
        <f t="shared" si="4029"/>
        <v>James, Greg</v>
      </c>
      <c r="I2366" s="193" t="str">
        <f t="shared" si="4029"/>
        <v>FR195</v>
      </c>
      <c r="J2366" s="193" t="str">
        <f t="shared" si="4029"/>
        <v>FRY'S ELECTRONICS</v>
      </c>
      <c r="K2366" s="193" t="str">
        <f t="shared" si="4029"/>
        <v>all</v>
      </c>
      <c r="L2366" s="193">
        <f t="shared" si="4029"/>
        <v>0</v>
      </c>
      <c r="M2366" s="193">
        <f t="shared" si="4029"/>
        <v>0</v>
      </c>
      <c r="N2366" s="193" t="str">
        <f t="shared" si="3916"/>
        <v>DSC</v>
      </c>
      <c r="AA2366" s="193">
        <f t="shared" si="4013"/>
        <v>0</v>
      </c>
      <c r="AB2366" s="193" t="str">
        <f t="shared" ref="AB2366" si="4030">AB$208</f>
        <v>James, Greg</v>
      </c>
    </row>
    <row r="2367" spans="1:28" s="188" customFormat="1" ht="17.399999999999999">
      <c r="A2367" s="193" t="str">
        <f t="shared" si="4008"/>
        <v>DSC</v>
      </c>
      <c r="B2367" s="193" t="str">
        <f t="shared" si="4009"/>
        <v>PR976DSC</v>
      </c>
      <c r="C2367" s="193" t="str">
        <f t="shared" si="4010"/>
        <v>DSCJames, Greg</v>
      </c>
      <c r="D2367" s="193"/>
      <c r="E2367" s="193"/>
      <c r="F2367" s="193" t="str">
        <f t="shared" si="4011"/>
        <v>DSCRichardson, Vicki</v>
      </c>
      <c r="G2367" s="193" t="str">
        <f t="shared" ref="G2367:M2367" si="4031">G$209</f>
        <v>Richardson, Vicki</v>
      </c>
      <c r="H2367" s="193" t="str">
        <f t="shared" si="4031"/>
        <v>James, Greg</v>
      </c>
      <c r="I2367" s="193" t="str">
        <f t="shared" si="4031"/>
        <v>PR976</v>
      </c>
      <c r="J2367" s="193" t="str">
        <f t="shared" si="4031"/>
        <v>PROGRESSIVE GROUP OF INSURANCE CO</v>
      </c>
      <c r="K2367" s="193" t="str">
        <f t="shared" si="4031"/>
        <v>all</v>
      </c>
      <c r="L2367" s="193">
        <f t="shared" si="4031"/>
        <v>0</v>
      </c>
      <c r="M2367" s="193">
        <f t="shared" si="4031"/>
        <v>0</v>
      </c>
      <c r="N2367" s="193" t="str">
        <f t="shared" si="3916"/>
        <v>DSC</v>
      </c>
      <c r="AA2367" s="193">
        <f t="shared" si="4013"/>
        <v>0</v>
      </c>
      <c r="AB2367" s="193" t="str">
        <f t="shared" ref="AB2367" si="4032">AB$209</f>
        <v>James, Greg</v>
      </c>
    </row>
    <row r="2368" spans="1:28" s="188" customFormat="1" ht="17.399999999999999">
      <c r="A2368" s="193" t="str">
        <f t="shared" si="4008"/>
        <v>DSC</v>
      </c>
      <c r="B2368" s="193" t="str">
        <f t="shared" si="4009"/>
        <v>ME035DSC</v>
      </c>
      <c r="C2368" s="193" t="str">
        <f t="shared" si="4010"/>
        <v>DSCJames, Greg</v>
      </c>
      <c r="D2368" s="193"/>
      <c r="E2368" s="193"/>
      <c r="F2368" s="193" t="str">
        <f t="shared" si="4011"/>
        <v>DSCRichardson, Vicki</v>
      </c>
      <c r="G2368" s="193" t="str">
        <f t="shared" ref="G2368:M2368" si="4033">G$210</f>
        <v>Richardson, Vicki</v>
      </c>
      <c r="H2368" s="193" t="str">
        <f t="shared" si="4033"/>
        <v>James, Greg</v>
      </c>
      <c r="I2368" s="193" t="str">
        <f t="shared" si="4033"/>
        <v>ME035</v>
      </c>
      <c r="J2368" s="193" t="str">
        <f t="shared" si="4033"/>
        <v>FRED MEYER</v>
      </c>
      <c r="K2368" s="193" t="str">
        <f t="shared" si="4033"/>
        <v>all</v>
      </c>
      <c r="L2368" s="193">
        <f t="shared" si="4033"/>
        <v>0</v>
      </c>
      <c r="M2368" s="193">
        <f t="shared" si="4033"/>
        <v>0</v>
      </c>
      <c r="N2368" s="193" t="str">
        <f t="shared" si="3916"/>
        <v>DSC</v>
      </c>
      <c r="AA2368" s="193">
        <f t="shared" si="4013"/>
        <v>0</v>
      </c>
      <c r="AB2368" s="193" t="str">
        <f t="shared" ref="AB2368" si="4034">AB$210</f>
        <v>James, Greg</v>
      </c>
    </row>
    <row r="2369" spans="1:28" s="188" customFormat="1" ht="17.399999999999999">
      <c r="A2369" s="193" t="str">
        <f t="shared" si="4008"/>
        <v>DSC</v>
      </c>
      <c r="B2369" s="193" t="str">
        <f t="shared" si="4009"/>
        <v>ME170DSC</v>
      </c>
      <c r="C2369" s="193" t="str">
        <f t="shared" si="4010"/>
        <v>DSCJames, Greg</v>
      </c>
      <c r="D2369" s="193"/>
      <c r="E2369" s="193"/>
      <c r="F2369" s="193" t="str">
        <f t="shared" si="4011"/>
        <v>DSCRichardson, Vicki</v>
      </c>
      <c r="G2369" s="193" t="str">
        <f t="shared" ref="G2369:M2369" si="4035">G$211</f>
        <v>Richardson, Vicki</v>
      </c>
      <c r="H2369" s="193" t="str">
        <f t="shared" si="4035"/>
        <v>James, Greg</v>
      </c>
      <c r="I2369" s="193" t="str">
        <f t="shared" si="4035"/>
        <v>ME170</v>
      </c>
      <c r="J2369" s="193" t="str">
        <f t="shared" si="4035"/>
        <v>MEIJERS</v>
      </c>
      <c r="K2369" s="193" t="str">
        <f t="shared" si="4035"/>
        <v>all</v>
      </c>
      <c r="L2369" s="193">
        <f t="shared" si="4035"/>
        <v>0</v>
      </c>
      <c r="M2369" s="193">
        <f t="shared" si="4035"/>
        <v>0</v>
      </c>
      <c r="N2369" s="193" t="str">
        <f t="shared" si="3916"/>
        <v>DSC</v>
      </c>
      <c r="AA2369" s="193">
        <f t="shared" si="4013"/>
        <v>0</v>
      </c>
      <c r="AB2369" s="193" t="str">
        <f t="shared" ref="AB2369" si="4036">AB$211</f>
        <v>James, Greg</v>
      </c>
    </row>
    <row r="2370" spans="1:28" s="188" customFormat="1" ht="17.399999999999999">
      <c r="A2370" s="193" t="str">
        <f t="shared" si="4008"/>
        <v>DSC</v>
      </c>
      <c r="B2370" s="193" t="str">
        <f t="shared" si="4009"/>
        <v>0DSC</v>
      </c>
      <c r="C2370" s="193" t="str">
        <f t="shared" si="4010"/>
        <v>DSC0</v>
      </c>
      <c r="D2370" s="193"/>
      <c r="E2370" s="193"/>
      <c r="F2370" s="193" t="str">
        <f t="shared" si="4011"/>
        <v>DSC0</v>
      </c>
      <c r="G2370" s="193">
        <f t="shared" ref="G2370:M2370" si="4037">G$212</f>
        <v>0</v>
      </c>
      <c r="H2370" s="193">
        <f t="shared" si="4037"/>
        <v>0</v>
      </c>
      <c r="I2370" s="193">
        <f t="shared" si="4037"/>
        <v>0</v>
      </c>
      <c r="J2370" s="193">
        <f t="shared" si="4037"/>
        <v>0</v>
      </c>
      <c r="K2370" s="193">
        <f t="shared" si="4037"/>
        <v>0</v>
      </c>
      <c r="L2370" s="193">
        <f t="shared" si="4037"/>
        <v>0</v>
      </c>
      <c r="M2370" s="193">
        <f t="shared" si="4037"/>
        <v>0</v>
      </c>
      <c r="N2370" s="193" t="str">
        <f t="shared" si="3916"/>
        <v>DSC</v>
      </c>
      <c r="AA2370" s="193">
        <f t="shared" si="4013"/>
        <v>0</v>
      </c>
      <c r="AB2370" s="193">
        <f t="shared" ref="AB2370" si="4038">AB$212</f>
        <v>0</v>
      </c>
    </row>
    <row r="2371" spans="1:28" s="188" customFormat="1" ht="17.399999999999999">
      <c r="A2371" s="193" t="str">
        <f t="shared" si="4008"/>
        <v>DSC</v>
      </c>
      <c r="B2371" s="193" t="str">
        <f t="shared" si="4009"/>
        <v>0DSC</v>
      </c>
      <c r="C2371" s="193" t="str">
        <f t="shared" si="4010"/>
        <v>DSC0</v>
      </c>
      <c r="D2371" s="193"/>
      <c r="E2371" s="193"/>
      <c r="F2371" s="193" t="str">
        <f t="shared" si="4011"/>
        <v>DSC0</v>
      </c>
      <c r="G2371" s="193">
        <f t="shared" ref="G2371:M2371" si="4039">G$213</f>
        <v>0</v>
      </c>
      <c r="H2371" s="193">
        <f t="shared" si="4039"/>
        <v>0</v>
      </c>
      <c r="I2371" s="193">
        <f t="shared" si="4039"/>
        <v>0</v>
      </c>
      <c r="J2371" s="193">
        <f t="shared" si="4039"/>
        <v>0</v>
      </c>
      <c r="K2371" s="193">
        <f t="shared" si="4039"/>
        <v>0</v>
      </c>
      <c r="L2371" s="193">
        <f t="shared" si="4039"/>
        <v>0</v>
      </c>
      <c r="M2371" s="193">
        <f t="shared" si="4039"/>
        <v>0</v>
      </c>
      <c r="N2371" s="193" t="str">
        <f t="shared" si="3916"/>
        <v>DSC</v>
      </c>
      <c r="AA2371" s="193">
        <f t="shared" si="4013"/>
        <v>0</v>
      </c>
      <c r="AB2371" s="193">
        <f t="shared" ref="AB2371" si="4040">AB$213</f>
        <v>0</v>
      </c>
    </row>
    <row r="2372" spans="1:28" s="188" customFormat="1" ht="17.399999999999999">
      <c r="A2372" s="193" t="str">
        <f t="shared" si="4008"/>
        <v>DSC</v>
      </c>
      <c r="B2372" s="193" t="str">
        <f t="shared" si="4009"/>
        <v>AD275DSC</v>
      </c>
      <c r="C2372" s="193" t="str">
        <f t="shared" si="4010"/>
        <v>DSCNagira, Rina</v>
      </c>
      <c r="D2372" s="193"/>
      <c r="E2372" s="193"/>
      <c r="F2372" s="193" t="str">
        <f t="shared" si="4011"/>
        <v>DSCRichardson, Vicki</v>
      </c>
      <c r="G2372" s="193" t="str">
        <f t="shared" ref="G2372:M2372" si="4041">G$214</f>
        <v>Richardson, Vicki</v>
      </c>
      <c r="H2372" s="193" t="str">
        <f t="shared" si="4041"/>
        <v>Nagira, Rina</v>
      </c>
      <c r="I2372" s="193" t="str">
        <f t="shared" si="4041"/>
        <v>AD275</v>
      </c>
      <c r="J2372" s="193" t="str">
        <f t="shared" si="4041"/>
        <v>LA CURACAO</v>
      </c>
      <c r="K2372" s="193" t="str">
        <f t="shared" si="4041"/>
        <v>all</v>
      </c>
      <c r="L2372" s="193">
        <f t="shared" si="4041"/>
        <v>0</v>
      </c>
      <c r="M2372" s="193">
        <f t="shared" si="4041"/>
        <v>0</v>
      </c>
      <c r="N2372" s="193" t="str">
        <f t="shared" si="3916"/>
        <v>DSC</v>
      </c>
      <c r="AA2372" s="193">
        <f t="shared" si="4013"/>
        <v>0</v>
      </c>
      <c r="AB2372" s="193" t="str">
        <f t="shared" ref="AB2372" si="4042">AB$214</f>
        <v>Nagira, Rina</v>
      </c>
    </row>
    <row r="2373" spans="1:28" s="188" customFormat="1" ht="17.399999999999999">
      <c r="A2373" s="193" t="str">
        <f t="shared" si="4008"/>
        <v>DSC</v>
      </c>
      <c r="B2373" s="193" t="str">
        <f t="shared" si="4009"/>
        <v>DB075DSC</v>
      </c>
      <c r="C2373" s="193" t="str">
        <f t="shared" si="4010"/>
        <v>DSCNagira, Rina</v>
      </c>
      <c r="D2373" s="193"/>
      <c r="E2373" s="193"/>
      <c r="F2373" s="193" t="str">
        <f t="shared" si="4011"/>
        <v>DSCRichardson, Vicki</v>
      </c>
      <c r="G2373" s="193" t="str">
        <f t="shared" ref="G2373:M2373" si="4043">G$215</f>
        <v>Richardson, Vicki</v>
      </c>
      <c r="H2373" s="193" t="str">
        <f t="shared" si="4043"/>
        <v>Nagira, Rina</v>
      </c>
      <c r="I2373" s="193" t="str">
        <f t="shared" si="4043"/>
        <v>DB075</v>
      </c>
      <c r="J2373" s="193" t="str">
        <f t="shared" si="4043"/>
        <v>DBL DISTRIBUTING  (INGRAM)</v>
      </c>
      <c r="K2373" s="193" t="str">
        <f t="shared" si="4043"/>
        <v>all</v>
      </c>
      <c r="L2373" s="193">
        <f t="shared" si="4043"/>
        <v>0</v>
      </c>
      <c r="M2373" s="193">
        <f t="shared" si="4043"/>
        <v>0</v>
      </c>
      <c r="N2373" s="193" t="str">
        <f t="shared" si="3916"/>
        <v>DSC</v>
      </c>
      <c r="AA2373" s="193">
        <f t="shared" si="4013"/>
        <v>0</v>
      </c>
      <c r="AB2373" s="193" t="str">
        <f t="shared" ref="AB2373" si="4044">AB$215</f>
        <v>Nagira, Rina</v>
      </c>
    </row>
    <row r="2374" spans="1:28" s="188" customFormat="1" ht="17.399999999999999">
      <c r="A2374" s="193" t="str">
        <f t="shared" si="4008"/>
        <v>DSC</v>
      </c>
      <c r="B2374" s="193" t="str">
        <f t="shared" si="4009"/>
        <v>HA896DSC</v>
      </c>
      <c r="C2374" s="193" t="str">
        <f t="shared" si="4010"/>
        <v>DSCNagira, Rina</v>
      </c>
      <c r="D2374" s="193"/>
      <c r="E2374" s="193"/>
      <c r="F2374" s="193" t="str">
        <f t="shared" si="4011"/>
        <v>DSCRichardson, Vicki</v>
      </c>
      <c r="G2374" s="193" t="str">
        <f t="shared" ref="G2374:M2374" si="4045">G$216</f>
        <v>Richardson, Vicki</v>
      </c>
      <c r="H2374" s="193" t="str">
        <f t="shared" si="4045"/>
        <v>Nagira, Rina</v>
      </c>
      <c r="I2374" s="193" t="str">
        <f t="shared" si="4045"/>
        <v>HA896</v>
      </c>
      <c r="J2374" s="193" t="str">
        <f t="shared" si="4045"/>
        <v>HENRY LAMOND COMPANY, LTD.</v>
      </c>
      <c r="K2374" s="193" t="str">
        <f t="shared" si="4045"/>
        <v>all</v>
      </c>
      <c r="L2374" s="193">
        <f t="shared" si="4045"/>
        <v>0</v>
      </c>
      <c r="M2374" s="193">
        <f t="shared" si="4045"/>
        <v>0</v>
      </c>
      <c r="N2374" s="193" t="str">
        <f t="shared" si="3916"/>
        <v>DSC</v>
      </c>
      <c r="AA2374" s="193">
        <f t="shared" si="4013"/>
        <v>0</v>
      </c>
      <c r="AB2374" s="193" t="str">
        <f t="shared" ref="AB2374" si="4046">AB$216</f>
        <v>Nagira, Rina</v>
      </c>
    </row>
    <row r="2375" spans="1:28" s="188" customFormat="1" ht="17.399999999999999">
      <c r="A2375" s="193" t="str">
        <f t="shared" si="4008"/>
        <v>DSC</v>
      </c>
      <c r="B2375" s="193" t="str">
        <f t="shared" si="4009"/>
        <v>PA946DSC</v>
      </c>
      <c r="C2375" s="193" t="str">
        <f t="shared" si="4010"/>
        <v>DSCNagira, Rina</v>
      </c>
      <c r="D2375" s="193"/>
      <c r="E2375" s="193"/>
      <c r="F2375" s="193" t="str">
        <f t="shared" si="4011"/>
        <v>DSCRichardson, Vicki</v>
      </c>
      <c r="G2375" s="193" t="str">
        <f t="shared" ref="G2375:M2375" si="4047">G$217</f>
        <v>Richardson, Vicki</v>
      </c>
      <c r="H2375" s="193" t="str">
        <f t="shared" si="4047"/>
        <v>Nagira, Rina</v>
      </c>
      <c r="I2375" s="193" t="str">
        <f t="shared" si="4047"/>
        <v>PA946</v>
      </c>
      <c r="J2375" s="193" t="str">
        <f t="shared" si="4047"/>
        <v>PACIFIC MARKETING ALLIANCE</v>
      </c>
      <c r="K2375" s="193" t="str">
        <f t="shared" si="4047"/>
        <v>all</v>
      </c>
      <c r="L2375" s="193">
        <f t="shared" si="4047"/>
        <v>0</v>
      </c>
      <c r="M2375" s="193">
        <f t="shared" si="4047"/>
        <v>0</v>
      </c>
      <c r="N2375" s="193" t="str">
        <f t="shared" si="3916"/>
        <v>DSC</v>
      </c>
      <c r="AA2375" s="193">
        <f t="shared" si="4013"/>
        <v>0</v>
      </c>
      <c r="AB2375" s="193" t="str">
        <f t="shared" ref="AB2375" si="4048">AB$217</f>
        <v>Nagira, Rina</v>
      </c>
    </row>
    <row r="2376" spans="1:28" s="188" customFormat="1" ht="17.399999999999999">
      <c r="A2376" s="193" t="str">
        <f t="shared" si="4008"/>
        <v>DSC</v>
      </c>
      <c r="B2376" s="193" t="str">
        <f t="shared" si="4009"/>
        <v>UM001DSC</v>
      </c>
      <c r="C2376" s="193" t="str">
        <f t="shared" si="4010"/>
        <v>DSCNagira, Rina</v>
      </c>
      <c r="D2376" s="193"/>
      <c r="E2376" s="193"/>
      <c r="F2376" s="193" t="str">
        <f t="shared" si="4011"/>
        <v>DSCRichardson, Vicki</v>
      </c>
      <c r="G2376" s="193" t="str">
        <f t="shared" ref="G2376:M2376" si="4049">G$218</f>
        <v>Richardson, Vicki</v>
      </c>
      <c r="H2376" s="193" t="str">
        <f t="shared" si="4049"/>
        <v>Nagira, Rina</v>
      </c>
      <c r="I2376" s="193" t="str">
        <f t="shared" si="4049"/>
        <v>UM001</v>
      </c>
      <c r="J2376" s="193" t="str">
        <f t="shared" si="4049"/>
        <v>UWAJIMAYA, INC.</v>
      </c>
      <c r="K2376" s="193" t="str">
        <f t="shared" si="4049"/>
        <v>all</v>
      </c>
      <c r="L2376" s="193">
        <f t="shared" si="4049"/>
        <v>0</v>
      </c>
      <c r="M2376" s="193">
        <f t="shared" si="4049"/>
        <v>0</v>
      </c>
      <c r="N2376" s="193" t="str">
        <f t="shared" ref="N2376:N2439" si="4050">A2376</f>
        <v>DSC</v>
      </c>
      <c r="AA2376" s="193">
        <f t="shared" si="4013"/>
        <v>0</v>
      </c>
      <c r="AB2376" s="193" t="str">
        <f t="shared" ref="AB2376" si="4051">AB$218</f>
        <v>Nagira, Rina</v>
      </c>
    </row>
    <row r="2377" spans="1:28" s="188" customFormat="1" ht="17.399999999999999">
      <c r="A2377" s="193" t="str">
        <f t="shared" si="4008"/>
        <v>DSC</v>
      </c>
      <c r="B2377" s="193" t="str">
        <f t="shared" si="4009"/>
        <v>UN696DSC</v>
      </c>
      <c r="C2377" s="193" t="str">
        <f t="shared" si="4010"/>
        <v>DSCNagira, Rina</v>
      </c>
      <c r="D2377" s="193"/>
      <c r="E2377" s="193"/>
      <c r="F2377" s="193" t="str">
        <f t="shared" si="4011"/>
        <v>DSCRichardson, Vicki</v>
      </c>
      <c r="G2377" s="193" t="str">
        <f t="shared" ref="G2377:M2377" si="4052">G$219</f>
        <v>Richardson, Vicki</v>
      </c>
      <c r="H2377" s="193" t="str">
        <f t="shared" si="4052"/>
        <v>Nagira, Rina</v>
      </c>
      <c r="I2377" s="193" t="str">
        <f t="shared" si="4052"/>
        <v>UN696</v>
      </c>
      <c r="J2377" s="193" t="str">
        <f t="shared" si="4052"/>
        <v>UNI-KING OF HAWAII, INC</v>
      </c>
      <c r="K2377" s="193" t="str">
        <f t="shared" si="4052"/>
        <v>all</v>
      </c>
      <c r="L2377" s="193">
        <f t="shared" si="4052"/>
        <v>0</v>
      </c>
      <c r="M2377" s="193">
        <f t="shared" si="4052"/>
        <v>0</v>
      </c>
      <c r="N2377" s="193" t="str">
        <f t="shared" si="4050"/>
        <v>DSC</v>
      </c>
      <c r="AA2377" s="193">
        <f t="shared" si="4013"/>
        <v>0</v>
      </c>
      <c r="AB2377" s="193" t="str">
        <f t="shared" ref="AB2377" si="4053">AB$219</f>
        <v>Nagira, Rina</v>
      </c>
    </row>
    <row r="2378" spans="1:28" s="188" customFormat="1" ht="17.399999999999999">
      <c r="A2378" s="193" t="str">
        <f t="shared" si="4008"/>
        <v>DSC</v>
      </c>
      <c r="B2378" s="193" t="str">
        <f t="shared" si="4009"/>
        <v>0DSC</v>
      </c>
      <c r="C2378" s="193" t="str">
        <f t="shared" si="4010"/>
        <v>DSC0</v>
      </c>
      <c r="D2378" s="193"/>
      <c r="E2378" s="193"/>
      <c r="F2378" s="193" t="str">
        <f t="shared" si="4011"/>
        <v>DSC0</v>
      </c>
      <c r="G2378" s="193">
        <f t="shared" ref="G2378:M2378" si="4054">G$220</f>
        <v>0</v>
      </c>
      <c r="H2378" s="193">
        <f t="shared" si="4054"/>
        <v>0</v>
      </c>
      <c r="I2378" s="193">
        <f t="shared" si="4054"/>
        <v>0</v>
      </c>
      <c r="J2378" s="193">
        <f t="shared" si="4054"/>
        <v>0</v>
      </c>
      <c r="K2378" s="193">
        <f t="shared" si="4054"/>
        <v>0</v>
      </c>
      <c r="L2378" s="193">
        <f t="shared" si="4054"/>
        <v>0</v>
      </c>
      <c r="M2378" s="193">
        <f t="shared" si="4054"/>
        <v>0</v>
      </c>
      <c r="N2378" s="193" t="str">
        <f t="shared" si="4050"/>
        <v>DSC</v>
      </c>
      <c r="AA2378" s="193">
        <f t="shared" si="4013"/>
        <v>0</v>
      </c>
      <c r="AB2378" s="193">
        <f t="shared" ref="AB2378" si="4055">AB$220</f>
        <v>0</v>
      </c>
    </row>
    <row r="2379" spans="1:28" s="188" customFormat="1" ht="17.399999999999999">
      <c r="A2379" s="193" t="str">
        <f t="shared" si="4008"/>
        <v>DSC</v>
      </c>
      <c r="B2379" s="193" t="str">
        <f t="shared" si="4009"/>
        <v>0DSC</v>
      </c>
      <c r="C2379" s="193" t="str">
        <f t="shared" si="4010"/>
        <v>DSC0</v>
      </c>
      <c r="D2379" s="193"/>
      <c r="E2379" s="193"/>
      <c r="F2379" s="193" t="str">
        <f t="shared" si="4011"/>
        <v>DSC0</v>
      </c>
      <c r="G2379" s="193">
        <f t="shared" ref="G2379:M2379" si="4056">G$221</f>
        <v>0</v>
      </c>
      <c r="H2379" s="193">
        <f t="shared" si="4056"/>
        <v>0</v>
      </c>
      <c r="I2379" s="193">
        <f t="shared" si="4056"/>
        <v>0</v>
      </c>
      <c r="J2379" s="193">
        <f t="shared" si="4056"/>
        <v>0</v>
      </c>
      <c r="K2379" s="193">
        <f t="shared" si="4056"/>
        <v>0</v>
      </c>
      <c r="L2379" s="193">
        <f t="shared" si="4056"/>
        <v>0</v>
      </c>
      <c r="M2379" s="193">
        <f t="shared" si="4056"/>
        <v>0</v>
      </c>
      <c r="N2379" s="193" t="str">
        <f t="shared" si="4050"/>
        <v>DSC</v>
      </c>
      <c r="AA2379" s="193">
        <f t="shared" si="4013"/>
        <v>0</v>
      </c>
      <c r="AB2379" s="193">
        <f t="shared" ref="AB2379" si="4057">AB$221</f>
        <v>0</v>
      </c>
    </row>
    <row r="2380" spans="1:28" s="188" customFormat="1" ht="17.399999999999999">
      <c r="A2380" s="193" t="str">
        <f t="shared" si="4008"/>
        <v>DSC</v>
      </c>
      <c r="B2380" s="193" t="str">
        <f t="shared" si="4009"/>
        <v>0DSC</v>
      </c>
      <c r="C2380" s="193" t="str">
        <f t="shared" si="4010"/>
        <v>DSC0</v>
      </c>
      <c r="D2380" s="193"/>
      <c r="E2380" s="193"/>
      <c r="F2380" s="193" t="str">
        <f t="shared" si="4011"/>
        <v>DSC0</v>
      </c>
      <c r="G2380" s="193">
        <f t="shared" ref="G2380:M2380" si="4058">G$222</f>
        <v>0</v>
      </c>
      <c r="H2380" s="193">
        <f t="shared" si="4058"/>
        <v>0</v>
      </c>
      <c r="I2380" s="193">
        <f t="shared" si="4058"/>
        <v>0</v>
      </c>
      <c r="J2380" s="193">
        <f t="shared" si="4058"/>
        <v>0</v>
      </c>
      <c r="K2380" s="193">
        <f t="shared" si="4058"/>
        <v>0</v>
      </c>
      <c r="L2380" s="193">
        <f t="shared" si="4058"/>
        <v>0</v>
      </c>
      <c r="M2380" s="193">
        <f t="shared" si="4058"/>
        <v>0</v>
      </c>
      <c r="N2380" s="193" t="str">
        <f t="shared" si="4050"/>
        <v>DSC</v>
      </c>
      <c r="AA2380" s="193">
        <f t="shared" si="4013"/>
        <v>0</v>
      </c>
      <c r="AB2380" s="193">
        <f t="shared" ref="AB2380" si="4059">AB$222</f>
        <v>0</v>
      </c>
    </row>
    <row r="2381" spans="1:28" s="188" customFormat="1" ht="17.399999999999999">
      <c r="A2381" s="193" t="str">
        <f t="shared" si="4008"/>
        <v>DSC</v>
      </c>
      <c r="B2381" s="193" t="str">
        <f t="shared" si="4009"/>
        <v>0DSC</v>
      </c>
      <c r="C2381" s="193" t="str">
        <f t="shared" si="4010"/>
        <v>DSC0</v>
      </c>
      <c r="D2381" s="193"/>
      <c r="E2381" s="193"/>
      <c r="F2381" s="193" t="str">
        <f t="shared" si="4011"/>
        <v>DSC0</v>
      </c>
      <c r="G2381" s="193">
        <f t="shared" ref="G2381:M2381" si="4060">G$223</f>
        <v>0</v>
      </c>
      <c r="H2381" s="193">
        <f t="shared" si="4060"/>
        <v>0</v>
      </c>
      <c r="I2381" s="193">
        <f t="shared" si="4060"/>
        <v>0</v>
      </c>
      <c r="J2381" s="193">
        <f t="shared" si="4060"/>
        <v>0</v>
      </c>
      <c r="K2381" s="193">
        <f t="shared" si="4060"/>
        <v>0</v>
      </c>
      <c r="L2381" s="193">
        <f t="shared" si="4060"/>
        <v>0</v>
      </c>
      <c r="M2381" s="193">
        <f t="shared" si="4060"/>
        <v>0</v>
      </c>
      <c r="N2381" s="193" t="str">
        <f t="shared" si="4050"/>
        <v>DSC</v>
      </c>
      <c r="AA2381" s="193">
        <f t="shared" si="4013"/>
        <v>0</v>
      </c>
      <c r="AB2381" s="193">
        <f t="shared" ref="AB2381" si="4061">AB$223</f>
        <v>0</v>
      </c>
    </row>
    <row r="2382" spans="1:28" s="188" customFormat="1" ht="17.399999999999999">
      <c r="A2382" s="193" t="str">
        <f t="shared" si="4008"/>
        <v>DSC</v>
      </c>
      <c r="B2382" s="193" t="str">
        <f t="shared" si="4009"/>
        <v>0DSC</v>
      </c>
      <c r="C2382" s="193" t="str">
        <f t="shared" si="4010"/>
        <v>DSC0</v>
      </c>
      <c r="D2382" s="193"/>
      <c r="E2382" s="193"/>
      <c r="F2382" s="193" t="str">
        <f t="shared" si="4011"/>
        <v>DSC0</v>
      </c>
      <c r="G2382" s="193">
        <f t="shared" ref="G2382:M2382" si="4062">G$224</f>
        <v>0</v>
      </c>
      <c r="H2382" s="193">
        <f t="shared" si="4062"/>
        <v>0</v>
      </c>
      <c r="I2382" s="193">
        <f t="shared" si="4062"/>
        <v>0</v>
      </c>
      <c r="J2382" s="193">
        <f t="shared" si="4062"/>
        <v>0</v>
      </c>
      <c r="K2382" s="193">
        <f t="shared" si="4062"/>
        <v>0</v>
      </c>
      <c r="L2382" s="193">
        <f t="shared" si="4062"/>
        <v>0</v>
      </c>
      <c r="M2382" s="193">
        <f t="shared" si="4062"/>
        <v>0</v>
      </c>
      <c r="N2382" s="193" t="str">
        <f t="shared" si="4050"/>
        <v>DSC</v>
      </c>
      <c r="AA2382" s="193">
        <f t="shared" si="4013"/>
        <v>0</v>
      </c>
      <c r="AB2382" s="193">
        <f t="shared" ref="AB2382" si="4063">AB$224</f>
        <v>0</v>
      </c>
    </row>
    <row r="2383" spans="1:28" s="188" customFormat="1" ht="17.399999999999999">
      <c r="A2383" s="193" t="str">
        <f t="shared" si="4008"/>
        <v>DSC</v>
      </c>
      <c r="B2383" s="193" t="str">
        <f t="shared" si="4009"/>
        <v>AA427DSC</v>
      </c>
      <c r="C2383" s="193" t="str">
        <f t="shared" si="4010"/>
        <v>DSCVoss, Bill</v>
      </c>
      <c r="D2383" s="193"/>
      <c r="E2383" s="193"/>
      <c r="F2383" s="193" t="str">
        <f t="shared" si="4011"/>
        <v>DSCRichardson, Vicki</v>
      </c>
      <c r="G2383" s="193" t="str">
        <f t="shared" ref="G2383:M2383" si="4064">G$225</f>
        <v>Richardson, Vicki</v>
      </c>
      <c r="H2383" s="193" t="str">
        <f t="shared" si="4064"/>
        <v>Voss, Bill</v>
      </c>
      <c r="I2383" s="193" t="str">
        <f t="shared" si="4064"/>
        <v>AA427</v>
      </c>
      <c r="J2383" s="193" t="str">
        <f t="shared" si="4064"/>
        <v>AUDIO DEN LTD</v>
      </c>
      <c r="K2383" s="193" t="str">
        <f t="shared" si="4064"/>
        <v>all</v>
      </c>
      <c r="L2383" s="193">
        <f t="shared" si="4064"/>
        <v>0</v>
      </c>
      <c r="M2383" s="193">
        <f t="shared" si="4064"/>
        <v>0</v>
      </c>
      <c r="N2383" s="193" t="str">
        <f t="shared" si="4050"/>
        <v>DSC</v>
      </c>
      <c r="AA2383" s="193">
        <f t="shared" si="4013"/>
        <v>0</v>
      </c>
      <c r="AB2383" s="193" t="str">
        <f t="shared" ref="AB2383" si="4065">AB$225</f>
        <v>Voss, Bill</v>
      </c>
    </row>
    <row r="2384" spans="1:28" s="188" customFormat="1" ht="17.399999999999999">
      <c r="A2384" s="193" t="str">
        <f t="shared" si="4008"/>
        <v>DSC</v>
      </c>
      <c r="B2384" s="193" t="str">
        <f t="shared" si="4009"/>
        <v>AB577DSC</v>
      </c>
      <c r="C2384" s="193" t="str">
        <f t="shared" si="4010"/>
        <v>DSCVoss, Bill</v>
      </c>
      <c r="D2384" s="193"/>
      <c r="E2384" s="193"/>
      <c r="F2384" s="193" t="str">
        <f t="shared" si="4011"/>
        <v>DSCRichardson, Vicki</v>
      </c>
      <c r="G2384" s="193" t="str">
        <f t="shared" ref="G2384:M2384" si="4066">G$226</f>
        <v>Richardson, Vicki</v>
      </c>
      <c r="H2384" s="193" t="str">
        <f t="shared" si="4066"/>
        <v>Voss, Bill</v>
      </c>
      <c r="I2384" s="193" t="str">
        <f t="shared" si="4066"/>
        <v>AB577</v>
      </c>
      <c r="J2384" s="193" t="str">
        <f t="shared" si="4066"/>
        <v>ABSOLUTE AUDIO INC.</v>
      </c>
      <c r="K2384" s="193" t="str">
        <f t="shared" si="4066"/>
        <v>all</v>
      </c>
      <c r="L2384" s="193">
        <f t="shared" si="4066"/>
        <v>0</v>
      </c>
      <c r="M2384" s="193">
        <f t="shared" si="4066"/>
        <v>0</v>
      </c>
      <c r="N2384" s="193" t="str">
        <f t="shared" si="4050"/>
        <v>DSC</v>
      </c>
      <c r="AA2384" s="193">
        <f t="shared" si="4013"/>
        <v>0</v>
      </c>
      <c r="AB2384" s="193" t="str">
        <f t="shared" ref="AB2384" si="4067">AB$226</f>
        <v>Voss, Bill</v>
      </c>
    </row>
    <row r="2385" spans="1:28" s="188" customFormat="1" ht="17.399999999999999">
      <c r="A2385" s="193" t="str">
        <f t="shared" si="4008"/>
        <v>DSC</v>
      </c>
      <c r="B2385" s="193" t="str">
        <f t="shared" si="4009"/>
        <v>AD281DSC</v>
      </c>
      <c r="C2385" s="193" t="str">
        <f t="shared" si="4010"/>
        <v>DSCVoss, Bill</v>
      </c>
      <c r="D2385" s="193"/>
      <c r="E2385" s="193"/>
      <c r="F2385" s="193" t="str">
        <f t="shared" si="4011"/>
        <v>DSCRichardson, Vicki</v>
      </c>
      <c r="G2385" s="193" t="str">
        <f t="shared" ref="G2385:M2385" si="4068">G$227</f>
        <v>Richardson, Vicki</v>
      </c>
      <c r="H2385" s="193" t="str">
        <f t="shared" si="4068"/>
        <v>Voss, Bill</v>
      </c>
      <c r="I2385" s="193" t="str">
        <f t="shared" si="4068"/>
        <v>AD281</v>
      </c>
      <c r="J2385" s="193" t="str">
        <f t="shared" si="4068"/>
        <v>ADK AV, LLC</v>
      </c>
      <c r="K2385" s="193" t="str">
        <f t="shared" si="4068"/>
        <v>all</v>
      </c>
      <c r="L2385" s="193">
        <f t="shared" si="4068"/>
        <v>0</v>
      </c>
      <c r="M2385" s="193">
        <f t="shared" si="4068"/>
        <v>0</v>
      </c>
      <c r="N2385" s="193" t="str">
        <f t="shared" si="4050"/>
        <v>DSC</v>
      </c>
      <c r="AA2385" s="193">
        <f t="shared" si="4013"/>
        <v>0</v>
      </c>
      <c r="AB2385" s="193" t="str">
        <f t="shared" ref="AB2385" si="4069">AB$227</f>
        <v>Voss, Bill</v>
      </c>
    </row>
    <row r="2386" spans="1:28" s="188" customFormat="1" ht="17.399999999999999">
      <c r="A2386" s="193" t="str">
        <f t="shared" si="4008"/>
        <v>DSC</v>
      </c>
      <c r="B2386" s="193" t="str">
        <f t="shared" si="4009"/>
        <v>AJ012DSC</v>
      </c>
      <c r="C2386" s="193" t="str">
        <f t="shared" si="4010"/>
        <v>DSCVoss, Bill</v>
      </c>
      <c r="D2386" s="193"/>
      <c r="E2386" s="193"/>
      <c r="F2386" s="193" t="str">
        <f t="shared" si="4011"/>
        <v>DSCRichardson, Vicki</v>
      </c>
      <c r="G2386" s="193" t="str">
        <f t="shared" ref="G2386:M2386" si="4070">G$228</f>
        <v>Richardson, Vicki</v>
      </c>
      <c r="H2386" s="193" t="str">
        <f t="shared" si="4070"/>
        <v>Voss, Bill</v>
      </c>
      <c r="I2386" s="193" t="str">
        <f t="shared" si="4070"/>
        <v>AJ012</v>
      </c>
      <c r="J2386" s="193" t="str">
        <f t="shared" si="4070"/>
        <v>A-JAX GROUP, INC</v>
      </c>
      <c r="K2386" s="193" t="str">
        <f t="shared" si="4070"/>
        <v>all</v>
      </c>
      <c r="L2386" s="193">
        <f t="shared" si="4070"/>
        <v>0</v>
      </c>
      <c r="M2386" s="193">
        <f t="shared" si="4070"/>
        <v>0</v>
      </c>
      <c r="N2386" s="193" t="str">
        <f t="shared" si="4050"/>
        <v>DSC</v>
      </c>
      <c r="AA2386" s="193">
        <f t="shared" si="4013"/>
        <v>0</v>
      </c>
      <c r="AB2386" s="193" t="str">
        <f t="shared" ref="AB2386" si="4071">AB$228</f>
        <v>Voss, Bill</v>
      </c>
    </row>
    <row r="2387" spans="1:28" s="188" customFormat="1" ht="17.399999999999999">
      <c r="A2387" s="193" t="str">
        <f t="shared" si="4008"/>
        <v>DSC</v>
      </c>
      <c r="B2387" s="193" t="str">
        <f t="shared" si="4009"/>
        <v>AL057DSC</v>
      </c>
      <c r="C2387" s="193" t="str">
        <f t="shared" si="4010"/>
        <v>DSCVoss, Bill</v>
      </c>
      <c r="D2387" s="193"/>
      <c r="E2387" s="193"/>
      <c r="F2387" s="193" t="str">
        <f t="shared" si="4011"/>
        <v>DSCRichardson, Vicki</v>
      </c>
      <c r="G2387" s="193" t="str">
        <f t="shared" ref="G2387:M2387" si="4072">G$229</f>
        <v>Richardson, Vicki</v>
      </c>
      <c r="H2387" s="193" t="str">
        <f t="shared" si="4072"/>
        <v>Voss, Bill</v>
      </c>
      <c r="I2387" s="193" t="str">
        <f t="shared" si="4072"/>
        <v>AL057</v>
      </c>
      <c r="J2387" s="193" t="str">
        <f t="shared" si="4072"/>
        <v>ALMA AUDIO, LLC</v>
      </c>
      <c r="K2387" s="193" t="str">
        <f t="shared" si="4072"/>
        <v>all</v>
      </c>
      <c r="L2387" s="193">
        <f t="shared" si="4072"/>
        <v>0</v>
      </c>
      <c r="M2387" s="193">
        <f t="shared" si="4072"/>
        <v>0</v>
      </c>
      <c r="N2387" s="193" t="str">
        <f t="shared" si="4050"/>
        <v>DSC</v>
      </c>
      <c r="AA2387" s="193">
        <f t="shared" si="4013"/>
        <v>0</v>
      </c>
      <c r="AB2387" s="193" t="str">
        <f t="shared" ref="AB2387" si="4073">AB$229</f>
        <v>Voss, Bill</v>
      </c>
    </row>
    <row r="2388" spans="1:28" s="188" customFormat="1" ht="17.399999999999999">
      <c r="A2388" s="193" t="str">
        <f t="shared" si="4008"/>
        <v>DSC</v>
      </c>
      <c r="B2388" s="193" t="str">
        <f t="shared" si="4009"/>
        <v>AU110DSC</v>
      </c>
      <c r="C2388" s="193" t="str">
        <f t="shared" si="4010"/>
        <v>DSCVoss, Bill</v>
      </c>
      <c r="D2388" s="193"/>
      <c r="E2388" s="193"/>
      <c r="F2388" s="193" t="str">
        <f t="shared" si="4011"/>
        <v>DSCRichardson, Vicki</v>
      </c>
      <c r="G2388" s="193" t="str">
        <f t="shared" ref="G2388:M2388" si="4074">G$230</f>
        <v>Richardson, Vicki</v>
      </c>
      <c r="H2388" s="193" t="str">
        <f t="shared" si="4074"/>
        <v>Voss, Bill</v>
      </c>
      <c r="I2388" s="193" t="str">
        <f t="shared" si="4074"/>
        <v>AU110</v>
      </c>
      <c r="J2388" s="193" t="str">
        <f t="shared" si="4074"/>
        <v>AUDIO AUTOMATION &amp; THEATER INC</v>
      </c>
      <c r="K2388" s="193" t="str">
        <f t="shared" si="4074"/>
        <v>all</v>
      </c>
      <c r="L2388" s="193">
        <f t="shared" si="4074"/>
        <v>0</v>
      </c>
      <c r="M2388" s="193">
        <f t="shared" si="4074"/>
        <v>0</v>
      </c>
      <c r="N2388" s="193" t="str">
        <f t="shared" si="4050"/>
        <v>DSC</v>
      </c>
      <c r="AA2388" s="193">
        <f t="shared" si="4013"/>
        <v>0</v>
      </c>
      <c r="AB2388" s="193" t="str">
        <f t="shared" ref="AB2388" si="4075">AB$230</f>
        <v>Voss, Bill</v>
      </c>
    </row>
    <row r="2389" spans="1:28" s="188" customFormat="1" ht="17.399999999999999">
      <c r="A2389" s="193" t="str">
        <f t="shared" si="4008"/>
        <v>DSC</v>
      </c>
      <c r="B2389" s="193" t="str">
        <f t="shared" si="4009"/>
        <v>AU114DSC</v>
      </c>
      <c r="C2389" s="193" t="str">
        <f t="shared" si="4010"/>
        <v>DSCVoss, Bill</v>
      </c>
      <c r="D2389" s="193"/>
      <c r="E2389" s="193"/>
      <c r="F2389" s="193" t="str">
        <f t="shared" si="4011"/>
        <v>DSCRichardson, Vicki</v>
      </c>
      <c r="G2389" s="193" t="str">
        <f t="shared" ref="G2389:M2389" si="4076">G$231</f>
        <v>Richardson, Vicki</v>
      </c>
      <c r="H2389" s="193" t="str">
        <f t="shared" si="4076"/>
        <v>Voss, Bill</v>
      </c>
      <c r="I2389" s="193" t="str">
        <f t="shared" si="4076"/>
        <v>AU114</v>
      </c>
      <c r="J2389" s="193" t="str">
        <f t="shared" si="4076"/>
        <v>AUDIO VISUAL SOLUTIONS GROUP LLC</v>
      </c>
      <c r="K2389" s="193" t="str">
        <f t="shared" si="4076"/>
        <v>all</v>
      </c>
      <c r="L2389" s="193">
        <f t="shared" si="4076"/>
        <v>0</v>
      </c>
      <c r="M2389" s="193">
        <f t="shared" si="4076"/>
        <v>0</v>
      </c>
      <c r="N2389" s="193" t="str">
        <f t="shared" si="4050"/>
        <v>DSC</v>
      </c>
      <c r="AA2389" s="193">
        <f t="shared" si="4013"/>
        <v>0</v>
      </c>
      <c r="AB2389" s="193" t="str">
        <f t="shared" ref="AB2389" si="4077">AB$231</f>
        <v>Voss, Bill</v>
      </c>
    </row>
    <row r="2390" spans="1:28" s="188" customFormat="1" ht="17.399999999999999">
      <c r="A2390" s="193" t="str">
        <f t="shared" si="4008"/>
        <v>DSC</v>
      </c>
      <c r="B2390" s="193" t="str">
        <f t="shared" si="4009"/>
        <v>AU960DSC</v>
      </c>
      <c r="C2390" s="193" t="str">
        <f t="shared" si="4010"/>
        <v>DSCVoss, Bill</v>
      </c>
      <c r="D2390" s="193"/>
      <c r="E2390" s="193"/>
      <c r="F2390" s="193" t="str">
        <f t="shared" si="4011"/>
        <v>DSCRichardson, Vicki</v>
      </c>
      <c r="G2390" s="193" t="str">
        <f t="shared" ref="G2390:M2390" si="4078">G$232</f>
        <v>Richardson, Vicki</v>
      </c>
      <c r="H2390" s="193" t="str">
        <f t="shared" si="4078"/>
        <v>Voss, Bill</v>
      </c>
      <c r="I2390" s="193" t="str">
        <f t="shared" si="4078"/>
        <v>AU960</v>
      </c>
      <c r="J2390" s="193" t="str">
        <f t="shared" si="4078"/>
        <v>AUDIO VIDEO CALIBRATION CONCEPTS</v>
      </c>
      <c r="K2390" s="193" t="str">
        <f t="shared" si="4078"/>
        <v>all</v>
      </c>
      <c r="L2390" s="193">
        <f t="shared" si="4078"/>
        <v>0</v>
      </c>
      <c r="M2390" s="193">
        <f t="shared" si="4078"/>
        <v>0</v>
      </c>
      <c r="N2390" s="193" t="str">
        <f t="shared" si="4050"/>
        <v>DSC</v>
      </c>
      <c r="AA2390" s="193">
        <f t="shared" si="4013"/>
        <v>0</v>
      </c>
      <c r="AB2390" s="193" t="str">
        <f t="shared" ref="AB2390" si="4079">AB$232</f>
        <v>Voss, Bill</v>
      </c>
    </row>
    <row r="2391" spans="1:28" s="188" customFormat="1" ht="17.399999999999999">
      <c r="A2391" s="193" t="str">
        <f t="shared" si="4008"/>
        <v>DSC</v>
      </c>
      <c r="B2391" s="193" t="str">
        <f t="shared" si="4009"/>
        <v>AU961DSC</v>
      </c>
      <c r="C2391" s="193" t="str">
        <f t="shared" si="4010"/>
        <v>DSCVoss, Bill</v>
      </c>
      <c r="D2391" s="193"/>
      <c r="E2391" s="193"/>
      <c r="F2391" s="193" t="str">
        <f t="shared" si="4011"/>
        <v>DSCRichardson, Vicki</v>
      </c>
      <c r="G2391" s="193" t="str">
        <f t="shared" ref="G2391:M2391" si="4080">G$233</f>
        <v>Richardson, Vicki</v>
      </c>
      <c r="H2391" s="193" t="str">
        <f t="shared" si="4080"/>
        <v>Voss, Bill</v>
      </c>
      <c r="I2391" s="193" t="str">
        <f t="shared" si="4080"/>
        <v>AU961</v>
      </c>
      <c r="J2391" s="193" t="str">
        <f t="shared" si="4080"/>
        <v>AUDIO CENTER, INC.</v>
      </c>
      <c r="K2391" s="193" t="str">
        <f t="shared" si="4080"/>
        <v>all</v>
      </c>
      <c r="L2391" s="193">
        <f t="shared" si="4080"/>
        <v>0</v>
      </c>
      <c r="M2391" s="193">
        <f t="shared" si="4080"/>
        <v>0</v>
      </c>
      <c r="N2391" s="193" t="str">
        <f t="shared" si="4050"/>
        <v>DSC</v>
      </c>
      <c r="AA2391" s="193">
        <f t="shared" si="4013"/>
        <v>0</v>
      </c>
      <c r="AB2391" s="193" t="str">
        <f t="shared" ref="AB2391" si="4081">AB$233</f>
        <v>Voss, Bill</v>
      </c>
    </row>
    <row r="2392" spans="1:28" s="188" customFormat="1" ht="17.399999999999999">
      <c r="A2392" s="193" t="str">
        <f t="shared" si="4008"/>
        <v>DSC</v>
      </c>
      <c r="B2392" s="193" t="str">
        <f t="shared" si="4009"/>
        <v>AV677DSC</v>
      </c>
      <c r="C2392" s="193" t="str">
        <f t="shared" si="4010"/>
        <v>DSCVoss, Bill</v>
      </c>
      <c r="D2392" s="193"/>
      <c r="E2392" s="193"/>
      <c r="F2392" s="193" t="str">
        <f t="shared" si="4011"/>
        <v>DSCRichardson, Vicki</v>
      </c>
      <c r="G2392" s="193" t="str">
        <f t="shared" ref="G2392:M2392" si="4082">G$234</f>
        <v>Richardson, Vicki</v>
      </c>
      <c r="H2392" s="193" t="str">
        <f t="shared" si="4082"/>
        <v>Voss, Bill</v>
      </c>
      <c r="I2392" s="193" t="str">
        <f t="shared" si="4082"/>
        <v>AV677</v>
      </c>
      <c r="J2392" s="193" t="str">
        <f t="shared" si="4082"/>
        <v>AVSF, INC</v>
      </c>
      <c r="K2392" s="193" t="str">
        <f t="shared" si="4082"/>
        <v>all</v>
      </c>
      <c r="L2392" s="193">
        <f t="shared" si="4082"/>
        <v>0</v>
      </c>
      <c r="M2392" s="193">
        <f t="shared" si="4082"/>
        <v>0</v>
      </c>
      <c r="N2392" s="193" t="str">
        <f t="shared" si="4050"/>
        <v>DSC</v>
      </c>
      <c r="AA2392" s="193">
        <f t="shared" si="4013"/>
        <v>0</v>
      </c>
      <c r="AB2392" s="193" t="str">
        <f t="shared" ref="AB2392" si="4083">AB$234</f>
        <v>Voss, Bill</v>
      </c>
    </row>
    <row r="2393" spans="1:28" s="188" customFormat="1" ht="17.399999999999999">
      <c r="A2393" s="193" t="str">
        <f t="shared" si="4008"/>
        <v>DSC</v>
      </c>
      <c r="B2393" s="193" t="str">
        <f t="shared" si="4009"/>
        <v>BL206DSC</v>
      </c>
      <c r="C2393" s="193" t="str">
        <f t="shared" si="4010"/>
        <v>DSCVoss, Bill</v>
      </c>
      <c r="D2393" s="193"/>
      <c r="E2393" s="193"/>
      <c r="F2393" s="193" t="str">
        <f t="shared" si="4011"/>
        <v>DSCRichardson, Vicki</v>
      </c>
      <c r="G2393" s="193" t="str">
        <f t="shared" ref="G2393:M2393" si="4084">G$235</f>
        <v>Richardson, Vicki</v>
      </c>
      <c r="H2393" s="193" t="str">
        <f t="shared" si="4084"/>
        <v>Voss, Bill</v>
      </c>
      <c r="I2393" s="193" t="str">
        <f t="shared" si="4084"/>
        <v>BL206</v>
      </c>
      <c r="J2393" s="193" t="str">
        <f t="shared" si="4084"/>
        <v>BLINK HIGH END</v>
      </c>
      <c r="K2393" s="193" t="str">
        <f t="shared" si="4084"/>
        <v>all</v>
      </c>
      <c r="L2393" s="193">
        <f t="shared" si="4084"/>
        <v>0</v>
      </c>
      <c r="M2393" s="193">
        <f t="shared" si="4084"/>
        <v>0</v>
      </c>
      <c r="N2393" s="193" t="str">
        <f t="shared" si="4050"/>
        <v>DSC</v>
      </c>
      <c r="AA2393" s="193">
        <f t="shared" si="4013"/>
        <v>0</v>
      </c>
      <c r="AB2393" s="193" t="str">
        <f t="shared" ref="AB2393" si="4085">AB$235</f>
        <v>Voss, Bill</v>
      </c>
    </row>
    <row r="2394" spans="1:28" s="188" customFormat="1" ht="17.399999999999999">
      <c r="A2394" s="193" t="str">
        <f t="shared" si="4008"/>
        <v>DSC</v>
      </c>
      <c r="B2394" s="193" t="str">
        <f t="shared" si="4009"/>
        <v>CE043DSC</v>
      </c>
      <c r="C2394" s="193" t="str">
        <f t="shared" si="4010"/>
        <v>DSCVoss, Bill</v>
      </c>
      <c r="D2394" s="193"/>
      <c r="E2394" s="193"/>
      <c r="F2394" s="193" t="str">
        <f t="shared" si="4011"/>
        <v>DSCRichardson, Vicki</v>
      </c>
      <c r="G2394" s="193" t="str">
        <f t="shared" ref="G2394:M2394" si="4086">G$236</f>
        <v>Richardson, Vicki</v>
      </c>
      <c r="H2394" s="193" t="str">
        <f t="shared" si="4086"/>
        <v>Voss, Bill</v>
      </c>
      <c r="I2394" s="193" t="str">
        <f t="shared" si="4086"/>
        <v>CE043</v>
      </c>
      <c r="J2394" s="193" t="str">
        <f t="shared" si="4086"/>
        <v>CENTRAL HOME SYSTEMS</v>
      </c>
      <c r="K2394" s="193" t="str">
        <f t="shared" si="4086"/>
        <v>all</v>
      </c>
      <c r="L2394" s="193">
        <f t="shared" si="4086"/>
        <v>0</v>
      </c>
      <c r="M2394" s="193">
        <f t="shared" si="4086"/>
        <v>0</v>
      </c>
      <c r="N2394" s="193" t="str">
        <f t="shared" si="4050"/>
        <v>DSC</v>
      </c>
      <c r="AA2394" s="193">
        <f t="shared" si="4013"/>
        <v>0</v>
      </c>
      <c r="AB2394" s="193" t="str">
        <f t="shared" ref="AB2394" si="4087">AB$236</f>
        <v>Voss, Bill</v>
      </c>
    </row>
    <row r="2395" spans="1:28" s="188" customFormat="1" ht="17.399999999999999">
      <c r="A2395" s="193" t="str">
        <f t="shared" si="4008"/>
        <v>DSC</v>
      </c>
      <c r="B2395" s="193" t="str">
        <f t="shared" si="4009"/>
        <v>CR853DSC</v>
      </c>
      <c r="C2395" s="193" t="str">
        <f t="shared" si="4010"/>
        <v>DSCVoss, Bill</v>
      </c>
      <c r="D2395" s="193"/>
      <c r="E2395" s="193"/>
      <c r="F2395" s="193" t="str">
        <f t="shared" si="4011"/>
        <v>DSCRichardson, Vicki</v>
      </c>
      <c r="G2395" s="193" t="str">
        <f t="shared" ref="G2395:M2395" si="4088">G$237</f>
        <v>Richardson, Vicki</v>
      </c>
      <c r="H2395" s="193" t="str">
        <f t="shared" si="4088"/>
        <v>Voss, Bill</v>
      </c>
      <c r="I2395" s="193" t="str">
        <f t="shared" si="4088"/>
        <v>CR853</v>
      </c>
      <c r="J2395" s="193" t="str">
        <f t="shared" si="4088"/>
        <v>CRESCENDO LLC</v>
      </c>
      <c r="K2395" s="193" t="str">
        <f t="shared" si="4088"/>
        <v>all</v>
      </c>
      <c r="L2395" s="193">
        <f t="shared" si="4088"/>
        <v>0</v>
      </c>
      <c r="M2395" s="193">
        <f t="shared" si="4088"/>
        <v>0</v>
      </c>
      <c r="N2395" s="193" t="str">
        <f t="shared" si="4050"/>
        <v>DSC</v>
      </c>
      <c r="AA2395" s="193">
        <f t="shared" si="4013"/>
        <v>0</v>
      </c>
      <c r="AB2395" s="193" t="str">
        <f t="shared" ref="AB2395" si="4089">AB$237</f>
        <v>Voss, Bill</v>
      </c>
    </row>
    <row r="2396" spans="1:28" s="188" customFormat="1" ht="17.399999999999999">
      <c r="A2396" s="193" t="str">
        <f t="shared" si="4008"/>
        <v>DSC</v>
      </c>
      <c r="B2396" s="193" t="str">
        <f t="shared" si="4009"/>
        <v>EN172DSC</v>
      </c>
      <c r="C2396" s="193" t="str">
        <f t="shared" si="4010"/>
        <v>DSCVoss, Bill</v>
      </c>
      <c r="D2396" s="193"/>
      <c r="E2396" s="193"/>
      <c r="F2396" s="193" t="str">
        <f t="shared" si="4011"/>
        <v>DSCRichardson, Vicki</v>
      </c>
      <c r="G2396" s="193" t="str">
        <f t="shared" ref="G2396:M2396" si="4090">G$238</f>
        <v>Richardson, Vicki</v>
      </c>
      <c r="H2396" s="193" t="str">
        <f t="shared" si="4090"/>
        <v>Voss, Bill</v>
      </c>
      <c r="I2396" s="193" t="str">
        <f t="shared" si="4090"/>
        <v>EN172</v>
      </c>
      <c r="J2396" s="193" t="str">
        <f t="shared" si="4090"/>
        <v>ENCORE HES, INC</v>
      </c>
      <c r="K2396" s="193" t="str">
        <f t="shared" si="4090"/>
        <v>all</v>
      </c>
      <c r="L2396" s="193">
        <f t="shared" si="4090"/>
        <v>0</v>
      </c>
      <c r="M2396" s="193">
        <f t="shared" si="4090"/>
        <v>0</v>
      </c>
      <c r="N2396" s="193" t="str">
        <f t="shared" si="4050"/>
        <v>DSC</v>
      </c>
      <c r="AA2396" s="193">
        <f t="shared" si="4013"/>
        <v>0</v>
      </c>
      <c r="AB2396" s="193" t="str">
        <f t="shared" ref="AB2396" si="4091">AB$238</f>
        <v>Voss, Bill</v>
      </c>
    </row>
    <row r="2397" spans="1:28" s="188" customFormat="1" ht="17.399999999999999">
      <c r="A2397" s="193" t="str">
        <f t="shared" si="4008"/>
        <v>DSC</v>
      </c>
      <c r="B2397" s="193" t="str">
        <f t="shared" si="4009"/>
        <v>FA575DSC</v>
      </c>
      <c r="C2397" s="193" t="str">
        <f t="shared" si="4010"/>
        <v>DSCVoss, Bill</v>
      </c>
      <c r="D2397" s="193"/>
      <c r="E2397" s="193"/>
      <c r="F2397" s="193" t="str">
        <f t="shared" si="4011"/>
        <v>DSCRichardson, Vicki</v>
      </c>
      <c r="G2397" s="193" t="str">
        <f t="shared" ref="G2397:M2397" si="4092">G$239</f>
        <v>Richardson, Vicki</v>
      </c>
      <c r="H2397" s="193" t="str">
        <f t="shared" si="4092"/>
        <v>Voss, Bill</v>
      </c>
      <c r="I2397" s="193" t="str">
        <f t="shared" si="4092"/>
        <v>FA575</v>
      </c>
      <c r="J2397" s="193" t="str">
        <f t="shared" si="4092"/>
        <v>FIDELIS AV LLC</v>
      </c>
      <c r="K2397" s="193" t="str">
        <f t="shared" si="4092"/>
        <v>all</v>
      </c>
      <c r="L2397" s="193">
        <f t="shared" si="4092"/>
        <v>0</v>
      </c>
      <c r="M2397" s="193">
        <f t="shared" si="4092"/>
        <v>0</v>
      </c>
      <c r="N2397" s="193" t="str">
        <f t="shared" si="4050"/>
        <v>DSC</v>
      </c>
      <c r="AA2397" s="193">
        <f t="shared" si="4013"/>
        <v>0</v>
      </c>
      <c r="AB2397" s="193" t="str">
        <f t="shared" ref="AB2397" si="4093">AB$239</f>
        <v>Voss, Bill</v>
      </c>
    </row>
    <row r="2398" spans="1:28" s="188" customFormat="1" ht="17.399999999999999">
      <c r="A2398" s="193" t="str">
        <f t="shared" si="4008"/>
        <v>DSC</v>
      </c>
      <c r="B2398" s="193" t="str">
        <f t="shared" si="4009"/>
        <v>GA551DSC</v>
      </c>
      <c r="C2398" s="193" t="str">
        <f t="shared" si="4010"/>
        <v>DSCVoss, Bill</v>
      </c>
      <c r="D2398" s="193"/>
      <c r="E2398" s="193"/>
      <c r="F2398" s="193" t="str">
        <f t="shared" si="4011"/>
        <v>DSCRichardson, Vicki</v>
      </c>
      <c r="G2398" s="193" t="str">
        <f t="shared" ref="G2398:M2398" si="4094">G$240</f>
        <v>Richardson, Vicki</v>
      </c>
      <c r="H2398" s="193" t="str">
        <f t="shared" si="4094"/>
        <v>Voss, Bill</v>
      </c>
      <c r="I2398" s="193" t="str">
        <f t="shared" si="4094"/>
        <v>GA551</v>
      </c>
      <c r="J2398" s="193" t="str">
        <f t="shared" si="4094"/>
        <v>GALEN CAROL AUDIO</v>
      </c>
      <c r="K2398" s="193" t="str">
        <f t="shared" si="4094"/>
        <v>all</v>
      </c>
      <c r="L2398" s="193">
        <f t="shared" si="4094"/>
        <v>0</v>
      </c>
      <c r="M2398" s="193">
        <f t="shared" si="4094"/>
        <v>0</v>
      </c>
      <c r="N2398" s="193" t="str">
        <f t="shared" si="4050"/>
        <v>DSC</v>
      </c>
      <c r="AA2398" s="193">
        <f t="shared" si="4013"/>
        <v>0</v>
      </c>
      <c r="AB2398" s="193" t="str">
        <f t="shared" ref="AB2398" si="4095">AB$240</f>
        <v>Voss, Bill</v>
      </c>
    </row>
    <row r="2399" spans="1:28" s="188" customFormat="1" ht="17.399999999999999">
      <c r="A2399" s="193" t="str">
        <f t="shared" si="4008"/>
        <v>DSC</v>
      </c>
      <c r="B2399" s="193" t="str">
        <f t="shared" si="4009"/>
        <v>GL323DSC</v>
      </c>
      <c r="C2399" s="193" t="str">
        <f t="shared" si="4010"/>
        <v>DSCVoss, Bill</v>
      </c>
      <c r="D2399" s="193"/>
      <c r="E2399" s="193"/>
      <c r="F2399" s="193" t="str">
        <f t="shared" si="4011"/>
        <v>DSCRichardson, Vicki</v>
      </c>
      <c r="G2399" s="193" t="str">
        <f t="shared" ref="G2399:M2399" si="4096">G$241</f>
        <v>Richardson, Vicki</v>
      </c>
      <c r="H2399" s="193" t="str">
        <f t="shared" si="4096"/>
        <v>Voss, Bill</v>
      </c>
      <c r="I2399" s="193" t="str">
        <f t="shared" si="4096"/>
        <v>GL323</v>
      </c>
      <c r="J2399" s="193" t="str">
        <f t="shared" si="4096"/>
        <v>GLENN POORS AUDIO VIDEO</v>
      </c>
      <c r="K2399" s="193" t="str">
        <f t="shared" si="4096"/>
        <v>all</v>
      </c>
      <c r="L2399" s="193">
        <f t="shared" si="4096"/>
        <v>0</v>
      </c>
      <c r="M2399" s="193">
        <f t="shared" si="4096"/>
        <v>0</v>
      </c>
      <c r="N2399" s="193" t="str">
        <f t="shared" si="4050"/>
        <v>DSC</v>
      </c>
      <c r="AA2399" s="193">
        <f t="shared" si="4013"/>
        <v>0</v>
      </c>
      <c r="AB2399" s="193" t="str">
        <f t="shared" ref="AB2399" si="4097">AB$241</f>
        <v>Voss, Bill</v>
      </c>
    </row>
    <row r="2400" spans="1:28" s="188" customFormat="1" ht="17.399999999999999">
      <c r="A2400" s="193" t="str">
        <f t="shared" si="4008"/>
        <v>DSC</v>
      </c>
      <c r="B2400" s="193" t="str">
        <f t="shared" si="4009"/>
        <v>GU075DSC</v>
      </c>
      <c r="C2400" s="193" t="str">
        <f t="shared" si="4010"/>
        <v>DSCVoss, Bill</v>
      </c>
      <c r="D2400" s="193"/>
      <c r="E2400" s="193"/>
      <c r="F2400" s="193" t="str">
        <f t="shared" si="4011"/>
        <v>DSCRichardson, Vicki</v>
      </c>
      <c r="G2400" s="193" t="str">
        <f t="shared" ref="G2400:M2400" si="4098">G$242</f>
        <v>Richardson, Vicki</v>
      </c>
      <c r="H2400" s="193" t="str">
        <f t="shared" si="4098"/>
        <v>Voss, Bill</v>
      </c>
      <c r="I2400" s="193" t="str">
        <f t="shared" si="4098"/>
        <v>GU075</v>
      </c>
      <c r="J2400" s="193" t="str">
        <f t="shared" si="4098"/>
        <v>GUITAR CENTER INC</v>
      </c>
      <c r="K2400" s="193" t="str">
        <f t="shared" si="4098"/>
        <v>all</v>
      </c>
      <c r="L2400" s="193">
        <f t="shared" si="4098"/>
        <v>0</v>
      </c>
      <c r="M2400" s="193">
        <f t="shared" si="4098"/>
        <v>0</v>
      </c>
      <c r="N2400" s="193" t="str">
        <f t="shared" si="4050"/>
        <v>DSC</v>
      </c>
      <c r="AA2400" s="193">
        <f t="shared" si="4013"/>
        <v>0</v>
      </c>
      <c r="AB2400" s="193" t="str">
        <f t="shared" ref="AB2400" si="4099">AB$242</f>
        <v>Voss, Bill</v>
      </c>
    </row>
    <row r="2401" spans="1:28" s="188" customFormat="1" ht="17.399999999999999">
      <c r="A2401" s="193" t="str">
        <f t="shared" si="4008"/>
        <v>DSC</v>
      </c>
      <c r="B2401" s="193" t="str">
        <f t="shared" si="4009"/>
        <v>HA431DSC</v>
      </c>
      <c r="C2401" s="193" t="str">
        <f t="shared" si="4010"/>
        <v>DSCVoss, Bill</v>
      </c>
      <c r="D2401" s="193"/>
      <c r="E2401" s="193"/>
      <c r="F2401" s="193" t="str">
        <f t="shared" si="4011"/>
        <v>DSCRichardson, Vicki</v>
      </c>
      <c r="G2401" s="193" t="str">
        <f t="shared" ref="G2401:M2401" si="4100">G$243</f>
        <v>Richardson, Vicki</v>
      </c>
      <c r="H2401" s="193" t="str">
        <f t="shared" si="4100"/>
        <v>Voss, Bill</v>
      </c>
      <c r="I2401" s="193" t="str">
        <f t="shared" si="4100"/>
        <v>HA431</v>
      </c>
      <c r="J2401" s="193" t="str">
        <f t="shared" si="4100"/>
        <v>HARWILL RESOURCES DEVELOPMENTS CORP.</v>
      </c>
      <c r="K2401" s="193" t="str">
        <f t="shared" si="4100"/>
        <v>all</v>
      </c>
      <c r="L2401" s="193">
        <f t="shared" si="4100"/>
        <v>0</v>
      </c>
      <c r="M2401" s="193">
        <f t="shared" si="4100"/>
        <v>0</v>
      </c>
      <c r="N2401" s="193" t="str">
        <f t="shared" si="4050"/>
        <v>DSC</v>
      </c>
      <c r="AA2401" s="193">
        <f t="shared" si="4013"/>
        <v>0</v>
      </c>
      <c r="AB2401" s="193" t="str">
        <f t="shared" ref="AB2401" si="4101">AB$243</f>
        <v>Voss, Bill</v>
      </c>
    </row>
    <row r="2402" spans="1:28" s="188" customFormat="1" ht="17.399999999999999">
      <c r="A2402" s="193" t="str">
        <f t="shared" si="4008"/>
        <v>DSC</v>
      </c>
      <c r="B2402" s="193" t="str">
        <f t="shared" si="4009"/>
        <v>HD010DSC</v>
      </c>
      <c r="C2402" s="193" t="str">
        <f t="shared" si="4010"/>
        <v>DSCVoss, Bill</v>
      </c>
      <c r="D2402" s="193"/>
      <c r="E2402" s="193"/>
      <c r="F2402" s="193" t="str">
        <f t="shared" si="4011"/>
        <v>DSCRichardson, Vicki</v>
      </c>
      <c r="G2402" s="193" t="str">
        <f t="shared" ref="G2402:M2402" si="4102">G$244</f>
        <v>Richardson, Vicki</v>
      </c>
      <c r="H2402" s="193" t="str">
        <f t="shared" si="4102"/>
        <v>Voss, Bill</v>
      </c>
      <c r="I2402" s="193" t="str">
        <f t="shared" si="4102"/>
        <v>HD010</v>
      </c>
      <c r="J2402" s="193" t="str">
        <f t="shared" si="4102"/>
        <v>HD SYSTEMZ, INC</v>
      </c>
      <c r="K2402" s="193" t="str">
        <f t="shared" si="4102"/>
        <v>all</v>
      </c>
      <c r="L2402" s="193">
        <f t="shared" si="4102"/>
        <v>0</v>
      </c>
      <c r="M2402" s="193">
        <f t="shared" si="4102"/>
        <v>0</v>
      </c>
      <c r="N2402" s="193" t="str">
        <f t="shared" si="4050"/>
        <v>DSC</v>
      </c>
      <c r="AA2402" s="193">
        <f t="shared" si="4013"/>
        <v>0</v>
      </c>
      <c r="AB2402" s="193" t="str">
        <f t="shared" ref="AB2402" si="4103">AB$244</f>
        <v>Voss, Bill</v>
      </c>
    </row>
    <row r="2403" spans="1:28" s="188" customFormat="1" ht="17.399999999999999">
      <c r="A2403" s="193" t="str">
        <f t="shared" si="4008"/>
        <v>DSC</v>
      </c>
      <c r="B2403" s="193" t="str">
        <f t="shared" si="4009"/>
        <v>HI126DSC</v>
      </c>
      <c r="C2403" s="193" t="str">
        <f t="shared" si="4010"/>
        <v>DSCVoss, Bill</v>
      </c>
      <c r="D2403" s="193"/>
      <c r="E2403" s="193"/>
      <c r="F2403" s="193" t="str">
        <f t="shared" si="4011"/>
        <v>DSCRichardson, Vicki</v>
      </c>
      <c r="G2403" s="193" t="str">
        <f t="shared" ref="G2403:M2403" si="4104">G$245</f>
        <v>Richardson, Vicki</v>
      </c>
      <c r="H2403" s="193" t="str">
        <f t="shared" si="4104"/>
        <v>Voss, Bill</v>
      </c>
      <c r="I2403" s="193" t="str">
        <f t="shared" si="4104"/>
        <v>HI126</v>
      </c>
      <c r="J2403" s="193" t="str">
        <f t="shared" si="4104"/>
        <v>HI-FI HEAVEN, INC</v>
      </c>
      <c r="K2403" s="193" t="str">
        <f t="shared" si="4104"/>
        <v>all</v>
      </c>
      <c r="L2403" s="193">
        <f t="shared" si="4104"/>
        <v>0</v>
      </c>
      <c r="M2403" s="193">
        <f t="shared" si="4104"/>
        <v>0</v>
      </c>
      <c r="N2403" s="193" t="str">
        <f t="shared" si="4050"/>
        <v>DSC</v>
      </c>
      <c r="AA2403" s="193">
        <f t="shared" si="4013"/>
        <v>0</v>
      </c>
      <c r="AB2403" s="193" t="str">
        <f t="shared" ref="AB2403" si="4105">AB$245</f>
        <v>Voss, Bill</v>
      </c>
    </row>
    <row r="2404" spans="1:28" s="188" customFormat="1" ht="17.399999999999999">
      <c r="A2404" s="193" t="str">
        <f t="shared" si="4008"/>
        <v>DSC</v>
      </c>
      <c r="B2404" s="193" t="str">
        <f t="shared" si="4009"/>
        <v>HI406DSC</v>
      </c>
      <c r="C2404" s="193" t="str">
        <f t="shared" si="4010"/>
        <v>DSCVoss, Bill</v>
      </c>
      <c r="D2404" s="193"/>
      <c r="E2404" s="193"/>
      <c r="F2404" s="193" t="str">
        <f t="shared" si="4011"/>
        <v>DSCRichardson, Vicki</v>
      </c>
      <c r="G2404" s="193" t="str">
        <f t="shared" ref="G2404:M2404" si="4106">G$246</f>
        <v>Richardson, Vicki</v>
      </c>
      <c r="H2404" s="193" t="str">
        <f t="shared" si="4106"/>
        <v>Voss, Bill</v>
      </c>
      <c r="I2404" s="193" t="str">
        <f t="shared" si="4106"/>
        <v>HI406</v>
      </c>
      <c r="J2404" s="193" t="str">
        <f t="shared" si="4106"/>
        <v>HI-END THEATER &amp; AUDIO</v>
      </c>
      <c r="K2404" s="193" t="str">
        <f t="shared" si="4106"/>
        <v>all</v>
      </c>
      <c r="L2404" s="193">
        <f t="shared" si="4106"/>
        <v>0</v>
      </c>
      <c r="M2404" s="193">
        <f t="shared" si="4106"/>
        <v>0</v>
      </c>
      <c r="N2404" s="193" t="str">
        <f t="shared" si="4050"/>
        <v>DSC</v>
      </c>
      <c r="AA2404" s="193">
        <f t="shared" si="4013"/>
        <v>0</v>
      </c>
      <c r="AB2404" s="193" t="str">
        <f t="shared" ref="AB2404" si="4107">AB$246</f>
        <v>Voss, Bill</v>
      </c>
    </row>
    <row r="2405" spans="1:28" s="188" customFormat="1" ht="17.399999999999999">
      <c r="A2405" s="193" t="str">
        <f t="shared" si="4008"/>
        <v>DSC</v>
      </c>
      <c r="B2405" s="193" t="str">
        <f t="shared" si="4009"/>
        <v>HI598DSC</v>
      </c>
      <c r="C2405" s="193" t="str">
        <f t="shared" si="4010"/>
        <v>DSCVoss, Bill</v>
      </c>
      <c r="D2405" s="193"/>
      <c r="E2405" s="193"/>
      <c r="F2405" s="193" t="str">
        <f t="shared" si="4011"/>
        <v>DSCRichardson, Vicki</v>
      </c>
      <c r="G2405" s="193" t="str">
        <f t="shared" ref="G2405:M2405" si="4108">G$247</f>
        <v>Richardson, Vicki</v>
      </c>
      <c r="H2405" s="193" t="str">
        <f t="shared" si="4108"/>
        <v>Voss, Bill</v>
      </c>
      <c r="I2405" s="193" t="str">
        <f t="shared" si="4108"/>
        <v>HI598</v>
      </c>
      <c r="J2405" s="193" t="str">
        <f t="shared" si="4108"/>
        <v>HI-FI SALES CO.</v>
      </c>
      <c r="K2405" s="193" t="str">
        <f t="shared" si="4108"/>
        <v>all</v>
      </c>
      <c r="L2405" s="193">
        <f t="shared" si="4108"/>
        <v>0</v>
      </c>
      <c r="M2405" s="193">
        <f t="shared" si="4108"/>
        <v>0</v>
      </c>
      <c r="N2405" s="193" t="str">
        <f t="shared" si="4050"/>
        <v>DSC</v>
      </c>
      <c r="AA2405" s="193">
        <f t="shared" si="4013"/>
        <v>0</v>
      </c>
      <c r="AB2405" s="193" t="str">
        <f t="shared" ref="AB2405" si="4109">AB$247</f>
        <v>Voss, Bill</v>
      </c>
    </row>
    <row r="2406" spans="1:28" s="188" customFormat="1" ht="17.399999999999999">
      <c r="A2406" s="193" t="str">
        <f t="shared" si="4008"/>
        <v>DSC</v>
      </c>
      <c r="B2406" s="193" t="str">
        <f t="shared" si="4009"/>
        <v>HO005DSC</v>
      </c>
      <c r="C2406" s="193" t="str">
        <f t="shared" si="4010"/>
        <v>DSCVoss, Bill</v>
      </c>
      <c r="D2406" s="193"/>
      <c r="E2406" s="193"/>
      <c r="F2406" s="193" t="str">
        <f t="shared" si="4011"/>
        <v>DSCRichardson, Vicki</v>
      </c>
      <c r="G2406" s="193" t="str">
        <f t="shared" ref="G2406:M2406" si="4110">G$248</f>
        <v>Richardson, Vicki</v>
      </c>
      <c r="H2406" s="193" t="str">
        <f t="shared" si="4110"/>
        <v>Voss, Bill</v>
      </c>
      <c r="I2406" s="193" t="str">
        <f t="shared" si="4110"/>
        <v>HO005</v>
      </c>
      <c r="J2406" s="193" t="str">
        <f t="shared" si="4110"/>
        <v>HOME APPLIANCE MART</v>
      </c>
      <c r="K2406" s="193" t="str">
        <f t="shared" si="4110"/>
        <v>all</v>
      </c>
      <c r="L2406" s="193">
        <f t="shared" si="4110"/>
        <v>0</v>
      </c>
      <c r="M2406" s="193">
        <f t="shared" si="4110"/>
        <v>0</v>
      </c>
      <c r="N2406" s="193" t="str">
        <f t="shared" si="4050"/>
        <v>DSC</v>
      </c>
      <c r="AA2406" s="193">
        <f t="shared" si="4013"/>
        <v>0</v>
      </c>
      <c r="AB2406" s="193" t="str">
        <f t="shared" ref="AB2406" si="4111">AB$248</f>
        <v>Voss, Bill</v>
      </c>
    </row>
    <row r="2407" spans="1:28" s="188" customFormat="1" ht="17.399999999999999">
      <c r="A2407" s="193" t="str">
        <f t="shared" si="4008"/>
        <v>DSC</v>
      </c>
      <c r="B2407" s="193" t="str">
        <f t="shared" si="4009"/>
        <v>IN048DSC</v>
      </c>
      <c r="C2407" s="193" t="str">
        <f t="shared" si="4010"/>
        <v>DSCVoss, Bill</v>
      </c>
      <c r="D2407" s="193"/>
      <c r="E2407" s="193"/>
      <c r="F2407" s="193" t="str">
        <f t="shared" si="4011"/>
        <v>DSCRichardson, Vicki</v>
      </c>
      <c r="G2407" s="193" t="str">
        <f t="shared" ref="G2407:M2407" si="4112">G$249</f>
        <v>Richardson, Vicki</v>
      </c>
      <c r="H2407" s="193" t="str">
        <f t="shared" si="4112"/>
        <v>Voss, Bill</v>
      </c>
      <c r="I2407" s="193" t="str">
        <f t="shared" si="4112"/>
        <v>IN048</v>
      </c>
      <c r="J2407" s="193" t="str">
        <f t="shared" si="4112"/>
        <v>INTERSECKT CORPORATION</v>
      </c>
      <c r="K2407" s="193" t="str">
        <f t="shared" si="4112"/>
        <v>all</v>
      </c>
      <c r="L2407" s="193">
        <f t="shared" si="4112"/>
        <v>0</v>
      </c>
      <c r="M2407" s="193">
        <f t="shared" si="4112"/>
        <v>0</v>
      </c>
      <c r="N2407" s="193" t="str">
        <f t="shared" si="4050"/>
        <v>DSC</v>
      </c>
      <c r="AA2407" s="193">
        <f t="shared" si="4013"/>
        <v>0</v>
      </c>
      <c r="AB2407" s="193" t="str">
        <f t="shared" ref="AB2407" si="4113">AB$249</f>
        <v>Voss, Bill</v>
      </c>
    </row>
    <row r="2408" spans="1:28" s="188" customFormat="1" ht="17.399999999999999">
      <c r="A2408" s="193" t="str">
        <f t="shared" si="4008"/>
        <v>DSC</v>
      </c>
      <c r="B2408" s="193" t="str">
        <f t="shared" si="4009"/>
        <v>MU491DSC</v>
      </c>
      <c r="C2408" s="193" t="str">
        <f t="shared" si="4010"/>
        <v>DSCVoss, Bill</v>
      </c>
      <c r="D2408" s="193"/>
      <c r="E2408" s="193"/>
      <c r="F2408" s="193" t="str">
        <f t="shared" si="4011"/>
        <v>DSCRichardson, Vicki</v>
      </c>
      <c r="G2408" s="193" t="str">
        <f t="shared" ref="G2408:M2408" si="4114">G$250</f>
        <v>Richardson, Vicki</v>
      </c>
      <c r="H2408" s="193" t="str">
        <f t="shared" si="4114"/>
        <v>Voss, Bill</v>
      </c>
      <c r="I2408" s="193" t="str">
        <f t="shared" si="4114"/>
        <v>MU491</v>
      </c>
      <c r="J2408" s="193" t="str">
        <f t="shared" si="4114"/>
        <v>MUSEUM OF MODERN ART</v>
      </c>
      <c r="K2408" s="193" t="str">
        <f t="shared" si="4114"/>
        <v>all</v>
      </c>
      <c r="L2408" s="193">
        <f t="shared" si="4114"/>
        <v>0</v>
      </c>
      <c r="M2408" s="193">
        <f t="shared" si="4114"/>
        <v>0</v>
      </c>
      <c r="N2408" s="193" t="str">
        <f t="shared" si="4050"/>
        <v>DSC</v>
      </c>
      <c r="AA2408" s="193">
        <f t="shared" si="4013"/>
        <v>0</v>
      </c>
      <c r="AB2408" s="193" t="str">
        <f t="shared" ref="AB2408" si="4115">AB$250</f>
        <v>Voss, Bill</v>
      </c>
    </row>
    <row r="2409" spans="1:28" s="188" customFormat="1" ht="17.399999999999999">
      <c r="A2409" s="193" t="str">
        <f t="shared" si="4008"/>
        <v>DSC</v>
      </c>
      <c r="B2409" s="193" t="str">
        <f t="shared" si="4009"/>
        <v>NO471DSC</v>
      </c>
      <c r="C2409" s="193" t="str">
        <f t="shared" si="4010"/>
        <v>DSCVoss, Bill</v>
      </c>
      <c r="D2409" s="193"/>
      <c r="E2409" s="193"/>
      <c r="F2409" s="193" t="str">
        <f t="shared" si="4011"/>
        <v>DSCRichardson, Vicki</v>
      </c>
      <c r="G2409" s="193" t="str">
        <f t="shared" ref="G2409:M2409" si="4116">G$251</f>
        <v>Richardson, Vicki</v>
      </c>
      <c r="H2409" s="193" t="str">
        <f t="shared" si="4116"/>
        <v>Voss, Bill</v>
      </c>
      <c r="I2409" s="193" t="str">
        <f t="shared" si="4116"/>
        <v>NO471</v>
      </c>
      <c r="J2409" s="193" t="str">
        <f t="shared" si="4116"/>
        <v>NORTHCOAST AUDIO</v>
      </c>
      <c r="K2409" s="193" t="str">
        <f t="shared" si="4116"/>
        <v>all</v>
      </c>
      <c r="L2409" s="193">
        <f t="shared" si="4116"/>
        <v>0</v>
      </c>
      <c r="M2409" s="193">
        <f t="shared" si="4116"/>
        <v>0</v>
      </c>
      <c r="N2409" s="193" t="str">
        <f t="shared" si="4050"/>
        <v>DSC</v>
      </c>
      <c r="AA2409" s="193">
        <f t="shared" si="4013"/>
        <v>0</v>
      </c>
      <c r="AB2409" s="193" t="str">
        <f t="shared" ref="AB2409" si="4117">AB$251</f>
        <v>Voss, Bill</v>
      </c>
    </row>
    <row r="2410" spans="1:28" s="188" customFormat="1" ht="17.399999999999999">
      <c r="A2410" s="193" t="str">
        <f t="shared" si="4008"/>
        <v>DSC</v>
      </c>
      <c r="B2410" s="193" t="str">
        <f t="shared" si="4009"/>
        <v>SP581DSC</v>
      </c>
      <c r="C2410" s="193" t="str">
        <f t="shared" si="4010"/>
        <v>DSCVoss, Bill</v>
      </c>
      <c r="D2410" s="193"/>
      <c r="E2410" s="193"/>
      <c r="F2410" s="193" t="str">
        <f t="shared" si="4011"/>
        <v>DSCRichardson, Vicki</v>
      </c>
      <c r="G2410" s="193" t="str">
        <f t="shared" ref="G2410:M2410" si="4118">G$252</f>
        <v>Richardson, Vicki</v>
      </c>
      <c r="H2410" s="193" t="str">
        <f t="shared" si="4118"/>
        <v>Voss, Bill</v>
      </c>
      <c r="I2410" s="193" t="str">
        <f t="shared" si="4118"/>
        <v>SP581</v>
      </c>
      <c r="J2410" s="193" t="str">
        <f t="shared" si="4118"/>
        <v>SPEAKER SHOP INC.</v>
      </c>
      <c r="K2410" s="193" t="str">
        <f t="shared" si="4118"/>
        <v>all</v>
      </c>
      <c r="L2410" s="193">
        <f t="shared" si="4118"/>
        <v>0</v>
      </c>
      <c r="M2410" s="193">
        <f t="shared" si="4118"/>
        <v>0</v>
      </c>
      <c r="N2410" s="193" t="str">
        <f t="shared" si="4050"/>
        <v>DSC</v>
      </c>
      <c r="AA2410" s="193">
        <f t="shared" si="4013"/>
        <v>0</v>
      </c>
      <c r="AB2410" s="193" t="str">
        <f t="shared" ref="AB2410" si="4119">AB$252</f>
        <v>Voss, Bill</v>
      </c>
    </row>
    <row r="2411" spans="1:28" s="188" customFormat="1" ht="17.399999999999999">
      <c r="A2411" s="193" t="str">
        <f t="shared" si="4008"/>
        <v>DSC</v>
      </c>
      <c r="B2411" s="193" t="str">
        <f t="shared" si="4009"/>
        <v>SU132DSC</v>
      </c>
      <c r="C2411" s="193" t="str">
        <f t="shared" si="4010"/>
        <v>DSCVoss, Bill</v>
      </c>
      <c r="D2411" s="193"/>
      <c r="E2411" s="193"/>
      <c r="F2411" s="193" t="str">
        <f t="shared" si="4011"/>
        <v>DSCRichardson, Vicki</v>
      </c>
      <c r="G2411" s="193" t="str">
        <f t="shared" ref="G2411:M2411" si="4120">G$253</f>
        <v>Richardson, Vicki</v>
      </c>
      <c r="H2411" s="193" t="str">
        <f t="shared" si="4120"/>
        <v>Voss, Bill</v>
      </c>
      <c r="I2411" s="193" t="str">
        <f t="shared" si="4120"/>
        <v>SU132</v>
      </c>
      <c r="J2411" s="193" t="str">
        <f t="shared" si="4120"/>
        <v>SUNNY COMPONENTS</v>
      </c>
      <c r="K2411" s="193" t="str">
        <f t="shared" si="4120"/>
        <v>all</v>
      </c>
      <c r="L2411" s="193">
        <f t="shared" si="4120"/>
        <v>0</v>
      </c>
      <c r="M2411" s="193">
        <f t="shared" si="4120"/>
        <v>0</v>
      </c>
      <c r="N2411" s="193" t="str">
        <f t="shared" si="4050"/>
        <v>DSC</v>
      </c>
      <c r="AA2411" s="193">
        <f t="shared" si="4013"/>
        <v>0</v>
      </c>
      <c r="AB2411" s="193" t="str">
        <f t="shared" ref="AB2411" si="4121">AB$253</f>
        <v>Voss, Bill</v>
      </c>
    </row>
    <row r="2412" spans="1:28" s="188" customFormat="1" ht="17.399999999999999">
      <c r="A2412" s="193" t="str">
        <f t="shared" si="4008"/>
        <v>DSC</v>
      </c>
      <c r="B2412" s="193" t="str">
        <f t="shared" si="4009"/>
        <v>SW422DSC</v>
      </c>
      <c r="C2412" s="193" t="str">
        <f t="shared" si="4010"/>
        <v>DSCVoss, Bill</v>
      </c>
      <c r="D2412" s="193"/>
      <c r="E2412" s="193"/>
      <c r="F2412" s="193" t="str">
        <f t="shared" si="4011"/>
        <v>DSCRichardson, Vicki</v>
      </c>
      <c r="G2412" s="193" t="str">
        <f t="shared" ref="G2412:M2412" si="4122">G$254</f>
        <v>Richardson, Vicki</v>
      </c>
      <c r="H2412" s="193" t="str">
        <f t="shared" si="4122"/>
        <v>Voss, Bill</v>
      </c>
      <c r="I2412" s="193" t="str">
        <f t="shared" si="4122"/>
        <v>SW422</v>
      </c>
      <c r="J2412" s="193" t="str">
        <f t="shared" si="4122"/>
        <v>SWEET SPOT AUDIO &amp; RECORDS</v>
      </c>
      <c r="K2412" s="193" t="str">
        <f t="shared" si="4122"/>
        <v>all</v>
      </c>
      <c r="L2412" s="193">
        <f t="shared" si="4122"/>
        <v>0</v>
      </c>
      <c r="M2412" s="193">
        <f t="shared" si="4122"/>
        <v>0</v>
      </c>
      <c r="N2412" s="193" t="str">
        <f t="shared" si="4050"/>
        <v>DSC</v>
      </c>
      <c r="AA2412" s="193">
        <f t="shared" si="4013"/>
        <v>0</v>
      </c>
      <c r="AB2412" s="193" t="str">
        <f t="shared" ref="AB2412" si="4123">AB$254</f>
        <v>Voss, Bill</v>
      </c>
    </row>
    <row r="2413" spans="1:28" s="188" customFormat="1" ht="17.399999999999999">
      <c r="A2413" s="193" t="str">
        <f t="shared" si="4008"/>
        <v>DSC</v>
      </c>
      <c r="B2413" s="193" t="str">
        <f t="shared" si="4009"/>
        <v>VA256DSC</v>
      </c>
      <c r="C2413" s="193" t="str">
        <f t="shared" si="4010"/>
        <v>DSCVoss, Bill</v>
      </c>
      <c r="D2413" s="193"/>
      <c r="E2413" s="193"/>
      <c r="F2413" s="193" t="str">
        <f t="shared" si="4011"/>
        <v>DSCRichardson, Vicki</v>
      </c>
      <c r="G2413" s="193" t="str">
        <f t="shared" ref="G2413:M2413" si="4124">G$255</f>
        <v>Richardson, Vicki</v>
      </c>
      <c r="H2413" s="193" t="str">
        <f t="shared" si="4124"/>
        <v>Voss, Bill</v>
      </c>
      <c r="I2413" s="193" t="str">
        <f t="shared" si="4124"/>
        <v>VA256</v>
      </c>
      <c r="J2413" s="193" t="str">
        <f t="shared" si="4124"/>
        <v>VIVA HIFI LIMITED</v>
      </c>
      <c r="K2413" s="193" t="str">
        <f t="shared" si="4124"/>
        <v>all</v>
      </c>
      <c r="L2413" s="193">
        <f t="shared" si="4124"/>
        <v>0</v>
      </c>
      <c r="M2413" s="193">
        <f t="shared" si="4124"/>
        <v>0</v>
      </c>
      <c r="N2413" s="193" t="str">
        <f t="shared" si="4050"/>
        <v>DSC</v>
      </c>
      <c r="AA2413" s="193">
        <f t="shared" si="4013"/>
        <v>0</v>
      </c>
      <c r="AB2413" s="193" t="str">
        <f t="shared" ref="AB2413" si="4125">AB$255</f>
        <v>Voss, Bill</v>
      </c>
    </row>
    <row r="2414" spans="1:28" s="188" customFormat="1" ht="17.399999999999999">
      <c r="A2414" s="193" t="str">
        <f t="shared" si="4008"/>
        <v>DSC</v>
      </c>
      <c r="B2414" s="193" t="str">
        <f t="shared" si="4009"/>
        <v>VA671DSC</v>
      </c>
      <c r="C2414" s="193" t="str">
        <f t="shared" si="4010"/>
        <v>DSCVoss, Bill</v>
      </c>
      <c r="D2414" s="193"/>
      <c r="E2414" s="193"/>
      <c r="F2414" s="193" t="str">
        <f t="shared" si="4011"/>
        <v>DSCRichardson, Vicki</v>
      </c>
      <c r="G2414" s="193" t="str">
        <f t="shared" ref="G2414:M2414" si="4126">G$256</f>
        <v>Richardson, Vicki</v>
      </c>
      <c r="H2414" s="193" t="str">
        <f t="shared" si="4126"/>
        <v>Voss, Bill</v>
      </c>
      <c r="I2414" s="193" t="str">
        <f t="shared" si="4126"/>
        <v>VA671</v>
      </c>
      <c r="J2414" s="193" t="str">
        <f t="shared" si="4126"/>
        <v>VALUE ELECTRONICS.COM INC</v>
      </c>
      <c r="K2414" s="193" t="str">
        <f t="shared" si="4126"/>
        <v>all</v>
      </c>
      <c r="L2414" s="193">
        <f t="shared" si="4126"/>
        <v>0</v>
      </c>
      <c r="M2414" s="193">
        <f t="shared" si="4126"/>
        <v>0</v>
      </c>
      <c r="N2414" s="193" t="str">
        <f t="shared" si="4050"/>
        <v>DSC</v>
      </c>
      <c r="AA2414" s="193">
        <f t="shared" si="4013"/>
        <v>0</v>
      </c>
      <c r="AB2414" s="193" t="str">
        <f t="shared" ref="AB2414" si="4127">AB$256</f>
        <v>Voss, Bill</v>
      </c>
    </row>
    <row r="2415" spans="1:28" s="188" customFormat="1" ht="17.399999999999999">
      <c r="A2415" s="193" t="str">
        <f t="shared" si="4008"/>
        <v>DSC</v>
      </c>
      <c r="B2415" s="193" t="str">
        <f t="shared" si="4009"/>
        <v>OM118DSC</v>
      </c>
      <c r="C2415" s="193" t="str">
        <f t="shared" si="4010"/>
        <v>DSCVoss, Bill</v>
      </c>
      <c r="D2415" s="193"/>
      <c r="E2415" s="193"/>
      <c r="F2415" s="193" t="str">
        <f t="shared" si="4011"/>
        <v>DSCRichardson, Vicki</v>
      </c>
      <c r="G2415" s="193" t="str">
        <f t="shared" ref="G2415:M2415" si="4128">G$257</f>
        <v>Richardson, Vicki</v>
      </c>
      <c r="H2415" s="193" t="str">
        <f t="shared" si="4128"/>
        <v>Voss, Bill</v>
      </c>
      <c r="I2415" s="193" t="str">
        <f t="shared" si="4128"/>
        <v>OM118</v>
      </c>
      <c r="J2415" s="193" t="str">
        <f t="shared" si="4128"/>
        <v>OMA / OSWALD MILLS AUDIO</v>
      </c>
      <c r="K2415" s="193" t="str">
        <f t="shared" si="4128"/>
        <v>all</v>
      </c>
      <c r="L2415" s="193">
        <f t="shared" si="4128"/>
        <v>0</v>
      </c>
      <c r="M2415" s="193">
        <f t="shared" si="4128"/>
        <v>0</v>
      </c>
      <c r="N2415" s="193" t="str">
        <f t="shared" si="4050"/>
        <v>DSC</v>
      </c>
      <c r="AA2415" s="193">
        <f t="shared" si="4013"/>
        <v>0</v>
      </c>
      <c r="AB2415" s="193">
        <f t="shared" ref="AB2415" si="4129">AB$257</f>
        <v>0</v>
      </c>
    </row>
    <row r="2416" spans="1:28" s="188" customFormat="1" ht="17.399999999999999">
      <c r="A2416" s="193" t="str">
        <f t="shared" si="4008"/>
        <v>DSC</v>
      </c>
      <c r="B2416" s="193" t="str">
        <f t="shared" si="4009"/>
        <v>0DSC</v>
      </c>
      <c r="C2416" s="193" t="str">
        <f t="shared" si="4010"/>
        <v>DSC0</v>
      </c>
      <c r="D2416" s="193"/>
      <c r="E2416" s="193"/>
      <c r="F2416" s="193" t="str">
        <f t="shared" si="4011"/>
        <v>DSC0</v>
      </c>
      <c r="G2416" s="193">
        <f t="shared" ref="G2416:M2416" si="4130">G$258</f>
        <v>0</v>
      </c>
      <c r="H2416" s="193">
        <f t="shared" si="4130"/>
        <v>0</v>
      </c>
      <c r="I2416" s="193">
        <f t="shared" si="4130"/>
        <v>0</v>
      </c>
      <c r="J2416" s="193">
        <f t="shared" si="4130"/>
        <v>0</v>
      </c>
      <c r="K2416" s="193">
        <f t="shared" si="4130"/>
        <v>0</v>
      </c>
      <c r="L2416" s="193">
        <f t="shared" si="4130"/>
        <v>0</v>
      </c>
      <c r="M2416" s="193">
        <f t="shared" si="4130"/>
        <v>0</v>
      </c>
      <c r="N2416" s="193" t="str">
        <f t="shared" si="4050"/>
        <v>DSC</v>
      </c>
      <c r="AA2416" s="193">
        <f t="shared" si="4013"/>
        <v>0</v>
      </c>
      <c r="AB2416" s="193">
        <f t="shared" ref="AB2416" si="4131">AB$258</f>
        <v>0</v>
      </c>
    </row>
    <row r="2417" spans="1:28" s="188" customFormat="1" ht="17.399999999999999">
      <c r="A2417" s="193" t="str">
        <f t="shared" si="4008"/>
        <v>DSC</v>
      </c>
      <c r="B2417" s="193" t="str">
        <f t="shared" si="4009"/>
        <v>0DSC</v>
      </c>
      <c r="C2417" s="193" t="str">
        <f t="shared" si="4010"/>
        <v>DSC0</v>
      </c>
      <c r="D2417" s="193"/>
      <c r="E2417" s="193"/>
      <c r="F2417" s="193" t="str">
        <f t="shared" si="4011"/>
        <v>DSC0</v>
      </c>
      <c r="G2417" s="193">
        <f t="shared" ref="G2417:M2417" si="4132">G$259</f>
        <v>0</v>
      </c>
      <c r="H2417" s="193">
        <f t="shared" si="4132"/>
        <v>0</v>
      </c>
      <c r="I2417" s="193">
        <f t="shared" si="4132"/>
        <v>0</v>
      </c>
      <c r="J2417" s="193">
        <f t="shared" si="4132"/>
        <v>0</v>
      </c>
      <c r="K2417" s="193">
        <f t="shared" si="4132"/>
        <v>0</v>
      </c>
      <c r="L2417" s="193">
        <f t="shared" si="4132"/>
        <v>0</v>
      </c>
      <c r="M2417" s="193">
        <f t="shared" si="4132"/>
        <v>0</v>
      </c>
      <c r="N2417" s="193" t="str">
        <f t="shared" si="4050"/>
        <v>DSC</v>
      </c>
      <c r="AA2417" s="193">
        <f t="shared" si="4013"/>
        <v>0</v>
      </c>
      <c r="AB2417" s="193">
        <f t="shared" ref="AB2417" si="4133">AB$259</f>
        <v>0</v>
      </c>
    </row>
    <row r="2418" spans="1:28" s="188" customFormat="1" ht="17.399999999999999">
      <c r="A2418" s="193" t="str">
        <f t="shared" si="4008"/>
        <v>DSC</v>
      </c>
      <c r="B2418" s="193" t="str">
        <f t="shared" si="4009"/>
        <v>0DSC</v>
      </c>
      <c r="C2418" s="193" t="str">
        <f t="shared" si="4010"/>
        <v>DSC0</v>
      </c>
      <c r="D2418" s="193"/>
      <c r="E2418" s="193"/>
      <c r="F2418" s="193" t="str">
        <f t="shared" si="4011"/>
        <v>DSC0</v>
      </c>
      <c r="G2418" s="193">
        <f t="shared" ref="G2418:M2418" si="4134">G$260</f>
        <v>0</v>
      </c>
      <c r="H2418" s="193">
        <f t="shared" si="4134"/>
        <v>0</v>
      </c>
      <c r="I2418" s="193">
        <f t="shared" si="4134"/>
        <v>0</v>
      </c>
      <c r="J2418" s="193">
        <f t="shared" si="4134"/>
        <v>0</v>
      </c>
      <c r="K2418" s="193">
        <f t="shared" si="4134"/>
        <v>0</v>
      </c>
      <c r="L2418" s="193">
        <f t="shared" si="4134"/>
        <v>0</v>
      </c>
      <c r="M2418" s="193">
        <f t="shared" si="4134"/>
        <v>0</v>
      </c>
      <c r="N2418" s="193" t="str">
        <f t="shared" si="4050"/>
        <v>DSC</v>
      </c>
      <c r="AA2418" s="193">
        <f t="shared" si="4013"/>
        <v>0</v>
      </c>
      <c r="AB2418" s="193">
        <f t="shared" ref="AB2418" si="4135">AB$260</f>
        <v>0</v>
      </c>
    </row>
    <row r="2419" spans="1:28" s="188" customFormat="1" ht="17.399999999999999">
      <c r="A2419" s="193" t="str">
        <f t="shared" si="4008"/>
        <v>DSC</v>
      </c>
      <c r="B2419" s="193" t="str">
        <f t="shared" si="4009"/>
        <v>0DSC</v>
      </c>
      <c r="C2419" s="193" t="str">
        <f t="shared" si="4010"/>
        <v>DSC0</v>
      </c>
      <c r="D2419" s="193"/>
      <c r="E2419" s="193"/>
      <c r="F2419" s="193" t="str">
        <f t="shared" si="4011"/>
        <v>DSC0</v>
      </c>
      <c r="G2419" s="193">
        <f t="shared" ref="G2419:M2419" si="4136">G$261</f>
        <v>0</v>
      </c>
      <c r="H2419" s="193">
        <f t="shared" si="4136"/>
        <v>0</v>
      </c>
      <c r="I2419" s="193">
        <f t="shared" si="4136"/>
        <v>0</v>
      </c>
      <c r="J2419" s="193">
        <f t="shared" si="4136"/>
        <v>0</v>
      </c>
      <c r="K2419" s="193">
        <f t="shared" si="4136"/>
        <v>0</v>
      </c>
      <c r="L2419" s="193">
        <f t="shared" si="4136"/>
        <v>0</v>
      </c>
      <c r="M2419" s="193">
        <f t="shared" si="4136"/>
        <v>0</v>
      </c>
      <c r="N2419" s="193" t="str">
        <f t="shared" si="4050"/>
        <v>DSC</v>
      </c>
      <c r="AA2419" s="193">
        <f t="shared" si="4013"/>
        <v>0</v>
      </c>
      <c r="AB2419" s="193">
        <f t="shared" ref="AB2419" si="4137">AB$261</f>
        <v>0</v>
      </c>
    </row>
    <row r="2420" spans="1:28" s="188" customFormat="1" ht="17.399999999999999">
      <c r="A2420" s="193" t="str">
        <f t="shared" si="4008"/>
        <v>DSC</v>
      </c>
      <c r="B2420" s="193" t="str">
        <f t="shared" si="4009"/>
        <v>0DSC</v>
      </c>
      <c r="C2420" s="193" t="str">
        <f t="shared" si="4010"/>
        <v>DSC0</v>
      </c>
      <c r="D2420" s="193"/>
      <c r="E2420" s="193"/>
      <c r="F2420" s="193" t="str">
        <f t="shared" si="4011"/>
        <v>DSC0</v>
      </c>
      <c r="G2420" s="193">
        <f t="shared" ref="G2420:M2420" si="4138">G$262</f>
        <v>0</v>
      </c>
      <c r="H2420" s="193">
        <f t="shared" si="4138"/>
        <v>0</v>
      </c>
      <c r="I2420" s="193">
        <f t="shared" si="4138"/>
        <v>0</v>
      </c>
      <c r="J2420" s="193">
        <f t="shared" si="4138"/>
        <v>0</v>
      </c>
      <c r="K2420" s="193">
        <f t="shared" si="4138"/>
        <v>0</v>
      </c>
      <c r="L2420" s="193">
        <f t="shared" si="4138"/>
        <v>0</v>
      </c>
      <c r="M2420" s="193">
        <f t="shared" si="4138"/>
        <v>0</v>
      </c>
      <c r="N2420" s="193" t="str">
        <f t="shared" si="4050"/>
        <v>DSC</v>
      </c>
      <c r="AA2420" s="193">
        <f t="shared" si="4013"/>
        <v>0</v>
      </c>
      <c r="AB2420" s="193">
        <f t="shared" ref="AB2420" si="4139">AB$262</f>
        <v>0</v>
      </c>
    </row>
    <row r="2421" spans="1:28" s="188" customFormat="1" ht="17.399999999999999">
      <c r="A2421" s="193" t="str">
        <f t="shared" si="4008"/>
        <v>DSC</v>
      </c>
      <c r="B2421" s="193" t="str">
        <f t="shared" si="4009"/>
        <v>0DSC</v>
      </c>
      <c r="C2421" s="193" t="str">
        <f t="shared" si="4010"/>
        <v>DSC0</v>
      </c>
      <c r="D2421" s="193"/>
      <c r="E2421" s="193"/>
      <c r="F2421" s="193" t="str">
        <f t="shared" si="4011"/>
        <v>DSC0</v>
      </c>
      <c r="G2421" s="193">
        <f t="shared" ref="G2421:M2421" si="4140">G$263</f>
        <v>0</v>
      </c>
      <c r="H2421" s="193">
        <f t="shared" si="4140"/>
        <v>0</v>
      </c>
      <c r="I2421" s="193">
        <f t="shared" si="4140"/>
        <v>0</v>
      </c>
      <c r="J2421" s="193">
        <f t="shared" si="4140"/>
        <v>0</v>
      </c>
      <c r="K2421" s="193">
        <f t="shared" si="4140"/>
        <v>0</v>
      </c>
      <c r="L2421" s="193">
        <f t="shared" si="4140"/>
        <v>0</v>
      </c>
      <c r="M2421" s="193">
        <f t="shared" si="4140"/>
        <v>0</v>
      </c>
      <c r="N2421" s="193" t="str">
        <f t="shared" si="4050"/>
        <v>DSC</v>
      </c>
      <c r="AA2421" s="193">
        <f t="shared" si="4013"/>
        <v>0</v>
      </c>
      <c r="AB2421" s="193">
        <f t="shared" ref="AB2421" si="4141">AB$263</f>
        <v>0</v>
      </c>
    </row>
    <row r="2422" spans="1:28" s="188" customFormat="1" ht="17.399999999999999">
      <c r="A2422" s="193" t="str">
        <f t="shared" ref="A2422:A2485" si="4142">T$11</f>
        <v>DSC</v>
      </c>
      <c r="B2422" s="193" t="str">
        <f t="shared" ref="B2422:B2485" si="4143">CONCATENATE(I2422,A2422)</f>
        <v>0DSC</v>
      </c>
      <c r="C2422" s="193" t="str">
        <f t="shared" ref="C2422:C2485" si="4144">CONCATENATE(A2422,H2422)</f>
        <v>DSC0</v>
      </c>
      <c r="D2422" s="193"/>
      <c r="E2422" s="193"/>
      <c r="F2422" s="193" t="str">
        <f t="shared" ref="F2422:F2485" si="4145">CONCATENATE(A2422,G2422)</f>
        <v>DSC0</v>
      </c>
      <c r="G2422" s="193">
        <f t="shared" ref="G2422:M2422" si="4146">G$264</f>
        <v>0</v>
      </c>
      <c r="H2422" s="193">
        <f t="shared" si="4146"/>
        <v>0</v>
      </c>
      <c r="I2422" s="193">
        <f t="shared" si="4146"/>
        <v>0</v>
      </c>
      <c r="J2422" s="193">
        <f t="shared" si="4146"/>
        <v>0</v>
      </c>
      <c r="K2422" s="193">
        <f t="shared" si="4146"/>
        <v>0</v>
      </c>
      <c r="L2422" s="193">
        <f t="shared" si="4146"/>
        <v>0</v>
      </c>
      <c r="M2422" s="193">
        <f t="shared" si="4146"/>
        <v>0</v>
      </c>
      <c r="N2422" s="193" t="str">
        <f t="shared" si="4050"/>
        <v>DSC</v>
      </c>
      <c r="AA2422" s="193">
        <f t="shared" ref="AA2422:AA2485" si="4147">AT$11</f>
        <v>0</v>
      </c>
      <c r="AB2422" s="193">
        <f t="shared" ref="AB2422" si="4148">AB$264</f>
        <v>0</v>
      </c>
    </row>
    <row r="2423" spans="1:28" s="188" customFormat="1" ht="17.399999999999999">
      <c r="A2423" s="193" t="str">
        <f t="shared" si="4142"/>
        <v>DSC</v>
      </c>
      <c r="B2423" s="193" t="str">
        <f t="shared" si="4143"/>
        <v>0DSC</v>
      </c>
      <c r="C2423" s="193" t="str">
        <f t="shared" si="4144"/>
        <v>DSC0</v>
      </c>
      <c r="D2423" s="193"/>
      <c r="E2423" s="193"/>
      <c r="F2423" s="193" t="str">
        <f t="shared" si="4145"/>
        <v>DSC0</v>
      </c>
      <c r="G2423" s="193">
        <f t="shared" ref="G2423:M2423" si="4149">G$265</f>
        <v>0</v>
      </c>
      <c r="H2423" s="193">
        <f t="shared" si="4149"/>
        <v>0</v>
      </c>
      <c r="I2423" s="193">
        <f t="shared" si="4149"/>
        <v>0</v>
      </c>
      <c r="J2423" s="193">
        <f t="shared" si="4149"/>
        <v>0</v>
      </c>
      <c r="K2423" s="193">
        <f t="shared" si="4149"/>
        <v>0</v>
      </c>
      <c r="L2423" s="193">
        <f t="shared" si="4149"/>
        <v>0</v>
      </c>
      <c r="M2423" s="193">
        <f t="shared" si="4149"/>
        <v>0</v>
      </c>
      <c r="N2423" s="193" t="str">
        <f t="shared" si="4050"/>
        <v>DSC</v>
      </c>
      <c r="AA2423" s="193">
        <f t="shared" si="4147"/>
        <v>0</v>
      </c>
      <c r="AB2423" s="193">
        <f t="shared" ref="AB2423" si="4150">AB$265</f>
        <v>0</v>
      </c>
    </row>
    <row r="2424" spans="1:28" s="188" customFormat="1" ht="17.399999999999999">
      <c r="A2424" s="193" t="str">
        <f t="shared" si="4142"/>
        <v>DSC</v>
      </c>
      <c r="B2424" s="193" t="str">
        <f t="shared" si="4143"/>
        <v>0DSC</v>
      </c>
      <c r="C2424" s="193" t="str">
        <f t="shared" si="4144"/>
        <v>DSC0</v>
      </c>
      <c r="D2424" s="193"/>
      <c r="E2424" s="193"/>
      <c r="F2424" s="193" t="str">
        <f t="shared" si="4145"/>
        <v>DSC0</v>
      </c>
      <c r="G2424" s="193">
        <f t="shared" ref="G2424:M2424" si="4151">G$266</f>
        <v>0</v>
      </c>
      <c r="H2424" s="193">
        <f t="shared" si="4151"/>
        <v>0</v>
      </c>
      <c r="I2424" s="193">
        <f t="shared" si="4151"/>
        <v>0</v>
      </c>
      <c r="J2424" s="193">
        <f t="shared" si="4151"/>
        <v>0</v>
      </c>
      <c r="K2424" s="193">
        <f t="shared" si="4151"/>
        <v>0</v>
      </c>
      <c r="L2424" s="193">
        <f t="shared" si="4151"/>
        <v>0</v>
      </c>
      <c r="M2424" s="193">
        <f t="shared" si="4151"/>
        <v>0</v>
      </c>
      <c r="N2424" s="193" t="str">
        <f t="shared" si="4050"/>
        <v>DSC</v>
      </c>
      <c r="AA2424" s="193">
        <f t="shared" si="4147"/>
        <v>0</v>
      </c>
      <c r="AB2424" s="193">
        <f t="shared" ref="AB2424" si="4152">AB$266</f>
        <v>0</v>
      </c>
    </row>
    <row r="2425" spans="1:28" s="188" customFormat="1" ht="17.399999999999999">
      <c r="A2425" s="193" t="str">
        <f t="shared" si="4142"/>
        <v>DSC</v>
      </c>
      <c r="B2425" s="193" t="str">
        <f t="shared" si="4143"/>
        <v>0DSC</v>
      </c>
      <c r="C2425" s="193" t="str">
        <f t="shared" si="4144"/>
        <v>DSC0</v>
      </c>
      <c r="D2425" s="193"/>
      <c r="E2425" s="193"/>
      <c r="F2425" s="193" t="str">
        <f t="shared" si="4145"/>
        <v>DSC0</v>
      </c>
      <c r="G2425" s="193">
        <f t="shared" ref="G2425:M2425" si="4153">G$267</f>
        <v>0</v>
      </c>
      <c r="H2425" s="193">
        <f t="shared" si="4153"/>
        <v>0</v>
      </c>
      <c r="I2425" s="193">
        <f t="shared" si="4153"/>
        <v>0</v>
      </c>
      <c r="J2425" s="193">
        <f t="shared" si="4153"/>
        <v>0</v>
      </c>
      <c r="K2425" s="193">
        <f t="shared" si="4153"/>
        <v>0</v>
      </c>
      <c r="L2425" s="193">
        <f t="shared" si="4153"/>
        <v>0</v>
      </c>
      <c r="M2425" s="193">
        <f t="shared" si="4153"/>
        <v>0</v>
      </c>
      <c r="N2425" s="193" t="str">
        <f t="shared" si="4050"/>
        <v>DSC</v>
      </c>
      <c r="AA2425" s="193">
        <f t="shared" si="4147"/>
        <v>0</v>
      </c>
      <c r="AB2425" s="193">
        <f t="shared" ref="AB2425" si="4154">AB$267</f>
        <v>0</v>
      </c>
    </row>
    <row r="2426" spans="1:28" s="188" customFormat="1" ht="17.399999999999999">
      <c r="A2426" s="193" t="str">
        <f t="shared" si="4142"/>
        <v>DSC</v>
      </c>
      <c r="B2426" s="193" t="str">
        <f t="shared" si="4143"/>
        <v>ACSLSDSC</v>
      </c>
      <c r="C2426" s="193" t="str">
        <f t="shared" si="4144"/>
        <v>DSCPiotrowski, Brad</v>
      </c>
      <c r="D2426" s="193"/>
      <c r="E2426" s="193"/>
      <c r="F2426" s="193" t="str">
        <f t="shared" si="4145"/>
        <v>DSCPiotrowski, Brad</v>
      </c>
      <c r="G2426" s="193" t="str">
        <f t="shared" ref="G2426:M2426" si="4155">G$268</f>
        <v>Piotrowski, Brad</v>
      </c>
      <c r="H2426" s="193" t="str">
        <f t="shared" si="4155"/>
        <v>Piotrowski, Brad</v>
      </c>
      <c r="I2426" s="193" t="str">
        <f t="shared" si="4155"/>
        <v>ACSLS</v>
      </c>
      <c r="J2426" s="193" t="str">
        <f t="shared" si="4155"/>
        <v>e-Commerce (Accomodation Sales)</v>
      </c>
      <c r="K2426" s="193" t="str">
        <f t="shared" si="4155"/>
        <v>all</v>
      </c>
      <c r="L2426" s="193">
        <f t="shared" si="4155"/>
        <v>0</v>
      </c>
      <c r="M2426" s="193">
        <f t="shared" si="4155"/>
        <v>0</v>
      </c>
      <c r="N2426" s="193" t="str">
        <f t="shared" si="4050"/>
        <v>DSC</v>
      </c>
      <c r="AA2426" s="193">
        <f t="shared" si="4147"/>
        <v>0</v>
      </c>
      <c r="AB2426" s="193" t="str">
        <f t="shared" ref="AB2426" si="4156">AB$268</f>
        <v>Piotrowski, Brad</v>
      </c>
    </row>
    <row r="2427" spans="1:28" s="188" customFormat="1" ht="17.399999999999999">
      <c r="A2427" s="193" t="str">
        <f t="shared" si="4142"/>
        <v>DSC</v>
      </c>
      <c r="B2427" s="193" t="str">
        <f t="shared" si="4143"/>
        <v>AM762DSC</v>
      </c>
      <c r="C2427" s="193" t="str">
        <f t="shared" si="4144"/>
        <v>DSCPiotrowski, Brad</v>
      </c>
      <c r="D2427" s="193"/>
      <c r="E2427" s="193"/>
      <c r="F2427" s="193" t="str">
        <f t="shared" si="4145"/>
        <v>DSCPiotrowski, Brad</v>
      </c>
      <c r="G2427" s="193" t="str">
        <f t="shared" ref="G2427:M2427" si="4157">G$269</f>
        <v>Piotrowski, Brad</v>
      </c>
      <c r="H2427" s="193" t="str">
        <f t="shared" si="4157"/>
        <v>Piotrowski, Brad</v>
      </c>
      <c r="I2427" s="193" t="str">
        <f t="shared" si="4157"/>
        <v>AM762</v>
      </c>
      <c r="J2427" s="193" t="str">
        <f t="shared" si="4157"/>
        <v>AMAZON MARKETPLACE</v>
      </c>
      <c r="K2427" s="193" t="str">
        <f t="shared" si="4157"/>
        <v>all</v>
      </c>
      <c r="L2427" s="193">
        <f t="shared" si="4157"/>
        <v>0</v>
      </c>
      <c r="M2427" s="193">
        <f t="shared" si="4157"/>
        <v>0</v>
      </c>
      <c r="N2427" s="193" t="str">
        <f t="shared" si="4050"/>
        <v>DSC</v>
      </c>
      <c r="AA2427" s="193">
        <f t="shared" si="4147"/>
        <v>0</v>
      </c>
      <c r="AB2427" s="193" t="str">
        <f t="shared" ref="AB2427" si="4158">AB$269</f>
        <v>Piotrowski, Brad</v>
      </c>
    </row>
    <row r="2428" spans="1:28" s="188" customFormat="1" ht="17.399999999999999">
      <c r="A2428" s="193" t="str">
        <f t="shared" si="4142"/>
        <v>DSC</v>
      </c>
      <c r="B2428" s="193" t="str">
        <f t="shared" si="4143"/>
        <v>CHNADVDSC</v>
      </c>
      <c r="C2428" s="193" t="str">
        <f t="shared" si="4144"/>
        <v>DSCPiotrowski, Brad</v>
      </c>
      <c r="D2428" s="193"/>
      <c r="E2428" s="193"/>
      <c r="F2428" s="193" t="str">
        <f t="shared" si="4145"/>
        <v>DSCPiotrowski, Brad</v>
      </c>
      <c r="G2428" s="193" t="str">
        <f t="shared" ref="G2428:M2428" si="4159">G$270</f>
        <v>Piotrowski, Brad</v>
      </c>
      <c r="H2428" s="193" t="str">
        <f t="shared" si="4159"/>
        <v>Piotrowski, Brad</v>
      </c>
      <c r="I2428" s="193" t="str">
        <f t="shared" si="4159"/>
        <v>CHNADV</v>
      </c>
      <c r="J2428" s="193" t="str">
        <f t="shared" si="4159"/>
        <v>MKT PLACE CHANNEL ADVISOR</v>
      </c>
      <c r="K2428" s="193" t="str">
        <f t="shared" si="4159"/>
        <v>all</v>
      </c>
      <c r="L2428" s="193">
        <f t="shared" si="4159"/>
        <v>0</v>
      </c>
      <c r="M2428" s="193">
        <f t="shared" si="4159"/>
        <v>0</v>
      </c>
      <c r="N2428" s="193" t="str">
        <f t="shared" si="4050"/>
        <v>DSC</v>
      </c>
      <c r="AA2428" s="193">
        <f t="shared" si="4147"/>
        <v>0</v>
      </c>
      <c r="AB2428" s="193" t="str">
        <f t="shared" ref="AB2428" si="4160">AB$270</f>
        <v>Piotrowski, Brad</v>
      </c>
    </row>
    <row r="2429" spans="1:28" s="188" customFormat="1" ht="17.399999999999999">
      <c r="A2429" s="193" t="str">
        <f t="shared" si="4142"/>
        <v>DSC</v>
      </c>
      <c r="B2429" s="193" t="str">
        <f t="shared" si="4143"/>
        <v>DWAREDSC</v>
      </c>
      <c r="C2429" s="193" t="str">
        <f t="shared" si="4144"/>
        <v>DSCPiotrowski, Brad</v>
      </c>
      <c r="D2429" s="193"/>
      <c r="E2429" s="193"/>
      <c r="F2429" s="193" t="str">
        <f t="shared" si="4145"/>
        <v>DSCPiotrowski, Brad</v>
      </c>
      <c r="G2429" s="193" t="str">
        <f t="shared" ref="G2429:M2429" si="4161">G$271</f>
        <v>Piotrowski, Brad</v>
      </c>
      <c r="H2429" s="193" t="str">
        <f t="shared" si="4161"/>
        <v>Piotrowski, Brad</v>
      </c>
      <c r="I2429" s="193" t="str">
        <f t="shared" si="4161"/>
        <v>DWARE</v>
      </c>
      <c r="J2429" s="193" t="str">
        <f t="shared" si="4161"/>
        <v>DEMANDWARE</v>
      </c>
      <c r="K2429" s="193" t="str">
        <f t="shared" si="4161"/>
        <v>all</v>
      </c>
      <c r="L2429" s="193">
        <f t="shared" si="4161"/>
        <v>0</v>
      </c>
      <c r="M2429" s="193">
        <f t="shared" si="4161"/>
        <v>0</v>
      </c>
      <c r="N2429" s="193" t="str">
        <f t="shared" si="4050"/>
        <v>DSC</v>
      </c>
      <c r="AA2429" s="193">
        <f t="shared" si="4147"/>
        <v>0</v>
      </c>
      <c r="AB2429" s="193" t="str">
        <f t="shared" ref="AB2429" si="4162">AB$271</f>
        <v>Piotrowski, Brad</v>
      </c>
    </row>
    <row r="2430" spans="1:28" s="188" customFormat="1" ht="17.399999999999999">
      <c r="A2430" s="193" t="str">
        <f t="shared" si="4142"/>
        <v>DSC</v>
      </c>
      <c r="B2430" s="193" t="str">
        <f t="shared" si="4143"/>
        <v>EBAY1DSC</v>
      </c>
      <c r="C2430" s="193" t="str">
        <f t="shared" si="4144"/>
        <v>DSCPiotrowski, Brad</v>
      </c>
      <c r="D2430" s="193"/>
      <c r="E2430" s="193"/>
      <c r="F2430" s="193" t="str">
        <f t="shared" si="4145"/>
        <v>DSCPiotrowski, Brad</v>
      </c>
      <c r="G2430" s="193" t="str">
        <f t="shared" ref="G2430:M2430" si="4163">G$272</f>
        <v>Piotrowski, Brad</v>
      </c>
      <c r="H2430" s="193" t="str">
        <f t="shared" si="4163"/>
        <v>Piotrowski, Brad</v>
      </c>
      <c r="I2430" s="193" t="str">
        <f t="shared" si="4163"/>
        <v>EBAY1</v>
      </c>
      <c r="J2430" s="193" t="str">
        <f t="shared" si="4163"/>
        <v>EBAY</v>
      </c>
      <c r="K2430" s="193" t="str">
        <f t="shared" si="4163"/>
        <v>all</v>
      </c>
      <c r="L2430" s="193">
        <f t="shared" si="4163"/>
        <v>0</v>
      </c>
      <c r="M2430" s="193">
        <f t="shared" si="4163"/>
        <v>0</v>
      </c>
      <c r="N2430" s="193" t="str">
        <f t="shared" si="4050"/>
        <v>DSC</v>
      </c>
      <c r="AA2430" s="193">
        <f t="shared" si="4147"/>
        <v>0</v>
      </c>
      <c r="AB2430" s="193" t="str">
        <f t="shared" ref="AB2430" si="4164">AB$272</f>
        <v>Piotrowski, Brad</v>
      </c>
    </row>
    <row r="2431" spans="1:28" s="188" customFormat="1" ht="17.399999999999999">
      <c r="A2431" s="193" t="str">
        <f t="shared" si="4142"/>
        <v>DSC</v>
      </c>
      <c r="B2431" s="193" t="str">
        <f t="shared" si="4143"/>
        <v>EMPLODSC</v>
      </c>
      <c r="C2431" s="193" t="str">
        <f t="shared" si="4144"/>
        <v>DSCPiotrowski, Brad</v>
      </c>
      <c r="D2431" s="193"/>
      <c r="E2431" s="193"/>
      <c r="F2431" s="193" t="str">
        <f t="shared" si="4145"/>
        <v>DSCPiotrowski, Brad</v>
      </c>
      <c r="G2431" s="193" t="str">
        <f t="shared" ref="G2431:M2431" si="4165">G$273</f>
        <v>Piotrowski, Brad</v>
      </c>
      <c r="H2431" s="193" t="str">
        <f t="shared" si="4165"/>
        <v>Piotrowski, Brad</v>
      </c>
      <c r="I2431" s="193" t="str">
        <f t="shared" si="4165"/>
        <v>EMPLO</v>
      </c>
      <c r="J2431" s="193" t="str">
        <f t="shared" si="4165"/>
        <v>e-Commerce (Employee Sales)</v>
      </c>
      <c r="K2431" s="193" t="str">
        <f t="shared" si="4165"/>
        <v>all</v>
      </c>
      <c r="L2431" s="193">
        <f t="shared" si="4165"/>
        <v>0</v>
      </c>
      <c r="M2431" s="193">
        <f t="shared" si="4165"/>
        <v>0</v>
      </c>
      <c r="N2431" s="193" t="str">
        <f t="shared" si="4050"/>
        <v>DSC</v>
      </c>
      <c r="AA2431" s="193">
        <f t="shared" si="4147"/>
        <v>0</v>
      </c>
      <c r="AB2431" s="193" t="str">
        <f t="shared" ref="AB2431" si="4166">AB$273</f>
        <v>Piotrowski, Brad</v>
      </c>
    </row>
    <row r="2432" spans="1:28" s="188" customFormat="1" ht="17.399999999999999">
      <c r="A2432" s="193" t="str">
        <f t="shared" si="4142"/>
        <v>DSC</v>
      </c>
      <c r="B2432" s="193" t="str">
        <f t="shared" si="4143"/>
        <v>EMSLSDSC</v>
      </c>
      <c r="C2432" s="193" t="str">
        <f t="shared" si="4144"/>
        <v>DSCPiotrowski, Brad</v>
      </c>
      <c r="D2432" s="193"/>
      <c r="E2432" s="193"/>
      <c r="F2432" s="193" t="str">
        <f t="shared" si="4145"/>
        <v>DSCPiotrowski, Brad</v>
      </c>
      <c r="G2432" s="193" t="str">
        <f t="shared" ref="G2432:M2432" si="4167">G$274</f>
        <v>Piotrowski, Brad</v>
      </c>
      <c r="H2432" s="193" t="str">
        <f t="shared" si="4167"/>
        <v>Piotrowski, Brad</v>
      </c>
      <c r="I2432" s="193" t="str">
        <f t="shared" si="4167"/>
        <v>EMSLS</v>
      </c>
      <c r="J2432" s="193" t="str">
        <f t="shared" si="4167"/>
        <v>e-Commerce (Employee Sales)</v>
      </c>
      <c r="K2432" s="193" t="str">
        <f t="shared" si="4167"/>
        <v>all</v>
      </c>
      <c r="L2432" s="193">
        <f t="shared" si="4167"/>
        <v>0</v>
      </c>
      <c r="M2432" s="193">
        <f t="shared" si="4167"/>
        <v>0</v>
      </c>
      <c r="N2432" s="193" t="str">
        <f t="shared" si="4050"/>
        <v>DSC</v>
      </c>
      <c r="AA2432" s="193">
        <f t="shared" si="4147"/>
        <v>0</v>
      </c>
      <c r="AB2432" s="193" t="str">
        <f t="shared" ref="AB2432" si="4168">AB$274</f>
        <v>Piotrowski, Brad</v>
      </c>
    </row>
    <row r="2433" spans="1:28" s="188" customFormat="1" ht="17.399999999999999">
      <c r="A2433" s="193" t="str">
        <f t="shared" si="4142"/>
        <v>DSC</v>
      </c>
      <c r="B2433" s="193" t="str">
        <f t="shared" si="4143"/>
        <v>HB041DSC</v>
      </c>
      <c r="C2433" s="193" t="str">
        <f t="shared" si="4144"/>
        <v>DSCPiotrowski, Brad</v>
      </c>
      <c r="D2433" s="193"/>
      <c r="E2433" s="193"/>
      <c r="F2433" s="193" t="str">
        <f t="shared" si="4145"/>
        <v>DSCPiotrowski, Brad</v>
      </c>
      <c r="G2433" s="193" t="str">
        <f t="shared" ref="G2433:M2433" si="4169">G$275</f>
        <v>Piotrowski, Brad</v>
      </c>
      <c r="H2433" s="193" t="str">
        <f t="shared" si="4169"/>
        <v>Piotrowski, Brad</v>
      </c>
      <c r="I2433" s="193" t="str">
        <f t="shared" si="4169"/>
        <v>HB041</v>
      </c>
      <c r="J2433" s="193" t="str">
        <f t="shared" si="4169"/>
        <v>HBO COMM. CENTER</v>
      </c>
      <c r="K2433" s="193" t="str">
        <f t="shared" si="4169"/>
        <v>all</v>
      </c>
      <c r="L2433" s="193">
        <f t="shared" si="4169"/>
        <v>0</v>
      </c>
      <c r="M2433" s="193">
        <f t="shared" si="4169"/>
        <v>0</v>
      </c>
      <c r="N2433" s="193" t="str">
        <f t="shared" si="4050"/>
        <v>DSC</v>
      </c>
      <c r="AA2433" s="193">
        <f t="shared" si="4147"/>
        <v>0</v>
      </c>
      <c r="AB2433" s="193" t="str">
        <f t="shared" ref="AB2433" si="4170">AB$275</f>
        <v>Piotrowski, Brad</v>
      </c>
    </row>
    <row r="2434" spans="1:28" s="188" customFormat="1" ht="17.399999999999999">
      <c r="A2434" s="193" t="str">
        <f t="shared" si="4142"/>
        <v>DSC</v>
      </c>
      <c r="B2434" s="193" t="str">
        <f t="shared" si="4143"/>
        <v>JE316DSC</v>
      </c>
      <c r="C2434" s="193" t="str">
        <f t="shared" si="4144"/>
        <v>DSCPiotrowski, Brad</v>
      </c>
      <c r="D2434" s="193"/>
      <c r="E2434" s="193"/>
      <c r="F2434" s="193" t="str">
        <f t="shared" si="4145"/>
        <v>DSCPiotrowski, Brad</v>
      </c>
      <c r="G2434" s="193" t="str">
        <f t="shared" ref="G2434:M2434" si="4171">G$276</f>
        <v>Piotrowski, Brad</v>
      </c>
      <c r="H2434" s="193" t="str">
        <f t="shared" si="4171"/>
        <v>Piotrowski, Brad</v>
      </c>
      <c r="I2434" s="193" t="str">
        <f t="shared" si="4171"/>
        <v>JE316</v>
      </c>
      <c r="J2434" s="193" t="str">
        <f t="shared" si="4171"/>
        <v>JET.COM, INC</v>
      </c>
      <c r="K2434" s="193" t="str">
        <f t="shared" si="4171"/>
        <v>all</v>
      </c>
      <c r="L2434" s="193">
        <f t="shared" si="4171"/>
        <v>0</v>
      </c>
      <c r="M2434" s="193">
        <f t="shared" si="4171"/>
        <v>0</v>
      </c>
      <c r="N2434" s="193" t="str">
        <f t="shared" si="4050"/>
        <v>DSC</v>
      </c>
      <c r="AA2434" s="193">
        <f t="shared" si="4147"/>
        <v>0</v>
      </c>
      <c r="AB2434" s="193" t="str">
        <f t="shared" ref="AB2434" si="4172">AB$276</f>
        <v>Piotrowski, Brad</v>
      </c>
    </row>
    <row r="2435" spans="1:28" s="188" customFormat="1" ht="17.399999999999999">
      <c r="A2435" s="193" t="str">
        <f t="shared" si="4142"/>
        <v>DSC</v>
      </c>
      <c r="B2435" s="193" t="str">
        <f t="shared" si="4143"/>
        <v>PA999DSC</v>
      </c>
      <c r="C2435" s="193" t="str">
        <f t="shared" si="4144"/>
        <v>DSCPiotrowski, Brad</v>
      </c>
      <c r="D2435" s="193"/>
      <c r="E2435" s="193"/>
      <c r="F2435" s="193" t="str">
        <f t="shared" si="4145"/>
        <v>DSCPiotrowski, Brad</v>
      </c>
      <c r="G2435" s="193" t="str">
        <f t="shared" ref="G2435:M2435" si="4173">G$277</f>
        <v>Piotrowski, Brad</v>
      </c>
      <c r="H2435" s="193" t="str">
        <f t="shared" si="4173"/>
        <v>Piotrowski, Brad</v>
      </c>
      <c r="I2435" s="193" t="str">
        <f t="shared" si="4173"/>
        <v>PA999</v>
      </c>
      <c r="J2435" s="193" t="str">
        <f t="shared" si="4173"/>
        <v>PANASONIC OUTLET STORES</v>
      </c>
      <c r="K2435" s="193" t="str">
        <f t="shared" si="4173"/>
        <v>all</v>
      </c>
      <c r="L2435" s="193">
        <f t="shared" si="4173"/>
        <v>0</v>
      </c>
      <c r="M2435" s="193">
        <f t="shared" si="4173"/>
        <v>0</v>
      </c>
      <c r="N2435" s="193" t="str">
        <f t="shared" si="4050"/>
        <v>DSC</v>
      </c>
      <c r="AA2435" s="193">
        <f t="shared" si="4147"/>
        <v>0</v>
      </c>
      <c r="AB2435" s="193" t="str">
        <f t="shared" ref="AB2435" si="4174">AB$277</f>
        <v>Piotrowski, Brad</v>
      </c>
    </row>
    <row r="2436" spans="1:28" s="188" customFormat="1" ht="17.399999999999999">
      <c r="A2436" s="193" t="str">
        <f t="shared" si="4142"/>
        <v>DSC</v>
      </c>
      <c r="B2436" s="193" t="str">
        <f t="shared" si="4143"/>
        <v>SAMPLDSC</v>
      </c>
      <c r="C2436" s="193" t="str">
        <f t="shared" si="4144"/>
        <v>DSCPiotrowski, Brad</v>
      </c>
      <c r="D2436" s="193"/>
      <c r="E2436" s="193"/>
      <c r="F2436" s="193" t="str">
        <f t="shared" si="4145"/>
        <v>DSCPiotrowski, Brad</v>
      </c>
      <c r="G2436" s="193" t="str">
        <f t="shared" ref="G2436:M2436" si="4175">G$278</f>
        <v>Piotrowski, Brad</v>
      </c>
      <c r="H2436" s="193" t="str">
        <f t="shared" si="4175"/>
        <v>Piotrowski, Brad</v>
      </c>
      <c r="I2436" s="193" t="str">
        <f t="shared" si="4175"/>
        <v>SAMPL</v>
      </c>
      <c r="J2436" s="193" t="str">
        <f t="shared" si="4175"/>
        <v>SAMPLE ACCT</v>
      </c>
      <c r="K2436" s="193" t="str">
        <f t="shared" si="4175"/>
        <v>all</v>
      </c>
      <c r="L2436" s="193">
        <f t="shared" si="4175"/>
        <v>0</v>
      </c>
      <c r="M2436" s="193">
        <f t="shared" si="4175"/>
        <v>0</v>
      </c>
      <c r="N2436" s="193" t="str">
        <f t="shared" si="4050"/>
        <v>DSC</v>
      </c>
      <c r="AA2436" s="193">
        <f t="shared" si="4147"/>
        <v>0</v>
      </c>
      <c r="AB2436" s="193" t="str">
        <f t="shared" ref="AB2436" si="4176">AB$278</f>
        <v>Piotrowski, Brad</v>
      </c>
    </row>
    <row r="2437" spans="1:28" s="188" customFormat="1" ht="17.399999999999999">
      <c r="A2437" s="193" t="str">
        <f t="shared" si="4142"/>
        <v>DSC</v>
      </c>
      <c r="B2437" s="193" t="str">
        <f t="shared" si="4143"/>
        <v>SP491DSC</v>
      </c>
      <c r="C2437" s="193" t="str">
        <f t="shared" si="4144"/>
        <v>DSCPiotrowski, Brad</v>
      </c>
      <c r="D2437" s="193"/>
      <c r="E2437" s="193"/>
      <c r="F2437" s="193" t="str">
        <f t="shared" si="4145"/>
        <v>DSCPiotrowski, Brad</v>
      </c>
      <c r="G2437" s="193" t="str">
        <f t="shared" ref="G2437:M2437" si="4177">G$279</f>
        <v>Piotrowski, Brad</v>
      </c>
      <c r="H2437" s="193" t="str">
        <f t="shared" si="4177"/>
        <v>Piotrowski, Brad</v>
      </c>
      <c r="I2437" s="193" t="str">
        <f t="shared" si="4177"/>
        <v>SP491</v>
      </c>
      <c r="J2437" s="193" t="str">
        <f t="shared" si="4177"/>
        <v>SPARTAN RACE</v>
      </c>
      <c r="K2437" s="193" t="str">
        <f t="shared" si="4177"/>
        <v>all</v>
      </c>
      <c r="L2437" s="193">
        <f t="shared" si="4177"/>
        <v>0</v>
      </c>
      <c r="M2437" s="193">
        <f t="shared" si="4177"/>
        <v>0</v>
      </c>
      <c r="N2437" s="193" t="str">
        <f t="shared" si="4050"/>
        <v>DSC</v>
      </c>
      <c r="AA2437" s="193">
        <f t="shared" si="4147"/>
        <v>0</v>
      </c>
      <c r="AB2437" s="193" t="str">
        <f t="shared" ref="AB2437" si="4178">AB$279</f>
        <v>Piotrowski, Brad</v>
      </c>
    </row>
    <row r="2438" spans="1:28" s="188" customFormat="1" ht="17.399999999999999">
      <c r="A2438" s="193" t="str">
        <f t="shared" si="4142"/>
        <v>DSC</v>
      </c>
      <c r="B2438" s="193" t="str">
        <f t="shared" si="4143"/>
        <v>SPSTRDSC</v>
      </c>
      <c r="C2438" s="193" t="str">
        <f t="shared" si="4144"/>
        <v>DSCPiotrowski, Brad</v>
      </c>
      <c r="D2438" s="193"/>
      <c r="E2438" s="193"/>
      <c r="F2438" s="193" t="str">
        <f t="shared" si="4145"/>
        <v>DSCPiotrowski, Brad</v>
      </c>
      <c r="G2438" s="193" t="str">
        <f t="shared" ref="G2438:M2438" si="4179">G$280</f>
        <v>Piotrowski, Brad</v>
      </c>
      <c r="H2438" s="193" t="str">
        <f t="shared" si="4179"/>
        <v>Piotrowski, Brad</v>
      </c>
      <c r="I2438" s="193" t="str">
        <f t="shared" si="4179"/>
        <v>SPSTR</v>
      </c>
      <c r="J2438" s="193" t="str">
        <f t="shared" si="4179"/>
        <v>e-Commerce</v>
      </c>
      <c r="K2438" s="193" t="str">
        <f t="shared" si="4179"/>
        <v>all</v>
      </c>
      <c r="L2438" s="193">
        <f t="shared" si="4179"/>
        <v>0</v>
      </c>
      <c r="M2438" s="193">
        <f t="shared" si="4179"/>
        <v>0</v>
      </c>
      <c r="N2438" s="193" t="str">
        <f t="shared" si="4050"/>
        <v>DSC</v>
      </c>
      <c r="AA2438" s="193">
        <f t="shared" si="4147"/>
        <v>0</v>
      </c>
      <c r="AB2438" s="193" t="str">
        <f t="shared" ref="AB2438" si="4180">AB$280</f>
        <v>Piotrowski, Brad</v>
      </c>
    </row>
    <row r="2439" spans="1:28" s="188" customFormat="1" ht="17.399999999999999">
      <c r="A2439" s="193" t="str">
        <f t="shared" si="4142"/>
        <v>DSC</v>
      </c>
      <c r="B2439" s="193" t="str">
        <f t="shared" si="4143"/>
        <v>TE778DSC</v>
      </c>
      <c r="C2439" s="193" t="str">
        <f t="shared" si="4144"/>
        <v>DSCPiotrowski, Brad</v>
      </c>
      <c r="D2439" s="193"/>
      <c r="E2439" s="193"/>
      <c r="F2439" s="193" t="str">
        <f t="shared" si="4145"/>
        <v>DSCPiotrowski, Brad</v>
      </c>
      <c r="G2439" s="193" t="str">
        <f t="shared" ref="G2439:M2439" si="4181">G$281</f>
        <v>Piotrowski, Brad</v>
      </c>
      <c r="H2439" s="193" t="str">
        <f t="shared" si="4181"/>
        <v>Piotrowski, Brad</v>
      </c>
      <c r="I2439" s="193" t="str">
        <f t="shared" si="4181"/>
        <v>TE778</v>
      </c>
      <c r="J2439" s="193" t="str">
        <f t="shared" si="4181"/>
        <v>TESLA MOTORS INC.</v>
      </c>
      <c r="K2439" s="193" t="str">
        <f t="shared" si="4181"/>
        <v>all</v>
      </c>
      <c r="L2439" s="193">
        <f t="shared" si="4181"/>
        <v>0</v>
      </c>
      <c r="M2439" s="193">
        <f t="shared" si="4181"/>
        <v>0</v>
      </c>
      <c r="N2439" s="193" t="str">
        <f t="shared" si="4050"/>
        <v>DSC</v>
      </c>
      <c r="AA2439" s="193">
        <f t="shared" si="4147"/>
        <v>0</v>
      </c>
      <c r="AB2439" s="193" t="str">
        <f t="shared" ref="AB2439" si="4182">AB$281</f>
        <v>Piotrowski, Brad</v>
      </c>
    </row>
    <row r="2440" spans="1:28" s="188" customFormat="1" ht="17.399999999999999">
      <c r="A2440" s="193" t="str">
        <f t="shared" si="4142"/>
        <v>DSC</v>
      </c>
      <c r="B2440" s="193" t="str">
        <f t="shared" si="4143"/>
        <v>WA012DSC</v>
      </c>
      <c r="C2440" s="193" t="str">
        <f t="shared" si="4144"/>
        <v>DSCPiotrowski, Brad</v>
      </c>
      <c r="D2440" s="193"/>
      <c r="E2440" s="193"/>
      <c r="F2440" s="193" t="str">
        <f t="shared" si="4145"/>
        <v>DSCPiotrowski, Brad</v>
      </c>
      <c r="G2440" s="193" t="str">
        <f t="shared" ref="G2440:M2440" si="4183">G$282</f>
        <v>Piotrowski, Brad</v>
      </c>
      <c r="H2440" s="193" t="str">
        <f t="shared" si="4183"/>
        <v>Piotrowski, Brad</v>
      </c>
      <c r="I2440" s="193" t="str">
        <f t="shared" si="4183"/>
        <v>WA012</v>
      </c>
      <c r="J2440" s="193" t="str">
        <f t="shared" si="4183"/>
        <v>WALMART MARKETPLACE</v>
      </c>
      <c r="K2440" s="193" t="str">
        <f t="shared" si="4183"/>
        <v>all</v>
      </c>
      <c r="L2440" s="193">
        <f t="shared" si="4183"/>
        <v>0</v>
      </c>
      <c r="M2440" s="193">
        <f t="shared" si="4183"/>
        <v>0</v>
      </c>
      <c r="N2440" s="193" t="str">
        <f t="shared" ref="N2440:N2503" si="4184">A2440</f>
        <v>DSC</v>
      </c>
      <c r="AA2440" s="193">
        <f t="shared" si="4147"/>
        <v>0</v>
      </c>
      <c r="AB2440" s="193" t="str">
        <f t="shared" ref="AB2440" si="4185">AB$282</f>
        <v>Piotrowski, Brad</v>
      </c>
    </row>
    <row r="2441" spans="1:28" s="188" customFormat="1" ht="17.399999999999999">
      <c r="A2441" s="193" t="str">
        <f t="shared" si="4142"/>
        <v>DSC</v>
      </c>
      <c r="B2441" s="193" t="str">
        <f t="shared" si="4143"/>
        <v>YA051DSC</v>
      </c>
      <c r="C2441" s="193" t="str">
        <f t="shared" si="4144"/>
        <v>DSCPiotrowski, Brad</v>
      </c>
      <c r="D2441" s="193"/>
      <c r="E2441" s="193"/>
      <c r="F2441" s="193" t="str">
        <f t="shared" si="4145"/>
        <v>DSCPiotrowski, Brad</v>
      </c>
      <c r="G2441" s="193" t="str">
        <f t="shared" ref="G2441:M2441" si="4186">G$283</f>
        <v>Piotrowski, Brad</v>
      </c>
      <c r="H2441" s="193" t="str">
        <f t="shared" si="4186"/>
        <v>Piotrowski, Brad</v>
      </c>
      <c r="I2441" s="193" t="str">
        <f t="shared" si="4186"/>
        <v>YA051</v>
      </c>
      <c r="J2441" s="193" t="str">
        <f t="shared" si="4186"/>
        <v>YAMAHA MOTOR CORP USA</v>
      </c>
      <c r="K2441" s="193" t="str">
        <f t="shared" si="4186"/>
        <v>all</v>
      </c>
      <c r="L2441" s="193">
        <f t="shared" si="4186"/>
        <v>0</v>
      </c>
      <c r="M2441" s="193">
        <f t="shared" si="4186"/>
        <v>0</v>
      </c>
      <c r="N2441" s="193" t="str">
        <f t="shared" si="4184"/>
        <v>DSC</v>
      </c>
      <c r="AA2441" s="193">
        <f t="shared" si="4147"/>
        <v>0</v>
      </c>
      <c r="AB2441" s="193" t="str">
        <f t="shared" ref="AB2441" si="4187">AB$283</f>
        <v>Piotrowski, Brad</v>
      </c>
    </row>
    <row r="2442" spans="1:28" s="188" customFormat="1" ht="17.399999999999999">
      <c r="A2442" s="193" t="str">
        <f t="shared" si="4142"/>
        <v>DSC</v>
      </c>
      <c r="B2442" s="193" t="str">
        <f t="shared" si="4143"/>
        <v>0DSC</v>
      </c>
      <c r="C2442" s="193" t="str">
        <f t="shared" si="4144"/>
        <v>DSC0</v>
      </c>
      <c r="D2442" s="193"/>
      <c r="E2442" s="193"/>
      <c r="F2442" s="193" t="str">
        <f t="shared" si="4145"/>
        <v>DSC0</v>
      </c>
      <c r="G2442" s="193">
        <f t="shared" ref="G2442:M2442" si="4188">G$284</f>
        <v>0</v>
      </c>
      <c r="H2442" s="193">
        <f t="shared" si="4188"/>
        <v>0</v>
      </c>
      <c r="I2442" s="193">
        <f t="shared" si="4188"/>
        <v>0</v>
      </c>
      <c r="J2442" s="193">
        <f t="shared" si="4188"/>
        <v>0</v>
      </c>
      <c r="K2442" s="193">
        <f t="shared" si="4188"/>
        <v>0</v>
      </c>
      <c r="L2442" s="193">
        <f t="shared" si="4188"/>
        <v>0</v>
      </c>
      <c r="M2442" s="193">
        <f t="shared" si="4188"/>
        <v>0</v>
      </c>
      <c r="N2442" s="193" t="str">
        <f t="shared" si="4184"/>
        <v>DSC</v>
      </c>
      <c r="AA2442" s="193">
        <f t="shared" si="4147"/>
        <v>0</v>
      </c>
      <c r="AB2442" s="193">
        <f t="shared" ref="AB2442" si="4189">AB$284</f>
        <v>0</v>
      </c>
    </row>
    <row r="2443" spans="1:28" s="188" customFormat="1" ht="17.399999999999999">
      <c r="A2443" s="193" t="str">
        <f t="shared" si="4142"/>
        <v>DSC</v>
      </c>
      <c r="B2443" s="193" t="str">
        <f t="shared" si="4143"/>
        <v>0DSC</v>
      </c>
      <c r="C2443" s="193" t="str">
        <f t="shared" si="4144"/>
        <v>DSC0</v>
      </c>
      <c r="D2443" s="193"/>
      <c r="E2443" s="193"/>
      <c r="F2443" s="193" t="str">
        <f t="shared" si="4145"/>
        <v>DSC0</v>
      </c>
      <c r="G2443" s="193">
        <f t="shared" ref="G2443:M2443" si="4190">G$285</f>
        <v>0</v>
      </c>
      <c r="H2443" s="193">
        <f t="shared" si="4190"/>
        <v>0</v>
      </c>
      <c r="I2443" s="193">
        <f t="shared" si="4190"/>
        <v>0</v>
      </c>
      <c r="J2443" s="193">
        <f t="shared" si="4190"/>
        <v>0</v>
      </c>
      <c r="K2443" s="193">
        <f t="shared" si="4190"/>
        <v>0</v>
      </c>
      <c r="L2443" s="193">
        <f t="shared" si="4190"/>
        <v>0</v>
      </c>
      <c r="M2443" s="193">
        <f t="shared" si="4190"/>
        <v>0</v>
      </c>
      <c r="N2443" s="193" t="str">
        <f t="shared" si="4184"/>
        <v>DSC</v>
      </c>
      <c r="AA2443" s="193">
        <f t="shared" si="4147"/>
        <v>0</v>
      </c>
      <c r="AB2443" s="193">
        <f t="shared" ref="AB2443" si="4191">AB$285</f>
        <v>0</v>
      </c>
    </row>
    <row r="2444" spans="1:28" s="188" customFormat="1" ht="17.399999999999999">
      <c r="A2444" s="193" t="str">
        <f t="shared" si="4142"/>
        <v>DSC</v>
      </c>
      <c r="B2444" s="193" t="str">
        <f t="shared" si="4143"/>
        <v>0DSC</v>
      </c>
      <c r="C2444" s="193" t="str">
        <f t="shared" si="4144"/>
        <v>DSC0</v>
      </c>
      <c r="D2444" s="193"/>
      <c r="E2444" s="193"/>
      <c r="F2444" s="193" t="str">
        <f t="shared" si="4145"/>
        <v>DSC0</v>
      </c>
      <c r="G2444" s="193">
        <f t="shared" ref="G2444:M2444" si="4192">G$286</f>
        <v>0</v>
      </c>
      <c r="H2444" s="193">
        <f t="shared" si="4192"/>
        <v>0</v>
      </c>
      <c r="I2444" s="193">
        <f t="shared" si="4192"/>
        <v>0</v>
      </c>
      <c r="J2444" s="193">
        <f t="shared" si="4192"/>
        <v>0</v>
      </c>
      <c r="K2444" s="193">
        <f t="shared" si="4192"/>
        <v>0</v>
      </c>
      <c r="L2444" s="193">
        <f t="shared" si="4192"/>
        <v>0</v>
      </c>
      <c r="M2444" s="193">
        <f t="shared" si="4192"/>
        <v>0</v>
      </c>
      <c r="N2444" s="193" t="str">
        <f t="shared" si="4184"/>
        <v>DSC</v>
      </c>
      <c r="AA2444" s="193">
        <f t="shared" si="4147"/>
        <v>0</v>
      </c>
      <c r="AB2444" s="193">
        <f t="shared" ref="AB2444" si="4193">AB$286</f>
        <v>0</v>
      </c>
    </row>
    <row r="2445" spans="1:28" s="188" customFormat="1" ht="17.399999999999999">
      <c r="A2445" s="193" t="str">
        <f t="shared" si="4142"/>
        <v>DSC</v>
      </c>
      <c r="B2445" s="193" t="str">
        <f t="shared" si="4143"/>
        <v>0DSC</v>
      </c>
      <c r="C2445" s="193" t="str">
        <f t="shared" si="4144"/>
        <v>DSC0</v>
      </c>
      <c r="D2445" s="193"/>
      <c r="E2445" s="193"/>
      <c r="F2445" s="193" t="str">
        <f t="shared" si="4145"/>
        <v>DSC0</v>
      </c>
      <c r="G2445" s="193">
        <f t="shared" ref="G2445:M2445" si="4194">G$287</f>
        <v>0</v>
      </c>
      <c r="H2445" s="193">
        <f t="shared" si="4194"/>
        <v>0</v>
      </c>
      <c r="I2445" s="193">
        <f t="shared" si="4194"/>
        <v>0</v>
      </c>
      <c r="J2445" s="193">
        <f t="shared" si="4194"/>
        <v>0</v>
      </c>
      <c r="K2445" s="193">
        <f t="shared" si="4194"/>
        <v>0</v>
      </c>
      <c r="L2445" s="193">
        <f t="shared" si="4194"/>
        <v>0</v>
      </c>
      <c r="M2445" s="193">
        <f t="shared" si="4194"/>
        <v>0</v>
      </c>
      <c r="N2445" s="193" t="str">
        <f t="shared" si="4184"/>
        <v>DSC</v>
      </c>
      <c r="AA2445" s="193">
        <f t="shared" si="4147"/>
        <v>0</v>
      </c>
      <c r="AB2445" s="193">
        <f t="shared" ref="AB2445" si="4195">AB$287</f>
        <v>0</v>
      </c>
    </row>
    <row r="2446" spans="1:28" s="188" customFormat="1" ht="17.399999999999999">
      <c r="A2446" s="193" t="str">
        <f t="shared" si="4142"/>
        <v>DSC</v>
      </c>
      <c r="B2446" s="193" t="str">
        <f t="shared" si="4143"/>
        <v>0DSC</v>
      </c>
      <c r="C2446" s="193" t="str">
        <f t="shared" si="4144"/>
        <v>DSC0</v>
      </c>
      <c r="D2446" s="193"/>
      <c r="E2446" s="193"/>
      <c r="F2446" s="193" t="str">
        <f t="shared" si="4145"/>
        <v>DSC0</v>
      </c>
      <c r="G2446" s="193">
        <f t="shared" ref="G2446:M2446" si="4196">G$288</f>
        <v>0</v>
      </c>
      <c r="H2446" s="193">
        <f t="shared" si="4196"/>
        <v>0</v>
      </c>
      <c r="I2446" s="193">
        <f t="shared" si="4196"/>
        <v>0</v>
      </c>
      <c r="J2446" s="193">
        <f t="shared" si="4196"/>
        <v>0</v>
      </c>
      <c r="K2446" s="193">
        <f t="shared" si="4196"/>
        <v>0</v>
      </c>
      <c r="L2446" s="193">
        <f t="shared" si="4196"/>
        <v>0</v>
      </c>
      <c r="M2446" s="193">
        <f t="shared" si="4196"/>
        <v>0</v>
      </c>
      <c r="N2446" s="193" t="str">
        <f t="shared" si="4184"/>
        <v>DSC</v>
      </c>
      <c r="AA2446" s="193">
        <f t="shared" si="4147"/>
        <v>0</v>
      </c>
      <c r="AB2446" s="193">
        <f t="shared" ref="AB2446" si="4197">AB$288</f>
        <v>0</v>
      </c>
    </row>
    <row r="2447" spans="1:28" s="188" customFormat="1" ht="17.399999999999999">
      <c r="A2447" s="193" t="str">
        <f t="shared" si="4142"/>
        <v>DSC</v>
      </c>
      <c r="B2447" s="193" t="str">
        <f t="shared" si="4143"/>
        <v>AU161DSC</v>
      </c>
      <c r="C2447" s="193" t="str">
        <f t="shared" si="4144"/>
        <v>DSCPlys, Jeff</v>
      </c>
      <c r="D2447" s="193"/>
      <c r="E2447" s="193"/>
      <c r="F2447" s="193" t="str">
        <f t="shared" si="4145"/>
        <v>DSCWilliams, David</v>
      </c>
      <c r="G2447" s="193" t="str">
        <f t="shared" ref="G2447:M2447" si="4198">G$289</f>
        <v>Williams, David</v>
      </c>
      <c r="H2447" s="193" t="str">
        <f t="shared" si="4198"/>
        <v>Plys, Jeff</v>
      </c>
      <c r="I2447" s="193" t="str">
        <f t="shared" si="4198"/>
        <v>AU161</v>
      </c>
      <c r="J2447" s="193" t="str">
        <f t="shared" si="4198"/>
        <v>AVS/AMERICAN VENDING</v>
      </c>
      <c r="K2447" s="193" t="str">
        <f t="shared" si="4198"/>
        <v>all</v>
      </c>
      <c r="L2447" s="193">
        <f t="shared" si="4198"/>
        <v>0</v>
      </c>
      <c r="M2447" s="193">
        <f t="shared" si="4198"/>
        <v>0</v>
      </c>
      <c r="N2447" s="193" t="str">
        <f t="shared" si="4184"/>
        <v>DSC</v>
      </c>
      <c r="AA2447" s="193">
        <f t="shared" si="4147"/>
        <v>0</v>
      </c>
      <c r="AB2447" s="193" t="str">
        <f t="shared" ref="AB2447" si="4199">AB$289</f>
        <v>Plys, Jeff</v>
      </c>
    </row>
    <row r="2448" spans="1:28" s="188" customFormat="1" ht="17.399999999999999">
      <c r="A2448" s="193" t="str">
        <f t="shared" si="4142"/>
        <v>DSC</v>
      </c>
      <c r="B2448" s="193" t="str">
        <f t="shared" si="4143"/>
        <v>CA271DSC</v>
      </c>
      <c r="C2448" s="193" t="str">
        <f t="shared" si="4144"/>
        <v>DSCPlys, Jeff</v>
      </c>
      <c r="D2448" s="193"/>
      <c r="E2448" s="193"/>
      <c r="F2448" s="193" t="str">
        <f t="shared" si="4145"/>
        <v>DSCWilliams, David</v>
      </c>
      <c r="G2448" s="193" t="str">
        <f t="shared" ref="G2448:M2448" si="4200">G$290</f>
        <v>Williams, David</v>
      </c>
      <c r="H2448" s="193" t="str">
        <f t="shared" si="4200"/>
        <v>Plys, Jeff</v>
      </c>
      <c r="I2448" s="193" t="str">
        <f t="shared" si="4200"/>
        <v>CA271</v>
      </c>
      <c r="J2448" s="193" t="str">
        <f t="shared" si="4200"/>
        <v>CARMEN'S DIST.</v>
      </c>
      <c r="K2448" s="193" t="str">
        <f t="shared" si="4200"/>
        <v>all</v>
      </c>
      <c r="L2448" s="193">
        <f t="shared" si="4200"/>
        <v>0</v>
      </c>
      <c r="M2448" s="193">
        <f t="shared" si="4200"/>
        <v>0</v>
      </c>
      <c r="N2448" s="193" t="str">
        <f t="shared" si="4184"/>
        <v>DSC</v>
      </c>
      <c r="AA2448" s="193">
        <f t="shared" si="4147"/>
        <v>0</v>
      </c>
      <c r="AB2448" s="193" t="str">
        <f t="shared" ref="AB2448" si="4201">AB$290</f>
        <v>Plys, Jeff</v>
      </c>
    </row>
    <row r="2449" spans="1:28" s="188" customFormat="1" ht="17.399999999999999">
      <c r="A2449" s="193" t="str">
        <f t="shared" si="4142"/>
        <v>DSC</v>
      </c>
      <c r="B2449" s="193" t="str">
        <f t="shared" si="4143"/>
        <v>DO355DSC</v>
      </c>
      <c r="C2449" s="193" t="str">
        <f t="shared" si="4144"/>
        <v>DSCPlys, Jeff</v>
      </c>
      <c r="D2449" s="193"/>
      <c r="E2449" s="193"/>
      <c r="F2449" s="193" t="str">
        <f t="shared" si="4145"/>
        <v>DSCWilliams, David</v>
      </c>
      <c r="G2449" s="193" t="str">
        <f t="shared" ref="G2449:M2449" si="4202">G$291</f>
        <v>Williams, David</v>
      </c>
      <c r="H2449" s="193" t="str">
        <f t="shared" si="4202"/>
        <v>Plys, Jeff</v>
      </c>
      <c r="I2449" s="193" t="str">
        <f t="shared" si="4202"/>
        <v>DO355</v>
      </c>
      <c r="J2449" s="193" t="str">
        <f t="shared" si="4202"/>
        <v>DORIAN DRAKE</v>
      </c>
      <c r="K2449" s="193" t="str">
        <f t="shared" si="4202"/>
        <v>all</v>
      </c>
      <c r="L2449" s="193">
        <f t="shared" si="4202"/>
        <v>0</v>
      </c>
      <c r="M2449" s="193">
        <f t="shared" si="4202"/>
        <v>0</v>
      </c>
      <c r="N2449" s="193" t="str">
        <f t="shared" si="4184"/>
        <v>DSC</v>
      </c>
      <c r="AA2449" s="193">
        <f t="shared" si="4147"/>
        <v>0</v>
      </c>
      <c r="AB2449" s="193" t="str">
        <f t="shared" ref="AB2449" si="4203">AB$291</f>
        <v>Plys, Jeff</v>
      </c>
    </row>
    <row r="2450" spans="1:28" s="188" customFormat="1" ht="17.399999999999999">
      <c r="A2450" s="193" t="str">
        <f t="shared" si="4142"/>
        <v>DSC</v>
      </c>
      <c r="B2450" s="193" t="str">
        <f t="shared" si="4143"/>
        <v>DO380DSC</v>
      </c>
      <c r="C2450" s="193" t="str">
        <f t="shared" si="4144"/>
        <v>DSCPlys, Jeff</v>
      </c>
      <c r="D2450" s="193"/>
      <c r="E2450" s="193"/>
      <c r="F2450" s="193" t="str">
        <f t="shared" si="4145"/>
        <v>DSCWilliams, David</v>
      </c>
      <c r="G2450" s="193" t="str">
        <f t="shared" ref="G2450:M2450" si="4204">G$292</f>
        <v>Williams, David</v>
      </c>
      <c r="H2450" s="193" t="str">
        <f t="shared" si="4204"/>
        <v>Plys, Jeff</v>
      </c>
      <c r="I2450" s="193" t="str">
        <f t="shared" si="4204"/>
        <v>DO380</v>
      </c>
      <c r="J2450" s="193" t="str">
        <f t="shared" si="4204"/>
        <v>DON STEVENS</v>
      </c>
      <c r="K2450" s="193" t="str">
        <f t="shared" si="4204"/>
        <v>all</v>
      </c>
      <c r="L2450" s="193">
        <f t="shared" si="4204"/>
        <v>0</v>
      </c>
      <c r="M2450" s="193">
        <f t="shared" si="4204"/>
        <v>0</v>
      </c>
      <c r="N2450" s="193" t="str">
        <f t="shared" si="4184"/>
        <v>DSC</v>
      </c>
      <c r="AA2450" s="193">
        <f t="shared" si="4147"/>
        <v>0</v>
      </c>
      <c r="AB2450" s="193" t="str">
        <f t="shared" ref="AB2450" si="4205">AB$292</f>
        <v>Plys, Jeff</v>
      </c>
    </row>
    <row r="2451" spans="1:28" s="188" customFormat="1" ht="17.399999999999999">
      <c r="A2451" s="193" t="str">
        <f t="shared" si="4142"/>
        <v>DSC</v>
      </c>
      <c r="B2451" s="193" t="str">
        <f t="shared" si="4143"/>
        <v>EL725DSC</v>
      </c>
      <c r="C2451" s="193" t="str">
        <f t="shared" si="4144"/>
        <v>DSCPlys, Jeff</v>
      </c>
      <c r="D2451" s="193"/>
      <c r="E2451" s="193"/>
      <c r="F2451" s="193" t="str">
        <f t="shared" si="4145"/>
        <v>DSCWilliams, David</v>
      </c>
      <c r="G2451" s="193" t="str">
        <f t="shared" ref="G2451:M2451" si="4206">G$293</f>
        <v>Williams, David</v>
      </c>
      <c r="H2451" s="193" t="str">
        <f t="shared" si="4206"/>
        <v>Plys, Jeff</v>
      </c>
      <c r="I2451" s="193" t="str">
        <f t="shared" si="4206"/>
        <v>EL725</v>
      </c>
      <c r="J2451" s="193" t="str">
        <f t="shared" si="4206"/>
        <v>ELEC SWEEPER</v>
      </c>
      <c r="K2451" s="193" t="str">
        <f t="shared" si="4206"/>
        <v>all</v>
      </c>
      <c r="L2451" s="193">
        <f t="shared" si="4206"/>
        <v>0</v>
      </c>
      <c r="M2451" s="193">
        <f t="shared" si="4206"/>
        <v>0</v>
      </c>
      <c r="N2451" s="193" t="str">
        <f t="shared" si="4184"/>
        <v>DSC</v>
      </c>
      <c r="AA2451" s="193">
        <f t="shared" si="4147"/>
        <v>0</v>
      </c>
      <c r="AB2451" s="193" t="str">
        <f t="shared" ref="AB2451" si="4207">AB$293</f>
        <v>Plys, Jeff</v>
      </c>
    </row>
    <row r="2452" spans="1:28" s="188" customFormat="1" ht="17.399999999999999">
      <c r="A2452" s="193" t="str">
        <f t="shared" si="4142"/>
        <v>DSC</v>
      </c>
      <c r="B2452" s="193" t="str">
        <f t="shared" si="4143"/>
        <v>ET255DSC</v>
      </c>
      <c r="C2452" s="193" t="str">
        <f t="shared" si="4144"/>
        <v>DSCPlys, Jeff</v>
      </c>
      <c r="D2452" s="193"/>
      <c r="E2452" s="193"/>
      <c r="F2452" s="193" t="str">
        <f t="shared" si="4145"/>
        <v>DSCWilliams, David</v>
      </c>
      <c r="G2452" s="193" t="str">
        <f t="shared" ref="G2452:M2452" si="4208">G$294</f>
        <v>Williams, David</v>
      </c>
      <c r="H2452" s="193" t="str">
        <f t="shared" si="4208"/>
        <v>Plys, Jeff</v>
      </c>
      <c r="I2452" s="193" t="str">
        <f t="shared" si="4208"/>
        <v>ET255</v>
      </c>
      <c r="J2452" s="193" t="str">
        <f t="shared" si="4208"/>
        <v>ETTINGER-ROSINI</v>
      </c>
      <c r="K2452" s="193" t="str">
        <f t="shared" si="4208"/>
        <v>all</v>
      </c>
      <c r="L2452" s="193">
        <f t="shared" si="4208"/>
        <v>0</v>
      </c>
      <c r="M2452" s="193">
        <f t="shared" si="4208"/>
        <v>0</v>
      </c>
      <c r="N2452" s="193" t="str">
        <f t="shared" si="4184"/>
        <v>DSC</v>
      </c>
      <c r="AA2452" s="193">
        <f t="shared" si="4147"/>
        <v>0</v>
      </c>
      <c r="AB2452" s="193" t="str">
        <f t="shared" ref="AB2452" si="4209">AB$294</f>
        <v>Plys, Jeff</v>
      </c>
    </row>
    <row r="2453" spans="1:28" s="188" customFormat="1" ht="17.399999999999999">
      <c r="A2453" s="193" t="str">
        <f t="shared" si="4142"/>
        <v>DSC</v>
      </c>
      <c r="B2453" s="193" t="str">
        <f t="shared" si="4143"/>
        <v>JO405DSC</v>
      </c>
      <c r="C2453" s="193" t="str">
        <f t="shared" si="4144"/>
        <v>DSCPlys, Jeff</v>
      </c>
      <c r="D2453" s="193"/>
      <c r="E2453" s="193"/>
      <c r="F2453" s="193" t="str">
        <f t="shared" si="4145"/>
        <v>DSCWilliams, David</v>
      </c>
      <c r="G2453" s="193" t="str">
        <f t="shared" ref="G2453:M2453" si="4210">G$295</f>
        <v>Williams, David</v>
      </c>
      <c r="H2453" s="193" t="str">
        <f t="shared" si="4210"/>
        <v>Plys, Jeff</v>
      </c>
      <c r="I2453" s="193" t="str">
        <f t="shared" si="4210"/>
        <v>JO405</v>
      </c>
      <c r="J2453" s="193" t="str">
        <f t="shared" si="4210"/>
        <v>JOHNSON PIKE</v>
      </c>
      <c r="K2453" s="193" t="str">
        <f t="shared" si="4210"/>
        <v>all</v>
      </c>
      <c r="L2453" s="193">
        <f t="shared" si="4210"/>
        <v>0</v>
      </c>
      <c r="M2453" s="193">
        <f t="shared" si="4210"/>
        <v>0</v>
      </c>
      <c r="N2453" s="193" t="str">
        <f t="shared" si="4184"/>
        <v>DSC</v>
      </c>
      <c r="AA2453" s="193">
        <f t="shared" si="4147"/>
        <v>0</v>
      </c>
      <c r="AB2453" s="193" t="str">
        <f t="shared" ref="AB2453" si="4211">AB$295</f>
        <v>Plys, Jeff</v>
      </c>
    </row>
    <row r="2454" spans="1:28" s="188" customFormat="1" ht="17.399999999999999">
      <c r="A2454" s="193" t="str">
        <f t="shared" si="4142"/>
        <v>DSC</v>
      </c>
      <c r="B2454" s="193" t="str">
        <f t="shared" si="4143"/>
        <v>KA365DSC</v>
      </c>
      <c r="C2454" s="193" t="str">
        <f t="shared" si="4144"/>
        <v>DSCPlys, Jeff</v>
      </c>
      <c r="D2454" s="193"/>
      <c r="E2454" s="193"/>
      <c r="F2454" s="193" t="str">
        <f t="shared" si="4145"/>
        <v>DSCWilliams, David</v>
      </c>
      <c r="G2454" s="193" t="str">
        <f t="shared" ref="G2454:M2454" si="4212">G$296</f>
        <v>Williams, David</v>
      </c>
      <c r="H2454" s="193" t="str">
        <f t="shared" si="4212"/>
        <v>Plys, Jeff</v>
      </c>
      <c r="I2454" s="193" t="str">
        <f t="shared" si="4212"/>
        <v>KA365</v>
      </c>
      <c r="J2454" s="193" t="str">
        <f t="shared" si="4212"/>
        <v>KAIN-McARTHUR INC.</v>
      </c>
      <c r="K2454" s="193" t="str">
        <f t="shared" si="4212"/>
        <v>all</v>
      </c>
      <c r="L2454" s="193">
        <f t="shared" si="4212"/>
        <v>0</v>
      </c>
      <c r="M2454" s="193">
        <f t="shared" si="4212"/>
        <v>0</v>
      </c>
      <c r="N2454" s="193" t="str">
        <f t="shared" si="4184"/>
        <v>DSC</v>
      </c>
      <c r="AA2454" s="193">
        <f t="shared" si="4147"/>
        <v>0</v>
      </c>
      <c r="AB2454" s="193" t="str">
        <f t="shared" ref="AB2454" si="4213">AB$296</f>
        <v>Plys, Jeff</v>
      </c>
    </row>
    <row r="2455" spans="1:28" s="188" customFormat="1" ht="17.399999999999999">
      <c r="A2455" s="193" t="str">
        <f t="shared" si="4142"/>
        <v>DSC</v>
      </c>
      <c r="B2455" s="193" t="str">
        <f t="shared" si="4143"/>
        <v>KL105DSC</v>
      </c>
      <c r="C2455" s="193" t="str">
        <f t="shared" si="4144"/>
        <v>DSCPlys, Jeff</v>
      </c>
      <c r="D2455" s="193"/>
      <c r="E2455" s="193"/>
      <c r="F2455" s="193" t="str">
        <f t="shared" si="4145"/>
        <v>DSCWilliams, David</v>
      </c>
      <c r="G2455" s="193" t="str">
        <f t="shared" ref="G2455:M2455" si="4214">G$297</f>
        <v>Williams, David</v>
      </c>
      <c r="H2455" s="193" t="str">
        <f t="shared" si="4214"/>
        <v>Plys, Jeff</v>
      </c>
      <c r="I2455" s="193" t="str">
        <f t="shared" si="4214"/>
        <v>KL105</v>
      </c>
      <c r="J2455" s="193" t="str">
        <f t="shared" si="4214"/>
        <v>KLH</v>
      </c>
      <c r="K2455" s="193" t="str">
        <f t="shared" si="4214"/>
        <v>all</v>
      </c>
      <c r="L2455" s="193">
        <f t="shared" si="4214"/>
        <v>0</v>
      </c>
      <c r="M2455" s="193">
        <f t="shared" si="4214"/>
        <v>0</v>
      </c>
      <c r="N2455" s="193" t="str">
        <f t="shared" si="4184"/>
        <v>DSC</v>
      </c>
      <c r="AA2455" s="193">
        <f t="shared" si="4147"/>
        <v>0</v>
      </c>
      <c r="AB2455" s="193" t="str">
        <f t="shared" ref="AB2455" si="4215">AB$297</f>
        <v>Plys, Jeff</v>
      </c>
    </row>
    <row r="2456" spans="1:28" s="188" customFormat="1" ht="17.399999999999999">
      <c r="A2456" s="193" t="str">
        <f t="shared" si="4142"/>
        <v>DSC</v>
      </c>
      <c r="B2456" s="193" t="str">
        <f t="shared" si="4143"/>
        <v>MI021DSC</v>
      </c>
      <c r="C2456" s="193" t="str">
        <f t="shared" si="4144"/>
        <v>DSCPlys, Jeff</v>
      </c>
      <c r="D2456" s="193"/>
      <c r="E2456" s="193"/>
      <c r="F2456" s="193" t="str">
        <f t="shared" si="4145"/>
        <v>DSCWilliams, David</v>
      </c>
      <c r="G2456" s="193" t="str">
        <f t="shared" ref="G2456:M2456" si="4216">G$298</f>
        <v>Williams, David</v>
      </c>
      <c r="H2456" s="193" t="str">
        <f t="shared" si="4216"/>
        <v>Plys, Jeff</v>
      </c>
      <c r="I2456" s="193" t="str">
        <f t="shared" si="4216"/>
        <v>MI021</v>
      </c>
      <c r="J2456" s="193" t="str">
        <f t="shared" si="4216"/>
        <v>MIKE SWENSON</v>
      </c>
      <c r="K2456" s="193" t="str">
        <f t="shared" si="4216"/>
        <v>all</v>
      </c>
      <c r="L2456" s="193">
        <f t="shared" si="4216"/>
        <v>0</v>
      </c>
      <c r="M2456" s="193">
        <f t="shared" si="4216"/>
        <v>0</v>
      </c>
      <c r="N2456" s="193" t="str">
        <f t="shared" si="4184"/>
        <v>DSC</v>
      </c>
      <c r="AA2456" s="193">
        <f t="shared" si="4147"/>
        <v>0</v>
      </c>
      <c r="AB2456" s="193" t="str">
        <f t="shared" ref="AB2456" si="4217">AB$298</f>
        <v>Plys, Jeff</v>
      </c>
    </row>
    <row r="2457" spans="1:28" s="188" customFormat="1" ht="17.399999999999999">
      <c r="A2457" s="193" t="str">
        <f t="shared" si="4142"/>
        <v>DSC</v>
      </c>
      <c r="B2457" s="193" t="str">
        <f t="shared" si="4143"/>
        <v>PI360DSC</v>
      </c>
      <c r="C2457" s="193" t="str">
        <f t="shared" si="4144"/>
        <v>DSCPlys, Jeff</v>
      </c>
      <c r="D2457" s="193"/>
      <c r="E2457" s="193"/>
      <c r="F2457" s="193" t="str">
        <f t="shared" si="4145"/>
        <v>DSCWilliams, David</v>
      </c>
      <c r="G2457" s="193" t="str">
        <f t="shared" ref="G2457:M2457" si="4218">G$299</f>
        <v>Williams, David</v>
      </c>
      <c r="H2457" s="193" t="str">
        <f t="shared" si="4218"/>
        <v>Plys, Jeff</v>
      </c>
      <c r="I2457" s="193" t="str">
        <f t="shared" si="4218"/>
        <v>PI360</v>
      </c>
      <c r="J2457" s="193" t="str">
        <f t="shared" si="4218"/>
        <v>PEIONEER SQUARE</v>
      </c>
      <c r="K2457" s="193" t="str">
        <f t="shared" si="4218"/>
        <v>all</v>
      </c>
      <c r="L2457" s="193">
        <f t="shared" si="4218"/>
        <v>0</v>
      </c>
      <c r="M2457" s="193">
        <f t="shared" si="4218"/>
        <v>0</v>
      </c>
      <c r="N2457" s="193" t="str">
        <f t="shared" si="4184"/>
        <v>DSC</v>
      </c>
      <c r="AA2457" s="193">
        <f t="shared" si="4147"/>
        <v>0</v>
      </c>
      <c r="AB2457" s="193" t="str">
        <f t="shared" ref="AB2457" si="4219">AB$299</f>
        <v>Plys, Jeff</v>
      </c>
    </row>
    <row r="2458" spans="1:28" s="188" customFormat="1" ht="17.399999999999999">
      <c r="A2458" s="193" t="str">
        <f t="shared" si="4142"/>
        <v>DSC</v>
      </c>
      <c r="B2458" s="193" t="str">
        <f t="shared" si="4143"/>
        <v>PR140DSC</v>
      </c>
      <c r="C2458" s="193" t="str">
        <f t="shared" si="4144"/>
        <v>DSCPlys, Jeff</v>
      </c>
      <c r="D2458" s="193"/>
      <c r="E2458" s="193"/>
      <c r="F2458" s="193" t="str">
        <f t="shared" si="4145"/>
        <v>DSCWilliams, David</v>
      </c>
      <c r="G2458" s="193" t="str">
        <f t="shared" ref="G2458:M2458" si="4220">G$300</f>
        <v>Williams, David</v>
      </c>
      <c r="H2458" s="193" t="str">
        <f t="shared" si="4220"/>
        <v>Plys, Jeff</v>
      </c>
      <c r="I2458" s="193" t="str">
        <f t="shared" si="4220"/>
        <v>PR140</v>
      </c>
      <c r="J2458" s="193" t="str">
        <f t="shared" si="4220"/>
        <v>PROFESSIONAL MANUFACTURERS REPRESEN</v>
      </c>
      <c r="K2458" s="193" t="str">
        <f t="shared" si="4220"/>
        <v>all</v>
      </c>
      <c r="L2458" s="193">
        <f t="shared" si="4220"/>
        <v>0</v>
      </c>
      <c r="M2458" s="193">
        <f t="shared" si="4220"/>
        <v>0</v>
      </c>
      <c r="N2458" s="193" t="str">
        <f t="shared" si="4184"/>
        <v>DSC</v>
      </c>
      <c r="AA2458" s="193">
        <f t="shared" si="4147"/>
        <v>0</v>
      </c>
      <c r="AB2458" s="193" t="str">
        <f t="shared" ref="AB2458" si="4221">AB$300</f>
        <v>Plys, Jeff</v>
      </c>
    </row>
    <row r="2459" spans="1:28" s="188" customFormat="1" ht="17.399999999999999">
      <c r="A2459" s="193" t="str">
        <f t="shared" si="4142"/>
        <v>DSC</v>
      </c>
      <c r="B2459" s="193" t="str">
        <f t="shared" si="4143"/>
        <v>PT046DSC</v>
      </c>
      <c r="C2459" s="193" t="str">
        <f t="shared" si="4144"/>
        <v>DSCPlys, Jeff</v>
      </c>
      <c r="D2459" s="193"/>
      <c r="E2459" s="193"/>
      <c r="F2459" s="193" t="str">
        <f t="shared" si="4145"/>
        <v>DSCWilliams, David</v>
      </c>
      <c r="G2459" s="193" t="str">
        <f t="shared" ref="G2459:M2459" si="4222">G$301</f>
        <v>Williams, David</v>
      </c>
      <c r="H2459" s="193" t="str">
        <f t="shared" si="4222"/>
        <v>Plys, Jeff</v>
      </c>
      <c r="I2459" s="193" t="str">
        <f t="shared" si="4222"/>
        <v>PT046</v>
      </c>
      <c r="J2459" s="193" t="str">
        <f t="shared" si="4222"/>
        <v>PRO PACIFIC AGENTS INC</v>
      </c>
      <c r="K2459" s="193" t="str">
        <f t="shared" si="4222"/>
        <v>all</v>
      </c>
      <c r="L2459" s="193">
        <f t="shared" si="4222"/>
        <v>0</v>
      </c>
      <c r="M2459" s="193">
        <f t="shared" si="4222"/>
        <v>0</v>
      </c>
      <c r="N2459" s="193" t="str">
        <f t="shared" si="4184"/>
        <v>DSC</v>
      </c>
      <c r="AA2459" s="193">
        <f t="shared" si="4147"/>
        <v>0</v>
      </c>
      <c r="AB2459" s="193" t="str">
        <f t="shared" ref="AB2459" si="4223">AB$301</f>
        <v>Plys, Jeff</v>
      </c>
    </row>
    <row r="2460" spans="1:28" s="188" customFormat="1" ht="17.399999999999999">
      <c r="A2460" s="193" t="str">
        <f t="shared" si="4142"/>
        <v>DSC</v>
      </c>
      <c r="B2460" s="193" t="str">
        <f t="shared" si="4143"/>
        <v>SA900DSC</v>
      </c>
      <c r="C2460" s="193" t="str">
        <f t="shared" si="4144"/>
        <v>DSCPlys, Jeff</v>
      </c>
      <c r="D2460" s="193"/>
      <c r="E2460" s="193"/>
      <c r="F2460" s="193" t="str">
        <f t="shared" si="4145"/>
        <v>DSCWilliams, David</v>
      </c>
      <c r="G2460" s="193" t="str">
        <f t="shared" ref="G2460:M2460" si="4224">G$302</f>
        <v>Williams, David</v>
      </c>
      <c r="H2460" s="193" t="str">
        <f t="shared" si="4224"/>
        <v>Plys, Jeff</v>
      </c>
      <c r="I2460" s="193" t="str">
        <f t="shared" si="4224"/>
        <v>SA900</v>
      </c>
      <c r="J2460" s="193" t="str">
        <f t="shared" si="4224"/>
        <v>SALEM SUP</v>
      </c>
      <c r="K2460" s="193" t="str">
        <f t="shared" si="4224"/>
        <v>all</v>
      </c>
      <c r="L2460" s="193">
        <f t="shared" si="4224"/>
        <v>0</v>
      </c>
      <c r="M2460" s="193">
        <f t="shared" si="4224"/>
        <v>0</v>
      </c>
      <c r="N2460" s="193" t="str">
        <f t="shared" si="4184"/>
        <v>DSC</v>
      </c>
      <c r="AA2460" s="193">
        <f t="shared" si="4147"/>
        <v>0</v>
      </c>
      <c r="AB2460" s="193" t="str">
        <f t="shared" ref="AB2460" si="4225">AB$302</f>
        <v>Plys, Jeff</v>
      </c>
    </row>
    <row r="2461" spans="1:28" s="188" customFormat="1" ht="17.399999999999999">
      <c r="A2461" s="193" t="str">
        <f t="shared" si="4142"/>
        <v>DSC</v>
      </c>
      <c r="B2461" s="193" t="str">
        <f t="shared" si="4143"/>
        <v>SC275DSC</v>
      </c>
      <c r="C2461" s="193" t="str">
        <f t="shared" si="4144"/>
        <v>DSCPlys, Jeff</v>
      </c>
      <c r="D2461" s="193"/>
      <c r="E2461" s="193"/>
      <c r="F2461" s="193" t="str">
        <f t="shared" si="4145"/>
        <v>DSCWilliams, David</v>
      </c>
      <c r="G2461" s="193" t="str">
        <f t="shared" ref="G2461:M2461" si="4226">G$303</f>
        <v>Williams, David</v>
      </c>
      <c r="H2461" s="193" t="str">
        <f t="shared" si="4226"/>
        <v>Plys, Jeff</v>
      </c>
      <c r="I2461" s="193" t="str">
        <f t="shared" si="4226"/>
        <v>SC275</v>
      </c>
      <c r="J2461" s="193" t="str">
        <f t="shared" si="4226"/>
        <v>STEEL CITY</v>
      </c>
      <c r="K2461" s="193" t="str">
        <f t="shared" si="4226"/>
        <v>all</v>
      </c>
      <c r="L2461" s="193">
        <f t="shared" si="4226"/>
        <v>0</v>
      </c>
      <c r="M2461" s="193">
        <f t="shared" si="4226"/>
        <v>0</v>
      </c>
      <c r="N2461" s="193" t="str">
        <f t="shared" si="4184"/>
        <v>DSC</v>
      </c>
      <c r="AA2461" s="193">
        <f t="shared" si="4147"/>
        <v>0</v>
      </c>
      <c r="AB2461" s="193" t="str">
        <f t="shared" ref="AB2461" si="4227">AB$303</f>
        <v>Plys, Jeff</v>
      </c>
    </row>
    <row r="2462" spans="1:28" s="188" customFormat="1" ht="17.399999999999999">
      <c r="A2462" s="193" t="str">
        <f t="shared" si="4142"/>
        <v>DSC</v>
      </c>
      <c r="B2462" s="193" t="str">
        <f t="shared" si="4143"/>
        <v>SH810DSC</v>
      </c>
      <c r="C2462" s="193" t="str">
        <f t="shared" si="4144"/>
        <v>DSCPlys, Jeff</v>
      </c>
      <c r="D2462" s="193"/>
      <c r="E2462" s="193"/>
      <c r="F2462" s="193" t="str">
        <f t="shared" si="4145"/>
        <v>DSCWilliams, David</v>
      </c>
      <c r="G2462" s="193" t="str">
        <f t="shared" ref="G2462:M2462" si="4228">G$304</f>
        <v>Williams, David</v>
      </c>
      <c r="H2462" s="193" t="str">
        <f t="shared" si="4228"/>
        <v>Plys, Jeff</v>
      </c>
      <c r="I2462" s="193" t="str">
        <f t="shared" si="4228"/>
        <v>SH810</v>
      </c>
      <c r="J2462" s="193" t="str">
        <f t="shared" si="4228"/>
        <v>SHAFFER DIST.</v>
      </c>
      <c r="K2462" s="193" t="str">
        <f t="shared" si="4228"/>
        <v>all</v>
      </c>
      <c r="L2462" s="193">
        <f t="shared" si="4228"/>
        <v>0</v>
      </c>
      <c r="M2462" s="193">
        <f t="shared" si="4228"/>
        <v>0</v>
      </c>
      <c r="N2462" s="193" t="str">
        <f t="shared" si="4184"/>
        <v>DSC</v>
      </c>
      <c r="AA2462" s="193">
        <f t="shared" si="4147"/>
        <v>0</v>
      </c>
      <c r="AB2462" s="193" t="str">
        <f t="shared" ref="AB2462" si="4229">AB$304</f>
        <v>Plys, Jeff</v>
      </c>
    </row>
    <row r="2463" spans="1:28" s="188" customFormat="1" ht="17.399999999999999">
      <c r="A2463" s="193" t="str">
        <f t="shared" si="4142"/>
        <v>DSC</v>
      </c>
      <c r="B2463" s="193" t="str">
        <f t="shared" si="4143"/>
        <v>SP578DSC</v>
      </c>
      <c r="C2463" s="193" t="str">
        <f t="shared" si="4144"/>
        <v>DSCPlys, Jeff</v>
      </c>
      <c r="D2463" s="193"/>
      <c r="E2463" s="193"/>
      <c r="F2463" s="193" t="str">
        <f t="shared" si="4145"/>
        <v>DSCWilliams, David</v>
      </c>
      <c r="G2463" s="193" t="str">
        <f t="shared" ref="G2463:M2463" si="4230">G$305</f>
        <v>Williams, David</v>
      </c>
      <c r="H2463" s="193" t="str">
        <f t="shared" si="4230"/>
        <v>Plys, Jeff</v>
      </c>
      <c r="I2463" s="193" t="str">
        <f t="shared" si="4230"/>
        <v>SP578</v>
      </c>
      <c r="J2463" s="193" t="str">
        <f t="shared" si="4230"/>
        <v>STIEFEL DISTRIBUTING LLC</v>
      </c>
      <c r="K2463" s="193" t="str">
        <f t="shared" si="4230"/>
        <v>all</v>
      </c>
      <c r="L2463" s="193">
        <f t="shared" si="4230"/>
        <v>0</v>
      </c>
      <c r="M2463" s="193">
        <f t="shared" si="4230"/>
        <v>0</v>
      </c>
      <c r="N2463" s="193" t="str">
        <f t="shared" si="4184"/>
        <v>DSC</v>
      </c>
      <c r="AA2463" s="193">
        <f t="shared" si="4147"/>
        <v>0</v>
      </c>
      <c r="AB2463" s="193" t="str">
        <f t="shared" ref="AB2463" si="4231">AB$305</f>
        <v>Plys, Jeff</v>
      </c>
    </row>
    <row r="2464" spans="1:28" s="188" customFormat="1" ht="17.399999999999999">
      <c r="A2464" s="193" t="str">
        <f t="shared" si="4142"/>
        <v>DSC</v>
      </c>
      <c r="B2464" s="193" t="str">
        <f t="shared" si="4143"/>
        <v>SP579DSC</v>
      </c>
      <c r="C2464" s="193" t="str">
        <f t="shared" si="4144"/>
        <v>DSCPlys, Jeff</v>
      </c>
      <c r="D2464" s="193"/>
      <c r="E2464" s="193"/>
      <c r="F2464" s="193" t="str">
        <f t="shared" si="4145"/>
        <v>DSCWilliams, David</v>
      </c>
      <c r="G2464" s="193" t="str">
        <f t="shared" ref="G2464:M2464" si="4232">G$306</f>
        <v>Williams, David</v>
      </c>
      <c r="H2464" s="193" t="str">
        <f t="shared" si="4232"/>
        <v>Plys, Jeff</v>
      </c>
      <c r="I2464" s="193" t="str">
        <f t="shared" si="4232"/>
        <v>SP579</v>
      </c>
      <c r="J2464" s="193" t="str">
        <f t="shared" si="4232"/>
        <v>SPECIALITY EQUIPMENT SALES (SESCO)</v>
      </c>
      <c r="K2464" s="193" t="str">
        <f t="shared" si="4232"/>
        <v>all</v>
      </c>
      <c r="L2464" s="193">
        <f t="shared" si="4232"/>
        <v>0</v>
      </c>
      <c r="M2464" s="193">
        <f t="shared" si="4232"/>
        <v>0</v>
      </c>
      <c r="N2464" s="193" t="str">
        <f t="shared" si="4184"/>
        <v>DSC</v>
      </c>
      <c r="AA2464" s="193">
        <f t="shared" si="4147"/>
        <v>0</v>
      </c>
      <c r="AB2464" s="193" t="str">
        <f t="shared" ref="AB2464" si="4233">AB$306</f>
        <v>Plys, Jeff</v>
      </c>
    </row>
    <row r="2465" spans="1:28" s="188" customFormat="1" ht="17.399999999999999">
      <c r="A2465" s="193" t="str">
        <f t="shared" si="4142"/>
        <v>DSC</v>
      </c>
      <c r="B2465" s="193" t="str">
        <f t="shared" si="4143"/>
        <v>0DSC</v>
      </c>
      <c r="C2465" s="193" t="str">
        <f t="shared" si="4144"/>
        <v>DSC0</v>
      </c>
      <c r="D2465" s="193"/>
      <c r="E2465" s="193"/>
      <c r="F2465" s="193" t="str">
        <f t="shared" si="4145"/>
        <v>DSC0</v>
      </c>
      <c r="G2465" s="193">
        <f t="shared" ref="G2465:M2465" si="4234">G$307</f>
        <v>0</v>
      </c>
      <c r="H2465" s="193">
        <f t="shared" si="4234"/>
        <v>0</v>
      </c>
      <c r="I2465" s="193">
        <f t="shared" si="4234"/>
        <v>0</v>
      </c>
      <c r="J2465" s="193">
        <f t="shared" si="4234"/>
        <v>0</v>
      </c>
      <c r="K2465" s="193">
        <f t="shared" si="4234"/>
        <v>0</v>
      </c>
      <c r="L2465" s="193">
        <f t="shared" si="4234"/>
        <v>0</v>
      </c>
      <c r="M2465" s="193">
        <f t="shared" si="4234"/>
        <v>0</v>
      </c>
      <c r="N2465" s="193" t="str">
        <f t="shared" si="4184"/>
        <v>DSC</v>
      </c>
      <c r="AA2465" s="193">
        <f t="shared" si="4147"/>
        <v>0</v>
      </c>
      <c r="AB2465" s="193">
        <f t="shared" ref="AB2465" si="4235">AB$307</f>
        <v>0</v>
      </c>
    </row>
    <row r="2466" spans="1:28" s="188" customFormat="1" ht="17.399999999999999">
      <c r="A2466" s="193" t="str">
        <f t="shared" si="4142"/>
        <v>DSC</v>
      </c>
      <c r="B2466" s="193" t="str">
        <f t="shared" si="4143"/>
        <v>0DSC</v>
      </c>
      <c r="C2466" s="193" t="str">
        <f t="shared" si="4144"/>
        <v>DSC0</v>
      </c>
      <c r="D2466" s="193"/>
      <c r="E2466" s="193"/>
      <c r="F2466" s="193" t="str">
        <f t="shared" si="4145"/>
        <v>DSC0</v>
      </c>
      <c r="G2466" s="193">
        <f t="shared" ref="G2466:M2466" si="4236">G$308</f>
        <v>0</v>
      </c>
      <c r="H2466" s="193">
        <f t="shared" si="4236"/>
        <v>0</v>
      </c>
      <c r="I2466" s="193">
        <f t="shared" si="4236"/>
        <v>0</v>
      </c>
      <c r="J2466" s="193">
        <f t="shared" si="4236"/>
        <v>0</v>
      </c>
      <c r="K2466" s="193">
        <f t="shared" si="4236"/>
        <v>0</v>
      </c>
      <c r="L2466" s="193">
        <f t="shared" si="4236"/>
        <v>0</v>
      </c>
      <c r="M2466" s="193">
        <f t="shared" si="4236"/>
        <v>0</v>
      </c>
      <c r="N2466" s="193" t="str">
        <f t="shared" si="4184"/>
        <v>DSC</v>
      </c>
      <c r="AA2466" s="193">
        <f t="shared" si="4147"/>
        <v>0</v>
      </c>
      <c r="AB2466" s="193">
        <f t="shared" ref="AB2466" si="4237">AB$308</f>
        <v>0</v>
      </c>
    </row>
    <row r="2467" spans="1:28" s="188" customFormat="1" ht="17.399999999999999">
      <c r="A2467" s="193" t="str">
        <f t="shared" si="4142"/>
        <v>DSC</v>
      </c>
      <c r="B2467" s="193" t="str">
        <f t="shared" si="4143"/>
        <v>0DSC</v>
      </c>
      <c r="C2467" s="193" t="str">
        <f t="shared" si="4144"/>
        <v>DSC0</v>
      </c>
      <c r="D2467" s="193"/>
      <c r="E2467" s="193"/>
      <c r="F2467" s="193" t="str">
        <f t="shared" si="4145"/>
        <v>DSC0</v>
      </c>
      <c r="G2467" s="193">
        <f t="shared" ref="G2467:M2467" si="4238">G$309</f>
        <v>0</v>
      </c>
      <c r="H2467" s="193">
        <f t="shared" si="4238"/>
        <v>0</v>
      </c>
      <c r="I2467" s="193">
        <f t="shared" si="4238"/>
        <v>0</v>
      </c>
      <c r="J2467" s="193">
        <f t="shared" si="4238"/>
        <v>0</v>
      </c>
      <c r="K2467" s="193">
        <f t="shared" si="4238"/>
        <v>0</v>
      </c>
      <c r="L2467" s="193">
        <f t="shared" si="4238"/>
        <v>0</v>
      </c>
      <c r="M2467" s="193">
        <f t="shared" si="4238"/>
        <v>0</v>
      </c>
      <c r="N2467" s="193" t="str">
        <f t="shared" si="4184"/>
        <v>DSC</v>
      </c>
      <c r="AA2467" s="193">
        <f t="shared" si="4147"/>
        <v>0</v>
      </c>
      <c r="AB2467" s="193">
        <f t="shared" ref="AB2467" si="4239">AB$309</f>
        <v>0</v>
      </c>
    </row>
    <row r="2468" spans="1:28" s="188" customFormat="1" ht="17.399999999999999">
      <c r="A2468" s="193" t="str">
        <f t="shared" si="4142"/>
        <v>DSC</v>
      </c>
      <c r="B2468" s="193" t="str">
        <f t="shared" si="4143"/>
        <v>0DSC</v>
      </c>
      <c r="C2468" s="193" t="str">
        <f t="shared" si="4144"/>
        <v>DSC0</v>
      </c>
      <c r="D2468" s="193"/>
      <c r="E2468" s="193"/>
      <c r="F2468" s="193" t="str">
        <f t="shared" si="4145"/>
        <v>DSC0</v>
      </c>
      <c r="G2468" s="193">
        <f t="shared" ref="G2468:M2468" si="4240">G$310</f>
        <v>0</v>
      </c>
      <c r="H2468" s="193">
        <f t="shared" si="4240"/>
        <v>0</v>
      </c>
      <c r="I2468" s="193">
        <f t="shared" si="4240"/>
        <v>0</v>
      </c>
      <c r="J2468" s="193">
        <f t="shared" si="4240"/>
        <v>0</v>
      </c>
      <c r="K2468" s="193">
        <f t="shared" si="4240"/>
        <v>0</v>
      </c>
      <c r="L2468" s="193">
        <f t="shared" si="4240"/>
        <v>0</v>
      </c>
      <c r="M2468" s="193">
        <f t="shared" si="4240"/>
        <v>0</v>
      </c>
      <c r="N2468" s="193" t="str">
        <f t="shared" si="4184"/>
        <v>DSC</v>
      </c>
      <c r="AA2468" s="193">
        <f t="shared" si="4147"/>
        <v>0</v>
      </c>
      <c r="AB2468" s="193">
        <f t="shared" ref="AB2468" si="4241">AB$310</f>
        <v>0</v>
      </c>
    </row>
    <row r="2469" spans="1:28" s="188" customFormat="1" ht="17.399999999999999">
      <c r="A2469" s="193" t="str">
        <f t="shared" si="4142"/>
        <v>DSC</v>
      </c>
      <c r="B2469" s="193" t="str">
        <f t="shared" si="4143"/>
        <v>0DSC</v>
      </c>
      <c r="C2469" s="193" t="str">
        <f t="shared" si="4144"/>
        <v>DSC0</v>
      </c>
      <c r="D2469" s="193"/>
      <c r="E2469" s="193"/>
      <c r="F2469" s="193" t="str">
        <f t="shared" si="4145"/>
        <v>DSC0</v>
      </c>
      <c r="G2469" s="193">
        <f t="shared" ref="G2469:M2469" si="4242">G$311</f>
        <v>0</v>
      </c>
      <c r="H2469" s="193">
        <f t="shared" si="4242"/>
        <v>0</v>
      </c>
      <c r="I2469" s="193">
        <f t="shared" si="4242"/>
        <v>0</v>
      </c>
      <c r="J2469" s="193">
        <f t="shared" si="4242"/>
        <v>0</v>
      </c>
      <c r="K2469" s="193">
        <f t="shared" si="4242"/>
        <v>0</v>
      </c>
      <c r="L2469" s="193">
        <f t="shared" si="4242"/>
        <v>0</v>
      </c>
      <c r="M2469" s="193">
        <f t="shared" si="4242"/>
        <v>0</v>
      </c>
      <c r="N2469" s="193" t="str">
        <f t="shared" si="4184"/>
        <v>DSC</v>
      </c>
      <c r="AA2469" s="193">
        <f t="shared" si="4147"/>
        <v>0</v>
      </c>
      <c r="AB2469" s="193">
        <f t="shared" ref="AB2469" si="4243">AB$311</f>
        <v>0</v>
      </c>
    </row>
    <row r="2470" spans="1:28" s="188" customFormat="1" ht="17.399999999999999">
      <c r="A2470" s="193" t="str">
        <f t="shared" si="4142"/>
        <v>DSC</v>
      </c>
      <c r="B2470" s="193" t="str">
        <f t="shared" si="4143"/>
        <v>EM245DSC</v>
      </c>
      <c r="C2470" s="193" t="str">
        <f t="shared" si="4144"/>
        <v>DSCRigney, Matthew</v>
      </c>
      <c r="D2470" s="193"/>
      <c r="E2470" s="193"/>
      <c r="F2470" s="193" t="str">
        <f t="shared" si="4145"/>
        <v>DSCWilliams, David</v>
      </c>
      <c r="G2470" s="193" t="str">
        <f t="shared" ref="G2470:M2470" si="4244">G$312</f>
        <v>Williams, David</v>
      </c>
      <c r="H2470" s="193" t="str">
        <f t="shared" si="4244"/>
        <v>Rigney, Matthew</v>
      </c>
      <c r="I2470" s="193" t="str">
        <f t="shared" si="4244"/>
        <v>EM245</v>
      </c>
      <c r="J2470" s="193" t="str">
        <f t="shared" si="4244"/>
        <v>EMPIRE EQUIPMENT COMPANY</v>
      </c>
      <c r="K2470" s="193" t="str">
        <f t="shared" si="4244"/>
        <v>all</v>
      </c>
      <c r="L2470" s="193">
        <f t="shared" si="4244"/>
        <v>0</v>
      </c>
      <c r="M2470" s="193">
        <f t="shared" si="4244"/>
        <v>0</v>
      </c>
      <c r="N2470" s="193" t="str">
        <f t="shared" si="4184"/>
        <v>DSC</v>
      </c>
      <c r="AA2470" s="193">
        <f t="shared" si="4147"/>
        <v>0</v>
      </c>
      <c r="AB2470" s="193" t="str">
        <f t="shared" ref="AB2470" si="4245">AB$312</f>
        <v>Rigney, Matthew</v>
      </c>
    </row>
    <row r="2471" spans="1:28" s="188" customFormat="1" ht="17.399999999999999">
      <c r="A2471" s="193" t="str">
        <f t="shared" si="4142"/>
        <v>DSC</v>
      </c>
      <c r="B2471" s="193" t="str">
        <f t="shared" si="4143"/>
        <v>FI415DSC</v>
      </c>
      <c r="C2471" s="193" t="str">
        <f t="shared" si="4144"/>
        <v>DSCRigney, Matthew</v>
      </c>
      <c r="D2471" s="193"/>
      <c r="E2471" s="193"/>
      <c r="F2471" s="193" t="str">
        <f t="shared" si="4145"/>
        <v>DSCWilliams, David</v>
      </c>
      <c r="G2471" s="193" t="str">
        <f t="shared" ref="G2471:M2471" si="4246">G$313</f>
        <v>Williams, David</v>
      </c>
      <c r="H2471" s="193" t="str">
        <f t="shared" si="4246"/>
        <v>Rigney, Matthew</v>
      </c>
      <c r="I2471" s="193" t="str">
        <f t="shared" si="4246"/>
        <v>FI415</v>
      </c>
      <c r="J2471" s="193" t="str">
        <f t="shared" si="4246"/>
        <v>FINN COMMERCIAL</v>
      </c>
      <c r="K2471" s="193" t="str">
        <f t="shared" si="4246"/>
        <v>all</v>
      </c>
      <c r="L2471" s="193">
        <f t="shared" si="4246"/>
        <v>0</v>
      </c>
      <c r="M2471" s="193">
        <f t="shared" si="4246"/>
        <v>0</v>
      </c>
      <c r="N2471" s="193" t="str">
        <f t="shared" si="4184"/>
        <v>DSC</v>
      </c>
      <c r="AA2471" s="193">
        <f t="shared" si="4147"/>
        <v>0</v>
      </c>
      <c r="AB2471" s="193" t="str">
        <f t="shared" ref="AB2471" si="4247">AB$313</f>
        <v>Rigney, Matthew</v>
      </c>
    </row>
    <row r="2472" spans="1:28" s="188" customFormat="1" ht="17.399999999999999">
      <c r="A2472" s="193" t="str">
        <f t="shared" si="4142"/>
        <v>DSC</v>
      </c>
      <c r="B2472" s="193" t="str">
        <f t="shared" si="4143"/>
        <v>HI560DSC</v>
      </c>
      <c r="C2472" s="193" t="str">
        <f t="shared" si="4144"/>
        <v>DSCRigney, Matthew</v>
      </c>
      <c r="D2472" s="193"/>
      <c r="E2472" s="193"/>
      <c r="F2472" s="193" t="str">
        <f t="shared" si="4145"/>
        <v>DSCWilliams, David</v>
      </c>
      <c r="G2472" s="193" t="str">
        <f t="shared" ref="G2472:M2472" si="4248">G$314</f>
        <v>Williams, David</v>
      </c>
      <c r="H2472" s="193" t="str">
        <f t="shared" si="4248"/>
        <v>Rigney, Matthew</v>
      </c>
      <c r="I2472" s="193" t="str">
        <f t="shared" si="4248"/>
        <v>HI560</v>
      </c>
      <c r="J2472" s="193" t="str">
        <f t="shared" si="4248"/>
        <v>HIGH SABATINO</v>
      </c>
      <c r="K2472" s="193" t="str">
        <f t="shared" si="4248"/>
        <v>all</v>
      </c>
      <c r="L2472" s="193">
        <f t="shared" si="4248"/>
        <v>0</v>
      </c>
      <c r="M2472" s="193">
        <f t="shared" si="4248"/>
        <v>0</v>
      </c>
      <c r="N2472" s="193" t="str">
        <f t="shared" si="4184"/>
        <v>DSC</v>
      </c>
      <c r="AA2472" s="193">
        <f t="shared" si="4147"/>
        <v>0</v>
      </c>
      <c r="AB2472" s="193" t="str">
        <f t="shared" ref="AB2472" si="4249">AB$314</f>
        <v>Rigney, Matthew</v>
      </c>
    </row>
    <row r="2473" spans="1:28" s="188" customFormat="1" ht="17.399999999999999">
      <c r="A2473" s="193" t="str">
        <f t="shared" si="4142"/>
        <v>DSC</v>
      </c>
      <c r="B2473" s="193" t="str">
        <f t="shared" si="4143"/>
        <v>KE685DSC</v>
      </c>
      <c r="C2473" s="193" t="str">
        <f t="shared" si="4144"/>
        <v>DSCRigney, Matthew</v>
      </c>
      <c r="D2473" s="193"/>
      <c r="E2473" s="193"/>
      <c r="F2473" s="193" t="str">
        <f t="shared" si="4145"/>
        <v>DSCWilliams, David</v>
      </c>
      <c r="G2473" s="193" t="str">
        <f t="shared" ref="G2473:M2473" si="4250">G$315</f>
        <v>Williams, David</v>
      </c>
      <c r="H2473" s="193" t="str">
        <f t="shared" si="4250"/>
        <v>Rigney, Matthew</v>
      </c>
      <c r="I2473" s="193" t="str">
        <f t="shared" si="4250"/>
        <v>KE685</v>
      </c>
      <c r="J2473" s="193" t="str">
        <f t="shared" si="4250"/>
        <v>KEN LEVEY</v>
      </c>
      <c r="K2473" s="193" t="str">
        <f t="shared" si="4250"/>
        <v>all</v>
      </c>
      <c r="L2473" s="193">
        <f t="shared" si="4250"/>
        <v>0</v>
      </c>
      <c r="M2473" s="193">
        <f t="shared" si="4250"/>
        <v>0</v>
      </c>
      <c r="N2473" s="193" t="str">
        <f t="shared" si="4184"/>
        <v>DSC</v>
      </c>
      <c r="AA2473" s="193">
        <f t="shared" si="4147"/>
        <v>0</v>
      </c>
      <c r="AB2473" s="193" t="str">
        <f t="shared" ref="AB2473" si="4251">AB$315</f>
        <v>Rigney, Matthew</v>
      </c>
    </row>
    <row r="2474" spans="1:28" s="188" customFormat="1" ht="17.399999999999999">
      <c r="A2474" s="193" t="str">
        <f t="shared" si="4142"/>
        <v>DSC</v>
      </c>
      <c r="B2474" s="193" t="str">
        <f t="shared" si="4143"/>
        <v>MP085DSC</v>
      </c>
      <c r="C2474" s="193" t="str">
        <f t="shared" si="4144"/>
        <v>DSCRigney, Matthew</v>
      </c>
      <c r="D2474" s="193"/>
      <c r="E2474" s="193"/>
      <c r="F2474" s="193" t="str">
        <f t="shared" si="4145"/>
        <v>DSCWilliams, David</v>
      </c>
      <c r="G2474" s="193" t="str">
        <f t="shared" ref="G2474:M2474" si="4252">G$316</f>
        <v>Williams, David</v>
      </c>
      <c r="H2474" s="193" t="str">
        <f t="shared" si="4252"/>
        <v>Rigney, Matthew</v>
      </c>
      <c r="I2474" s="193" t="str">
        <f t="shared" si="4252"/>
        <v>MP085</v>
      </c>
      <c r="J2474" s="193" t="str">
        <f t="shared" si="4252"/>
        <v>MPH GROUP</v>
      </c>
      <c r="K2474" s="193" t="str">
        <f t="shared" si="4252"/>
        <v>all</v>
      </c>
      <c r="L2474" s="193">
        <f t="shared" si="4252"/>
        <v>0</v>
      </c>
      <c r="M2474" s="193">
        <f t="shared" si="4252"/>
        <v>0</v>
      </c>
      <c r="N2474" s="193" t="str">
        <f t="shared" si="4184"/>
        <v>DSC</v>
      </c>
      <c r="AA2474" s="193">
        <f t="shared" si="4147"/>
        <v>0</v>
      </c>
      <c r="AB2474" s="193" t="str">
        <f t="shared" ref="AB2474" si="4253">AB$316</f>
        <v>Rigney, Matthew</v>
      </c>
    </row>
    <row r="2475" spans="1:28" s="188" customFormat="1" ht="17.399999999999999">
      <c r="A2475" s="193" t="str">
        <f t="shared" si="4142"/>
        <v>DSC</v>
      </c>
      <c r="B2475" s="193" t="str">
        <f t="shared" si="4143"/>
        <v>MS170DSC</v>
      </c>
      <c r="C2475" s="193" t="str">
        <f t="shared" si="4144"/>
        <v>DSCRigney, Matthew</v>
      </c>
      <c r="D2475" s="193"/>
      <c r="E2475" s="193"/>
      <c r="F2475" s="193" t="str">
        <f t="shared" si="4145"/>
        <v>DSCWilliams, David</v>
      </c>
      <c r="G2475" s="193" t="str">
        <f t="shared" ref="G2475:M2475" si="4254">G$317</f>
        <v>Williams, David</v>
      </c>
      <c r="H2475" s="193" t="str">
        <f t="shared" si="4254"/>
        <v>Rigney, Matthew</v>
      </c>
      <c r="I2475" s="193" t="str">
        <f t="shared" si="4254"/>
        <v>MS170</v>
      </c>
      <c r="J2475" s="193" t="str">
        <f t="shared" si="4254"/>
        <v>MICROWAVE SPECIALTIES INC.</v>
      </c>
      <c r="K2475" s="193" t="str">
        <f t="shared" si="4254"/>
        <v>all</v>
      </c>
      <c r="L2475" s="193">
        <f t="shared" si="4254"/>
        <v>0</v>
      </c>
      <c r="M2475" s="193">
        <f t="shared" si="4254"/>
        <v>0</v>
      </c>
      <c r="N2475" s="193" t="str">
        <f t="shared" si="4184"/>
        <v>DSC</v>
      </c>
      <c r="AA2475" s="193">
        <f t="shared" si="4147"/>
        <v>0</v>
      </c>
      <c r="AB2475" s="193" t="str">
        <f t="shared" ref="AB2475" si="4255">AB$317</f>
        <v>Rigney, Matthew</v>
      </c>
    </row>
    <row r="2476" spans="1:28" s="188" customFormat="1" ht="17.399999999999999">
      <c r="A2476" s="193" t="str">
        <f t="shared" si="4142"/>
        <v>DSC</v>
      </c>
      <c r="B2476" s="193" t="str">
        <f t="shared" si="4143"/>
        <v>SC585DSC</v>
      </c>
      <c r="C2476" s="193" t="str">
        <f t="shared" si="4144"/>
        <v>DSCRigney, Matthew</v>
      </c>
      <c r="D2476" s="193"/>
      <c r="E2476" s="193"/>
      <c r="F2476" s="193" t="str">
        <f t="shared" si="4145"/>
        <v>DSCWilliams, David</v>
      </c>
      <c r="G2476" s="193" t="str">
        <f t="shared" ref="G2476:M2476" si="4256">G$318</f>
        <v>Williams, David</v>
      </c>
      <c r="H2476" s="193" t="str">
        <f t="shared" si="4256"/>
        <v>Rigney, Matthew</v>
      </c>
      <c r="I2476" s="193" t="str">
        <f t="shared" si="4256"/>
        <v>SC585</v>
      </c>
      <c r="J2476" s="193" t="str">
        <f t="shared" si="4256"/>
        <v>SCHMID ELEVEN CORPORATION</v>
      </c>
      <c r="K2476" s="193" t="str">
        <f t="shared" si="4256"/>
        <v>all</v>
      </c>
      <c r="L2476" s="193">
        <f t="shared" si="4256"/>
        <v>0</v>
      </c>
      <c r="M2476" s="193">
        <f t="shared" si="4256"/>
        <v>0</v>
      </c>
      <c r="N2476" s="193" t="str">
        <f t="shared" si="4184"/>
        <v>DSC</v>
      </c>
      <c r="AA2476" s="193">
        <f t="shared" si="4147"/>
        <v>0</v>
      </c>
      <c r="AB2476" s="193" t="str">
        <f t="shared" ref="AB2476" si="4257">AB$318</f>
        <v>Rigney, Matthew</v>
      </c>
    </row>
    <row r="2477" spans="1:28" s="188" customFormat="1" ht="17.399999999999999">
      <c r="A2477" s="193" t="str">
        <f t="shared" si="4142"/>
        <v>DSC</v>
      </c>
      <c r="B2477" s="193" t="str">
        <f t="shared" si="4143"/>
        <v>TD115DSC</v>
      </c>
      <c r="C2477" s="193" t="str">
        <f t="shared" si="4144"/>
        <v>DSCRigney, Matthew</v>
      </c>
      <c r="D2477" s="193"/>
      <c r="E2477" s="193"/>
      <c r="F2477" s="193" t="str">
        <f t="shared" si="4145"/>
        <v>DSCWilliams, David</v>
      </c>
      <c r="G2477" s="193" t="str">
        <f t="shared" ref="G2477:M2477" si="4258">G$319</f>
        <v>Williams, David</v>
      </c>
      <c r="H2477" s="193" t="str">
        <f t="shared" si="4258"/>
        <v>Rigney, Matthew</v>
      </c>
      <c r="I2477" s="193" t="str">
        <f t="shared" si="4258"/>
        <v>TD115</v>
      </c>
      <c r="J2477" s="193" t="str">
        <f t="shared" si="4258"/>
        <v>TD MARKETING</v>
      </c>
      <c r="K2477" s="193" t="str">
        <f t="shared" si="4258"/>
        <v>all</v>
      </c>
      <c r="L2477" s="193">
        <f t="shared" si="4258"/>
        <v>0</v>
      </c>
      <c r="M2477" s="193">
        <f t="shared" si="4258"/>
        <v>0</v>
      </c>
      <c r="N2477" s="193" t="str">
        <f t="shared" si="4184"/>
        <v>DSC</v>
      </c>
      <c r="AA2477" s="193">
        <f t="shared" si="4147"/>
        <v>0</v>
      </c>
      <c r="AB2477" s="193" t="str">
        <f t="shared" ref="AB2477" si="4259">AB$319</f>
        <v>Rigney, Matthew</v>
      </c>
    </row>
    <row r="2478" spans="1:28" s="188" customFormat="1" ht="17.399999999999999">
      <c r="A2478" s="193" t="str">
        <f t="shared" si="4142"/>
        <v>DSC</v>
      </c>
      <c r="B2478" s="193" t="str">
        <f t="shared" si="4143"/>
        <v>GR686DSC</v>
      </c>
      <c r="C2478" s="193" t="str">
        <f t="shared" si="4144"/>
        <v>DSCRigney, Matthew</v>
      </c>
      <c r="D2478" s="193"/>
      <c r="E2478" s="193"/>
      <c r="F2478" s="193" t="str">
        <f t="shared" si="4145"/>
        <v>DSCWilliams, David</v>
      </c>
      <c r="G2478" s="193" t="str">
        <f t="shared" ref="G2478:M2478" si="4260">G$320</f>
        <v>Williams, David</v>
      </c>
      <c r="H2478" s="193" t="str">
        <f t="shared" si="4260"/>
        <v>Rigney, Matthew</v>
      </c>
      <c r="I2478" s="193" t="str">
        <f t="shared" si="4260"/>
        <v>GR686</v>
      </c>
      <c r="J2478" s="193" t="str">
        <f t="shared" si="4260"/>
        <v>GRIFFIN MARKETING GROUP INC</v>
      </c>
      <c r="K2478" s="193" t="str">
        <f t="shared" si="4260"/>
        <v>all</v>
      </c>
      <c r="L2478" s="193">
        <f t="shared" si="4260"/>
        <v>0</v>
      </c>
      <c r="M2478" s="193">
        <f t="shared" si="4260"/>
        <v>0</v>
      </c>
      <c r="N2478" s="193" t="str">
        <f t="shared" si="4184"/>
        <v>DSC</v>
      </c>
      <c r="AA2478" s="193">
        <f t="shared" si="4147"/>
        <v>0</v>
      </c>
      <c r="AB2478" s="193" t="str">
        <f t="shared" ref="AB2478" si="4261">AB$320</f>
        <v>Rigney, Matthew</v>
      </c>
    </row>
    <row r="2479" spans="1:28" s="188" customFormat="1" ht="17.399999999999999">
      <c r="A2479" s="193" t="str">
        <f t="shared" si="4142"/>
        <v>DSC</v>
      </c>
      <c r="B2479" s="193" t="str">
        <f t="shared" si="4143"/>
        <v>0DSC</v>
      </c>
      <c r="C2479" s="193" t="str">
        <f t="shared" si="4144"/>
        <v>DSC0</v>
      </c>
      <c r="D2479" s="193"/>
      <c r="E2479" s="193"/>
      <c r="F2479" s="193" t="str">
        <f t="shared" si="4145"/>
        <v>DSC0</v>
      </c>
      <c r="G2479" s="193">
        <f t="shared" ref="G2479:M2479" si="4262">G$321</f>
        <v>0</v>
      </c>
      <c r="H2479" s="193">
        <f t="shared" si="4262"/>
        <v>0</v>
      </c>
      <c r="I2479" s="193">
        <f t="shared" si="4262"/>
        <v>0</v>
      </c>
      <c r="J2479" s="193">
        <f t="shared" si="4262"/>
        <v>0</v>
      </c>
      <c r="K2479" s="193">
        <f t="shared" si="4262"/>
        <v>0</v>
      </c>
      <c r="L2479" s="193">
        <f t="shared" si="4262"/>
        <v>0</v>
      </c>
      <c r="M2479" s="193">
        <f t="shared" si="4262"/>
        <v>0</v>
      </c>
      <c r="N2479" s="193" t="str">
        <f t="shared" si="4184"/>
        <v>DSC</v>
      </c>
      <c r="AA2479" s="193">
        <f t="shared" si="4147"/>
        <v>0</v>
      </c>
      <c r="AB2479" s="193">
        <f t="shared" ref="AB2479" si="4263">AB$321</f>
        <v>0</v>
      </c>
    </row>
    <row r="2480" spans="1:28" s="188" customFormat="1" ht="17.399999999999999">
      <c r="A2480" s="193" t="str">
        <f t="shared" si="4142"/>
        <v>DSC</v>
      </c>
      <c r="B2480" s="193" t="str">
        <f t="shared" si="4143"/>
        <v>NI030DSC</v>
      </c>
      <c r="C2480" s="193" t="str">
        <f t="shared" si="4144"/>
        <v>DSCFujikura, Keizo</v>
      </c>
      <c r="D2480" s="193"/>
      <c r="E2480" s="193"/>
      <c r="F2480" s="193" t="str">
        <f t="shared" si="4145"/>
        <v>DSCWilliams, David</v>
      </c>
      <c r="G2480" s="193" t="str">
        <f t="shared" ref="G2480:M2480" si="4264">G$322</f>
        <v>Williams, David</v>
      </c>
      <c r="H2480" s="193" t="str">
        <f t="shared" si="4264"/>
        <v>Fujikura, Keizo</v>
      </c>
      <c r="I2480" s="193" t="str">
        <f t="shared" si="4264"/>
        <v>NI030</v>
      </c>
      <c r="J2480" s="193" t="str">
        <f t="shared" si="4264"/>
        <v xml:space="preserve">NISHIMOTO TRADING CO. </v>
      </c>
      <c r="K2480" s="193" t="str">
        <f t="shared" si="4264"/>
        <v>all</v>
      </c>
      <c r="L2480" s="193">
        <f t="shared" si="4264"/>
        <v>0</v>
      </c>
      <c r="M2480" s="193">
        <f t="shared" si="4264"/>
        <v>0</v>
      </c>
      <c r="N2480" s="193" t="str">
        <f t="shared" si="4184"/>
        <v>DSC</v>
      </c>
      <c r="AA2480" s="193">
        <f t="shared" si="4147"/>
        <v>0</v>
      </c>
      <c r="AB2480" s="193" t="str">
        <f t="shared" ref="AB2480" si="4265">AB$322</f>
        <v>Fujikura, Keizo</v>
      </c>
    </row>
    <row r="2481" spans="1:28" s="188" customFormat="1" ht="17.399999999999999">
      <c r="A2481" s="193" t="str">
        <f t="shared" si="4142"/>
        <v>DSC</v>
      </c>
      <c r="B2481" s="193" t="str">
        <f t="shared" si="4143"/>
        <v>EM095DSC</v>
      </c>
      <c r="C2481" s="193" t="str">
        <f t="shared" si="4144"/>
        <v>DSCFujikura, Keizo</v>
      </c>
      <c r="D2481" s="193"/>
      <c r="E2481" s="193"/>
      <c r="F2481" s="193" t="str">
        <f t="shared" si="4145"/>
        <v>DSCWilliams, David</v>
      </c>
      <c r="G2481" s="193" t="str">
        <f t="shared" ref="G2481:M2481" si="4266">G$323</f>
        <v>Williams, David</v>
      </c>
      <c r="H2481" s="193" t="str">
        <f t="shared" si="4266"/>
        <v>Fujikura, Keizo</v>
      </c>
      <c r="I2481" s="193" t="str">
        <f t="shared" si="4266"/>
        <v>EM095</v>
      </c>
      <c r="J2481" s="193" t="str">
        <f t="shared" si="4266"/>
        <v>EDEN MARKETING CORP.</v>
      </c>
      <c r="K2481" s="193" t="str">
        <f t="shared" si="4266"/>
        <v>all</v>
      </c>
      <c r="L2481" s="193">
        <f t="shared" si="4266"/>
        <v>0</v>
      </c>
      <c r="M2481" s="193">
        <f t="shared" si="4266"/>
        <v>0</v>
      </c>
      <c r="N2481" s="193" t="str">
        <f t="shared" si="4184"/>
        <v>DSC</v>
      </c>
      <c r="AA2481" s="193">
        <f t="shared" si="4147"/>
        <v>0</v>
      </c>
      <c r="AB2481" s="193" t="str">
        <f t="shared" ref="AB2481" si="4267">AB$323</f>
        <v>Nagira, Rina</v>
      </c>
    </row>
    <row r="2482" spans="1:28" s="188" customFormat="1" ht="17.399999999999999">
      <c r="A2482" s="193" t="str">
        <f t="shared" si="4142"/>
        <v>DSC</v>
      </c>
      <c r="B2482" s="193" t="str">
        <f t="shared" si="4143"/>
        <v>NO255DSC</v>
      </c>
      <c r="C2482" s="193" t="str">
        <f t="shared" si="4144"/>
        <v>DSCFujikura, Keizo</v>
      </c>
      <c r="D2482" s="193"/>
      <c r="E2482" s="193"/>
      <c r="F2482" s="193" t="str">
        <f t="shared" si="4145"/>
        <v>DSCWilliams, David</v>
      </c>
      <c r="G2482" s="193" t="str">
        <f t="shared" ref="G2482:M2482" si="4268">G$324</f>
        <v>Williams, David</v>
      </c>
      <c r="H2482" s="193" t="str">
        <f t="shared" si="4268"/>
        <v>Fujikura, Keizo</v>
      </c>
      <c r="I2482" s="193" t="str">
        <f t="shared" si="4268"/>
        <v>NO255</v>
      </c>
      <c r="J2482" s="193" t="str">
        <f t="shared" si="4268"/>
        <v>NOZAWA DISTRIBUTING</v>
      </c>
      <c r="K2482" s="193" t="str">
        <f t="shared" si="4268"/>
        <v>all</v>
      </c>
      <c r="L2482" s="193">
        <f t="shared" si="4268"/>
        <v>0</v>
      </c>
      <c r="M2482" s="193">
        <f t="shared" si="4268"/>
        <v>0</v>
      </c>
      <c r="N2482" s="193" t="str">
        <f t="shared" si="4184"/>
        <v>DSC</v>
      </c>
      <c r="AA2482" s="193">
        <f t="shared" si="4147"/>
        <v>0</v>
      </c>
      <c r="AB2482" s="193" t="str">
        <f t="shared" ref="AB2482" si="4269">AB$324</f>
        <v>Nagira, Rina</v>
      </c>
    </row>
    <row r="2483" spans="1:28" s="188" customFormat="1" ht="17.399999999999999">
      <c r="A2483" s="193" t="str">
        <f t="shared" si="4142"/>
        <v>DSC</v>
      </c>
      <c r="B2483" s="193" t="str">
        <f t="shared" si="4143"/>
        <v>AT551DSC</v>
      </c>
      <c r="C2483" s="193" t="str">
        <f t="shared" si="4144"/>
        <v>DSCFatianow, Christina</v>
      </c>
      <c r="D2483" s="193"/>
      <c r="E2483" s="193"/>
      <c r="F2483" s="193" t="str">
        <f t="shared" si="4145"/>
        <v>DSCHoffman, Brian</v>
      </c>
      <c r="G2483" s="193" t="str">
        <f t="shared" ref="G2483:M2483" si="4270">G$325</f>
        <v>Hoffman, Brian</v>
      </c>
      <c r="H2483" s="193" t="str">
        <f t="shared" si="4270"/>
        <v>Fatianow, Christina</v>
      </c>
      <c r="I2483" s="193" t="str">
        <f t="shared" si="4270"/>
        <v>AT551</v>
      </c>
      <c r="J2483" s="193" t="str">
        <f t="shared" si="4270"/>
        <v>ATLAS SUPPLY CHAIN SERVICES, LLC</v>
      </c>
      <c r="K2483" s="193" t="str">
        <f t="shared" si="4270"/>
        <v>all</v>
      </c>
      <c r="L2483" s="193">
        <f t="shared" si="4270"/>
        <v>0</v>
      </c>
      <c r="M2483" s="193">
        <f t="shared" si="4270"/>
        <v>0</v>
      </c>
      <c r="N2483" s="193" t="str">
        <f t="shared" si="4184"/>
        <v>DSC</v>
      </c>
      <c r="AA2483" s="193">
        <f t="shared" si="4147"/>
        <v>0</v>
      </c>
      <c r="AB2483" s="193" t="str">
        <f t="shared" ref="AB2483" si="4271">AB$325</f>
        <v>Fatianow, Christina</v>
      </c>
    </row>
    <row r="2484" spans="1:28" s="188" customFormat="1" ht="17.399999999999999">
      <c r="A2484" s="193" t="str">
        <f t="shared" si="4142"/>
        <v>DSC</v>
      </c>
      <c r="B2484" s="193" t="str">
        <f t="shared" si="4143"/>
        <v>BI413DSC</v>
      </c>
      <c r="C2484" s="193" t="str">
        <f t="shared" si="4144"/>
        <v>DSCFatianow, Christina</v>
      </c>
      <c r="D2484" s="193"/>
      <c r="E2484" s="193"/>
      <c r="F2484" s="193" t="str">
        <f t="shared" si="4145"/>
        <v>DSCHoffman, Brian</v>
      </c>
      <c r="G2484" s="193" t="str">
        <f t="shared" ref="G2484:M2484" si="4272">G$326</f>
        <v>Hoffman, Brian</v>
      </c>
      <c r="H2484" s="193" t="str">
        <f t="shared" si="4272"/>
        <v>Fatianow, Christina</v>
      </c>
      <c r="I2484" s="193" t="str">
        <f t="shared" si="4272"/>
        <v>BI413</v>
      </c>
      <c r="J2484" s="193" t="str">
        <f t="shared" si="4272"/>
        <v>BIRCHBOX INC</v>
      </c>
      <c r="K2484" s="193" t="str">
        <f t="shared" si="4272"/>
        <v>all</v>
      </c>
      <c r="L2484" s="193">
        <f t="shared" si="4272"/>
        <v>0</v>
      </c>
      <c r="M2484" s="193">
        <f t="shared" si="4272"/>
        <v>0</v>
      </c>
      <c r="N2484" s="193" t="str">
        <f t="shared" si="4184"/>
        <v>DSC</v>
      </c>
      <c r="AA2484" s="193">
        <f t="shared" si="4147"/>
        <v>0</v>
      </c>
      <c r="AB2484" s="193" t="str">
        <f t="shared" ref="AB2484" si="4273">AB$326</f>
        <v>Fatianow, Christina</v>
      </c>
    </row>
    <row r="2485" spans="1:28" s="188" customFormat="1" ht="17.399999999999999">
      <c r="A2485" s="193" t="str">
        <f t="shared" si="4142"/>
        <v>DSC</v>
      </c>
      <c r="B2485" s="193" t="str">
        <f t="shared" si="4143"/>
        <v>BR951DSC</v>
      </c>
      <c r="C2485" s="193" t="str">
        <f t="shared" si="4144"/>
        <v>DSCFatianow, Christina</v>
      </c>
      <c r="D2485" s="193"/>
      <c r="E2485" s="193"/>
      <c r="F2485" s="193" t="str">
        <f t="shared" si="4145"/>
        <v>DSCHoffman, Brian</v>
      </c>
      <c r="G2485" s="193" t="str">
        <f t="shared" ref="G2485:M2485" si="4274">G$327</f>
        <v>Hoffman, Brian</v>
      </c>
      <c r="H2485" s="193" t="str">
        <f t="shared" si="4274"/>
        <v>Fatianow, Christina</v>
      </c>
      <c r="I2485" s="193" t="str">
        <f t="shared" si="4274"/>
        <v>BR951</v>
      </c>
      <c r="J2485" s="193" t="str">
        <f t="shared" si="4274"/>
        <v>BREWER QUILTING AND SEWING</v>
      </c>
      <c r="K2485" s="193" t="str">
        <f t="shared" si="4274"/>
        <v>all</v>
      </c>
      <c r="L2485" s="193">
        <f t="shared" si="4274"/>
        <v>0</v>
      </c>
      <c r="M2485" s="193">
        <f t="shared" si="4274"/>
        <v>0</v>
      </c>
      <c r="N2485" s="193" t="str">
        <f t="shared" si="4184"/>
        <v>DSC</v>
      </c>
      <c r="AA2485" s="193">
        <f t="shared" si="4147"/>
        <v>0</v>
      </c>
      <c r="AB2485" s="193" t="str">
        <f t="shared" ref="AB2485" si="4275">AB$327</f>
        <v>Fatianow, Christina</v>
      </c>
    </row>
    <row r="2486" spans="1:28" s="188" customFormat="1" ht="17.399999999999999">
      <c r="A2486" s="193" t="str">
        <f t="shared" ref="A2486:A2549" si="4276">T$11</f>
        <v>DSC</v>
      </c>
      <c r="B2486" s="193" t="str">
        <f t="shared" ref="B2486:B2549" si="4277">CONCATENATE(I2486,A2486)</f>
        <v>CA020DSC</v>
      </c>
      <c r="C2486" s="193" t="str">
        <f t="shared" ref="C2486:C2549" si="4278">CONCATENATE(A2486,H2486)</f>
        <v>DSCFatianow, Christina</v>
      </c>
      <c r="D2486" s="193"/>
      <c r="E2486" s="193"/>
      <c r="F2486" s="193" t="str">
        <f t="shared" ref="F2486:F2549" si="4279">CONCATENATE(A2486,G2486)</f>
        <v>DSCHoffman, Brian</v>
      </c>
      <c r="G2486" s="193" t="str">
        <f t="shared" ref="G2486:M2486" si="4280">G$328</f>
        <v>Hoffman, Brian</v>
      </c>
      <c r="H2486" s="193" t="str">
        <f t="shared" si="4280"/>
        <v>Fatianow, Christina</v>
      </c>
      <c r="I2486" s="193" t="str">
        <f t="shared" si="4280"/>
        <v>CA020</v>
      </c>
      <c r="J2486" s="193" t="str">
        <f t="shared" si="4280"/>
        <v>CAPITAL AUDIO ELECTR</v>
      </c>
      <c r="K2486" s="193" t="str">
        <f t="shared" si="4280"/>
        <v>all</v>
      </c>
      <c r="L2486" s="193">
        <f t="shared" si="4280"/>
        <v>0</v>
      </c>
      <c r="M2486" s="193">
        <f t="shared" si="4280"/>
        <v>0</v>
      </c>
      <c r="N2486" s="193" t="str">
        <f t="shared" si="4184"/>
        <v>DSC</v>
      </c>
      <c r="AA2486" s="193">
        <f t="shared" ref="AA2486:AA2549" si="4281">AT$11</f>
        <v>0</v>
      </c>
      <c r="AB2486" s="193" t="str">
        <f t="shared" ref="AB2486" si="4282">AB$328</f>
        <v>Fatianow, Christina</v>
      </c>
    </row>
    <row r="2487" spans="1:28" s="188" customFormat="1" ht="17.399999999999999">
      <c r="A2487" s="193" t="str">
        <f t="shared" si="4276"/>
        <v>DSC</v>
      </c>
      <c r="B2487" s="193" t="str">
        <f t="shared" si="4277"/>
        <v>CA080DSC</v>
      </c>
      <c r="C2487" s="193" t="str">
        <f t="shared" si="4278"/>
        <v>DSCFatianow, Christina</v>
      </c>
      <c r="D2487" s="193"/>
      <c r="E2487" s="193"/>
      <c r="F2487" s="193" t="str">
        <f t="shared" si="4279"/>
        <v>DSCHoffman, Brian</v>
      </c>
      <c r="G2487" s="193" t="str">
        <f t="shared" ref="G2487:M2487" si="4283">G$329</f>
        <v>Hoffman, Brian</v>
      </c>
      <c r="H2487" s="193" t="str">
        <f t="shared" si="4283"/>
        <v>Fatianow, Christina</v>
      </c>
      <c r="I2487" s="193" t="str">
        <f t="shared" si="4283"/>
        <v>CA080</v>
      </c>
      <c r="J2487" s="193" t="str">
        <f t="shared" si="4283"/>
        <v>CAPITOL SALES COMP.</v>
      </c>
      <c r="K2487" s="193" t="str">
        <f t="shared" si="4283"/>
        <v>all</v>
      </c>
      <c r="L2487" s="193">
        <f t="shared" si="4283"/>
        <v>0</v>
      </c>
      <c r="M2487" s="193">
        <f t="shared" si="4283"/>
        <v>0</v>
      </c>
      <c r="N2487" s="193" t="str">
        <f t="shared" si="4184"/>
        <v>DSC</v>
      </c>
      <c r="AA2487" s="193">
        <f t="shared" si="4281"/>
        <v>0</v>
      </c>
      <c r="AB2487" s="193" t="str">
        <f t="shared" ref="AB2487" si="4284">AB$329</f>
        <v>Fatianow, Christina</v>
      </c>
    </row>
    <row r="2488" spans="1:28" s="188" customFormat="1" ht="17.399999999999999">
      <c r="A2488" s="193" t="str">
        <f t="shared" si="4276"/>
        <v>DSC</v>
      </c>
      <c r="B2488" s="193" t="str">
        <f t="shared" si="4277"/>
        <v>CE946DSC</v>
      </c>
      <c r="C2488" s="193" t="str">
        <f t="shared" si="4278"/>
        <v>DSCFatianow, Christina</v>
      </c>
      <c r="D2488" s="193"/>
      <c r="E2488" s="193"/>
      <c r="F2488" s="193" t="str">
        <f t="shared" si="4279"/>
        <v>DSCHoffman, Brian</v>
      </c>
      <c r="G2488" s="193" t="str">
        <f t="shared" ref="G2488:M2488" si="4285">G$330</f>
        <v>Hoffman, Brian</v>
      </c>
      <c r="H2488" s="193" t="str">
        <f t="shared" si="4285"/>
        <v>Fatianow, Christina</v>
      </c>
      <c r="I2488" s="193" t="str">
        <f t="shared" si="4285"/>
        <v>CE946</v>
      </c>
      <c r="J2488" s="193" t="str">
        <f t="shared" si="4285"/>
        <v>CED PCEC</v>
      </c>
      <c r="K2488" s="193" t="str">
        <f t="shared" si="4285"/>
        <v>all</v>
      </c>
      <c r="L2488" s="193">
        <f t="shared" si="4285"/>
        <v>0</v>
      </c>
      <c r="M2488" s="193">
        <f t="shared" si="4285"/>
        <v>0</v>
      </c>
      <c r="N2488" s="193" t="str">
        <f t="shared" si="4184"/>
        <v>DSC</v>
      </c>
      <c r="AA2488" s="193">
        <f t="shared" si="4281"/>
        <v>0</v>
      </c>
      <c r="AB2488" s="193" t="str">
        <f t="shared" ref="AB2488" si="4286">AB$330</f>
        <v>Fatianow, Christina</v>
      </c>
    </row>
    <row r="2489" spans="1:28" s="188" customFormat="1" ht="17.399999999999999">
      <c r="A2489" s="193" t="str">
        <f t="shared" si="4276"/>
        <v>DSC</v>
      </c>
      <c r="B2489" s="193" t="str">
        <f t="shared" si="4277"/>
        <v>CR850DSC</v>
      </c>
      <c r="C2489" s="193" t="str">
        <f t="shared" si="4278"/>
        <v>DSCFatianow, Christina</v>
      </c>
      <c r="D2489" s="193"/>
      <c r="E2489" s="193"/>
      <c r="F2489" s="193" t="str">
        <f t="shared" si="4279"/>
        <v>DSCHoffman, Brian</v>
      </c>
      <c r="G2489" s="193" t="str">
        <f t="shared" ref="G2489:M2489" si="4287">G$331</f>
        <v>Hoffman, Brian</v>
      </c>
      <c r="H2489" s="193" t="str">
        <f t="shared" si="4287"/>
        <v>Fatianow, Christina</v>
      </c>
      <c r="I2489" s="193" t="str">
        <f t="shared" si="4287"/>
        <v>CR850</v>
      </c>
      <c r="J2489" s="193" t="str">
        <f t="shared" si="4287"/>
        <v>CRYSTAL PROMOTIONS INC</v>
      </c>
      <c r="K2489" s="193" t="str">
        <f t="shared" si="4287"/>
        <v>all</v>
      </c>
      <c r="L2489" s="193">
        <f t="shared" si="4287"/>
        <v>0</v>
      </c>
      <c r="M2489" s="193">
        <f t="shared" si="4287"/>
        <v>0</v>
      </c>
      <c r="N2489" s="193" t="str">
        <f t="shared" si="4184"/>
        <v>DSC</v>
      </c>
      <c r="AA2489" s="193">
        <f t="shared" si="4281"/>
        <v>0</v>
      </c>
      <c r="AB2489" s="193" t="str">
        <f t="shared" ref="AB2489" si="4288">AB$331</f>
        <v>Fatianow, Christina</v>
      </c>
    </row>
    <row r="2490" spans="1:28" s="188" customFormat="1" ht="17.399999999999999">
      <c r="A2490" s="193" t="str">
        <f t="shared" si="4276"/>
        <v>DSC</v>
      </c>
      <c r="B2490" s="193" t="str">
        <f t="shared" si="4277"/>
        <v>DE635DSC</v>
      </c>
      <c r="C2490" s="193" t="str">
        <f t="shared" si="4278"/>
        <v>DSCFatianow, Christina</v>
      </c>
      <c r="D2490" s="193"/>
      <c r="E2490" s="193"/>
      <c r="F2490" s="193" t="str">
        <f t="shared" si="4279"/>
        <v>DSCHoffman, Brian</v>
      </c>
      <c r="G2490" s="193" t="str">
        <f t="shared" ref="G2490:M2490" si="4289">G$332</f>
        <v>Hoffman, Brian</v>
      </c>
      <c r="H2490" s="193" t="str">
        <f t="shared" si="4289"/>
        <v>Fatianow, Christina</v>
      </c>
      <c r="I2490" s="193" t="str">
        <f t="shared" si="4289"/>
        <v>DE635</v>
      </c>
      <c r="J2490" s="193" t="str">
        <f t="shared" si="4289"/>
        <v>B &amp; B ELECTRONICS</v>
      </c>
      <c r="K2490" s="193" t="str">
        <f t="shared" si="4289"/>
        <v>all</v>
      </c>
      <c r="L2490" s="193">
        <f t="shared" si="4289"/>
        <v>0</v>
      </c>
      <c r="M2490" s="193">
        <f t="shared" si="4289"/>
        <v>0</v>
      </c>
      <c r="N2490" s="193" t="str">
        <f t="shared" si="4184"/>
        <v>DSC</v>
      </c>
      <c r="AA2490" s="193">
        <f t="shared" si="4281"/>
        <v>0</v>
      </c>
      <c r="AB2490" s="193" t="str">
        <f t="shared" ref="AB2490" si="4290">AB$332</f>
        <v>Fatianow, Christina</v>
      </c>
    </row>
    <row r="2491" spans="1:28" s="188" customFormat="1" ht="17.399999999999999">
      <c r="A2491" s="193" t="str">
        <f t="shared" si="4276"/>
        <v>DSC</v>
      </c>
      <c r="B2491" s="193" t="str">
        <f t="shared" si="4277"/>
        <v>DE895DSC</v>
      </c>
      <c r="C2491" s="193" t="str">
        <f t="shared" si="4278"/>
        <v>DSCFatianow, Christina</v>
      </c>
      <c r="D2491" s="193"/>
      <c r="E2491" s="193"/>
      <c r="F2491" s="193" t="str">
        <f t="shared" si="4279"/>
        <v>DSCHoffman, Brian</v>
      </c>
      <c r="G2491" s="193" t="str">
        <f t="shared" ref="G2491:M2491" si="4291">G$333</f>
        <v>Hoffman, Brian</v>
      </c>
      <c r="H2491" s="193" t="str">
        <f t="shared" si="4291"/>
        <v>Fatianow, Christina</v>
      </c>
      <c r="I2491" s="193" t="str">
        <f t="shared" si="4291"/>
        <v>DE895</v>
      </c>
      <c r="J2491" s="193" t="str">
        <f t="shared" si="4291"/>
        <v>DESCO VACUUM CLEANER SUPPLY CO</v>
      </c>
      <c r="K2491" s="193" t="str">
        <f t="shared" si="4291"/>
        <v>all</v>
      </c>
      <c r="L2491" s="193">
        <f t="shared" si="4291"/>
        <v>0</v>
      </c>
      <c r="M2491" s="193">
        <f t="shared" si="4291"/>
        <v>0</v>
      </c>
      <c r="N2491" s="193" t="str">
        <f t="shared" si="4184"/>
        <v>DSC</v>
      </c>
      <c r="AA2491" s="193">
        <f t="shared" si="4281"/>
        <v>0</v>
      </c>
      <c r="AB2491" s="193" t="str">
        <f t="shared" ref="AB2491" si="4292">AB$333</f>
        <v>Fatianow, Christina</v>
      </c>
    </row>
    <row r="2492" spans="1:28" s="188" customFormat="1" ht="17.399999999999999">
      <c r="A2492" s="193" t="str">
        <f t="shared" si="4276"/>
        <v>DSC</v>
      </c>
      <c r="B2492" s="193" t="str">
        <f t="shared" si="4277"/>
        <v>EL225DSC</v>
      </c>
      <c r="C2492" s="193" t="str">
        <f t="shared" si="4278"/>
        <v>DSCFatianow, Christina</v>
      </c>
      <c r="D2492" s="193"/>
      <c r="E2492" s="193"/>
      <c r="F2492" s="193" t="str">
        <f t="shared" si="4279"/>
        <v>DSCHoffman, Brian</v>
      </c>
      <c r="G2492" s="193" t="str">
        <f t="shared" ref="G2492:M2492" si="4293">G$334</f>
        <v>Hoffman, Brian</v>
      </c>
      <c r="H2492" s="193" t="str">
        <f t="shared" si="4293"/>
        <v>Fatianow, Christina</v>
      </c>
      <c r="I2492" s="193" t="str">
        <f t="shared" si="4293"/>
        <v>EL225</v>
      </c>
      <c r="J2492" s="193" t="str">
        <f t="shared" si="4293"/>
        <v>ELECTRONIC EXPRESS I</v>
      </c>
      <c r="K2492" s="193" t="str">
        <f t="shared" si="4293"/>
        <v>all</v>
      </c>
      <c r="L2492" s="193">
        <f t="shared" si="4293"/>
        <v>0</v>
      </c>
      <c r="M2492" s="193">
        <f t="shared" si="4293"/>
        <v>0</v>
      </c>
      <c r="N2492" s="193" t="str">
        <f t="shared" si="4184"/>
        <v>DSC</v>
      </c>
      <c r="AA2492" s="193">
        <f t="shared" si="4281"/>
        <v>0</v>
      </c>
      <c r="AB2492" s="193" t="str">
        <f t="shared" ref="AB2492" si="4294">AB$334</f>
        <v>Fatianow, Christina</v>
      </c>
    </row>
    <row r="2493" spans="1:28" s="188" customFormat="1" ht="17.399999999999999">
      <c r="A2493" s="193" t="str">
        <f t="shared" si="4276"/>
        <v>DSC</v>
      </c>
      <c r="B2493" s="193" t="str">
        <f t="shared" si="4277"/>
        <v>EN171DSC</v>
      </c>
      <c r="C2493" s="193" t="str">
        <f t="shared" si="4278"/>
        <v>DSCFatianow, Christina</v>
      </c>
      <c r="D2493" s="193"/>
      <c r="E2493" s="193"/>
      <c r="F2493" s="193" t="str">
        <f t="shared" si="4279"/>
        <v>DSCHoffman, Brian</v>
      </c>
      <c r="G2493" s="193" t="str">
        <f t="shared" ref="G2493:M2493" si="4295">G$335</f>
        <v>Hoffman, Brian</v>
      </c>
      <c r="H2493" s="193" t="str">
        <f t="shared" si="4295"/>
        <v>Fatianow, Christina</v>
      </c>
      <c r="I2493" s="193" t="str">
        <f t="shared" si="4295"/>
        <v>EN171</v>
      </c>
      <c r="J2493" s="193" t="str">
        <f t="shared" si="4295"/>
        <v>ENCOMPASS SUPPLY CHAIN SOLUT. INC</v>
      </c>
      <c r="K2493" s="193" t="str">
        <f t="shared" si="4295"/>
        <v>all</v>
      </c>
      <c r="L2493" s="193">
        <f t="shared" si="4295"/>
        <v>0</v>
      </c>
      <c r="M2493" s="193">
        <f t="shared" si="4295"/>
        <v>0</v>
      </c>
      <c r="N2493" s="193" t="str">
        <f t="shared" si="4184"/>
        <v>DSC</v>
      </c>
      <c r="AA2493" s="193">
        <f t="shared" si="4281"/>
        <v>0</v>
      </c>
      <c r="AB2493" s="193" t="str">
        <f t="shared" ref="AB2493" si="4296">AB$335</f>
        <v>Fatianow, Christina</v>
      </c>
    </row>
    <row r="2494" spans="1:28" s="188" customFormat="1" ht="17.399999999999999">
      <c r="A2494" s="193" t="str">
        <f t="shared" si="4276"/>
        <v>DSC</v>
      </c>
      <c r="B2494" s="193" t="str">
        <f t="shared" si="4277"/>
        <v>FE020DSC</v>
      </c>
      <c r="C2494" s="193" t="str">
        <f t="shared" si="4278"/>
        <v>DSCFatianow, Christina</v>
      </c>
      <c r="D2494" s="193"/>
      <c r="E2494" s="193"/>
      <c r="F2494" s="193" t="str">
        <f t="shared" si="4279"/>
        <v>DSCHoffman, Brian</v>
      </c>
      <c r="G2494" s="193" t="str">
        <f t="shared" ref="G2494:M2494" si="4297">G$336</f>
        <v>Hoffman, Brian</v>
      </c>
      <c r="H2494" s="193" t="str">
        <f t="shared" si="4297"/>
        <v>Fatianow, Christina</v>
      </c>
      <c r="I2494" s="193" t="str">
        <f t="shared" si="4297"/>
        <v>FE020</v>
      </c>
      <c r="J2494" s="193" t="str">
        <f t="shared" si="4297"/>
        <v>FERGUSON ENTER</v>
      </c>
      <c r="K2494" s="193" t="str">
        <f t="shared" si="4297"/>
        <v>all</v>
      </c>
      <c r="L2494" s="193">
        <f t="shared" si="4297"/>
        <v>0</v>
      </c>
      <c r="M2494" s="193">
        <f t="shared" si="4297"/>
        <v>0</v>
      </c>
      <c r="N2494" s="193" t="str">
        <f t="shared" si="4184"/>
        <v>DSC</v>
      </c>
      <c r="AA2494" s="193">
        <f t="shared" si="4281"/>
        <v>0</v>
      </c>
      <c r="AB2494" s="193" t="str">
        <f t="shared" ref="AB2494" si="4298">AB$336</f>
        <v>Fatianow, Christina</v>
      </c>
    </row>
    <row r="2495" spans="1:28" s="188" customFormat="1" ht="17.399999999999999">
      <c r="A2495" s="193" t="str">
        <f t="shared" si="4276"/>
        <v>DSC</v>
      </c>
      <c r="B2495" s="193" t="str">
        <f t="shared" si="4277"/>
        <v>FI376DSC</v>
      </c>
      <c r="C2495" s="193" t="str">
        <f t="shared" si="4278"/>
        <v>DSCFatianow, Christina</v>
      </c>
      <c r="D2495" s="193"/>
      <c r="E2495" s="193"/>
      <c r="F2495" s="193" t="str">
        <f t="shared" si="4279"/>
        <v>DSCHoffman, Brian</v>
      </c>
      <c r="G2495" s="193" t="str">
        <f t="shared" ref="G2495:M2495" si="4299">G$337</f>
        <v>Hoffman, Brian</v>
      </c>
      <c r="H2495" s="193" t="str">
        <f t="shared" si="4299"/>
        <v>Fatianow, Christina</v>
      </c>
      <c r="I2495" s="193" t="str">
        <f t="shared" si="4299"/>
        <v>FI376</v>
      </c>
      <c r="J2495" s="193" t="str">
        <f t="shared" si="4299"/>
        <v>5-BELOW</v>
      </c>
      <c r="K2495" s="193" t="str">
        <f t="shared" si="4299"/>
        <v>all</v>
      </c>
      <c r="L2495" s="193">
        <f t="shared" si="4299"/>
        <v>0</v>
      </c>
      <c r="M2495" s="193">
        <f t="shared" si="4299"/>
        <v>0</v>
      </c>
      <c r="N2495" s="193" t="str">
        <f t="shared" si="4184"/>
        <v>DSC</v>
      </c>
      <c r="AA2495" s="193">
        <f t="shared" si="4281"/>
        <v>0</v>
      </c>
      <c r="AB2495" s="193" t="str">
        <f t="shared" ref="AB2495" si="4300">AB$337</f>
        <v>Fatianow, Christina</v>
      </c>
    </row>
    <row r="2496" spans="1:28" s="188" customFormat="1" ht="17.399999999999999">
      <c r="A2496" s="193" t="str">
        <f t="shared" si="4276"/>
        <v>DSC</v>
      </c>
      <c r="B2496" s="193" t="str">
        <f t="shared" si="4277"/>
        <v>HA110DSC</v>
      </c>
      <c r="C2496" s="193" t="str">
        <f t="shared" si="4278"/>
        <v>DSCFatianow, Christina</v>
      </c>
      <c r="D2496" s="193"/>
      <c r="E2496" s="193"/>
      <c r="F2496" s="193" t="str">
        <f t="shared" si="4279"/>
        <v>DSCHoffman, Brian</v>
      </c>
      <c r="G2496" s="193" t="str">
        <f t="shared" ref="G2496:M2496" si="4301">G$338</f>
        <v>Hoffman, Brian</v>
      </c>
      <c r="H2496" s="193" t="str">
        <f t="shared" si="4301"/>
        <v>Fatianow, Christina</v>
      </c>
      <c r="I2496" s="193" t="str">
        <f t="shared" si="4301"/>
        <v>HA110</v>
      </c>
      <c r="J2496" s="193" t="str">
        <f t="shared" si="4301"/>
        <v>HAMMACHER SCHLEMMER</v>
      </c>
      <c r="K2496" s="193" t="str">
        <f t="shared" si="4301"/>
        <v>all</v>
      </c>
      <c r="L2496" s="193">
        <f t="shared" si="4301"/>
        <v>0</v>
      </c>
      <c r="M2496" s="193">
        <f t="shared" si="4301"/>
        <v>0</v>
      </c>
      <c r="N2496" s="193" t="str">
        <f t="shared" si="4184"/>
        <v>DSC</v>
      </c>
      <c r="AA2496" s="193">
        <f t="shared" si="4281"/>
        <v>0</v>
      </c>
      <c r="AB2496" s="193" t="str">
        <f t="shared" ref="AB2496" si="4302">AB$338</f>
        <v>Fatianow, Christina</v>
      </c>
    </row>
    <row r="2497" spans="1:28" s="188" customFormat="1" ht="17.399999999999999">
      <c r="A2497" s="193" t="str">
        <f t="shared" si="4276"/>
        <v>DSC</v>
      </c>
      <c r="B2497" s="193" t="str">
        <f t="shared" si="4277"/>
        <v>HE085DSC</v>
      </c>
      <c r="C2497" s="193" t="str">
        <f t="shared" si="4278"/>
        <v>DSCFatianow, Christina</v>
      </c>
      <c r="D2497" s="193"/>
      <c r="E2497" s="193"/>
      <c r="F2497" s="193" t="str">
        <f t="shared" si="4279"/>
        <v>DSCHoffman, Brian</v>
      </c>
      <c r="G2497" s="193" t="str">
        <f t="shared" ref="G2497:M2497" si="4303">G$339</f>
        <v>Hoffman, Brian</v>
      </c>
      <c r="H2497" s="193" t="str">
        <f t="shared" si="4303"/>
        <v>Fatianow, Christina</v>
      </c>
      <c r="I2497" s="193" t="str">
        <f t="shared" si="4303"/>
        <v>HE085</v>
      </c>
      <c r="J2497" s="193" t="str">
        <f t="shared" si="4303"/>
        <v>HESCO</v>
      </c>
      <c r="K2497" s="193" t="str">
        <f t="shared" si="4303"/>
        <v>all</v>
      </c>
      <c r="L2497" s="193">
        <f t="shared" si="4303"/>
        <v>0</v>
      </c>
      <c r="M2497" s="193">
        <f t="shared" si="4303"/>
        <v>0</v>
      </c>
      <c r="N2497" s="193" t="str">
        <f t="shared" si="4184"/>
        <v>DSC</v>
      </c>
      <c r="AA2497" s="193">
        <f t="shared" si="4281"/>
        <v>0</v>
      </c>
      <c r="AB2497" s="193" t="str">
        <f t="shared" ref="AB2497" si="4304">AB$339</f>
        <v>Fatianow, Christina</v>
      </c>
    </row>
    <row r="2498" spans="1:28" s="188" customFormat="1" ht="17.399999999999999">
      <c r="A2498" s="193" t="str">
        <f t="shared" si="4276"/>
        <v>DSC</v>
      </c>
      <c r="B2498" s="193" t="str">
        <f t="shared" si="4277"/>
        <v>JE050DSC</v>
      </c>
      <c r="C2498" s="193" t="str">
        <f t="shared" si="4278"/>
        <v>DSCFatianow, Christina</v>
      </c>
      <c r="D2498" s="193"/>
      <c r="E2498" s="193"/>
      <c r="F2498" s="193" t="str">
        <f t="shared" si="4279"/>
        <v>DSCHoffman, Brian</v>
      </c>
      <c r="G2498" s="193" t="str">
        <f t="shared" ref="G2498:M2498" si="4305">G$340</f>
        <v>Hoffman, Brian</v>
      </c>
      <c r="H2498" s="193" t="str">
        <f t="shared" si="4305"/>
        <v>Fatianow, Christina</v>
      </c>
      <c r="I2498" s="193" t="str">
        <f t="shared" si="4305"/>
        <v>JE050</v>
      </c>
      <c r="J2498" s="193" t="str">
        <f t="shared" si="4305"/>
        <v>JENNE DISTRIBUTORS I</v>
      </c>
      <c r="K2498" s="193" t="str">
        <f t="shared" si="4305"/>
        <v>all</v>
      </c>
      <c r="L2498" s="193">
        <f t="shared" si="4305"/>
        <v>0</v>
      </c>
      <c r="M2498" s="193">
        <f t="shared" si="4305"/>
        <v>0</v>
      </c>
      <c r="N2498" s="193" t="str">
        <f t="shared" si="4184"/>
        <v>DSC</v>
      </c>
      <c r="AA2498" s="193">
        <f t="shared" si="4281"/>
        <v>0</v>
      </c>
      <c r="AB2498" s="193" t="str">
        <f t="shared" ref="AB2498" si="4306">AB$340</f>
        <v>Fatianow, Christina</v>
      </c>
    </row>
    <row r="2499" spans="1:28" s="188" customFormat="1" ht="17.399999999999999">
      <c r="A2499" s="193" t="str">
        <f t="shared" si="4276"/>
        <v>DSC</v>
      </c>
      <c r="B2499" s="193" t="str">
        <f t="shared" si="4277"/>
        <v>JE341DSC</v>
      </c>
      <c r="C2499" s="193" t="str">
        <f t="shared" si="4278"/>
        <v>DSCFatianow, Christina</v>
      </c>
      <c r="D2499" s="193"/>
      <c r="E2499" s="193"/>
      <c r="F2499" s="193" t="str">
        <f t="shared" si="4279"/>
        <v>DSCHoffman, Brian</v>
      </c>
      <c r="G2499" s="193" t="str">
        <f t="shared" ref="G2499:M2499" si="4307">G$341</f>
        <v>Hoffman, Brian</v>
      </c>
      <c r="H2499" s="193" t="str">
        <f t="shared" si="4307"/>
        <v>Fatianow, Christina</v>
      </c>
      <c r="I2499" s="193" t="str">
        <f t="shared" si="4307"/>
        <v>JE341</v>
      </c>
      <c r="J2499" s="193" t="str">
        <f t="shared" si="4307"/>
        <v>JENSEN DISTRIBUTION SERVICES</v>
      </c>
      <c r="K2499" s="193" t="str">
        <f t="shared" si="4307"/>
        <v>all</v>
      </c>
      <c r="L2499" s="193">
        <f t="shared" si="4307"/>
        <v>0</v>
      </c>
      <c r="M2499" s="193">
        <f t="shared" si="4307"/>
        <v>0</v>
      </c>
      <c r="N2499" s="193" t="str">
        <f t="shared" si="4184"/>
        <v>DSC</v>
      </c>
      <c r="AA2499" s="193">
        <f t="shared" si="4281"/>
        <v>0</v>
      </c>
      <c r="AB2499" s="193" t="str">
        <f t="shared" ref="AB2499" si="4308">AB$341</f>
        <v>Fatianow, Christina</v>
      </c>
    </row>
    <row r="2500" spans="1:28" s="188" customFormat="1" ht="17.399999999999999">
      <c r="A2500" s="193" t="str">
        <f t="shared" si="4276"/>
        <v>DSC</v>
      </c>
      <c r="B2500" s="193" t="str">
        <f t="shared" si="4277"/>
        <v>KE160DSC</v>
      </c>
      <c r="C2500" s="193" t="str">
        <f t="shared" si="4278"/>
        <v>DSCFatianow, Christina</v>
      </c>
      <c r="D2500" s="193"/>
      <c r="E2500" s="193"/>
      <c r="F2500" s="193" t="str">
        <f t="shared" si="4279"/>
        <v>DSCHoffman, Brian</v>
      </c>
      <c r="G2500" s="193" t="str">
        <f t="shared" ref="G2500:M2500" si="4309">G$342</f>
        <v>Hoffman, Brian</v>
      </c>
      <c r="H2500" s="193" t="str">
        <f t="shared" si="4309"/>
        <v>Fatianow, Christina</v>
      </c>
      <c r="I2500" s="193" t="str">
        <f t="shared" si="4309"/>
        <v>KE160</v>
      </c>
      <c r="J2500" s="193" t="str">
        <f t="shared" si="4309"/>
        <v>KEI TRADING CO. INC.</v>
      </c>
      <c r="K2500" s="193" t="str">
        <f t="shared" si="4309"/>
        <v>all</v>
      </c>
      <c r="L2500" s="193">
        <f t="shared" si="4309"/>
        <v>0</v>
      </c>
      <c r="M2500" s="193">
        <f t="shared" si="4309"/>
        <v>0</v>
      </c>
      <c r="N2500" s="193" t="str">
        <f t="shared" si="4184"/>
        <v>DSC</v>
      </c>
      <c r="AA2500" s="193">
        <f t="shared" si="4281"/>
        <v>0</v>
      </c>
      <c r="AB2500" s="193" t="str">
        <f t="shared" ref="AB2500" si="4310">AB$342</f>
        <v>Fatianow, Christina</v>
      </c>
    </row>
    <row r="2501" spans="1:28" s="188" customFormat="1" ht="17.399999999999999">
      <c r="A2501" s="193" t="str">
        <f t="shared" si="4276"/>
        <v>DSC</v>
      </c>
      <c r="B2501" s="193" t="str">
        <f t="shared" si="4277"/>
        <v>LT031DSC</v>
      </c>
      <c r="C2501" s="193" t="str">
        <f t="shared" si="4278"/>
        <v>DSCFatianow, Christina</v>
      </c>
      <c r="D2501" s="193"/>
      <c r="E2501" s="193"/>
      <c r="F2501" s="193" t="str">
        <f t="shared" si="4279"/>
        <v>DSCHoffman, Brian</v>
      </c>
      <c r="G2501" s="193" t="str">
        <f t="shared" ref="G2501:M2501" si="4311">G$343</f>
        <v>Hoffman, Brian</v>
      </c>
      <c r="H2501" s="193" t="str">
        <f t="shared" si="4311"/>
        <v>Fatianow, Christina</v>
      </c>
      <c r="I2501" s="193" t="str">
        <f t="shared" si="4311"/>
        <v>LT031</v>
      </c>
      <c r="J2501" s="193" t="str">
        <f t="shared" si="4311"/>
        <v>LTF CLUB OPERATIONS COMPANY INC</v>
      </c>
      <c r="K2501" s="193" t="str">
        <f t="shared" si="4311"/>
        <v>all</v>
      </c>
      <c r="L2501" s="193">
        <f t="shared" si="4311"/>
        <v>0</v>
      </c>
      <c r="M2501" s="193">
        <f t="shared" si="4311"/>
        <v>0</v>
      </c>
      <c r="N2501" s="193" t="str">
        <f t="shared" si="4184"/>
        <v>DSC</v>
      </c>
      <c r="AA2501" s="193">
        <f t="shared" si="4281"/>
        <v>0</v>
      </c>
      <c r="AB2501" s="193" t="str">
        <f t="shared" ref="AB2501" si="4312">AB$343</f>
        <v>Fatianow, Christina</v>
      </c>
    </row>
    <row r="2502" spans="1:28" s="188" customFormat="1" ht="17.399999999999999">
      <c r="A2502" s="193" t="str">
        <f t="shared" si="4276"/>
        <v>DSC</v>
      </c>
      <c r="B2502" s="193" t="str">
        <f t="shared" si="4277"/>
        <v>MA422DSC</v>
      </c>
      <c r="C2502" s="193" t="str">
        <f t="shared" si="4278"/>
        <v>DSCFatianow, Christina</v>
      </c>
      <c r="D2502" s="193"/>
      <c r="E2502" s="193"/>
      <c r="F2502" s="193" t="str">
        <f t="shared" si="4279"/>
        <v>DSCHoffman, Brian</v>
      </c>
      <c r="G2502" s="193" t="str">
        <f t="shared" ref="G2502:M2502" si="4313">G$344</f>
        <v>Hoffman, Brian</v>
      </c>
      <c r="H2502" s="193" t="str">
        <f t="shared" si="4313"/>
        <v>Fatianow, Christina</v>
      </c>
      <c r="I2502" s="193" t="str">
        <f t="shared" si="4313"/>
        <v>MA422</v>
      </c>
      <c r="J2502" s="193" t="str">
        <f t="shared" si="4313"/>
        <v>MASON COMPANIES INC</v>
      </c>
      <c r="K2502" s="193" t="str">
        <f t="shared" si="4313"/>
        <v>all</v>
      </c>
      <c r="L2502" s="193">
        <f t="shared" si="4313"/>
        <v>0</v>
      </c>
      <c r="M2502" s="193">
        <f t="shared" si="4313"/>
        <v>0</v>
      </c>
      <c r="N2502" s="193" t="str">
        <f t="shared" si="4184"/>
        <v>DSC</v>
      </c>
      <c r="AA2502" s="193">
        <f t="shared" si="4281"/>
        <v>0</v>
      </c>
      <c r="AB2502" s="193" t="str">
        <f t="shared" ref="AB2502" si="4314">AB$344</f>
        <v>Fatianow, Christina</v>
      </c>
    </row>
    <row r="2503" spans="1:28" s="188" customFormat="1" ht="17.399999999999999">
      <c r="A2503" s="193" t="str">
        <f t="shared" si="4276"/>
        <v>DSC</v>
      </c>
      <c r="B2503" s="193" t="str">
        <f t="shared" si="4277"/>
        <v>MI680DSC</v>
      </c>
      <c r="C2503" s="193" t="str">
        <f t="shared" si="4278"/>
        <v>DSCFatianow, Christina</v>
      </c>
      <c r="D2503" s="193"/>
      <c r="E2503" s="193"/>
      <c r="F2503" s="193" t="str">
        <f t="shared" si="4279"/>
        <v>DSCHoffman, Brian</v>
      </c>
      <c r="G2503" s="193" t="str">
        <f t="shared" ref="G2503:M2503" si="4315">G$345</f>
        <v>Hoffman, Brian</v>
      </c>
      <c r="H2503" s="193" t="str">
        <f t="shared" si="4315"/>
        <v>Fatianow, Christina</v>
      </c>
      <c r="I2503" s="193" t="str">
        <f t="shared" si="4315"/>
        <v>MI680</v>
      </c>
      <c r="J2503" s="193" t="str">
        <f t="shared" si="4315"/>
        <v>MICRO ELECTRONICS IN</v>
      </c>
      <c r="K2503" s="193" t="str">
        <f t="shared" si="4315"/>
        <v>all</v>
      </c>
      <c r="L2503" s="193">
        <f t="shared" si="4315"/>
        <v>0</v>
      </c>
      <c r="M2503" s="193">
        <f t="shared" si="4315"/>
        <v>0</v>
      </c>
      <c r="N2503" s="193" t="str">
        <f t="shared" si="4184"/>
        <v>DSC</v>
      </c>
      <c r="AA2503" s="193">
        <f t="shared" si="4281"/>
        <v>0</v>
      </c>
      <c r="AB2503" s="193" t="str">
        <f t="shared" ref="AB2503" si="4316">AB$345</f>
        <v>Fatianow, Christina</v>
      </c>
    </row>
    <row r="2504" spans="1:28" s="188" customFormat="1" ht="17.399999999999999">
      <c r="A2504" s="193" t="str">
        <f t="shared" si="4276"/>
        <v>DSC</v>
      </c>
      <c r="B2504" s="193" t="str">
        <f t="shared" si="4277"/>
        <v>MI978DSC</v>
      </c>
      <c r="C2504" s="193" t="str">
        <f t="shared" si="4278"/>
        <v>DSCFatianow, Christina</v>
      </c>
      <c r="D2504" s="193"/>
      <c r="E2504" s="193"/>
      <c r="F2504" s="193" t="str">
        <f t="shared" si="4279"/>
        <v>DSCHoffman, Brian</v>
      </c>
      <c r="G2504" s="193" t="str">
        <f t="shared" ref="G2504:M2504" si="4317">G$346</f>
        <v>Hoffman, Brian</v>
      </c>
      <c r="H2504" s="193" t="str">
        <f t="shared" si="4317"/>
        <v>Fatianow, Christina</v>
      </c>
      <c r="I2504" s="193" t="str">
        <f t="shared" si="4317"/>
        <v>MI978</v>
      </c>
      <c r="J2504" s="193" t="str">
        <f t="shared" si="4317"/>
        <v>MID-STATE DISTRIBUTING COMPANY</v>
      </c>
      <c r="K2504" s="193" t="str">
        <f t="shared" si="4317"/>
        <v>all</v>
      </c>
      <c r="L2504" s="193">
        <f t="shared" si="4317"/>
        <v>0</v>
      </c>
      <c r="M2504" s="193">
        <f t="shared" si="4317"/>
        <v>0</v>
      </c>
      <c r="N2504" s="193" t="str">
        <f t="shared" ref="N2504:N2567" si="4318">A2504</f>
        <v>DSC</v>
      </c>
      <c r="AA2504" s="193">
        <f t="shared" si="4281"/>
        <v>0</v>
      </c>
      <c r="AB2504" s="193" t="str">
        <f t="shared" ref="AB2504" si="4319">AB$346</f>
        <v>Fatianow, Christina</v>
      </c>
    </row>
    <row r="2505" spans="1:28" s="188" customFormat="1" ht="17.399999999999999">
      <c r="A2505" s="193" t="str">
        <f t="shared" si="4276"/>
        <v>DSC</v>
      </c>
      <c r="B2505" s="193" t="str">
        <f t="shared" si="4277"/>
        <v>OL136DSC</v>
      </c>
      <c r="C2505" s="193" t="str">
        <f t="shared" si="4278"/>
        <v>DSCFatianow, Christina</v>
      </c>
      <c r="D2505" s="193"/>
      <c r="E2505" s="193"/>
      <c r="F2505" s="193" t="str">
        <f t="shared" si="4279"/>
        <v>DSCHoffman, Brian</v>
      </c>
      <c r="G2505" s="193" t="str">
        <f t="shared" ref="G2505:M2505" si="4320">G$347</f>
        <v>Hoffman, Brian</v>
      </c>
      <c r="H2505" s="193" t="str">
        <f t="shared" si="4320"/>
        <v>Fatianow, Christina</v>
      </c>
      <c r="I2505" s="193" t="str">
        <f t="shared" si="4320"/>
        <v>OL136</v>
      </c>
      <c r="J2505" s="193" t="str">
        <f t="shared" si="4320"/>
        <v>OLYMPIA TRADING.COM INC.</v>
      </c>
      <c r="K2505" s="193" t="str">
        <f t="shared" si="4320"/>
        <v>all</v>
      </c>
      <c r="L2505" s="193">
        <f t="shared" si="4320"/>
        <v>0</v>
      </c>
      <c r="M2505" s="193">
        <f t="shared" si="4320"/>
        <v>0</v>
      </c>
      <c r="N2505" s="193" t="str">
        <f t="shared" si="4318"/>
        <v>DSC</v>
      </c>
      <c r="AA2505" s="193">
        <f t="shared" si="4281"/>
        <v>0</v>
      </c>
      <c r="AB2505" s="193" t="str">
        <f t="shared" ref="AB2505" si="4321">AB$347</f>
        <v>Fatianow, Christina</v>
      </c>
    </row>
    <row r="2506" spans="1:28" s="188" customFormat="1" ht="17.399999999999999">
      <c r="A2506" s="193" t="str">
        <f t="shared" si="4276"/>
        <v>DSC</v>
      </c>
      <c r="B2506" s="193" t="str">
        <f t="shared" si="4277"/>
        <v>OV030DSC</v>
      </c>
      <c r="C2506" s="193" t="str">
        <f t="shared" si="4278"/>
        <v>DSCFatianow, Christina</v>
      </c>
      <c r="D2506" s="193"/>
      <c r="E2506" s="193"/>
      <c r="F2506" s="193" t="str">
        <f t="shared" si="4279"/>
        <v>DSCHoffman, Brian</v>
      </c>
      <c r="G2506" s="193" t="str">
        <f t="shared" ref="G2506:M2506" si="4322">G$348</f>
        <v>Hoffman, Brian</v>
      </c>
      <c r="H2506" s="193" t="str">
        <f t="shared" si="4322"/>
        <v>Fatianow, Christina</v>
      </c>
      <c r="I2506" s="193" t="str">
        <f t="shared" si="4322"/>
        <v>OV030</v>
      </c>
      <c r="J2506" s="193" t="str">
        <f t="shared" si="4322"/>
        <v>OVERSEAS CONNECTION</v>
      </c>
      <c r="K2506" s="193" t="str">
        <f t="shared" si="4322"/>
        <v>all</v>
      </c>
      <c r="L2506" s="193">
        <f t="shared" si="4322"/>
        <v>0</v>
      </c>
      <c r="M2506" s="193">
        <f t="shared" si="4322"/>
        <v>0</v>
      </c>
      <c r="N2506" s="193" t="str">
        <f t="shared" si="4318"/>
        <v>DSC</v>
      </c>
      <c r="AA2506" s="193">
        <f t="shared" si="4281"/>
        <v>0</v>
      </c>
      <c r="AB2506" s="193" t="str">
        <f t="shared" ref="AB2506" si="4323">AB$348</f>
        <v>Fatianow, Christina</v>
      </c>
    </row>
    <row r="2507" spans="1:28" s="188" customFormat="1" ht="17.399999999999999">
      <c r="A2507" s="193" t="str">
        <f t="shared" si="4276"/>
        <v>DSC</v>
      </c>
      <c r="B2507" s="193" t="str">
        <f t="shared" si="4277"/>
        <v>PE265DSC</v>
      </c>
      <c r="C2507" s="193" t="str">
        <f t="shared" si="4278"/>
        <v>DSCFatianow, Christina</v>
      </c>
      <c r="D2507" s="193"/>
      <c r="E2507" s="193"/>
      <c r="F2507" s="193" t="str">
        <f t="shared" si="4279"/>
        <v>DSCHoffman, Brian</v>
      </c>
      <c r="G2507" s="193" t="str">
        <f t="shared" ref="G2507:M2507" si="4324">G$349</f>
        <v>Hoffman, Brian</v>
      </c>
      <c r="H2507" s="193" t="str">
        <f t="shared" si="4324"/>
        <v>Fatianow, Christina</v>
      </c>
      <c r="I2507" s="193" t="str">
        <f t="shared" si="4324"/>
        <v>PE265</v>
      </c>
      <c r="J2507" s="193" t="str">
        <f t="shared" si="4324"/>
        <v>PETRA INDUSTRIES INC</v>
      </c>
      <c r="K2507" s="193" t="str">
        <f t="shared" si="4324"/>
        <v>all</v>
      </c>
      <c r="L2507" s="193">
        <f t="shared" si="4324"/>
        <v>0</v>
      </c>
      <c r="M2507" s="193">
        <f t="shared" si="4324"/>
        <v>0</v>
      </c>
      <c r="N2507" s="193" t="str">
        <f t="shared" si="4318"/>
        <v>DSC</v>
      </c>
      <c r="AA2507" s="193">
        <f t="shared" si="4281"/>
        <v>0</v>
      </c>
      <c r="AB2507" s="193" t="str">
        <f t="shared" ref="AB2507" si="4325">AB$349</f>
        <v>Fatianow, Christina</v>
      </c>
    </row>
    <row r="2508" spans="1:28" s="188" customFormat="1" ht="17.399999999999999">
      <c r="A2508" s="193" t="str">
        <f t="shared" si="4276"/>
        <v>DSC</v>
      </c>
      <c r="B2508" s="193" t="str">
        <f t="shared" si="4277"/>
        <v>PE370DSC</v>
      </c>
      <c r="C2508" s="193" t="str">
        <f t="shared" si="4278"/>
        <v>DSCFatianow, Christina</v>
      </c>
      <c r="D2508" s="193"/>
      <c r="E2508" s="193"/>
      <c r="F2508" s="193" t="str">
        <f t="shared" si="4279"/>
        <v>DSCHoffman, Brian</v>
      </c>
      <c r="G2508" s="193" t="str">
        <f t="shared" ref="G2508:M2508" si="4326">G$350</f>
        <v>Hoffman, Brian</v>
      </c>
      <c r="H2508" s="193" t="str">
        <f t="shared" si="4326"/>
        <v>Fatianow, Christina</v>
      </c>
      <c r="I2508" s="193" t="str">
        <f t="shared" si="4326"/>
        <v>PE370</v>
      </c>
      <c r="J2508" s="193" t="str">
        <f t="shared" si="4326"/>
        <v>PETRO-GEN</v>
      </c>
      <c r="K2508" s="193" t="str">
        <f t="shared" si="4326"/>
        <v>all</v>
      </c>
      <c r="L2508" s="193">
        <f t="shared" si="4326"/>
        <v>0</v>
      </c>
      <c r="M2508" s="193">
        <f t="shared" si="4326"/>
        <v>0</v>
      </c>
      <c r="N2508" s="193" t="str">
        <f t="shared" si="4318"/>
        <v>DSC</v>
      </c>
      <c r="AA2508" s="193">
        <f t="shared" si="4281"/>
        <v>0</v>
      </c>
      <c r="AB2508" s="193" t="str">
        <f t="shared" ref="AB2508" si="4327">AB$350</f>
        <v>Fatianow, Christina</v>
      </c>
    </row>
    <row r="2509" spans="1:28" s="188" customFormat="1" ht="17.399999999999999">
      <c r="A2509" s="193" t="str">
        <f t="shared" si="4276"/>
        <v>DSC</v>
      </c>
      <c r="B2509" s="193" t="str">
        <f t="shared" si="4277"/>
        <v>RB005DSC</v>
      </c>
      <c r="C2509" s="193" t="str">
        <f t="shared" si="4278"/>
        <v>DSCFatianow, Christina</v>
      </c>
      <c r="D2509" s="193"/>
      <c r="E2509" s="193"/>
      <c r="F2509" s="193" t="str">
        <f t="shared" si="4279"/>
        <v>DSCHoffman, Brian</v>
      </c>
      <c r="G2509" s="193" t="str">
        <f t="shared" ref="G2509:M2509" si="4328">G$351</f>
        <v>Hoffman, Brian</v>
      </c>
      <c r="H2509" s="193" t="str">
        <f t="shared" si="4328"/>
        <v>Fatianow, Christina</v>
      </c>
      <c r="I2509" s="193" t="str">
        <f t="shared" si="4328"/>
        <v>RB005</v>
      </c>
      <c r="J2509" s="193" t="str">
        <f t="shared" si="4328"/>
        <v>R &amp; B WHOLESALE DISTRIBUTORS INC</v>
      </c>
      <c r="K2509" s="193" t="str">
        <f t="shared" si="4328"/>
        <v>all</v>
      </c>
      <c r="L2509" s="193">
        <f t="shared" si="4328"/>
        <v>0</v>
      </c>
      <c r="M2509" s="193">
        <f t="shared" si="4328"/>
        <v>0</v>
      </c>
      <c r="N2509" s="193" t="str">
        <f t="shared" si="4318"/>
        <v>DSC</v>
      </c>
      <c r="AA2509" s="193">
        <f t="shared" si="4281"/>
        <v>0</v>
      </c>
      <c r="AB2509" s="193" t="str">
        <f t="shared" ref="AB2509" si="4329">AB$351</f>
        <v>Fatianow, Christina</v>
      </c>
    </row>
    <row r="2510" spans="1:28" s="188" customFormat="1" ht="17.399999999999999">
      <c r="A2510" s="193" t="str">
        <f t="shared" si="4276"/>
        <v>DSC</v>
      </c>
      <c r="B2510" s="193" t="str">
        <f t="shared" si="4277"/>
        <v>SA830DSC</v>
      </c>
      <c r="C2510" s="193" t="str">
        <f t="shared" si="4278"/>
        <v>DSCFatianow, Christina</v>
      </c>
      <c r="D2510" s="193"/>
      <c r="E2510" s="193"/>
      <c r="F2510" s="193" t="str">
        <f t="shared" si="4279"/>
        <v>DSCHoffman, Brian</v>
      </c>
      <c r="G2510" s="193" t="str">
        <f t="shared" ref="G2510:M2510" si="4330">G$352</f>
        <v>Hoffman, Brian</v>
      </c>
      <c r="H2510" s="193" t="str">
        <f t="shared" si="4330"/>
        <v>Fatianow, Christina</v>
      </c>
      <c r="I2510" s="193" t="str">
        <f t="shared" si="4330"/>
        <v>SA830</v>
      </c>
      <c r="J2510" s="193" t="str">
        <f t="shared" si="4330"/>
        <v>SAMSONIC TRADING CO</v>
      </c>
      <c r="K2510" s="193" t="str">
        <f t="shared" si="4330"/>
        <v>all</v>
      </c>
      <c r="L2510" s="193">
        <f t="shared" si="4330"/>
        <v>0</v>
      </c>
      <c r="M2510" s="193">
        <f t="shared" si="4330"/>
        <v>0</v>
      </c>
      <c r="N2510" s="193" t="str">
        <f t="shared" si="4318"/>
        <v>DSC</v>
      </c>
      <c r="AA2510" s="193">
        <f t="shared" si="4281"/>
        <v>0</v>
      </c>
      <c r="AB2510" s="193" t="str">
        <f t="shared" ref="AB2510" si="4331">AB$352</f>
        <v>Fatianow, Christina</v>
      </c>
    </row>
    <row r="2511" spans="1:28" s="188" customFormat="1" ht="17.399999999999999">
      <c r="A2511" s="193" t="str">
        <f t="shared" si="4276"/>
        <v>DSC</v>
      </c>
      <c r="B2511" s="193" t="str">
        <f t="shared" si="4277"/>
        <v>SE831DSC</v>
      </c>
      <c r="C2511" s="193" t="str">
        <f t="shared" si="4278"/>
        <v>DSCFatianow, Christina</v>
      </c>
      <c r="D2511" s="193"/>
      <c r="E2511" s="193"/>
      <c r="F2511" s="193" t="str">
        <f t="shared" si="4279"/>
        <v>DSCHoffman, Brian</v>
      </c>
      <c r="G2511" s="193" t="str">
        <f t="shared" ref="G2511:M2511" si="4332">G$353</f>
        <v>Hoffman, Brian</v>
      </c>
      <c r="H2511" s="193" t="str">
        <f t="shared" si="4332"/>
        <v>Fatianow, Christina</v>
      </c>
      <c r="I2511" s="193" t="str">
        <f t="shared" si="4332"/>
        <v>SE831</v>
      </c>
      <c r="J2511" s="193" t="str">
        <f t="shared" si="4332"/>
        <v>SEVENTH AVENUE INC</v>
      </c>
      <c r="K2511" s="193" t="str">
        <f t="shared" si="4332"/>
        <v>all</v>
      </c>
      <c r="L2511" s="193">
        <f t="shared" si="4332"/>
        <v>0</v>
      </c>
      <c r="M2511" s="193">
        <f t="shared" si="4332"/>
        <v>0</v>
      </c>
      <c r="N2511" s="193" t="str">
        <f t="shared" si="4318"/>
        <v>DSC</v>
      </c>
      <c r="AA2511" s="193">
        <f t="shared" si="4281"/>
        <v>0</v>
      </c>
      <c r="AB2511" s="193" t="str">
        <f t="shared" ref="AB2511" si="4333">AB$353</f>
        <v>Fatianow, Christina</v>
      </c>
    </row>
    <row r="2512" spans="1:28" s="188" customFormat="1" ht="17.399999999999999">
      <c r="A2512" s="193" t="str">
        <f t="shared" si="4276"/>
        <v>DSC</v>
      </c>
      <c r="B2512" s="193" t="str">
        <f t="shared" si="4277"/>
        <v>SH880DSC</v>
      </c>
      <c r="C2512" s="193" t="str">
        <f t="shared" si="4278"/>
        <v>DSCFatianow, Christina</v>
      </c>
      <c r="D2512" s="193"/>
      <c r="E2512" s="193"/>
      <c r="F2512" s="193" t="str">
        <f t="shared" si="4279"/>
        <v>DSCHoffman, Brian</v>
      </c>
      <c r="G2512" s="193" t="str">
        <f t="shared" ref="G2512:M2512" si="4334">G$354</f>
        <v>Hoffman, Brian</v>
      </c>
      <c r="H2512" s="193" t="str">
        <f t="shared" si="4334"/>
        <v>Fatianow, Christina</v>
      </c>
      <c r="I2512" s="193" t="str">
        <f t="shared" si="4334"/>
        <v>SH880</v>
      </c>
      <c r="J2512" s="193" t="str">
        <f t="shared" si="4334"/>
        <v>SHAVER.COM</v>
      </c>
      <c r="K2512" s="193" t="str">
        <f t="shared" si="4334"/>
        <v>all</v>
      </c>
      <c r="L2512" s="193">
        <f t="shared" si="4334"/>
        <v>0</v>
      </c>
      <c r="M2512" s="193">
        <f t="shared" si="4334"/>
        <v>0</v>
      </c>
      <c r="N2512" s="193" t="str">
        <f t="shared" si="4318"/>
        <v>DSC</v>
      </c>
      <c r="AA2512" s="193">
        <f t="shared" si="4281"/>
        <v>0</v>
      </c>
      <c r="AB2512" s="193" t="str">
        <f t="shared" ref="AB2512" si="4335">AB$354</f>
        <v>Fatianow, Christina</v>
      </c>
    </row>
    <row r="2513" spans="1:28" s="188" customFormat="1" ht="17.399999999999999">
      <c r="A2513" s="193" t="str">
        <f t="shared" si="4276"/>
        <v>DSC</v>
      </c>
      <c r="B2513" s="193" t="str">
        <f t="shared" si="4277"/>
        <v>SU260DSC</v>
      </c>
      <c r="C2513" s="193" t="str">
        <f t="shared" si="4278"/>
        <v>DSCFatianow, Christina</v>
      </c>
      <c r="D2513" s="193"/>
      <c r="E2513" s="193"/>
      <c r="F2513" s="193" t="str">
        <f t="shared" si="4279"/>
        <v>DSCHoffman, Brian</v>
      </c>
      <c r="G2513" s="193" t="str">
        <f t="shared" ref="G2513:M2513" si="4336">G$355</f>
        <v>Hoffman, Brian</v>
      </c>
      <c r="H2513" s="193" t="str">
        <f t="shared" si="4336"/>
        <v>Fatianow, Christina</v>
      </c>
      <c r="I2513" s="193" t="str">
        <f t="shared" si="4336"/>
        <v>SU260</v>
      </c>
      <c r="J2513" s="193" t="str">
        <f t="shared" si="4336"/>
        <v>SUMMIT IMPORT CORP.</v>
      </c>
      <c r="K2513" s="193" t="str">
        <f t="shared" si="4336"/>
        <v>all</v>
      </c>
      <c r="L2513" s="193">
        <f t="shared" si="4336"/>
        <v>0</v>
      </c>
      <c r="M2513" s="193">
        <f t="shared" si="4336"/>
        <v>0</v>
      </c>
      <c r="N2513" s="193" t="str">
        <f t="shared" si="4318"/>
        <v>DSC</v>
      </c>
      <c r="AA2513" s="193">
        <f t="shared" si="4281"/>
        <v>0</v>
      </c>
      <c r="AB2513" s="193" t="str">
        <f t="shared" ref="AB2513" si="4337">AB$355</f>
        <v>Fatianow, Christina</v>
      </c>
    </row>
    <row r="2514" spans="1:28" s="188" customFormat="1" ht="17.399999999999999">
      <c r="A2514" s="193" t="str">
        <f t="shared" si="4276"/>
        <v>DSC</v>
      </c>
      <c r="B2514" s="193" t="str">
        <f t="shared" si="4277"/>
        <v>TI160DSC</v>
      </c>
      <c r="C2514" s="193" t="str">
        <f t="shared" si="4278"/>
        <v>DSCFatianow, Christina</v>
      </c>
      <c r="D2514" s="193"/>
      <c r="E2514" s="193"/>
      <c r="F2514" s="193" t="str">
        <f t="shared" si="4279"/>
        <v>DSCHoffman, Brian</v>
      </c>
      <c r="G2514" s="193" t="str">
        <f t="shared" ref="G2514:M2514" si="4338">G$356</f>
        <v>Hoffman, Brian</v>
      </c>
      <c r="H2514" s="193" t="str">
        <f t="shared" si="4338"/>
        <v>Fatianow, Christina</v>
      </c>
      <c r="I2514" s="193" t="str">
        <f t="shared" si="4338"/>
        <v>TI160</v>
      </c>
      <c r="J2514" s="193" t="str">
        <f t="shared" si="4338"/>
        <v>TIP TOP PARTS, USA</v>
      </c>
      <c r="K2514" s="193" t="str">
        <f t="shared" si="4338"/>
        <v>all</v>
      </c>
      <c r="L2514" s="193">
        <f t="shared" si="4338"/>
        <v>0</v>
      </c>
      <c r="M2514" s="193">
        <f t="shared" si="4338"/>
        <v>0</v>
      </c>
      <c r="N2514" s="193" t="str">
        <f t="shared" si="4318"/>
        <v>DSC</v>
      </c>
      <c r="AA2514" s="193">
        <f t="shared" si="4281"/>
        <v>0</v>
      </c>
      <c r="AB2514" s="193" t="str">
        <f t="shared" ref="AB2514" si="4339">AB$356</f>
        <v>Fatianow, Christina</v>
      </c>
    </row>
    <row r="2515" spans="1:28" s="188" customFormat="1" ht="17.399999999999999">
      <c r="A2515" s="193" t="str">
        <f t="shared" si="4276"/>
        <v>DSC</v>
      </c>
      <c r="B2515" s="193" t="str">
        <f t="shared" si="4277"/>
        <v>TR839DSC</v>
      </c>
      <c r="C2515" s="193" t="str">
        <f t="shared" si="4278"/>
        <v>DSCFatianow, Christina</v>
      </c>
      <c r="D2515" s="193"/>
      <c r="E2515" s="193"/>
      <c r="F2515" s="193" t="str">
        <f t="shared" si="4279"/>
        <v>DSCHoffman, Brian</v>
      </c>
      <c r="G2515" s="193" t="str">
        <f t="shared" ref="G2515:M2515" si="4340">G$357</f>
        <v>Hoffman, Brian</v>
      </c>
      <c r="H2515" s="193" t="str">
        <f t="shared" si="4340"/>
        <v>Fatianow, Christina</v>
      </c>
      <c r="I2515" s="193" t="str">
        <f t="shared" si="4340"/>
        <v>TR839</v>
      </c>
      <c r="J2515" s="193" t="str">
        <f t="shared" si="4340"/>
        <v>TRI STATE DISTRIBUTORS INC</v>
      </c>
      <c r="K2515" s="193" t="str">
        <f t="shared" si="4340"/>
        <v>all</v>
      </c>
      <c r="L2515" s="193">
        <f t="shared" si="4340"/>
        <v>0</v>
      </c>
      <c r="M2515" s="193">
        <f t="shared" si="4340"/>
        <v>0</v>
      </c>
      <c r="N2515" s="193" t="str">
        <f t="shared" si="4318"/>
        <v>DSC</v>
      </c>
      <c r="AA2515" s="193">
        <f t="shared" si="4281"/>
        <v>0</v>
      </c>
      <c r="AB2515" s="193" t="str">
        <f t="shared" ref="AB2515" si="4341">AB$357</f>
        <v>Fatianow, Christina</v>
      </c>
    </row>
    <row r="2516" spans="1:28" s="188" customFormat="1" ht="17.399999999999999">
      <c r="A2516" s="193" t="str">
        <f t="shared" si="4276"/>
        <v>DSC</v>
      </c>
      <c r="B2516" s="193" t="str">
        <f t="shared" si="4277"/>
        <v>WA130DSC</v>
      </c>
      <c r="C2516" s="193" t="str">
        <f t="shared" si="4278"/>
        <v>DSCFatianow, Christina</v>
      </c>
      <c r="D2516" s="193"/>
      <c r="E2516" s="193"/>
      <c r="F2516" s="193" t="str">
        <f t="shared" si="4279"/>
        <v>DSCHoffman, Brian</v>
      </c>
      <c r="G2516" s="193" t="str">
        <f t="shared" ref="G2516:M2516" si="4342">G$358</f>
        <v>Hoffman, Brian</v>
      </c>
      <c r="H2516" s="193" t="str">
        <f t="shared" si="4342"/>
        <v>Fatianow, Christina</v>
      </c>
      <c r="I2516" s="193" t="str">
        <f t="shared" si="4342"/>
        <v>WA130</v>
      </c>
      <c r="J2516" s="193" t="str">
        <f t="shared" si="4342"/>
        <v>WALKENHORST OF NAPA</v>
      </c>
      <c r="K2516" s="193" t="str">
        <f t="shared" si="4342"/>
        <v>all</v>
      </c>
      <c r="L2516" s="193">
        <f t="shared" si="4342"/>
        <v>0</v>
      </c>
      <c r="M2516" s="193">
        <f t="shared" si="4342"/>
        <v>0</v>
      </c>
      <c r="N2516" s="193" t="str">
        <f t="shared" si="4318"/>
        <v>DSC</v>
      </c>
      <c r="AA2516" s="193">
        <f t="shared" si="4281"/>
        <v>0</v>
      </c>
      <c r="AB2516" s="193" t="str">
        <f t="shared" ref="AB2516" si="4343">AB$358</f>
        <v>Fatianow, Christina</v>
      </c>
    </row>
    <row r="2517" spans="1:28" s="188" customFormat="1" ht="17.399999999999999">
      <c r="A2517" s="193" t="str">
        <f t="shared" si="4276"/>
        <v>DSC</v>
      </c>
      <c r="B2517" s="193" t="str">
        <f t="shared" si="4277"/>
        <v>WI195DSC</v>
      </c>
      <c r="C2517" s="193" t="str">
        <f t="shared" si="4278"/>
        <v>DSCFatianow, Christina</v>
      </c>
      <c r="D2517" s="193"/>
      <c r="E2517" s="193"/>
      <c r="F2517" s="193" t="str">
        <f t="shared" si="4279"/>
        <v>DSCHoffman, Brian</v>
      </c>
      <c r="G2517" s="193" t="str">
        <f t="shared" ref="G2517:M2517" si="4344">G$359</f>
        <v>Hoffman, Brian</v>
      </c>
      <c r="H2517" s="193" t="str">
        <f t="shared" si="4344"/>
        <v>Fatianow, Christina</v>
      </c>
      <c r="I2517" s="193" t="str">
        <f t="shared" si="4344"/>
        <v>WI195</v>
      </c>
      <c r="J2517" s="193" t="str">
        <f t="shared" si="4344"/>
        <v>WILLIAMS-SONOMA</v>
      </c>
      <c r="K2517" s="193" t="str">
        <f t="shared" si="4344"/>
        <v>all</v>
      </c>
      <c r="L2517" s="193">
        <f t="shared" si="4344"/>
        <v>0</v>
      </c>
      <c r="M2517" s="193">
        <f t="shared" si="4344"/>
        <v>0</v>
      </c>
      <c r="N2517" s="193" t="str">
        <f t="shared" si="4318"/>
        <v>DSC</v>
      </c>
      <c r="AA2517" s="193">
        <f t="shared" si="4281"/>
        <v>0</v>
      </c>
      <c r="AB2517" s="193" t="str">
        <f t="shared" ref="AB2517" si="4345">AB$359</f>
        <v>Fatianow, Christina</v>
      </c>
    </row>
    <row r="2518" spans="1:28" s="188" customFormat="1" ht="17.399999999999999">
      <c r="A2518" s="193" t="str">
        <f t="shared" si="4276"/>
        <v>DSC</v>
      </c>
      <c r="B2518" s="193" t="str">
        <f t="shared" si="4277"/>
        <v>0DSC</v>
      </c>
      <c r="C2518" s="193" t="str">
        <f t="shared" si="4278"/>
        <v>DSCFatianow, Christina</v>
      </c>
      <c r="D2518" s="193"/>
      <c r="E2518" s="193"/>
      <c r="F2518" s="193" t="str">
        <f t="shared" si="4279"/>
        <v>DSCHoffman, Brian</v>
      </c>
      <c r="G2518" s="193" t="str">
        <f t="shared" ref="G2518:M2518" si="4346">G$360</f>
        <v>Hoffman, Brian</v>
      </c>
      <c r="H2518" s="193" t="str">
        <f t="shared" si="4346"/>
        <v>Fatianow, Christina</v>
      </c>
      <c r="I2518" s="193">
        <f t="shared" si="4346"/>
        <v>0</v>
      </c>
      <c r="J2518" s="193" t="str">
        <f t="shared" si="4346"/>
        <v>CHECKER DISTRIBUTORS</v>
      </c>
      <c r="K2518" s="193" t="str">
        <f t="shared" si="4346"/>
        <v>all</v>
      </c>
      <c r="L2518" s="193">
        <f t="shared" si="4346"/>
        <v>0</v>
      </c>
      <c r="M2518" s="193">
        <f t="shared" si="4346"/>
        <v>0</v>
      </c>
      <c r="N2518" s="193" t="str">
        <f t="shared" si="4318"/>
        <v>DSC</v>
      </c>
      <c r="AA2518" s="193">
        <f t="shared" si="4281"/>
        <v>0</v>
      </c>
      <c r="AB2518" s="193" t="str">
        <f t="shared" ref="AB2518" si="4347">AB$360</f>
        <v>Fatianow, Christina</v>
      </c>
    </row>
    <row r="2519" spans="1:28" s="188" customFormat="1" ht="17.399999999999999">
      <c r="A2519" s="193" t="str">
        <f t="shared" si="4276"/>
        <v>DSC</v>
      </c>
      <c r="B2519" s="193" t="str">
        <f t="shared" si="4277"/>
        <v>0DSC</v>
      </c>
      <c r="C2519" s="193" t="str">
        <f t="shared" si="4278"/>
        <v>DSC0</v>
      </c>
      <c r="D2519" s="193"/>
      <c r="E2519" s="193"/>
      <c r="F2519" s="193" t="str">
        <f t="shared" si="4279"/>
        <v>DSC0</v>
      </c>
      <c r="G2519" s="193">
        <f t="shared" ref="G2519:M2519" si="4348">G$361</f>
        <v>0</v>
      </c>
      <c r="H2519" s="193">
        <f t="shared" si="4348"/>
        <v>0</v>
      </c>
      <c r="I2519" s="193">
        <f t="shared" si="4348"/>
        <v>0</v>
      </c>
      <c r="J2519" s="193">
        <f t="shared" si="4348"/>
        <v>0</v>
      </c>
      <c r="K2519" s="193">
        <f t="shared" si="4348"/>
        <v>0</v>
      </c>
      <c r="L2519" s="193">
        <f t="shared" si="4348"/>
        <v>0</v>
      </c>
      <c r="M2519" s="193">
        <f t="shared" si="4348"/>
        <v>0</v>
      </c>
      <c r="N2519" s="193" t="str">
        <f t="shared" si="4318"/>
        <v>DSC</v>
      </c>
      <c r="AA2519" s="193">
        <f t="shared" si="4281"/>
        <v>0</v>
      </c>
      <c r="AB2519" s="193">
        <f t="shared" ref="AB2519" si="4349">AB$361</f>
        <v>0</v>
      </c>
    </row>
    <row r="2520" spans="1:28" s="188" customFormat="1" ht="17.399999999999999">
      <c r="A2520" s="193" t="str">
        <f t="shared" si="4276"/>
        <v>DSC</v>
      </c>
      <c r="B2520" s="193" t="str">
        <f t="shared" si="4277"/>
        <v>0DSC</v>
      </c>
      <c r="C2520" s="193" t="str">
        <f t="shared" si="4278"/>
        <v>DSC0</v>
      </c>
      <c r="D2520" s="193"/>
      <c r="E2520" s="193"/>
      <c r="F2520" s="193" t="str">
        <f t="shared" si="4279"/>
        <v>DSC0</v>
      </c>
      <c r="G2520" s="193">
        <f t="shared" ref="G2520:M2520" si="4350">G$362</f>
        <v>0</v>
      </c>
      <c r="H2520" s="193">
        <f t="shared" si="4350"/>
        <v>0</v>
      </c>
      <c r="I2520" s="193">
        <f t="shared" si="4350"/>
        <v>0</v>
      </c>
      <c r="J2520" s="193">
        <f t="shared" si="4350"/>
        <v>0</v>
      </c>
      <c r="K2520" s="193">
        <f t="shared" si="4350"/>
        <v>0</v>
      </c>
      <c r="L2520" s="193">
        <f t="shared" si="4350"/>
        <v>0</v>
      </c>
      <c r="M2520" s="193">
        <f t="shared" si="4350"/>
        <v>0</v>
      </c>
      <c r="N2520" s="193" t="str">
        <f t="shared" si="4318"/>
        <v>DSC</v>
      </c>
      <c r="AA2520" s="193">
        <f t="shared" si="4281"/>
        <v>0</v>
      </c>
      <c r="AB2520" s="193">
        <f t="shared" ref="AB2520" si="4351">AB$362</f>
        <v>0</v>
      </c>
    </row>
    <row r="2521" spans="1:28" s="188" customFormat="1" ht="17.399999999999999">
      <c r="A2521" s="193" t="str">
        <f t="shared" si="4276"/>
        <v>DSC</v>
      </c>
      <c r="B2521" s="193" t="str">
        <f t="shared" si="4277"/>
        <v>0DSC</v>
      </c>
      <c r="C2521" s="193" t="str">
        <f t="shared" si="4278"/>
        <v>DSC0</v>
      </c>
      <c r="D2521" s="193"/>
      <c r="E2521" s="193"/>
      <c r="F2521" s="193" t="str">
        <f t="shared" si="4279"/>
        <v>DSC0</v>
      </c>
      <c r="G2521" s="193">
        <f t="shared" ref="G2521:M2521" si="4352">G$363</f>
        <v>0</v>
      </c>
      <c r="H2521" s="193">
        <f t="shared" si="4352"/>
        <v>0</v>
      </c>
      <c r="I2521" s="193">
        <f t="shared" si="4352"/>
        <v>0</v>
      </c>
      <c r="J2521" s="193">
        <f t="shared" si="4352"/>
        <v>0</v>
      </c>
      <c r="K2521" s="193">
        <f t="shared" si="4352"/>
        <v>0</v>
      </c>
      <c r="L2521" s="193">
        <f t="shared" si="4352"/>
        <v>0</v>
      </c>
      <c r="M2521" s="193">
        <f t="shared" si="4352"/>
        <v>0</v>
      </c>
      <c r="N2521" s="193" t="str">
        <f t="shared" si="4318"/>
        <v>DSC</v>
      </c>
      <c r="AA2521" s="193">
        <f t="shared" si="4281"/>
        <v>0</v>
      </c>
      <c r="AB2521" s="193">
        <f t="shared" ref="AB2521" si="4353">AB$363</f>
        <v>0</v>
      </c>
    </row>
    <row r="2522" spans="1:28" s="188" customFormat="1" ht="17.399999999999999">
      <c r="A2522" s="193" t="str">
        <f t="shared" si="4276"/>
        <v>DSC</v>
      </c>
      <c r="B2522" s="193" t="str">
        <f t="shared" si="4277"/>
        <v>0DSC</v>
      </c>
      <c r="C2522" s="193" t="str">
        <f t="shared" si="4278"/>
        <v>DSC0</v>
      </c>
      <c r="D2522" s="193"/>
      <c r="E2522" s="193"/>
      <c r="F2522" s="193" t="str">
        <f t="shared" si="4279"/>
        <v>DSC0</v>
      </c>
      <c r="G2522" s="193">
        <f t="shared" ref="G2522:M2522" si="4354">G$364</f>
        <v>0</v>
      </c>
      <c r="H2522" s="193">
        <f t="shared" si="4354"/>
        <v>0</v>
      </c>
      <c r="I2522" s="193">
        <f t="shared" si="4354"/>
        <v>0</v>
      </c>
      <c r="J2522" s="193">
        <f t="shared" si="4354"/>
        <v>0</v>
      </c>
      <c r="K2522" s="193">
        <f t="shared" si="4354"/>
        <v>0</v>
      </c>
      <c r="L2522" s="193">
        <f t="shared" si="4354"/>
        <v>0</v>
      </c>
      <c r="M2522" s="193">
        <f t="shared" si="4354"/>
        <v>0</v>
      </c>
      <c r="N2522" s="193" t="str">
        <f t="shared" si="4318"/>
        <v>DSC</v>
      </c>
      <c r="AA2522" s="193">
        <f t="shared" si="4281"/>
        <v>0</v>
      </c>
      <c r="AB2522" s="193">
        <f t="shared" ref="AB2522" si="4355">AB$364</f>
        <v>0</v>
      </c>
    </row>
    <row r="2523" spans="1:28" s="188" customFormat="1" ht="17.399999999999999">
      <c r="A2523" s="193" t="str">
        <f t="shared" si="4276"/>
        <v>DSC</v>
      </c>
      <c r="B2523" s="193" t="str">
        <f t="shared" si="4277"/>
        <v>0DSC</v>
      </c>
      <c r="C2523" s="193" t="str">
        <f t="shared" si="4278"/>
        <v>DSC0</v>
      </c>
      <c r="D2523" s="193"/>
      <c r="E2523" s="193"/>
      <c r="F2523" s="193" t="str">
        <f t="shared" si="4279"/>
        <v>DSC0</v>
      </c>
      <c r="G2523" s="193">
        <f t="shared" ref="G2523:M2523" si="4356">G$365</f>
        <v>0</v>
      </c>
      <c r="H2523" s="193">
        <f t="shared" si="4356"/>
        <v>0</v>
      </c>
      <c r="I2523" s="193">
        <f t="shared" si="4356"/>
        <v>0</v>
      </c>
      <c r="J2523" s="193">
        <f t="shared" si="4356"/>
        <v>0</v>
      </c>
      <c r="K2523" s="193">
        <f t="shared" si="4356"/>
        <v>0</v>
      </c>
      <c r="L2523" s="193">
        <f t="shared" si="4356"/>
        <v>0</v>
      </c>
      <c r="M2523" s="193">
        <f t="shared" si="4356"/>
        <v>0</v>
      </c>
      <c r="N2523" s="193" t="str">
        <f t="shared" si="4318"/>
        <v>DSC</v>
      </c>
      <c r="AA2523" s="193">
        <f t="shared" si="4281"/>
        <v>0</v>
      </c>
      <c r="AB2523" s="193">
        <f t="shared" ref="AB2523" si="4357">AB$365</f>
        <v>0</v>
      </c>
    </row>
    <row r="2524" spans="1:28" s="188" customFormat="1" ht="17.399999999999999">
      <c r="A2524" s="193" t="str">
        <f t="shared" si="4276"/>
        <v>DSC</v>
      </c>
      <c r="B2524" s="193" t="str">
        <f t="shared" si="4277"/>
        <v>0DSC</v>
      </c>
      <c r="C2524" s="193" t="str">
        <f t="shared" si="4278"/>
        <v>DSC0</v>
      </c>
      <c r="D2524" s="193"/>
      <c r="E2524" s="193"/>
      <c r="F2524" s="193" t="str">
        <f t="shared" si="4279"/>
        <v>DSC0</v>
      </c>
      <c r="G2524" s="193">
        <f t="shared" ref="G2524:M2524" si="4358">G$366</f>
        <v>0</v>
      </c>
      <c r="H2524" s="193">
        <f t="shared" si="4358"/>
        <v>0</v>
      </c>
      <c r="I2524" s="193">
        <f t="shared" si="4358"/>
        <v>0</v>
      </c>
      <c r="J2524" s="193">
        <f t="shared" si="4358"/>
        <v>0</v>
      </c>
      <c r="K2524" s="193">
        <f t="shared" si="4358"/>
        <v>0</v>
      </c>
      <c r="L2524" s="193">
        <f t="shared" si="4358"/>
        <v>0</v>
      </c>
      <c r="M2524" s="193">
        <f t="shared" si="4358"/>
        <v>0</v>
      </c>
      <c r="N2524" s="193" t="str">
        <f t="shared" si="4318"/>
        <v>DSC</v>
      </c>
      <c r="AA2524" s="193">
        <f t="shared" si="4281"/>
        <v>0</v>
      </c>
      <c r="AB2524" s="193">
        <f t="shared" ref="AB2524" si="4359">AB$366</f>
        <v>0</v>
      </c>
    </row>
    <row r="2525" spans="1:28" s="188" customFormat="1" ht="17.399999999999999">
      <c r="A2525" s="193" t="str">
        <f t="shared" si="4276"/>
        <v>DSC</v>
      </c>
      <c r="B2525" s="193" t="str">
        <f t="shared" si="4277"/>
        <v>0DSC</v>
      </c>
      <c r="C2525" s="193" t="str">
        <f t="shared" si="4278"/>
        <v>DSC0</v>
      </c>
      <c r="D2525" s="193"/>
      <c r="E2525" s="193"/>
      <c r="F2525" s="193" t="str">
        <f t="shared" si="4279"/>
        <v>DSC0</v>
      </c>
      <c r="G2525" s="193">
        <f t="shared" ref="G2525:M2525" si="4360">G$367</f>
        <v>0</v>
      </c>
      <c r="H2525" s="193">
        <f t="shared" si="4360"/>
        <v>0</v>
      </c>
      <c r="I2525" s="193">
        <f t="shared" si="4360"/>
        <v>0</v>
      </c>
      <c r="J2525" s="193">
        <f t="shared" si="4360"/>
        <v>0</v>
      </c>
      <c r="K2525" s="193">
        <f t="shared" si="4360"/>
        <v>0</v>
      </c>
      <c r="L2525" s="193">
        <f t="shared" si="4360"/>
        <v>0</v>
      </c>
      <c r="M2525" s="193">
        <f t="shared" si="4360"/>
        <v>0</v>
      </c>
      <c r="N2525" s="193" t="str">
        <f t="shared" si="4318"/>
        <v>DSC</v>
      </c>
      <c r="AA2525" s="193">
        <f t="shared" si="4281"/>
        <v>0</v>
      </c>
      <c r="AB2525" s="193">
        <f t="shared" ref="AB2525" si="4361">AB$367</f>
        <v>0</v>
      </c>
    </row>
    <row r="2526" spans="1:28" s="188" customFormat="1" ht="17.399999999999999">
      <c r="A2526" s="193" t="str">
        <f t="shared" si="4276"/>
        <v>DSC</v>
      </c>
      <c r="B2526" s="193" t="str">
        <f t="shared" si="4277"/>
        <v>0DSC</v>
      </c>
      <c r="C2526" s="193" t="str">
        <f t="shared" si="4278"/>
        <v>DSC0</v>
      </c>
      <c r="D2526" s="193"/>
      <c r="E2526" s="193"/>
      <c r="F2526" s="193" t="str">
        <f t="shared" si="4279"/>
        <v>DSC0</v>
      </c>
      <c r="G2526" s="193">
        <f t="shared" ref="G2526:M2526" si="4362">G$368</f>
        <v>0</v>
      </c>
      <c r="H2526" s="193">
        <f t="shared" si="4362"/>
        <v>0</v>
      </c>
      <c r="I2526" s="193">
        <f t="shared" si="4362"/>
        <v>0</v>
      </c>
      <c r="J2526" s="193">
        <f t="shared" si="4362"/>
        <v>0</v>
      </c>
      <c r="K2526" s="193">
        <f t="shared" si="4362"/>
        <v>0</v>
      </c>
      <c r="L2526" s="193">
        <f t="shared" si="4362"/>
        <v>0</v>
      </c>
      <c r="M2526" s="193">
        <f t="shared" si="4362"/>
        <v>0</v>
      </c>
      <c r="N2526" s="193" t="str">
        <f t="shared" si="4318"/>
        <v>DSC</v>
      </c>
      <c r="AA2526" s="193">
        <f t="shared" si="4281"/>
        <v>0</v>
      </c>
      <c r="AB2526" s="193">
        <f t="shared" ref="AB2526" si="4363">AB$368</f>
        <v>0</v>
      </c>
    </row>
    <row r="2527" spans="1:28" s="188" customFormat="1" ht="17.399999999999999">
      <c r="A2527" s="193" t="str">
        <f t="shared" si="4276"/>
        <v>DSC</v>
      </c>
      <c r="B2527" s="193" t="str">
        <f t="shared" si="4277"/>
        <v>0DSC</v>
      </c>
      <c r="C2527" s="193" t="str">
        <f t="shared" si="4278"/>
        <v>DSC0</v>
      </c>
      <c r="D2527" s="193"/>
      <c r="E2527" s="193"/>
      <c r="F2527" s="193" t="str">
        <f t="shared" si="4279"/>
        <v>DSC0</v>
      </c>
      <c r="G2527" s="193">
        <f t="shared" ref="G2527:M2527" si="4364">G$369</f>
        <v>0</v>
      </c>
      <c r="H2527" s="193">
        <f t="shared" si="4364"/>
        <v>0</v>
      </c>
      <c r="I2527" s="193">
        <f t="shared" si="4364"/>
        <v>0</v>
      </c>
      <c r="J2527" s="193">
        <f t="shared" si="4364"/>
        <v>0</v>
      </c>
      <c r="K2527" s="193">
        <f t="shared" si="4364"/>
        <v>0</v>
      </c>
      <c r="L2527" s="193">
        <f t="shared" si="4364"/>
        <v>0</v>
      </c>
      <c r="M2527" s="193">
        <f t="shared" si="4364"/>
        <v>0</v>
      </c>
      <c r="N2527" s="193" t="str">
        <f t="shared" si="4318"/>
        <v>DSC</v>
      </c>
      <c r="AA2527" s="193">
        <f t="shared" si="4281"/>
        <v>0</v>
      </c>
      <c r="AB2527" s="193">
        <f t="shared" ref="AB2527" si="4365">AB$369</f>
        <v>0</v>
      </c>
    </row>
    <row r="2528" spans="1:28" s="188" customFormat="1" ht="17.399999999999999">
      <c r="A2528" s="193" t="str">
        <f t="shared" si="4276"/>
        <v>DSC</v>
      </c>
      <c r="B2528" s="193" t="str">
        <f t="shared" si="4277"/>
        <v>0DSC</v>
      </c>
      <c r="C2528" s="193" t="str">
        <f t="shared" si="4278"/>
        <v>DSC0</v>
      </c>
      <c r="D2528" s="193"/>
      <c r="E2528" s="193"/>
      <c r="F2528" s="193" t="str">
        <f t="shared" si="4279"/>
        <v>DSC0</v>
      </c>
      <c r="G2528" s="193">
        <f t="shared" ref="G2528:M2528" si="4366">G$370</f>
        <v>0</v>
      </c>
      <c r="H2528" s="193">
        <f t="shared" si="4366"/>
        <v>0</v>
      </c>
      <c r="I2528" s="193">
        <f t="shared" si="4366"/>
        <v>0</v>
      </c>
      <c r="J2528" s="193">
        <f t="shared" si="4366"/>
        <v>0</v>
      </c>
      <c r="K2528" s="193">
        <f t="shared" si="4366"/>
        <v>0</v>
      </c>
      <c r="L2528" s="193">
        <f t="shared" si="4366"/>
        <v>0</v>
      </c>
      <c r="M2528" s="193">
        <f t="shared" si="4366"/>
        <v>0</v>
      </c>
      <c r="N2528" s="193" t="str">
        <f t="shared" si="4318"/>
        <v>DSC</v>
      </c>
      <c r="AA2528" s="193">
        <f t="shared" si="4281"/>
        <v>0</v>
      </c>
      <c r="AB2528" s="193">
        <f t="shared" ref="AB2528" si="4367">AB$370</f>
        <v>0</v>
      </c>
    </row>
    <row r="2529" spans="1:28" s="188" customFormat="1" ht="17.399999999999999">
      <c r="A2529" s="193" t="str">
        <f t="shared" si="4276"/>
        <v>DSC</v>
      </c>
      <c r="B2529" s="193" t="str">
        <f t="shared" si="4277"/>
        <v>AM036DSC</v>
      </c>
      <c r="C2529" s="193" t="str">
        <f t="shared" si="4278"/>
        <v>DSCGaither, Kelli</v>
      </c>
      <c r="D2529" s="193"/>
      <c r="E2529" s="193"/>
      <c r="F2529" s="193" t="str">
        <f t="shared" si="4279"/>
        <v>DSCHoffman, Brian</v>
      </c>
      <c r="G2529" s="193" t="str">
        <f t="shared" ref="G2529:M2529" si="4368">G$371</f>
        <v>Hoffman, Brian</v>
      </c>
      <c r="H2529" s="193" t="str">
        <f t="shared" si="4368"/>
        <v>Gaither, Kelli</v>
      </c>
      <c r="I2529" s="193" t="str">
        <f t="shared" si="4368"/>
        <v>AM036</v>
      </c>
      <c r="J2529" s="193" t="str">
        <f t="shared" si="4368"/>
        <v>AMERICAN BROADCASTING COMPANIES, IN</v>
      </c>
      <c r="K2529" s="193" t="str">
        <f t="shared" si="4368"/>
        <v>all</v>
      </c>
      <c r="L2529" s="193" t="str">
        <f t="shared" si="4368"/>
        <v>H2H Performance Video</v>
      </c>
      <c r="M2529" s="193" t="str">
        <f t="shared" si="4368"/>
        <v>TV, Technics</v>
      </c>
      <c r="N2529" s="193" t="str">
        <f t="shared" si="4318"/>
        <v>DSC</v>
      </c>
      <c r="AA2529" s="193">
        <f t="shared" si="4281"/>
        <v>0</v>
      </c>
      <c r="AB2529" s="193" t="str">
        <f t="shared" ref="AB2529" si="4369">AB$371</f>
        <v>Gaither, Kelli</v>
      </c>
    </row>
    <row r="2530" spans="1:28" s="188" customFormat="1" ht="17.399999999999999">
      <c r="A2530" s="193" t="str">
        <f t="shared" si="4276"/>
        <v>DSC</v>
      </c>
      <c r="B2530" s="193" t="str">
        <f t="shared" si="4277"/>
        <v>AP490DSC</v>
      </c>
      <c r="C2530" s="193" t="str">
        <f t="shared" si="4278"/>
        <v>DSCGaither, Kelli</v>
      </c>
      <c r="D2530" s="193"/>
      <c r="E2530" s="193"/>
      <c r="F2530" s="193" t="str">
        <f t="shared" si="4279"/>
        <v>DSCHoffman, Brian</v>
      </c>
      <c r="G2530" s="193" t="str">
        <f t="shared" ref="G2530:M2530" si="4370">G$372</f>
        <v>Hoffman, Brian</v>
      </c>
      <c r="H2530" s="193" t="str">
        <f t="shared" si="4370"/>
        <v>Gaither, Kelli</v>
      </c>
      <c r="I2530" s="193" t="str">
        <f t="shared" si="4370"/>
        <v>AP490</v>
      </c>
      <c r="J2530" s="193" t="str">
        <f t="shared" si="4370"/>
        <v>APPLE INC</v>
      </c>
      <c r="K2530" s="193" t="str">
        <f t="shared" si="4370"/>
        <v>all</v>
      </c>
      <c r="L2530" s="193" t="str">
        <f t="shared" si="4370"/>
        <v>H2H Performance Video</v>
      </c>
      <c r="M2530" s="193" t="str">
        <f t="shared" si="4370"/>
        <v>TV, Technics</v>
      </c>
      <c r="N2530" s="193" t="str">
        <f t="shared" si="4318"/>
        <v>DSC</v>
      </c>
      <c r="AA2530" s="193">
        <f t="shared" si="4281"/>
        <v>0</v>
      </c>
      <c r="AB2530" s="193" t="str">
        <f t="shared" ref="AB2530" si="4371">AB$372</f>
        <v>Gaither, Kelli</v>
      </c>
    </row>
    <row r="2531" spans="1:28" s="188" customFormat="1" ht="17.399999999999999">
      <c r="A2531" s="193" t="str">
        <f t="shared" si="4276"/>
        <v>DSC</v>
      </c>
      <c r="B2531" s="193" t="str">
        <f t="shared" si="4277"/>
        <v>B0614DSC</v>
      </c>
      <c r="C2531" s="193" t="str">
        <f t="shared" si="4278"/>
        <v>DSCGaither, Kelli</v>
      </c>
      <c r="D2531" s="193"/>
      <c r="E2531" s="193"/>
      <c r="F2531" s="193" t="str">
        <f t="shared" si="4279"/>
        <v>DSCHoffman, Brian</v>
      </c>
      <c r="G2531" s="193" t="str">
        <f t="shared" ref="G2531:M2531" si="4372">G$373</f>
        <v>Hoffman, Brian</v>
      </c>
      <c r="H2531" s="193" t="str">
        <f t="shared" si="4372"/>
        <v>Gaither, Kelli</v>
      </c>
      <c r="I2531" s="193" t="str">
        <f t="shared" si="4372"/>
        <v>B0614</v>
      </c>
      <c r="J2531" s="193" t="str">
        <f t="shared" si="4372"/>
        <v>022 SOUTH / ABEL CINETECH, INC( PY#</v>
      </c>
      <c r="K2531" s="193" t="str">
        <f t="shared" si="4372"/>
        <v>all</v>
      </c>
      <c r="L2531" s="193">
        <f t="shared" si="4372"/>
        <v>0</v>
      </c>
      <c r="M2531" s="193">
        <f t="shared" si="4372"/>
        <v>0</v>
      </c>
      <c r="N2531" s="193" t="str">
        <f t="shared" si="4318"/>
        <v>DSC</v>
      </c>
      <c r="AA2531" s="193">
        <f t="shared" si="4281"/>
        <v>0</v>
      </c>
      <c r="AB2531" s="193" t="str">
        <f t="shared" ref="AB2531" si="4373">AB$373</f>
        <v>Gaither, Kelli</v>
      </c>
    </row>
    <row r="2532" spans="1:28" s="188" customFormat="1" ht="17.399999999999999">
      <c r="A2532" s="193" t="str">
        <f t="shared" si="4276"/>
        <v>DSC</v>
      </c>
      <c r="B2532" s="193" t="str">
        <f t="shared" si="4277"/>
        <v>B0648DSC</v>
      </c>
      <c r="C2532" s="193" t="str">
        <f t="shared" si="4278"/>
        <v>DSCGaither, Kelli</v>
      </c>
      <c r="D2532" s="193"/>
      <c r="E2532" s="193"/>
      <c r="F2532" s="193" t="str">
        <f t="shared" si="4279"/>
        <v>DSCHoffman, Brian</v>
      </c>
      <c r="G2532" s="193" t="str">
        <f t="shared" ref="G2532:M2532" si="4374">G$374</f>
        <v>Hoffman, Brian</v>
      </c>
      <c r="H2532" s="193" t="str">
        <f t="shared" si="4374"/>
        <v>Gaither, Kelli</v>
      </c>
      <c r="I2532" s="193" t="str">
        <f t="shared" si="4374"/>
        <v>B0648</v>
      </c>
      <c r="J2532" s="193" t="str">
        <f t="shared" si="4374"/>
        <v>PROFESSIONAL AUDIO &amp; VIDEO SYSTEMS(</v>
      </c>
      <c r="K2532" s="193" t="str">
        <f t="shared" si="4374"/>
        <v>all</v>
      </c>
      <c r="L2532" s="193">
        <f t="shared" si="4374"/>
        <v>0</v>
      </c>
      <c r="M2532" s="193">
        <f t="shared" si="4374"/>
        <v>0</v>
      </c>
      <c r="N2532" s="193" t="str">
        <f t="shared" si="4318"/>
        <v>DSC</v>
      </c>
      <c r="AA2532" s="193">
        <f t="shared" si="4281"/>
        <v>0</v>
      </c>
      <c r="AB2532" s="193" t="str">
        <f t="shared" ref="AB2532" si="4375">AB$374</f>
        <v>Gaither, Kelli</v>
      </c>
    </row>
    <row r="2533" spans="1:28" s="188" customFormat="1" ht="17.399999999999999">
      <c r="A2533" s="193" t="str">
        <f t="shared" si="4276"/>
        <v>DSC</v>
      </c>
      <c r="B2533" s="193" t="str">
        <f t="shared" si="4277"/>
        <v>B0659DSC</v>
      </c>
      <c r="C2533" s="193" t="str">
        <f t="shared" si="4278"/>
        <v>DSCGaither, Kelli</v>
      </c>
      <c r="D2533" s="193"/>
      <c r="E2533" s="193"/>
      <c r="F2533" s="193" t="str">
        <f t="shared" si="4279"/>
        <v>DSCHoffman, Brian</v>
      </c>
      <c r="G2533" s="193" t="str">
        <f t="shared" ref="G2533:M2533" si="4376">G$375</f>
        <v>Hoffman, Brian</v>
      </c>
      <c r="H2533" s="193" t="str">
        <f t="shared" si="4376"/>
        <v>Gaither, Kelli</v>
      </c>
      <c r="I2533" s="193" t="str">
        <f t="shared" si="4376"/>
        <v>B0659</v>
      </c>
      <c r="J2533" s="193" t="str">
        <f t="shared" si="4376"/>
        <v>MEDIARIGHT, LLC.( PY#69167)</v>
      </c>
      <c r="K2533" s="193" t="str">
        <f t="shared" si="4376"/>
        <v>all</v>
      </c>
      <c r="L2533" s="193">
        <f t="shared" si="4376"/>
        <v>0</v>
      </c>
      <c r="M2533" s="193">
        <f t="shared" si="4376"/>
        <v>0</v>
      </c>
      <c r="N2533" s="193" t="str">
        <f t="shared" si="4318"/>
        <v>DSC</v>
      </c>
      <c r="AA2533" s="193">
        <f t="shared" si="4281"/>
        <v>0</v>
      </c>
      <c r="AB2533" s="193" t="str">
        <f t="shared" ref="AB2533" si="4377">AB$375</f>
        <v>Gaither, Kelli</v>
      </c>
    </row>
    <row r="2534" spans="1:28" s="188" customFormat="1" ht="17.399999999999999">
      <c r="A2534" s="193" t="str">
        <f t="shared" si="4276"/>
        <v>DSC</v>
      </c>
      <c r="B2534" s="193" t="str">
        <f t="shared" si="4277"/>
        <v>B0716DSC</v>
      </c>
      <c r="C2534" s="193" t="str">
        <f t="shared" si="4278"/>
        <v>DSCGaither, Kelli</v>
      </c>
      <c r="D2534" s="193"/>
      <c r="E2534" s="193"/>
      <c r="F2534" s="193" t="str">
        <f t="shared" si="4279"/>
        <v>DSCHoffman, Brian</v>
      </c>
      <c r="G2534" s="193" t="str">
        <f t="shared" ref="G2534:M2534" si="4378">G$376</f>
        <v>Hoffman, Brian</v>
      </c>
      <c r="H2534" s="193" t="str">
        <f t="shared" si="4378"/>
        <v>Gaither, Kelli</v>
      </c>
      <c r="I2534" s="193" t="str">
        <f t="shared" si="4378"/>
        <v>B0716</v>
      </c>
      <c r="J2534" s="193" t="str">
        <f t="shared" si="4378"/>
        <v>RULE BROADCAST SYSTEMS, INC.( PY#10</v>
      </c>
      <c r="K2534" s="193" t="str">
        <f t="shared" si="4378"/>
        <v>all</v>
      </c>
      <c r="L2534" s="193">
        <f t="shared" si="4378"/>
        <v>0</v>
      </c>
      <c r="M2534" s="193">
        <f t="shared" si="4378"/>
        <v>0</v>
      </c>
      <c r="N2534" s="193" t="str">
        <f t="shared" si="4318"/>
        <v>DSC</v>
      </c>
      <c r="AA2534" s="193">
        <f t="shared" si="4281"/>
        <v>0</v>
      </c>
      <c r="AB2534" s="193" t="str">
        <f t="shared" ref="AB2534" si="4379">AB$376</f>
        <v>Gaither, Kelli</v>
      </c>
    </row>
    <row r="2535" spans="1:28" s="188" customFormat="1" ht="17.399999999999999">
      <c r="A2535" s="193" t="str">
        <f t="shared" si="4276"/>
        <v>DSC</v>
      </c>
      <c r="B2535" s="193" t="str">
        <f t="shared" si="4277"/>
        <v>B0782DSC</v>
      </c>
      <c r="C2535" s="193" t="str">
        <f t="shared" si="4278"/>
        <v>DSCGaither, Kelli</v>
      </c>
      <c r="D2535" s="193"/>
      <c r="E2535" s="193"/>
      <c r="F2535" s="193" t="str">
        <f t="shared" si="4279"/>
        <v>DSCHoffman, Brian</v>
      </c>
      <c r="G2535" s="193" t="str">
        <f t="shared" ref="G2535:M2535" si="4380">G$377</f>
        <v>Hoffman, Brian</v>
      </c>
      <c r="H2535" s="193" t="str">
        <f t="shared" si="4380"/>
        <v>Gaither, Kelli</v>
      </c>
      <c r="I2535" s="193" t="str">
        <f t="shared" si="4380"/>
        <v>B0782</v>
      </c>
      <c r="J2535" s="193" t="str">
        <f t="shared" si="4380"/>
        <v>18 CONSUMER ELECTRONICS &amp; PHOTO( PY</v>
      </c>
      <c r="K2535" s="193" t="str">
        <f t="shared" si="4380"/>
        <v>all</v>
      </c>
      <c r="L2535" s="193">
        <f t="shared" si="4380"/>
        <v>0</v>
      </c>
      <c r="M2535" s="193">
        <f t="shared" si="4380"/>
        <v>0</v>
      </c>
      <c r="N2535" s="193" t="str">
        <f t="shared" si="4318"/>
        <v>DSC</v>
      </c>
      <c r="AA2535" s="193">
        <f t="shared" si="4281"/>
        <v>0</v>
      </c>
      <c r="AB2535" s="193" t="str">
        <f t="shared" ref="AB2535" si="4381">AB$377</f>
        <v>Gaither, Kelli</v>
      </c>
    </row>
    <row r="2536" spans="1:28" s="188" customFormat="1" ht="17.399999999999999">
      <c r="A2536" s="193" t="str">
        <f t="shared" si="4276"/>
        <v>DSC</v>
      </c>
      <c r="B2536" s="193" t="str">
        <f t="shared" si="4277"/>
        <v>B0792DSC</v>
      </c>
      <c r="C2536" s="193" t="str">
        <f t="shared" si="4278"/>
        <v>DSCGaither, Kelli</v>
      </c>
      <c r="D2536" s="193"/>
      <c r="E2536" s="193"/>
      <c r="F2536" s="193" t="str">
        <f t="shared" si="4279"/>
        <v>DSCHoffman, Brian</v>
      </c>
      <c r="G2536" s="193" t="str">
        <f t="shared" ref="G2536:M2536" si="4382">G$378</f>
        <v>Hoffman, Brian</v>
      </c>
      <c r="H2536" s="193" t="str">
        <f t="shared" si="4382"/>
        <v>Gaither, Kelli</v>
      </c>
      <c r="I2536" s="193" t="str">
        <f t="shared" si="4382"/>
        <v>B0792</v>
      </c>
      <c r="J2536" s="193" t="str">
        <f t="shared" si="4382"/>
        <v>ENGINEERING AND RECORDING, INC( PY#</v>
      </c>
      <c r="K2536" s="193" t="str">
        <f t="shared" si="4382"/>
        <v>all</v>
      </c>
      <c r="L2536" s="193">
        <f t="shared" si="4382"/>
        <v>0</v>
      </c>
      <c r="M2536" s="193">
        <f t="shared" si="4382"/>
        <v>0</v>
      </c>
      <c r="N2536" s="193" t="str">
        <f t="shared" si="4318"/>
        <v>DSC</v>
      </c>
      <c r="AA2536" s="193">
        <f t="shared" si="4281"/>
        <v>0</v>
      </c>
      <c r="AB2536" s="193" t="str">
        <f t="shared" ref="AB2536" si="4383">AB$378</f>
        <v>Gaither, Kelli</v>
      </c>
    </row>
    <row r="2537" spans="1:28" s="188" customFormat="1" ht="17.399999999999999">
      <c r="A2537" s="193" t="str">
        <f t="shared" si="4276"/>
        <v>DSC</v>
      </c>
      <c r="B2537" s="193" t="str">
        <f t="shared" si="4277"/>
        <v>B0806DSC</v>
      </c>
      <c r="C2537" s="193" t="str">
        <f t="shared" si="4278"/>
        <v>DSCGaither, Kelli</v>
      </c>
      <c r="D2537" s="193"/>
      <c r="E2537" s="193"/>
      <c r="F2537" s="193" t="str">
        <f t="shared" si="4279"/>
        <v>DSCHoffman, Brian</v>
      </c>
      <c r="G2537" s="193" t="str">
        <f t="shared" ref="G2537:M2537" si="4384">G$379</f>
        <v>Hoffman, Brian</v>
      </c>
      <c r="H2537" s="193" t="str">
        <f t="shared" si="4384"/>
        <v>Gaither, Kelli</v>
      </c>
      <c r="I2537" s="193" t="str">
        <f t="shared" si="4384"/>
        <v>B0806</v>
      </c>
      <c r="J2537" s="193" t="str">
        <f t="shared" si="4384"/>
        <v>EXPRESS VIDEO SUPPLY, INC( PY#10631</v>
      </c>
      <c r="K2537" s="193" t="str">
        <f t="shared" si="4384"/>
        <v>all</v>
      </c>
      <c r="L2537" s="193">
        <f t="shared" si="4384"/>
        <v>0</v>
      </c>
      <c r="M2537" s="193">
        <f t="shared" si="4384"/>
        <v>0</v>
      </c>
      <c r="N2537" s="193" t="str">
        <f t="shared" si="4318"/>
        <v>DSC</v>
      </c>
      <c r="AA2537" s="193">
        <f t="shared" si="4281"/>
        <v>0</v>
      </c>
      <c r="AB2537" s="193" t="str">
        <f t="shared" ref="AB2537" si="4385">AB$379</f>
        <v>Gaither, Kelli</v>
      </c>
    </row>
    <row r="2538" spans="1:28" s="188" customFormat="1" ht="17.399999999999999">
      <c r="A2538" s="193" t="str">
        <f t="shared" si="4276"/>
        <v>DSC</v>
      </c>
      <c r="B2538" s="193" t="str">
        <f t="shared" si="4277"/>
        <v>B1575DSC</v>
      </c>
      <c r="C2538" s="193" t="str">
        <f t="shared" si="4278"/>
        <v>DSCGaither, Kelli</v>
      </c>
      <c r="D2538" s="193"/>
      <c r="E2538" s="193"/>
      <c r="F2538" s="193" t="str">
        <f t="shared" si="4279"/>
        <v>DSCHoffman, Brian</v>
      </c>
      <c r="G2538" s="193" t="str">
        <f t="shared" ref="G2538:M2538" si="4386">G$380</f>
        <v>Hoffman, Brian</v>
      </c>
      <c r="H2538" s="193" t="str">
        <f t="shared" si="4386"/>
        <v>Gaither, Kelli</v>
      </c>
      <c r="I2538" s="193" t="str">
        <f t="shared" si="4386"/>
        <v>B1575</v>
      </c>
      <c r="J2538" s="193" t="str">
        <f t="shared" si="4386"/>
        <v>DELUXE DIGITAL STUDIOS</v>
      </c>
      <c r="K2538" s="193" t="str">
        <f t="shared" si="4386"/>
        <v>all</v>
      </c>
      <c r="L2538" s="193" t="str">
        <f t="shared" si="4386"/>
        <v>H2H Performance Video</v>
      </c>
      <c r="M2538" s="193" t="str">
        <f t="shared" si="4386"/>
        <v>TV, Technics</v>
      </c>
      <c r="N2538" s="193" t="str">
        <f t="shared" si="4318"/>
        <v>DSC</v>
      </c>
      <c r="AA2538" s="193">
        <f t="shared" si="4281"/>
        <v>0</v>
      </c>
      <c r="AB2538" s="193" t="str">
        <f t="shared" ref="AB2538" si="4387">AB$380</f>
        <v>Gaither, Kelli</v>
      </c>
    </row>
    <row r="2539" spans="1:28" s="188" customFormat="1" ht="17.399999999999999">
      <c r="A2539" s="193" t="str">
        <f t="shared" si="4276"/>
        <v>DSC</v>
      </c>
      <c r="B2539" s="193" t="str">
        <f t="shared" si="4277"/>
        <v>B2307DSC</v>
      </c>
      <c r="C2539" s="193" t="str">
        <f t="shared" si="4278"/>
        <v>DSCGaither, Kelli</v>
      </c>
      <c r="D2539" s="193"/>
      <c r="E2539" s="193"/>
      <c r="F2539" s="193" t="str">
        <f t="shared" si="4279"/>
        <v>DSCHoffman, Brian</v>
      </c>
      <c r="G2539" s="193" t="str">
        <f t="shared" ref="G2539:M2539" si="4388">G$381</f>
        <v>Hoffman, Brian</v>
      </c>
      <c r="H2539" s="193" t="str">
        <f t="shared" si="4388"/>
        <v>Gaither, Kelli</v>
      </c>
      <c r="I2539" s="193" t="str">
        <f t="shared" si="4388"/>
        <v>B2307</v>
      </c>
      <c r="J2539" s="193" t="str">
        <f t="shared" si="4388"/>
        <v>VIDEOTAPE PRODUCTS INC</v>
      </c>
      <c r="K2539" s="193" t="str">
        <f t="shared" si="4388"/>
        <v>all</v>
      </c>
      <c r="L2539" s="193" t="str">
        <f t="shared" si="4388"/>
        <v>H2H Performance Video</v>
      </c>
      <c r="M2539" s="193" t="str">
        <f t="shared" si="4388"/>
        <v>TV, Technics</v>
      </c>
      <c r="N2539" s="193" t="str">
        <f t="shared" si="4318"/>
        <v>DSC</v>
      </c>
      <c r="AA2539" s="193">
        <f t="shared" si="4281"/>
        <v>0</v>
      </c>
      <c r="AB2539" s="193" t="str">
        <f t="shared" ref="AB2539" si="4389">AB$381</f>
        <v>Gaither, Kelli</v>
      </c>
    </row>
    <row r="2540" spans="1:28" s="188" customFormat="1" ht="17.399999999999999">
      <c r="A2540" s="193" t="str">
        <f t="shared" si="4276"/>
        <v>DSC</v>
      </c>
      <c r="B2540" s="193" t="str">
        <f t="shared" si="4277"/>
        <v>BD141DSC</v>
      </c>
      <c r="C2540" s="193" t="str">
        <f t="shared" si="4278"/>
        <v>DSCGaither, Kelli</v>
      </c>
      <c r="D2540" s="193"/>
      <c r="E2540" s="193"/>
      <c r="F2540" s="193" t="str">
        <f t="shared" si="4279"/>
        <v>DSCHoffman, Brian</v>
      </c>
      <c r="G2540" s="193" t="str">
        <f t="shared" ref="G2540:M2540" si="4390">G$382</f>
        <v>Hoffman, Brian</v>
      </c>
      <c r="H2540" s="193" t="str">
        <f t="shared" si="4390"/>
        <v>Gaither, Kelli</v>
      </c>
      <c r="I2540" s="193" t="str">
        <f t="shared" si="4390"/>
        <v>BD141</v>
      </c>
      <c r="J2540" s="193" t="str">
        <f t="shared" si="4390"/>
        <v>BERGER BROS. CAMERA EXCHANGE</v>
      </c>
      <c r="K2540" s="193" t="str">
        <f t="shared" si="4390"/>
        <v>all</v>
      </c>
      <c r="L2540" s="193">
        <f t="shared" si="4390"/>
        <v>0</v>
      </c>
      <c r="M2540" s="193">
        <f t="shared" si="4390"/>
        <v>0</v>
      </c>
      <c r="N2540" s="193" t="str">
        <f t="shared" si="4318"/>
        <v>DSC</v>
      </c>
      <c r="AA2540" s="193">
        <f t="shared" si="4281"/>
        <v>0</v>
      </c>
      <c r="AB2540" s="193" t="str">
        <f t="shared" ref="AB2540" si="4391">AB$382</f>
        <v>Gaither, Kelli</v>
      </c>
    </row>
    <row r="2541" spans="1:28" s="188" customFormat="1" ht="17.399999999999999">
      <c r="A2541" s="193" t="str">
        <f t="shared" si="4276"/>
        <v>DSC</v>
      </c>
      <c r="B2541" s="193" t="str">
        <f t="shared" si="4277"/>
        <v>BE989DSC</v>
      </c>
      <c r="C2541" s="193" t="str">
        <f t="shared" si="4278"/>
        <v>DSCGaither, Kelli</v>
      </c>
      <c r="D2541" s="193"/>
      <c r="E2541" s="193"/>
      <c r="F2541" s="193" t="str">
        <f t="shared" si="4279"/>
        <v>DSCHoffman, Brian</v>
      </c>
      <c r="G2541" s="193" t="str">
        <f t="shared" ref="G2541:M2541" si="4392">G$383</f>
        <v>Hoffman, Brian</v>
      </c>
      <c r="H2541" s="193" t="str">
        <f t="shared" si="4392"/>
        <v>Gaither, Kelli</v>
      </c>
      <c r="I2541" s="193" t="str">
        <f t="shared" si="4392"/>
        <v>BE989</v>
      </c>
      <c r="J2541" s="193" t="str">
        <f t="shared" si="4392"/>
        <v>BEAST NEW YORK</v>
      </c>
      <c r="K2541" s="193" t="str">
        <f t="shared" si="4392"/>
        <v>all</v>
      </c>
      <c r="L2541" s="193" t="str">
        <f t="shared" si="4392"/>
        <v>H2H Performance Video</v>
      </c>
      <c r="M2541" s="193" t="str">
        <f t="shared" si="4392"/>
        <v>TV, Technics</v>
      </c>
      <c r="N2541" s="193" t="str">
        <f t="shared" si="4318"/>
        <v>DSC</v>
      </c>
      <c r="AA2541" s="193">
        <f t="shared" si="4281"/>
        <v>0</v>
      </c>
      <c r="AB2541" s="193" t="str">
        <f t="shared" ref="AB2541" si="4393">AB$383</f>
        <v>Gaither, Kelli</v>
      </c>
    </row>
    <row r="2542" spans="1:28" s="188" customFormat="1" ht="17.399999999999999">
      <c r="A2542" s="193" t="str">
        <f t="shared" si="4276"/>
        <v>DSC</v>
      </c>
      <c r="B2542" s="193" t="str">
        <f t="shared" si="4277"/>
        <v>BH080DSC</v>
      </c>
      <c r="C2542" s="193" t="str">
        <f t="shared" si="4278"/>
        <v>DSCGaither, Kelli</v>
      </c>
      <c r="D2542" s="193"/>
      <c r="E2542" s="193"/>
      <c r="F2542" s="193" t="str">
        <f t="shared" si="4279"/>
        <v>DSCHoffman, Brian</v>
      </c>
      <c r="G2542" s="193" t="str">
        <f t="shared" ref="G2542:M2542" si="4394">G$384</f>
        <v>Hoffman, Brian</v>
      </c>
      <c r="H2542" s="193" t="str">
        <f t="shared" si="4394"/>
        <v>Gaither, Kelli</v>
      </c>
      <c r="I2542" s="193" t="str">
        <f t="shared" si="4394"/>
        <v>BH080</v>
      </c>
      <c r="J2542" s="193" t="str">
        <f t="shared" si="4394"/>
        <v>BHRS GRP/UTD EDUCATION PURCHASING</v>
      </c>
      <c r="K2542" s="193" t="str">
        <f t="shared" si="4394"/>
        <v>all</v>
      </c>
      <c r="L2542" s="193">
        <f t="shared" si="4394"/>
        <v>0</v>
      </c>
      <c r="M2542" s="193">
        <f t="shared" si="4394"/>
        <v>0</v>
      </c>
      <c r="N2542" s="193" t="str">
        <f t="shared" si="4318"/>
        <v>DSC</v>
      </c>
      <c r="AA2542" s="193">
        <f t="shared" si="4281"/>
        <v>0</v>
      </c>
      <c r="AB2542" s="193" t="str">
        <f t="shared" ref="AB2542" si="4395">AB$384</f>
        <v>Gaither, Kelli</v>
      </c>
    </row>
    <row r="2543" spans="1:28" s="188" customFormat="1" ht="17.399999999999999">
      <c r="A2543" s="193" t="str">
        <f t="shared" si="4276"/>
        <v>DSC</v>
      </c>
      <c r="B2543" s="193" t="str">
        <f t="shared" si="4277"/>
        <v>BL356DSC</v>
      </c>
      <c r="C2543" s="193" t="str">
        <f t="shared" si="4278"/>
        <v>DSCGaither, Kelli</v>
      </c>
      <c r="D2543" s="193"/>
      <c r="E2543" s="193"/>
      <c r="F2543" s="193" t="str">
        <f t="shared" si="4279"/>
        <v>DSCHoffman, Brian</v>
      </c>
      <c r="G2543" s="193" t="str">
        <f t="shared" ref="G2543:M2543" si="4396">G$385</f>
        <v>Hoffman, Brian</v>
      </c>
      <c r="H2543" s="193" t="str">
        <f t="shared" si="4396"/>
        <v>Gaither, Kelli</v>
      </c>
      <c r="I2543" s="193" t="str">
        <f t="shared" si="4396"/>
        <v>BL356</v>
      </c>
      <c r="J2543" s="193" t="str">
        <f t="shared" si="4396"/>
        <v>BLUEWATER PHOTO</v>
      </c>
      <c r="K2543" s="193" t="str">
        <f t="shared" si="4396"/>
        <v>all</v>
      </c>
      <c r="L2543" s="193">
        <f t="shared" si="4396"/>
        <v>0</v>
      </c>
      <c r="M2543" s="193">
        <f t="shared" si="4396"/>
        <v>0</v>
      </c>
      <c r="N2543" s="193" t="str">
        <f t="shared" si="4318"/>
        <v>DSC</v>
      </c>
      <c r="AA2543" s="193">
        <f t="shared" si="4281"/>
        <v>0</v>
      </c>
      <c r="AB2543" s="193" t="str">
        <f t="shared" ref="AB2543" si="4397">AB$385</f>
        <v>Gaither, Kelli</v>
      </c>
    </row>
    <row r="2544" spans="1:28" s="188" customFormat="1" ht="17.399999999999999">
      <c r="A2544" s="193" t="str">
        <f t="shared" si="4276"/>
        <v>DSC</v>
      </c>
      <c r="B2544" s="193" t="str">
        <f t="shared" si="4277"/>
        <v>BU952DSC</v>
      </c>
      <c r="C2544" s="193" t="str">
        <f t="shared" si="4278"/>
        <v>DSCGaither, Kelli</v>
      </c>
      <c r="D2544" s="193"/>
      <c r="E2544" s="193"/>
      <c r="F2544" s="193" t="str">
        <f t="shared" si="4279"/>
        <v>DSCHoffman, Brian</v>
      </c>
      <c r="G2544" s="193" t="str">
        <f t="shared" ref="G2544:M2544" si="4398">G$386</f>
        <v>Hoffman, Brian</v>
      </c>
      <c r="H2544" s="193" t="str">
        <f t="shared" si="4398"/>
        <v>Gaither, Kelli</v>
      </c>
      <c r="I2544" s="193" t="str">
        <f t="shared" si="4398"/>
        <v>BU952</v>
      </c>
      <c r="J2544" s="193" t="str">
        <f t="shared" si="4398"/>
        <v>BURKE CAMERA INC</v>
      </c>
      <c r="K2544" s="193" t="str">
        <f t="shared" si="4398"/>
        <v>all</v>
      </c>
      <c r="L2544" s="193">
        <f t="shared" si="4398"/>
        <v>0</v>
      </c>
      <c r="M2544" s="193">
        <f t="shared" si="4398"/>
        <v>0</v>
      </c>
      <c r="N2544" s="193" t="str">
        <f t="shared" si="4318"/>
        <v>DSC</v>
      </c>
      <c r="AA2544" s="193">
        <f t="shared" si="4281"/>
        <v>0</v>
      </c>
      <c r="AB2544" s="193" t="str">
        <f t="shared" ref="AB2544" si="4399">AB$386</f>
        <v>Gaither, Kelli</v>
      </c>
    </row>
    <row r="2545" spans="1:28" s="188" customFormat="1" ht="17.399999999999999">
      <c r="A2545" s="193" t="str">
        <f t="shared" si="4276"/>
        <v>DSC</v>
      </c>
      <c r="B2545" s="193" t="str">
        <f t="shared" si="4277"/>
        <v>DH030DSC</v>
      </c>
      <c r="C2545" s="193" t="str">
        <f t="shared" si="4278"/>
        <v>DSCGaither, Kelli</v>
      </c>
      <c r="D2545" s="193"/>
      <c r="E2545" s="193"/>
      <c r="F2545" s="193" t="str">
        <f t="shared" si="4279"/>
        <v>DSCHoffman, Brian</v>
      </c>
      <c r="G2545" s="193" t="str">
        <f t="shared" ref="G2545:M2545" si="4400">G$387</f>
        <v>Hoffman, Brian</v>
      </c>
      <c r="H2545" s="193" t="str">
        <f t="shared" si="4400"/>
        <v>Gaither, Kelli</v>
      </c>
      <c r="I2545" s="193" t="str">
        <f t="shared" si="4400"/>
        <v>DH030</v>
      </c>
      <c r="J2545" s="193" t="str">
        <f t="shared" si="4400"/>
        <v>D &amp; H DIST. CO</v>
      </c>
      <c r="K2545" s="193" t="str">
        <f t="shared" si="4400"/>
        <v>all</v>
      </c>
      <c r="L2545" s="193">
        <f t="shared" si="4400"/>
        <v>0</v>
      </c>
      <c r="M2545" s="193">
        <f t="shared" si="4400"/>
        <v>0</v>
      </c>
      <c r="N2545" s="193" t="str">
        <f t="shared" si="4318"/>
        <v>DSC</v>
      </c>
      <c r="AA2545" s="193">
        <f t="shared" si="4281"/>
        <v>0</v>
      </c>
      <c r="AB2545" s="193" t="str">
        <f t="shared" ref="AB2545" si="4401">AB$387</f>
        <v>Gaither, Kelli</v>
      </c>
    </row>
    <row r="2546" spans="1:28" s="188" customFormat="1" ht="17.399999999999999">
      <c r="A2546" s="193" t="str">
        <f t="shared" si="4276"/>
        <v>DSC</v>
      </c>
      <c r="B2546" s="193" t="str">
        <f t="shared" si="4277"/>
        <v>DW001DSC</v>
      </c>
      <c r="C2546" s="193" t="str">
        <f t="shared" si="4278"/>
        <v>DSCGaither, Kelli</v>
      </c>
      <c r="D2546" s="193"/>
      <c r="E2546" s="193"/>
      <c r="F2546" s="193" t="str">
        <f t="shared" si="4279"/>
        <v>DSCHoffman, Brian</v>
      </c>
      <c r="G2546" s="193" t="str">
        <f t="shared" ref="G2546:M2546" si="4402">G$388</f>
        <v>Hoffman, Brian</v>
      </c>
      <c r="H2546" s="193" t="str">
        <f t="shared" si="4402"/>
        <v>Gaither, Kelli</v>
      </c>
      <c r="I2546" s="193" t="str">
        <f t="shared" si="4402"/>
        <v>DW001</v>
      </c>
      <c r="J2546" s="193" t="str">
        <f t="shared" si="4402"/>
        <v>BRAZO'S DIST.</v>
      </c>
      <c r="K2546" s="193" t="str">
        <f t="shared" si="4402"/>
        <v>all</v>
      </c>
      <c r="L2546" s="193">
        <f t="shared" si="4402"/>
        <v>0</v>
      </c>
      <c r="M2546" s="193">
        <f t="shared" si="4402"/>
        <v>0</v>
      </c>
      <c r="N2546" s="193" t="str">
        <f t="shared" si="4318"/>
        <v>DSC</v>
      </c>
      <c r="AA2546" s="193">
        <f t="shared" si="4281"/>
        <v>0</v>
      </c>
      <c r="AB2546" s="193" t="str">
        <f t="shared" ref="AB2546" si="4403">AB$388</f>
        <v>Gaither, Kelli</v>
      </c>
    </row>
    <row r="2547" spans="1:28" s="188" customFormat="1" ht="17.399999999999999">
      <c r="A2547" s="193" t="str">
        <f t="shared" si="4276"/>
        <v>DSC</v>
      </c>
      <c r="B2547" s="193" t="str">
        <f t="shared" si="4277"/>
        <v>EA402DSC</v>
      </c>
      <c r="C2547" s="193" t="str">
        <f t="shared" si="4278"/>
        <v>DSCGaither, Kelli</v>
      </c>
      <c r="D2547" s="193"/>
      <c r="E2547" s="193"/>
      <c r="F2547" s="193" t="str">
        <f t="shared" si="4279"/>
        <v>DSCHoffman, Brian</v>
      </c>
      <c r="G2547" s="193" t="str">
        <f t="shared" ref="G2547:M2547" si="4404">G$389</f>
        <v>Hoffman, Brian</v>
      </c>
      <c r="H2547" s="193" t="str">
        <f t="shared" si="4404"/>
        <v>Gaither, Kelli</v>
      </c>
      <c r="I2547" s="193" t="str">
        <f t="shared" si="4404"/>
        <v>EA402</v>
      </c>
      <c r="J2547" s="193" t="str">
        <f t="shared" si="4404"/>
        <v>E&amp;S INTERNATIONAL ENTERPRISES INC</v>
      </c>
      <c r="K2547" s="193" t="str">
        <f t="shared" si="4404"/>
        <v>all</v>
      </c>
      <c r="L2547" s="193">
        <f t="shared" si="4404"/>
        <v>0</v>
      </c>
      <c r="M2547" s="193">
        <f t="shared" si="4404"/>
        <v>0</v>
      </c>
      <c r="N2547" s="193" t="str">
        <f t="shared" si="4318"/>
        <v>DSC</v>
      </c>
      <c r="AA2547" s="193">
        <f t="shared" si="4281"/>
        <v>0</v>
      </c>
      <c r="AB2547" s="193" t="str">
        <f t="shared" ref="AB2547" si="4405">AB$389</f>
        <v>Gaither, Kelli</v>
      </c>
    </row>
    <row r="2548" spans="1:28" s="188" customFormat="1" ht="17.399999999999999">
      <c r="A2548" s="193" t="str">
        <f t="shared" si="4276"/>
        <v>DSC</v>
      </c>
      <c r="B2548" s="193" t="str">
        <f t="shared" si="4277"/>
        <v>FC065DSC</v>
      </c>
      <c r="C2548" s="193" t="str">
        <f t="shared" si="4278"/>
        <v>DSCGaither, Kelli</v>
      </c>
      <c r="D2548" s="193"/>
      <c r="E2548" s="193"/>
      <c r="F2548" s="193" t="str">
        <f t="shared" si="4279"/>
        <v>DSCHoffman, Brian</v>
      </c>
      <c r="G2548" s="193" t="str">
        <f t="shared" ref="G2548:M2548" si="4406">G$390</f>
        <v>Hoffman, Brian</v>
      </c>
      <c r="H2548" s="193" t="str">
        <f t="shared" si="4406"/>
        <v>Gaither, Kelli</v>
      </c>
      <c r="I2548" s="193" t="str">
        <f t="shared" si="4406"/>
        <v>FC065</v>
      </c>
      <c r="J2548" s="193" t="str">
        <f t="shared" si="4406"/>
        <v>FRANKLIN CASH REGIST</v>
      </c>
      <c r="K2548" s="193" t="str">
        <f t="shared" si="4406"/>
        <v>all</v>
      </c>
      <c r="L2548" s="193">
        <f t="shared" si="4406"/>
        <v>0</v>
      </c>
      <c r="M2548" s="193">
        <f t="shared" si="4406"/>
        <v>0</v>
      </c>
      <c r="N2548" s="193" t="str">
        <f t="shared" si="4318"/>
        <v>DSC</v>
      </c>
      <c r="AA2548" s="193">
        <f t="shared" si="4281"/>
        <v>0</v>
      </c>
      <c r="AB2548" s="193" t="str">
        <f t="shared" ref="AB2548" si="4407">AB$390</f>
        <v>Gaither, Kelli</v>
      </c>
    </row>
    <row r="2549" spans="1:28" s="188" customFormat="1" ht="17.399999999999999">
      <c r="A2549" s="193" t="str">
        <f t="shared" si="4276"/>
        <v>DSC</v>
      </c>
      <c r="B2549" s="193" t="str">
        <f t="shared" si="4277"/>
        <v>FO512DSC</v>
      </c>
      <c r="C2549" s="193" t="str">
        <f t="shared" si="4278"/>
        <v>DSCGaither, Kelli</v>
      </c>
      <c r="D2549" s="193"/>
      <c r="E2549" s="193"/>
      <c r="F2549" s="193" t="str">
        <f t="shared" si="4279"/>
        <v>DSCHoffman, Brian</v>
      </c>
      <c r="G2549" s="193" t="str">
        <f t="shared" ref="G2549:M2549" si="4408">G$391</f>
        <v>Hoffman, Brian</v>
      </c>
      <c r="H2549" s="193" t="str">
        <f t="shared" si="4408"/>
        <v>Gaither, Kelli</v>
      </c>
      <c r="I2549" s="193" t="str">
        <f t="shared" si="4408"/>
        <v>FO512</v>
      </c>
      <c r="J2549" s="193" t="str">
        <f t="shared" si="4408"/>
        <v>FOTO-CARE LTD</v>
      </c>
      <c r="K2549" s="193" t="str">
        <f t="shared" si="4408"/>
        <v>all</v>
      </c>
      <c r="L2549" s="193">
        <f t="shared" si="4408"/>
        <v>0</v>
      </c>
      <c r="M2549" s="193">
        <f t="shared" si="4408"/>
        <v>0</v>
      </c>
      <c r="N2549" s="193" t="str">
        <f t="shared" si="4318"/>
        <v>DSC</v>
      </c>
      <c r="AA2549" s="193">
        <f t="shared" si="4281"/>
        <v>0</v>
      </c>
      <c r="AB2549" s="193" t="str">
        <f t="shared" ref="AB2549" si="4409">AB$391</f>
        <v>Gaither, Kelli</v>
      </c>
    </row>
    <row r="2550" spans="1:28" s="188" customFormat="1" ht="17.399999999999999">
      <c r="A2550" s="193" t="str">
        <f t="shared" ref="A2550:A2595" si="4410">T$11</f>
        <v>DSC</v>
      </c>
      <c r="B2550" s="193" t="str">
        <f t="shared" ref="B2550:B2595" si="4411">CONCATENATE(I2550,A2550)</f>
        <v>GR025DSC</v>
      </c>
      <c r="C2550" s="193" t="str">
        <f t="shared" ref="C2550:C2595" si="4412">CONCATENATE(A2550,H2550)</f>
        <v>DSCGaither, Kelli</v>
      </c>
      <c r="D2550" s="193"/>
      <c r="E2550" s="193"/>
      <c r="F2550" s="193" t="str">
        <f t="shared" ref="F2550:F2595" si="4413">CONCATENATE(A2550,G2550)</f>
        <v>DSCHoffman, Brian</v>
      </c>
      <c r="G2550" s="193" t="str">
        <f t="shared" ref="G2550:M2550" si="4414">G$392</f>
        <v>Hoffman, Brian</v>
      </c>
      <c r="H2550" s="193" t="str">
        <f t="shared" si="4414"/>
        <v>Gaither, Kelli</v>
      </c>
      <c r="I2550" s="193" t="str">
        <f t="shared" si="4414"/>
        <v>GR025</v>
      </c>
      <c r="J2550" s="193" t="str">
        <f t="shared" si="4414"/>
        <v>GRAYBAR ELECTRIC CO.</v>
      </c>
      <c r="K2550" s="193" t="str">
        <f t="shared" si="4414"/>
        <v>all</v>
      </c>
      <c r="L2550" s="193">
        <f t="shared" si="4414"/>
        <v>0</v>
      </c>
      <c r="M2550" s="193">
        <f t="shared" si="4414"/>
        <v>0</v>
      </c>
      <c r="N2550" s="193" t="str">
        <f t="shared" si="4318"/>
        <v>DSC</v>
      </c>
      <c r="AA2550" s="193">
        <f t="shared" ref="AA2550:AA2595" si="4415">AT$11</f>
        <v>0</v>
      </c>
      <c r="AB2550" s="193" t="str">
        <f t="shared" ref="AB2550" si="4416">AB$392</f>
        <v>Gaither, Kelli</v>
      </c>
    </row>
    <row r="2551" spans="1:28" s="188" customFormat="1" ht="17.399999999999999">
      <c r="A2551" s="193" t="str">
        <f t="shared" si="4410"/>
        <v>DSC</v>
      </c>
      <c r="B2551" s="193" t="str">
        <f t="shared" si="4411"/>
        <v>GR843DSC</v>
      </c>
      <c r="C2551" s="193" t="str">
        <f t="shared" si="4412"/>
        <v>DSCGaither, Kelli</v>
      </c>
      <c r="D2551" s="193"/>
      <c r="E2551" s="193"/>
      <c r="F2551" s="193" t="str">
        <f t="shared" si="4413"/>
        <v>DSCHoffman, Brian</v>
      </c>
      <c r="G2551" s="193" t="str">
        <f t="shared" ref="G2551:M2551" si="4417">G$393</f>
        <v>Hoffman, Brian</v>
      </c>
      <c r="H2551" s="193" t="str">
        <f t="shared" si="4417"/>
        <v>Gaither, Kelli</v>
      </c>
      <c r="I2551" s="193" t="str">
        <f t="shared" si="4417"/>
        <v>GR843</v>
      </c>
      <c r="J2551" s="193" t="str">
        <f t="shared" si="4417"/>
        <v>GREEN MOUNTAIN CAMERA LLC</v>
      </c>
      <c r="K2551" s="193" t="str">
        <f t="shared" si="4417"/>
        <v>all</v>
      </c>
      <c r="L2551" s="193">
        <f t="shared" si="4417"/>
        <v>0</v>
      </c>
      <c r="M2551" s="193">
        <f t="shared" si="4417"/>
        <v>0</v>
      </c>
      <c r="N2551" s="193" t="str">
        <f t="shared" si="4318"/>
        <v>DSC</v>
      </c>
      <c r="AA2551" s="193">
        <f t="shared" si="4415"/>
        <v>0</v>
      </c>
      <c r="AB2551" s="193" t="str">
        <f t="shared" ref="AB2551" si="4418">AB$393</f>
        <v>Gaither, Kelli</v>
      </c>
    </row>
    <row r="2552" spans="1:28" s="188" customFormat="1" ht="17.399999999999999">
      <c r="A2552" s="193" t="str">
        <f t="shared" si="4410"/>
        <v>DSC</v>
      </c>
      <c r="B2552" s="193" t="str">
        <f t="shared" si="4411"/>
        <v>HA215DSC</v>
      </c>
      <c r="C2552" s="193" t="str">
        <f t="shared" si="4412"/>
        <v>DSCGaither, Kelli</v>
      </c>
      <c r="D2552" s="193"/>
      <c r="E2552" s="193"/>
      <c r="F2552" s="193" t="str">
        <f t="shared" si="4413"/>
        <v>DSCHoffman, Brian</v>
      </c>
      <c r="G2552" s="193" t="str">
        <f t="shared" ref="G2552:M2552" si="4419">G$394</f>
        <v>Hoffman, Brian</v>
      </c>
      <c r="H2552" s="193" t="str">
        <f t="shared" si="4419"/>
        <v>Gaither, Kelli</v>
      </c>
      <c r="I2552" s="193" t="str">
        <f t="shared" si="4419"/>
        <v>HA215</v>
      </c>
      <c r="J2552" s="193" t="str">
        <f t="shared" si="4419"/>
        <v>HARCO INDUSTRIES INC</v>
      </c>
      <c r="K2552" s="193" t="str">
        <f t="shared" si="4419"/>
        <v>all</v>
      </c>
      <c r="L2552" s="193">
        <f t="shared" si="4419"/>
        <v>0</v>
      </c>
      <c r="M2552" s="193">
        <f t="shared" si="4419"/>
        <v>0</v>
      </c>
      <c r="N2552" s="193" t="str">
        <f t="shared" si="4318"/>
        <v>DSC</v>
      </c>
      <c r="AA2552" s="193">
        <f t="shared" si="4415"/>
        <v>0</v>
      </c>
      <c r="AB2552" s="193" t="str">
        <f t="shared" ref="AB2552" si="4420">AB$394</f>
        <v>Gaither, Kelli</v>
      </c>
    </row>
    <row r="2553" spans="1:28" s="188" customFormat="1" ht="17.399999999999999">
      <c r="A2553" s="193" t="str">
        <f t="shared" si="4410"/>
        <v>DSC</v>
      </c>
      <c r="B2553" s="193" t="str">
        <f t="shared" si="4411"/>
        <v>HI001DSC</v>
      </c>
      <c r="C2553" s="193" t="str">
        <f t="shared" si="4412"/>
        <v>DSCGaither, Kelli</v>
      </c>
      <c r="D2553" s="193"/>
      <c r="E2553" s="193"/>
      <c r="F2553" s="193" t="str">
        <f t="shared" si="4413"/>
        <v>DSCHoffman, Brian</v>
      </c>
      <c r="G2553" s="193" t="str">
        <f t="shared" ref="G2553:M2553" si="4421">G$395</f>
        <v>Hoffman, Brian</v>
      </c>
      <c r="H2553" s="193" t="str">
        <f t="shared" si="4421"/>
        <v>Gaither, Kelli</v>
      </c>
      <c r="I2553" s="193" t="str">
        <f t="shared" si="4421"/>
        <v>HI001</v>
      </c>
      <c r="J2553" s="193" t="str">
        <f t="shared" si="4421"/>
        <v>HINDA INC.</v>
      </c>
      <c r="K2553" s="193" t="str">
        <f t="shared" si="4421"/>
        <v>all</v>
      </c>
      <c r="L2553" s="193">
        <f t="shared" si="4421"/>
        <v>0</v>
      </c>
      <c r="M2553" s="193">
        <f t="shared" si="4421"/>
        <v>0</v>
      </c>
      <c r="N2553" s="193" t="str">
        <f t="shared" si="4318"/>
        <v>DSC</v>
      </c>
      <c r="AA2553" s="193">
        <f t="shared" si="4415"/>
        <v>0</v>
      </c>
      <c r="AB2553" s="193" t="str">
        <f t="shared" ref="AB2553" si="4422">AB$395</f>
        <v>Gaither, Kelli</v>
      </c>
    </row>
    <row r="2554" spans="1:28" s="188" customFormat="1" ht="17.399999999999999">
      <c r="A2554" s="193" t="str">
        <f t="shared" si="4410"/>
        <v>DSC</v>
      </c>
      <c r="B2554" s="193" t="str">
        <f t="shared" si="4411"/>
        <v>IM266DSC</v>
      </c>
      <c r="C2554" s="193" t="str">
        <f t="shared" si="4412"/>
        <v>DSCGaither, Kelli</v>
      </c>
      <c r="D2554" s="193"/>
      <c r="E2554" s="193"/>
      <c r="F2554" s="193" t="str">
        <f t="shared" si="4413"/>
        <v>DSCHoffman, Brian</v>
      </c>
      <c r="G2554" s="193" t="str">
        <f t="shared" ref="G2554:M2554" si="4423">G$396</f>
        <v>Hoffman, Brian</v>
      </c>
      <c r="H2554" s="193" t="str">
        <f t="shared" si="4423"/>
        <v>Gaither, Kelli</v>
      </c>
      <c r="I2554" s="193" t="str">
        <f t="shared" si="4423"/>
        <v>IM266</v>
      </c>
      <c r="J2554" s="193" t="str">
        <f t="shared" si="4423"/>
        <v>IMAGE LOGISTICS</v>
      </c>
      <c r="K2554" s="193" t="str">
        <f t="shared" si="4423"/>
        <v>all</v>
      </c>
      <c r="L2554" s="193">
        <f t="shared" si="4423"/>
        <v>0</v>
      </c>
      <c r="M2554" s="193">
        <f t="shared" si="4423"/>
        <v>0</v>
      </c>
      <c r="N2554" s="193" t="str">
        <f t="shared" si="4318"/>
        <v>DSC</v>
      </c>
      <c r="AA2554" s="193">
        <f t="shared" si="4415"/>
        <v>0</v>
      </c>
      <c r="AB2554" s="193" t="str">
        <f t="shared" ref="AB2554" si="4424">AB$396</f>
        <v>Gaither, Kelli</v>
      </c>
    </row>
    <row r="2555" spans="1:28" s="188" customFormat="1" ht="17.399999999999999">
      <c r="A2555" s="193" t="str">
        <f t="shared" si="4410"/>
        <v>DSC</v>
      </c>
      <c r="B2555" s="193" t="str">
        <f t="shared" si="4411"/>
        <v>J0028DSC</v>
      </c>
      <c r="C2555" s="193" t="str">
        <f t="shared" si="4412"/>
        <v>DSCGaither, Kelli</v>
      </c>
      <c r="D2555" s="193"/>
      <c r="E2555" s="193"/>
      <c r="F2555" s="193" t="str">
        <f t="shared" si="4413"/>
        <v>DSCHoffman, Brian</v>
      </c>
      <c r="G2555" s="193" t="str">
        <f t="shared" ref="G2555:M2555" si="4425">G$397</f>
        <v>Hoffman, Brian</v>
      </c>
      <c r="H2555" s="193" t="str">
        <f t="shared" si="4425"/>
        <v>Gaither, Kelli</v>
      </c>
      <c r="I2555" s="193" t="str">
        <f t="shared" si="4425"/>
        <v>J0028</v>
      </c>
      <c r="J2555" s="193" t="str">
        <f t="shared" si="4425"/>
        <v>ACCESS A/V LLC</v>
      </c>
      <c r="K2555" s="193" t="str">
        <f t="shared" si="4425"/>
        <v>all</v>
      </c>
      <c r="L2555" s="193">
        <f t="shared" si="4425"/>
        <v>0</v>
      </c>
      <c r="M2555" s="193">
        <f t="shared" si="4425"/>
        <v>0</v>
      </c>
      <c r="N2555" s="193" t="str">
        <f t="shared" si="4318"/>
        <v>DSC</v>
      </c>
      <c r="AA2555" s="193">
        <f t="shared" si="4415"/>
        <v>0</v>
      </c>
      <c r="AB2555" s="193" t="str">
        <f t="shared" ref="AB2555" si="4426">AB$397</f>
        <v>Gaither, Kelli</v>
      </c>
    </row>
    <row r="2556" spans="1:28" s="188" customFormat="1" ht="17.399999999999999">
      <c r="A2556" s="193" t="str">
        <f t="shared" si="4410"/>
        <v>DSC</v>
      </c>
      <c r="B2556" s="193" t="str">
        <f t="shared" si="4411"/>
        <v>JA581DSC</v>
      </c>
      <c r="C2556" s="193" t="str">
        <f t="shared" si="4412"/>
        <v>DSCGaither, Kelli</v>
      </c>
      <c r="D2556" s="193"/>
      <c r="E2556" s="193"/>
      <c r="F2556" s="193" t="str">
        <f t="shared" si="4413"/>
        <v>DSCHoffman, Brian</v>
      </c>
      <c r="G2556" s="193" t="str">
        <f t="shared" ref="G2556:M2556" si="4427">G$398</f>
        <v>Hoffman, Brian</v>
      </c>
      <c r="H2556" s="193" t="str">
        <f t="shared" si="4427"/>
        <v>Gaither, Kelli</v>
      </c>
      <c r="I2556" s="193" t="str">
        <f t="shared" si="4427"/>
        <v>JA581</v>
      </c>
      <c r="J2556" s="193" t="str">
        <f t="shared" si="4427"/>
        <v>JALUX AMERICA'S INC</v>
      </c>
      <c r="K2556" s="193" t="str">
        <f t="shared" si="4427"/>
        <v>all</v>
      </c>
      <c r="L2556" s="193">
        <f t="shared" si="4427"/>
        <v>0</v>
      </c>
      <c r="M2556" s="193">
        <f t="shared" si="4427"/>
        <v>0</v>
      </c>
      <c r="N2556" s="193" t="str">
        <f t="shared" si="4318"/>
        <v>DSC</v>
      </c>
      <c r="AA2556" s="193">
        <f t="shared" si="4415"/>
        <v>0</v>
      </c>
      <c r="AB2556" s="193" t="str">
        <f t="shared" ref="AB2556" si="4428">AB$398</f>
        <v>Gaither, Kelli</v>
      </c>
    </row>
    <row r="2557" spans="1:28" s="188" customFormat="1" ht="17.399999999999999">
      <c r="A2557" s="193" t="str">
        <f t="shared" si="4410"/>
        <v>DSC</v>
      </c>
      <c r="B2557" s="193" t="str">
        <f t="shared" si="4411"/>
        <v>JH020DSC</v>
      </c>
      <c r="C2557" s="193" t="str">
        <f t="shared" si="4412"/>
        <v>DSCGaither, Kelli</v>
      </c>
      <c r="D2557" s="193"/>
      <c r="E2557" s="193"/>
      <c r="F2557" s="193" t="str">
        <f t="shared" si="4413"/>
        <v>DSCHoffman, Brian</v>
      </c>
      <c r="G2557" s="193" t="str">
        <f t="shared" ref="G2557:M2557" si="4429">G$399</f>
        <v>Hoffman, Brian</v>
      </c>
      <c r="H2557" s="193" t="str">
        <f t="shared" si="4429"/>
        <v>Gaither, Kelli</v>
      </c>
      <c r="I2557" s="193" t="str">
        <f t="shared" si="4429"/>
        <v>JH020</v>
      </c>
      <c r="J2557" s="193" t="str">
        <f t="shared" si="4429"/>
        <v>JHAM INTERNATIONAL C</v>
      </c>
      <c r="K2557" s="193" t="str">
        <f t="shared" si="4429"/>
        <v>all</v>
      </c>
      <c r="L2557" s="193">
        <f t="shared" si="4429"/>
        <v>0</v>
      </c>
      <c r="M2557" s="193">
        <f t="shared" si="4429"/>
        <v>0</v>
      </c>
      <c r="N2557" s="193" t="str">
        <f t="shared" si="4318"/>
        <v>DSC</v>
      </c>
      <c r="AA2557" s="193">
        <f t="shared" si="4415"/>
        <v>0</v>
      </c>
      <c r="AB2557" s="193" t="str">
        <f t="shared" ref="AB2557" si="4430">AB$399</f>
        <v>Gaither, Kelli</v>
      </c>
    </row>
    <row r="2558" spans="1:28" s="188" customFormat="1" ht="17.399999999999999">
      <c r="A2558" s="193" t="str">
        <f t="shared" si="4410"/>
        <v>DSC</v>
      </c>
      <c r="B2558" s="193" t="str">
        <f t="shared" si="4411"/>
        <v>LA020DSC</v>
      </c>
      <c r="C2558" s="193" t="str">
        <f t="shared" si="4412"/>
        <v>DSCGaither, Kelli</v>
      </c>
      <c r="D2558" s="193"/>
      <c r="E2558" s="193"/>
      <c r="F2558" s="193" t="str">
        <f t="shared" si="4413"/>
        <v>DSCHoffman, Brian</v>
      </c>
      <c r="G2558" s="193" t="str">
        <f t="shared" ref="G2558:M2558" si="4431">G$400</f>
        <v>Hoffman, Brian</v>
      </c>
      <c r="H2558" s="193" t="str">
        <f t="shared" si="4431"/>
        <v>Gaither, Kelli</v>
      </c>
      <c r="I2558" s="193" t="str">
        <f t="shared" si="4431"/>
        <v>LA020</v>
      </c>
      <c r="J2558" s="193" t="str">
        <f t="shared" si="4431"/>
        <v>LAPINE ASSOCIATES IN</v>
      </c>
      <c r="K2558" s="193" t="str">
        <f t="shared" si="4431"/>
        <v>all</v>
      </c>
      <c r="L2558" s="193">
        <f t="shared" si="4431"/>
        <v>0</v>
      </c>
      <c r="M2558" s="193">
        <f t="shared" si="4431"/>
        <v>0</v>
      </c>
      <c r="N2558" s="193" t="str">
        <f t="shared" si="4318"/>
        <v>DSC</v>
      </c>
      <c r="AA2558" s="193">
        <f t="shared" si="4415"/>
        <v>0</v>
      </c>
      <c r="AB2558" s="193" t="str">
        <f t="shared" ref="AB2558" si="4432">AB$400</f>
        <v>Gaither, Kelli</v>
      </c>
    </row>
    <row r="2559" spans="1:28" s="188" customFormat="1" ht="17.399999999999999">
      <c r="A2559" s="193" t="str">
        <f t="shared" si="4410"/>
        <v>DSC</v>
      </c>
      <c r="B2559" s="193" t="str">
        <f t="shared" si="4411"/>
        <v>LI722DSC</v>
      </c>
      <c r="C2559" s="193" t="str">
        <f t="shared" si="4412"/>
        <v>DSCGaither, Kelli</v>
      </c>
      <c r="D2559" s="193"/>
      <c r="E2559" s="193"/>
      <c r="F2559" s="193" t="str">
        <f t="shared" si="4413"/>
        <v>DSCHoffman, Brian</v>
      </c>
      <c r="G2559" s="193" t="str">
        <f t="shared" ref="G2559:M2559" si="4433">G$401</f>
        <v>Hoffman, Brian</v>
      </c>
      <c r="H2559" s="193" t="str">
        <f t="shared" si="4433"/>
        <v>Gaither, Kelli</v>
      </c>
      <c r="I2559" s="193" t="str">
        <f t="shared" si="4433"/>
        <v>LI722</v>
      </c>
      <c r="J2559" s="193" t="str">
        <f t="shared" si="4433"/>
        <v>LIFETOUCH NATIONAL SCHOOL STUDIOS I</v>
      </c>
      <c r="K2559" s="193" t="str">
        <f t="shared" si="4433"/>
        <v>all</v>
      </c>
      <c r="L2559" s="193">
        <f t="shared" si="4433"/>
        <v>0</v>
      </c>
      <c r="M2559" s="193">
        <f t="shared" si="4433"/>
        <v>0</v>
      </c>
      <c r="N2559" s="193" t="str">
        <f t="shared" si="4318"/>
        <v>DSC</v>
      </c>
      <c r="AA2559" s="193">
        <f t="shared" si="4415"/>
        <v>0</v>
      </c>
      <c r="AB2559" s="193" t="str">
        <f t="shared" ref="AB2559" si="4434">AB$401</f>
        <v>Gaither, Kelli</v>
      </c>
    </row>
    <row r="2560" spans="1:28" s="188" customFormat="1" ht="17.399999999999999">
      <c r="A2560" s="193" t="str">
        <f t="shared" si="4410"/>
        <v>DSC</v>
      </c>
      <c r="B2560" s="193" t="str">
        <f t="shared" si="4411"/>
        <v>MI690DSC</v>
      </c>
      <c r="C2560" s="193" t="str">
        <f t="shared" si="4412"/>
        <v>DSCGaither, Kelli</v>
      </c>
      <c r="D2560" s="193"/>
      <c r="E2560" s="193"/>
      <c r="F2560" s="193" t="str">
        <f t="shared" si="4413"/>
        <v>DSCHoffman, Brian</v>
      </c>
      <c r="G2560" s="193" t="str">
        <f t="shared" ref="G2560:M2560" si="4435">G$402</f>
        <v>Hoffman, Brian</v>
      </c>
      <c r="H2560" s="193" t="str">
        <f t="shared" si="4435"/>
        <v>Gaither, Kelli</v>
      </c>
      <c r="I2560" s="193" t="str">
        <f t="shared" si="4435"/>
        <v>MI690</v>
      </c>
      <c r="J2560" s="193" t="str">
        <f t="shared" si="4435"/>
        <v>MIRA ENTERPRISE</v>
      </c>
      <c r="K2560" s="193" t="str">
        <f t="shared" si="4435"/>
        <v>all</v>
      </c>
      <c r="L2560" s="193">
        <f t="shared" si="4435"/>
        <v>0</v>
      </c>
      <c r="M2560" s="193">
        <f t="shared" si="4435"/>
        <v>0</v>
      </c>
      <c r="N2560" s="193" t="str">
        <f t="shared" si="4318"/>
        <v>DSC</v>
      </c>
      <c r="AA2560" s="193">
        <f t="shared" si="4415"/>
        <v>0</v>
      </c>
      <c r="AB2560" s="193" t="str">
        <f t="shared" ref="AB2560" si="4436">AB$402</f>
        <v>Gaither, Kelli</v>
      </c>
    </row>
    <row r="2561" spans="1:28" s="188" customFormat="1" ht="17.399999999999999">
      <c r="A2561" s="193" t="str">
        <f t="shared" si="4410"/>
        <v>DSC</v>
      </c>
      <c r="B2561" s="193" t="str">
        <f t="shared" si="4411"/>
        <v>PR060DSC</v>
      </c>
      <c r="C2561" s="193" t="str">
        <f t="shared" si="4412"/>
        <v>DSCGaither, Kelli</v>
      </c>
      <c r="D2561" s="193"/>
      <c r="E2561" s="193"/>
      <c r="F2561" s="193" t="str">
        <f t="shared" si="4413"/>
        <v>DSCHoffman, Brian</v>
      </c>
      <c r="G2561" s="193" t="str">
        <f t="shared" ref="G2561:M2561" si="4437">G$403</f>
        <v>Hoffman, Brian</v>
      </c>
      <c r="H2561" s="193" t="str">
        <f t="shared" si="4437"/>
        <v>Gaither, Kelli</v>
      </c>
      <c r="I2561" s="193" t="str">
        <f t="shared" si="4437"/>
        <v>PR060</v>
      </c>
      <c r="J2561" s="193" t="str">
        <f t="shared" si="4437"/>
        <v>PRECISION TRADING</v>
      </c>
      <c r="K2561" s="193" t="str">
        <f t="shared" si="4437"/>
        <v>all</v>
      </c>
      <c r="L2561" s="193">
        <f t="shared" si="4437"/>
        <v>0</v>
      </c>
      <c r="M2561" s="193">
        <f t="shared" si="4437"/>
        <v>0</v>
      </c>
      <c r="N2561" s="193" t="str">
        <f t="shared" si="4318"/>
        <v>DSC</v>
      </c>
      <c r="AA2561" s="193">
        <f t="shared" si="4415"/>
        <v>0</v>
      </c>
      <c r="AB2561" s="193" t="str">
        <f t="shared" ref="AB2561" si="4438">AB$403</f>
        <v>Gaither, Kelli</v>
      </c>
    </row>
    <row r="2562" spans="1:28" s="188" customFormat="1" ht="17.399999999999999">
      <c r="A2562" s="193" t="str">
        <f t="shared" si="4410"/>
        <v>DSC</v>
      </c>
      <c r="B2562" s="193" t="str">
        <f t="shared" si="4411"/>
        <v>PR960DSC</v>
      </c>
      <c r="C2562" s="193" t="str">
        <f t="shared" si="4412"/>
        <v>DSCGaither, Kelli</v>
      </c>
      <c r="D2562" s="193"/>
      <c r="E2562" s="193"/>
      <c r="F2562" s="193" t="str">
        <f t="shared" si="4413"/>
        <v>DSCHoffman, Brian</v>
      </c>
      <c r="G2562" s="193" t="str">
        <f t="shared" ref="G2562:M2562" si="4439">G$404</f>
        <v>Hoffman, Brian</v>
      </c>
      <c r="H2562" s="193" t="str">
        <f t="shared" si="4439"/>
        <v>Gaither, Kelli</v>
      </c>
      <c r="I2562" s="193" t="str">
        <f t="shared" si="4439"/>
        <v>PR960</v>
      </c>
      <c r="J2562" s="193" t="str">
        <f t="shared" si="4439"/>
        <v>PRINCESS CRUISE LINES</v>
      </c>
      <c r="K2562" s="193" t="str">
        <f t="shared" si="4439"/>
        <v>all</v>
      </c>
      <c r="L2562" s="193">
        <f t="shared" si="4439"/>
        <v>0</v>
      </c>
      <c r="M2562" s="193">
        <f t="shared" si="4439"/>
        <v>0</v>
      </c>
      <c r="N2562" s="193" t="str">
        <f t="shared" si="4318"/>
        <v>DSC</v>
      </c>
      <c r="AA2562" s="193">
        <f t="shared" si="4415"/>
        <v>0</v>
      </c>
      <c r="AB2562" s="193" t="str">
        <f t="shared" ref="AB2562" si="4440">AB$404</f>
        <v>Gaither, Kelli</v>
      </c>
    </row>
    <row r="2563" spans="1:28" s="188" customFormat="1" ht="17.399999999999999">
      <c r="A2563" s="193" t="str">
        <f t="shared" si="4410"/>
        <v>DSC</v>
      </c>
      <c r="B2563" s="193" t="str">
        <f t="shared" si="4411"/>
        <v>RE802DSC</v>
      </c>
      <c r="C2563" s="193" t="str">
        <f t="shared" si="4412"/>
        <v>DSCGaither, Kelli</v>
      </c>
      <c r="D2563" s="193"/>
      <c r="E2563" s="193"/>
      <c r="F2563" s="193" t="str">
        <f t="shared" si="4413"/>
        <v>DSCHoffman, Brian</v>
      </c>
      <c r="G2563" s="193" t="str">
        <f t="shared" ref="G2563:M2563" si="4441">G$405</f>
        <v>Hoffman, Brian</v>
      </c>
      <c r="H2563" s="193" t="str">
        <f t="shared" si="4441"/>
        <v>Gaither, Kelli</v>
      </c>
      <c r="I2563" s="193" t="str">
        <f t="shared" si="4441"/>
        <v>RE802</v>
      </c>
      <c r="J2563" s="193" t="str">
        <f t="shared" si="4441"/>
        <v>REEF PHOTO AND VIDEO INC</v>
      </c>
      <c r="K2563" s="193" t="str">
        <f t="shared" si="4441"/>
        <v>all</v>
      </c>
      <c r="L2563" s="193">
        <f t="shared" si="4441"/>
        <v>0</v>
      </c>
      <c r="M2563" s="193">
        <f t="shared" si="4441"/>
        <v>0</v>
      </c>
      <c r="N2563" s="193" t="str">
        <f t="shared" si="4318"/>
        <v>DSC</v>
      </c>
      <c r="AA2563" s="193">
        <f t="shared" si="4415"/>
        <v>0</v>
      </c>
      <c r="AB2563" s="193" t="str">
        <f t="shared" ref="AB2563" si="4442">AB$405</f>
        <v>Gaither, Kelli</v>
      </c>
    </row>
    <row r="2564" spans="1:28" s="188" customFormat="1" ht="17.399999999999999">
      <c r="A2564" s="193" t="str">
        <f t="shared" si="4410"/>
        <v>DSC</v>
      </c>
      <c r="B2564" s="193" t="str">
        <f t="shared" si="4411"/>
        <v>SC015DSC</v>
      </c>
      <c r="C2564" s="193" t="str">
        <f t="shared" si="4412"/>
        <v>DSCGaither, Kelli</v>
      </c>
      <c r="D2564" s="193"/>
      <c r="E2564" s="193"/>
      <c r="F2564" s="193" t="str">
        <f t="shared" si="4413"/>
        <v>DSCHoffman, Brian</v>
      </c>
      <c r="G2564" s="193" t="str">
        <f t="shared" ref="G2564:M2564" si="4443">G$406</f>
        <v>Hoffman, Brian</v>
      </c>
      <c r="H2564" s="193" t="str">
        <f t="shared" si="4443"/>
        <v>Gaither, Kelli</v>
      </c>
      <c r="I2564" s="193" t="str">
        <f t="shared" si="4443"/>
        <v>SC015</v>
      </c>
      <c r="J2564" s="193" t="str">
        <f t="shared" si="4443"/>
        <v>SUPERSONIC ELECTRONI</v>
      </c>
      <c r="K2564" s="193" t="str">
        <f t="shared" si="4443"/>
        <v>all</v>
      </c>
      <c r="L2564" s="193">
        <f t="shared" si="4443"/>
        <v>0</v>
      </c>
      <c r="M2564" s="193">
        <f t="shared" si="4443"/>
        <v>0</v>
      </c>
      <c r="N2564" s="193" t="str">
        <f t="shared" si="4318"/>
        <v>DSC</v>
      </c>
      <c r="AA2564" s="193">
        <f t="shared" si="4415"/>
        <v>0</v>
      </c>
      <c r="AB2564" s="193" t="str">
        <f t="shared" ref="AB2564" si="4444">AB$406</f>
        <v>Gaither, Kelli</v>
      </c>
    </row>
    <row r="2565" spans="1:28" s="188" customFormat="1" ht="17.399999999999999">
      <c r="A2565" s="193" t="str">
        <f t="shared" si="4410"/>
        <v>DSC</v>
      </c>
      <c r="B2565" s="193" t="str">
        <f t="shared" si="4411"/>
        <v>SE735DSC</v>
      </c>
      <c r="C2565" s="193" t="str">
        <f t="shared" si="4412"/>
        <v>DSCGaither, Kelli</v>
      </c>
      <c r="D2565" s="193"/>
      <c r="E2565" s="193"/>
      <c r="F2565" s="193" t="str">
        <f t="shared" si="4413"/>
        <v>DSCHoffman, Brian</v>
      </c>
      <c r="G2565" s="193" t="str">
        <f t="shared" ref="G2565:M2565" si="4445">G$407</f>
        <v>Hoffman, Brian</v>
      </c>
      <c r="H2565" s="193" t="str">
        <f t="shared" si="4445"/>
        <v>Gaither, Kelli</v>
      </c>
      <c r="I2565" s="193" t="str">
        <f t="shared" si="4445"/>
        <v>SE735</v>
      </c>
      <c r="J2565" s="193" t="str">
        <f t="shared" si="4445"/>
        <v>SENNARI USA</v>
      </c>
      <c r="K2565" s="193" t="str">
        <f t="shared" si="4445"/>
        <v>all</v>
      </c>
      <c r="L2565" s="193">
        <f t="shared" si="4445"/>
        <v>0</v>
      </c>
      <c r="M2565" s="193">
        <f t="shared" si="4445"/>
        <v>0</v>
      </c>
      <c r="N2565" s="193" t="str">
        <f t="shared" si="4318"/>
        <v>DSC</v>
      </c>
      <c r="AA2565" s="193">
        <f t="shared" si="4415"/>
        <v>0</v>
      </c>
      <c r="AB2565" s="193" t="str">
        <f t="shared" ref="AB2565" si="4446">AB$407</f>
        <v>Gaither, Kelli</v>
      </c>
    </row>
    <row r="2566" spans="1:28" s="188" customFormat="1" ht="17.399999999999999">
      <c r="A2566" s="193" t="str">
        <f t="shared" si="4410"/>
        <v>DSC</v>
      </c>
      <c r="B2566" s="193" t="str">
        <f t="shared" si="4411"/>
        <v>SP080DSC</v>
      </c>
      <c r="C2566" s="193" t="str">
        <f t="shared" si="4412"/>
        <v>DSCGaither, Kelli</v>
      </c>
      <c r="D2566" s="193"/>
      <c r="E2566" s="193"/>
      <c r="F2566" s="193" t="str">
        <f t="shared" si="4413"/>
        <v>DSCHoffman, Brian</v>
      </c>
      <c r="G2566" s="193" t="str">
        <f t="shared" ref="G2566:M2566" si="4447">G$408</f>
        <v>Hoffman, Brian</v>
      </c>
      <c r="H2566" s="193" t="str">
        <f t="shared" si="4447"/>
        <v>Gaither, Kelli</v>
      </c>
      <c r="I2566" s="193" t="str">
        <f t="shared" si="4447"/>
        <v>SP080</v>
      </c>
      <c r="J2566" s="193" t="str">
        <f t="shared" si="4447"/>
        <v>S. P. RICHARDS COMPA</v>
      </c>
      <c r="K2566" s="193" t="str">
        <f t="shared" si="4447"/>
        <v>all</v>
      </c>
      <c r="L2566" s="193">
        <f t="shared" si="4447"/>
        <v>0</v>
      </c>
      <c r="M2566" s="193">
        <f t="shared" si="4447"/>
        <v>0</v>
      </c>
      <c r="N2566" s="193" t="str">
        <f t="shared" si="4318"/>
        <v>DSC</v>
      </c>
      <c r="AA2566" s="193">
        <f t="shared" si="4415"/>
        <v>0</v>
      </c>
      <c r="AB2566" s="193" t="str">
        <f t="shared" ref="AB2566" si="4448">AB$408</f>
        <v>Gaither, Kelli</v>
      </c>
    </row>
    <row r="2567" spans="1:28" s="188" customFormat="1" ht="17.399999999999999">
      <c r="A2567" s="193" t="str">
        <f t="shared" si="4410"/>
        <v>DSC</v>
      </c>
      <c r="B2567" s="193" t="str">
        <f t="shared" si="4411"/>
        <v>TE107DSC</v>
      </c>
      <c r="C2567" s="193" t="str">
        <f t="shared" si="4412"/>
        <v>DSCGaither, Kelli</v>
      </c>
      <c r="D2567" s="193"/>
      <c r="E2567" s="193"/>
      <c r="F2567" s="193" t="str">
        <f t="shared" si="4413"/>
        <v>DSCHoffman, Brian</v>
      </c>
      <c r="G2567" s="193" t="str">
        <f t="shared" ref="G2567:M2567" si="4449">G$409</f>
        <v>Hoffman, Brian</v>
      </c>
      <c r="H2567" s="193" t="str">
        <f t="shared" si="4449"/>
        <v>Gaither, Kelli</v>
      </c>
      <c r="I2567" s="193" t="str">
        <f t="shared" si="4449"/>
        <v>TE107</v>
      </c>
      <c r="J2567" s="193" t="str">
        <f t="shared" si="4449"/>
        <v>TECHNICOLOR / TEL-EQUIPMENT</v>
      </c>
      <c r="K2567" s="193" t="str">
        <f t="shared" si="4449"/>
        <v>all</v>
      </c>
      <c r="L2567" s="193" t="str">
        <f t="shared" si="4449"/>
        <v>H2H Performance Video</v>
      </c>
      <c r="M2567" s="193" t="str">
        <f t="shared" si="4449"/>
        <v>TV, Technics</v>
      </c>
      <c r="N2567" s="193" t="str">
        <f t="shared" si="4318"/>
        <v>DSC</v>
      </c>
      <c r="AA2567" s="193">
        <f t="shared" si="4415"/>
        <v>0</v>
      </c>
      <c r="AB2567" s="193" t="str">
        <f t="shared" ref="AB2567" si="4450">AB$409</f>
        <v>Gaither, Kelli</v>
      </c>
    </row>
    <row r="2568" spans="1:28" s="188" customFormat="1" ht="17.399999999999999">
      <c r="A2568" s="193" t="str">
        <f t="shared" si="4410"/>
        <v>DSC</v>
      </c>
      <c r="B2568" s="193" t="str">
        <f t="shared" si="4411"/>
        <v>UR001DSC</v>
      </c>
      <c r="C2568" s="193" t="str">
        <f t="shared" si="4412"/>
        <v>DSCGaither, Kelli</v>
      </c>
      <c r="D2568" s="193"/>
      <c r="E2568" s="193"/>
      <c r="F2568" s="193" t="str">
        <f t="shared" si="4413"/>
        <v>DSCHoffman, Brian</v>
      </c>
      <c r="G2568" s="193" t="str">
        <f t="shared" ref="G2568:M2568" si="4451">G$410</f>
        <v>Hoffman, Brian</v>
      </c>
      <c r="H2568" s="193" t="str">
        <f t="shared" si="4451"/>
        <v>Gaither, Kelli</v>
      </c>
      <c r="I2568" s="193" t="str">
        <f t="shared" si="4451"/>
        <v>UR001</v>
      </c>
      <c r="J2568" s="193" t="str">
        <f t="shared" si="4451"/>
        <v>URBAN OUTFITTERS INC</v>
      </c>
      <c r="K2568" s="193" t="str">
        <f t="shared" si="4451"/>
        <v>all</v>
      </c>
      <c r="L2568" s="193">
        <f t="shared" si="4451"/>
        <v>0</v>
      </c>
      <c r="M2568" s="193">
        <f t="shared" si="4451"/>
        <v>0</v>
      </c>
      <c r="N2568" s="193" t="str">
        <f t="shared" ref="N2568:N2631" si="4452">A2568</f>
        <v>DSC</v>
      </c>
      <c r="AA2568" s="193">
        <f t="shared" si="4415"/>
        <v>0</v>
      </c>
      <c r="AB2568" s="193" t="str">
        <f t="shared" ref="AB2568" si="4453">AB$410</f>
        <v>Gaither, Kelli</v>
      </c>
    </row>
    <row r="2569" spans="1:28" s="188" customFormat="1" ht="17.399999999999999">
      <c r="A2569" s="193" t="str">
        <f t="shared" si="4410"/>
        <v>DSC</v>
      </c>
      <c r="B2569" s="193" t="str">
        <f t="shared" si="4411"/>
        <v>US310DSC</v>
      </c>
      <c r="C2569" s="193" t="str">
        <f t="shared" si="4412"/>
        <v>DSCGaither, Kelli</v>
      </c>
      <c r="D2569" s="193"/>
      <c r="E2569" s="193"/>
      <c r="F2569" s="193" t="str">
        <f t="shared" si="4413"/>
        <v>DSCHoffman, Brian</v>
      </c>
      <c r="G2569" s="193" t="str">
        <f t="shared" ref="G2569:M2569" si="4454">G$411</f>
        <v>Hoffman, Brian</v>
      </c>
      <c r="H2569" s="193" t="str">
        <f t="shared" si="4454"/>
        <v>Gaither, Kelli</v>
      </c>
      <c r="I2569" s="193" t="str">
        <f t="shared" si="4454"/>
        <v>US310</v>
      </c>
      <c r="J2569" s="193" t="str">
        <f t="shared" si="4454"/>
        <v>US ASIA</v>
      </c>
      <c r="K2569" s="193" t="str">
        <f t="shared" si="4454"/>
        <v>all</v>
      </c>
      <c r="L2569" s="193">
        <f t="shared" si="4454"/>
        <v>0</v>
      </c>
      <c r="M2569" s="193">
        <f t="shared" si="4454"/>
        <v>0</v>
      </c>
      <c r="N2569" s="193" t="str">
        <f t="shared" si="4452"/>
        <v>DSC</v>
      </c>
      <c r="AA2569" s="193">
        <f t="shared" si="4415"/>
        <v>0</v>
      </c>
      <c r="AB2569" s="193" t="str">
        <f t="shared" ref="AB2569" si="4455">AB$411</f>
        <v>Gaither, Kelli</v>
      </c>
    </row>
    <row r="2570" spans="1:28" s="188" customFormat="1" ht="17.399999999999999">
      <c r="A2570" s="193" t="str">
        <f t="shared" si="4410"/>
        <v>DSC</v>
      </c>
      <c r="B2570" s="193" t="str">
        <f t="shared" si="4411"/>
        <v>ZA116DSC</v>
      </c>
      <c r="C2570" s="193" t="str">
        <f t="shared" si="4412"/>
        <v>DSCGaither, Kelli</v>
      </c>
      <c r="D2570" s="193"/>
      <c r="E2570" s="193"/>
      <c r="F2570" s="193" t="str">
        <f t="shared" si="4413"/>
        <v>DSCHoffman, Brian</v>
      </c>
      <c r="G2570" s="193" t="str">
        <f t="shared" ref="G2570:M2570" si="4456">G$412</f>
        <v>Hoffman, Brian</v>
      </c>
      <c r="H2570" s="193" t="str">
        <f t="shared" si="4456"/>
        <v>Gaither, Kelli</v>
      </c>
      <c r="I2570" s="193" t="str">
        <f t="shared" si="4456"/>
        <v>ZA116</v>
      </c>
      <c r="J2570" s="193" t="str">
        <f t="shared" si="4456"/>
        <v>ZALMEN REISS AND ASSOCIATES INC</v>
      </c>
      <c r="K2570" s="193" t="str">
        <f t="shared" si="4456"/>
        <v>all</v>
      </c>
      <c r="L2570" s="193">
        <f t="shared" si="4456"/>
        <v>0</v>
      </c>
      <c r="M2570" s="193">
        <f t="shared" si="4456"/>
        <v>0</v>
      </c>
      <c r="N2570" s="193" t="str">
        <f t="shared" si="4452"/>
        <v>DSC</v>
      </c>
      <c r="AA2570" s="193">
        <f t="shared" si="4415"/>
        <v>0</v>
      </c>
      <c r="AB2570" s="193" t="str">
        <f t="shared" ref="AB2570" si="4457">AB$412</f>
        <v>Gaither, Kelli</v>
      </c>
    </row>
    <row r="2571" spans="1:28" s="188" customFormat="1" ht="17.399999999999999">
      <c r="A2571" s="193" t="str">
        <f t="shared" si="4410"/>
        <v>DSC</v>
      </c>
      <c r="B2571" s="193" t="str">
        <f t="shared" si="4411"/>
        <v>CO902DSC</v>
      </c>
      <c r="C2571" s="193" t="str">
        <f t="shared" si="4412"/>
        <v>DSCGaither, Kelli</v>
      </c>
      <c r="D2571" s="193"/>
      <c r="E2571" s="193"/>
      <c r="F2571" s="193" t="str">
        <f t="shared" si="4413"/>
        <v>DSCHoffman, Brian</v>
      </c>
      <c r="G2571" s="193" t="str">
        <f t="shared" ref="G2571:M2571" si="4458">G$413</f>
        <v>Hoffman, Brian</v>
      </c>
      <c r="H2571" s="193" t="str">
        <f t="shared" si="4458"/>
        <v>Gaither, Kelli</v>
      </c>
      <c r="I2571" s="193" t="str">
        <f t="shared" si="4458"/>
        <v>CO902</v>
      </c>
      <c r="J2571" s="193" t="str">
        <f t="shared" si="4458"/>
        <v>COMCAST</v>
      </c>
      <c r="K2571" s="193" t="str">
        <f t="shared" si="4458"/>
        <v>all</v>
      </c>
      <c r="L2571" s="193">
        <f t="shared" si="4458"/>
        <v>0</v>
      </c>
      <c r="M2571" s="193">
        <f t="shared" si="4458"/>
        <v>0</v>
      </c>
      <c r="N2571" s="193" t="str">
        <f t="shared" si="4452"/>
        <v>DSC</v>
      </c>
      <c r="AA2571" s="193">
        <f t="shared" si="4415"/>
        <v>0</v>
      </c>
      <c r="AB2571" s="193" t="str">
        <f t="shared" ref="AB2571" si="4459">AB$413</f>
        <v>Gaither, Kelli</v>
      </c>
    </row>
    <row r="2572" spans="1:28" s="188" customFormat="1" ht="17.399999999999999">
      <c r="A2572" s="193" t="str">
        <f t="shared" si="4410"/>
        <v>DSC</v>
      </c>
      <c r="B2572" s="193" t="str">
        <f t="shared" si="4411"/>
        <v>VI128DSC</v>
      </c>
      <c r="C2572" s="193" t="str">
        <f t="shared" si="4412"/>
        <v>DSCGaither, Kelli</v>
      </c>
      <c r="D2572" s="193"/>
      <c r="E2572" s="193"/>
      <c r="F2572" s="193" t="str">
        <f t="shared" si="4413"/>
        <v>DSCHoffman, Brian</v>
      </c>
      <c r="G2572" s="193" t="str">
        <f t="shared" ref="G2572:M2572" si="4460">G$414</f>
        <v>Hoffman, Brian</v>
      </c>
      <c r="H2572" s="193" t="str">
        <f t="shared" si="4460"/>
        <v>Gaither, Kelli</v>
      </c>
      <c r="I2572" s="193" t="str">
        <f t="shared" si="4460"/>
        <v>VI128</v>
      </c>
      <c r="J2572" s="193" t="str">
        <f t="shared" si="4460"/>
        <v>Graybar Electronics - Video Insight</v>
      </c>
      <c r="K2572" s="193" t="str">
        <f t="shared" si="4460"/>
        <v>all</v>
      </c>
      <c r="L2572" s="193">
        <f t="shared" si="4460"/>
        <v>0</v>
      </c>
      <c r="M2572" s="193">
        <f t="shared" si="4460"/>
        <v>0</v>
      </c>
      <c r="N2572" s="193" t="str">
        <f t="shared" si="4452"/>
        <v>DSC</v>
      </c>
      <c r="AA2572" s="193">
        <f t="shared" si="4415"/>
        <v>0</v>
      </c>
      <c r="AB2572" s="193">
        <f t="shared" ref="AB2572" si="4461">AB$414</f>
        <v>0</v>
      </c>
    </row>
    <row r="2573" spans="1:28" s="188" customFormat="1" ht="17.399999999999999">
      <c r="A2573" s="193" t="str">
        <f t="shared" si="4410"/>
        <v>DSC</v>
      </c>
      <c r="B2573" s="193" t="str">
        <f t="shared" si="4411"/>
        <v>0DSC</v>
      </c>
      <c r="C2573" s="193" t="str">
        <f t="shared" si="4412"/>
        <v>DSC0</v>
      </c>
      <c r="D2573" s="193"/>
      <c r="E2573" s="193"/>
      <c r="F2573" s="193" t="str">
        <f t="shared" si="4413"/>
        <v>DSC0</v>
      </c>
      <c r="G2573" s="193">
        <f t="shared" ref="G2573:M2573" si="4462">G$415</f>
        <v>0</v>
      </c>
      <c r="H2573" s="193">
        <f t="shared" si="4462"/>
        <v>0</v>
      </c>
      <c r="I2573" s="193">
        <f t="shared" si="4462"/>
        <v>0</v>
      </c>
      <c r="J2573" s="193">
        <f t="shared" si="4462"/>
        <v>0</v>
      </c>
      <c r="K2573" s="193">
        <f t="shared" si="4462"/>
        <v>0</v>
      </c>
      <c r="L2573" s="193">
        <f t="shared" si="4462"/>
        <v>0</v>
      </c>
      <c r="M2573" s="193">
        <f t="shared" si="4462"/>
        <v>0</v>
      </c>
      <c r="N2573" s="193" t="str">
        <f t="shared" si="4452"/>
        <v>DSC</v>
      </c>
      <c r="AA2573" s="193">
        <f t="shared" si="4415"/>
        <v>0</v>
      </c>
      <c r="AB2573" s="193">
        <f t="shared" ref="AB2573" si="4463">AB$415</f>
        <v>0</v>
      </c>
    </row>
    <row r="2574" spans="1:28" s="188" customFormat="1" ht="17.399999999999999">
      <c r="A2574" s="193" t="str">
        <f t="shared" si="4410"/>
        <v>DSC</v>
      </c>
      <c r="B2574" s="193" t="str">
        <f t="shared" si="4411"/>
        <v>0DSC</v>
      </c>
      <c r="C2574" s="193" t="str">
        <f t="shared" si="4412"/>
        <v>DSC0</v>
      </c>
      <c r="D2574" s="193"/>
      <c r="E2574" s="193"/>
      <c r="F2574" s="193" t="str">
        <f t="shared" si="4413"/>
        <v>DSC0</v>
      </c>
      <c r="G2574" s="193">
        <f t="shared" ref="G2574:M2574" si="4464">G$416</f>
        <v>0</v>
      </c>
      <c r="H2574" s="193">
        <f t="shared" si="4464"/>
        <v>0</v>
      </c>
      <c r="I2574" s="193">
        <f t="shared" si="4464"/>
        <v>0</v>
      </c>
      <c r="J2574" s="193">
        <f t="shared" si="4464"/>
        <v>0</v>
      </c>
      <c r="K2574" s="193">
        <f t="shared" si="4464"/>
        <v>0</v>
      </c>
      <c r="L2574" s="193">
        <f t="shared" si="4464"/>
        <v>0</v>
      </c>
      <c r="M2574" s="193">
        <f t="shared" si="4464"/>
        <v>0</v>
      </c>
      <c r="N2574" s="193" t="str">
        <f t="shared" si="4452"/>
        <v>DSC</v>
      </c>
      <c r="AA2574" s="193">
        <f t="shared" si="4415"/>
        <v>0</v>
      </c>
      <c r="AB2574" s="193">
        <f t="shared" ref="AB2574" si="4465">AB$416</f>
        <v>0</v>
      </c>
    </row>
    <row r="2575" spans="1:28" s="188" customFormat="1" ht="17.399999999999999">
      <c r="A2575" s="193" t="str">
        <f t="shared" si="4410"/>
        <v>DSC</v>
      </c>
      <c r="B2575" s="193" t="str">
        <f t="shared" si="4411"/>
        <v>0DSC</v>
      </c>
      <c r="C2575" s="193" t="str">
        <f t="shared" si="4412"/>
        <v>DSC0</v>
      </c>
      <c r="D2575" s="193"/>
      <c r="E2575" s="193"/>
      <c r="F2575" s="193" t="str">
        <f t="shared" si="4413"/>
        <v>DSC0</v>
      </c>
      <c r="G2575" s="193">
        <f t="shared" ref="G2575:M2575" si="4466">G$417</f>
        <v>0</v>
      </c>
      <c r="H2575" s="193">
        <f t="shared" si="4466"/>
        <v>0</v>
      </c>
      <c r="I2575" s="193">
        <f t="shared" si="4466"/>
        <v>0</v>
      </c>
      <c r="J2575" s="193">
        <f t="shared" si="4466"/>
        <v>0</v>
      </c>
      <c r="K2575" s="193">
        <f t="shared" si="4466"/>
        <v>0</v>
      </c>
      <c r="L2575" s="193">
        <f t="shared" si="4466"/>
        <v>0</v>
      </c>
      <c r="M2575" s="193">
        <f t="shared" si="4466"/>
        <v>0</v>
      </c>
      <c r="N2575" s="193" t="str">
        <f t="shared" si="4452"/>
        <v>DSC</v>
      </c>
      <c r="AA2575" s="193">
        <f t="shared" si="4415"/>
        <v>0</v>
      </c>
      <c r="AB2575" s="193">
        <f t="shared" ref="AB2575" si="4467">AB$417</f>
        <v>0</v>
      </c>
    </row>
    <row r="2576" spans="1:28" s="188" customFormat="1" ht="17.399999999999999">
      <c r="A2576" s="193" t="str">
        <f t="shared" si="4410"/>
        <v>DSC</v>
      </c>
      <c r="B2576" s="193" t="str">
        <f t="shared" si="4411"/>
        <v>0DSC</v>
      </c>
      <c r="C2576" s="193" t="str">
        <f t="shared" si="4412"/>
        <v>DSC0</v>
      </c>
      <c r="D2576" s="193"/>
      <c r="E2576" s="193"/>
      <c r="F2576" s="193" t="str">
        <f t="shared" si="4413"/>
        <v>DSC0</v>
      </c>
      <c r="G2576" s="193">
        <f t="shared" ref="G2576:M2576" si="4468">G$418</f>
        <v>0</v>
      </c>
      <c r="H2576" s="193">
        <f t="shared" si="4468"/>
        <v>0</v>
      </c>
      <c r="I2576" s="193">
        <f t="shared" si="4468"/>
        <v>0</v>
      </c>
      <c r="J2576" s="193">
        <f t="shared" si="4468"/>
        <v>0</v>
      </c>
      <c r="K2576" s="193">
        <f t="shared" si="4468"/>
        <v>0</v>
      </c>
      <c r="L2576" s="193">
        <f t="shared" si="4468"/>
        <v>0</v>
      </c>
      <c r="M2576" s="193">
        <f t="shared" si="4468"/>
        <v>0</v>
      </c>
      <c r="N2576" s="193" t="str">
        <f t="shared" si="4452"/>
        <v>DSC</v>
      </c>
      <c r="AA2576" s="193">
        <f t="shared" si="4415"/>
        <v>0</v>
      </c>
      <c r="AB2576" s="193">
        <f t="shared" ref="AB2576" si="4469">AB$418</f>
        <v>0</v>
      </c>
    </row>
    <row r="2577" spans="1:28" s="188" customFormat="1" ht="17.399999999999999">
      <c r="A2577" s="193" t="str">
        <f t="shared" si="4410"/>
        <v>DSC</v>
      </c>
      <c r="B2577" s="193" t="str">
        <f t="shared" si="4411"/>
        <v>0DSC</v>
      </c>
      <c r="C2577" s="193" t="str">
        <f t="shared" si="4412"/>
        <v>DSC0</v>
      </c>
      <c r="D2577" s="193"/>
      <c r="E2577" s="193"/>
      <c r="F2577" s="193" t="str">
        <f t="shared" si="4413"/>
        <v>DSC0</v>
      </c>
      <c r="G2577" s="193">
        <f t="shared" ref="G2577:M2577" si="4470">G$419</f>
        <v>0</v>
      </c>
      <c r="H2577" s="193">
        <f t="shared" si="4470"/>
        <v>0</v>
      </c>
      <c r="I2577" s="193">
        <f t="shared" si="4470"/>
        <v>0</v>
      </c>
      <c r="J2577" s="193">
        <f t="shared" si="4470"/>
        <v>0</v>
      </c>
      <c r="K2577" s="193">
        <f t="shared" si="4470"/>
        <v>0</v>
      </c>
      <c r="L2577" s="193">
        <f t="shared" si="4470"/>
        <v>0</v>
      </c>
      <c r="M2577" s="193">
        <f t="shared" si="4470"/>
        <v>0</v>
      </c>
      <c r="N2577" s="193" t="str">
        <f t="shared" si="4452"/>
        <v>DSC</v>
      </c>
      <c r="AA2577" s="193">
        <f t="shared" si="4415"/>
        <v>0</v>
      </c>
      <c r="AB2577" s="193">
        <f t="shared" ref="AB2577" si="4471">AB$419</f>
        <v>0</v>
      </c>
    </row>
    <row r="2578" spans="1:28" s="188" customFormat="1" ht="17.399999999999999">
      <c r="A2578" s="193" t="str">
        <f t="shared" si="4410"/>
        <v>DSC</v>
      </c>
      <c r="B2578" s="193" t="str">
        <f t="shared" si="4411"/>
        <v>0DSC</v>
      </c>
      <c r="C2578" s="193" t="str">
        <f t="shared" si="4412"/>
        <v>DSC0</v>
      </c>
      <c r="D2578" s="193"/>
      <c r="E2578" s="193"/>
      <c r="F2578" s="193" t="str">
        <f t="shared" si="4413"/>
        <v>DSC0</v>
      </c>
      <c r="G2578" s="193">
        <f t="shared" ref="G2578:M2578" si="4472">G$420</f>
        <v>0</v>
      </c>
      <c r="H2578" s="193">
        <f t="shared" si="4472"/>
        <v>0</v>
      </c>
      <c r="I2578" s="193">
        <f t="shared" si="4472"/>
        <v>0</v>
      </c>
      <c r="J2578" s="193">
        <f t="shared" si="4472"/>
        <v>0</v>
      </c>
      <c r="K2578" s="193">
        <f t="shared" si="4472"/>
        <v>0</v>
      </c>
      <c r="L2578" s="193">
        <f t="shared" si="4472"/>
        <v>0</v>
      </c>
      <c r="M2578" s="193">
        <f t="shared" si="4472"/>
        <v>0</v>
      </c>
      <c r="N2578" s="193" t="str">
        <f t="shared" si="4452"/>
        <v>DSC</v>
      </c>
      <c r="AA2578" s="193">
        <f t="shared" si="4415"/>
        <v>0</v>
      </c>
      <c r="AB2578" s="193">
        <f t="shared" ref="AB2578" si="4473">AB$420</f>
        <v>0</v>
      </c>
    </row>
    <row r="2579" spans="1:28" s="188" customFormat="1" ht="17.399999999999999">
      <c r="A2579" s="193" t="str">
        <f t="shared" si="4410"/>
        <v>DSC</v>
      </c>
      <c r="B2579" s="193" t="str">
        <f t="shared" si="4411"/>
        <v>0DSC</v>
      </c>
      <c r="C2579" s="193" t="str">
        <f t="shared" si="4412"/>
        <v>DSC0</v>
      </c>
      <c r="D2579" s="193"/>
      <c r="E2579" s="193"/>
      <c r="F2579" s="193" t="str">
        <f t="shared" si="4413"/>
        <v>DSC0</v>
      </c>
      <c r="G2579" s="193">
        <f t="shared" ref="G2579:M2579" si="4474">G$421</f>
        <v>0</v>
      </c>
      <c r="H2579" s="193">
        <f t="shared" si="4474"/>
        <v>0</v>
      </c>
      <c r="I2579" s="193">
        <f t="shared" si="4474"/>
        <v>0</v>
      </c>
      <c r="J2579" s="193">
        <f t="shared" si="4474"/>
        <v>0</v>
      </c>
      <c r="K2579" s="193">
        <f t="shared" si="4474"/>
        <v>0</v>
      </c>
      <c r="L2579" s="193">
        <f t="shared" si="4474"/>
        <v>0</v>
      </c>
      <c r="M2579" s="193">
        <f t="shared" si="4474"/>
        <v>0</v>
      </c>
      <c r="N2579" s="193" t="str">
        <f t="shared" si="4452"/>
        <v>DSC</v>
      </c>
      <c r="AA2579" s="193">
        <f t="shared" si="4415"/>
        <v>0</v>
      </c>
      <c r="AB2579" s="193">
        <f t="shared" ref="AB2579" si="4475">AB$421</f>
        <v>0</v>
      </c>
    </row>
    <row r="2580" spans="1:28" s="188" customFormat="1" ht="17.399999999999999">
      <c r="A2580" s="193" t="str">
        <f t="shared" si="4410"/>
        <v>DSC</v>
      </c>
      <c r="B2580" s="193" t="str">
        <f t="shared" si="4411"/>
        <v>0DSC</v>
      </c>
      <c r="C2580" s="193" t="str">
        <f t="shared" si="4412"/>
        <v>DSC0</v>
      </c>
      <c r="D2580" s="193"/>
      <c r="E2580" s="193"/>
      <c r="F2580" s="193" t="str">
        <f t="shared" si="4413"/>
        <v>DSC0</v>
      </c>
      <c r="G2580" s="193">
        <f t="shared" ref="G2580:M2580" si="4476">G$422</f>
        <v>0</v>
      </c>
      <c r="H2580" s="193">
        <f t="shared" si="4476"/>
        <v>0</v>
      </c>
      <c r="I2580" s="193">
        <f t="shared" si="4476"/>
        <v>0</v>
      </c>
      <c r="J2580" s="193">
        <f t="shared" si="4476"/>
        <v>0</v>
      </c>
      <c r="K2580" s="193">
        <f t="shared" si="4476"/>
        <v>0</v>
      </c>
      <c r="L2580" s="193">
        <f t="shared" si="4476"/>
        <v>0</v>
      </c>
      <c r="M2580" s="193">
        <f t="shared" si="4476"/>
        <v>0</v>
      </c>
      <c r="N2580" s="193" t="str">
        <f t="shared" si="4452"/>
        <v>DSC</v>
      </c>
      <c r="AA2580" s="193">
        <f t="shared" si="4415"/>
        <v>0</v>
      </c>
      <c r="AB2580" s="193">
        <f t="shared" ref="AB2580" si="4477">AB$422</f>
        <v>0</v>
      </c>
    </row>
    <row r="2581" spans="1:28" s="188" customFormat="1" ht="17.399999999999999">
      <c r="A2581" s="193" t="str">
        <f t="shared" si="4410"/>
        <v>DSC</v>
      </c>
      <c r="B2581" s="193" t="str">
        <f t="shared" si="4411"/>
        <v>0DSC</v>
      </c>
      <c r="C2581" s="193" t="str">
        <f t="shared" si="4412"/>
        <v>DSC0</v>
      </c>
      <c r="D2581" s="193"/>
      <c r="E2581" s="193"/>
      <c r="F2581" s="193" t="str">
        <f t="shared" si="4413"/>
        <v>DSC0</v>
      </c>
      <c r="G2581" s="193">
        <f t="shared" ref="G2581:M2581" si="4478">G$423</f>
        <v>0</v>
      </c>
      <c r="H2581" s="193">
        <f t="shared" si="4478"/>
        <v>0</v>
      </c>
      <c r="I2581" s="193">
        <f t="shared" si="4478"/>
        <v>0</v>
      </c>
      <c r="J2581" s="193">
        <f t="shared" si="4478"/>
        <v>0</v>
      </c>
      <c r="K2581" s="193">
        <f t="shared" si="4478"/>
        <v>0</v>
      </c>
      <c r="L2581" s="193">
        <f t="shared" si="4478"/>
        <v>0</v>
      </c>
      <c r="M2581" s="193">
        <f t="shared" si="4478"/>
        <v>0</v>
      </c>
      <c r="N2581" s="193" t="str">
        <f t="shared" si="4452"/>
        <v>DSC</v>
      </c>
      <c r="AA2581" s="193">
        <f t="shared" si="4415"/>
        <v>0</v>
      </c>
      <c r="AB2581" s="193">
        <f t="shared" ref="AB2581" si="4479">AB$423</f>
        <v>0</v>
      </c>
    </row>
    <row r="2582" spans="1:28" s="188" customFormat="1" ht="17.399999999999999">
      <c r="A2582" s="193" t="str">
        <f t="shared" si="4410"/>
        <v>DSC</v>
      </c>
      <c r="B2582" s="193" t="str">
        <f t="shared" si="4411"/>
        <v>0DSC</v>
      </c>
      <c r="C2582" s="193" t="str">
        <f t="shared" si="4412"/>
        <v>DSC0</v>
      </c>
      <c r="D2582" s="193"/>
      <c r="E2582" s="193"/>
      <c r="F2582" s="193" t="str">
        <f t="shared" si="4413"/>
        <v>DSC0</v>
      </c>
      <c r="G2582" s="193">
        <f t="shared" ref="G2582:M2582" si="4480">G$424</f>
        <v>0</v>
      </c>
      <c r="H2582" s="193">
        <f t="shared" si="4480"/>
        <v>0</v>
      </c>
      <c r="I2582" s="193">
        <f t="shared" si="4480"/>
        <v>0</v>
      </c>
      <c r="J2582" s="193">
        <f t="shared" si="4480"/>
        <v>0</v>
      </c>
      <c r="K2582" s="193">
        <f t="shared" si="4480"/>
        <v>0</v>
      </c>
      <c r="L2582" s="193">
        <f t="shared" si="4480"/>
        <v>0</v>
      </c>
      <c r="M2582" s="193">
        <f t="shared" si="4480"/>
        <v>0</v>
      </c>
      <c r="N2582" s="193" t="str">
        <f t="shared" si="4452"/>
        <v>DSC</v>
      </c>
      <c r="AA2582" s="193">
        <f t="shared" si="4415"/>
        <v>0</v>
      </c>
      <c r="AB2582" s="193">
        <f t="shared" ref="AB2582" si="4481">AB$424</f>
        <v>0</v>
      </c>
    </row>
    <row r="2583" spans="1:28" s="188" customFormat="1" ht="17.399999999999999">
      <c r="A2583" s="193" t="str">
        <f t="shared" si="4410"/>
        <v>DSC</v>
      </c>
      <c r="B2583" s="193" t="str">
        <f t="shared" si="4411"/>
        <v>0DSC</v>
      </c>
      <c r="C2583" s="193" t="str">
        <f t="shared" si="4412"/>
        <v>DSC0</v>
      </c>
      <c r="D2583" s="193"/>
      <c r="E2583" s="193"/>
      <c r="F2583" s="193" t="str">
        <f t="shared" si="4413"/>
        <v>DSC0</v>
      </c>
      <c r="G2583" s="193">
        <f t="shared" ref="G2583:M2583" si="4482">G$425</f>
        <v>0</v>
      </c>
      <c r="H2583" s="193">
        <f t="shared" si="4482"/>
        <v>0</v>
      </c>
      <c r="I2583" s="193">
        <f t="shared" si="4482"/>
        <v>0</v>
      </c>
      <c r="J2583" s="193">
        <f t="shared" si="4482"/>
        <v>0</v>
      </c>
      <c r="K2583" s="193">
        <f t="shared" si="4482"/>
        <v>0</v>
      </c>
      <c r="L2583" s="193">
        <f t="shared" si="4482"/>
        <v>0</v>
      </c>
      <c r="M2583" s="193">
        <f t="shared" si="4482"/>
        <v>0</v>
      </c>
      <c r="N2583" s="193" t="str">
        <f t="shared" si="4452"/>
        <v>DSC</v>
      </c>
      <c r="AA2583" s="193">
        <f t="shared" si="4415"/>
        <v>0</v>
      </c>
      <c r="AB2583" s="193">
        <f t="shared" ref="AB2583" si="4483">AB$425</f>
        <v>0</v>
      </c>
    </row>
    <row r="2584" spans="1:28" s="188" customFormat="1" ht="17.399999999999999">
      <c r="A2584" s="193" t="str">
        <f t="shared" si="4410"/>
        <v>DSC</v>
      </c>
      <c r="B2584" s="193" t="str">
        <f t="shared" si="4411"/>
        <v>0DSC</v>
      </c>
      <c r="C2584" s="193" t="str">
        <f t="shared" si="4412"/>
        <v>DSC0</v>
      </c>
      <c r="D2584" s="193"/>
      <c r="E2584" s="193"/>
      <c r="F2584" s="193" t="str">
        <f t="shared" si="4413"/>
        <v>DSC0</v>
      </c>
      <c r="G2584" s="193">
        <f t="shared" ref="G2584:M2584" si="4484">G$426</f>
        <v>0</v>
      </c>
      <c r="H2584" s="193">
        <f t="shared" si="4484"/>
        <v>0</v>
      </c>
      <c r="I2584" s="193">
        <f t="shared" si="4484"/>
        <v>0</v>
      </c>
      <c r="J2584" s="193">
        <f t="shared" si="4484"/>
        <v>0</v>
      </c>
      <c r="K2584" s="193">
        <f t="shared" si="4484"/>
        <v>0</v>
      </c>
      <c r="L2584" s="193">
        <f t="shared" si="4484"/>
        <v>0</v>
      </c>
      <c r="M2584" s="193">
        <f t="shared" si="4484"/>
        <v>0</v>
      </c>
      <c r="N2584" s="193" t="str">
        <f t="shared" si="4452"/>
        <v>DSC</v>
      </c>
      <c r="AA2584" s="193">
        <f t="shared" si="4415"/>
        <v>0</v>
      </c>
      <c r="AB2584" s="193">
        <f t="shared" ref="AB2584" si="4485">AB$426</f>
        <v>0</v>
      </c>
    </row>
    <row r="2585" spans="1:28" s="188" customFormat="1" ht="17.399999999999999">
      <c r="A2585" s="193" t="str">
        <f t="shared" si="4410"/>
        <v>DSC</v>
      </c>
      <c r="B2585" s="193" t="str">
        <f t="shared" si="4411"/>
        <v>0DSC</v>
      </c>
      <c r="C2585" s="193" t="str">
        <f t="shared" si="4412"/>
        <v>DSC0</v>
      </c>
      <c r="D2585" s="193"/>
      <c r="E2585" s="193"/>
      <c r="F2585" s="193" t="str">
        <f t="shared" si="4413"/>
        <v>DSC0</v>
      </c>
      <c r="G2585" s="193">
        <f t="shared" ref="G2585:M2585" si="4486">G$427</f>
        <v>0</v>
      </c>
      <c r="H2585" s="193">
        <f t="shared" si="4486"/>
        <v>0</v>
      </c>
      <c r="I2585" s="193">
        <f t="shared" si="4486"/>
        <v>0</v>
      </c>
      <c r="J2585" s="193">
        <f t="shared" si="4486"/>
        <v>0</v>
      </c>
      <c r="K2585" s="193">
        <f t="shared" si="4486"/>
        <v>0</v>
      </c>
      <c r="L2585" s="193">
        <f t="shared" si="4486"/>
        <v>0</v>
      </c>
      <c r="M2585" s="193">
        <f t="shared" si="4486"/>
        <v>0</v>
      </c>
      <c r="N2585" s="193" t="str">
        <f t="shared" si="4452"/>
        <v>DSC</v>
      </c>
      <c r="AA2585" s="193">
        <f t="shared" si="4415"/>
        <v>0</v>
      </c>
      <c r="AB2585" s="193">
        <f t="shared" ref="AB2585" si="4487">AB$427</f>
        <v>0</v>
      </c>
    </row>
    <row r="2586" spans="1:28" s="188" customFormat="1" ht="17.399999999999999">
      <c r="A2586" s="193" t="str">
        <f t="shared" si="4410"/>
        <v>DSC</v>
      </c>
      <c r="B2586" s="193" t="str">
        <f t="shared" si="4411"/>
        <v>0DSC</v>
      </c>
      <c r="C2586" s="193" t="str">
        <f t="shared" si="4412"/>
        <v>DSC0</v>
      </c>
      <c r="D2586" s="193"/>
      <c r="E2586" s="193"/>
      <c r="F2586" s="193" t="str">
        <f t="shared" si="4413"/>
        <v>DSC0</v>
      </c>
      <c r="G2586" s="193">
        <f t="shared" ref="G2586:M2586" si="4488">G$428</f>
        <v>0</v>
      </c>
      <c r="H2586" s="193">
        <f t="shared" si="4488"/>
        <v>0</v>
      </c>
      <c r="I2586" s="193">
        <f t="shared" si="4488"/>
        <v>0</v>
      </c>
      <c r="J2586" s="193">
        <f t="shared" si="4488"/>
        <v>0</v>
      </c>
      <c r="K2586" s="193">
        <f t="shared" si="4488"/>
        <v>0</v>
      </c>
      <c r="L2586" s="193">
        <f t="shared" si="4488"/>
        <v>0</v>
      </c>
      <c r="M2586" s="193">
        <f t="shared" si="4488"/>
        <v>0</v>
      </c>
      <c r="N2586" s="193" t="str">
        <f t="shared" si="4452"/>
        <v>DSC</v>
      </c>
      <c r="AA2586" s="193">
        <f t="shared" si="4415"/>
        <v>0</v>
      </c>
      <c r="AB2586" s="193">
        <f t="shared" ref="AB2586" si="4489">AB$428</f>
        <v>0</v>
      </c>
    </row>
    <row r="2587" spans="1:28" s="188" customFormat="1" ht="17.399999999999999">
      <c r="A2587" s="193" t="str">
        <f t="shared" si="4410"/>
        <v>DSC</v>
      </c>
      <c r="B2587" s="193" t="str">
        <f t="shared" si="4411"/>
        <v>0DSC</v>
      </c>
      <c r="C2587" s="193" t="str">
        <f t="shared" si="4412"/>
        <v>DSC0</v>
      </c>
      <c r="D2587" s="193"/>
      <c r="E2587" s="193"/>
      <c r="F2587" s="193" t="str">
        <f t="shared" si="4413"/>
        <v>DSC0</v>
      </c>
      <c r="G2587" s="193">
        <f t="shared" ref="G2587:M2587" si="4490">G$429</f>
        <v>0</v>
      </c>
      <c r="H2587" s="193">
        <f t="shared" si="4490"/>
        <v>0</v>
      </c>
      <c r="I2587" s="193">
        <f t="shared" si="4490"/>
        <v>0</v>
      </c>
      <c r="J2587" s="193">
        <f t="shared" si="4490"/>
        <v>0</v>
      </c>
      <c r="K2587" s="193">
        <f t="shared" si="4490"/>
        <v>0</v>
      </c>
      <c r="L2587" s="193">
        <f t="shared" si="4490"/>
        <v>0</v>
      </c>
      <c r="M2587" s="193">
        <f t="shared" si="4490"/>
        <v>0</v>
      </c>
      <c r="N2587" s="193" t="str">
        <f t="shared" si="4452"/>
        <v>DSC</v>
      </c>
      <c r="AA2587" s="193">
        <f t="shared" si="4415"/>
        <v>0</v>
      </c>
      <c r="AB2587" s="193">
        <f t="shared" ref="AB2587" si="4491">AB$429</f>
        <v>0</v>
      </c>
    </row>
    <row r="2588" spans="1:28" s="188" customFormat="1" ht="17.399999999999999">
      <c r="A2588" s="193" t="str">
        <f t="shared" si="4410"/>
        <v>DSC</v>
      </c>
      <c r="B2588" s="193" t="str">
        <f t="shared" si="4411"/>
        <v>0DSC</v>
      </c>
      <c r="C2588" s="193" t="str">
        <f t="shared" si="4412"/>
        <v>DSC0</v>
      </c>
      <c r="D2588" s="193"/>
      <c r="E2588" s="193"/>
      <c r="F2588" s="193" t="str">
        <f t="shared" si="4413"/>
        <v>DSC0</v>
      </c>
      <c r="G2588" s="193">
        <f t="shared" ref="G2588:M2588" si="4492">G$430</f>
        <v>0</v>
      </c>
      <c r="H2588" s="193">
        <f t="shared" si="4492"/>
        <v>0</v>
      </c>
      <c r="I2588" s="193">
        <f t="shared" si="4492"/>
        <v>0</v>
      </c>
      <c r="J2588" s="193">
        <f t="shared" si="4492"/>
        <v>0</v>
      </c>
      <c r="K2588" s="193">
        <f t="shared" si="4492"/>
        <v>0</v>
      </c>
      <c r="L2588" s="193">
        <f t="shared" si="4492"/>
        <v>0</v>
      </c>
      <c r="M2588" s="193">
        <f t="shared" si="4492"/>
        <v>0</v>
      </c>
      <c r="N2588" s="193" t="str">
        <f t="shared" si="4452"/>
        <v>DSC</v>
      </c>
      <c r="AA2588" s="193">
        <f t="shared" si="4415"/>
        <v>0</v>
      </c>
      <c r="AB2588" s="193">
        <f t="shared" ref="AB2588" si="4493">AB$430</f>
        <v>0</v>
      </c>
    </row>
    <row r="2589" spans="1:28" s="188" customFormat="1" ht="17.399999999999999">
      <c r="A2589" s="193" t="str">
        <f t="shared" si="4410"/>
        <v>DSC</v>
      </c>
      <c r="B2589" s="193" t="str">
        <f t="shared" si="4411"/>
        <v>0DSC</v>
      </c>
      <c r="C2589" s="193" t="str">
        <f t="shared" si="4412"/>
        <v>DSC0</v>
      </c>
      <c r="D2589" s="193"/>
      <c r="E2589" s="193"/>
      <c r="F2589" s="193" t="str">
        <f t="shared" si="4413"/>
        <v>DSC0</v>
      </c>
      <c r="G2589" s="193">
        <f t="shared" ref="G2589:M2589" si="4494">G$431</f>
        <v>0</v>
      </c>
      <c r="H2589" s="193">
        <f t="shared" si="4494"/>
        <v>0</v>
      </c>
      <c r="I2589" s="193">
        <f t="shared" si="4494"/>
        <v>0</v>
      </c>
      <c r="J2589" s="193">
        <f t="shared" si="4494"/>
        <v>0</v>
      </c>
      <c r="K2589" s="193">
        <f t="shared" si="4494"/>
        <v>0</v>
      </c>
      <c r="L2589" s="193">
        <f t="shared" si="4494"/>
        <v>0</v>
      </c>
      <c r="M2589" s="193">
        <f t="shared" si="4494"/>
        <v>0</v>
      </c>
      <c r="N2589" s="193" t="str">
        <f t="shared" si="4452"/>
        <v>DSC</v>
      </c>
      <c r="AA2589" s="193">
        <f t="shared" si="4415"/>
        <v>0</v>
      </c>
      <c r="AB2589" s="193">
        <f t="shared" ref="AB2589" si="4495">AB$431</f>
        <v>0</v>
      </c>
    </row>
    <row r="2590" spans="1:28" s="188" customFormat="1" ht="17.399999999999999">
      <c r="A2590" s="193" t="str">
        <f t="shared" si="4410"/>
        <v>DSC</v>
      </c>
      <c r="B2590" s="193" t="str">
        <f t="shared" si="4411"/>
        <v>0DSC</v>
      </c>
      <c r="C2590" s="193" t="str">
        <f t="shared" si="4412"/>
        <v>DSC0</v>
      </c>
      <c r="D2590" s="193"/>
      <c r="E2590" s="193"/>
      <c r="F2590" s="193" t="str">
        <f t="shared" si="4413"/>
        <v>DSC0</v>
      </c>
      <c r="G2590" s="193">
        <f t="shared" ref="G2590:M2590" si="4496">G$432</f>
        <v>0</v>
      </c>
      <c r="H2590" s="193">
        <f t="shared" si="4496"/>
        <v>0</v>
      </c>
      <c r="I2590" s="193">
        <f t="shared" si="4496"/>
        <v>0</v>
      </c>
      <c r="J2590" s="193">
        <f t="shared" si="4496"/>
        <v>0</v>
      </c>
      <c r="K2590" s="193">
        <f t="shared" si="4496"/>
        <v>0</v>
      </c>
      <c r="L2590" s="193">
        <f t="shared" si="4496"/>
        <v>0</v>
      </c>
      <c r="M2590" s="193">
        <f t="shared" si="4496"/>
        <v>0</v>
      </c>
      <c r="N2590" s="193" t="str">
        <f t="shared" si="4452"/>
        <v>DSC</v>
      </c>
      <c r="AA2590" s="193">
        <f t="shared" si="4415"/>
        <v>0</v>
      </c>
      <c r="AB2590" s="193">
        <f t="shared" ref="AB2590" si="4497">AB$432</f>
        <v>0</v>
      </c>
    </row>
    <row r="2591" spans="1:28" s="188" customFormat="1" ht="17.399999999999999">
      <c r="A2591" s="193" t="str">
        <f t="shared" si="4410"/>
        <v>DSC</v>
      </c>
      <c r="B2591" s="193" t="str">
        <f t="shared" si="4411"/>
        <v>0DSC</v>
      </c>
      <c r="C2591" s="193" t="str">
        <f t="shared" si="4412"/>
        <v>DSC0</v>
      </c>
      <c r="D2591" s="193"/>
      <c r="E2591" s="193"/>
      <c r="F2591" s="193" t="str">
        <f t="shared" si="4413"/>
        <v>DSC0</v>
      </c>
      <c r="G2591" s="193">
        <f t="shared" ref="G2591:M2591" si="4498">G$433</f>
        <v>0</v>
      </c>
      <c r="H2591" s="193">
        <f t="shared" si="4498"/>
        <v>0</v>
      </c>
      <c r="I2591" s="193">
        <f t="shared" si="4498"/>
        <v>0</v>
      </c>
      <c r="J2591" s="193">
        <f t="shared" si="4498"/>
        <v>0</v>
      </c>
      <c r="K2591" s="193">
        <f t="shared" si="4498"/>
        <v>0</v>
      </c>
      <c r="L2591" s="193">
        <f t="shared" si="4498"/>
        <v>0</v>
      </c>
      <c r="M2591" s="193">
        <f t="shared" si="4498"/>
        <v>0</v>
      </c>
      <c r="N2591" s="193" t="str">
        <f t="shared" si="4452"/>
        <v>DSC</v>
      </c>
      <c r="AA2591" s="193">
        <f t="shared" si="4415"/>
        <v>0</v>
      </c>
      <c r="AB2591" s="193">
        <f t="shared" ref="AB2591" si="4499">AB$433</f>
        <v>0</v>
      </c>
    </row>
    <row r="2592" spans="1:28" s="188" customFormat="1" ht="17.399999999999999">
      <c r="A2592" s="193" t="str">
        <f t="shared" si="4410"/>
        <v>DSC</v>
      </c>
      <c r="B2592" s="193" t="str">
        <f t="shared" si="4411"/>
        <v>0DSC</v>
      </c>
      <c r="C2592" s="193" t="str">
        <f t="shared" si="4412"/>
        <v>DSC0</v>
      </c>
      <c r="D2592" s="193"/>
      <c r="E2592" s="193"/>
      <c r="F2592" s="193" t="str">
        <f t="shared" si="4413"/>
        <v>DSC0</v>
      </c>
      <c r="G2592" s="193">
        <f t="shared" ref="G2592:M2592" si="4500">G$434</f>
        <v>0</v>
      </c>
      <c r="H2592" s="193">
        <f t="shared" si="4500"/>
        <v>0</v>
      </c>
      <c r="I2592" s="193">
        <f t="shared" si="4500"/>
        <v>0</v>
      </c>
      <c r="J2592" s="193">
        <f t="shared" si="4500"/>
        <v>0</v>
      </c>
      <c r="K2592" s="193">
        <f t="shared" si="4500"/>
        <v>0</v>
      </c>
      <c r="L2592" s="193">
        <f t="shared" si="4500"/>
        <v>0</v>
      </c>
      <c r="M2592" s="193">
        <f t="shared" si="4500"/>
        <v>0</v>
      </c>
      <c r="N2592" s="193" t="str">
        <f t="shared" si="4452"/>
        <v>DSC</v>
      </c>
      <c r="AA2592" s="193">
        <f t="shared" si="4415"/>
        <v>0</v>
      </c>
      <c r="AB2592" s="193">
        <f t="shared" ref="AB2592" si="4501">AB$434</f>
        <v>0</v>
      </c>
    </row>
    <row r="2593" spans="1:28" s="188" customFormat="1" ht="17.399999999999999">
      <c r="A2593" s="193" t="str">
        <f t="shared" si="4410"/>
        <v>DSC</v>
      </c>
      <c r="B2593" s="193" t="str">
        <f t="shared" si="4411"/>
        <v>0DSC</v>
      </c>
      <c r="C2593" s="193" t="str">
        <f t="shared" si="4412"/>
        <v>DSC0</v>
      </c>
      <c r="D2593" s="193"/>
      <c r="E2593" s="193"/>
      <c r="F2593" s="193" t="str">
        <f t="shared" si="4413"/>
        <v>DSC0</v>
      </c>
      <c r="G2593" s="193">
        <f t="shared" ref="G2593:M2593" si="4502">G$435</f>
        <v>0</v>
      </c>
      <c r="H2593" s="193">
        <f t="shared" si="4502"/>
        <v>0</v>
      </c>
      <c r="I2593" s="193">
        <f t="shared" si="4502"/>
        <v>0</v>
      </c>
      <c r="J2593" s="193">
        <f t="shared" si="4502"/>
        <v>0</v>
      </c>
      <c r="K2593" s="193">
        <f t="shared" si="4502"/>
        <v>0</v>
      </c>
      <c r="L2593" s="193">
        <f t="shared" si="4502"/>
        <v>0</v>
      </c>
      <c r="M2593" s="193">
        <f t="shared" si="4502"/>
        <v>0</v>
      </c>
      <c r="N2593" s="193" t="str">
        <f t="shared" si="4452"/>
        <v>DSC</v>
      </c>
      <c r="AA2593" s="193">
        <f t="shared" si="4415"/>
        <v>0</v>
      </c>
      <c r="AB2593" s="193">
        <f t="shared" ref="AB2593" si="4503">AB$435</f>
        <v>0</v>
      </c>
    </row>
    <row r="2594" spans="1:28" s="188" customFormat="1" ht="17.399999999999999">
      <c r="A2594" s="193" t="str">
        <f t="shared" si="4410"/>
        <v>DSC</v>
      </c>
      <c r="B2594" s="193" t="str">
        <f t="shared" si="4411"/>
        <v>0DSC</v>
      </c>
      <c r="C2594" s="193" t="str">
        <f t="shared" si="4412"/>
        <v>DSC0</v>
      </c>
      <c r="D2594" s="193"/>
      <c r="E2594" s="193"/>
      <c r="F2594" s="193" t="str">
        <f t="shared" si="4413"/>
        <v>DSC0</v>
      </c>
      <c r="G2594" s="193">
        <f t="shared" ref="G2594:M2594" si="4504">G$436</f>
        <v>0</v>
      </c>
      <c r="H2594" s="193">
        <f t="shared" si="4504"/>
        <v>0</v>
      </c>
      <c r="I2594" s="193">
        <f t="shared" si="4504"/>
        <v>0</v>
      </c>
      <c r="J2594" s="193">
        <f t="shared" si="4504"/>
        <v>0</v>
      </c>
      <c r="K2594" s="193">
        <f t="shared" si="4504"/>
        <v>0</v>
      </c>
      <c r="L2594" s="193">
        <f t="shared" si="4504"/>
        <v>0</v>
      </c>
      <c r="M2594" s="193">
        <f t="shared" si="4504"/>
        <v>0</v>
      </c>
      <c r="N2594" s="193" t="str">
        <f t="shared" si="4452"/>
        <v>DSC</v>
      </c>
      <c r="AA2594" s="193">
        <f t="shared" si="4415"/>
        <v>0</v>
      </c>
      <c r="AB2594" s="193">
        <f t="shared" ref="AB2594" si="4505">AB$436</f>
        <v>0</v>
      </c>
    </row>
    <row r="2595" spans="1:28" s="188" customFormat="1" ht="17.399999999999999">
      <c r="A2595" s="193" t="str">
        <f t="shared" si="4410"/>
        <v>DSC</v>
      </c>
      <c r="B2595" s="193" t="str">
        <f t="shared" si="4411"/>
        <v>0DSC</v>
      </c>
      <c r="C2595" s="193" t="str">
        <f t="shared" si="4412"/>
        <v>DSC0</v>
      </c>
      <c r="D2595" s="193"/>
      <c r="E2595" s="193"/>
      <c r="F2595" s="193" t="str">
        <f t="shared" si="4413"/>
        <v>DSC0</v>
      </c>
      <c r="G2595" s="193">
        <f t="shared" ref="G2595:M2595" si="4506">G$437</f>
        <v>0</v>
      </c>
      <c r="H2595" s="193">
        <f t="shared" si="4506"/>
        <v>0</v>
      </c>
      <c r="I2595" s="193">
        <f t="shared" si="4506"/>
        <v>0</v>
      </c>
      <c r="J2595" s="193">
        <f t="shared" si="4506"/>
        <v>0</v>
      </c>
      <c r="K2595" s="193">
        <f t="shared" si="4506"/>
        <v>0</v>
      </c>
      <c r="L2595" s="193">
        <f t="shared" si="4506"/>
        <v>0</v>
      </c>
      <c r="M2595" s="193">
        <f t="shared" si="4506"/>
        <v>0</v>
      </c>
      <c r="N2595" s="193" t="str">
        <f t="shared" si="4452"/>
        <v>DSC</v>
      </c>
      <c r="AA2595" s="193">
        <f t="shared" si="4415"/>
        <v>0</v>
      </c>
      <c r="AB2595" s="193">
        <f t="shared" ref="AB2595" si="4507">AB$437</f>
        <v>0</v>
      </c>
    </row>
    <row r="2596" spans="1:28" s="188" customFormat="1" ht="17.399999999999999">
      <c r="A2596" s="193" t="str">
        <f>T$12</f>
        <v>DVD</v>
      </c>
      <c r="B2596" s="193" t="str">
        <f>CONCATENATE(I2596,A2596)</f>
        <v>DVD</v>
      </c>
      <c r="C2596" s="193" t="str">
        <f>CONCATENATE(A2596,H2596)</f>
        <v>DVD</v>
      </c>
      <c r="D2596" s="193"/>
      <c r="E2596" s="193"/>
      <c r="F2596" s="193" t="str">
        <f>CONCATENATE(A2596,G2596)</f>
        <v>DVD</v>
      </c>
      <c r="G2596" s="193"/>
      <c r="H2596" s="193"/>
      <c r="I2596" s="193"/>
      <c r="J2596" s="193"/>
      <c r="K2596" s="193" t="str">
        <f>K$7</f>
        <v>Appliances, Beauty</v>
      </c>
      <c r="L2596" s="193">
        <f>L$7</f>
        <v>0</v>
      </c>
      <c r="M2596" s="193">
        <f>M$7</f>
        <v>0</v>
      </c>
      <c r="N2596" s="193" t="str">
        <f t="shared" si="4452"/>
        <v>DVD</v>
      </c>
      <c r="AA2596" s="193">
        <f>AT$12</f>
        <v>0</v>
      </c>
      <c r="AB2596" s="193"/>
    </row>
    <row r="2597" spans="1:28" s="188" customFormat="1" ht="17.399999999999999">
      <c r="A2597" s="193" t="str">
        <f t="shared" ref="A2597:A2660" si="4508">T$12</f>
        <v>DVD</v>
      </c>
      <c r="B2597" s="193" t="str">
        <f t="shared" ref="B2597:B2660" si="4509">CONCATENATE(I2597,A2597)</f>
        <v>DVD</v>
      </c>
      <c r="C2597" s="193" t="str">
        <f t="shared" ref="C2597:C2660" si="4510">CONCATENATE(A2597,H2597)</f>
        <v>DVD</v>
      </c>
      <c r="D2597" s="193"/>
      <c r="E2597" s="193"/>
      <c r="F2597" s="193" t="str">
        <f t="shared" ref="F2597:F2660" si="4511">CONCATENATE(A2597,G2597)</f>
        <v>DVD</v>
      </c>
      <c r="G2597" s="193"/>
      <c r="H2597" s="193"/>
      <c r="I2597" s="193"/>
      <c r="J2597" s="193"/>
      <c r="K2597" s="193" t="str">
        <f>K$8</f>
        <v>Appliances, Beauty</v>
      </c>
      <c r="L2597" s="193">
        <f>L$8</f>
        <v>0</v>
      </c>
      <c r="M2597" s="193">
        <f>M$8</f>
        <v>0</v>
      </c>
      <c r="N2597" s="193" t="str">
        <f t="shared" si="4452"/>
        <v>DVD</v>
      </c>
      <c r="AA2597" s="193">
        <f t="shared" ref="AA2597:AA2660" si="4512">AT$12</f>
        <v>0</v>
      </c>
      <c r="AB2597" s="193"/>
    </row>
    <row r="2598" spans="1:28" s="188" customFormat="1" ht="17.399999999999999">
      <c r="A2598" s="193" t="str">
        <f t="shared" si="4508"/>
        <v>DVD</v>
      </c>
      <c r="B2598" s="193" t="str">
        <f t="shared" si="4509"/>
        <v>AM760DVD</v>
      </c>
      <c r="C2598" s="193" t="str">
        <f t="shared" si="4510"/>
        <v>DVDBusse, John</v>
      </c>
      <c r="D2598" s="193"/>
      <c r="E2598" s="193"/>
      <c r="F2598" s="193" t="str">
        <f t="shared" si="4511"/>
        <v>DVDBusse, John</v>
      </c>
      <c r="G2598" s="193" t="str">
        <f t="shared" ref="G2598:M2598" si="4513">G$9</f>
        <v>Busse, John</v>
      </c>
      <c r="H2598" s="193" t="str">
        <f t="shared" si="4513"/>
        <v>Busse, John</v>
      </c>
      <c r="I2598" s="193" t="str">
        <f t="shared" si="4513"/>
        <v>AM760</v>
      </c>
      <c r="J2598" s="193" t="str">
        <f t="shared" si="4513"/>
        <v>AMAZON.COM</v>
      </c>
      <c r="K2598" s="193" t="str">
        <f t="shared" si="4513"/>
        <v>IMG, DVD, AUD, Tech, TV</v>
      </c>
      <c r="L2598" s="193">
        <f t="shared" si="4513"/>
        <v>0</v>
      </c>
      <c r="M2598" s="193">
        <f t="shared" si="4513"/>
        <v>0</v>
      </c>
      <c r="N2598" s="193" t="str">
        <f t="shared" si="4452"/>
        <v>DVD</v>
      </c>
      <c r="AA2598" s="193">
        <f t="shared" si="4512"/>
        <v>0</v>
      </c>
      <c r="AB2598" s="193" t="str">
        <f t="shared" ref="AB2598" si="4514">AB$9</f>
        <v>Busse, John</v>
      </c>
    </row>
    <row r="2599" spans="1:28" s="188" customFormat="1" ht="17.399999999999999">
      <c r="A2599" s="193" t="str">
        <f t="shared" si="4508"/>
        <v>DVD</v>
      </c>
      <c r="B2599" s="193" t="str">
        <f t="shared" si="4509"/>
        <v>AM761DVD</v>
      </c>
      <c r="C2599" s="193" t="str">
        <f t="shared" si="4510"/>
        <v>DVDBusse, John</v>
      </c>
      <c r="D2599" s="193"/>
      <c r="E2599" s="193"/>
      <c r="F2599" s="193" t="str">
        <f t="shared" si="4511"/>
        <v>DVDBusse, John</v>
      </c>
      <c r="G2599" s="193" t="str">
        <f t="shared" ref="G2599:M2599" si="4515">G$10</f>
        <v>Busse, John</v>
      </c>
      <c r="H2599" s="193" t="str">
        <f t="shared" si="4515"/>
        <v>Busse, John</v>
      </c>
      <c r="I2599" s="193" t="str">
        <f t="shared" si="4515"/>
        <v>AM761</v>
      </c>
      <c r="J2599" s="193" t="str">
        <f t="shared" si="4515"/>
        <v>AMAZON.COM(DI)</v>
      </c>
      <c r="K2599" s="193" t="str">
        <f t="shared" si="4515"/>
        <v>IMG, DVD, AUD, Tech, TV</v>
      </c>
      <c r="L2599" s="193">
        <f t="shared" si="4515"/>
        <v>0</v>
      </c>
      <c r="M2599" s="193">
        <f t="shared" si="4515"/>
        <v>0</v>
      </c>
      <c r="N2599" s="193" t="str">
        <f t="shared" si="4452"/>
        <v>DVD</v>
      </c>
      <c r="AA2599" s="193">
        <f t="shared" si="4512"/>
        <v>0</v>
      </c>
      <c r="AB2599" s="193" t="str">
        <f t="shared" ref="AB2599" si="4516">AB$10</f>
        <v>Busse, John</v>
      </c>
    </row>
    <row r="2600" spans="1:28" s="188" customFormat="1" ht="17.399999999999999">
      <c r="A2600" s="193" t="str">
        <f t="shared" si="4508"/>
        <v>DVD</v>
      </c>
      <c r="B2600" s="193" t="str">
        <f t="shared" si="4509"/>
        <v>DVD</v>
      </c>
      <c r="C2600" s="193" t="str">
        <f t="shared" si="4510"/>
        <v>DVD</v>
      </c>
      <c r="D2600" s="193"/>
      <c r="E2600" s="193"/>
      <c r="F2600" s="193" t="str">
        <f t="shared" si="4511"/>
        <v>DVD</v>
      </c>
      <c r="G2600" s="193"/>
      <c r="H2600" s="193"/>
      <c r="I2600" s="193"/>
      <c r="J2600" s="193"/>
      <c r="K2600" s="193" t="str">
        <f t="shared" ref="K2600:M2600" si="4517">K$11</f>
        <v>Comm, HNS and Headphones</v>
      </c>
      <c r="L2600" s="193">
        <f t="shared" si="4517"/>
        <v>0</v>
      </c>
      <c r="M2600" s="193">
        <f t="shared" si="4517"/>
        <v>0</v>
      </c>
      <c r="N2600" s="193" t="str">
        <f t="shared" si="4452"/>
        <v>DVD</v>
      </c>
      <c r="AA2600" s="193">
        <f t="shared" si="4512"/>
        <v>0</v>
      </c>
      <c r="AB2600" s="193" t="str">
        <f t="shared" ref="AB2600" si="4518">AB$11</f>
        <v>Mertes, Mark (A)</v>
      </c>
    </row>
    <row r="2601" spans="1:28" s="188" customFormat="1" ht="17.399999999999999">
      <c r="A2601" s="193" t="str">
        <f t="shared" si="4508"/>
        <v>DVD</v>
      </c>
      <c r="B2601" s="193" t="str">
        <f t="shared" si="4509"/>
        <v>DVD</v>
      </c>
      <c r="C2601" s="193" t="str">
        <f t="shared" si="4510"/>
        <v>DVD</v>
      </c>
      <c r="D2601" s="193"/>
      <c r="E2601" s="193"/>
      <c r="F2601" s="193" t="str">
        <f t="shared" si="4511"/>
        <v>DVD</v>
      </c>
      <c r="G2601" s="193"/>
      <c r="H2601" s="193"/>
      <c r="I2601" s="193"/>
      <c r="J2601" s="193"/>
      <c r="K2601" s="193" t="str">
        <f t="shared" ref="K2601:M2601" si="4519">K$12</f>
        <v>Comm, HNS and Headphones</v>
      </c>
      <c r="L2601" s="193">
        <f t="shared" si="4519"/>
        <v>0</v>
      </c>
      <c r="M2601" s="193">
        <f t="shared" si="4519"/>
        <v>0</v>
      </c>
      <c r="N2601" s="193" t="str">
        <f t="shared" si="4452"/>
        <v>DVD</v>
      </c>
      <c r="AA2601" s="193">
        <f t="shared" si="4512"/>
        <v>0</v>
      </c>
      <c r="AB2601" s="193" t="str">
        <f t="shared" ref="AB2601" si="4520">AB$12</f>
        <v>Mertes, Mark (A)</v>
      </c>
    </row>
    <row r="2602" spans="1:28" s="188" customFormat="1" ht="17.399999999999999">
      <c r="A2602" s="193" t="str">
        <f t="shared" si="4508"/>
        <v>DVD</v>
      </c>
      <c r="B2602" s="193" t="str">
        <f t="shared" si="4509"/>
        <v>0DVD</v>
      </c>
      <c r="C2602" s="193" t="str">
        <f t="shared" si="4510"/>
        <v>DVD0</v>
      </c>
      <c r="D2602" s="193"/>
      <c r="E2602" s="193"/>
      <c r="F2602" s="193" t="str">
        <f t="shared" si="4511"/>
        <v>DVD0</v>
      </c>
      <c r="G2602" s="193">
        <f t="shared" ref="G2602:M2602" si="4521">G$13</f>
        <v>0</v>
      </c>
      <c r="H2602" s="193">
        <f t="shared" si="4521"/>
        <v>0</v>
      </c>
      <c r="I2602" s="193">
        <f t="shared" si="4521"/>
        <v>0</v>
      </c>
      <c r="J2602" s="193">
        <f t="shared" si="4521"/>
        <v>0</v>
      </c>
      <c r="K2602" s="193">
        <f t="shared" si="4521"/>
        <v>0</v>
      </c>
      <c r="L2602" s="193">
        <f t="shared" si="4521"/>
        <v>0</v>
      </c>
      <c r="M2602" s="193">
        <f t="shared" si="4521"/>
        <v>0</v>
      </c>
      <c r="N2602" s="193" t="str">
        <f t="shared" si="4452"/>
        <v>DVD</v>
      </c>
      <c r="AA2602" s="193">
        <f t="shared" si="4512"/>
        <v>0</v>
      </c>
      <c r="AB2602" s="193">
        <f t="shared" ref="AB2602" si="4522">AB$13</f>
        <v>0</v>
      </c>
    </row>
    <row r="2603" spans="1:28" s="188" customFormat="1" ht="17.399999999999999">
      <c r="A2603" s="193" t="str">
        <f t="shared" si="4508"/>
        <v>DVD</v>
      </c>
      <c r="B2603" s="193" t="str">
        <f t="shared" si="4509"/>
        <v>0DVD</v>
      </c>
      <c r="C2603" s="193" t="str">
        <f t="shared" si="4510"/>
        <v>DVD0</v>
      </c>
      <c r="D2603" s="193"/>
      <c r="E2603" s="193"/>
      <c r="F2603" s="193" t="str">
        <f t="shared" si="4511"/>
        <v>DVD0</v>
      </c>
      <c r="G2603" s="193">
        <f t="shared" ref="G2603:M2603" si="4523">G$14</f>
        <v>0</v>
      </c>
      <c r="H2603" s="193">
        <f t="shared" si="4523"/>
        <v>0</v>
      </c>
      <c r="I2603" s="193">
        <f t="shared" si="4523"/>
        <v>0</v>
      </c>
      <c r="J2603" s="193">
        <f t="shared" si="4523"/>
        <v>0</v>
      </c>
      <c r="K2603" s="193">
        <f t="shared" si="4523"/>
        <v>0</v>
      </c>
      <c r="L2603" s="193">
        <f t="shared" si="4523"/>
        <v>0</v>
      </c>
      <c r="M2603" s="193">
        <f t="shared" si="4523"/>
        <v>0</v>
      </c>
      <c r="N2603" s="193" t="str">
        <f t="shared" si="4452"/>
        <v>DVD</v>
      </c>
      <c r="AA2603" s="193">
        <f t="shared" si="4512"/>
        <v>0</v>
      </c>
      <c r="AB2603" s="193">
        <f t="shared" ref="AB2603" si="4524">AB$14</f>
        <v>0</v>
      </c>
    </row>
    <row r="2604" spans="1:28" s="188" customFormat="1" ht="17.399999999999999">
      <c r="A2604" s="193" t="str">
        <f t="shared" si="4508"/>
        <v>DVD</v>
      </c>
      <c r="B2604" s="193" t="str">
        <f t="shared" si="4509"/>
        <v>BE121DVD</v>
      </c>
      <c r="C2604" s="193" t="str">
        <f t="shared" si="4510"/>
        <v>DVDHardwick, Tonya</v>
      </c>
      <c r="D2604" s="193"/>
      <c r="E2604" s="193"/>
      <c r="F2604" s="193" t="str">
        <f t="shared" si="4511"/>
        <v>DVDMonaco, Nick</v>
      </c>
      <c r="G2604" s="193" t="str">
        <f t="shared" ref="G2604:M2604" si="4525">G$15</f>
        <v>Monaco, Nick</v>
      </c>
      <c r="H2604" s="193" t="str">
        <f t="shared" si="4525"/>
        <v>Hardwick, Tonya</v>
      </c>
      <c r="I2604" s="193" t="str">
        <f t="shared" si="4525"/>
        <v>BE121</v>
      </c>
      <c r="J2604" s="193" t="str">
        <f t="shared" si="4525"/>
        <v>BEST BUY</v>
      </c>
      <c r="K2604" s="193" t="str">
        <f t="shared" si="4525"/>
        <v>all</v>
      </c>
      <c r="L2604" s="193">
        <f t="shared" si="4525"/>
        <v>0</v>
      </c>
      <c r="M2604" s="193">
        <f t="shared" si="4525"/>
        <v>0</v>
      </c>
      <c r="N2604" s="193" t="str">
        <f t="shared" si="4452"/>
        <v>DVD</v>
      </c>
      <c r="AA2604" s="193">
        <f t="shared" si="4512"/>
        <v>0</v>
      </c>
      <c r="AB2604" s="193" t="str">
        <f t="shared" ref="AB2604" si="4526">AB$15</f>
        <v>Hardwick, Tonya</v>
      </c>
    </row>
    <row r="2605" spans="1:28" s="188" customFormat="1" ht="17.399999999999999">
      <c r="A2605" s="193" t="str">
        <f t="shared" si="4508"/>
        <v>DVD</v>
      </c>
      <c r="B2605" s="193" t="str">
        <f t="shared" si="4509"/>
        <v>BE500DVD</v>
      </c>
      <c r="C2605" s="193" t="str">
        <f t="shared" si="4510"/>
        <v>DVDHardwick, Tonya</v>
      </c>
      <c r="D2605" s="193"/>
      <c r="E2605" s="193"/>
      <c r="F2605" s="193" t="str">
        <f t="shared" si="4511"/>
        <v>DVDMonaco, Nick</v>
      </c>
      <c r="G2605" s="193" t="str">
        <f t="shared" ref="G2605:M2605" si="4527">G$16</f>
        <v>Monaco, Nick</v>
      </c>
      <c r="H2605" s="193" t="str">
        <f t="shared" si="4527"/>
        <v>Hardwick, Tonya</v>
      </c>
      <c r="I2605" s="193" t="str">
        <f t="shared" si="4527"/>
        <v>BE500</v>
      </c>
      <c r="J2605" s="193" t="str">
        <f t="shared" si="4527"/>
        <v>BEST BUY PUR. LLC (VDF)</v>
      </c>
      <c r="K2605" s="193" t="str">
        <f t="shared" si="4527"/>
        <v>all</v>
      </c>
      <c r="L2605" s="193">
        <f t="shared" si="4527"/>
        <v>0</v>
      </c>
      <c r="M2605" s="193">
        <f t="shared" si="4527"/>
        <v>0</v>
      </c>
      <c r="N2605" s="193" t="str">
        <f t="shared" si="4452"/>
        <v>DVD</v>
      </c>
      <c r="AA2605" s="193">
        <f t="shared" si="4512"/>
        <v>0</v>
      </c>
      <c r="AB2605" s="193" t="str">
        <f t="shared" ref="AB2605" si="4528">AB$16</f>
        <v>Hardwick, Tonya</v>
      </c>
    </row>
    <row r="2606" spans="1:28" s="188" customFormat="1" ht="17.399999999999999">
      <c r="A2606" s="193" t="str">
        <f t="shared" si="4508"/>
        <v>DVD</v>
      </c>
      <c r="B2606" s="193" t="str">
        <f t="shared" si="4509"/>
        <v>MA040DVD</v>
      </c>
      <c r="C2606" s="193" t="str">
        <f t="shared" si="4510"/>
        <v>DVDHardwick, Tonya</v>
      </c>
      <c r="D2606" s="193"/>
      <c r="E2606" s="193"/>
      <c r="F2606" s="193" t="str">
        <f t="shared" si="4511"/>
        <v>DVDMonaco, Nick</v>
      </c>
      <c r="G2606" s="193" t="str">
        <f t="shared" ref="G2606:M2606" si="4529">G$17</f>
        <v>Monaco, Nick</v>
      </c>
      <c r="H2606" s="193" t="str">
        <f t="shared" si="4529"/>
        <v>Hardwick, Tonya</v>
      </c>
      <c r="I2606" s="193" t="str">
        <f t="shared" si="4529"/>
        <v>MA040</v>
      </c>
      <c r="J2606" s="193" t="str">
        <f t="shared" si="4529"/>
        <v>MAGNOLIA HOME THEATER</v>
      </c>
      <c r="K2606" s="193" t="str">
        <f t="shared" si="4529"/>
        <v>all</v>
      </c>
      <c r="L2606" s="193">
        <f t="shared" si="4529"/>
        <v>0</v>
      </c>
      <c r="M2606" s="193">
        <f t="shared" si="4529"/>
        <v>0</v>
      </c>
      <c r="N2606" s="193" t="str">
        <f t="shared" si="4452"/>
        <v>DVD</v>
      </c>
      <c r="AA2606" s="193">
        <f t="shared" si="4512"/>
        <v>0</v>
      </c>
      <c r="AB2606" s="193" t="str">
        <f t="shared" ref="AB2606" si="4530">AB$17</f>
        <v>Hardwick, Tonya</v>
      </c>
    </row>
    <row r="2607" spans="1:28" s="188" customFormat="1" ht="17.399999999999999">
      <c r="A2607" s="193" t="str">
        <f t="shared" si="4508"/>
        <v>DVD</v>
      </c>
      <c r="B2607" s="193" t="str">
        <f t="shared" si="4509"/>
        <v>MA043DVD</v>
      </c>
      <c r="C2607" s="193" t="str">
        <f t="shared" si="4510"/>
        <v>DVDHardwick, Tonya</v>
      </c>
      <c r="D2607" s="193"/>
      <c r="E2607" s="193"/>
      <c r="F2607" s="193" t="str">
        <f t="shared" si="4511"/>
        <v>DVDMonaco, Nick</v>
      </c>
      <c r="G2607" s="193" t="str">
        <f t="shared" ref="G2607:M2607" si="4531">G$18</f>
        <v>Monaco, Nick</v>
      </c>
      <c r="H2607" s="193" t="str">
        <f t="shared" si="4531"/>
        <v>Hardwick, Tonya</v>
      </c>
      <c r="I2607" s="193" t="str">
        <f t="shared" si="4531"/>
        <v>MA043</v>
      </c>
      <c r="J2607" s="193" t="str">
        <f t="shared" si="4531"/>
        <v>MAGNOLIA AUDIO VIDEO</v>
      </c>
      <c r="K2607" s="193" t="str">
        <f t="shared" si="4531"/>
        <v>all</v>
      </c>
      <c r="L2607" s="193">
        <f t="shared" si="4531"/>
        <v>0</v>
      </c>
      <c r="M2607" s="193">
        <f t="shared" si="4531"/>
        <v>0</v>
      </c>
      <c r="N2607" s="193" t="str">
        <f t="shared" si="4452"/>
        <v>DVD</v>
      </c>
      <c r="AA2607" s="193">
        <f t="shared" si="4512"/>
        <v>0</v>
      </c>
      <c r="AB2607" s="193" t="str">
        <f t="shared" ref="AB2607" si="4532">AB$18</f>
        <v>Hardwick, Tonya</v>
      </c>
    </row>
    <row r="2608" spans="1:28" s="188" customFormat="1" ht="17.399999999999999">
      <c r="A2608" s="193" t="str">
        <f t="shared" si="4508"/>
        <v>DVD</v>
      </c>
      <c r="B2608" s="193" t="str">
        <f t="shared" si="4509"/>
        <v>0DVD</v>
      </c>
      <c r="C2608" s="193" t="str">
        <f t="shared" si="4510"/>
        <v>DVD0</v>
      </c>
      <c r="D2608" s="193"/>
      <c r="E2608" s="193"/>
      <c r="F2608" s="193" t="str">
        <f t="shared" si="4511"/>
        <v>DVD0</v>
      </c>
      <c r="G2608" s="193">
        <f t="shared" ref="G2608:M2608" si="4533">G$19</f>
        <v>0</v>
      </c>
      <c r="H2608" s="193">
        <f t="shared" si="4533"/>
        <v>0</v>
      </c>
      <c r="I2608" s="193">
        <f t="shared" si="4533"/>
        <v>0</v>
      </c>
      <c r="J2608" s="193">
        <f t="shared" si="4533"/>
        <v>0</v>
      </c>
      <c r="K2608" s="193">
        <f t="shared" si="4533"/>
        <v>0</v>
      </c>
      <c r="L2608" s="193">
        <f t="shared" si="4533"/>
        <v>0</v>
      </c>
      <c r="M2608" s="193">
        <f t="shared" si="4533"/>
        <v>0</v>
      </c>
      <c r="N2608" s="193" t="str">
        <f t="shared" si="4452"/>
        <v>DVD</v>
      </c>
      <c r="AA2608" s="193">
        <f t="shared" si="4512"/>
        <v>0</v>
      </c>
      <c r="AB2608" s="193">
        <f t="shared" ref="AB2608" si="4534">AB$19</f>
        <v>0</v>
      </c>
    </row>
    <row r="2609" spans="1:28" s="188" customFormat="1" ht="17.399999999999999">
      <c r="A2609" s="193" t="str">
        <f t="shared" si="4508"/>
        <v>DVD</v>
      </c>
      <c r="B2609" s="193" t="str">
        <f t="shared" si="4509"/>
        <v>BJ005DVD</v>
      </c>
      <c r="C2609" s="193" t="str">
        <f t="shared" si="4510"/>
        <v>DVDLyons, Brad</v>
      </c>
      <c r="D2609" s="193"/>
      <c r="E2609" s="193"/>
      <c r="F2609" s="193" t="str">
        <f t="shared" si="4511"/>
        <v>DVDMonaco, Nick</v>
      </c>
      <c r="G2609" s="193" t="str">
        <f t="shared" ref="G2609:M2609" si="4535">G$20</f>
        <v>Monaco, Nick</v>
      </c>
      <c r="H2609" s="193" t="str">
        <f t="shared" si="4535"/>
        <v>Lyons, Brad</v>
      </c>
      <c r="I2609" s="193" t="str">
        <f t="shared" si="4535"/>
        <v>BJ005</v>
      </c>
      <c r="J2609" s="193" t="str">
        <f t="shared" si="4535"/>
        <v>BJ'S WHOLESALE</v>
      </c>
      <c r="K2609" s="193" t="str">
        <f t="shared" si="4535"/>
        <v>all</v>
      </c>
      <c r="L2609" s="193">
        <f t="shared" si="4535"/>
        <v>0</v>
      </c>
      <c r="M2609" s="193">
        <f t="shared" si="4535"/>
        <v>0</v>
      </c>
      <c r="N2609" s="193" t="str">
        <f t="shared" si="4452"/>
        <v>DVD</v>
      </c>
      <c r="AA2609" s="193">
        <f t="shared" si="4512"/>
        <v>0</v>
      </c>
      <c r="AB2609" s="193" t="str">
        <f t="shared" ref="AB2609" si="4536">AB$20</f>
        <v>Lyons, Brad</v>
      </c>
    </row>
    <row r="2610" spans="1:28" s="188" customFormat="1" ht="17.399999999999999">
      <c r="A2610" s="193" t="str">
        <f t="shared" si="4508"/>
        <v>DVD</v>
      </c>
      <c r="B2610" s="193" t="str">
        <f t="shared" si="4509"/>
        <v>HA052DVD</v>
      </c>
      <c r="C2610" s="193" t="str">
        <f t="shared" si="4510"/>
        <v>DVDLyons, Brad</v>
      </c>
      <c r="D2610" s="193"/>
      <c r="E2610" s="193"/>
      <c r="F2610" s="193" t="str">
        <f t="shared" si="4511"/>
        <v>DVDMonaco, Nick</v>
      </c>
      <c r="G2610" s="193" t="str">
        <f t="shared" ref="G2610:M2610" si="4537">G$21</f>
        <v>Monaco, Nick</v>
      </c>
      <c r="H2610" s="193" t="str">
        <f t="shared" si="4537"/>
        <v>Lyons, Brad</v>
      </c>
      <c r="I2610" s="193" t="str">
        <f t="shared" si="4537"/>
        <v>HA052</v>
      </c>
      <c r="J2610" s="193" t="str">
        <f t="shared" si="4537"/>
        <v>HARRIS COMMUNICATIONS</v>
      </c>
      <c r="K2610" s="193" t="str">
        <f t="shared" si="4537"/>
        <v>all</v>
      </c>
      <c r="L2610" s="193">
        <f t="shared" si="4537"/>
        <v>0</v>
      </c>
      <c r="M2610" s="193">
        <f t="shared" si="4537"/>
        <v>0</v>
      </c>
      <c r="N2610" s="193" t="str">
        <f t="shared" si="4452"/>
        <v>DVD</v>
      </c>
      <c r="AA2610" s="193">
        <f t="shared" si="4512"/>
        <v>0</v>
      </c>
      <c r="AB2610" s="193" t="str">
        <f t="shared" ref="AB2610" si="4538">AB$21</f>
        <v>Lyons, Brad</v>
      </c>
    </row>
    <row r="2611" spans="1:28" s="188" customFormat="1" ht="17.399999999999999">
      <c r="A2611" s="193" t="str">
        <f t="shared" si="4508"/>
        <v>DVD</v>
      </c>
      <c r="B2611" s="193" t="str">
        <f t="shared" si="4509"/>
        <v>OF020DVD</v>
      </c>
      <c r="C2611" s="193" t="str">
        <f t="shared" si="4510"/>
        <v>DVDLyons, Brad</v>
      </c>
      <c r="D2611" s="193"/>
      <c r="E2611" s="193"/>
      <c r="F2611" s="193" t="str">
        <f t="shared" si="4511"/>
        <v>DVDMonaco, Nick</v>
      </c>
      <c r="G2611" s="193" t="str">
        <f t="shared" ref="G2611:M2611" si="4539">G$22</f>
        <v>Monaco, Nick</v>
      </c>
      <c r="H2611" s="193" t="str">
        <f t="shared" si="4539"/>
        <v>Lyons, Brad</v>
      </c>
      <c r="I2611" s="193" t="str">
        <f t="shared" si="4539"/>
        <v>OF020</v>
      </c>
      <c r="J2611" s="193" t="str">
        <f t="shared" si="4539"/>
        <v>OFFICE DEPOT INC.</v>
      </c>
      <c r="K2611" s="193" t="str">
        <f t="shared" si="4539"/>
        <v>all</v>
      </c>
      <c r="L2611" s="193">
        <f t="shared" si="4539"/>
        <v>0</v>
      </c>
      <c r="M2611" s="193">
        <f t="shared" si="4539"/>
        <v>0</v>
      </c>
      <c r="N2611" s="193" t="str">
        <f t="shared" si="4452"/>
        <v>DVD</v>
      </c>
      <c r="AA2611" s="193">
        <f t="shared" si="4512"/>
        <v>0</v>
      </c>
      <c r="AB2611" s="193" t="str">
        <f t="shared" ref="AB2611" si="4540">AB$22</f>
        <v>Lyons, Brad</v>
      </c>
    </row>
    <row r="2612" spans="1:28" s="188" customFormat="1" ht="17.399999999999999">
      <c r="A2612" s="193" t="str">
        <f t="shared" si="4508"/>
        <v>DVD</v>
      </c>
      <c r="B2612" s="193" t="str">
        <f t="shared" si="4509"/>
        <v>ST455DVD</v>
      </c>
      <c r="C2612" s="193" t="str">
        <f t="shared" si="4510"/>
        <v>DVDLyons, Brad</v>
      </c>
      <c r="D2612" s="193"/>
      <c r="E2612" s="193"/>
      <c r="F2612" s="193" t="str">
        <f t="shared" si="4511"/>
        <v>DVDMonaco, Nick</v>
      </c>
      <c r="G2612" s="193" t="str">
        <f t="shared" ref="G2612:M2612" si="4541">G$23</f>
        <v>Monaco, Nick</v>
      </c>
      <c r="H2612" s="193" t="str">
        <f t="shared" si="4541"/>
        <v>Lyons, Brad</v>
      </c>
      <c r="I2612" s="193" t="str">
        <f t="shared" si="4541"/>
        <v>ST455</v>
      </c>
      <c r="J2612" s="193" t="str">
        <f t="shared" si="4541"/>
        <v>QUILL CORPORATION/ST</v>
      </c>
      <c r="K2612" s="193" t="str">
        <f t="shared" si="4541"/>
        <v>all</v>
      </c>
      <c r="L2612" s="193">
        <f t="shared" si="4541"/>
        <v>0</v>
      </c>
      <c r="M2612" s="193">
        <f t="shared" si="4541"/>
        <v>0</v>
      </c>
      <c r="N2612" s="193" t="str">
        <f t="shared" si="4452"/>
        <v>DVD</v>
      </c>
      <c r="AA2612" s="193">
        <f t="shared" si="4512"/>
        <v>0</v>
      </c>
      <c r="AB2612" s="193" t="str">
        <f t="shared" ref="AB2612" si="4542">AB$23</f>
        <v>Lyons, Brad</v>
      </c>
    </row>
    <row r="2613" spans="1:28" s="188" customFormat="1" ht="17.399999999999999">
      <c r="A2613" s="193" t="str">
        <f t="shared" si="4508"/>
        <v>DVD</v>
      </c>
      <c r="B2613" s="193" t="str">
        <f t="shared" si="4509"/>
        <v>TE779DVD</v>
      </c>
      <c r="C2613" s="193" t="str">
        <f t="shared" si="4510"/>
        <v>DVDLyons, Brad</v>
      </c>
      <c r="D2613" s="193"/>
      <c r="E2613" s="193"/>
      <c r="F2613" s="193" t="str">
        <f t="shared" si="4511"/>
        <v>DVDMonaco, Nick</v>
      </c>
      <c r="G2613" s="193" t="str">
        <f t="shared" ref="G2613:M2613" si="4543">G$24</f>
        <v>Monaco, Nick</v>
      </c>
      <c r="H2613" s="193" t="str">
        <f t="shared" si="4543"/>
        <v>Lyons, Brad</v>
      </c>
      <c r="I2613" s="193" t="str">
        <f t="shared" si="4543"/>
        <v>TE779</v>
      </c>
      <c r="J2613" s="193" t="str">
        <f t="shared" si="4543"/>
        <v>TELTEX INC</v>
      </c>
      <c r="K2613" s="193" t="str">
        <f t="shared" si="4543"/>
        <v>all</v>
      </c>
      <c r="L2613" s="193">
        <f t="shared" si="4543"/>
        <v>0</v>
      </c>
      <c r="M2613" s="193">
        <f t="shared" si="4543"/>
        <v>0</v>
      </c>
      <c r="N2613" s="193" t="str">
        <f t="shared" si="4452"/>
        <v>DVD</v>
      </c>
      <c r="AA2613" s="193">
        <f t="shared" si="4512"/>
        <v>0</v>
      </c>
      <c r="AB2613" s="193" t="str">
        <f t="shared" ref="AB2613" si="4544">AB$24</f>
        <v>Lyons, Brad</v>
      </c>
    </row>
    <row r="2614" spans="1:28" s="188" customFormat="1" ht="17.399999999999999">
      <c r="A2614" s="193" t="str">
        <f t="shared" si="4508"/>
        <v>DVD</v>
      </c>
      <c r="B2614" s="193" t="str">
        <f t="shared" si="4509"/>
        <v>0DVD</v>
      </c>
      <c r="C2614" s="193" t="str">
        <f t="shared" si="4510"/>
        <v>DVDLyons, Brad</v>
      </c>
      <c r="D2614" s="193"/>
      <c r="E2614" s="193"/>
      <c r="F2614" s="193" t="str">
        <f t="shared" si="4511"/>
        <v>DVDMonaco, Nick</v>
      </c>
      <c r="G2614" s="193" t="str">
        <f t="shared" ref="G2614:M2614" si="4545">G$25</f>
        <v>Monaco, Nick</v>
      </c>
      <c r="H2614" s="193" t="str">
        <f t="shared" si="4545"/>
        <v>Lyons, Brad</v>
      </c>
      <c r="I2614" s="193">
        <f t="shared" si="4545"/>
        <v>0</v>
      </c>
      <c r="J2614" s="193" t="str">
        <f t="shared" si="4545"/>
        <v>MENARDS</v>
      </c>
      <c r="K2614" s="193" t="str">
        <f t="shared" si="4545"/>
        <v>all</v>
      </c>
      <c r="L2614" s="193">
        <f t="shared" si="4545"/>
        <v>0</v>
      </c>
      <c r="M2614" s="193">
        <f t="shared" si="4545"/>
        <v>0</v>
      </c>
      <c r="N2614" s="193" t="str">
        <f t="shared" si="4452"/>
        <v>DVD</v>
      </c>
      <c r="AA2614" s="193">
        <f t="shared" si="4512"/>
        <v>0</v>
      </c>
      <c r="AB2614" s="193" t="str">
        <f t="shared" ref="AB2614" si="4546">AB$25</f>
        <v>Lyons, Brad</v>
      </c>
    </row>
    <row r="2615" spans="1:28" s="188" customFormat="1" ht="17.399999999999999">
      <c r="A2615" s="193" t="str">
        <f t="shared" si="4508"/>
        <v>DVD</v>
      </c>
      <c r="B2615" s="193" t="str">
        <f t="shared" si="4509"/>
        <v>0DVD</v>
      </c>
      <c r="C2615" s="193" t="str">
        <f t="shared" si="4510"/>
        <v>DVD0</v>
      </c>
      <c r="D2615" s="193"/>
      <c r="E2615" s="193"/>
      <c r="F2615" s="193" t="str">
        <f t="shared" si="4511"/>
        <v>DVD0</v>
      </c>
      <c r="G2615" s="193">
        <f t="shared" ref="G2615:M2615" si="4547">G$26</f>
        <v>0</v>
      </c>
      <c r="H2615" s="193">
        <f t="shared" si="4547"/>
        <v>0</v>
      </c>
      <c r="I2615" s="193">
        <f t="shared" si="4547"/>
        <v>0</v>
      </c>
      <c r="J2615" s="193">
        <f t="shared" si="4547"/>
        <v>0</v>
      </c>
      <c r="K2615" s="193">
        <f t="shared" si="4547"/>
        <v>0</v>
      </c>
      <c r="L2615" s="193">
        <f t="shared" si="4547"/>
        <v>0</v>
      </c>
      <c r="M2615" s="193">
        <f t="shared" si="4547"/>
        <v>0</v>
      </c>
      <c r="N2615" s="193" t="str">
        <f t="shared" si="4452"/>
        <v>DVD</v>
      </c>
      <c r="AA2615" s="193">
        <f t="shared" si="4512"/>
        <v>0</v>
      </c>
      <c r="AB2615" s="193">
        <f t="shared" ref="AB2615" si="4548">AB$26</f>
        <v>0</v>
      </c>
    </row>
    <row r="2616" spans="1:28" s="188" customFormat="1" ht="17.399999999999999">
      <c r="A2616" s="193" t="str">
        <f t="shared" si="4508"/>
        <v>DVD</v>
      </c>
      <c r="B2616" s="193" t="str">
        <f t="shared" si="4509"/>
        <v>0DVD</v>
      </c>
      <c r="C2616" s="193" t="str">
        <f t="shared" si="4510"/>
        <v>DVD0</v>
      </c>
      <c r="D2616" s="193"/>
      <c r="E2616" s="193"/>
      <c r="F2616" s="193" t="str">
        <f t="shared" si="4511"/>
        <v>DVD0</v>
      </c>
      <c r="G2616" s="193">
        <f t="shared" ref="G2616:M2616" si="4549">G$27</f>
        <v>0</v>
      </c>
      <c r="H2616" s="193">
        <f t="shared" si="4549"/>
        <v>0</v>
      </c>
      <c r="I2616" s="193">
        <f t="shared" si="4549"/>
        <v>0</v>
      </c>
      <c r="J2616" s="193">
        <f t="shared" si="4549"/>
        <v>0</v>
      </c>
      <c r="K2616" s="193">
        <f t="shared" si="4549"/>
        <v>0</v>
      </c>
      <c r="L2616" s="193">
        <f t="shared" si="4549"/>
        <v>0</v>
      </c>
      <c r="M2616" s="193">
        <f t="shared" si="4549"/>
        <v>0</v>
      </c>
      <c r="N2616" s="193" t="str">
        <f t="shared" si="4452"/>
        <v>DVD</v>
      </c>
      <c r="AA2616" s="193">
        <f t="shared" si="4512"/>
        <v>0</v>
      </c>
      <c r="AB2616" s="193">
        <f t="shared" ref="AB2616" si="4550">AB$27</f>
        <v>0</v>
      </c>
    </row>
    <row r="2617" spans="1:28" s="188" customFormat="1" ht="17.399999999999999">
      <c r="A2617" s="193" t="str">
        <f t="shared" si="4508"/>
        <v>DVD</v>
      </c>
      <c r="B2617" s="193" t="str">
        <f t="shared" si="4509"/>
        <v>0DVD</v>
      </c>
      <c r="C2617" s="193" t="str">
        <f t="shared" si="4510"/>
        <v>DVD0</v>
      </c>
      <c r="D2617" s="193"/>
      <c r="E2617" s="193"/>
      <c r="F2617" s="193" t="str">
        <f t="shared" si="4511"/>
        <v>DVD0</v>
      </c>
      <c r="G2617" s="193">
        <f t="shared" ref="G2617:M2617" si="4551">G$28</f>
        <v>0</v>
      </c>
      <c r="H2617" s="193">
        <f t="shared" si="4551"/>
        <v>0</v>
      </c>
      <c r="I2617" s="193">
        <f t="shared" si="4551"/>
        <v>0</v>
      </c>
      <c r="J2617" s="193">
        <f t="shared" si="4551"/>
        <v>0</v>
      </c>
      <c r="K2617" s="193">
        <f t="shared" si="4551"/>
        <v>0</v>
      </c>
      <c r="L2617" s="193">
        <f t="shared" si="4551"/>
        <v>0</v>
      </c>
      <c r="M2617" s="193">
        <f t="shared" si="4551"/>
        <v>0</v>
      </c>
      <c r="N2617" s="193" t="str">
        <f t="shared" si="4452"/>
        <v>DVD</v>
      </c>
      <c r="AA2617" s="193">
        <f t="shared" si="4512"/>
        <v>0</v>
      </c>
      <c r="AB2617" s="193">
        <f t="shared" ref="AB2617" si="4552">AB$28</f>
        <v>0</v>
      </c>
    </row>
    <row r="2618" spans="1:28" s="188" customFormat="1" ht="17.399999999999999">
      <c r="A2618" s="193" t="str">
        <f t="shared" si="4508"/>
        <v>DVD</v>
      </c>
      <c r="B2618" s="193" t="str">
        <f t="shared" si="4509"/>
        <v>BE125DVD</v>
      </c>
      <c r="C2618" s="193" t="str">
        <f t="shared" si="4510"/>
        <v>DVDMakhoul, Jennifer</v>
      </c>
      <c r="D2618" s="193"/>
      <c r="E2618" s="193"/>
      <c r="F2618" s="193" t="str">
        <f t="shared" si="4511"/>
        <v>DVDMonaco, Nick</v>
      </c>
      <c r="G2618" s="193" t="str">
        <f t="shared" ref="G2618:M2618" si="4553">G$29</f>
        <v>Monaco, Nick</v>
      </c>
      <c r="H2618" s="193" t="str">
        <f t="shared" si="4553"/>
        <v>Makhoul, Jennifer</v>
      </c>
      <c r="I2618" s="193" t="str">
        <f t="shared" si="4553"/>
        <v>BE125</v>
      </c>
      <c r="J2618" s="193" t="str">
        <f t="shared" si="4553"/>
        <v>BED, BATH &amp; BEYOND</v>
      </c>
      <c r="K2618" s="193" t="str">
        <f t="shared" si="4553"/>
        <v>all</v>
      </c>
      <c r="L2618" s="193" t="str">
        <f t="shared" si="4553"/>
        <v>Janice Staib</v>
      </c>
      <c r="M2618" s="193" t="str">
        <f t="shared" si="4553"/>
        <v>Appl, Beauty, H/P</v>
      </c>
      <c r="N2618" s="193" t="str">
        <f t="shared" si="4452"/>
        <v>DVD</v>
      </c>
      <c r="AA2618" s="193">
        <f t="shared" si="4512"/>
        <v>0</v>
      </c>
      <c r="AB2618" s="193" t="str">
        <f t="shared" ref="AB2618" si="4554">AB$29</f>
        <v>Makhoul, Jennifer</v>
      </c>
    </row>
    <row r="2619" spans="1:28" s="188" customFormat="1" ht="17.399999999999999">
      <c r="A2619" s="193" t="str">
        <f t="shared" si="4508"/>
        <v>DVD</v>
      </c>
      <c r="B2619" s="193" t="str">
        <f t="shared" si="4509"/>
        <v>BE126DVD</v>
      </c>
      <c r="C2619" s="193" t="str">
        <f t="shared" si="4510"/>
        <v>DVDMakhoul, Jennifer</v>
      </c>
      <c r="D2619" s="193"/>
      <c r="E2619" s="193"/>
      <c r="F2619" s="193" t="str">
        <f t="shared" si="4511"/>
        <v>DVDMonaco, Nick</v>
      </c>
      <c r="G2619" s="193" t="str">
        <f t="shared" ref="G2619:M2619" si="4555">G$30</f>
        <v>Monaco, Nick</v>
      </c>
      <c r="H2619" s="193" t="str">
        <f t="shared" si="4555"/>
        <v>Makhoul, Jennifer</v>
      </c>
      <c r="I2619" s="193" t="str">
        <f t="shared" si="4555"/>
        <v>BE126</v>
      </c>
      <c r="J2619" s="193" t="str">
        <f t="shared" si="4555"/>
        <v>BED, BATH &amp; BEYOND INC (VDF)</v>
      </c>
      <c r="K2619" s="193" t="str">
        <f t="shared" si="4555"/>
        <v>all</v>
      </c>
      <c r="L2619" s="193" t="str">
        <f t="shared" si="4555"/>
        <v>Janice Staib</v>
      </c>
      <c r="M2619" s="193" t="str">
        <f t="shared" si="4555"/>
        <v>Appl, Beauty, H/P</v>
      </c>
      <c r="N2619" s="193" t="str">
        <f t="shared" si="4452"/>
        <v>DVD</v>
      </c>
      <c r="AA2619" s="193">
        <f t="shared" si="4512"/>
        <v>0</v>
      </c>
      <c r="AB2619" s="193" t="str">
        <f t="shared" ref="AB2619" si="4556">AB$30</f>
        <v>Makhoul, Jennifer</v>
      </c>
    </row>
    <row r="2620" spans="1:28" s="188" customFormat="1" ht="17.399999999999999">
      <c r="A2620" s="193" t="str">
        <f t="shared" si="4508"/>
        <v>DVD</v>
      </c>
      <c r="B2620" s="193" t="str">
        <f t="shared" si="4509"/>
        <v>GO642DVD</v>
      </c>
      <c r="C2620" s="193" t="str">
        <f t="shared" si="4510"/>
        <v>DVDMakhoul, Jennifer</v>
      </c>
      <c r="D2620" s="193"/>
      <c r="E2620" s="193"/>
      <c r="F2620" s="193" t="str">
        <f t="shared" si="4511"/>
        <v>DVDMonaco, Nick</v>
      </c>
      <c r="G2620" s="193" t="str">
        <f t="shared" ref="G2620:M2620" si="4557">G$31</f>
        <v>Monaco, Nick</v>
      </c>
      <c r="H2620" s="193" t="str">
        <f t="shared" si="4557"/>
        <v>Makhoul, Jennifer</v>
      </c>
      <c r="I2620" s="193" t="str">
        <f t="shared" si="4557"/>
        <v>GO642</v>
      </c>
      <c r="J2620" s="193" t="str">
        <f t="shared" si="4557"/>
        <v>GOGOTECH INC</v>
      </c>
      <c r="K2620" s="193" t="str">
        <f t="shared" si="4557"/>
        <v>all</v>
      </c>
      <c r="L2620" s="193">
        <f t="shared" si="4557"/>
        <v>0</v>
      </c>
      <c r="M2620" s="193">
        <f t="shared" si="4557"/>
        <v>0</v>
      </c>
      <c r="N2620" s="193" t="str">
        <f t="shared" si="4452"/>
        <v>DVD</v>
      </c>
      <c r="AA2620" s="193">
        <f t="shared" si="4512"/>
        <v>0</v>
      </c>
      <c r="AB2620" s="193" t="str">
        <f t="shared" ref="AB2620" si="4558">AB$31</f>
        <v>Makhoul, Jennifer</v>
      </c>
    </row>
    <row r="2621" spans="1:28" s="188" customFormat="1" ht="17.399999999999999">
      <c r="A2621" s="193" t="str">
        <f t="shared" si="4508"/>
        <v>DVD</v>
      </c>
      <c r="B2621" s="193" t="str">
        <f t="shared" si="4509"/>
        <v>HA430DVD</v>
      </c>
      <c r="C2621" s="193" t="str">
        <f t="shared" si="4510"/>
        <v>DVDMakhoul, Jennifer</v>
      </c>
      <c r="D2621" s="193"/>
      <c r="E2621" s="193"/>
      <c r="F2621" s="193" t="str">
        <f t="shared" si="4511"/>
        <v>DVDMonaco, Nick</v>
      </c>
      <c r="G2621" s="193" t="str">
        <f t="shared" ref="G2621:M2621" si="4559">G$32</f>
        <v>Monaco, Nick</v>
      </c>
      <c r="H2621" s="193" t="str">
        <f t="shared" si="4559"/>
        <v>Makhoul, Jennifer</v>
      </c>
      <c r="I2621" s="193" t="str">
        <f t="shared" si="4559"/>
        <v>HA430</v>
      </c>
      <c r="J2621" s="193" t="str">
        <f t="shared" si="4559"/>
        <v>HARMON OF YONKERS, INC. DBA HARMON</v>
      </c>
      <c r="K2621" s="193" t="str">
        <f t="shared" si="4559"/>
        <v>all</v>
      </c>
      <c r="L2621" s="193" t="str">
        <f t="shared" si="4559"/>
        <v>Janice Staib</v>
      </c>
      <c r="M2621" s="193" t="str">
        <f t="shared" si="4559"/>
        <v>Appl, Beauty, H/P</v>
      </c>
      <c r="N2621" s="193" t="str">
        <f t="shared" si="4452"/>
        <v>DVD</v>
      </c>
      <c r="AA2621" s="193">
        <f t="shared" si="4512"/>
        <v>0</v>
      </c>
      <c r="AB2621" s="193" t="str">
        <f t="shared" ref="AB2621" si="4560">AB$32</f>
        <v>Makhoul, Jennifer</v>
      </c>
    </row>
    <row r="2622" spans="1:28" s="188" customFormat="1" ht="17.399999999999999">
      <c r="A2622" s="193" t="str">
        <f t="shared" si="4508"/>
        <v>DVD</v>
      </c>
      <c r="B2622" s="193" t="str">
        <f t="shared" si="4509"/>
        <v>HS070DVD</v>
      </c>
      <c r="C2622" s="193" t="str">
        <f t="shared" si="4510"/>
        <v>DVDMakhoul, Jennifer</v>
      </c>
      <c r="D2622" s="193"/>
      <c r="E2622" s="193"/>
      <c r="F2622" s="193" t="str">
        <f t="shared" si="4511"/>
        <v>DVDMonaco, Nick</v>
      </c>
      <c r="G2622" s="193" t="str">
        <f t="shared" ref="G2622:M2622" si="4561">G$33</f>
        <v>Monaco, Nick</v>
      </c>
      <c r="H2622" s="193" t="str">
        <f t="shared" si="4561"/>
        <v>Makhoul, Jennifer</v>
      </c>
      <c r="I2622" s="193" t="str">
        <f t="shared" si="4561"/>
        <v>HS070</v>
      </c>
      <c r="J2622" s="193" t="str">
        <f t="shared" si="4561"/>
        <v>HSN INC.</v>
      </c>
      <c r="K2622" s="193" t="str">
        <f t="shared" si="4561"/>
        <v>all</v>
      </c>
      <c r="L2622" s="193" t="str">
        <f t="shared" si="4561"/>
        <v>Channel Management</v>
      </c>
      <c r="M2622" s="193" t="str">
        <f t="shared" si="4561"/>
        <v>Beauty, Appl</v>
      </c>
      <c r="N2622" s="193" t="str">
        <f t="shared" si="4452"/>
        <v>DVD</v>
      </c>
      <c r="AA2622" s="193">
        <f t="shared" si="4512"/>
        <v>0</v>
      </c>
      <c r="AB2622" s="193" t="str">
        <f t="shared" ref="AB2622" si="4562">AB$33</f>
        <v>Makhoul, Jennifer</v>
      </c>
    </row>
    <row r="2623" spans="1:28" s="188" customFormat="1" ht="17.399999999999999">
      <c r="A2623" s="193" t="str">
        <f t="shared" si="4508"/>
        <v>DVD</v>
      </c>
      <c r="B2623" s="193" t="str">
        <f t="shared" si="4509"/>
        <v>QV001DVD</v>
      </c>
      <c r="C2623" s="193" t="str">
        <f t="shared" si="4510"/>
        <v>DVDMakhoul, Jennifer</v>
      </c>
      <c r="D2623" s="193"/>
      <c r="E2623" s="193"/>
      <c r="F2623" s="193" t="str">
        <f t="shared" si="4511"/>
        <v>DVDMonaco, Nick</v>
      </c>
      <c r="G2623" s="193" t="str">
        <f t="shared" ref="G2623:M2623" si="4563">G$34</f>
        <v>Monaco, Nick</v>
      </c>
      <c r="H2623" s="193" t="str">
        <f t="shared" si="4563"/>
        <v>Makhoul, Jennifer</v>
      </c>
      <c r="I2623" s="193" t="str">
        <f t="shared" si="4563"/>
        <v>QV001</v>
      </c>
      <c r="J2623" s="193" t="str">
        <f t="shared" si="4563"/>
        <v>QVC NETWORK INC.</v>
      </c>
      <c r="K2623" s="193" t="str">
        <f t="shared" si="4563"/>
        <v>all</v>
      </c>
      <c r="L2623" s="193" t="str">
        <f t="shared" si="4563"/>
        <v>Dynamic Marketing</v>
      </c>
      <c r="M2623" s="193" t="str">
        <f t="shared" si="4563"/>
        <v>Beauty, Headphones</v>
      </c>
      <c r="N2623" s="193" t="str">
        <f t="shared" si="4452"/>
        <v>DVD</v>
      </c>
      <c r="AA2623" s="193">
        <f t="shared" si="4512"/>
        <v>0</v>
      </c>
      <c r="AB2623" s="193" t="str">
        <f t="shared" ref="AB2623" si="4564">AB$34</f>
        <v>Makhoul, Jennifer</v>
      </c>
    </row>
    <row r="2624" spans="1:28" s="188" customFormat="1" ht="17.399999999999999">
      <c r="A2624" s="193" t="str">
        <f t="shared" si="4508"/>
        <v>DVD</v>
      </c>
      <c r="B2624" s="193" t="str">
        <f t="shared" si="4509"/>
        <v>QV002DVD</v>
      </c>
      <c r="C2624" s="193" t="str">
        <f t="shared" si="4510"/>
        <v>DVDMakhoul, Jennifer</v>
      </c>
      <c r="D2624" s="193"/>
      <c r="E2624" s="193"/>
      <c r="F2624" s="193" t="str">
        <f t="shared" si="4511"/>
        <v>DVDMonaco, Nick</v>
      </c>
      <c r="G2624" s="193" t="str">
        <f t="shared" ref="G2624:M2624" si="4565">G$35</f>
        <v>Monaco, Nick</v>
      </c>
      <c r="H2624" s="193" t="str">
        <f t="shared" si="4565"/>
        <v>Makhoul, Jennifer</v>
      </c>
      <c r="I2624" s="193" t="str">
        <f t="shared" si="4565"/>
        <v>QV002</v>
      </c>
      <c r="J2624" s="193" t="str">
        <f t="shared" si="4565"/>
        <v>QVC (VDF)</v>
      </c>
      <c r="K2624" s="193" t="str">
        <f t="shared" si="4565"/>
        <v>all</v>
      </c>
      <c r="L2624" s="193" t="str">
        <f t="shared" si="4565"/>
        <v>Dynamic Marketing</v>
      </c>
      <c r="M2624" s="193" t="str">
        <f t="shared" si="4565"/>
        <v>Beauty, Headphones</v>
      </c>
      <c r="N2624" s="193" t="str">
        <f t="shared" si="4452"/>
        <v>DVD</v>
      </c>
      <c r="AA2624" s="193">
        <f t="shared" si="4512"/>
        <v>0</v>
      </c>
      <c r="AB2624" s="193" t="str">
        <f t="shared" ref="AB2624" si="4566">AB$35</f>
        <v>Makhoul, Jennifer</v>
      </c>
    </row>
    <row r="2625" spans="1:28" s="188" customFormat="1" ht="17.399999999999999">
      <c r="A2625" s="193" t="str">
        <f t="shared" si="4508"/>
        <v>DVD</v>
      </c>
      <c r="B2625" s="193" t="str">
        <f t="shared" si="4509"/>
        <v>TE165DVD</v>
      </c>
      <c r="C2625" s="193" t="str">
        <f t="shared" si="4510"/>
        <v>DVDMakhoul, Jennifer</v>
      </c>
      <c r="D2625" s="193"/>
      <c r="E2625" s="193"/>
      <c r="F2625" s="193" t="str">
        <f t="shared" si="4511"/>
        <v>DVDMonaco, Nick</v>
      </c>
      <c r="G2625" s="193" t="str">
        <f t="shared" ref="G2625:M2625" si="4567">G$36</f>
        <v>Monaco, Nick</v>
      </c>
      <c r="H2625" s="193" t="str">
        <f t="shared" si="4567"/>
        <v>Makhoul, Jennifer</v>
      </c>
      <c r="I2625" s="193" t="str">
        <f t="shared" si="4567"/>
        <v>TE165</v>
      </c>
      <c r="J2625" s="193" t="str">
        <f t="shared" si="4567"/>
        <v>TELEDYNAMICS CORP.</v>
      </c>
      <c r="K2625" s="193" t="str">
        <f t="shared" si="4567"/>
        <v>all</v>
      </c>
      <c r="L2625" s="193">
        <f t="shared" si="4567"/>
        <v>0</v>
      </c>
      <c r="M2625" s="193">
        <f t="shared" si="4567"/>
        <v>0</v>
      </c>
      <c r="N2625" s="193" t="str">
        <f t="shared" si="4452"/>
        <v>DVD</v>
      </c>
      <c r="AA2625" s="193">
        <f t="shared" si="4512"/>
        <v>0</v>
      </c>
      <c r="AB2625" s="193" t="str">
        <f t="shared" ref="AB2625" si="4568">AB$36</f>
        <v>Makhoul, Jennifer</v>
      </c>
    </row>
    <row r="2626" spans="1:28" s="188" customFormat="1" ht="17.399999999999999">
      <c r="A2626" s="193" t="str">
        <f t="shared" si="4508"/>
        <v>DVD</v>
      </c>
      <c r="B2626" s="193" t="str">
        <f t="shared" si="4509"/>
        <v>0DVD</v>
      </c>
      <c r="C2626" s="193" t="str">
        <f t="shared" si="4510"/>
        <v>DVDMakhoul, Jennifer</v>
      </c>
      <c r="D2626" s="193"/>
      <c r="E2626" s="193"/>
      <c r="F2626" s="193" t="str">
        <f t="shared" si="4511"/>
        <v>DVDMonaco, Nick</v>
      </c>
      <c r="G2626" s="193" t="str">
        <f t="shared" ref="G2626:M2626" si="4569">G$37</f>
        <v>Monaco, Nick</v>
      </c>
      <c r="H2626" s="193" t="str">
        <f t="shared" si="4569"/>
        <v>Makhoul, Jennifer</v>
      </c>
      <c r="I2626" s="193">
        <f t="shared" si="4569"/>
        <v>0</v>
      </c>
      <c r="J2626" s="193" t="str">
        <f t="shared" si="4569"/>
        <v>BUY-BUY BABY</v>
      </c>
      <c r="K2626" s="193" t="str">
        <f t="shared" si="4569"/>
        <v>all</v>
      </c>
      <c r="L2626" s="193">
        <f t="shared" si="4569"/>
        <v>0</v>
      </c>
      <c r="M2626" s="193">
        <f t="shared" si="4569"/>
        <v>0</v>
      </c>
      <c r="N2626" s="193" t="str">
        <f t="shared" si="4452"/>
        <v>DVD</v>
      </c>
      <c r="AA2626" s="193">
        <f t="shared" si="4512"/>
        <v>0</v>
      </c>
      <c r="AB2626" s="193" t="str">
        <f t="shared" ref="AB2626" si="4570">AB$37</f>
        <v>Makhoul, Jennifer</v>
      </c>
    </row>
    <row r="2627" spans="1:28" s="188" customFormat="1" ht="17.399999999999999">
      <c r="A2627" s="193" t="str">
        <f t="shared" si="4508"/>
        <v>DVD</v>
      </c>
      <c r="B2627" s="193" t="str">
        <f t="shared" si="4509"/>
        <v>0DVD</v>
      </c>
      <c r="C2627" s="193" t="str">
        <f t="shared" si="4510"/>
        <v>DVD0</v>
      </c>
      <c r="D2627" s="193"/>
      <c r="E2627" s="193"/>
      <c r="F2627" s="193" t="str">
        <f t="shared" si="4511"/>
        <v>DVD0</v>
      </c>
      <c r="G2627" s="193">
        <f t="shared" ref="G2627:M2627" si="4571">G$38</f>
        <v>0</v>
      </c>
      <c r="H2627" s="193">
        <f t="shared" si="4571"/>
        <v>0</v>
      </c>
      <c r="I2627" s="193">
        <f t="shared" si="4571"/>
        <v>0</v>
      </c>
      <c r="J2627" s="193">
        <f t="shared" si="4571"/>
        <v>0</v>
      </c>
      <c r="K2627" s="193">
        <f t="shared" si="4571"/>
        <v>0</v>
      </c>
      <c r="L2627" s="193">
        <f t="shared" si="4571"/>
        <v>0</v>
      </c>
      <c r="M2627" s="193">
        <f t="shared" si="4571"/>
        <v>0</v>
      </c>
      <c r="N2627" s="193" t="str">
        <f t="shared" si="4452"/>
        <v>DVD</v>
      </c>
      <c r="AA2627" s="193">
        <f t="shared" si="4512"/>
        <v>0</v>
      </c>
      <c r="AB2627" s="193" t="str">
        <f t="shared" ref="AB2627" si="4572">AB$38</f>
        <v>Makhoul, Jennifer</v>
      </c>
    </row>
    <row r="2628" spans="1:28" s="188" customFormat="1" ht="17.399999999999999">
      <c r="A2628" s="193" t="str">
        <f t="shared" si="4508"/>
        <v>DVD</v>
      </c>
      <c r="B2628" s="193" t="str">
        <f t="shared" si="4509"/>
        <v>0DVD</v>
      </c>
      <c r="C2628" s="193" t="str">
        <f t="shared" si="4510"/>
        <v>DVD0</v>
      </c>
      <c r="D2628" s="193"/>
      <c r="E2628" s="193"/>
      <c r="F2628" s="193" t="str">
        <f t="shared" si="4511"/>
        <v>DVD0</v>
      </c>
      <c r="G2628" s="193">
        <f t="shared" ref="G2628:M2628" si="4573">G$39</f>
        <v>0</v>
      </c>
      <c r="H2628" s="193">
        <f t="shared" si="4573"/>
        <v>0</v>
      </c>
      <c r="I2628" s="193">
        <f t="shared" si="4573"/>
        <v>0</v>
      </c>
      <c r="J2628" s="193">
        <f t="shared" si="4573"/>
        <v>0</v>
      </c>
      <c r="K2628" s="193">
        <f t="shared" si="4573"/>
        <v>0</v>
      </c>
      <c r="L2628" s="193">
        <f t="shared" si="4573"/>
        <v>0</v>
      </c>
      <c r="M2628" s="193">
        <f t="shared" si="4573"/>
        <v>0</v>
      </c>
      <c r="N2628" s="193" t="str">
        <f t="shared" si="4452"/>
        <v>DVD</v>
      </c>
      <c r="AA2628" s="193">
        <f t="shared" si="4512"/>
        <v>0</v>
      </c>
      <c r="AB2628" s="193">
        <f t="shared" ref="AB2628" si="4574">AB$39</f>
        <v>0</v>
      </c>
    </row>
    <row r="2629" spans="1:28" s="188" customFormat="1" ht="17.399999999999999">
      <c r="A2629" s="193" t="str">
        <f t="shared" si="4508"/>
        <v>DVD</v>
      </c>
      <c r="B2629" s="193" t="str">
        <f t="shared" si="4509"/>
        <v>0DVD</v>
      </c>
      <c r="C2629" s="193" t="str">
        <f t="shared" si="4510"/>
        <v>DVD0</v>
      </c>
      <c r="D2629" s="193"/>
      <c r="E2629" s="193"/>
      <c r="F2629" s="193" t="str">
        <f t="shared" si="4511"/>
        <v>DVD0</v>
      </c>
      <c r="G2629" s="193">
        <f t="shared" ref="G2629:M2629" si="4575">G$40</f>
        <v>0</v>
      </c>
      <c r="H2629" s="193">
        <f t="shared" si="4575"/>
        <v>0</v>
      </c>
      <c r="I2629" s="193">
        <f t="shared" si="4575"/>
        <v>0</v>
      </c>
      <c r="J2629" s="193">
        <f t="shared" si="4575"/>
        <v>0</v>
      </c>
      <c r="K2629" s="193">
        <f t="shared" si="4575"/>
        <v>0</v>
      </c>
      <c r="L2629" s="193">
        <f t="shared" si="4575"/>
        <v>0</v>
      </c>
      <c r="M2629" s="193">
        <f t="shared" si="4575"/>
        <v>0</v>
      </c>
      <c r="N2629" s="193" t="str">
        <f t="shared" si="4452"/>
        <v>DVD</v>
      </c>
      <c r="AA2629" s="193">
        <f t="shared" si="4512"/>
        <v>0</v>
      </c>
      <c r="AB2629" s="193">
        <f t="shared" ref="AB2629" si="4576">AB$40</f>
        <v>0</v>
      </c>
    </row>
    <row r="2630" spans="1:28" s="188" customFormat="1" ht="17.399999999999999">
      <c r="A2630" s="193" t="str">
        <f t="shared" si="4508"/>
        <v>DVD</v>
      </c>
      <c r="B2630" s="193" t="str">
        <f t="shared" si="4509"/>
        <v>SC078DVD</v>
      </c>
      <c r="C2630" s="193" t="str">
        <f t="shared" si="4510"/>
        <v>DVDMertes, Mark</v>
      </c>
      <c r="D2630" s="193"/>
      <c r="E2630" s="193"/>
      <c r="F2630" s="193" t="str">
        <f t="shared" si="4511"/>
        <v>DVDMonaco, Nick</v>
      </c>
      <c r="G2630" s="193" t="str">
        <f t="shared" ref="G2630:M2630" si="4577">G$41</f>
        <v>Monaco, Nick</v>
      </c>
      <c r="H2630" s="193" t="str">
        <f t="shared" si="4577"/>
        <v>Mertes, Mark</v>
      </c>
      <c r="I2630" s="193" t="str">
        <f t="shared" si="4577"/>
        <v>SC078</v>
      </c>
      <c r="J2630" s="193" t="str">
        <f t="shared" si="4577"/>
        <v>COSTCO WHOLESALE</v>
      </c>
      <c r="K2630" s="193" t="str">
        <f t="shared" si="4577"/>
        <v>all</v>
      </c>
      <c r="L2630" s="193">
        <f t="shared" si="4577"/>
        <v>0</v>
      </c>
      <c r="M2630" s="193">
        <f t="shared" si="4577"/>
        <v>0</v>
      </c>
      <c r="N2630" s="193" t="str">
        <f t="shared" si="4452"/>
        <v>DVD</v>
      </c>
      <c r="AA2630" s="193">
        <f t="shared" si="4512"/>
        <v>0</v>
      </c>
      <c r="AB2630" s="193" t="str">
        <f t="shared" ref="AB2630" si="4578">AB$41</f>
        <v>Mertes, Mark</v>
      </c>
    </row>
    <row r="2631" spans="1:28" s="188" customFormat="1" ht="17.399999999999999">
      <c r="A2631" s="193" t="str">
        <f t="shared" si="4508"/>
        <v>DVD</v>
      </c>
      <c r="B2631" s="193" t="str">
        <f t="shared" si="4509"/>
        <v>0DVD</v>
      </c>
      <c r="C2631" s="193" t="str">
        <f t="shared" si="4510"/>
        <v>DVD0</v>
      </c>
      <c r="D2631" s="193"/>
      <c r="E2631" s="193"/>
      <c r="F2631" s="193" t="str">
        <f t="shared" si="4511"/>
        <v>DVD0</v>
      </c>
      <c r="G2631" s="193">
        <f t="shared" ref="G2631:M2631" si="4579">G$42</f>
        <v>0</v>
      </c>
      <c r="H2631" s="193">
        <f t="shared" si="4579"/>
        <v>0</v>
      </c>
      <c r="I2631" s="193">
        <f t="shared" si="4579"/>
        <v>0</v>
      </c>
      <c r="J2631" s="193">
        <f t="shared" si="4579"/>
        <v>0</v>
      </c>
      <c r="K2631" s="193">
        <f t="shared" si="4579"/>
        <v>0</v>
      </c>
      <c r="L2631" s="193">
        <f t="shared" si="4579"/>
        <v>0</v>
      </c>
      <c r="M2631" s="193">
        <f t="shared" si="4579"/>
        <v>0</v>
      </c>
      <c r="N2631" s="193" t="str">
        <f t="shared" si="4452"/>
        <v>DVD</v>
      </c>
      <c r="AA2631" s="193">
        <f t="shared" si="4512"/>
        <v>0</v>
      </c>
      <c r="AB2631" s="193">
        <f t="shared" ref="AB2631" si="4580">AB$42</f>
        <v>0</v>
      </c>
    </row>
    <row r="2632" spans="1:28" s="188" customFormat="1" ht="17.399999999999999">
      <c r="A2632" s="193" t="str">
        <f t="shared" si="4508"/>
        <v>DVD</v>
      </c>
      <c r="B2632" s="193" t="str">
        <f t="shared" si="4509"/>
        <v>0DVD</v>
      </c>
      <c r="C2632" s="193" t="str">
        <f t="shared" si="4510"/>
        <v>DVD0</v>
      </c>
      <c r="D2632" s="193"/>
      <c r="E2632" s="193"/>
      <c r="F2632" s="193" t="str">
        <f t="shared" si="4511"/>
        <v>DVD0</v>
      </c>
      <c r="G2632" s="193">
        <f t="shared" ref="G2632:M2632" si="4581">G$43</f>
        <v>0</v>
      </c>
      <c r="H2632" s="193">
        <f t="shared" si="4581"/>
        <v>0</v>
      </c>
      <c r="I2632" s="193">
        <f t="shared" si="4581"/>
        <v>0</v>
      </c>
      <c r="J2632" s="193">
        <f t="shared" si="4581"/>
        <v>0</v>
      </c>
      <c r="K2632" s="193">
        <f t="shared" si="4581"/>
        <v>0</v>
      </c>
      <c r="L2632" s="193">
        <f t="shared" si="4581"/>
        <v>0</v>
      </c>
      <c r="M2632" s="193">
        <f t="shared" si="4581"/>
        <v>0</v>
      </c>
      <c r="N2632" s="193" t="str">
        <f t="shared" ref="N2632:N2695" si="4582">A2632</f>
        <v>DVD</v>
      </c>
      <c r="AA2632" s="193">
        <f t="shared" si="4512"/>
        <v>0</v>
      </c>
      <c r="AB2632" s="193">
        <f t="shared" ref="AB2632" si="4583">AB$43</f>
        <v>0</v>
      </c>
    </row>
    <row r="2633" spans="1:28" s="188" customFormat="1" ht="17.399999999999999">
      <c r="A2633" s="193" t="str">
        <f t="shared" si="4508"/>
        <v>DVD</v>
      </c>
      <c r="B2633" s="193" t="str">
        <f t="shared" si="4509"/>
        <v>HO840DVD</v>
      </c>
      <c r="C2633" s="193" t="str">
        <f t="shared" si="4510"/>
        <v>DVDRyder, Scott</v>
      </c>
      <c r="D2633" s="193"/>
      <c r="E2633" s="193"/>
      <c r="F2633" s="193" t="str">
        <f t="shared" si="4511"/>
        <v>DVDMonaco, Nick</v>
      </c>
      <c r="G2633" s="193" t="str">
        <f t="shared" ref="G2633:M2633" si="4584">G$44</f>
        <v>Monaco, Nick</v>
      </c>
      <c r="H2633" s="193" t="str">
        <f t="shared" si="4584"/>
        <v>Ryder, Scott</v>
      </c>
      <c r="I2633" s="193" t="str">
        <f t="shared" si="4584"/>
        <v>HO840</v>
      </c>
      <c r="J2633" s="193" t="str">
        <f t="shared" si="4584"/>
        <v>HOME DEPOT, THE</v>
      </c>
      <c r="K2633" s="193" t="str">
        <f t="shared" si="4584"/>
        <v>all</v>
      </c>
      <c r="L2633" s="193">
        <f t="shared" si="4584"/>
        <v>0</v>
      </c>
      <c r="M2633" s="193">
        <f t="shared" si="4584"/>
        <v>0</v>
      </c>
      <c r="N2633" s="193" t="str">
        <f t="shared" si="4582"/>
        <v>DVD</v>
      </c>
      <c r="AA2633" s="193">
        <f t="shared" si="4512"/>
        <v>0</v>
      </c>
      <c r="AB2633" s="193" t="str">
        <f t="shared" ref="AB2633" si="4585">AB$44</f>
        <v>Ryder, Scott</v>
      </c>
    </row>
    <row r="2634" spans="1:28" s="188" customFormat="1" ht="17.399999999999999">
      <c r="A2634" s="193" t="str">
        <f t="shared" si="4508"/>
        <v>DVD</v>
      </c>
      <c r="B2634" s="193" t="str">
        <f t="shared" si="4509"/>
        <v>LO296DVD</v>
      </c>
      <c r="C2634" s="193" t="str">
        <f t="shared" si="4510"/>
        <v>DVDRyder, Scott</v>
      </c>
      <c r="D2634" s="193"/>
      <c r="E2634" s="193"/>
      <c r="F2634" s="193" t="str">
        <f t="shared" si="4511"/>
        <v>DVDMonaco, Nick</v>
      </c>
      <c r="G2634" s="193" t="str">
        <f t="shared" ref="G2634:M2634" si="4586">G$45</f>
        <v>Monaco, Nick</v>
      </c>
      <c r="H2634" s="193" t="str">
        <f t="shared" si="4586"/>
        <v>Ryder, Scott</v>
      </c>
      <c r="I2634" s="193" t="str">
        <f t="shared" si="4586"/>
        <v>LO296</v>
      </c>
      <c r="J2634" s="193" t="str">
        <f t="shared" si="4586"/>
        <v>LOWE's</v>
      </c>
      <c r="K2634" s="193" t="str">
        <f t="shared" si="4586"/>
        <v>all</v>
      </c>
      <c r="L2634" s="193">
        <f t="shared" si="4586"/>
        <v>0</v>
      </c>
      <c r="M2634" s="193">
        <f t="shared" si="4586"/>
        <v>0</v>
      </c>
      <c r="N2634" s="193" t="str">
        <f t="shared" si="4582"/>
        <v>DVD</v>
      </c>
      <c r="AA2634" s="193">
        <f t="shared" si="4512"/>
        <v>0</v>
      </c>
      <c r="AB2634" s="193" t="str">
        <f t="shared" ref="AB2634" si="4587">AB$45</f>
        <v>Ryder, Scott</v>
      </c>
    </row>
    <row r="2635" spans="1:28" s="188" customFormat="1" ht="17.399999999999999">
      <c r="A2635" s="193" t="str">
        <f t="shared" si="4508"/>
        <v>DVD</v>
      </c>
      <c r="B2635" s="193" t="str">
        <f t="shared" si="4509"/>
        <v>NE040DVD</v>
      </c>
      <c r="C2635" s="193" t="str">
        <f t="shared" si="4510"/>
        <v>DVDRyder, Scott</v>
      </c>
      <c r="D2635" s="193"/>
      <c r="E2635" s="193"/>
      <c r="F2635" s="193" t="str">
        <f t="shared" si="4511"/>
        <v>DVDMonaco, Nick</v>
      </c>
      <c r="G2635" s="193" t="str">
        <f t="shared" ref="G2635:M2635" si="4588">G$46</f>
        <v>Monaco, Nick</v>
      </c>
      <c r="H2635" s="193" t="str">
        <f t="shared" si="4588"/>
        <v>Ryder, Scott</v>
      </c>
      <c r="I2635" s="193" t="str">
        <f t="shared" si="4588"/>
        <v>NE040</v>
      </c>
      <c r="J2635" s="193" t="str">
        <f t="shared" si="4588"/>
        <v>NEBRASKA FURNITURE M</v>
      </c>
      <c r="K2635" s="193" t="str">
        <f t="shared" si="4588"/>
        <v>all</v>
      </c>
      <c r="L2635" s="193">
        <f t="shared" si="4588"/>
        <v>0</v>
      </c>
      <c r="M2635" s="193">
        <f t="shared" si="4588"/>
        <v>0</v>
      </c>
      <c r="N2635" s="193" t="str">
        <f t="shared" si="4582"/>
        <v>DVD</v>
      </c>
      <c r="AA2635" s="193">
        <f t="shared" si="4512"/>
        <v>0</v>
      </c>
      <c r="AB2635" s="193" t="str">
        <f t="shared" ref="AB2635" si="4589">AB$46</f>
        <v>Ryder, Scott</v>
      </c>
    </row>
    <row r="2636" spans="1:28" s="188" customFormat="1" ht="17.399999999999999">
      <c r="A2636" s="193" t="str">
        <f t="shared" si="4508"/>
        <v>DVD</v>
      </c>
      <c r="B2636" s="193" t="str">
        <f t="shared" si="4509"/>
        <v>SA055DVD</v>
      </c>
      <c r="C2636" s="193" t="str">
        <f t="shared" si="4510"/>
        <v>DVDRyder, Scott</v>
      </c>
      <c r="D2636" s="193"/>
      <c r="E2636" s="193"/>
      <c r="F2636" s="193" t="str">
        <f t="shared" si="4511"/>
        <v>DVDMonaco, Nick</v>
      </c>
      <c r="G2636" s="193" t="str">
        <f t="shared" ref="G2636:M2636" si="4590">G$47</f>
        <v>Monaco, Nick</v>
      </c>
      <c r="H2636" s="193" t="str">
        <f t="shared" si="4590"/>
        <v>Ryder, Scott</v>
      </c>
      <c r="I2636" s="193" t="str">
        <f t="shared" si="4590"/>
        <v>SA055</v>
      </c>
      <c r="J2636" s="193" t="str">
        <f t="shared" si="4590"/>
        <v>SAM'S CLUB</v>
      </c>
      <c r="K2636" s="193" t="str">
        <f t="shared" si="4590"/>
        <v>all</v>
      </c>
      <c r="L2636" s="193">
        <f t="shared" si="4590"/>
        <v>0</v>
      </c>
      <c r="M2636" s="193">
        <f t="shared" si="4590"/>
        <v>0</v>
      </c>
      <c r="N2636" s="193" t="str">
        <f t="shared" si="4582"/>
        <v>DVD</v>
      </c>
      <c r="AA2636" s="193">
        <f t="shared" si="4512"/>
        <v>0</v>
      </c>
      <c r="AB2636" s="193" t="str">
        <f t="shared" ref="AB2636" si="4591">AB$47</f>
        <v>Ryder, Scott</v>
      </c>
    </row>
    <row r="2637" spans="1:28" s="188" customFormat="1" ht="17.399999999999999">
      <c r="A2637" s="193" t="str">
        <f t="shared" si="4508"/>
        <v>DVD</v>
      </c>
      <c r="B2637" s="193" t="str">
        <f t="shared" si="4509"/>
        <v>WI160DVD</v>
      </c>
      <c r="C2637" s="193" t="str">
        <f t="shared" si="4510"/>
        <v>DVDRyder, Scott</v>
      </c>
      <c r="D2637" s="193"/>
      <c r="E2637" s="193"/>
      <c r="F2637" s="193" t="str">
        <f t="shared" si="4511"/>
        <v>DVDMonaco, Nick</v>
      </c>
      <c r="G2637" s="193" t="str">
        <f t="shared" ref="G2637:M2637" si="4592">G$48</f>
        <v>Monaco, Nick</v>
      </c>
      <c r="H2637" s="193" t="str">
        <f t="shared" si="4592"/>
        <v>Ryder, Scott</v>
      </c>
      <c r="I2637" s="193" t="str">
        <f t="shared" si="4592"/>
        <v>WI160</v>
      </c>
      <c r="J2637" s="193" t="str">
        <f t="shared" si="4592"/>
        <v>R.C. WILLEY</v>
      </c>
      <c r="K2637" s="193" t="str">
        <f t="shared" si="4592"/>
        <v>all</v>
      </c>
      <c r="L2637" s="193">
        <f t="shared" si="4592"/>
        <v>0</v>
      </c>
      <c r="M2637" s="193">
        <f t="shared" si="4592"/>
        <v>0</v>
      </c>
      <c r="N2637" s="193" t="str">
        <f t="shared" si="4582"/>
        <v>DVD</v>
      </c>
      <c r="AA2637" s="193">
        <f t="shared" si="4512"/>
        <v>0</v>
      </c>
      <c r="AB2637" s="193" t="str">
        <f t="shared" ref="AB2637" si="4593">AB$48</f>
        <v>Ryder, Scott</v>
      </c>
    </row>
    <row r="2638" spans="1:28" s="188" customFormat="1" ht="17.399999999999999">
      <c r="A2638" s="193" t="str">
        <f t="shared" si="4508"/>
        <v>DVD</v>
      </c>
      <c r="B2638" s="193" t="str">
        <f t="shared" si="4509"/>
        <v>0DVD</v>
      </c>
      <c r="C2638" s="193" t="str">
        <f t="shared" si="4510"/>
        <v>DVD0</v>
      </c>
      <c r="D2638" s="193"/>
      <c r="E2638" s="193"/>
      <c r="F2638" s="193" t="str">
        <f t="shared" si="4511"/>
        <v>DVD0</v>
      </c>
      <c r="G2638" s="193">
        <f t="shared" ref="G2638:M2638" si="4594">G$49</f>
        <v>0</v>
      </c>
      <c r="H2638" s="193">
        <f t="shared" si="4594"/>
        <v>0</v>
      </c>
      <c r="I2638" s="193">
        <f t="shared" si="4594"/>
        <v>0</v>
      </c>
      <c r="J2638" s="193">
        <f t="shared" si="4594"/>
        <v>0</v>
      </c>
      <c r="K2638" s="193">
        <f t="shared" si="4594"/>
        <v>0</v>
      </c>
      <c r="L2638" s="193">
        <f t="shared" si="4594"/>
        <v>0</v>
      </c>
      <c r="M2638" s="193">
        <f t="shared" si="4594"/>
        <v>0</v>
      </c>
      <c r="N2638" s="193" t="str">
        <f t="shared" si="4582"/>
        <v>DVD</v>
      </c>
      <c r="AA2638" s="193">
        <f t="shared" si="4512"/>
        <v>0</v>
      </c>
      <c r="AB2638" s="193">
        <f t="shared" ref="AB2638" si="4595">AB$49</f>
        <v>0</v>
      </c>
    </row>
    <row r="2639" spans="1:28" s="188" customFormat="1" ht="17.399999999999999">
      <c r="A2639" s="193" t="str">
        <f t="shared" si="4508"/>
        <v>DVD</v>
      </c>
      <c r="B2639" s="193" t="str">
        <f t="shared" si="4509"/>
        <v>0DVD</v>
      </c>
      <c r="C2639" s="193" t="str">
        <f t="shared" si="4510"/>
        <v>DVD0</v>
      </c>
      <c r="D2639" s="193"/>
      <c r="E2639" s="193"/>
      <c r="F2639" s="193" t="str">
        <f t="shared" si="4511"/>
        <v>DVD0</v>
      </c>
      <c r="G2639" s="193">
        <f t="shared" ref="G2639:M2639" si="4596">G$50</f>
        <v>0</v>
      </c>
      <c r="H2639" s="193">
        <f t="shared" si="4596"/>
        <v>0</v>
      </c>
      <c r="I2639" s="193">
        <f t="shared" si="4596"/>
        <v>0</v>
      </c>
      <c r="J2639" s="193">
        <f t="shared" si="4596"/>
        <v>0</v>
      </c>
      <c r="K2639" s="193">
        <f t="shared" si="4596"/>
        <v>0</v>
      </c>
      <c r="L2639" s="193">
        <f t="shared" si="4596"/>
        <v>0</v>
      </c>
      <c r="M2639" s="193">
        <f t="shared" si="4596"/>
        <v>0</v>
      </c>
      <c r="N2639" s="193" t="str">
        <f t="shared" si="4582"/>
        <v>DVD</v>
      </c>
      <c r="AA2639" s="193">
        <f t="shared" si="4512"/>
        <v>0</v>
      </c>
      <c r="AB2639" s="193">
        <f t="shared" ref="AB2639" si="4597">AB$50</f>
        <v>0</v>
      </c>
    </row>
    <row r="2640" spans="1:28" s="188" customFormat="1" ht="17.399999999999999">
      <c r="A2640" s="193" t="str">
        <f t="shared" si="4508"/>
        <v>DVD</v>
      </c>
      <c r="B2640" s="193" t="str">
        <f t="shared" si="4509"/>
        <v>WA010DVD</v>
      </c>
      <c r="C2640" s="193" t="str">
        <f t="shared" si="4510"/>
        <v>DVDStrickland, Amy</v>
      </c>
      <c r="D2640" s="193"/>
      <c r="E2640" s="193"/>
      <c r="F2640" s="193" t="str">
        <f t="shared" si="4511"/>
        <v>DVDMonaco, Nick</v>
      </c>
      <c r="G2640" s="193" t="str">
        <f t="shared" ref="G2640:M2640" si="4598">G$51</f>
        <v>Monaco, Nick</v>
      </c>
      <c r="H2640" s="193" t="str">
        <f t="shared" si="4598"/>
        <v>Strickland, Amy</v>
      </c>
      <c r="I2640" s="193" t="str">
        <f t="shared" si="4598"/>
        <v>WA010</v>
      </c>
      <c r="J2640" s="193" t="str">
        <f t="shared" si="4598"/>
        <v>WAL-MART</v>
      </c>
      <c r="K2640" s="193" t="str">
        <f t="shared" si="4598"/>
        <v>all</v>
      </c>
      <c r="L2640" s="193">
        <f t="shared" si="4598"/>
        <v>0</v>
      </c>
      <c r="M2640" s="193">
        <f t="shared" si="4598"/>
        <v>0</v>
      </c>
      <c r="N2640" s="193" t="str">
        <f t="shared" si="4582"/>
        <v>DVD</v>
      </c>
      <c r="AA2640" s="193">
        <f t="shared" si="4512"/>
        <v>0</v>
      </c>
      <c r="AB2640" s="193" t="str">
        <f t="shared" ref="AB2640" si="4599">AB$51</f>
        <v>Strickland, Amy</v>
      </c>
    </row>
    <row r="2641" spans="1:28" s="188" customFormat="1" ht="17.399999999999999">
      <c r="A2641" s="193" t="str">
        <f t="shared" si="4508"/>
        <v>DVD</v>
      </c>
      <c r="B2641" s="193" t="str">
        <f t="shared" si="4509"/>
        <v>WA011DVD</v>
      </c>
      <c r="C2641" s="193" t="str">
        <f t="shared" si="4510"/>
        <v>DVDStrickland, Amy</v>
      </c>
      <c r="D2641" s="193"/>
      <c r="E2641" s="193"/>
      <c r="F2641" s="193" t="str">
        <f t="shared" si="4511"/>
        <v>DVDMonaco, Nick</v>
      </c>
      <c r="G2641" s="193" t="str">
        <f t="shared" ref="G2641:M2641" si="4600">G$52</f>
        <v>Monaco, Nick</v>
      </c>
      <c r="H2641" s="193" t="str">
        <f t="shared" si="4600"/>
        <v>Strickland, Amy</v>
      </c>
      <c r="I2641" s="193" t="str">
        <f t="shared" si="4600"/>
        <v>WA011</v>
      </c>
      <c r="J2641" s="193" t="str">
        <f t="shared" si="4600"/>
        <v>WAL-MART STORES, INC (VDF)</v>
      </c>
      <c r="K2641" s="193" t="str">
        <f t="shared" si="4600"/>
        <v>all</v>
      </c>
      <c r="L2641" s="193">
        <f t="shared" si="4600"/>
        <v>0</v>
      </c>
      <c r="M2641" s="193">
        <f t="shared" si="4600"/>
        <v>0</v>
      </c>
      <c r="N2641" s="193" t="str">
        <f t="shared" si="4582"/>
        <v>DVD</v>
      </c>
      <c r="AA2641" s="193">
        <f t="shared" si="4512"/>
        <v>0</v>
      </c>
      <c r="AB2641" s="193" t="str">
        <f t="shared" ref="AB2641" si="4601">AB$52</f>
        <v>Strickland, Amy</v>
      </c>
    </row>
    <row r="2642" spans="1:28" s="188" customFormat="1" ht="17.399999999999999">
      <c r="A2642" s="193" t="str">
        <f t="shared" si="4508"/>
        <v>DVD</v>
      </c>
      <c r="B2642" s="193" t="str">
        <f t="shared" si="4509"/>
        <v>0DVD</v>
      </c>
      <c r="C2642" s="193" t="str">
        <f t="shared" si="4510"/>
        <v>DVD0</v>
      </c>
      <c r="D2642" s="193"/>
      <c r="E2642" s="193"/>
      <c r="F2642" s="193" t="str">
        <f t="shared" si="4511"/>
        <v>DVD0</v>
      </c>
      <c r="G2642" s="193">
        <f t="shared" ref="G2642:M2642" si="4602">G$53</f>
        <v>0</v>
      </c>
      <c r="H2642" s="193">
        <f t="shared" si="4602"/>
        <v>0</v>
      </c>
      <c r="I2642" s="193">
        <f t="shared" si="4602"/>
        <v>0</v>
      </c>
      <c r="J2642" s="193">
        <f t="shared" si="4602"/>
        <v>0</v>
      </c>
      <c r="K2642" s="193">
        <f t="shared" si="4602"/>
        <v>0</v>
      </c>
      <c r="L2642" s="193">
        <f t="shared" si="4602"/>
        <v>0</v>
      </c>
      <c r="M2642" s="193">
        <f t="shared" si="4602"/>
        <v>0</v>
      </c>
      <c r="N2642" s="193" t="str">
        <f t="shared" si="4582"/>
        <v>DVD</v>
      </c>
      <c r="AA2642" s="193">
        <f t="shared" si="4512"/>
        <v>0</v>
      </c>
      <c r="AB2642" s="193">
        <f t="shared" ref="AB2642" si="4603">AB$53</f>
        <v>0</v>
      </c>
    </row>
    <row r="2643" spans="1:28" s="188" customFormat="1" ht="17.399999999999999">
      <c r="A2643" s="193" t="str">
        <f t="shared" si="4508"/>
        <v>DVD</v>
      </c>
      <c r="B2643" s="193" t="str">
        <f t="shared" si="4509"/>
        <v>0DVD</v>
      </c>
      <c r="C2643" s="193" t="str">
        <f t="shared" si="4510"/>
        <v>DVD0</v>
      </c>
      <c r="D2643" s="193"/>
      <c r="E2643" s="193"/>
      <c r="F2643" s="193" t="str">
        <f t="shared" si="4511"/>
        <v>DVD0</v>
      </c>
      <c r="G2643" s="193">
        <f t="shared" ref="G2643:M2643" si="4604">G$54</f>
        <v>0</v>
      </c>
      <c r="H2643" s="193">
        <f t="shared" si="4604"/>
        <v>0</v>
      </c>
      <c r="I2643" s="193">
        <f t="shared" si="4604"/>
        <v>0</v>
      </c>
      <c r="J2643" s="193">
        <f t="shared" si="4604"/>
        <v>0</v>
      </c>
      <c r="K2643" s="193">
        <f t="shared" si="4604"/>
        <v>0</v>
      </c>
      <c r="L2643" s="193">
        <f t="shared" si="4604"/>
        <v>0</v>
      </c>
      <c r="M2643" s="193">
        <f t="shared" si="4604"/>
        <v>0</v>
      </c>
      <c r="N2643" s="193" t="str">
        <f t="shared" si="4582"/>
        <v>DVD</v>
      </c>
      <c r="AA2643" s="193">
        <f t="shared" si="4512"/>
        <v>0</v>
      </c>
      <c r="AB2643" s="193">
        <f t="shared" ref="AB2643" si="4605">AB$54</f>
        <v>0</v>
      </c>
    </row>
    <row r="2644" spans="1:28" s="188" customFormat="1" ht="17.399999999999999">
      <c r="A2644" s="193" t="str">
        <f t="shared" si="4508"/>
        <v>DVD</v>
      </c>
      <c r="B2644" s="193" t="str">
        <f t="shared" si="4509"/>
        <v>TA001DVD</v>
      </c>
      <c r="C2644" s="193" t="str">
        <f t="shared" si="4510"/>
        <v>DVDSweeney, Danielle</v>
      </c>
      <c r="D2644" s="193"/>
      <c r="E2644" s="193"/>
      <c r="F2644" s="193" t="str">
        <f t="shared" si="4511"/>
        <v>DVDMonaco, Nick</v>
      </c>
      <c r="G2644" s="193" t="str">
        <f t="shared" ref="G2644:M2644" si="4606">G$55</f>
        <v>Monaco, Nick</v>
      </c>
      <c r="H2644" s="193" t="str">
        <f t="shared" si="4606"/>
        <v>Sweeney, Danielle</v>
      </c>
      <c r="I2644" s="193" t="str">
        <f t="shared" si="4606"/>
        <v>TA001</v>
      </c>
      <c r="J2644" s="193" t="str">
        <f t="shared" si="4606"/>
        <v>TARGET CORPORATION</v>
      </c>
      <c r="K2644" s="193" t="str">
        <f t="shared" si="4606"/>
        <v>all</v>
      </c>
      <c r="L2644" s="193" t="str">
        <f t="shared" si="4606"/>
        <v>Signature Sales</v>
      </c>
      <c r="M2644" s="193" t="str">
        <f t="shared" si="4606"/>
        <v>Beauty</v>
      </c>
      <c r="N2644" s="193" t="str">
        <f t="shared" si="4582"/>
        <v>DVD</v>
      </c>
      <c r="AA2644" s="193">
        <f t="shared" si="4512"/>
        <v>0</v>
      </c>
      <c r="AB2644" s="193" t="str">
        <f t="shared" ref="AB2644" si="4607">AB$55</f>
        <v>Sweeney, Danielle</v>
      </c>
    </row>
    <row r="2645" spans="1:28" s="188" customFormat="1" ht="17.399999999999999">
      <c r="A2645" s="193" t="str">
        <f t="shared" si="4508"/>
        <v>DVD</v>
      </c>
      <c r="B2645" s="193" t="str">
        <f t="shared" si="4509"/>
        <v>TA004DVD</v>
      </c>
      <c r="C2645" s="193" t="str">
        <f t="shared" si="4510"/>
        <v>DVDSweeney, Danielle</v>
      </c>
      <c r="D2645" s="193"/>
      <c r="E2645" s="193"/>
      <c r="F2645" s="193" t="str">
        <f t="shared" si="4511"/>
        <v>DVDMonaco, Nick</v>
      </c>
      <c r="G2645" s="193" t="str">
        <f t="shared" ref="G2645:M2645" si="4608">G$56</f>
        <v>Monaco, Nick</v>
      </c>
      <c r="H2645" s="193" t="str">
        <f t="shared" si="4608"/>
        <v>Sweeney, Danielle</v>
      </c>
      <c r="I2645" s="193" t="str">
        <f t="shared" si="4608"/>
        <v>TA004</v>
      </c>
      <c r="J2645" s="193" t="str">
        <f t="shared" si="4608"/>
        <v>TARGET NORTHERN OPERATIONS (VDF)</v>
      </c>
      <c r="K2645" s="193" t="str">
        <f t="shared" si="4608"/>
        <v>all</v>
      </c>
      <c r="L2645" s="193" t="str">
        <f t="shared" si="4608"/>
        <v>Signature Sales</v>
      </c>
      <c r="M2645" s="193" t="str">
        <f t="shared" si="4608"/>
        <v>Beauty</v>
      </c>
      <c r="N2645" s="193" t="str">
        <f t="shared" si="4582"/>
        <v>DVD</v>
      </c>
      <c r="AA2645" s="193">
        <f t="shared" si="4512"/>
        <v>0</v>
      </c>
      <c r="AB2645" s="193" t="str">
        <f t="shared" ref="AB2645" si="4609">AB$56</f>
        <v>Sweeney, Danielle</v>
      </c>
    </row>
    <row r="2646" spans="1:28" s="188" customFormat="1" ht="17.399999999999999">
      <c r="A2646" s="193" t="str">
        <f t="shared" si="4508"/>
        <v>DVD</v>
      </c>
      <c r="B2646" s="193" t="str">
        <f t="shared" si="4509"/>
        <v>0DVD</v>
      </c>
      <c r="C2646" s="193" t="str">
        <f t="shared" si="4510"/>
        <v>DVD0</v>
      </c>
      <c r="D2646" s="193"/>
      <c r="E2646" s="193"/>
      <c r="F2646" s="193" t="str">
        <f t="shared" si="4511"/>
        <v>DVD0</v>
      </c>
      <c r="G2646" s="193">
        <f t="shared" ref="G2646:M2646" si="4610">G$57</f>
        <v>0</v>
      </c>
      <c r="H2646" s="193">
        <f t="shared" si="4610"/>
        <v>0</v>
      </c>
      <c r="I2646" s="193">
        <f t="shared" si="4610"/>
        <v>0</v>
      </c>
      <c r="J2646" s="193">
        <f t="shared" si="4610"/>
        <v>0</v>
      </c>
      <c r="K2646" s="193">
        <f t="shared" si="4610"/>
        <v>0</v>
      </c>
      <c r="L2646" s="193">
        <f t="shared" si="4610"/>
        <v>0</v>
      </c>
      <c r="M2646" s="193">
        <f t="shared" si="4610"/>
        <v>0</v>
      </c>
      <c r="N2646" s="193" t="str">
        <f t="shared" si="4582"/>
        <v>DVD</v>
      </c>
      <c r="AA2646" s="193">
        <f t="shared" si="4512"/>
        <v>0</v>
      </c>
      <c r="AB2646" s="193">
        <f t="shared" ref="AB2646" si="4611">AB$57</f>
        <v>0</v>
      </c>
    </row>
    <row r="2647" spans="1:28" s="188" customFormat="1" ht="17.399999999999999">
      <c r="A2647" s="193" t="str">
        <f t="shared" si="4508"/>
        <v>DVD</v>
      </c>
      <c r="B2647" s="193" t="str">
        <f t="shared" si="4509"/>
        <v>0DVD</v>
      </c>
      <c r="C2647" s="193" t="str">
        <f t="shared" si="4510"/>
        <v>DVD0</v>
      </c>
      <c r="D2647" s="193"/>
      <c r="E2647" s="193"/>
      <c r="F2647" s="193" t="str">
        <f t="shared" si="4511"/>
        <v>DVD0</v>
      </c>
      <c r="G2647" s="193">
        <f t="shared" ref="G2647:M2647" si="4612">G$58</f>
        <v>0</v>
      </c>
      <c r="H2647" s="193">
        <f t="shared" si="4612"/>
        <v>0</v>
      </c>
      <c r="I2647" s="193">
        <f t="shared" si="4612"/>
        <v>0</v>
      </c>
      <c r="J2647" s="193">
        <f t="shared" si="4612"/>
        <v>0</v>
      </c>
      <c r="K2647" s="193">
        <f t="shared" si="4612"/>
        <v>0</v>
      </c>
      <c r="L2647" s="193">
        <f t="shared" si="4612"/>
        <v>0</v>
      </c>
      <c r="M2647" s="193">
        <f t="shared" si="4612"/>
        <v>0</v>
      </c>
      <c r="N2647" s="193" t="str">
        <f t="shared" si="4582"/>
        <v>DVD</v>
      </c>
      <c r="AA2647" s="193">
        <f t="shared" si="4512"/>
        <v>0</v>
      </c>
      <c r="AB2647" s="193">
        <f t="shared" ref="AB2647" si="4613">AB$58</f>
        <v>0</v>
      </c>
    </row>
    <row r="2648" spans="1:28" s="188" customFormat="1" ht="17.399999999999999">
      <c r="A2648" s="193" t="str">
        <f t="shared" si="4508"/>
        <v>DVD</v>
      </c>
      <c r="B2648" s="193" t="str">
        <f t="shared" si="4509"/>
        <v>0DVD</v>
      </c>
      <c r="C2648" s="193" t="str">
        <f t="shared" si="4510"/>
        <v>DVD0</v>
      </c>
      <c r="D2648" s="193"/>
      <c r="E2648" s="193"/>
      <c r="F2648" s="193" t="str">
        <f t="shared" si="4511"/>
        <v>DVD0</v>
      </c>
      <c r="G2648" s="193">
        <f t="shared" ref="G2648:M2648" si="4614">G$59</f>
        <v>0</v>
      </c>
      <c r="H2648" s="193">
        <f t="shared" si="4614"/>
        <v>0</v>
      </c>
      <c r="I2648" s="193">
        <f t="shared" si="4614"/>
        <v>0</v>
      </c>
      <c r="J2648" s="193">
        <f t="shared" si="4614"/>
        <v>0</v>
      </c>
      <c r="K2648" s="193">
        <f t="shared" si="4614"/>
        <v>0</v>
      </c>
      <c r="L2648" s="193">
        <f t="shared" si="4614"/>
        <v>0</v>
      </c>
      <c r="M2648" s="193">
        <f t="shared" si="4614"/>
        <v>0</v>
      </c>
      <c r="N2648" s="193" t="str">
        <f t="shared" si="4582"/>
        <v>DVD</v>
      </c>
      <c r="AA2648" s="193">
        <f t="shared" si="4512"/>
        <v>0</v>
      </c>
      <c r="AB2648" s="193">
        <f t="shared" ref="AB2648" si="4615">AB$59</f>
        <v>0</v>
      </c>
    </row>
    <row r="2649" spans="1:28" s="188" customFormat="1" ht="17.399999999999999">
      <c r="A2649" s="193" t="str">
        <f t="shared" si="4508"/>
        <v>DVD</v>
      </c>
      <c r="B2649" s="193" t="str">
        <f t="shared" si="4509"/>
        <v>AR602DVD</v>
      </c>
      <c r="C2649" s="193" t="str">
        <f t="shared" si="4510"/>
        <v>DVDAltman, Andrea</v>
      </c>
      <c r="D2649" s="193"/>
      <c r="E2649" s="193"/>
      <c r="F2649" s="193" t="str">
        <f t="shared" si="4511"/>
        <v>DVDLong, Kristin</v>
      </c>
      <c r="G2649" s="193" t="str">
        <f t="shared" ref="G2649:M2649" si="4616">G$60</f>
        <v>Long, Kristin</v>
      </c>
      <c r="H2649" s="193" t="str">
        <f t="shared" si="4616"/>
        <v>Altman, Andrea</v>
      </c>
      <c r="I2649" s="193" t="str">
        <f t="shared" si="4616"/>
        <v>AR602</v>
      </c>
      <c r="J2649" s="193" t="str">
        <f t="shared" si="4616"/>
        <v>ARLINGTON CAMERA INC</v>
      </c>
      <c r="K2649" s="193" t="str">
        <f t="shared" si="4616"/>
        <v>all</v>
      </c>
      <c r="L2649" s="193">
        <f t="shared" si="4616"/>
        <v>0</v>
      </c>
      <c r="M2649" s="193">
        <f t="shared" si="4616"/>
        <v>0</v>
      </c>
      <c r="N2649" s="193" t="str">
        <f t="shared" si="4582"/>
        <v>DVD</v>
      </c>
      <c r="AA2649" s="193">
        <f t="shared" si="4512"/>
        <v>0</v>
      </c>
      <c r="AB2649" s="193" t="str">
        <f t="shared" ref="AB2649" si="4617">AB$60</f>
        <v>Altman, Andrea</v>
      </c>
    </row>
    <row r="2650" spans="1:28" s="188" customFormat="1" ht="17.399999999999999">
      <c r="A2650" s="193" t="str">
        <f t="shared" si="4508"/>
        <v>DVD</v>
      </c>
      <c r="B2650" s="193" t="str">
        <f t="shared" si="4509"/>
        <v>B0466DVD</v>
      </c>
      <c r="C2650" s="193" t="str">
        <f t="shared" si="4510"/>
        <v>DVDAltman, Andrea</v>
      </c>
      <c r="D2650" s="193"/>
      <c r="E2650" s="193"/>
      <c r="F2650" s="193" t="str">
        <f t="shared" si="4511"/>
        <v>DVDLong, Kristin</v>
      </c>
      <c r="G2650" s="193" t="str">
        <f t="shared" ref="G2650:M2650" si="4618">G$61</f>
        <v>Long, Kristin</v>
      </c>
      <c r="H2650" s="193" t="str">
        <f t="shared" si="4618"/>
        <v>Altman, Andrea</v>
      </c>
      <c r="I2650" s="193" t="str">
        <f t="shared" si="4618"/>
        <v>B0466</v>
      </c>
      <c r="J2650" s="193" t="str">
        <f t="shared" si="4618"/>
        <v>VIDEOTEX SYSTEMS INC.( PY#55224)</v>
      </c>
      <c r="K2650" s="193" t="str">
        <f t="shared" si="4618"/>
        <v>all</v>
      </c>
      <c r="L2650" s="193">
        <f t="shared" si="4618"/>
        <v>0</v>
      </c>
      <c r="M2650" s="193">
        <f t="shared" si="4618"/>
        <v>0</v>
      </c>
      <c r="N2650" s="193" t="str">
        <f t="shared" si="4582"/>
        <v>DVD</v>
      </c>
      <c r="AA2650" s="193">
        <f t="shared" si="4512"/>
        <v>0</v>
      </c>
      <c r="AB2650" s="193" t="str">
        <f t="shared" ref="AB2650" si="4619">AB$61</f>
        <v>Altman, Andrea</v>
      </c>
    </row>
    <row r="2651" spans="1:28" s="188" customFormat="1" ht="17.399999999999999">
      <c r="A2651" s="193" t="str">
        <f t="shared" si="4508"/>
        <v>DVD</v>
      </c>
      <c r="B2651" s="193" t="str">
        <f t="shared" si="4509"/>
        <v>B0667DVD</v>
      </c>
      <c r="C2651" s="193" t="str">
        <f t="shared" si="4510"/>
        <v>DVDAltman, Andrea</v>
      </c>
      <c r="D2651" s="193"/>
      <c r="E2651" s="193"/>
      <c r="F2651" s="193" t="str">
        <f t="shared" si="4511"/>
        <v>DVDLong, Kristin</v>
      </c>
      <c r="G2651" s="193" t="str">
        <f t="shared" ref="G2651:M2651" si="4620">G$62</f>
        <v>Long, Kristin</v>
      </c>
      <c r="H2651" s="193" t="str">
        <f t="shared" si="4620"/>
        <v>Altman, Andrea</v>
      </c>
      <c r="I2651" s="193" t="str">
        <f t="shared" si="4620"/>
        <v>B0667</v>
      </c>
      <c r="J2651" s="193" t="str">
        <f t="shared" si="4620"/>
        <v>OMEGA BROADCAST GROUP( PY#69636)</v>
      </c>
      <c r="K2651" s="193" t="str">
        <f t="shared" si="4620"/>
        <v>all</v>
      </c>
      <c r="L2651" s="193">
        <f t="shared" si="4620"/>
        <v>0</v>
      </c>
      <c r="M2651" s="193">
        <f t="shared" si="4620"/>
        <v>0</v>
      </c>
      <c r="N2651" s="193" t="str">
        <f t="shared" si="4582"/>
        <v>DVD</v>
      </c>
      <c r="AA2651" s="193">
        <f t="shared" si="4512"/>
        <v>0</v>
      </c>
      <c r="AB2651" s="193" t="str">
        <f t="shared" ref="AB2651" si="4621">AB$62</f>
        <v>Altman, Andrea</v>
      </c>
    </row>
    <row r="2652" spans="1:28" s="188" customFormat="1" ht="17.399999999999999">
      <c r="A2652" s="193" t="str">
        <f t="shared" si="4508"/>
        <v>DVD</v>
      </c>
      <c r="B2652" s="193" t="str">
        <f t="shared" si="4509"/>
        <v>B0815DVD</v>
      </c>
      <c r="C2652" s="193" t="str">
        <f t="shared" si="4510"/>
        <v>DVDAltman, Andrea</v>
      </c>
      <c r="D2652" s="193"/>
      <c r="E2652" s="193"/>
      <c r="F2652" s="193" t="str">
        <f t="shared" si="4511"/>
        <v>DVDLong, Kristin</v>
      </c>
      <c r="G2652" s="193" t="str">
        <f t="shared" ref="G2652:M2652" si="4622">G$63</f>
        <v>Long, Kristin</v>
      </c>
      <c r="H2652" s="193" t="str">
        <f t="shared" si="4622"/>
        <v>Altman, Andrea</v>
      </c>
      <c r="I2652" s="193" t="str">
        <f t="shared" si="4622"/>
        <v>B0815</v>
      </c>
      <c r="J2652" s="193" t="str">
        <f t="shared" si="4622"/>
        <v>TEXAS MEDIA SYSTEMS, INC( PY#106335</v>
      </c>
      <c r="K2652" s="193" t="str">
        <f t="shared" si="4622"/>
        <v>all</v>
      </c>
      <c r="L2652" s="193">
        <f t="shared" si="4622"/>
        <v>0</v>
      </c>
      <c r="M2652" s="193">
        <f t="shared" si="4622"/>
        <v>0</v>
      </c>
      <c r="N2652" s="193" t="str">
        <f t="shared" si="4582"/>
        <v>DVD</v>
      </c>
      <c r="AA2652" s="193">
        <f t="shared" si="4512"/>
        <v>0</v>
      </c>
      <c r="AB2652" s="193" t="str">
        <f t="shared" ref="AB2652" si="4623">AB$63</f>
        <v>Altman, Andrea</v>
      </c>
    </row>
    <row r="2653" spans="1:28" s="188" customFormat="1" ht="17.399999999999999">
      <c r="A2653" s="193" t="str">
        <f t="shared" si="4508"/>
        <v>DVD</v>
      </c>
      <c r="B2653" s="193" t="str">
        <f t="shared" si="4509"/>
        <v>CA024DVD</v>
      </c>
      <c r="C2653" s="193" t="str">
        <f t="shared" si="4510"/>
        <v>DVDAltman, Andrea</v>
      </c>
      <c r="D2653" s="193"/>
      <c r="E2653" s="193"/>
      <c r="F2653" s="193" t="str">
        <f t="shared" si="4511"/>
        <v>DVDLong, Kristin</v>
      </c>
      <c r="G2653" s="193" t="str">
        <f t="shared" ref="G2653:M2653" si="4624">G$64</f>
        <v>Long, Kristin</v>
      </c>
      <c r="H2653" s="193" t="str">
        <f t="shared" si="4624"/>
        <v>Altman, Andrea</v>
      </c>
      <c r="I2653" s="193" t="str">
        <f t="shared" si="4624"/>
        <v>CA024</v>
      </c>
      <c r="J2653" s="193" t="str">
        <f t="shared" si="4624"/>
        <v>CAMCOR INC</v>
      </c>
      <c r="K2653" s="193" t="str">
        <f t="shared" si="4624"/>
        <v>all</v>
      </c>
      <c r="L2653" s="193">
        <f t="shared" si="4624"/>
        <v>0</v>
      </c>
      <c r="M2653" s="193">
        <f t="shared" si="4624"/>
        <v>0</v>
      </c>
      <c r="N2653" s="193" t="str">
        <f t="shared" si="4582"/>
        <v>DVD</v>
      </c>
      <c r="AA2653" s="193">
        <f t="shared" si="4512"/>
        <v>0</v>
      </c>
      <c r="AB2653" s="193" t="str">
        <f t="shared" ref="AB2653" si="4625">AB$64</f>
        <v>Altman, Andrea</v>
      </c>
    </row>
    <row r="2654" spans="1:28" s="188" customFormat="1" ht="17.399999999999999">
      <c r="A2654" s="193" t="str">
        <f t="shared" si="4508"/>
        <v>DVD</v>
      </c>
      <c r="B2654" s="193" t="str">
        <f t="shared" si="4509"/>
        <v>CA977DVD</v>
      </c>
      <c r="C2654" s="193" t="str">
        <f t="shared" si="4510"/>
        <v>DVDAltman, Andrea</v>
      </c>
      <c r="D2654" s="193"/>
      <c r="E2654" s="193"/>
      <c r="F2654" s="193" t="str">
        <f t="shared" si="4511"/>
        <v>DVDLong, Kristin</v>
      </c>
      <c r="G2654" s="193" t="str">
        <f t="shared" ref="G2654:M2654" si="4626">G$65</f>
        <v>Long, Kristin</v>
      </c>
      <c r="H2654" s="193" t="str">
        <f t="shared" si="4626"/>
        <v>Altman, Andrea</v>
      </c>
      <c r="I2654" s="193" t="str">
        <f t="shared" si="4626"/>
        <v>CA977</v>
      </c>
      <c r="J2654" s="193" t="str">
        <f t="shared" si="4626"/>
        <v>CAMERA RENTAL CO</v>
      </c>
      <c r="K2654" s="193" t="str">
        <f t="shared" si="4626"/>
        <v>all</v>
      </c>
      <c r="L2654" s="193">
        <f t="shared" si="4626"/>
        <v>0</v>
      </c>
      <c r="M2654" s="193">
        <f t="shared" si="4626"/>
        <v>0</v>
      </c>
      <c r="N2654" s="193" t="str">
        <f t="shared" si="4582"/>
        <v>DVD</v>
      </c>
      <c r="AA2654" s="193">
        <f t="shared" si="4512"/>
        <v>0</v>
      </c>
      <c r="AB2654" s="193" t="str">
        <f t="shared" ref="AB2654" si="4627">AB$65</f>
        <v>Altman, Andrea</v>
      </c>
    </row>
    <row r="2655" spans="1:28" s="188" customFormat="1" ht="17.399999999999999">
      <c r="A2655" s="193" t="str">
        <f t="shared" si="4508"/>
        <v>DVD</v>
      </c>
      <c r="B2655" s="193" t="str">
        <f t="shared" si="4509"/>
        <v>CA978DVD</v>
      </c>
      <c r="C2655" s="193" t="str">
        <f t="shared" si="4510"/>
        <v>DVDAltman, Andrea</v>
      </c>
      <c r="D2655" s="193"/>
      <c r="E2655" s="193"/>
      <c r="F2655" s="193" t="str">
        <f t="shared" si="4511"/>
        <v>DVDLong, Kristin</v>
      </c>
      <c r="G2655" s="193" t="str">
        <f t="shared" ref="G2655:M2655" si="4628">G$66</f>
        <v>Long, Kristin</v>
      </c>
      <c r="H2655" s="193" t="str">
        <f t="shared" si="4628"/>
        <v>Altman, Andrea</v>
      </c>
      <c r="I2655" s="193" t="str">
        <f t="shared" si="4628"/>
        <v>CA978</v>
      </c>
      <c r="J2655" s="193" t="str">
        <f t="shared" si="4628"/>
        <v>CAMERA EXCHANGE INC, THE</v>
      </c>
      <c r="K2655" s="193" t="str">
        <f t="shared" si="4628"/>
        <v>all</v>
      </c>
      <c r="L2655" s="193">
        <f t="shared" si="4628"/>
        <v>0</v>
      </c>
      <c r="M2655" s="193">
        <f t="shared" si="4628"/>
        <v>0</v>
      </c>
      <c r="N2655" s="193" t="str">
        <f t="shared" si="4582"/>
        <v>DVD</v>
      </c>
      <c r="AA2655" s="193">
        <f t="shared" si="4512"/>
        <v>0</v>
      </c>
      <c r="AB2655" s="193" t="str">
        <f t="shared" ref="AB2655" si="4629">AB$66</f>
        <v>Altman, Andrea</v>
      </c>
    </row>
    <row r="2656" spans="1:28" s="188" customFormat="1" ht="17.399999999999999">
      <c r="A2656" s="193" t="str">
        <f t="shared" si="4508"/>
        <v>DVD</v>
      </c>
      <c r="B2656" s="193" t="str">
        <f t="shared" si="4509"/>
        <v>CO153DVD</v>
      </c>
      <c r="C2656" s="193" t="str">
        <f t="shared" si="4510"/>
        <v>DVDAltman, Andrea</v>
      </c>
      <c r="D2656" s="193"/>
      <c r="E2656" s="193"/>
      <c r="F2656" s="193" t="str">
        <f t="shared" si="4511"/>
        <v>DVDLong, Kristin</v>
      </c>
      <c r="G2656" s="193" t="str">
        <f t="shared" ref="G2656:M2656" si="4630">G$67</f>
        <v>Long, Kristin</v>
      </c>
      <c r="H2656" s="193" t="str">
        <f t="shared" si="4630"/>
        <v>Altman, Andrea</v>
      </c>
      <c r="I2656" s="193" t="str">
        <f t="shared" si="4630"/>
        <v>CO153</v>
      </c>
      <c r="J2656" s="193" t="str">
        <f t="shared" si="4630"/>
        <v>COLONIAL PHOTO &amp; HOBBY, INC</v>
      </c>
      <c r="K2656" s="193" t="str">
        <f t="shared" si="4630"/>
        <v>all</v>
      </c>
      <c r="L2656" s="193">
        <f t="shared" si="4630"/>
        <v>0</v>
      </c>
      <c r="M2656" s="193">
        <f t="shared" si="4630"/>
        <v>0</v>
      </c>
      <c r="N2656" s="193" t="str">
        <f t="shared" si="4582"/>
        <v>DVD</v>
      </c>
      <c r="AA2656" s="193">
        <f t="shared" si="4512"/>
        <v>0</v>
      </c>
      <c r="AB2656" s="193" t="str">
        <f t="shared" ref="AB2656" si="4631">AB$67</f>
        <v>Altman, Andrea</v>
      </c>
    </row>
    <row r="2657" spans="1:28" s="188" customFormat="1" ht="17.399999999999999">
      <c r="A2657" s="193" t="str">
        <f t="shared" si="4508"/>
        <v>DVD</v>
      </c>
      <c r="B2657" s="193" t="str">
        <f t="shared" si="4509"/>
        <v>CR785DVD</v>
      </c>
      <c r="C2657" s="193" t="str">
        <f t="shared" si="4510"/>
        <v>DVDAltman, Andrea</v>
      </c>
      <c r="D2657" s="193"/>
      <c r="E2657" s="193"/>
      <c r="F2657" s="193" t="str">
        <f t="shared" si="4511"/>
        <v>DVDLong, Kristin</v>
      </c>
      <c r="G2657" s="193" t="str">
        <f t="shared" ref="G2657:M2657" si="4632">G$68</f>
        <v>Long, Kristin</v>
      </c>
      <c r="H2657" s="193" t="str">
        <f t="shared" si="4632"/>
        <v>Altman, Andrea</v>
      </c>
      <c r="I2657" s="193" t="str">
        <f t="shared" si="4632"/>
        <v>CR785</v>
      </c>
      <c r="J2657" s="193" t="str">
        <f t="shared" si="4632"/>
        <v>CREVE COUER</v>
      </c>
      <c r="K2657" s="193" t="str">
        <f t="shared" si="4632"/>
        <v>all</v>
      </c>
      <c r="L2657" s="193">
        <f t="shared" si="4632"/>
        <v>0</v>
      </c>
      <c r="M2657" s="193">
        <f t="shared" si="4632"/>
        <v>0</v>
      </c>
      <c r="N2657" s="193" t="str">
        <f t="shared" si="4582"/>
        <v>DVD</v>
      </c>
      <c r="AA2657" s="193">
        <f t="shared" si="4512"/>
        <v>0</v>
      </c>
      <c r="AB2657" s="193" t="str">
        <f t="shared" ref="AB2657" si="4633">AB$68</f>
        <v>Altman, Andrea</v>
      </c>
    </row>
    <row r="2658" spans="1:28" s="188" customFormat="1" ht="17.399999999999999">
      <c r="A2658" s="193" t="str">
        <f t="shared" si="4508"/>
        <v>DVD</v>
      </c>
      <c r="B2658" s="193" t="str">
        <f t="shared" si="4509"/>
        <v>PH522DVD</v>
      </c>
      <c r="C2658" s="193" t="str">
        <f t="shared" si="4510"/>
        <v>DVDAltman, Andrea</v>
      </c>
      <c r="D2658" s="193"/>
      <c r="E2658" s="193"/>
      <c r="F2658" s="193" t="str">
        <f t="shared" si="4511"/>
        <v>DVDLong, Kristin</v>
      </c>
      <c r="G2658" s="193" t="str">
        <f t="shared" ref="G2658:M2658" si="4634">G$69</f>
        <v>Long, Kristin</v>
      </c>
      <c r="H2658" s="193" t="str">
        <f t="shared" si="4634"/>
        <v>Altman, Andrea</v>
      </c>
      <c r="I2658" s="193" t="str">
        <f t="shared" si="4634"/>
        <v>PH522</v>
      </c>
      <c r="J2658" s="193" t="str">
        <f t="shared" si="4634"/>
        <v>PHOTO TECHNOLOGIES</v>
      </c>
      <c r="K2658" s="193" t="str">
        <f t="shared" si="4634"/>
        <v>all</v>
      </c>
      <c r="L2658" s="193">
        <f t="shared" si="4634"/>
        <v>0</v>
      </c>
      <c r="M2658" s="193">
        <f t="shared" si="4634"/>
        <v>0</v>
      </c>
      <c r="N2658" s="193" t="str">
        <f t="shared" si="4582"/>
        <v>DVD</v>
      </c>
      <c r="AA2658" s="193">
        <f t="shared" si="4512"/>
        <v>0</v>
      </c>
      <c r="AB2658" s="193" t="str">
        <f t="shared" ref="AB2658" si="4635">AB$69</f>
        <v>Altman, Andrea</v>
      </c>
    </row>
    <row r="2659" spans="1:28" s="188" customFormat="1" ht="17.399999999999999">
      <c r="A2659" s="193" t="str">
        <f t="shared" si="4508"/>
        <v>DVD</v>
      </c>
      <c r="B2659" s="193" t="str">
        <f t="shared" si="4509"/>
        <v>PR971DVD</v>
      </c>
      <c r="C2659" s="193" t="str">
        <f t="shared" si="4510"/>
        <v>DVDAltman, Andrea</v>
      </c>
      <c r="D2659" s="193"/>
      <c r="E2659" s="193"/>
      <c r="F2659" s="193" t="str">
        <f t="shared" si="4511"/>
        <v>DVDLong, Kristin</v>
      </c>
      <c r="G2659" s="193" t="str">
        <f t="shared" ref="G2659:M2659" si="4636">G$70</f>
        <v>Long, Kristin</v>
      </c>
      <c r="H2659" s="193" t="str">
        <f t="shared" si="4636"/>
        <v>Altman, Andrea</v>
      </c>
      <c r="I2659" s="193" t="str">
        <f t="shared" si="4636"/>
        <v>PR971</v>
      </c>
      <c r="J2659" s="193" t="str">
        <f t="shared" si="4636"/>
        <v>PRECISION CAMERA LP</v>
      </c>
      <c r="K2659" s="193" t="str">
        <f t="shared" si="4636"/>
        <v>all</v>
      </c>
      <c r="L2659" s="193">
        <f t="shared" si="4636"/>
        <v>0</v>
      </c>
      <c r="M2659" s="193">
        <f t="shared" si="4636"/>
        <v>0</v>
      </c>
      <c r="N2659" s="193" t="str">
        <f t="shared" si="4582"/>
        <v>DVD</v>
      </c>
      <c r="AA2659" s="193">
        <f t="shared" si="4512"/>
        <v>0</v>
      </c>
      <c r="AB2659" s="193" t="str">
        <f t="shared" ref="AB2659" si="4637">AB$70</f>
        <v>Altman, Andrea</v>
      </c>
    </row>
    <row r="2660" spans="1:28" s="188" customFormat="1" ht="17.399999999999999">
      <c r="A2660" s="193" t="str">
        <f t="shared" si="4508"/>
        <v>DVD</v>
      </c>
      <c r="B2660" s="193" t="str">
        <f t="shared" si="4509"/>
        <v>0DVD</v>
      </c>
      <c r="C2660" s="193" t="str">
        <f t="shared" si="4510"/>
        <v>DVDAltman, Andrea</v>
      </c>
      <c r="D2660" s="193"/>
      <c r="E2660" s="193"/>
      <c r="F2660" s="193" t="str">
        <f t="shared" si="4511"/>
        <v>DVDLong, Kristin</v>
      </c>
      <c r="G2660" s="193" t="str">
        <f t="shared" ref="G2660:M2660" si="4638">G$71</f>
        <v>Long, Kristin</v>
      </c>
      <c r="H2660" s="193" t="str">
        <f t="shared" si="4638"/>
        <v>Altman, Andrea</v>
      </c>
      <c r="I2660" s="193">
        <f t="shared" si="4638"/>
        <v>0</v>
      </c>
      <c r="J2660" s="193" t="str">
        <f t="shared" si="4638"/>
        <v>BEDFORD</v>
      </c>
      <c r="K2660" s="193" t="str">
        <f t="shared" si="4638"/>
        <v>all</v>
      </c>
      <c r="L2660" s="193">
        <f t="shared" si="4638"/>
        <v>0</v>
      </c>
      <c r="M2660" s="193">
        <f t="shared" si="4638"/>
        <v>0</v>
      </c>
      <c r="N2660" s="193" t="str">
        <f t="shared" si="4582"/>
        <v>DVD</v>
      </c>
      <c r="AA2660" s="193">
        <f t="shared" si="4512"/>
        <v>0</v>
      </c>
      <c r="AB2660" s="193" t="str">
        <f t="shared" ref="AB2660" si="4639">AB$71</f>
        <v>Altman, Andrea</v>
      </c>
    </row>
    <row r="2661" spans="1:28" s="188" customFormat="1" ht="17.399999999999999">
      <c r="A2661" s="193" t="str">
        <f t="shared" ref="A2661:A2724" si="4640">T$12</f>
        <v>DVD</v>
      </c>
      <c r="B2661" s="193" t="str">
        <f t="shared" ref="B2661:B2724" si="4641">CONCATENATE(I2661,A2661)</f>
        <v>WO427DVD</v>
      </c>
      <c r="C2661" s="193" t="str">
        <f t="shared" ref="C2661:C2724" si="4642">CONCATENATE(A2661,H2661)</f>
        <v>DVDAltman, Andrea</v>
      </c>
      <c r="D2661" s="193"/>
      <c r="E2661" s="193"/>
      <c r="F2661" s="193" t="str">
        <f t="shared" ref="F2661:F2724" si="4643">CONCATENATE(A2661,G2661)</f>
        <v>DVDLong, Kristin</v>
      </c>
      <c r="G2661" s="193" t="str">
        <f t="shared" ref="G2661:M2661" si="4644">G$72</f>
        <v>Long, Kristin</v>
      </c>
      <c r="H2661" s="193" t="str">
        <f t="shared" si="4644"/>
        <v>Altman, Andrea</v>
      </c>
      <c r="I2661" s="193" t="str">
        <f t="shared" si="4644"/>
        <v>WO427</v>
      </c>
      <c r="J2661" s="193" t="str">
        <f t="shared" si="4644"/>
        <v>WOLFE'S CAMERA SHOPS INC.</v>
      </c>
      <c r="K2661" s="193" t="str">
        <f t="shared" si="4644"/>
        <v>all</v>
      </c>
      <c r="L2661" s="193">
        <f t="shared" si="4644"/>
        <v>0</v>
      </c>
      <c r="M2661" s="193">
        <f t="shared" si="4644"/>
        <v>0</v>
      </c>
      <c r="N2661" s="193" t="str">
        <f t="shared" si="4582"/>
        <v>DVD</v>
      </c>
      <c r="AA2661" s="193">
        <f t="shared" ref="AA2661:AA2724" si="4645">AT$12</f>
        <v>0</v>
      </c>
      <c r="AB2661" s="193" t="str">
        <f t="shared" ref="AB2661" si="4646">AB$72</f>
        <v>Altman, Andrea</v>
      </c>
    </row>
    <row r="2662" spans="1:28" s="188" customFormat="1" ht="17.399999999999999">
      <c r="A2662" s="193" t="str">
        <f t="shared" si="4640"/>
        <v>DVD</v>
      </c>
      <c r="B2662" s="193" t="str">
        <f t="shared" si="4641"/>
        <v>0DVD</v>
      </c>
      <c r="C2662" s="193" t="str">
        <f t="shared" si="4642"/>
        <v>DVD0</v>
      </c>
      <c r="D2662" s="193"/>
      <c r="E2662" s="193"/>
      <c r="F2662" s="193" t="str">
        <f t="shared" si="4643"/>
        <v>DVD0</v>
      </c>
      <c r="G2662" s="193">
        <f t="shared" ref="G2662:M2662" si="4647">G$73</f>
        <v>0</v>
      </c>
      <c r="H2662" s="193">
        <f t="shared" si="4647"/>
        <v>0</v>
      </c>
      <c r="I2662" s="193">
        <f t="shared" si="4647"/>
        <v>0</v>
      </c>
      <c r="J2662" s="193">
        <f t="shared" si="4647"/>
        <v>0</v>
      </c>
      <c r="K2662" s="193">
        <f t="shared" si="4647"/>
        <v>0</v>
      </c>
      <c r="L2662" s="193">
        <f t="shared" si="4647"/>
        <v>0</v>
      </c>
      <c r="M2662" s="193">
        <f t="shared" si="4647"/>
        <v>0</v>
      </c>
      <c r="N2662" s="193" t="str">
        <f t="shared" si="4582"/>
        <v>DVD</v>
      </c>
      <c r="AA2662" s="193">
        <f t="shared" si="4645"/>
        <v>0</v>
      </c>
      <c r="AB2662" s="193">
        <f t="shared" ref="AB2662" si="4648">AB$73</f>
        <v>0</v>
      </c>
    </row>
    <row r="2663" spans="1:28" s="188" customFormat="1" ht="17.399999999999999">
      <c r="A2663" s="193" t="str">
        <f t="shared" si="4640"/>
        <v>DVD</v>
      </c>
      <c r="B2663" s="193" t="str">
        <f t="shared" si="4641"/>
        <v>0DVD</v>
      </c>
      <c r="C2663" s="193" t="str">
        <f t="shared" si="4642"/>
        <v>DVD0</v>
      </c>
      <c r="D2663" s="193"/>
      <c r="E2663" s="193"/>
      <c r="F2663" s="193" t="str">
        <f t="shared" si="4643"/>
        <v>DVD0</v>
      </c>
      <c r="G2663" s="193">
        <f t="shared" ref="G2663:M2663" si="4649">G$74</f>
        <v>0</v>
      </c>
      <c r="H2663" s="193">
        <f t="shared" si="4649"/>
        <v>0</v>
      </c>
      <c r="I2663" s="193">
        <f t="shared" si="4649"/>
        <v>0</v>
      </c>
      <c r="J2663" s="193">
        <f t="shared" si="4649"/>
        <v>0</v>
      </c>
      <c r="K2663" s="193">
        <f t="shared" si="4649"/>
        <v>0</v>
      </c>
      <c r="L2663" s="193">
        <f t="shared" si="4649"/>
        <v>0</v>
      </c>
      <c r="M2663" s="193">
        <f t="shared" si="4649"/>
        <v>0</v>
      </c>
      <c r="N2663" s="193" t="str">
        <f t="shared" si="4582"/>
        <v>DVD</v>
      </c>
      <c r="AA2663" s="193">
        <f t="shared" si="4645"/>
        <v>0</v>
      </c>
      <c r="AB2663" s="193">
        <f t="shared" ref="AB2663" si="4650">AB$74</f>
        <v>0</v>
      </c>
    </row>
    <row r="2664" spans="1:28" s="188" customFormat="1" ht="17.399999999999999">
      <c r="A2664" s="193" t="str">
        <f t="shared" si="4640"/>
        <v>DVD</v>
      </c>
      <c r="B2664" s="193" t="str">
        <f t="shared" si="4641"/>
        <v>AC201DVD</v>
      </c>
      <c r="C2664" s="193" t="str">
        <f t="shared" si="4642"/>
        <v>DVDChandler, Matt</v>
      </c>
      <c r="D2664" s="193"/>
      <c r="E2664" s="193"/>
      <c r="F2664" s="193" t="str">
        <f t="shared" si="4643"/>
        <v>DVDLong, Kristin</v>
      </c>
      <c r="G2664" s="193" t="str">
        <f t="shared" ref="G2664:M2664" si="4651">G$75</f>
        <v>Long, Kristin</v>
      </c>
      <c r="H2664" s="193" t="str">
        <f t="shared" si="4651"/>
        <v>Chandler, Matt</v>
      </c>
      <c r="I2664" s="193" t="str">
        <f t="shared" si="4651"/>
        <v>AC201</v>
      </c>
      <c r="J2664" s="193" t="str">
        <f t="shared" si="4651"/>
        <v>ACE PHOTO INC</v>
      </c>
      <c r="K2664" s="193" t="str">
        <f t="shared" si="4651"/>
        <v>all</v>
      </c>
      <c r="L2664" s="193">
        <f t="shared" si="4651"/>
        <v>0</v>
      </c>
      <c r="M2664" s="193">
        <f t="shared" si="4651"/>
        <v>0</v>
      </c>
      <c r="N2664" s="193" t="str">
        <f t="shared" si="4582"/>
        <v>DVD</v>
      </c>
      <c r="AA2664" s="193">
        <f t="shared" si="4645"/>
        <v>0</v>
      </c>
      <c r="AB2664" s="193" t="str">
        <f t="shared" ref="AB2664" si="4652">AB$75</f>
        <v>Chandler, Matt</v>
      </c>
    </row>
    <row r="2665" spans="1:28" s="188" customFormat="1" ht="17.399999999999999">
      <c r="A2665" s="193" t="str">
        <f t="shared" si="4640"/>
        <v>DVD</v>
      </c>
      <c r="B2665" s="193" t="str">
        <f t="shared" si="4641"/>
        <v>BE206DVD</v>
      </c>
      <c r="C2665" s="193" t="str">
        <f t="shared" si="4642"/>
        <v>DVDChandler, Matt</v>
      </c>
      <c r="D2665" s="193"/>
      <c r="E2665" s="193"/>
      <c r="F2665" s="193" t="str">
        <f t="shared" si="4643"/>
        <v>DVDLong, Kristin</v>
      </c>
      <c r="G2665" s="193" t="str">
        <f t="shared" ref="G2665:M2665" si="4653">G$76</f>
        <v>Long, Kristin</v>
      </c>
      <c r="H2665" s="193" t="str">
        <f t="shared" si="4653"/>
        <v>Chandler, Matt</v>
      </c>
      <c r="I2665" s="193" t="str">
        <f t="shared" si="4653"/>
        <v>BE206</v>
      </c>
      <c r="J2665" s="193" t="str">
        <f t="shared" si="4653"/>
        <v>BERGEN COUNTY CAMERA INC</v>
      </c>
      <c r="K2665" s="193" t="str">
        <f t="shared" si="4653"/>
        <v>all</v>
      </c>
      <c r="L2665" s="193">
        <f t="shared" si="4653"/>
        <v>0</v>
      </c>
      <c r="M2665" s="193">
        <f t="shared" si="4653"/>
        <v>0</v>
      </c>
      <c r="N2665" s="193" t="str">
        <f t="shared" si="4582"/>
        <v>DVD</v>
      </c>
      <c r="AA2665" s="193">
        <f t="shared" si="4645"/>
        <v>0</v>
      </c>
      <c r="AB2665" s="193" t="str">
        <f t="shared" ref="AB2665" si="4654">AB$76</f>
        <v>Chandler, Matt</v>
      </c>
    </row>
    <row r="2666" spans="1:28" s="188" customFormat="1" ht="17.399999999999999">
      <c r="A2666" s="193" t="str">
        <f t="shared" si="4640"/>
        <v>DVD</v>
      </c>
      <c r="B2666" s="193" t="str">
        <f t="shared" si="4641"/>
        <v>BE313DVD</v>
      </c>
      <c r="C2666" s="193" t="str">
        <f t="shared" si="4642"/>
        <v>DVDChandler, Matt</v>
      </c>
      <c r="D2666" s="193"/>
      <c r="E2666" s="193"/>
      <c r="F2666" s="193" t="str">
        <f t="shared" si="4643"/>
        <v>DVDLong, Kristin</v>
      </c>
      <c r="G2666" s="193" t="str">
        <f t="shared" ref="G2666:M2666" si="4655">G$77</f>
        <v>Long, Kristin</v>
      </c>
      <c r="H2666" s="193" t="str">
        <f t="shared" si="4655"/>
        <v>Chandler, Matt</v>
      </c>
      <c r="I2666" s="193" t="str">
        <f t="shared" si="4655"/>
        <v>BE313</v>
      </c>
      <c r="J2666" s="193" t="str">
        <f t="shared" si="4655"/>
        <v>BEACH TRADING CO INC DBA BEACH CAME</v>
      </c>
      <c r="K2666" s="193" t="str">
        <f t="shared" si="4655"/>
        <v>all</v>
      </c>
      <c r="L2666" s="193">
        <f t="shared" si="4655"/>
        <v>0</v>
      </c>
      <c r="M2666" s="193">
        <f t="shared" si="4655"/>
        <v>0</v>
      </c>
      <c r="N2666" s="193" t="str">
        <f t="shared" si="4582"/>
        <v>DVD</v>
      </c>
      <c r="AA2666" s="193">
        <f t="shared" si="4645"/>
        <v>0</v>
      </c>
      <c r="AB2666" s="193" t="str">
        <f t="shared" ref="AB2666" si="4656">AB$77</f>
        <v>Chandler, Matt</v>
      </c>
    </row>
    <row r="2667" spans="1:28" s="188" customFormat="1" ht="17.399999999999999">
      <c r="A2667" s="193" t="str">
        <f t="shared" si="4640"/>
        <v>DVD</v>
      </c>
      <c r="B2667" s="193" t="str">
        <f t="shared" si="4641"/>
        <v>D0577DVD</v>
      </c>
      <c r="C2667" s="193" t="str">
        <f t="shared" si="4642"/>
        <v>DVDChandler, Matt</v>
      </c>
      <c r="D2667" s="193"/>
      <c r="E2667" s="193"/>
      <c r="F2667" s="193" t="str">
        <f t="shared" si="4643"/>
        <v>DVDLong, Kristin</v>
      </c>
      <c r="G2667" s="193" t="str">
        <f t="shared" ref="G2667:M2667" si="4657">G$78</f>
        <v>Long, Kristin</v>
      </c>
      <c r="H2667" s="193" t="str">
        <f t="shared" si="4657"/>
        <v>Chandler, Matt</v>
      </c>
      <c r="I2667" s="193" t="str">
        <f t="shared" si="4657"/>
        <v>D0577</v>
      </c>
      <c r="J2667" s="193" t="str">
        <f t="shared" si="4657"/>
        <v>ADORAMA( PY#1073502)</v>
      </c>
      <c r="K2667" s="193" t="str">
        <f t="shared" si="4657"/>
        <v>all</v>
      </c>
      <c r="L2667" s="193">
        <f t="shared" si="4657"/>
        <v>0</v>
      </c>
      <c r="M2667" s="193">
        <f t="shared" si="4657"/>
        <v>0</v>
      </c>
      <c r="N2667" s="193" t="str">
        <f t="shared" si="4582"/>
        <v>DVD</v>
      </c>
      <c r="AA2667" s="193">
        <f t="shared" si="4645"/>
        <v>0</v>
      </c>
      <c r="AB2667" s="193" t="str">
        <f t="shared" ref="AB2667" si="4658">AB$78</f>
        <v>Chandler, Matt</v>
      </c>
    </row>
    <row r="2668" spans="1:28" s="188" customFormat="1" ht="17.399999999999999">
      <c r="A2668" s="193" t="str">
        <f t="shared" si="4640"/>
        <v>DVD</v>
      </c>
      <c r="B2668" s="193" t="str">
        <f t="shared" si="4641"/>
        <v>DI583DVD</v>
      </c>
      <c r="C2668" s="193" t="str">
        <f t="shared" si="4642"/>
        <v>DVDChandler, Matt</v>
      </c>
      <c r="D2668" s="193"/>
      <c r="E2668" s="193"/>
      <c r="F2668" s="193" t="str">
        <f t="shared" si="4643"/>
        <v>DVDLong, Kristin</v>
      </c>
      <c r="G2668" s="193" t="str">
        <f t="shared" ref="G2668:M2668" si="4659">G$79</f>
        <v>Long, Kristin</v>
      </c>
      <c r="H2668" s="193" t="str">
        <f t="shared" si="4659"/>
        <v>Chandler, Matt</v>
      </c>
      <c r="I2668" s="193" t="str">
        <f t="shared" si="4659"/>
        <v>DI583</v>
      </c>
      <c r="J2668" s="193" t="str">
        <f t="shared" si="4659"/>
        <v>DIGITAL DARKROOM AND PHOTOGRAPHY</v>
      </c>
      <c r="K2668" s="193" t="str">
        <f t="shared" si="4659"/>
        <v>all</v>
      </c>
      <c r="L2668" s="193">
        <f t="shared" si="4659"/>
        <v>0</v>
      </c>
      <c r="M2668" s="193">
        <f t="shared" si="4659"/>
        <v>0</v>
      </c>
      <c r="N2668" s="193" t="str">
        <f t="shared" si="4582"/>
        <v>DVD</v>
      </c>
      <c r="AA2668" s="193">
        <f t="shared" si="4645"/>
        <v>0</v>
      </c>
      <c r="AB2668" s="193" t="str">
        <f t="shared" ref="AB2668" si="4660">AB$79</f>
        <v>Chandler, Matt</v>
      </c>
    </row>
    <row r="2669" spans="1:28" s="188" customFormat="1" ht="17.399999999999999">
      <c r="A2669" s="193" t="str">
        <f t="shared" si="4640"/>
        <v>DVD</v>
      </c>
      <c r="B2669" s="193" t="str">
        <f t="shared" si="4641"/>
        <v>EL967DVD</v>
      </c>
      <c r="C2669" s="193" t="str">
        <f t="shared" si="4642"/>
        <v>DVDChandler, Matt</v>
      </c>
      <c r="D2669" s="193"/>
      <c r="E2669" s="193"/>
      <c r="F2669" s="193" t="str">
        <f t="shared" si="4643"/>
        <v>DVDLong, Kristin</v>
      </c>
      <c r="G2669" s="193" t="str">
        <f t="shared" ref="G2669:M2669" si="4661">G$80</f>
        <v>Long, Kristin</v>
      </c>
      <c r="H2669" s="193" t="str">
        <f t="shared" si="4661"/>
        <v>Chandler, Matt</v>
      </c>
      <c r="I2669" s="193" t="str">
        <f t="shared" si="4661"/>
        <v>EL967</v>
      </c>
      <c r="J2669" s="193" t="str">
        <f t="shared" si="4661"/>
        <v>E&amp;L CORP</v>
      </c>
      <c r="K2669" s="193" t="str">
        <f t="shared" si="4661"/>
        <v>all</v>
      </c>
      <c r="L2669" s="193">
        <f t="shared" si="4661"/>
        <v>0</v>
      </c>
      <c r="M2669" s="193">
        <f t="shared" si="4661"/>
        <v>0</v>
      </c>
      <c r="N2669" s="193" t="str">
        <f t="shared" si="4582"/>
        <v>DVD</v>
      </c>
      <c r="AA2669" s="193">
        <f t="shared" si="4645"/>
        <v>0</v>
      </c>
      <c r="AB2669" s="193" t="str">
        <f t="shared" ref="AB2669" si="4662">AB$80</f>
        <v>Chandler, Matt</v>
      </c>
    </row>
    <row r="2670" spans="1:28" s="188" customFormat="1" ht="17.399999999999999">
      <c r="A2670" s="193" t="str">
        <f t="shared" si="4640"/>
        <v>DVD</v>
      </c>
      <c r="B2670" s="193" t="str">
        <f t="shared" si="4641"/>
        <v>FO513DVD</v>
      </c>
      <c r="C2670" s="193" t="str">
        <f t="shared" si="4642"/>
        <v>DVDChandler, Matt</v>
      </c>
      <c r="D2670" s="193"/>
      <c r="E2670" s="193"/>
      <c r="F2670" s="193" t="str">
        <f t="shared" si="4643"/>
        <v>DVDLong, Kristin</v>
      </c>
      <c r="G2670" s="193" t="str">
        <f t="shared" ref="G2670:M2670" si="4663">G$81</f>
        <v>Long, Kristin</v>
      </c>
      <c r="H2670" s="193" t="str">
        <f t="shared" si="4663"/>
        <v>Chandler, Matt</v>
      </c>
      <c r="I2670" s="193" t="str">
        <f t="shared" si="4663"/>
        <v>FO513</v>
      </c>
      <c r="J2670" s="193" t="str">
        <f t="shared" si="4663"/>
        <v>FOCUS CAMERA</v>
      </c>
      <c r="K2670" s="193" t="str">
        <f t="shared" si="4663"/>
        <v>all</v>
      </c>
      <c r="L2670" s="193">
        <f t="shared" si="4663"/>
        <v>0</v>
      </c>
      <c r="M2670" s="193">
        <f t="shared" si="4663"/>
        <v>0</v>
      </c>
      <c r="N2670" s="193" t="str">
        <f t="shared" si="4582"/>
        <v>DVD</v>
      </c>
      <c r="AA2670" s="193">
        <f t="shared" si="4645"/>
        <v>0</v>
      </c>
      <c r="AB2670" s="193" t="str">
        <f t="shared" ref="AB2670" si="4664">AB$81</f>
        <v>Chandler, Matt</v>
      </c>
    </row>
    <row r="2671" spans="1:28" s="188" customFormat="1" ht="17.399999999999999">
      <c r="A2671" s="193" t="str">
        <f t="shared" si="4640"/>
        <v>DVD</v>
      </c>
      <c r="B2671" s="193" t="str">
        <f t="shared" si="4641"/>
        <v>UN635DVD</v>
      </c>
      <c r="C2671" s="193" t="str">
        <f t="shared" si="4642"/>
        <v>DVDChandler, Matt</v>
      </c>
      <c r="D2671" s="193"/>
      <c r="E2671" s="193"/>
      <c r="F2671" s="193" t="str">
        <f t="shared" si="4643"/>
        <v>DVDLong, Kristin</v>
      </c>
      <c r="G2671" s="193" t="str">
        <f t="shared" ref="G2671:M2671" si="4665">G$82</f>
        <v>Long, Kristin</v>
      </c>
      <c r="H2671" s="193" t="str">
        <f t="shared" si="4665"/>
        <v>Chandler, Matt</v>
      </c>
      <c r="I2671" s="193" t="str">
        <f t="shared" si="4665"/>
        <v>UN635</v>
      </c>
      <c r="J2671" s="193" t="str">
        <f t="shared" si="4665"/>
        <v>UNIQUE PHOTO</v>
      </c>
      <c r="K2671" s="193" t="str">
        <f t="shared" si="4665"/>
        <v>all</v>
      </c>
      <c r="L2671" s="193">
        <f t="shared" si="4665"/>
        <v>0</v>
      </c>
      <c r="M2671" s="193">
        <f t="shared" si="4665"/>
        <v>0</v>
      </c>
      <c r="N2671" s="193" t="str">
        <f t="shared" si="4582"/>
        <v>DVD</v>
      </c>
      <c r="AA2671" s="193">
        <f t="shared" si="4645"/>
        <v>0</v>
      </c>
      <c r="AB2671" s="193" t="str">
        <f t="shared" ref="AB2671" si="4666">AB$82</f>
        <v>Chandler, Matt</v>
      </c>
    </row>
    <row r="2672" spans="1:28" s="188" customFormat="1" ht="17.399999999999999">
      <c r="A2672" s="193" t="str">
        <f t="shared" si="4640"/>
        <v>DVD</v>
      </c>
      <c r="B2672" s="193" t="str">
        <f t="shared" si="4641"/>
        <v>WB001DVD</v>
      </c>
      <c r="C2672" s="193" t="str">
        <f t="shared" si="4642"/>
        <v>DVDChandler, Matt</v>
      </c>
      <c r="D2672" s="193"/>
      <c r="E2672" s="193"/>
      <c r="F2672" s="193" t="str">
        <f t="shared" si="4643"/>
        <v>DVDLong, Kristin</v>
      </c>
      <c r="G2672" s="193" t="str">
        <f t="shared" ref="G2672:M2672" si="4667">G$83</f>
        <v>Long, Kristin</v>
      </c>
      <c r="H2672" s="193" t="str">
        <f t="shared" si="4667"/>
        <v>Chandler, Matt</v>
      </c>
      <c r="I2672" s="193" t="str">
        <f t="shared" si="4667"/>
        <v>WB001</v>
      </c>
      <c r="J2672" s="193" t="str">
        <f t="shared" si="4667"/>
        <v>WB HUNT</v>
      </c>
      <c r="K2672" s="193" t="str">
        <f t="shared" si="4667"/>
        <v>all</v>
      </c>
      <c r="L2672" s="193">
        <f t="shared" si="4667"/>
        <v>0</v>
      </c>
      <c r="M2672" s="193">
        <f t="shared" si="4667"/>
        <v>0</v>
      </c>
      <c r="N2672" s="193" t="str">
        <f t="shared" si="4582"/>
        <v>DVD</v>
      </c>
      <c r="AA2672" s="193">
        <f t="shared" si="4645"/>
        <v>0</v>
      </c>
      <c r="AB2672" s="193" t="str">
        <f t="shared" ref="AB2672" si="4668">AB$83</f>
        <v>Chandler, Matt</v>
      </c>
    </row>
    <row r="2673" spans="1:28" s="188" customFormat="1" ht="17.399999999999999">
      <c r="A2673" s="193" t="str">
        <f t="shared" si="4640"/>
        <v>DVD</v>
      </c>
      <c r="B2673" s="193" t="str">
        <f t="shared" si="4641"/>
        <v>0DVD</v>
      </c>
      <c r="C2673" s="193" t="str">
        <f t="shared" si="4642"/>
        <v>DVDChandler, Matt</v>
      </c>
      <c r="D2673" s="193"/>
      <c r="E2673" s="193"/>
      <c r="F2673" s="193" t="str">
        <f t="shared" si="4643"/>
        <v>DVDLong, Kristin</v>
      </c>
      <c r="G2673" s="193" t="str">
        <f t="shared" ref="G2673:M2673" si="4669">G$84</f>
        <v>Long, Kristin</v>
      </c>
      <c r="H2673" s="193" t="str">
        <f t="shared" si="4669"/>
        <v>Chandler, Matt</v>
      </c>
      <c r="I2673" s="193">
        <f t="shared" si="4669"/>
        <v>0</v>
      </c>
      <c r="J2673" s="193" t="str">
        <f t="shared" si="4669"/>
        <v>CAMERALAND</v>
      </c>
      <c r="K2673" s="193" t="str">
        <f t="shared" si="4669"/>
        <v>all</v>
      </c>
      <c r="L2673" s="193">
        <f t="shared" si="4669"/>
        <v>0</v>
      </c>
      <c r="M2673" s="193">
        <f t="shared" si="4669"/>
        <v>0</v>
      </c>
      <c r="N2673" s="193" t="str">
        <f t="shared" si="4582"/>
        <v>DVD</v>
      </c>
      <c r="AA2673" s="193">
        <f t="shared" si="4645"/>
        <v>0</v>
      </c>
      <c r="AB2673" s="193" t="str">
        <f t="shared" ref="AB2673" si="4670">AB$84</f>
        <v>Chandler, Matt</v>
      </c>
    </row>
    <row r="2674" spans="1:28" s="188" customFormat="1" ht="17.399999999999999">
      <c r="A2674" s="193" t="str">
        <f t="shared" si="4640"/>
        <v>DVD</v>
      </c>
      <c r="B2674" s="193" t="str">
        <f t="shared" si="4641"/>
        <v>0DVD</v>
      </c>
      <c r="C2674" s="193" t="str">
        <f t="shared" si="4642"/>
        <v>DVD0</v>
      </c>
      <c r="D2674" s="193"/>
      <c r="E2674" s="193"/>
      <c r="F2674" s="193" t="str">
        <f t="shared" si="4643"/>
        <v>DVD0</v>
      </c>
      <c r="G2674" s="193">
        <f t="shared" ref="G2674:M2674" si="4671">G$85</f>
        <v>0</v>
      </c>
      <c r="H2674" s="193">
        <f t="shared" si="4671"/>
        <v>0</v>
      </c>
      <c r="I2674" s="193">
        <f t="shared" si="4671"/>
        <v>0</v>
      </c>
      <c r="J2674" s="193">
        <f t="shared" si="4671"/>
        <v>0</v>
      </c>
      <c r="K2674" s="193">
        <f t="shared" si="4671"/>
        <v>0</v>
      </c>
      <c r="L2674" s="193">
        <f t="shared" si="4671"/>
        <v>0</v>
      </c>
      <c r="M2674" s="193">
        <f t="shared" si="4671"/>
        <v>0</v>
      </c>
      <c r="N2674" s="193" t="str">
        <f t="shared" si="4582"/>
        <v>DVD</v>
      </c>
      <c r="AA2674" s="193">
        <f t="shared" si="4645"/>
        <v>0</v>
      </c>
      <c r="AB2674" s="193">
        <f t="shared" ref="AB2674" si="4672">AB$85</f>
        <v>0</v>
      </c>
    </row>
    <row r="2675" spans="1:28" s="188" customFormat="1" ht="17.399999999999999">
      <c r="A2675" s="193" t="str">
        <f t="shared" si="4640"/>
        <v>DVD</v>
      </c>
      <c r="B2675" s="193" t="str">
        <f t="shared" si="4641"/>
        <v>0DVD</v>
      </c>
      <c r="C2675" s="193" t="str">
        <f t="shared" si="4642"/>
        <v>DVD0</v>
      </c>
      <c r="D2675" s="193"/>
      <c r="E2675" s="193"/>
      <c r="F2675" s="193" t="str">
        <f t="shared" si="4643"/>
        <v>DVD0</v>
      </c>
      <c r="G2675" s="193">
        <f t="shared" ref="G2675:M2675" si="4673">G$86</f>
        <v>0</v>
      </c>
      <c r="H2675" s="193">
        <f t="shared" si="4673"/>
        <v>0</v>
      </c>
      <c r="I2675" s="193">
        <f t="shared" si="4673"/>
        <v>0</v>
      </c>
      <c r="J2675" s="193">
        <f t="shared" si="4673"/>
        <v>0</v>
      </c>
      <c r="K2675" s="193">
        <f t="shared" si="4673"/>
        <v>0</v>
      </c>
      <c r="L2675" s="193">
        <f t="shared" si="4673"/>
        <v>0</v>
      </c>
      <c r="M2675" s="193">
        <f t="shared" si="4673"/>
        <v>0</v>
      </c>
      <c r="N2675" s="193" t="str">
        <f t="shared" si="4582"/>
        <v>DVD</v>
      </c>
      <c r="AA2675" s="193">
        <f t="shared" si="4645"/>
        <v>0</v>
      </c>
      <c r="AB2675" s="193">
        <f t="shared" ref="AB2675" si="4674">AB$86</f>
        <v>0</v>
      </c>
    </row>
    <row r="2676" spans="1:28" s="188" customFormat="1" ht="17.399999999999999">
      <c r="A2676" s="193" t="str">
        <f t="shared" si="4640"/>
        <v>DVD</v>
      </c>
      <c r="B2676" s="193" t="str">
        <f t="shared" si="4641"/>
        <v>BI472DVD</v>
      </c>
      <c r="C2676" s="193" t="str">
        <f t="shared" si="4642"/>
        <v>DVDCohn, Brad</v>
      </c>
      <c r="D2676" s="193"/>
      <c r="E2676" s="193"/>
      <c r="F2676" s="193" t="str">
        <f t="shared" si="4643"/>
        <v>DVDLong, Kristin</v>
      </c>
      <c r="G2676" s="193" t="str">
        <f t="shared" ref="G2676:M2676" si="4675">G$87</f>
        <v>Long, Kristin</v>
      </c>
      <c r="H2676" s="193" t="str">
        <f t="shared" si="4675"/>
        <v>Cohn, Brad</v>
      </c>
      <c r="I2676" s="193" t="str">
        <f t="shared" si="4675"/>
        <v>BI472</v>
      </c>
      <c r="J2676" s="193" t="str">
        <f t="shared" si="4675"/>
        <v>BILL AND MIKE'S PHOTO INC</v>
      </c>
      <c r="K2676" s="193" t="str">
        <f t="shared" si="4675"/>
        <v>all</v>
      </c>
      <c r="L2676" s="193">
        <f t="shared" si="4675"/>
        <v>0</v>
      </c>
      <c r="M2676" s="193">
        <f t="shared" si="4675"/>
        <v>0</v>
      </c>
      <c r="N2676" s="193" t="str">
        <f t="shared" si="4582"/>
        <v>DVD</v>
      </c>
      <c r="AA2676" s="193">
        <f t="shared" si="4645"/>
        <v>0</v>
      </c>
      <c r="AB2676" s="193" t="str">
        <f t="shared" ref="AB2676" si="4676">AB$87</f>
        <v>Cohn, Brad</v>
      </c>
    </row>
    <row r="2677" spans="1:28" s="188" customFormat="1" ht="17.399999999999999">
      <c r="A2677" s="193" t="str">
        <f t="shared" si="4640"/>
        <v>DVD</v>
      </c>
      <c r="B2677" s="193" t="str">
        <f t="shared" si="4641"/>
        <v>CA342DVD</v>
      </c>
      <c r="C2677" s="193" t="str">
        <f t="shared" si="4642"/>
        <v>DVDCohn, Brad</v>
      </c>
      <c r="D2677" s="193"/>
      <c r="E2677" s="193"/>
      <c r="F2677" s="193" t="str">
        <f t="shared" si="4643"/>
        <v>DVDLong, Kristin</v>
      </c>
      <c r="G2677" s="193" t="str">
        <f t="shared" ref="G2677:M2677" si="4677">G$88</f>
        <v>Long, Kristin</v>
      </c>
      <c r="H2677" s="193" t="str">
        <f t="shared" si="4677"/>
        <v>Cohn, Brad</v>
      </c>
      <c r="I2677" s="193" t="str">
        <f t="shared" si="4677"/>
        <v>CA342</v>
      </c>
      <c r="J2677" s="193" t="str">
        <f t="shared" si="4677"/>
        <v>CAPTURE AND CONNECT CORP</v>
      </c>
      <c r="K2677" s="193" t="str">
        <f t="shared" si="4677"/>
        <v>all</v>
      </c>
      <c r="L2677" s="193">
        <f t="shared" si="4677"/>
        <v>0</v>
      </c>
      <c r="M2677" s="193">
        <f t="shared" si="4677"/>
        <v>0</v>
      </c>
      <c r="N2677" s="193" t="str">
        <f t="shared" si="4582"/>
        <v>DVD</v>
      </c>
      <c r="AA2677" s="193">
        <f t="shared" si="4645"/>
        <v>0</v>
      </c>
      <c r="AB2677" s="193" t="str">
        <f t="shared" ref="AB2677" si="4678">AB$88</f>
        <v>Cohn, Brad</v>
      </c>
    </row>
    <row r="2678" spans="1:28" s="188" customFormat="1" ht="17.399999999999999">
      <c r="A2678" s="193" t="str">
        <f t="shared" si="4640"/>
        <v>DVD</v>
      </c>
      <c r="B2678" s="193" t="str">
        <f t="shared" si="4641"/>
        <v>DO421DVD</v>
      </c>
      <c r="C2678" s="193" t="str">
        <f t="shared" si="4642"/>
        <v>DVDCohn, Brad</v>
      </c>
      <c r="D2678" s="193"/>
      <c r="E2678" s="193"/>
      <c r="F2678" s="193" t="str">
        <f t="shared" si="4643"/>
        <v>DVDLong, Kristin</v>
      </c>
      <c r="G2678" s="193" t="str">
        <f t="shared" ref="G2678:M2678" si="4679">G$89</f>
        <v>Long, Kristin</v>
      </c>
      <c r="H2678" s="193" t="str">
        <f t="shared" si="4679"/>
        <v>Cohn, Brad</v>
      </c>
      <c r="I2678" s="193" t="str">
        <f t="shared" si="4679"/>
        <v>DO421</v>
      </c>
      <c r="J2678" s="193" t="str">
        <f t="shared" si="4679"/>
        <v>DODD CAMERA HOLDINGS</v>
      </c>
      <c r="K2678" s="193" t="str">
        <f t="shared" si="4679"/>
        <v>all</v>
      </c>
      <c r="L2678" s="193">
        <f t="shared" si="4679"/>
        <v>0</v>
      </c>
      <c r="M2678" s="193">
        <f t="shared" si="4679"/>
        <v>0</v>
      </c>
      <c r="N2678" s="193" t="str">
        <f t="shared" si="4582"/>
        <v>DVD</v>
      </c>
      <c r="AA2678" s="193">
        <f t="shared" si="4645"/>
        <v>0</v>
      </c>
      <c r="AB2678" s="193" t="str">
        <f t="shared" ref="AB2678" si="4680">AB$89</f>
        <v>Cohn, Brad</v>
      </c>
    </row>
    <row r="2679" spans="1:28" s="188" customFormat="1" ht="17.399999999999999">
      <c r="A2679" s="193" t="str">
        <f t="shared" si="4640"/>
        <v>DVD</v>
      </c>
      <c r="B2679" s="193" t="str">
        <f t="shared" si="4641"/>
        <v>FU243DVD</v>
      </c>
      <c r="C2679" s="193" t="str">
        <f t="shared" si="4642"/>
        <v>DVDCohn, Brad</v>
      </c>
      <c r="D2679" s="193"/>
      <c r="E2679" s="193"/>
      <c r="F2679" s="193" t="str">
        <f t="shared" si="4643"/>
        <v>DVDLong, Kristin</v>
      </c>
      <c r="G2679" s="193" t="str">
        <f t="shared" ref="G2679:M2679" si="4681">G$90</f>
        <v>Long, Kristin</v>
      </c>
      <c r="H2679" s="193" t="str">
        <f t="shared" si="4681"/>
        <v>Cohn, Brad</v>
      </c>
      <c r="I2679" s="193" t="str">
        <f t="shared" si="4681"/>
        <v>FU243</v>
      </c>
      <c r="J2679" s="193" t="str">
        <f t="shared" si="4681"/>
        <v>FULL COMPASS SYSTEMS, LTD</v>
      </c>
      <c r="K2679" s="193" t="str">
        <f t="shared" si="4681"/>
        <v>all</v>
      </c>
      <c r="L2679" s="193">
        <f t="shared" si="4681"/>
        <v>0</v>
      </c>
      <c r="M2679" s="193">
        <f t="shared" si="4681"/>
        <v>0</v>
      </c>
      <c r="N2679" s="193" t="str">
        <f t="shared" si="4582"/>
        <v>DVD</v>
      </c>
      <c r="AA2679" s="193">
        <f t="shared" si="4645"/>
        <v>0</v>
      </c>
      <c r="AB2679" s="193" t="str">
        <f t="shared" ref="AB2679" si="4682">AB$90</f>
        <v>Cohn, Brad</v>
      </c>
    </row>
    <row r="2680" spans="1:28" s="188" customFormat="1" ht="17.399999999999999">
      <c r="A2680" s="193" t="str">
        <f t="shared" si="4640"/>
        <v>DVD</v>
      </c>
      <c r="B2680" s="193" t="str">
        <f t="shared" si="4641"/>
        <v>HE087DVD</v>
      </c>
      <c r="C2680" s="193" t="str">
        <f t="shared" si="4642"/>
        <v>DVDCohn, Brad</v>
      </c>
      <c r="D2680" s="193"/>
      <c r="E2680" s="193"/>
      <c r="F2680" s="193" t="str">
        <f t="shared" si="4643"/>
        <v>DVDLong, Kristin</v>
      </c>
      <c r="G2680" s="193" t="str">
        <f t="shared" ref="G2680:M2680" si="4683">G$91</f>
        <v>Long, Kristin</v>
      </c>
      <c r="H2680" s="193" t="str">
        <f t="shared" si="4683"/>
        <v>Cohn, Brad</v>
      </c>
      <c r="I2680" s="193" t="str">
        <f t="shared" si="4683"/>
        <v>HE087</v>
      </c>
      <c r="J2680" s="193" t="str">
        <f t="shared" si="4683"/>
        <v>HELIX LIMITED</v>
      </c>
      <c r="K2680" s="193" t="str">
        <f t="shared" si="4683"/>
        <v>all</v>
      </c>
      <c r="L2680" s="193">
        <f t="shared" si="4683"/>
        <v>0</v>
      </c>
      <c r="M2680" s="193">
        <f t="shared" si="4683"/>
        <v>0</v>
      </c>
      <c r="N2680" s="193" t="str">
        <f t="shared" si="4582"/>
        <v>DVD</v>
      </c>
      <c r="AA2680" s="193">
        <f t="shared" si="4645"/>
        <v>0</v>
      </c>
      <c r="AB2680" s="193" t="str">
        <f t="shared" ref="AB2680" si="4684">AB$91</f>
        <v>Cohn, Brad</v>
      </c>
    </row>
    <row r="2681" spans="1:28" s="188" customFormat="1" ht="17.399999999999999">
      <c r="A2681" s="193" t="str">
        <f t="shared" si="4640"/>
        <v>DVD</v>
      </c>
      <c r="B2681" s="193" t="str">
        <f t="shared" si="4641"/>
        <v>MA009DVD</v>
      </c>
      <c r="C2681" s="193" t="str">
        <f t="shared" si="4642"/>
        <v>DVDCohn, Brad</v>
      </c>
      <c r="D2681" s="193"/>
      <c r="E2681" s="193"/>
      <c r="F2681" s="193" t="str">
        <f t="shared" si="4643"/>
        <v>DVDLong, Kristin</v>
      </c>
      <c r="G2681" s="193" t="str">
        <f t="shared" ref="G2681:M2681" si="4685">G$92</f>
        <v>Long, Kristin</v>
      </c>
      <c r="H2681" s="193" t="str">
        <f t="shared" si="4685"/>
        <v>Cohn, Brad</v>
      </c>
      <c r="I2681" s="193" t="str">
        <f t="shared" si="4685"/>
        <v>MA009</v>
      </c>
      <c r="J2681" s="193" t="str">
        <f t="shared" si="4685"/>
        <v>MACOMBER HADDAD LLC</v>
      </c>
      <c r="K2681" s="193" t="str">
        <f t="shared" si="4685"/>
        <v>all</v>
      </c>
      <c r="L2681" s="193">
        <f t="shared" si="4685"/>
        <v>0</v>
      </c>
      <c r="M2681" s="193">
        <f t="shared" si="4685"/>
        <v>0</v>
      </c>
      <c r="N2681" s="193" t="str">
        <f t="shared" si="4582"/>
        <v>DVD</v>
      </c>
      <c r="AA2681" s="193">
        <f t="shared" si="4645"/>
        <v>0</v>
      </c>
      <c r="AB2681" s="193" t="str">
        <f t="shared" ref="AB2681" si="4686">AB$92</f>
        <v>Cohn, Brad</v>
      </c>
    </row>
    <row r="2682" spans="1:28" s="188" customFormat="1" ht="17.399999999999999">
      <c r="A2682" s="193" t="str">
        <f t="shared" si="4640"/>
        <v>DVD</v>
      </c>
      <c r="B2682" s="193" t="str">
        <f t="shared" si="4641"/>
        <v>NA708DVD</v>
      </c>
      <c r="C2682" s="193" t="str">
        <f t="shared" si="4642"/>
        <v>DVDCohn, Brad</v>
      </c>
      <c r="D2682" s="193"/>
      <c r="E2682" s="193"/>
      <c r="F2682" s="193" t="str">
        <f t="shared" si="4643"/>
        <v>DVDLong, Kristin</v>
      </c>
      <c r="G2682" s="193" t="str">
        <f t="shared" ref="G2682:M2682" si="4687">G$93</f>
        <v>Long, Kristin</v>
      </c>
      <c r="H2682" s="193" t="str">
        <f t="shared" si="4687"/>
        <v>Cohn, Brad</v>
      </c>
      <c r="I2682" s="193" t="str">
        <f t="shared" si="4687"/>
        <v>NA708</v>
      </c>
      <c r="J2682" s="193" t="str">
        <f t="shared" si="4687"/>
        <v>NATIONAL CAMERA EXCHANGE</v>
      </c>
      <c r="K2682" s="193" t="str">
        <f t="shared" si="4687"/>
        <v>all</v>
      </c>
      <c r="L2682" s="193">
        <f t="shared" si="4687"/>
        <v>0</v>
      </c>
      <c r="M2682" s="193">
        <f t="shared" si="4687"/>
        <v>0</v>
      </c>
      <c r="N2682" s="193" t="str">
        <f t="shared" si="4582"/>
        <v>DVD</v>
      </c>
      <c r="AA2682" s="193">
        <f t="shared" si="4645"/>
        <v>0</v>
      </c>
      <c r="AB2682" s="193" t="str">
        <f t="shared" ref="AB2682" si="4688">AB$93</f>
        <v>Cohn, Brad</v>
      </c>
    </row>
    <row r="2683" spans="1:28" s="188" customFormat="1" ht="17.399999999999999">
      <c r="A2683" s="193" t="str">
        <f t="shared" si="4640"/>
        <v>DVD</v>
      </c>
      <c r="B2683" s="193" t="str">
        <f t="shared" si="4641"/>
        <v>NO665DVD</v>
      </c>
      <c r="C2683" s="193" t="str">
        <f t="shared" si="4642"/>
        <v>DVDCohn, Brad</v>
      </c>
      <c r="D2683" s="193"/>
      <c r="E2683" s="193"/>
      <c r="F2683" s="193" t="str">
        <f t="shared" si="4643"/>
        <v>DVDLong, Kristin</v>
      </c>
      <c r="G2683" s="193" t="str">
        <f t="shared" ref="G2683:M2683" si="4689">G$94</f>
        <v>Long, Kristin</v>
      </c>
      <c r="H2683" s="193" t="str">
        <f t="shared" si="4689"/>
        <v>Cohn, Brad</v>
      </c>
      <c r="I2683" s="193" t="str">
        <f t="shared" si="4689"/>
        <v>NO665</v>
      </c>
      <c r="J2683" s="193" t="str">
        <f t="shared" si="4689"/>
        <v>NORMAN CAMERA COMPANY LLC</v>
      </c>
      <c r="K2683" s="193" t="str">
        <f t="shared" si="4689"/>
        <v>all</v>
      </c>
      <c r="L2683" s="193">
        <f t="shared" si="4689"/>
        <v>0</v>
      </c>
      <c r="M2683" s="193">
        <f t="shared" si="4689"/>
        <v>0</v>
      </c>
      <c r="N2683" s="193" t="str">
        <f t="shared" si="4582"/>
        <v>DVD</v>
      </c>
      <c r="AA2683" s="193">
        <f t="shared" si="4645"/>
        <v>0</v>
      </c>
      <c r="AB2683" s="193" t="str">
        <f t="shared" ref="AB2683" si="4690">AB$94</f>
        <v>Cohn, Brad</v>
      </c>
    </row>
    <row r="2684" spans="1:28" s="188" customFormat="1" ht="17.399999999999999">
      <c r="A2684" s="193" t="str">
        <f t="shared" si="4640"/>
        <v>DVD</v>
      </c>
      <c r="B2684" s="193" t="str">
        <f t="shared" si="4641"/>
        <v>RO125DVD</v>
      </c>
      <c r="C2684" s="193" t="str">
        <f t="shared" si="4642"/>
        <v>DVDCohn, Brad</v>
      </c>
      <c r="D2684" s="193"/>
      <c r="E2684" s="193"/>
      <c r="F2684" s="193" t="str">
        <f t="shared" si="4643"/>
        <v>DVDLong, Kristin</v>
      </c>
      <c r="G2684" s="193" t="str">
        <f t="shared" ref="G2684:M2684" si="4691">G$95</f>
        <v>Long, Kristin</v>
      </c>
      <c r="H2684" s="193" t="str">
        <f t="shared" si="4691"/>
        <v>Cohn, Brad</v>
      </c>
      <c r="I2684" s="193" t="str">
        <f t="shared" si="4691"/>
        <v>RO125</v>
      </c>
      <c r="J2684" s="193" t="str">
        <f t="shared" si="4691"/>
        <v>ROBERTS DIST CO</v>
      </c>
      <c r="K2684" s="193" t="str">
        <f t="shared" si="4691"/>
        <v>all</v>
      </c>
      <c r="L2684" s="193">
        <f t="shared" si="4691"/>
        <v>0</v>
      </c>
      <c r="M2684" s="193">
        <f t="shared" si="4691"/>
        <v>0</v>
      </c>
      <c r="N2684" s="193" t="str">
        <f t="shared" si="4582"/>
        <v>DVD</v>
      </c>
      <c r="AA2684" s="193">
        <f t="shared" si="4645"/>
        <v>0</v>
      </c>
      <c r="AB2684" s="193" t="str">
        <f t="shared" ref="AB2684" si="4692">AB$95</f>
        <v>Cohn, Brad</v>
      </c>
    </row>
    <row r="2685" spans="1:28" s="188" customFormat="1" ht="17.399999999999999">
      <c r="A2685" s="193" t="str">
        <f t="shared" si="4640"/>
        <v>DVD</v>
      </c>
      <c r="B2685" s="193" t="str">
        <f t="shared" si="4641"/>
        <v>TH361DVD</v>
      </c>
      <c r="C2685" s="193" t="str">
        <f t="shared" si="4642"/>
        <v>DVDCohn, Brad</v>
      </c>
      <c r="D2685" s="193"/>
      <c r="E2685" s="193"/>
      <c r="F2685" s="193" t="str">
        <f t="shared" si="4643"/>
        <v>DVDLong, Kristin</v>
      </c>
      <c r="G2685" s="193" t="str">
        <f t="shared" ref="G2685:M2685" si="4693">G$96</f>
        <v>Long, Kristin</v>
      </c>
      <c r="H2685" s="193" t="str">
        <f t="shared" si="4693"/>
        <v>Cohn, Brad</v>
      </c>
      <c r="I2685" s="193" t="str">
        <f t="shared" si="4693"/>
        <v>TH361</v>
      </c>
      <c r="J2685" s="193" t="str">
        <f t="shared" si="4693"/>
        <v>THE CAMERA SHOP OF MUSKEGON INC,</v>
      </c>
      <c r="K2685" s="193" t="str">
        <f t="shared" si="4693"/>
        <v>all</v>
      </c>
      <c r="L2685" s="193">
        <f t="shared" si="4693"/>
        <v>0</v>
      </c>
      <c r="M2685" s="193">
        <f t="shared" si="4693"/>
        <v>0</v>
      </c>
      <c r="N2685" s="193" t="str">
        <f t="shared" si="4582"/>
        <v>DVD</v>
      </c>
      <c r="AA2685" s="193">
        <f t="shared" si="4645"/>
        <v>0</v>
      </c>
      <c r="AB2685" s="193" t="str">
        <f t="shared" ref="AB2685" si="4694">AB$96</f>
        <v>Cohn, Brad</v>
      </c>
    </row>
    <row r="2686" spans="1:28" s="188" customFormat="1" ht="17.399999999999999">
      <c r="A2686" s="193" t="str">
        <f t="shared" si="4640"/>
        <v>DVD</v>
      </c>
      <c r="B2686" s="193" t="str">
        <f t="shared" si="4641"/>
        <v>WO426DVD</v>
      </c>
      <c r="C2686" s="193" t="str">
        <f t="shared" si="4642"/>
        <v>DVDCohn, Brad</v>
      </c>
      <c r="D2686" s="193"/>
      <c r="E2686" s="193"/>
      <c r="F2686" s="193" t="str">
        <f t="shared" si="4643"/>
        <v>DVDLong, Kristin</v>
      </c>
      <c r="G2686" s="193" t="str">
        <f t="shared" ref="G2686:M2686" si="4695">G$97</f>
        <v>Long, Kristin</v>
      </c>
      <c r="H2686" s="193" t="str">
        <f t="shared" si="4695"/>
        <v>Cohn, Brad</v>
      </c>
      <c r="I2686" s="193" t="str">
        <f t="shared" si="4695"/>
        <v>WO426</v>
      </c>
      <c r="J2686" s="193" t="str">
        <f t="shared" si="4695"/>
        <v>WOODWARD CAMERA INC</v>
      </c>
      <c r="K2686" s="193" t="str">
        <f t="shared" si="4695"/>
        <v>all</v>
      </c>
      <c r="L2686" s="193">
        <f t="shared" si="4695"/>
        <v>0</v>
      </c>
      <c r="M2686" s="193">
        <f t="shared" si="4695"/>
        <v>0</v>
      </c>
      <c r="N2686" s="193" t="str">
        <f t="shared" si="4582"/>
        <v>DVD</v>
      </c>
      <c r="AA2686" s="193">
        <f t="shared" si="4645"/>
        <v>0</v>
      </c>
      <c r="AB2686" s="193" t="str">
        <f t="shared" ref="AB2686" si="4696">AB$97</f>
        <v>Cohn, Brad</v>
      </c>
    </row>
    <row r="2687" spans="1:28" s="188" customFormat="1" ht="17.399999999999999">
      <c r="A2687" s="193" t="str">
        <f t="shared" si="4640"/>
        <v>DVD</v>
      </c>
      <c r="B2687" s="193" t="str">
        <f t="shared" si="4641"/>
        <v>0DVD</v>
      </c>
      <c r="C2687" s="193" t="str">
        <f t="shared" si="4642"/>
        <v>DVD0</v>
      </c>
      <c r="D2687" s="193"/>
      <c r="E2687" s="193"/>
      <c r="F2687" s="193" t="str">
        <f t="shared" si="4643"/>
        <v>DVD0</v>
      </c>
      <c r="G2687" s="193">
        <f t="shared" ref="G2687:M2687" si="4697">G$98</f>
        <v>0</v>
      </c>
      <c r="H2687" s="193">
        <f t="shared" si="4697"/>
        <v>0</v>
      </c>
      <c r="I2687" s="193">
        <f t="shared" si="4697"/>
        <v>0</v>
      </c>
      <c r="J2687" s="193">
        <f t="shared" si="4697"/>
        <v>0</v>
      </c>
      <c r="K2687" s="193">
        <f t="shared" si="4697"/>
        <v>0</v>
      </c>
      <c r="L2687" s="193">
        <f t="shared" si="4697"/>
        <v>0</v>
      </c>
      <c r="M2687" s="193">
        <f t="shared" si="4697"/>
        <v>0</v>
      </c>
      <c r="N2687" s="193" t="str">
        <f t="shared" si="4582"/>
        <v>DVD</v>
      </c>
      <c r="AA2687" s="193">
        <f t="shared" si="4645"/>
        <v>0</v>
      </c>
      <c r="AB2687" s="193">
        <f t="shared" ref="AB2687" si="4698">AB$98</f>
        <v>0</v>
      </c>
    </row>
    <row r="2688" spans="1:28" s="188" customFormat="1" ht="17.399999999999999">
      <c r="A2688" s="193" t="str">
        <f t="shared" si="4640"/>
        <v>DVD</v>
      </c>
      <c r="B2688" s="193" t="str">
        <f t="shared" si="4641"/>
        <v>0DVD</v>
      </c>
      <c r="C2688" s="193" t="str">
        <f t="shared" si="4642"/>
        <v>DVD0</v>
      </c>
      <c r="D2688" s="193"/>
      <c r="E2688" s="193"/>
      <c r="F2688" s="193" t="str">
        <f t="shared" si="4643"/>
        <v>DVD0</v>
      </c>
      <c r="G2688" s="193">
        <f t="shared" ref="G2688:M2688" si="4699">G$99</f>
        <v>0</v>
      </c>
      <c r="H2688" s="193">
        <f t="shared" si="4699"/>
        <v>0</v>
      </c>
      <c r="I2688" s="193">
        <f t="shared" si="4699"/>
        <v>0</v>
      </c>
      <c r="J2688" s="193">
        <f t="shared" si="4699"/>
        <v>0</v>
      </c>
      <c r="K2688" s="193">
        <f t="shared" si="4699"/>
        <v>0</v>
      </c>
      <c r="L2688" s="193">
        <f t="shared" si="4699"/>
        <v>0</v>
      </c>
      <c r="M2688" s="193">
        <f t="shared" si="4699"/>
        <v>0</v>
      </c>
      <c r="N2688" s="193" t="str">
        <f t="shared" si="4582"/>
        <v>DVD</v>
      </c>
      <c r="AA2688" s="193">
        <f t="shared" si="4645"/>
        <v>0</v>
      </c>
      <c r="AB2688" s="193">
        <f t="shared" ref="AB2688" si="4700">AB$99</f>
        <v>0</v>
      </c>
    </row>
    <row r="2689" spans="1:28" s="188" customFormat="1" ht="17.399999999999999">
      <c r="A2689" s="193" t="str">
        <f t="shared" si="4640"/>
        <v>DVD</v>
      </c>
      <c r="B2689" s="193" t="str">
        <f t="shared" si="4641"/>
        <v>AR605DVD</v>
      </c>
      <c r="C2689" s="193" t="str">
        <f t="shared" si="4642"/>
        <v>DVDJacobson, Rick</v>
      </c>
      <c r="D2689" s="193"/>
      <c r="E2689" s="193"/>
      <c r="F2689" s="193" t="str">
        <f t="shared" si="4643"/>
        <v>DVDLong, Kristin</v>
      </c>
      <c r="G2689" s="193" t="str">
        <f t="shared" ref="G2689:M2689" si="4701">G$100</f>
        <v>Long, Kristin</v>
      </c>
      <c r="H2689" s="193" t="str">
        <f t="shared" si="4701"/>
        <v>Jacobson, Rick</v>
      </c>
      <c r="I2689" s="193" t="str">
        <f t="shared" si="4701"/>
        <v>AR605</v>
      </c>
      <c r="J2689" s="193" t="str">
        <f t="shared" si="4701"/>
        <v>ART SUTCH PHOTOGRAPHY &amp; DIGITAL</v>
      </c>
      <c r="K2689" s="193" t="str">
        <f t="shared" si="4701"/>
        <v>all</v>
      </c>
      <c r="L2689" s="193">
        <f t="shared" si="4701"/>
        <v>0</v>
      </c>
      <c r="M2689" s="193">
        <f t="shared" si="4701"/>
        <v>0</v>
      </c>
      <c r="N2689" s="193" t="str">
        <f t="shared" si="4582"/>
        <v>DVD</v>
      </c>
      <c r="AA2689" s="193">
        <f t="shared" si="4645"/>
        <v>0</v>
      </c>
      <c r="AB2689" s="193" t="str">
        <f t="shared" ref="AB2689" si="4702">AB$100</f>
        <v>Jacobson, Rick</v>
      </c>
    </row>
    <row r="2690" spans="1:28" s="188" customFormat="1" ht="17.399999999999999">
      <c r="A2690" s="193" t="str">
        <f t="shared" si="4640"/>
        <v>DVD</v>
      </c>
      <c r="B2690" s="193" t="str">
        <f t="shared" si="4641"/>
        <v>BA020DVD</v>
      </c>
      <c r="C2690" s="193" t="str">
        <f t="shared" si="4642"/>
        <v>DVDJacobson, Rick</v>
      </c>
      <c r="D2690" s="193"/>
      <c r="E2690" s="193"/>
      <c r="F2690" s="193" t="str">
        <f t="shared" si="4643"/>
        <v>DVDLong, Kristin</v>
      </c>
      <c r="G2690" s="193" t="str">
        <f t="shared" ref="G2690:M2690" si="4703">G$101</f>
        <v>Long, Kristin</v>
      </c>
      <c r="H2690" s="193" t="str">
        <f t="shared" si="4703"/>
        <v>Jacobson, Rick</v>
      </c>
      <c r="I2690" s="193" t="str">
        <f t="shared" si="4703"/>
        <v>BA020</v>
      </c>
      <c r="J2690" s="193" t="str">
        <f t="shared" si="4703"/>
        <v>BACKSCATTER</v>
      </c>
      <c r="K2690" s="193" t="str">
        <f t="shared" si="4703"/>
        <v>all</v>
      </c>
      <c r="L2690" s="193">
        <f t="shared" si="4703"/>
        <v>0</v>
      </c>
      <c r="M2690" s="193">
        <f t="shared" si="4703"/>
        <v>0</v>
      </c>
      <c r="N2690" s="193" t="str">
        <f t="shared" si="4582"/>
        <v>DVD</v>
      </c>
      <c r="AA2690" s="193">
        <f t="shared" si="4645"/>
        <v>0</v>
      </c>
      <c r="AB2690" s="193" t="str">
        <f t="shared" ref="AB2690" si="4704">AB$101</f>
        <v>Jacobson, Rick</v>
      </c>
    </row>
    <row r="2691" spans="1:28" s="188" customFormat="1" ht="17.399999999999999">
      <c r="A2691" s="193" t="str">
        <f t="shared" si="4640"/>
        <v>DVD</v>
      </c>
      <c r="B2691" s="193" t="str">
        <f t="shared" si="4641"/>
        <v>BO900DVD</v>
      </c>
      <c r="C2691" s="193" t="str">
        <f t="shared" si="4642"/>
        <v>DVDJacobson, Rick</v>
      </c>
      <c r="D2691" s="193"/>
      <c r="E2691" s="193"/>
      <c r="F2691" s="193" t="str">
        <f t="shared" si="4643"/>
        <v>DVDLong, Kristin</v>
      </c>
      <c r="G2691" s="193" t="str">
        <f t="shared" ref="G2691:M2691" si="4705">G$102</f>
        <v>Long, Kristin</v>
      </c>
      <c r="H2691" s="193" t="str">
        <f t="shared" si="4705"/>
        <v>Jacobson, Rick</v>
      </c>
      <c r="I2691" s="193" t="str">
        <f t="shared" si="4705"/>
        <v>BO900</v>
      </c>
      <c r="J2691" s="193" t="str">
        <f t="shared" si="4705"/>
        <v>BOZEMAN CAMERA &amp; REPAIR INC</v>
      </c>
      <c r="K2691" s="193" t="str">
        <f t="shared" si="4705"/>
        <v>all</v>
      </c>
      <c r="L2691" s="193">
        <f t="shared" si="4705"/>
        <v>0</v>
      </c>
      <c r="M2691" s="193">
        <f t="shared" si="4705"/>
        <v>0</v>
      </c>
      <c r="N2691" s="193" t="str">
        <f t="shared" si="4582"/>
        <v>DVD</v>
      </c>
      <c r="AA2691" s="193">
        <f t="shared" si="4645"/>
        <v>0</v>
      </c>
      <c r="AB2691" s="193" t="str">
        <f t="shared" ref="AB2691" si="4706">AB$102</f>
        <v>Jacobson, Rick</v>
      </c>
    </row>
    <row r="2692" spans="1:28" s="188" customFormat="1" ht="17.399999999999999">
      <c r="A2692" s="193" t="str">
        <f t="shared" si="4640"/>
        <v>DVD</v>
      </c>
      <c r="B2692" s="193" t="str">
        <f t="shared" si="4641"/>
        <v>FI427DVD</v>
      </c>
      <c r="C2692" s="193" t="str">
        <f t="shared" si="4642"/>
        <v>DVDJacobson, Rick</v>
      </c>
      <c r="D2692" s="193"/>
      <c r="E2692" s="193"/>
      <c r="F2692" s="193" t="str">
        <f t="shared" si="4643"/>
        <v>DVDLong, Kristin</v>
      </c>
      <c r="G2692" s="193" t="str">
        <f t="shared" ref="G2692:M2692" si="4707">G$103</f>
        <v>Long, Kristin</v>
      </c>
      <c r="H2692" s="193" t="str">
        <f t="shared" si="4707"/>
        <v>Jacobson, Rick</v>
      </c>
      <c r="I2692" s="193" t="str">
        <f t="shared" si="4707"/>
        <v>FI427</v>
      </c>
      <c r="J2692" s="193" t="str">
        <f t="shared" si="4707"/>
        <v>FIRESIDE CAMERA INC</v>
      </c>
      <c r="K2692" s="193" t="str">
        <f t="shared" si="4707"/>
        <v>all</v>
      </c>
      <c r="L2692" s="193">
        <f t="shared" si="4707"/>
        <v>0</v>
      </c>
      <c r="M2692" s="193">
        <f t="shared" si="4707"/>
        <v>0</v>
      </c>
      <c r="N2692" s="193" t="str">
        <f t="shared" si="4582"/>
        <v>DVD</v>
      </c>
      <c r="AA2692" s="193">
        <f t="shared" si="4645"/>
        <v>0</v>
      </c>
      <c r="AB2692" s="193" t="str">
        <f t="shared" ref="AB2692" si="4708">AB$103</f>
        <v>Jacobson, Rick</v>
      </c>
    </row>
    <row r="2693" spans="1:28" s="188" customFormat="1" ht="17.399999999999999">
      <c r="A2693" s="193" t="str">
        <f t="shared" si="4640"/>
        <v>DVD</v>
      </c>
      <c r="B2693" s="193" t="str">
        <f t="shared" si="4641"/>
        <v>GL321DVD</v>
      </c>
      <c r="C2693" s="193" t="str">
        <f t="shared" si="4642"/>
        <v>DVDJacobson, Rick</v>
      </c>
      <c r="D2693" s="193"/>
      <c r="E2693" s="193"/>
      <c r="F2693" s="193" t="str">
        <f t="shared" si="4643"/>
        <v>DVDLong, Kristin</v>
      </c>
      <c r="G2693" s="193" t="str">
        <f t="shared" ref="G2693:M2693" si="4709">G$104</f>
        <v>Long, Kristin</v>
      </c>
      <c r="H2693" s="193" t="str">
        <f t="shared" si="4709"/>
        <v>Jacobson, Rick</v>
      </c>
      <c r="I2693" s="193" t="str">
        <f t="shared" si="4709"/>
        <v>GL321</v>
      </c>
      <c r="J2693" s="193" t="str">
        <f t="shared" si="4709"/>
        <v>GLAZER'S CAMERA SUPPLY INC</v>
      </c>
      <c r="K2693" s="193" t="str">
        <f t="shared" si="4709"/>
        <v>all</v>
      </c>
      <c r="L2693" s="193">
        <f t="shared" si="4709"/>
        <v>0</v>
      </c>
      <c r="M2693" s="193">
        <f t="shared" si="4709"/>
        <v>0</v>
      </c>
      <c r="N2693" s="193" t="str">
        <f t="shared" si="4582"/>
        <v>DVD</v>
      </c>
      <c r="AA2693" s="193">
        <f t="shared" si="4645"/>
        <v>0</v>
      </c>
      <c r="AB2693" s="193" t="str">
        <f t="shared" ref="AB2693" si="4710">AB$104</f>
        <v>Jacobson, Rick</v>
      </c>
    </row>
    <row r="2694" spans="1:28" s="188" customFormat="1" ht="17.399999999999999">
      <c r="A2694" s="193" t="str">
        <f t="shared" si="4640"/>
        <v>DVD</v>
      </c>
      <c r="B2694" s="193" t="str">
        <f t="shared" si="4641"/>
        <v>KE811DVD</v>
      </c>
      <c r="C2694" s="193" t="str">
        <f t="shared" si="4642"/>
        <v>DVDJacobson, Rick</v>
      </c>
      <c r="D2694" s="193"/>
      <c r="E2694" s="193"/>
      <c r="F2694" s="193" t="str">
        <f t="shared" si="4643"/>
        <v>DVDLong, Kristin</v>
      </c>
      <c r="G2694" s="193" t="str">
        <f t="shared" ref="G2694:M2694" si="4711">G$105</f>
        <v>Long, Kristin</v>
      </c>
      <c r="H2694" s="193" t="str">
        <f t="shared" si="4711"/>
        <v>Jacobson, Rick</v>
      </c>
      <c r="I2694" s="193" t="str">
        <f t="shared" si="4711"/>
        <v>KE811</v>
      </c>
      <c r="J2694" s="193" t="str">
        <f t="shared" si="4711"/>
        <v>KENMORE CAMERA INC</v>
      </c>
      <c r="K2694" s="193" t="str">
        <f t="shared" si="4711"/>
        <v>all</v>
      </c>
      <c r="L2694" s="193">
        <f t="shared" si="4711"/>
        <v>0</v>
      </c>
      <c r="M2694" s="193">
        <f t="shared" si="4711"/>
        <v>0</v>
      </c>
      <c r="N2694" s="193" t="str">
        <f t="shared" si="4582"/>
        <v>DVD</v>
      </c>
      <c r="AA2694" s="193">
        <f t="shared" si="4645"/>
        <v>0</v>
      </c>
      <c r="AB2694" s="193" t="str">
        <f t="shared" ref="AB2694" si="4712">AB$105</f>
        <v>Jacobson, Rick</v>
      </c>
    </row>
    <row r="2695" spans="1:28" s="188" customFormat="1" ht="17.399999999999999">
      <c r="A2695" s="193" t="str">
        <f t="shared" si="4640"/>
        <v>DVD</v>
      </c>
      <c r="B2695" s="193" t="str">
        <f t="shared" si="4641"/>
        <v>MI975DVD</v>
      </c>
      <c r="C2695" s="193" t="str">
        <f t="shared" si="4642"/>
        <v>DVDJacobson, Rick</v>
      </c>
      <c r="D2695" s="193"/>
      <c r="E2695" s="193"/>
      <c r="F2695" s="193" t="str">
        <f t="shared" si="4643"/>
        <v>DVDLong, Kristin</v>
      </c>
      <c r="G2695" s="193" t="str">
        <f t="shared" ref="G2695:M2695" si="4713">G$106</f>
        <v>Long, Kristin</v>
      </c>
      <c r="H2695" s="193" t="str">
        <f t="shared" si="4713"/>
        <v>Jacobson, Rick</v>
      </c>
      <c r="I2695" s="193" t="str">
        <f t="shared" si="4713"/>
        <v>MI975</v>
      </c>
      <c r="J2695" s="193" t="str">
        <f t="shared" si="4713"/>
        <v>MIKE'S CAMERA OF CALIFORNIA</v>
      </c>
      <c r="K2695" s="193" t="str">
        <f t="shared" si="4713"/>
        <v>all</v>
      </c>
      <c r="L2695" s="193">
        <f t="shared" si="4713"/>
        <v>0</v>
      </c>
      <c r="M2695" s="193">
        <f t="shared" si="4713"/>
        <v>0</v>
      </c>
      <c r="N2695" s="193" t="str">
        <f t="shared" si="4582"/>
        <v>DVD</v>
      </c>
      <c r="AA2695" s="193">
        <f t="shared" si="4645"/>
        <v>0</v>
      </c>
      <c r="AB2695" s="193" t="str">
        <f t="shared" ref="AB2695" si="4714">AB$106</f>
        <v>Jacobson, Rick</v>
      </c>
    </row>
    <row r="2696" spans="1:28" s="188" customFormat="1" ht="17.399999999999999">
      <c r="A2696" s="193" t="str">
        <f t="shared" si="4640"/>
        <v>DVD</v>
      </c>
      <c r="B2696" s="193" t="str">
        <f t="shared" si="4641"/>
        <v>MI976DVD</v>
      </c>
      <c r="C2696" s="193" t="str">
        <f t="shared" si="4642"/>
        <v>DVDJacobson, Rick</v>
      </c>
      <c r="D2696" s="193"/>
      <c r="E2696" s="193"/>
      <c r="F2696" s="193" t="str">
        <f t="shared" si="4643"/>
        <v>DVDLong, Kristin</v>
      </c>
      <c r="G2696" s="193" t="str">
        <f t="shared" ref="G2696:M2696" si="4715">G$107</f>
        <v>Long, Kristin</v>
      </c>
      <c r="H2696" s="193" t="str">
        <f t="shared" si="4715"/>
        <v>Jacobson, Rick</v>
      </c>
      <c r="I2696" s="193" t="str">
        <f t="shared" si="4715"/>
        <v>MI976</v>
      </c>
      <c r="J2696" s="193" t="str">
        <f t="shared" si="4715"/>
        <v>MIKE'S CAMERA INC</v>
      </c>
      <c r="K2696" s="193" t="str">
        <f t="shared" si="4715"/>
        <v>all</v>
      </c>
      <c r="L2696" s="193">
        <f t="shared" si="4715"/>
        <v>0</v>
      </c>
      <c r="M2696" s="193">
        <f t="shared" si="4715"/>
        <v>0</v>
      </c>
      <c r="N2696" s="193" t="str">
        <f t="shared" ref="N2696:N2759" si="4716">A2696</f>
        <v>DVD</v>
      </c>
      <c r="AA2696" s="193">
        <f t="shared" si="4645"/>
        <v>0</v>
      </c>
      <c r="AB2696" s="193" t="str">
        <f t="shared" ref="AB2696" si="4717">AB$107</f>
        <v>Jacobson, Rick</v>
      </c>
    </row>
    <row r="2697" spans="1:28" s="188" customFormat="1" ht="17.399999999999999">
      <c r="A2697" s="193" t="str">
        <f t="shared" si="4640"/>
        <v>DVD</v>
      </c>
      <c r="B2697" s="193" t="str">
        <f t="shared" si="4641"/>
        <v>PR015DVD</v>
      </c>
      <c r="C2697" s="193" t="str">
        <f t="shared" si="4642"/>
        <v>DVDJacobson, Rick</v>
      </c>
      <c r="D2697" s="193"/>
      <c r="E2697" s="193"/>
      <c r="F2697" s="193" t="str">
        <f t="shared" si="4643"/>
        <v>DVDLong, Kristin</v>
      </c>
      <c r="G2697" s="193" t="str">
        <f t="shared" ref="G2697:M2697" si="4718">G$108</f>
        <v>Long, Kristin</v>
      </c>
      <c r="H2697" s="193" t="str">
        <f t="shared" si="4718"/>
        <v>Jacobson, Rick</v>
      </c>
      <c r="I2697" s="193" t="str">
        <f t="shared" si="4718"/>
        <v>PR015</v>
      </c>
      <c r="J2697" s="193" t="str">
        <f t="shared" si="4718"/>
        <v>PRO PHOTO SUPPLY INC</v>
      </c>
      <c r="K2697" s="193" t="str">
        <f t="shared" si="4718"/>
        <v>all</v>
      </c>
      <c r="L2697" s="193">
        <f t="shared" si="4718"/>
        <v>0</v>
      </c>
      <c r="M2697" s="193">
        <f t="shared" si="4718"/>
        <v>0</v>
      </c>
      <c r="N2697" s="193" t="str">
        <f t="shared" si="4716"/>
        <v>DVD</v>
      </c>
      <c r="AA2697" s="193">
        <f t="shared" si="4645"/>
        <v>0</v>
      </c>
      <c r="AB2697" s="193" t="str">
        <f t="shared" ref="AB2697" si="4719">AB$108</f>
        <v>Jacobson, Rick</v>
      </c>
    </row>
    <row r="2698" spans="1:28" s="188" customFormat="1" ht="17.399999999999999">
      <c r="A2698" s="193" t="str">
        <f t="shared" si="4640"/>
        <v>DVD</v>
      </c>
      <c r="B2698" s="193" t="str">
        <f t="shared" si="4641"/>
        <v>SN287DVD</v>
      </c>
      <c r="C2698" s="193" t="str">
        <f t="shared" si="4642"/>
        <v>DVDJacobson, Rick</v>
      </c>
      <c r="D2698" s="193"/>
      <c r="E2698" s="193"/>
      <c r="F2698" s="193" t="str">
        <f t="shared" si="4643"/>
        <v>DVDLong, Kristin</v>
      </c>
      <c r="G2698" s="193" t="str">
        <f t="shared" ref="G2698:M2698" si="4720">G$109</f>
        <v>Long, Kristin</v>
      </c>
      <c r="H2698" s="193" t="str">
        <f t="shared" si="4720"/>
        <v>Jacobson, Rick</v>
      </c>
      <c r="I2698" s="193" t="str">
        <f t="shared" si="4720"/>
        <v>SN287</v>
      </c>
      <c r="J2698" s="193" t="str">
        <f t="shared" si="4720"/>
        <v>SAN JOSE CAMERA &amp; VI</v>
      </c>
      <c r="K2698" s="193" t="str">
        <f t="shared" si="4720"/>
        <v>all</v>
      </c>
      <c r="L2698" s="193">
        <f t="shared" si="4720"/>
        <v>0</v>
      </c>
      <c r="M2698" s="193">
        <f t="shared" si="4720"/>
        <v>0</v>
      </c>
      <c r="N2698" s="193" t="str">
        <f t="shared" si="4716"/>
        <v>DVD</v>
      </c>
      <c r="AA2698" s="193">
        <f t="shared" si="4645"/>
        <v>0</v>
      </c>
      <c r="AB2698" s="193" t="str">
        <f t="shared" ref="AB2698" si="4721">AB$109</f>
        <v>Jacobson, Rick</v>
      </c>
    </row>
    <row r="2699" spans="1:28" s="188" customFormat="1" ht="17.399999999999999">
      <c r="A2699" s="193" t="str">
        <f t="shared" si="4640"/>
        <v>DVD</v>
      </c>
      <c r="B2699" s="193" t="str">
        <f t="shared" si="4641"/>
        <v>ST095DVD</v>
      </c>
      <c r="C2699" s="193" t="str">
        <f t="shared" si="4642"/>
        <v>DVDJacobson, Rick</v>
      </c>
      <c r="D2699" s="193"/>
      <c r="E2699" s="193"/>
      <c r="F2699" s="193" t="str">
        <f t="shared" si="4643"/>
        <v>DVDLong, Kristin</v>
      </c>
      <c r="G2699" s="193" t="str">
        <f t="shared" ref="G2699:M2699" si="4722">G$110</f>
        <v>Long, Kristin</v>
      </c>
      <c r="H2699" s="193" t="str">
        <f t="shared" si="4722"/>
        <v>Jacobson, Rick</v>
      </c>
      <c r="I2699" s="193" t="str">
        <f t="shared" si="4722"/>
        <v>ST095</v>
      </c>
      <c r="J2699" s="193" t="str">
        <f t="shared" si="4722"/>
        <v>STEWARTS PHOTO, INC</v>
      </c>
      <c r="K2699" s="193" t="str">
        <f t="shared" si="4722"/>
        <v>all</v>
      </c>
      <c r="L2699" s="193">
        <f t="shared" si="4722"/>
        <v>0</v>
      </c>
      <c r="M2699" s="193">
        <f t="shared" si="4722"/>
        <v>0</v>
      </c>
      <c r="N2699" s="193" t="str">
        <f t="shared" si="4716"/>
        <v>DVD</v>
      </c>
      <c r="AA2699" s="193">
        <f t="shared" si="4645"/>
        <v>0</v>
      </c>
      <c r="AB2699" s="193" t="str">
        <f t="shared" ref="AB2699" si="4723">AB$110</f>
        <v>Jacobson, Rick</v>
      </c>
    </row>
    <row r="2700" spans="1:28" s="188" customFormat="1" ht="17.399999999999999">
      <c r="A2700" s="193" t="str">
        <f t="shared" si="4640"/>
        <v>DVD</v>
      </c>
      <c r="B2700" s="193" t="str">
        <f t="shared" si="4641"/>
        <v>0DVD</v>
      </c>
      <c r="C2700" s="193" t="str">
        <f t="shared" si="4642"/>
        <v>DVD0</v>
      </c>
      <c r="D2700" s="193"/>
      <c r="E2700" s="193"/>
      <c r="F2700" s="193" t="str">
        <f t="shared" si="4643"/>
        <v>DVD0</v>
      </c>
      <c r="G2700" s="193">
        <f t="shared" ref="G2700:M2700" si="4724">G$111</f>
        <v>0</v>
      </c>
      <c r="H2700" s="193">
        <f t="shared" si="4724"/>
        <v>0</v>
      </c>
      <c r="I2700" s="193">
        <f t="shared" si="4724"/>
        <v>0</v>
      </c>
      <c r="J2700" s="193">
        <f t="shared" si="4724"/>
        <v>0</v>
      </c>
      <c r="K2700" s="193">
        <f t="shared" si="4724"/>
        <v>0</v>
      </c>
      <c r="L2700" s="193">
        <f t="shared" si="4724"/>
        <v>0</v>
      </c>
      <c r="M2700" s="193">
        <f t="shared" si="4724"/>
        <v>0</v>
      </c>
      <c r="N2700" s="193" t="str">
        <f t="shared" si="4716"/>
        <v>DVD</v>
      </c>
      <c r="AA2700" s="193">
        <f t="shared" si="4645"/>
        <v>0</v>
      </c>
      <c r="AB2700" s="193">
        <f t="shared" ref="AB2700" si="4725">AB$111</f>
        <v>0</v>
      </c>
    </row>
    <row r="2701" spans="1:28" s="188" customFormat="1" ht="17.399999999999999">
      <c r="A2701" s="193" t="str">
        <f t="shared" si="4640"/>
        <v>DVD</v>
      </c>
      <c r="B2701" s="193" t="str">
        <f t="shared" si="4641"/>
        <v>0DVD</v>
      </c>
      <c r="C2701" s="193" t="str">
        <f t="shared" si="4642"/>
        <v>DVD0</v>
      </c>
      <c r="D2701" s="193"/>
      <c r="E2701" s="193"/>
      <c r="F2701" s="193" t="str">
        <f t="shared" si="4643"/>
        <v>DVD0</v>
      </c>
      <c r="G2701" s="193">
        <f t="shared" ref="G2701:M2701" si="4726">G$112</f>
        <v>0</v>
      </c>
      <c r="H2701" s="193">
        <f t="shared" si="4726"/>
        <v>0</v>
      </c>
      <c r="I2701" s="193">
        <f t="shared" si="4726"/>
        <v>0</v>
      </c>
      <c r="J2701" s="193">
        <f t="shared" si="4726"/>
        <v>0</v>
      </c>
      <c r="K2701" s="193">
        <f t="shared" si="4726"/>
        <v>0</v>
      </c>
      <c r="L2701" s="193">
        <f t="shared" si="4726"/>
        <v>0</v>
      </c>
      <c r="M2701" s="193">
        <f t="shared" si="4726"/>
        <v>0</v>
      </c>
      <c r="N2701" s="193" t="str">
        <f t="shared" si="4716"/>
        <v>DVD</v>
      </c>
      <c r="AA2701" s="193">
        <f t="shared" si="4645"/>
        <v>0</v>
      </c>
      <c r="AB2701" s="193">
        <f t="shared" ref="AB2701" si="4727">AB$112</f>
        <v>0</v>
      </c>
    </row>
    <row r="2702" spans="1:28" s="188" customFormat="1" ht="17.399999999999999">
      <c r="A2702" s="193" t="str">
        <f t="shared" si="4640"/>
        <v>DVD</v>
      </c>
      <c r="B2702" s="193" t="str">
        <f t="shared" si="4641"/>
        <v>BH085DVD</v>
      </c>
      <c r="C2702" s="193" t="str">
        <f t="shared" si="4642"/>
        <v>DVDNocho, Charles</v>
      </c>
      <c r="D2702" s="193"/>
      <c r="E2702" s="193"/>
      <c r="F2702" s="193" t="str">
        <f t="shared" si="4643"/>
        <v>DVDLong, Kristin</v>
      </c>
      <c r="G2702" s="193" t="str">
        <f t="shared" ref="G2702:M2702" si="4728">G$113</f>
        <v>Long, Kristin</v>
      </c>
      <c r="H2702" s="193" t="str">
        <f t="shared" si="4728"/>
        <v>Nocho, Charles</v>
      </c>
      <c r="I2702" s="193" t="str">
        <f t="shared" si="4728"/>
        <v>BH085</v>
      </c>
      <c r="J2702" s="193" t="str">
        <f t="shared" si="4728"/>
        <v>B &amp; H PHOTO &amp; ELEC CO</v>
      </c>
      <c r="K2702" s="193" t="str">
        <f t="shared" si="4728"/>
        <v>all</v>
      </c>
      <c r="L2702" s="193">
        <f t="shared" si="4728"/>
        <v>0</v>
      </c>
      <c r="M2702" s="193">
        <f t="shared" si="4728"/>
        <v>0</v>
      </c>
      <c r="N2702" s="193" t="str">
        <f t="shared" si="4716"/>
        <v>DVD</v>
      </c>
      <c r="AA2702" s="193">
        <f t="shared" si="4645"/>
        <v>0</v>
      </c>
      <c r="AB2702" s="193" t="str">
        <f t="shared" ref="AB2702" si="4729">AB$113</f>
        <v>Nocho, Charles</v>
      </c>
    </row>
    <row r="2703" spans="1:28" s="188" customFormat="1" ht="17.399999999999999">
      <c r="A2703" s="193" t="str">
        <f t="shared" si="4640"/>
        <v>DVD</v>
      </c>
      <c r="B2703" s="193" t="str">
        <f t="shared" si="4641"/>
        <v>CA023DVD</v>
      </c>
      <c r="C2703" s="193" t="str">
        <f t="shared" si="4642"/>
        <v>DVDNocho, Charles</v>
      </c>
      <c r="D2703" s="193"/>
      <c r="E2703" s="193"/>
      <c r="F2703" s="193" t="str">
        <f t="shared" si="4643"/>
        <v>DVDLong, Kristin</v>
      </c>
      <c r="G2703" s="193" t="str">
        <f t="shared" ref="G2703:M2703" si="4730">G$114</f>
        <v>Long, Kristin</v>
      </c>
      <c r="H2703" s="193" t="str">
        <f t="shared" si="4730"/>
        <v>Nocho, Charles</v>
      </c>
      <c r="I2703" s="193" t="str">
        <f t="shared" si="4730"/>
        <v>CA023</v>
      </c>
      <c r="J2703" s="193" t="str">
        <f t="shared" si="4730"/>
        <v>C&amp;A MARKETING INC</v>
      </c>
      <c r="K2703" s="193" t="str">
        <f t="shared" si="4730"/>
        <v>all</v>
      </c>
      <c r="L2703" s="193">
        <f t="shared" si="4730"/>
        <v>0</v>
      </c>
      <c r="M2703" s="193">
        <f t="shared" si="4730"/>
        <v>0</v>
      </c>
      <c r="N2703" s="193" t="str">
        <f t="shared" si="4716"/>
        <v>DVD</v>
      </c>
      <c r="AA2703" s="193">
        <f t="shared" si="4645"/>
        <v>0</v>
      </c>
      <c r="AB2703" s="193" t="str">
        <f t="shared" ref="AB2703" si="4731">AB$114</f>
        <v>Nocho, Charles</v>
      </c>
    </row>
    <row r="2704" spans="1:28" s="188" customFormat="1" ht="17.399999999999999">
      <c r="A2704" s="193" t="str">
        <f t="shared" si="4640"/>
        <v>DVD</v>
      </c>
      <c r="B2704" s="193" t="str">
        <f t="shared" si="4641"/>
        <v>CA956DVD</v>
      </c>
      <c r="C2704" s="193" t="str">
        <f t="shared" si="4642"/>
        <v>DVDNocho, Charles</v>
      </c>
      <c r="D2704" s="193"/>
      <c r="E2704" s="193"/>
      <c r="F2704" s="193" t="str">
        <f t="shared" si="4643"/>
        <v>DVDLong, Kristin</v>
      </c>
      <c r="G2704" s="193" t="str">
        <f t="shared" ref="G2704:M2704" si="4732">G$115</f>
        <v>Long, Kristin</v>
      </c>
      <c r="H2704" s="193" t="str">
        <f t="shared" si="4732"/>
        <v>Nocho, Charles</v>
      </c>
      <c r="I2704" s="193" t="str">
        <f t="shared" si="4732"/>
        <v>CA956</v>
      </c>
      <c r="J2704" s="193" t="str">
        <f t="shared" si="4732"/>
        <v>CARDINAL CAMERA &amp; VIDEO CENTER</v>
      </c>
      <c r="K2704" s="193" t="str">
        <f t="shared" si="4732"/>
        <v>all</v>
      </c>
      <c r="L2704" s="193">
        <f t="shared" si="4732"/>
        <v>0</v>
      </c>
      <c r="M2704" s="193">
        <f t="shared" si="4732"/>
        <v>0</v>
      </c>
      <c r="N2704" s="193" t="str">
        <f t="shared" si="4716"/>
        <v>DVD</v>
      </c>
      <c r="AA2704" s="193">
        <f t="shared" si="4645"/>
        <v>0</v>
      </c>
      <c r="AB2704" s="193" t="str">
        <f t="shared" ref="AB2704" si="4733">AB$115</f>
        <v>Nocho, Charles</v>
      </c>
    </row>
    <row r="2705" spans="1:28" s="188" customFormat="1" ht="17.399999999999999">
      <c r="A2705" s="193" t="str">
        <f t="shared" si="4640"/>
        <v>DVD</v>
      </c>
      <c r="B2705" s="193" t="str">
        <f t="shared" si="4641"/>
        <v>0DVD</v>
      </c>
      <c r="C2705" s="193" t="str">
        <f t="shared" si="4642"/>
        <v>DVD0</v>
      </c>
      <c r="D2705" s="193"/>
      <c r="E2705" s="193"/>
      <c r="F2705" s="193" t="str">
        <f t="shared" si="4643"/>
        <v>DVD0</v>
      </c>
      <c r="G2705" s="193">
        <f t="shared" ref="G2705:M2705" si="4734">G$116</f>
        <v>0</v>
      </c>
      <c r="H2705" s="193">
        <f t="shared" si="4734"/>
        <v>0</v>
      </c>
      <c r="I2705" s="193">
        <f t="shared" si="4734"/>
        <v>0</v>
      </c>
      <c r="J2705" s="193">
        <f t="shared" si="4734"/>
        <v>0</v>
      </c>
      <c r="K2705" s="193">
        <f t="shared" si="4734"/>
        <v>0</v>
      </c>
      <c r="L2705" s="193">
        <f t="shared" si="4734"/>
        <v>0</v>
      </c>
      <c r="M2705" s="193">
        <f t="shared" si="4734"/>
        <v>0</v>
      </c>
      <c r="N2705" s="193" t="str">
        <f t="shared" si="4716"/>
        <v>DVD</v>
      </c>
      <c r="AA2705" s="193">
        <f t="shared" si="4645"/>
        <v>0</v>
      </c>
      <c r="AB2705" s="193">
        <f t="shared" ref="AB2705" si="4735">AB$116</f>
        <v>0</v>
      </c>
    </row>
    <row r="2706" spans="1:28" s="188" customFormat="1" ht="17.399999999999999">
      <c r="A2706" s="193" t="str">
        <f t="shared" si="4640"/>
        <v>DVD</v>
      </c>
      <c r="B2706" s="193" t="str">
        <f t="shared" si="4641"/>
        <v>0DVD</v>
      </c>
      <c r="C2706" s="193" t="str">
        <f t="shared" si="4642"/>
        <v>DVD0</v>
      </c>
      <c r="D2706" s="193"/>
      <c r="E2706" s="193"/>
      <c r="F2706" s="193" t="str">
        <f t="shared" si="4643"/>
        <v>DVD0</v>
      </c>
      <c r="G2706" s="193">
        <f t="shared" ref="G2706:M2706" si="4736">G$117</f>
        <v>0</v>
      </c>
      <c r="H2706" s="193">
        <f t="shared" si="4736"/>
        <v>0</v>
      </c>
      <c r="I2706" s="193">
        <f t="shared" si="4736"/>
        <v>0</v>
      </c>
      <c r="J2706" s="193">
        <f t="shared" si="4736"/>
        <v>0</v>
      </c>
      <c r="K2706" s="193">
        <f t="shared" si="4736"/>
        <v>0</v>
      </c>
      <c r="L2706" s="193">
        <f t="shared" si="4736"/>
        <v>0</v>
      </c>
      <c r="M2706" s="193">
        <f t="shared" si="4736"/>
        <v>0</v>
      </c>
      <c r="N2706" s="193" t="str">
        <f t="shared" si="4716"/>
        <v>DVD</v>
      </c>
      <c r="AA2706" s="193">
        <f t="shared" si="4645"/>
        <v>0</v>
      </c>
      <c r="AB2706" s="193">
        <f t="shared" ref="AB2706" si="4737">AB$117</f>
        <v>0</v>
      </c>
    </row>
    <row r="2707" spans="1:28" s="188" customFormat="1" ht="17.399999999999999">
      <c r="A2707" s="193" t="str">
        <f t="shared" si="4640"/>
        <v>DVD</v>
      </c>
      <c r="B2707" s="193" t="str">
        <f t="shared" si="4641"/>
        <v>HO050DVD</v>
      </c>
      <c r="C2707" s="193" t="str">
        <f t="shared" si="4642"/>
        <v>DVDPreston, Peter</v>
      </c>
      <c r="D2707" s="193"/>
      <c r="E2707" s="193"/>
      <c r="F2707" s="193" t="str">
        <f t="shared" si="4643"/>
        <v>DVDLong, Kristin</v>
      </c>
      <c r="G2707" s="193" t="str">
        <f t="shared" ref="G2707:M2707" si="4738">G$118</f>
        <v>Long, Kristin</v>
      </c>
      <c r="H2707" s="193" t="str">
        <f t="shared" si="4738"/>
        <v>Preston, Peter</v>
      </c>
      <c r="I2707" s="193" t="str">
        <f t="shared" si="4738"/>
        <v>HO050</v>
      </c>
      <c r="J2707" s="193" t="str">
        <f t="shared" si="4738"/>
        <v>HORN PHOTO</v>
      </c>
      <c r="K2707" s="193" t="str">
        <f t="shared" si="4738"/>
        <v>all</v>
      </c>
      <c r="L2707" s="193">
        <f t="shared" si="4738"/>
        <v>0</v>
      </c>
      <c r="M2707" s="193">
        <f t="shared" si="4738"/>
        <v>0</v>
      </c>
      <c r="N2707" s="193" t="str">
        <f t="shared" si="4716"/>
        <v>DVD</v>
      </c>
      <c r="AA2707" s="193">
        <f t="shared" si="4645"/>
        <v>0</v>
      </c>
      <c r="AB2707" s="193" t="str">
        <f t="shared" ref="AB2707" si="4739">AB$118</f>
        <v>Preston, Peter</v>
      </c>
    </row>
    <row r="2708" spans="1:28" s="188" customFormat="1" ht="17.399999999999999">
      <c r="A2708" s="193" t="str">
        <f t="shared" si="4640"/>
        <v>DVD</v>
      </c>
      <c r="B2708" s="193" t="str">
        <f t="shared" si="4641"/>
        <v>HO122DVD</v>
      </c>
      <c r="C2708" s="193" t="str">
        <f t="shared" si="4642"/>
        <v>DVDPreston, Peter</v>
      </c>
      <c r="D2708" s="193"/>
      <c r="E2708" s="193"/>
      <c r="F2708" s="193" t="str">
        <f t="shared" si="4643"/>
        <v>DVDLong, Kristin</v>
      </c>
      <c r="G2708" s="193" t="str">
        <f t="shared" ref="G2708:M2708" si="4740">G$119</f>
        <v>Long, Kristin</v>
      </c>
      <c r="H2708" s="193" t="str">
        <f t="shared" si="4740"/>
        <v>Preston, Peter</v>
      </c>
      <c r="I2708" s="193" t="str">
        <f t="shared" si="4740"/>
        <v>HO122</v>
      </c>
      <c r="J2708" s="193" t="str">
        <f t="shared" si="4740"/>
        <v>HOT ROD CAMERAS LLC</v>
      </c>
      <c r="K2708" s="193" t="str">
        <f t="shared" si="4740"/>
        <v>all</v>
      </c>
      <c r="L2708" s="193">
        <f t="shared" si="4740"/>
        <v>0</v>
      </c>
      <c r="M2708" s="193">
        <f t="shared" si="4740"/>
        <v>0</v>
      </c>
      <c r="N2708" s="193" t="str">
        <f t="shared" si="4716"/>
        <v>DVD</v>
      </c>
      <c r="AA2708" s="193">
        <f t="shared" si="4645"/>
        <v>0</v>
      </c>
      <c r="AB2708" s="193" t="str">
        <f t="shared" ref="AB2708" si="4741">AB$119</f>
        <v>Preston, Peter</v>
      </c>
    </row>
    <row r="2709" spans="1:28" s="188" customFormat="1" ht="17.399999999999999">
      <c r="A2709" s="193" t="str">
        <f t="shared" si="4640"/>
        <v>DVD</v>
      </c>
      <c r="B2709" s="193" t="str">
        <f t="shared" si="4641"/>
        <v>IM267DVD</v>
      </c>
      <c r="C2709" s="193" t="str">
        <f t="shared" si="4642"/>
        <v>DVDPreston, Peter</v>
      </c>
      <c r="D2709" s="193"/>
      <c r="E2709" s="193"/>
      <c r="F2709" s="193" t="str">
        <f t="shared" si="4643"/>
        <v>DVDLong, Kristin</v>
      </c>
      <c r="G2709" s="193" t="str">
        <f t="shared" ref="G2709:M2709" si="4742">G$120</f>
        <v>Long, Kristin</v>
      </c>
      <c r="H2709" s="193" t="str">
        <f t="shared" si="4742"/>
        <v>Preston, Peter</v>
      </c>
      <c r="I2709" s="193" t="str">
        <f t="shared" si="4742"/>
        <v>IM267</v>
      </c>
      <c r="J2709" s="193" t="str">
        <f t="shared" si="4742"/>
        <v>IMAGE ONE ENTERPRISES LLC</v>
      </c>
      <c r="K2709" s="193" t="str">
        <f t="shared" si="4742"/>
        <v>all</v>
      </c>
      <c r="L2709" s="193">
        <f t="shared" si="4742"/>
        <v>0</v>
      </c>
      <c r="M2709" s="193">
        <f t="shared" si="4742"/>
        <v>0</v>
      </c>
      <c r="N2709" s="193" t="str">
        <f t="shared" si="4716"/>
        <v>DVD</v>
      </c>
      <c r="AA2709" s="193">
        <f t="shared" si="4645"/>
        <v>0</v>
      </c>
      <c r="AB2709" s="193" t="str">
        <f t="shared" ref="AB2709" si="4743">AB$120</f>
        <v>Preston, Peter</v>
      </c>
    </row>
    <row r="2710" spans="1:28" s="188" customFormat="1" ht="17.399999999999999">
      <c r="A2710" s="193" t="str">
        <f t="shared" si="4640"/>
        <v>DVD</v>
      </c>
      <c r="B2710" s="193" t="str">
        <f t="shared" si="4641"/>
        <v>JO461DVD</v>
      </c>
      <c r="C2710" s="193" t="str">
        <f t="shared" si="4642"/>
        <v>DVDPreston, Peter</v>
      </c>
      <c r="D2710" s="193"/>
      <c r="E2710" s="193"/>
      <c r="F2710" s="193" t="str">
        <f t="shared" si="4643"/>
        <v>DVDLong, Kristin</v>
      </c>
      <c r="G2710" s="193" t="str">
        <f t="shared" ref="G2710:M2710" si="4744">G$121</f>
        <v>Long, Kristin</v>
      </c>
      <c r="H2710" s="193" t="str">
        <f t="shared" si="4744"/>
        <v>Preston, Peter</v>
      </c>
      <c r="I2710" s="193" t="str">
        <f t="shared" si="4744"/>
        <v>JO461</v>
      </c>
      <c r="J2710" s="193" t="str">
        <f t="shared" si="4744"/>
        <v>JOE CAMERA INC</v>
      </c>
      <c r="K2710" s="193" t="str">
        <f t="shared" si="4744"/>
        <v>all</v>
      </c>
      <c r="L2710" s="193">
        <f t="shared" si="4744"/>
        <v>0</v>
      </c>
      <c r="M2710" s="193">
        <f t="shared" si="4744"/>
        <v>0</v>
      </c>
      <c r="N2710" s="193" t="str">
        <f t="shared" si="4716"/>
        <v>DVD</v>
      </c>
      <c r="AA2710" s="193">
        <f t="shared" si="4645"/>
        <v>0</v>
      </c>
      <c r="AB2710" s="193" t="str">
        <f t="shared" ref="AB2710" si="4745">AB$121</f>
        <v>Preston, Peter</v>
      </c>
    </row>
    <row r="2711" spans="1:28" s="188" customFormat="1" ht="17.399999999999999">
      <c r="A2711" s="193" t="str">
        <f t="shared" si="4640"/>
        <v>DVD</v>
      </c>
      <c r="B2711" s="193" t="str">
        <f t="shared" si="4641"/>
        <v>NL001DVD</v>
      </c>
      <c r="C2711" s="193" t="str">
        <f t="shared" si="4642"/>
        <v>DVDPreston, Peter</v>
      </c>
      <c r="D2711" s="193"/>
      <c r="E2711" s="193"/>
      <c r="F2711" s="193" t="str">
        <f t="shared" si="4643"/>
        <v>DVDLong, Kristin</v>
      </c>
      <c r="G2711" s="193" t="str">
        <f t="shared" ref="G2711:M2711" si="4746">G$122</f>
        <v>Long, Kristin</v>
      </c>
      <c r="H2711" s="193" t="str">
        <f t="shared" si="4746"/>
        <v>Preston, Peter</v>
      </c>
      <c r="I2711" s="193" t="str">
        <f t="shared" si="4746"/>
        <v>NL001</v>
      </c>
      <c r="J2711" s="193" t="str">
        <f t="shared" si="4746"/>
        <v>NL2K ENTERPRISES INC</v>
      </c>
      <c r="K2711" s="193" t="str">
        <f t="shared" si="4746"/>
        <v>all</v>
      </c>
      <c r="L2711" s="193">
        <f t="shared" si="4746"/>
        <v>0</v>
      </c>
      <c r="M2711" s="193">
        <f t="shared" si="4746"/>
        <v>0</v>
      </c>
      <c r="N2711" s="193" t="str">
        <f t="shared" si="4716"/>
        <v>DVD</v>
      </c>
      <c r="AA2711" s="193">
        <f t="shared" si="4645"/>
        <v>0</v>
      </c>
      <c r="AB2711" s="193" t="str">
        <f t="shared" ref="AB2711" si="4747">AB$122</f>
        <v>Preston, Peter</v>
      </c>
    </row>
    <row r="2712" spans="1:28" s="188" customFormat="1" ht="17.399999999999999">
      <c r="A2712" s="193" t="str">
        <f t="shared" si="4640"/>
        <v>DVD</v>
      </c>
      <c r="B2712" s="193" t="str">
        <f t="shared" si="4641"/>
        <v>PA446DVD</v>
      </c>
      <c r="C2712" s="193" t="str">
        <f t="shared" si="4642"/>
        <v>DVDPreston, Peter</v>
      </c>
      <c r="D2712" s="193"/>
      <c r="E2712" s="193"/>
      <c r="F2712" s="193" t="str">
        <f t="shared" si="4643"/>
        <v>DVDLong, Kristin</v>
      </c>
      <c r="G2712" s="193" t="str">
        <f t="shared" ref="G2712:M2712" si="4748">G$123</f>
        <v>Long, Kristin</v>
      </c>
      <c r="H2712" s="193" t="str">
        <f t="shared" si="4748"/>
        <v>Preston, Peter</v>
      </c>
      <c r="I2712" s="193" t="str">
        <f t="shared" si="4748"/>
        <v>PA446</v>
      </c>
      <c r="J2712" s="193" t="str">
        <f t="shared" si="4748"/>
        <v>PAUL'S PHOTO INC</v>
      </c>
      <c r="K2712" s="193" t="str">
        <f t="shared" si="4748"/>
        <v>all</v>
      </c>
      <c r="L2712" s="193">
        <f t="shared" si="4748"/>
        <v>0</v>
      </c>
      <c r="M2712" s="193">
        <f t="shared" si="4748"/>
        <v>0</v>
      </c>
      <c r="N2712" s="193" t="str">
        <f t="shared" si="4716"/>
        <v>DVD</v>
      </c>
      <c r="AA2712" s="193">
        <f t="shared" si="4645"/>
        <v>0</v>
      </c>
      <c r="AB2712" s="193" t="str">
        <f t="shared" ref="AB2712" si="4749">AB$123</f>
        <v>Preston, Peter</v>
      </c>
    </row>
    <row r="2713" spans="1:28" s="188" customFormat="1" ht="17.399999999999999">
      <c r="A2713" s="193" t="str">
        <f t="shared" si="4640"/>
        <v>DVD</v>
      </c>
      <c r="B2713" s="193" t="str">
        <f t="shared" si="4641"/>
        <v>PI458DVD</v>
      </c>
      <c r="C2713" s="193" t="str">
        <f t="shared" si="4642"/>
        <v>DVDPreston, Peter</v>
      </c>
      <c r="D2713" s="193"/>
      <c r="E2713" s="193"/>
      <c r="F2713" s="193" t="str">
        <f t="shared" si="4643"/>
        <v>DVDLong, Kristin</v>
      </c>
      <c r="G2713" s="193" t="str">
        <f t="shared" ref="G2713:M2713" si="4750">G$124</f>
        <v>Long, Kristin</v>
      </c>
      <c r="H2713" s="193" t="str">
        <f t="shared" si="4750"/>
        <v>Preston, Peter</v>
      </c>
      <c r="I2713" s="193" t="str">
        <f t="shared" si="4750"/>
        <v>PI458</v>
      </c>
      <c r="J2713" s="193" t="str">
        <f t="shared" si="4750"/>
        <v>PICTURELINE INC</v>
      </c>
      <c r="K2713" s="193" t="str">
        <f t="shared" si="4750"/>
        <v>all</v>
      </c>
      <c r="L2713" s="193">
        <f t="shared" si="4750"/>
        <v>0</v>
      </c>
      <c r="M2713" s="193">
        <f t="shared" si="4750"/>
        <v>0</v>
      </c>
      <c r="N2713" s="193" t="str">
        <f t="shared" si="4716"/>
        <v>DVD</v>
      </c>
      <c r="AA2713" s="193">
        <f t="shared" si="4645"/>
        <v>0</v>
      </c>
      <c r="AB2713" s="193" t="str">
        <f t="shared" ref="AB2713" si="4751">AB$124</f>
        <v>Preston, Peter</v>
      </c>
    </row>
    <row r="2714" spans="1:28" s="188" customFormat="1" ht="17.399999999999999">
      <c r="A2714" s="193" t="str">
        <f t="shared" si="4640"/>
        <v>DVD</v>
      </c>
      <c r="B2714" s="193" t="str">
        <f t="shared" si="4641"/>
        <v>SA065DVD</v>
      </c>
      <c r="C2714" s="193" t="str">
        <f t="shared" si="4642"/>
        <v>DVDPreston, Peter</v>
      </c>
      <c r="D2714" s="193"/>
      <c r="E2714" s="193"/>
      <c r="F2714" s="193" t="str">
        <f t="shared" si="4643"/>
        <v>DVDLong, Kristin</v>
      </c>
      <c r="G2714" s="193" t="str">
        <f t="shared" ref="G2714:M2714" si="4752">G$125</f>
        <v>Long, Kristin</v>
      </c>
      <c r="H2714" s="193" t="str">
        <f t="shared" si="4752"/>
        <v>Preston, Peter</v>
      </c>
      <c r="I2714" s="193" t="str">
        <f t="shared" si="4752"/>
        <v>SA065</v>
      </c>
      <c r="J2714" s="193" t="str">
        <f t="shared" si="4752"/>
        <v>SAMY'S CAMERA #CCL17</v>
      </c>
      <c r="K2714" s="193" t="str">
        <f t="shared" si="4752"/>
        <v>all</v>
      </c>
      <c r="L2714" s="193">
        <f t="shared" si="4752"/>
        <v>0</v>
      </c>
      <c r="M2714" s="193">
        <f t="shared" si="4752"/>
        <v>0</v>
      </c>
      <c r="N2714" s="193" t="str">
        <f t="shared" si="4716"/>
        <v>DVD</v>
      </c>
      <c r="AA2714" s="193">
        <f t="shared" si="4645"/>
        <v>0</v>
      </c>
      <c r="AB2714" s="193" t="str">
        <f t="shared" ref="AB2714" si="4753">AB$125</f>
        <v>Preston, Peter</v>
      </c>
    </row>
    <row r="2715" spans="1:28" s="188" customFormat="1" ht="17.399999999999999">
      <c r="A2715" s="193" t="str">
        <f t="shared" si="4640"/>
        <v>DVD</v>
      </c>
      <c r="B2715" s="193" t="str">
        <f t="shared" si="4641"/>
        <v>0DVD</v>
      </c>
      <c r="C2715" s="193" t="str">
        <f t="shared" si="4642"/>
        <v>DVD0</v>
      </c>
      <c r="D2715" s="193"/>
      <c r="E2715" s="193"/>
      <c r="F2715" s="193" t="str">
        <f t="shared" si="4643"/>
        <v>DVD0</v>
      </c>
      <c r="G2715" s="193">
        <f t="shared" ref="G2715:M2715" si="4754">G$126</f>
        <v>0</v>
      </c>
      <c r="H2715" s="193">
        <f t="shared" si="4754"/>
        <v>0</v>
      </c>
      <c r="I2715" s="193">
        <f t="shared" si="4754"/>
        <v>0</v>
      </c>
      <c r="J2715" s="193">
        <f t="shared" si="4754"/>
        <v>0</v>
      </c>
      <c r="K2715" s="193">
        <f t="shared" si="4754"/>
        <v>0</v>
      </c>
      <c r="L2715" s="193">
        <f t="shared" si="4754"/>
        <v>0</v>
      </c>
      <c r="M2715" s="193">
        <f t="shared" si="4754"/>
        <v>0</v>
      </c>
      <c r="N2715" s="193" t="str">
        <f t="shared" si="4716"/>
        <v>DVD</v>
      </c>
      <c r="AA2715" s="193">
        <f t="shared" si="4645"/>
        <v>0</v>
      </c>
      <c r="AB2715" s="193">
        <f t="shared" ref="AB2715" si="4755">AB$126</f>
        <v>0</v>
      </c>
    </row>
    <row r="2716" spans="1:28" s="188" customFormat="1" ht="17.399999999999999">
      <c r="A2716" s="193" t="str">
        <f t="shared" si="4640"/>
        <v>DVD</v>
      </c>
      <c r="B2716" s="193" t="str">
        <f t="shared" si="4641"/>
        <v>0DVD</v>
      </c>
      <c r="C2716" s="193" t="str">
        <f t="shared" si="4642"/>
        <v>DVD0</v>
      </c>
      <c r="D2716" s="193"/>
      <c r="E2716" s="193"/>
      <c r="F2716" s="193" t="str">
        <f t="shared" si="4643"/>
        <v>DVD0</v>
      </c>
      <c r="G2716" s="193">
        <f t="shared" ref="G2716:M2716" si="4756">G$127</f>
        <v>0</v>
      </c>
      <c r="H2716" s="193">
        <f t="shared" si="4756"/>
        <v>0</v>
      </c>
      <c r="I2716" s="193">
        <f t="shared" si="4756"/>
        <v>0</v>
      </c>
      <c r="J2716" s="193">
        <f t="shared" si="4756"/>
        <v>0</v>
      </c>
      <c r="K2716" s="193">
        <f t="shared" si="4756"/>
        <v>0</v>
      </c>
      <c r="L2716" s="193">
        <f t="shared" si="4756"/>
        <v>0</v>
      </c>
      <c r="M2716" s="193">
        <f t="shared" si="4756"/>
        <v>0</v>
      </c>
      <c r="N2716" s="193" t="str">
        <f t="shared" si="4716"/>
        <v>DVD</v>
      </c>
      <c r="AA2716" s="193">
        <f t="shared" si="4645"/>
        <v>0</v>
      </c>
      <c r="AB2716" s="193">
        <f t="shared" ref="AB2716" si="4757">AB$127</f>
        <v>0</v>
      </c>
    </row>
    <row r="2717" spans="1:28" s="188" customFormat="1" ht="17.399999999999999">
      <c r="A2717" s="193" t="str">
        <f t="shared" si="4640"/>
        <v>DVD</v>
      </c>
      <c r="B2717" s="193" t="str">
        <f t="shared" si="4641"/>
        <v>AB240DVD</v>
      </c>
      <c r="C2717" s="193" t="str">
        <f t="shared" si="4642"/>
        <v>DVDChao, Kai</v>
      </c>
      <c r="D2717" s="193"/>
      <c r="E2717" s="193"/>
      <c r="F2717" s="193" t="str">
        <f t="shared" si="4643"/>
        <v>DVDRichardson, Vicki</v>
      </c>
      <c r="G2717" s="193" t="str">
        <f t="shared" ref="G2717:M2717" si="4758">G$128</f>
        <v>Richardson, Vicki</v>
      </c>
      <c r="H2717" s="193" t="str">
        <f t="shared" si="4758"/>
        <v>Chao, Kai</v>
      </c>
      <c r="I2717" s="193" t="str">
        <f t="shared" si="4758"/>
        <v>AB240</v>
      </c>
      <c r="J2717" s="193" t="str">
        <f t="shared" si="4758"/>
        <v>ABC APPLIANCE  (arc)</v>
      </c>
      <c r="K2717" s="193" t="str">
        <f t="shared" si="4758"/>
        <v>all</v>
      </c>
      <c r="L2717" s="193">
        <f t="shared" si="4758"/>
        <v>0</v>
      </c>
      <c r="M2717" s="193">
        <f t="shared" si="4758"/>
        <v>0</v>
      </c>
      <c r="N2717" s="193" t="str">
        <f t="shared" si="4716"/>
        <v>DVD</v>
      </c>
      <c r="AA2717" s="193">
        <f t="shared" si="4645"/>
        <v>0</v>
      </c>
      <c r="AB2717" s="193" t="str">
        <f t="shared" ref="AB2717" si="4759">AB$128</f>
        <v>Chao, Kai</v>
      </c>
    </row>
    <row r="2718" spans="1:28" s="188" customFormat="1" ht="17.399999999999999">
      <c r="A2718" s="193" t="str">
        <f t="shared" si="4640"/>
        <v>DVD</v>
      </c>
      <c r="B2718" s="193" t="str">
        <f t="shared" si="4641"/>
        <v>GO651DVD</v>
      </c>
      <c r="C2718" s="193" t="str">
        <f t="shared" si="4642"/>
        <v>DVDChao, Kai</v>
      </c>
      <c r="D2718" s="193"/>
      <c r="E2718" s="193"/>
      <c r="F2718" s="193" t="str">
        <f t="shared" si="4643"/>
        <v>DVDRichardson, Vicki</v>
      </c>
      <c r="G2718" s="193" t="str">
        <f t="shared" ref="G2718:M2718" si="4760">G$129</f>
        <v>Richardson, Vicki</v>
      </c>
      <c r="H2718" s="193" t="str">
        <f t="shared" si="4760"/>
        <v>Chao, Kai</v>
      </c>
      <c r="I2718" s="193" t="str">
        <f t="shared" si="4760"/>
        <v>GO651</v>
      </c>
      <c r="J2718" s="193" t="str">
        <f t="shared" si="4760"/>
        <v>GOOD FORTUNE SUPERMARKET</v>
      </c>
      <c r="K2718" s="193" t="str">
        <f t="shared" si="4760"/>
        <v>all</v>
      </c>
      <c r="L2718" s="193">
        <f t="shared" si="4760"/>
        <v>0</v>
      </c>
      <c r="M2718" s="193">
        <f t="shared" si="4760"/>
        <v>0</v>
      </c>
      <c r="N2718" s="193" t="str">
        <f t="shared" si="4716"/>
        <v>DVD</v>
      </c>
      <c r="AA2718" s="193">
        <f t="shared" si="4645"/>
        <v>0</v>
      </c>
      <c r="AB2718" s="193" t="str">
        <f t="shared" ref="AB2718" si="4761">AB$129</f>
        <v>Chao, Kai</v>
      </c>
    </row>
    <row r="2719" spans="1:28" s="188" customFormat="1" ht="17.399999999999999">
      <c r="A2719" s="193" t="str">
        <f t="shared" si="4640"/>
        <v>DVD</v>
      </c>
      <c r="B2719" s="193" t="str">
        <f t="shared" si="4641"/>
        <v>JA081DVD</v>
      </c>
      <c r="C2719" s="193" t="str">
        <f t="shared" si="4642"/>
        <v>DVDChao, Kai</v>
      </c>
      <c r="D2719" s="193"/>
      <c r="E2719" s="193"/>
      <c r="F2719" s="193" t="str">
        <f t="shared" si="4643"/>
        <v>DVDRichardson, Vicki</v>
      </c>
      <c r="G2719" s="193" t="str">
        <f t="shared" ref="G2719:M2719" si="4762">G$130</f>
        <v>Richardson, Vicki</v>
      </c>
      <c r="H2719" s="193" t="str">
        <f t="shared" si="4762"/>
        <v>Chao, Kai</v>
      </c>
      <c r="I2719" s="193" t="str">
        <f t="shared" si="4762"/>
        <v>JA081</v>
      </c>
      <c r="J2719" s="193" t="str">
        <f t="shared" si="4762"/>
        <v>JAS GROUP, INC.</v>
      </c>
      <c r="K2719" s="193" t="str">
        <f t="shared" si="4762"/>
        <v>all</v>
      </c>
      <c r="L2719" s="193">
        <f t="shared" si="4762"/>
        <v>0</v>
      </c>
      <c r="M2719" s="193">
        <f t="shared" si="4762"/>
        <v>0</v>
      </c>
      <c r="N2719" s="193" t="str">
        <f t="shared" si="4716"/>
        <v>DVD</v>
      </c>
      <c r="AA2719" s="193">
        <f t="shared" si="4645"/>
        <v>0</v>
      </c>
      <c r="AB2719" s="193" t="str">
        <f t="shared" ref="AB2719" si="4763">AB$130</f>
        <v>Chao, Kai</v>
      </c>
    </row>
    <row r="2720" spans="1:28" s="188" customFormat="1" ht="17.399999999999999">
      <c r="A2720" s="193" t="str">
        <f t="shared" si="4640"/>
        <v>DVD</v>
      </c>
      <c r="B2720" s="193" t="str">
        <f t="shared" si="4641"/>
        <v>JA100DVD</v>
      </c>
      <c r="C2720" s="193" t="str">
        <f t="shared" si="4642"/>
        <v>DVDChao, Kai</v>
      </c>
      <c r="D2720" s="193"/>
      <c r="E2720" s="193"/>
      <c r="F2720" s="193" t="str">
        <f t="shared" si="4643"/>
        <v>DVDRichardson, Vicki</v>
      </c>
      <c r="G2720" s="193" t="str">
        <f t="shared" ref="G2720:M2720" si="4764">G$131</f>
        <v>Richardson, Vicki</v>
      </c>
      <c r="H2720" s="193" t="str">
        <f t="shared" si="4764"/>
        <v>Chao, Kai</v>
      </c>
      <c r="I2720" s="193" t="str">
        <f t="shared" si="4764"/>
        <v>JA100</v>
      </c>
      <c r="J2720" s="193" t="str">
        <f t="shared" si="4764"/>
        <v>JFC INTERNATIONAL</v>
      </c>
      <c r="K2720" s="193" t="str">
        <f t="shared" si="4764"/>
        <v>all</v>
      </c>
      <c r="L2720" s="193">
        <f t="shared" si="4764"/>
        <v>0</v>
      </c>
      <c r="M2720" s="193">
        <f t="shared" si="4764"/>
        <v>0</v>
      </c>
      <c r="N2720" s="193" t="str">
        <f t="shared" si="4716"/>
        <v>DVD</v>
      </c>
      <c r="AA2720" s="193">
        <f t="shared" si="4645"/>
        <v>0</v>
      </c>
      <c r="AB2720" s="193" t="str">
        <f t="shared" ref="AB2720" si="4765">AB$131</f>
        <v>Chao, Kai</v>
      </c>
    </row>
    <row r="2721" spans="1:28" s="188" customFormat="1" ht="17.399999999999999">
      <c r="A2721" s="193" t="str">
        <f t="shared" si="4640"/>
        <v>DVD</v>
      </c>
      <c r="B2721" s="193" t="str">
        <f t="shared" si="4641"/>
        <v>KI090DVD</v>
      </c>
      <c r="C2721" s="193" t="str">
        <f t="shared" si="4642"/>
        <v>DVDChao, Kai</v>
      </c>
      <c r="D2721" s="193"/>
      <c r="E2721" s="193"/>
      <c r="F2721" s="193" t="str">
        <f t="shared" si="4643"/>
        <v>DVDRichardson, Vicki</v>
      </c>
      <c r="G2721" s="193" t="str">
        <f t="shared" ref="G2721:M2721" si="4766">G$132</f>
        <v>Richardson, Vicki</v>
      </c>
      <c r="H2721" s="193" t="str">
        <f t="shared" si="4766"/>
        <v>Chao, Kai</v>
      </c>
      <c r="I2721" s="193" t="str">
        <f t="shared" si="4766"/>
        <v>KI090</v>
      </c>
      <c r="J2721" s="193" t="str">
        <f t="shared" si="4766"/>
        <v>KIM'S HOME</v>
      </c>
      <c r="K2721" s="193" t="str">
        <f t="shared" si="4766"/>
        <v>all</v>
      </c>
      <c r="L2721" s="193">
        <f t="shared" si="4766"/>
        <v>0</v>
      </c>
      <c r="M2721" s="193">
        <f t="shared" si="4766"/>
        <v>0</v>
      </c>
      <c r="N2721" s="193" t="str">
        <f t="shared" si="4716"/>
        <v>DVD</v>
      </c>
      <c r="AA2721" s="193">
        <f t="shared" si="4645"/>
        <v>0</v>
      </c>
      <c r="AB2721" s="193" t="str">
        <f t="shared" ref="AB2721" si="4767">AB$132</f>
        <v>Chao, Kai</v>
      </c>
    </row>
    <row r="2722" spans="1:28" s="188" customFormat="1" ht="17.399999999999999">
      <c r="A2722" s="193" t="str">
        <f t="shared" si="4640"/>
        <v>DVD</v>
      </c>
      <c r="B2722" s="193" t="str">
        <f t="shared" si="4641"/>
        <v>SA152DVD</v>
      </c>
      <c r="C2722" s="193" t="str">
        <f t="shared" si="4642"/>
        <v>DVDChao, Kai</v>
      </c>
      <c r="D2722" s="193"/>
      <c r="E2722" s="193"/>
      <c r="F2722" s="193" t="str">
        <f t="shared" si="4643"/>
        <v>DVDRichardson, Vicki</v>
      </c>
      <c r="G2722" s="193" t="str">
        <f t="shared" ref="G2722:M2722" si="4768">G$133</f>
        <v>Richardson, Vicki</v>
      </c>
      <c r="H2722" s="193" t="str">
        <f t="shared" si="4768"/>
        <v>Chao, Kai</v>
      </c>
      <c r="I2722" s="193" t="str">
        <f t="shared" si="4768"/>
        <v>SA152</v>
      </c>
      <c r="J2722" s="193" t="str">
        <f t="shared" si="4768"/>
        <v>SAVE LOT INT'L CORP</v>
      </c>
      <c r="K2722" s="193" t="str">
        <f t="shared" si="4768"/>
        <v>all</v>
      </c>
      <c r="L2722" s="193">
        <f t="shared" si="4768"/>
        <v>0</v>
      </c>
      <c r="M2722" s="193">
        <f t="shared" si="4768"/>
        <v>0</v>
      </c>
      <c r="N2722" s="193" t="str">
        <f t="shared" si="4716"/>
        <v>DVD</v>
      </c>
      <c r="AA2722" s="193">
        <f t="shared" si="4645"/>
        <v>0</v>
      </c>
      <c r="AB2722" s="193" t="str">
        <f t="shared" ref="AB2722" si="4769">AB$133</f>
        <v>Chao, Kai</v>
      </c>
    </row>
    <row r="2723" spans="1:28" s="188" customFormat="1" ht="17.399999999999999">
      <c r="A2723" s="193" t="str">
        <f t="shared" si="4640"/>
        <v>DVD</v>
      </c>
      <c r="B2723" s="193" t="str">
        <f t="shared" si="4641"/>
        <v>TA292DVD</v>
      </c>
      <c r="C2723" s="193" t="str">
        <f t="shared" si="4642"/>
        <v>DVDChao, Kai</v>
      </c>
      <c r="D2723" s="193"/>
      <c r="E2723" s="193"/>
      <c r="F2723" s="193" t="str">
        <f t="shared" si="4643"/>
        <v>DVDRichardson, Vicki</v>
      </c>
      <c r="G2723" s="193" t="str">
        <f t="shared" ref="G2723:M2723" si="4770">G$134</f>
        <v>Richardson, Vicki</v>
      </c>
      <c r="H2723" s="193" t="str">
        <f t="shared" si="4770"/>
        <v>Chao, Kai</v>
      </c>
      <c r="I2723" s="193" t="str">
        <f t="shared" si="4770"/>
        <v>TA292</v>
      </c>
      <c r="J2723" s="193" t="str">
        <f t="shared" si="4770"/>
        <v>TAK SHING HONG INC</v>
      </c>
      <c r="K2723" s="193" t="str">
        <f t="shared" si="4770"/>
        <v>all</v>
      </c>
      <c r="L2723" s="193">
        <f t="shared" si="4770"/>
        <v>0</v>
      </c>
      <c r="M2723" s="193">
        <f t="shared" si="4770"/>
        <v>0</v>
      </c>
      <c r="N2723" s="193" t="str">
        <f t="shared" si="4716"/>
        <v>DVD</v>
      </c>
      <c r="AA2723" s="193">
        <f t="shared" si="4645"/>
        <v>0</v>
      </c>
      <c r="AB2723" s="193" t="str">
        <f t="shared" ref="AB2723" si="4771">AB$134</f>
        <v>Chao, Kai</v>
      </c>
    </row>
    <row r="2724" spans="1:28" s="188" customFormat="1" ht="17.399999999999999">
      <c r="A2724" s="193" t="str">
        <f t="shared" si="4640"/>
        <v>DVD</v>
      </c>
      <c r="B2724" s="193" t="str">
        <f t="shared" si="4641"/>
        <v>0DVD</v>
      </c>
      <c r="C2724" s="193" t="str">
        <f t="shared" si="4642"/>
        <v>DVD0</v>
      </c>
      <c r="D2724" s="193"/>
      <c r="E2724" s="193"/>
      <c r="F2724" s="193" t="str">
        <f t="shared" si="4643"/>
        <v>DVD0</v>
      </c>
      <c r="G2724" s="193">
        <f t="shared" ref="G2724:M2724" si="4772">G$135</f>
        <v>0</v>
      </c>
      <c r="H2724" s="193">
        <f t="shared" si="4772"/>
        <v>0</v>
      </c>
      <c r="I2724" s="193">
        <f t="shared" si="4772"/>
        <v>0</v>
      </c>
      <c r="J2724" s="193">
        <f t="shared" si="4772"/>
        <v>0</v>
      </c>
      <c r="K2724" s="193">
        <f t="shared" si="4772"/>
        <v>0</v>
      </c>
      <c r="L2724" s="193">
        <f t="shared" si="4772"/>
        <v>0</v>
      </c>
      <c r="M2724" s="193">
        <f t="shared" si="4772"/>
        <v>0</v>
      </c>
      <c r="N2724" s="193" t="str">
        <f t="shared" si="4716"/>
        <v>DVD</v>
      </c>
      <c r="AA2724" s="193">
        <f t="shared" si="4645"/>
        <v>0</v>
      </c>
      <c r="AB2724" s="193">
        <f t="shared" ref="AB2724" si="4773">AB$135</f>
        <v>0</v>
      </c>
    </row>
    <row r="2725" spans="1:28" s="188" customFormat="1" ht="17.399999999999999">
      <c r="A2725" s="193" t="str">
        <f t="shared" ref="A2725:A2788" si="4774">T$12</f>
        <v>DVD</v>
      </c>
      <c r="B2725" s="193" t="str">
        <f t="shared" ref="B2725:B2788" si="4775">CONCATENATE(I2725,A2725)</f>
        <v>0DVD</v>
      </c>
      <c r="C2725" s="193" t="str">
        <f t="shared" ref="C2725:C2788" si="4776">CONCATENATE(A2725,H2725)</f>
        <v>DVD0</v>
      </c>
      <c r="D2725" s="193"/>
      <c r="E2725" s="193"/>
      <c r="F2725" s="193" t="str">
        <f t="shared" ref="F2725:F2788" si="4777">CONCATENATE(A2725,G2725)</f>
        <v>DVD0</v>
      </c>
      <c r="G2725" s="193">
        <f t="shared" ref="G2725:M2725" si="4778">G$136</f>
        <v>0</v>
      </c>
      <c r="H2725" s="193">
        <f t="shared" si="4778"/>
        <v>0</v>
      </c>
      <c r="I2725" s="193">
        <f t="shared" si="4778"/>
        <v>0</v>
      </c>
      <c r="J2725" s="193">
        <f t="shared" si="4778"/>
        <v>0</v>
      </c>
      <c r="K2725" s="193">
        <f t="shared" si="4778"/>
        <v>0</v>
      </c>
      <c r="L2725" s="193">
        <f t="shared" si="4778"/>
        <v>0</v>
      </c>
      <c r="M2725" s="193">
        <f t="shared" si="4778"/>
        <v>0</v>
      </c>
      <c r="N2725" s="193" t="str">
        <f t="shared" si="4716"/>
        <v>DVD</v>
      </c>
      <c r="AA2725" s="193">
        <f t="shared" ref="AA2725:AA2788" si="4779">AT$12</f>
        <v>0</v>
      </c>
      <c r="AB2725" s="193">
        <f t="shared" ref="AB2725" si="4780">AB$136</f>
        <v>0</v>
      </c>
    </row>
    <row r="2726" spans="1:28" s="188" customFormat="1" ht="17.399999999999999">
      <c r="A2726" s="193" t="str">
        <f t="shared" si="4774"/>
        <v>DVD</v>
      </c>
      <c r="B2726" s="193" t="str">
        <f t="shared" si="4775"/>
        <v>AAFESDVD</v>
      </c>
      <c r="C2726" s="193" t="str">
        <f t="shared" si="4776"/>
        <v>DVDFleming, Bern</v>
      </c>
      <c r="D2726" s="193"/>
      <c r="E2726" s="193"/>
      <c r="F2726" s="193" t="str">
        <f t="shared" si="4777"/>
        <v>DVDRichardson, Vicki</v>
      </c>
      <c r="G2726" s="193" t="str">
        <f t="shared" ref="G2726:M2726" si="4781">G$137</f>
        <v>Richardson, Vicki</v>
      </c>
      <c r="H2726" s="193" t="str">
        <f t="shared" si="4781"/>
        <v>Fleming, Bern</v>
      </c>
      <c r="I2726" s="193" t="str">
        <f t="shared" si="4781"/>
        <v>AAFES</v>
      </c>
      <c r="J2726" s="193" t="str">
        <f t="shared" si="4781"/>
        <v>EXCHANGE CATALOG SAL</v>
      </c>
      <c r="K2726" s="193" t="str">
        <f t="shared" si="4781"/>
        <v>all</v>
      </c>
      <c r="L2726" s="193">
        <f t="shared" si="4781"/>
        <v>0</v>
      </c>
      <c r="M2726" s="193">
        <f t="shared" si="4781"/>
        <v>0</v>
      </c>
      <c r="N2726" s="193" t="str">
        <f t="shared" si="4716"/>
        <v>DVD</v>
      </c>
      <c r="AA2726" s="193">
        <f t="shared" si="4779"/>
        <v>0</v>
      </c>
      <c r="AB2726" s="193" t="str">
        <f t="shared" ref="AB2726" si="4782">AB$137</f>
        <v>Fleming, Bern</v>
      </c>
    </row>
    <row r="2727" spans="1:28" s="188" customFormat="1" ht="17.399999999999999">
      <c r="A2727" s="193" t="str">
        <f t="shared" si="4774"/>
        <v>DVD</v>
      </c>
      <c r="B2727" s="193" t="str">
        <f t="shared" si="4775"/>
        <v>AK050DVD</v>
      </c>
      <c r="C2727" s="193" t="str">
        <f t="shared" si="4776"/>
        <v>DVDFleming, Bern</v>
      </c>
      <c r="D2727" s="193"/>
      <c r="E2727" s="193"/>
      <c r="F2727" s="193" t="str">
        <f t="shared" si="4777"/>
        <v>DVDRichardson, Vicki</v>
      </c>
      <c r="G2727" s="193" t="str">
        <f t="shared" ref="G2727:M2727" si="4783">G$138</f>
        <v>Richardson, Vicki</v>
      </c>
      <c r="H2727" s="193" t="str">
        <f t="shared" si="4783"/>
        <v>Fleming, Bern</v>
      </c>
      <c r="I2727" s="193" t="str">
        <f t="shared" si="4783"/>
        <v>AK050</v>
      </c>
      <c r="J2727" s="193" t="str">
        <f t="shared" si="4783"/>
        <v>AK DISTRIBUTORS</v>
      </c>
      <c r="K2727" s="193" t="str">
        <f t="shared" si="4783"/>
        <v>all</v>
      </c>
      <c r="L2727" s="193">
        <f t="shared" si="4783"/>
        <v>0</v>
      </c>
      <c r="M2727" s="193">
        <f t="shared" si="4783"/>
        <v>0</v>
      </c>
      <c r="N2727" s="193" t="str">
        <f t="shared" si="4716"/>
        <v>DVD</v>
      </c>
      <c r="AA2727" s="193">
        <f t="shared" si="4779"/>
        <v>0</v>
      </c>
      <c r="AB2727" s="193" t="str">
        <f t="shared" ref="AB2727" si="4784">AB$138</f>
        <v>Fleming, Bern</v>
      </c>
    </row>
    <row r="2728" spans="1:28" s="188" customFormat="1" ht="17.399999999999999">
      <c r="A2728" s="193" t="str">
        <f t="shared" si="4774"/>
        <v>DVD</v>
      </c>
      <c r="B2728" s="193" t="str">
        <f t="shared" si="4775"/>
        <v>CI776DVD</v>
      </c>
      <c r="C2728" s="193" t="str">
        <f t="shared" si="4776"/>
        <v>DVDFleming, Bern</v>
      </c>
      <c r="D2728" s="193"/>
      <c r="E2728" s="193"/>
      <c r="F2728" s="193" t="str">
        <f t="shared" si="4777"/>
        <v>DVDRichardson, Vicki</v>
      </c>
      <c r="G2728" s="193" t="str">
        <f t="shared" ref="G2728:M2728" si="4785">G$139</f>
        <v>Richardson, Vicki</v>
      </c>
      <c r="H2728" s="193" t="str">
        <f t="shared" si="4785"/>
        <v>Fleming, Bern</v>
      </c>
      <c r="I2728" s="193" t="str">
        <f t="shared" si="4785"/>
        <v>CI776</v>
      </c>
      <c r="J2728" s="193" t="str">
        <f t="shared" si="4785"/>
        <v>CIRCUIT CITY CORPORATION INC</v>
      </c>
      <c r="K2728" s="193" t="str">
        <f t="shared" si="4785"/>
        <v>all</v>
      </c>
      <c r="L2728" s="193">
        <f t="shared" si="4785"/>
        <v>0</v>
      </c>
      <c r="M2728" s="193">
        <f t="shared" si="4785"/>
        <v>0</v>
      </c>
      <c r="N2728" s="193" t="str">
        <f t="shared" si="4716"/>
        <v>DVD</v>
      </c>
      <c r="AA2728" s="193">
        <f t="shared" si="4779"/>
        <v>0</v>
      </c>
      <c r="AB2728" s="193" t="str">
        <f t="shared" ref="AB2728" si="4786">AB$139</f>
        <v>Fleming, Bern</v>
      </c>
    </row>
    <row r="2729" spans="1:28" s="188" customFormat="1" ht="17.399999999999999">
      <c r="A2729" s="193" t="str">
        <f t="shared" si="4774"/>
        <v>DVD</v>
      </c>
      <c r="B2729" s="193" t="str">
        <f t="shared" si="4775"/>
        <v>FI432DVD</v>
      </c>
      <c r="C2729" s="193" t="str">
        <f t="shared" si="4776"/>
        <v>DVDFleming, Bern</v>
      </c>
      <c r="D2729" s="193"/>
      <c r="E2729" s="193"/>
      <c r="F2729" s="193" t="str">
        <f t="shared" si="4777"/>
        <v>DVDRichardson, Vicki</v>
      </c>
      <c r="G2729" s="193" t="str">
        <f t="shared" ref="G2729:M2729" si="4787">G$140</f>
        <v>Richardson, Vicki</v>
      </c>
      <c r="H2729" s="193" t="str">
        <f t="shared" si="4787"/>
        <v>Fleming, Bern</v>
      </c>
      <c r="I2729" s="193" t="str">
        <f t="shared" si="4787"/>
        <v>FI432</v>
      </c>
      <c r="J2729" s="193" t="str">
        <f t="shared" si="4787"/>
        <v>FIUS DISTRUBTORS LLC</v>
      </c>
      <c r="K2729" s="193" t="str">
        <f t="shared" si="4787"/>
        <v>all</v>
      </c>
      <c r="L2729" s="193">
        <f t="shared" si="4787"/>
        <v>0</v>
      </c>
      <c r="M2729" s="193">
        <f t="shared" si="4787"/>
        <v>0</v>
      </c>
      <c r="N2729" s="193" t="str">
        <f t="shared" si="4716"/>
        <v>DVD</v>
      </c>
      <c r="AA2729" s="193">
        <f t="shared" si="4779"/>
        <v>0</v>
      </c>
      <c r="AB2729" s="193" t="str">
        <f t="shared" ref="AB2729" si="4788">AB$140</f>
        <v>Fleming, Bern</v>
      </c>
    </row>
    <row r="2730" spans="1:28" s="188" customFormat="1" ht="17.399999999999999">
      <c r="A2730" s="193" t="str">
        <f t="shared" si="4774"/>
        <v>DVD</v>
      </c>
      <c r="B2730" s="193" t="str">
        <f t="shared" si="4775"/>
        <v>FO080DVD</v>
      </c>
      <c r="C2730" s="193" t="str">
        <f t="shared" si="4776"/>
        <v>DVDFleming, Bern</v>
      </c>
      <c r="D2730" s="193"/>
      <c r="E2730" s="193"/>
      <c r="F2730" s="193" t="str">
        <f t="shared" si="4777"/>
        <v>DVDRichardson, Vicki</v>
      </c>
      <c r="G2730" s="193" t="str">
        <f t="shared" ref="G2730:M2730" si="4789">G$141</f>
        <v>Richardson, Vicki</v>
      </c>
      <c r="H2730" s="193" t="str">
        <f t="shared" si="4789"/>
        <v>Fleming, Bern</v>
      </c>
      <c r="I2730" s="193" t="str">
        <f t="shared" si="4789"/>
        <v>FO080</v>
      </c>
      <c r="J2730" s="193" t="str">
        <f t="shared" si="4789"/>
        <v>FESCO</v>
      </c>
      <c r="K2730" s="193" t="str">
        <f t="shared" si="4789"/>
        <v>all</v>
      </c>
      <c r="L2730" s="193">
        <f t="shared" si="4789"/>
        <v>0</v>
      </c>
      <c r="M2730" s="193">
        <f t="shared" si="4789"/>
        <v>0</v>
      </c>
      <c r="N2730" s="193" t="str">
        <f t="shared" si="4716"/>
        <v>DVD</v>
      </c>
      <c r="AA2730" s="193">
        <f t="shared" si="4779"/>
        <v>0</v>
      </c>
      <c r="AB2730" s="193" t="str">
        <f t="shared" ref="AB2730" si="4790">AB$141</f>
        <v>Fleming, Bern</v>
      </c>
    </row>
    <row r="2731" spans="1:28" s="188" customFormat="1" ht="17.399999999999999">
      <c r="A2731" s="193" t="str">
        <f t="shared" si="4774"/>
        <v>DVD</v>
      </c>
      <c r="B2731" s="193" t="str">
        <f t="shared" si="4775"/>
        <v>GA548DVD</v>
      </c>
      <c r="C2731" s="193" t="str">
        <f t="shared" si="4776"/>
        <v>DVDFleming, Bern</v>
      </c>
      <c r="D2731" s="193"/>
      <c r="E2731" s="193"/>
      <c r="F2731" s="193" t="str">
        <f t="shared" si="4777"/>
        <v>DVDRichardson, Vicki</v>
      </c>
      <c r="G2731" s="193" t="str">
        <f t="shared" ref="G2731:M2731" si="4791">G$142</f>
        <v>Richardson, Vicki</v>
      </c>
      <c r="H2731" s="193" t="str">
        <f t="shared" si="4791"/>
        <v>Fleming, Bern</v>
      </c>
      <c r="I2731" s="193" t="str">
        <f t="shared" si="4791"/>
        <v>GA548</v>
      </c>
      <c r="J2731" s="193" t="str">
        <f t="shared" si="4791"/>
        <v>IN-MOTION / GATE PETR / PROJECT HORI</v>
      </c>
      <c r="K2731" s="193" t="str">
        <f t="shared" si="4791"/>
        <v>all</v>
      </c>
      <c r="L2731" s="193">
        <f t="shared" si="4791"/>
        <v>0</v>
      </c>
      <c r="M2731" s="193">
        <f t="shared" si="4791"/>
        <v>0</v>
      </c>
      <c r="N2731" s="193" t="str">
        <f t="shared" si="4716"/>
        <v>DVD</v>
      </c>
      <c r="AA2731" s="193">
        <f t="shared" si="4779"/>
        <v>0</v>
      </c>
      <c r="AB2731" s="193" t="str">
        <f t="shared" ref="AB2731" si="4792">AB$142</f>
        <v>Fleming, Bern</v>
      </c>
    </row>
    <row r="2732" spans="1:28" s="188" customFormat="1" ht="17.399999999999999">
      <c r="A2732" s="193" t="str">
        <f t="shared" si="4774"/>
        <v>DVD</v>
      </c>
      <c r="B2732" s="193" t="str">
        <f t="shared" si="4775"/>
        <v>IN035DVD</v>
      </c>
      <c r="C2732" s="193" t="str">
        <f t="shared" si="4776"/>
        <v>DVDFleming, Bern</v>
      </c>
      <c r="D2732" s="193"/>
      <c r="E2732" s="193"/>
      <c r="F2732" s="193" t="str">
        <f t="shared" si="4777"/>
        <v>DVDRichardson, Vicki</v>
      </c>
      <c r="G2732" s="193" t="str">
        <f t="shared" ref="G2732:M2732" si="4793">G$143</f>
        <v>Richardson, Vicki</v>
      </c>
      <c r="H2732" s="193" t="str">
        <f t="shared" si="4793"/>
        <v>Fleming, Bern</v>
      </c>
      <c r="I2732" s="193" t="str">
        <f t="shared" si="4793"/>
        <v>IN035</v>
      </c>
      <c r="J2732" s="193" t="str">
        <f t="shared" si="4793"/>
        <v>INTERBOND CORP OF AM</v>
      </c>
      <c r="K2732" s="193" t="str">
        <f t="shared" si="4793"/>
        <v>all</v>
      </c>
      <c r="L2732" s="193">
        <f t="shared" si="4793"/>
        <v>0</v>
      </c>
      <c r="M2732" s="193">
        <f t="shared" si="4793"/>
        <v>0</v>
      </c>
      <c r="N2732" s="193" t="str">
        <f t="shared" si="4716"/>
        <v>DVD</v>
      </c>
      <c r="AA2732" s="193">
        <f t="shared" si="4779"/>
        <v>0</v>
      </c>
      <c r="AB2732" s="193" t="str">
        <f t="shared" ref="AB2732" si="4794">AB$143</f>
        <v>Fleming, Bern</v>
      </c>
    </row>
    <row r="2733" spans="1:28" s="188" customFormat="1" ht="17.399999999999999">
      <c r="A2733" s="193" t="str">
        <f t="shared" si="4774"/>
        <v>DVD</v>
      </c>
      <c r="B2733" s="193" t="str">
        <f t="shared" si="4775"/>
        <v>KO165DVD</v>
      </c>
      <c r="C2733" s="193" t="str">
        <f t="shared" si="4776"/>
        <v>DVDFleming, Bern</v>
      </c>
      <c r="D2733" s="193"/>
      <c r="E2733" s="193"/>
      <c r="F2733" s="193" t="str">
        <f t="shared" si="4777"/>
        <v>DVDRichardson, Vicki</v>
      </c>
      <c r="G2733" s="193" t="str">
        <f t="shared" ref="G2733:M2733" si="4795">G$144</f>
        <v>Richardson, Vicki</v>
      </c>
      <c r="H2733" s="193" t="str">
        <f t="shared" si="4795"/>
        <v>Fleming, Bern</v>
      </c>
      <c r="I2733" s="193" t="str">
        <f t="shared" si="4795"/>
        <v>KO165</v>
      </c>
      <c r="J2733" s="193" t="str">
        <f t="shared" si="4795"/>
        <v>KOHL'S</v>
      </c>
      <c r="K2733" s="193" t="str">
        <f t="shared" si="4795"/>
        <v>all</v>
      </c>
      <c r="L2733" s="193">
        <f t="shared" si="4795"/>
        <v>0</v>
      </c>
      <c r="M2733" s="193">
        <f t="shared" si="4795"/>
        <v>0</v>
      </c>
      <c r="N2733" s="193" t="str">
        <f t="shared" si="4716"/>
        <v>DVD</v>
      </c>
      <c r="AA2733" s="193">
        <f t="shared" si="4779"/>
        <v>0</v>
      </c>
      <c r="AB2733" s="193" t="str">
        <f t="shared" ref="AB2733" si="4796">AB$144</f>
        <v>Fleming, Bern</v>
      </c>
    </row>
    <row r="2734" spans="1:28" s="188" customFormat="1" ht="17.399999999999999">
      <c r="A2734" s="193" t="str">
        <f t="shared" si="4774"/>
        <v>DVD</v>
      </c>
      <c r="B2734" s="193" t="str">
        <f t="shared" si="4775"/>
        <v>NA450DVD</v>
      </c>
      <c r="C2734" s="193" t="str">
        <f t="shared" si="4776"/>
        <v>DVDFleming, Bern</v>
      </c>
      <c r="D2734" s="193"/>
      <c r="E2734" s="193"/>
      <c r="F2734" s="193" t="str">
        <f t="shared" si="4777"/>
        <v>DVDRichardson, Vicki</v>
      </c>
      <c r="G2734" s="193" t="str">
        <f t="shared" ref="G2734:M2734" si="4797">G$145</f>
        <v>Richardson, Vicki</v>
      </c>
      <c r="H2734" s="193" t="str">
        <f t="shared" si="4797"/>
        <v>Fleming, Bern</v>
      </c>
      <c r="I2734" s="193" t="str">
        <f t="shared" si="4797"/>
        <v>NA450</v>
      </c>
      <c r="J2734" s="193" t="str">
        <f t="shared" si="4797"/>
        <v>NAVY EXCHANGE</v>
      </c>
      <c r="K2734" s="193" t="str">
        <f t="shared" si="4797"/>
        <v>all</v>
      </c>
      <c r="L2734" s="193">
        <f t="shared" si="4797"/>
        <v>0</v>
      </c>
      <c r="M2734" s="193">
        <f t="shared" si="4797"/>
        <v>0</v>
      </c>
      <c r="N2734" s="193" t="str">
        <f t="shared" si="4716"/>
        <v>DVD</v>
      </c>
      <c r="AA2734" s="193">
        <f t="shared" si="4779"/>
        <v>0</v>
      </c>
      <c r="AB2734" s="193" t="str">
        <f t="shared" ref="AB2734" si="4798">AB$145</f>
        <v>Fleming, Bern</v>
      </c>
    </row>
    <row r="2735" spans="1:28" s="188" customFormat="1" ht="17.399999999999999">
      <c r="A2735" s="193" t="str">
        <f t="shared" si="4774"/>
        <v>DVD</v>
      </c>
      <c r="B2735" s="193" t="str">
        <f t="shared" si="4775"/>
        <v>PC001DVD</v>
      </c>
      <c r="C2735" s="193" t="str">
        <f t="shared" si="4776"/>
        <v>DVDFleming, Bern</v>
      </c>
      <c r="D2735" s="193"/>
      <c r="E2735" s="193"/>
      <c r="F2735" s="193" t="str">
        <f t="shared" si="4777"/>
        <v>DVDRichardson, Vicki</v>
      </c>
      <c r="G2735" s="193" t="str">
        <f t="shared" ref="G2735:M2735" si="4799">G$146</f>
        <v>Richardson, Vicki</v>
      </c>
      <c r="H2735" s="193" t="str">
        <f t="shared" si="4799"/>
        <v>Fleming, Bern</v>
      </c>
      <c r="I2735" s="193" t="str">
        <f t="shared" si="4799"/>
        <v>PC001</v>
      </c>
      <c r="J2735" s="193" t="str">
        <f t="shared" si="4799"/>
        <v>P.C.RICHARD &amp; SON IN</v>
      </c>
      <c r="K2735" s="193" t="str">
        <f t="shared" si="4799"/>
        <v>all</v>
      </c>
      <c r="L2735" s="193">
        <f t="shared" si="4799"/>
        <v>0</v>
      </c>
      <c r="M2735" s="193">
        <f t="shared" si="4799"/>
        <v>0</v>
      </c>
      <c r="N2735" s="193" t="str">
        <f t="shared" si="4716"/>
        <v>DVD</v>
      </c>
      <c r="AA2735" s="193">
        <f t="shared" si="4779"/>
        <v>0</v>
      </c>
      <c r="AB2735" s="193">
        <f t="shared" ref="AB2735" si="4800">AB$146</f>
        <v>0</v>
      </c>
    </row>
    <row r="2736" spans="1:28" s="188" customFormat="1" ht="17.399999999999999">
      <c r="A2736" s="193" t="str">
        <f t="shared" si="4774"/>
        <v>DVD</v>
      </c>
      <c r="B2736" s="193" t="str">
        <f t="shared" si="4775"/>
        <v>0DVD</v>
      </c>
      <c r="C2736" s="193" t="str">
        <f t="shared" si="4776"/>
        <v>DVD0</v>
      </c>
      <c r="D2736" s="193"/>
      <c r="E2736" s="193"/>
      <c r="F2736" s="193" t="str">
        <f t="shared" si="4777"/>
        <v>DVD0</v>
      </c>
      <c r="G2736" s="193">
        <f t="shared" ref="G2736:M2736" si="4801">G$147</f>
        <v>0</v>
      </c>
      <c r="H2736" s="193">
        <f t="shared" si="4801"/>
        <v>0</v>
      </c>
      <c r="I2736" s="193">
        <f t="shared" si="4801"/>
        <v>0</v>
      </c>
      <c r="J2736" s="193">
        <f t="shared" si="4801"/>
        <v>0</v>
      </c>
      <c r="K2736" s="193">
        <f t="shared" si="4801"/>
        <v>0</v>
      </c>
      <c r="L2736" s="193">
        <f t="shared" si="4801"/>
        <v>0</v>
      </c>
      <c r="M2736" s="193">
        <f t="shared" si="4801"/>
        <v>0</v>
      </c>
      <c r="N2736" s="193" t="str">
        <f t="shared" si="4716"/>
        <v>DVD</v>
      </c>
      <c r="AA2736" s="193">
        <f t="shared" si="4779"/>
        <v>0</v>
      </c>
      <c r="AB2736" s="193">
        <f t="shared" ref="AB2736" si="4802">AB$147</f>
        <v>0</v>
      </c>
    </row>
    <row r="2737" spans="1:28" s="188" customFormat="1" ht="17.399999999999999">
      <c r="A2737" s="193" t="str">
        <f t="shared" si="4774"/>
        <v>DVD</v>
      </c>
      <c r="B2737" s="193" t="str">
        <f t="shared" si="4775"/>
        <v>AD230DVD</v>
      </c>
      <c r="C2737" s="193" t="str">
        <f t="shared" si="4776"/>
        <v>DVDHerold, Sarah</v>
      </c>
      <c r="D2737" s="193"/>
      <c r="E2737" s="193"/>
      <c r="F2737" s="193" t="str">
        <f t="shared" si="4777"/>
        <v>DVDRichardson, Vicki</v>
      </c>
      <c r="G2737" s="193" t="str">
        <f t="shared" ref="G2737:M2737" si="4803">G$148</f>
        <v>Richardson, Vicki</v>
      </c>
      <c r="H2737" s="193" t="str">
        <f t="shared" si="4803"/>
        <v>Herold, Sarah</v>
      </c>
      <c r="I2737" s="193" t="str">
        <f t="shared" si="4803"/>
        <v>AD230</v>
      </c>
      <c r="J2737" s="193" t="str">
        <f t="shared" si="4803"/>
        <v>ALMO DISTRIBUTING</v>
      </c>
      <c r="K2737" s="193" t="str">
        <f t="shared" si="4803"/>
        <v>all</v>
      </c>
      <c r="L2737" s="193">
        <f t="shared" si="4803"/>
        <v>0</v>
      </c>
      <c r="M2737" s="193">
        <f t="shared" si="4803"/>
        <v>0</v>
      </c>
      <c r="N2737" s="193" t="str">
        <f t="shared" si="4716"/>
        <v>DVD</v>
      </c>
      <c r="AA2737" s="193">
        <f t="shared" si="4779"/>
        <v>0</v>
      </c>
      <c r="AB2737" s="193" t="str">
        <f t="shared" ref="AB2737" si="4804">AB$148</f>
        <v>Herold, Sarah</v>
      </c>
    </row>
    <row r="2738" spans="1:28" s="188" customFormat="1" ht="17.399999999999999">
      <c r="A2738" s="193" t="str">
        <f t="shared" si="4774"/>
        <v>DVD</v>
      </c>
      <c r="B2738" s="193" t="str">
        <f t="shared" si="4775"/>
        <v>AD783DVD</v>
      </c>
      <c r="C2738" s="193" t="str">
        <f t="shared" si="4776"/>
        <v>DVDHerold, Sarah</v>
      </c>
      <c r="D2738" s="193"/>
      <c r="E2738" s="193"/>
      <c r="F2738" s="193" t="str">
        <f t="shared" si="4777"/>
        <v>DVDRichardson, Vicki</v>
      </c>
      <c r="G2738" s="193" t="str">
        <f t="shared" ref="G2738:M2738" si="4805">G$149</f>
        <v>Richardson, Vicki</v>
      </c>
      <c r="H2738" s="193" t="str">
        <f t="shared" si="4805"/>
        <v>Herold, Sarah</v>
      </c>
      <c r="I2738" s="193" t="str">
        <f t="shared" si="4805"/>
        <v>AD783</v>
      </c>
      <c r="J2738" s="193" t="str">
        <f t="shared" si="4805"/>
        <v>ADVANCE SALON &amp; BARBER SUPPLY</v>
      </c>
      <c r="K2738" s="193" t="str">
        <f t="shared" si="4805"/>
        <v>all</v>
      </c>
      <c r="L2738" s="193" t="str">
        <f t="shared" si="4805"/>
        <v>Jay Halaby &amp; Assoc</v>
      </c>
      <c r="M2738" s="193" t="str">
        <f t="shared" si="4805"/>
        <v>Beauty</v>
      </c>
      <c r="N2738" s="193" t="str">
        <f t="shared" si="4716"/>
        <v>DVD</v>
      </c>
      <c r="AA2738" s="193">
        <f t="shared" si="4779"/>
        <v>0</v>
      </c>
      <c r="AB2738" s="193" t="str">
        <f t="shared" ref="AB2738" si="4806">AB$149</f>
        <v>Herold, Sarah</v>
      </c>
    </row>
    <row r="2739" spans="1:28" s="188" customFormat="1" ht="17.399999999999999">
      <c r="A2739" s="193" t="str">
        <f t="shared" si="4774"/>
        <v>DVD</v>
      </c>
      <c r="B2739" s="193" t="str">
        <f t="shared" si="4775"/>
        <v>AL921DVD</v>
      </c>
      <c r="C2739" s="193" t="str">
        <f t="shared" si="4776"/>
        <v>DVDHerold, Sarah</v>
      </c>
      <c r="D2739" s="193"/>
      <c r="E2739" s="193"/>
      <c r="F2739" s="193" t="str">
        <f t="shared" si="4777"/>
        <v>DVDRichardson, Vicki</v>
      </c>
      <c r="G2739" s="193" t="str">
        <f t="shared" ref="G2739:M2739" si="4807">G$150</f>
        <v>Richardson, Vicki</v>
      </c>
      <c r="H2739" s="193" t="str">
        <f t="shared" si="4807"/>
        <v>Herold, Sarah</v>
      </c>
      <c r="I2739" s="193" t="str">
        <f t="shared" si="4807"/>
        <v>AL921</v>
      </c>
      <c r="J2739" s="193" t="str">
        <f t="shared" si="4807"/>
        <v>ALL ESSENTIALS INC</v>
      </c>
      <c r="K2739" s="193" t="str">
        <f t="shared" si="4807"/>
        <v>all</v>
      </c>
      <c r="L2739" s="193" t="str">
        <f t="shared" si="4807"/>
        <v>Jay Halaby &amp; Assoc</v>
      </c>
      <c r="M2739" s="193" t="str">
        <f t="shared" si="4807"/>
        <v>Beauty</v>
      </c>
      <c r="N2739" s="193" t="str">
        <f t="shared" si="4716"/>
        <v>DVD</v>
      </c>
      <c r="AA2739" s="193">
        <f t="shared" si="4779"/>
        <v>0</v>
      </c>
      <c r="AB2739" s="193" t="str">
        <f t="shared" ref="AB2739" si="4808">AB$150</f>
        <v>Herold, Sarah</v>
      </c>
    </row>
    <row r="2740" spans="1:28" s="188" customFormat="1" ht="17.399999999999999">
      <c r="A2740" s="193" t="str">
        <f t="shared" si="4774"/>
        <v>DVD</v>
      </c>
      <c r="B2740" s="193" t="str">
        <f t="shared" si="4775"/>
        <v>BE305DVD</v>
      </c>
      <c r="C2740" s="193" t="str">
        <f t="shared" si="4776"/>
        <v>DVDHerold, Sarah</v>
      </c>
      <c r="D2740" s="193"/>
      <c r="E2740" s="193"/>
      <c r="F2740" s="193" t="str">
        <f t="shared" si="4777"/>
        <v>DVDRichardson, Vicki</v>
      </c>
      <c r="G2740" s="193" t="str">
        <f t="shared" ref="G2740:M2740" si="4809">G$151</f>
        <v>Richardson, Vicki</v>
      </c>
      <c r="H2740" s="193" t="str">
        <f t="shared" si="4809"/>
        <v>Herold, Sarah</v>
      </c>
      <c r="I2740" s="193" t="str">
        <f t="shared" si="4809"/>
        <v>BE305</v>
      </c>
      <c r="J2740" s="193" t="str">
        <f t="shared" si="4809"/>
        <v>BEAUTY COLLECTION.COM INC</v>
      </c>
      <c r="K2740" s="193" t="str">
        <f t="shared" si="4809"/>
        <v>all</v>
      </c>
      <c r="L2740" s="193">
        <f t="shared" si="4809"/>
        <v>0</v>
      </c>
      <c r="M2740" s="193">
        <f t="shared" si="4809"/>
        <v>0</v>
      </c>
      <c r="N2740" s="193" t="str">
        <f t="shared" si="4716"/>
        <v>DVD</v>
      </c>
      <c r="AA2740" s="193">
        <f t="shared" si="4779"/>
        <v>0</v>
      </c>
      <c r="AB2740" s="193" t="str">
        <f t="shared" ref="AB2740" si="4810">AB$151</f>
        <v>Herold, Sarah</v>
      </c>
    </row>
    <row r="2741" spans="1:28" s="188" customFormat="1" ht="17.399999999999999">
      <c r="A2741" s="193" t="str">
        <f t="shared" si="4774"/>
        <v>DVD</v>
      </c>
      <c r="B2741" s="193" t="str">
        <f t="shared" si="4775"/>
        <v>BE337DVD</v>
      </c>
      <c r="C2741" s="193" t="str">
        <f t="shared" si="4776"/>
        <v>DVDHerold, Sarah</v>
      </c>
      <c r="D2741" s="193"/>
      <c r="E2741" s="193"/>
      <c r="F2741" s="193" t="str">
        <f t="shared" si="4777"/>
        <v>DVDRichardson, Vicki</v>
      </c>
      <c r="G2741" s="193" t="str">
        <f t="shared" ref="G2741:M2741" si="4811">G$152</f>
        <v>Richardson, Vicki</v>
      </c>
      <c r="H2741" s="193" t="str">
        <f t="shared" si="4811"/>
        <v>Herold, Sarah</v>
      </c>
      <c r="I2741" s="193" t="str">
        <f t="shared" si="4811"/>
        <v>BE337</v>
      </c>
      <c r="J2741" s="193" t="str">
        <f t="shared" si="4811"/>
        <v>BELLA'S BEAUTY SUPPLY LLC</v>
      </c>
      <c r="K2741" s="193" t="str">
        <f t="shared" si="4811"/>
        <v>all</v>
      </c>
      <c r="L2741" s="193" t="str">
        <f t="shared" si="4811"/>
        <v>Jay Halaby &amp; Assoc</v>
      </c>
      <c r="M2741" s="193" t="str">
        <f t="shared" si="4811"/>
        <v>Beauty</v>
      </c>
      <c r="N2741" s="193" t="str">
        <f t="shared" si="4716"/>
        <v>DVD</v>
      </c>
      <c r="AA2741" s="193">
        <f t="shared" si="4779"/>
        <v>0</v>
      </c>
      <c r="AB2741" s="193" t="str">
        <f t="shared" ref="AB2741" si="4812">AB$152</f>
        <v>Herold, Sarah</v>
      </c>
    </row>
    <row r="2742" spans="1:28" s="188" customFormat="1" ht="17.399999999999999">
      <c r="A2742" s="193" t="str">
        <f t="shared" si="4774"/>
        <v>DVD</v>
      </c>
      <c r="B2742" s="193" t="str">
        <f t="shared" si="4775"/>
        <v>BE587DVD</v>
      </c>
      <c r="C2742" s="193" t="str">
        <f t="shared" si="4776"/>
        <v>DVDHerold, Sarah</v>
      </c>
      <c r="D2742" s="193"/>
      <c r="E2742" s="193"/>
      <c r="F2742" s="193" t="str">
        <f t="shared" si="4777"/>
        <v>DVDRichardson, Vicki</v>
      </c>
      <c r="G2742" s="193" t="str">
        <f t="shared" ref="G2742:M2742" si="4813">G$153</f>
        <v>Richardson, Vicki</v>
      </c>
      <c r="H2742" s="193" t="str">
        <f t="shared" si="4813"/>
        <v>Herold, Sarah</v>
      </c>
      <c r="I2742" s="193" t="str">
        <f t="shared" si="4813"/>
        <v>BE587</v>
      </c>
      <c r="J2742" s="193" t="str">
        <f t="shared" si="4813"/>
        <v>BEAUTY.COM</v>
      </c>
      <c r="K2742" s="193" t="str">
        <f t="shared" si="4813"/>
        <v>all</v>
      </c>
      <c r="L2742" s="193">
        <f t="shared" si="4813"/>
        <v>0</v>
      </c>
      <c r="M2742" s="193">
        <f t="shared" si="4813"/>
        <v>0</v>
      </c>
      <c r="N2742" s="193" t="str">
        <f t="shared" si="4716"/>
        <v>DVD</v>
      </c>
      <c r="AA2742" s="193">
        <f t="shared" si="4779"/>
        <v>0</v>
      </c>
      <c r="AB2742" s="193" t="str">
        <f t="shared" ref="AB2742" si="4814">AB$153</f>
        <v>Herold, Sarah</v>
      </c>
    </row>
    <row r="2743" spans="1:28" s="188" customFormat="1" ht="17.399999999999999">
      <c r="A2743" s="193" t="str">
        <f t="shared" si="4774"/>
        <v>DVD</v>
      </c>
      <c r="B2743" s="193" t="str">
        <f t="shared" si="4775"/>
        <v>BE986DVD</v>
      </c>
      <c r="C2743" s="193" t="str">
        <f t="shared" si="4776"/>
        <v>DVDHerold, Sarah</v>
      </c>
      <c r="D2743" s="193"/>
      <c r="E2743" s="193"/>
      <c r="F2743" s="193" t="str">
        <f t="shared" si="4777"/>
        <v>DVDRichardson, Vicki</v>
      </c>
      <c r="G2743" s="193" t="str">
        <f t="shared" ref="G2743:M2743" si="4815">G$154</f>
        <v>Richardson, Vicki</v>
      </c>
      <c r="H2743" s="193" t="str">
        <f t="shared" si="4815"/>
        <v>Herold, Sarah</v>
      </c>
      <c r="I2743" s="193" t="str">
        <f t="shared" si="4815"/>
        <v>BE986</v>
      </c>
      <c r="J2743" s="193" t="str">
        <f t="shared" si="4815"/>
        <v>BEAUTY BROS INC</v>
      </c>
      <c r="K2743" s="193" t="str">
        <f t="shared" si="4815"/>
        <v>all</v>
      </c>
      <c r="L2743" s="193">
        <f t="shared" si="4815"/>
        <v>0</v>
      </c>
      <c r="M2743" s="193">
        <f t="shared" si="4815"/>
        <v>0</v>
      </c>
      <c r="N2743" s="193" t="str">
        <f t="shared" si="4716"/>
        <v>DVD</v>
      </c>
      <c r="AA2743" s="193">
        <f t="shared" si="4779"/>
        <v>0</v>
      </c>
      <c r="AB2743" s="193" t="str">
        <f t="shared" ref="AB2743" si="4816">AB$154</f>
        <v>Herold, Sarah</v>
      </c>
    </row>
    <row r="2744" spans="1:28" s="188" customFormat="1" ht="17.399999999999999">
      <c r="A2744" s="193" t="str">
        <f t="shared" si="4774"/>
        <v>DVD</v>
      </c>
      <c r="B2744" s="193" t="str">
        <f t="shared" si="4775"/>
        <v>BI356DVD</v>
      </c>
      <c r="C2744" s="193" t="str">
        <f t="shared" si="4776"/>
        <v>DVDHerold, Sarah</v>
      </c>
      <c r="D2744" s="193"/>
      <c r="E2744" s="193"/>
      <c r="F2744" s="193" t="str">
        <f t="shared" si="4777"/>
        <v>DVDRichardson, Vicki</v>
      </c>
      <c r="G2744" s="193" t="str">
        <f t="shared" ref="G2744:M2744" si="4817">G$155</f>
        <v>Richardson, Vicki</v>
      </c>
      <c r="H2744" s="193" t="str">
        <f t="shared" si="4817"/>
        <v>Herold, Sarah</v>
      </c>
      <c r="I2744" s="193" t="str">
        <f t="shared" si="4817"/>
        <v>BI356</v>
      </c>
      <c r="J2744" s="193" t="str">
        <f t="shared" si="4817"/>
        <v>BIONEXIA USA INC</v>
      </c>
      <c r="K2744" s="193" t="str">
        <f t="shared" si="4817"/>
        <v>all</v>
      </c>
      <c r="L2744" s="193" t="str">
        <f t="shared" si="4817"/>
        <v>Jay Halaby &amp; Assoc</v>
      </c>
      <c r="M2744" s="193" t="str">
        <f t="shared" si="4817"/>
        <v>Beauty</v>
      </c>
      <c r="N2744" s="193" t="str">
        <f t="shared" si="4716"/>
        <v>DVD</v>
      </c>
      <c r="AA2744" s="193">
        <f t="shared" si="4779"/>
        <v>0</v>
      </c>
      <c r="AB2744" s="193" t="str">
        <f t="shared" ref="AB2744" si="4818">AB$155</f>
        <v>Herold, Sarah</v>
      </c>
    </row>
    <row r="2745" spans="1:28" s="188" customFormat="1" ht="17.399999999999999">
      <c r="A2745" s="193" t="str">
        <f t="shared" si="4774"/>
        <v>DVD</v>
      </c>
      <c r="B2745" s="193" t="str">
        <f t="shared" si="4775"/>
        <v>BL345DVD</v>
      </c>
      <c r="C2745" s="193" t="str">
        <f t="shared" si="4776"/>
        <v>DVDHerold, Sarah</v>
      </c>
      <c r="D2745" s="193"/>
      <c r="E2745" s="193"/>
      <c r="F2745" s="193" t="str">
        <f t="shared" si="4777"/>
        <v>DVDRichardson, Vicki</v>
      </c>
      <c r="G2745" s="193" t="str">
        <f t="shared" ref="G2745:M2745" si="4819">G$156</f>
        <v>Richardson, Vicki</v>
      </c>
      <c r="H2745" s="193" t="str">
        <f t="shared" si="4819"/>
        <v>Herold, Sarah</v>
      </c>
      <c r="I2745" s="193" t="str">
        <f t="shared" si="4819"/>
        <v>BL345</v>
      </c>
      <c r="J2745" s="193" t="str">
        <f t="shared" si="4819"/>
        <v>BLOOMINGDALE'S</v>
      </c>
      <c r="K2745" s="193" t="str">
        <f t="shared" si="4819"/>
        <v>all</v>
      </c>
      <c r="L2745" s="193">
        <f t="shared" si="4819"/>
        <v>0</v>
      </c>
      <c r="M2745" s="193">
        <f t="shared" si="4819"/>
        <v>0</v>
      </c>
      <c r="N2745" s="193" t="str">
        <f t="shared" si="4716"/>
        <v>DVD</v>
      </c>
      <c r="AA2745" s="193">
        <f t="shared" si="4779"/>
        <v>0</v>
      </c>
      <c r="AB2745" s="193" t="str">
        <f t="shared" ref="AB2745" si="4820">AB$156</f>
        <v>Herold, Sarah</v>
      </c>
    </row>
    <row r="2746" spans="1:28" s="188" customFormat="1" ht="17.399999999999999">
      <c r="A2746" s="193" t="str">
        <f t="shared" si="4774"/>
        <v>DVD</v>
      </c>
      <c r="B2746" s="193" t="str">
        <f t="shared" si="4775"/>
        <v>CE281DVD</v>
      </c>
      <c r="C2746" s="193" t="str">
        <f t="shared" si="4776"/>
        <v>DVDHerold, Sarah</v>
      </c>
      <c r="D2746" s="193"/>
      <c r="E2746" s="193"/>
      <c r="F2746" s="193" t="str">
        <f t="shared" si="4777"/>
        <v>DVDRichardson, Vicki</v>
      </c>
      <c r="G2746" s="193" t="str">
        <f t="shared" ref="G2746:M2746" si="4821">G$157</f>
        <v>Richardson, Vicki</v>
      </c>
      <c r="H2746" s="193" t="str">
        <f t="shared" si="4821"/>
        <v>Herold, Sarah</v>
      </c>
      <c r="I2746" s="193" t="str">
        <f t="shared" si="4821"/>
        <v>CE281</v>
      </c>
      <c r="J2746" s="193" t="str">
        <f t="shared" si="4821"/>
        <v>CONTEC INTERNATIONAL</v>
      </c>
      <c r="K2746" s="193" t="str">
        <f t="shared" si="4821"/>
        <v>all</v>
      </c>
      <c r="L2746" s="193">
        <f t="shared" si="4821"/>
        <v>0</v>
      </c>
      <c r="M2746" s="193">
        <f t="shared" si="4821"/>
        <v>0</v>
      </c>
      <c r="N2746" s="193" t="str">
        <f t="shared" si="4716"/>
        <v>DVD</v>
      </c>
      <c r="AA2746" s="193">
        <f t="shared" si="4779"/>
        <v>0</v>
      </c>
      <c r="AB2746" s="193" t="str">
        <f t="shared" ref="AB2746" si="4822">AB$157</f>
        <v>Herold, Sarah</v>
      </c>
    </row>
    <row r="2747" spans="1:28" s="188" customFormat="1" ht="17.399999999999999">
      <c r="A2747" s="193" t="str">
        <f t="shared" si="4774"/>
        <v>DVD</v>
      </c>
      <c r="B2747" s="193" t="str">
        <f t="shared" si="4775"/>
        <v>CH901DVD</v>
      </c>
      <c r="C2747" s="193" t="str">
        <f t="shared" si="4776"/>
        <v>DVDHerold, Sarah</v>
      </c>
      <c r="D2747" s="193"/>
      <c r="E2747" s="193"/>
      <c r="F2747" s="193" t="str">
        <f t="shared" si="4777"/>
        <v>DVDRichardson, Vicki</v>
      </c>
      <c r="G2747" s="193" t="str">
        <f t="shared" ref="G2747:M2747" si="4823">G$158</f>
        <v>Richardson, Vicki</v>
      </c>
      <c r="H2747" s="193" t="str">
        <f t="shared" si="4823"/>
        <v>Herold, Sarah</v>
      </c>
      <c r="I2747" s="193" t="str">
        <f t="shared" si="4823"/>
        <v>CH901</v>
      </c>
      <c r="J2747" s="193" t="str">
        <f t="shared" si="4823"/>
        <v>CHENICE PRO SALON</v>
      </c>
      <c r="K2747" s="193" t="str">
        <f t="shared" si="4823"/>
        <v>all</v>
      </c>
      <c r="L2747" s="193" t="str">
        <f t="shared" si="4823"/>
        <v>Jay Halaby &amp; Assoc</v>
      </c>
      <c r="M2747" s="193" t="str">
        <f t="shared" si="4823"/>
        <v>Beauty</v>
      </c>
      <c r="N2747" s="193" t="str">
        <f t="shared" si="4716"/>
        <v>DVD</v>
      </c>
      <c r="AA2747" s="193">
        <f t="shared" si="4779"/>
        <v>0</v>
      </c>
      <c r="AB2747" s="193" t="str">
        <f t="shared" ref="AB2747" si="4824">AB$158</f>
        <v>Herold, Sarah</v>
      </c>
    </row>
    <row r="2748" spans="1:28" s="188" customFormat="1" ht="17.399999999999999">
      <c r="A2748" s="193" t="str">
        <f t="shared" si="4774"/>
        <v>DVD</v>
      </c>
      <c r="B2748" s="193" t="str">
        <f t="shared" si="4775"/>
        <v>CR854DVD</v>
      </c>
      <c r="C2748" s="193" t="str">
        <f t="shared" si="4776"/>
        <v>DVDHerold, Sarah</v>
      </c>
      <c r="D2748" s="193"/>
      <c r="E2748" s="193"/>
      <c r="F2748" s="193" t="str">
        <f t="shared" si="4777"/>
        <v>DVDRichardson, Vicki</v>
      </c>
      <c r="G2748" s="193" t="str">
        <f t="shared" ref="G2748:M2748" si="4825">G$159</f>
        <v>Richardson, Vicki</v>
      </c>
      <c r="H2748" s="193" t="str">
        <f t="shared" si="4825"/>
        <v>Herold, Sarah</v>
      </c>
      <c r="I2748" s="193" t="str">
        <f t="shared" si="4825"/>
        <v>CR854</v>
      </c>
      <c r="J2748" s="193" t="str">
        <f t="shared" si="4825"/>
        <v>CREATIVE BEAUTY CONCEPTS</v>
      </c>
      <c r="K2748" s="193" t="str">
        <f t="shared" si="4825"/>
        <v>all</v>
      </c>
      <c r="L2748" s="193" t="str">
        <f t="shared" si="4825"/>
        <v>Jay Halaby &amp; Assoc</v>
      </c>
      <c r="M2748" s="193" t="str">
        <f t="shared" si="4825"/>
        <v>Beauty</v>
      </c>
      <c r="N2748" s="193" t="str">
        <f t="shared" si="4716"/>
        <v>DVD</v>
      </c>
      <c r="AA2748" s="193">
        <f t="shared" si="4779"/>
        <v>0</v>
      </c>
      <c r="AB2748" s="193" t="str">
        <f t="shared" ref="AB2748" si="4826">AB$159</f>
        <v>Herold, Sarah</v>
      </c>
    </row>
    <row r="2749" spans="1:28" s="188" customFormat="1" ht="17.399999999999999">
      <c r="A2749" s="193" t="str">
        <f t="shared" si="4774"/>
        <v>DVD</v>
      </c>
      <c r="B2749" s="193" t="str">
        <f t="shared" si="4775"/>
        <v>CY001DVD</v>
      </c>
      <c r="C2749" s="193" t="str">
        <f t="shared" si="4776"/>
        <v>DVDHerold, Sarah</v>
      </c>
      <c r="D2749" s="193"/>
      <c r="E2749" s="193"/>
      <c r="F2749" s="193" t="str">
        <f t="shared" si="4777"/>
        <v>DVDRichardson, Vicki</v>
      </c>
      <c r="G2749" s="193" t="str">
        <f t="shared" ref="G2749:M2749" si="4827">G$160</f>
        <v>Richardson, Vicki</v>
      </c>
      <c r="H2749" s="193" t="str">
        <f t="shared" si="4827"/>
        <v>Herold, Sarah</v>
      </c>
      <c r="I2749" s="193" t="str">
        <f t="shared" si="4827"/>
        <v>CY001</v>
      </c>
      <c r="J2749" s="193" t="str">
        <f t="shared" si="4827"/>
        <v>CYNTHIA SALON SERVICES</v>
      </c>
      <c r="K2749" s="193" t="str">
        <f t="shared" si="4827"/>
        <v>all</v>
      </c>
      <c r="L2749" s="193" t="str">
        <f t="shared" si="4827"/>
        <v>Jay Halaby &amp; Assoc</v>
      </c>
      <c r="M2749" s="193" t="str">
        <f t="shared" si="4827"/>
        <v>Beauty</v>
      </c>
      <c r="N2749" s="193" t="str">
        <f t="shared" si="4716"/>
        <v>DVD</v>
      </c>
      <c r="AA2749" s="193">
        <f t="shared" si="4779"/>
        <v>0</v>
      </c>
      <c r="AB2749" s="193" t="str">
        <f t="shared" ref="AB2749" si="4828">AB$160</f>
        <v>Herold, Sarah</v>
      </c>
    </row>
    <row r="2750" spans="1:28" s="188" customFormat="1" ht="17.399999999999999">
      <c r="A2750" s="193" t="str">
        <f t="shared" si="4774"/>
        <v>DVD</v>
      </c>
      <c r="B2750" s="193" t="str">
        <f t="shared" si="4775"/>
        <v>DM026DVD</v>
      </c>
      <c r="C2750" s="193" t="str">
        <f t="shared" si="4776"/>
        <v>DVDHerold, Sarah</v>
      </c>
      <c r="D2750" s="193"/>
      <c r="E2750" s="193"/>
      <c r="F2750" s="193" t="str">
        <f t="shared" si="4777"/>
        <v>DVDRichardson, Vicki</v>
      </c>
      <c r="G2750" s="193" t="str">
        <f t="shared" ref="G2750:M2750" si="4829">G$161</f>
        <v>Richardson, Vicki</v>
      </c>
      <c r="H2750" s="193" t="str">
        <f t="shared" si="4829"/>
        <v>Herold, Sarah</v>
      </c>
      <c r="I2750" s="193" t="str">
        <f t="shared" si="4829"/>
        <v>DM026</v>
      </c>
      <c r="J2750" s="193" t="str">
        <f t="shared" si="4829"/>
        <v>DISCOVER SALON SERVICES</v>
      </c>
      <c r="K2750" s="193" t="str">
        <f t="shared" si="4829"/>
        <v>all</v>
      </c>
      <c r="L2750" s="193" t="str">
        <f t="shared" si="4829"/>
        <v>Jay Halaby &amp; Assoc</v>
      </c>
      <c r="M2750" s="193" t="str">
        <f t="shared" si="4829"/>
        <v>Beauty</v>
      </c>
      <c r="N2750" s="193" t="str">
        <f t="shared" si="4716"/>
        <v>DVD</v>
      </c>
      <c r="AA2750" s="193">
        <f t="shared" si="4779"/>
        <v>0</v>
      </c>
      <c r="AB2750" s="193" t="str">
        <f t="shared" ref="AB2750" si="4830">AB$161</f>
        <v>Herold, Sarah</v>
      </c>
    </row>
    <row r="2751" spans="1:28" s="188" customFormat="1" ht="17.399999999999999">
      <c r="A2751" s="193" t="str">
        <f t="shared" si="4774"/>
        <v>DVD</v>
      </c>
      <c r="B2751" s="193" t="str">
        <f t="shared" si="4775"/>
        <v>EC238DVD</v>
      </c>
      <c r="C2751" s="193" t="str">
        <f t="shared" si="4776"/>
        <v>DVDHerold, Sarah</v>
      </c>
      <c r="D2751" s="193"/>
      <c r="E2751" s="193"/>
      <c r="F2751" s="193" t="str">
        <f t="shared" si="4777"/>
        <v>DVDRichardson, Vicki</v>
      </c>
      <c r="G2751" s="193" t="str">
        <f t="shared" ref="G2751:M2751" si="4831">G$162</f>
        <v>Richardson, Vicki</v>
      </c>
      <c r="H2751" s="193" t="str">
        <f t="shared" si="4831"/>
        <v>Herold, Sarah</v>
      </c>
      <c r="I2751" s="193" t="str">
        <f t="shared" si="4831"/>
        <v>EC238</v>
      </c>
      <c r="J2751" s="193" t="str">
        <f t="shared" si="4831"/>
        <v>ECONOMY BEAUTY SUPPLY</v>
      </c>
      <c r="K2751" s="193" t="str">
        <f t="shared" si="4831"/>
        <v>all</v>
      </c>
      <c r="L2751" s="193" t="str">
        <f t="shared" si="4831"/>
        <v>Jay Halaby &amp; Assoc</v>
      </c>
      <c r="M2751" s="193" t="str">
        <f t="shared" si="4831"/>
        <v>Beauty</v>
      </c>
      <c r="N2751" s="193" t="str">
        <f t="shared" si="4716"/>
        <v>DVD</v>
      </c>
      <c r="AA2751" s="193">
        <f t="shared" si="4779"/>
        <v>0</v>
      </c>
      <c r="AB2751" s="193" t="str">
        <f t="shared" ref="AB2751" si="4832">AB$162</f>
        <v>Herold, Sarah</v>
      </c>
    </row>
    <row r="2752" spans="1:28" s="188" customFormat="1" ht="17.399999999999999">
      <c r="A2752" s="193" t="str">
        <f t="shared" si="4774"/>
        <v>DVD</v>
      </c>
      <c r="B2752" s="193" t="str">
        <f t="shared" si="4775"/>
        <v>EC301DVD</v>
      </c>
      <c r="C2752" s="193" t="str">
        <f t="shared" si="4776"/>
        <v>DVDHerold, Sarah</v>
      </c>
      <c r="D2752" s="193"/>
      <c r="E2752" s="193"/>
      <c r="F2752" s="193" t="str">
        <f t="shared" si="4777"/>
        <v>DVDRichardson, Vicki</v>
      </c>
      <c r="G2752" s="193" t="str">
        <f t="shared" ref="G2752:M2752" si="4833">G$163</f>
        <v>Richardson, Vicki</v>
      </c>
      <c r="H2752" s="193" t="str">
        <f t="shared" si="4833"/>
        <v>Herold, Sarah</v>
      </c>
      <c r="I2752" s="193" t="str">
        <f t="shared" si="4833"/>
        <v>EC301</v>
      </c>
      <c r="J2752" s="193" t="str">
        <f t="shared" si="4833"/>
        <v>FINELINE DISTRIBUTOR INC</v>
      </c>
      <c r="K2752" s="193" t="str">
        <f t="shared" si="4833"/>
        <v>all</v>
      </c>
      <c r="L2752" s="193" t="str">
        <f t="shared" si="4833"/>
        <v>Jay Halaby &amp; Assoc</v>
      </c>
      <c r="M2752" s="193" t="str">
        <f t="shared" si="4833"/>
        <v>Beauty</v>
      </c>
      <c r="N2752" s="193" t="str">
        <f t="shared" si="4716"/>
        <v>DVD</v>
      </c>
      <c r="AA2752" s="193">
        <f t="shared" si="4779"/>
        <v>0</v>
      </c>
      <c r="AB2752" s="193" t="str">
        <f t="shared" ref="AB2752" si="4834">AB$163</f>
        <v>Herold, Sarah</v>
      </c>
    </row>
    <row r="2753" spans="1:28" s="188" customFormat="1" ht="17.399999999999999">
      <c r="A2753" s="193" t="str">
        <f t="shared" si="4774"/>
        <v>DVD</v>
      </c>
      <c r="B2753" s="193" t="str">
        <f t="shared" si="4775"/>
        <v>EV146DVD</v>
      </c>
      <c r="C2753" s="193" t="str">
        <f t="shared" si="4776"/>
        <v>DVDHerold, Sarah</v>
      </c>
      <c r="D2753" s="193"/>
      <c r="E2753" s="193"/>
      <c r="F2753" s="193" t="str">
        <f t="shared" si="4777"/>
        <v>DVDRichardson, Vicki</v>
      </c>
      <c r="G2753" s="193" t="str">
        <f t="shared" ref="G2753:M2753" si="4835">G$164</f>
        <v>Richardson, Vicki</v>
      </c>
      <c r="H2753" s="193" t="str">
        <f t="shared" si="4835"/>
        <v>Herold, Sarah</v>
      </c>
      <c r="I2753" s="193" t="str">
        <f t="shared" si="4835"/>
        <v>EV146</v>
      </c>
      <c r="J2753" s="193" t="str">
        <f t="shared" si="4835"/>
        <v>EVERGREEN TEAM USA</v>
      </c>
      <c r="K2753" s="193" t="str">
        <f t="shared" si="4835"/>
        <v>all</v>
      </c>
      <c r="L2753" s="193" t="str">
        <f t="shared" si="4835"/>
        <v>Jay Halaby &amp; Assoc</v>
      </c>
      <c r="M2753" s="193" t="str">
        <f t="shared" si="4835"/>
        <v>Beauty</v>
      </c>
      <c r="N2753" s="193" t="str">
        <f t="shared" si="4716"/>
        <v>DVD</v>
      </c>
      <c r="AA2753" s="193">
        <f t="shared" si="4779"/>
        <v>0</v>
      </c>
      <c r="AB2753" s="193" t="str">
        <f t="shared" ref="AB2753" si="4836">AB$164</f>
        <v>Herold, Sarah</v>
      </c>
    </row>
    <row r="2754" spans="1:28" s="188" customFormat="1" ht="17.399999999999999">
      <c r="A2754" s="193" t="str">
        <f t="shared" si="4774"/>
        <v>DVD</v>
      </c>
      <c r="B2754" s="193" t="str">
        <f t="shared" si="4775"/>
        <v>FO396DVD</v>
      </c>
      <c r="C2754" s="193" t="str">
        <f t="shared" si="4776"/>
        <v>DVDHerold, Sarah</v>
      </c>
      <c r="D2754" s="193"/>
      <c r="E2754" s="193"/>
      <c r="F2754" s="193" t="str">
        <f t="shared" si="4777"/>
        <v>DVDRichardson, Vicki</v>
      </c>
      <c r="G2754" s="193" t="str">
        <f t="shared" ref="G2754:M2754" si="4837">G$165</f>
        <v>Richardson, Vicki</v>
      </c>
      <c r="H2754" s="193" t="str">
        <f t="shared" si="4837"/>
        <v>Herold, Sarah</v>
      </c>
      <c r="I2754" s="193" t="str">
        <f t="shared" si="4837"/>
        <v>FO396</v>
      </c>
      <c r="J2754" s="193" t="str">
        <f t="shared" si="4837"/>
        <v>FOUR STAR BEAUTY SUPPLY CORP</v>
      </c>
      <c r="K2754" s="193" t="str">
        <f t="shared" si="4837"/>
        <v>all</v>
      </c>
      <c r="L2754" s="193" t="str">
        <f t="shared" si="4837"/>
        <v>Jay Halaby &amp; Assoc</v>
      </c>
      <c r="M2754" s="193" t="str">
        <f t="shared" si="4837"/>
        <v>Beauty</v>
      </c>
      <c r="N2754" s="193" t="str">
        <f t="shared" si="4716"/>
        <v>DVD</v>
      </c>
      <c r="AA2754" s="193">
        <f t="shared" si="4779"/>
        <v>0</v>
      </c>
      <c r="AB2754" s="193" t="str">
        <f t="shared" ref="AB2754" si="4838">AB$165</f>
        <v>Herold, Sarah</v>
      </c>
    </row>
    <row r="2755" spans="1:28" s="188" customFormat="1" ht="17.399999999999999">
      <c r="A2755" s="193" t="str">
        <f t="shared" si="4774"/>
        <v>DVD</v>
      </c>
      <c r="B2755" s="193" t="str">
        <f t="shared" si="4775"/>
        <v>GR900DVD</v>
      </c>
      <c r="C2755" s="193" t="str">
        <f t="shared" si="4776"/>
        <v>DVDHerold, Sarah</v>
      </c>
      <c r="D2755" s="193"/>
      <c r="E2755" s="193"/>
      <c r="F2755" s="193" t="str">
        <f t="shared" si="4777"/>
        <v>DVDRichardson, Vicki</v>
      </c>
      <c r="G2755" s="193" t="str">
        <f t="shared" ref="G2755:M2755" si="4839">G$166</f>
        <v>Richardson, Vicki</v>
      </c>
      <c r="H2755" s="193" t="str">
        <f t="shared" si="4839"/>
        <v>Herold, Sarah</v>
      </c>
      <c r="I2755" s="193" t="str">
        <f t="shared" si="4839"/>
        <v>GR900</v>
      </c>
      <c r="J2755" s="193" t="str">
        <f t="shared" si="4839"/>
        <v>GROOM IT INDUSTRIES</v>
      </c>
      <c r="K2755" s="193" t="str">
        <f t="shared" si="4839"/>
        <v>all</v>
      </c>
      <c r="L2755" s="193" t="str">
        <f t="shared" si="4839"/>
        <v>Jay Halaby &amp; Assoc</v>
      </c>
      <c r="M2755" s="193" t="str">
        <f t="shared" si="4839"/>
        <v>Beauty</v>
      </c>
      <c r="N2755" s="193" t="str">
        <f t="shared" si="4716"/>
        <v>DVD</v>
      </c>
      <c r="AA2755" s="193">
        <f t="shared" si="4779"/>
        <v>0</v>
      </c>
      <c r="AB2755" s="193" t="str">
        <f t="shared" ref="AB2755" si="4840">AB$166</f>
        <v>Herold, Sarah</v>
      </c>
    </row>
    <row r="2756" spans="1:28" s="188" customFormat="1" ht="17.399999999999999">
      <c r="A2756" s="193" t="str">
        <f t="shared" si="4774"/>
        <v>DVD</v>
      </c>
      <c r="B2756" s="193" t="str">
        <f t="shared" si="4775"/>
        <v>IN021DVD</v>
      </c>
      <c r="C2756" s="193" t="str">
        <f t="shared" si="4776"/>
        <v>DVDHerold, Sarah</v>
      </c>
      <c r="D2756" s="193"/>
      <c r="E2756" s="193"/>
      <c r="F2756" s="193" t="str">
        <f t="shared" si="4777"/>
        <v>DVDRichardson, Vicki</v>
      </c>
      <c r="G2756" s="193" t="str">
        <f t="shared" ref="G2756:M2756" si="4841">G$167</f>
        <v>Richardson, Vicki</v>
      </c>
      <c r="H2756" s="193" t="str">
        <f t="shared" si="4841"/>
        <v>Herold, Sarah</v>
      </c>
      <c r="I2756" s="193" t="str">
        <f t="shared" si="4841"/>
        <v>IN021</v>
      </c>
      <c r="J2756" s="193" t="str">
        <f t="shared" si="4841"/>
        <v>INTERNATIONAL SALON/UNITED BEAUTY</v>
      </c>
      <c r="K2756" s="193" t="str">
        <f t="shared" si="4841"/>
        <v>all</v>
      </c>
      <c r="L2756" s="193" t="str">
        <f t="shared" si="4841"/>
        <v>Jay Halaby &amp; Assoc</v>
      </c>
      <c r="M2756" s="193" t="str">
        <f t="shared" si="4841"/>
        <v>Beauty</v>
      </c>
      <c r="N2756" s="193" t="str">
        <f t="shared" si="4716"/>
        <v>DVD</v>
      </c>
      <c r="AA2756" s="193">
        <f t="shared" si="4779"/>
        <v>0</v>
      </c>
      <c r="AB2756" s="193" t="str">
        <f t="shared" ref="AB2756" si="4842">AB$167</f>
        <v>Herold, Sarah</v>
      </c>
    </row>
    <row r="2757" spans="1:28" s="188" customFormat="1" ht="17.399999999999999">
      <c r="A2757" s="193" t="str">
        <f t="shared" si="4774"/>
        <v>DVD</v>
      </c>
      <c r="B2757" s="193" t="str">
        <f t="shared" si="4775"/>
        <v>IN883DVD</v>
      </c>
      <c r="C2757" s="193" t="str">
        <f t="shared" si="4776"/>
        <v>DVDHerold, Sarah</v>
      </c>
      <c r="D2757" s="193"/>
      <c r="E2757" s="193"/>
      <c r="F2757" s="193" t="str">
        <f t="shared" si="4777"/>
        <v>DVDRichardson, Vicki</v>
      </c>
      <c r="G2757" s="193" t="str">
        <f t="shared" ref="G2757:M2757" si="4843">G$168</f>
        <v>Richardson, Vicki</v>
      </c>
      <c r="H2757" s="193" t="str">
        <f t="shared" si="4843"/>
        <v>Herold, Sarah</v>
      </c>
      <c r="I2757" s="193" t="str">
        <f t="shared" si="4843"/>
        <v>IN883</v>
      </c>
      <c r="J2757" s="193" t="str">
        <f t="shared" si="4843"/>
        <v>INNOVATIVE SALON SOLUTIONS</v>
      </c>
      <c r="K2757" s="193" t="str">
        <f t="shared" si="4843"/>
        <v>all</v>
      </c>
      <c r="L2757" s="193" t="str">
        <f t="shared" si="4843"/>
        <v>Jay Halaby &amp; Assoc</v>
      </c>
      <c r="M2757" s="193" t="str">
        <f t="shared" si="4843"/>
        <v>Beauty</v>
      </c>
      <c r="N2757" s="193" t="str">
        <f t="shared" si="4716"/>
        <v>DVD</v>
      </c>
      <c r="AA2757" s="193">
        <f t="shared" si="4779"/>
        <v>0</v>
      </c>
      <c r="AB2757" s="193" t="str">
        <f t="shared" ref="AB2757" si="4844">AB$168</f>
        <v>Herold, Sarah</v>
      </c>
    </row>
    <row r="2758" spans="1:28" s="188" customFormat="1" ht="17.399999999999999">
      <c r="A2758" s="193" t="str">
        <f t="shared" si="4774"/>
        <v>DVD</v>
      </c>
      <c r="B2758" s="193" t="str">
        <f t="shared" si="4775"/>
        <v>J0250DVD</v>
      </c>
      <c r="C2758" s="193" t="str">
        <f t="shared" si="4776"/>
        <v>DVDHerold, Sarah</v>
      </c>
      <c r="D2758" s="193"/>
      <c r="E2758" s="193"/>
      <c r="F2758" s="193" t="str">
        <f t="shared" si="4777"/>
        <v>DVDRichardson, Vicki</v>
      </c>
      <c r="G2758" s="193" t="str">
        <f t="shared" ref="G2758:M2758" si="4845">G$169</f>
        <v>Richardson, Vicki</v>
      </c>
      <c r="H2758" s="193" t="str">
        <f t="shared" si="4845"/>
        <v>Herold, Sarah</v>
      </c>
      <c r="I2758" s="193" t="str">
        <f t="shared" si="4845"/>
        <v>J0250</v>
      </c>
      <c r="J2758" s="193" t="str">
        <f t="shared" si="4845"/>
        <v>NORDSTROM</v>
      </c>
      <c r="K2758" s="193" t="str">
        <f t="shared" si="4845"/>
        <v>all</v>
      </c>
      <c r="L2758" s="193">
        <f t="shared" si="4845"/>
        <v>0</v>
      </c>
      <c r="M2758" s="193">
        <f t="shared" si="4845"/>
        <v>0</v>
      </c>
      <c r="N2758" s="193" t="str">
        <f t="shared" si="4716"/>
        <v>DVD</v>
      </c>
      <c r="AA2758" s="193">
        <f t="shared" si="4779"/>
        <v>0</v>
      </c>
      <c r="AB2758" s="193" t="str">
        <f t="shared" ref="AB2758" si="4846">AB$169</f>
        <v>Herold, Sarah</v>
      </c>
    </row>
    <row r="2759" spans="1:28" s="188" customFormat="1" ht="17.399999999999999">
      <c r="A2759" s="193" t="str">
        <f t="shared" si="4774"/>
        <v>DVD</v>
      </c>
      <c r="B2759" s="193" t="str">
        <f t="shared" si="4775"/>
        <v>JL011DVD</v>
      </c>
      <c r="C2759" s="193" t="str">
        <f t="shared" si="4776"/>
        <v>DVDHerold, Sarah</v>
      </c>
      <c r="D2759" s="193"/>
      <c r="E2759" s="193"/>
      <c r="F2759" s="193" t="str">
        <f t="shared" si="4777"/>
        <v>DVDRichardson, Vicki</v>
      </c>
      <c r="G2759" s="193" t="str">
        <f t="shared" ref="G2759:M2759" si="4847">G$170</f>
        <v>Richardson, Vicki</v>
      </c>
      <c r="H2759" s="193" t="str">
        <f t="shared" si="4847"/>
        <v>Herold, Sarah</v>
      </c>
      <c r="I2759" s="193" t="str">
        <f t="shared" si="4847"/>
        <v>JL011</v>
      </c>
      <c r="J2759" s="193" t="str">
        <f t="shared" si="4847"/>
        <v>JLMOON INC / PINK BEAUTY</v>
      </c>
      <c r="K2759" s="193" t="str">
        <f t="shared" si="4847"/>
        <v>all</v>
      </c>
      <c r="L2759" s="193" t="str">
        <f t="shared" si="4847"/>
        <v>Jay Halaby &amp; Assoc</v>
      </c>
      <c r="M2759" s="193" t="str">
        <f t="shared" si="4847"/>
        <v>Beauty</v>
      </c>
      <c r="N2759" s="193" t="str">
        <f t="shared" si="4716"/>
        <v>DVD</v>
      </c>
      <c r="AA2759" s="193">
        <f t="shared" si="4779"/>
        <v>0</v>
      </c>
      <c r="AB2759" s="193" t="str">
        <f t="shared" ref="AB2759" si="4848">AB$170</f>
        <v>Herold, Sarah</v>
      </c>
    </row>
    <row r="2760" spans="1:28" s="188" customFormat="1" ht="17.399999999999999">
      <c r="A2760" s="193" t="str">
        <f t="shared" si="4774"/>
        <v>DVD</v>
      </c>
      <c r="B2760" s="193" t="str">
        <f t="shared" si="4775"/>
        <v>JO471DVD</v>
      </c>
      <c r="C2760" s="193" t="str">
        <f t="shared" si="4776"/>
        <v>DVDHerold, Sarah</v>
      </c>
      <c r="D2760" s="193"/>
      <c r="E2760" s="193"/>
      <c r="F2760" s="193" t="str">
        <f t="shared" si="4777"/>
        <v>DVDRichardson, Vicki</v>
      </c>
      <c r="G2760" s="193" t="str">
        <f t="shared" ref="G2760:M2760" si="4849">G$171</f>
        <v>Richardson, Vicki</v>
      </c>
      <c r="H2760" s="193" t="str">
        <f t="shared" si="4849"/>
        <v>Herold, Sarah</v>
      </c>
      <c r="I2760" s="193" t="str">
        <f t="shared" si="4849"/>
        <v>JO471</v>
      </c>
      <c r="J2760" s="193" t="str">
        <f t="shared" si="4849"/>
        <v>JSKY SOLUTION INC</v>
      </c>
      <c r="K2760" s="193" t="str">
        <f t="shared" si="4849"/>
        <v>all</v>
      </c>
      <c r="L2760" s="193" t="str">
        <f t="shared" si="4849"/>
        <v>Jay Halaby &amp; Assoc</v>
      </c>
      <c r="M2760" s="193" t="str">
        <f t="shared" si="4849"/>
        <v>Beauty</v>
      </c>
      <c r="N2760" s="193" t="str">
        <f t="shared" ref="N2760:N2823" si="4850">A2760</f>
        <v>DVD</v>
      </c>
      <c r="AA2760" s="193">
        <f t="shared" si="4779"/>
        <v>0</v>
      </c>
      <c r="AB2760" s="193" t="str">
        <f t="shared" ref="AB2760" si="4851">AB$171</f>
        <v>Herold, Sarah</v>
      </c>
    </row>
    <row r="2761" spans="1:28" s="188" customFormat="1" ht="17.399999999999999">
      <c r="A2761" s="193" t="str">
        <f t="shared" si="4774"/>
        <v>DVD</v>
      </c>
      <c r="B2761" s="193" t="str">
        <f t="shared" si="4775"/>
        <v>JR091DVD</v>
      </c>
      <c r="C2761" s="193" t="str">
        <f t="shared" si="4776"/>
        <v>DVDHerold, Sarah</v>
      </c>
      <c r="D2761" s="193"/>
      <c r="E2761" s="193"/>
      <c r="F2761" s="193" t="str">
        <f t="shared" si="4777"/>
        <v>DVDRichardson, Vicki</v>
      </c>
      <c r="G2761" s="193" t="str">
        <f t="shared" ref="G2761:M2761" si="4852">G$172</f>
        <v>Richardson, Vicki</v>
      </c>
      <c r="H2761" s="193" t="str">
        <f t="shared" si="4852"/>
        <v>Herold, Sarah</v>
      </c>
      <c r="I2761" s="193" t="str">
        <f t="shared" si="4852"/>
        <v>JR091</v>
      </c>
      <c r="J2761" s="193" t="str">
        <f t="shared" si="4852"/>
        <v>J &amp; R BEAUTY SUPPLY</v>
      </c>
      <c r="K2761" s="193" t="str">
        <f t="shared" si="4852"/>
        <v>all</v>
      </c>
      <c r="L2761" s="193" t="str">
        <f t="shared" si="4852"/>
        <v>Jay Halaby &amp; Assoc</v>
      </c>
      <c r="M2761" s="193" t="str">
        <f t="shared" si="4852"/>
        <v>Beauty</v>
      </c>
      <c r="N2761" s="193" t="str">
        <f t="shared" si="4850"/>
        <v>DVD</v>
      </c>
      <c r="AA2761" s="193">
        <f t="shared" si="4779"/>
        <v>0</v>
      </c>
      <c r="AB2761" s="193" t="str">
        <f t="shared" ref="AB2761" si="4853">AB$172</f>
        <v>Herold, Sarah</v>
      </c>
    </row>
    <row r="2762" spans="1:28" s="188" customFormat="1" ht="17.399999999999999">
      <c r="A2762" s="193" t="str">
        <f t="shared" si="4774"/>
        <v>DVD</v>
      </c>
      <c r="B2762" s="193" t="str">
        <f t="shared" si="4775"/>
        <v>KA388DVD</v>
      </c>
      <c r="C2762" s="193" t="str">
        <f t="shared" si="4776"/>
        <v>DVDHerold, Sarah</v>
      </c>
      <c r="D2762" s="193"/>
      <c r="E2762" s="193"/>
      <c r="F2762" s="193" t="str">
        <f t="shared" si="4777"/>
        <v>DVDRichardson, Vicki</v>
      </c>
      <c r="G2762" s="193" t="str">
        <f t="shared" ref="G2762:M2762" si="4854">G$173</f>
        <v>Richardson, Vicki</v>
      </c>
      <c r="H2762" s="193" t="str">
        <f t="shared" si="4854"/>
        <v>Herold, Sarah</v>
      </c>
      <c r="I2762" s="193" t="str">
        <f t="shared" si="4854"/>
        <v>KA388</v>
      </c>
      <c r="J2762" s="193" t="str">
        <f t="shared" si="4854"/>
        <v>KANAR, Inc</v>
      </c>
      <c r="K2762" s="193" t="str">
        <f t="shared" si="4854"/>
        <v>all</v>
      </c>
      <c r="L2762" s="193">
        <f t="shared" si="4854"/>
        <v>0</v>
      </c>
      <c r="M2762" s="193">
        <f t="shared" si="4854"/>
        <v>0</v>
      </c>
      <c r="N2762" s="193" t="str">
        <f t="shared" si="4850"/>
        <v>DVD</v>
      </c>
      <c r="AA2762" s="193">
        <f t="shared" si="4779"/>
        <v>0</v>
      </c>
      <c r="AB2762" s="193" t="str">
        <f t="shared" ref="AB2762" si="4855">AB$173</f>
        <v>Herold, Sarah</v>
      </c>
    </row>
    <row r="2763" spans="1:28" s="188" customFormat="1" ht="17.399999999999999">
      <c r="A2763" s="193" t="str">
        <f t="shared" si="4774"/>
        <v>DVD</v>
      </c>
      <c r="B2763" s="193" t="str">
        <f t="shared" si="4775"/>
        <v>LA971DVD</v>
      </c>
      <c r="C2763" s="193" t="str">
        <f t="shared" si="4776"/>
        <v>DVDHerold, Sarah</v>
      </c>
      <c r="D2763" s="193"/>
      <c r="E2763" s="193"/>
      <c r="F2763" s="193" t="str">
        <f t="shared" si="4777"/>
        <v>DVDRichardson, Vicki</v>
      </c>
      <c r="G2763" s="193" t="str">
        <f t="shared" ref="G2763:M2763" si="4856">G$174</f>
        <v>Richardson, Vicki</v>
      </c>
      <c r="H2763" s="193" t="str">
        <f t="shared" si="4856"/>
        <v>Herold, Sarah</v>
      </c>
      <c r="I2763" s="193" t="str">
        <f t="shared" si="4856"/>
        <v>LA971</v>
      </c>
      <c r="J2763" s="193" t="str">
        <f t="shared" si="4856"/>
        <v>LA SHEAR</v>
      </c>
      <c r="K2763" s="193" t="str">
        <f t="shared" si="4856"/>
        <v>all</v>
      </c>
      <c r="L2763" s="193" t="str">
        <f t="shared" si="4856"/>
        <v>Jay Halaby &amp; Assoc</v>
      </c>
      <c r="M2763" s="193" t="str">
        <f t="shared" si="4856"/>
        <v>Beauty</v>
      </c>
      <c r="N2763" s="193" t="str">
        <f t="shared" si="4850"/>
        <v>DVD</v>
      </c>
      <c r="AA2763" s="193">
        <f t="shared" si="4779"/>
        <v>0</v>
      </c>
      <c r="AB2763" s="193" t="str">
        <f t="shared" ref="AB2763" si="4857">AB$174</f>
        <v>Herold, Sarah</v>
      </c>
    </row>
    <row r="2764" spans="1:28" s="188" customFormat="1" ht="17.399999999999999">
      <c r="A2764" s="193" t="str">
        <f t="shared" si="4774"/>
        <v>DVD</v>
      </c>
      <c r="B2764" s="193" t="str">
        <f t="shared" si="4775"/>
        <v>LE620DVD</v>
      </c>
      <c r="C2764" s="193" t="str">
        <f t="shared" si="4776"/>
        <v>DVDHerold, Sarah</v>
      </c>
      <c r="D2764" s="193"/>
      <c r="E2764" s="193"/>
      <c r="F2764" s="193" t="str">
        <f t="shared" si="4777"/>
        <v>DVDRichardson, Vicki</v>
      </c>
      <c r="G2764" s="193" t="str">
        <f t="shared" ref="G2764:M2764" si="4858">G$175</f>
        <v>Richardson, Vicki</v>
      </c>
      <c r="H2764" s="193" t="str">
        <f t="shared" si="4858"/>
        <v>Herold, Sarah</v>
      </c>
      <c r="I2764" s="193" t="str">
        <f t="shared" si="4858"/>
        <v>LE620</v>
      </c>
      <c r="J2764" s="193" t="str">
        <f t="shared" si="4858"/>
        <v>LEZLY'S BEAUTY</v>
      </c>
      <c r="K2764" s="193" t="str">
        <f t="shared" si="4858"/>
        <v>all</v>
      </c>
      <c r="L2764" s="193" t="str">
        <f t="shared" si="4858"/>
        <v>Jay Halaby &amp; Assoc</v>
      </c>
      <c r="M2764" s="193" t="str">
        <f t="shared" si="4858"/>
        <v>Beauty</v>
      </c>
      <c r="N2764" s="193" t="str">
        <f t="shared" si="4850"/>
        <v>DVD</v>
      </c>
      <c r="AA2764" s="193">
        <f t="shared" si="4779"/>
        <v>0</v>
      </c>
      <c r="AB2764" s="193" t="str">
        <f t="shared" ref="AB2764" si="4859">AB$175</f>
        <v>Herold, Sarah</v>
      </c>
    </row>
    <row r="2765" spans="1:28" s="188" customFormat="1" ht="17.399999999999999">
      <c r="A2765" s="193" t="str">
        <f t="shared" si="4774"/>
        <v>DVD</v>
      </c>
      <c r="B2765" s="193" t="str">
        <f t="shared" si="4775"/>
        <v>MC546DVD</v>
      </c>
      <c r="C2765" s="193" t="str">
        <f t="shared" si="4776"/>
        <v>DVDHerold, Sarah</v>
      </c>
      <c r="D2765" s="193"/>
      <c r="E2765" s="193"/>
      <c r="F2765" s="193" t="str">
        <f t="shared" si="4777"/>
        <v>DVDRichardson, Vicki</v>
      </c>
      <c r="G2765" s="193" t="str">
        <f t="shared" ref="G2765:M2765" si="4860">G$176</f>
        <v>Richardson, Vicki</v>
      </c>
      <c r="H2765" s="193" t="str">
        <f t="shared" si="4860"/>
        <v>Herold, Sarah</v>
      </c>
      <c r="I2765" s="193" t="str">
        <f t="shared" si="4860"/>
        <v>MC546</v>
      </c>
      <c r="J2765" s="193" t="str">
        <f t="shared" si="4860"/>
        <v>MC BARBER &amp; BEAUTY SUPPLY</v>
      </c>
      <c r="K2765" s="193" t="str">
        <f t="shared" si="4860"/>
        <v>all</v>
      </c>
      <c r="L2765" s="193" t="str">
        <f t="shared" si="4860"/>
        <v>Jay Halaby &amp; Assoc</v>
      </c>
      <c r="M2765" s="193" t="str">
        <f t="shared" si="4860"/>
        <v>Beauty</v>
      </c>
      <c r="N2765" s="193" t="str">
        <f t="shared" si="4850"/>
        <v>DVD</v>
      </c>
      <c r="AA2765" s="193">
        <f t="shared" si="4779"/>
        <v>0</v>
      </c>
      <c r="AB2765" s="193" t="str">
        <f t="shared" ref="AB2765" si="4861">AB$176</f>
        <v>Herold, Sarah</v>
      </c>
    </row>
    <row r="2766" spans="1:28" s="188" customFormat="1" ht="17.399999999999999">
      <c r="A2766" s="193" t="str">
        <f t="shared" si="4774"/>
        <v>DVD</v>
      </c>
      <c r="B2766" s="193" t="str">
        <f t="shared" si="4775"/>
        <v>ME821DVD</v>
      </c>
      <c r="C2766" s="193" t="str">
        <f t="shared" si="4776"/>
        <v>DVDHerold, Sarah</v>
      </c>
      <c r="D2766" s="193"/>
      <c r="E2766" s="193"/>
      <c r="F2766" s="193" t="str">
        <f t="shared" si="4777"/>
        <v>DVDRichardson, Vicki</v>
      </c>
      <c r="G2766" s="193" t="str">
        <f t="shared" ref="G2766:M2766" si="4862">G$177</f>
        <v>Richardson, Vicki</v>
      </c>
      <c r="H2766" s="193" t="str">
        <f t="shared" si="4862"/>
        <v>Herold, Sarah</v>
      </c>
      <c r="I2766" s="193" t="str">
        <f t="shared" si="4862"/>
        <v>ME821</v>
      </c>
      <c r="J2766" s="193" t="str">
        <f t="shared" si="4862"/>
        <v>MERIT BEAUTY SUPPLY</v>
      </c>
      <c r="K2766" s="193" t="str">
        <f t="shared" si="4862"/>
        <v>all</v>
      </c>
      <c r="L2766" s="193" t="str">
        <f t="shared" si="4862"/>
        <v>Jay Halaby &amp; Assoc</v>
      </c>
      <c r="M2766" s="193" t="str">
        <f t="shared" si="4862"/>
        <v>Beauty</v>
      </c>
      <c r="N2766" s="193" t="str">
        <f t="shared" si="4850"/>
        <v>DVD</v>
      </c>
      <c r="AA2766" s="193">
        <f t="shared" si="4779"/>
        <v>0</v>
      </c>
      <c r="AB2766" s="193" t="str">
        <f t="shared" ref="AB2766" si="4863">AB$177</f>
        <v>Herold, Sarah</v>
      </c>
    </row>
    <row r="2767" spans="1:28" s="188" customFormat="1" ht="17.399999999999999">
      <c r="A2767" s="193" t="str">
        <f t="shared" si="4774"/>
        <v>DVD</v>
      </c>
      <c r="B2767" s="193" t="str">
        <f t="shared" si="4775"/>
        <v>MI979DVD</v>
      </c>
      <c r="C2767" s="193" t="str">
        <f t="shared" si="4776"/>
        <v>DVDHerold, Sarah</v>
      </c>
      <c r="D2767" s="193"/>
      <c r="E2767" s="193"/>
      <c r="F2767" s="193" t="str">
        <f t="shared" si="4777"/>
        <v>DVDRichardson, Vicki</v>
      </c>
      <c r="G2767" s="193" t="str">
        <f t="shared" ref="G2767:M2767" si="4864">G$178</f>
        <v>Richardson, Vicki</v>
      </c>
      <c r="H2767" s="193" t="str">
        <f t="shared" si="4864"/>
        <v>Herold, Sarah</v>
      </c>
      <c r="I2767" s="193" t="str">
        <f t="shared" si="4864"/>
        <v>MI979</v>
      </c>
      <c r="J2767" s="193" t="str">
        <f t="shared" si="4864"/>
        <v>MINTEX RX, INC.</v>
      </c>
      <c r="K2767" s="193" t="str">
        <f t="shared" si="4864"/>
        <v>all</v>
      </c>
      <c r="L2767" s="193" t="str">
        <f t="shared" si="4864"/>
        <v>Jay Halaby &amp; Assoc</v>
      </c>
      <c r="M2767" s="193" t="str">
        <f t="shared" si="4864"/>
        <v>Beauty</v>
      </c>
      <c r="N2767" s="193" t="str">
        <f t="shared" si="4850"/>
        <v>DVD</v>
      </c>
      <c r="AA2767" s="193">
        <f t="shared" si="4779"/>
        <v>0</v>
      </c>
      <c r="AB2767" s="193" t="str">
        <f t="shared" ref="AB2767" si="4865">AB$178</f>
        <v>Herold, Sarah</v>
      </c>
    </row>
    <row r="2768" spans="1:28" s="188" customFormat="1" ht="17.399999999999999">
      <c r="A2768" s="193" t="str">
        <f t="shared" si="4774"/>
        <v>DVD</v>
      </c>
      <c r="B2768" s="193" t="str">
        <f t="shared" si="4775"/>
        <v>NE605DVD</v>
      </c>
      <c r="C2768" s="193" t="str">
        <f t="shared" si="4776"/>
        <v>DVDHerold, Sarah</v>
      </c>
      <c r="D2768" s="193"/>
      <c r="E2768" s="193"/>
      <c r="F2768" s="193" t="str">
        <f t="shared" si="4777"/>
        <v>DVDRichardson, Vicki</v>
      </c>
      <c r="G2768" s="193" t="str">
        <f t="shared" ref="G2768:M2768" si="4866">G$179</f>
        <v>Richardson, Vicki</v>
      </c>
      <c r="H2768" s="193" t="str">
        <f t="shared" si="4866"/>
        <v>Herold, Sarah</v>
      </c>
      <c r="I2768" s="193" t="str">
        <f t="shared" si="4866"/>
        <v>NE605</v>
      </c>
      <c r="J2768" s="193" t="str">
        <f t="shared" si="4866"/>
        <v>NEIMAN MARCUS GROUP, THE</v>
      </c>
      <c r="K2768" s="193" t="str">
        <f t="shared" si="4866"/>
        <v>all</v>
      </c>
      <c r="L2768" s="193">
        <f t="shared" si="4866"/>
        <v>0</v>
      </c>
      <c r="M2768" s="193">
        <f t="shared" si="4866"/>
        <v>0</v>
      </c>
      <c r="N2768" s="193" t="str">
        <f t="shared" si="4850"/>
        <v>DVD</v>
      </c>
      <c r="AA2768" s="193">
        <f t="shared" si="4779"/>
        <v>0</v>
      </c>
      <c r="AB2768" s="193" t="str">
        <f t="shared" ref="AB2768" si="4867">AB$179</f>
        <v>Herold, Sarah</v>
      </c>
    </row>
    <row r="2769" spans="1:28" s="188" customFormat="1" ht="17.399999999999999">
      <c r="A2769" s="193" t="str">
        <f t="shared" si="4774"/>
        <v>DVD</v>
      </c>
      <c r="B2769" s="193" t="str">
        <f t="shared" si="4775"/>
        <v>PE101DVD</v>
      </c>
      <c r="C2769" s="193" t="str">
        <f t="shared" si="4776"/>
        <v>DVDHerold, Sarah</v>
      </c>
      <c r="D2769" s="193"/>
      <c r="E2769" s="193"/>
      <c r="F2769" s="193" t="str">
        <f t="shared" si="4777"/>
        <v>DVDRichardson, Vicki</v>
      </c>
      <c r="G2769" s="193" t="str">
        <f t="shared" ref="G2769:M2769" si="4868">G$180</f>
        <v>Richardson, Vicki</v>
      </c>
      <c r="H2769" s="193" t="str">
        <f t="shared" si="4868"/>
        <v>Herold, Sarah</v>
      </c>
      <c r="I2769" s="193" t="str">
        <f t="shared" si="4868"/>
        <v>PE101</v>
      </c>
      <c r="J2769" s="193" t="str">
        <f t="shared" si="4868"/>
        <v>PENTA ELECTRONICS</v>
      </c>
      <c r="K2769" s="193" t="str">
        <f t="shared" si="4868"/>
        <v>all</v>
      </c>
      <c r="L2769" s="193" t="str">
        <f t="shared" si="4868"/>
        <v>Jay Halaby &amp; Assoc</v>
      </c>
      <c r="M2769" s="193" t="str">
        <f t="shared" si="4868"/>
        <v>Beauty</v>
      </c>
      <c r="N2769" s="193" t="str">
        <f t="shared" si="4850"/>
        <v>DVD</v>
      </c>
      <c r="AA2769" s="193">
        <f t="shared" si="4779"/>
        <v>0</v>
      </c>
      <c r="AB2769" s="193" t="str">
        <f t="shared" ref="AB2769" si="4869">AB$180</f>
        <v>Herold, Sarah</v>
      </c>
    </row>
    <row r="2770" spans="1:28" s="188" customFormat="1" ht="17.399999999999999">
      <c r="A2770" s="193" t="str">
        <f t="shared" si="4774"/>
        <v>DVD</v>
      </c>
      <c r="B2770" s="193" t="str">
        <f t="shared" si="4775"/>
        <v>PE371DVD</v>
      </c>
      <c r="C2770" s="193" t="str">
        <f t="shared" si="4776"/>
        <v>DVDHerold, Sarah</v>
      </c>
      <c r="D2770" s="193"/>
      <c r="E2770" s="193"/>
      <c r="F2770" s="193" t="str">
        <f t="shared" si="4777"/>
        <v>DVDRichardson, Vicki</v>
      </c>
      <c r="G2770" s="193" t="str">
        <f t="shared" ref="G2770:M2770" si="4870">G$181</f>
        <v>Richardson, Vicki</v>
      </c>
      <c r="H2770" s="193" t="str">
        <f t="shared" si="4870"/>
        <v>Herold, Sarah</v>
      </c>
      <c r="I2770" s="193" t="str">
        <f t="shared" si="4870"/>
        <v>PE371</v>
      </c>
      <c r="J2770" s="193" t="str">
        <f t="shared" si="4870"/>
        <v>PETRUCCELLI INT'L DISTRIBUTORS</v>
      </c>
      <c r="K2770" s="193" t="str">
        <f t="shared" si="4870"/>
        <v>all</v>
      </c>
      <c r="L2770" s="193" t="str">
        <f t="shared" si="4870"/>
        <v>Jay Halaby &amp; Assoc</v>
      </c>
      <c r="M2770" s="193" t="str">
        <f t="shared" si="4870"/>
        <v>Beauty</v>
      </c>
      <c r="N2770" s="193" t="str">
        <f t="shared" si="4850"/>
        <v>DVD</v>
      </c>
      <c r="AA2770" s="193">
        <f t="shared" si="4779"/>
        <v>0</v>
      </c>
      <c r="AB2770" s="193" t="str">
        <f t="shared" ref="AB2770" si="4871">AB$181</f>
        <v>Herold, Sarah</v>
      </c>
    </row>
    <row r="2771" spans="1:28" s="188" customFormat="1" ht="17.399999999999999">
      <c r="A2771" s="193" t="str">
        <f t="shared" si="4774"/>
        <v>DVD</v>
      </c>
      <c r="B2771" s="193" t="str">
        <f t="shared" si="4775"/>
        <v>PE599DVD</v>
      </c>
      <c r="C2771" s="193" t="str">
        <f t="shared" si="4776"/>
        <v>DVDHerold, Sarah</v>
      </c>
      <c r="D2771" s="193"/>
      <c r="E2771" s="193"/>
      <c r="F2771" s="193" t="str">
        <f t="shared" si="4777"/>
        <v>DVDRichardson, Vicki</v>
      </c>
      <c r="G2771" s="193" t="str">
        <f t="shared" ref="G2771:M2771" si="4872">G$182</f>
        <v>Richardson, Vicki</v>
      </c>
      <c r="H2771" s="193" t="str">
        <f t="shared" si="4872"/>
        <v>Herold, Sarah</v>
      </c>
      <c r="I2771" s="193" t="str">
        <f t="shared" si="4872"/>
        <v>PE599</v>
      </c>
      <c r="J2771" s="193" t="str">
        <f t="shared" si="4872"/>
        <v>PENNSYLVANIA BEAUTY &amp; BARBER SU</v>
      </c>
      <c r="K2771" s="193" t="str">
        <f t="shared" si="4872"/>
        <v>all</v>
      </c>
      <c r="L2771" s="193" t="str">
        <f t="shared" si="4872"/>
        <v>Jay Halaby &amp; Assoc</v>
      </c>
      <c r="M2771" s="193" t="str">
        <f t="shared" si="4872"/>
        <v>Beauty</v>
      </c>
      <c r="N2771" s="193" t="str">
        <f t="shared" si="4850"/>
        <v>DVD</v>
      </c>
      <c r="AA2771" s="193">
        <f t="shared" si="4779"/>
        <v>0</v>
      </c>
      <c r="AB2771" s="193" t="str">
        <f t="shared" ref="AB2771" si="4873">AB$182</f>
        <v>Herold, Sarah</v>
      </c>
    </row>
    <row r="2772" spans="1:28" s="188" customFormat="1" ht="17.399999999999999">
      <c r="A2772" s="193" t="str">
        <f t="shared" si="4774"/>
        <v>DVD</v>
      </c>
      <c r="B2772" s="193" t="str">
        <f t="shared" si="4775"/>
        <v>RI453DVD</v>
      </c>
      <c r="C2772" s="193" t="str">
        <f t="shared" si="4776"/>
        <v>DVDHerold, Sarah</v>
      </c>
      <c r="D2772" s="193"/>
      <c r="E2772" s="193"/>
      <c r="F2772" s="193" t="str">
        <f t="shared" si="4777"/>
        <v>DVDRichardson, Vicki</v>
      </c>
      <c r="G2772" s="193" t="str">
        <f t="shared" ref="G2772:M2772" si="4874">G$183</f>
        <v>Richardson, Vicki</v>
      </c>
      <c r="H2772" s="193" t="str">
        <f t="shared" si="4874"/>
        <v>Herold, Sarah</v>
      </c>
      <c r="I2772" s="193" t="str">
        <f t="shared" si="4874"/>
        <v>RI453</v>
      </c>
      <c r="J2772" s="193" t="str">
        <f t="shared" si="4874"/>
        <v>RICKY'S NYC</v>
      </c>
      <c r="K2772" s="193" t="str">
        <f t="shared" si="4874"/>
        <v>all</v>
      </c>
      <c r="L2772" s="193" t="str">
        <f t="shared" si="4874"/>
        <v>Jay Halaby &amp; Assoc</v>
      </c>
      <c r="M2772" s="193" t="str">
        <f t="shared" si="4874"/>
        <v>Beauty</v>
      </c>
      <c r="N2772" s="193" t="str">
        <f t="shared" si="4850"/>
        <v>DVD</v>
      </c>
      <c r="AA2772" s="193">
        <f t="shared" si="4779"/>
        <v>0</v>
      </c>
      <c r="AB2772" s="193" t="str">
        <f t="shared" ref="AB2772" si="4875">AB$183</f>
        <v>Herold, Sarah</v>
      </c>
    </row>
    <row r="2773" spans="1:28" s="188" customFormat="1" ht="17.399999999999999">
      <c r="A2773" s="193" t="str">
        <f t="shared" si="4774"/>
        <v>DVD</v>
      </c>
      <c r="B2773" s="193" t="str">
        <f t="shared" si="4775"/>
        <v>SC616DVD</v>
      </c>
      <c r="C2773" s="193" t="str">
        <f t="shared" si="4776"/>
        <v>DVDHerold, Sarah</v>
      </c>
      <c r="D2773" s="193"/>
      <c r="E2773" s="193"/>
      <c r="F2773" s="193" t="str">
        <f t="shared" si="4777"/>
        <v>DVDRichardson, Vicki</v>
      </c>
      <c r="G2773" s="193" t="str">
        <f t="shared" ref="G2773:M2773" si="4876">G$184</f>
        <v>Richardson, Vicki</v>
      </c>
      <c r="H2773" s="193" t="str">
        <f t="shared" si="4876"/>
        <v>Herold, Sarah</v>
      </c>
      <c r="I2773" s="193" t="str">
        <f t="shared" si="4876"/>
        <v>SC616</v>
      </c>
      <c r="J2773" s="193" t="str">
        <f t="shared" si="4876"/>
        <v>S-MARK ENTERPRISE</v>
      </c>
      <c r="K2773" s="193" t="str">
        <f t="shared" si="4876"/>
        <v>all</v>
      </c>
      <c r="L2773" s="193" t="str">
        <f t="shared" si="4876"/>
        <v>Jay Halaby &amp; Assoc</v>
      </c>
      <c r="M2773" s="193" t="str">
        <f t="shared" si="4876"/>
        <v>Beauty</v>
      </c>
      <c r="N2773" s="193" t="str">
        <f t="shared" si="4850"/>
        <v>DVD</v>
      </c>
      <c r="AA2773" s="193">
        <f t="shared" si="4779"/>
        <v>0</v>
      </c>
      <c r="AB2773" s="193" t="str">
        <f t="shared" ref="AB2773" si="4877">AB$184</f>
        <v>Herold, Sarah</v>
      </c>
    </row>
    <row r="2774" spans="1:28" s="188" customFormat="1" ht="17.399999999999999">
      <c r="A2774" s="193" t="str">
        <f t="shared" si="4774"/>
        <v>DVD</v>
      </c>
      <c r="B2774" s="193" t="str">
        <f t="shared" si="4775"/>
        <v>SE636DVD</v>
      </c>
      <c r="C2774" s="193" t="str">
        <f t="shared" si="4776"/>
        <v>DVDHerold, Sarah</v>
      </c>
      <c r="D2774" s="193"/>
      <c r="E2774" s="193"/>
      <c r="F2774" s="193" t="str">
        <f t="shared" si="4777"/>
        <v>DVDRichardson, Vicki</v>
      </c>
      <c r="G2774" s="193" t="str">
        <f t="shared" ref="G2774:M2774" si="4878">G$185</f>
        <v>Richardson, Vicki</v>
      </c>
      <c r="H2774" s="193" t="str">
        <f t="shared" si="4878"/>
        <v>Herold, Sarah</v>
      </c>
      <c r="I2774" s="193" t="str">
        <f t="shared" si="4878"/>
        <v>SE636</v>
      </c>
      <c r="J2774" s="193" t="str">
        <f t="shared" si="4878"/>
        <v>SELBA BEAUTY SYSTEMS</v>
      </c>
      <c r="K2774" s="193" t="str">
        <f t="shared" si="4878"/>
        <v>all</v>
      </c>
      <c r="L2774" s="193" t="str">
        <f t="shared" si="4878"/>
        <v>Jay Halaby &amp; Assoc</v>
      </c>
      <c r="M2774" s="193" t="str">
        <f t="shared" si="4878"/>
        <v>Beauty</v>
      </c>
      <c r="N2774" s="193" t="str">
        <f t="shared" si="4850"/>
        <v>DVD</v>
      </c>
      <c r="AA2774" s="193">
        <f t="shared" si="4779"/>
        <v>0</v>
      </c>
      <c r="AB2774" s="193" t="str">
        <f t="shared" ref="AB2774" si="4879">AB$185</f>
        <v>Herold, Sarah</v>
      </c>
    </row>
    <row r="2775" spans="1:28" s="188" customFormat="1" ht="17.399999999999999">
      <c r="A2775" s="193" t="str">
        <f t="shared" si="4774"/>
        <v>DVD</v>
      </c>
      <c r="B2775" s="193" t="str">
        <f t="shared" si="4775"/>
        <v>SH875DVD</v>
      </c>
      <c r="C2775" s="193" t="str">
        <f t="shared" si="4776"/>
        <v>DVDHerold, Sarah</v>
      </c>
      <c r="D2775" s="193"/>
      <c r="E2775" s="193"/>
      <c r="F2775" s="193" t="str">
        <f t="shared" si="4777"/>
        <v>DVDRichardson, Vicki</v>
      </c>
      <c r="G2775" s="193" t="str">
        <f t="shared" ref="G2775:M2775" si="4880">G$186</f>
        <v>Richardson, Vicki</v>
      </c>
      <c r="H2775" s="193" t="str">
        <f t="shared" si="4880"/>
        <v>Herold, Sarah</v>
      </c>
      <c r="I2775" s="193" t="str">
        <f t="shared" si="4880"/>
        <v>SH875</v>
      </c>
      <c r="J2775" s="193" t="str">
        <f t="shared" si="4880"/>
        <v>THE SHAVER SHOP</v>
      </c>
      <c r="K2775" s="193" t="str">
        <f t="shared" si="4880"/>
        <v>all</v>
      </c>
      <c r="L2775" s="193">
        <f t="shared" si="4880"/>
        <v>0</v>
      </c>
      <c r="M2775" s="193">
        <f t="shared" si="4880"/>
        <v>0</v>
      </c>
      <c r="N2775" s="193" t="str">
        <f t="shared" si="4850"/>
        <v>DVD</v>
      </c>
      <c r="AA2775" s="193">
        <f t="shared" si="4779"/>
        <v>0</v>
      </c>
      <c r="AB2775" s="193" t="str">
        <f t="shared" ref="AB2775" si="4881">AB$186</f>
        <v>Herold, Sarah</v>
      </c>
    </row>
    <row r="2776" spans="1:28" s="188" customFormat="1" ht="17.399999999999999">
      <c r="A2776" s="193" t="str">
        <f t="shared" si="4774"/>
        <v>DVD</v>
      </c>
      <c r="B2776" s="193" t="str">
        <f t="shared" si="4775"/>
        <v>SH971DVD</v>
      </c>
      <c r="C2776" s="193" t="str">
        <f t="shared" si="4776"/>
        <v>DVDHerold, Sarah</v>
      </c>
      <c r="D2776" s="193"/>
      <c r="E2776" s="193"/>
      <c r="F2776" s="193" t="str">
        <f t="shared" si="4777"/>
        <v>DVDRichardson, Vicki</v>
      </c>
      <c r="G2776" s="193" t="str">
        <f t="shared" ref="G2776:M2776" si="4882">G$187</f>
        <v>Richardson, Vicki</v>
      </c>
      <c r="H2776" s="193" t="str">
        <f t="shared" si="4882"/>
        <v>Herold, Sarah</v>
      </c>
      <c r="I2776" s="193" t="str">
        <f t="shared" si="4882"/>
        <v>SH971</v>
      </c>
      <c r="J2776" s="193" t="str">
        <f t="shared" si="4882"/>
        <v>SHOPPERS EXPO INTERNATIONAL INC</v>
      </c>
      <c r="K2776" s="193" t="str">
        <f t="shared" si="4882"/>
        <v>all</v>
      </c>
      <c r="L2776" s="193" t="str">
        <f t="shared" si="4882"/>
        <v>Jay Halaby &amp; Assoc</v>
      </c>
      <c r="M2776" s="193" t="str">
        <f t="shared" si="4882"/>
        <v>Beauty</v>
      </c>
      <c r="N2776" s="193" t="str">
        <f t="shared" si="4850"/>
        <v>DVD</v>
      </c>
      <c r="AA2776" s="193">
        <f t="shared" si="4779"/>
        <v>0</v>
      </c>
      <c r="AB2776" s="193" t="str">
        <f t="shared" ref="AB2776" si="4883">AB$187</f>
        <v>Herold, Sarah</v>
      </c>
    </row>
    <row r="2777" spans="1:28" s="188" customFormat="1" ht="17.399999999999999">
      <c r="A2777" s="193" t="str">
        <f t="shared" si="4774"/>
        <v>DVD</v>
      </c>
      <c r="B2777" s="193" t="str">
        <f t="shared" si="4775"/>
        <v>SP594DVD</v>
      </c>
      <c r="C2777" s="193" t="str">
        <f t="shared" si="4776"/>
        <v>DVDHerold, Sarah</v>
      </c>
      <c r="D2777" s="193"/>
      <c r="E2777" s="193"/>
      <c r="F2777" s="193" t="str">
        <f t="shared" si="4777"/>
        <v>DVDRichardson, Vicki</v>
      </c>
      <c r="G2777" s="193" t="str">
        <f t="shared" ref="G2777:M2777" si="4884">G$188</f>
        <v>Richardson, Vicki</v>
      </c>
      <c r="H2777" s="193" t="str">
        <f t="shared" si="4884"/>
        <v>Herold, Sarah</v>
      </c>
      <c r="I2777" s="193" t="str">
        <f t="shared" si="4884"/>
        <v>SP594</v>
      </c>
      <c r="J2777" s="193" t="str">
        <f t="shared" si="4884"/>
        <v>S&amp;J HANS DISTRIBUTORS</v>
      </c>
      <c r="K2777" s="193" t="str">
        <f t="shared" si="4884"/>
        <v>all</v>
      </c>
      <c r="L2777" s="193">
        <f t="shared" si="4884"/>
        <v>0</v>
      </c>
      <c r="M2777" s="193">
        <f t="shared" si="4884"/>
        <v>0</v>
      </c>
      <c r="N2777" s="193" t="str">
        <f t="shared" si="4850"/>
        <v>DVD</v>
      </c>
      <c r="AA2777" s="193">
        <f t="shared" si="4779"/>
        <v>0</v>
      </c>
      <c r="AB2777" s="193" t="str">
        <f t="shared" ref="AB2777" si="4885">AB$188</f>
        <v>Herold, Sarah</v>
      </c>
    </row>
    <row r="2778" spans="1:28" s="188" customFormat="1" ht="17.399999999999999">
      <c r="A2778" s="193" t="str">
        <f t="shared" si="4774"/>
        <v>DVD</v>
      </c>
      <c r="B2778" s="193" t="str">
        <f t="shared" si="4775"/>
        <v>SW081DVD</v>
      </c>
      <c r="C2778" s="193" t="str">
        <f t="shared" si="4776"/>
        <v>DVDHerold, Sarah</v>
      </c>
      <c r="D2778" s="193"/>
      <c r="E2778" s="193"/>
      <c r="F2778" s="193" t="str">
        <f t="shared" si="4777"/>
        <v>DVDRichardson, Vicki</v>
      </c>
      <c r="G2778" s="193" t="str">
        <f t="shared" ref="G2778:M2778" si="4886">G$189</f>
        <v>Richardson, Vicki</v>
      </c>
      <c r="H2778" s="193" t="str">
        <f t="shared" si="4886"/>
        <v>Herold, Sarah</v>
      </c>
      <c r="I2778" s="193" t="str">
        <f t="shared" si="4886"/>
        <v>SW081</v>
      </c>
      <c r="J2778" s="193" t="str">
        <f t="shared" si="4886"/>
        <v>SWEIS INC</v>
      </c>
      <c r="K2778" s="193" t="str">
        <f t="shared" si="4886"/>
        <v>all</v>
      </c>
      <c r="L2778" s="193" t="str">
        <f t="shared" si="4886"/>
        <v>Jay Halaby &amp; Assoc</v>
      </c>
      <c r="M2778" s="193" t="str">
        <f t="shared" si="4886"/>
        <v>Beauty</v>
      </c>
      <c r="N2778" s="193" t="str">
        <f t="shared" si="4850"/>
        <v>DVD</v>
      </c>
      <c r="AA2778" s="193">
        <f t="shared" si="4779"/>
        <v>0</v>
      </c>
      <c r="AB2778" s="193" t="str">
        <f t="shared" ref="AB2778" si="4887">AB$189</f>
        <v>Herold, Sarah</v>
      </c>
    </row>
    <row r="2779" spans="1:28" s="188" customFormat="1" ht="17.399999999999999">
      <c r="A2779" s="193" t="str">
        <f t="shared" si="4774"/>
        <v>DVD</v>
      </c>
      <c r="B2779" s="193" t="str">
        <f t="shared" si="4775"/>
        <v>TA293DVD</v>
      </c>
      <c r="C2779" s="193" t="str">
        <f t="shared" si="4776"/>
        <v>DVDHerold, Sarah</v>
      </c>
      <c r="D2779" s="193"/>
      <c r="E2779" s="193"/>
      <c r="F2779" s="193" t="str">
        <f t="shared" si="4777"/>
        <v>DVDRichardson, Vicki</v>
      </c>
      <c r="G2779" s="193" t="str">
        <f t="shared" ref="G2779:M2779" si="4888">G$190</f>
        <v>Richardson, Vicki</v>
      </c>
      <c r="H2779" s="193" t="str">
        <f t="shared" si="4888"/>
        <v>Herold, Sarah</v>
      </c>
      <c r="I2779" s="193" t="str">
        <f t="shared" si="4888"/>
        <v>TA293</v>
      </c>
      <c r="J2779" s="193" t="str">
        <f t="shared" si="4888"/>
        <v>TASTAS, INC.</v>
      </c>
      <c r="K2779" s="193" t="str">
        <f t="shared" si="4888"/>
        <v>all</v>
      </c>
      <c r="L2779" s="193" t="str">
        <f t="shared" si="4888"/>
        <v>Jay Halaby &amp; Assoc</v>
      </c>
      <c r="M2779" s="193" t="str">
        <f t="shared" si="4888"/>
        <v>Beauty</v>
      </c>
      <c r="N2779" s="193" t="str">
        <f t="shared" si="4850"/>
        <v>DVD</v>
      </c>
      <c r="AA2779" s="193">
        <f t="shared" si="4779"/>
        <v>0</v>
      </c>
      <c r="AB2779" s="193" t="str">
        <f t="shared" ref="AB2779" si="4889">AB$190</f>
        <v>Herold, Sarah</v>
      </c>
    </row>
    <row r="2780" spans="1:28" s="188" customFormat="1" ht="17.399999999999999">
      <c r="A2780" s="193" t="str">
        <f t="shared" si="4774"/>
        <v>DVD</v>
      </c>
      <c r="B2780" s="193" t="str">
        <f t="shared" si="4775"/>
        <v>TH362DVD</v>
      </c>
      <c r="C2780" s="193" t="str">
        <f t="shared" si="4776"/>
        <v>DVDHerold, Sarah</v>
      </c>
      <c r="D2780" s="193"/>
      <c r="E2780" s="193"/>
      <c r="F2780" s="193" t="str">
        <f t="shared" si="4777"/>
        <v>DVDRichardson, Vicki</v>
      </c>
      <c r="G2780" s="193" t="str">
        <f t="shared" ref="G2780:M2780" si="4890">G$191</f>
        <v>Richardson, Vicki</v>
      </c>
      <c r="H2780" s="193" t="str">
        <f t="shared" si="4890"/>
        <v>Herold, Sarah</v>
      </c>
      <c r="I2780" s="193" t="str">
        <f t="shared" si="4890"/>
        <v>TH362</v>
      </c>
      <c r="J2780" s="193" t="str">
        <f t="shared" si="4890"/>
        <v>THE ART OF SHAVING - FL, LLC</v>
      </c>
      <c r="K2780" s="193" t="str">
        <f t="shared" si="4890"/>
        <v>all</v>
      </c>
      <c r="L2780" s="193">
        <f t="shared" si="4890"/>
        <v>0</v>
      </c>
      <c r="M2780" s="193">
        <f t="shared" si="4890"/>
        <v>0</v>
      </c>
      <c r="N2780" s="193" t="str">
        <f t="shared" si="4850"/>
        <v>DVD</v>
      </c>
      <c r="AA2780" s="193">
        <f t="shared" si="4779"/>
        <v>0</v>
      </c>
      <c r="AB2780" s="193" t="str">
        <f t="shared" ref="AB2780" si="4891">AB$191</f>
        <v>Herold, Sarah</v>
      </c>
    </row>
    <row r="2781" spans="1:28" s="188" customFormat="1" ht="17.399999999999999">
      <c r="A2781" s="193" t="str">
        <f t="shared" si="4774"/>
        <v>DVD</v>
      </c>
      <c r="B2781" s="193" t="str">
        <f t="shared" si="4775"/>
        <v>TU161DVD</v>
      </c>
      <c r="C2781" s="193" t="str">
        <f t="shared" si="4776"/>
        <v>DVDHerold, Sarah</v>
      </c>
      <c r="D2781" s="193"/>
      <c r="E2781" s="193"/>
      <c r="F2781" s="193" t="str">
        <f t="shared" si="4777"/>
        <v>DVDRichardson, Vicki</v>
      </c>
      <c r="G2781" s="193" t="str">
        <f t="shared" ref="G2781:M2781" si="4892">G$192</f>
        <v>Richardson, Vicki</v>
      </c>
      <c r="H2781" s="193" t="str">
        <f t="shared" si="4892"/>
        <v>Herold, Sarah</v>
      </c>
      <c r="I2781" s="193" t="str">
        <f t="shared" si="4892"/>
        <v>TU161</v>
      </c>
      <c r="J2781" s="193" t="str">
        <f t="shared" si="4892"/>
        <v>TUESDAY MORNING PARTNERS LTD</v>
      </c>
      <c r="K2781" s="193" t="str">
        <f t="shared" si="4892"/>
        <v>all</v>
      </c>
      <c r="L2781" s="193">
        <f t="shared" si="4892"/>
        <v>0</v>
      </c>
      <c r="M2781" s="193">
        <f t="shared" si="4892"/>
        <v>0</v>
      </c>
      <c r="N2781" s="193" t="str">
        <f t="shared" si="4850"/>
        <v>DVD</v>
      </c>
      <c r="AA2781" s="193">
        <f t="shared" si="4779"/>
        <v>0</v>
      </c>
      <c r="AB2781" s="193" t="str">
        <f t="shared" ref="AB2781" si="4893">AB$192</f>
        <v>Herold, Sarah</v>
      </c>
    </row>
    <row r="2782" spans="1:28" s="188" customFormat="1" ht="17.399999999999999">
      <c r="A2782" s="193" t="str">
        <f t="shared" si="4774"/>
        <v>DVD</v>
      </c>
      <c r="B2782" s="193" t="str">
        <f t="shared" si="4775"/>
        <v>UL220DVD</v>
      </c>
      <c r="C2782" s="193" t="str">
        <f t="shared" si="4776"/>
        <v>DVDHerold, Sarah</v>
      </c>
      <c r="D2782" s="193"/>
      <c r="E2782" s="193"/>
      <c r="F2782" s="193" t="str">
        <f t="shared" si="4777"/>
        <v>DVDRichardson, Vicki</v>
      </c>
      <c r="G2782" s="193" t="str">
        <f t="shared" ref="G2782:M2782" si="4894">G$193</f>
        <v>Richardson, Vicki</v>
      </c>
      <c r="H2782" s="193" t="str">
        <f t="shared" si="4894"/>
        <v>Herold, Sarah</v>
      </c>
      <c r="I2782" s="193" t="str">
        <f t="shared" si="4894"/>
        <v>UL220</v>
      </c>
      <c r="J2782" s="193" t="str">
        <f t="shared" si="4894"/>
        <v>ULTA SALON</v>
      </c>
      <c r="K2782" s="193" t="str">
        <f t="shared" si="4894"/>
        <v>all</v>
      </c>
      <c r="L2782" s="193">
        <f t="shared" si="4894"/>
        <v>0</v>
      </c>
      <c r="M2782" s="193">
        <f t="shared" si="4894"/>
        <v>0</v>
      </c>
      <c r="N2782" s="193" t="str">
        <f t="shared" si="4850"/>
        <v>DVD</v>
      </c>
      <c r="AA2782" s="193">
        <f t="shared" si="4779"/>
        <v>0</v>
      </c>
      <c r="AB2782" s="193" t="str">
        <f t="shared" ref="AB2782" si="4895">AB$193</f>
        <v>Herold, Sarah</v>
      </c>
    </row>
    <row r="2783" spans="1:28" s="188" customFormat="1" ht="17.399999999999999">
      <c r="A2783" s="193" t="str">
        <f t="shared" si="4774"/>
        <v>DVD</v>
      </c>
      <c r="B2783" s="193" t="str">
        <f t="shared" si="4775"/>
        <v>VI277DVD</v>
      </c>
      <c r="C2783" s="193" t="str">
        <f t="shared" si="4776"/>
        <v>DVDHerold, Sarah</v>
      </c>
      <c r="D2783" s="193"/>
      <c r="E2783" s="193"/>
      <c r="F2783" s="193" t="str">
        <f t="shared" si="4777"/>
        <v>DVDRichardson, Vicki</v>
      </c>
      <c r="G2783" s="193" t="str">
        <f t="shared" ref="G2783:M2783" si="4896">G$194</f>
        <v>Richardson, Vicki</v>
      </c>
      <c r="H2783" s="193" t="str">
        <f t="shared" si="4896"/>
        <v>Herold, Sarah</v>
      </c>
      <c r="I2783" s="193" t="str">
        <f t="shared" si="4896"/>
        <v>VI277</v>
      </c>
      <c r="J2783" s="193" t="str">
        <f t="shared" si="4896"/>
        <v>VINTAGE DISTRIBUTION &amp; SALON SERVIC</v>
      </c>
      <c r="K2783" s="193" t="str">
        <f t="shared" si="4896"/>
        <v>all</v>
      </c>
      <c r="L2783" s="193" t="str">
        <f t="shared" si="4896"/>
        <v>Jay Halaby &amp; Assoc</v>
      </c>
      <c r="M2783" s="193" t="str">
        <f t="shared" si="4896"/>
        <v>Beauty</v>
      </c>
      <c r="N2783" s="193" t="str">
        <f t="shared" si="4850"/>
        <v>DVD</v>
      </c>
      <c r="AA2783" s="193">
        <f t="shared" si="4779"/>
        <v>0</v>
      </c>
      <c r="AB2783" s="193" t="str">
        <f t="shared" ref="AB2783" si="4897">AB$194</f>
        <v>Herold, Sarah</v>
      </c>
    </row>
    <row r="2784" spans="1:28" s="188" customFormat="1" ht="17.399999999999999">
      <c r="A2784" s="193" t="str">
        <f t="shared" si="4774"/>
        <v>DVD</v>
      </c>
      <c r="B2784" s="193" t="str">
        <f t="shared" si="4775"/>
        <v>WA596DVD</v>
      </c>
      <c r="C2784" s="193" t="str">
        <f t="shared" si="4776"/>
        <v>DVDHerold, Sarah</v>
      </c>
      <c r="D2784" s="193"/>
      <c r="E2784" s="193"/>
      <c r="F2784" s="193" t="str">
        <f t="shared" si="4777"/>
        <v>DVDRichardson, Vicki</v>
      </c>
      <c r="G2784" s="193" t="str">
        <f t="shared" ref="G2784:M2784" si="4898">G$195</f>
        <v>Richardson, Vicki</v>
      </c>
      <c r="H2784" s="193" t="str">
        <f t="shared" si="4898"/>
        <v>Herold, Sarah</v>
      </c>
      <c r="I2784" s="193" t="str">
        <f t="shared" si="4898"/>
        <v>WA596</v>
      </c>
      <c r="J2784" s="193" t="str">
        <f t="shared" si="4898"/>
        <v>WALGREENS.COM</v>
      </c>
      <c r="K2784" s="193" t="str">
        <f t="shared" si="4898"/>
        <v>all</v>
      </c>
      <c r="L2784" s="193">
        <f t="shared" si="4898"/>
        <v>0</v>
      </c>
      <c r="M2784" s="193">
        <f t="shared" si="4898"/>
        <v>0</v>
      </c>
      <c r="N2784" s="193" t="str">
        <f t="shared" si="4850"/>
        <v>DVD</v>
      </c>
      <c r="AA2784" s="193">
        <f t="shared" si="4779"/>
        <v>0</v>
      </c>
      <c r="AB2784" s="193" t="str">
        <f t="shared" ref="AB2784" si="4899">AB$195</f>
        <v>Herold, Sarah</v>
      </c>
    </row>
    <row r="2785" spans="1:28" s="188" customFormat="1" ht="17.399999999999999">
      <c r="A2785" s="193" t="str">
        <f t="shared" si="4774"/>
        <v>DVD</v>
      </c>
      <c r="B2785" s="193" t="str">
        <f t="shared" si="4775"/>
        <v>WI196DVD</v>
      </c>
      <c r="C2785" s="193" t="str">
        <f t="shared" si="4776"/>
        <v>DVDHerold, Sarah</v>
      </c>
      <c r="D2785" s="193"/>
      <c r="E2785" s="193"/>
      <c r="F2785" s="193" t="str">
        <f t="shared" si="4777"/>
        <v>DVDRichardson, Vicki</v>
      </c>
      <c r="G2785" s="193" t="str">
        <f t="shared" ref="G2785:M2785" si="4900">G$196</f>
        <v>Richardson, Vicki</v>
      </c>
      <c r="H2785" s="193" t="str">
        <f t="shared" si="4900"/>
        <v>Herold, Sarah</v>
      </c>
      <c r="I2785" s="193" t="str">
        <f t="shared" si="4900"/>
        <v>WI196</v>
      </c>
      <c r="J2785" s="193" t="str">
        <f t="shared" si="4900"/>
        <v>WILLIAM MARVY COMPANY</v>
      </c>
      <c r="K2785" s="193" t="str">
        <f t="shared" si="4900"/>
        <v>all</v>
      </c>
      <c r="L2785" s="193" t="str">
        <f t="shared" si="4900"/>
        <v>Jay Halaby &amp; Assoc</v>
      </c>
      <c r="M2785" s="193" t="str">
        <f t="shared" si="4900"/>
        <v>Beauty</v>
      </c>
      <c r="N2785" s="193" t="str">
        <f t="shared" si="4850"/>
        <v>DVD</v>
      </c>
      <c r="AA2785" s="193">
        <f t="shared" si="4779"/>
        <v>0</v>
      </c>
      <c r="AB2785" s="193" t="str">
        <f t="shared" ref="AB2785" si="4901">AB$196</f>
        <v>Herold, Sarah</v>
      </c>
    </row>
    <row r="2786" spans="1:28" s="188" customFormat="1" ht="17.399999999999999">
      <c r="A2786" s="193" t="str">
        <f t="shared" si="4774"/>
        <v>DVD</v>
      </c>
      <c r="B2786" s="193" t="str">
        <f t="shared" si="4775"/>
        <v>CR366DVD</v>
      </c>
      <c r="C2786" s="193" t="str">
        <f t="shared" si="4776"/>
        <v>DVDHerold, Sarah</v>
      </c>
      <c r="D2786" s="193"/>
      <c r="E2786" s="193"/>
      <c r="F2786" s="193" t="str">
        <f t="shared" si="4777"/>
        <v>DVDRichardson, Vicki</v>
      </c>
      <c r="G2786" s="193" t="str">
        <f t="shared" ref="G2786:M2786" si="4902">G$197</f>
        <v>Richardson, Vicki</v>
      </c>
      <c r="H2786" s="193" t="str">
        <f t="shared" si="4902"/>
        <v>Herold, Sarah</v>
      </c>
      <c r="I2786" s="193" t="str">
        <f t="shared" si="4902"/>
        <v>CR366</v>
      </c>
      <c r="J2786" s="193" t="str">
        <f t="shared" si="4902"/>
        <v>CREDIBLE CULTURE</v>
      </c>
      <c r="K2786" s="193" t="str">
        <f t="shared" si="4902"/>
        <v>all</v>
      </c>
      <c r="L2786" s="193">
        <f t="shared" si="4902"/>
        <v>0</v>
      </c>
      <c r="M2786" s="193" t="str">
        <f t="shared" si="4902"/>
        <v>Beauty</v>
      </c>
      <c r="N2786" s="193" t="str">
        <f t="shared" si="4850"/>
        <v>DVD</v>
      </c>
      <c r="AA2786" s="193">
        <f t="shared" si="4779"/>
        <v>0</v>
      </c>
      <c r="AB2786" s="193" t="str">
        <f t="shared" ref="AB2786" si="4903">AB$197</f>
        <v>Herold, Sarah</v>
      </c>
    </row>
    <row r="2787" spans="1:28" s="188" customFormat="1" ht="17.399999999999999">
      <c r="A2787" s="193" t="str">
        <f t="shared" si="4774"/>
        <v>DVD</v>
      </c>
      <c r="B2787" s="193" t="str">
        <f t="shared" si="4775"/>
        <v>VE242DVD</v>
      </c>
      <c r="C2787" s="193" t="str">
        <f t="shared" si="4776"/>
        <v>DVDHerold, Sarah</v>
      </c>
      <c r="D2787" s="193"/>
      <c r="E2787" s="193"/>
      <c r="F2787" s="193" t="str">
        <f t="shared" si="4777"/>
        <v>DVDRichardson, Vicki</v>
      </c>
      <c r="G2787" s="193" t="str">
        <f t="shared" ref="G2787:M2787" si="4904">G$198</f>
        <v>Richardson, Vicki</v>
      </c>
      <c r="H2787" s="193" t="str">
        <f t="shared" si="4904"/>
        <v>Herold, Sarah</v>
      </c>
      <c r="I2787" s="193" t="str">
        <f t="shared" si="4904"/>
        <v>VE242</v>
      </c>
      <c r="J2787" s="193" t="str">
        <f t="shared" si="4904"/>
        <v>VECINA BEAUTY SUPPLY INC</v>
      </c>
      <c r="K2787" s="193" t="str">
        <f t="shared" si="4904"/>
        <v>all</v>
      </c>
      <c r="L2787" s="193">
        <f t="shared" si="4904"/>
        <v>0</v>
      </c>
      <c r="M2787" s="193" t="str">
        <f t="shared" si="4904"/>
        <v>Beauty</v>
      </c>
      <c r="N2787" s="193" t="str">
        <f t="shared" si="4850"/>
        <v>DVD</v>
      </c>
      <c r="AA2787" s="193">
        <f t="shared" si="4779"/>
        <v>0</v>
      </c>
      <c r="AB2787" s="193" t="str">
        <f t="shared" ref="AB2787" si="4905">AB$198</f>
        <v>Herold, Sarah</v>
      </c>
    </row>
    <row r="2788" spans="1:28" s="188" customFormat="1" ht="17.399999999999999">
      <c r="A2788" s="193" t="str">
        <f t="shared" si="4774"/>
        <v>DVD</v>
      </c>
      <c r="B2788" s="193" t="str">
        <f t="shared" si="4775"/>
        <v>0DVD</v>
      </c>
      <c r="C2788" s="193" t="str">
        <f t="shared" si="4776"/>
        <v>DVD0</v>
      </c>
      <c r="D2788" s="193"/>
      <c r="E2788" s="193"/>
      <c r="F2788" s="193" t="str">
        <f t="shared" si="4777"/>
        <v>DVD0</v>
      </c>
      <c r="G2788" s="193">
        <f t="shared" ref="G2788:M2788" si="4906">G$199</f>
        <v>0</v>
      </c>
      <c r="H2788" s="193">
        <f t="shared" si="4906"/>
        <v>0</v>
      </c>
      <c r="I2788" s="193">
        <f t="shared" si="4906"/>
        <v>0</v>
      </c>
      <c r="J2788" s="193">
        <f t="shared" si="4906"/>
        <v>0</v>
      </c>
      <c r="K2788" s="193">
        <f t="shared" si="4906"/>
        <v>0</v>
      </c>
      <c r="L2788" s="193">
        <f t="shared" si="4906"/>
        <v>0</v>
      </c>
      <c r="M2788" s="193">
        <f t="shared" si="4906"/>
        <v>0</v>
      </c>
      <c r="N2788" s="193" t="str">
        <f t="shared" si="4850"/>
        <v>DVD</v>
      </c>
      <c r="AA2788" s="193">
        <f t="shared" si="4779"/>
        <v>0</v>
      </c>
      <c r="AB2788" s="193">
        <f t="shared" ref="AB2788" si="4907">AB$199</f>
        <v>0</v>
      </c>
    </row>
    <row r="2789" spans="1:28" s="188" customFormat="1" ht="17.399999999999999">
      <c r="A2789" s="193" t="str">
        <f t="shared" ref="A2789:A2852" si="4908">T$12</f>
        <v>DVD</v>
      </c>
      <c r="B2789" s="193" t="str">
        <f t="shared" ref="B2789:B2852" si="4909">CONCATENATE(I2789,A2789)</f>
        <v>0DVD</v>
      </c>
      <c r="C2789" s="193" t="str">
        <f t="shared" ref="C2789:C2852" si="4910">CONCATENATE(A2789,H2789)</f>
        <v>DVD0</v>
      </c>
      <c r="D2789" s="193"/>
      <c r="E2789" s="193"/>
      <c r="F2789" s="193" t="str">
        <f t="shared" ref="F2789:F2852" si="4911">CONCATENATE(A2789,G2789)</f>
        <v>DVD0</v>
      </c>
      <c r="G2789" s="193">
        <f t="shared" ref="G2789:M2789" si="4912">G$200</f>
        <v>0</v>
      </c>
      <c r="H2789" s="193">
        <f t="shared" si="4912"/>
        <v>0</v>
      </c>
      <c r="I2789" s="193">
        <f t="shared" si="4912"/>
        <v>0</v>
      </c>
      <c r="J2789" s="193">
        <f t="shared" si="4912"/>
        <v>0</v>
      </c>
      <c r="K2789" s="193">
        <f t="shared" si="4912"/>
        <v>0</v>
      </c>
      <c r="L2789" s="193">
        <f t="shared" si="4912"/>
        <v>0</v>
      </c>
      <c r="M2789" s="193">
        <f t="shared" si="4912"/>
        <v>0</v>
      </c>
      <c r="N2789" s="193" t="str">
        <f t="shared" si="4850"/>
        <v>DVD</v>
      </c>
      <c r="AA2789" s="193">
        <f t="shared" ref="AA2789:AA2852" si="4913">AT$12</f>
        <v>0</v>
      </c>
      <c r="AB2789" s="193">
        <f t="shared" ref="AB2789" si="4914">AB$200</f>
        <v>0</v>
      </c>
    </row>
    <row r="2790" spans="1:28" s="188" customFormat="1" ht="17.399999999999999">
      <c r="A2790" s="193" t="str">
        <f t="shared" si="4908"/>
        <v>DVD</v>
      </c>
      <c r="B2790" s="193" t="str">
        <f t="shared" si="4909"/>
        <v>0DVD</v>
      </c>
      <c r="C2790" s="193" t="str">
        <f t="shared" si="4910"/>
        <v>DVD0</v>
      </c>
      <c r="D2790" s="193"/>
      <c r="E2790" s="193"/>
      <c r="F2790" s="193" t="str">
        <f t="shared" si="4911"/>
        <v>DVD0</v>
      </c>
      <c r="G2790" s="193">
        <f t="shared" ref="G2790:M2790" si="4915">G$201</f>
        <v>0</v>
      </c>
      <c r="H2790" s="193">
        <f t="shared" si="4915"/>
        <v>0</v>
      </c>
      <c r="I2790" s="193">
        <f t="shared" si="4915"/>
        <v>0</v>
      </c>
      <c r="J2790" s="193">
        <f t="shared" si="4915"/>
        <v>0</v>
      </c>
      <c r="K2790" s="193">
        <f t="shared" si="4915"/>
        <v>0</v>
      </c>
      <c r="L2790" s="193">
        <f t="shared" si="4915"/>
        <v>0</v>
      </c>
      <c r="M2790" s="193">
        <f t="shared" si="4915"/>
        <v>0</v>
      </c>
      <c r="N2790" s="193" t="str">
        <f t="shared" si="4850"/>
        <v>DVD</v>
      </c>
      <c r="AA2790" s="193">
        <f t="shared" si="4913"/>
        <v>0</v>
      </c>
      <c r="AB2790" s="193">
        <f t="shared" ref="AB2790" si="4916">AB$201</f>
        <v>0</v>
      </c>
    </row>
    <row r="2791" spans="1:28" s="188" customFormat="1" ht="17.399999999999999">
      <c r="A2791" s="193" t="str">
        <f t="shared" si="4908"/>
        <v>DVD</v>
      </c>
      <c r="B2791" s="193" t="str">
        <f t="shared" si="4909"/>
        <v>0DVD</v>
      </c>
      <c r="C2791" s="193" t="str">
        <f t="shared" si="4910"/>
        <v>DVD0</v>
      </c>
      <c r="D2791" s="193"/>
      <c r="E2791" s="193"/>
      <c r="F2791" s="193" t="str">
        <f t="shared" si="4911"/>
        <v>DVD0</v>
      </c>
      <c r="G2791" s="193">
        <f t="shared" ref="G2791:M2791" si="4917">G$202</f>
        <v>0</v>
      </c>
      <c r="H2791" s="193">
        <f t="shared" si="4917"/>
        <v>0</v>
      </c>
      <c r="I2791" s="193">
        <f t="shared" si="4917"/>
        <v>0</v>
      </c>
      <c r="J2791" s="193">
        <f t="shared" si="4917"/>
        <v>0</v>
      </c>
      <c r="K2791" s="193">
        <f t="shared" si="4917"/>
        <v>0</v>
      </c>
      <c r="L2791" s="193">
        <f t="shared" si="4917"/>
        <v>0</v>
      </c>
      <c r="M2791" s="193">
        <f t="shared" si="4917"/>
        <v>0</v>
      </c>
      <c r="N2791" s="193" t="str">
        <f t="shared" si="4850"/>
        <v>DVD</v>
      </c>
      <c r="AA2791" s="193">
        <f t="shared" si="4913"/>
        <v>0</v>
      </c>
      <c r="AB2791" s="193">
        <f t="shared" ref="AB2791" si="4918">AB$202</f>
        <v>0</v>
      </c>
    </row>
    <row r="2792" spans="1:28" s="188" customFormat="1" ht="17.399999999999999">
      <c r="A2792" s="193" t="str">
        <f t="shared" si="4908"/>
        <v>DVD</v>
      </c>
      <c r="B2792" s="193" t="str">
        <f t="shared" si="4909"/>
        <v>0DVD</v>
      </c>
      <c r="C2792" s="193" t="str">
        <f t="shared" si="4910"/>
        <v>DVD0</v>
      </c>
      <c r="D2792" s="193"/>
      <c r="E2792" s="193"/>
      <c r="F2792" s="193" t="str">
        <f t="shared" si="4911"/>
        <v>DVD0</v>
      </c>
      <c r="G2792" s="193">
        <f t="shared" ref="G2792:M2792" si="4919">G$203</f>
        <v>0</v>
      </c>
      <c r="H2792" s="193">
        <f t="shared" si="4919"/>
        <v>0</v>
      </c>
      <c r="I2792" s="193">
        <f t="shared" si="4919"/>
        <v>0</v>
      </c>
      <c r="J2792" s="193">
        <f t="shared" si="4919"/>
        <v>0</v>
      </c>
      <c r="K2792" s="193">
        <f t="shared" si="4919"/>
        <v>0</v>
      </c>
      <c r="L2792" s="193">
        <f t="shared" si="4919"/>
        <v>0</v>
      </c>
      <c r="M2792" s="193">
        <f t="shared" si="4919"/>
        <v>0</v>
      </c>
      <c r="N2792" s="193" t="str">
        <f t="shared" si="4850"/>
        <v>DVD</v>
      </c>
      <c r="AA2792" s="193">
        <f t="shared" si="4913"/>
        <v>0</v>
      </c>
      <c r="AB2792" s="193">
        <f t="shared" ref="AB2792" si="4920">AB$203</f>
        <v>0</v>
      </c>
    </row>
    <row r="2793" spans="1:28" s="188" customFormat="1" ht="17.399999999999999">
      <c r="A2793" s="193" t="str">
        <f t="shared" si="4908"/>
        <v>DVD</v>
      </c>
      <c r="B2793" s="193" t="str">
        <f t="shared" si="4909"/>
        <v>0DVD</v>
      </c>
      <c r="C2793" s="193" t="str">
        <f t="shared" si="4910"/>
        <v>DVD0</v>
      </c>
      <c r="D2793" s="193"/>
      <c r="E2793" s="193"/>
      <c r="F2793" s="193" t="str">
        <f t="shared" si="4911"/>
        <v>DVD0</v>
      </c>
      <c r="G2793" s="193">
        <f t="shared" ref="G2793:M2793" si="4921">G$204</f>
        <v>0</v>
      </c>
      <c r="H2793" s="193">
        <f t="shared" si="4921"/>
        <v>0</v>
      </c>
      <c r="I2793" s="193">
        <f t="shared" si="4921"/>
        <v>0</v>
      </c>
      <c r="J2793" s="193">
        <f t="shared" si="4921"/>
        <v>0</v>
      </c>
      <c r="K2793" s="193">
        <f t="shared" si="4921"/>
        <v>0</v>
      </c>
      <c r="L2793" s="193">
        <f t="shared" si="4921"/>
        <v>0</v>
      </c>
      <c r="M2793" s="193">
        <f t="shared" si="4921"/>
        <v>0</v>
      </c>
      <c r="N2793" s="193" t="str">
        <f t="shared" si="4850"/>
        <v>DVD</v>
      </c>
      <c r="AA2793" s="193">
        <f t="shared" si="4913"/>
        <v>0</v>
      </c>
      <c r="AB2793" s="193">
        <f t="shared" ref="AB2793" si="4922">AB$204</f>
        <v>0</v>
      </c>
    </row>
    <row r="2794" spans="1:28" s="188" customFormat="1" ht="17.399999999999999">
      <c r="A2794" s="193" t="str">
        <f t="shared" si="4908"/>
        <v>DVD</v>
      </c>
      <c r="B2794" s="193" t="str">
        <f t="shared" si="4909"/>
        <v>AB045DVD</v>
      </c>
      <c r="C2794" s="193" t="str">
        <f t="shared" si="4910"/>
        <v>DVDJames, Greg</v>
      </c>
      <c r="D2794" s="193"/>
      <c r="E2794" s="193"/>
      <c r="F2794" s="193" t="str">
        <f t="shared" si="4911"/>
        <v>DVDRichardson, Vicki</v>
      </c>
      <c r="G2794" s="193" t="str">
        <f t="shared" ref="G2794:M2794" si="4923">G$205</f>
        <v>Richardson, Vicki</v>
      </c>
      <c r="H2794" s="193" t="str">
        <f t="shared" si="4923"/>
        <v>James, Greg</v>
      </c>
      <c r="I2794" s="193" t="str">
        <f t="shared" si="4923"/>
        <v>AB045</v>
      </c>
      <c r="J2794" s="193" t="str">
        <f t="shared" si="4923"/>
        <v>ABT ELECTRONICS</v>
      </c>
      <c r="K2794" s="193" t="str">
        <f t="shared" si="4923"/>
        <v>all</v>
      </c>
      <c r="L2794" s="193">
        <f t="shared" si="4923"/>
        <v>0</v>
      </c>
      <c r="M2794" s="193">
        <f t="shared" si="4923"/>
        <v>0</v>
      </c>
      <c r="N2794" s="193" t="str">
        <f t="shared" si="4850"/>
        <v>DVD</v>
      </c>
      <c r="AA2794" s="193">
        <f t="shared" si="4913"/>
        <v>0</v>
      </c>
      <c r="AB2794" s="193" t="str">
        <f t="shared" ref="AB2794" si="4924">AB$205</f>
        <v>James, Greg</v>
      </c>
    </row>
    <row r="2795" spans="1:28" s="188" customFormat="1" ht="17.399999999999999">
      <c r="A2795" s="193" t="str">
        <f t="shared" si="4908"/>
        <v>DVD</v>
      </c>
      <c r="B2795" s="193" t="str">
        <f t="shared" si="4909"/>
        <v>AB235DVD</v>
      </c>
      <c r="C2795" s="193" t="str">
        <f t="shared" si="4910"/>
        <v>DVDJames, Greg</v>
      </c>
      <c r="D2795" s="193"/>
      <c r="E2795" s="193"/>
      <c r="F2795" s="193" t="str">
        <f t="shared" si="4911"/>
        <v>DVDRichardson, Vicki</v>
      </c>
      <c r="G2795" s="193" t="str">
        <f t="shared" ref="G2795:M2795" si="4925">G$206</f>
        <v>Richardson, Vicki</v>
      </c>
      <c r="H2795" s="193" t="str">
        <f t="shared" si="4925"/>
        <v>James, Greg</v>
      </c>
      <c r="I2795" s="193" t="str">
        <f t="shared" si="4925"/>
        <v>AB235</v>
      </c>
      <c r="J2795" s="193" t="str">
        <f t="shared" si="4925"/>
        <v>ABC APPLIANCE</v>
      </c>
      <c r="K2795" s="193" t="str">
        <f t="shared" si="4925"/>
        <v>all</v>
      </c>
      <c r="L2795" s="193">
        <f t="shared" si="4925"/>
        <v>0</v>
      </c>
      <c r="M2795" s="193">
        <f t="shared" si="4925"/>
        <v>0</v>
      </c>
      <c r="N2795" s="193" t="str">
        <f t="shared" si="4850"/>
        <v>DVD</v>
      </c>
      <c r="AA2795" s="193">
        <f t="shared" si="4913"/>
        <v>0</v>
      </c>
      <c r="AB2795" s="193" t="str">
        <f t="shared" ref="AB2795" si="4926">AB$206</f>
        <v>James, Greg</v>
      </c>
    </row>
    <row r="2796" spans="1:28" s="188" customFormat="1" ht="17.399999999999999">
      <c r="A2796" s="193" t="str">
        <f t="shared" si="4908"/>
        <v>DVD</v>
      </c>
      <c r="B2796" s="193" t="str">
        <f t="shared" si="4909"/>
        <v>BI001DVD</v>
      </c>
      <c r="C2796" s="193" t="str">
        <f t="shared" si="4910"/>
        <v>DVDJames, Greg</v>
      </c>
      <c r="D2796" s="193"/>
      <c r="E2796" s="193"/>
      <c r="F2796" s="193" t="str">
        <f t="shared" si="4911"/>
        <v>DVDRichardson, Vicki</v>
      </c>
      <c r="G2796" s="193" t="str">
        <f t="shared" ref="G2796:M2796" si="4927">G$207</f>
        <v>Richardson, Vicki</v>
      </c>
      <c r="H2796" s="193" t="str">
        <f t="shared" si="4927"/>
        <v>James, Greg</v>
      </c>
      <c r="I2796" s="193" t="str">
        <f t="shared" si="4927"/>
        <v>BI001</v>
      </c>
      <c r="J2796" s="193" t="str">
        <f t="shared" si="4927"/>
        <v>BI-MART</v>
      </c>
      <c r="K2796" s="193" t="str">
        <f t="shared" si="4927"/>
        <v>all</v>
      </c>
      <c r="L2796" s="193">
        <f t="shared" si="4927"/>
        <v>0</v>
      </c>
      <c r="M2796" s="193">
        <f t="shared" si="4927"/>
        <v>0</v>
      </c>
      <c r="N2796" s="193" t="str">
        <f t="shared" si="4850"/>
        <v>DVD</v>
      </c>
      <c r="AA2796" s="193">
        <f t="shared" si="4913"/>
        <v>0</v>
      </c>
      <c r="AB2796" s="193" t="str">
        <f t="shared" ref="AB2796" si="4928">AB$207</f>
        <v>James, Greg</v>
      </c>
    </row>
    <row r="2797" spans="1:28" s="188" customFormat="1" ht="17.399999999999999">
      <c r="A2797" s="193" t="str">
        <f t="shared" si="4908"/>
        <v>DVD</v>
      </c>
      <c r="B2797" s="193" t="str">
        <f t="shared" si="4909"/>
        <v>FR195DVD</v>
      </c>
      <c r="C2797" s="193" t="str">
        <f t="shared" si="4910"/>
        <v>DVDJames, Greg</v>
      </c>
      <c r="D2797" s="193"/>
      <c r="E2797" s="193"/>
      <c r="F2797" s="193" t="str">
        <f t="shared" si="4911"/>
        <v>DVDRichardson, Vicki</v>
      </c>
      <c r="G2797" s="193" t="str">
        <f t="shared" ref="G2797:M2797" si="4929">G$208</f>
        <v>Richardson, Vicki</v>
      </c>
      <c r="H2797" s="193" t="str">
        <f t="shared" si="4929"/>
        <v>James, Greg</v>
      </c>
      <c r="I2797" s="193" t="str">
        <f t="shared" si="4929"/>
        <v>FR195</v>
      </c>
      <c r="J2797" s="193" t="str">
        <f t="shared" si="4929"/>
        <v>FRY'S ELECTRONICS</v>
      </c>
      <c r="K2797" s="193" t="str">
        <f t="shared" si="4929"/>
        <v>all</v>
      </c>
      <c r="L2797" s="193">
        <f t="shared" si="4929"/>
        <v>0</v>
      </c>
      <c r="M2797" s="193">
        <f t="shared" si="4929"/>
        <v>0</v>
      </c>
      <c r="N2797" s="193" t="str">
        <f t="shared" si="4850"/>
        <v>DVD</v>
      </c>
      <c r="AA2797" s="193">
        <f t="shared" si="4913"/>
        <v>0</v>
      </c>
      <c r="AB2797" s="193" t="str">
        <f t="shared" ref="AB2797" si="4930">AB$208</f>
        <v>James, Greg</v>
      </c>
    </row>
    <row r="2798" spans="1:28" s="188" customFormat="1" ht="17.399999999999999">
      <c r="A2798" s="193" t="str">
        <f t="shared" si="4908"/>
        <v>DVD</v>
      </c>
      <c r="B2798" s="193" t="str">
        <f t="shared" si="4909"/>
        <v>PR976DVD</v>
      </c>
      <c r="C2798" s="193" t="str">
        <f t="shared" si="4910"/>
        <v>DVDJames, Greg</v>
      </c>
      <c r="D2798" s="193"/>
      <c r="E2798" s="193"/>
      <c r="F2798" s="193" t="str">
        <f t="shared" si="4911"/>
        <v>DVDRichardson, Vicki</v>
      </c>
      <c r="G2798" s="193" t="str">
        <f t="shared" ref="G2798:M2798" si="4931">G$209</f>
        <v>Richardson, Vicki</v>
      </c>
      <c r="H2798" s="193" t="str">
        <f t="shared" si="4931"/>
        <v>James, Greg</v>
      </c>
      <c r="I2798" s="193" t="str">
        <f t="shared" si="4931"/>
        <v>PR976</v>
      </c>
      <c r="J2798" s="193" t="str">
        <f t="shared" si="4931"/>
        <v>PROGRESSIVE GROUP OF INSURANCE CO</v>
      </c>
      <c r="K2798" s="193" t="str">
        <f t="shared" si="4931"/>
        <v>all</v>
      </c>
      <c r="L2798" s="193">
        <f t="shared" si="4931"/>
        <v>0</v>
      </c>
      <c r="M2798" s="193">
        <f t="shared" si="4931"/>
        <v>0</v>
      </c>
      <c r="N2798" s="193" t="str">
        <f t="shared" si="4850"/>
        <v>DVD</v>
      </c>
      <c r="AA2798" s="193">
        <f t="shared" si="4913"/>
        <v>0</v>
      </c>
      <c r="AB2798" s="193" t="str">
        <f t="shared" ref="AB2798" si="4932">AB$209</f>
        <v>James, Greg</v>
      </c>
    </row>
    <row r="2799" spans="1:28" s="188" customFormat="1" ht="17.399999999999999">
      <c r="A2799" s="193" t="str">
        <f t="shared" si="4908"/>
        <v>DVD</v>
      </c>
      <c r="B2799" s="193" t="str">
        <f t="shared" si="4909"/>
        <v>ME035DVD</v>
      </c>
      <c r="C2799" s="193" t="str">
        <f t="shared" si="4910"/>
        <v>DVDJames, Greg</v>
      </c>
      <c r="D2799" s="193"/>
      <c r="E2799" s="193"/>
      <c r="F2799" s="193" t="str">
        <f t="shared" si="4911"/>
        <v>DVDRichardson, Vicki</v>
      </c>
      <c r="G2799" s="193" t="str">
        <f t="shared" ref="G2799:M2799" si="4933">G$210</f>
        <v>Richardson, Vicki</v>
      </c>
      <c r="H2799" s="193" t="str">
        <f t="shared" si="4933"/>
        <v>James, Greg</v>
      </c>
      <c r="I2799" s="193" t="str">
        <f t="shared" si="4933"/>
        <v>ME035</v>
      </c>
      <c r="J2799" s="193" t="str">
        <f t="shared" si="4933"/>
        <v>FRED MEYER</v>
      </c>
      <c r="K2799" s="193" t="str">
        <f t="shared" si="4933"/>
        <v>all</v>
      </c>
      <c r="L2799" s="193">
        <f t="shared" si="4933"/>
        <v>0</v>
      </c>
      <c r="M2799" s="193">
        <f t="shared" si="4933"/>
        <v>0</v>
      </c>
      <c r="N2799" s="193" t="str">
        <f t="shared" si="4850"/>
        <v>DVD</v>
      </c>
      <c r="AA2799" s="193">
        <f t="shared" si="4913"/>
        <v>0</v>
      </c>
      <c r="AB2799" s="193" t="str">
        <f t="shared" ref="AB2799" si="4934">AB$210</f>
        <v>James, Greg</v>
      </c>
    </row>
    <row r="2800" spans="1:28" s="188" customFormat="1" ht="17.399999999999999">
      <c r="A2800" s="193" t="str">
        <f t="shared" si="4908"/>
        <v>DVD</v>
      </c>
      <c r="B2800" s="193" t="str">
        <f t="shared" si="4909"/>
        <v>ME170DVD</v>
      </c>
      <c r="C2800" s="193" t="str">
        <f t="shared" si="4910"/>
        <v>DVDJames, Greg</v>
      </c>
      <c r="D2800" s="193"/>
      <c r="E2800" s="193"/>
      <c r="F2800" s="193" t="str">
        <f t="shared" si="4911"/>
        <v>DVDRichardson, Vicki</v>
      </c>
      <c r="G2800" s="193" t="str">
        <f t="shared" ref="G2800:M2800" si="4935">G$211</f>
        <v>Richardson, Vicki</v>
      </c>
      <c r="H2800" s="193" t="str">
        <f t="shared" si="4935"/>
        <v>James, Greg</v>
      </c>
      <c r="I2800" s="193" t="str">
        <f t="shared" si="4935"/>
        <v>ME170</v>
      </c>
      <c r="J2800" s="193" t="str">
        <f t="shared" si="4935"/>
        <v>MEIJERS</v>
      </c>
      <c r="K2800" s="193" t="str">
        <f t="shared" si="4935"/>
        <v>all</v>
      </c>
      <c r="L2800" s="193">
        <f t="shared" si="4935"/>
        <v>0</v>
      </c>
      <c r="M2800" s="193">
        <f t="shared" si="4935"/>
        <v>0</v>
      </c>
      <c r="N2800" s="193" t="str">
        <f t="shared" si="4850"/>
        <v>DVD</v>
      </c>
      <c r="AA2800" s="193">
        <f t="shared" si="4913"/>
        <v>0</v>
      </c>
      <c r="AB2800" s="193" t="str">
        <f t="shared" ref="AB2800" si="4936">AB$211</f>
        <v>James, Greg</v>
      </c>
    </row>
    <row r="2801" spans="1:28" s="188" customFormat="1" ht="17.399999999999999">
      <c r="A2801" s="193" t="str">
        <f t="shared" si="4908"/>
        <v>DVD</v>
      </c>
      <c r="B2801" s="193" t="str">
        <f t="shared" si="4909"/>
        <v>0DVD</v>
      </c>
      <c r="C2801" s="193" t="str">
        <f t="shared" si="4910"/>
        <v>DVD0</v>
      </c>
      <c r="D2801" s="193"/>
      <c r="E2801" s="193"/>
      <c r="F2801" s="193" t="str">
        <f t="shared" si="4911"/>
        <v>DVD0</v>
      </c>
      <c r="G2801" s="193">
        <f t="shared" ref="G2801:M2801" si="4937">G$212</f>
        <v>0</v>
      </c>
      <c r="H2801" s="193">
        <f t="shared" si="4937"/>
        <v>0</v>
      </c>
      <c r="I2801" s="193">
        <f t="shared" si="4937"/>
        <v>0</v>
      </c>
      <c r="J2801" s="193">
        <f t="shared" si="4937"/>
        <v>0</v>
      </c>
      <c r="K2801" s="193">
        <f t="shared" si="4937"/>
        <v>0</v>
      </c>
      <c r="L2801" s="193">
        <f t="shared" si="4937"/>
        <v>0</v>
      </c>
      <c r="M2801" s="193">
        <f t="shared" si="4937"/>
        <v>0</v>
      </c>
      <c r="N2801" s="193" t="str">
        <f t="shared" si="4850"/>
        <v>DVD</v>
      </c>
      <c r="AA2801" s="193">
        <f t="shared" si="4913"/>
        <v>0</v>
      </c>
      <c r="AB2801" s="193">
        <f t="shared" ref="AB2801" si="4938">AB$212</f>
        <v>0</v>
      </c>
    </row>
    <row r="2802" spans="1:28" s="188" customFormat="1" ht="17.399999999999999">
      <c r="A2802" s="193" t="str">
        <f t="shared" si="4908"/>
        <v>DVD</v>
      </c>
      <c r="B2802" s="193" t="str">
        <f t="shared" si="4909"/>
        <v>0DVD</v>
      </c>
      <c r="C2802" s="193" t="str">
        <f t="shared" si="4910"/>
        <v>DVD0</v>
      </c>
      <c r="D2802" s="193"/>
      <c r="E2802" s="193"/>
      <c r="F2802" s="193" t="str">
        <f t="shared" si="4911"/>
        <v>DVD0</v>
      </c>
      <c r="G2802" s="193">
        <f t="shared" ref="G2802:M2802" si="4939">G$213</f>
        <v>0</v>
      </c>
      <c r="H2802" s="193">
        <f t="shared" si="4939"/>
        <v>0</v>
      </c>
      <c r="I2802" s="193">
        <f t="shared" si="4939"/>
        <v>0</v>
      </c>
      <c r="J2802" s="193">
        <f t="shared" si="4939"/>
        <v>0</v>
      </c>
      <c r="K2802" s="193">
        <f t="shared" si="4939"/>
        <v>0</v>
      </c>
      <c r="L2802" s="193">
        <f t="shared" si="4939"/>
        <v>0</v>
      </c>
      <c r="M2802" s="193">
        <f t="shared" si="4939"/>
        <v>0</v>
      </c>
      <c r="N2802" s="193" t="str">
        <f t="shared" si="4850"/>
        <v>DVD</v>
      </c>
      <c r="AA2802" s="193">
        <f t="shared" si="4913"/>
        <v>0</v>
      </c>
      <c r="AB2802" s="193">
        <f t="shared" ref="AB2802" si="4940">AB$213</f>
        <v>0</v>
      </c>
    </row>
    <row r="2803" spans="1:28" s="188" customFormat="1" ht="17.399999999999999">
      <c r="A2803" s="193" t="str">
        <f t="shared" si="4908"/>
        <v>DVD</v>
      </c>
      <c r="B2803" s="193" t="str">
        <f t="shared" si="4909"/>
        <v>AD275DVD</v>
      </c>
      <c r="C2803" s="193" t="str">
        <f t="shared" si="4910"/>
        <v>DVDNagira, Rina</v>
      </c>
      <c r="D2803" s="193"/>
      <c r="E2803" s="193"/>
      <c r="F2803" s="193" t="str">
        <f t="shared" si="4911"/>
        <v>DVDRichardson, Vicki</v>
      </c>
      <c r="G2803" s="193" t="str">
        <f t="shared" ref="G2803:M2803" si="4941">G$214</f>
        <v>Richardson, Vicki</v>
      </c>
      <c r="H2803" s="193" t="str">
        <f t="shared" si="4941"/>
        <v>Nagira, Rina</v>
      </c>
      <c r="I2803" s="193" t="str">
        <f t="shared" si="4941"/>
        <v>AD275</v>
      </c>
      <c r="J2803" s="193" t="str">
        <f t="shared" si="4941"/>
        <v>LA CURACAO</v>
      </c>
      <c r="K2803" s="193" t="str">
        <f t="shared" si="4941"/>
        <v>all</v>
      </c>
      <c r="L2803" s="193">
        <f t="shared" si="4941"/>
        <v>0</v>
      </c>
      <c r="M2803" s="193">
        <f t="shared" si="4941"/>
        <v>0</v>
      </c>
      <c r="N2803" s="193" t="str">
        <f t="shared" si="4850"/>
        <v>DVD</v>
      </c>
      <c r="AA2803" s="193">
        <f t="shared" si="4913"/>
        <v>0</v>
      </c>
      <c r="AB2803" s="193" t="str">
        <f t="shared" ref="AB2803" si="4942">AB$214</f>
        <v>Nagira, Rina</v>
      </c>
    </row>
    <row r="2804" spans="1:28" s="188" customFormat="1" ht="17.399999999999999">
      <c r="A2804" s="193" t="str">
        <f t="shared" si="4908"/>
        <v>DVD</v>
      </c>
      <c r="B2804" s="193" t="str">
        <f t="shared" si="4909"/>
        <v>DB075DVD</v>
      </c>
      <c r="C2804" s="193" t="str">
        <f t="shared" si="4910"/>
        <v>DVDNagira, Rina</v>
      </c>
      <c r="D2804" s="193"/>
      <c r="E2804" s="193"/>
      <c r="F2804" s="193" t="str">
        <f t="shared" si="4911"/>
        <v>DVDRichardson, Vicki</v>
      </c>
      <c r="G2804" s="193" t="str">
        <f t="shared" ref="G2804:M2804" si="4943">G$215</f>
        <v>Richardson, Vicki</v>
      </c>
      <c r="H2804" s="193" t="str">
        <f t="shared" si="4943"/>
        <v>Nagira, Rina</v>
      </c>
      <c r="I2804" s="193" t="str">
        <f t="shared" si="4943"/>
        <v>DB075</v>
      </c>
      <c r="J2804" s="193" t="str">
        <f t="shared" si="4943"/>
        <v>DBL DISTRIBUTING  (INGRAM)</v>
      </c>
      <c r="K2804" s="193" t="str">
        <f t="shared" si="4943"/>
        <v>all</v>
      </c>
      <c r="L2804" s="193">
        <f t="shared" si="4943"/>
        <v>0</v>
      </c>
      <c r="M2804" s="193">
        <f t="shared" si="4943"/>
        <v>0</v>
      </c>
      <c r="N2804" s="193" t="str">
        <f t="shared" si="4850"/>
        <v>DVD</v>
      </c>
      <c r="AA2804" s="193">
        <f t="shared" si="4913"/>
        <v>0</v>
      </c>
      <c r="AB2804" s="193" t="str">
        <f t="shared" ref="AB2804" si="4944">AB$215</f>
        <v>Nagira, Rina</v>
      </c>
    </row>
    <row r="2805" spans="1:28" s="188" customFormat="1" ht="17.399999999999999">
      <c r="A2805" s="193" t="str">
        <f t="shared" si="4908"/>
        <v>DVD</v>
      </c>
      <c r="B2805" s="193" t="str">
        <f t="shared" si="4909"/>
        <v>HA896DVD</v>
      </c>
      <c r="C2805" s="193" t="str">
        <f t="shared" si="4910"/>
        <v>DVDNagira, Rina</v>
      </c>
      <c r="D2805" s="193"/>
      <c r="E2805" s="193"/>
      <c r="F2805" s="193" t="str">
        <f t="shared" si="4911"/>
        <v>DVDRichardson, Vicki</v>
      </c>
      <c r="G2805" s="193" t="str">
        <f t="shared" ref="G2805:M2805" si="4945">G$216</f>
        <v>Richardson, Vicki</v>
      </c>
      <c r="H2805" s="193" t="str">
        <f t="shared" si="4945"/>
        <v>Nagira, Rina</v>
      </c>
      <c r="I2805" s="193" t="str">
        <f t="shared" si="4945"/>
        <v>HA896</v>
      </c>
      <c r="J2805" s="193" t="str">
        <f t="shared" si="4945"/>
        <v>HENRY LAMOND COMPANY, LTD.</v>
      </c>
      <c r="K2805" s="193" t="str">
        <f t="shared" si="4945"/>
        <v>all</v>
      </c>
      <c r="L2805" s="193">
        <f t="shared" si="4945"/>
        <v>0</v>
      </c>
      <c r="M2805" s="193">
        <f t="shared" si="4945"/>
        <v>0</v>
      </c>
      <c r="N2805" s="193" t="str">
        <f t="shared" si="4850"/>
        <v>DVD</v>
      </c>
      <c r="AA2805" s="193">
        <f t="shared" si="4913"/>
        <v>0</v>
      </c>
      <c r="AB2805" s="193" t="str">
        <f t="shared" ref="AB2805" si="4946">AB$216</f>
        <v>Nagira, Rina</v>
      </c>
    </row>
    <row r="2806" spans="1:28" s="188" customFormat="1" ht="17.399999999999999">
      <c r="A2806" s="193" t="str">
        <f t="shared" si="4908"/>
        <v>DVD</v>
      </c>
      <c r="B2806" s="193" t="str">
        <f t="shared" si="4909"/>
        <v>PA946DVD</v>
      </c>
      <c r="C2806" s="193" t="str">
        <f t="shared" si="4910"/>
        <v>DVDNagira, Rina</v>
      </c>
      <c r="D2806" s="193"/>
      <c r="E2806" s="193"/>
      <c r="F2806" s="193" t="str">
        <f t="shared" si="4911"/>
        <v>DVDRichardson, Vicki</v>
      </c>
      <c r="G2806" s="193" t="str">
        <f t="shared" ref="G2806:M2806" si="4947">G$217</f>
        <v>Richardson, Vicki</v>
      </c>
      <c r="H2806" s="193" t="str">
        <f t="shared" si="4947"/>
        <v>Nagira, Rina</v>
      </c>
      <c r="I2806" s="193" t="str">
        <f t="shared" si="4947"/>
        <v>PA946</v>
      </c>
      <c r="J2806" s="193" t="str">
        <f t="shared" si="4947"/>
        <v>PACIFIC MARKETING ALLIANCE</v>
      </c>
      <c r="K2806" s="193" t="str">
        <f t="shared" si="4947"/>
        <v>all</v>
      </c>
      <c r="L2806" s="193">
        <f t="shared" si="4947"/>
        <v>0</v>
      </c>
      <c r="M2806" s="193">
        <f t="shared" si="4947"/>
        <v>0</v>
      </c>
      <c r="N2806" s="193" t="str">
        <f t="shared" si="4850"/>
        <v>DVD</v>
      </c>
      <c r="AA2806" s="193">
        <f t="shared" si="4913"/>
        <v>0</v>
      </c>
      <c r="AB2806" s="193" t="str">
        <f t="shared" ref="AB2806" si="4948">AB$217</f>
        <v>Nagira, Rina</v>
      </c>
    </row>
    <row r="2807" spans="1:28" s="188" customFormat="1" ht="17.399999999999999">
      <c r="A2807" s="193" t="str">
        <f t="shared" si="4908"/>
        <v>DVD</v>
      </c>
      <c r="B2807" s="193" t="str">
        <f t="shared" si="4909"/>
        <v>UM001DVD</v>
      </c>
      <c r="C2807" s="193" t="str">
        <f t="shared" si="4910"/>
        <v>DVDNagira, Rina</v>
      </c>
      <c r="D2807" s="193"/>
      <c r="E2807" s="193"/>
      <c r="F2807" s="193" t="str">
        <f t="shared" si="4911"/>
        <v>DVDRichardson, Vicki</v>
      </c>
      <c r="G2807" s="193" t="str">
        <f t="shared" ref="G2807:M2807" si="4949">G$218</f>
        <v>Richardson, Vicki</v>
      </c>
      <c r="H2807" s="193" t="str">
        <f t="shared" si="4949"/>
        <v>Nagira, Rina</v>
      </c>
      <c r="I2807" s="193" t="str">
        <f t="shared" si="4949"/>
        <v>UM001</v>
      </c>
      <c r="J2807" s="193" t="str">
        <f t="shared" si="4949"/>
        <v>UWAJIMAYA, INC.</v>
      </c>
      <c r="K2807" s="193" t="str">
        <f t="shared" si="4949"/>
        <v>all</v>
      </c>
      <c r="L2807" s="193">
        <f t="shared" si="4949"/>
        <v>0</v>
      </c>
      <c r="M2807" s="193">
        <f t="shared" si="4949"/>
        <v>0</v>
      </c>
      <c r="N2807" s="193" t="str">
        <f t="shared" si="4850"/>
        <v>DVD</v>
      </c>
      <c r="AA2807" s="193">
        <f t="shared" si="4913"/>
        <v>0</v>
      </c>
      <c r="AB2807" s="193" t="str">
        <f t="shared" ref="AB2807" si="4950">AB$218</f>
        <v>Nagira, Rina</v>
      </c>
    </row>
    <row r="2808" spans="1:28" s="188" customFormat="1" ht="17.399999999999999">
      <c r="A2808" s="193" t="str">
        <f t="shared" si="4908"/>
        <v>DVD</v>
      </c>
      <c r="B2808" s="193" t="str">
        <f t="shared" si="4909"/>
        <v>UN696DVD</v>
      </c>
      <c r="C2808" s="193" t="str">
        <f t="shared" si="4910"/>
        <v>DVDNagira, Rina</v>
      </c>
      <c r="D2808" s="193"/>
      <c r="E2808" s="193"/>
      <c r="F2808" s="193" t="str">
        <f t="shared" si="4911"/>
        <v>DVDRichardson, Vicki</v>
      </c>
      <c r="G2808" s="193" t="str">
        <f t="shared" ref="G2808:M2808" si="4951">G$219</f>
        <v>Richardson, Vicki</v>
      </c>
      <c r="H2808" s="193" t="str">
        <f t="shared" si="4951"/>
        <v>Nagira, Rina</v>
      </c>
      <c r="I2808" s="193" t="str">
        <f t="shared" si="4951"/>
        <v>UN696</v>
      </c>
      <c r="J2808" s="193" t="str">
        <f t="shared" si="4951"/>
        <v>UNI-KING OF HAWAII, INC</v>
      </c>
      <c r="K2808" s="193" t="str">
        <f t="shared" si="4951"/>
        <v>all</v>
      </c>
      <c r="L2808" s="193">
        <f t="shared" si="4951"/>
        <v>0</v>
      </c>
      <c r="M2808" s="193">
        <f t="shared" si="4951"/>
        <v>0</v>
      </c>
      <c r="N2808" s="193" t="str">
        <f t="shared" si="4850"/>
        <v>DVD</v>
      </c>
      <c r="AA2808" s="193">
        <f t="shared" si="4913"/>
        <v>0</v>
      </c>
      <c r="AB2808" s="193" t="str">
        <f t="shared" ref="AB2808" si="4952">AB$219</f>
        <v>Nagira, Rina</v>
      </c>
    </row>
    <row r="2809" spans="1:28" s="188" customFormat="1" ht="17.399999999999999">
      <c r="A2809" s="193" t="str">
        <f t="shared" si="4908"/>
        <v>DVD</v>
      </c>
      <c r="B2809" s="193" t="str">
        <f t="shared" si="4909"/>
        <v>0DVD</v>
      </c>
      <c r="C2809" s="193" t="str">
        <f t="shared" si="4910"/>
        <v>DVD0</v>
      </c>
      <c r="D2809" s="193"/>
      <c r="E2809" s="193"/>
      <c r="F2809" s="193" t="str">
        <f t="shared" si="4911"/>
        <v>DVD0</v>
      </c>
      <c r="G2809" s="193">
        <f t="shared" ref="G2809:M2809" si="4953">G$220</f>
        <v>0</v>
      </c>
      <c r="H2809" s="193">
        <f t="shared" si="4953"/>
        <v>0</v>
      </c>
      <c r="I2809" s="193">
        <f t="shared" si="4953"/>
        <v>0</v>
      </c>
      <c r="J2809" s="193">
        <f t="shared" si="4953"/>
        <v>0</v>
      </c>
      <c r="K2809" s="193">
        <f t="shared" si="4953"/>
        <v>0</v>
      </c>
      <c r="L2809" s="193">
        <f t="shared" si="4953"/>
        <v>0</v>
      </c>
      <c r="M2809" s="193">
        <f t="shared" si="4953"/>
        <v>0</v>
      </c>
      <c r="N2809" s="193" t="str">
        <f t="shared" si="4850"/>
        <v>DVD</v>
      </c>
      <c r="AA2809" s="193">
        <f t="shared" si="4913"/>
        <v>0</v>
      </c>
      <c r="AB2809" s="193">
        <f t="shared" ref="AB2809" si="4954">AB$220</f>
        <v>0</v>
      </c>
    </row>
    <row r="2810" spans="1:28" s="188" customFormat="1" ht="17.399999999999999">
      <c r="A2810" s="193" t="str">
        <f t="shared" si="4908"/>
        <v>DVD</v>
      </c>
      <c r="B2810" s="193" t="str">
        <f t="shared" si="4909"/>
        <v>0DVD</v>
      </c>
      <c r="C2810" s="193" t="str">
        <f t="shared" si="4910"/>
        <v>DVD0</v>
      </c>
      <c r="D2810" s="193"/>
      <c r="E2810" s="193"/>
      <c r="F2810" s="193" t="str">
        <f t="shared" si="4911"/>
        <v>DVD0</v>
      </c>
      <c r="G2810" s="193">
        <f t="shared" ref="G2810:M2810" si="4955">G$221</f>
        <v>0</v>
      </c>
      <c r="H2810" s="193">
        <f t="shared" si="4955"/>
        <v>0</v>
      </c>
      <c r="I2810" s="193">
        <f t="shared" si="4955"/>
        <v>0</v>
      </c>
      <c r="J2810" s="193">
        <f t="shared" si="4955"/>
        <v>0</v>
      </c>
      <c r="K2810" s="193">
        <f t="shared" si="4955"/>
        <v>0</v>
      </c>
      <c r="L2810" s="193">
        <f t="shared" si="4955"/>
        <v>0</v>
      </c>
      <c r="M2810" s="193">
        <f t="shared" si="4955"/>
        <v>0</v>
      </c>
      <c r="N2810" s="193" t="str">
        <f t="shared" si="4850"/>
        <v>DVD</v>
      </c>
      <c r="AA2810" s="193">
        <f t="shared" si="4913"/>
        <v>0</v>
      </c>
      <c r="AB2810" s="193">
        <f t="shared" ref="AB2810" si="4956">AB$221</f>
        <v>0</v>
      </c>
    </row>
    <row r="2811" spans="1:28" s="188" customFormat="1" ht="17.399999999999999">
      <c r="A2811" s="193" t="str">
        <f t="shared" si="4908"/>
        <v>DVD</v>
      </c>
      <c r="B2811" s="193" t="str">
        <f t="shared" si="4909"/>
        <v>0DVD</v>
      </c>
      <c r="C2811" s="193" t="str">
        <f t="shared" si="4910"/>
        <v>DVD0</v>
      </c>
      <c r="D2811" s="193"/>
      <c r="E2811" s="193"/>
      <c r="F2811" s="193" t="str">
        <f t="shared" si="4911"/>
        <v>DVD0</v>
      </c>
      <c r="G2811" s="193">
        <f t="shared" ref="G2811:M2811" si="4957">G$222</f>
        <v>0</v>
      </c>
      <c r="H2811" s="193">
        <f t="shared" si="4957"/>
        <v>0</v>
      </c>
      <c r="I2811" s="193">
        <f t="shared" si="4957"/>
        <v>0</v>
      </c>
      <c r="J2811" s="193">
        <f t="shared" si="4957"/>
        <v>0</v>
      </c>
      <c r="K2811" s="193">
        <f t="shared" si="4957"/>
        <v>0</v>
      </c>
      <c r="L2811" s="193">
        <f t="shared" si="4957"/>
        <v>0</v>
      </c>
      <c r="M2811" s="193">
        <f t="shared" si="4957"/>
        <v>0</v>
      </c>
      <c r="N2811" s="193" t="str">
        <f t="shared" si="4850"/>
        <v>DVD</v>
      </c>
      <c r="AA2811" s="193">
        <f t="shared" si="4913"/>
        <v>0</v>
      </c>
      <c r="AB2811" s="193">
        <f t="shared" ref="AB2811" si="4958">AB$222</f>
        <v>0</v>
      </c>
    </row>
    <row r="2812" spans="1:28" s="188" customFormat="1" ht="17.399999999999999">
      <c r="A2812" s="193" t="str">
        <f t="shared" si="4908"/>
        <v>DVD</v>
      </c>
      <c r="B2812" s="193" t="str">
        <f t="shared" si="4909"/>
        <v>0DVD</v>
      </c>
      <c r="C2812" s="193" t="str">
        <f t="shared" si="4910"/>
        <v>DVD0</v>
      </c>
      <c r="D2812" s="193"/>
      <c r="E2812" s="193"/>
      <c r="F2812" s="193" t="str">
        <f t="shared" si="4911"/>
        <v>DVD0</v>
      </c>
      <c r="G2812" s="193">
        <f t="shared" ref="G2812:M2812" si="4959">G$223</f>
        <v>0</v>
      </c>
      <c r="H2812" s="193">
        <f t="shared" si="4959"/>
        <v>0</v>
      </c>
      <c r="I2812" s="193">
        <f t="shared" si="4959"/>
        <v>0</v>
      </c>
      <c r="J2812" s="193">
        <f t="shared" si="4959"/>
        <v>0</v>
      </c>
      <c r="K2812" s="193">
        <f t="shared" si="4959"/>
        <v>0</v>
      </c>
      <c r="L2812" s="193">
        <f t="shared" si="4959"/>
        <v>0</v>
      </c>
      <c r="M2812" s="193">
        <f t="shared" si="4959"/>
        <v>0</v>
      </c>
      <c r="N2812" s="193" t="str">
        <f t="shared" si="4850"/>
        <v>DVD</v>
      </c>
      <c r="AA2812" s="193">
        <f t="shared" si="4913"/>
        <v>0</v>
      </c>
      <c r="AB2812" s="193">
        <f t="shared" ref="AB2812" si="4960">AB$223</f>
        <v>0</v>
      </c>
    </row>
    <row r="2813" spans="1:28" s="188" customFormat="1" ht="17.399999999999999">
      <c r="A2813" s="193" t="str">
        <f t="shared" si="4908"/>
        <v>DVD</v>
      </c>
      <c r="B2813" s="193" t="str">
        <f t="shared" si="4909"/>
        <v>0DVD</v>
      </c>
      <c r="C2813" s="193" t="str">
        <f t="shared" si="4910"/>
        <v>DVD0</v>
      </c>
      <c r="D2813" s="193"/>
      <c r="E2813" s="193"/>
      <c r="F2813" s="193" t="str">
        <f t="shared" si="4911"/>
        <v>DVD0</v>
      </c>
      <c r="G2813" s="193">
        <f t="shared" ref="G2813:M2813" si="4961">G$224</f>
        <v>0</v>
      </c>
      <c r="H2813" s="193">
        <f t="shared" si="4961"/>
        <v>0</v>
      </c>
      <c r="I2813" s="193">
        <f t="shared" si="4961"/>
        <v>0</v>
      </c>
      <c r="J2813" s="193">
        <f t="shared" si="4961"/>
        <v>0</v>
      </c>
      <c r="K2813" s="193">
        <f t="shared" si="4961"/>
        <v>0</v>
      </c>
      <c r="L2813" s="193">
        <f t="shared" si="4961"/>
        <v>0</v>
      </c>
      <c r="M2813" s="193">
        <f t="shared" si="4961"/>
        <v>0</v>
      </c>
      <c r="N2813" s="193" t="str">
        <f t="shared" si="4850"/>
        <v>DVD</v>
      </c>
      <c r="AA2813" s="193">
        <f t="shared" si="4913"/>
        <v>0</v>
      </c>
      <c r="AB2813" s="193">
        <f t="shared" ref="AB2813" si="4962">AB$224</f>
        <v>0</v>
      </c>
    </row>
    <row r="2814" spans="1:28" s="188" customFormat="1" ht="17.399999999999999">
      <c r="A2814" s="193" t="str">
        <f t="shared" si="4908"/>
        <v>DVD</v>
      </c>
      <c r="B2814" s="193" t="str">
        <f t="shared" si="4909"/>
        <v>AA427DVD</v>
      </c>
      <c r="C2814" s="193" t="str">
        <f t="shared" si="4910"/>
        <v>DVDVoss, Bill</v>
      </c>
      <c r="D2814" s="193"/>
      <c r="E2814" s="193"/>
      <c r="F2814" s="193" t="str">
        <f t="shared" si="4911"/>
        <v>DVDRichardson, Vicki</v>
      </c>
      <c r="G2814" s="193" t="str">
        <f t="shared" ref="G2814:M2814" si="4963">G$225</f>
        <v>Richardson, Vicki</v>
      </c>
      <c r="H2814" s="193" t="str">
        <f t="shared" si="4963"/>
        <v>Voss, Bill</v>
      </c>
      <c r="I2814" s="193" t="str">
        <f t="shared" si="4963"/>
        <v>AA427</v>
      </c>
      <c r="J2814" s="193" t="str">
        <f t="shared" si="4963"/>
        <v>AUDIO DEN LTD</v>
      </c>
      <c r="K2814" s="193" t="str">
        <f t="shared" si="4963"/>
        <v>all</v>
      </c>
      <c r="L2814" s="193">
        <f t="shared" si="4963"/>
        <v>0</v>
      </c>
      <c r="M2814" s="193">
        <f t="shared" si="4963"/>
        <v>0</v>
      </c>
      <c r="N2814" s="193" t="str">
        <f t="shared" si="4850"/>
        <v>DVD</v>
      </c>
      <c r="AA2814" s="193">
        <f t="shared" si="4913"/>
        <v>0</v>
      </c>
      <c r="AB2814" s="193" t="str">
        <f t="shared" ref="AB2814" si="4964">AB$225</f>
        <v>Voss, Bill</v>
      </c>
    </row>
    <row r="2815" spans="1:28" s="188" customFormat="1" ht="17.399999999999999">
      <c r="A2815" s="193" t="str">
        <f t="shared" si="4908"/>
        <v>DVD</v>
      </c>
      <c r="B2815" s="193" t="str">
        <f t="shared" si="4909"/>
        <v>AB577DVD</v>
      </c>
      <c r="C2815" s="193" t="str">
        <f t="shared" si="4910"/>
        <v>DVDVoss, Bill</v>
      </c>
      <c r="D2815" s="193"/>
      <c r="E2815" s="193"/>
      <c r="F2815" s="193" t="str">
        <f t="shared" si="4911"/>
        <v>DVDRichardson, Vicki</v>
      </c>
      <c r="G2815" s="193" t="str">
        <f t="shared" ref="G2815:M2815" si="4965">G$226</f>
        <v>Richardson, Vicki</v>
      </c>
      <c r="H2815" s="193" t="str">
        <f t="shared" si="4965"/>
        <v>Voss, Bill</v>
      </c>
      <c r="I2815" s="193" t="str">
        <f t="shared" si="4965"/>
        <v>AB577</v>
      </c>
      <c r="J2815" s="193" t="str">
        <f t="shared" si="4965"/>
        <v>ABSOLUTE AUDIO INC.</v>
      </c>
      <c r="K2815" s="193" t="str">
        <f t="shared" si="4965"/>
        <v>all</v>
      </c>
      <c r="L2815" s="193">
        <f t="shared" si="4965"/>
        <v>0</v>
      </c>
      <c r="M2815" s="193">
        <f t="shared" si="4965"/>
        <v>0</v>
      </c>
      <c r="N2815" s="193" t="str">
        <f t="shared" si="4850"/>
        <v>DVD</v>
      </c>
      <c r="AA2815" s="193">
        <f t="shared" si="4913"/>
        <v>0</v>
      </c>
      <c r="AB2815" s="193" t="str">
        <f t="shared" ref="AB2815" si="4966">AB$226</f>
        <v>Voss, Bill</v>
      </c>
    </row>
    <row r="2816" spans="1:28" s="188" customFormat="1" ht="17.399999999999999">
      <c r="A2816" s="193" t="str">
        <f t="shared" si="4908"/>
        <v>DVD</v>
      </c>
      <c r="B2816" s="193" t="str">
        <f t="shared" si="4909"/>
        <v>AD281DVD</v>
      </c>
      <c r="C2816" s="193" t="str">
        <f t="shared" si="4910"/>
        <v>DVDVoss, Bill</v>
      </c>
      <c r="D2816" s="193"/>
      <c r="E2816" s="193"/>
      <c r="F2816" s="193" t="str">
        <f t="shared" si="4911"/>
        <v>DVDRichardson, Vicki</v>
      </c>
      <c r="G2816" s="193" t="str">
        <f t="shared" ref="G2816:M2816" si="4967">G$227</f>
        <v>Richardson, Vicki</v>
      </c>
      <c r="H2816" s="193" t="str">
        <f t="shared" si="4967"/>
        <v>Voss, Bill</v>
      </c>
      <c r="I2816" s="193" t="str">
        <f t="shared" si="4967"/>
        <v>AD281</v>
      </c>
      <c r="J2816" s="193" t="str">
        <f t="shared" si="4967"/>
        <v>ADK AV, LLC</v>
      </c>
      <c r="K2816" s="193" t="str">
        <f t="shared" si="4967"/>
        <v>all</v>
      </c>
      <c r="L2816" s="193">
        <f t="shared" si="4967"/>
        <v>0</v>
      </c>
      <c r="M2816" s="193">
        <f t="shared" si="4967"/>
        <v>0</v>
      </c>
      <c r="N2816" s="193" t="str">
        <f t="shared" si="4850"/>
        <v>DVD</v>
      </c>
      <c r="AA2816" s="193">
        <f t="shared" si="4913"/>
        <v>0</v>
      </c>
      <c r="AB2816" s="193" t="str">
        <f t="shared" ref="AB2816" si="4968">AB$227</f>
        <v>Voss, Bill</v>
      </c>
    </row>
    <row r="2817" spans="1:28" s="188" customFormat="1" ht="17.399999999999999">
      <c r="A2817" s="193" t="str">
        <f t="shared" si="4908"/>
        <v>DVD</v>
      </c>
      <c r="B2817" s="193" t="str">
        <f t="shared" si="4909"/>
        <v>AJ012DVD</v>
      </c>
      <c r="C2817" s="193" t="str">
        <f t="shared" si="4910"/>
        <v>DVDVoss, Bill</v>
      </c>
      <c r="D2817" s="193"/>
      <c r="E2817" s="193"/>
      <c r="F2817" s="193" t="str">
        <f t="shared" si="4911"/>
        <v>DVDRichardson, Vicki</v>
      </c>
      <c r="G2817" s="193" t="str">
        <f t="shared" ref="G2817:M2817" si="4969">G$228</f>
        <v>Richardson, Vicki</v>
      </c>
      <c r="H2817" s="193" t="str">
        <f t="shared" si="4969"/>
        <v>Voss, Bill</v>
      </c>
      <c r="I2817" s="193" t="str">
        <f t="shared" si="4969"/>
        <v>AJ012</v>
      </c>
      <c r="J2817" s="193" t="str">
        <f t="shared" si="4969"/>
        <v>A-JAX GROUP, INC</v>
      </c>
      <c r="K2817" s="193" t="str">
        <f t="shared" si="4969"/>
        <v>all</v>
      </c>
      <c r="L2817" s="193">
        <f t="shared" si="4969"/>
        <v>0</v>
      </c>
      <c r="M2817" s="193">
        <f t="shared" si="4969"/>
        <v>0</v>
      </c>
      <c r="N2817" s="193" t="str">
        <f t="shared" si="4850"/>
        <v>DVD</v>
      </c>
      <c r="AA2817" s="193">
        <f t="shared" si="4913"/>
        <v>0</v>
      </c>
      <c r="AB2817" s="193" t="str">
        <f t="shared" ref="AB2817" si="4970">AB$228</f>
        <v>Voss, Bill</v>
      </c>
    </row>
    <row r="2818" spans="1:28" s="188" customFormat="1" ht="17.399999999999999">
      <c r="A2818" s="193" t="str">
        <f t="shared" si="4908"/>
        <v>DVD</v>
      </c>
      <c r="B2818" s="193" t="str">
        <f t="shared" si="4909"/>
        <v>AL057DVD</v>
      </c>
      <c r="C2818" s="193" t="str">
        <f t="shared" si="4910"/>
        <v>DVDVoss, Bill</v>
      </c>
      <c r="D2818" s="193"/>
      <c r="E2818" s="193"/>
      <c r="F2818" s="193" t="str">
        <f t="shared" si="4911"/>
        <v>DVDRichardson, Vicki</v>
      </c>
      <c r="G2818" s="193" t="str">
        <f t="shared" ref="G2818:M2818" si="4971">G$229</f>
        <v>Richardson, Vicki</v>
      </c>
      <c r="H2818" s="193" t="str">
        <f t="shared" si="4971"/>
        <v>Voss, Bill</v>
      </c>
      <c r="I2818" s="193" t="str">
        <f t="shared" si="4971"/>
        <v>AL057</v>
      </c>
      <c r="J2818" s="193" t="str">
        <f t="shared" si="4971"/>
        <v>ALMA AUDIO, LLC</v>
      </c>
      <c r="K2818" s="193" t="str">
        <f t="shared" si="4971"/>
        <v>all</v>
      </c>
      <c r="L2818" s="193">
        <f t="shared" si="4971"/>
        <v>0</v>
      </c>
      <c r="M2818" s="193">
        <f t="shared" si="4971"/>
        <v>0</v>
      </c>
      <c r="N2818" s="193" t="str">
        <f t="shared" si="4850"/>
        <v>DVD</v>
      </c>
      <c r="AA2818" s="193">
        <f t="shared" si="4913"/>
        <v>0</v>
      </c>
      <c r="AB2818" s="193" t="str">
        <f t="shared" ref="AB2818" si="4972">AB$229</f>
        <v>Voss, Bill</v>
      </c>
    </row>
    <row r="2819" spans="1:28" s="188" customFormat="1" ht="17.399999999999999">
      <c r="A2819" s="193" t="str">
        <f t="shared" si="4908"/>
        <v>DVD</v>
      </c>
      <c r="B2819" s="193" t="str">
        <f t="shared" si="4909"/>
        <v>AU110DVD</v>
      </c>
      <c r="C2819" s="193" t="str">
        <f t="shared" si="4910"/>
        <v>DVDVoss, Bill</v>
      </c>
      <c r="D2819" s="193"/>
      <c r="E2819" s="193"/>
      <c r="F2819" s="193" t="str">
        <f t="shared" si="4911"/>
        <v>DVDRichardson, Vicki</v>
      </c>
      <c r="G2819" s="193" t="str">
        <f t="shared" ref="G2819:M2819" si="4973">G$230</f>
        <v>Richardson, Vicki</v>
      </c>
      <c r="H2819" s="193" t="str">
        <f t="shared" si="4973"/>
        <v>Voss, Bill</v>
      </c>
      <c r="I2819" s="193" t="str">
        <f t="shared" si="4973"/>
        <v>AU110</v>
      </c>
      <c r="J2819" s="193" t="str">
        <f t="shared" si="4973"/>
        <v>AUDIO AUTOMATION &amp; THEATER INC</v>
      </c>
      <c r="K2819" s="193" t="str">
        <f t="shared" si="4973"/>
        <v>all</v>
      </c>
      <c r="L2819" s="193">
        <f t="shared" si="4973"/>
        <v>0</v>
      </c>
      <c r="M2819" s="193">
        <f t="shared" si="4973"/>
        <v>0</v>
      </c>
      <c r="N2819" s="193" t="str">
        <f t="shared" si="4850"/>
        <v>DVD</v>
      </c>
      <c r="AA2819" s="193">
        <f t="shared" si="4913"/>
        <v>0</v>
      </c>
      <c r="AB2819" s="193" t="str">
        <f t="shared" ref="AB2819" si="4974">AB$230</f>
        <v>Voss, Bill</v>
      </c>
    </row>
    <row r="2820" spans="1:28" s="188" customFormat="1" ht="17.399999999999999">
      <c r="A2820" s="193" t="str">
        <f t="shared" si="4908"/>
        <v>DVD</v>
      </c>
      <c r="B2820" s="193" t="str">
        <f t="shared" si="4909"/>
        <v>AU114DVD</v>
      </c>
      <c r="C2820" s="193" t="str">
        <f t="shared" si="4910"/>
        <v>DVDVoss, Bill</v>
      </c>
      <c r="D2820" s="193"/>
      <c r="E2820" s="193"/>
      <c r="F2820" s="193" t="str">
        <f t="shared" si="4911"/>
        <v>DVDRichardson, Vicki</v>
      </c>
      <c r="G2820" s="193" t="str">
        <f t="shared" ref="G2820:M2820" si="4975">G$231</f>
        <v>Richardson, Vicki</v>
      </c>
      <c r="H2820" s="193" t="str">
        <f t="shared" si="4975"/>
        <v>Voss, Bill</v>
      </c>
      <c r="I2820" s="193" t="str">
        <f t="shared" si="4975"/>
        <v>AU114</v>
      </c>
      <c r="J2820" s="193" t="str">
        <f t="shared" si="4975"/>
        <v>AUDIO VISUAL SOLUTIONS GROUP LLC</v>
      </c>
      <c r="K2820" s="193" t="str">
        <f t="shared" si="4975"/>
        <v>all</v>
      </c>
      <c r="L2820" s="193">
        <f t="shared" si="4975"/>
        <v>0</v>
      </c>
      <c r="M2820" s="193">
        <f t="shared" si="4975"/>
        <v>0</v>
      </c>
      <c r="N2820" s="193" t="str">
        <f t="shared" si="4850"/>
        <v>DVD</v>
      </c>
      <c r="AA2820" s="193">
        <f t="shared" si="4913"/>
        <v>0</v>
      </c>
      <c r="AB2820" s="193" t="str">
        <f t="shared" ref="AB2820" si="4976">AB$231</f>
        <v>Voss, Bill</v>
      </c>
    </row>
    <row r="2821" spans="1:28" s="188" customFormat="1" ht="17.399999999999999">
      <c r="A2821" s="193" t="str">
        <f t="shared" si="4908"/>
        <v>DVD</v>
      </c>
      <c r="B2821" s="193" t="str">
        <f t="shared" si="4909"/>
        <v>AU960DVD</v>
      </c>
      <c r="C2821" s="193" t="str">
        <f t="shared" si="4910"/>
        <v>DVDVoss, Bill</v>
      </c>
      <c r="D2821" s="193"/>
      <c r="E2821" s="193"/>
      <c r="F2821" s="193" t="str">
        <f t="shared" si="4911"/>
        <v>DVDRichardson, Vicki</v>
      </c>
      <c r="G2821" s="193" t="str">
        <f t="shared" ref="G2821:M2821" si="4977">G$232</f>
        <v>Richardson, Vicki</v>
      </c>
      <c r="H2821" s="193" t="str">
        <f t="shared" si="4977"/>
        <v>Voss, Bill</v>
      </c>
      <c r="I2821" s="193" t="str">
        <f t="shared" si="4977"/>
        <v>AU960</v>
      </c>
      <c r="J2821" s="193" t="str">
        <f t="shared" si="4977"/>
        <v>AUDIO VIDEO CALIBRATION CONCEPTS</v>
      </c>
      <c r="K2821" s="193" t="str">
        <f t="shared" si="4977"/>
        <v>all</v>
      </c>
      <c r="L2821" s="193">
        <f t="shared" si="4977"/>
        <v>0</v>
      </c>
      <c r="M2821" s="193">
        <f t="shared" si="4977"/>
        <v>0</v>
      </c>
      <c r="N2821" s="193" t="str">
        <f t="shared" si="4850"/>
        <v>DVD</v>
      </c>
      <c r="AA2821" s="193">
        <f t="shared" si="4913"/>
        <v>0</v>
      </c>
      <c r="AB2821" s="193" t="str">
        <f t="shared" ref="AB2821" si="4978">AB$232</f>
        <v>Voss, Bill</v>
      </c>
    </row>
    <row r="2822" spans="1:28" s="188" customFormat="1" ht="17.399999999999999">
      <c r="A2822" s="193" t="str">
        <f t="shared" si="4908"/>
        <v>DVD</v>
      </c>
      <c r="B2822" s="193" t="str">
        <f t="shared" si="4909"/>
        <v>AU961DVD</v>
      </c>
      <c r="C2822" s="193" t="str">
        <f t="shared" si="4910"/>
        <v>DVDVoss, Bill</v>
      </c>
      <c r="D2822" s="193"/>
      <c r="E2822" s="193"/>
      <c r="F2822" s="193" t="str">
        <f t="shared" si="4911"/>
        <v>DVDRichardson, Vicki</v>
      </c>
      <c r="G2822" s="193" t="str">
        <f t="shared" ref="G2822:M2822" si="4979">G$233</f>
        <v>Richardson, Vicki</v>
      </c>
      <c r="H2822" s="193" t="str">
        <f t="shared" si="4979"/>
        <v>Voss, Bill</v>
      </c>
      <c r="I2822" s="193" t="str">
        <f t="shared" si="4979"/>
        <v>AU961</v>
      </c>
      <c r="J2822" s="193" t="str">
        <f t="shared" si="4979"/>
        <v>AUDIO CENTER, INC.</v>
      </c>
      <c r="K2822" s="193" t="str">
        <f t="shared" si="4979"/>
        <v>all</v>
      </c>
      <c r="L2822" s="193">
        <f t="shared" si="4979"/>
        <v>0</v>
      </c>
      <c r="M2822" s="193">
        <f t="shared" si="4979"/>
        <v>0</v>
      </c>
      <c r="N2822" s="193" t="str">
        <f t="shared" si="4850"/>
        <v>DVD</v>
      </c>
      <c r="AA2822" s="193">
        <f t="shared" si="4913"/>
        <v>0</v>
      </c>
      <c r="AB2822" s="193" t="str">
        <f t="shared" ref="AB2822" si="4980">AB$233</f>
        <v>Voss, Bill</v>
      </c>
    </row>
    <row r="2823" spans="1:28" s="188" customFormat="1" ht="17.399999999999999">
      <c r="A2823" s="193" t="str">
        <f t="shared" si="4908"/>
        <v>DVD</v>
      </c>
      <c r="B2823" s="193" t="str">
        <f t="shared" si="4909"/>
        <v>AV677DVD</v>
      </c>
      <c r="C2823" s="193" t="str">
        <f t="shared" si="4910"/>
        <v>DVDVoss, Bill</v>
      </c>
      <c r="D2823" s="193"/>
      <c r="E2823" s="193"/>
      <c r="F2823" s="193" t="str">
        <f t="shared" si="4911"/>
        <v>DVDRichardson, Vicki</v>
      </c>
      <c r="G2823" s="193" t="str">
        <f t="shared" ref="G2823:M2823" si="4981">G$234</f>
        <v>Richardson, Vicki</v>
      </c>
      <c r="H2823" s="193" t="str">
        <f t="shared" si="4981"/>
        <v>Voss, Bill</v>
      </c>
      <c r="I2823" s="193" t="str">
        <f t="shared" si="4981"/>
        <v>AV677</v>
      </c>
      <c r="J2823" s="193" t="str">
        <f t="shared" si="4981"/>
        <v>AVSF, INC</v>
      </c>
      <c r="K2823" s="193" t="str">
        <f t="shared" si="4981"/>
        <v>all</v>
      </c>
      <c r="L2823" s="193">
        <f t="shared" si="4981"/>
        <v>0</v>
      </c>
      <c r="M2823" s="193">
        <f t="shared" si="4981"/>
        <v>0</v>
      </c>
      <c r="N2823" s="193" t="str">
        <f t="shared" si="4850"/>
        <v>DVD</v>
      </c>
      <c r="AA2823" s="193">
        <f t="shared" si="4913"/>
        <v>0</v>
      </c>
      <c r="AB2823" s="193" t="str">
        <f t="shared" ref="AB2823" si="4982">AB$234</f>
        <v>Voss, Bill</v>
      </c>
    </row>
    <row r="2824" spans="1:28" s="188" customFormat="1" ht="17.399999999999999">
      <c r="A2824" s="193" t="str">
        <f t="shared" si="4908"/>
        <v>DVD</v>
      </c>
      <c r="B2824" s="193" t="str">
        <f t="shared" si="4909"/>
        <v>BL206DVD</v>
      </c>
      <c r="C2824" s="193" t="str">
        <f t="shared" si="4910"/>
        <v>DVDVoss, Bill</v>
      </c>
      <c r="D2824" s="193"/>
      <c r="E2824" s="193"/>
      <c r="F2824" s="193" t="str">
        <f t="shared" si="4911"/>
        <v>DVDRichardson, Vicki</v>
      </c>
      <c r="G2824" s="193" t="str">
        <f t="shared" ref="G2824:M2824" si="4983">G$235</f>
        <v>Richardson, Vicki</v>
      </c>
      <c r="H2824" s="193" t="str">
        <f t="shared" si="4983"/>
        <v>Voss, Bill</v>
      </c>
      <c r="I2824" s="193" t="str">
        <f t="shared" si="4983"/>
        <v>BL206</v>
      </c>
      <c r="J2824" s="193" t="str">
        <f t="shared" si="4983"/>
        <v>BLINK HIGH END</v>
      </c>
      <c r="K2824" s="193" t="str">
        <f t="shared" si="4983"/>
        <v>all</v>
      </c>
      <c r="L2824" s="193">
        <f t="shared" si="4983"/>
        <v>0</v>
      </c>
      <c r="M2824" s="193">
        <f t="shared" si="4983"/>
        <v>0</v>
      </c>
      <c r="N2824" s="193" t="str">
        <f t="shared" ref="N2824:N2887" si="4984">A2824</f>
        <v>DVD</v>
      </c>
      <c r="AA2824" s="193">
        <f t="shared" si="4913"/>
        <v>0</v>
      </c>
      <c r="AB2824" s="193" t="str">
        <f t="shared" ref="AB2824" si="4985">AB$235</f>
        <v>Voss, Bill</v>
      </c>
    </row>
    <row r="2825" spans="1:28" s="188" customFormat="1" ht="17.399999999999999">
      <c r="A2825" s="193" t="str">
        <f t="shared" si="4908"/>
        <v>DVD</v>
      </c>
      <c r="B2825" s="193" t="str">
        <f t="shared" si="4909"/>
        <v>CE043DVD</v>
      </c>
      <c r="C2825" s="193" t="str">
        <f t="shared" si="4910"/>
        <v>DVDVoss, Bill</v>
      </c>
      <c r="D2825" s="193"/>
      <c r="E2825" s="193"/>
      <c r="F2825" s="193" t="str">
        <f t="shared" si="4911"/>
        <v>DVDRichardson, Vicki</v>
      </c>
      <c r="G2825" s="193" t="str">
        <f t="shared" ref="G2825:M2825" si="4986">G$236</f>
        <v>Richardson, Vicki</v>
      </c>
      <c r="H2825" s="193" t="str">
        <f t="shared" si="4986"/>
        <v>Voss, Bill</v>
      </c>
      <c r="I2825" s="193" t="str">
        <f t="shared" si="4986"/>
        <v>CE043</v>
      </c>
      <c r="J2825" s="193" t="str">
        <f t="shared" si="4986"/>
        <v>CENTRAL HOME SYSTEMS</v>
      </c>
      <c r="K2825" s="193" t="str">
        <f t="shared" si="4986"/>
        <v>all</v>
      </c>
      <c r="L2825" s="193">
        <f t="shared" si="4986"/>
        <v>0</v>
      </c>
      <c r="M2825" s="193">
        <f t="shared" si="4986"/>
        <v>0</v>
      </c>
      <c r="N2825" s="193" t="str">
        <f t="shared" si="4984"/>
        <v>DVD</v>
      </c>
      <c r="AA2825" s="193">
        <f t="shared" si="4913"/>
        <v>0</v>
      </c>
      <c r="AB2825" s="193" t="str">
        <f t="shared" ref="AB2825" si="4987">AB$236</f>
        <v>Voss, Bill</v>
      </c>
    </row>
    <row r="2826" spans="1:28" s="188" customFormat="1" ht="17.399999999999999">
      <c r="A2826" s="193" t="str">
        <f t="shared" si="4908"/>
        <v>DVD</v>
      </c>
      <c r="B2826" s="193" t="str">
        <f t="shared" si="4909"/>
        <v>CR853DVD</v>
      </c>
      <c r="C2826" s="193" t="str">
        <f t="shared" si="4910"/>
        <v>DVDVoss, Bill</v>
      </c>
      <c r="D2826" s="193"/>
      <c r="E2826" s="193"/>
      <c r="F2826" s="193" t="str">
        <f t="shared" si="4911"/>
        <v>DVDRichardson, Vicki</v>
      </c>
      <c r="G2826" s="193" t="str">
        <f t="shared" ref="G2826:M2826" si="4988">G$237</f>
        <v>Richardson, Vicki</v>
      </c>
      <c r="H2826" s="193" t="str">
        <f t="shared" si="4988"/>
        <v>Voss, Bill</v>
      </c>
      <c r="I2826" s="193" t="str">
        <f t="shared" si="4988"/>
        <v>CR853</v>
      </c>
      <c r="J2826" s="193" t="str">
        <f t="shared" si="4988"/>
        <v>CRESCENDO LLC</v>
      </c>
      <c r="K2826" s="193" t="str">
        <f t="shared" si="4988"/>
        <v>all</v>
      </c>
      <c r="L2826" s="193">
        <f t="shared" si="4988"/>
        <v>0</v>
      </c>
      <c r="M2826" s="193">
        <f t="shared" si="4988"/>
        <v>0</v>
      </c>
      <c r="N2826" s="193" t="str">
        <f t="shared" si="4984"/>
        <v>DVD</v>
      </c>
      <c r="AA2826" s="193">
        <f t="shared" si="4913"/>
        <v>0</v>
      </c>
      <c r="AB2826" s="193" t="str">
        <f t="shared" ref="AB2826" si="4989">AB$237</f>
        <v>Voss, Bill</v>
      </c>
    </row>
    <row r="2827" spans="1:28" s="188" customFormat="1" ht="17.399999999999999">
      <c r="A2827" s="193" t="str">
        <f t="shared" si="4908"/>
        <v>DVD</v>
      </c>
      <c r="B2827" s="193" t="str">
        <f t="shared" si="4909"/>
        <v>EN172DVD</v>
      </c>
      <c r="C2827" s="193" t="str">
        <f t="shared" si="4910"/>
        <v>DVDVoss, Bill</v>
      </c>
      <c r="D2827" s="193"/>
      <c r="E2827" s="193"/>
      <c r="F2827" s="193" t="str">
        <f t="shared" si="4911"/>
        <v>DVDRichardson, Vicki</v>
      </c>
      <c r="G2827" s="193" t="str">
        <f t="shared" ref="G2827:M2827" si="4990">G$238</f>
        <v>Richardson, Vicki</v>
      </c>
      <c r="H2827" s="193" t="str">
        <f t="shared" si="4990"/>
        <v>Voss, Bill</v>
      </c>
      <c r="I2827" s="193" t="str">
        <f t="shared" si="4990"/>
        <v>EN172</v>
      </c>
      <c r="J2827" s="193" t="str">
        <f t="shared" si="4990"/>
        <v>ENCORE HES, INC</v>
      </c>
      <c r="K2827" s="193" t="str">
        <f t="shared" si="4990"/>
        <v>all</v>
      </c>
      <c r="L2827" s="193">
        <f t="shared" si="4990"/>
        <v>0</v>
      </c>
      <c r="M2827" s="193">
        <f t="shared" si="4990"/>
        <v>0</v>
      </c>
      <c r="N2827" s="193" t="str">
        <f t="shared" si="4984"/>
        <v>DVD</v>
      </c>
      <c r="AA2827" s="193">
        <f t="shared" si="4913"/>
        <v>0</v>
      </c>
      <c r="AB2827" s="193" t="str">
        <f t="shared" ref="AB2827" si="4991">AB$238</f>
        <v>Voss, Bill</v>
      </c>
    </row>
    <row r="2828" spans="1:28" s="188" customFormat="1" ht="17.399999999999999">
      <c r="A2828" s="193" t="str">
        <f t="shared" si="4908"/>
        <v>DVD</v>
      </c>
      <c r="B2828" s="193" t="str">
        <f t="shared" si="4909"/>
        <v>FA575DVD</v>
      </c>
      <c r="C2828" s="193" t="str">
        <f t="shared" si="4910"/>
        <v>DVDVoss, Bill</v>
      </c>
      <c r="D2828" s="193"/>
      <c r="E2828" s="193"/>
      <c r="F2828" s="193" t="str">
        <f t="shared" si="4911"/>
        <v>DVDRichardson, Vicki</v>
      </c>
      <c r="G2828" s="193" t="str">
        <f t="shared" ref="G2828:M2828" si="4992">G$239</f>
        <v>Richardson, Vicki</v>
      </c>
      <c r="H2828" s="193" t="str">
        <f t="shared" si="4992"/>
        <v>Voss, Bill</v>
      </c>
      <c r="I2828" s="193" t="str">
        <f t="shared" si="4992"/>
        <v>FA575</v>
      </c>
      <c r="J2828" s="193" t="str">
        <f t="shared" si="4992"/>
        <v>FIDELIS AV LLC</v>
      </c>
      <c r="K2828" s="193" t="str">
        <f t="shared" si="4992"/>
        <v>all</v>
      </c>
      <c r="L2828" s="193">
        <f t="shared" si="4992"/>
        <v>0</v>
      </c>
      <c r="M2828" s="193">
        <f t="shared" si="4992"/>
        <v>0</v>
      </c>
      <c r="N2828" s="193" t="str">
        <f t="shared" si="4984"/>
        <v>DVD</v>
      </c>
      <c r="AA2828" s="193">
        <f t="shared" si="4913"/>
        <v>0</v>
      </c>
      <c r="AB2828" s="193" t="str">
        <f t="shared" ref="AB2828" si="4993">AB$239</f>
        <v>Voss, Bill</v>
      </c>
    </row>
    <row r="2829" spans="1:28" s="188" customFormat="1" ht="17.399999999999999">
      <c r="A2829" s="193" t="str">
        <f t="shared" si="4908"/>
        <v>DVD</v>
      </c>
      <c r="B2829" s="193" t="str">
        <f t="shared" si="4909"/>
        <v>GA551DVD</v>
      </c>
      <c r="C2829" s="193" t="str">
        <f t="shared" si="4910"/>
        <v>DVDVoss, Bill</v>
      </c>
      <c r="D2829" s="193"/>
      <c r="E2829" s="193"/>
      <c r="F2829" s="193" t="str">
        <f t="shared" si="4911"/>
        <v>DVDRichardson, Vicki</v>
      </c>
      <c r="G2829" s="193" t="str">
        <f t="shared" ref="G2829:M2829" si="4994">G$240</f>
        <v>Richardson, Vicki</v>
      </c>
      <c r="H2829" s="193" t="str">
        <f t="shared" si="4994"/>
        <v>Voss, Bill</v>
      </c>
      <c r="I2829" s="193" t="str">
        <f t="shared" si="4994"/>
        <v>GA551</v>
      </c>
      <c r="J2829" s="193" t="str">
        <f t="shared" si="4994"/>
        <v>GALEN CAROL AUDIO</v>
      </c>
      <c r="K2829" s="193" t="str">
        <f t="shared" si="4994"/>
        <v>all</v>
      </c>
      <c r="L2829" s="193">
        <f t="shared" si="4994"/>
        <v>0</v>
      </c>
      <c r="M2829" s="193">
        <f t="shared" si="4994"/>
        <v>0</v>
      </c>
      <c r="N2829" s="193" t="str">
        <f t="shared" si="4984"/>
        <v>DVD</v>
      </c>
      <c r="AA2829" s="193">
        <f t="shared" si="4913"/>
        <v>0</v>
      </c>
      <c r="AB2829" s="193" t="str">
        <f t="shared" ref="AB2829" si="4995">AB$240</f>
        <v>Voss, Bill</v>
      </c>
    </row>
    <row r="2830" spans="1:28" s="188" customFormat="1" ht="17.399999999999999">
      <c r="A2830" s="193" t="str">
        <f t="shared" si="4908"/>
        <v>DVD</v>
      </c>
      <c r="B2830" s="193" t="str">
        <f t="shared" si="4909"/>
        <v>GL323DVD</v>
      </c>
      <c r="C2830" s="193" t="str">
        <f t="shared" si="4910"/>
        <v>DVDVoss, Bill</v>
      </c>
      <c r="D2830" s="193"/>
      <c r="E2830" s="193"/>
      <c r="F2830" s="193" t="str">
        <f t="shared" si="4911"/>
        <v>DVDRichardson, Vicki</v>
      </c>
      <c r="G2830" s="193" t="str">
        <f t="shared" ref="G2830:M2830" si="4996">G$241</f>
        <v>Richardson, Vicki</v>
      </c>
      <c r="H2830" s="193" t="str">
        <f t="shared" si="4996"/>
        <v>Voss, Bill</v>
      </c>
      <c r="I2830" s="193" t="str">
        <f t="shared" si="4996"/>
        <v>GL323</v>
      </c>
      <c r="J2830" s="193" t="str">
        <f t="shared" si="4996"/>
        <v>GLENN POORS AUDIO VIDEO</v>
      </c>
      <c r="K2830" s="193" t="str">
        <f t="shared" si="4996"/>
        <v>all</v>
      </c>
      <c r="L2830" s="193">
        <f t="shared" si="4996"/>
        <v>0</v>
      </c>
      <c r="M2830" s="193">
        <f t="shared" si="4996"/>
        <v>0</v>
      </c>
      <c r="N2830" s="193" t="str">
        <f t="shared" si="4984"/>
        <v>DVD</v>
      </c>
      <c r="AA2830" s="193">
        <f t="shared" si="4913"/>
        <v>0</v>
      </c>
      <c r="AB2830" s="193" t="str">
        <f t="shared" ref="AB2830" si="4997">AB$241</f>
        <v>Voss, Bill</v>
      </c>
    </row>
    <row r="2831" spans="1:28" s="188" customFormat="1" ht="17.399999999999999">
      <c r="A2831" s="193" t="str">
        <f t="shared" si="4908"/>
        <v>DVD</v>
      </c>
      <c r="B2831" s="193" t="str">
        <f t="shared" si="4909"/>
        <v>GU075DVD</v>
      </c>
      <c r="C2831" s="193" t="str">
        <f t="shared" si="4910"/>
        <v>DVDVoss, Bill</v>
      </c>
      <c r="D2831" s="193"/>
      <c r="E2831" s="193"/>
      <c r="F2831" s="193" t="str">
        <f t="shared" si="4911"/>
        <v>DVDRichardson, Vicki</v>
      </c>
      <c r="G2831" s="193" t="str">
        <f t="shared" ref="G2831:M2831" si="4998">G$242</f>
        <v>Richardson, Vicki</v>
      </c>
      <c r="H2831" s="193" t="str">
        <f t="shared" si="4998"/>
        <v>Voss, Bill</v>
      </c>
      <c r="I2831" s="193" t="str">
        <f t="shared" si="4998"/>
        <v>GU075</v>
      </c>
      <c r="J2831" s="193" t="str">
        <f t="shared" si="4998"/>
        <v>GUITAR CENTER INC</v>
      </c>
      <c r="K2831" s="193" t="str">
        <f t="shared" si="4998"/>
        <v>all</v>
      </c>
      <c r="L2831" s="193">
        <f t="shared" si="4998"/>
        <v>0</v>
      </c>
      <c r="M2831" s="193">
        <f t="shared" si="4998"/>
        <v>0</v>
      </c>
      <c r="N2831" s="193" t="str">
        <f t="shared" si="4984"/>
        <v>DVD</v>
      </c>
      <c r="AA2831" s="193">
        <f t="shared" si="4913"/>
        <v>0</v>
      </c>
      <c r="AB2831" s="193" t="str">
        <f t="shared" ref="AB2831" si="4999">AB$242</f>
        <v>Voss, Bill</v>
      </c>
    </row>
    <row r="2832" spans="1:28" s="188" customFormat="1" ht="17.399999999999999">
      <c r="A2832" s="193" t="str">
        <f t="shared" si="4908"/>
        <v>DVD</v>
      </c>
      <c r="B2832" s="193" t="str">
        <f t="shared" si="4909"/>
        <v>HA431DVD</v>
      </c>
      <c r="C2832" s="193" t="str">
        <f t="shared" si="4910"/>
        <v>DVDVoss, Bill</v>
      </c>
      <c r="D2832" s="193"/>
      <c r="E2832" s="193"/>
      <c r="F2832" s="193" t="str">
        <f t="shared" si="4911"/>
        <v>DVDRichardson, Vicki</v>
      </c>
      <c r="G2832" s="193" t="str">
        <f t="shared" ref="G2832:M2832" si="5000">G$243</f>
        <v>Richardson, Vicki</v>
      </c>
      <c r="H2832" s="193" t="str">
        <f t="shared" si="5000"/>
        <v>Voss, Bill</v>
      </c>
      <c r="I2832" s="193" t="str">
        <f t="shared" si="5000"/>
        <v>HA431</v>
      </c>
      <c r="J2832" s="193" t="str">
        <f t="shared" si="5000"/>
        <v>HARWILL RESOURCES DEVELOPMENTS CORP.</v>
      </c>
      <c r="K2832" s="193" t="str">
        <f t="shared" si="5000"/>
        <v>all</v>
      </c>
      <c r="L2832" s="193">
        <f t="shared" si="5000"/>
        <v>0</v>
      </c>
      <c r="M2832" s="193">
        <f t="shared" si="5000"/>
        <v>0</v>
      </c>
      <c r="N2832" s="193" t="str">
        <f t="shared" si="4984"/>
        <v>DVD</v>
      </c>
      <c r="AA2832" s="193">
        <f t="shared" si="4913"/>
        <v>0</v>
      </c>
      <c r="AB2832" s="193" t="str">
        <f t="shared" ref="AB2832" si="5001">AB$243</f>
        <v>Voss, Bill</v>
      </c>
    </row>
    <row r="2833" spans="1:28" s="188" customFormat="1" ht="17.399999999999999">
      <c r="A2833" s="193" t="str">
        <f t="shared" si="4908"/>
        <v>DVD</v>
      </c>
      <c r="B2833" s="193" t="str">
        <f t="shared" si="4909"/>
        <v>HD010DVD</v>
      </c>
      <c r="C2833" s="193" t="str">
        <f t="shared" si="4910"/>
        <v>DVDVoss, Bill</v>
      </c>
      <c r="D2833" s="193"/>
      <c r="E2833" s="193"/>
      <c r="F2833" s="193" t="str">
        <f t="shared" si="4911"/>
        <v>DVDRichardson, Vicki</v>
      </c>
      <c r="G2833" s="193" t="str">
        <f t="shared" ref="G2833:M2833" si="5002">G$244</f>
        <v>Richardson, Vicki</v>
      </c>
      <c r="H2833" s="193" t="str">
        <f t="shared" si="5002"/>
        <v>Voss, Bill</v>
      </c>
      <c r="I2833" s="193" t="str">
        <f t="shared" si="5002"/>
        <v>HD010</v>
      </c>
      <c r="J2833" s="193" t="str">
        <f t="shared" si="5002"/>
        <v>HD SYSTEMZ, INC</v>
      </c>
      <c r="K2833" s="193" t="str">
        <f t="shared" si="5002"/>
        <v>all</v>
      </c>
      <c r="L2833" s="193">
        <f t="shared" si="5002"/>
        <v>0</v>
      </c>
      <c r="M2833" s="193">
        <f t="shared" si="5002"/>
        <v>0</v>
      </c>
      <c r="N2833" s="193" t="str">
        <f t="shared" si="4984"/>
        <v>DVD</v>
      </c>
      <c r="AA2833" s="193">
        <f t="shared" si="4913"/>
        <v>0</v>
      </c>
      <c r="AB2833" s="193" t="str">
        <f t="shared" ref="AB2833" si="5003">AB$244</f>
        <v>Voss, Bill</v>
      </c>
    </row>
    <row r="2834" spans="1:28" s="188" customFormat="1" ht="17.399999999999999">
      <c r="A2834" s="193" t="str">
        <f t="shared" si="4908"/>
        <v>DVD</v>
      </c>
      <c r="B2834" s="193" t="str">
        <f t="shared" si="4909"/>
        <v>HI126DVD</v>
      </c>
      <c r="C2834" s="193" t="str">
        <f t="shared" si="4910"/>
        <v>DVDVoss, Bill</v>
      </c>
      <c r="D2834" s="193"/>
      <c r="E2834" s="193"/>
      <c r="F2834" s="193" t="str">
        <f t="shared" si="4911"/>
        <v>DVDRichardson, Vicki</v>
      </c>
      <c r="G2834" s="193" t="str">
        <f t="shared" ref="G2834:M2834" si="5004">G$245</f>
        <v>Richardson, Vicki</v>
      </c>
      <c r="H2834" s="193" t="str">
        <f t="shared" si="5004"/>
        <v>Voss, Bill</v>
      </c>
      <c r="I2834" s="193" t="str">
        <f t="shared" si="5004"/>
        <v>HI126</v>
      </c>
      <c r="J2834" s="193" t="str">
        <f t="shared" si="5004"/>
        <v>HI-FI HEAVEN, INC</v>
      </c>
      <c r="K2834" s="193" t="str">
        <f t="shared" si="5004"/>
        <v>all</v>
      </c>
      <c r="L2834" s="193">
        <f t="shared" si="5004"/>
        <v>0</v>
      </c>
      <c r="M2834" s="193">
        <f t="shared" si="5004"/>
        <v>0</v>
      </c>
      <c r="N2834" s="193" t="str">
        <f t="shared" si="4984"/>
        <v>DVD</v>
      </c>
      <c r="AA2834" s="193">
        <f t="shared" si="4913"/>
        <v>0</v>
      </c>
      <c r="AB2834" s="193" t="str">
        <f t="shared" ref="AB2834" si="5005">AB$245</f>
        <v>Voss, Bill</v>
      </c>
    </row>
    <row r="2835" spans="1:28" s="188" customFormat="1" ht="17.399999999999999">
      <c r="A2835" s="193" t="str">
        <f t="shared" si="4908"/>
        <v>DVD</v>
      </c>
      <c r="B2835" s="193" t="str">
        <f t="shared" si="4909"/>
        <v>HI406DVD</v>
      </c>
      <c r="C2835" s="193" t="str">
        <f t="shared" si="4910"/>
        <v>DVDVoss, Bill</v>
      </c>
      <c r="D2835" s="193"/>
      <c r="E2835" s="193"/>
      <c r="F2835" s="193" t="str">
        <f t="shared" si="4911"/>
        <v>DVDRichardson, Vicki</v>
      </c>
      <c r="G2835" s="193" t="str">
        <f t="shared" ref="G2835:M2835" si="5006">G$246</f>
        <v>Richardson, Vicki</v>
      </c>
      <c r="H2835" s="193" t="str">
        <f t="shared" si="5006"/>
        <v>Voss, Bill</v>
      </c>
      <c r="I2835" s="193" t="str">
        <f t="shared" si="5006"/>
        <v>HI406</v>
      </c>
      <c r="J2835" s="193" t="str">
        <f t="shared" si="5006"/>
        <v>HI-END THEATER &amp; AUDIO</v>
      </c>
      <c r="K2835" s="193" t="str">
        <f t="shared" si="5006"/>
        <v>all</v>
      </c>
      <c r="L2835" s="193">
        <f t="shared" si="5006"/>
        <v>0</v>
      </c>
      <c r="M2835" s="193">
        <f t="shared" si="5006"/>
        <v>0</v>
      </c>
      <c r="N2835" s="193" t="str">
        <f t="shared" si="4984"/>
        <v>DVD</v>
      </c>
      <c r="AA2835" s="193">
        <f t="shared" si="4913"/>
        <v>0</v>
      </c>
      <c r="AB2835" s="193" t="str">
        <f t="shared" ref="AB2835" si="5007">AB$246</f>
        <v>Voss, Bill</v>
      </c>
    </row>
    <row r="2836" spans="1:28" s="188" customFormat="1" ht="17.399999999999999">
      <c r="A2836" s="193" t="str">
        <f t="shared" si="4908"/>
        <v>DVD</v>
      </c>
      <c r="B2836" s="193" t="str">
        <f t="shared" si="4909"/>
        <v>HI598DVD</v>
      </c>
      <c r="C2836" s="193" t="str">
        <f t="shared" si="4910"/>
        <v>DVDVoss, Bill</v>
      </c>
      <c r="D2836" s="193"/>
      <c r="E2836" s="193"/>
      <c r="F2836" s="193" t="str">
        <f t="shared" si="4911"/>
        <v>DVDRichardson, Vicki</v>
      </c>
      <c r="G2836" s="193" t="str">
        <f t="shared" ref="G2836:M2836" si="5008">G$247</f>
        <v>Richardson, Vicki</v>
      </c>
      <c r="H2836" s="193" t="str">
        <f t="shared" si="5008"/>
        <v>Voss, Bill</v>
      </c>
      <c r="I2836" s="193" t="str">
        <f t="shared" si="5008"/>
        <v>HI598</v>
      </c>
      <c r="J2836" s="193" t="str">
        <f t="shared" si="5008"/>
        <v>HI-FI SALES CO.</v>
      </c>
      <c r="K2836" s="193" t="str">
        <f t="shared" si="5008"/>
        <v>all</v>
      </c>
      <c r="L2836" s="193">
        <f t="shared" si="5008"/>
        <v>0</v>
      </c>
      <c r="M2836" s="193">
        <f t="shared" si="5008"/>
        <v>0</v>
      </c>
      <c r="N2836" s="193" t="str">
        <f t="shared" si="4984"/>
        <v>DVD</v>
      </c>
      <c r="AA2836" s="193">
        <f t="shared" si="4913"/>
        <v>0</v>
      </c>
      <c r="AB2836" s="193" t="str">
        <f t="shared" ref="AB2836" si="5009">AB$247</f>
        <v>Voss, Bill</v>
      </c>
    </row>
    <row r="2837" spans="1:28" s="188" customFormat="1" ht="17.399999999999999">
      <c r="A2837" s="193" t="str">
        <f t="shared" si="4908"/>
        <v>DVD</v>
      </c>
      <c r="B2837" s="193" t="str">
        <f t="shared" si="4909"/>
        <v>HO005DVD</v>
      </c>
      <c r="C2837" s="193" t="str">
        <f t="shared" si="4910"/>
        <v>DVDVoss, Bill</v>
      </c>
      <c r="D2837" s="193"/>
      <c r="E2837" s="193"/>
      <c r="F2837" s="193" t="str">
        <f t="shared" si="4911"/>
        <v>DVDRichardson, Vicki</v>
      </c>
      <c r="G2837" s="193" t="str">
        <f t="shared" ref="G2837:M2837" si="5010">G$248</f>
        <v>Richardson, Vicki</v>
      </c>
      <c r="H2837" s="193" t="str">
        <f t="shared" si="5010"/>
        <v>Voss, Bill</v>
      </c>
      <c r="I2837" s="193" t="str">
        <f t="shared" si="5010"/>
        <v>HO005</v>
      </c>
      <c r="J2837" s="193" t="str">
        <f t="shared" si="5010"/>
        <v>HOME APPLIANCE MART</v>
      </c>
      <c r="K2837" s="193" t="str">
        <f t="shared" si="5010"/>
        <v>all</v>
      </c>
      <c r="L2837" s="193">
        <f t="shared" si="5010"/>
        <v>0</v>
      </c>
      <c r="M2837" s="193">
        <f t="shared" si="5010"/>
        <v>0</v>
      </c>
      <c r="N2837" s="193" t="str">
        <f t="shared" si="4984"/>
        <v>DVD</v>
      </c>
      <c r="AA2837" s="193">
        <f t="shared" si="4913"/>
        <v>0</v>
      </c>
      <c r="AB2837" s="193" t="str">
        <f t="shared" ref="AB2837" si="5011">AB$248</f>
        <v>Voss, Bill</v>
      </c>
    </row>
    <row r="2838" spans="1:28" s="188" customFormat="1" ht="17.399999999999999">
      <c r="A2838" s="193" t="str">
        <f t="shared" si="4908"/>
        <v>DVD</v>
      </c>
      <c r="B2838" s="193" t="str">
        <f t="shared" si="4909"/>
        <v>IN048DVD</v>
      </c>
      <c r="C2838" s="193" t="str">
        <f t="shared" si="4910"/>
        <v>DVDVoss, Bill</v>
      </c>
      <c r="D2838" s="193"/>
      <c r="E2838" s="193"/>
      <c r="F2838" s="193" t="str">
        <f t="shared" si="4911"/>
        <v>DVDRichardson, Vicki</v>
      </c>
      <c r="G2838" s="193" t="str">
        <f t="shared" ref="G2838:M2838" si="5012">G$249</f>
        <v>Richardson, Vicki</v>
      </c>
      <c r="H2838" s="193" t="str">
        <f t="shared" si="5012"/>
        <v>Voss, Bill</v>
      </c>
      <c r="I2838" s="193" t="str">
        <f t="shared" si="5012"/>
        <v>IN048</v>
      </c>
      <c r="J2838" s="193" t="str">
        <f t="shared" si="5012"/>
        <v>INTERSECKT CORPORATION</v>
      </c>
      <c r="K2838" s="193" t="str">
        <f t="shared" si="5012"/>
        <v>all</v>
      </c>
      <c r="L2838" s="193">
        <f t="shared" si="5012"/>
        <v>0</v>
      </c>
      <c r="M2838" s="193">
        <f t="shared" si="5012"/>
        <v>0</v>
      </c>
      <c r="N2838" s="193" t="str">
        <f t="shared" si="4984"/>
        <v>DVD</v>
      </c>
      <c r="AA2838" s="193">
        <f t="shared" si="4913"/>
        <v>0</v>
      </c>
      <c r="AB2838" s="193" t="str">
        <f t="shared" ref="AB2838" si="5013">AB$249</f>
        <v>Voss, Bill</v>
      </c>
    </row>
    <row r="2839" spans="1:28" s="188" customFormat="1" ht="17.399999999999999">
      <c r="A2839" s="193" t="str">
        <f t="shared" si="4908"/>
        <v>DVD</v>
      </c>
      <c r="B2839" s="193" t="str">
        <f t="shared" si="4909"/>
        <v>MU491DVD</v>
      </c>
      <c r="C2839" s="193" t="str">
        <f t="shared" si="4910"/>
        <v>DVDVoss, Bill</v>
      </c>
      <c r="D2839" s="193"/>
      <c r="E2839" s="193"/>
      <c r="F2839" s="193" t="str">
        <f t="shared" si="4911"/>
        <v>DVDRichardson, Vicki</v>
      </c>
      <c r="G2839" s="193" t="str">
        <f t="shared" ref="G2839:M2839" si="5014">G$250</f>
        <v>Richardson, Vicki</v>
      </c>
      <c r="H2839" s="193" t="str">
        <f t="shared" si="5014"/>
        <v>Voss, Bill</v>
      </c>
      <c r="I2839" s="193" t="str">
        <f t="shared" si="5014"/>
        <v>MU491</v>
      </c>
      <c r="J2839" s="193" t="str">
        <f t="shared" si="5014"/>
        <v>MUSEUM OF MODERN ART</v>
      </c>
      <c r="K2839" s="193" t="str">
        <f t="shared" si="5014"/>
        <v>all</v>
      </c>
      <c r="L2839" s="193">
        <f t="shared" si="5014"/>
        <v>0</v>
      </c>
      <c r="M2839" s="193">
        <f t="shared" si="5014"/>
        <v>0</v>
      </c>
      <c r="N2839" s="193" t="str">
        <f t="shared" si="4984"/>
        <v>DVD</v>
      </c>
      <c r="AA2839" s="193">
        <f t="shared" si="4913"/>
        <v>0</v>
      </c>
      <c r="AB2839" s="193" t="str">
        <f t="shared" ref="AB2839" si="5015">AB$250</f>
        <v>Voss, Bill</v>
      </c>
    </row>
    <row r="2840" spans="1:28" s="188" customFormat="1" ht="17.399999999999999">
      <c r="A2840" s="193" t="str">
        <f t="shared" si="4908"/>
        <v>DVD</v>
      </c>
      <c r="B2840" s="193" t="str">
        <f t="shared" si="4909"/>
        <v>NO471DVD</v>
      </c>
      <c r="C2840" s="193" t="str">
        <f t="shared" si="4910"/>
        <v>DVDVoss, Bill</v>
      </c>
      <c r="D2840" s="193"/>
      <c r="E2840" s="193"/>
      <c r="F2840" s="193" t="str">
        <f t="shared" si="4911"/>
        <v>DVDRichardson, Vicki</v>
      </c>
      <c r="G2840" s="193" t="str">
        <f t="shared" ref="G2840:M2840" si="5016">G$251</f>
        <v>Richardson, Vicki</v>
      </c>
      <c r="H2840" s="193" t="str">
        <f t="shared" si="5016"/>
        <v>Voss, Bill</v>
      </c>
      <c r="I2840" s="193" t="str">
        <f t="shared" si="5016"/>
        <v>NO471</v>
      </c>
      <c r="J2840" s="193" t="str">
        <f t="shared" si="5016"/>
        <v>NORTHCOAST AUDIO</v>
      </c>
      <c r="K2840" s="193" t="str">
        <f t="shared" si="5016"/>
        <v>all</v>
      </c>
      <c r="L2840" s="193">
        <f t="shared" si="5016"/>
        <v>0</v>
      </c>
      <c r="M2840" s="193">
        <f t="shared" si="5016"/>
        <v>0</v>
      </c>
      <c r="N2840" s="193" t="str">
        <f t="shared" si="4984"/>
        <v>DVD</v>
      </c>
      <c r="AA2840" s="193">
        <f t="shared" si="4913"/>
        <v>0</v>
      </c>
      <c r="AB2840" s="193" t="str">
        <f t="shared" ref="AB2840" si="5017">AB$251</f>
        <v>Voss, Bill</v>
      </c>
    </row>
    <row r="2841" spans="1:28" s="188" customFormat="1" ht="17.399999999999999">
      <c r="A2841" s="193" t="str">
        <f t="shared" si="4908"/>
        <v>DVD</v>
      </c>
      <c r="B2841" s="193" t="str">
        <f t="shared" si="4909"/>
        <v>SP581DVD</v>
      </c>
      <c r="C2841" s="193" t="str">
        <f t="shared" si="4910"/>
        <v>DVDVoss, Bill</v>
      </c>
      <c r="D2841" s="193"/>
      <c r="E2841" s="193"/>
      <c r="F2841" s="193" t="str">
        <f t="shared" si="4911"/>
        <v>DVDRichardson, Vicki</v>
      </c>
      <c r="G2841" s="193" t="str">
        <f t="shared" ref="G2841:M2841" si="5018">G$252</f>
        <v>Richardson, Vicki</v>
      </c>
      <c r="H2841" s="193" t="str">
        <f t="shared" si="5018"/>
        <v>Voss, Bill</v>
      </c>
      <c r="I2841" s="193" t="str">
        <f t="shared" si="5018"/>
        <v>SP581</v>
      </c>
      <c r="J2841" s="193" t="str">
        <f t="shared" si="5018"/>
        <v>SPEAKER SHOP INC.</v>
      </c>
      <c r="K2841" s="193" t="str">
        <f t="shared" si="5018"/>
        <v>all</v>
      </c>
      <c r="L2841" s="193">
        <f t="shared" si="5018"/>
        <v>0</v>
      </c>
      <c r="M2841" s="193">
        <f t="shared" si="5018"/>
        <v>0</v>
      </c>
      <c r="N2841" s="193" t="str">
        <f t="shared" si="4984"/>
        <v>DVD</v>
      </c>
      <c r="AA2841" s="193">
        <f t="shared" si="4913"/>
        <v>0</v>
      </c>
      <c r="AB2841" s="193" t="str">
        <f t="shared" ref="AB2841" si="5019">AB$252</f>
        <v>Voss, Bill</v>
      </c>
    </row>
    <row r="2842" spans="1:28" s="188" customFormat="1" ht="17.399999999999999">
      <c r="A2842" s="193" t="str">
        <f t="shared" si="4908"/>
        <v>DVD</v>
      </c>
      <c r="B2842" s="193" t="str">
        <f t="shared" si="4909"/>
        <v>SU132DVD</v>
      </c>
      <c r="C2842" s="193" t="str">
        <f t="shared" si="4910"/>
        <v>DVDVoss, Bill</v>
      </c>
      <c r="D2842" s="193"/>
      <c r="E2842" s="193"/>
      <c r="F2842" s="193" t="str">
        <f t="shared" si="4911"/>
        <v>DVDRichardson, Vicki</v>
      </c>
      <c r="G2842" s="193" t="str">
        <f t="shared" ref="G2842:M2842" si="5020">G$253</f>
        <v>Richardson, Vicki</v>
      </c>
      <c r="H2842" s="193" t="str">
        <f t="shared" si="5020"/>
        <v>Voss, Bill</v>
      </c>
      <c r="I2842" s="193" t="str">
        <f t="shared" si="5020"/>
        <v>SU132</v>
      </c>
      <c r="J2842" s="193" t="str">
        <f t="shared" si="5020"/>
        <v>SUNNY COMPONENTS</v>
      </c>
      <c r="K2842" s="193" t="str">
        <f t="shared" si="5020"/>
        <v>all</v>
      </c>
      <c r="L2842" s="193">
        <f t="shared" si="5020"/>
        <v>0</v>
      </c>
      <c r="M2842" s="193">
        <f t="shared" si="5020"/>
        <v>0</v>
      </c>
      <c r="N2842" s="193" t="str">
        <f t="shared" si="4984"/>
        <v>DVD</v>
      </c>
      <c r="AA2842" s="193">
        <f t="shared" si="4913"/>
        <v>0</v>
      </c>
      <c r="AB2842" s="193" t="str">
        <f t="shared" ref="AB2842" si="5021">AB$253</f>
        <v>Voss, Bill</v>
      </c>
    </row>
    <row r="2843" spans="1:28" s="188" customFormat="1" ht="17.399999999999999">
      <c r="A2843" s="193" t="str">
        <f t="shared" si="4908"/>
        <v>DVD</v>
      </c>
      <c r="B2843" s="193" t="str">
        <f t="shared" si="4909"/>
        <v>SW422DVD</v>
      </c>
      <c r="C2843" s="193" t="str">
        <f t="shared" si="4910"/>
        <v>DVDVoss, Bill</v>
      </c>
      <c r="D2843" s="193"/>
      <c r="E2843" s="193"/>
      <c r="F2843" s="193" t="str">
        <f t="shared" si="4911"/>
        <v>DVDRichardson, Vicki</v>
      </c>
      <c r="G2843" s="193" t="str">
        <f t="shared" ref="G2843:M2843" si="5022">G$254</f>
        <v>Richardson, Vicki</v>
      </c>
      <c r="H2843" s="193" t="str">
        <f t="shared" si="5022"/>
        <v>Voss, Bill</v>
      </c>
      <c r="I2843" s="193" t="str">
        <f t="shared" si="5022"/>
        <v>SW422</v>
      </c>
      <c r="J2843" s="193" t="str">
        <f t="shared" si="5022"/>
        <v>SWEET SPOT AUDIO &amp; RECORDS</v>
      </c>
      <c r="K2843" s="193" t="str">
        <f t="shared" si="5022"/>
        <v>all</v>
      </c>
      <c r="L2843" s="193">
        <f t="shared" si="5022"/>
        <v>0</v>
      </c>
      <c r="M2843" s="193">
        <f t="shared" si="5022"/>
        <v>0</v>
      </c>
      <c r="N2843" s="193" t="str">
        <f t="shared" si="4984"/>
        <v>DVD</v>
      </c>
      <c r="AA2843" s="193">
        <f t="shared" si="4913"/>
        <v>0</v>
      </c>
      <c r="AB2843" s="193" t="str">
        <f t="shared" ref="AB2843" si="5023">AB$254</f>
        <v>Voss, Bill</v>
      </c>
    </row>
    <row r="2844" spans="1:28" s="188" customFormat="1" ht="17.399999999999999">
      <c r="A2844" s="193" t="str">
        <f t="shared" si="4908"/>
        <v>DVD</v>
      </c>
      <c r="B2844" s="193" t="str">
        <f t="shared" si="4909"/>
        <v>VA256DVD</v>
      </c>
      <c r="C2844" s="193" t="str">
        <f t="shared" si="4910"/>
        <v>DVDVoss, Bill</v>
      </c>
      <c r="D2844" s="193"/>
      <c r="E2844" s="193"/>
      <c r="F2844" s="193" t="str">
        <f t="shared" si="4911"/>
        <v>DVDRichardson, Vicki</v>
      </c>
      <c r="G2844" s="193" t="str">
        <f t="shared" ref="G2844:M2844" si="5024">G$255</f>
        <v>Richardson, Vicki</v>
      </c>
      <c r="H2844" s="193" t="str">
        <f t="shared" si="5024"/>
        <v>Voss, Bill</v>
      </c>
      <c r="I2844" s="193" t="str">
        <f t="shared" si="5024"/>
        <v>VA256</v>
      </c>
      <c r="J2844" s="193" t="str">
        <f t="shared" si="5024"/>
        <v>VIVA HIFI LIMITED</v>
      </c>
      <c r="K2844" s="193" t="str">
        <f t="shared" si="5024"/>
        <v>all</v>
      </c>
      <c r="L2844" s="193">
        <f t="shared" si="5024"/>
        <v>0</v>
      </c>
      <c r="M2844" s="193">
        <f t="shared" si="5024"/>
        <v>0</v>
      </c>
      <c r="N2844" s="193" t="str">
        <f t="shared" si="4984"/>
        <v>DVD</v>
      </c>
      <c r="AA2844" s="193">
        <f t="shared" si="4913"/>
        <v>0</v>
      </c>
      <c r="AB2844" s="193" t="str">
        <f t="shared" ref="AB2844" si="5025">AB$255</f>
        <v>Voss, Bill</v>
      </c>
    </row>
    <row r="2845" spans="1:28" s="188" customFormat="1" ht="17.399999999999999">
      <c r="A2845" s="193" t="str">
        <f t="shared" si="4908"/>
        <v>DVD</v>
      </c>
      <c r="B2845" s="193" t="str">
        <f t="shared" si="4909"/>
        <v>VA671DVD</v>
      </c>
      <c r="C2845" s="193" t="str">
        <f t="shared" si="4910"/>
        <v>DVDVoss, Bill</v>
      </c>
      <c r="D2845" s="193"/>
      <c r="E2845" s="193"/>
      <c r="F2845" s="193" t="str">
        <f t="shared" si="4911"/>
        <v>DVDRichardson, Vicki</v>
      </c>
      <c r="G2845" s="193" t="str">
        <f t="shared" ref="G2845:M2845" si="5026">G$256</f>
        <v>Richardson, Vicki</v>
      </c>
      <c r="H2845" s="193" t="str">
        <f t="shared" si="5026"/>
        <v>Voss, Bill</v>
      </c>
      <c r="I2845" s="193" t="str">
        <f t="shared" si="5026"/>
        <v>VA671</v>
      </c>
      <c r="J2845" s="193" t="str">
        <f t="shared" si="5026"/>
        <v>VALUE ELECTRONICS.COM INC</v>
      </c>
      <c r="K2845" s="193" t="str">
        <f t="shared" si="5026"/>
        <v>all</v>
      </c>
      <c r="L2845" s="193">
        <f t="shared" si="5026"/>
        <v>0</v>
      </c>
      <c r="M2845" s="193">
        <f t="shared" si="5026"/>
        <v>0</v>
      </c>
      <c r="N2845" s="193" t="str">
        <f t="shared" si="4984"/>
        <v>DVD</v>
      </c>
      <c r="AA2845" s="193">
        <f t="shared" si="4913"/>
        <v>0</v>
      </c>
      <c r="AB2845" s="193" t="str">
        <f t="shared" ref="AB2845" si="5027">AB$256</f>
        <v>Voss, Bill</v>
      </c>
    </row>
    <row r="2846" spans="1:28" s="188" customFormat="1" ht="17.399999999999999">
      <c r="A2846" s="193" t="str">
        <f t="shared" si="4908"/>
        <v>DVD</v>
      </c>
      <c r="B2846" s="193" t="str">
        <f t="shared" si="4909"/>
        <v>OM118DVD</v>
      </c>
      <c r="C2846" s="193" t="str">
        <f t="shared" si="4910"/>
        <v>DVDVoss, Bill</v>
      </c>
      <c r="D2846" s="193"/>
      <c r="E2846" s="193"/>
      <c r="F2846" s="193" t="str">
        <f t="shared" si="4911"/>
        <v>DVDRichardson, Vicki</v>
      </c>
      <c r="G2846" s="193" t="str">
        <f t="shared" ref="G2846:M2846" si="5028">G$257</f>
        <v>Richardson, Vicki</v>
      </c>
      <c r="H2846" s="193" t="str">
        <f t="shared" si="5028"/>
        <v>Voss, Bill</v>
      </c>
      <c r="I2846" s="193" t="str">
        <f t="shared" si="5028"/>
        <v>OM118</v>
      </c>
      <c r="J2846" s="193" t="str">
        <f t="shared" si="5028"/>
        <v>OMA / OSWALD MILLS AUDIO</v>
      </c>
      <c r="K2846" s="193" t="str">
        <f t="shared" si="5028"/>
        <v>all</v>
      </c>
      <c r="L2846" s="193">
        <f t="shared" si="5028"/>
        <v>0</v>
      </c>
      <c r="M2846" s="193">
        <f t="shared" si="5028"/>
        <v>0</v>
      </c>
      <c r="N2846" s="193" t="str">
        <f t="shared" si="4984"/>
        <v>DVD</v>
      </c>
      <c r="AA2846" s="193">
        <f t="shared" si="4913"/>
        <v>0</v>
      </c>
      <c r="AB2846" s="193">
        <f t="shared" ref="AB2846" si="5029">AB$257</f>
        <v>0</v>
      </c>
    </row>
    <row r="2847" spans="1:28" s="188" customFormat="1" ht="17.399999999999999">
      <c r="A2847" s="193" t="str">
        <f t="shared" si="4908"/>
        <v>DVD</v>
      </c>
      <c r="B2847" s="193" t="str">
        <f t="shared" si="4909"/>
        <v>0DVD</v>
      </c>
      <c r="C2847" s="193" t="str">
        <f t="shared" si="4910"/>
        <v>DVD0</v>
      </c>
      <c r="D2847" s="193"/>
      <c r="E2847" s="193"/>
      <c r="F2847" s="193" t="str">
        <f t="shared" si="4911"/>
        <v>DVD0</v>
      </c>
      <c r="G2847" s="193">
        <f t="shared" ref="G2847:M2847" si="5030">G$258</f>
        <v>0</v>
      </c>
      <c r="H2847" s="193">
        <f t="shared" si="5030"/>
        <v>0</v>
      </c>
      <c r="I2847" s="193">
        <f t="shared" si="5030"/>
        <v>0</v>
      </c>
      <c r="J2847" s="193">
        <f t="shared" si="5030"/>
        <v>0</v>
      </c>
      <c r="K2847" s="193">
        <f t="shared" si="5030"/>
        <v>0</v>
      </c>
      <c r="L2847" s="193">
        <f t="shared" si="5030"/>
        <v>0</v>
      </c>
      <c r="M2847" s="193">
        <f t="shared" si="5030"/>
        <v>0</v>
      </c>
      <c r="N2847" s="193" t="str">
        <f t="shared" si="4984"/>
        <v>DVD</v>
      </c>
      <c r="AA2847" s="193">
        <f t="shared" si="4913"/>
        <v>0</v>
      </c>
      <c r="AB2847" s="193">
        <f t="shared" ref="AB2847" si="5031">AB$258</f>
        <v>0</v>
      </c>
    </row>
    <row r="2848" spans="1:28" s="188" customFormat="1" ht="17.399999999999999">
      <c r="A2848" s="193" t="str">
        <f t="shared" si="4908"/>
        <v>DVD</v>
      </c>
      <c r="B2848" s="193" t="str">
        <f t="shared" si="4909"/>
        <v>0DVD</v>
      </c>
      <c r="C2848" s="193" t="str">
        <f t="shared" si="4910"/>
        <v>DVD0</v>
      </c>
      <c r="D2848" s="193"/>
      <c r="E2848" s="193"/>
      <c r="F2848" s="193" t="str">
        <f t="shared" si="4911"/>
        <v>DVD0</v>
      </c>
      <c r="G2848" s="193">
        <f t="shared" ref="G2848:M2848" si="5032">G$259</f>
        <v>0</v>
      </c>
      <c r="H2848" s="193">
        <f t="shared" si="5032"/>
        <v>0</v>
      </c>
      <c r="I2848" s="193">
        <f t="shared" si="5032"/>
        <v>0</v>
      </c>
      <c r="J2848" s="193">
        <f t="shared" si="5032"/>
        <v>0</v>
      </c>
      <c r="K2848" s="193">
        <f t="shared" si="5032"/>
        <v>0</v>
      </c>
      <c r="L2848" s="193">
        <f t="shared" si="5032"/>
        <v>0</v>
      </c>
      <c r="M2848" s="193">
        <f t="shared" si="5032"/>
        <v>0</v>
      </c>
      <c r="N2848" s="193" t="str">
        <f t="shared" si="4984"/>
        <v>DVD</v>
      </c>
      <c r="AA2848" s="193">
        <f t="shared" si="4913"/>
        <v>0</v>
      </c>
      <c r="AB2848" s="193">
        <f t="shared" ref="AB2848" si="5033">AB$259</f>
        <v>0</v>
      </c>
    </row>
    <row r="2849" spans="1:28" s="188" customFormat="1" ht="17.399999999999999">
      <c r="A2849" s="193" t="str">
        <f t="shared" si="4908"/>
        <v>DVD</v>
      </c>
      <c r="B2849" s="193" t="str">
        <f t="shared" si="4909"/>
        <v>0DVD</v>
      </c>
      <c r="C2849" s="193" t="str">
        <f t="shared" si="4910"/>
        <v>DVD0</v>
      </c>
      <c r="D2849" s="193"/>
      <c r="E2849" s="193"/>
      <c r="F2849" s="193" t="str">
        <f t="shared" si="4911"/>
        <v>DVD0</v>
      </c>
      <c r="G2849" s="193">
        <f t="shared" ref="G2849:M2849" si="5034">G$260</f>
        <v>0</v>
      </c>
      <c r="H2849" s="193">
        <f t="shared" si="5034"/>
        <v>0</v>
      </c>
      <c r="I2849" s="193">
        <f t="shared" si="5034"/>
        <v>0</v>
      </c>
      <c r="J2849" s="193">
        <f t="shared" si="5034"/>
        <v>0</v>
      </c>
      <c r="K2849" s="193">
        <f t="shared" si="5034"/>
        <v>0</v>
      </c>
      <c r="L2849" s="193">
        <f t="shared" si="5034"/>
        <v>0</v>
      </c>
      <c r="M2849" s="193">
        <f t="shared" si="5034"/>
        <v>0</v>
      </c>
      <c r="N2849" s="193" t="str">
        <f t="shared" si="4984"/>
        <v>DVD</v>
      </c>
      <c r="AA2849" s="193">
        <f t="shared" si="4913"/>
        <v>0</v>
      </c>
      <c r="AB2849" s="193">
        <f t="shared" ref="AB2849" si="5035">AB$260</f>
        <v>0</v>
      </c>
    </row>
    <row r="2850" spans="1:28" s="188" customFormat="1" ht="17.399999999999999">
      <c r="A2850" s="193" t="str">
        <f t="shared" si="4908"/>
        <v>DVD</v>
      </c>
      <c r="B2850" s="193" t="str">
        <f t="shared" si="4909"/>
        <v>0DVD</v>
      </c>
      <c r="C2850" s="193" t="str">
        <f t="shared" si="4910"/>
        <v>DVD0</v>
      </c>
      <c r="D2850" s="193"/>
      <c r="E2850" s="193"/>
      <c r="F2850" s="193" t="str">
        <f t="shared" si="4911"/>
        <v>DVD0</v>
      </c>
      <c r="G2850" s="193">
        <f t="shared" ref="G2850:M2850" si="5036">G$261</f>
        <v>0</v>
      </c>
      <c r="H2850" s="193">
        <f t="shared" si="5036"/>
        <v>0</v>
      </c>
      <c r="I2850" s="193">
        <f t="shared" si="5036"/>
        <v>0</v>
      </c>
      <c r="J2850" s="193">
        <f t="shared" si="5036"/>
        <v>0</v>
      </c>
      <c r="K2850" s="193">
        <f t="shared" si="5036"/>
        <v>0</v>
      </c>
      <c r="L2850" s="193">
        <f t="shared" si="5036"/>
        <v>0</v>
      </c>
      <c r="M2850" s="193">
        <f t="shared" si="5036"/>
        <v>0</v>
      </c>
      <c r="N2850" s="193" t="str">
        <f t="shared" si="4984"/>
        <v>DVD</v>
      </c>
      <c r="AA2850" s="193">
        <f t="shared" si="4913"/>
        <v>0</v>
      </c>
      <c r="AB2850" s="193">
        <f t="shared" ref="AB2850" si="5037">AB$261</f>
        <v>0</v>
      </c>
    </row>
    <row r="2851" spans="1:28" s="188" customFormat="1" ht="17.399999999999999">
      <c r="A2851" s="193" t="str">
        <f t="shared" si="4908"/>
        <v>DVD</v>
      </c>
      <c r="B2851" s="193" t="str">
        <f t="shared" si="4909"/>
        <v>0DVD</v>
      </c>
      <c r="C2851" s="193" t="str">
        <f t="shared" si="4910"/>
        <v>DVD0</v>
      </c>
      <c r="D2851" s="193"/>
      <c r="E2851" s="193"/>
      <c r="F2851" s="193" t="str">
        <f t="shared" si="4911"/>
        <v>DVD0</v>
      </c>
      <c r="G2851" s="193">
        <f t="shared" ref="G2851:M2851" si="5038">G$262</f>
        <v>0</v>
      </c>
      <c r="H2851" s="193">
        <f t="shared" si="5038"/>
        <v>0</v>
      </c>
      <c r="I2851" s="193">
        <f t="shared" si="5038"/>
        <v>0</v>
      </c>
      <c r="J2851" s="193">
        <f t="shared" si="5038"/>
        <v>0</v>
      </c>
      <c r="K2851" s="193">
        <f t="shared" si="5038"/>
        <v>0</v>
      </c>
      <c r="L2851" s="193">
        <f t="shared" si="5038"/>
        <v>0</v>
      </c>
      <c r="M2851" s="193">
        <f t="shared" si="5038"/>
        <v>0</v>
      </c>
      <c r="N2851" s="193" t="str">
        <f t="shared" si="4984"/>
        <v>DVD</v>
      </c>
      <c r="AA2851" s="193">
        <f t="shared" si="4913"/>
        <v>0</v>
      </c>
      <c r="AB2851" s="193">
        <f t="shared" ref="AB2851" si="5039">AB$262</f>
        <v>0</v>
      </c>
    </row>
    <row r="2852" spans="1:28" s="188" customFormat="1" ht="17.399999999999999">
      <c r="A2852" s="193" t="str">
        <f t="shared" si="4908"/>
        <v>DVD</v>
      </c>
      <c r="B2852" s="193" t="str">
        <f t="shared" si="4909"/>
        <v>0DVD</v>
      </c>
      <c r="C2852" s="193" t="str">
        <f t="shared" si="4910"/>
        <v>DVD0</v>
      </c>
      <c r="D2852" s="193"/>
      <c r="E2852" s="193"/>
      <c r="F2852" s="193" t="str">
        <f t="shared" si="4911"/>
        <v>DVD0</v>
      </c>
      <c r="G2852" s="193">
        <f t="shared" ref="G2852:M2852" si="5040">G$263</f>
        <v>0</v>
      </c>
      <c r="H2852" s="193">
        <f t="shared" si="5040"/>
        <v>0</v>
      </c>
      <c r="I2852" s="193">
        <f t="shared" si="5040"/>
        <v>0</v>
      </c>
      <c r="J2852" s="193">
        <f t="shared" si="5040"/>
        <v>0</v>
      </c>
      <c r="K2852" s="193">
        <f t="shared" si="5040"/>
        <v>0</v>
      </c>
      <c r="L2852" s="193">
        <f t="shared" si="5040"/>
        <v>0</v>
      </c>
      <c r="M2852" s="193">
        <f t="shared" si="5040"/>
        <v>0</v>
      </c>
      <c r="N2852" s="193" t="str">
        <f t="shared" si="4984"/>
        <v>DVD</v>
      </c>
      <c r="AA2852" s="193">
        <f t="shared" si="4913"/>
        <v>0</v>
      </c>
      <c r="AB2852" s="193">
        <f t="shared" ref="AB2852" si="5041">AB$263</f>
        <v>0</v>
      </c>
    </row>
    <row r="2853" spans="1:28" s="188" customFormat="1" ht="17.399999999999999">
      <c r="A2853" s="193" t="str">
        <f t="shared" ref="A2853:A2916" si="5042">T$12</f>
        <v>DVD</v>
      </c>
      <c r="B2853" s="193" t="str">
        <f t="shared" ref="B2853:B2916" si="5043">CONCATENATE(I2853,A2853)</f>
        <v>0DVD</v>
      </c>
      <c r="C2853" s="193" t="str">
        <f t="shared" ref="C2853:C2916" si="5044">CONCATENATE(A2853,H2853)</f>
        <v>DVD0</v>
      </c>
      <c r="D2853" s="193"/>
      <c r="E2853" s="193"/>
      <c r="F2853" s="193" t="str">
        <f t="shared" ref="F2853:F2916" si="5045">CONCATENATE(A2853,G2853)</f>
        <v>DVD0</v>
      </c>
      <c r="G2853" s="193">
        <f t="shared" ref="G2853:M2853" si="5046">G$264</f>
        <v>0</v>
      </c>
      <c r="H2853" s="193">
        <f t="shared" si="5046"/>
        <v>0</v>
      </c>
      <c r="I2853" s="193">
        <f t="shared" si="5046"/>
        <v>0</v>
      </c>
      <c r="J2853" s="193">
        <f t="shared" si="5046"/>
        <v>0</v>
      </c>
      <c r="K2853" s="193">
        <f t="shared" si="5046"/>
        <v>0</v>
      </c>
      <c r="L2853" s="193">
        <f t="shared" si="5046"/>
        <v>0</v>
      </c>
      <c r="M2853" s="193">
        <f t="shared" si="5046"/>
        <v>0</v>
      </c>
      <c r="N2853" s="193" t="str">
        <f t="shared" si="4984"/>
        <v>DVD</v>
      </c>
      <c r="AA2853" s="193">
        <f t="shared" ref="AA2853:AA2916" si="5047">AT$12</f>
        <v>0</v>
      </c>
      <c r="AB2853" s="193">
        <f t="shared" ref="AB2853" si="5048">AB$264</f>
        <v>0</v>
      </c>
    </row>
    <row r="2854" spans="1:28" s="188" customFormat="1" ht="17.399999999999999">
      <c r="A2854" s="193" t="str">
        <f t="shared" si="5042"/>
        <v>DVD</v>
      </c>
      <c r="B2854" s="193" t="str">
        <f t="shared" si="5043"/>
        <v>0DVD</v>
      </c>
      <c r="C2854" s="193" t="str">
        <f t="shared" si="5044"/>
        <v>DVD0</v>
      </c>
      <c r="D2854" s="193"/>
      <c r="E2854" s="193"/>
      <c r="F2854" s="193" t="str">
        <f t="shared" si="5045"/>
        <v>DVD0</v>
      </c>
      <c r="G2854" s="193">
        <f t="shared" ref="G2854:M2854" si="5049">G$265</f>
        <v>0</v>
      </c>
      <c r="H2854" s="193">
        <f t="shared" si="5049"/>
        <v>0</v>
      </c>
      <c r="I2854" s="193">
        <f t="shared" si="5049"/>
        <v>0</v>
      </c>
      <c r="J2854" s="193">
        <f t="shared" si="5049"/>
        <v>0</v>
      </c>
      <c r="K2854" s="193">
        <f t="shared" si="5049"/>
        <v>0</v>
      </c>
      <c r="L2854" s="193">
        <f t="shared" si="5049"/>
        <v>0</v>
      </c>
      <c r="M2854" s="193">
        <f t="shared" si="5049"/>
        <v>0</v>
      </c>
      <c r="N2854" s="193" t="str">
        <f t="shared" si="4984"/>
        <v>DVD</v>
      </c>
      <c r="AA2854" s="193">
        <f t="shared" si="5047"/>
        <v>0</v>
      </c>
      <c r="AB2854" s="193">
        <f t="shared" ref="AB2854" si="5050">AB$265</f>
        <v>0</v>
      </c>
    </row>
    <row r="2855" spans="1:28" s="188" customFormat="1" ht="17.399999999999999">
      <c r="A2855" s="193" t="str">
        <f t="shared" si="5042"/>
        <v>DVD</v>
      </c>
      <c r="B2855" s="193" t="str">
        <f t="shared" si="5043"/>
        <v>0DVD</v>
      </c>
      <c r="C2855" s="193" t="str">
        <f t="shared" si="5044"/>
        <v>DVD0</v>
      </c>
      <c r="D2855" s="193"/>
      <c r="E2855" s="193"/>
      <c r="F2855" s="193" t="str">
        <f t="shared" si="5045"/>
        <v>DVD0</v>
      </c>
      <c r="G2855" s="193">
        <f t="shared" ref="G2855:M2855" si="5051">G$266</f>
        <v>0</v>
      </c>
      <c r="H2855" s="193">
        <f t="shared" si="5051"/>
        <v>0</v>
      </c>
      <c r="I2855" s="193">
        <f t="shared" si="5051"/>
        <v>0</v>
      </c>
      <c r="J2855" s="193">
        <f t="shared" si="5051"/>
        <v>0</v>
      </c>
      <c r="K2855" s="193">
        <f t="shared" si="5051"/>
        <v>0</v>
      </c>
      <c r="L2855" s="193">
        <f t="shared" si="5051"/>
        <v>0</v>
      </c>
      <c r="M2855" s="193">
        <f t="shared" si="5051"/>
        <v>0</v>
      </c>
      <c r="N2855" s="193" t="str">
        <f t="shared" si="4984"/>
        <v>DVD</v>
      </c>
      <c r="AA2855" s="193">
        <f t="shared" si="5047"/>
        <v>0</v>
      </c>
      <c r="AB2855" s="193">
        <f t="shared" ref="AB2855" si="5052">AB$266</f>
        <v>0</v>
      </c>
    </row>
    <row r="2856" spans="1:28" s="188" customFormat="1" ht="17.399999999999999">
      <c r="A2856" s="193" t="str">
        <f t="shared" si="5042"/>
        <v>DVD</v>
      </c>
      <c r="B2856" s="193" t="str">
        <f t="shared" si="5043"/>
        <v>0DVD</v>
      </c>
      <c r="C2856" s="193" t="str">
        <f t="shared" si="5044"/>
        <v>DVD0</v>
      </c>
      <c r="D2856" s="193"/>
      <c r="E2856" s="193"/>
      <c r="F2856" s="193" t="str">
        <f t="shared" si="5045"/>
        <v>DVD0</v>
      </c>
      <c r="G2856" s="193">
        <f t="shared" ref="G2856:M2856" si="5053">G$267</f>
        <v>0</v>
      </c>
      <c r="H2856" s="193">
        <f t="shared" si="5053"/>
        <v>0</v>
      </c>
      <c r="I2856" s="193">
        <f t="shared" si="5053"/>
        <v>0</v>
      </c>
      <c r="J2856" s="193">
        <f t="shared" si="5053"/>
        <v>0</v>
      </c>
      <c r="K2856" s="193">
        <f t="shared" si="5053"/>
        <v>0</v>
      </c>
      <c r="L2856" s="193">
        <f t="shared" si="5053"/>
        <v>0</v>
      </c>
      <c r="M2856" s="193">
        <f t="shared" si="5053"/>
        <v>0</v>
      </c>
      <c r="N2856" s="193" t="str">
        <f t="shared" si="4984"/>
        <v>DVD</v>
      </c>
      <c r="AA2856" s="193">
        <f t="shared" si="5047"/>
        <v>0</v>
      </c>
      <c r="AB2856" s="193">
        <f t="shared" ref="AB2856" si="5054">AB$267</f>
        <v>0</v>
      </c>
    </row>
    <row r="2857" spans="1:28" s="188" customFormat="1" ht="17.399999999999999">
      <c r="A2857" s="193" t="str">
        <f t="shared" si="5042"/>
        <v>DVD</v>
      </c>
      <c r="B2857" s="193" t="str">
        <f t="shared" si="5043"/>
        <v>ACSLSDVD</v>
      </c>
      <c r="C2857" s="193" t="str">
        <f t="shared" si="5044"/>
        <v>DVDPiotrowski, Brad</v>
      </c>
      <c r="D2857" s="193"/>
      <c r="E2857" s="193"/>
      <c r="F2857" s="193" t="str">
        <f t="shared" si="5045"/>
        <v>DVDPiotrowski, Brad</v>
      </c>
      <c r="G2857" s="193" t="str">
        <f t="shared" ref="G2857:M2857" si="5055">G$268</f>
        <v>Piotrowski, Brad</v>
      </c>
      <c r="H2857" s="193" t="str">
        <f t="shared" si="5055"/>
        <v>Piotrowski, Brad</v>
      </c>
      <c r="I2857" s="193" t="str">
        <f t="shared" si="5055"/>
        <v>ACSLS</v>
      </c>
      <c r="J2857" s="193" t="str">
        <f t="shared" si="5055"/>
        <v>e-Commerce (Accomodation Sales)</v>
      </c>
      <c r="K2857" s="193" t="str">
        <f t="shared" si="5055"/>
        <v>all</v>
      </c>
      <c r="L2857" s="193">
        <f t="shared" si="5055"/>
        <v>0</v>
      </c>
      <c r="M2857" s="193">
        <f t="shared" si="5055"/>
        <v>0</v>
      </c>
      <c r="N2857" s="193" t="str">
        <f t="shared" si="4984"/>
        <v>DVD</v>
      </c>
      <c r="AA2857" s="193">
        <f t="shared" si="5047"/>
        <v>0</v>
      </c>
      <c r="AB2857" s="193" t="str">
        <f t="shared" ref="AB2857" si="5056">AB$268</f>
        <v>Piotrowski, Brad</v>
      </c>
    </row>
    <row r="2858" spans="1:28" s="188" customFormat="1" ht="17.399999999999999">
      <c r="A2858" s="193" t="str">
        <f t="shared" si="5042"/>
        <v>DVD</v>
      </c>
      <c r="B2858" s="193" t="str">
        <f t="shared" si="5043"/>
        <v>AM762DVD</v>
      </c>
      <c r="C2858" s="193" t="str">
        <f t="shared" si="5044"/>
        <v>DVDPiotrowski, Brad</v>
      </c>
      <c r="D2858" s="193"/>
      <c r="E2858" s="193"/>
      <c r="F2858" s="193" t="str">
        <f t="shared" si="5045"/>
        <v>DVDPiotrowski, Brad</v>
      </c>
      <c r="G2858" s="193" t="str">
        <f t="shared" ref="G2858:M2858" si="5057">G$269</f>
        <v>Piotrowski, Brad</v>
      </c>
      <c r="H2858" s="193" t="str">
        <f t="shared" si="5057"/>
        <v>Piotrowski, Brad</v>
      </c>
      <c r="I2858" s="193" t="str">
        <f t="shared" si="5057"/>
        <v>AM762</v>
      </c>
      <c r="J2858" s="193" t="str">
        <f t="shared" si="5057"/>
        <v>AMAZON MARKETPLACE</v>
      </c>
      <c r="K2858" s="193" t="str">
        <f t="shared" si="5057"/>
        <v>all</v>
      </c>
      <c r="L2858" s="193">
        <f t="shared" si="5057"/>
        <v>0</v>
      </c>
      <c r="M2858" s="193">
        <f t="shared" si="5057"/>
        <v>0</v>
      </c>
      <c r="N2858" s="193" t="str">
        <f t="shared" si="4984"/>
        <v>DVD</v>
      </c>
      <c r="AA2858" s="193">
        <f t="shared" si="5047"/>
        <v>0</v>
      </c>
      <c r="AB2858" s="193" t="str">
        <f t="shared" ref="AB2858" si="5058">AB$269</f>
        <v>Piotrowski, Brad</v>
      </c>
    </row>
    <row r="2859" spans="1:28" s="188" customFormat="1" ht="17.399999999999999">
      <c r="A2859" s="193" t="str">
        <f t="shared" si="5042"/>
        <v>DVD</v>
      </c>
      <c r="B2859" s="193" t="str">
        <f t="shared" si="5043"/>
        <v>CHNADVDVD</v>
      </c>
      <c r="C2859" s="193" t="str">
        <f t="shared" si="5044"/>
        <v>DVDPiotrowski, Brad</v>
      </c>
      <c r="D2859" s="193"/>
      <c r="E2859" s="193"/>
      <c r="F2859" s="193" t="str">
        <f t="shared" si="5045"/>
        <v>DVDPiotrowski, Brad</v>
      </c>
      <c r="G2859" s="193" t="str">
        <f t="shared" ref="G2859:M2859" si="5059">G$270</f>
        <v>Piotrowski, Brad</v>
      </c>
      <c r="H2859" s="193" t="str">
        <f t="shared" si="5059"/>
        <v>Piotrowski, Brad</v>
      </c>
      <c r="I2859" s="193" t="str">
        <f t="shared" si="5059"/>
        <v>CHNADV</v>
      </c>
      <c r="J2859" s="193" t="str">
        <f t="shared" si="5059"/>
        <v>MKT PLACE CHANNEL ADVISOR</v>
      </c>
      <c r="K2859" s="193" t="str">
        <f t="shared" si="5059"/>
        <v>all</v>
      </c>
      <c r="L2859" s="193">
        <f t="shared" si="5059"/>
        <v>0</v>
      </c>
      <c r="M2859" s="193">
        <f t="shared" si="5059"/>
        <v>0</v>
      </c>
      <c r="N2859" s="193" t="str">
        <f t="shared" si="4984"/>
        <v>DVD</v>
      </c>
      <c r="AA2859" s="193">
        <f t="shared" si="5047"/>
        <v>0</v>
      </c>
      <c r="AB2859" s="193" t="str">
        <f t="shared" ref="AB2859" si="5060">AB$270</f>
        <v>Piotrowski, Brad</v>
      </c>
    </row>
    <row r="2860" spans="1:28" s="188" customFormat="1" ht="17.399999999999999">
      <c r="A2860" s="193" t="str">
        <f t="shared" si="5042"/>
        <v>DVD</v>
      </c>
      <c r="B2860" s="193" t="str">
        <f t="shared" si="5043"/>
        <v>DWAREDVD</v>
      </c>
      <c r="C2860" s="193" t="str">
        <f t="shared" si="5044"/>
        <v>DVDPiotrowski, Brad</v>
      </c>
      <c r="D2860" s="193"/>
      <c r="E2860" s="193"/>
      <c r="F2860" s="193" t="str">
        <f t="shared" si="5045"/>
        <v>DVDPiotrowski, Brad</v>
      </c>
      <c r="G2860" s="193" t="str">
        <f t="shared" ref="G2860:M2860" si="5061">G$271</f>
        <v>Piotrowski, Brad</v>
      </c>
      <c r="H2860" s="193" t="str">
        <f t="shared" si="5061"/>
        <v>Piotrowski, Brad</v>
      </c>
      <c r="I2860" s="193" t="str">
        <f t="shared" si="5061"/>
        <v>DWARE</v>
      </c>
      <c r="J2860" s="193" t="str">
        <f t="shared" si="5061"/>
        <v>DEMANDWARE</v>
      </c>
      <c r="K2860" s="193" t="str">
        <f t="shared" si="5061"/>
        <v>all</v>
      </c>
      <c r="L2860" s="193">
        <f t="shared" si="5061"/>
        <v>0</v>
      </c>
      <c r="M2860" s="193">
        <f t="shared" si="5061"/>
        <v>0</v>
      </c>
      <c r="N2860" s="193" t="str">
        <f t="shared" si="4984"/>
        <v>DVD</v>
      </c>
      <c r="AA2860" s="193">
        <f t="shared" si="5047"/>
        <v>0</v>
      </c>
      <c r="AB2860" s="193" t="str">
        <f t="shared" ref="AB2860" si="5062">AB$271</f>
        <v>Piotrowski, Brad</v>
      </c>
    </row>
    <row r="2861" spans="1:28" s="188" customFormat="1" ht="17.399999999999999">
      <c r="A2861" s="193" t="str">
        <f t="shared" si="5042"/>
        <v>DVD</v>
      </c>
      <c r="B2861" s="193" t="str">
        <f t="shared" si="5043"/>
        <v>EBAY1DVD</v>
      </c>
      <c r="C2861" s="193" t="str">
        <f t="shared" si="5044"/>
        <v>DVDPiotrowski, Brad</v>
      </c>
      <c r="D2861" s="193"/>
      <c r="E2861" s="193"/>
      <c r="F2861" s="193" t="str">
        <f t="shared" si="5045"/>
        <v>DVDPiotrowski, Brad</v>
      </c>
      <c r="G2861" s="193" t="str">
        <f t="shared" ref="G2861:M2861" si="5063">G$272</f>
        <v>Piotrowski, Brad</v>
      </c>
      <c r="H2861" s="193" t="str">
        <f t="shared" si="5063"/>
        <v>Piotrowski, Brad</v>
      </c>
      <c r="I2861" s="193" t="str">
        <f t="shared" si="5063"/>
        <v>EBAY1</v>
      </c>
      <c r="J2861" s="193" t="str">
        <f t="shared" si="5063"/>
        <v>EBAY</v>
      </c>
      <c r="K2861" s="193" t="str">
        <f t="shared" si="5063"/>
        <v>all</v>
      </c>
      <c r="L2861" s="193">
        <f t="shared" si="5063"/>
        <v>0</v>
      </c>
      <c r="M2861" s="193">
        <f t="shared" si="5063"/>
        <v>0</v>
      </c>
      <c r="N2861" s="193" t="str">
        <f t="shared" si="4984"/>
        <v>DVD</v>
      </c>
      <c r="AA2861" s="193">
        <f t="shared" si="5047"/>
        <v>0</v>
      </c>
      <c r="AB2861" s="193" t="str">
        <f t="shared" ref="AB2861" si="5064">AB$272</f>
        <v>Piotrowski, Brad</v>
      </c>
    </row>
    <row r="2862" spans="1:28" s="188" customFormat="1" ht="17.399999999999999">
      <c r="A2862" s="193" t="str">
        <f t="shared" si="5042"/>
        <v>DVD</v>
      </c>
      <c r="B2862" s="193" t="str">
        <f t="shared" si="5043"/>
        <v>EMPLODVD</v>
      </c>
      <c r="C2862" s="193" t="str">
        <f t="shared" si="5044"/>
        <v>DVDPiotrowski, Brad</v>
      </c>
      <c r="D2862" s="193"/>
      <c r="E2862" s="193"/>
      <c r="F2862" s="193" t="str">
        <f t="shared" si="5045"/>
        <v>DVDPiotrowski, Brad</v>
      </c>
      <c r="G2862" s="193" t="str">
        <f t="shared" ref="G2862:M2862" si="5065">G$273</f>
        <v>Piotrowski, Brad</v>
      </c>
      <c r="H2862" s="193" t="str">
        <f t="shared" si="5065"/>
        <v>Piotrowski, Brad</v>
      </c>
      <c r="I2862" s="193" t="str">
        <f t="shared" si="5065"/>
        <v>EMPLO</v>
      </c>
      <c r="J2862" s="193" t="str">
        <f t="shared" si="5065"/>
        <v>e-Commerce (Employee Sales)</v>
      </c>
      <c r="K2862" s="193" t="str">
        <f t="shared" si="5065"/>
        <v>all</v>
      </c>
      <c r="L2862" s="193">
        <f t="shared" si="5065"/>
        <v>0</v>
      </c>
      <c r="M2862" s="193">
        <f t="shared" si="5065"/>
        <v>0</v>
      </c>
      <c r="N2862" s="193" t="str">
        <f t="shared" si="4984"/>
        <v>DVD</v>
      </c>
      <c r="AA2862" s="193">
        <f t="shared" si="5047"/>
        <v>0</v>
      </c>
      <c r="AB2862" s="193" t="str">
        <f t="shared" ref="AB2862" si="5066">AB$273</f>
        <v>Piotrowski, Brad</v>
      </c>
    </row>
    <row r="2863" spans="1:28" s="188" customFormat="1" ht="17.399999999999999">
      <c r="A2863" s="193" t="str">
        <f t="shared" si="5042"/>
        <v>DVD</v>
      </c>
      <c r="B2863" s="193" t="str">
        <f t="shared" si="5043"/>
        <v>EMSLSDVD</v>
      </c>
      <c r="C2863" s="193" t="str">
        <f t="shared" si="5044"/>
        <v>DVDPiotrowski, Brad</v>
      </c>
      <c r="D2863" s="193"/>
      <c r="E2863" s="193"/>
      <c r="F2863" s="193" t="str">
        <f t="shared" si="5045"/>
        <v>DVDPiotrowski, Brad</v>
      </c>
      <c r="G2863" s="193" t="str">
        <f t="shared" ref="G2863:M2863" si="5067">G$274</f>
        <v>Piotrowski, Brad</v>
      </c>
      <c r="H2863" s="193" t="str">
        <f t="shared" si="5067"/>
        <v>Piotrowski, Brad</v>
      </c>
      <c r="I2863" s="193" t="str">
        <f t="shared" si="5067"/>
        <v>EMSLS</v>
      </c>
      <c r="J2863" s="193" t="str">
        <f t="shared" si="5067"/>
        <v>e-Commerce (Employee Sales)</v>
      </c>
      <c r="K2863" s="193" t="str">
        <f t="shared" si="5067"/>
        <v>all</v>
      </c>
      <c r="L2863" s="193">
        <f t="shared" si="5067"/>
        <v>0</v>
      </c>
      <c r="M2863" s="193">
        <f t="shared" si="5067"/>
        <v>0</v>
      </c>
      <c r="N2863" s="193" t="str">
        <f t="shared" si="4984"/>
        <v>DVD</v>
      </c>
      <c r="AA2863" s="193">
        <f t="shared" si="5047"/>
        <v>0</v>
      </c>
      <c r="AB2863" s="193" t="str">
        <f t="shared" ref="AB2863" si="5068">AB$274</f>
        <v>Piotrowski, Brad</v>
      </c>
    </row>
    <row r="2864" spans="1:28" s="188" customFormat="1" ht="17.399999999999999">
      <c r="A2864" s="193" t="str">
        <f t="shared" si="5042"/>
        <v>DVD</v>
      </c>
      <c r="B2864" s="193" t="str">
        <f t="shared" si="5043"/>
        <v>HB041DVD</v>
      </c>
      <c r="C2864" s="193" t="str">
        <f t="shared" si="5044"/>
        <v>DVDPiotrowski, Brad</v>
      </c>
      <c r="D2864" s="193"/>
      <c r="E2864" s="193"/>
      <c r="F2864" s="193" t="str">
        <f t="shared" si="5045"/>
        <v>DVDPiotrowski, Brad</v>
      </c>
      <c r="G2864" s="193" t="str">
        <f t="shared" ref="G2864:M2864" si="5069">G$275</f>
        <v>Piotrowski, Brad</v>
      </c>
      <c r="H2864" s="193" t="str">
        <f t="shared" si="5069"/>
        <v>Piotrowski, Brad</v>
      </c>
      <c r="I2864" s="193" t="str">
        <f t="shared" si="5069"/>
        <v>HB041</v>
      </c>
      <c r="J2864" s="193" t="str">
        <f t="shared" si="5069"/>
        <v>HBO COMM. CENTER</v>
      </c>
      <c r="K2864" s="193" t="str">
        <f t="shared" si="5069"/>
        <v>all</v>
      </c>
      <c r="L2864" s="193">
        <f t="shared" si="5069"/>
        <v>0</v>
      </c>
      <c r="M2864" s="193">
        <f t="shared" si="5069"/>
        <v>0</v>
      </c>
      <c r="N2864" s="193" t="str">
        <f t="shared" si="4984"/>
        <v>DVD</v>
      </c>
      <c r="AA2864" s="193">
        <f t="shared" si="5047"/>
        <v>0</v>
      </c>
      <c r="AB2864" s="193" t="str">
        <f t="shared" ref="AB2864" si="5070">AB$275</f>
        <v>Piotrowski, Brad</v>
      </c>
    </row>
    <row r="2865" spans="1:28" s="188" customFormat="1" ht="17.399999999999999">
      <c r="A2865" s="193" t="str">
        <f t="shared" si="5042"/>
        <v>DVD</v>
      </c>
      <c r="B2865" s="193" t="str">
        <f t="shared" si="5043"/>
        <v>JE316DVD</v>
      </c>
      <c r="C2865" s="193" t="str">
        <f t="shared" si="5044"/>
        <v>DVDPiotrowski, Brad</v>
      </c>
      <c r="D2865" s="193"/>
      <c r="E2865" s="193"/>
      <c r="F2865" s="193" t="str">
        <f t="shared" si="5045"/>
        <v>DVDPiotrowski, Brad</v>
      </c>
      <c r="G2865" s="193" t="str">
        <f t="shared" ref="G2865:M2865" si="5071">G$276</f>
        <v>Piotrowski, Brad</v>
      </c>
      <c r="H2865" s="193" t="str">
        <f t="shared" si="5071"/>
        <v>Piotrowski, Brad</v>
      </c>
      <c r="I2865" s="193" t="str">
        <f t="shared" si="5071"/>
        <v>JE316</v>
      </c>
      <c r="J2865" s="193" t="str">
        <f t="shared" si="5071"/>
        <v>JET.COM, INC</v>
      </c>
      <c r="K2865" s="193" t="str">
        <f t="shared" si="5071"/>
        <v>all</v>
      </c>
      <c r="L2865" s="193">
        <f t="shared" si="5071"/>
        <v>0</v>
      </c>
      <c r="M2865" s="193">
        <f t="shared" si="5071"/>
        <v>0</v>
      </c>
      <c r="N2865" s="193" t="str">
        <f t="shared" si="4984"/>
        <v>DVD</v>
      </c>
      <c r="AA2865" s="193">
        <f t="shared" si="5047"/>
        <v>0</v>
      </c>
      <c r="AB2865" s="193" t="str">
        <f t="shared" ref="AB2865" si="5072">AB$276</f>
        <v>Piotrowski, Brad</v>
      </c>
    </row>
    <row r="2866" spans="1:28" s="188" customFormat="1" ht="17.399999999999999">
      <c r="A2866" s="193" t="str">
        <f t="shared" si="5042"/>
        <v>DVD</v>
      </c>
      <c r="B2866" s="193" t="str">
        <f t="shared" si="5043"/>
        <v>PA999DVD</v>
      </c>
      <c r="C2866" s="193" t="str">
        <f t="shared" si="5044"/>
        <v>DVDPiotrowski, Brad</v>
      </c>
      <c r="D2866" s="193"/>
      <c r="E2866" s="193"/>
      <c r="F2866" s="193" t="str">
        <f t="shared" si="5045"/>
        <v>DVDPiotrowski, Brad</v>
      </c>
      <c r="G2866" s="193" t="str">
        <f t="shared" ref="G2866:M2866" si="5073">G$277</f>
        <v>Piotrowski, Brad</v>
      </c>
      <c r="H2866" s="193" t="str">
        <f t="shared" si="5073"/>
        <v>Piotrowski, Brad</v>
      </c>
      <c r="I2866" s="193" t="str">
        <f t="shared" si="5073"/>
        <v>PA999</v>
      </c>
      <c r="J2866" s="193" t="str">
        <f t="shared" si="5073"/>
        <v>PANASONIC OUTLET STORES</v>
      </c>
      <c r="K2866" s="193" t="str">
        <f t="shared" si="5073"/>
        <v>all</v>
      </c>
      <c r="L2866" s="193">
        <f t="shared" si="5073"/>
        <v>0</v>
      </c>
      <c r="M2866" s="193">
        <f t="shared" si="5073"/>
        <v>0</v>
      </c>
      <c r="N2866" s="193" t="str">
        <f t="shared" si="4984"/>
        <v>DVD</v>
      </c>
      <c r="AA2866" s="193">
        <f t="shared" si="5047"/>
        <v>0</v>
      </c>
      <c r="AB2866" s="193" t="str">
        <f t="shared" ref="AB2866" si="5074">AB$277</f>
        <v>Piotrowski, Brad</v>
      </c>
    </row>
    <row r="2867" spans="1:28" s="188" customFormat="1" ht="17.399999999999999">
      <c r="A2867" s="193" t="str">
        <f t="shared" si="5042"/>
        <v>DVD</v>
      </c>
      <c r="B2867" s="193" t="str">
        <f t="shared" si="5043"/>
        <v>SAMPLDVD</v>
      </c>
      <c r="C2867" s="193" t="str">
        <f t="shared" si="5044"/>
        <v>DVDPiotrowski, Brad</v>
      </c>
      <c r="D2867" s="193"/>
      <c r="E2867" s="193"/>
      <c r="F2867" s="193" t="str">
        <f t="shared" si="5045"/>
        <v>DVDPiotrowski, Brad</v>
      </c>
      <c r="G2867" s="193" t="str">
        <f t="shared" ref="G2867:M2867" si="5075">G$278</f>
        <v>Piotrowski, Brad</v>
      </c>
      <c r="H2867" s="193" t="str">
        <f t="shared" si="5075"/>
        <v>Piotrowski, Brad</v>
      </c>
      <c r="I2867" s="193" t="str">
        <f t="shared" si="5075"/>
        <v>SAMPL</v>
      </c>
      <c r="J2867" s="193" t="str">
        <f t="shared" si="5075"/>
        <v>SAMPLE ACCT</v>
      </c>
      <c r="K2867" s="193" t="str">
        <f t="shared" si="5075"/>
        <v>all</v>
      </c>
      <c r="L2867" s="193">
        <f t="shared" si="5075"/>
        <v>0</v>
      </c>
      <c r="M2867" s="193">
        <f t="shared" si="5075"/>
        <v>0</v>
      </c>
      <c r="N2867" s="193" t="str">
        <f t="shared" si="4984"/>
        <v>DVD</v>
      </c>
      <c r="AA2867" s="193">
        <f t="shared" si="5047"/>
        <v>0</v>
      </c>
      <c r="AB2867" s="193" t="str">
        <f t="shared" ref="AB2867" si="5076">AB$278</f>
        <v>Piotrowski, Brad</v>
      </c>
    </row>
    <row r="2868" spans="1:28" s="188" customFormat="1" ht="17.399999999999999">
      <c r="A2868" s="193" t="str">
        <f t="shared" si="5042"/>
        <v>DVD</v>
      </c>
      <c r="B2868" s="193" t="str">
        <f t="shared" si="5043"/>
        <v>SP491DVD</v>
      </c>
      <c r="C2868" s="193" t="str">
        <f t="shared" si="5044"/>
        <v>DVDPiotrowski, Brad</v>
      </c>
      <c r="D2868" s="193"/>
      <c r="E2868" s="193"/>
      <c r="F2868" s="193" t="str">
        <f t="shared" si="5045"/>
        <v>DVDPiotrowski, Brad</v>
      </c>
      <c r="G2868" s="193" t="str">
        <f t="shared" ref="G2868:M2868" si="5077">G$279</f>
        <v>Piotrowski, Brad</v>
      </c>
      <c r="H2868" s="193" t="str">
        <f t="shared" si="5077"/>
        <v>Piotrowski, Brad</v>
      </c>
      <c r="I2868" s="193" t="str">
        <f t="shared" si="5077"/>
        <v>SP491</v>
      </c>
      <c r="J2868" s="193" t="str">
        <f t="shared" si="5077"/>
        <v>SPARTAN RACE</v>
      </c>
      <c r="K2868" s="193" t="str">
        <f t="shared" si="5077"/>
        <v>all</v>
      </c>
      <c r="L2868" s="193">
        <f t="shared" si="5077"/>
        <v>0</v>
      </c>
      <c r="M2868" s="193">
        <f t="shared" si="5077"/>
        <v>0</v>
      </c>
      <c r="N2868" s="193" t="str">
        <f t="shared" si="4984"/>
        <v>DVD</v>
      </c>
      <c r="AA2868" s="193">
        <f t="shared" si="5047"/>
        <v>0</v>
      </c>
      <c r="AB2868" s="193" t="str">
        <f t="shared" ref="AB2868" si="5078">AB$279</f>
        <v>Piotrowski, Brad</v>
      </c>
    </row>
    <row r="2869" spans="1:28" s="188" customFormat="1" ht="17.399999999999999">
      <c r="A2869" s="193" t="str">
        <f t="shared" si="5042"/>
        <v>DVD</v>
      </c>
      <c r="B2869" s="193" t="str">
        <f t="shared" si="5043"/>
        <v>SPSTRDVD</v>
      </c>
      <c r="C2869" s="193" t="str">
        <f t="shared" si="5044"/>
        <v>DVDPiotrowski, Brad</v>
      </c>
      <c r="D2869" s="193"/>
      <c r="E2869" s="193"/>
      <c r="F2869" s="193" t="str">
        <f t="shared" si="5045"/>
        <v>DVDPiotrowski, Brad</v>
      </c>
      <c r="G2869" s="193" t="str">
        <f t="shared" ref="G2869:M2869" si="5079">G$280</f>
        <v>Piotrowski, Brad</v>
      </c>
      <c r="H2869" s="193" t="str">
        <f t="shared" si="5079"/>
        <v>Piotrowski, Brad</v>
      </c>
      <c r="I2869" s="193" t="str">
        <f t="shared" si="5079"/>
        <v>SPSTR</v>
      </c>
      <c r="J2869" s="193" t="str">
        <f t="shared" si="5079"/>
        <v>e-Commerce</v>
      </c>
      <c r="K2869" s="193" t="str">
        <f t="shared" si="5079"/>
        <v>all</v>
      </c>
      <c r="L2869" s="193">
        <f t="shared" si="5079"/>
        <v>0</v>
      </c>
      <c r="M2869" s="193">
        <f t="shared" si="5079"/>
        <v>0</v>
      </c>
      <c r="N2869" s="193" t="str">
        <f t="shared" si="4984"/>
        <v>DVD</v>
      </c>
      <c r="AA2869" s="193">
        <f t="shared" si="5047"/>
        <v>0</v>
      </c>
      <c r="AB2869" s="193" t="str">
        <f t="shared" ref="AB2869" si="5080">AB$280</f>
        <v>Piotrowski, Brad</v>
      </c>
    </row>
    <row r="2870" spans="1:28" s="188" customFormat="1" ht="17.399999999999999">
      <c r="A2870" s="193" t="str">
        <f t="shared" si="5042"/>
        <v>DVD</v>
      </c>
      <c r="B2870" s="193" t="str">
        <f t="shared" si="5043"/>
        <v>TE778DVD</v>
      </c>
      <c r="C2870" s="193" t="str">
        <f t="shared" si="5044"/>
        <v>DVDPiotrowski, Brad</v>
      </c>
      <c r="D2870" s="193"/>
      <c r="E2870" s="193"/>
      <c r="F2870" s="193" t="str">
        <f t="shared" si="5045"/>
        <v>DVDPiotrowski, Brad</v>
      </c>
      <c r="G2870" s="193" t="str">
        <f t="shared" ref="G2870:M2870" si="5081">G$281</f>
        <v>Piotrowski, Brad</v>
      </c>
      <c r="H2870" s="193" t="str">
        <f t="shared" si="5081"/>
        <v>Piotrowski, Brad</v>
      </c>
      <c r="I2870" s="193" t="str">
        <f t="shared" si="5081"/>
        <v>TE778</v>
      </c>
      <c r="J2870" s="193" t="str">
        <f t="shared" si="5081"/>
        <v>TESLA MOTORS INC.</v>
      </c>
      <c r="K2870" s="193" t="str">
        <f t="shared" si="5081"/>
        <v>all</v>
      </c>
      <c r="L2870" s="193">
        <f t="shared" si="5081"/>
        <v>0</v>
      </c>
      <c r="M2870" s="193">
        <f t="shared" si="5081"/>
        <v>0</v>
      </c>
      <c r="N2870" s="193" t="str">
        <f t="shared" si="4984"/>
        <v>DVD</v>
      </c>
      <c r="AA2870" s="193">
        <f t="shared" si="5047"/>
        <v>0</v>
      </c>
      <c r="AB2870" s="193" t="str">
        <f t="shared" ref="AB2870" si="5082">AB$281</f>
        <v>Piotrowski, Brad</v>
      </c>
    </row>
    <row r="2871" spans="1:28" s="188" customFormat="1" ht="17.399999999999999">
      <c r="A2871" s="193" t="str">
        <f t="shared" si="5042"/>
        <v>DVD</v>
      </c>
      <c r="B2871" s="193" t="str">
        <f t="shared" si="5043"/>
        <v>WA012DVD</v>
      </c>
      <c r="C2871" s="193" t="str">
        <f t="shared" si="5044"/>
        <v>DVDPiotrowski, Brad</v>
      </c>
      <c r="D2871" s="193"/>
      <c r="E2871" s="193"/>
      <c r="F2871" s="193" t="str">
        <f t="shared" si="5045"/>
        <v>DVDPiotrowski, Brad</v>
      </c>
      <c r="G2871" s="193" t="str">
        <f t="shared" ref="G2871:M2871" si="5083">G$282</f>
        <v>Piotrowski, Brad</v>
      </c>
      <c r="H2871" s="193" t="str">
        <f t="shared" si="5083"/>
        <v>Piotrowski, Brad</v>
      </c>
      <c r="I2871" s="193" t="str">
        <f t="shared" si="5083"/>
        <v>WA012</v>
      </c>
      <c r="J2871" s="193" t="str">
        <f t="shared" si="5083"/>
        <v>WALMART MARKETPLACE</v>
      </c>
      <c r="K2871" s="193" t="str">
        <f t="shared" si="5083"/>
        <v>all</v>
      </c>
      <c r="L2871" s="193">
        <f t="shared" si="5083"/>
        <v>0</v>
      </c>
      <c r="M2871" s="193">
        <f t="shared" si="5083"/>
        <v>0</v>
      </c>
      <c r="N2871" s="193" t="str">
        <f t="shared" si="4984"/>
        <v>DVD</v>
      </c>
      <c r="AA2871" s="193">
        <f t="shared" si="5047"/>
        <v>0</v>
      </c>
      <c r="AB2871" s="193" t="str">
        <f t="shared" ref="AB2871" si="5084">AB$282</f>
        <v>Piotrowski, Brad</v>
      </c>
    </row>
    <row r="2872" spans="1:28" s="188" customFormat="1" ht="17.399999999999999">
      <c r="A2872" s="193" t="str">
        <f t="shared" si="5042"/>
        <v>DVD</v>
      </c>
      <c r="B2872" s="193" t="str">
        <f t="shared" si="5043"/>
        <v>YA051DVD</v>
      </c>
      <c r="C2872" s="193" t="str">
        <f t="shared" si="5044"/>
        <v>DVDPiotrowski, Brad</v>
      </c>
      <c r="D2872" s="193"/>
      <c r="E2872" s="193"/>
      <c r="F2872" s="193" t="str">
        <f t="shared" si="5045"/>
        <v>DVDPiotrowski, Brad</v>
      </c>
      <c r="G2872" s="193" t="str">
        <f t="shared" ref="G2872:M2872" si="5085">G$283</f>
        <v>Piotrowski, Brad</v>
      </c>
      <c r="H2872" s="193" t="str">
        <f t="shared" si="5085"/>
        <v>Piotrowski, Brad</v>
      </c>
      <c r="I2872" s="193" t="str">
        <f t="shared" si="5085"/>
        <v>YA051</v>
      </c>
      <c r="J2872" s="193" t="str">
        <f t="shared" si="5085"/>
        <v>YAMAHA MOTOR CORP USA</v>
      </c>
      <c r="K2872" s="193" t="str">
        <f t="shared" si="5085"/>
        <v>all</v>
      </c>
      <c r="L2872" s="193">
        <f t="shared" si="5085"/>
        <v>0</v>
      </c>
      <c r="M2872" s="193">
        <f t="shared" si="5085"/>
        <v>0</v>
      </c>
      <c r="N2872" s="193" t="str">
        <f t="shared" si="4984"/>
        <v>DVD</v>
      </c>
      <c r="AA2872" s="193">
        <f t="shared" si="5047"/>
        <v>0</v>
      </c>
      <c r="AB2872" s="193" t="str">
        <f t="shared" ref="AB2872" si="5086">AB$283</f>
        <v>Piotrowski, Brad</v>
      </c>
    </row>
    <row r="2873" spans="1:28" s="188" customFormat="1" ht="17.399999999999999">
      <c r="A2873" s="193" t="str">
        <f t="shared" si="5042"/>
        <v>DVD</v>
      </c>
      <c r="B2873" s="193" t="str">
        <f t="shared" si="5043"/>
        <v>0DVD</v>
      </c>
      <c r="C2873" s="193" t="str">
        <f t="shared" si="5044"/>
        <v>DVD0</v>
      </c>
      <c r="D2873" s="193"/>
      <c r="E2873" s="193"/>
      <c r="F2873" s="193" t="str">
        <f t="shared" si="5045"/>
        <v>DVD0</v>
      </c>
      <c r="G2873" s="193">
        <f t="shared" ref="G2873:M2873" si="5087">G$284</f>
        <v>0</v>
      </c>
      <c r="H2873" s="193">
        <f t="shared" si="5087"/>
        <v>0</v>
      </c>
      <c r="I2873" s="193">
        <f t="shared" si="5087"/>
        <v>0</v>
      </c>
      <c r="J2873" s="193">
        <f t="shared" si="5087"/>
        <v>0</v>
      </c>
      <c r="K2873" s="193">
        <f t="shared" si="5087"/>
        <v>0</v>
      </c>
      <c r="L2873" s="193">
        <f t="shared" si="5087"/>
        <v>0</v>
      </c>
      <c r="M2873" s="193">
        <f t="shared" si="5087"/>
        <v>0</v>
      </c>
      <c r="N2873" s="193" t="str">
        <f t="shared" si="4984"/>
        <v>DVD</v>
      </c>
      <c r="AA2873" s="193">
        <f t="shared" si="5047"/>
        <v>0</v>
      </c>
      <c r="AB2873" s="193">
        <f t="shared" ref="AB2873" si="5088">AB$284</f>
        <v>0</v>
      </c>
    </row>
    <row r="2874" spans="1:28" s="188" customFormat="1" ht="17.399999999999999">
      <c r="A2874" s="193" t="str">
        <f t="shared" si="5042"/>
        <v>DVD</v>
      </c>
      <c r="B2874" s="193" t="str">
        <f t="shared" si="5043"/>
        <v>0DVD</v>
      </c>
      <c r="C2874" s="193" t="str">
        <f t="shared" si="5044"/>
        <v>DVD0</v>
      </c>
      <c r="D2874" s="193"/>
      <c r="E2874" s="193"/>
      <c r="F2874" s="193" t="str">
        <f t="shared" si="5045"/>
        <v>DVD0</v>
      </c>
      <c r="G2874" s="193">
        <f t="shared" ref="G2874:M2874" si="5089">G$285</f>
        <v>0</v>
      </c>
      <c r="H2874" s="193">
        <f t="shared" si="5089"/>
        <v>0</v>
      </c>
      <c r="I2874" s="193">
        <f t="shared" si="5089"/>
        <v>0</v>
      </c>
      <c r="J2874" s="193">
        <f t="shared" si="5089"/>
        <v>0</v>
      </c>
      <c r="K2874" s="193">
        <f t="shared" si="5089"/>
        <v>0</v>
      </c>
      <c r="L2874" s="193">
        <f t="shared" si="5089"/>
        <v>0</v>
      </c>
      <c r="M2874" s="193">
        <f t="shared" si="5089"/>
        <v>0</v>
      </c>
      <c r="N2874" s="193" t="str">
        <f t="shared" si="4984"/>
        <v>DVD</v>
      </c>
      <c r="AA2874" s="193">
        <f t="shared" si="5047"/>
        <v>0</v>
      </c>
      <c r="AB2874" s="193">
        <f t="shared" ref="AB2874" si="5090">AB$285</f>
        <v>0</v>
      </c>
    </row>
    <row r="2875" spans="1:28" s="188" customFormat="1" ht="17.399999999999999">
      <c r="A2875" s="193" t="str">
        <f t="shared" si="5042"/>
        <v>DVD</v>
      </c>
      <c r="B2875" s="193" t="str">
        <f t="shared" si="5043"/>
        <v>0DVD</v>
      </c>
      <c r="C2875" s="193" t="str">
        <f t="shared" si="5044"/>
        <v>DVD0</v>
      </c>
      <c r="D2875" s="193"/>
      <c r="E2875" s="193"/>
      <c r="F2875" s="193" t="str">
        <f t="shared" si="5045"/>
        <v>DVD0</v>
      </c>
      <c r="G2875" s="193">
        <f t="shared" ref="G2875:M2875" si="5091">G$286</f>
        <v>0</v>
      </c>
      <c r="H2875" s="193">
        <f t="shared" si="5091"/>
        <v>0</v>
      </c>
      <c r="I2875" s="193">
        <f t="shared" si="5091"/>
        <v>0</v>
      </c>
      <c r="J2875" s="193">
        <f t="shared" si="5091"/>
        <v>0</v>
      </c>
      <c r="K2875" s="193">
        <f t="shared" si="5091"/>
        <v>0</v>
      </c>
      <c r="L2875" s="193">
        <f t="shared" si="5091"/>
        <v>0</v>
      </c>
      <c r="M2875" s="193">
        <f t="shared" si="5091"/>
        <v>0</v>
      </c>
      <c r="N2875" s="193" t="str">
        <f t="shared" si="4984"/>
        <v>DVD</v>
      </c>
      <c r="AA2875" s="193">
        <f t="shared" si="5047"/>
        <v>0</v>
      </c>
      <c r="AB2875" s="193">
        <f t="shared" ref="AB2875" si="5092">AB$286</f>
        <v>0</v>
      </c>
    </row>
    <row r="2876" spans="1:28" s="188" customFormat="1" ht="17.399999999999999">
      <c r="A2876" s="193" t="str">
        <f t="shared" si="5042"/>
        <v>DVD</v>
      </c>
      <c r="B2876" s="193" t="str">
        <f t="shared" si="5043"/>
        <v>0DVD</v>
      </c>
      <c r="C2876" s="193" t="str">
        <f t="shared" si="5044"/>
        <v>DVD0</v>
      </c>
      <c r="D2876" s="193"/>
      <c r="E2876" s="193"/>
      <c r="F2876" s="193" t="str">
        <f t="shared" si="5045"/>
        <v>DVD0</v>
      </c>
      <c r="G2876" s="193">
        <f t="shared" ref="G2876:M2876" si="5093">G$287</f>
        <v>0</v>
      </c>
      <c r="H2876" s="193">
        <f t="shared" si="5093"/>
        <v>0</v>
      </c>
      <c r="I2876" s="193">
        <f t="shared" si="5093"/>
        <v>0</v>
      </c>
      <c r="J2876" s="193">
        <f t="shared" si="5093"/>
        <v>0</v>
      </c>
      <c r="K2876" s="193">
        <f t="shared" si="5093"/>
        <v>0</v>
      </c>
      <c r="L2876" s="193">
        <f t="shared" si="5093"/>
        <v>0</v>
      </c>
      <c r="M2876" s="193">
        <f t="shared" si="5093"/>
        <v>0</v>
      </c>
      <c r="N2876" s="193" t="str">
        <f t="shared" si="4984"/>
        <v>DVD</v>
      </c>
      <c r="AA2876" s="193">
        <f t="shared" si="5047"/>
        <v>0</v>
      </c>
      <c r="AB2876" s="193">
        <f t="shared" ref="AB2876" si="5094">AB$287</f>
        <v>0</v>
      </c>
    </row>
    <row r="2877" spans="1:28" s="188" customFormat="1" ht="17.399999999999999">
      <c r="A2877" s="193" t="str">
        <f t="shared" si="5042"/>
        <v>DVD</v>
      </c>
      <c r="B2877" s="193" t="str">
        <f t="shared" si="5043"/>
        <v>0DVD</v>
      </c>
      <c r="C2877" s="193" t="str">
        <f t="shared" si="5044"/>
        <v>DVD0</v>
      </c>
      <c r="D2877" s="193"/>
      <c r="E2877" s="193"/>
      <c r="F2877" s="193" t="str">
        <f t="shared" si="5045"/>
        <v>DVD0</v>
      </c>
      <c r="G2877" s="193">
        <f t="shared" ref="G2877:M2877" si="5095">G$288</f>
        <v>0</v>
      </c>
      <c r="H2877" s="193">
        <f t="shared" si="5095"/>
        <v>0</v>
      </c>
      <c r="I2877" s="193">
        <f t="shared" si="5095"/>
        <v>0</v>
      </c>
      <c r="J2877" s="193">
        <f t="shared" si="5095"/>
        <v>0</v>
      </c>
      <c r="K2877" s="193">
        <f t="shared" si="5095"/>
        <v>0</v>
      </c>
      <c r="L2877" s="193">
        <f t="shared" si="5095"/>
        <v>0</v>
      </c>
      <c r="M2877" s="193">
        <f t="shared" si="5095"/>
        <v>0</v>
      </c>
      <c r="N2877" s="193" t="str">
        <f t="shared" si="4984"/>
        <v>DVD</v>
      </c>
      <c r="AA2877" s="193">
        <f t="shared" si="5047"/>
        <v>0</v>
      </c>
      <c r="AB2877" s="193">
        <f t="shared" ref="AB2877" si="5096">AB$288</f>
        <v>0</v>
      </c>
    </row>
    <row r="2878" spans="1:28" s="188" customFormat="1" ht="17.399999999999999">
      <c r="A2878" s="193" t="str">
        <f t="shared" si="5042"/>
        <v>DVD</v>
      </c>
      <c r="B2878" s="193" t="str">
        <f t="shared" si="5043"/>
        <v>AU161DVD</v>
      </c>
      <c r="C2878" s="193" t="str">
        <f t="shared" si="5044"/>
        <v>DVDPlys, Jeff</v>
      </c>
      <c r="D2878" s="193"/>
      <c r="E2878" s="193"/>
      <c r="F2878" s="193" t="str">
        <f t="shared" si="5045"/>
        <v>DVDWilliams, David</v>
      </c>
      <c r="G2878" s="193" t="str">
        <f t="shared" ref="G2878:M2878" si="5097">G$289</f>
        <v>Williams, David</v>
      </c>
      <c r="H2878" s="193" t="str">
        <f t="shared" si="5097"/>
        <v>Plys, Jeff</v>
      </c>
      <c r="I2878" s="193" t="str">
        <f t="shared" si="5097"/>
        <v>AU161</v>
      </c>
      <c r="J2878" s="193" t="str">
        <f t="shared" si="5097"/>
        <v>AVS/AMERICAN VENDING</v>
      </c>
      <c r="K2878" s="193" t="str">
        <f t="shared" si="5097"/>
        <v>all</v>
      </c>
      <c r="L2878" s="193">
        <f t="shared" si="5097"/>
        <v>0</v>
      </c>
      <c r="M2878" s="193">
        <f t="shared" si="5097"/>
        <v>0</v>
      </c>
      <c r="N2878" s="193" t="str">
        <f t="shared" si="4984"/>
        <v>DVD</v>
      </c>
      <c r="AA2878" s="193">
        <f t="shared" si="5047"/>
        <v>0</v>
      </c>
      <c r="AB2878" s="193" t="str">
        <f t="shared" ref="AB2878" si="5098">AB$289</f>
        <v>Plys, Jeff</v>
      </c>
    </row>
    <row r="2879" spans="1:28" s="188" customFormat="1" ht="17.399999999999999">
      <c r="A2879" s="193" t="str">
        <f t="shared" si="5042"/>
        <v>DVD</v>
      </c>
      <c r="B2879" s="193" t="str">
        <f t="shared" si="5043"/>
        <v>CA271DVD</v>
      </c>
      <c r="C2879" s="193" t="str">
        <f t="shared" si="5044"/>
        <v>DVDPlys, Jeff</v>
      </c>
      <c r="D2879" s="193"/>
      <c r="E2879" s="193"/>
      <c r="F2879" s="193" t="str">
        <f t="shared" si="5045"/>
        <v>DVDWilliams, David</v>
      </c>
      <c r="G2879" s="193" t="str">
        <f t="shared" ref="G2879:M2879" si="5099">G$290</f>
        <v>Williams, David</v>
      </c>
      <c r="H2879" s="193" t="str">
        <f t="shared" si="5099"/>
        <v>Plys, Jeff</v>
      </c>
      <c r="I2879" s="193" t="str">
        <f t="shared" si="5099"/>
        <v>CA271</v>
      </c>
      <c r="J2879" s="193" t="str">
        <f t="shared" si="5099"/>
        <v>CARMEN'S DIST.</v>
      </c>
      <c r="K2879" s="193" t="str">
        <f t="shared" si="5099"/>
        <v>all</v>
      </c>
      <c r="L2879" s="193">
        <f t="shared" si="5099"/>
        <v>0</v>
      </c>
      <c r="M2879" s="193">
        <f t="shared" si="5099"/>
        <v>0</v>
      </c>
      <c r="N2879" s="193" t="str">
        <f t="shared" si="4984"/>
        <v>DVD</v>
      </c>
      <c r="AA2879" s="193">
        <f t="shared" si="5047"/>
        <v>0</v>
      </c>
      <c r="AB2879" s="193" t="str">
        <f t="shared" ref="AB2879" si="5100">AB$290</f>
        <v>Plys, Jeff</v>
      </c>
    </row>
    <row r="2880" spans="1:28" s="188" customFormat="1" ht="17.399999999999999">
      <c r="A2880" s="193" t="str">
        <f t="shared" si="5042"/>
        <v>DVD</v>
      </c>
      <c r="B2880" s="193" t="str">
        <f t="shared" si="5043"/>
        <v>DO355DVD</v>
      </c>
      <c r="C2880" s="193" t="str">
        <f t="shared" si="5044"/>
        <v>DVDPlys, Jeff</v>
      </c>
      <c r="D2880" s="193"/>
      <c r="E2880" s="193"/>
      <c r="F2880" s="193" t="str">
        <f t="shared" si="5045"/>
        <v>DVDWilliams, David</v>
      </c>
      <c r="G2880" s="193" t="str">
        <f t="shared" ref="G2880:M2880" si="5101">G$291</f>
        <v>Williams, David</v>
      </c>
      <c r="H2880" s="193" t="str">
        <f t="shared" si="5101"/>
        <v>Plys, Jeff</v>
      </c>
      <c r="I2880" s="193" t="str">
        <f t="shared" si="5101"/>
        <v>DO355</v>
      </c>
      <c r="J2880" s="193" t="str">
        <f t="shared" si="5101"/>
        <v>DORIAN DRAKE</v>
      </c>
      <c r="K2880" s="193" t="str">
        <f t="shared" si="5101"/>
        <v>all</v>
      </c>
      <c r="L2880" s="193">
        <f t="shared" si="5101"/>
        <v>0</v>
      </c>
      <c r="M2880" s="193">
        <f t="shared" si="5101"/>
        <v>0</v>
      </c>
      <c r="N2880" s="193" t="str">
        <f t="shared" si="4984"/>
        <v>DVD</v>
      </c>
      <c r="AA2880" s="193">
        <f t="shared" si="5047"/>
        <v>0</v>
      </c>
      <c r="AB2880" s="193" t="str">
        <f t="shared" ref="AB2880" si="5102">AB$291</f>
        <v>Plys, Jeff</v>
      </c>
    </row>
    <row r="2881" spans="1:28" s="188" customFormat="1" ht="17.399999999999999">
      <c r="A2881" s="193" t="str">
        <f t="shared" si="5042"/>
        <v>DVD</v>
      </c>
      <c r="B2881" s="193" t="str">
        <f t="shared" si="5043"/>
        <v>DO380DVD</v>
      </c>
      <c r="C2881" s="193" t="str">
        <f t="shared" si="5044"/>
        <v>DVDPlys, Jeff</v>
      </c>
      <c r="D2881" s="193"/>
      <c r="E2881" s="193"/>
      <c r="F2881" s="193" t="str">
        <f t="shared" si="5045"/>
        <v>DVDWilliams, David</v>
      </c>
      <c r="G2881" s="193" t="str">
        <f t="shared" ref="G2881:M2881" si="5103">G$292</f>
        <v>Williams, David</v>
      </c>
      <c r="H2881" s="193" t="str">
        <f t="shared" si="5103"/>
        <v>Plys, Jeff</v>
      </c>
      <c r="I2881" s="193" t="str">
        <f t="shared" si="5103"/>
        <v>DO380</v>
      </c>
      <c r="J2881" s="193" t="str">
        <f t="shared" si="5103"/>
        <v>DON STEVENS</v>
      </c>
      <c r="K2881" s="193" t="str">
        <f t="shared" si="5103"/>
        <v>all</v>
      </c>
      <c r="L2881" s="193">
        <f t="shared" si="5103"/>
        <v>0</v>
      </c>
      <c r="M2881" s="193">
        <f t="shared" si="5103"/>
        <v>0</v>
      </c>
      <c r="N2881" s="193" t="str">
        <f t="shared" si="4984"/>
        <v>DVD</v>
      </c>
      <c r="AA2881" s="193">
        <f t="shared" si="5047"/>
        <v>0</v>
      </c>
      <c r="AB2881" s="193" t="str">
        <f t="shared" ref="AB2881" si="5104">AB$292</f>
        <v>Plys, Jeff</v>
      </c>
    </row>
    <row r="2882" spans="1:28" s="188" customFormat="1" ht="17.399999999999999">
      <c r="A2882" s="193" t="str">
        <f t="shared" si="5042"/>
        <v>DVD</v>
      </c>
      <c r="B2882" s="193" t="str">
        <f t="shared" si="5043"/>
        <v>EL725DVD</v>
      </c>
      <c r="C2882" s="193" t="str">
        <f t="shared" si="5044"/>
        <v>DVDPlys, Jeff</v>
      </c>
      <c r="D2882" s="193"/>
      <c r="E2882" s="193"/>
      <c r="F2882" s="193" t="str">
        <f t="shared" si="5045"/>
        <v>DVDWilliams, David</v>
      </c>
      <c r="G2882" s="193" t="str">
        <f t="shared" ref="G2882:M2882" si="5105">G$293</f>
        <v>Williams, David</v>
      </c>
      <c r="H2882" s="193" t="str">
        <f t="shared" si="5105"/>
        <v>Plys, Jeff</v>
      </c>
      <c r="I2882" s="193" t="str">
        <f t="shared" si="5105"/>
        <v>EL725</v>
      </c>
      <c r="J2882" s="193" t="str">
        <f t="shared" si="5105"/>
        <v>ELEC SWEEPER</v>
      </c>
      <c r="K2882" s="193" t="str">
        <f t="shared" si="5105"/>
        <v>all</v>
      </c>
      <c r="L2882" s="193">
        <f t="shared" si="5105"/>
        <v>0</v>
      </c>
      <c r="M2882" s="193">
        <f t="shared" si="5105"/>
        <v>0</v>
      </c>
      <c r="N2882" s="193" t="str">
        <f t="shared" si="4984"/>
        <v>DVD</v>
      </c>
      <c r="AA2882" s="193">
        <f t="shared" si="5047"/>
        <v>0</v>
      </c>
      <c r="AB2882" s="193" t="str">
        <f t="shared" ref="AB2882" si="5106">AB$293</f>
        <v>Plys, Jeff</v>
      </c>
    </row>
    <row r="2883" spans="1:28" s="188" customFormat="1" ht="17.399999999999999">
      <c r="A2883" s="193" t="str">
        <f t="shared" si="5042"/>
        <v>DVD</v>
      </c>
      <c r="B2883" s="193" t="str">
        <f t="shared" si="5043"/>
        <v>ET255DVD</v>
      </c>
      <c r="C2883" s="193" t="str">
        <f t="shared" si="5044"/>
        <v>DVDPlys, Jeff</v>
      </c>
      <c r="D2883" s="193"/>
      <c r="E2883" s="193"/>
      <c r="F2883" s="193" t="str">
        <f t="shared" si="5045"/>
        <v>DVDWilliams, David</v>
      </c>
      <c r="G2883" s="193" t="str">
        <f t="shared" ref="G2883:M2883" si="5107">G$294</f>
        <v>Williams, David</v>
      </c>
      <c r="H2883" s="193" t="str">
        <f t="shared" si="5107"/>
        <v>Plys, Jeff</v>
      </c>
      <c r="I2883" s="193" t="str">
        <f t="shared" si="5107"/>
        <v>ET255</v>
      </c>
      <c r="J2883" s="193" t="str">
        <f t="shared" si="5107"/>
        <v>ETTINGER-ROSINI</v>
      </c>
      <c r="K2883" s="193" t="str">
        <f t="shared" si="5107"/>
        <v>all</v>
      </c>
      <c r="L2883" s="193">
        <f t="shared" si="5107"/>
        <v>0</v>
      </c>
      <c r="M2883" s="193">
        <f t="shared" si="5107"/>
        <v>0</v>
      </c>
      <c r="N2883" s="193" t="str">
        <f t="shared" si="4984"/>
        <v>DVD</v>
      </c>
      <c r="AA2883" s="193">
        <f t="shared" si="5047"/>
        <v>0</v>
      </c>
      <c r="AB2883" s="193" t="str">
        <f t="shared" ref="AB2883" si="5108">AB$294</f>
        <v>Plys, Jeff</v>
      </c>
    </row>
    <row r="2884" spans="1:28" s="188" customFormat="1" ht="17.399999999999999">
      <c r="A2884" s="193" t="str">
        <f t="shared" si="5042"/>
        <v>DVD</v>
      </c>
      <c r="B2884" s="193" t="str">
        <f t="shared" si="5043"/>
        <v>JO405DVD</v>
      </c>
      <c r="C2884" s="193" t="str">
        <f t="shared" si="5044"/>
        <v>DVDPlys, Jeff</v>
      </c>
      <c r="D2884" s="193"/>
      <c r="E2884" s="193"/>
      <c r="F2884" s="193" t="str">
        <f t="shared" si="5045"/>
        <v>DVDWilliams, David</v>
      </c>
      <c r="G2884" s="193" t="str">
        <f t="shared" ref="G2884:M2884" si="5109">G$295</f>
        <v>Williams, David</v>
      </c>
      <c r="H2884" s="193" t="str">
        <f t="shared" si="5109"/>
        <v>Plys, Jeff</v>
      </c>
      <c r="I2884" s="193" t="str">
        <f t="shared" si="5109"/>
        <v>JO405</v>
      </c>
      <c r="J2884" s="193" t="str">
        <f t="shared" si="5109"/>
        <v>JOHNSON PIKE</v>
      </c>
      <c r="K2884" s="193" t="str">
        <f t="shared" si="5109"/>
        <v>all</v>
      </c>
      <c r="L2884" s="193">
        <f t="shared" si="5109"/>
        <v>0</v>
      </c>
      <c r="M2884" s="193">
        <f t="shared" si="5109"/>
        <v>0</v>
      </c>
      <c r="N2884" s="193" t="str">
        <f t="shared" si="4984"/>
        <v>DVD</v>
      </c>
      <c r="AA2884" s="193">
        <f t="shared" si="5047"/>
        <v>0</v>
      </c>
      <c r="AB2884" s="193" t="str">
        <f t="shared" ref="AB2884" si="5110">AB$295</f>
        <v>Plys, Jeff</v>
      </c>
    </row>
    <row r="2885" spans="1:28" s="188" customFormat="1" ht="17.399999999999999">
      <c r="A2885" s="193" t="str">
        <f t="shared" si="5042"/>
        <v>DVD</v>
      </c>
      <c r="B2885" s="193" t="str">
        <f t="shared" si="5043"/>
        <v>KA365DVD</v>
      </c>
      <c r="C2885" s="193" t="str">
        <f t="shared" si="5044"/>
        <v>DVDPlys, Jeff</v>
      </c>
      <c r="D2885" s="193"/>
      <c r="E2885" s="193"/>
      <c r="F2885" s="193" t="str">
        <f t="shared" si="5045"/>
        <v>DVDWilliams, David</v>
      </c>
      <c r="G2885" s="193" t="str">
        <f t="shared" ref="G2885:M2885" si="5111">G$296</f>
        <v>Williams, David</v>
      </c>
      <c r="H2885" s="193" t="str">
        <f t="shared" si="5111"/>
        <v>Plys, Jeff</v>
      </c>
      <c r="I2885" s="193" t="str">
        <f t="shared" si="5111"/>
        <v>KA365</v>
      </c>
      <c r="J2885" s="193" t="str">
        <f t="shared" si="5111"/>
        <v>KAIN-McARTHUR INC.</v>
      </c>
      <c r="K2885" s="193" t="str">
        <f t="shared" si="5111"/>
        <v>all</v>
      </c>
      <c r="L2885" s="193">
        <f t="shared" si="5111"/>
        <v>0</v>
      </c>
      <c r="M2885" s="193">
        <f t="shared" si="5111"/>
        <v>0</v>
      </c>
      <c r="N2885" s="193" t="str">
        <f t="shared" si="4984"/>
        <v>DVD</v>
      </c>
      <c r="AA2885" s="193">
        <f t="shared" si="5047"/>
        <v>0</v>
      </c>
      <c r="AB2885" s="193" t="str">
        <f t="shared" ref="AB2885" si="5112">AB$296</f>
        <v>Plys, Jeff</v>
      </c>
    </row>
    <row r="2886" spans="1:28" s="188" customFormat="1" ht="17.399999999999999">
      <c r="A2886" s="193" t="str">
        <f t="shared" si="5042"/>
        <v>DVD</v>
      </c>
      <c r="B2886" s="193" t="str">
        <f t="shared" si="5043"/>
        <v>KL105DVD</v>
      </c>
      <c r="C2886" s="193" t="str">
        <f t="shared" si="5044"/>
        <v>DVDPlys, Jeff</v>
      </c>
      <c r="D2886" s="193"/>
      <c r="E2886" s="193"/>
      <c r="F2886" s="193" t="str">
        <f t="shared" si="5045"/>
        <v>DVDWilliams, David</v>
      </c>
      <c r="G2886" s="193" t="str">
        <f t="shared" ref="G2886:M2886" si="5113">G$297</f>
        <v>Williams, David</v>
      </c>
      <c r="H2886" s="193" t="str">
        <f t="shared" si="5113"/>
        <v>Plys, Jeff</v>
      </c>
      <c r="I2886" s="193" t="str">
        <f t="shared" si="5113"/>
        <v>KL105</v>
      </c>
      <c r="J2886" s="193" t="str">
        <f t="shared" si="5113"/>
        <v>KLH</v>
      </c>
      <c r="K2886" s="193" t="str">
        <f t="shared" si="5113"/>
        <v>all</v>
      </c>
      <c r="L2886" s="193">
        <f t="shared" si="5113"/>
        <v>0</v>
      </c>
      <c r="M2886" s="193">
        <f t="shared" si="5113"/>
        <v>0</v>
      </c>
      <c r="N2886" s="193" t="str">
        <f t="shared" si="4984"/>
        <v>DVD</v>
      </c>
      <c r="AA2886" s="193">
        <f t="shared" si="5047"/>
        <v>0</v>
      </c>
      <c r="AB2886" s="193" t="str">
        <f t="shared" ref="AB2886" si="5114">AB$297</f>
        <v>Plys, Jeff</v>
      </c>
    </row>
    <row r="2887" spans="1:28" s="188" customFormat="1" ht="17.399999999999999">
      <c r="A2887" s="193" t="str">
        <f t="shared" si="5042"/>
        <v>DVD</v>
      </c>
      <c r="B2887" s="193" t="str">
        <f t="shared" si="5043"/>
        <v>MI021DVD</v>
      </c>
      <c r="C2887" s="193" t="str">
        <f t="shared" si="5044"/>
        <v>DVDPlys, Jeff</v>
      </c>
      <c r="D2887" s="193"/>
      <c r="E2887" s="193"/>
      <c r="F2887" s="193" t="str">
        <f t="shared" si="5045"/>
        <v>DVDWilliams, David</v>
      </c>
      <c r="G2887" s="193" t="str">
        <f t="shared" ref="G2887:M2887" si="5115">G$298</f>
        <v>Williams, David</v>
      </c>
      <c r="H2887" s="193" t="str">
        <f t="shared" si="5115"/>
        <v>Plys, Jeff</v>
      </c>
      <c r="I2887" s="193" t="str">
        <f t="shared" si="5115"/>
        <v>MI021</v>
      </c>
      <c r="J2887" s="193" t="str">
        <f t="shared" si="5115"/>
        <v>MIKE SWENSON</v>
      </c>
      <c r="K2887" s="193" t="str">
        <f t="shared" si="5115"/>
        <v>all</v>
      </c>
      <c r="L2887" s="193">
        <f t="shared" si="5115"/>
        <v>0</v>
      </c>
      <c r="M2887" s="193">
        <f t="shared" si="5115"/>
        <v>0</v>
      </c>
      <c r="N2887" s="193" t="str">
        <f t="shared" si="4984"/>
        <v>DVD</v>
      </c>
      <c r="AA2887" s="193">
        <f t="shared" si="5047"/>
        <v>0</v>
      </c>
      <c r="AB2887" s="193" t="str">
        <f t="shared" ref="AB2887" si="5116">AB$298</f>
        <v>Plys, Jeff</v>
      </c>
    </row>
    <row r="2888" spans="1:28" s="188" customFormat="1" ht="17.399999999999999">
      <c r="A2888" s="193" t="str">
        <f t="shared" si="5042"/>
        <v>DVD</v>
      </c>
      <c r="B2888" s="193" t="str">
        <f t="shared" si="5043"/>
        <v>PI360DVD</v>
      </c>
      <c r="C2888" s="193" t="str">
        <f t="shared" si="5044"/>
        <v>DVDPlys, Jeff</v>
      </c>
      <c r="D2888" s="193"/>
      <c r="E2888" s="193"/>
      <c r="F2888" s="193" t="str">
        <f t="shared" si="5045"/>
        <v>DVDWilliams, David</v>
      </c>
      <c r="G2888" s="193" t="str">
        <f t="shared" ref="G2888:M2888" si="5117">G$299</f>
        <v>Williams, David</v>
      </c>
      <c r="H2888" s="193" t="str">
        <f t="shared" si="5117"/>
        <v>Plys, Jeff</v>
      </c>
      <c r="I2888" s="193" t="str">
        <f t="shared" si="5117"/>
        <v>PI360</v>
      </c>
      <c r="J2888" s="193" t="str">
        <f t="shared" si="5117"/>
        <v>PEIONEER SQUARE</v>
      </c>
      <c r="K2888" s="193" t="str">
        <f t="shared" si="5117"/>
        <v>all</v>
      </c>
      <c r="L2888" s="193">
        <f t="shared" si="5117"/>
        <v>0</v>
      </c>
      <c r="M2888" s="193">
        <f t="shared" si="5117"/>
        <v>0</v>
      </c>
      <c r="N2888" s="193" t="str">
        <f t="shared" ref="N2888:N2951" si="5118">A2888</f>
        <v>DVD</v>
      </c>
      <c r="AA2888" s="193">
        <f t="shared" si="5047"/>
        <v>0</v>
      </c>
      <c r="AB2888" s="193" t="str">
        <f t="shared" ref="AB2888" si="5119">AB$299</f>
        <v>Plys, Jeff</v>
      </c>
    </row>
    <row r="2889" spans="1:28" s="188" customFormat="1" ht="17.399999999999999">
      <c r="A2889" s="193" t="str">
        <f t="shared" si="5042"/>
        <v>DVD</v>
      </c>
      <c r="B2889" s="193" t="str">
        <f t="shared" si="5043"/>
        <v>PR140DVD</v>
      </c>
      <c r="C2889" s="193" t="str">
        <f t="shared" si="5044"/>
        <v>DVDPlys, Jeff</v>
      </c>
      <c r="D2889" s="193"/>
      <c r="E2889" s="193"/>
      <c r="F2889" s="193" t="str">
        <f t="shared" si="5045"/>
        <v>DVDWilliams, David</v>
      </c>
      <c r="G2889" s="193" t="str">
        <f t="shared" ref="G2889:M2889" si="5120">G$300</f>
        <v>Williams, David</v>
      </c>
      <c r="H2889" s="193" t="str">
        <f t="shared" si="5120"/>
        <v>Plys, Jeff</v>
      </c>
      <c r="I2889" s="193" t="str">
        <f t="shared" si="5120"/>
        <v>PR140</v>
      </c>
      <c r="J2889" s="193" t="str">
        <f t="shared" si="5120"/>
        <v>PROFESSIONAL MANUFACTURERS REPRESEN</v>
      </c>
      <c r="K2889" s="193" t="str">
        <f t="shared" si="5120"/>
        <v>all</v>
      </c>
      <c r="L2889" s="193">
        <f t="shared" si="5120"/>
        <v>0</v>
      </c>
      <c r="M2889" s="193">
        <f t="shared" si="5120"/>
        <v>0</v>
      </c>
      <c r="N2889" s="193" t="str">
        <f t="shared" si="5118"/>
        <v>DVD</v>
      </c>
      <c r="AA2889" s="193">
        <f t="shared" si="5047"/>
        <v>0</v>
      </c>
      <c r="AB2889" s="193" t="str">
        <f t="shared" ref="AB2889" si="5121">AB$300</f>
        <v>Plys, Jeff</v>
      </c>
    </row>
    <row r="2890" spans="1:28" s="188" customFormat="1" ht="17.399999999999999">
      <c r="A2890" s="193" t="str">
        <f t="shared" si="5042"/>
        <v>DVD</v>
      </c>
      <c r="B2890" s="193" t="str">
        <f t="shared" si="5043"/>
        <v>PT046DVD</v>
      </c>
      <c r="C2890" s="193" t="str">
        <f t="shared" si="5044"/>
        <v>DVDPlys, Jeff</v>
      </c>
      <c r="D2890" s="193"/>
      <c r="E2890" s="193"/>
      <c r="F2890" s="193" t="str">
        <f t="shared" si="5045"/>
        <v>DVDWilliams, David</v>
      </c>
      <c r="G2890" s="193" t="str">
        <f t="shared" ref="G2890:M2890" si="5122">G$301</f>
        <v>Williams, David</v>
      </c>
      <c r="H2890" s="193" t="str">
        <f t="shared" si="5122"/>
        <v>Plys, Jeff</v>
      </c>
      <c r="I2890" s="193" t="str">
        <f t="shared" si="5122"/>
        <v>PT046</v>
      </c>
      <c r="J2890" s="193" t="str">
        <f t="shared" si="5122"/>
        <v>PRO PACIFIC AGENTS INC</v>
      </c>
      <c r="K2890" s="193" t="str">
        <f t="shared" si="5122"/>
        <v>all</v>
      </c>
      <c r="L2890" s="193">
        <f t="shared" si="5122"/>
        <v>0</v>
      </c>
      <c r="M2890" s="193">
        <f t="shared" si="5122"/>
        <v>0</v>
      </c>
      <c r="N2890" s="193" t="str">
        <f t="shared" si="5118"/>
        <v>DVD</v>
      </c>
      <c r="AA2890" s="193">
        <f t="shared" si="5047"/>
        <v>0</v>
      </c>
      <c r="AB2890" s="193" t="str">
        <f t="shared" ref="AB2890" si="5123">AB$301</f>
        <v>Plys, Jeff</v>
      </c>
    </row>
    <row r="2891" spans="1:28" s="188" customFormat="1" ht="17.399999999999999">
      <c r="A2891" s="193" t="str">
        <f t="shared" si="5042"/>
        <v>DVD</v>
      </c>
      <c r="B2891" s="193" t="str">
        <f t="shared" si="5043"/>
        <v>SA900DVD</v>
      </c>
      <c r="C2891" s="193" t="str">
        <f t="shared" si="5044"/>
        <v>DVDPlys, Jeff</v>
      </c>
      <c r="D2891" s="193"/>
      <c r="E2891" s="193"/>
      <c r="F2891" s="193" t="str">
        <f t="shared" si="5045"/>
        <v>DVDWilliams, David</v>
      </c>
      <c r="G2891" s="193" t="str">
        <f t="shared" ref="G2891:M2891" si="5124">G$302</f>
        <v>Williams, David</v>
      </c>
      <c r="H2891" s="193" t="str">
        <f t="shared" si="5124"/>
        <v>Plys, Jeff</v>
      </c>
      <c r="I2891" s="193" t="str">
        <f t="shared" si="5124"/>
        <v>SA900</v>
      </c>
      <c r="J2891" s="193" t="str">
        <f t="shared" si="5124"/>
        <v>SALEM SUP</v>
      </c>
      <c r="K2891" s="193" t="str">
        <f t="shared" si="5124"/>
        <v>all</v>
      </c>
      <c r="L2891" s="193">
        <f t="shared" si="5124"/>
        <v>0</v>
      </c>
      <c r="M2891" s="193">
        <f t="shared" si="5124"/>
        <v>0</v>
      </c>
      <c r="N2891" s="193" t="str">
        <f t="shared" si="5118"/>
        <v>DVD</v>
      </c>
      <c r="AA2891" s="193">
        <f t="shared" si="5047"/>
        <v>0</v>
      </c>
      <c r="AB2891" s="193" t="str">
        <f t="shared" ref="AB2891" si="5125">AB$302</f>
        <v>Plys, Jeff</v>
      </c>
    </row>
    <row r="2892" spans="1:28" s="188" customFormat="1" ht="17.399999999999999">
      <c r="A2892" s="193" t="str">
        <f t="shared" si="5042"/>
        <v>DVD</v>
      </c>
      <c r="B2892" s="193" t="str">
        <f t="shared" si="5043"/>
        <v>SC275DVD</v>
      </c>
      <c r="C2892" s="193" t="str">
        <f t="shared" si="5044"/>
        <v>DVDPlys, Jeff</v>
      </c>
      <c r="D2892" s="193"/>
      <c r="E2892" s="193"/>
      <c r="F2892" s="193" t="str">
        <f t="shared" si="5045"/>
        <v>DVDWilliams, David</v>
      </c>
      <c r="G2892" s="193" t="str">
        <f t="shared" ref="G2892:M2892" si="5126">G$303</f>
        <v>Williams, David</v>
      </c>
      <c r="H2892" s="193" t="str">
        <f t="shared" si="5126"/>
        <v>Plys, Jeff</v>
      </c>
      <c r="I2892" s="193" t="str">
        <f t="shared" si="5126"/>
        <v>SC275</v>
      </c>
      <c r="J2892" s="193" t="str">
        <f t="shared" si="5126"/>
        <v>STEEL CITY</v>
      </c>
      <c r="K2892" s="193" t="str">
        <f t="shared" si="5126"/>
        <v>all</v>
      </c>
      <c r="L2892" s="193">
        <f t="shared" si="5126"/>
        <v>0</v>
      </c>
      <c r="M2892" s="193">
        <f t="shared" si="5126"/>
        <v>0</v>
      </c>
      <c r="N2892" s="193" t="str">
        <f t="shared" si="5118"/>
        <v>DVD</v>
      </c>
      <c r="AA2892" s="193">
        <f t="shared" si="5047"/>
        <v>0</v>
      </c>
      <c r="AB2892" s="193" t="str">
        <f t="shared" ref="AB2892" si="5127">AB$303</f>
        <v>Plys, Jeff</v>
      </c>
    </row>
    <row r="2893" spans="1:28" s="188" customFormat="1" ht="17.399999999999999">
      <c r="A2893" s="193" t="str">
        <f t="shared" si="5042"/>
        <v>DVD</v>
      </c>
      <c r="B2893" s="193" t="str">
        <f t="shared" si="5043"/>
        <v>SH810DVD</v>
      </c>
      <c r="C2893" s="193" t="str">
        <f t="shared" si="5044"/>
        <v>DVDPlys, Jeff</v>
      </c>
      <c r="D2893" s="193"/>
      <c r="E2893" s="193"/>
      <c r="F2893" s="193" t="str">
        <f t="shared" si="5045"/>
        <v>DVDWilliams, David</v>
      </c>
      <c r="G2893" s="193" t="str">
        <f t="shared" ref="G2893:M2893" si="5128">G$304</f>
        <v>Williams, David</v>
      </c>
      <c r="H2893" s="193" t="str">
        <f t="shared" si="5128"/>
        <v>Plys, Jeff</v>
      </c>
      <c r="I2893" s="193" t="str">
        <f t="shared" si="5128"/>
        <v>SH810</v>
      </c>
      <c r="J2893" s="193" t="str">
        <f t="shared" si="5128"/>
        <v>SHAFFER DIST.</v>
      </c>
      <c r="K2893" s="193" t="str">
        <f t="shared" si="5128"/>
        <v>all</v>
      </c>
      <c r="L2893" s="193">
        <f t="shared" si="5128"/>
        <v>0</v>
      </c>
      <c r="M2893" s="193">
        <f t="shared" si="5128"/>
        <v>0</v>
      </c>
      <c r="N2893" s="193" t="str">
        <f t="shared" si="5118"/>
        <v>DVD</v>
      </c>
      <c r="AA2893" s="193">
        <f t="shared" si="5047"/>
        <v>0</v>
      </c>
      <c r="AB2893" s="193" t="str">
        <f t="shared" ref="AB2893" si="5129">AB$304</f>
        <v>Plys, Jeff</v>
      </c>
    </row>
    <row r="2894" spans="1:28" s="188" customFormat="1" ht="17.399999999999999">
      <c r="A2894" s="193" t="str">
        <f t="shared" si="5042"/>
        <v>DVD</v>
      </c>
      <c r="B2894" s="193" t="str">
        <f t="shared" si="5043"/>
        <v>SP578DVD</v>
      </c>
      <c r="C2894" s="193" t="str">
        <f t="shared" si="5044"/>
        <v>DVDPlys, Jeff</v>
      </c>
      <c r="D2894" s="193"/>
      <c r="E2894" s="193"/>
      <c r="F2894" s="193" t="str">
        <f t="shared" si="5045"/>
        <v>DVDWilliams, David</v>
      </c>
      <c r="G2894" s="193" t="str">
        <f t="shared" ref="G2894:M2894" si="5130">G$305</f>
        <v>Williams, David</v>
      </c>
      <c r="H2894" s="193" t="str">
        <f t="shared" si="5130"/>
        <v>Plys, Jeff</v>
      </c>
      <c r="I2894" s="193" t="str">
        <f t="shared" si="5130"/>
        <v>SP578</v>
      </c>
      <c r="J2894" s="193" t="str">
        <f t="shared" si="5130"/>
        <v>STIEFEL DISTRIBUTING LLC</v>
      </c>
      <c r="K2894" s="193" t="str">
        <f t="shared" si="5130"/>
        <v>all</v>
      </c>
      <c r="L2894" s="193">
        <f t="shared" si="5130"/>
        <v>0</v>
      </c>
      <c r="M2894" s="193">
        <f t="shared" si="5130"/>
        <v>0</v>
      </c>
      <c r="N2894" s="193" t="str">
        <f t="shared" si="5118"/>
        <v>DVD</v>
      </c>
      <c r="AA2894" s="193">
        <f t="shared" si="5047"/>
        <v>0</v>
      </c>
      <c r="AB2894" s="193" t="str">
        <f t="shared" ref="AB2894" si="5131">AB$305</f>
        <v>Plys, Jeff</v>
      </c>
    </row>
    <row r="2895" spans="1:28" s="188" customFormat="1" ht="17.399999999999999">
      <c r="A2895" s="193" t="str">
        <f t="shared" si="5042"/>
        <v>DVD</v>
      </c>
      <c r="B2895" s="193" t="str">
        <f t="shared" si="5043"/>
        <v>SP579DVD</v>
      </c>
      <c r="C2895" s="193" t="str">
        <f t="shared" si="5044"/>
        <v>DVDPlys, Jeff</v>
      </c>
      <c r="D2895" s="193"/>
      <c r="E2895" s="193"/>
      <c r="F2895" s="193" t="str">
        <f t="shared" si="5045"/>
        <v>DVDWilliams, David</v>
      </c>
      <c r="G2895" s="193" t="str">
        <f t="shared" ref="G2895:M2895" si="5132">G$306</f>
        <v>Williams, David</v>
      </c>
      <c r="H2895" s="193" t="str">
        <f t="shared" si="5132"/>
        <v>Plys, Jeff</v>
      </c>
      <c r="I2895" s="193" t="str">
        <f t="shared" si="5132"/>
        <v>SP579</v>
      </c>
      <c r="J2895" s="193" t="str">
        <f t="shared" si="5132"/>
        <v>SPECIALITY EQUIPMENT SALES (SESCO)</v>
      </c>
      <c r="K2895" s="193" t="str">
        <f t="shared" si="5132"/>
        <v>all</v>
      </c>
      <c r="L2895" s="193">
        <f t="shared" si="5132"/>
        <v>0</v>
      </c>
      <c r="M2895" s="193">
        <f t="shared" si="5132"/>
        <v>0</v>
      </c>
      <c r="N2895" s="193" t="str">
        <f t="shared" si="5118"/>
        <v>DVD</v>
      </c>
      <c r="AA2895" s="193">
        <f t="shared" si="5047"/>
        <v>0</v>
      </c>
      <c r="AB2895" s="193" t="str">
        <f t="shared" ref="AB2895" si="5133">AB$306</f>
        <v>Plys, Jeff</v>
      </c>
    </row>
    <row r="2896" spans="1:28" s="188" customFormat="1" ht="17.399999999999999">
      <c r="A2896" s="193" t="str">
        <f t="shared" si="5042"/>
        <v>DVD</v>
      </c>
      <c r="B2896" s="193" t="str">
        <f t="shared" si="5043"/>
        <v>0DVD</v>
      </c>
      <c r="C2896" s="193" t="str">
        <f t="shared" si="5044"/>
        <v>DVD0</v>
      </c>
      <c r="D2896" s="193"/>
      <c r="E2896" s="193"/>
      <c r="F2896" s="193" t="str">
        <f t="shared" si="5045"/>
        <v>DVD0</v>
      </c>
      <c r="G2896" s="193">
        <f t="shared" ref="G2896:M2896" si="5134">G$307</f>
        <v>0</v>
      </c>
      <c r="H2896" s="193">
        <f t="shared" si="5134"/>
        <v>0</v>
      </c>
      <c r="I2896" s="193">
        <f t="shared" si="5134"/>
        <v>0</v>
      </c>
      <c r="J2896" s="193">
        <f t="shared" si="5134"/>
        <v>0</v>
      </c>
      <c r="K2896" s="193">
        <f t="shared" si="5134"/>
        <v>0</v>
      </c>
      <c r="L2896" s="193">
        <f t="shared" si="5134"/>
        <v>0</v>
      </c>
      <c r="M2896" s="193">
        <f t="shared" si="5134"/>
        <v>0</v>
      </c>
      <c r="N2896" s="193" t="str">
        <f t="shared" si="5118"/>
        <v>DVD</v>
      </c>
      <c r="AA2896" s="193">
        <f t="shared" si="5047"/>
        <v>0</v>
      </c>
      <c r="AB2896" s="193">
        <f t="shared" ref="AB2896" si="5135">AB$307</f>
        <v>0</v>
      </c>
    </row>
    <row r="2897" spans="1:28" s="188" customFormat="1" ht="17.399999999999999">
      <c r="A2897" s="193" t="str">
        <f t="shared" si="5042"/>
        <v>DVD</v>
      </c>
      <c r="B2897" s="193" t="str">
        <f t="shared" si="5043"/>
        <v>0DVD</v>
      </c>
      <c r="C2897" s="193" t="str">
        <f t="shared" si="5044"/>
        <v>DVD0</v>
      </c>
      <c r="D2897" s="193"/>
      <c r="E2897" s="193"/>
      <c r="F2897" s="193" t="str">
        <f t="shared" si="5045"/>
        <v>DVD0</v>
      </c>
      <c r="G2897" s="193">
        <f t="shared" ref="G2897:M2897" si="5136">G$308</f>
        <v>0</v>
      </c>
      <c r="H2897" s="193">
        <f t="shared" si="5136"/>
        <v>0</v>
      </c>
      <c r="I2897" s="193">
        <f t="shared" si="5136"/>
        <v>0</v>
      </c>
      <c r="J2897" s="193">
        <f t="shared" si="5136"/>
        <v>0</v>
      </c>
      <c r="K2897" s="193">
        <f t="shared" si="5136"/>
        <v>0</v>
      </c>
      <c r="L2897" s="193">
        <f t="shared" si="5136"/>
        <v>0</v>
      </c>
      <c r="M2897" s="193">
        <f t="shared" si="5136"/>
        <v>0</v>
      </c>
      <c r="N2897" s="193" t="str">
        <f t="shared" si="5118"/>
        <v>DVD</v>
      </c>
      <c r="AA2897" s="193">
        <f t="shared" si="5047"/>
        <v>0</v>
      </c>
      <c r="AB2897" s="193">
        <f t="shared" ref="AB2897" si="5137">AB$308</f>
        <v>0</v>
      </c>
    </row>
    <row r="2898" spans="1:28" s="188" customFormat="1" ht="17.399999999999999">
      <c r="A2898" s="193" t="str">
        <f t="shared" si="5042"/>
        <v>DVD</v>
      </c>
      <c r="B2898" s="193" t="str">
        <f t="shared" si="5043"/>
        <v>0DVD</v>
      </c>
      <c r="C2898" s="193" t="str">
        <f t="shared" si="5044"/>
        <v>DVD0</v>
      </c>
      <c r="D2898" s="193"/>
      <c r="E2898" s="193"/>
      <c r="F2898" s="193" t="str">
        <f t="shared" si="5045"/>
        <v>DVD0</v>
      </c>
      <c r="G2898" s="193">
        <f t="shared" ref="G2898:M2898" si="5138">G$309</f>
        <v>0</v>
      </c>
      <c r="H2898" s="193">
        <f t="shared" si="5138"/>
        <v>0</v>
      </c>
      <c r="I2898" s="193">
        <f t="shared" si="5138"/>
        <v>0</v>
      </c>
      <c r="J2898" s="193">
        <f t="shared" si="5138"/>
        <v>0</v>
      </c>
      <c r="K2898" s="193">
        <f t="shared" si="5138"/>
        <v>0</v>
      </c>
      <c r="L2898" s="193">
        <f t="shared" si="5138"/>
        <v>0</v>
      </c>
      <c r="M2898" s="193">
        <f t="shared" si="5138"/>
        <v>0</v>
      </c>
      <c r="N2898" s="193" t="str">
        <f t="shared" si="5118"/>
        <v>DVD</v>
      </c>
      <c r="AA2898" s="193">
        <f t="shared" si="5047"/>
        <v>0</v>
      </c>
      <c r="AB2898" s="193">
        <f t="shared" ref="AB2898" si="5139">AB$309</f>
        <v>0</v>
      </c>
    </row>
    <row r="2899" spans="1:28" s="188" customFormat="1" ht="17.399999999999999">
      <c r="A2899" s="193" t="str">
        <f t="shared" si="5042"/>
        <v>DVD</v>
      </c>
      <c r="B2899" s="193" t="str">
        <f t="shared" si="5043"/>
        <v>0DVD</v>
      </c>
      <c r="C2899" s="193" t="str">
        <f t="shared" si="5044"/>
        <v>DVD0</v>
      </c>
      <c r="D2899" s="193"/>
      <c r="E2899" s="193"/>
      <c r="F2899" s="193" t="str">
        <f t="shared" si="5045"/>
        <v>DVD0</v>
      </c>
      <c r="G2899" s="193">
        <f t="shared" ref="G2899:M2899" si="5140">G$310</f>
        <v>0</v>
      </c>
      <c r="H2899" s="193">
        <f t="shared" si="5140"/>
        <v>0</v>
      </c>
      <c r="I2899" s="193">
        <f t="shared" si="5140"/>
        <v>0</v>
      </c>
      <c r="J2899" s="193">
        <f t="shared" si="5140"/>
        <v>0</v>
      </c>
      <c r="K2899" s="193">
        <f t="shared" si="5140"/>
        <v>0</v>
      </c>
      <c r="L2899" s="193">
        <f t="shared" si="5140"/>
        <v>0</v>
      </c>
      <c r="M2899" s="193">
        <f t="shared" si="5140"/>
        <v>0</v>
      </c>
      <c r="N2899" s="193" t="str">
        <f t="shared" si="5118"/>
        <v>DVD</v>
      </c>
      <c r="AA2899" s="193">
        <f t="shared" si="5047"/>
        <v>0</v>
      </c>
      <c r="AB2899" s="193">
        <f t="shared" ref="AB2899" si="5141">AB$310</f>
        <v>0</v>
      </c>
    </row>
    <row r="2900" spans="1:28" s="188" customFormat="1" ht="17.399999999999999">
      <c r="A2900" s="193" t="str">
        <f t="shared" si="5042"/>
        <v>DVD</v>
      </c>
      <c r="B2900" s="193" t="str">
        <f t="shared" si="5043"/>
        <v>0DVD</v>
      </c>
      <c r="C2900" s="193" t="str">
        <f t="shared" si="5044"/>
        <v>DVD0</v>
      </c>
      <c r="D2900" s="193"/>
      <c r="E2900" s="193"/>
      <c r="F2900" s="193" t="str">
        <f t="shared" si="5045"/>
        <v>DVD0</v>
      </c>
      <c r="G2900" s="193">
        <f t="shared" ref="G2900:M2900" si="5142">G$311</f>
        <v>0</v>
      </c>
      <c r="H2900" s="193">
        <f t="shared" si="5142"/>
        <v>0</v>
      </c>
      <c r="I2900" s="193">
        <f t="shared" si="5142"/>
        <v>0</v>
      </c>
      <c r="J2900" s="193">
        <f t="shared" si="5142"/>
        <v>0</v>
      </c>
      <c r="K2900" s="193">
        <f t="shared" si="5142"/>
        <v>0</v>
      </c>
      <c r="L2900" s="193">
        <f t="shared" si="5142"/>
        <v>0</v>
      </c>
      <c r="M2900" s="193">
        <f t="shared" si="5142"/>
        <v>0</v>
      </c>
      <c r="N2900" s="193" t="str">
        <f t="shared" si="5118"/>
        <v>DVD</v>
      </c>
      <c r="AA2900" s="193">
        <f t="shared" si="5047"/>
        <v>0</v>
      </c>
      <c r="AB2900" s="193">
        <f t="shared" ref="AB2900" si="5143">AB$311</f>
        <v>0</v>
      </c>
    </row>
    <row r="2901" spans="1:28" s="188" customFormat="1" ht="17.399999999999999">
      <c r="A2901" s="193" t="str">
        <f t="shared" si="5042"/>
        <v>DVD</v>
      </c>
      <c r="B2901" s="193" t="str">
        <f t="shared" si="5043"/>
        <v>EM245DVD</v>
      </c>
      <c r="C2901" s="193" t="str">
        <f t="shared" si="5044"/>
        <v>DVDRigney, Matthew</v>
      </c>
      <c r="D2901" s="193"/>
      <c r="E2901" s="193"/>
      <c r="F2901" s="193" t="str">
        <f t="shared" si="5045"/>
        <v>DVDWilliams, David</v>
      </c>
      <c r="G2901" s="193" t="str">
        <f t="shared" ref="G2901:M2901" si="5144">G$312</f>
        <v>Williams, David</v>
      </c>
      <c r="H2901" s="193" t="str">
        <f t="shared" si="5144"/>
        <v>Rigney, Matthew</v>
      </c>
      <c r="I2901" s="193" t="str">
        <f t="shared" si="5144"/>
        <v>EM245</v>
      </c>
      <c r="J2901" s="193" t="str">
        <f t="shared" si="5144"/>
        <v>EMPIRE EQUIPMENT COMPANY</v>
      </c>
      <c r="K2901" s="193" t="str">
        <f t="shared" si="5144"/>
        <v>all</v>
      </c>
      <c r="L2901" s="193">
        <f t="shared" si="5144"/>
        <v>0</v>
      </c>
      <c r="M2901" s="193">
        <f t="shared" si="5144"/>
        <v>0</v>
      </c>
      <c r="N2901" s="193" t="str">
        <f t="shared" si="5118"/>
        <v>DVD</v>
      </c>
      <c r="AA2901" s="193">
        <f t="shared" si="5047"/>
        <v>0</v>
      </c>
      <c r="AB2901" s="193" t="str">
        <f t="shared" ref="AB2901" si="5145">AB$312</f>
        <v>Rigney, Matthew</v>
      </c>
    </row>
    <row r="2902" spans="1:28" s="188" customFormat="1" ht="17.399999999999999">
      <c r="A2902" s="193" t="str">
        <f t="shared" si="5042"/>
        <v>DVD</v>
      </c>
      <c r="B2902" s="193" t="str">
        <f t="shared" si="5043"/>
        <v>FI415DVD</v>
      </c>
      <c r="C2902" s="193" t="str">
        <f t="shared" si="5044"/>
        <v>DVDRigney, Matthew</v>
      </c>
      <c r="D2902" s="193"/>
      <c r="E2902" s="193"/>
      <c r="F2902" s="193" t="str">
        <f t="shared" si="5045"/>
        <v>DVDWilliams, David</v>
      </c>
      <c r="G2902" s="193" t="str">
        <f t="shared" ref="G2902:M2902" si="5146">G$313</f>
        <v>Williams, David</v>
      </c>
      <c r="H2902" s="193" t="str">
        <f t="shared" si="5146"/>
        <v>Rigney, Matthew</v>
      </c>
      <c r="I2902" s="193" t="str">
        <f t="shared" si="5146"/>
        <v>FI415</v>
      </c>
      <c r="J2902" s="193" t="str">
        <f t="shared" si="5146"/>
        <v>FINN COMMERCIAL</v>
      </c>
      <c r="K2902" s="193" t="str">
        <f t="shared" si="5146"/>
        <v>all</v>
      </c>
      <c r="L2902" s="193">
        <f t="shared" si="5146"/>
        <v>0</v>
      </c>
      <c r="M2902" s="193">
        <f t="shared" si="5146"/>
        <v>0</v>
      </c>
      <c r="N2902" s="193" t="str">
        <f t="shared" si="5118"/>
        <v>DVD</v>
      </c>
      <c r="AA2902" s="193">
        <f t="shared" si="5047"/>
        <v>0</v>
      </c>
      <c r="AB2902" s="193" t="str">
        <f t="shared" ref="AB2902" si="5147">AB$313</f>
        <v>Rigney, Matthew</v>
      </c>
    </row>
    <row r="2903" spans="1:28" s="188" customFormat="1" ht="17.399999999999999">
      <c r="A2903" s="193" t="str">
        <f t="shared" si="5042"/>
        <v>DVD</v>
      </c>
      <c r="B2903" s="193" t="str">
        <f t="shared" si="5043"/>
        <v>HI560DVD</v>
      </c>
      <c r="C2903" s="193" t="str">
        <f t="shared" si="5044"/>
        <v>DVDRigney, Matthew</v>
      </c>
      <c r="D2903" s="193"/>
      <c r="E2903" s="193"/>
      <c r="F2903" s="193" t="str">
        <f t="shared" si="5045"/>
        <v>DVDWilliams, David</v>
      </c>
      <c r="G2903" s="193" t="str">
        <f t="shared" ref="G2903:M2903" si="5148">G$314</f>
        <v>Williams, David</v>
      </c>
      <c r="H2903" s="193" t="str">
        <f t="shared" si="5148"/>
        <v>Rigney, Matthew</v>
      </c>
      <c r="I2903" s="193" t="str">
        <f t="shared" si="5148"/>
        <v>HI560</v>
      </c>
      <c r="J2903" s="193" t="str">
        <f t="shared" si="5148"/>
        <v>HIGH SABATINO</v>
      </c>
      <c r="K2903" s="193" t="str">
        <f t="shared" si="5148"/>
        <v>all</v>
      </c>
      <c r="L2903" s="193">
        <f t="shared" si="5148"/>
        <v>0</v>
      </c>
      <c r="M2903" s="193">
        <f t="shared" si="5148"/>
        <v>0</v>
      </c>
      <c r="N2903" s="193" t="str">
        <f t="shared" si="5118"/>
        <v>DVD</v>
      </c>
      <c r="AA2903" s="193">
        <f t="shared" si="5047"/>
        <v>0</v>
      </c>
      <c r="AB2903" s="193" t="str">
        <f t="shared" ref="AB2903" si="5149">AB$314</f>
        <v>Rigney, Matthew</v>
      </c>
    </row>
    <row r="2904" spans="1:28" s="188" customFormat="1" ht="17.399999999999999">
      <c r="A2904" s="193" t="str">
        <f t="shared" si="5042"/>
        <v>DVD</v>
      </c>
      <c r="B2904" s="193" t="str">
        <f t="shared" si="5043"/>
        <v>KE685DVD</v>
      </c>
      <c r="C2904" s="193" t="str">
        <f t="shared" si="5044"/>
        <v>DVDRigney, Matthew</v>
      </c>
      <c r="D2904" s="193"/>
      <c r="E2904" s="193"/>
      <c r="F2904" s="193" t="str">
        <f t="shared" si="5045"/>
        <v>DVDWilliams, David</v>
      </c>
      <c r="G2904" s="193" t="str">
        <f t="shared" ref="G2904:M2904" si="5150">G$315</f>
        <v>Williams, David</v>
      </c>
      <c r="H2904" s="193" t="str">
        <f t="shared" si="5150"/>
        <v>Rigney, Matthew</v>
      </c>
      <c r="I2904" s="193" t="str">
        <f t="shared" si="5150"/>
        <v>KE685</v>
      </c>
      <c r="J2904" s="193" t="str">
        <f t="shared" si="5150"/>
        <v>KEN LEVEY</v>
      </c>
      <c r="K2904" s="193" t="str">
        <f t="shared" si="5150"/>
        <v>all</v>
      </c>
      <c r="L2904" s="193">
        <f t="shared" si="5150"/>
        <v>0</v>
      </c>
      <c r="M2904" s="193">
        <f t="shared" si="5150"/>
        <v>0</v>
      </c>
      <c r="N2904" s="193" t="str">
        <f t="shared" si="5118"/>
        <v>DVD</v>
      </c>
      <c r="AA2904" s="193">
        <f t="shared" si="5047"/>
        <v>0</v>
      </c>
      <c r="AB2904" s="193" t="str">
        <f t="shared" ref="AB2904" si="5151">AB$315</f>
        <v>Rigney, Matthew</v>
      </c>
    </row>
    <row r="2905" spans="1:28" s="188" customFormat="1" ht="17.399999999999999">
      <c r="A2905" s="193" t="str">
        <f t="shared" si="5042"/>
        <v>DVD</v>
      </c>
      <c r="B2905" s="193" t="str">
        <f t="shared" si="5043"/>
        <v>MP085DVD</v>
      </c>
      <c r="C2905" s="193" t="str">
        <f t="shared" si="5044"/>
        <v>DVDRigney, Matthew</v>
      </c>
      <c r="D2905" s="193"/>
      <c r="E2905" s="193"/>
      <c r="F2905" s="193" t="str">
        <f t="shared" si="5045"/>
        <v>DVDWilliams, David</v>
      </c>
      <c r="G2905" s="193" t="str">
        <f t="shared" ref="G2905:M2905" si="5152">G$316</f>
        <v>Williams, David</v>
      </c>
      <c r="H2905" s="193" t="str">
        <f t="shared" si="5152"/>
        <v>Rigney, Matthew</v>
      </c>
      <c r="I2905" s="193" t="str">
        <f t="shared" si="5152"/>
        <v>MP085</v>
      </c>
      <c r="J2905" s="193" t="str">
        <f t="shared" si="5152"/>
        <v>MPH GROUP</v>
      </c>
      <c r="K2905" s="193" t="str">
        <f t="shared" si="5152"/>
        <v>all</v>
      </c>
      <c r="L2905" s="193">
        <f t="shared" si="5152"/>
        <v>0</v>
      </c>
      <c r="M2905" s="193">
        <f t="shared" si="5152"/>
        <v>0</v>
      </c>
      <c r="N2905" s="193" t="str">
        <f t="shared" si="5118"/>
        <v>DVD</v>
      </c>
      <c r="AA2905" s="193">
        <f t="shared" si="5047"/>
        <v>0</v>
      </c>
      <c r="AB2905" s="193" t="str">
        <f t="shared" ref="AB2905" si="5153">AB$316</f>
        <v>Rigney, Matthew</v>
      </c>
    </row>
    <row r="2906" spans="1:28" s="188" customFormat="1" ht="17.399999999999999">
      <c r="A2906" s="193" t="str">
        <f t="shared" si="5042"/>
        <v>DVD</v>
      </c>
      <c r="B2906" s="193" t="str">
        <f t="shared" si="5043"/>
        <v>MS170DVD</v>
      </c>
      <c r="C2906" s="193" t="str">
        <f t="shared" si="5044"/>
        <v>DVDRigney, Matthew</v>
      </c>
      <c r="D2906" s="193"/>
      <c r="E2906" s="193"/>
      <c r="F2906" s="193" t="str">
        <f t="shared" si="5045"/>
        <v>DVDWilliams, David</v>
      </c>
      <c r="G2906" s="193" t="str">
        <f t="shared" ref="G2906:M2906" si="5154">G$317</f>
        <v>Williams, David</v>
      </c>
      <c r="H2906" s="193" t="str">
        <f t="shared" si="5154"/>
        <v>Rigney, Matthew</v>
      </c>
      <c r="I2906" s="193" t="str">
        <f t="shared" si="5154"/>
        <v>MS170</v>
      </c>
      <c r="J2906" s="193" t="str">
        <f t="shared" si="5154"/>
        <v>MICROWAVE SPECIALTIES INC.</v>
      </c>
      <c r="K2906" s="193" t="str">
        <f t="shared" si="5154"/>
        <v>all</v>
      </c>
      <c r="L2906" s="193">
        <f t="shared" si="5154"/>
        <v>0</v>
      </c>
      <c r="M2906" s="193">
        <f t="shared" si="5154"/>
        <v>0</v>
      </c>
      <c r="N2906" s="193" t="str">
        <f t="shared" si="5118"/>
        <v>DVD</v>
      </c>
      <c r="AA2906" s="193">
        <f t="shared" si="5047"/>
        <v>0</v>
      </c>
      <c r="AB2906" s="193" t="str">
        <f t="shared" ref="AB2906" si="5155">AB$317</f>
        <v>Rigney, Matthew</v>
      </c>
    </row>
    <row r="2907" spans="1:28" s="188" customFormat="1" ht="17.399999999999999">
      <c r="A2907" s="193" t="str">
        <f t="shared" si="5042"/>
        <v>DVD</v>
      </c>
      <c r="B2907" s="193" t="str">
        <f t="shared" si="5043"/>
        <v>SC585DVD</v>
      </c>
      <c r="C2907" s="193" t="str">
        <f t="shared" si="5044"/>
        <v>DVDRigney, Matthew</v>
      </c>
      <c r="D2907" s="193"/>
      <c r="E2907" s="193"/>
      <c r="F2907" s="193" t="str">
        <f t="shared" si="5045"/>
        <v>DVDWilliams, David</v>
      </c>
      <c r="G2907" s="193" t="str">
        <f t="shared" ref="G2907:M2907" si="5156">G$318</f>
        <v>Williams, David</v>
      </c>
      <c r="H2907" s="193" t="str">
        <f t="shared" si="5156"/>
        <v>Rigney, Matthew</v>
      </c>
      <c r="I2907" s="193" t="str">
        <f t="shared" si="5156"/>
        <v>SC585</v>
      </c>
      <c r="J2907" s="193" t="str">
        <f t="shared" si="5156"/>
        <v>SCHMID ELEVEN CORPORATION</v>
      </c>
      <c r="K2907" s="193" t="str">
        <f t="shared" si="5156"/>
        <v>all</v>
      </c>
      <c r="L2907" s="193">
        <f t="shared" si="5156"/>
        <v>0</v>
      </c>
      <c r="M2907" s="193">
        <f t="shared" si="5156"/>
        <v>0</v>
      </c>
      <c r="N2907" s="193" t="str">
        <f t="shared" si="5118"/>
        <v>DVD</v>
      </c>
      <c r="AA2907" s="193">
        <f t="shared" si="5047"/>
        <v>0</v>
      </c>
      <c r="AB2907" s="193" t="str">
        <f t="shared" ref="AB2907" si="5157">AB$318</f>
        <v>Rigney, Matthew</v>
      </c>
    </row>
    <row r="2908" spans="1:28" s="188" customFormat="1" ht="17.399999999999999">
      <c r="A2908" s="193" t="str">
        <f t="shared" si="5042"/>
        <v>DVD</v>
      </c>
      <c r="B2908" s="193" t="str">
        <f t="shared" si="5043"/>
        <v>TD115DVD</v>
      </c>
      <c r="C2908" s="193" t="str">
        <f t="shared" si="5044"/>
        <v>DVDRigney, Matthew</v>
      </c>
      <c r="D2908" s="193"/>
      <c r="E2908" s="193"/>
      <c r="F2908" s="193" t="str">
        <f t="shared" si="5045"/>
        <v>DVDWilliams, David</v>
      </c>
      <c r="G2908" s="193" t="str">
        <f t="shared" ref="G2908:M2908" si="5158">G$319</f>
        <v>Williams, David</v>
      </c>
      <c r="H2908" s="193" t="str">
        <f t="shared" si="5158"/>
        <v>Rigney, Matthew</v>
      </c>
      <c r="I2908" s="193" t="str">
        <f t="shared" si="5158"/>
        <v>TD115</v>
      </c>
      <c r="J2908" s="193" t="str">
        <f t="shared" si="5158"/>
        <v>TD MARKETING</v>
      </c>
      <c r="K2908" s="193" t="str">
        <f t="shared" si="5158"/>
        <v>all</v>
      </c>
      <c r="L2908" s="193">
        <f t="shared" si="5158"/>
        <v>0</v>
      </c>
      <c r="M2908" s="193">
        <f t="shared" si="5158"/>
        <v>0</v>
      </c>
      <c r="N2908" s="193" t="str">
        <f t="shared" si="5118"/>
        <v>DVD</v>
      </c>
      <c r="AA2908" s="193">
        <f t="shared" si="5047"/>
        <v>0</v>
      </c>
      <c r="AB2908" s="193" t="str">
        <f t="shared" ref="AB2908" si="5159">AB$319</f>
        <v>Rigney, Matthew</v>
      </c>
    </row>
    <row r="2909" spans="1:28" s="188" customFormat="1" ht="17.399999999999999">
      <c r="A2909" s="193" t="str">
        <f t="shared" si="5042"/>
        <v>DVD</v>
      </c>
      <c r="B2909" s="193" t="str">
        <f t="shared" si="5043"/>
        <v>GR686DVD</v>
      </c>
      <c r="C2909" s="193" t="str">
        <f t="shared" si="5044"/>
        <v>DVDRigney, Matthew</v>
      </c>
      <c r="D2909" s="193"/>
      <c r="E2909" s="193"/>
      <c r="F2909" s="193" t="str">
        <f t="shared" si="5045"/>
        <v>DVDWilliams, David</v>
      </c>
      <c r="G2909" s="193" t="str">
        <f t="shared" ref="G2909:M2909" si="5160">G$320</f>
        <v>Williams, David</v>
      </c>
      <c r="H2909" s="193" t="str">
        <f t="shared" si="5160"/>
        <v>Rigney, Matthew</v>
      </c>
      <c r="I2909" s="193" t="str">
        <f t="shared" si="5160"/>
        <v>GR686</v>
      </c>
      <c r="J2909" s="193" t="str">
        <f t="shared" si="5160"/>
        <v>GRIFFIN MARKETING GROUP INC</v>
      </c>
      <c r="K2909" s="193" t="str">
        <f t="shared" si="5160"/>
        <v>all</v>
      </c>
      <c r="L2909" s="193">
        <f t="shared" si="5160"/>
        <v>0</v>
      </c>
      <c r="M2909" s="193">
        <f t="shared" si="5160"/>
        <v>0</v>
      </c>
      <c r="N2909" s="193" t="str">
        <f t="shared" si="5118"/>
        <v>DVD</v>
      </c>
      <c r="AA2909" s="193">
        <f t="shared" si="5047"/>
        <v>0</v>
      </c>
      <c r="AB2909" s="193" t="str">
        <f t="shared" ref="AB2909" si="5161">AB$320</f>
        <v>Rigney, Matthew</v>
      </c>
    </row>
    <row r="2910" spans="1:28" s="188" customFormat="1" ht="17.399999999999999">
      <c r="A2910" s="193" t="str">
        <f t="shared" si="5042"/>
        <v>DVD</v>
      </c>
      <c r="B2910" s="193" t="str">
        <f t="shared" si="5043"/>
        <v>0DVD</v>
      </c>
      <c r="C2910" s="193" t="str">
        <f t="shared" si="5044"/>
        <v>DVD0</v>
      </c>
      <c r="D2910" s="193"/>
      <c r="E2910" s="193"/>
      <c r="F2910" s="193" t="str">
        <f t="shared" si="5045"/>
        <v>DVD0</v>
      </c>
      <c r="G2910" s="193">
        <f t="shared" ref="G2910:M2910" si="5162">G$321</f>
        <v>0</v>
      </c>
      <c r="H2910" s="193">
        <f t="shared" si="5162"/>
        <v>0</v>
      </c>
      <c r="I2910" s="193">
        <f t="shared" si="5162"/>
        <v>0</v>
      </c>
      <c r="J2910" s="193">
        <f t="shared" si="5162"/>
        <v>0</v>
      </c>
      <c r="K2910" s="193">
        <f t="shared" si="5162"/>
        <v>0</v>
      </c>
      <c r="L2910" s="193">
        <f t="shared" si="5162"/>
        <v>0</v>
      </c>
      <c r="M2910" s="193">
        <f t="shared" si="5162"/>
        <v>0</v>
      </c>
      <c r="N2910" s="193" t="str">
        <f t="shared" si="5118"/>
        <v>DVD</v>
      </c>
      <c r="AA2910" s="193">
        <f t="shared" si="5047"/>
        <v>0</v>
      </c>
      <c r="AB2910" s="193">
        <f t="shared" ref="AB2910" si="5163">AB$321</f>
        <v>0</v>
      </c>
    </row>
    <row r="2911" spans="1:28" s="188" customFormat="1" ht="17.399999999999999">
      <c r="A2911" s="193" t="str">
        <f t="shared" si="5042"/>
        <v>DVD</v>
      </c>
      <c r="B2911" s="193" t="str">
        <f t="shared" si="5043"/>
        <v>NI030DVD</v>
      </c>
      <c r="C2911" s="193" t="str">
        <f t="shared" si="5044"/>
        <v>DVDFujikura, Keizo</v>
      </c>
      <c r="D2911" s="193"/>
      <c r="E2911" s="193"/>
      <c r="F2911" s="193" t="str">
        <f t="shared" si="5045"/>
        <v>DVDWilliams, David</v>
      </c>
      <c r="G2911" s="193" t="str">
        <f t="shared" ref="G2911:M2911" si="5164">G$322</f>
        <v>Williams, David</v>
      </c>
      <c r="H2911" s="193" t="str">
        <f t="shared" si="5164"/>
        <v>Fujikura, Keizo</v>
      </c>
      <c r="I2911" s="193" t="str">
        <f t="shared" si="5164"/>
        <v>NI030</v>
      </c>
      <c r="J2911" s="193" t="str">
        <f t="shared" si="5164"/>
        <v xml:space="preserve">NISHIMOTO TRADING CO. </v>
      </c>
      <c r="K2911" s="193" t="str">
        <f t="shared" si="5164"/>
        <v>all</v>
      </c>
      <c r="L2911" s="193">
        <f t="shared" si="5164"/>
        <v>0</v>
      </c>
      <c r="M2911" s="193">
        <f t="shared" si="5164"/>
        <v>0</v>
      </c>
      <c r="N2911" s="193" t="str">
        <f t="shared" si="5118"/>
        <v>DVD</v>
      </c>
      <c r="AA2911" s="193">
        <f t="shared" si="5047"/>
        <v>0</v>
      </c>
      <c r="AB2911" s="193" t="str">
        <f t="shared" ref="AB2911" si="5165">AB$322</f>
        <v>Fujikura, Keizo</v>
      </c>
    </row>
    <row r="2912" spans="1:28" s="188" customFormat="1" ht="17.399999999999999">
      <c r="A2912" s="193" t="str">
        <f t="shared" si="5042"/>
        <v>DVD</v>
      </c>
      <c r="B2912" s="193" t="str">
        <f t="shared" si="5043"/>
        <v>EM095DVD</v>
      </c>
      <c r="C2912" s="193" t="str">
        <f t="shared" si="5044"/>
        <v>DVDFujikura, Keizo</v>
      </c>
      <c r="D2912" s="193"/>
      <c r="E2912" s="193"/>
      <c r="F2912" s="193" t="str">
        <f t="shared" si="5045"/>
        <v>DVDWilliams, David</v>
      </c>
      <c r="G2912" s="193" t="str">
        <f t="shared" ref="G2912:M2912" si="5166">G$323</f>
        <v>Williams, David</v>
      </c>
      <c r="H2912" s="193" t="str">
        <f t="shared" si="5166"/>
        <v>Fujikura, Keizo</v>
      </c>
      <c r="I2912" s="193" t="str">
        <f t="shared" si="5166"/>
        <v>EM095</v>
      </c>
      <c r="J2912" s="193" t="str">
        <f t="shared" si="5166"/>
        <v>EDEN MARKETING CORP.</v>
      </c>
      <c r="K2912" s="193" t="str">
        <f t="shared" si="5166"/>
        <v>all</v>
      </c>
      <c r="L2912" s="193">
        <f t="shared" si="5166"/>
        <v>0</v>
      </c>
      <c r="M2912" s="193">
        <f t="shared" si="5166"/>
        <v>0</v>
      </c>
      <c r="N2912" s="193" t="str">
        <f t="shared" si="5118"/>
        <v>DVD</v>
      </c>
      <c r="AA2912" s="193">
        <f t="shared" si="5047"/>
        <v>0</v>
      </c>
      <c r="AB2912" s="193" t="str">
        <f t="shared" ref="AB2912" si="5167">AB$323</f>
        <v>Nagira, Rina</v>
      </c>
    </row>
    <row r="2913" spans="1:28" s="188" customFormat="1" ht="17.399999999999999">
      <c r="A2913" s="193" t="str">
        <f t="shared" si="5042"/>
        <v>DVD</v>
      </c>
      <c r="B2913" s="193" t="str">
        <f t="shared" si="5043"/>
        <v>NO255DVD</v>
      </c>
      <c r="C2913" s="193" t="str">
        <f t="shared" si="5044"/>
        <v>DVDFujikura, Keizo</v>
      </c>
      <c r="D2913" s="193"/>
      <c r="E2913" s="193"/>
      <c r="F2913" s="193" t="str">
        <f t="shared" si="5045"/>
        <v>DVDWilliams, David</v>
      </c>
      <c r="G2913" s="193" t="str">
        <f t="shared" ref="G2913:M2913" si="5168">G$324</f>
        <v>Williams, David</v>
      </c>
      <c r="H2913" s="193" t="str">
        <f t="shared" si="5168"/>
        <v>Fujikura, Keizo</v>
      </c>
      <c r="I2913" s="193" t="str">
        <f t="shared" si="5168"/>
        <v>NO255</v>
      </c>
      <c r="J2913" s="193" t="str">
        <f t="shared" si="5168"/>
        <v>NOZAWA DISTRIBUTING</v>
      </c>
      <c r="K2913" s="193" t="str">
        <f t="shared" si="5168"/>
        <v>all</v>
      </c>
      <c r="L2913" s="193">
        <f t="shared" si="5168"/>
        <v>0</v>
      </c>
      <c r="M2913" s="193">
        <f t="shared" si="5168"/>
        <v>0</v>
      </c>
      <c r="N2913" s="193" t="str">
        <f t="shared" si="5118"/>
        <v>DVD</v>
      </c>
      <c r="AA2913" s="193">
        <f t="shared" si="5047"/>
        <v>0</v>
      </c>
      <c r="AB2913" s="193" t="str">
        <f t="shared" ref="AB2913" si="5169">AB$324</f>
        <v>Nagira, Rina</v>
      </c>
    </row>
    <row r="2914" spans="1:28" s="188" customFormat="1" ht="17.399999999999999">
      <c r="A2914" s="193" t="str">
        <f t="shared" si="5042"/>
        <v>DVD</v>
      </c>
      <c r="B2914" s="193" t="str">
        <f t="shared" si="5043"/>
        <v>AT551DVD</v>
      </c>
      <c r="C2914" s="193" t="str">
        <f t="shared" si="5044"/>
        <v>DVDFatianow, Christina</v>
      </c>
      <c r="D2914" s="193"/>
      <c r="E2914" s="193"/>
      <c r="F2914" s="193" t="str">
        <f t="shared" si="5045"/>
        <v>DVDHoffman, Brian</v>
      </c>
      <c r="G2914" s="193" t="str">
        <f t="shared" ref="G2914:M2914" si="5170">G$325</f>
        <v>Hoffman, Brian</v>
      </c>
      <c r="H2914" s="193" t="str">
        <f t="shared" si="5170"/>
        <v>Fatianow, Christina</v>
      </c>
      <c r="I2914" s="193" t="str">
        <f t="shared" si="5170"/>
        <v>AT551</v>
      </c>
      <c r="J2914" s="193" t="str">
        <f t="shared" si="5170"/>
        <v>ATLAS SUPPLY CHAIN SERVICES, LLC</v>
      </c>
      <c r="K2914" s="193" t="str">
        <f t="shared" si="5170"/>
        <v>all</v>
      </c>
      <c r="L2914" s="193">
        <f t="shared" si="5170"/>
        <v>0</v>
      </c>
      <c r="M2914" s="193">
        <f t="shared" si="5170"/>
        <v>0</v>
      </c>
      <c r="N2914" s="193" t="str">
        <f t="shared" si="5118"/>
        <v>DVD</v>
      </c>
      <c r="AA2914" s="193">
        <f t="shared" si="5047"/>
        <v>0</v>
      </c>
      <c r="AB2914" s="193" t="str">
        <f t="shared" ref="AB2914" si="5171">AB$325</f>
        <v>Fatianow, Christina</v>
      </c>
    </row>
    <row r="2915" spans="1:28" s="188" customFormat="1" ht="17.399999999999999">
      <c r="A2915" s="193" t="str">
        <f t="shared" si="5042"/>
        <v>DVD</v>
      </c>
      <c r="B2915" s="193" t="str">
        <f t="shared" si="5043"/>
        <v>BI413DVD</v>
      </c>
      <c r="C2915" s="193" t="str">
        <f t="shared" si="5044"/>
        <v>DVDFatianow, Christina</v>
      </c>
      <c r="D2915" s="193"/>
      <c r="E2915" s="193"/>
      <c r="F2915" s="193" t="str">
        <f t="shared" si="5045"/>
        <v>DVDHoffman, Brian</v>
      </c>
      <c r="G2915" s="193" t="str">
        <f t="shared" ref="G2915:M2915" si="5172">G$326</f>
        <v>Hoffman, Brian</v>
      </c>
      <c r="H2915" s="193" t="str">
        <f t="shared" si="5172"/>
        <v>Fatianow, Christina</v>
      </c>
      <c r="I2915" s="193" t="str">
        <f t="shared" si="5172"/>
        <v>BI413</v>
      </c>
      <c r="J2915" s="193" t="str">
        <f t="shared" si="5172"/>
        <v>BIRCHBOX INC</v>
      </c>
      <c r="K2915" s="193" t="str">
        <f t="shared" si="5172"/>
        <v>all</v>
      </c>
      <c r="L2915" s="193">
        <f t="shared" si="5172"/>
        <v>0</v>
      </c>
      <c r="M2915" s="193">
        <f t="shared" si="5172"/>
        <v>0</v>
      </c>
      <c r="N2915" s="193" t="str">
        <f t="shared" si="5118"/>
        <v>DVD</v>
      </c>
      <c r="AA2915" s="193">
        <f t="shared" si="5047"/>
        <v>0</v>
      </c>
      <c r="AB2915" s="193" t="str">
        <f t="shared" ref="AB2915" si="5173">AB$326</f>
        <v>Fatianow, Christina</v>
      </c>
    </row>
    <row r="2916" spans="1:28" s="188" customFormat="1" ht="17.399999999999999">
      <c r="A2916" s="193" t="str">
        <f t="shared" si="5042"/>
        <v>DVD</v>
      </c>
      <c r="B2916" s="193" t="str">
        <f t="shared" si="5043"/>
        <v>BR951DVD</v>
      </c>
      <c r="C2916" s="193" t="str">
        <f t="shared" si="5044"/>
        <v>DVDFatianow, Christina</v>
      </c>
      <c r="D2916" s="193"/>
      <c r="E2916" s="193"/>
      <c r="F2916" s="193" t="str">
        <f t="shared" si="5045"/>
        <v>DVDHoffman, Brian</v>
      </c>
      <c r="G2916" s="193" t="str">
        <f t="shared" ref="G2916:M2916" si="5174">G$327</f>
        <v>Hoffman, Brian</v>
      </c>
      <c r="H2916" s="193" t="str">
        <f t="shared" si="5174"/>
        <v>Fatianow, Christina</v>
      </c>
      <c r="I2916" s="193" t="str">
        <f t="shared" si="5174"/>
        <v>BR951</v>
      </c>
      <c r="J2916" s="193" t="str">
        <f t="shared" si="5174"/>
        <v>BREWER QUILTING AND SEWING</v>
      </c>
      <c r="K2916" s="193" t="str">
        <f t="shared" si="5174"/>
        <v>all</v>
      </c>
      <c r="L2916" s="193">
        <f t="shared" si="5174"/>
        <v>0</v>
      </c>
      <c r="M2916" s="193">
        <f t="shared" si="5174"/>
        <v>0</v>
      </c>
      <c r="N2916" s="193" t="str">
        <f t="shared" si="5118"/>
        <v>DVD</v>
      </c>
      <c r="AA2916" s="193">
        <f t="shared" si="5047"/>
        <v>0</v>
      </c>
      <c r="AB2916" s="193" t="str">
        <f t="shared" ref="AB2916" si="5175">AB$327</f>
        <v>Fatianow, Christina</v>
      </c>
    </row>
    <row r="2917" spans="1:28" s="188" customFormat="1" ht="17.399999999999999">
      <c r="A2917" s="193" t="str">
        <f t="shared" ref="A2917:A2980" si="5176">T$12</f>
        <v>DVD</v>
      </c>
      <c r="B2917" s="193" t="str">
        <f t="shared" ref="B2917:B2980" si="5177">CONCATENATE(I2917,A2917)</f>
        <v>CA020DVD</v>
      </c>
      <c r="C2917" s="193" t="str">
        <f t="shared" ref="C2917:C2980" si="5178">CONCATENATE(A2917,H2917)</f>
        <v>DVDFatianow, Christina</v>
      </c>
      <c r="D2917" s="193"/>
      <c r="E2917" s="193"/>
      <c r="F2917" s="193" t="str">
        <f t="shared" ref="F2917:F2980" si="5179">CONCATENATE(A2917,G2917)</f>
        <v>DVDHoffman, Brian</v>
      </c>
      <c r="G2917" s="193" t="str">
        <f t="shared" ref="G2917:M2917" si="5180">G$328</f>
        <v>Hoffman, Brian</v>
      </c>
      <c r="H2917" s="193" t="str">
        <f t="shared" si="5180"/>
        <v>Fatianow, Christina</v>
      </c>
      <c r="I2917" s="193" t="str">
        <f t="shared" si="5180"/>
        <v>CA020</v>
      </c>
      <c r="J2917" s="193" t="str">
        <f t="shared" si="5180"/>
        <v>CAPITAL AUDIO ELECTR</v>
      </c>
      <c r="K2917" s="193" t="str">
        <f t="shared" si="5180"/>
        <v>all</v>
      </c>
      <c r="L2917" s="193">
        <f t="shared" si="5180"/>
        <v>0</v>
      </c>
      <c r="M2917" s="193">
        <f t="shared" si="5180"/>
        <v>0</v>
      </c>
      <c r="N2917" s="193" t="str">
        <f t="shared" si="5118"/>
        <v>DVD</v>
      </c>
      <c r="AA2917" s="193">
        <f t="shared" ref="AA2917:AA2980" si="5181">AT$12</f>
        <v>0</v>
      </c>
      <c r="AB2917" s="193" t="str">
        <f t="shared" ref="AB2917" si="5182">AB$328</f>
        <v>Fatianow, Christina</v>
      </c>
    </row>
    <row r="2918" spans="1:28" s="188" customFormat="1" ht="17.399999999999999">
      <c r="A2918" s="193" t="str">
        <f t="shared" si="5176"/>
        <v>DVD</v>
      </c>
      <c r="B2918" s="193" t="str">
        <f t="shared" si="5177"/>
        <v>CA080DVD</v>
      </c>
      <c r="C2918" s="193" t="str">
        <f t="shared" si="5178"/>
        <v>DVDFatianow, Christina</v>
      </c>
      <c r="D2918" s="193"/>
      <c r="E2918" s="193"/>
      <c r="F2918" s="193" t="str">
        <f t="shared" si="5179"/>
        <v>DVDHoffman, Brian</v>
      </c>
      <c r="G2918" s="193" t="str">
        <f t="shared" ref="G2918:M2918" si="5183">G$329</f>
        <v>Hoffman, Brian</v>
      </c>
      <c r="H2918" s="193" t="str">
        <f t="shared" si="5183"/>
        <v>Fatianow, Christina</v>
      </c>
      <c r="I2918" s="193" t="str">
        <f t="shared" si="5183"/>
        <v>CA080</v>
      </c>
      <c r="J2918" s="193" t="str">
        <f t="shared" si="5183"/>
        <v>CAPITOL SALES COMP.</v>
      </c>
      <c r="K2918" s="193" t="str">
        <f t="shared" si="5183"/>
        <v>all</v>
      </c>
      <c r="L2918" s="193">
        <f t="shared" si="5183"/>
        <v>0</v>
      </c>
      <c r="M2918" s="193">
        <f t="shared" si="5183"/>
        <v>0</v>
      </c>
      <c r="N2918" s="193" t="str">
        <f t="shared" si="5118"/>
        <v>DVD</v>
      </c>
      <c r="AA2918" s="193">
        <f t="shared" si="5181"/>
        <v>0</v>
      </c>
      <c r="AB2918" s="193" t="str">
        <f t="shared" ref="AB2918" si="5184">AB$329</f>
        <v>Fatianow, Christina</v>
      </c>
    </row>
    <row r="2919" spans="1:28" s="188" customFormat="1" ht="17.399999999999999">
      <c r="A2919" s="193" t="str">
        <f t="shared" si="5176"/>
        <v>DVD</v>
      </c>
      <c r="B2919" s="193" t="str">
        <f t="shared" si="5177"/>
        <v>CE946DVD</v>
      </c>
      <c r="C2919" s="193" t="str">
        <f t="shared" si="5178"/>
        <v>DVDFatianow, Christina</v>
      </c>
      <c r="D2919" s="193"/>
      <c r="E2919" s="193"/>
      <c r="F2919" s="193" t="str">
        <f t="shared" si="5179"/>
        <v>DVDHoffman, Brian</v>
      </c>
      <c r="G2919" s="193" t="str">
        <f t="shared" ref="G2919:M2919" si="5185">G$330</f>
        <v>Hoffman, Brian</v>
      </c>
      <c r="H2919" s="193" t="str">
        <f t="shared" si="5185"/>
        <v>Fatianow, Christina</v>
      </c>
      <c r="I2919" s="193" t="str">
        <f t="shared" si="5185"/>
        <v>CE946</v>
      </c>
      <c r="J2919" s="193" t="str">
        <f t="shared" si="5185"/>
        <v>CED PCEC</v>
      </c>
      <c r="K2919" s="193" t="str">
        <f t="shared" si="5185"/>
        <v>all</v>
      </c>
      <c r="L2919" s="193">
        <f t="shared" si="5185"/>
        <v>0</v>
      </c>
      <c r="M2919" s="193">
        <f t="shared" si="5185"/>
        <v>0</v>
      </c>
      <c r="N2919" s="193" t="str">
        <f t="shared" si="5118"/>
        <v>DVD</v>
      </c>
      <c r="AA2919" s="193">
        <f t="shared" si="5181"/>
        <v>0</v>
      </c>
      <c r="AB2919" s="193" t="str">
        <f t="shared" ref="AB2919" si="5186">AB$330</f>
        <v>Fatianow, Christina</v>
      </c>
    </row>
    <row r="2920" spans="1:28" s="188" customFormat="1" ht="17.399999999999999">
      <c r="A2920" s="193" t="str">
        <f t="shared" si="5176"/>
        <v>DVD</v>
      </c>
      <c r="B2920" s="193" t="str">
        <f t="shared" si="5177"/>
        <v>CR850DVD</v>
      </c>
      <c r="C2920" s="193" t="str">
        <f t="shared" si="5178"/>
        <v>DVDFatianow, Christina</v>
      </c>
      <c r="D2920" s="193"/>
      <c r="E2920" s="193"/>
      <c r="F2920" s="193" t="str">
        <f t="shared" si="5179"/>
        <v>DVDHoffman, Brian</v>
      </c>
      <c r="G2920" s="193" t="str">
        <f t="shared" ref="G2920:M2920" si="5187">G$331</f>
        <v>Hoffman, Brian</v>
      </c>
      <c r="H2920" s="193" t="str">
        <f t="shared" si="5187"/>
        <v>Fatianow, Christina</v>
      </c>
      <c r="I2920" s="193" t="str">
        <f t="shared" si="5187"/>
        <v>CR850</v>
      </c>
      <c r="J2920" s="193" t="str">
        <f t="shared" si="5187"/>
        <v>CRYSTAL PROMOTIONS INC</v>
      </c>
      <c r="K2920" s="193" t="str">
        <f t="shared" si="5187"/>
        <v>all</v>
      </c>
      <c r="L2920" s="193">
        <f t="shared" si="5187"/>
        <v>0</v>
      </c>
      <c r="M2920" s="193">
        <f t="shared" si="5187"/>
        <v>0</v>
      </c>
      <c r="N2920" s="193" t="str">
        <f t="shared" si="5118"/>
        <v>DVD</v>
      </c>
      <c r="AA2920" s="193">
        <f t="shared" si="5181"/>
        <v>0</v>
      </c>
      <c r="AB2920" s="193" t="str">
        <f t="shared" ref="AB2920" si="5188">AB$331</f>
        <v>Fatianow, Christina</v>
      </c>
    </row>
    <row r="2921" spans="1:28" s="188" customFormat="1" ht="17.399999999999999">
      <c r="A2921" s="193" t="str">
        <f t="shared" si="5176"/>
        <v>DVD</v>
      </c>
      <c r="B2921" s="193" t="str">
        <f t="shared" si="5177"/>
        <v>DE635DVD</v>
      </c>
      <c r="C2921" s="193" t="str">
        <f t="shared" si="5178"/>
        <v>DVDFatianow, Christina</v>
      </c>
      <c r="D2921" s="193"/>
      <c r="E2921" s="193"/>
      <c r="F2921" s="193" t="str">
        <f t="shared" si="5179"/>
        <v>DVDHoffman, Brian</v>
      </c>
      <c r="G2921" s="193" t="str">
        <f t="shared" ref="G2921:M2921" si="5189">G$332</f>
        <v>Hoffman, Brian</v>
      </c>
      <c r="H2921" s="193" t="str">
        <f t="shared" si="5189"/>
        <v>Fatianow, Christina</v>
      </c>
      <c r="I2921" s="193" t="str">
        <f t="shared" si="5189"/>
        <v>DE635</v>
      </c>
      <c r="J2921" s="193" t="str">
        <f t="shared" si="5189"/>
        <v>B &amp; B ELECTRONICS</v>
      </c>
      <c r="K2921" s="193" t="str">
        <f t="shared" si="5189"/>
        <v>all</v>
      </c>
      <c r="L2921" s="193">
        <f t="shared" si="5189"/>
        <v>0</v>
      </c>
      <c r="M2921" s="193">
        <f t="shared" si="5189"/>
        <v>0</v>
      </c>
      <c r="N2921" s="193" t="str">
        <f t="shared" si="5118"/>
        <v>DVD</v>
      </c>
      <c r="AA2921" s="193">
        <f t="shared" si="5181"/>
        <v>0</v>
      </c>
      <c r="AB2921" s="193" t="str">
        <f t="shared" ref="AB2921" si="5190">AB$332</f>
        <v>Fatianow, Christina</v>
      </c>
    </row>
    <row r="2922" spans="1:28" s="188" customFormat="1" ht="17.399999999999999">
      <c r="A2922" s="193" t="str">
        <f t="shared" si="5176"/>
        <v>DVD</v>
      </c>
      <c r="B2922" s="193" t="str">
        <f t="shared" si="5177"/>
        <v>DE895DVD</v>
      </c>
      <c r="C2922" s="193" t="str">
        <f t="shared" si="5178"/>
        <v>DVDFatianow, Christina</v>
      </c>
      <c r="D2922" s="193"/>
      <c r="E2922" s="193"/>
      <c r="F2922" s="193" t="str">
        <f t="shared" si="5179"/>
        <v>DVDHoffman, Brian</v>
      </c>
      <c r="G2922" s="193" t="str">
        <f t="shared" ref="G2922:M2922" si="5191">G$333</f>
        <v>Hoffman, Brian</v>
      </c>
      <c r="H2922" s="193" t="str">
        <f t="shared" si="5191"/>
        <v>Fatianow, Christina</v>
      </c>
      <c r="I2922" s="193" t="str">
        <f t="shared" si="5191"/>
        <v>DE895</v>
      </c>
      <c r="J2922" s="193" t="str">
        <f t="shared" si="5191"/>
        <v>DESCO VACUUM CLEANER SUPPLY CO</v>
      </c>
      <c r="K2922" s="193" t="str">
        <f t="shared" si="5191"/>
        <v>all</v>
      </c>
      <c r="L2922" s="193">
        <f t="shared" si="5191"/>
        <v>0</v>
      </c>
      <c r="M2922" s="193">
        <f t="shared" si="5191"/>
        <v>0</v>
      </c>
      <c r="N2922" s="193" t="str">
        <f t="shared" si="5118"/>
        <v>DVD</v>
      </c>
      <c r="AA2922" s="193">
        <f t="shared" si="5181"/>
        <v>0</v>
      </c>
      <c r="AB2922" s="193" t="str">
        <f t="shared" ref="AB2922" si="5192">AB$333</f>
        <v>Fatianow, Christina</v>
      </c>
    </row>
    <row r="2923" spans="1:28" s="188" customFormat="1" ht="17.399999999999999">
      <c r="A2923" s="193" t="str">
        <f t="shared" si="5176"/>
        <v>DVD</v>
      </c>
      <c r="B2923" s="193" t="str">
        <f t="shared" si="5177"/>
        <v>EL225DVD</v>
      </c>
      <c r="C2923" s="193" t="str">
        <f t="shared" si="5178"/>
        <v>DVDFatianow, Christina</v>
      </c>
      <c r="D2923" s="193"/>
      <c r="E2923" s="193"/>
      <c r="F2923" s="193" t="str">
        <f t="shared" si="5179"/>
        <v>DVDHoffman, Brian</v>
      </c>
      <c r="G2923" s="193" t="str">
        <f t="shared" ref="G2923:M2923" si="5193">G$334</f>
        <v>Hoffman, Brian</v>
      </c>
      <c r="H2923" s="193" t="str">
        <f t="shared" si="5193"/>
        <v>Fatianow, Christina</v>
      </c>
      <c r="I2923" s="193" t="str">
        <f t="shared" si="5193"/>
        <v>EL225</v>
      </c>
      <c r="J2923" s="193" t="str">
        <f t="shared" si="5193"/>
        <v>ELECTRONIC EXPRESS I</v>
      </c>
      <c r="K2923" s="193" t="str">
        <f t="shared" si="5193"/>
        <v>all</v>
      </c>
      <c r="L2923" s="193">
        <f t="shared" si="5193"/>
        <v>0</v>
      </c>
      <c r="M2923" s="193">
        <f t="shared" si="5193"/>
        <v>0</v>
      </c>
      <c r="N2923" s="193" t="str">
        <f t="shared" si="5118"/>
        <v>DVD</v>
      </c>
      <c r="AA2923" s="193">
        <f t="shared" si="5181"/>
        <v>0</v>
      </c>
      <c r="AB2923" s="193" t="str">
        <f t="shared" ref="AB2923" si="5194">AB$334</f>
        <v>Fatianow, Christina</v>
      </c>
    </row>
    <row r="2924" spans="1:28" s="188" customFormat="1" ht="17.399999999999999">
      <c r="A2924" s="193" t="str">
        <f t="shared" si="5176"/>
        <v>DVD</v>
      </c>
      <c r="B2924" s="193" t="str">
        <f t="shared" si="5177"/>
        <v>EN171DVD</v>
      </c>
      <c r="C2924" s="193" t="str">
        <f t="shared" si="5178"/>
        <v>DVDFatianow, Christina</v>
      </c>
      <c r="D2924" s="193"/>
      <c r="E2924" s="193"/>
      <c r="F2924" s="193" t="str">
        <f t="shared" si="5179"/>
        <v>DVDHoffman, Brian</v>
      </c>
      <c r="G2924" s="193" t="str">
        <f t="shared" ref="G2924:M2924" si="5195">G$335</f>
        <v>Hoffman, Brian</v>
      </c>
      <c r="H2924" s="193" t="str">
        <f t="shared" si="5195"/>
        <v>Fatianow, Christina</v>
      </c>
      <c r="I2924" s="193" t="str">
        <f t="shared" si="5195"/>
        <v>EN171</v>
      </c>
      <c r="J2924" s="193" t="str">
        <f t="shared" si="5195"/>
        <v>ENCOMPASS SUPPLY CHAIN SOLUT. INC</v>
      </c>
      <c r="K2924" s="193" t="str">
        <f t="shared" si="5195"/>
        <v>all</v>
      </c>
      <c r="L2924" s="193">
        <f t="shared" si="5195"/>
        <v>0</v>
      </c>
      <c r="M2924" s="193">
        <f t="shared" si="5195"/>
        <v>0</v>
      </c>
      <c r="N2924" s="193" t="str">
        <f t="shared" si="5118"/>
        <v>DVD</v>
      </c>
      <c r="AA2924" s="193">
        <f t="shared" si="5181"/>
        <v>0</v>
      </c>
      <c r="AB2924" s="193" t="str">
        <f t="shared" ref="AB2924" si="5196">AB$335</f>
        <v>Fatianow, Christina</v>
      </c>
    </row>
    <row r="2925" spans="1:28" s="188" customFormat="1" ht="17.399999999999999">
      <c r="A2925" s="193" t="str">
        <f t="shared" si="5176"/>
        <v>DVD</v>
      </c>
      <c r="B2925" s="193" t="str">
        <f t="shared" si="5177"/>
        <v>FE020DVD</v>
      </c>
      <c r="C2925" s="193" t="str">
        <f t="shared" si="5178"/>
        <v>DVDFatianow, Christina</v>
      </c>
      <c r="D2925" s="193"/>
      <c r="E2925" s="193"/>
      <c r="F2925" s="193" t="str">
        <f t="shared" si="5179"/>
        <v>DVDHoffman, Brian</v>
      </c>
      <c r="G2925" s="193" t="str">
        <f t="shared" ref="G2925:M2925" si="5197">G$336</f>
        <v>Hoffman, Brian</v>
      </c>
      <c r="H2925" s="193" t="str">
        <f t="shared" si="5197"/>
        <v>Fatianow, Christina</v>
      </c>
      <c r="I2925" s="193" t="str">
        <f t="shared" si="5197"/>
        <v>FE020</v>
      </c>
      <c r="J2925" s="193" t="str">
        <f t="shared" si="5197"/>
        <v>FERGUSON ENTER</v>
      </c>
      <c r="K2925" s="193" t="str">
        <f t="shared" si="5197"/>
        <v>all</v>
      </c>
      <c r="L2925" s="193">
        <f t="shared" si="5197"/>
        <v>0</v>
      </c>
      <c r="M2925" s="193">
        <f t="shared" si="5197"/>
        <v>0</v>
      </c>
      <c r="N2925" s="193" t="str">
        <f t="shared" si="5118"/>
        <v>DVD</v>
      </c>
      <c r="AA2925" s="193">
        <f t="shared" si="5181"/>
        <v>0</v>
      </c>
      <c r="AB2925" s="193" t="str">
        <f t="shared" ref="AB2925" si="5198">AB$336</f>
        <v>Fatianow, Christina</v>
      </c>
    </row>
    <row r="2926" spans="1:28" s="188" customFormat="1" ht="17.399999999999999">
      <c r="A2926" s="193" t="str">
        <f t="shared" si="5176"/>
        <v>DVD</v>
      </c>
      <c r="B2926" s="193" t="str">
        <f t="shared" si="5177"/>
        <v>FI376DVD</v>
      </c>
      <c r="C2926" s="193" t="str">
        <f t="shared" si="5178"/>
        <v>DVDFatianow, Christina</v>
      </c>
      <c r="D2926" s="193"/>
      <c r="E2926" s="193"/>
      <c r="F2926" s="193" t="str">
        <f t="shared" si="5179"/>
        <v>DVDHoffman, Brian</v>
      </c>
      <c r="G2926" s="193" t="str">
        <f t="shared" ref="G2926:M2926" si="5199">G$337</f>
        <v>Hoffman, Brian</v>
      </c>
      <c r="H2926" s="193" t="str">
        <f t="shared" si="5199"/>
        <v>Fatianow, Christina</v>
      </c>
      <c r="I2926" s="193" t="str">
        <f t="shared" si="5199"/>
        <v>FI376</v>
      </c>
      <c r="J2926" s="193" t="str">
        <f t="shared" si="5199"/>
        <v>5-BELOW</v>
      </c>
      <c r="K2926" s="193" t="str">
        <f t="shared" si="5199"/>
        <v>all</v>
      </c>
      <c r="L2926" s="193">
        <f t="shared" si="5199"/>
        <v>0</v>
      </c>
      <c r="M2926" s="193">
        <f t="shared" si="5199"/>
        <v>0</v>
      </c>
      <c r="N2926" s="193" t="str">
        <f t="shared" si="5118"/>
        <v>DVD</v>
      </c>
      <c r="AA2926" s="193">
        <f t="shared" si="5181"/>
        <v>0</v>
      </c>
      <c r="AB2926" s="193" t="str">
        <f t="shared" ref="AB2926" si="5200">AB$337</f>
        <v>Fatianow, Christina</v>
      </c>
    </row>
    <row r="2927" spans="1:28" s="188" customFormat="1" ht="17.399999999999999">
      <c r="A2927" s="193" t="str">
        <f t="shared" si="5176"/>
        <v>DVD</v>
      </c>
      <c r="B2927" s="193" t="str">
        <f t="shared" si="5177"/>
        <v>HA110DVD</v>
      </c>
      <c r="C2927" s="193" t="str">
        <f t="shared" si="5178"/>
        <v>DVDFatianow, Christina</v>
      </c>
      <c r="D2927" s="193"/>
      <c r="E2927" s="193"/>
      <c r="F2927" s="193" t="str">
        <f t="shared" si="5179"/>
        <v>DVDHoffman, Brian</v>
      </c>
      <c r="G2927" s="193" t="str">
        <f t="shared" ref="G2927:M2927" si="5201">G$338</f>
        <v>Hoffman, Brian</v>
      </c>
      <c r="H2927" s="193" t="str">
        <f t="shared" si="5201"/>
        <v>Fatianow, Christina</v>
      </c>
      <c r="I2927" s="193" t="str">
        <f t="shared" si="5201"/>
        <v>HA110</v>
      </c>
      <c r="J2927" s="193" t="str">
        <f t="shared" si="5201"/>
        <v>HAMMACHER SCHLEMMER</v>
      </c>
      <c r="K2927" s="193" t="str">
        <f t="shared" si="5201"/>
        <v>all</v>
      </c>
      <c r="L2927" s="193">
        <f t="shared" si="5201"/>
        <v>0</v>
      </c>
      <c r="M2927" s="193">
        <f t="shared" si="5201"/>
        <v>0</v>
      </c>
      <c r="N2927" s="193" t="str">
        <f t="shared" si="5118"/>
        <v>DVD</v>
      </c>
      <c r="AA2927" s="193">
        <f t="shared" si="5181"/>
        <v>0</v>
      </c>
      <c r="AB2927" s="193" t="str">
        <f t="shared" ref="AB2927" si="5202">AB$338</f>
        <v>Fatianow, Christina</v>
      </c>
    </row>
    <row r="2928" spans="1:28" s="188" customFormat="1" ht="17.399999999999999">
      <c r="A2928" s="193" t="str">
        <f t="shared" si="5176"/>
        <v>DVD</v>
      </c>
      <c r="B2928" s="193" t="str">
        <f t="shared" si="5177"/>
        <v>HE085DVD</v>
      </c>
      <c r="C2928" s="193" t="str">
        <f t="shared" si="5178"/>
        <v>DVDFatianow, Christina</v>
      </c>
      <c r="D2928" s="193"/>
      <c r="E2928" s="193"/>
      <c r="F2928" s="193" t="str">
        <f t="shared" si="5179"/>
        <v>DVDHoffman, Brian</v>
      </c>
      <c r="G2928" s="193" t="str">
        <f t="shared" ref="G2928:M2928" si="5203">G$339</f>
        <v>Hoffman, Brian</v>
      </c>
      <c r="H2928" s="193" t="str">
        <f t="shared" si="5203"/>
        <v>Fatianow, Christina</v>
      </c>
      <c r="I2928" s="193" t="str">
        <f t="shared" si="5203"/>
        <v>HE085</v>
      </c>
      <c r="J2928" s="193" t="str">
        <f t="shared" si="5203"/>
        <v>HESCO</v>
      </c>
      <c r="K2928" s="193" t="str">
        <f t="shared" si="5203"/>
        <v>all</v>
      </c>
      <c r="L2928" s="193">
        <f t="shared" si="5203"/>
        <v>0</v>
      </c>
      <c r="M2928" s="193">
        <f t="shared" si="5203"/>
        <v>0</v>
      </c>
      <c r="N2928" s="193" t="str">
        <f t="shared" si="5118"/>
        <v>DVD</v>
      </c>
      <c r="AA2928" s="193">
        <f t="shared" si="5181"/>
        <v>0</v>
      </c>
      <c r="AB2928" s="193" t="str">
        <f t="shared" ref="AB2928" si="5204">AB$339</f>
        <v>Fatianow, Christina</v>
      </c>
    </row>
    <row r="2929" spans="1:28" s="188" customFormat="1" ht="17.399999999999999">
      <c r="A2929" s="193" t="str">
        <f t="shared" si="5176"/>
        <v>DVD</v>
      </c>
      <c r="B2929" s="193" t="str">
        <f t="shared" si="5177"/>
        <v>JE050DVD</v>
      </c>
      <c r="C2929" s="193" t="str">
        <f t="shared" si="5178"/>
        <v>DVDFatianow, Christina</v>
      </c>
      <c r="D2929" s="193"/>
      <c r="E2929" s="193"/>
      <c r="F2929" s="193" t="str">
        <f t="shared" si="5179"/>
        <v>DVDHoffman, Brian</v>
      </c>
      <c r="G2929" s="193" t="str">
        <f t="shared" ref="G2929:M2929" si="5205">G$340</f>
        <v>Hoffman, Brian</v>
      </c>
      <c r="H2929" s="193" t="str">
        <f t="shared" si="5205"/>
        <v>Fatianow, Christina</v>
      </c>
      <c r="I2929" s="193" t="str">
        <f t="shared" si="5205"/>
        <v>JE050</v>
      </c>
      <c r="J2929" s="193" t="str">
        <f t="shared" si="5205"/>
        <v>JENNE DISTRIBUTORS I</v>
      </c>
      <c r="K2929" s="193" t="str">
        <f t="shared" si="5205"/>
        <v>all</v>
      </c>
      <c r="L2929" s="193">
        <f t="shared" si="5205"/>
        <v>0</v>
      </c>
      <c r="M2929" s="193">
        <f t="shared" si="5205"/>
        <v>0</v>
      </c>
      <c r="N2929" s="193" t="str">
        <f t="shared" si="5118"/>
        <v>DVD</v>
      </c>
      <c r="AA2929" s="193">
        <f t="shared" si="5181"/>
        <v>0</v>
      </c>
      <c r="AB2929" s="193" t="str">
        <f t="shared" ref="AB2929" si="5206">AB$340</f>
        <v>Fatianow, Christina</v>
      </c>
    </row>
    <row r="2930" spans="1:28" s="188" customFormat="1" ht="17.399999999999999">
      <c r="A2930" s="193" t="str">
        <f t="shared" si="5176"/>
        <v>DVD</v>
      </c>
      <c r="B2930" s="193" t="str">
        <f t="shared" si="5177"/>
        <v>JE341DVD</v>
      </c>
      <c r="C2930" s="193" t="str">
        <f t="shared" si="5178"/>
        <v>DVDFatianow, Christina</v>
      </c>
      <c r="D2930" s="193"/>
      <c r="E2930" s="193"/>
      <c r="F2930" s="193" t="str">
        <f t="shared" si="5179"/>
        <v>DVDHoffman, Brian</v>
      </c>
      <c r="G2930" s="193" t="str">
        <f t="shared" ref="G2930:M2930" si="5207">G$341</f>
        <v>Hoffman, Brian</v>
      </c>
      <c r="H2930" s="193" t="str">
        <f t="shared" si="5207"/>
        <v>Fatianow, Christina</v>
      </c>
      <c r="I2930" s="193" t="str">
        <f t="shared" si="5207"/>
        <v>JE341</v>
      </c>
      <c r="J2930" s="193" t="str">
        <f t="shared" si="5207"/>
        <v>JENSEN DISTRIBUTION SERVICES</v>
      </c>
      <c r="K2930" s="193" t="str">
        <f t="shared" si="5207"/>
        <v>all</v>
      </c>
      <c r="L2930" s="193">
        <f t="shared" si="5207"/>
        <v>0</v>
      </c>
      <c r="M2930" s="193">
        <f t="shared" si="5207"/>
        <v>0</v>
      </c>
      <c r="N2930" s="193" t="str">
        <f t="shared" si="5118"/>
        <v>DVD</v>
      </c>
      <c r="AA2930" s="193">
        <f t="shared" si="5181"/>
        <v>0</v>
      </c>
      <c r="AB2930" s="193" t="str">
        <f t="shared" ref="AB2930" si="5208">AB$341</f>
        <v>Fatianow, Christina</v>
      </c>
    </row>
    <row r="2931" spans="1:28" s="188" customFormat="1" ht="17.399999999999999">
      <c r="A2931" s="193" t="str">
        <f t="shared" si="5176"/>
        <v>DVD</v>
      </c>
      <c r="B2931" s="193" t="str">
        <f t="shared" si="5177"/>
        <v>KE160DVD</v>
      </c>
      <c r="C2931" s="193" t="str">
        <f t="shared" si="5178"/>
        <v>DVDFatianow, Christina</v>
      </c>
      <c r="D2931" s="193"/>
      <c r="E2931" s="193"/>
      <c r="F2931" s="193" t="str">
        <f t="shared" si="5179"/>
        <v>DVDHoffman, Brian</v>
      </c>
      <c r="G2931" s="193" t="str">
        <f t="shared" ref="G2931:M2931" si="5209">G$342</f>
        <v>Hoffman, Brian</v>
      </c>
      <c r="H2931" s="193" t="str">
        <f t="shared" si="5209"/>
        <v>Fatianow, Christina</v>
      </c>
      <c r="I2931" s="193" t="str">
        <f t="shared" si="5209"/>
        <v>KE160</v>
      </c>
      <c r="J2931" s="193" t="str">
        <f t="shared" si="5209"/>
        <v>KEI TRADING CO. INC.</v>
      </c>
      <c r="K2931" s="193" t="str">
        <f t="shared" si="5209"/>
        <v>all</v>
      </c>
      <c r="L2931" s="193">
        <f t="shared" si="5209"/>
        <v>0</v>
      </c>
      <c r="M2931" s="193">
        <f t="shared" si="5209"/>
        <v>0</v>
      </c>
      <c r="N2931" s="193" t="str">
        <f t="shared" si="5118"/>
        <v>DVD</v>
      </c>
      <c r="AA2931" s="193">
        <f t="shared" si="5181"/>
        <v>0</v>
      </c>
      <c r="AB2931" s="193" t="str">
        <f t="shared" ref="AB2931" si="5210">AB$342</f>
        <v>Fatianow, Christina</v>
      </c>
    </row>
    <row r="2932" spans="1:28" s="188" customFormat="1" ht="17.399999999999999">
      <c r="A2932" s="193" t="str">
        <f t="shared" si="5176"/>
        <v>DVD</v>
      </c>
      <c r="B2932" s="193" t="str">
        <f t="shared" si="5177"/>
        <v>LT031DVD</v>
      </c>
      <c r="C2932" s="193" t="str">
        <f t="shared" si="5178"/>
        <v>DVDFatianow, Christina</v>
      </c>
      <c r="D2932" s="193"/>
      <c r="E2932" s="193"/>
      <c r="F2932" s="193" t="str">
        <f t="shared" si="5179"/>
        <v>DVDHoffman, Brian</v>
      </c>
      <c r="G2932" s="193" t="str">
        <f t="shared" ref="G2932:M2932" si="5211">G$343</f>
        <v>Hoffman, Brian</v>
      </c>
      <c r="H2932" s="193" t="str">
        <f t="shared" si="5211"/>
        <v>Fatianow, Christina</v>
      </c>
      <c r="I2932" s="193" t="str">
        <f t="shared" si="5211"/>
        <v>LT031</v>
      </c>
      <c r="J2932" s="193" t="str">
        <f t="shared" si="5211"/>
        <v>LTF CLUB OPERATIONS COMPANY INC</v>
      </c>
      <c r="K2932" s="193" t="str">
        <f t="shared" si="5211"/>
        <v>all</v>
      </c>
      <c r="L2932" s="193">
        <f t="shared" si="5211"/>
        <v>0</v>
      </c>
      <c r="M2932" s="193">
        <f t="shared" si="5211"/>
        <v>0</v>
      </c>
      <c r="N2932" s="193" t="str">
        <f t="shared" si="5118"/>
        <v>DVD</v>
      </c>
      <c r="AA2932" s="193">
        <f t="shared" si="5181"/>
        <v>0</v>
      </c>
      <c r="AB2932" s="193" t="str">
        <f t="shared" ref="AB2932" si="5212">AB$343</f>
        <v>Fatianow, Christina</v>
      </c>
    </row>
    <row r="2933" spans="1:28" s="188" customFormat="1" ht="17.399999999999999">
      <c r="A2933" s="193" t="str">
        <f t="shared" si="5176"/>
        <v>DVD</v>
      </c>
      <c r="B2933" s="193" t="str">
        <f t="shared" si="5177"/>
        <v>MA422DVD</v>
      </c>
      <c r="C2933" s="193" t="str">
        <f t="shared" si="5178"/>
        <v>DVDFatianow, Christina</v>
      </c>
      <c r="D2933" s="193"/>
      <c r="E2933" s="193"/>
      <c r="F2933" s="193" t="str">
        <f t="shared" si="5179"/>
        <v>DVDHoffman, Brian</v>
      </c>
      <c r="G2933" s="193" t="str">
        <f t="shared" ref="G2933:M2933" si="5213">G$344</f>
        <v>Hoffman, Brian</v>
      </c>
      <c r="H2933" s="193" t="str">
        <f t="shared" si="5213"/>
        <v>Fatianow, Christina</v>
      </c>
      <c r="I2933" s="193" t="str">
        <f t="shared" si="5213"/>
        <v>MA422</v>
      </c>
      <c r="J2933" s="193" t="str">
        <f t="shared" si="5213"/>
        <v>MASON COMPANIES INC</v>
      </c>
      <c r="K2933" s="193" t="str">
        <f t="shared" si="5213"/>
        <v>all</v>
      </c>
      <c r="L2933" s="193">
        <f t="shared" si="5213"/>
        <v>0</v>
      </c>
      <c r="M2933" s="193">
        <f t="shared" si="5213"/>
        <v>0</v>
      </c>
      <c r="N2933" s="193" t="str">
        <f t="shared" si="5118"/>
        <v>DVD</v>
      </c>
      <c r="AA2933" s="193">
        <f t="shared" si="5181"/>
        <v>0</v>
      </c>
      <c r="AB2933" s="193" t="str">
        <f t="shared" ref="AB2933" si="5214">AB$344</f>
        <v>Fatianow, Christina</v>
      </c>
    </row>
    <row r="2934" spans="1:28" s="188" customFormat="1" ht="17.399999999999999">
      <c r="A2934" s="193" t="str">
        <f t="shared" si="5176"/>
        <v>DVD</v>
      </c>
      <c r="B2934" s="193" t="str">
        <f t="shared" si="5177"/>
        <v>MI680DVD</v>
      </c>
      <c r="C2934" s="193" t="str">
        <f t="shared" si="5178"/>
        <v>DVDFatianow, Christina</v>
      </c>
      <c r="D2934" s="193"/>
      <c r="E2934" s="193"/>
      <c r="F2934" s="193" t="str">
        <f t="shared" si="5179"/>
        <v>DVDHoffman, Brian</v>
      </c>
      <c r="G2934" s="193" t="str">
        <f t="shared" ref="G2934:M2934" si="5215">G$345</f>
        <v>Hoffman, Brian</v>
      </c>
      <c r="H2934" s="193" t="str">
        <f t="shared" si="5215"/>
        <v>Fatianow, Christina</v>
      </c>
      <c r="I2934" s="193" t="str">
        <f t="shared" si="5215"/>
        <v>MI680</v>
      </c>
      <c r="J2934" s="193" t="str">
        <f t="shared" si="5215"/>
        <v>MICRO ELECTRONICS IN</v>
      </c>
      <c r="K2934" s="193" t="str">
        <f t="shared" si="5215"/>
        <v>all</v>
      </c>
      <c r="L2934" s="193">
        <f t="shared" si="5215"/>
        <v>0</v>
      </c>
      <c r="M2934" s="193">
        <f t="shared" si="5215"/>
        <v>0</v>
      </c>
      <c r="N2934" s="193" t="str">
        <f t="shared" si="5118"/>
        <v>DVD</v>
      </c>
      <c r="AA2934" s="193">
        <f t="shared" si="5181"/>
        <v>0</v>
      </c>
      <c r="AB2934" s="193" t="str">
        <f t="shared" ref="AB2934" si="5216">AB$345</f>
        <v>Fatianow, Christina</v>
      </c>
    </row>
    <row r="2935" spans="1:28" s="188" customFormat="1" ht="17.399999999999999">
      <c r="A2935" s="193" t="str">
        <f t="shared" si="5176"/>
        <v>DVD</v>
      </c>
      <c r="B2935" s="193" t="str">
        <f t="shared" si="5177"/>
        <v>MI978DVD</v>
      </c>
      <c r="C2935" s="193" t="str">
        <f t="shared" si="5178"/>
        <v>DVDFatianow, Christina</v>
      </c>
      <c r="D2935" s="193"/>
      <c r="E2935" s="193"/>
      <c r="F2935" s="193" t="str">
        <f t="shared" si="5179"/>
        <v>DVDHoffman, Brian</v>
      </c>
      <c r="G2935" s="193" t="str">
        <f t="shared" ref="G2935:M2935" si="5217">G$346</f>
        <v>Hoffman, Brian</v>
      </c>
      <c r="H2935" s="193" t="str">
        <f t="shared" si="5217"/>
        <v>Fatianow, Christina</v>
      </c>
      <c r="I2935" s="193" t="str">
        <f t="shared" si="5217"/>
        <v>MI978</v>
      </c>
      <c r="J2935" s="193" t="str">
        <f t="shared" si="5217"/>
        <v>MID-STATE DISTRIBUTING COMPANY</v>
      </c>
      <c r="K2935" s="193" t="str">
        <f t="shared" si="5217"/>
        <v>all</v>
      </c>
      <c r="L2935" s="193">
        <f t="shared" si="5217"/>
        <v>0</v>
      </c>
      <c r="M2935" s="193">
        <f t="shared" si="5217"/>
        <v>0</v>
      </c>
      <c r="N2935" s="193" t="str">
        <f t="shared" si="5118"/>
        <v>DVD</v>
      </c>
      <c r="AA2935" s="193">
        <f t="shared" si="5181"/>
        <v>0</v>
      </c>
      <c r="AB2935" s="193" t="str">
        <f t="shared" ref="AB2935" si="5218">AB$346</f>
        <v>Fatianow, Christina</v>
      </c>
    </row>
    <row r="2936" spans="1:28" s="188" customFormat="1" ht="17.399999999999999">
      <c r="A2936" s="193" t="str">
        <f t="shared" si="5176"/>
        <v>DVD</v>
      </c>
      <c r="B2936" s="193" t="str">
        <f t="shared" si="5177"/>
        <v>OL136DVD</v>
      </c>
      <c r="C2936" s="193" t="str">
        <f t="shared" si="5178"/>
        <v>DVDFatianow, Christina</v>
      </c>
      <c r="D2936" s="193"/>
      <c r="E2936" s="193"/>
      <c r="F2936" s="193" t="str">
        <f t="shared" si="5179"/>
        <v>DVDHoffman, Brian</v>
      </c>
      <c r="G2936" s="193" t="str">
        <f t="shared" ref="G2936:M2936" si="5219">G$347</f>
        <v>Hoffman, Brian</v>
      </c>
      <c r="H2936" s="193" t="str">
        <f t="shared" si="5219"/>
        <v>Fatianow, Christina</v>
      </c>
      <c r="I2936" s="193" t="str">
        <f t="shared" si="5219"/>
        <v>OL136</v>
      </c>
      <c r="J2936" s="193" t="str">
        <f t="shared" si="5219"/>
        <v>OLYMPIA TRADING.COM INC.</v>
      </c>
      <c r="K2936" s="193" t="str">
        <f t="shared" si="5219"/>
        <v>all</v>
      </c>
      <c r="L2936" s="193">
        <f t="shared" si="5219"/>
        <v>0</v>
      </c>
      <c r="M2936" s="193">
        <f t="shared" si="5219"/>
        <v>0</v>
      </c>
      <c r="N2936" s="193" t="str">
        <f t="shared" si="5118"/>
        <v>DVD</v>
      </c>
      <c r="AA2936" s="193">
        <f t="shared" si="5181"/>
        <v>0</v>
      </c>
      <c r="AB2936" s="193" t="str">
        <f t="shared" ref="AB2936" si="5220">AB$347</f>
        <v>Fatianow, Christina</v>
      </c>
    </row>
    <row r="2937" spans="1:28" s="188" customFormat="1" ht="17.399999999999999">
      <c r="A2937" s="193" t="str">
        <f t="shared" si="5176"/>
        <v>DVD</v>
      </c>
      <c r="B2937" s="193" t="str">
        <f t="shared" si="5177"/>
        <v>OV030DVD</v>
      </c>
      <c r="C2937" s="193" t="str">
        <f t="shared" si="5178"/>
        <v>DVDFatianow, Christina</v>
      </c>
      <c r="D2937" s="193"/>
      <c r="E2937" s="193"/>
      <c r="F2937" s="193" t="str">
        <f t="shared" si="5179"/>
        <v>DVDHoffman, Brian</v>
      </c>
      <c r="G2937" s="193" t="str">
        <f t="shared" ref="G2937:M2937" si="5221">G$348</f>
        <v>Hoffman, Brian</v>
      </c>
      <c r="H2937" s="193" t="str">
        <f t="shared" si="5221"/>
        <v>Fatianow, Christina</v>
      </c>
      <c r="I2937" s="193" t="str">
        <f t="shared" si="5221"/>
        <v>OV030</v>
      </c>
      <c r="J2937" s="193" t="str">
        <f t="shared" si="5221"/>
        <v>OVERSEAS CONNECTION</v>
      </c>
      <c r="K2937" s="193" t="str">
        <f t="shared" si="5221"/>
        <v>all</v>
      </c>
      <c r="L2937" s="193">
        <f t="shared" si="5221"/>
        <v>0</v>
      </c>
      <c r="M2937" s="193">
        <f t="shared" si="5221"/>
        <v>0</v>
      </c>
      <c r="N2937" s="193" t="str">
        <f t="shared" si="5118"/>
        <v>DVD</v>
      </c>
      <c r="AA2937" s="193">
        <f t="shared" si="5181"/>
        <v>0</v>
      </c>
      <c r="AB2937" s="193" t="str">
        <f t="shared" ref="AB2937" si="5222">AB$348</f>
        <v>Fatianow, Christina</v>
      </c>
    </row>
    <row r="2938" spans="1:28" s="188" customFormat="1" ht="17.399999999999999">
      <c r="A2938" s="193" t="str">
        <f t="shared" si="5176"/>
        <v>DVD</v>
      </c>
      <c r="B2938" s="193" t="str">
        <f t="shared" si="5177"/>
        <v>PE265DVD</v>
      </c>
      <c r="C2938" s="193" t="str">
        <f t="shared" si="5178"/>
        <v>DVDFatianow, Christina</v>
      </c>
      <c r="D2938" s="193"/>
      <c r="E2938" s="193"/>
      <c r="F2938" s="193" t="str">
        <f t="shared" si="5179"/>
        <v>DVDHoffman, Brian</v>
      </c>
      <c r="G2938" s="193" t="str">
        <f t="shared" ref="G2938:M2938" si="5223">G$349</f>
        <v>Hoffman, Brian</v>
      </c>
      <c r="H2938" s="193" t="str">
        <f t="shared" si="5223"/>
        <v>Fatianow, Christina</v>
      </c>
      <c r="I2938" s="193" t="str">
        <f t="shared" si="5223"/>
        <v>PE265</v>
      </c>
      <c r="J2938" s="193" t="str">
        <f t="shared" si="5223"/>
        <v>PETRA INDUSTRIES INC</v>
      </c>
      <c r="K2938" s="193" t="str">
        <f t="shared" si="5223"/>
        <v>all</v>
      </c>
      <c r="L2938" s="193">
        <f t="shared" si="5223"/>
        <v>0</v>
      </c>
      <c r="M2938" s="193">
        <f t="shared" si="5223"/>
        <v>0</v>
      </c>
      <c r="N2938" s="193" t="str">
        <f t="shared" si="5118"/>
        <v>DVD</v>
      </c>
      <c r="AA2938" s="193">
        <f t="shared" si="5181"/>
        <v>0</v>
      </c>
      <c r="AB2938" s="193" t="str">
        <f t="shared" ref="AB2938" si="5224">AB$349</f>
        <v>Fatianow, Christina</v>
      </c>
    </row>
    <row r="2939" spans="1:28" s="188" customFormat="1" ht="17.399999999999999">
      <c r="A2939" s="193" t="str">
        <f t="shared" si="5176"/>
        <v>DVD</v>
      </c>
      <c r="B2939" s="193" t="str">
        <f t="shared" si="5177"/>
        <v>PE370DVD</v>
      </c>
      <c r="C2939" s="193" t="str">
        <f t="shared" si="5178"/>
        <v>DVDFatianow, Christina</v>
      </c>
      <c r="D2939" s="193"/>
      <c r="E2939" s="193"/>
      <c r="F2939" s="193" t="str">
        <f t="shared" si="5179"/>
        <v>DVDHoffman, Brian</v>
      </c>
      <c r="G2939" s="193" t="str">
        <f t="shared" ref="G2939:M2939" si="5225">G$350</f>
        <v>Hoffman, Brian</v>
      </c>
      <c r="H2939" s="193" t="str">
        <f t="shared" si="5225"/>
        <v>Fatianow, Christina</v>
      </c>
      <c r="I2939" s="193" t="str">
        <f t="shared" si="5225"/>
        <v>PE370</v>
      </c>
      <c r="J2939" s="193" t="str">
        <f t="shared" si="5225"/>
        <v>PETRO-GEN</v>
      </c>
      <c r="K2939" s="193" t="str">
        <f t="shared" si="5225"/>
        <v>all</v>
      </c>
      <c r="L2939" s="193">
        <f t="shared" si="5225"/>
        <v>0</v>
      </c>
      <c r="M2939" s="193">
        <f t="shared" si="5225"/>
        <v>0</v>
      </c>
      <c r="N2939" s="193" t="str">
        <f t="shared" si="5118"/>
        <v>DVD</v>
      </c>
      <c r="AA2939" s="193">
        <f t="shared" si="5181"/>
        <v>0</v>
      </c>
      <c r="AB2939" s="193" t="str">
        <f t="shared" ref="AB2939" si="5226">AB$350</f>
        <v>Fatianow, Christina</v>
      </c>
    </row>
    <row r="2940" spans="1:28" s="188" customFormat="1" ht="17.399999999999999">
      <c r="A2940" s="193" t="str">
        <f t="shared" si="5176"/>
        <v>DVD</v>
      </c>
      <c r="B2940" s="193" t="str">
        <f t="shared" si="5177"/>
        <v>RB005DVD</v>
      </c>
      <c r="C2940" s="193" t="str">
        <f t="shared" si="5178"/>
        <v>DVDFatianow, Christina</v>
      </c>
      <c r="D2940" s="193"/>
      <c r="E2940" s="193"/>
      <c r="F2940" s="193" t="str">
        <f t="shared" si="5179"/>
        <v>DVDHoffman, Brian</v>
      </c>
      <c r="G2940" s="193" t="str">
        <f t="shared" ref="G2940:M2940" si="5227">G$351</f>
        <v>Hoffman, Brian</v>
      </c>
      <c r="H2940" s="193" t="str">
        <f t="shared" si="5227"/>
        <v>Fatianow, Christina</v>
      </c>
      <c r="I2940" s="193" t="str">
        <f t="shared" si="5227"/>
        <v>RB005</v>
      </c>
      <c r="J2940" s="193" t="str">
        <f t="shared" si="5227"/>
        <v>R &amp; B WHOLESALE DISTRIBUTORS INC</v>
      </c>
      <c r="K2940" s="193" t="str">
        <f t="shared" si="5227"/>
        <v>all</v>
      </c>
      <c r="L2940" s="193">
        <f t="shared" si="5227"/>
        <v>0</v>
      </c>
      <c r="M2940" s="193">
        <f t="shared" si="5227"/>
        <v>0</v>
      </c>
      <c r="N2940" s="193" t="str">
        <f t="shared" si="5118"/>
        <v>DVD</v>
      </c>
      <c r="AA2940" s="193">
        <f t="shared" si="5181"/>
        <v>0</v>
      </c>
      <c r="AB2940" s="193" t="str">
        <f t="shared" ref="AB2940" si="5228">AB$351</f>
        <v>Fatianow, Christina</v>
      </c>
    </row>
    <row r="2941" spans="1:28" s="188" customFormat="1" ht="17.399999999999999">
      <c r="A2941" s="193" t="str">
        <f t="shared" si="5176"/>
        <v>DVD</v>
      </c>
      <c r="B2941" s="193" t="str">
        <f t="shared" si="5177"/>
        <v>SA830DVD</v>
      </c>
      <c r="C2941" s="193" t="str">
        <f t="shared" si="5178"/>
        <v>DVDFatianow, Christina</v>
      </c>
      <c r="D2941" s="193"/>
      <c r="E2941" s="193"/>
      <c r="F2941" s="193" t="str">
        <f t="shared" si="5179"/>
        <v>DVDHoffman, Brian</v>
      </c>
      <c r="G2941" s="193" t="str">
        <f t="shared" ref="G2941:M2941" si="5229">G$352</f>
        <v>Hoffman, Brian</v>
      </c>
      <c r="H2941" s="193" t="str">
        <f t="shared" si="5229"/>
        <v>Fatianow, Christina</v>
      </c>
      <c r="I2941" s="193" t="str">
        <f t="shared" si="5229"/>
        <v>SA830</v>
      </c>
      <c r="J2941" s="193" t="str">
        <f t="shared" si="5229"/>
        <v>SAMSONIC TRADING CO</v>
      </c>
      <c r="K2941" s="193" t="str">
        <f t="shared" si="5229"/>
        <v>all</v>
      </c>
      <c r="L2941" s="193">
        <f t="shared" si="5229"/>
        <v>0</v>
      </c>
      <c r="M2941" s="193">
        <f t="shared" si="5229"/>
        <v>0</v>
      </c>
      <c r="N2941" s="193" t="str">
        <f t="shared" si="5118"/>
        <v>DVD</v>
      </c>
      <c r="AA2941" s="193">
        <f t="shared" si="5181"/>
        <v>0</v>
      </c>
      <c r="AB2941" s="193" t="str">
        <f t="shared" ref="AB2941" si="5230">AB$352</f>
        <v>Fatianow, Christina</v>
      </c>
    </row>
    <row r="2942" spans="1:28" s="188" customFormat="1" ht="17.399999999999999">
      <c r="A2942" s="193" t="str">
        <f t="shared" si="5176"/>
        <v>DVD</v>
      </c>
      <c r="B2942" s="193" t="str">
        <f t="shared" si="5177"/>
        <v>SE831DVD</v>
      </c>
      <c r="C2942" s="193" t="str">
        <f t="shared" si="5178"/>
        <v>DVDFatianow, Christina</v>
      </c>
      <c r="D2942" s="193"/>
      <c r="E2942" s="193"/>
      <c r="F2942" s="193" t="str">
        <f t="shared" si="5179"/>
        <v>DVDHoffman, Brian</v>
      </c>
      <c r="G2942" s="193" t="str">
        <f t="shared" ref="G2942:M2942" si="5231">G$353</f>
        <v>Hoffman, Brian</v>
      </c>
      <c r="H2942" s="193" t="str">
        <f t="shared" si="5231"/>
        <v>Fatianow, Christina</v>
      </c>
      <c r="I2942" s="193" t="str">
        <f t="shared" si="5231"/>
        <v>SE831</v>
      </c>
      <c r="J2942" s="193" t="str">
        <f t="shared" si="5231"/>
        <v>SEVENTH AVENUE INC</v>
      </c>
      <c r="K2942" s="193" t="str">
        <f t="shared" si="5231"/>
        <v>all</v>
      </c>
      <c r="L2942" s="193">
        <f t="shared" si="5231"/>
        <v>0</v>
      </c>
      <c r="M2942" s="193">
        <f t="shared" si="5231"/>
        <v>0</v>
      </c>
      <c r="N2942" s="193" t="str">
        <f t="shared" si="5118"/>
        <v>DVD</v>
      </c>
      <c r="AA2942" s="193">
        <f t="shared" si="5181"/>
        <v>0</v>
      </c>
      <c r="AB2942" s="193" t="str">
        <f t="shared" ref="AB2942" si="5232">AB$353</f>
        <v>Fatianow, Christina</v>
      </c>
    </row>
    <row r="2943" spans="1:28" s="188" customFormat="1" ht="17.399999999999999">
      <c r="A2943" s="193" t="str">
        <f t="shared" si="5176"/>
        <v>DVD</v>
      </c>
      <c r="B2943" s="193" t="str">
        <f t="shared" si="5177"/>
        <v>SH880DVD</v>
      </c>
      <c r="C2943" s="193" t="str">
        <f t="shared" si="5178"/>
        <v>DVDFatianow, Christina</v>
      </c>
      <c r="D2943" s="193"/>
      <c r="E2943" s="193"/>
      <c r="F2943" s="193" t="str">
        <f t="shared" si="5179"/>
        <v>DVDHoffman, Brian</v>
      </c>
      <c r="G2943" s="193" t="str">
        <f t="shared" ref="G2943:M2943" si="5233">G$354</f>
        <v>Hoffman, Brian</v>
      </c>
      <c r="H2943" s="193" t="str">
        <f t="shared" si="5233"/>
        <v>Fatianow, Christina</v>
      </c>
      <c r="I2943" s="193" t="str">
        <f t="shared" si="5233"/>
        <v>SH880</v>
      </c>
      <c r="J2943" s="193" t="str">
        <f t="shared" si="5233"/>
        <v>SHAVER.COM</v>
      </c>
      <c r="K2943" s="193" t="str">
        <f t="shared" si="5233"/>
        <v>all</v>
      </c>
      <c r="L2943" s="193">
        <f t="shared" si="5233"/>
        <v>0</v>
      </c>
      <c r="M2943" s="193">
        <f t="shared" si="5233"/>
        <v>0</v>
      </c>
      <c r="N2943" s="193" t="str">
        <f t="shared" si="5118"/>
        <v>DVD</v>
      </c>
      <c r="AA2943" s="193">
        <f t="shared" si="5181"/>
        <v>0</v>
      </c>
      <c r="AB2943" s="193" t="str">
        <f t="shared" ref="AB2943" si="5234">AB$354</f>
        <v>Fatianow, Christina</v>
      </c>
    </row>
    <row r="2944" spans="1:28" s="188" customFormat="1" ht="17.399999999999999">
      <c r="A2944" s="193" t="str">
        <f t="shared" si="5176"/>
        <v>DVD</v>
      </c>
      <c r="B2944" s="193" t="str">
        <f t="shared" si="5177"/>
        <v>SU260DVD</v>
      </c>
      <c r="C2944" s="193" t="str">
        <f t="shared" si="5178"/>
        <v>DVDFatianow, Christina</v>
      </c>
      <c r="D2944" s="193"/>
      <c r="E2944" s="193"/>
      <c r="F2944" s="193" t="str">
        <f t="shared" si="5179"/>
        <v>DVDHoffman, Brian</v>
      </c>
      <c r="G2944" s="193" t="str">
        <f t="shared" ref="G2944:M2944" si="5235">G$355</f>
        <v>Hoffman, Brian</v>
      </c>
      <c r="H2944" s="193" t="str">
        <f t="shared" si="5235"/>
        <v>Fatianow, Christina</v>
      </c>
      <c r="I2944" s="193" t="str">
        <f t="shared" si="5235"/>
        <v>SU260</v>
      </c>
      <c r="J2944" s="193" t="str">
        <f t="shared" si="5235"/>
        <v>SUMMIT IMPORT CORP.</v>
      </c>
      <c r="K2944" s="193" t="str">
        <f t="shared" si="5235"/>
        <v>all</v>
      </c>
      <c r="L2944" s="193">
        <f t="shared" si="5235"/>
        <v>0</v>
      </c>
      <c r="M2944" s="193">
        <f t="shared" si="5235"/>
        <v>0</v>
      </c>
      <c r="N2944" s="193" t="str">
        <f t="shared" si="5118"/>
        <v>DVD</v>
      </c>
      <c r="AA2944" s="193">
        <f t="shared" si="5181"/>
        <v>0</v>
      </c>
      <c r="AB2944" s="193" t="str">
        <f t="shared" ref="AB2944" si="5236">AB$355</f>
        <v>Fatianow, Christina</v>
      </c>
    </row>
    <row r="2945" spans="1:28" s="188" customFormat="1" ht="17.399999999999999">
      <c r="A2945" s="193" t="str">
        <f t="shared" si="5176"/>
        <v>DVD</v>
      </c>
      <c r="B2945" s="193" t="str">
        <f t="shared" si="5177"/>
        <v>TI160DVD</v>
      </c>
      <c r="C2945" s="193" t="str">
        <f t="shared" si="5178"/>
        <v>DVDFatianow, Christina</v>
      </c>
      <c r="D2945" s="193"/>
      <c r="E2945" s="193"/>
      <c r="F2945" s="193" t="str">
        <f t="shared" si="5179"/>
        <v>DVDHoffman, Brian</v>
      </c>
      <c r="G2945" s="193" t="str">
        <f t="shared" ref="G2945:M2945" si="5237">G$356</f>
        <v>Hoffman, Brian</v>
      </c>
      <c r="H2945" s="193" t="str">
        <f t="shared" si="5237"/>
        <v>Fatianow, Christina</v>
      </c>
      <c r="I2945" s="193" t="str">
        <f t="shared" si="5237"/>
        <v>TI160</v>
      </c>
      <c r="J2945" s="193" t="str">
        <f t="shared" si="5237"/>
        <v>TIP TOP PARTS, USA</v>
      </c>
      <c r="K2945" s="193" t="str">
        <f t="shared" si="5237"/>
        <v>all</v>
      </c>
      <c r="L2945" s="193">
        <f t="shared" si="5237"/>
        <v>0</v>
      </c>
      <c r="M2945" s="193">
        <f t="shared" si="5237"/>
        <v>0</v>
      </c>
      <c r="N2945" s="193" t="str">
        <f t="shared" si="5118"/>
        <v>DVD</v>
      </c>
      <c r="AA2945" s="193">
        <f t="shared" si="5181"/>
        <v>0</v>
      </c>
      <c r="AB2945" s="193" t="str">
        <f t="shared" ref="AB2945" si="5238">AB$356</f>
        <v>Fatianow, Christina</v>
      </c>
    </row>
    <row r="2946" spans="1:28" s="188" customFormat="1" ht="17.399999999999999">
      <c r="A2946" s="193" t="str">
        <f t="shared" si="5176"/>
        <v>DVD</v>
      </c>
      <c r="B2946" s="193" t="str">
        <f t="shared" si="5177"/>
        <v>TR839DVD</v>
      </c>
      <c r="C2946" s="193" t="str">
        <f t="shared" si="5178"/>
        <v>DVDFatianow, Christina</v>
      </c>
      <c r="D2946" s="193"/>
      <c r="E2946" s="193"/>
      <c r="F2946" s="193" t="str">
        <f t="shared" si="5179"/>
        <v>DVDHoffman, Brian</v>
      </c>
      <c r="G2946" s="193" t="str">
        <f t="shared" ref="G2946:M2946" si="5239">G$357</f>
        <v>Hoffman, Brian</v>
      </c>
      <c r="H2946" s="193" t="str">
        <f t="shared" si="5239"/>
        <v>Fatianow, Christina</v>
      </c>
      <c r="I2946" s="193" t="str">
        <f t="shared" si="5239"/>
        <v>TR839</v>
      </c>
      <c r="J2946" s="193" t="str">
        <f t="shared" si="5239"/>
        <v>TRI STATE DISTRIBUTORS INC</v>
      </c>
      <c r="K2946" s="193" t="str">
        <f t="shared" si="5239"/>
        <v>all</v>
      </c>
      <c r="L2946" s="193">
        <f t="shared" si="5239"/>
        <v>0</v>
      </c>
      <c r="M2946" s="193">
        <f t="shared" si="5239"/>
        <v>0</v>
      </c>
      <c r="N2946" s="193" t="str">
        <f t="shared" si="5118"/>
        <v>DVD</v>
      </c>
      <c r="AA2946" s="193">
        <f t="shared" si="5181"/>
        <v>0</v>
      </c>
      <c r="AB2946" s="193" t="str">
        <f t="shared" ref="AB2946" si="5240">AB$357</f>
        <v>Fatianow, Christina</v>
      </c>
    </row>
    <row r="2947" spans="1:28" s="188" customFormat="1" ht="17.399999999999999">
      <c r="A2947" s="193" t="str">
        <f t="shared" si="5176"/>
        <v>DVD</v>
      </c>
      <c r="B2947" s="193" t="str">
        <f t="shared" si="5177"/>
        <v>WA130DVD</v>
      </c>
      <c r="C2947" s="193" t="str">
        <f t="shared" si="5178"/>
        <v>DVDFatianow, Christina</v>
      </c>
      <c r="D2947" s="193"/>
      <c r="E2947" s="193"/>
      <c r="F2947" s="193" t="str">
        <f t="shared" si="5179"/>
        <v>DVDHoffman, Brian</v>
      </c>
      <c r="G2947" s="193" t="str">
        <f t="shared" ref="G2947:M2947" si="5241">G$358</f>
        <v>Hoffman, Brian</v>
      </c>
      <c r="H2947" s="193" t="str">
        <f t="shared" si="5241"/>
        <v>Fatianow, Christina</v>
      </c>
      <c r="I2947" s="193" t="str">
        <f t="shared" si="5241"/>
        <v>WA130</v>
      </c>
      <c r="J2947" s="193" t="str">
        <f t="shared" si="5241"/>
        <v>WALKENHORST OF NAPA</v>
      </c>
      <c r="K2947" s="193" t="str">
        <f t="shared" si="5241"/>
        <v>all</v>
      </c>
      <c r="L2947" s="193">
        <f t="shared" si="5241"/>
        <v>0</v>
      </c>
      <c r="M2947" s="193">
        <f t="shared" si="5241"/>
        <v>0</v>
      </c>
      <c r="N2947" s="193" t="str">
        <f t="shared" si="5118"/>
        <v>DVD</v>
      </c>
      <c r="AA2947" s="193">
        <f t="shared" si="5181"/>
        <v>0</v>
      </c>
      <c r="AB2947" s="193" t="str">
        <f t="shared" ref="AB2947" si="5242">AB$358</f>
        <v>Fatianow, Christina</v>
      </c>
    </row>
    <row r="2948" spans="1:28" s="188" customFormat="1" ht="17.399999999999999">
      <c r="A2948" s="193" t="str">
        <f t="shared" si="5176"/>
        <v>DVD</v>
      </c>
      <c r="B2948" s="193" t="str">
        <f t="shared" si="5177"/>
        <v>WI195DVD</v>
      </c>
      <c r="C2948" s="193" t="str">
        <f t="shared" si="5178"/>
        <v>DVDFatianow, Christina</v>
      </c>
      <c r="D2948" s="193"/>
      <c r="E2948" s="193"/>
      <c r="F2948" s="193" t="str">
        <f t="shared" si="5179"/>
        <v>DVDHoffman, Brian</v>
      </c>
      <c r="G2948" s="193" t="str">
        <f t="shared" ref="G2948:M2948" si="5243">G$359</f>
        <v>Hoffman, Brian</v>
      </c>
      <c r="H2948" s="193" t="str">
        <f t="shared" si="5243"/>
        <v>Fatianow, Christina</v>
      </c>
      <c r="I2948" s="193" t="str">
        <f t="shared" si="5243"/>
        <v>WI195</v>
      </c>
      <c r="J2948" s="193" t="str">
        <f t="shared" si="5243"/>
        <v>WILLIAMS-SONOMA</v>
      </c>
      <c r="K2948" s="193" t="str">
        <f t="shared" si="5243"/>
        <v>all</v>
      </c>
      <c r="L2948" s="193">
        <f t="shared" si="5243"/>
        <v>0</v>
      </c>
      <c r="M2948" s="193">
        <f t="shared" si="5243"/>
        <v>0</v>
      </c>
      <c r="N2948" s="193" t="str">
        <f t="shared" si="5118"/>
        <v>DVD</v>
      </c>
      <c r="AA2948" s="193">
        <f t="shared" si="5181"/>
        <v>0</v>
      </c>
      <c r="AB2948" s="193" t="str">
        <f t="shared" ref="AB2948" si="5244">AB$359</f>
        <v>Fatianow, Christina</v>
      </c>
    </row>
    <row r="2949" spans="1:28" s="188" customFormat="1" ht="17.399999999999999">
      <c r="A2949" s="193" t="str">
        <f t="shared" si="5176"/>
        <v>DVD</v>
      </c>
      <c r="B2949" s="193" t="str">
        <f t="shared" si="5177"/>
        <v>0DVD</v>
      </c>
      <c r="C2949" s="193" t="str">
        <f t="shared" si="5178"/>
        <v>DVDFatianow, Christina</v>
      </c>
      <c r="D2949" s="193"/>
      <c r="E2949" s="193"/>
      <c r="F2949" s="193" t="str">
        <f t="shared" si="5179"/>
        <v>DVDHoffman, Brian</v>
      </c>
      <c r="G2949" s="193" t="str">
        <f t="shared" ref="G2949:M2949" si="5245">G$360</f>
        <v>Hoffman, Brian</v>
      </c>
      <c r="H2949" s="193" t="str">
        <f t="shared" si="5245"/>
        <v>Fatianow, Christina</v>
      </c>
      <c r="I2949" s="193">
        <f t="shared" si="5245"/>
        <v>0</v>
      </c>
      <c r="J2949" s="193" t="str">
        <f t="shared" si="5245"/>
        <v>CHECKER DISTRIBUTORS</v>
      </c>
      <c r="K2949" s="193" t="str">
        <f t="shared" si="5245"/>
        <v>all</v>
      </c>
      <c r="L2949" s="193">
        <f t="shared" si="5245"/>
        <v>0</v>
      </c>
      <c r="M2949" s="193">
        <f t="shared" si="5245"/>
        <v>0</v>
      </c>
      <c r="N2949" s="193" t="str">
        <f t="shared" si="5118"/>
        <v>DVD</v>
      </c>
      <c r="AA2949" s="193">
        <f t="shared" si="5181"/>
        <v>0</v>
      </c>
      <c r="AB2949" s="193" t="str">
        <f t="shared" ref="AB2949" si="5246">AB$360</f>
        <v>Fatianow, Christina</v>
      </c>
    </row>
    <row r="2950" spans="1:28" s="188" customFormat="1" ht="17.399999999999999">
      <c r="A2950" s="193" t="str">
        <f t="shared" si="5176"/>
        <v>DVD</v>
      </c>
      <c r="B2950" s="193" t="str">
        <f t="shared" si="5177"/>
        <v>0DVD</v>
      </c>
      <c r="C2950" s="193" t="str">
        <f t="shared" si="5178"/>
        <v>DVD0</v>
      </c>
      <c r="D2950" s="193"/>
      <c r="E2950" s="193"/>
      <c r="F2950" s="193" t="str">
        <f t="shared" si="5179"/>
        <v>DVD0</v>
      </c>
      <c r="G2950" s="193">
        <f t="shared" ref="G2950:M2950" si="5247">G$361</f>
        <v>0</v>
      </c>
      <c r="H2950" s="193">
        <f t="shared" si="5247"/>
        <v>0</v>
      </c>
      <c r="I2950" s="193">
        <f t="shared" si="5247"/>
        <v>0</v>
      </c>
      <c r="J2950" s="193">
        <f t="shared" si="5247"/>
        <v>0</v>
      </c>
      <c r="K2950" s="193">
        <f t="shared" si="5247"/>
        <v>0</v>
      </c>
      <c r="L2950" s="193">
        <f t="shared" si="5247"/>
        <v>0</v>
      </c>
      <c r="M2950" s="193">
        <f t="shared" si="5247"/>
        <v>0</v>
      </c>
      <c r="N2950" s="193" t="str">
        <f t="shared" si="5118"/>
        <v>DVD</v>
      </c>
      <c r="AA2950" s="193">
        <f t="shared" si="5181"/>
        <v>0</v>
      </c>
      <c r="AB2950" s="193">
        <f t="shared" ref="AB2950" si="5248">AB$361</f>
        <v>0</v>
      </c>
    </row>
    <row r="2951" spans="1:28" s="188" customFormat="1" ht="17.399999999999999">
      <c r="A2951" s="193" t="str">
        <f t="shared" si="5176"/>
        <v>DVD</v>
      </c>
      <c r="B2951" s="193" t="str">
        <f t="shared" si="5177"/>
        <v>0DVD</v>
      </c>
      <c r="C2951" s="193" t="str">
        <f t="shared" si="5178"/>
        <v>DVD0</v>
      </c>
      <c r="D2951" s="193"/>
      <c r="E2951" s="193"/>
      <c r="F2951" s="193" t="str">
        <f t="shared" si="5179"/>
        <v>DVD0</v>
      </c>
      <c r="G2951" s="193">
        <f t="shared" ref="G2951:M2951" si="5249">G$362</f>
        <v>0</v>
      </c>
      <c r="H2951" s="193">
        <f t="shared" si="5249"/>
        <v>0</v>
      </c>
      <c r="I2951" s="193">
        <f t="shared" si="5249"/>
        <v>0</v>
      </c>
      <c r="J2951" s="193">
        <f t="shared" si="5249"/>
        <v>0</v>
      </c>
      <c r="K2951" s="193">
        <f t="shared" si="5249"/>
        <v>0</v>
      </c>
      <c r="L2951" s="193">
        <f t="shared" si="5249"/>
        <v>0</v>
      </c>
      <c r="M2951" s="193">
        <f t="shared" si="5249"/>
        <v>0</v>
      </c>
      <c r="N2951" s="193" t="str">
        <f t="shared" si="5118"/>
        <v>DVD</v>
      </c>
      <c r="AA2951" s="193">
        <f t="shared" si="5181"/>
        <v>0</v>
      </c>
      <c r="AB2951" s="193">
        <f t="shared" ref="AB2951" si="5250">AB$362</f>
        <v>0</v>
      </c>
    </row>
    <row r="2952" spans="1:28" s="188" customFormat="1" ht="17.399999999999999">
      <c r="A2952" s="193" t="str">
        <f t="shared" si="5176"/>
        <v>DVD</v>
      </c>
      <c r="B2952" s="193" t="str">
        <f t="shared" si="5177"/>
        <v>0DVD</v>
      </c>
      <c r="C2952" s="193" t="str">
        <f t="shared" si="5178"/>
        <v>DVD0</v>
      </c>
      <c r="D2952" s="193"/>
      <c r="E2952" s="193"/>
      <c r="F2952" s="193" t="str">
        <f t="shared" si="5179"/>
        <v>DVD0</v>
      </c>
      <c r="G2952" s="193">
        <f t="shared" ref="G2952:M2952" si="5251">G$363</f>
        <v>0</v>
      </c>
      <c r="H2952" s="193">
        <f t="shared" si="5251"/>
        <v>0</v>
      </c>
      <c r="I2952" s="193">
        <f t="shared" si="5251"/>
        <v>0</v>
      </c>
      <c r="J2952" s="193">
        <f t="shared" si="5251"/>
        <v>0</v>
      </c>
      <c r="K2952" s="193">
        <f t="shared" si="5251"/>
        <v>0</v>
      </c>
      <c r="L2952" s="193">
        <f t="shared" si="5251"/>
        <v>0</v>
      </c>
      <c r="M2952" s="193">
        <f t="shared" si="5251"/>
        <v>0</v>
      </c>
      <c r="N2952" s="193" t="str">
        <f t="shared" ref="N2952:N3015" si="5252">A2952</f>
        <v>DVD</v>
      </c>
      <c r="AA2952" s="193">
        <f t="shared" si="5181"/>
        <v>0</v>
      </c>
      <c r="AB2952" s="193">
        <f t="shared" ref="AB2952" si="5253">AB$363</f>
        <v>0</v>
      </c>
    </row>
    <row r="2953" spans="1:28" s="188" customFormat="1" ht="17.399999999999999">
      <c r="A2953" s="193" t="str">
        <f t="shared" si="5176"/>
        <v>DVD</v>
      </c>
      <c r="B2953" s="193" t="str">
        <f t="shared" si="5177"/>
        <v>0DVD</v>
      </c>
      <c r="C2953" s="193" t="str">
        <f t="shared" si="5178"/>
        <v>DVD0</v>
      </c>
      <c r="D2953" s="193"/>
      <c r="E2953" s="193"/>
      <c r="F2953" s="193" t="str">
        <f t="shared" si="5179"/>
        <v>DVD0</v>
      </c>
      <c r="G2953" s="193">
        <f t="shared" ref="G2953:M2953" si="5254">G$364</f>
        <v>0</v>
      </c>
      <c r="H2953" s="193">
        <f t="shared" si="5254"/>
        <v>0</v>
      </c>
      <c r="I2953" s="193">
        <f t="shared" si="5254"/>
        <v>0</v>
      </c>
      <c r="J2953" s="193">
        <f t="shared" si="5254"/>
        <v>0</v>
      </c>
      <c r="K2953" s="193">
        <f t="shared" si="5254"/>
        <v>0</v>
      </c>
      <c r="L2953" s="193">
        <f t="shared" si="5254"/>
        <v>0</v>
      </c>
      <c r="M2953" s="193">
        <f t="shared" si="5254"/>
        <v>0</v>
      </c>
      <c r="N2953" s="193" t="str">
        <f t="shared" si="5252"/>
        <v>DVD</v>
      </c>
      <c r="AA2953" s="193">
        <f t="shared" si="5181"/>
        <v>0</v>
      </c>
      <c r="AB2953" s="193">
        <f t="shared" ref="AB2953" si="5255">AB$364</f>
        <v>0</v>
      </c>
    </row>
    <row r="2954" spans="1:28" s="188" customFormat="1" ht="17.399999999999999">
      <c r="A2954" s="193" t="str">
        <f t="shared" si="5176"/>
        <v>DVD</v>
      </c>
      <c r="B2954" s="193" t="str">
        <f t="shared" si="5177"/>
        <v>0DVD</v>
      </c>
      <c r="C2954" s="193" t="str">
        <f t="shared" si="5178"/>
        <v>DVD0</v>
      </c>
      <c r="D2954" s="193"/>
      <c r="E2954" s="193"/>
      <c r="F2954" s="193" t="str">
        <f t="shared" si="5179"/>
        <v>DVD0</v>
      </c>
      <c r="G2954" s="193">
        <f t="shared" ref="G2954:M2954" si="5256">G$365</f>
        <v>0</v>
      </c>
      <c r="H2954" s="193">
        <f t="shared" si="5256"/>
        <v>0</v>
      </c>
      <c r="I2954" s="193">
        <f t="shared" si="5256"/>
        <v>0</v>
      </c>
      <c r="J2954" s="193">
        <f t="shared" si="5256"/>
        <v>0</v>
      </c>
      <c r="K2954" s="193">
        <f t="shared" si="5256"/>
        <v>0</v>
      </c>
      <c r="L2954" s="193">
        <f t="shared" si="5256"/>
        <v>0</v>
      </c>
      <c r="M2954" s="193">
        <f t="shared" si="5256"/>
        <v>0</v>
      </c>
      <c r="N2954" s="193" t="str">
        <f t="shared" si="5252"/>
        <v>DVD</v>
      </c>
      <c r="AA2954" s="193">
        <f t="shared" si="5181"/>
        <v>0</v>
      </c>
      <c r="AB2954" s="193">
        <f t="shared" ref="AB2954" si="5257">AB$365</f>
        <v>0</v>
      </c>
    </row>
    <row r="2955" spans="1:28" s="188" customFormat="1" ht="17.399999999999999">
      <c r="A2955" s="193" t="str">
        <f t="shared" si="5176"/>
        <v>DVD</v>
      </c>
      <c r="B2955" s="193" t="str">
        <f t="shared" si="5177"/>
        <v>0DVD</v>
      </c>
      <c r="C2955" s="193" t="str">
        <f t="shared" si="5178"/>
        <v>DVD0</v>
      </c>
      <c r="D2955" s="193"/>
      <c r="E2955" s="193"/>
      <c r="F2955" s="193" t="str">
        <f t="shared" si="5179"/>
        <v>DVD0</v>
      </c>
      <c r="G2955" s="193">
        <f t="shared" ref="G2955:M2955" si="5258">G$366</f>
        <v>0</v>
      </c>
      <c r="H2955" s="193">
        <f t="shared" si="5258"/>
        <v>0</v>
      </c>
      <c r="I2955" s="193">
        <f t="shared" si="5258"/>
        <v>0</v>
      </c>
      <c r="J2955" s="193">
        <f t="shared" si="5258"/>
        <v>0</v>
      </c>
      <c r="K2955" s="193">
        <f t="shared" si="5258"/>
        <v>0</v>
      </c>
      <c r="L2955" s="193">
        <f t="shared" si="5258"/>
        <v>0</v>
      </c>
      <c r="M2955" s="193">
        <f t="shared" si="5258"/>
        <v>0</v>
      </c>
      <c r="N2955" s="193" t="str">
        <f t="shared" si="5252"/>
        <v>DVD</v>
      </c>
      <c r="AA2955" s="193">
        <f t="shared" si="5181"/>
        <v>0</v>
      </c>
      <c r="AB2955" s="193">
        <f t="shared" ref="AB2955" si="5259">AB$366</f>
        <v>0</v>
      </c>
    </row>
    <row r="2956" spans="1:28" s="188" customFormat="1" ht="17.399999999999999">
      <c r="A2956" s="193" t="str">
        <f t="shared" si="5176"/>
        <v>DVD</v>
      </c>
      <c r="B2956" s="193" t="str">
        <f t="shared" si="5177"/>
        <v>0DVD</v>
      </c>
      <c r="C2956" s="193" t="str">
        <f t="shared" si="5178"/>
        <v>DVD0</v>
      </c>
      <c r="D2956" s="193"/>
      <c r="E2956" s="193"/>
      <c r="F2956" s="193" t="str">
        <f t="shared" si="5179"/>
        <v>DVD0</v>
      </c>
      <c r="G2956" s="193">
        <f t="shared" ref="G2956:M2956" si="5260">G$367</f>
        <v>0</v>
      </c>
      <c r="H2956" s="193">
        <f t="shared" si="5260"/>
        <v>0</v>
      </c>
      <c r="I2956" s="193">
        <f t="shared" si="5260"/>
        <v>0</v>
      </c>
      <c r="J2956" s="193">
        <f t="shared" si="5260"/>
        <v>0</v>
      </c>
      <c r="K2956" s="193">
        <f t="shared" si="5260"/>
        <v>0</v>
      </c>
      <c r="L2956" s="193">
        <f t="shared" si="5260"/>
        <v>0</v>
      </c>
      <c r="M2956" s="193">
        <f t="shared" si="5260"/>
        <v>0</v>
      </c>
      <c r="N2956" s="193" t="str">
        <f t="shared" si="5252"/>
        <v>DVD</v>
      </c>
      <c r="AA2956" s="193">
        <f t="shared" si="5181"/>
        <v>0</v>
      </c>
      <c r="AB2956" s="193">
        <f t="shared" ref="AB2956" si="5261">AB$367</f>
        <v>0</v>
      </c>
    </row>
    <row r="2957" spans="1:28" s="188" customFormat="1" ht="17.399999999999999">
      <c r="A2957" s="193" t="str">
        <f t="shared" si="5176"/>
        <v>DVD</v>
      </c>
      <c r="B2957" s="193" t="str">
        <f t="shared" si="5177"/>
        <v>0DVD</v>
      </c>
      <c r="C2957" s="193" t="str">
        <f t="shared" si="5178"/>
        <v>DVD0</v>
      </c>
      <c r="D2957" s="193"/>
      <c r="E2957" s="193"/>
      <c r="F2957" s="193" t="str">
        <f t="shared" si="5179"/>
        <v>DVD0</v>
      </c>
      <c r="G2957" s="193">
        <f t="shared" ref="G2957:M2957" si="5262">G$368</f>
        <v>0</v>
      </c>
      <c r="H2957" s="193">
        <f t="shared" si="5262"/>
        <v>0</v>
      </c>
      <c r="I2957" s="193">
        <f t="shared" si="5262"/>
        <v>0</v>
      </c>
      <c r="J2957" s="193">
        <f t="shared" si="5262"/>
        <v>0</v>
      </c>
      <c r="K2957" s="193">
        <f t="shared" si="5262"/>
        <v>0</v>
      </c>
      <c r="L2957" s="193">
        <f t="shared" si="5262"/>
        <v>0</v>
      </c>
      <c r="M2957" s="193">
        <f t="shared" si="5262"/>
        <v>0</v>
      </c>
      <c r="N2957" s="193" t="str">
        <f t="shared" si="5252"/>
        <v>DVD</v>
      </c>
      <c r="AA2957" s="193">
        <f t="shared" si="5181"/>
        <v>0</v>
      </c>
      <c r="AB2957" s="193">
        <f t="shared" ref="AB2957" si="5263">AB$368</f>
        <v>0</v>
      </c>
    </row>
    <row r="2958" spans="1:28" s="188" customFormat="1" ht="17.399999999999999">
      <c r="A2958" s="193" t="str">
        <f t="shared" si="5176"/>
        <v>DVD</v>
      </c>
      <c r="B2958" s="193" t="str">
        <f t="shared" si="5177"/>
        <v>0DVD</v>
      </c>
      <c r="C2958" s="193" t="str">
        <f t="shared" si="5178"/>
        <v>DVD0</v>
      </c>
      <c r="D2958" s="193"/>
      <c r="E2958" s="193"/>
      <c r="F2958" s="193" t="str">
        <f t="shared" si="5179"/>
        <v>DVD0</v>
      </c>
      <c r="G2958" s="193">
        <f t="shared" ref="G2958:M2958" si="5264">G$369</f>
        <v>0</v>
      </c>
      <c r="H2958" s="193">
        <f t="shared" si="5264"/>
        <v>0</v>
      </c>
      <c r="I2958" s="193">
        <f t="shared" si="5264"/>
        <v>0</v>
      </c>
      <c r="J2958" s="193">
        <f t="shared" si="5264"/>
        <v>0</v>
      </c>
      <c r="K2958" s="193">
        <f t="shared" si="5264"/>
        <v>0</v>
      </c>
      <c r="L2958" s="193">
        <f t="shared" si="5264"/>
        <v>0</v>
      </c>
      <c r="M2958" s="193">
        <f t="shared" si="5264"/>
        <v>0</v>
      </c>
      <c r="N2958" s="193" t="str">
        <f t="shared" si="5252"/>
        <v>DVD</v>
      </c>
      <c r="AA2958" s="193">
        <f t="shared" si="5181"/>
        <v>0</v>
      </c>
      <c r="AB2958" s="193">
        <f t="shared" ref="AB2958" si="5265">AB$369</f>
        <v>0</v>
      </c>
    </row>
    <row r="2959" spans="1:28" s="188" customFormat="1" ht="17.399999999999999">
      <c r="A2959" s="193" t="str">
        <f t="shared" si="5176"/>
        <v>DVD</v>
      </c>
      <c r="B2959" s="193" t="str">
        <f t="shared" si="5177"/>
        <v>0DVD</v>
      </c>
      <c r="C2959" s="193" t="str">
        <f t="shared" si="5178"/>
        <v>DVD0</v>
      </c>
      <c r="D2959" s="193"/>
      <c r="E2959" s="193"/>
      <c r="F2959" s="193" t="str">
        <f t="shared" si="5179"/>
        <v>DVD0</v>
      </c>
      <c r="G2959" s="193">
        <f t="shared" ref="G2959:M2959" si="5266">G$370</f>
        <v>0</v>
      </c>
      <c r="H2959" s="193">
        <f t="shared" si="5266"/>
        <v>0</v>
      </c>
      <c r="I2959" s="193">
        <f t="shared" si="5266"/>
        <v>0</v>
      </c>
      <c r="J2959" s="193">
        <f t="shared" si="5266"/>
        <v>0</v>
      </c>
      <c r="K2959" s="193">
        <f t="shared" si="5266"/>
        <v>0</v>
      </c>
      <c r="L2959" s="193">
        <f t="shared" si="5266"/>
        <v>0</v>
      </c>
      <c r="M2959" s="193">
        <f t="shared" si="5266"/>
        <v>0</v>
      </c>
      <c r="N2959" s="193" t="str">
        <f t="shared" si="5252"/>
        <v>DVD</v>
      </c>
      <c r="AA2959" s="193">
        <f t="shared" si="5181"/>
        <v>0</v>
      </c>
      <c r="AB2959" s="193">
        <f t="shared" ref="AB2959" si="5267">AB$370</f>
        <v>0</v>
      </c>
    </row>
    <row r="2960" spans="1:28" s="188" customFormat="1" ht="17.399999999999999">
      <c r="A2960" s="193" t="str">
        <f t="shared" si="5176"/>
        <v>DVD</v>
      </c>
      <c r="B2960" s="193" t="str">
        <f t="shared" si="5177"/>
        <v>AM036DVD</v>
      </c>
      <c r="C2960" s="193" t="str">
        <f t="shared" si="5178"/>
        <v>DVDGaither, Kelli</v>
      </c>
      <c r="D2960" s="193"/>
      <c r="E2960" s="193"/>
      <c r="F2960" s="193" t="str">
        <f t="shared" si="5179"/>
        <v>DVDHoffman, Brian</v>
      </c>
      <c r="G2960" s="193" t="str">
        <f t="shared" ref="G2960:M2960" si="5268">G$371</f>
        <v>Hoffman, Brian</v>
      </c>
      <c r="H2960" s="193" t="str">
        <f t="shared" si="5268"/>
        <v>Gaither, Kelli</v>
      </c>
      <c r="I2960" s="193" t="str">
        <f t="shared" si="5268"/>
        <v>AM036</v>
      </c>
      <c r="J2960" s="193" t="str">
        <f t="shared" si="5268"/>
        <v>AMERICAN BROADCASTING COMPANIES, IN</v>
      </c>
      <c r="K2960" s="193" t="str">
        <f t="shared" si="5268"/>
        <v>all</v>
      </c>
      <c r="L2960" s="193" t="str">
        <f t="shared" si="5268"/>
        <v>H2H Performance Video</v>
      </c>
      <c r="M2960" s="193" t="str">
        <f t="shared" si="5268"/>
        <v>TV, Technics</v>
      </c>
      <c r="N2960" s="193" t="str">
        <f t="shared" si="5252"/>
        <v>DVD</v>
      </c>
      <c r="AA2960" s="193">
        <f t="shared" si="5181"/>
        <v>0</v>
      </c>
      <c r="AB2960" s="193" t="str">
        <f t="shared" ref="AB2960" si="5269">AB$371</f>
        <v>Gaither, Kelli</v>
      </c>
    </row>
    <row r="2961" spans="1:28" s="188" customFormat="1" ht="17.399999999999999">
      <c r="A2961" s="193" t="str">
        <f t="shared" si="5176"/>
        <v>DVD</v>
      </c>
      <c r="B2961" s="193" t="str">
        <f t="shared" si="5177"/>
        <v>AP490DVD</v>
      </c>
      <c r="C2961" s="193" t="str">
        <f t="shared" si="5178"/>
        <v>DVDGaither, Kelli</v>
      </c>
      <c r="D2961" s="193"/>
      <c r="E2961" s="193"/>
      <c r="F2961" s="193" t="str">
        <f t="shared" si="5179"/>
        <v>DVDHoffman, Brian</v>
      </c>
      <c r="G2961" s="193" t="str">
        <f t="shared" ref="G2961:M2961" si="5270">G$372</f>
        <v>Hoffman, Brian</v>
      </c>
      <c r="H2961" s="193" t="str">
        <f t="shared" si="5270"/>
        <v>Gaither, Kelli</v>
      </c>
      <c r="I2961" s="193" t="str">
        <f t="shared" si="5270"/>
        <v>AP490</v>
      </c>
      <c r="J2961" s="193" t="str">
        <f t="shared" si="5270"/>
        <v>APPLE INC</v>
      </c>
      <c r="K2961" s="193" t="str">
        <f t="shared" si="5270"/>
        <v>all</v>
      </c>
      <c r="L2961" s="193" t="str">
        <f t="shared" si="5270"/>
        <v>H2H Performance Video</v>
      </c>
      <c r="M2961" s="193" t="str">
        <f t="shared" si="5270"/>
        <v>TV, Technics</v>
      </c>
      <c r="N2961" s="193" t="str">
        <f t="shared" si="5252"/>
        <v>DVD</v>
      </c>
      <c r="AA2961" s="193">
        <f t="shared" si="5181"/>
        <v>0</v>
      </c>
      <c r="AB2961" s="193" t="str">
        <f t="shared" ref="AB2961" si="5271">AB$372</f>
        <v>Gaither, Kelli</v>
      </c>
    </row>
    <row r="2962" spans="1:28" s="188" customFormat="1" ht="17.399999999999999">
      <c r="A2962" s="193" t="str">
        <f t="shared" si="5176"/>
        <v>DVD</v>
      </c>
      <c r="B2962" s="193" t="str">
        <f t="shared" si="5177"/>
        <v>B0614DVD</v>
      </c>
      <c r="C2962" s="193" t="str">
        <f t="shared" si="5178"/>
        <v>DVDGaither, Kelli</v>
      </c>
      <c r="D2962" s="193"/>
      <c r="E2962" s="193"/>
      <c r="F2962" s="193" t="str">
        <f t="shared" si="5179"/>
        <v>DVDHoffman, Brian</v>
      </c>
      <c r="G2962" s="193" t="str">
        <f t="shared" ref="G2962:M2962" si="5272">G$373</f>
        <v>Hoffman, Brian</v>
      </c>
      <c r="H2962" s="193" t="str">
        <f t="shared" si="5272"/>
        <v>Gaither, Kelli</v>
      </c>
      <c r="I2962" s="193" t="str">
        <f t="shared" si="5272"/>
        <v>B0614</v>
      </c>
      <c r="J2962" s="193" t="str">
        <f t="shared" si="5272"/>
        <v>022 SOUTH / ABEL CINETECH, INC( PY#</v>
      </c>
      <c r="K2962" s="193" t="str">
        <f t="shared" si="5272"/>
        <v>all</v>
      </c>
      <c r="L2962" s="193">
        <f t="shared" si="5272"/>
        <v>0</v>
      </c>
      <c r="M2962" s="193">
        <f t="shared" si="5272"/>
        <v>0</v>
      </c>
      <c r="N2962" s="193" t="str">
        <f t="shared" si="5252"/>
        <v>DVD</v>
      </c>
      <c r="AA2962" s="193">
        <f t="shared" si="5181"/>
        <v>0</v>
      </c>
      <c r="AB2962" s="193" t="str">
        <f t="shared" ref="AB2962" si="5273">AB$373</f>
        <v>Gaither, Kelli</v>
      </c>
    </row>
    <row r="2963" spans="1:28" s="188" customFormat="1" ht="17.399999999999999">
      <c r="A2963" s="193" t="str">
        <f t="shared" si="5176"/>
        <v>DVD</v>
      </c>
      <c r="B2963" s="193" t="str">
        <f t="shared" si="5177"/>
        <v>B0648DVD</v>
      </c>
      <c r="C2963" s="193" t="str">
        <f t="shared" si="5178"/>
        <v>DVDGaither, Kelli</v>
      </c>
      <c r="D2963" s="193"/>
      <c r="E2963" s="193"/>
      <c r="F2963" s="193" t="str">
        <f t="shared" si="5179"/>
        <v>DVDHoffman, Brian</v>
      </c>
      <c r="G2963" s="193" t="str">
        <f t="shared" ref="G2963:M2963" si="5274">G$374</f>
        <v>Hoffman, Brian</v>
      </c>
      <c r="H2963" s="193" t="str">
        <f t="shared" si="5274"/>
        <v>Gaither, Kelli</v>
      </c>
      <c r="I2963" s="193" t="str">
        <f t="shared" si="5274"/>
        <v>B0648</v>
      </c>
      <c r="J2963" s="193" t="str">
        <f t="shared" si="5274"/>
        <v>PROFESSIONAL AUDIO &amp; VIDEO SYSTEMS(</v>
      </c>
      <c r="K2963" s="193" t="str">
        <f t="shared" si="5274"/>
        <v>all</v>
      </c>
      <c r="L2963" s="193">
        <f t="shared" si="5274"/>
        <v>0</v>
      </c>
      <c r="M2963" s="193">
        <f t="shared" si="5274"/>
        <v>0</v>
      </c>
      <c r="N2963" s="193" t="str">
        <f t="shared" si="5252"/>
        <v>DVD</v>
      </c>
      <c r="AA2963" s="193">
        <f t="shared" si="5181"/>
        <v>0</v>
      </c>
      <c r="AB2963" s="193" t="str">
        <f t="shared" ref="AB2963" si="5275">AB$374</f>
        <v>Gaither, Kelli</v>
      </c>
    </row>
    <row r="2964" spans="1:28" s="188" customFormat="1" ht="17.399999999999999">
      <c r="A2964" s="193" t="str">
        <f t="shared" si="5176"/>
        <v>DVD</v>
      </c>
      <c r="B2964" s="193" t="str">
        <f t="shared" si="5177"/>
        <v>B0659DVD</v>
      </c>
      <c r="C2964" s="193" t="str">
        <f t="shared" si="5178"/>
        <v>DVDGaither, Kelli</v>
      </c>
      <c r="D2964" s="193"/>
      <c r="E2964" s="193"/>
      <c r="F2964" s="193" t="str">
        <f t="shared" si="5179"/>
        <v>DVDHoffman, Brian</v>
      </c>
      <c r="G2964" s="193" t="str">
        <f t="shared" ref="G2964:M2964" si="5276">G$375</f>
        <v>Hoffman, Brian</v>
      </c>
      <c r="H2964" s="193" t="str">
        <f t="shared" si="5276"/>
        <v>Gaither, Kelli</v>
      </c>
      <c r="I2964" s="193" t="str">
        <f t="shared" si="5276"/>
        <v>B0659</v>
      </c>
      <c r="J2964" s="193" t="str">
        <f t="shared" si="5276"/>
        <v>MEDIARIGHT, LLC.( PY#69167)</v>
      </c>
      <c r="K2964" s="193" t="str">
        <f t="shared" si="5276"/>
        <v>all</v>
      </c>
      <c r="L2964" s="193">
        <f t="shared" si="5276"/>
        <v>0</v>
      </c>
      <c r="M2964" s="193">
        <f t="shared" si="5276"/>
        <v>0</v>
      </c>
      <c r="N2964" s="193" t="str">
        <f t="shared" si="5252"/>
        <v>DVD</v>
      </c>
      <c r="AA2964" s="193">
        <f t="shared" si="5181"/>
        <v>0</v>
      </c>
      <c r="AB2964" s="193" t="str">
        <f t="shared" ref="AB2964" si="5277">AB$375</f>
        <v>Gaither, Kelli</v>
      </c>
    </row>
    <row r="2965" spans="1:28" s="188" customFormat="1" ht="17.399999999999999">
      <c r="A2965" s="193" t="str">
        <f t="shared" si="5176"/>
        <v>DVD</v>
      </c>
      <c r="B2965" s="193" t="str">
        <f t="shared" si="5177"/>
        <v>B0716DVD</v>
      </c>
      <c r="C2965" s="193" t="str">
        <f t="shared" si="5178"/>
        <v>DVDGaither, Kelli</v>
      </c>
      <c r="D2965" s="193"/>
      <c r="E2965" s="193"/>
      <c r="F2965" s="193" t="str">
        <f t="shared" si="5179"/>
        <v>DVDHoffman, Brian</v>
      </c>
      <c r="G2965" s="193" t="str">
        <f t="shared" ref="G2965:M2965" si="5278">G$376</f>
        <v>Hoffman, Brian</v>
      </c>
      <c r="H2965" s="193" t="str">
        <f t="shared" si="5278"/>
        <v>Gaither, Kelli</v>
      </c>
      <c r="I2965" s="193" t="str">
        <f t="shared" si="5278"/>
        <v>B0716</v>
      </c>
      <c r="J2965" s="193" t="str">
        <f t="shared" si="5278"/>
        <v>RULE BROADCAST SYSTEMS, INC.( PY#10</v>
      </c>
      <c r="K2965" s="193" t="str">
        <f t="shared" si="5278"/>
        <v>all</v>
      </c>
      <c r="L2965" s="193">
        <f t="shared" si="5278"/>
        <v>0</v>
      </c>
      <c r="M2965" s="193">
        <f t="shared" si="5278"/>
        <v>0</v>
      </c>
      <c r="N2965" s="193" t="str">
        <f t="shared" si="5252"/>
        <v>DVD</v>
      </c>
      <c r="AA2965" s="193">
        <f t="shared" si="5181"/>
        <v>0</v>
      </c>
      <c r="AB2965" s="193" t="str">
        <f t="shared" ref="AB2965" si="5279">AB$376</f>
        <v>Gaither, Kelli</v>
      </c>
    </row>
    <row r="2966" spans="1:28" s="188" customFormat="1" ht="17.399999999999999">
      <c r="A2966" s="193" t="str">
        <f t="shared" si="5176"/>
        <v>DVD</v>
      </c>
      <c r="B2966" s="193" t="str">
        <f t="shared" si="5177"/>
        <v>B0782DVD</v>
      </c>
      <c r="C2966" s="193" t="str">
        <f t="shared" si="5178"/>
        <v>DVDGaither, Kelli</v>
      </c>
      <c r="D2966" s="193"/>
      <c r="E2966" s="193"/>
      <c r="F2966" s="193" t="str">
        <f t="shared" si="5179"/>
        <v>DVDHoffman, Brian</v>
      </c>
      <c r="G2966" s="193" t="str">
        <f t="shared" ref="G2966:M2966" si="5280">G$377</f>
        <v>Hoffman, Brian</v>
      </c>
      <c r="H2966" s="193" t="str">
        <f t="shared" si="5280"/>
        <v>Gaither, Kelli</v>
      </c>
      <c r="I2966" s="193" t="str">
        <f t="shared" si="5280"/>
        <v>B0782</v>
      </c>
      <c r="J2966" s="193" t="str">
        <f t="shared" si="5280"/>
        <v>18 CONSUMER ELECTRONICS &amp; PHOTO( PY</v>
      </c>
      <c r="K2966" s="193" t="str">
        <f t="shared" si="5280"/>
        <v>all</v>
      </c>
      <c r="L2966" s="193">
        <f t="shared" si="5280"/>
        <v>0</v>
      </c>
      <c r="M2966" s="193">
        <f t="shared" si="5280"/>
        <v>0</v>
      </c>
      <c r="N2966" s="193" t="str">
        <f t="shared" si="5252"/>
        <v>DVD</v>
      </c>
      <c r="AA2966" s="193">
        <f t="shared" si="5181"/>
        <v>0</v>
      </c>
      <c r="AB2966" s="193" t="str">
        <f t="shared" ref="AB2966" si="5281">AB$377</f>
        <v>Gaither, Kelli</v>
      </c>
    </row>
    <row r="2967" spans="1:28" s="188" customFormat="1" ht="17.399999999999999">
      <c r="A2967" s="193" t="str">
        <f t="shared" si="5176"/>
        <v>DVD</v>
      </c>
      <c r="B2967" s="193" t="str">
        <f t="shared" si="5177"/>
        <v>B0792DVD</v>
      </c>
      <c r="C2967" s="193" t="str">
        <f t="shared" si="5178"/>
        <v>DVDGaither, Kelli</v>
      </c>
      <c r="D2967" s="193"/>
      <c r="E2967" s="193"/>
      <c r="F2967" s="193" t="str">
        <f t="shared" si="5179"/>
        <v>DVDHoffman, Brian</v>
      </c>
      <c r="G2967" s="193" t="str">
        <f t="shared" ref="G2967:M2967" si="5282">G$378</f>
        <v>Hoffman, Brian</v>
      </c>
      <c r="H2967" s="193" t="str">
        <f t="shared" si="5282"/>
        <v>Gaither, Kelli</v>
      </c>
      <c r="I2967" s="193" t="str">
        <f t="shared" si="5282"/>
        <v>B0792</v>
      </c>
      <c r="J2967" s="193" t="str">
        <f t="shared" si="5282"/>
        <v>ENGINEERING AND RECORDING, INC( PY#</v>
      </c>
      <c r="K2967" s="193" t="str">
        <f t="shared" si="5282"/>
        <v>all</v>
      </c>
      <c r="L2967" s="193">
        <f t="shared" si="5282"/>
        <v>0</v>
      </c>
      <c r="M2967" s="193">
        <f t="shared" si="5282"/>
        <v>0</v>
      </c>
      <c r="N2967" s="193" t="str">
        <f t="shared" si="5252"/>
        <v>DVD</v>
      </c>
      <c r="AA2967" s="193">
        <f t="shared" si="5181"/>
        <v>0</v>
      </c>
      <c r="AB2967" s="193" t="str">
        <f t="shared" ref="AB2967" si="5283">AB$378</f>
        <v>Gaither, Kelli</v>
      </c>
    </row>
    <row r="2968" spans="1:28" s="188" customFormat="1" ht="17.399999999999999">
      <c r="A2968" s="193" t="str">
        <f t="shared" si="5176"/>
        <v>DVD</v>
      </c>
      <c r="B2968" s="193" t="str">
        <f t="shared" si="5177"/>
        <v>B0806DVD</v>
      </c>
      <c r="C2968" s="193" t="str">
        <f t="shared" si="5178"/>
        <v>DVDGaither, Kelli</v>
      </c>
      <c r="D2968" s="193"/>
      <c r="E2968" s="193"/>
      <c r="F2968" s="193" t="str">
        <f t="shared" si="5179"/>
        <v>DVDHoffman, Brian</v>
      </c>
      <c r="G2968" s="193" t="str">
        <f t="shared" ref="G2968:M2968" si="5284">G$379</f>
        <v>Hoffman, Brian</v>
      </c>
      <c r="H2968" s="193" t="str">
        <f t="shared" si="5284"/>
        <v>Gaither, Kelli</v>
      </c>
      <c r="I2968" s="193" t="str">
        <f t="shared" si="5284"/>
        <v>B0806</v>
      </c>
      <c r="J2968" s="193" t="str">
        <f t="shared" si="5284"/>
        <v>EXPRESS VIDEO SUPPLY, INC( PY#10631</v>
      </c>
      <c r="K2968" s="193" t="str">
        <f t="shared" si="5284"/>
        <v>all</v>
      </c>
      <c r="L2968" s="193">
        <f t="shared" si="5284"/>
        <v>0</v>
      </c>
      <c r="M2968" s="193">
        <f t="shared" si="5284"/>
        <v>0</v>
      </c>
      <c r="N2968" s="193" t="str">
        <f t="shared" si="5252"/>
        <v>DVD</v>
      </c>
      <c r="AA2968" s="193">
        <f t="shared" si="5181"/>
        <v>0</v>
      </c>
      <c r="AB2968" s="193" t="str">
        <f t="shared" ref="AB2968" si="5285">AB$379</f>
        <v>Gaither, Kelli</v>
      </c>
    </row>
    <row r="2969" spans="1:28" s="188" customFormat="1" ht="17.399999999999999">
      <c r="A2969" s="193" t="str">
        <f t="shared" si="5176"/>
        <v>DVD</v>
      </c>
      <c r="B2969" s="193" t="str">
        <f t="shared" si="5177"/>
        <v>B1575DVD</v>
      </c>
      <c r="C2969" s="193" t="str">
        <f t="shared" si="5178"/>
        <v>DVDGaither, Kelli</v>
      </c>
      <c r="D2969" s="193"/>
      <c r="E2969" s="193"/>
      <c r="F2969" s="193" t="str">
        <f t="shared" si="5179"/>
        <v>DVDHoffman, Brian</v>
      </c>
      <c r="G2969" s="193" t="str">
        <f t="shared" ref="G2969:M2969" si="5286">G$380</f>
        <v>Hoffman, Brian</v>
      </c>
      <c r="H2969" s="193" t="str">
        <f t="shared" si="5286"/>
        <v>Gaither, Kelli</v>
      </c>
      <c r="I2969" s="193" t="str">
        <f t="shared" si="5286"/>
        <v>B1575</v>
      </c>
      <c r="J2969" s="193" t="str">
        <f t="shared" si="5286"/>
        <v>DELUXE DIGITAL STUDIOS</v>
      </c>
      <c r="K2969" s="193" t="str">
        <f t="shared" si="5286"/>
        <v>all</v>
      </c>
      <c r="L2969" s="193" t="str">
        <f t="shared" si="5286"/>
        <v>H2H Performance Video</v>
      </c>
      <c r="M2969" s="193" t="str">
        <f t="shared" si="5286"/>
        <v>TV, Technics</v>
      </c>
      <c r="N2969" s="193" t="str">
        <f t="shared" si="5252"/>
        <v>DVD</v>
      </c>
      <c r="AA2969" s="193">
        <f t="shared" si="5181"/>
        <v>0</v>
      </c>
      <c r="AB2969" s="193" t="str">
        <f t="shared" ref="AB2969" si="5287">AB$380</f>
        <v>Gaither, Kelli</v>
      </c>
    </row>
    <row r="2970" spans="1:28" s="188" customFormat="1" ht="17.399999999999999">
      <c r="A2970" s="193" t="str">
        <f t="shared" si="5176"/>
        <v>DVD</v>
      </c>
      <c r="B2970" s="193" t="str">
        <f t="shared" si="5177"/>
        <v>B2307DVD</v>
      </c>
      <c r="C2970" s="193" t="str">
        <f t="shared" si="5178"/>
        <v>DVDGaither, Kelli</v>
      </c>
      <c r="D2970" s="193"/>
      <c r="E2970" s="193"/>
      <c r="F2970" s="193" t="str">
        <f t="shared" si="5179"/>
        <v>DVDHoffman, Brian</v>
      </c>
      <c r="G2970" s="193" t="str">
        <f t="shared" ref="G2970:M2970" si="5288">G$381</f>
        <v>Hoffman, Brian</v>
      </c>
      <c r="H2970" s="193" t="str">
        <f t="shared" si="5288"/>
        <v>Gaither, Kelli</v>
      </c>
      <c r="I2970" s="193" t="str">
        <f t="shared" si="5288"/>
        <v>B2307</v>
      </c>
      <c r="J2970" s="193" t="str">
        <f t="shared" si="5288"/>
        <v>VIDEOTAPE PRODUCTS INC</v>
      </c>
      <c r="K2970" s="193" t="str">
        <f t="shared" si="5288"/>
        <v>all</v>
      </c>
      <c r="L2970" s="193" t="str">
        <f t="shared" si="5288"/>
        <v>H2H Performance Video</v>
      </c>
      <c r="M2970" s="193" t="str">
        <f t="shared" si="5288"/>
        <v>TV, Technics</v>
      </c>
      <c r="N2970" s="193" t="str">
        <f t="shared" si="5252"/>
        <v>DVD</v>
      </c>
      <c r="AA2970" s="193">
        <f t="shared" si="5181"/>
        <v>0</v>
      </c>
      <c r="AB2970" s="193" t="str">
        <f t="shared" ref="AB2970" si="5289">AB$381</f>
        <v>Gaither, Kelli</v>
      </c>
    </row>
    <row r="2971" spans="1:28" s="188" customFormat="1" ht="17.399999999999999">
      <c r="A2971" s="193" t="str">
        <f t="shared" si="5176"/>
        <v>DVD</v>
      </c>
      <c r="B2971" s="193" t="str">
        <f t="shared" si="5177"/>
        <v>BD141DVD</v>
      </c>
      <c r="C2971" s="193" t="str">
        <f t="shared" si="5178"/>
        <v>DVDGaither, Kelli</v>
      </c>
      <c r="D2971" s="193"/>
      <c r="E2971" s="193"/>
      <c r="F2971" s="193" t="str">
        <f t="shared" si="5179"/>
        <v>DVDHoffman, Brian</v>
      </c>
      <c r="G2971" s="193" t="str">
        <f t="shared" ref="G2971:M2971" si="5290">G$382</f>
        <v>Hoffman, Brian</v>
      </c>
      <c r="H2971" s="193" t="str">
        <f t="shared" si="5290"/>
        <v>Gaither, Kelli</v>
      </c>
      <c r="I2971" s="193" t="str">
        <f t="shared" si="5290"/>
        <v>BD141</v>
      </c>
      <c r="J2971" s="193" t="str">
        <f t="shared" si="5290"/>
        <v>BERGER BROS. CAMERA EXCHANGE</v>
      </c>
      <c r="K2971" s="193" t="str">
        <f t="shared" si="5290"/>
        <v>all</v>
      </c>
      <c r="L2971" s="193">
        <f t="shared" si="5290"/>
        <v>0</v>
      </c>
      <c r="M2971" s="193">
        <f t="shared" si="5290"/>
        <v>0</v>
      </c>
      <c r="N2971" s="193" t="str">
        <f t="shared" si="5252"/>
        <v>DVD</v>
      </c>
      <c r="AA2971" s="193">
        <f t="shared" si="5181"/>
        <v>0</v>
      </c>
      <c r="AB2971" s="193" t="str">
        <f t="shared" ref="AB2971" si="5291">AB$382</f>
        <v>Gaither, Kelli</v>
      </c>
    </row>
    <row r="2972" spans="1:28" s="188" customFormat="1" ht="17.399999999999999">
      <c r="A2972" s="193" t="str">
        <f t="shared" si="5176"/>
        <v>DVD</v>
      </c>
      <c r="B2972" s="193" t="str">
        <f t="shared" si="5177"/>
        <v>BE989DVD</v>
      </c>
      <c r="C2972" s="193" t="str">
        <f t="shared" si="5178"/>
        <v>DVDGaither, Kelli</v>
      </c>
      <c r="D2972" s="193"/>
      <c r="E2972" s="193"/>
      <c r="F2972" s="193" t="str">
        <f t="shared" si="5179"/>
        <v>DVDHoffman, Brian</v>
      </c>
      <c r="G2972" s="193" t="str">
        <f t="shared" ref="G2972:M2972" si="5292">G$383</f>
        <v>Hoffman, Brian</v>
      </c>
      <c r="H2972" s="193" t="str">
        <f t="shared" si="5292"/>
        <v>Gaither, Kelli</v>
      </c>
      <c r="I2972" s="193" t="str">
        <f t="shared" si="5292"/>
        <v>BE989</v>
      </c>
      <c r="J2972" s="193" t="str">
        <f t="shared" si="5292"/>
        <v>BEAST NEW YORK</v>
      </c>
      <c r="K2972" s="193" t="str">
        <f t="shared" si="5292"/>
        <v>all</v>
      </c>
      <c r="L2972" s="193" t="str">
        <f t="shared" si="5292"/>
        <v>H2H Performance Video</v>
      </c>
      <c r="M2972" s="193" t="str">
        <f t="shared" si="5292"/>
        <v>TV, Technics</v>
      </c>
      <c r="N2972" s="193" t="str">
        <f t="shared" si="5252"/>
        <v>DVD</v>
      </c>
      <c r="AA2972" s="193">
        <f t="shared" si="5181"/>
        <v>0</v>
      </c>
      <c r="AB2972" s="193" t="str">
        <f t="shared" ref="AB2972" si="5293">AB$383</f>
        <v>Gaither, Kelli</v>
      </c>
    </row>
    <row r="2973" spans="1:28" s="188" customFormat="1" ht="17.399999999999999">
      <c r="A2973" s="193" t="str">
        <f t="shared" si="5176"/>
        <v>DVD</v>
      </c>
      <c r="B2973" s="193" t="str">
        <f t="shared" si="5177"/>
        <v>BH080DVD</v>
      </c>
      <c r="C2973" s="193" t="str">
        <f t="shared" si="5178"/>
        <v>DVDGaither, Kelli</v>
      </c>
      <c r="D2973" s="193"/>
      <c r="E2973" s="193"/>
      <c r="F2973" s="193" t="str">
        <f t="shared" si="5179"/>
        <v>DVDHoffman, Brian</v>
      </c>
      <c r="G2973" s="193" t="str">
        <f t="shared" ref="G2973:M2973" si="5294">G$384</f>
        <v>Hoffman, Brian</v>
      </c>
      <c r="H2973" s="193" t="str">
        <f t="shared" si="5294"/>
        <v>Gaither, Kelli</v>
      </c>
      <c r="I2973" s="193" t="str">
        <f t="shared" si="5294"/>
        <v>BH080</v>
      </c>
      <c r="J2973" s="193" t="str">
        <f t="shared" si="5294"/>
        <v>BHRS GRP/UTD EDUCATION PURCHASING</v>
      </c>
      <c r="K2973" s="193" t="str">
        <f t="shared" si="5294"/>
        <v>all</v>
      </c>
      <c r="L2973" s="193">
        <f t="shared" si="5294"/>
        <v>0</v>
      </c>
      <c r="M2973" s="193">
        <f t="shared" si="5294"/>
        <v>0</v>
      </c>
      <c r="N2973" s="193" t="str">
        <f t="shared" si="5252"/>
        <v>DVD</v>
      </c>
      <c r="AA2973" s="193">
        <f t="shared" si="5181"/>
        <v>0</v>
      </c>
      <c r="AB2973" s="193" t="str">
        <f t="shared" ref="AB2973" si="5295">AB$384</f>
        <v>Gaither, Kelli</v>
      </c>
    </row>
    <row r="2974" spans="1:28" s="188" customFormat="1" ht="17.399999999999999">
      <c r="A2974" s="193" t="str">
        <f t="shared" si="5176"/>
        <v>DVD</v>
      </c>
      <c r="B2974" s="193" t="str">
        <f t="shared" si="5177"/>
        <v>BL356DVD</v>
      </c>
      <c r="C2974" s="193" t="str">
        <f t="shared" si="5178"/>
        <v>DVDGaither, Kelli</v>
      </c>
      <c r="D2974" s="193"/>
      <c r="E2974" s="193"/>
      <c r="F2974" s="193" t="str">
        <f t="shared" si="5179"/>
        <v>DVDHoffman, Brian</v>
      </c>
      <c r="G2974" s="193" t="str">
        <f t="shared" ref="G2974:M2974" si="5296">G$385</f>
        <v>Hoffman, Brian</v>
      </c>
      <c r="H2974" s="193" t="str">
        <f t="shared" si="5296"/>
        <v>Gaither, Kelli</v>
      </c>
      <c r="I2974" s="193" t="str">
        <f t="shared" si="5296"/>
        <v>BL356</v>
      </c>
      <c r="J2974" s="193" t="str">
        <f t="shared" si="5296"/>
        <v>BLUEWATER PHOTO</v>
      </c>
      <c r="K2974" s="193" t="str">
        <f t="shared" si="5296"/>
        <v>all</v>
      </c>
      <c r="L2974" s="193">
        <f t="shared" si="5296"/>
        <v>0</v>
      </c>
      <c r="M2974" s="193">
        <f t="shared" si="5296"/>
        <v>0</v>
      </c>
      <c r="N2974" s="193" t="str">
        <f t="shared" si="5252"/>
        <v>DVD</v>
      </c>
      <c r="AA2974" s="193">
        <f t="shared" si="5181"/>
        <v>0</v>
      </c>
      <c r="AB2974" s="193" t="str">
        <f t="shared" ref="AB2974" si="5297">AB$385</f>
        <v>Gaither, Kelli</v>
      </c>
    </row>
    <row r="2975" spans="1:28" s="188" customFormat="1" ht="17.399999999999999">
      <c r="A2975" s="193" t="str">
        <f t="shared" si="5176"/>
        <v>DVD</v>
      </c>
      <c r="B2975" s="193" t="str">
        <f t="shared" si="5177"/>
        <v>BU952DVD</v>
      </c>
      <c r="C2975" s="193" t="str">
        <f t="shared" si="5178"/>
        <v>DVDGaither, Kelli</v>
      </c>
      <c r="D2975" s="193"/>
      <c r="E2975" s="193"/>
      <c r="F2975" s="193" t="str">
        <f t="shared" si="5179"/>
        <v>DVDHoffman, Brian</v>
      </c>
      <c r="G2975" s="193" t="str">
        <f t="shared" ref="G2975:M2975" si="5298">G$386</f>
        <v>Hoffman, Brian</v>
      </c>
      <c r="H2975" s="193" t="str">
        <f t="shared" si="5298"/>
        <v>Gaither, Kelli</v>
      </c>
      <c r="I2975" s="193" t="str">
        <f t="shared" si="5298"/>
        <v>BU952</v>
      </c>
      <c r="J2975" s="193" t="str">
        <f t="shared" si="5298"/>
        <v>BURKE CAMERA INC</v>
      </c>
      <c r="K2975" s="193" t="str">
        <f t="shared" si="5298"/>
        <v>all</v>
      </c>
      <c r="L2975" s="193">
        <f t="shared" si="5298"/>
        <v>0</v>
      </c>
      <c r="M2975" s="193">
        <f t="shared" si="5298"/>
        <v>0</v>
      </c>
      <c r="N2975" s="193" t="str">
        <f t="shared" si="5252"/>
        <v>DVD</v>
      </c>
      <c r="AA2975" s="193">
        <f t="shared" si="5181"/>
        <v>0</v>
      </c>
      <c r="AB2975" s="193" t="str">
        <f t="shared" ref="AB2975" si="5299">AB$386</f>
        <v>Gaither, Kelli</v>
      </c>
    </row>
    <row r="2976" spans="1:28" s="188" customFormat="1" ht="17.399999999999999">
      <c r="A2976" s="193" t="str">
        <f t="shared" si="5176"/>
        <v>DVD</v>
      </c>
      <c r="B2976" s="193" t="str">
        <f t="shared" si="5177"/>
        <v>DH030DVD</v>
      </c>
      <c r="C2976" s="193" t="str">
        <f t="shared" si="5178"/>
        <v>DVDGaither, Kelli</v>
      </c>
      <c r="D2976" s="193"/>
      <c r="E2976" s="193"/>
      <c r="F2976" s="193" t="str">
        <f t="shared" si="5179"/>
        <v>DVDHoffman, Brian</v>
      </c>
      <c r="G2976" s="193" t="str">
        <f t="shared" ref="G2976:M2976" si="5300">G$387</f>
        <v>Hoffman, Brian</v>
      </c>
      <c r="H2976" s="193" t="str">
        <f t="shared" si="5300"/>
        <v>Gaither, Kelli</v>
      </c>
      <c r="I2976" s="193" t="str">
        <f t="shared" si="5300"/>
        <v>DH030</v>
      </c>
      <c r="J2976" s="193" t="str">
        <f t="shared" si="5300"/>
        <v>D &amp; H DIST. CO</v>
      </c>
      <c r="K2976" s="193" t="str">
        <f t="shared" si="5300"/>
        <v>all</v>
      </c>
      <c r="L2976" s="193">
        <f t="shared" si="5300"/>
        <v>0</v>
      </c>
      <c r="M2976" s="193">
        <f t="shared" si="5300"/>
        <v>0</v>
      </c>
      <c r="N2976" s="193" t="str">
        <f t="shared" si="5252"/>
        <v>DVD</v>
      </c>
      <c r="AA2976" s="193">
        <f t="shared" si="5181"/>
        <v>0</v>
      </c>
      <c r="AB2976" s="193" t="str">
        <f t="shared" ref="AB2976" si="5301">AB$387</f>
        <v>Gaither, Kelli</v>
      </c>
    </row>
    <row r="2977" spans="1:28" s="188" customFormat="1" ht="17.399999999999999">
      <c r="A2977" s="193" t="str">
        <f t="shared" si="5176"/>
        <v>DVD</v>
      </c>
      <c r="B2977" s="193" t="str">
        <f t="shared" si="5177"/>
        <v>DW001DVD</v>
      </c>
      <c r="C2977" s="193" t="str">
        <f t="shared" si="5178"/>
        <v>DVDGaither, Kelli</v>
      </c>
      <c r="D2977" s="193"/>
      <c r="E2977" s="193"/>
      <c r="F2977" s="193" t="str">
        <f t="shared" si="5179"/>
        <v>DVDHoffman, Brian</v>
      </c>
      <c r="G2977" s="193" t="str">
        <f t="shared" ref="G2977:M2977" si="5302">G$388</f>
        <v>Hoffman, Brian</v>
      </c>
      <c r="H2977" s="193" t="str">
        <f t="shared" si="5302"/>
        <v>Gaither, Kelli</v>
      </c>
      <c r="I2977" s="193" t="str">
        <f t="shared" si="5302"/>
        <v>DW001</v>
      </c>
      <c r="J2977" s="193" t="str">
        <f t="shared" si="5302"/>
        <v>BRAZO'S DIST.</v>
      </c>
      <c r="K2977" s="193" t="str">
        <f t="shared" si="5302"/>
        <v>all</v>
      </c>
      <c r="L2977" s="193">
        <f t="shared" si="5302"/>
        <v>0</v>
      </c>
      <c r="M2977" s="193">
        <f t="shared" si="5302"/>
        <v>0</v>
      </c>
      <c r="N2977" s="193" t="str">
        <f t="shared" si="5252"/>
        <v>DVD</v>
      </c>
      <c r="AA2977" s="193">
        <f t="shared" si="5181"/>
        <v>0</v>
      </c>
      <c r="AB2977" s="193" t="str">
        <f t="shared" ref="AB2977" si="5303">AB$388</f>
        <v>Gaither, Kelli</v>
      </c>
    </row>
    <row r="2978" spans="1:28" s="188" customFormat="1" ht="17.399999999999999">
      <c r="A2978" s="193" t="str">
        <f t="shared" si="5176"/>
        <v>DVD</v>
      </c>
      <c r="B2978" s="193" t="str">
        <f t="shared" si="5177"/>
        <v>EA402DVD</v>
      </c>
      <c r="C2978" s="193" t="str">
        <f t="shared" si="5178"/>
        <v>DVDGaither, Kelli</v>
      </c>
      <c r="D2978" s="193"/>
      <c r="E2978" s="193"/>
      <c r="F2978" s="193" t="str">
        <f t="shared" si="5179"/>
        <v>DVDHoffman, Brian</v>
      </c>
      <c r="G2978" s="193" t="str">
        <f t="shared" ref="G2978:M2978" si="5304">G$389</f>
        <v>Hoffman, Brian</v>
      </c>
      <c r="H2978" s="193" t="str">
        <f t="shared" si="5304"/>
        <v>Gaither, Kelli</v>
      </c>
      <c r="I2978" s="193" t="str">
        <f t="shared" si="5304"/>
        <v>EA402</v>
      </c>
      <c r="J2978" s="193" t="str">
        <f t="shared" si="5304"/>
        <v>E&amp;S INTERNATIONAL ENTERPRISES INC</v>
      </c>
      <c r="K2978" s="193" t="str">
        <f t="shared" si="5304"/>
        <v>all</v>
      </c>
      <c r="L2978" s="193">
        <f t="shared" si="5304"/>
        <v>0</v>
      </c>
      <c r="M2978" s="193">
        <f t="shared" si="5304"/>
        <v>0</v>
      </c>
      <c r="N2978" s="193" t="str">
        <f t="shared" si="5252"/>
        <v>DVD</v>
      </c>
      <c r="AA2978" s="193">
        <f t="shared" si="5181"/>
        <v>0</v>
      </c>
      <c r="AB2978" s="193" t="str">
        <f t="shared" ref="AB2978" si="5305">AB$389</f>
        <v>Gaither, Kelli</v>
      </c>
    </row>
    <row r="2979" spans="1:28" s="188" customFormat="1" ht="17.399999999999999">
      <c r="A2979" s="193" t="str">
        <f t="shared" si="5176"/>
        <v>DVD</v>
      </c>
      <c r="B2979" s="193" t="str">
        <f t="shared" si="5177"/>
        <v>FC065DVD</v>
      </c>
      <c r="C2979" s="193" t="str">
        <f t="shared" si="5178"/>
        <v>DVDGaither, Kelli</v>
      </c>
      <c r="D2979" s="193"/>
      <c r="E2979" s="193"/>
      <c r="F2979" s="193" t="str">
        <f t="shared" si="5179"/>
        <v>DVDHoffman, Brian</v>
      </c>
      <c r="G2979" s="193" t="str">
        <f t="shared" ref="G2979:M2979" si="5306">G$390</f>
        <v>Hoffman, Brian</v>
      </c>
      <c r="H2979" s="193" t="str">
        <f t="shared" si="5306"/>
        <v>Gaither, Kelli</v>
      </c>
      <c r="I2979" s="193" t="str">
        <f t="shared" si="5306"/>
        <v>FC065</v>
      </c>
      <c r="J2979" s="193" t="str">
        <f t="shared" si="5306"/>
        <v>FRANKLIN CASH REGIST</v>
      </c>
      <c r="K2979" s="193" t="str">
        <f t="shared" si="5306"/>
        <v>all</v>
      </c>
      <c r="L2979" s="193">
        <f t="shared" si="5306"/>
        <v>0</v>
      </c>
      <c r="M2979" s="193">
        <f t="shared" si="5306"/>
        <v>0</v>
      </c>
      <c r="N2979" s="193" t="str">
        <f t="shared" si="5252"/>
        <v>DVD</v>
      </c>
      <c r="AA2979" s="193">
        <f t="shared" si="5181"/>
        <v>0</v>
      </c>
      <c r="AB2979" s="193" t="str">
        <f t="shared" ref="AB2979" si="5307">AB$390</f>
        <v>Gaither, Kelli</v>
      </c>
    </row>
    <row r="2980" spans="1:28" s="188" customFormat="1" ht="17.399999999999999">
      <c r="A2980" s="193" t="str">
        <f t="shared" si="5176"/>
        <v>DVD</v>
      </c>
      <c r="B2980" s="193" t="str">
        <f t="shared" si="5177"/>
        <v>FO512DVD</v>
      </c>
      <c r="C2980" s="193" t="str">
        <f t="shared" si="5178"/>
        <v>DVDGaither, Kelli</v>
      </c>
      <c r="D2980" s="193"/>
      <c r="E2980" s="193"/>
      <c r="F2980" s="193" t="str">
        <f t="shared" si="5179"/>
        <v>DVDHoffman, Brian</v>
      </c>
      <c r="G2980" s="193" t="str">
        <f t="shared" ref="G2980:M2980" si="5308">G$391</f>
        <v>Hoffman, Brian</v>
      </c>
      <c r="H2980" s="193" t="str">
        <f t="shared" si="5308"/>
        <v>Gaither, Kelli</v>
      </c>
      <c r="I2980" s="193" t="str">
        <f t="shared" si="5308"/>
        <v>FO512</v>
      </c>
      <c r="J2980" s="193" t="str">
        <f t="shared" si="5308"/>
        <v>FOTO-CARE LTD</v>
      </c>
      <c r="K2980" s="193" t="str">
        <f t="shared" si="5308"/>
        <v>all</v>
      </c>
      <c r="L2980" s="193">
        <f t="shared" si="5308"/>
        <v>0</v>
      </c>
      <c r="M2980" s="193">
        <f t="shared" si="5308"/>
        <v>0</v>
      </c>
      <c r="N2980" s="193" t="str">
        <f t="shared" si="5252"/>
        <v>DVD</v>
      </c>
      <c r="AA2980" s="193">
        <f t="shared" si="5181"/>
        <v>0</v>
      </c>
      <c r="AB2980" s="193" t="str">
        <f t="shared" ref="AB2980" si="5309">AB$391</f>
        <v>Gaither, Kelli</v>
      </c>
    </row>
    <row r="2981" spans="1:28" s="188" customFormat="1" ht="17.399999999999999">
      <c r="A2981" s="193" t="str">
        <f t="shared" ref="A2981:A3026" si="5310">T$12</f>
        <v>DVD</v>
      </c>
      <c r="B2981" s="193" t="str">
        <f t="shared" ref="B2981:B3026" si="5311">CONCATENATE(I2981,A2981)</f>
        <v>GR025DVD</v>
      </c>
      <c r="C2981" s="193" t="str">
        <f t="shared" ref="C2981:C3026" si="5312">CONCATENATE(A2981,H2981)</f>
        <v>DVDGaither, Kelli</v>
      </c>
      <c r="D2981" s="193"/>
      <c r="E2981" s="193"/>
      <c r="F2981" s="193" t="str">
        <f t="shared" ref="F2981:F3026" si="5313">CONCATENATE(A2981,G2981)</f>
        <v>DVDHoffman, Brian</v>
      </c>
      <c r="G2981" s="193" t="str">
        <f t="shared" ref="G2981:M2981" si="5314">G$392</f>
        <v>Hoffman, Brian</v>
      </c>
      <c r="H2981" s="193" t="str">
        <f t="shared" si="5314"/>
        <v>Gaither, Kelli</v>
      </c>
      <c r="I2981" s="193" t="str">
        <f t="shared" si="5314"/>
        <v>GR025</v>
      </c>
      <c r="J2981" s="193" t="str">
        <f t="shared" si="5314"/>
        <v>GRAYBAR ELECTRIC CO.</v>
      </c>
      <c r="K2981" s="193" t="str">
        <f t="shared" si="5314"/>
        <v>all</v>
      </c>
      <c r="L2981" s="193">
        <f t="shared" si="5314"/>
        <v>0</v>
      </c>
      <c r="M2981" s="193">
        <f t="shared" si="5314"/>
        <v>0</v>
      </c>
      <c r="N2981" s="193" t="str">
        <f t="shared" si="5252"/>
        <v>DVD</v>
      </c>
      <c r="AA2981" s="193">
        <f t="shared" ref="AA2981:AA3026" si="5315">AT$12</f>
        <v>0</v>
      </c>
      <c r="AB2981" s="193" t="str">
        <f t="shared" ref="AB2981" si="5316">AB$392</f>
        <v>Gaither, Kelli</v>
      </c>
    </row>
    <row r="2982" spans="1:28" s="188" customFormat="1" ht="17.399999999999999">
      <c r="A2982" s="193" t="str">
        <f t="shared" si="5310"/>
        <v>DVD</v>
      </c>
      <c r="B2982" s="193" t="str">
        <f t="shared" si="5311"/>
        <v>GR843DVD</v>
      </c>
      <c r="C2982" s="193" t="str">
        <f t="shared" si="5312"/>
        <v>DVDGaither, Kelli</v>
      </c>
      <c r="D2982" s="193"/>
      <c r="E2982" s="193"/>
      <c r="F2982" s="193" t="str">
        <f t="shared" si="5313"/>
        <v>DVDHoffman, Brian</v>
      </c>
      <c r="G2982" s="193" t="str">
        <f t="shared" ref="G2982:M2982" si="5317">G$393</f>
        <v>Hoffman, Brian</v>
      </c>
      <c r="H2982" s="193" t="str">
        <f t="shared" si="5317"/>
        <v>Gaither, Kelli</v>
      </c>
      <c r="I2982" s="193" t="str">
        <f t="shared" si="5317"/>
        <v>GR843</v>
      </c>
      <c r="J2982" s="193" t="str">
        <f t="shared" si="5317"/>
        <v>GREEN MOUNTAIN CAMERA LLC</v>
      </c>
      <c r="K2982" s="193" t="str">
        <f t="shared" si="5317"/>
        <v>all</v>
      </c>
      <c r="L2982" s="193">
        <f t="shared" si="5317"/>
        <v>0</v>
      </c>
      <c r="M2982" s="193">
        <f t="shared" si="5317"/>
        <v>0</v>
      </c>
      <c r="N2982" s="193" t="str">
        <f t="shared" si="5252"/>
        <v>DVD</v>
      </c>
      <c r="AA2982" s="193">
        <f t="shared" si="5315"/>
        <v>0</v>
      </c>
      <c r="AB2982" s="193" t="str">
        <f t="shared" ref="AB2982" si="5318">AB$393</f>
        <v>Gaither, Kelli</v>
      </c>
    </row>
    <row r="2983" spans="1:28" s="188" customFormat="1" ht="17.399999999999999">
      <c r="A2983" s="193" t="str">
        <f t="shared" si="5310"/>
        <v>DVD</v>
      </c>
      <c r="B2983" s="193" t="str">
        <f t="shared" si="5311"/>
        <v>HA215DVD</v>
      </c>
      <c r="C2983" s="193" t="str">
        <f t="shared" si="5312"/>
        <v>DVDGaither, Kelli</v>
      </c>
      <c r="D2983" s="193"/>
      <c r="E2983" s="193"/>
      <c r="F2983" s="193" t="str">
        <f t="shared" si="5313"/>
        <v>DVDHoffman, Brian</v>
      </c>
      <c r="G2983" s="193" t="str">
        <f t="shared" ref="G2983:M2983" si="5319">G$394</f>
        <v>Hoffman, Brian</v>
      </c>
      <c r="H2983" s="193" t="str">
        <f t="shared" si="5319"/>
        <v>Gaither, Kelli</v>
      </c>
      <c r="I2983" s="193" t="str">
        <f t="shared" si="5319"/>
        <v>HA215</v>
      </c>
      <c r="J2983" s="193" t="str">
        <f t="shared" si="5319"/>
        <v>HARCO INDUSTRIES INC</v>
      </c>
      <c r="K2983" s="193" t="str">
        <f t="shared" si="5319"/>
        <v>all</v>
      </c>
      <c r="L2983" s="193">
        <f t="shared" si="5319"/>
        <v>0</v>
      </c>
      <c r="M2983" s="193">
        <f t="shared" si="5319"/>
        <v>0</v>
      </c>
      <c r="N2983" s="193" t="str">
        <f t="shared" si="5252"/>
        <v>DVD</v>
      </c>
      <c r="AA2983" s="193">
        <f t="shared" si="5315"/>
        <v>0</v>
      </c>
      <c r="AB2983" s="193" t="str">
        <f t="shared" ref="AB2983" si="5320">AB$394</f>
        <v>Gaither, Kelli</v>
      </c>
    </row>
    <row r="2984" spans="1:28" s="188" customFormat="1" ht="17.399999999999999">
      <c r="A2984" s="193" t="str">
        <f t="shared" si="5310"/>
        <v>DVD</v>
      </c>
      <c r="B2984" s="193" t="str">
        <f t="shared" si="5311"/>
        <v>HI001DVD</v>
      </c>
      <c r="C2984" s="193" t="str">
        <f t="shared" si="5312"/>
        <v>DVDGaither, Kelli</v>
      </c>
      <c r="D2984" s="193"/>
      <c r="E2984" s="193"/>
      <c r="F2984" s="193" t="str">
        <f t="shared" si="5313"/>
        <v>DVDHoffman, Brian</v>
      </c>
      <c r="G2984" s="193" t="str">
        <f t="shared" ref="G2984:M2984" si="5321">G$395</f>
        <v>Hoffman, Brian</v>
      </c>
      <c r="H2984" s="193" t="str">
        <f t="shared" si="5321"/>
        <v>Gaither, Kelli</v>
      </c>
      <c r="I2984" s="193" t="str">
        <f t="shared" si="5321"/>
        <v>HI001</v>
      </c>
      <c r="J2984" s="193" t="str">
        <f t="shared" si="5321"/>
        <v>HINDA INC.</v>
      </c>
      <c r="K2984" s="193" t="str">
        <f t="shared" si="5321"/>
        <v>all</v>
      </c>
      <c r="L2984" s="193">
        <f t="shared" si="5321"/>
        <v>0</v>
      </c>
      <c r="M2984" s="193">
        <f t="shared" si="5321"/>
        <v>0</v>
      </c>
      <c r="N2984" s="193" t="str">
        <f t="shared" si="5252"/>
        <v>DVD</v>
      </c>
      <c r="AA2984" s="193">
        <f t="shared" si="5315"/>
        <v>0</v>
      </c>
      <c r="AB2984" s="193" t="str">
        <f t="shared" ref="AB2984" si="5322">AB$395</f>
        <v>Gaither, Kelli</v>
      </c>
    </row>
    <row r="2985" spans="1:28" s="188" customFormat="1" ht="17.399999999999999">
      <c r="A2985" s="193" t="str">
        <f t="shared" si="5310"/>
        <v>DVD</v>
      </c>
      <c r="B2985" s="193" t="str">
        <f t="shared" si="5311"/>
        <v>IM266DVD</v>
      </c>
      <c r="C2985" s="193" t="str">
        <f t="shared" si="5312"/>
        <v>DVDGaither, Kelli</v>
      </c>
      <c r="D2985" s="193"/>
      <c r="E2985" s="193"/>
      <c r="F2985" s="193" t="str">
        <f t="shared" si="5313"/>
        <v>DVDHoffman, Brian</v>
      </c>
      <c r="G2985" s="193" t="str">
        <f t="shared" ref="G2985:M2985" si="5323">G$396</f>
        <v>Hoffman, Brian</v>
      </c>
      <c r="H2985" s="193" t="str">
        <f t="shared" si="5323"/>
        <v>Gaither, Kelli</v>
      </c>
      <c r="I2985" s="193" t="str">
        <f t="shared" si="5323"/>
        <v>IM266</v>
      </c>
      <c r="J2985" s="193" t="str">
        <f t="shared" si="5323"/>
        <v>IMAGE LOGISTICS</v>
      </c>
      <c r="K2985" s="193" t="str">
        <f t="shared" si="5323"/>
        <v>all</v>
      </c>
      <c r="L2985" s="193">
        <f t="shared" si="5323"/>
        <v>0</v>
      </c>
      <c r="M2985" s="193">
        <f t="shared" si="5323"/>
        <v>0</v>
      </c>
      <c r="N2985" s="193" t="str">
        <f t="shared" si="5252"/>
        <v>DVD</v>
      </c>
      <c r="AA2985" s="193">
        <f t="shared" si="5315"/>
        <v>0</v>
      </c>
      <c r="AB2985" s="193" t="str">
        <f t="shared" ref="AB2985" si="5324">AB$396</f>
        <v>Gaither, Kelli</v>
      </c>
    </row>
    <row r="2986" spans="1:28" s="188" customFormat="1" ht="17.399999999999999">
      <c r="A2986" s="193" t="str">
        <f t="shared" si="5310"/>
        <v>DVD</v>
      </c>
      <c r="B2986" s="193" t="str">
        <f t="shared" si="5311"/>
        <v>J0028DVD</v>
      </c>
      <c r="C2986" s="193" t="str">
        <f t="shared" si="5312"/>
        <v>DVDGaither, Kelli</v>
      </c>
      <c r="D2986" s="193"/>
      <c r="E2986" s="193"/>
      <c r="F2986" s="193" t="str">
        <f t="shared" si="5313"/>
        <v>DVDHoffman, Brian</v>
      </c>
      <c r="G2986" s="193" t="str">
        <f t="shared" ref="G2986:M2986" si="5325">G$397</f>
        <v>Hoffman, Brian</v>
      </c>
      <c r="H2986" s="193" t="str">
        <f t="shared" si="5325"/>
        <v>Gaither, Kelli</v>
      </c>
      <c r="I2986" s="193" t="str">
        <f t="shared" si="5325"/>
        <v>J0028</v>
      </c>
      <c r="J2986" s="193" t="str">
        <f t="shared" si="5325"/>
        <v>ACCESS A/V LLC</v>
      </c>
      <c r="K2986" s="193" t="str">
        <f t="shared" si="5325"/>
        <v>all</v>
      </c>
      <c r="L2986" s="193">
        <f t="shared" si="5325"/>
        <v>0</v>
      </c>
      <c r="M2986" s="193">
        <f t="shared" si="5325"/>
        <v>0</v>
      </c>
      <c r="N2986" s="193" t="str">
        <f t="shared" si="5252"/>
        <v>DVD</v>
      </c>
      <c r="AA2986" s="193">
        <f t="shared" si="5315"/>
        <v>0</v>
      </c>
      <c r="AB2986" s="193" t="str">
        <f t="shared" ref="AB2986" si="5326">AB$397</f>
        <v>Gaither, Kelli</v>
      </c>
    </row>
    <row r="2987" spans="1:28" s="188" customFormat="1" ht="17.399999999999999">
      <c r="A2987" s="193" t="str">
        <f t="shared" si="5310"/>
        <v>DVD</v>
      </c>
      <c r="B2987" s="193" t="str">
        <f t="shared" si="5311"/>
        <v>JA581DVD</v>
      </c>
      <c r="C2987" s="193" t="str">
        <f t="shared" si="5312"/>
        <v>DVDGaither, Kelli</v>
      </c>
      <c r="D2987" s="193"/>
      <c r="E2987" s="193"/>
      <c r="F2987" s="193" t="str">
        <f t="shared" si="5313"/>
        <v>DVDHoffman, Brian</v>
      </c>
      <c r="G2987" s="193" t="str">
        <f t="shared" ref="G2987:M2987" si="5327">G$398</f>
        <v>Hoffman, Brian</v>
      </c>
      <c r="H2987" s="193" t="str">
        <f t="shared" si="5327"/>
        <v>Gaither, Kelli</v>
      </c>
      <c r="I2987" s="193" t="str">
        <f t="shared" si="5327"/>
        <v>JA581</v>
      </c>
      <c r="J2987" s="193" t="str">
        <f t="shared" si="5327"/>
        <v>JALUX AMERICA'S INC</v>
      </c>
      <c r="K2987" s="193" t="str">
        <f t="shared" si="5327"/>
        <v>all</v>
      </c>
      <c r="L2987" s="193">
        <f t="shared" si="5327"/>
        <v>0</v>
      </c>
      <c r="M2987" s="193">
        <f t="shared" si="5327"/>
        <v>0</v>
      </c>
      <c r="N2987" s="193" t="str">
        <f t="shared" si="5252"/>
        <v>DVD</v>
      </c>
      <c r="AA2987" s="193">
        <f t="shared" si="5315"/>
        <v>0</v>
      </c>
      <c r="AB2987" s="193" t="str">
        <f t="shared" ref="AB2987" si="5328">AB$398</f>
        <v>Gaither, Kelli</v>
      </c>
    </row>
    <row r="2988" spans="1:28" s="188" customFormat="1" ht="17.399999999999999">
      <c r="A2988" s="193" t="str">
        <f t="shared" si="5310"/>
        <v>DVD</v>
      </c>
      <c r="B2988" s="193" t="str">
        <f t="shared" si="5311"/>
        <v>JH020DVD</v>
      </c>
      <c r="C2988" s="193" t="str">
        <f t="shared" si="5312"/>
        <v>DVDGaither, Kelli</v>
      </c>
      <c r="D2988" s="193"/>
      <c r="E2988" s="193"/>
      <c r="F2988" s="193" t="str">
        <f t="shared" si="5313"/>
        <v>DVDHoffman, Brian</v>
      </c>
      <c r="G2988" s="193" t="str">
        <f t="shared" ref="G2988:M2988" si="5329">G$399</f>
        <v>Hoffman, Brian</v>
      </c>
      <c r="H2988" s="193" t="str">
        <f t="shared" si="5329"/>
        <v>Gaither, Kelli</v>
      </c>
      <c r="I2988" s="193" t="str">
        <f t="shared" si="5329"/>
        <v>JH020</v>
      </c>
      <c r="J2988" s="193" t="str">
        <f t="shared" si="5329"/>
        <v>JHAM INTERNATIONAL C</v>
      </c>
      <c r="K2988" s="193" t="str">
        <f t="shared" si="5329"/>
        <v>all</v>
      </c>
      <c r="L2988" s="193">
        <f t="shared" si="5329"/>
        <v>0</v>
      </c>
      <c r="M2988" s="193">
        <f t="shared" si="5329"/>
        <v>0</v>
      </c>
      <c r="N2988" s="193" t="str">
        <f t="shared" si="5252"/>
        <v>DVD</v>
      </c>
      <c r="AA2988" s="193">
        <f t="shared" si="5315"/>
        <v>0</v>
      </c>
      <c r="AB2988" s="193" t="str">
        <f t="shared" ref="AB2988" si="5330">AB$399</f>
        <v>Gaither, Kelli</v>
      </c>
    </row>
    <row r="2989" spans="1:28" s="188" customFormat="1" ht="17.399999999999999">
      <c r="A2989" s="193" t="str">
        <f t="shared" si="5310"/>
        <v>DVD</v>
      </c>
      <c r="B2989" s="193" t="str">
        <f t="shared" si="5311"/>
        <v>LA020DVD</v>
      </c>
      <c r="C2989" s="193" t="str">
        <f t="shared" si="5312"/>
        <v>DVDGaither, Kelli</v>
      </c>
      <c r="D2989" s="193"/>
      <c r="E2989" s="193"/>
      <c r="F2989" s="193" t="str">
        <f t="shared" si="5313"/>
        <v>DVDHoffman, Brian</v>
      </c>
      <c r="G2989" s="193" t="str">
        <f t="shared" ref="G2989:M2989" si="5331">G$400</f>
        <v>Hoffman, Brian</v>
      </c>
      <c r="H2989" s="193" t="str">
        <f t="shared" si="5331"/>
        <v>Gaither, Kelli</v>
      </c>
      <c r="I2989" s="193" t="str">
        <f t="shared" si="5331"/>
        <v>LA020</v>
      </c>
      <c r="J2989" s="193" t="str">
        <f t="shared" si="5331"/>
        <v>LAPINE ASSOCIATES IN</v>
      </c>
      <c r="K2989" s="193" t="str">
        <f t="shared" si="5331"/>
        <v>all</v>
      </c>
      <c r="L2989" s="193">
        <f t="shared" si="5331"/>
        <v>0</v>
      </c>
      <c r="M2989" s="193">
        <f t="shared" si="5331"/>
        <v>0</v>
      </c>
      <c r="N2989" s="193" t="str">
        <f t="shared" si="5252"/>
        <v>DVD</v>
      </c>
      <c r="AA2989" s="193">
        <f t="shared" si="5315"/>
        <v>0</v>
      </c>
      <c r="AB2989" s="193" t="str">
        <f t="shared" ref="AB2989" si="5332">AB$400</f>
        <v>Gaither, Kelli</v>
      </c>
    </row>
    <row r="2990" spans="1:28" s="188" customFormat="1" ht="17.399999999999999">
      <c r="A2990" s="193" t="str">
        <f t="shared" si="5310"/>
        <v>DVD</v>
      </c>
      <c r="B2990" s="193" t="str">
        <f t="shared" si="5311"/>
        <v>LI722DVD</v>
      </c>
      <c r="C2990" s="193" t="str">
        <f t="shared" si="5312"/>
        <v>DVDGaither, Kelli</v>
      </c>
      <c r="D2990" s="193"/>
      <c r="E2990" s="193"/>
      <c r="F2990" s="193" t="str">
        <f t="shared" si="5313"/>
        <v>DVDHoffman, Brian</v>
      </c>
      <c r="G2990" s="193" t="str">
        <f t="shared" ref="G2990:M2990" si="5333">G$401</f>
        <v>Hoffman, Brian</v>
      </c>
      <c r="H2990" s="193" t="str">
        <f t="shared" si="5333"/>
        <v>Gaither, Kelli</v>
      </c>
      <c r="I2990" s="193" t="str">
        <f t="shared" si="5333"/>
        <v>LI722</v>
      </c>
      <c r="J2990" s="193" t="str">
        <f t="shared" si="5333"/>
        <v>LIFETOUCH NATIONAL SCHOOL STUDIOS I</v>
      </c>
      <c r="K2990" s="193" t="str">
        <f t="shared" si="5333"/>
        <v>all</v>
      </c>
      <c r="L2990" s="193">
        <f t="shared" si="5333"/>
        <v>0</v>
      </c>
      <c r="M2990" s="193">
        <f t="shared" si="5333"/>
        <v>0</v>
      </c>
      <c r="N2990" s="193" t="str">
        <f t="shared" si="5252"/>
        <v>DVD</v>
      </c>
      <c r="AA2990" s="193">
        <f t="shared" si="5315"/>
        <v>0</v>
      </c>
      <c r="AB2990" s="193" t="str">
        <f t="shared" ref="AB2990" si="5334">AB$401</f>
        <v>Gaither, Kelli</v>
      </c>
    </row>
    <row r="2991" spans="1:28" s="188" customFormat="1" ht="17.399999999999999">
      <c r="A2991" s="193" t="str">
        <f t="shared" si="5310"/>
        <v>DVD</v>
      </c>
      <c r="B2991" s="193" t="str">
        <f t="shared" si="5311"/>
        <v>MI690DVD</v>
      </c>
      <c r="C2991" s="193" t="str">
        <f t="shared" si="5312"/>
        <v>DVDGaither, Kelli</v>
      </c>
      <c r="D2991" s="193"/>
      <c r="E2991" s="193"/>
      <c r="F2991" s="193" t="str">
        <f t="shared" si="5313"/>
        <v>DVDHoffman, Brian</v>
      </c>
      <c r="G2991" s="193" t="str">
        <f t="shared" ref="G2991:M2991" si="5335">G$402</f>
        <v>Hoffman, Brian</v>
      </c>
      <c r="H2991" s="193" t="str">
        <f t="shared" si="5335"/>
        <v>Gaither, Kelli</v>
      </c>
      <c r="I2991" s="193" t="str">
        <f t="shared" si="5335"/>
        <v>MI690</v>
      </c>
      <c r="J2991" s="193" t="str">
        <f t="shared" si="5335"/>
        <v>MIRA ENTERPRISE</v>
      </c>
      <c r="K2991" s="193" t="str">
        <f t="shared" si="5335"/>
        <v>all</v>
      </c>
      <c r="L2991" s="193">
        <f t="shared" si="5335"/>
        <v>0</v>
      </c>
      <c r="M2991" s="193">
        <f t="shared" si="5335"/>
        <v>0</v>
      </c>
      <c r="N2991" s="193" t="str">
        <f t="shared" si="5252"/>
        <v>DVD</v>
      </c>
      <c r="AA2991" s="193">
        <f t="shared" si="5315"/>
        <v>0</v>
      </c>
      <c r="AB2991" s="193" t="str">
        <f t="shared" ref="AB2991" si="5336">AB$402</f>
        <v>Gaither, Kelli</v>
      </c>
    </row>
    <row r="2992" spans="1:28" s="188" customFormat="1" ht="17.399999999999999">
      <c r="A2992" s="193" t="str">
        <f t="shared" si="5310"/>
        <v>DVD</v>
      </c>
      <c r="B2992" s="193" t="str">
        <f t="shared" si="5311"/>
        <v>PR060DVD</v>
      </c>
      <c r="C2992" s="193" t="str">
        <f t="shared" si="5312"/>
        <v>DVDGaither, Kelli</v>
      </c>
      <c r="D2992" s="193"/>
      <c r="E2992" s="193"/>
      <c r="F2992" s="193" t="str">
        <f t="shared" si="5313"/>
        <v>DVDHoffman, Brian</v>
      </c>
      <c r="G2992" s="193" t="str">
        <f t="shared" ref="G2992:M2992" si="5337">G$403</f>
        <v>Hoffman, Brian</v>
      </c>
      <c r="H2992" s="193" t="str">
        <f t="shared" si="5337"/>
        <v>Gaither, Kelli</v>
      </c>
      <c r="I2992" s="193" t="str">
        <f t="shared" si="5337"/>
        <v>PR060</v>
      </c>
      <c r="J2992" s="193" t="str">
        <f t="shared" si="5337"/>
        <v>PRECISION TRADING</v>
      </c>
      <c r="K2992" s="193" t="str">
        <f t="shared" si="5337"/>
        <v>all</v>
      </c>
      <c r="L2992" s="193">
        <f t="shared" si="5337"/>
        <v>0</v>
      </c>
      <c r="M2992" s="193">
        <f t="shared" si="5337"/>
        <v>0</v>
      </c>
      <c r="N2992" s="193" t="str">
        <f t="shared" si="5252"/>
        <v>DVD</v>
      </c>
      <c r="AA2992" s="193">
        <f t="shared" si="5315"/>
        <v>0</v>
      </c>
      <c r="AB2992" s="193" t="str">
        <f t="shared" ref="AB2992" si="5338">AB$403</f>
        <v>Gaither, Kelli</v>
      </c>
    </row>
    <row r="2993" spans="1:28" s="188" customFormat="1" ht="17.399999999999999">
      <c r="A2993" s="193" t="str">
        <f t="shared" si="5310"/>
        <v>DVD</v>
      </c>
      <c r="B2993" s="193" t="str">
        <f t="shared" si="5311"/>
        <v>PR960DVD</v>
      </c>
      <c r="C2993" s="193" t="str">
        <f t="shared" si="5312"/>
        <v>DVDGaither, Kelli</v>
      </c>
      <c r="D2993" s="193"/>
      <c r="E2993" s="193"/>
      <c r="F2993" s="193" t="str">
        <f t="shared" si="5313"/>
        <v>DVDHoffman, Brian</v>
      </c>
      <c r="G2993" s="193" t="str">
        <f t="shared" ref="G2993:M2993" si="5339">G$404</f>
        <v>Hoffman, Brian</v>
      </c>
      <c r="H2993" s="193" t="str">
        <f t="shared" si="5339"/>
        <v>Gaither, Kelli</v>
      </c>
      <c r="I2993" s="193" t="str">
        <f t="shared" si="5339"/>
        <v>PR960</v>
      </c>
      <c r="J2993" s="193" t="str">
        <f t="shared" si="5339"/>
        <v>PRINCESS CRUISE LINES</v>
      </c>
      <c r="K2993" s="193" t="str">
        <f t="shared" si="5339"/>
        <v>all</v>
      </c>
      <c r="L2993" s="193">
        <f t="shared" si="5339"/>
        <v>0</v>
      </c>
      <c r="M2993" s="193">
        <f t="shared" si="5339"/>
        <v>0</v>
      </c>
      <c r="N2993" s="193" t="str">
        <f t="shared" si="5252"/>
        <v>DVD</v>
      </c>
      <c r="AA2993" s="193">
        <f t="shared" si="5315"/>
        <v>0</v>
      </c>
      <c r="AB2993" s="193" t="str">
        <f t="shared" ref="AB2993" si="5340">AB$404</f>
        <v>Gaither, Kelli</v>
      </c>
    </row>
    <row r="2994" spans="1:28" s="188" customFormat="1" ht="17.399999999999999">
      <c r="A2994" s="193" t="str">
        <f t="shared" si="5310"/>
        <v>DVD</v>
      </c>
      <c r="B2994" s="193" t="str">
        <f t="shared" si="5311"/>
        <v>RE802DVD</v>
      </c>
      <c r="C2994" s="193" t="str">
        <f t="shared" si="5312"/>
        <v>DVDGaither, Kelli</v>
      </c>
      <c r="D2994" s="193"/>
      <c r="E2994" s="193"/>
      <c r="F2994" s="193" t="str">
        <f t="shared" si="5313"/>
        <v>DVDHoffman, Brian</v>
      </c>
      <c r="G2994" s="193" t="str">
        <f t="shared" ref="G2994:M2994" si="5341">G$405</f>
        <v>Hoffman, Brian</v>
      </c>
      <c r="H2994" s="193" t="str">
        <f t="shared" si="5341"/>
        <v>Gaither, Kelli</v>
      </c>
      <c r="I2994" s="193" t="str">
        <f t="shared" si="5341"/>
        <v>RE802</v>
      </c>
      <c r="J2994" s="193" t="str">
        <f t="shared" si="5341"/>
        <v>REEF PHOTO AND VIDEO INC</v>
      </c>
      <c r="K2994" s="193" t="str">
        <f t="shared" si="5341"/>
        <v>all</v>
      </c>
      <c r="L2994" s="193">
        <f t="shared" si="5341"/>
        <v>0</v>
      </c>
      <c r="M2994" s="193">
        <f t="shared" si="5341"/>
        <v>0</v>
      </c>
      <c r="N2994" s="193" t="str">
        <f t="shared" si="5252"/>
        <v>DVD</v>
      </c>
      <c r="AA2994" s="193">
        <f t="shared" si="5315"/>
        <v>0</v>
      </c>
      <c r="AB2994" s="193" t="str">
        <f t="shared" ref="AB2994" si="5342">AB$405</f>
        <v>Gaither, Kelli</v>
      </c>
    </row>
    <row r="2995" spans="1:28" s="188" customFormat="1" ht="17.399999999999999">
      <c r="A2995" s="193" t="str">
        <f t="shared" si="5310"/>
        <v>DVD</v>
      </c>
      <c r="B2995" s="193" t="str">
        <f t="shared" si="5311"/>
        <v>SC015DVD</v>
      </c>
      <c r="C2995" s="193" t="str">
        <f t="shared" si="5312"/>
        <v>DVDGaither, Kelli</v>
      </c>
      <c r="D2995" s="193"/>
      <c r="E2995" s="193"/>
      <c r="F2995" s="193" t="str">
        <f t="shared" si="5313"/>
        <v>DVDHoffman, Brian</v>
      </c>
      <c r="G2995" s="193" t="str">
        <f t="shared" ref="G2995:M2995" si="5343">G$406</f>
        <v>Hoffman, Brian</v>
      </c>
      <c r="H2995" s="193" t="str">
        <f t="shared" si="5343"/>
        <v>Gaither, Kelli</v>
      </c>
      <c r="I2995" s="193" t="str">
        <f t="shared" si="5343"/>
        <v>SC015</v>
      </c>
      <c r="J2995" s="193" t="str">
        <f t="shared" si="5343"/>
        <v>SUPERSONIC ELECTRONI</v>
      </c>
      <c r="K2995" s="193" t="str">
        <f t="shared" si="5343"/>
        <v>all</v>
      </c>
      <c r="L2995" s="193">
        <f t="shared" si="5343"/>
        <v>0</v>
      </c>
      <c r="M2995" s="193">
        <f t="shared" si="5343"/>
        <v>0</v>
      </c>
      <c r="N2995" s="193" t="str">
        <f t="shared" si="5252"/>
        <v>DVD</v>
      </c>
      <c r="AA2995" s="193">
        <f t="shared" si="5315"/>
        <v>0</v>
      </c>
      <c r="AB2995" s="193" t="str">
        <f t="shared" ref="AB2995" si="5344">AB$406</f>
        <v>Gaither, Kelli</v>
      </c>
    </row>
    <row r="2996" spans="1:28" s="188" customFormat="1" ht="17.399999999999999">
      <c r="A2996" s="193" t="str">
        <f t="shared" si="5310"/>
        <v>DVD</v>
      </c>
      <c r="B2996" s="193" t="str">
        <f t="shared" si="5311"/>
        <v>SE735DVD</v>
      </c>
      <c r="C2996" s="193" t="str">
        <f t="shared" si="5312"/>
        <v>DVDGaither, Kelli</v>
      </c>
      <c r="D2996" s="193"/>
      <c r="E2996" s="193"/>
      <c r="F2996" s="193" t="str">
        <f t="shared" si="5313"/>
        <v>DVDHoffman, Brian</v>
      </c>
      <c r="G2996" s="193" t="str">
        <f t="shared" ref="G2996:M2996" si="5345">G$407</f>
        <v>Hoffman, Brian</v>
      </c>
      <c r="H2996" s="193" t="str">
        <f t="shared" si="5345"/>
        <v>Gaither, Kelli</v>
      </c>
      <c r="I2996" s="193" t="str">
        <f t="shared" si="5345"/>
        <v>SE735</v>
      </c>
      <c r="J2996" s="193" t="str">
        <f t="shared" si="5345"/>
        <v>SENNARI USA</v>
      </c>
      <c r="K2996" s="193" t="str">
        <f t="shared" si="5345"/>
        <v>all</v>
      </c>
      <c r="L2996" s="193">
        <f t="shared" si="5345"/>
        <v>0</v>
      </c>
      <c r="M2996" s="193">
        <f t="shared" si="5345"/>
        <v>0</v>
      </c>
      <c r="N2996" s="193" t="str">
        <f t="shared" si="5252"/>
        <v>DVD</v>
      </c>
      <c r="AA2996" s="193">
        <f t="shared" si="5315"/>
        <v>0</v>
      </c>
      <c r="AB2996" s="193" t="str">
        <f t="shared" ref="AB2996" si="5346">AB$407</f>
        <v>Gaither, Kelli</v>
      </c>
    </row>
    <row r="2997" spans="1:28" s="188" customFormat="1" ht="17.399999999999999">
      <c r="A2997" s="193" t="str">
        <f t="shared" si="5310"/>
        <v>DVD</v>
      </c>
      <c r="B2997" s="193" t="str">
        <f t="shared" si="5311"/>
        <v>SP080DVD</v>
      </c>
      <c r="C2997" s="193" t="str">
        <f t="shared" si="5312"/>
        <v>DVDGaither, Kelli</v>
      </c>
      <c r="D2997" s="193"/>
      <c r="E2997" s="193"/>
      <c r="F2997" s="193" t="str">
        <f t="shared" si="5313"/>
        <v>DVDHoffman, Brian</v>
      </c>
      <c r="G2997" s="193" t="str">
        <f t="shared" ref="G2997:M2997" si="5347">G$408</f>
        <v>Hoffman, Brian</v>
      </c>
      <c r="H2997" s="193" t="str">
        <f t="shared" si="5347"/>
        <v>Gaither, Kelli</v>
      </c>
      <c r="I2997" s="193" t="str">
        <f t="shared" si="5347"/>
        <v>SP080</v>
      </c>
      <c r="J2997" s="193" t="str">
        <f t="shared" si="5347"/>
        <v>S. P. RICHARDS COMPA</v>
      </c>
      <c r="K2997" s="193" t="str">
        <f t="shared" si="5347"/>
        <v>all</v>
      </c>
      <c r="L2997" s="193">
        <f t="shared" si="5347"/>
        <v>0</v>
      </c>
      <c r="M2997" s="193">
        <f t="shared" si="5347"/>
        <v>0</v>
      </c>
      <c r="N2997" s="193" t="str">
        <f t="shared" si="5252"/>
        <v>DVD</v>
      </c>
      <c r="AA2997" s="193">
        <f t="shared" si="5315"/>
        <v>0</v>
      </c>
      <c r="AB2997" s="193" t="str">
        <f t="shared" ref="AB2997" si="5348">AB$408</f>
        <v>Gaither, Kelli</v>
      </c>
    </row>
    <row r="2998" spans="1:28" s="188" customFormat="1" ht="17.399999999999999">
      <c r="A2998" s="193" t="str">
        <f t="shared" si="5310"/>
        <v>DVD</v>
      </c>
      <c r="B2998" s="193" t="str">
        <f t="shared" si="5311"/>
        <v>TE107DVD</v>
      </c>
      <c r="C2998" s="193" t="str">
        <f t="shared" si="5312"/>
        <v>DVDGaither, Kelli</v>
      </c>
      <c r="D2998" s="193"/>
      <c r="E2998" s="193"/>
      <c r="F2998" s="193" t="str">
        <f t="shared" si="5313"/>
        <v>DVDHoffman, Brian</v>
      </c>
      <c r="G2998" s="193" t="str">
        <f t="shared" ref="G2998:M2998" si="5349">G$409</f>
        <v>Hoffman, Brian</v>
      </c>
      <c r="H2998" s="193" t="str">
        <f t="shared" si="5349"/>
        <v>Gaither, Kelli</v>
      </c>
      <c r="I2998" s="193" t="str">
        <f t="shared" si="5349"/>
        <v>TE107</v>
      </c>
      <c r="J2998" s="193" t="str">
        <f t="shared" si="5349"/>
        <v>TECHNICOLOR / TEL-EQUIPMENT</v>
      </c>
      <c r="K2998" s="193" t="str">
        <f t="shared" si="5349"/>
        <v>all</v>
      </c>
      <c r="L2998" s="193" t="str">
        <f t="shared" si="5349"/>
        <v>H2H Performance Video</v>
      </c>
      <c r="M2998" s="193" t="str">
        <f t="shared" si="5349"/>
        <v>TV, Technics</v>
      </c>
      <c r="N2998" s="193" t="str">
        <f t="shared" si="5252"/>
        <v>DVD</v>
      </c>
      <c r="AA2998" s="193">
        <f t="shared" si="5315"/>
        <v>0</v>
      </c>
      <c r="AB2998" s="193" t="str">
        <f t="shared" ref="AB2998" si="5350">AB$409</f>
        <v>Gaither, Kelli</v>
      </c>
    </row>
    <row r="2999" spans="1:28" s="188" customFormat="1" ht="17.399999999999999">
      <c r="A2999" s="193" t="str">
        <f t="shared" si="5310"/>
        <v>DVD</v>
      </c>
      <c r="B2999" s="193" t="str">
        <f t="shared" si="5311"/>
        <v>UR001DVD</v>
      </c>
      <c r="C2999" s="193" t="str">
        <f t="shared" si="5312"/>
        <v>DVDGaither, Kelli</v>
      </c>
      <c r="D2999" s="193"/>
      <c r="E2999" s="193"/>
      <c r="F2999" s="193" t="str">
        <f t="shared" si="5313"/>
        <v>DVDHoffman, Brian</v>
      </c>
      <c r="G2999" s="193" t="str">
        <f t="shared" ref="G2999:M2999" si="5351">G$410</f>
        <v>Hoffman, Brian</v>
      </c>
      <c r="H2999" s="193" t="str">
        <f t="shared" si="5351"/>
        <v>Gaither, Kelli</v>
      </c>
      <c r="I2999" s="193" t="str">
        <f t="shared" si="5351"/>
        <v>UR001</v>
      </c>
      <c r="J2999" s="193" t="str">
        <f t="shared" si="5351"/>
        <v>URBAN OUTFITTERS INC</v>
      </c>
      <c r="K2999" s="193" t="str">
        <f t="shared" si="5351"/>
        <v>all</v>
      </c>
      <c r="L2999" s="193">
        <f t="shared" si="5351"/>
        <v>0</v>
      </c>
      <c r="M2999" s="193">
        <f t="shared" si="5351"/>
        <v>0</v>
      </c>
      <c r="N2999" s="193" t="str">
        <f t="shared" si="5252"/>
        <v>DVD</v>
      </c>
      <c r="AA2999" s="193">
        <f t="shared" si="5315"/>
        <v>0</v>
      </c>
      <c r="AB2999" s="193" t="str">
        <f t="shared" ref="AB2999" si="5352">AB$410</f>
        <v>Gaither, Kelli</v>
      </c>
    </row>
    <row r="3000" spans="1:28" s="188" customFormat="1" ht="17.399999999999999">
      <c r="A3000" s="193" t="str">
        <f t="shared" si="5310"/>
        <v>DVD</v>
      </c>
      <c r="B3000" s="193" t="str">
        <f t="shared" si="5311"/>
        <v>US310DVD</v>
      </c>
      <c r="C3000" s="193" t="str">
        <f t="shared" si="5312"/>
        <v>DVDGaither, Kelli</v>
      </c>
      <c r="D3000" s="193"/>
      <c r="E3000" s="193"/>
      <c r="F3000" s="193" t="str">
        <f t="shared" si="5313"/>
        <v>DVDHoffman, Brian</v>
      </c>
      <c r="G3000" s="193" t="str">
        <f t="shared" ref="G3000:M3000" si="5353">G$411</f>
        <v>Hoffman, Brian</v>
      </c>
      <c r="H3000" s="193" t="str">
        <f t="shared" si="5353"/>
        <v>Gaither, Kelli</v>
      </c>
      <c r="I3000" s="193" t="str">
        <f t="shared" si="5353"/>
        <v>US310</v>
      </c>
      <c r="J3000" s="193" t="str">
        <f t="shared" si="5353"/>
        <v>US ASIA</v>
      </c>
      <c r="K3000" s="193" t="str">
        <f t="shared" si="5353"/>
        <v>all</v>
      </c>
      <c r="L3000" s="193">
        <f t="shared" si="5353"/>
        <v>0</v>
      </c>
      <c r="M3000" s="193">
        <f t="shared" si="5353"/>
        <v>0</v>
      </c>
      <c r="N3000" s="193" t="str">
        <f t="shared" si="5252"/>
        <v>DVD</v>
      </c>
      <c r="AA3000" s="193">
        <f t="shared" si="5315"/>
        <v>0</v>
      </c>
      <c r="AB3000" s="193" t="str">
        <f t="shared" ref="AB3000" si="5354">AB$411</f>
        <v>Gaither, Kelli</v>
      </c>
    </row>
    <row r="3001" spans="1:28" s="188" customFormat="1" ht="17.399999999999999">
      <c r="A3001" s="193" t="str">
        <f t="shared" si="5310"/>
        <v>DVD</v>
      </c>
      <c r="B3001" s="193" t="str">
        <f t="shared" si="5311"/>
        <v>ZA116DVD</v>
      </c>
      <c r="C3001" s="193" t="str">
        <f t="shared" si="5312"/>
        <v>DVDGaither, Kelli</v>
      </c>
      <c r="D3001" s="193"/>
      <c r="E3001" s="193"/>
      <c r="F3001" s="193" t="str">
        <f t="shared" si="5313"/>
        <v>DVDHoffman, Brian</v>
      </c>
      <c r="G3001" s="193" t="str">
        <f t="shared" ref="G3001:M3001" si="5355">G$412</f>
        <v>Hoffman, Brian</v>
      </c>
      <c r="H3001" s="193" t="str">
        <f t="shared" si="5355"/>
        <v>Gaither, Kelli</v>
      </c>
      <c r="I3001" s="193" t="str">
        <f t="shared" si="5355"/>
        <v>ZA116</v>
      </c>
      <c r="J3001" s="193" t="str">
        <f t="shared" si="5355"/>
        <v>ZALMEN REISS AND ASSOCIATES INC</v>
      </c>
      <c r="K3001" s="193" t="str">
        <f t="shared" si="5355"/>
        <v>all</v>
      </c>
      <c r="L3001" s="193">
        <f t="shared" si="5355"/>
        <v>0</v>
      </c>
      <c r="M3001" s="193">
        <f t="shared" si="5355"/>
        <v>0</v>
      </c>
      <c r="N3001" s="193" t="str">
        <f t="shared" si="5252"/>
        <v>DVD</v>
      </c>
      <c r="AA3001" s="193">
        <f t="shared" si="5315"/>
        <v>0</v>
      </c>
      <c r="AB3001" s="193" t="str">
        <f t="shared" ref="AB3001" si="5356">AB$412</f>
        <v>Gaither, Kelli</v>
      </c>
    </row>
    <row r="3002" spans="1:28" s="188" customFormat="1" ht="17.399999999999999">
      <c r="A3002" s="193" t="str">
        <f t="shared" si="5310"/>
        <v>DVD</v>
      </c>
      <c r="B3002" s="193" t="str">
        <f t="shared" si="5311"/>
        <v>CO902DVD</v>
      </c>
      <c r="C3002" s="193" t="str">
        <f t="shared" si="5312"/>
        <v>DVDGaither, Kelli</v>
      </c>
      <c r="D3002" s="193"/>
      <c r="E3002" s="193"/>
      <c r="F3002" s="193" t="str">
        <f t="shared" si="5313"/>
        <v>DVDHoffman, Brian</v>
      </c>
      <c r="G3002" s="193" t="str">
        <f t="shared" ref="G3002:M3002" si="5357">G$413</f>
        <v>Hoffman, Brian</v>
      </c>
      <c r="H3002" s="193" t="str">
        <f t="shared" si="5357"/>
        <v>Gaither, Kelli</v>
      </c>
      <c r="I3002" s="193" t="str">
        <f t="shared" si="5357"/>
        <v>CO902</v>
      </c>
      <c r="J3002" s="193" t="str">
        <f t="shared" si="5357"/>
        <v>COMCAST</v>
      </c>
      <c r="K3002" s="193" t="str">
        <f t="shared" si="5357"/>
        <v>all</v>
      </c>
      <c r="L3002" s="193">
        <f t="shared" si="5357"/>
        <v>0</v>
      </c>
      <c r="M3002" s="193">
        <f t="shared" si="5357"/>
        <v>0</v>
      </c>
      <c r="N3002" s="193" t="str">
        <f t="shared" si="5252"/>
        <v>DVD</v>
      </c>
      <c r="AA3002" s="193">
        <f t="shared" si="5315"/>
        <v>0</v>
      </c>
      <c r="AB3002" s="193" t="str">
        <f t="shared" ref="AB3002" si="5358">AB$413</f>
        <v>Gaither, Kelli</v>
      </c>
    </row>
    <row r="3003" spans="1:28" s="188" customFormat="1" ht="17.399999999999999">
      <c r="A3003" s="193" t="str">
        <f t="shared" si="5310"/>
        <v>DVD</v>
      </c>
      <c r="B3003" s="193" t="str">
        <f t="shared" si="5311"/>
        <v>VI128DVD</v>
      </c>
      <c r="C3003" s="193" t="str">
        <f t="shared" si="5312"/>
        <v>DVDGaither, Kelli</v>
      </c>
      <c r="D3003" s="193"/>
      <c r="E3003" s="193"/>
      <c r="F3003" s="193" t="str">
        <f t="shared" si="5313"/>
        <v>DVDHoffman, Brian</v>
      </c>
      <c r="G3003" s="193" t="str">
        <f t="shared" ref="G3003:M3003" si="5359">G$414</f>
        <v>Hoffman, Brian</v>
      </c>
      <c r="H3003" s="193" t="str">
        <f t="shared" si="5359"/>
        <v>Gaither, Kelli</v>
      </c>
      <c r="I3003" s="193" t="str">
        <f t="shared" si="5359"/>
        <v>VI128</v>
      </c>
      <c r="J3003" s="193" t="str">
        <f t="shared" si="5359"/>
        <v>Graybar Electronics - Video Insight</v>
      </c>
      <c r="K3003" s="193" t="str">
        <f t="shared" si="5359"/>
        <v>all</v>
      </c>
      <c r="L3003" s="193">
        <f t="shared" si="5359"/>
        <v>0</v>
      </c>
      <c r="M3003" s="193">
        <f t="shared" si="5359"/>
        <v>0</v>
      </c>
      <c r="N3003" s="193" t="str">
        <f t="shared" si="5252"/>
        <v>DVD</v>
      </c>
      <c r="AA3003" s="193">
        <f t="shared" si="5315"/>
        <v>0</v>
      </c>
      <c r="AB3003" s="193">
        <f t="shared" ref="AB3003" si="5360">AB$414</f>
        <v>0</v>
      </c>
    </row>
    <row r="3004" spans="1:28" s="188" customFormat="1" ht="17.399999999999999">
      <c r="A3004" s="193" t="str">
        <f t="shared" si="5310"/>
        <v>DVD</v>
      </c>
      <c r="B3004" s="193" t="str">
        <f t="shared" si="5311"/>
        <v>0DVD</v>
      </c>
      <c r="C3004" s="193" t="str">
        <f t="shared" si="5312"/>
        <v>DVD0</v>
      </c>
      <c r="D3004" s="193"/>
      <c r="E3004" s="193"/>
      <c r="F3004" s="193" t="str">
        <f t="shared" si="5313"/>
        <v>DVD0</v>
      </c>
      <c r="G3004" s="193">
        <f t="shared" ref="G3004:M3004" si="5361">G$415</f>
        <v>0</v>
      </c>
      <c r="H3004" s="193">
        <f t="shared" si="5361"/>
        <v>0</v>
      </c>
      <c r="I3004" s="193">
        <f t="shared" si="5361"/>
        <v>0</v>
      </c>
      <c r="J3004" s="193">
        <f t="shared" si="5361"/>
        <v>0</v>
      </c>
      <c r="K3004" s="193">
        <f t="shared" si="5361"/>
        <v>0</v>
      </c>
      <c r="L3004" s="193">
        <f t="shared" si="5361"/>
        <v>0</v>
      </c>
      <c r="M3004" s="193">
        <f t="shared" si="5361"/>
        <v>0</v>
      </c>
      <c r="N3004" s="193" t="str">
        <f t="shared" si="5252"/>
        <v>DVD</v>
      </c>
      <c r="AA3004" s="193">
        <f t="shared" si="5315"/>
        <v>0</v>
      </c>
      <c r="AB3004" s="193">
        <f t="shared" ref="AB3004" si="5362">AB$415</f>
        <v>0</v>
      </c>
    </row>
    <row r="3005" spans="1:28" s="188" customFormat="1" ht="17.399999999999999">
      <c r="A3005" s="193" t="str">
        <f t="shared" si="5310"/>
        <v>DVD</v>
      </c>
      <c r="B3005" s="193" t="str">
        <f t="shared" si="5311"/>
        <v>0DVD</v>
      </c>
      <c r="C3005" s="193" t="str">
        <f t="shared" si="5312"/>
        <v>DVD0</v>
      </c>
      <c r="D3005" s="193"/>
      <c r="E3005" s="193"/>
      <c r="F3005" s="193" t="str">
        <f t="shared" si="5313"/>
        <v>DVD0</v>
      </c>
      <c r="G3005" s="193">
        <f t="shared" ref="G3005:M3005" si="5363">G$416</f>
        <v>0</v>
      </c>
      <c r="H3005" s="193">
        <f t="shared" si="5363"/>
        <v>0</v>
      </c>
      <c r="I3005" s="193">
        <f t="shared" si="5363"/>
        <v>0</v>
      </c>
      <c r="J3005" s="193">
        <f t="shared" si="5363"/>
        <v>0</v>
      </c>
      <c r="K3005" s="193">
        <f t="shared" si="5363"/>
        <v>0</v>
      </c>
      <c r="L3005" s="193">
        <f t="shared" si="5363"/>
        <v>0</v>
      </c>
      <c r="M3005" s="193">
        <f t="shared" si="5363"/>
        <v>0</v>
      </c>
      <c r="N3005" s="193" t="str">
        <f t="shared" si="5252"/>
        <v>DVD</v>
      </c>
      <c r="AA3005" s="193">
        <f t="shared" si="5315"/>
        <v>0</v>
      </c>
      <c r="AB3005" s="193">
        <f t="shared" ref="AB3005" si="5364">AB$416</f>
        <v>0</v>
      </c>
    </row>
    <row r="3006" spans="1:28" s="188" customFormat="1" ht="17.399999999999999">
      <c r="A3006" s="193" t="str">
        <f t="shared" si="5310"/>
        <v>DVD</v>
      </c>
      <c r="B3006" s="193" t="str">
        <f t="shared" si="5311"/>
        <v>0DVD</v>
      </c>
      <c r="C3006" s="193" t="str">
        <f t="shared" si="5312"/>
        <v>DVD0</v>
      </c>
      <c r="D3006" s="193"/>
      <c r="E3006" s="193"/>
      <c r="F3006" s="193" t="str">
        <f t="shared" si="5313"/>
        <v>DVD0</v>
      </c>
      <c r="G3006" s="193">
        <f t="shared" ref="G3006:M3006" si="5365">G$417</f>
        <v>0</v>
      </c>
      <c r="H3006" s="193">
        <f t="shared" si="5365"/>
        <v>0</v>
      </c>
      <c r="I3006" s="193">
        <f t="shared" si="5365"/>
        <v>0</v>
      </c>
      <c r="J3006" s="193">
        <f t="shared" si="5365"/>
        <v>0</v>
      </c>
      <c r="K3006" s="193">
        <f t="shared" si="5365"/>
        <v>0</v>
      </c>
      <c r="L3006" s="193">
        <f t="shared" si="5365"/>
        <v>0</v>
      </c>
      <c r="M3006" s="193">
        <f t="shared" si="5365"/>
        <v>0</v>
      </c>
      <c r="N3006" s="193" t="str">
        <f t="shared" si="5252"/>
        <v>DVD</v>
      </c>
      <c r="AA3006" s="193">
        <f t="shared" si="5315"/>
        <v>0</v>
      </c>
      <c r="AB3006" s="193">
        <f t="shared" ref="AB3006" si="5366">AB$417</f>
        <v>0</v>
      </c>
    </row>
    <row r="3007" spans="1:28" s="188" customFormat="1" ht="17.399999999999999">
      <c r="A3007" s="193" t="str">
        <f t="shared" si="5310"/>
        <v>DVD</v>
      </c>
      <c r="B3007" s="193" t="str">
        <f t="shared" si="5311"/>
        <v>0DVD</v>
      </c>
      <c r="C3007" s="193" t="str">
        <f t="shared" si="5312"/>
        <v>DVD0</v>
      </c>
      <c r="D3007" s="193"/>
      <c r="E3007" s="193"/>
      <c r="F3007" s="193" t="str">
        <f t="shared" si="5313"/>
        <v>DVD0</v>
      </c>
      <c r="G3007" s="193">
        <f t="shared" ref="G3007:M3007" si="5367">G$418</f>
        <v>0</v>
      </c>
      <c r="H3007" s="193">
        <f t="shared" si="5367"/>
        <v>0</v>
      </c>
      <c r="I3007" s="193">
        <f t="shared" si="5367"/>
        <v>0</v>
      </c>
      <c r="J3007" s="193">
        <f t="shared" si="5367"/>
        <v>0</v>
      </c>
      <c r="K3007" s="193">
        <f t="shared" si="5367"/>
        <v>0</v>
      </c>
      <c r="L3007" s="193">
        <f t="shared" si="5367"/>
        <v>0</v>
      </c>
      <c r="M3007" s="193">
        <f t="shared" si="5367"/>
        <v>0</v>
      </c>
      <c r="N3007" s="193" t="str">
        <f t="shared" si="5252"/>
        <v>DVD</v>
      </c>
      <c r="AA3007" s="193">
        <f t="shared" si="5315"/>
        <v>0</v>
      </c>
      <c r="AB3007" s="193">
        <f t="shared" ref="AB3007" si="5368">AB$418</f>
        <v>0</v>
      </c>
    </row>
    <row r="3008" spans="1:28" s="188" customFormat="1" ht="17.399999999999999">
      <c r="A3008" s="193" t="str">
        <f t="shared" si="5310"/>
        <v>DVD</v>
      </c>
      <c r="B3008" s="193" t="str">
        <f t="shared" si="5311"/>
        <v>0DVD</v>
      </c>
      <c r="C3008" s="193" t="str">
        <f t="shared" si="5312"/>
        <v>DVD0</v>
      </c>
      <c r="D3008" s="193"/>
      <c r="E3008" s="193"/>
      <c r="F3008" s="193" t="str">
        <f t="shared" si="5313"/>
        <v>DVD0</v>
      </c>
      <c r="G3008" s="193">
        <f t="shared" ref="G3008:M3008" si="5369">G$419</f>
        <v>0</v>
      </c>
      <c r="H3008" s="193">
        <f t="shared" si="5369"/>
        <v>0</v>
      </c>
      <c r="I3008" s="193">
        <f t="shared" si="5369"/>
        <v>0</v>
      </c>
      <c r="J3008" s="193">
        <f t="shared" si="5369"/>
        <v>0</v>
      </c>
      <c r="K3008" s="193">
        <f t="shared" si="5369"/>
        <v>0</v>
      </c>
      <c r="L3008" s="193">
        <f t="shared" si="5369"/>
        <v>0</v>
      </c>
      <c r="M3008" s="193">
        <f t="shared" si="5369"/>
        <v>0</v>
      </c>
      <c r="N3008" s="193" t="str">
        <f t="shared" si="5252"/>
        <v>DVD</v>
      </c>
      <c r="AA3008" s="193">
        <f t="shared" si="5315"/>
        <v>0</v>
      </c>
      <c r="AB3008" s="193">
        <f t="shared" ref="AB3008" si="5370">AB$419</f>
        <v>0</v>
      </c>
    </row>
    <row r="3009" spans="1:28" s="188" customFormat="1" ht="17.399999999999999">
      <c r="A3009" s="193" t="str">
        <f t="shared" si="5310"/>
        <v>DVD</v>
      </c>
      <c r="B3009" s="193" t="str">
        <f t="shared" si="5311"/>
        <v>0DVD</v>
      </c>
      <c r="C3009" s="193" t="str">
        <f t="shared" si="5312"/>
        <v>DVD0</v>
      </c>
      <c r="D3009" s="193"/>
      <c r="E3009" s="193"/>
      <c r="F3009" s="193" t="str">
        <f t="shared" si="5313"/>
        <v>DVD0</v>
      </c>
      <c r="G3009" s="193">
        <f t="shared" ref="G3009:M3009" si="5371">G$420</f>
        <v>0</v>
      </c>
      <c r="H3009" s="193">
        <f t="shared" si="5371"/>
        <v>0</v>
      </c>
      <c r="I3009" s="193">
        <f t="shared" si="5371"/>
        <v>0</v>
      </c>
      <c r="J3009" s="193">
        <f t="shared" si="5371"/>
        <v>0</v>
      </c>
      <c r="K3009" s="193">
        <f t="shared" si="5371"/>
        <v>0</v>
      </c>
      <c r="L3009" s="193">
        <f t="shared" si="5371"/>
        <v>0</v>
      </c>
      <c r="M3009" s="193">
        <f t="shared" si="5371"/>
        <v>0</v>
      </c>
      <c r="N3009" s="193" t="str">
        <f t="shared" si="5252"/>
        <v>DVD</v>
      </c>
      <c r="AA3009" s="193">
        <f t="shared" si="5315"/>
        <v>0</v>
      </c>
      <c r="AB3009" s="193">
        <f t="shared" ref="AB3009" si="5372">AB$420</f>
        <v>0</v>
      </c>
    </row>
    <row r="3010" spans="1:28" s="188" customFormat="1" ht="17.399999999999999">
      <c r="A3010" s="193" t="str">
        <f t="shared" si="5310"/>
        <v>DVD</v>
      </c>
      <c r="B3010" s="193" t="str">
        <f t="shared" si="5311"/>
        <v>0DVD</v>
      </c>
      <c r="C3010" s="193" t="str">
        <f t="shared" si="5312"/>
        <v>DVD0</v>
      </c>
      <c r="D3010" s="193"/>
      <c r="E3010" s="193"/>
      <c r="F3010" s="193" t="str">
        <f t="shared" si="5313"/>
        <v>DVD0</v>
      </c>
      <c r="G3010" s="193">
        <f t="shared" ref="G3010:M3010" si="5373">G$421</f>
        <v>0</v>
      </c>
      <c r="H3010" s="193">
        <f t="shared" si="5373"/>
        <v>0</v>
      </c>
      <c r="I3010" s="193">
        <f t="shared" si="5373"/>
        <v>0</v>
      </c>
      <c r="J3010" s="193">
        <f t="shared" si="5373"/>
        <v>0</v>
      </c>
      <c r="K3010" s="193">
        <f t="shared" si="5373"/>
        <v>0</v>
      </c>
      <c r="L3010" s="193">
        <f t="shared" si="5373"/>
        <v>0</v>
      </c>
      <c r="M3010" s="193">
        <f t="shared" si="5373"/>
        <v>0</v>
      </c>
      <c r="N3010" s="193" t="str">
        <f t="shared" si="5252"/>
        <v>DVD</v>
      </c>
      <c r="AA3010" s="193">
        <f t="shared" si="5315"/>
        <v>0</v>
      </c>
      <c r="AB3010" s="193">
        <f t="shared" ref="AB3010" si="5374">AB$421</f>
        <v>0</v>
      </c>
    </row>
    <row r="3011" spans="1:28" s="188" customFormat="1" ht="17.399999999999999">
      <c r="A3011" s="193" t="str">
        <f t="shared" si="5310"/>
        <v>DVD</v>
      </c>
      <c r="B3011" s="193" t="str">
        <f t="shared" si="5311"/>
        <v>0DVD</v>
      </c>
      <c r="C3011" s="193" t="str">
        <f t="shared" si="5312"/>
        <v>DVD0</v>
      </c>
      <c r="D3011" s="193"/>
      <c r="E3011" s="193"/>
      <c r="F3011" s="193" t="str">
        <f t="shared" si="5313"/>
        <v>DVD0</v>
      </c>
      <c r="G3011" s="193">
        <f t="shared" ref="G3011:M3011" si="5375">G$422</f>
        <v>0</v>
      </c>
      <c r="H3011" s="193">
        <f t="shared" si="5375"/>
        <v>0</v>
      </c>
      <c r="I3011" s="193">
        <f t="shared" si="5375"/>
        <v>0</v>
      </c>
      <c r="J3011" s="193">
        <f t="shared" si="5375"/>
        <v>0</v>
      </c>
      <c r="K3011" s="193">
        <f t="shared" si="5375"/>
        <v>0</v>
      </c>
      <c r="L3011" s="193">
        <f t="shared" si="5375"/>
        <v>0</v>
      </c>
      <c r="M3011" s="193">
        <f t="shared" si="5375"/>
        <v>0</v>
      </c>
      <c r="N3011" s="193" t="str">
        <f t="shared" si="5252"/>
        <v>DVD</v>
      </c>
      <c r="AA3011" s="193">
        <f t="shared" si="5315"/>
        <v>0</v>
      </c>
      <c r="AB3011" s="193">
        <f t="shared" ref="AB3011" si="5376">AB$422</f>
        <v>0</v>
      </c>
    </row>
    <row r="3012" spans="1:28" s="188" customFormat="1" ht="17.399999999999999">
      <c r="A3012" s="193" t="str">
        <f t="shared" si="5310"/>
        <v>DVD</v>
      </c>
      <c r="B3012" s="193" t="str">
        <f t="shared" si="5311"/>
        <v>0DVD</v>
      </c>
      <c r="C3012" s="193" t="str">
        <f t="shared" si="5312"/>
        <v>DVD0</v>
      </c>
      <c r="D3012" s="193"/>
      <c r="E3012" s="193"/>
      <c r="F3012" s="193" t="str">
        <f t="shared" si="5313"/>
        <v>DVD0</v>
      </c>
      <c r="G3012" s="193">
        <f t="shared" ref="G3012:M3012" si="5377">G$423</f>
        <v>0</v>
      </c>
      <c r="H3012" s="193">
        <f t="shared" si="5377"/>
        <v>0</v>
      </c>
      <c r="I3012" s="193">
        <f t="shared" si="5377"/>
        <v>0</v>
      </c>
      <c r="J3012" s="193">
        <f t="shared" si="5377"/>
        <v>0</v>
      </c>
      <c r="K3012" s="193">
        <f t="shared" si="5377"/>
        <v>0</v>
      </c>
      <c r="L3012" s="193">
        <f t="shared" si="5377"/>
        <v>0</v>
      </c>
      <c r="M3012" s="193">
        <f t="shared" si="5377"/>
        <v>0</v>
      </c>
      <c r="N3012" s="193" t="str">
        <f t="shared" si="5252"/>
        <v>DVD</v>
      </c>
      <c r="AA3012" s="193">
        <f t="shared" si="5315"/>
        <v>0</v>
      </c>
      <c r="AB3012" s="193">
        <f t="shared" ref="AB3012" si="5378">AB$423</f>
        <v>0</v>
      </c>
    </row>
    <row r="3013" spans="1:28" s="188" customFormat="1" ht="17.399999999999999">
      <c r="A3013" s="193" t="str">
        <f t="shared" si="5310"/>
        <v>DVD</v>
      </c>
      <c r="B3013" s="193" t="str">
        <f t="shared" si="5311"/>
        <v>0DVD</v>
      </c>
      <c r="C3013" s="193" t="str">
        <f t="shared" si="5312"/>
        <v>DVD0</v>
      </c>
      <c r="D3013" s="193"/>
      <c r="E3013" s="193"/>
      <c r="F3013" s="193" t="str">
        <f t="shared" si="5313"/>
        <v>DVD0</v>
      </c>
      <c r="G3013" s="193">
        <f t="shared" ref="G3013:M3013" si="5379">G$424</f>
        <v>0</v>
      </c>
      <c r="H3013" s="193">
        <f t="shared" si="5379"/>
        <v>0</v>
      </c>
      <c r="I3013" s="193">
        <f t="shared" si="5379"/>
        <v>0</v>
      </c>
      <c r="J3013" s="193">
        <f t="shared" si="5379"/>
        <v>0</v>
      </c>
      <c r="K3013" s="193">
        <f t="shared" si="5379"/>
        <v>0</v>
      </c>
      <c r="L3013" s="193">
        <f t="shared" si="5379"/>
        <v>0</v>
      </c>
      <c r="M3013" s="193">
        <f t="shared" si="5379"/>
        <v>0</v>
      </c>
      <c r="N3013" s="193" t="str">
        <f t="shared" si="5252"/>
        <v>DVD</v>
      </c>
      <c r="AA3013" s="193">
        <f t="shared" si="5315"/>
        <v>0</v>
      </c>
      <c r="AB3013" s="193">
        <f t="shared" ref="AB3013" si="5380">AB$424</f>
        <v>0</v>
      </c>
    </row>
    <row r="3014" spans="1:28" s="188" customFormat="1" ht="17.399999999999999">
      <c r="A3014" s="193" t="str">
        <f t="shared" si="5310"/>
        <v>DVD</v>
      </c>
      <c r="B3014" s="193" t="str">
        <f t="shared" si="5311"/>
        <v>0DVD</v>
      </c>
      <c r="C3014" s="193" t="str">
        <f t="shared" si="5312"/>
        <v>DVD0</v>
      </c>
      <c r="D3014" s="193"/>
      <c r="E3014" s="193"/>
      <c r="F3014" s="193" t="str">
        <f t="shared" si="5313"/>
        <v>DVD0</v>
      </c>
      <c r="G3014" s="193">
        <f t="shared" ref="G3014:M3014" si="5381">G$425</f>
        <v>0</v>
      </c>
      <c r="H3014" s="193">
        <f t="shared" si="5381"/>
        <v>0</v>
      </c>
      <c r="I3014" s="193">
        <f t="shared" si="5381"/>
        <v>0</v>
      </c>
      <c r="J3014" s="193">
        <f t="shared" si="5381"/>
        <v>0</v>
      </c>
      <c r="K3014" s="193">
        <f t="shared" si="5381"/>
        <v>0</v>
      </c>
      <c r="L3014" s="193">
        <f t="shared" si="5381"/>
        <v>0</v>
      </c>
      <c r="M3014" s="193">
        <f t="shared" si="5381"/>
        <v>0</v>
      </c>
      <c r="N3014" s="193" t="str">
        <f t="shared" si="5252"/>
        <v>DVD</v>
      </c>
      <c r="AA3014" s="193">
        <f t="shared" si="5315"/>
        <v>0</v>
      </c>
      <c r="AB3014" s="193">
        <f t="shared" ref="AB3014" si="5382">AB$425</f>
        <v>0</v>
      </c>
    </row>
    <row r="3015" spans="1:28" s="188" customFormat="1" ht="17.399999999999999">
      <c r="A3015" s="193" t="str">
        <f t="shared" si="5310"/>
        <v>DVD</v>
      </c>
      <c r="B3015" s="193" t="str">
        <f t="shared" si="5311"/>
        <v>0DVD</v>
      </c>
      <c r="C3015" s="193" t="str">
        <f t="shared" si="5312"/>
        <v>DVD0</v>
      </c>
      <c r="D3015" s="193"/>
      <c r="E3015" s="193"/>
      <c r="F3015" s="193" t="str">
        <f t="shared" si="5313"/>
        <v>DVD0</v>
      </c>
      <c r="G3015" s="193">
        <f t="shared" ref="G3015:M3015" si="5383">G$426</f>
        <v>0</v>
      </c>
      <c r="H3015" s="193">
        <f t="shared" si="5383"/>
        <v>0</v>
      </c>
      <c r="I3015" s="193">
        <f t="shared" si="5383"/>
        <v>0</v>
      </c>
      <c r="J3015" s="193">
        <f t="shared" si="5383"/>
        <v>0</v>
      </c>
      <c r="K3015" s="193">
        <f t="shared" si="5383"/>
        <v>0</v>
      </c>
      <c r="L3015" s="193">
        <f t="shared" si="5383"/>
        <v>0</v>
      </c>
      <c r="M3015" s="193">
        <f t="shared" si="5383"/>
        <v>0</v>
      </c>
      <c r="N3015" s="193" t="str">
        <f t="shared" si="5252"/>
        <v>DVD</v>
      </c>
      <c r="AA3015" s="193">
        <f t="shared" si="5315"/>
        <v>0</v>
      </c>
      <c r="AB3015" s="193">
        <f t="shared" ref="AB3015" si="5384">AB$426</f>
        <v>0</v>
      </c>
    </row>
    <row r="3016" spans="1:28" s="188" customFormat="1" ht="17.399999999999999">
      <c r="A3016" s="193" t="str">
        <f t="shared" si="5310"/>
        <v>DVD</v>
      </c>
      <c r="B3016" s="193" t="str">
        <f t="shared" si="5311"/>
        <v>0DVD</v>
      </c>
      <c r="C3016" s="193" t="str">
        <f t="shared" si="5312"/>
        <v>DVD0</v>
      </c>
      <c r="D3016" s="193"/>
      <c r="E3016" s="193"/>
      <c r="F3016" s="193" t="str">
        <f t="shared" si="5313"/>
        <v>DVD0</v>
      </c>
      <c r="G3016" s="193">
        <f t="shared" ref="G3016:M3016" si="5385">G$427</f>
        <v>0</v>
      </c>
      <c r="H3016" s="193">
        <f t="shared" si="5385"/>
        <v>0</v>
      </c>
      <c r="I3016" s="193">
        <f t="shared" si="5385"/>
        <v>0</v>
      </c>
      <c r="J3016" s="193">
        <f t="shared" si="5385"/>
        <v>0</v>
      </c>
      <c r="K3016" s="193">
        <f t="shared" si="5385"/>
        <v>0</v>
      </c>
      <c r="L3016" s="193">
        <f t="shared" si="5385"/>
        <v>0</v>
      </c>
      <c r="M3016" s="193">
        <f t="shared" si="5385"/>
        <v>0</v>
      </c>
      <c r="N3016" s="193" t="str">
        <f t="shared" ref="N3016:N3079" si="5386">A3016</f>
        <v>DVD</v>
      </c>
      <c r="AA3016" s="193">
        <f t="shared" si="5315"/>
        <v>0</v>
      </c>
      <c r="AB3016" s="193">
        <f t="shared" ref="AB3016" si="5387">AB$427</f>
        <v>0</v>
      </c>
    </row>
    <row r="3017" spans="1:28" s="188" customFormat="1" ht="17.399999999999999">
      <c r="A3017" s="193" t="str">
        <f t="shared" si="5310"/>
        <v>DVD</v>
      </c>
      <c r="B3017" s="193" t="str">
        <f t="shared" si="5311"/>
        <v>0DVD</v>
      </c>
      <c r="C3017" s="193" t="str">
        <f t="shared" si="5312"/>
        <v>DVD0</v>
      </c>
      <c r="D3017" s="193"/>
      <c r="E3017" s="193"/>
      <c r="F3017" s="193" t="str">
        <f t="shared" si="5313"/>
        <v>DVD0</v>
      </c>
      <c r="G3017" s="193">
        <f t="shared" ref="G3017:M3017" si="5388">G$428</f>
        <v>0</v>
      </c>
      <c r="H3017" s="193">
        <f t="shared" si="5388"/>
        <v>0</v>
      </c>
      <c r="I3017" s="193">
        <f t="shared" si="5388"/>
        <v>0</v>
      </c>
      <c r="J3017" s="193">
        <f t="shared" si="5388"/>
        <v>0</v>
      </c>
      <c r="K3017" s="193">
        <f t="shared" si="5388"/>
        <v>0</v>
      </c>
      <c r="L3017" s="193">
        <f t="shared" si="5388"/>
        <v>0</v>
      </c>
      <c r="M3017" s="193">
        <f t="shared" si="5388"/>
        <v>0</v>
      </c>
      <c r="N3017" s="193" t="str">
        <f t="shared" si="5386"/>
        <v>DVD</v>
      </c>
      <c r="AA3017" s="193">
        <f t="shared" si="5315"/>
        <v>0</v>
      </c>
      <c r="AB3017" s="193">
        <f t="shared" ref="AB3017" si="5389">AB$428</f>
        <v>0</v>
      </c>
    </row>
    <row r="3018" spans="1:28" s="188" customFormat="1" ht="17.399999999999999">
      <c r="A3018" s="193" t="str">
        <f t="shared" si="5310"/>
        <v>DVD</v>
      </c>
      <c r="B3018" s="193" t="str">
        <f t="shared" si="5311"/>
        <v>0DVD</v>
      </c>
      <c r="C3018" s="193" t="str">
        <f t="shared" si="5312"/>
        <v>DVD0</v>
      </c>
      <c r="D3018" s="193"/>
      <c r="E3018" s="193"/>
      <c r="F3018" s="193" t="str">
        <f t="shared" si="5313"/>
        <v>DVD0</v>
      </c>
      <c r="G3018" s="193">
        <f t="shared" ref="G3018:M3018" si="5390">G$429</f>
        <v>0</v>
      </c>
      <c r="H3018" s="193">
        <f t="shared" si="5390"/>
        <v>0</v>
      </c>
      <c r="I3018" s="193">
        <f t="shared" si="5390"/>
        <v>0</v>
      </c>
      <c r="J3018" s="193">
        <f t="shared" si="5390"/>
        <v>0</v>
      </c>
      <c r="K3018" s="193">
        <f t="shared" si="5390"/>
        <v>0</v>
      </c>
      <c r="L3018" s="193">
        <f t="shared" si="5390"/>
        <v>0</v>
      </c>
      <c r="M3018" s="193">
        <f t="shared" si="5390"/>
        <v>0</v>
      </c>
      <c r="N3018" s="193" t="str">
        <f t="shared" si="5386"/>
        <v>DVD</v>
      </c>
      <c r="AA3018" s="193">
        <f t="shared" si="5315"/>
        <v>0</v>
      </c>
      <c r="AB3018" s="193">
        <f t="shared" ref="AB3018" si="5391">AB$429</f>
        <v>0</v>
      </c>
    </row>
    <row r="3019" spans="1:28" s="188" customFormat="1" ht="17.399999999999999">
      <c r="A3019" s="193" t="str">
        <f t="shared" si="5310"/>
        <v>DVD</v>
      </c>
      <c r="B3019" s="193" t="str">
        <f t="shared" si="5311"/>
        <v>0DVD</v>
      </c>
      <c r="C3019" s="193" t="str">
        <f t="shared" si="5312"/>
        <v>DVD0</v>
      </c>
      <c r="D3019" s="193"/>
      <c r="E3019" s="193"/>
      <c r="F3019" s="193" t="str">
        <f t="shared" si="5313"/>
        <v>DVD0</v>
      </c>
      <c r="G3019" s="193">
        <f t="shared" ref="G3019:M3019" si="5392">G$430</f>
        <v>0</v>
      </c>
      <c r="H3019" s="193">
        <f t="shared" si="5392"/>
        <v>0</v>
      </c>
      <c r="I3019" s="193">
        <f t="shared" si="5392"/>
        <v>0</v>
      </c>
      <c r="J3019" s="193">
        <f t="shared" si="5392"/>
        <v>0</v>
      </c>
      <c r="K3019" s="193">
        <f t="shared" si="5392"/>
        <v>0</v>
      </c>
      <c r="L3019" s="193">
        <f t="shared" si="5392"/>
        <v>0</v>
      </c>
      <c r="M3019" s="193">
        <f t="shared" si="5392"/>
        <v>0</v>
      </c>
      <c r="N3019" s="193" t="str">
        <f t="shared" si="5386"/>
        <v>DVD</v>
      </c>
      <c r="AA3019" s="193">
        <f t="shared" si="5315"/>
        <v>0</v>
      </c>
      <c r="AB3019" s="193">
        <f t="shared" ref="AB3019" si="5393">AB$430</f>
        <v>0</v>
      </c>
    </row>
    <row r="3020" spans="1:28" s="188" customFormat="1" ht="17.399999999999999">
      <c r="A3020" s="193" t="str">
        <f t="shared" si="5310"/>
        <v>DVD</v>
      </c>
      <c r="B3020" s="193" t="str">
        <f t="shared" si="5311"/>
        <v>0DVD</v>
      </c>
      <c r="C3020" s="193" t="str">
        <f t="shared" si="5312"/>
        <v>DVD0</v>
      </c>
      <c r="D3020" s="193"/>
      <c r="E3020" s="193"/>
      <c r="F3020" s="193" t="str">
        <f t="shared" si="5313"/>
        <v>DVD0</v>
      </c>
      <c r="G3020" s="193">
        <f t="shared" ref="G3020:M3020" si="5394">G$431</f>
        <v>0</v>
      </c>
      <c r="H3020" s="193">
        <f t="shared" si="5394"/>
        <v>0</v>
      </c>
      <c r="I3020" s="193">
        <f t="shared" si="5394"/>
        <v>0</v>
      </c>
      <c r="J3020" s="193">
        <f t="shared" si="5394"/>
        <v>0</v>
      </c>
      <c r="K3020" s="193">
        <f t="shared" si="5394"/>
        <v>0</v>
      </c>
      <c r="L3020" s="193">
        <f t="shared" si="5394"/>
        <v>0</v>
      </c>
      <c r="M3020" s="193">
        <f t="shared" si="5394"/>
        <v>0</v>
      </c>
      <c r="N3020" s="193" t="str">
        <f t="shared" si="5386"/>
        <v>DVD</v>
      </c>
      <c r="AA3020" s="193">
        <f t="shared" si="5315"/>
        <v>0</v>
      </c>
      <c r="AB3020" s="193">
        <f t="shared" ref="AB3020" si="5395">AB$431</f>
        <v>0</v>
      </c>
    </row>
    <row r="3021" spans="1:28" s="188" customFormat="1" ht="17.399999999999999">
      <c r="A3021" s="193" t="str">
        <f t="shared" si="5310"/>
        <v>DVD</v>
      </c>
      <c r="B3021" s="193" t="str">
        <f t="shared" si="5311"/>
        <v>0DVD</v>
      </c>
      <c r="C3021" s="193" t="str">
        <f t="shared" si="5312"/>
        <v>DVD0</v>
      </c>
      <c r="D3021" s="193"/>
      <c r="E3021" s="193"/>
      <c r="F3021" s="193" t="str">
        <f t="shared" si="5313"/>
        <v>DVD0</v>
      </c>
      <c r="G3021" s="193">
        <f t="shared" ref="G3021:M3021" si="5396">G$432</f>
        <v>0</v>
      </c>
      <c r="H3021" s="193">
        <f t="shared" si="5396"/>
        <v>0</v>
      </c>
      <c r="I3021" s="193">
        <f t="shared" si="5396"/>
        <v>0</v>
      </c>
      <c r="J3021" s="193">
        <f t="shared" si="5396"/>
        <v>0</v>
      </c>
      <c r="K3021" s="193">
        <f t="shared" si="5396"/>
        <v>0</v>
      </c>
      <c r="L3021" s="193">
        <f t="shared" si="5396"/>
        <v>0</v>
      </c>
      <c r="M3021" s="193">
        <f t="shared" si="5396"/>
        <v>0</v>
      </c>
      <c r="N3021" s="193" t="str">
        <f t="shared" si="5386"/>
        <v>DVD</v>
      </c>
      <c r="AA3021" s="193">
        <f t="shared" si="5315"/>
        <v>0</v>
      </c>
      <c r="AB3021" s="193">
        <f t="shared" ref="AB3021" si="5397">AB$432</f>
        <v>0</v>
      </c>
    </row>
    <row r="3022" spans="1:28" s="188" customFormat="1" ht="17.399999999999999">
      <c r="A3022" s="193" t="str">
        <f t="shared" si="5310"/>
        <v>DVD</v>
      </c>
      <c r="B3022" s="193" t="str">
        <f t="shared" si="5311"/>
        <v>0DVD</v>
      </c>
      <c r="C3022" s="193" t="str">
        <f t="shared" si="5312"/>
        <v>DVD0</v>
      </c>
      <c r="D3022" s="193"/>
      <c r="E3022" s="193"/>
      <c r="F3022" s="193" t="str">
        <f t="shared" si="5313"/>
        <v>DVD0</v>
      </c>
      <c r="G3022" s="193">
        <f t="shared" ref="G3022:M3022" si="5398">G$433</f>
        <v>0</v>
      </c>
      <c r="H3022" s="193">
        <f t="shared" si="5398"/>
        <v>0</v>
      </c>
      <c r="I3022" s="193">
        <f t="shared" si="5398"/>
        <v>0</v>
      </c>
      <c r="J3022" s="193">
        <f t="shared" si="5398"/>
        <v>0</v>
      </c>
      <c r="K3022" s="193">
        <f t="shared" si="5398"/>
        <v>0</v>
      </c>
      <c r="L3022" s="193">
        <f t="shared" si="5398"/>
        <v>0</v>
      </c>
      <c r="M3022" s="193">
        <f t="shared" si="5398"/>
        <v>0</v>
      </c>
      <c r="N3022" s="193" t="str">
        <f t="shared" si="5386"/>
        <v>DVD</v>
      </c>
      <c r="AA3022" s="193">
        <f t="shared" si="5315"/>
        <v>0</v>
      </c>
      <c r="AB3022" s="193">
        <f t="shared" ref="AB3022" si="5399">AB$433</f>
        <v>0</v>
      </c>
    </row>
    <row r="3023" spans="1:28" s="188" customFormat="1" ht="17.399999999999999">
      <c r="A3023" s="193" t="str">
        <f t="shared" si="5310"/>
        <v>DVD</v>
      </c>
      <c r="B3023" s="193" t="str">
        <f t="shared" si="5311"/>
        <v>0DVD</v>
      </c>
      <c r="C3023" s="193" t="str">
        <f t="shared" si="5312"/>
        <v>DVD0</v>
      </c>
      <c r="D3023" s="193"/>
      <c r="E3023" s="193"/>
      <c r="F3023" s="193" t="str">
        <f t="shared" si="5313"/>
        <v>DVD0</v>
      </c>
      <c r="G3023" s="193">
        <f t="shared" ref="G3023:M3023" si="5400">G$434</f>
        <v>0</v>
      </c>
      <c r="H3023" s="193">
        <f t="shared" si="5400"/>
        <v>0</v>
      </c>
      <c r="I3023" s="193">
        <f t="shared" si="5400"/>
        <v>0</v>
      </c>
      <c r="J3023" s="193">
        <f t="shared" si="5400"/>
        <v>0</v>
      </c>
      <c r="K3023" s="193">
        <f t="shared" si="5400"/>
        <v>0</v>
      </c>
      <c r="L3023" s="193">
        <f t="shared" si="5400"/>
        <v>0</v>
      </c>
      <c r="M3023" s="193">
        <f t="shared" si="5400"/>
        <v>0</v>
      </c>
      <c r="N3023" s="193" t="str">
        <f t="shared" si="5386"/>
        <v>DVD</v>
      </c>
      <c r="AA3023" s="193">
        <f t="shared" si="5315"/>
        <v>0</v>
      </c>
      <c r="AB3023" s="193">
        <f t="shared" ref="AB3023" si="5401">AB$434</f>
        <v>0</v>
      </c>
    </row>
    <row r="3024" spans="1:28" s="188" customFormat="1" ht="17.399999999999999">
      <c r="A3024" s="193" t="str">
        <f t="shared" si="5310"/>
        <v>DVD</v>
      </c>
      <c r="B3024" s="193" t="str">
        <f t="shared" si="5311"/>
        <v>0DVD</v>
      </c>
      <c r="C3024" s="193" t="str">
        <f t="shared" si="5312"/>
        <v>DVD0</v>
      </c>
      <c r="D3024" s="193"/>
      <c r="E3024" s="193"/>
      <c r="F3024" s="193" t="str">
        <f t="shared" si="5313"/>
        <v>DVD0</v>
      </c>
      <c r="G3024" s="193">
        <f t="shared" ref="G3024:M3024" si="5402">G$435</f>
        <v>0</v>
      </c>
      <c r="H3024" s="193">
        <f t="shared" si="5402"/>
        <v>0</v>
      </c>
      <c r="I3024" s="193">
        <f t="shared" si="5402"/>
        <v>0</v>
      </c>
      <c r="J3024" s="193">
        <f t="shared" si="5402"/>
        <v>0</v>
      </c>
      <c r="K3024" s="193">
        <f t="shared" si="5402"/>
        <v>0</v>
      </c>
      <c r="L3024" s="193">
        <f t="shared" si="5402"/>
        <v>0</v>
      </c>
      <c r="M3024" s="193">
        <f t="shared" si="5402"/>
        <v>0</v>
      </c>
      <c r="N3024" s="193" t="str">
        <f t="shared" si="5386"/>
        <v>DVD</v>
      </c>
      <c r="AA3024" s="193">
        <f t="shared" si="5315"/>
        <v>0</v>
      </c>
      <c r="AB3024" s="193">
        <f t="shared" ref="AB3024" si="5403">AB$435</f>
        <v>0</v>
      </c>
    </row>
    <row r="3025" spans="1:28" s="188" customFormat="1" ht="17.399999999999999">
      <c r="A3025" s="193" t="str">
        <f t="shared" si="5310"/>
        <v>DVD</v>
      </c>
      <c r="B3025" s="193" t="str">
        <f t="shared" si="5311"/>
        <v>0DVD</v>
      </c>
      <c r="C3025" s="193" t="str">
        <f t="shared" si="5312"/>
        <v>DVD0</v>
      </c>
      <c r="D3025" s="193"/>
      <c r="E3025" s="193"/>
      <c r="F3025" s="193" t="str">
        <f t="shared" si="5313"/>
        <v>DVD0</v>
      </c>
      <c r="G3025" s="193">
        <f t="shared" ref="G3025:M3025" si="5404">G$436</f>
        <v>0</v>
      </c>
      <c r="H3025" s="193">
        <f t="shared" si="5404"/>
        <v>0</v>
      </c>
      <c r="I3025" s="193">
        <f t="shared" si="5404"/>
        <v>0</v>
      </c>
      <c r="J3025" s="193">
        <f t="shared" si="5404"/>
        <v>0</v>
      </c>
      <c r="K3025" s="193">
        <f t="shared" si="5404"/>
        <v>0</v>
      </c>
      <c r="L3025" s="193">
        <f t="shared" si="5404"/>
        <v>0</v>
      </c>
      <c r="M3025" s="193">
        <f t="shared" si="5404"/>
        <v>0</v>
      </c>
      <c r="N3025" s="193" t="str">
        <f t="shared" si="5386"/>
        <v>DVD</v>
      </c>
      <c r="AA3025" s="193">
        <f t="shared" si="5315"/>
        <v>0</v>
      </c>
      <c r="AB3025" s="193">
        <f t="shared" ref="AB3025" si="5405">AB$436</f>
        <v>0</v>
      </c>
    </row>
    <row r="3026" spans="1:28" s="188" customFormat="1" ht="17.399999999999999">
      <c r="A3026" s="193" t="str">
        <f t="shared" si="5310"/>
        <v>DVD</v>
      </c>
      <c r="B3026" s="193" t="str">
        <f t="shared" si="5311"/>
        <v>0DVD</v>
      </c>
      <c r="C3026" s="193" t="str">
        <f t="shared" si="5312"/>
        <v>DVD0</v>
      </c>
      <c r="D3026" s="193"/>
      <c r="E3026" s="193"/>
      <c r="F3026" s="193" t="str">
        <f t="shared" si="5313"/>
        <v>DVD0</v>
      </c>
      <c r="G3026" s="193">
        <f t="shared" ref="G3026:M3026" si="5406">G$437</f>
        <v>0</v>
      </c>
      <c r="H3026" s="193">
        <f t="shared" si="5406"/>
        <v>0</v>
      </c>
      <c r="I3026" s="193">
        <f t="shared" si="5406"/>
        <v>0</v>
      </c>
      <c r="J3026" s="193">
        <f t="shared" si="5406"/>
        <v>0</v>
      </c>
      <c r="K3026" s="193">
        <f t="shared" si="5406"/>
        <v>0</v>
      </c>
      <c r="L3026" s="193">
        <f t="shared" si="5406"/>
        <v>0</v>
      </c>
      <c r="M3026" s="193">
        <f t="shared" si="5406"/>
        <v>0</v>
      </c>
      <c r="N3026" s="193" t="str">
        <f t="shared" si="5386"/>
        <v>DVD</v>
      </c>
      <c r="AA3026" s="193">
        <f t="shared" si="5315"/>
        <v>0</v>
      </c>
      <c r="AB3026" s="193">
        <f t="shared" ref="AB3026" si="5407">AB$437</f>
        <v>0</v>
      </c>
    </row>
    <row r="3027" spans="1:28" s="188" customFormat="1" ht="17.399999999999999">
      <c r="A3027" s="193" t="str">
        <f>T$13</f>
        <v>Food Services</v>
      </c>
      <c r="B3027" s="193" t="str">
        <f>CONCATENATE(I3027,A3027)</f>
        <v>AM760Food Services</v>
      </c>
      <c r="C3027" s="193" t="str">
        <f>CONCATENATE(A3027,H3027)</f>
        <v>Food ServicesRooney, Rick</v>
      </c>
      <c r="D3027" s="193"/>
      <c r="E3027" s="193"/>
      <c r="F3027" s="193" t="str">
        <f>CONCATENATE(A3027,G3027)</f>
        <v>Food ServicesBusse, John</v>
      </c>
      <c r="G3027" s="193" t="str">
        <f t="shared" ref="G3027:M3027" si="5408">G$7</f>
        <v>Busse, John</v>
      </c>
      <c r="H3027" s="193" t="str">
        <f t="shared" si="5408"/>
        <v>Rooney, Rick</v>
      </c>
      <c r="I3027" s="193" t="str">
        <f t="shared" si="5408"/>
        <v>AM760</v>
      </c>
      <c r="J3027" s="193" t="str">
        <f t="shared" si="5408"/>
        <v>AMAZON.COM</v>
      </c>
      <c r="K3027" s="193" t="str">
        <f t="shared" si="5408"/>
        <v>Appliances, Beauty</v>
      </c>
      <c r="L3027" s="193">
        <f t="shared" si="5408"/>
        <v>0</v>
      </c>
      <c r="M3027" s="193">
        <f t="shared" si="5408"/>
        <v>0</v>
      </c>
      <c r="N3027" s="193" t="str">
        <f t="shared" si="5386"/>
        <v>Food Services</v>
      </c>
      <c r="AA3027" s="193">
        <f>AT$13</f>
        <v>0</v>
      </c>
      <c r="AB3027" s="193" t="str">
        <f t="shared" ref="AB3027" si="5409">AB$7</f>
        <v>Rooney, Rick</v>
      </c>
    </row>
    <row r="3028" spans="1:28" s="188" customFormat="1" ht="17.399999999999999">
      <c r="A3028" s="193" t="str">
        <f t="shared" ref="A3028:A3091" si="5410">T$13</f>
        <v>Food Services</v>
      </c>
      <c r="B3028" s="193" t="str">
        <f t="shared" ref="B3028:B3091" si="5411">CONCATENATE(I3028,A3028)</f>
        <v>AM761Food Services</v>
      </c>
      <c r="C3028" s="193" t="str">
        <f t="shared" ref="C3028:C3091" si="5412">CONCATENATE(A3028,H3028)</f>
        <v>Food ServicesRooney, Rick</v>
      </c>
      <c r="D3028" s="193"/>
      <c r="E3028" s="193"/>
      <c r="F3028" s="193" t="str">
        <f t="shared" ref="F3028:F3091" si="5413">CONCATENATE(A3028,G3028)</f>
        <v>Food ServicesBusse, John</v>
      </c>
      <c r="G3028" s="193" t="str">
        <f t="shared" ref="G3028:M3028" si="5414">G$8</f>
        <v>Busse, John</v>
      </c>
      <c r="H3028" s="193" t="str">
        <f t="shared" si="5414"/>
        <v>Rooney, Rick</v>
      </c>
      <c r="I3028" s="193" t="str">
        <f t="shared" si="5414"/>
        <v>AM761</v>
      </c>
      <c r="J3028" s="193" t="str">
        <f t="shared" si="5414"/>
        <v>AMAZON.COM(DI)</v>
      </c>
      <c r="K3028" s="193" t="str">
        <f t="shared" si="5414"/>
        <v>Appliances, Beauty</v>
      </c>
      <c r="L3028" s="193">
        <f t="shared" si="5414"/>
        <v>0</v>
      </c>
      <c r="M3028" s="193">
        <f t="shared" si="5414"/>
        <v>0</v>
      </c>
      <c r="N3028" s="193" t="str">
        <f t="shared" si="5386"/>
        <v>Food Services</v>
      </c>
      <c r="AA3028" s="193">
        <f t="shared" ref="AA3028:AA3091" si="5415">AT$13</f>
        <v>0</v>
      </c>
      <c r="AB3028" s="193" t="str">
        <f t="shared" ref="AB3028" si="5416">AB$8</f>
        <v>Rooney, Rick</v>
      </c>
    </row>
    <row r="3029" spans="1:28" s="188" customFormat="1" ht="17.399999999999999">
      <c r="A3029" s="193" t="str">
        <f t="shared" si="5410"/>
        <v>Food Services</v>
      </c>
      <c r="B3029" s="193" t="str">
        <f t="shared" si="5411"/>
        <v>Food Services</v>
      </c>
      <c r="C3029" s="193" t="str">
        <f t="shared" si="5412"/>
        <v>Food Services</v>
      </c>
      <c r="D3029" s="193"/>
      <c r="E3029" s="193"/>
      <c r="F3029" s="193" t="str">
        <f t="shared" si="5413"/>
        <v>Food Services</v>
      </c>
      <c r="G3029" s="193"/>
      <c r="H3029" s="193"/>
      <c r="I3029" s="193"/>
      <c r="J3029" s="193"/>
      <c r="K3029" s="193" t="str">
        <f t="shared" ref="K3029:M3029" si="5417">K$9</f>
        <v>IMG, DVD, AUD, Tech, TV</v>
      </c>
      <c r="L3029" s="193">
        <f t="shared" si="5417"/>
        <v>0</v>
      </c>
      <c r="M3029" s="193">
        <f t="shared" si="5417"/>
        <v>0</v>
      </c>
      <c r="N3029" s="193" t="str">
        <f t="shared" si="5386"/>
        <v>Food Services</v>
      </c>
      <c r="AA3029" s="193">
        <f t="shared" si="5415"/>
        <v>0</v>
      </c>
      <c r="AB3029" s="193" t="str">
        <f t="shared" ref="AB3029" si="5418">AB$9</f>
        <v>Busse, John</v>
      </c>
    </row>
    <row r="3030" spans="1:28" s="188" customFormat="1" ht="17.399999999999999">
      <c r="A3030" s="193" t="str">
        <f t="shared" si="5410"/>
        <v>Food Services</v>
      </c>
      <c r="B3030" s="193" t="str">
        <f t="shared" si="5411"/>
        <v>Food Services</v>
      </c>
      <c r="C3030" s="193" t="str">
        <f t="shared" si="5412"/>
        <v>Food Services</v>
      </c>
      <c r="D3030" s="193"/>
      <c r="E3030" s="193"/>
      <c r="F3030" s="193" t="str">
        <f t="shared" si="5413"/>
        <v>Food Services</v>
      </c>
      <c r="G3030" s="193"/>
      <c r="H3030" s="193"/>
      <c r="I3030" s="193"/>
      <c r="J3030" s="193"/>
      <c r="K3030" s="193" t="str">
        <f t="shared" ref="K3030:M3030" si="5419">K$10</f>
        <v>IMG, DVD, AUD, Tech, TV</v>
      </c>
      <c r="L3030" s="193">
        <f t="shared" si="5419"/>
        <v>0</v>
      </c>
      <c r="M3030" s="193">
        <f t="shared" si="5419"/>
        <v>0</v>
      </c>
      <c r="N3030" s="193" t="str">
        <f t="shared" si="5386"/>
        <v>Food Services</v>
      </c>
      <c r="AA3030" s="193">
        <f t="shared" si="5415"/>
        <v>0</v>
      </c>
      <c r="AB3030" s="193" t="str">
        <f t="shared" ref="AB3030" si="5420">AB$10</f>
        <v>Busse, John</v>
      </c>
    </row>
    <row r="3031" spans="1:28" s="188" customFormat="1" ht="17.399999999999999">
      <c r="A3031" s="193" t="str">
        <f t="shared" si="5410"/>
        <v>Food Services</v>
      </c>
      <c r="B3031" s="193" t="str">
        <f t="shared" si="5411"/>
        <v>Food Services</v>
      </c>
      <c r="C3031" s="193" t="str">
        <f t="shared" si="5412"/>
        <v>Food Services</v>
      </c>
      <c r="D3031" s="193"/>
      <c r="E3031" s="193"/>
      <c r="F3031" s="193" t="str">
        <f t="shared" si="5413"/>
        <v>Food ServicesBusse, John</v>
      </c>
      <c r="G3031" s="193" t="str">
        <f>G$11</f>
        <v>Busse, John</v>
      </c>
      <c r="H3031" s="193"/>
      <c r="I3031" s="193"/>
      <c r="J3031" s="193"/>
      <c r="K3031" s="193" t="str">
        <f>K$11</f>
        <v>Comm, HNS and Headphones</v>
      </c>
      <c r="L3031" s="193">
        <f>L$11</f>
        <v>0</v>
      </c>
      <c r="M3031" s="193">
        <f>M$11</f>
        <v>0</v>
      </c>
      <c r="N3031" s="193" t="str">
        <f t="shared" si="5386"/>
        <v>Food Services</v>
      </c>
      <c r="AA3031" s="193">
        <f t="shared" si="5415"/>
        <v>0</v>
      </c>
      <c r="AB3031" s="193"/>
    </row>
    <row r="3032" spans="1:28" s="188" customFormat="1" ht="17.399999999999999">
      <c r="A3032" s="193" t="str">
        <f t="shared" si="5410"/>
        <v>Food Services</v>
      </c>
      <c r="B3032" s="193" t="str">
        <f t="shared" si="5411"/>
        <v>Food Services</v>
      </c>
      <c r="C3032" s="193" t="str">
        <f t="shared" si="5412"/>
        <v>Food Services</v>
      </c>
      <c r="D3032" s="193"/>
      <c r="E3032" s="193"/>
      <c r="F3032" s="193" t="str">
        <f t="shared" si="5413"/>
        <v>Food ServicesBusse, John</v>
      </c>
      <c r="G3032" s="193" t="str">
        <f>G$12</f>
        <v>Busse, John</v>
      </c>
      <c r="H3032" s="193"/>
      <c r="I3032" s="193"/>
      <c r="J3032" s="193"/>
      <c r="K3032" s="193" t="str">
        <f>K$12</f>
        <v>Comm, HNS and Headphones</v>
      </c>
      <c r="L3032" s="193">
        <f>L$12</f>
        <v>0</v>
      </c>
      <c r="M3032" s="193">
        <f>M$12</f>
        <v>0</v>
      </c>
      <c r="N3032" s="193" t="str">
        <f t="shared" si="5386"/>
        <v>Food Services</v>
      </c>
      <c r="AA3032" s="193">
        <f t="shared" si="5415"/>
        <v>0</v>
      </c>
      <c r="AB3032" s="193"/>
    </row>
    <row r="3033" spans="1:28" s="188" customFormat="1" ht="17.399999999999999">
      <c r="A3033" s="193" t="str">
        <f t="shared" si="5410"/>
        <v>Food Services</v>
      </c>
      <c r="B3033" s="193" t="str">
        <f t="shared" si="5411"/>
        <v>0Food Services</v>
      </c>
      <c r="C3033" s="193" t="str">
        <f t="shared" si="5412"/>
        <v>Food Services0</v>
      </c>
      <c r="D3033" s="193"/>
      <c r="E3033" s="193"/>
      <c r="F3033" s="193" t="str">
        <f t="shared" si="5413"/>
        <v>Food Services0</v>
      </c>
      <c r="G3033" s="193">
        <f t="shared" ref="G3033:M3033" si="5421">G$13</f>
        <v>0</v>
      </c>
      <c r="H3033" s="193">
        <f t="shared" si="5421"/>
        <v>0</v>
      </c>
      <c r="I3033" s="193">
        <f t="shared" si="5421"/>
        <v>0</v>
      </c>
      <c r="J3033" s="193">
        <f t="shared" si="5421"/>
        <v>0</v>
      </c>
      <c r="K3033" s="193">
        <f t="shared" si="5421"/>
        <v>0</v>
      </c>
      <c r="L3033" s="193">
        <f t="shared" si="5421"/>
        <v>0</v>
      </c>
      <c r="M3033" s="193">
        <f t="shared" si="5421"/>
        <v>0</v>
      </c>
      <c r="N3033" s="193" t="str">
        <f t="shared" si="5386"/>
        <v>Food Services</v>
      </c>
      <c r="AA3033" s="193">
        <f t="shared" si="5415"/>
        <v>0</v>
      </c>
      <c r="AB3033" s="193">
        <f t="shared" ref="AB3033" si="5422">AB$13</f>
        <v>0</v>
      </c>
    </row>
    <row r="3034" spans="1:28" s="188" customFormat="1" ht="17.399999999999999">
      <c r="A3034" s="193" t="str">
        <f t="shared" si="5410"/>
        <v>Food Services</v>
      </c>
      <c r="B3034" s="193" t="str">
        <f t="shared" si="5411"/>
        <v>0Food Services</v>
      </c>
      <c r="C3034" s="193" t="str">
        <f t="shared" si="5412"/>
        <v>Food Services0</v>
      </c>
      <c r="D3034" s="193"/>
      <c r="E3034" s="193"/>
      <c r="F3034" s="193" t="str">
        <f t="shared" si="5413"/>
        <v>Food Services0</v>
      </c>
      <c r="G3034" s="193">
        <f t="shared" ref="G3034:M3034" si="5423">G$14</f>
        <v>0</v>
      </c>
      <c r="H3034" s="193">
        <f t="shared" si="5423"/>
        <v>0</v>
      </c>
      <c r="I3034" s="193">
        <f t="shared" si="5423"/>
        <v>0</v>
      </c>
      <c r="J3034" s="193">
        <f t="shared" si="5423"/>
        <v>0</v>
      </c>
      <c r="K3034" s="193">
        <f t="shared" si="5423"/>
        <v>0</v>
      </c>
      <c r="L3034" s="193">
        <f t="shared" si="5423"/>
        <v>0</v>
      </c>
      <c r="M3034" s="193">
        <f t="shared" si="5423"/>
        <v>0</v>
      </c>
      <c r="N3034" s="193" t="str">
        <f t="shared" si="5386"/>
        <v>Food Services</v>
      </c>
      <c r="AA3034" s="193">
        <f t="shared" si="5415"/>
        <v>0</v>
      </c>
      <c r="AB3034" s="193">
        <f t="shared" ref="AB3034" si="5424">AB$14</f>
        <v>0</v>
      </c>
    </row>
    <row r="3035" spans="1:28" s="188" customFormat="1" ht="17.399999999999999">
      <c r="A3035" s="193" t="str">
        <f t="shared" si="5410"/>
        <v>Food Services</v>
      </c>
      <c r="B3035" s="193" t="str">
        <f t="shared" si="5411"/>
        <v>BE121Food Services</v>
      </c>
      <c r="C3035" s="193" t="str">
        <f t="shared" si="5412"/>
        <v>Food ServicesHardwick, Tonya</v>
      </c>
      <c r="D3035" s="193"/>
      <c r="E3035" s="193"/>
      <c r="F3035" s="193" t="str">
        <f t="shared" si="5413"/>
        <v>Food ServicesMonaco, Nick</v>
      </c>
      <c r="G3035" s="193" t="str">
        <f t="shared" ref="G3035:M3035" si="5425">G$15</f>
        <v>Monaco, Nick</v>
      </c>
      <c r="H3035" s="193" t="str">
        <f t="shared" si="5425"/>
        <v>Hardwick, Tonya</v>
      </c>
      <c r="I3035" s="193" t="str">
        <f t="shared" si="5425"/>
        <v>BE121</v>
      </c>
      <c r="J3035" s="193" t="str">
        <f t="shared" si="5425"/>
        <v>BEST BUY</v>
      </c>
      <c r="K3035" s="193" t="str">
        <f t="shared" si="5425"/>
        <v>all</v>
      </c>
      <c r="L3035" s="193">
        <f t="shared" si="5425"/>
        <v>0</v>
      </c>
      <c r="M3035" s="193">
        <f t="shared" si="5425"/>
        <v>0</v>
      </c>
      <c r="N3035" s="193" t="str">
        <f t="shared" si="5386"/>
        <v>Food Services</v>
      </c>
      <c r="AA3035" s="193">
        <f t="shared" si="5415"/>
        <v>0</v>
      </c>
      <c r="AB3035" s="193" t="str">
        <f t="shared" ref="AB3035" si="5426">AB$15</f>
        <v>Hardwick, Tonya</v>
      </c>
    </row>
    <row r="3036" spans="1:28" s="188" customFormat="1" ht="17.399999999999999">
      <c r="A3036" s="193" t="str">
        <f t="shared" si="5410"/>
        <v>Food Services</v>
      </c>
      <c r="B3036" s="193" t="str">
        <f t="shared" si="5411"/>
        <v>BE500Food Services</v>
      </c>
      <c r="C3036" s="193" t="str">
        <f t="shared" si="5412"/>
        <v>Food ServicesHardwick, Tonya</v>
      </c>
      <c r="D3036" s="193"/>
      <c r="E3036" s="193"/>
      <c r="F3036" s="193" t="str">
        <f t="shared" si="5413"/>
        <v>Food ServicesMonaco, Nick</v>
      </c>
      <c r="G3036" s="193" t="str">
        <f t="shared" ref="G3036:M3036" si="5427">G$16</f>
        <v>Monaco, Nick</v>
      </c>
      <c r="H3036" s="193" t="str">
        <f t="shared" si="5427"/>
        <v>Hardwick, Tonya</v>
      </c>
      <c r="I3036" s="193" t="str">
        <f t="shared" si="5427"/>
        <v>BE500</v>
      </c>
      <c r="J3036" s="193" t="str">
        <f t="shared" si="5427"/>
        <v>BEST BUY PUR. LLC (VDF)</v>
      </c>
      <c r="K3036" s="193" t="str">
        <f t="shared" si="5427"/>
        <v>all</v>
      </c>
      <c r="L3036" s="193">
        <f t="shared" si="5427"/>
        <v>0</v>
      </c>
      <c r="M3036" s="193">
        <f t="shared" si="5427"/>
        <v>0</v>
      </c>
      <c r="N3036" s="193" t="str">
        <f t="shared" si="5386"/>
        <v>Food Services</v>
      </c>
      <c r="AA3036" s="193">
        <f t="shared" si="5415"/>
        <v>0</v>
      </c>
      <c r="AB3036" s="193" t="str">
        <f t="shared" ref="AB3036" si="5428">AB$16</f>
        <v>Hardwick, Tonya</v>
      </c>
    </row>
    <row r="3037" spans="1:28" s="188" customFormat="1" ht="17.399999999999999">
      <c r="A3037" s="193" t="str">
        <f t="shared" si="5410"/>
        <v>Food Services</v>
      </c>
      <c r="B3037" s="193" t="str">
        <f t="shared" si="5411"/>
        <v>MA040Food Services</v>
      </c>
      <c r="C3037" s="193" t="str">
        <f t="shared" si="5412"/>
        <v>Food ServicesHardwick, Tonya</v>
      </c>
      <c r="D3037" s="193"/>
      <c r="E3037" s="193"/>
      <c r="F3037" s="193" t="str">
        <f t="shared" si="5413"/>
        <v>Food ServicesMonaco, Nick</v>
      </c>
      <c r="G3037" s="193" t="str">
        <f t="shared" ref="G3037:M3037" si="5429">G$17</f>
        <v>Monaco, Nick</v>
      </c>
      <c r="H3037" s="193" t="str">
        <f t="shared" si="5429"/>
        <v>Hardwick, Tonya</v>
      </c>
      <c r="I3037" s="193" t="str">
        <f t="shared" si="5429"/>
        <v>MA040</v>
      </c>
      <c r="J3037" s="193" t="str">
        <f t="shared" si="5429"/>
        <v>MAGNOLIA HOME THEATER</v>
      </c>
      <c r="K3037" s="193" t="str">
        <f t="shared" si="5429"/>
        <v>all</v>
      </c>
      <c r="L3037" s="193">
        <f t="shared" si="5429"/>
        <v>0</v>
      </c>
      <c r="M3037" s="193">
        <f t="shared" si="5429"/>
        <v>0</v>
      </c>
      <c r="N3037" s="193" t="str">
        <f t="shared" si="5386"/>
        <v>Food Services</v>
      </c>
      <c r="AA3037" s="193">
        <f t="shared" si="5415"/>
        <v>0</v>
      </c>
      <c r="AB3037" s="193" t="str">
        <f t="shared" ref="AB3037" si="5430">AB$17</f>
        <v>Hardwick, Tonya</v>
      </c>
    </row>
    <row r="3038" spans="1:28" s="188" customFormat="1" ht="17.399999999999999">
      <c r="A3038" s="193" t="str">
        <f t="shared" si="5410"/>
        <v>Food Services</v>
      </c>
      <c r="B3038" s="193" t="str">
        <f t="shared" si="5411"/>
        <v>MA043Food Services</v>
      </c>
      <c r="C3038" s="193" t="str">
        <f t="shared" si="5412"/>
        <v>Food ServicesHardwick, Tonya</v>
      </c>
      <c r="D3038" s="193"/>
      <c r="E3038" s="193"/>
      <c r="F3038" s="193" t="str">
        <f t="shared" si="5413"/>
        <v>Food ServicesMonaco, Nick</v>
      </c>
      <c r="G3038" s="193" t="str">
        <f t="shared" ref="G3038:M3038" si="5431">G$18</f>
        <v>Monaco, Nick</v>
      </c>
      <c r="H3038" s="193" t="str">
        <f t="shared" si="5431"/>
        <v>Hardwick, Tonya</v>
      </c>
      <c r="I3038" s="193" t="str">
        <f t="shared" si="5431"/>
        <v>MA043</v>
      </c>
      <c r="J3038" s="193" t="str">
        <f t="shared" si="5431"/>
        <v>MAGNOLIA AUDIO VIDEO</v>
      </c>
      <c r="K3038" s="193" t="str">
        <f t="shared" si="5431"/>
        <v>all</v>
      </c>
      <c r="L3038" s="193">
        <f t="shared" si="5431"/>
        <v>0</v>
      </c>
      <c r="M3038" s="193">
        <f t="shared" si="5431"/>
        <v>0</v>
      </c>
      <c r="N3038" s="193" t="str">
        <f t="shared" si="5386"/>
        <v>Food Services</v>
      </c>
      <c r="AA3038" s="193">
        <f t="shared" si="5415"/>
        <v>0</v>
      </c>
      <c r="AB3038" s="193" t="str">
        <f t="shared" ref="AB3038" si="5432">AB$18</f>
        <v>Hardwick, Tonya</v>
      </c>
    </row>
    <row r="3039" spans="1:28" s="188" customFormat="1" ht="17.399999999999999">
      <c r="A3039" s="193" t="str">
        <f t="shared" si="5410"/>
        <v>Food Services</v>
      </c>
      <c r="B3039" s="193" t="str">
        <f t="shared" si="5411"/>
        <v>0Food Services</v>
      </c>
      <c r="C3039" s="193" t="str">
        <f t="shared" si="5412"/>
        <v>Food Services0</v>
      </c>
      <c r="D3039" s="193"/>
      <c r="E3039" s="193"/>
      <c r="F3039" s="193" t="str">
        <f t="shared" si="5413"/>
        <v>Food Services0</v>
      </c>
      <c r="G3039" s="193">
        <f t="shared" ref="G3039:M3039" si="5433">G$19</f>
        <v>0</v>
      </c>
      <c r="H3039" s="193">
        <f t="shared" si="5433"/>
        <v>0</v>
      </c>
      <c r="I3039" s="193">
        <f t="shared" si="5433"/>
        <v>0</v>
      </c>
      <c r="J3039" s="193">
        <f t="shared" si="5433"/>
        <v>0</v>
      </c>
      <c r="K3039" s="193">
        <f t="shared" si="5433"/>
        <v>0</v>
      </c>
      <c r="L3039" s="193">
        <f t="shared" si="5433"/>
        <v>0</v>
      </c>
      <c r="M3039" s="193">
        <f t="shared" si="5433"/>
        <v>0</v>
      </c>
      <c r="N3039" s="193" t="str">
        <f t="shared" si="5386"/>
        <v>Food Services</v>
      </c>
      <c r="AA3039" s="193">
        <f t="shared" si="5415"/>
        <v>0</v>
      </c>
      <c r="AB3039" s="193">
        <f t="shared" ref="AB3039" si="5434">AB$19</f>
        <v>0</v>
      </c>
    </row>
    <row r="3040" spans="1:28" s="188" customFormat="1" ht="17.399999999999999">
      <c r="A3040" s="193" t="str">
        <f t="shared" si="5410"/>
        <v>Food Services</v>
      </c>
      <c r="B3040" s="193" t="str">
        <f t="shared" si="5411"/>
        <v>BJ005Food Services</v>
      </c>
      <c r="C3040" s="193" t="str">
        <f t="shared" si="5412"/>
        <v>Food ServicesLyons, Brad</v>
      </c>
      <c r="D3040" s="193"/>
      <c r="E3040" s="193"/>
      <c r="F3040" s="193" t="str">
        <f t="shared" si="5413"/>
        <v>Food ServicesMonaco, Nick</v>
      </c>
      <c r="G3040" s="193" t="str">
        <f t="shared" ref="G3040:M3040" si="5435">G$20</f>
        <v>Monaco, Nick</v>
      </c>
      <c r="H3040" s="193" t="str">
        <f t="shared" si="5435"/>
        <v>Lyons, Brad</v>
      </c>
      <c r="I3040" s="193" t="str">
        <f t="shared" si="5435"/>
        <v>BJ005</v>
      </c>
      <c r="J3040" s="193" t="str">
        <f t="shared" si="5435"/>
        <v>BJ'S WHOLESALE</v>
      </c>
      <c r="K3040" s="193" t="str">
        <f t="shared" si="5435"/>
        <v>all</v>
      </c>
      <c r="L3040" s="193">
        <f t="shared" si="5435"/>
        <v>0</v>
      </c>
      <c r="M3040" s="193">
        <f t="shared" si="5435"/>
        <v>0</v>
      </c>
      <c r="N3040" s="193" t="str">
        <f t="shared" si="5386"/>
        <v>Food Services</v>
      </c>
      <c r="AA3040" s="193">
        <f t="shared" si="5415"/>
        <v>0</v>
      </c>
      <c r="AB3040" s="193" t="str">
        <f t="shared" ref="AB3040" si="5436">AB$20</f>
        <v>Lyons, Brad</v>
      </c>
    </row>
    <row r="3041" spans="1:28" s="188" customFormat="1" ht="17.399999999999999">
      <c r="A3041" s="193" t="str">
        <f t="shared" si="5410"/>
        <v>Food Services</v>
      </c>
      <c r="B3041" s="193" t="str">
        <f t="shared" si="5411"/>
        <v>HA052Food Services</v>
      </c>
      <c r="C3041" s="193" t="str">
        <f t="shared" si="5412"/>
        <v>Food ServicesLyons, Brad</v>
      </c>
      <c r="D3041" s="193"/>
      <c r="E3041" s="193"/>
      <c r="F3041" s="193" t="str">
        <f t="shared" si="5413"/>
        <v>Food ServicesMonaco, Nick</v>
      </c>
      <c r="G3041" s="193" t="str">
        <f t="shared" ref="G3041:M3041" si="5437">G$21</f>
        <v>Monaco, Nick</v>
      </c>
      <c r="H3041" s="193" t="str">
        <f t="shared" si="5437"/>
        <v>Lyons, Brad</v>
      </c>
      <c r="I3041" s="193" t="str">
        <f t="shared" si="5437"/>
        <v>HA052</v>
      </c>
      <c r="J3041" s="193" t="str">
        <f t="shared" si="5437"/>
        <v>HARRIS COMMUNICATIONS</v>
      </c>
      <c r="K3041" s="193" t="str">
        <f t="shared" si="5437"/>
        <v>all</v>
      </c>
      <c r="L3041" s="193">
        <f t="shared" si="5437"/>
        <v>0</v>
      </c>
      <c r="M3041" s="193">
        <f t="shared" si="5437"/>
        <v>0</v>
      </c>
      <c r="N3041" s="193" t="str">
        <f t="shared" si="5386"/>
        <v>Food Services</v>
      </c>
      <c r="AA3041" s="193">
        <f t="shared" si="5415"/>
        <v>0</v>
      </c>
      <c r="AB3041" s="193" t="str">
        <f t="shared" ref="AB3041" si="5438">AB$21</f>
        <v>Lyons, Brad</v>
      </c>
    </row>
    <row r="3042" spans="1:28" s="188" customFormat="1" ht="17.399999999999999">
      <c r="A3042" s="193" t="str">
        <f t="shared" si="5410"/>
        <v>Food Services</v>
      </c>
      <c r="B3042" s="193" t="str">
        <f t="shared" si="5411"/>
        <v>OF020Food Services</v>
      </c>
      <c r="C3042" s="193" t="str">
        <f t="shared" si="5412"/>
        <v>Food ServicesLyons, Brad</v>
      </c>
      <c r="D3042" s="193"/>
      <c r="E3042" s="193"/>
      <c r="F3042" s="193" t="str">
        <f t="shared" si="5413"/>
        <v>Food ServicesMonaco, Nick</v>
      </c>
      <c r="G3042" s="193" t="str">
        <f t="shared" ref="G3042:M3042" si="5439">G$22</f>
        <v>Monaco, Nick</v>
      </c>
      <c r="H3042" s="193" t="str">
        <f t="shared" si="5439"/>
        <v>Lyons, Brad</v>
      </c>
      <c r="I3042" s="193" t="str">
        <f t="shared" si="5439"/>
        <v>OF020</v>
      </c>
      <c r="J3042" s="193" t="str">
        <f t="shared" si="5439"/>
        <v>OFFICE DEPOT INC.</v>
      </c>
      <c r="K3042" s="193" t="str">
        <f t="shared" si="5439"/>
        <v>all</v>
      </c>
      <c r="L3042" s="193">
        <f t="shared" si="5439"/>
        <v>0</v>
      </c>
      <c r="M3042" s="193">
        <f t="shared" si="5439"/>
        <v>0</v>
      </c>
      <c r="N3042" s="193" t="str">
        <f t="shared" si="5386"/>
        <v>Food Services</v>
      </c>
      <c r="AA3042" s="193">
        <f t="shared" si="5415"/>
        <v>0</v>
      </c>
      <c r="AB3042" s="193" t="str">
        <f t="shared" ref="AB3042" si="5440">AB$22</f>
        <v>Lyons, Brad</v>
      </c>
    </row>
    <row r="3043" spans="1:28" s="188" customFormat="1" ht="17.399999999999999">
      <c r="A3043" s="193" t="str">
        <f t="shared" si="5410"/>
        <v>Food Services</v>
      </c>
      <c r="B3043" s="193" t="str">
        <f t="shared" si="5411"/>
        <v>ST455Food Services</v>
      </c>
      <c r="C3043" s="193" t="str">
        <f t="shared" si="5412"/>
        <v>Food ServicesLyons, Brad</v>
      </c>
      <c r="D3043" s="193"/>
      <c r="E3043" s="193"/>
      <c r="F3043" s="193" t="str">
        <f t="shared" si="5413"/>
        <v>Food ServicesMonaco, Nick</v>
      </c>
      <c r="G3043" s="193" t="str">
        <f t="shared" ref="G3043:M3043" si="5441">G$23</f>
        <v>Monaco, Nick</v>
      </c>
      <c r="H3043" s="193" t="str">
        <f t="shared" si="5441"/>
        <v>Lyons, Brad</v>
      </c>
      <c r="I3043" s="193" t="str">
        <f t="shared" si="5441"/>
        <v>ST455</v>
      </c>
      <c r="J3043" s="193" t="str">
        <f t="shared" si="5441"/>
        <v>QUILL CORPORATION/ST</v>
      </c>
      <c r="K3043" s="193" t="str">
        <f t="shared" si="5441"/>
        <v>all</v>
      </c>
      <c r="L3043" s="193">
        <f t="shared" si="5441"/>
        <v>0</v>
      </c>
      <c r="M3043" s="193">
        <f t="shared" si="5441"/>
        <v>0</v>
      </c>
      <c r="N3043" s="193" t="str">
        <f t="shared" si="5386"/>
        <v>Food Services</v>
      </c>
      <c r="AA3043" s="193">
        <f t="shared" si="5415"/>
        <v>0</v>
      </c>
      <c r="AB3043" s="193" t="str">
        <f t="shared" ref="AB3043" si="5442">AB$23</f>
        <v>Lyons, Brad</v>
      </c>
    </row>
    <row r="3044" spans="1:28" s="188" customFormat="1" ht="17.399999999999999">
      <c r="A3044" s="193" t="str">
        <f t="shared" si="5410"/>
        <v>Food Services</v>
      </c>
      <c r="B3044" s="193" t="str">
        <f t="shared" si="5411"/>
        <v>TE779Food Services</v>
      </c>
      <c r="C3044" s="193" t="str">
        <f t="shared" si="5412"/>
        <v>Food ServicesLyons, Brad</v>
      </c>
      <c r="D3044" s="193"/>
      <c r="E3044" s="193"/>
      <c r="F3044" s="193" t="str">
        <f t="shared" si="5413"/>
        <v>Food ServicesMonaco, Nick</v>
      </c>
      <c r="G3044" s="193" t="str">
        <f t="shared" ref="G3044:M3044" si="5443">G$24</f>
        <v>Monaco, Nick</v>
      </c>
      <c r="H3044" s="193" t="str">
        <f t="shared" si="5443"/>
        <v>Lyons, Brad</v>
      </c>
      <c r="I3044" s="193" t="str">
        <f t="shared" si="5443"/>
        <v>TE779</v>
      </c>
      <c r="J3044" s="193" t="str">
        <f t="shared" si="5443"/>
        <v>TELTEX INC</v>
      </c>
      <c r="K3044" s="193" t="str">
        <f t="shared" si="5443"/>
        <v>all</v>
      </c>
      <c r="L3044" s="193">
        <f t="shared" si="5443"/>
        <v>0</v>
      </c>
      <c r="M3044" s="193">
        <f t="shared" si="5443"/>
        <v>0</v>
      </c>
      <c r="N3044" s="193" t="str">
        <f t="shared" si="5386"/>
        <v>Food Services</v>
      </c>
      <c r="AA3044" s="193">
        <f t="shared" si="5415"/>
        <v>0</v>
      </c>
      <c r="AB3044" s="193" t="str">
        <f t="shared" ref="AB3044" si="5444">AB$24</f>
        <v>Lyons, Brad</v>
      </c>
    </row>
    <row r="3045" spans="1:28" s="188" customFormat="1" ht="17.399999999999999">
      <c r="A3045" s="193" t="str">
        <f t="shared" si="5410"/>
        <v>Food Services</v>
      </c>
      <c r="B3045" s="193" t="str">
        <f t="shared" si="5411"/>
        <v>0Food Services</v>
      </c>
      <c r="C3045" s="193" t="str">
        <f t="shared" si="5412"/>
        <v>Food ServicesLyons, Brad</v>
      </c>
      <c r="D3045" s="193"/>
      <c r="E3045" s="193"/>
      <c r="F3045" s="193" t="str">
        <f t="shared" si="5413"/>
        <v>Food ServicesMonaco, Nick</v>
      </c>
      <c r="G3045" s="193" t="str">
        <f t="shared" ref="G3045:M3045" si="5445">G$25</f>
        <v>Monaco, Nick</v>
      </c>
      <c r="H3045" s="193" t="str">
        <f t="shared" si="5445"/>
        <v>Lyons, Brad</v>
      </c>
      <c r="I3045" s="193">
        <f t="shared" si="5445"/>
        <v>0</v>
      </c>
      <c r="J3045" s="193" t="str">
        <f t="shared" si="5445"/>
        <v>MENARDS</v>
      </c>
      <c r="K3045" s="193" t="str">
        <f t="shared" si="5445"/>
        <v>all</v>
      </c>
      <c r="L3045" s="193">
        <f t="shared" si="5445"/>
        <v>0</v>
      </c>
      <c r="M3045" s="193">
        <f t="shared" si="5445"/>
        <v>0</v>
      </c>
      <c r="N3045" s="193" t="str">
        <f t="shared" si="5386"/>
        <v>Food Services</v>
      </c>
      <c r="AA3045" s="193">
        <f t="shared" si="5415"/>
        <v>0</v>
      </c>
      <c r="AB3045" s="193" t="str">
        <f t="shared" ref="AB3045" si="5446">AB$25</f>
        <v>Lyons, Brad</v>
      </c>
    </row>
    <row r="3046" spans="1:28" s="188" customFormat="1" ht="17.399999999999999">
      <c r="A3046" s="193" t="str">
        <f t="shared" si="5410"/>
        <v>Food Services</v>
      </c>
      <c r="B3046" s="193" t="str">
        <f t="shared" si="5411"/>
        <v>0Food Services</v>
      </c>
      <c r="C3046" s="193" t="str">
        <f t="shared" si="5412"/>
        <v>Food Services0</v>
      </c>
      <c r="D3046" s="193"/>
      <c r="E3046" s="193"/>
      <c r="F3046" s="193" t="str">
        <f t="shared" si="5413"/>
        <v>Food Services0</v>
      </c>
      <c r="G3046" s="193">
        <f t="shared" ref="G3046:M3046" si="5447">G$26</f>
        <v>0</v>
      </c>
      <c r="H3046" s="193">
        <f t="shared" si="5447"/>
        <v>0</v>
      </c>
      <c r="I3046" s="193">
        <f t="shared" si="5447"/>
        <v>0</v>
      </c>
      <c r="J3046" s="193">
        <f t="shared" si="5447"/>
        <v>0</v>
      </c>
      <c r="K3046" s="193">
        <f t="shared" si="5447"/>
        <v>0</v>
      </c>
      <c r="L3046" s="193">
        <f t="shared" si="5447"/>
        <v>0</v>
      </c>
      <c r="M3046" s="193">
        <f t="shared" si="5447"/>
        <v>0</v>
      </c>
      <c r="N3046" s="193" t="str">
        <f t="shared" si="5386"/>
        <v>Food Services</v>
      </c>
      <c r="AA3046" s="193">
        <f t="shared" si="5415"/>
        <v>0</v>
      </c>
      <c r="AB3046" s="193">
        <f t="shared" ref="AB3046" si="5448">AB$26</f>
        <v>0</v>
      </c>
    </row>
    <row r="3047" spans="1:28" s="188" customFormat="1" ht="17.399999999999999">
      <c r="A3047" s="193" t="str">
        <f t="shared" si="5410"/>
        <v>Food Services</v>
      </c>
      <c r="B3047" s="193" t="str">
        <f t="shared" si="5411"/>
        <v>0Food Services</v>
      </c>
      <c r="C3047" s="193" t="str">
        <f t="shared" si="5412"/>
        <v>Food Services0</v>
      </c>
      <c r="D3047" s="193"/>
      <c r="E3047" s="193"/>
      <c r="F3047" s="193" t="str">
        <f t="shared" si="5413"/>
        <v>Food Services0</v>
      </c>
      <c r="G3047" s="193">
        <f t="shared" ref="G3047:M3047" si="5449">G$27</f>
        <v>0</v>
      </c>
      <c r="H3047" s="193">
        <f t="shared" si="5449"/>
        <v>0</v>
      </c>
      <c r="I3047" s="193">
        <f t="shared" si="5449"/>
        <v>0</v>
      </c>
      <c r="J3047" s="193">
        <f t="shared" si="5449"/>
        <v>0</v>
      </c>
      <c r="K3047" s="193">
        <f t="shared" si="5449"/>
        <v>0</v>
      </c>
      <c r="L3047" s="193">
        <f t="shared" si="5449"/>
        <v>0</v>
      </c>
      <c r="M3047" s="193">
        <f t="shared" si="5449"/>
        <v>0</v>
      </c>
      <c r="N3047" s="193" t="str">
        <f t="shared" si="5386"/>
        <v>Food Services</v>
      </c>
      <c r="AA3047" s="193">
        <f t="shared" si="5415"/>
        <v>0</v>
      </c>
      <c r="AB3047" s="193">
        <f t="shared" ref="AB3047" si="5450">AB$27</f>
        <v>0</v>
      </c>
    </row>
    <row r="3048" spans="1:28" s="188" customFormat="1" ht="17.399999999999999">
      <c r="A3048" s="193" t="str">
        <f t="shared" si="5410"/>
        <v>Food Services</v>
      </c>
      <c r="B3048" s="193" t="str">
        <f t="shared" si="5411"/>
        <v>0Food Services</v>
      </c>
      <c r="C3048" s="193" t="str">
        <f t="shared" si="5412"/>
        <v>Food Services0</v>
      </c>
      <c r="D3048" s="193"/>
      <c r="E3048" s="193"/>
      <c r="F3048" s="193" t="str">
        <f t="shared" si="5413"/>
        <v>Food Services0</v>
      </c>
      <c r="G3048" s="193">
        <f t="shared" ref="G3048:M3048" si="5451">G$28</f>
        <v>0</v>
      </c>
      <c r="H3048" s="193">
        <f t="shared" si="5451"/>
        <v>0</v>
      </c>
      <c r="I3048" s="193">
        <f t="shared" si="5451"/>
        <v>0</v>
      </c>
      <c r="J3048" s="193">
        <f t="shared" si="5451"/>
        <v>0</v>
      </c>
      <c r="K3048" s="193">
        <f t="shared" si="5451"/>
        <v>0</v>
      </c>
      <c r="L3048" s="193">
        <f t="shared" si="5451"/>
        <v>0</v>
      </c>
      <c r="M3048" s="193">
        <f t="shared" si="5451"/>
        <v>0</v>
      </c>
      <c r="N3048" s="193" t="str">
        <f t="shared" si="5386"/>
        <v>Food Services</v>
      </c>
      <c r="AA3048" s="193">
        <f t="shared" si="5415"/>
        <v>0</v>
      </c>
      <c r="AB3048" s="193">
        <f t="shared" ref="AB3048" si="5452">AB$28</f>
        <v>0</v>
      </c>
    </row>
    <row r="3049" spans="1:28" s="188" customFormat="1" ht="17.399999999999999">
      <c r="A3049" s="193" t="str">
        <f t="shared" si="5410"/>
        <v>Food Services</v>
      </c>
      <c r="B3049" s="193" t="str">
        <f t="shared" si="5411"/>
        <v>BE125Food Services</v>
      </c>
      <c r="C3049" s="193" t="str">
        <f t="shared" si="5412"/>
        <v>Food ServicesMakhoul, Jennifer</v>
      </c>
      <c r="D3049" s="193"/>
      <c r="E3049" s="193"/>
      <c r="F3049" s="193" t="str">
        <f t="shared" si="5413"/>
        <v>Food ServicesMonaco, Nick</v>
      </c>
      <c r="G3049" s="193" t="str">
        <f t="shared" ref="G3049:M3049" si="5453">G$29</f>
        <v>Monaco, Nick</v>
      </c>
      <c r="H3049" s="193" t="str">
        <f t="shared" si="5453"/>
        <v>Makhoul, Jennifer</v>
      </c>
      <c r="I3049" s="193" t="str">
        <f t="shared" si="5453"/>
        <v>BE125</v>
      </c>
      <c r="J3049" s="193" t="str">
        <f t="shared" si="5453"/>
        <v>BED, BATH &amp; BEYOND</v>
      </c>
      <c r="K3049" s="193" t="str">
        <f t="shared" si="5453"/>
        <v>all</v>
      </c>
      <c r="L3049" s="193" t="str">
        <f t="shared" si="5453"/>
        <v>Janice Staib</v>
      </c>
      <c r="M3049" s="193" t="str">
        <f t="shared" si="5453"/>
        <v>Appl, Beauty, H/P</v>
      </c>
      <c r="N3049" s="193" t="str">
        <f t="shared" si="5386"/>
        <v>Food Services</v>
      </c>
      <c r="AA3049" s="193">
        <f t="shared" si="5415"/>
        <v>0</v>
      </c>
      <c r="AB3049" s="193" t="str">
        <f t="shared" ref="AB3049" si="5454">AB$29</f>
        <v>Makhoul, Jennifer</v>
      </c>
    </row>
    <row r="3050" spans="1:28" s="188" customFormat="1" ht="17.399999999999999">
      <c r="A3050" s="193" t="str">
        <f t="shared" si="5410"/>
        <v>Food Services</v>
      </c>
      <c r="B3050" s="193" t="str">
        <f t="shared" si="5411"/>
        <v>BE126Food Services</v>
      </c>
      <c r="C3050" s="193" t="str">
        <f t="shared" si="5412"/>
        <v>Food ServicesMakhoul, Jennifer</v>
      </c>
      <c r="D3050" s="193"/>
      <c r="E3050" s="193"/>
      <c r="F3050" s="193" t="str">
        <f t="shared" si="5413"/>
        <v>Food ServicesMonaco, Nick</v>
      </c>
      <c r="G3050" s="193" t="str">
        <f t="shared" ref="G3050:M3050" si="5455">G$30</f>
        <v>Monaco, Nick</v>
      </c>
      <c r="H3050" s="193" t="str">
        <f t="shared" si="5455"/>
        <v>Makhoul, Jennifer</v>
      </c>
      <c r="I3050" s="193" t="str">
        <f t="shared" si="5455"/>
        <v>BE126</v>
      </c>
      <c r="J3050" s="193" t="str">
        <f t="shared" si="5455"/>
        <v>BED, BATH &amp; BEYOND INC (VDF)</v>
      </c>
      <c r="K3050" s="193" t="str">
        <f t="shared" si="5455"/>
        <v>all</v>
      </c>
      <c r="L3050" s="193" t="str">
        <f t="shared" si="5455"/>
        <v>Janice Staib</v>
      </c>
      <c r="M3050" s="193" t="str">
        <f t="shared" si="5455"/>
        <v>Appl, Beauty, H/P</v>
      </c>
      <c r="N3050" s="193" t="str">
        <f t="shared" si="5386"/>
        <v>Food Services</v>
      </c>
      <c r="AA3050" s="193">
        <f t="shared" si="5415"/>
        <v>0</v>
      </c>
      <c r="AB3050" s="193" t="str">
        <f t="shared" ref="AB3050" si="5456">AB$30</f>
        <v>Makhoul, Jennifer</v>
      </c>
    </row>
    <row r="3051" spans="1:28" s="188" customFormat="1" ht="17.399999999999999">
      <c r="A3051" s="193" t="str">
        <f t="shared" si="5410"/>
        <v>Food Services</v>
      </c>
      <c r="B3051" s="193" t="str">
        <f t="shared" si="5411"/>
        <v>GO642Food Services</v>
      </c>
      <c r="C3051" s="193" t="str">
        <f t="shared" si="5412"/>
        <v>Food ServicesMakhoul, Jennifer</v>
      </c>
      <c r="D3051" s="193"/>
      <c r="E3051" s="193"/>
      <c r="F3051" s="193" t="str">
        <f t="shared" si="5413"/>
        <v>Food ServicesMonaco, Nick</v>
      </c>
      <c r="G3051" s="193" t="str">
        <f t="shared" ref="G3051:M3051" si="5457">G$31</f>
        <v>Monaco, Nick</v>
      </c>
      <c r="H3051" s="193" t="str">
        <f t="shared" si="5457"/>
        <v>Makhoul, Jennifer</v>
      </c>
      <c r="I3051" s="193" t="str">
        <f t="shared" si="5457"/>
        <v>GO642</v>
      </c>
      <c r="J3051" s="193" t="str">
        <f t="shared" si="5457"/>
        <v>GOGOTECH INC</v>
      </c>
      <c r="K3051" s="193" t="str">
        <f t="shared" si="5457"/>
        <v>all</v>
      </c>
      <c r="L3051" s="193">
        <f t="shared" si="5457"/>
        <v>0</v>
      </c>
      <c r="M3051" s="193">
        <f t="shared" si="5457"/>
        <v>0</v>
      </c>
      <c r="N3051" s="193" t="str">
        <f t="shared" si="5386"/>
        <v>Food Services</v>
      </c>
      <c r="AA3051" s="193">
        <f t="shared" si="5415"/>
        <v>0</v>
      </c>
      <c r="AB3051" s="193" t="str">
        <f t="shared" ref="AB3051" si="5458">AB$31</f>
        <v>Makhoul, Jennifer</v>
      </c>
    </row>
    <row r="3052" spans="1:28" s="188" customFormat="1" ht="17.399999999999999">
      <c r="A3052" s="193" t="str">
        <f t="shared" si="5410"/>
        <v>Food Services</v>
      </c>
      <c r="B3052" s="193" t="str">
        <f t="shared" si="5411"/>
        <v>HA430Food Services</v>
      </c>
      <c r="C3052" s="193" t="str">
        <f t="shared" si="5412"/>
        <v>Food ServicesMakhoul, Jennifer</v>
      </c>
      <c r="D3052" s="193"/>
      <c r="E3052" s="193"/>
      <c r="F3052" s="193" t="str">
        <f t="shared" si="5413"/>
        <v>Food ServicesMonaco, Nick</v>
      </c>
      <c r="G3052" s="193" t="str">
        <f t="shared" ref="G3052:M3052" si="5459">G$32</f>
        <v>Monaco, Nick</v>
      </c>
      <c r="H3052" s="193" t="str">
        <f t="shared" si="5459"/>
        <v>Makhoul, Jennifer</v>
      </c>
      <c r="I3052" s="193" t="str">
        <f t="shared" si="5459"/>
        <v>HA430</v>
      </c>
      <c r="J3052" s="193" t="str">
        <f t="shared" si="5459"/>
        <v>HARMON OF YONKERS, INC. DBA HARMON</v>
      </c>
      <c r="K3052" s="193" t="str">
        <f t="shared" si="5459"/>
        <v>all</v>
      </c>
      <c r="L3052" s="193" t="str">
        <f t="shared" si="5459"/>
        <v>Janice Staib</v>
      </c>
      <c r="M3052" s="193" t="str">
        <f t="shared" si="5459"/>
        <v>Appl, Beauty, H/P</v>
      </c>
      <c r="N3052" s="193" t="str">
        <f t="shared" si="5386"/>
        <v>Food Services</v>
      </c>
      <c r="AA3052" s="193">
        <f t="shared" si="5415"/>
        <v>0</v>
      </c>
      <c r="AB3052" s="193" t="str">
        <f t="shared" ref="AB3052" si="5460">AB$32</f>
        <v>Makhoul, Jennifer</v>
      </c>
    </row>
    <row r="3053" spans="1:28" s="188" customFormat="1" ht="17.399999999999999">
      <c r="A3053" s="193" t="str">
        <f t="shared" si="5410"/>
        <v>Food Services</v>
      </c>
      <c r="B3053" s="193" t="str">
        <f t="shared" si="5411"/>
        <v>HS070Food Services</v>
      </c>
      <c r="C3053" s="193" t="str">
        <f t="shared" si="5412"/>
        <v>Food ServicesMakhoul, Jennifer</v>
      </c>
      <c r="D3053" s="193"/>
      <c r="E3053" s="193"/>
      <c r="F3053" s="193" t="str">
        <f t="shared" si="5413"/>
        <v>Food ServicesMonaco, Nick</v>
      </c>
      <c r="G3053" s="193" t="str">
        <f t="shared" ref="G3053:M3053" si="5461">G$33</f>
        <v>Monaco, Nick</v>
      </c>
      <c r="H3053" s="193" t="str">
        <f t="shared" si="5461"/>
        <v>Makhoul, Jennifer</v>
      </c>
      <c r="I3053" s="193" t="str">
        <f t="shared" si="5461"/>
        <v>HS070</v>
      </c>
      <c r="J3053" s="193" t="str">
        <f t="shared" si="5461"/>
        <v>HSN INC.</v>
      </c>
      <c r="K3053" s="193" t="str">
        <f t="shared" si="5461"/>
        <v>all</v>
      </c>
      <c r="L3053" s="193" t="str">
        <f t="shared" si="5461"/>
        <v>Channel Management</v>
      </c>
      <c r="M3053" s="193" t="str">
        <f t="shared" si="5461"/>
        <v>Beauty, Appl</v>
      </c>
      <c r="N3053" s="193" t="str">
        <f t="shared" si="5386"/>
        <v>Food Services</v>
      </c>
      <c r="AA3053" s="193">
        <f t="shared" si="5415"/>
        <v>0</v>
      </c>
      <c r="AB3053" s="193" t="str">
        <f t="shared" ref="AB3053" si="5462">AB$33</f>
        <v>Makhoul, Jennifer</v>
      </c>
    </row>
    <row r="3054" spans="1:28" s="188" customFormat="1" ht="17.399999999999999">
      <c r="A3054" s="193" t="str">
        <f t="shared" si="5410"/>
        <v>Food Services</v>
      </c>
      <c r="B3054" s="193" t="str">
        <f t="shared" si="5411"/>
        <v>QV001Food Services</v>
      </c>
      <c r="C3054" s="193" t="str">
        <f t="shared" si="5412"/>
        <v>Food ServicesMakhoul, Jennifer</v>
      </c>
      <c r="D3054" s="193"/>
      <c r="E3054" s="193"/>
      <c r="F3054" s="193" t="str">
        <f t="shared" si="5413"/>
        <v>Food ServicesMonaco, Nick</v>
      </c>
      <c r="G3054" s="193" t="str">
        <f t="shared" ref="G3054:M3054" si="5463">G$34</f>
        <v>Monaco, Nick</v>
      </c>
      <c r="H3054" s="193" t="str">
        <f t="shared" si="5463"/>
        <v>Makhoul, Jennifer</v>
      </c>
      <c r="I3054" s="193" t="str">
        <f t="shared" si="5463"/>
        <v>QV001</v>
      </c>
      <c r="J3054" s="193" t="str">
        <f t="shared" si="5463"/>
        <v>QVC NETWORK INC.</v>
      </c>
      <c r="K3054" s="193" t="str">
        <f t="shared" si="5463"/>
        <v>all</v>
      </c>
      <c r="L3054" s="193" t="str">
        <f t="shared" si="5463"/>
        <v>Dynamic Marketing</v>
      </c>
      <c r="M3054" s="193" t="str">
        <f t="shared" si="5463"/>
        <v>Beauty, Headphones</v>
      </c>
      <c r="N3054" s="193" t="str">
        <f t="shared" si="5386"/>
        <v>Food Services</v>
      </c>
      <c r="AA3054" s="193">
        <f t="shared" si="5415"/>
        <v>0</v>
      </c>
      <c r="AB3054" s="193" t="str">
        <f t="shared" ref="AB3054" si="5464">AB$34</f>
        <v>Makhoul, Jennifer</v>
      </c>
    </row>
    <row r="3055" spans="1:28" s="188" customFormat="1" ht="17.399999999999999">
      <c r="A3055" s="193" t="str">
        <f t="shared" si="5410"/>
        <v>Food Services</v>
      </c>
      <c r="B3055" s="193" t="str">
        <f t="shared" si="5411"/>
        <v>QV002Food Services</v>
      </c>
      <c r="C3055" s="193" t="str">
        <f t="shared" si="5412"/>
        <v>Food ServicesMakhoul, Jennifer</v>
      </c>
      <c r="D3055" s="193"/>
      <c r="E3055" s="193"/>
      <c r="F3055" s="193" t="str">
        <f t="shared" si="5413"/>
        <v>Food ServicesMonaco, Nick</v>
      </c>
      <c r="G3055" s="193" t="str">
        <f t="shared" ref="G3055:M3055" si="5465">G$35</f>
        <v>Monaco, Nick</v>
      </c>
      <c r="H3055" s="193" t="str">
        <f t="shared" si="5465"/>
        <v>Makhoul, Jennifer</v>
      </c>
      <c r="I3055" s="193" t="str">
        <f t="shared" si="5465"/>
        <v>QV002</v>
      </c>
      <c r="J3055" s="193" t="str">
        <f t="shared" si="5465"/>
        <v>QVC (VDF)</v>
      </c>
      <c r="K3055" s="193" t="str">
        <f t="shared" si="5465"/>
        <v>all</v>
      </c>
      <c r="L3055" s="193" t="str">
        <f t="shared" si="5465"/>
        <v>Dynamic Marketing</v>
      </c>
      <c r="M3055" s="193" t="str">
        <f t="shared" si="5465"/>
        <v>Beauty, Headphones</v>
      </c>
      <c r="N3055" s="193" t="str">
        <f t="shared" si="5386"/>
        <v>Food Services</v>
      </c>
      <c r="AA3055" s="193">
        <f t="shared" si="5415"/>
        <v>0</v>
      </c>
      <c r="AB3055" s="193" t="str">
        <f t="shared" ref="AB3055" si="5466">AB$35</f>
        <v>Makhoul, Jennifer</v>
      </c>
    </row>
    <row r="3056" spans="1:28" s="188" customFormat="1" ht="17.399999999999999">
      <c r="A3056" s="193" t="str">
        <f t="shared" si="5410"/>
        <v>Food Services</v>
      </c>
      <c r="B3056" s="193" t="str">
        <f t="shared" si="5411"/>
        <v>TE165Food Services</v>
      </c>
      <c r="C3056" s="193" t="str">
        <f t="shared" si="5412"/>
        <v>Food ServicesMakhoul, Jennifer</v>
      </c>
      <c r="D3056" s="193"/>
      <c r="E3056" s="193"/>
      <c r="F3056" s="193" t="str">
        <f t="shared" si="5413"/>
        <v>Food ServicesMonaco, Nick</v>
      </c>
      <c r="G3056" s="193" t="str">
        <f t="shared" ref="G3056:M3056" si="5467">G$36</f>
        <v>Monaco, Nick</v>
      </c>
      <c r="H3056" s="193" t="str">
        <f t="shared" si="5467"/>
        <v>Makhoul, Jennifer</v>
      </c>
      <c r="I3056" s="193" t="str">
        <f t="shared" si="5467"/>
        <v>TE165</v>
      </c>
      <c r="J3056" s="193" t="str">
        <f t="shared" si="5467"/>
        <v>TELEDYNAMICS CORP.</v>
      </c>
      <c r="K3056" s="193" t="str">
        <f t="shared" si="5467"/>
        <v>all</v>
      </c>
      <c r="L3056" s="193">
        <f t="shared" si="5467"/>
        <v>0</v>
      </c>
      <c r="M3056" s="193">
        <f t="shared" si="5467"/>
        <v>0</v>
      </c>
      <c r="N3056" s="193" t="str">
        <f t="shared" si="5386"/>
        <v>Food Services</v>
      </c>
      <c r="AA3056" s="193">
        <f t="shared" si="5415"/>
        <v>0</v>
      </c>
      <c r="AB3056" s="193" t="str">
        <f t="shared" ref="AB3056" si="5468">AB$36</f>
        <v>Makhoul, Jennifer</v>
      </c>
    </row>
    <row r="3057" spans="1:28" s="188" customFormat="1" ht="17.399999999999999">
      <c r="A3057" s="193" t="str">
        <f t="shared" si="5410"/>
        <v>Food Services</v>
      </c>
      <c r="B3057" s="193" t="str">
        <f t="shared" si="5411"/>
        <v>0Food Services</v>
      </c>
      <c r="C3057" s="193" t="str">
        <f t="shared" si="5412"/>
        <v>Food ServicesMakhoul, Jennifer</v>
      </c>
      <c r="D3057" s="193"/>
      <c r="E3057" s="193"/>
      <c r="F3057" s="193" t="str">
        <f t="shared" si="5413"/>
        <v>Food ServicesMonaco, Nick</v>
      </c>
      <c r="G3057" s="193" t="str">
        <f t="shared" ref="G3057:M3057" si="5469">G$37</f>
        <v>Monaco, Nick</v>
      </c>
      <c r="H3057" s="193" t="str">
        <f t="shared" si="5469"/>
        <v>Makhoul, Jennifer</v>
      </c>
      <c r="I3057" s="193">
        <f t="shared" si="5469"/>
        <v>0</v>
      </c>
      <c r="J3057" s="193" t="str">
        <f t="shared" si="5469"/>
        <v>BUY-BUY BABY</v>
      </c>
      <c r="K3057" s="193" t="str">
        <f t="shared" si="5469"/>
        <v>all</v>
      </c>
      <c r="L3057" s="193">
        <f t="shared" si="5469"/>
        <v>0</v>
      </c>
      <c r="M3057" s="193">
        <f t="shared" si="5469"/>
        <v>0</v>
      </c>
      <c r="N3057" s="193" t="str">
        <f t="shared" si="5386"/>
        <v>Food Services</v>
      </c>
      <c r="AA3057" s="193">
        <f t="shared" si="5415"/>
        <v>0</v>
      </c>
      <c r="AB3057" s="193" t="str">
        <f t="shared" ref="AB3057" si="5470">AB$37</f>
        <v>Makhoul, Jennifer</v>
      </c>
    </row>
    <row r="3058" spans="1:28" s="188" customFormat="1" ht="17.399999999999999">
      <c r="A3058" s="193" t="str">
        <f t="shared" si="5410"/>
        <v>Food Services</v>
      </c>
      <c r="B3058" s="193" t="str">
        <f t="shared" si="5411"/>
        <v>0Food Services</v>
      </c>
      <c r="C3058" s="193" t="str">
        <f t="shared" si="5412"/>
        <v>Food Services0</v>
      </c>
      <c r="D3058" s="193"/>
      <c r="E3058" s="193"/>
      <c r="F3058" s="193" t="str">
        <f t="shared" si="5413"/>
        <v>Food Services0</v>
      </c>
      <c r="G3058" s="193">
        <f t="shared" ref="G3058:M3058" si="5471">G$38</f>
        <v>0</v>
      </c>
      <c r="H3058" s="193">
        <f t="shared" si="5471"/>
        <v>0</v>
      </c>
      <c r="I3058" s="193">
        <f t="shared" si="5471"/>
        <v>0</v>
      </c>
      <c r="J3058" s="193">
        <f t="shared" si="5471"/>
        <v>0</v>
      </c>
      <c r="K3058" s="193">
        <f t="shared" si="5471"/>
        <v>0</v>
      </c>
      <c r="L3058" s="193">
        <f t="shared" si="5471"/>
        <v>0</v>
      </c>
      <c r="M3058" s="193">
        <f t="shared" si="5471"/>
        <v>0</v>
      </c>
      <c r="N3058" s="193" t="str">
        <f t="shared" si="5386"/>
        <v>Food Services</v>
      </c>
      <c r="AA3058" s="193">
        <f t="shared" si="5415"/>
        <v>0</v>
      </c>
      <c r="AB3058" s="193" t="str">
        <f t="shared" ref="AB3058" si="5472">AB$38</f>
        <v>Makhoul, Jennifer</v>
      </c>
    </row>
    <row r="3059" spans="1:28" s="188" customFormat="1" ht="17.399999999999999">
      <c r="A3059" s="193" t="str">
        <f t="shared" si="5410"/>
        <v>Food Services</v>
      </c>
      <c r="B3059" s="193" t="str">
        <f t="shared" si="5411"/>
        <v>0Food Services</v>
      </c>
      <c r="C3059" s="193" t="str">
        <f t="shared" si="5412"/>
        <v>Food Services0</v>
      </c>
      <c r="D3059" s="193"/>
      <c r="E3059" s="193"/>
      <c r="F3059" s="193" t="str">
        <f t="shared" si="5413"/>
        <v>Food Services0</v>
      </c>
      <c r="G3059" s="193">
        <f t="shared" ref="G3059:M3059" si="5473">G$39</f>
        <v>0</v>
      </c>
      <c r="H3059" s="193">
        <f t="shared" si="5473"/>
        <v>0</v>
      </c>
      <c r="I3059" s="193">
        <f t="shared" si="5473"/>
        <v>0</v>
      </c>
      <c r="J3059" s="193">
        <f t="shared" si="5473"/>
        <v>0</v>
      </c>
      <c r="K3059" s="193">
        <f t="shared" si="5473"/>
        <v>0</v>
      </c>
      <c r="L3059" s="193">
        <f t="shared" si="5473"/>
        <v>0</v>
      </c>
      <c r="M3059" s="193">
        <f t="shared" si="5473"/>
        <v>0</v>
      </c>
      <c r="N3059" s="193" t="str">
        <f t="shared" si="5386"/>
        <v>Food Services</v>
      </c>
      <c r="AA3059" s="193">
        <f t="shared" si="5415"/>
        <v>0</v>
      </c>
      <c r="AB3059" s="193">
        <f t="shared" ref="AB3059" si="5474">AB$39</f>
        <v>0</v>
      </c>
    </row>
    <row r="3060" spans="1:28" s="188" customFormat="1" ht="17.399999999999999">
      <c r="A3060" s="193" t="str">
        <f t="shared" si="5410"/>
        <v>Food Services</v>
      </c>
      <c r="B3060" s="193" t="str">
        <f t="shared" si="5411"/>
        <v>0Food Services</v>
      </c>
      <c r="C3060" s="193" t="str">
        <f t="shared" si="5412"/>
        <v>Food Services0</v>
      </c>
      <c r="D3060" s="193"/>
      <c r="E3060" s="193"/>
      <c r="F3060" s="193" t="str">
        <f t="shared" si="5413"/>
        <v>Food Services0</v>
      </c>
      <c r="G3060" s="193">
        <f t="shared" ref="G3060:M3060" si="5475">G$40</f>
        <v>0</v>
      </c>
      <c r="H3060" s="193">
        <f t="shared" si="5475"/>
        <v>0</v>
      </c>
      <c r="I3060" s="193">
        <f t="shared" si="5475"/>
        <v>0</v>
      </c>
      <c r="J3060" s="193">
        <f t="shared" si="5475"/>
        <v>0</v>
      </c>
      <c r="K3060" s="193">
        <f t="shared" si="5475"/>
        <v>0</v>
      </c>
      <c r="L3060" s="193">
        <f t="shared" si="5475"/>
        <v>0</v>
      </c>
      <c r="M3060" s="193">
        <f t="shared" si="5475"/>
        <v>0</v>
      </c>
      <c r="N3060" s="193" t="str">
        <f t="shared" si="5386"/>
        <v>Food Services</v>
      </c>
      <c r="AA3060" s="193">
        <f t="shared" si="5415"/>
        <v>0</v>
      </c>
      <c r="AB3060" s="193">
        <f t="shared" ref="AB3060" si="5476">AB$40</f>
        <v>0</v>
      </c>
    </row>
    <row r="3061" spans="1:28" s="188" customFormat="1" ht="17.399999999999999">
      <c r="A3061" s="193" t="str">
        <f t="shared" si="5410"/>
        <v>Food Services</v>
      </c>
      <c r="B3061" s="193" t="str">
        <f t="shared" si="5411"/>
        <v>SC078Food Services</v>
      </c>
      <c r="C3061" s="193" t="str">
        <f t="shared" si="5412"/>
        <v>Food ServicesMertes, Mark</v>
      </c>
      <c r="D3061" s="193"/>
      <c r="E3061" s="193"/>
      <c r="F3061" s="193" t="str">
        <f t="shared" si="5413"/>
        <v>Food ServicesMonaco, Nick</v>
      </c>
      <c r="G3061" s="193" t="str">
        <f t="shared" ref="G3061:M3061" si="5477">G$41</f>
        <v>Monaco, Nick</v>
      </c>
      <c r="H3061" s="193" t="str">
        <f t="shared" si="5477"/>
        <v>Mertes, Mark</v>
      </c>
      <c r="I3061" s="193" t="str">
        <f t="shared" si="5477"/>
        <v>SC078</v>
      </c>
      <c r="J3061" s="193" t="str">
        <f t="shared" si="5477"/>
        <v>COSTCO WHOLESALE</v>
      </c>
      <c r="K3061" s="193" t="str">
        <f t="shared" si="5477"/>
        <v>all</v>
      </c>
      <c r="L3061" s="193">
        <f t="shared" si="5477"/>
        <v>0</v>
      </c>
      <c r="M3061" s="193">
        <f t="shared" si="5477"/>
        <v>0</v>
      </c>
      <c r="N3061" s="193" t="str">
        <f t="shared" si="5386"/>
        <v>Food Services</v>
      </c>
      <c r="AA3061" s="193">
        <f t="shared" si="5415"/>
        <v>0</v>
      </c>
      <c r="AB3061" s="193" t="str">
        <f t="shared" ref="AB3061" si="5478">AB$41</f>
        <v>Mertes, Mark</v>
      </c>
    </row>
    <row r="3062" spans="1:28" s="188" customFormat="1" ht="17.399999999999999">
      <c r="A3062" s="193" t="str">
        <f t="shared" si="5410"/>
        <v>Food Services</v>
      </c>
      <c r="B3062" s="193" t="str">
        <f t="shared" si="5411"/>
        <v>0Food Services</v>
      </c>
      <c r="C3062" s="193" t="str">
        <f t="shared" si="5412"/>
        <v>Food Services0</v>
      </c>
      <c r="D3062" s="193"/>
      <c r="E3062" s="193"/>
      <c r="F3062" s="193" t="str">
        <f t="shared" si="5413"/>
        <v>Food Services0</v>
      </c>
      <c r="G3062" s="193">
        <f t="shared" ref="G3062:M3062" si="5479">G$42</f>
        <v>0</v>
      </c>
      <c r="H3062" s="193">
        <f t="shared" si="5479"/>
        <v>0</v>
      </c>
      <c r="I3062" s="193">
        <f t="shared" si="5479"/>
        <v>0</v>
      </c>
      <c r="J3062" s="193">
        <f t="shared" si="5479"/>
        <v>0</v>
      </c>
      <c r="K3062" s="193">
        <f t="shared" si="5479"/>
        <v>0</v>
      </c>
      <c r="L3062" s="193">
        <f t="shared" si="5479"/>
        <v>0</v>
      </c>
      <c r="M3062" s="193">
        <f t="shared" si="5479"/>
        <v>0</v>
      </c>
      <c r="N3062" s="193" t="str">
        <f t="shared" si="5386"/>
        <v>Food Services</v>
      </c>
      <c r="AA3062" s="193">
        <f t="shared" si="5415"/>
        <v>0</v>
      </c>
      <c r="AB3062" s="193">
        <f t="shared" ref="AB3062" si="5480">AB$42</f>
        <v>0</v>
      </c>
    </row>
    <row r="3063" spans="1:28" s="188" customFormat="1" ht="17.399999999999999">
      <c r="A3063" s="193" t="str">
        <f t="shared" si="5410"/>
        <v>Food Services</v>
      </c>
      <c r="B3063" s="193" t="str">
        <f t="shared" si="5411"/>
        <v>0Food Services</v>
      </c>
      <c r="C3063" s="193" t="str">
        <f t="shared" si="5412"/>
        <v>Food Services0</v>
      </c>
      <c r="D3063" s="193"/>
      <c r="E3063" s="193"/>
      <c r="F3063" s="193" t="str">
        <f t="shared" si="5413"/>
        <v>Food Services0</v>
      </c>
      <c r="G3063" s="193">
        <f t="shared" ref="G3063:M3063" si="5481">G$43</f>
        <v>0</v>
      </c>
      <c r="H3063" s="193">
        <f t="shared" si="5481"/>
        <v>0</v>
      </c>
      <c r="I3063" s="193">
        <f t="shared" si="5481"/>
        <v>0</v>
      </c>
      <c r="J3063" s="193">
        <f t="shared" si="5481"/>
        <v>0</v>
      </c>
      <c r="K3063" s="193">
        <f t="shared" si="5481"/>
        <v>0</v>
      </c>
      <c r="L3063" s="193">
        <f t="shared" si="5481"/>
        <v>0</v>
      </c>
      <c r="M3063" s="193">
        <f t="shared" si="5481"/>
        <v>0</v>
      </c>
      <c r="N3063" s="193" t="str">
        <f t="shared" si="5386"/>
        <v>Food Services</v>
      </c>
      <c r="AA3063" s="193">
        <f t="shared" si="5415"/>
        <v>0</v>
      </c>
      <c r="AB3063" s="193">
        <f t="shared" ref="AB3063" si="5482">AB$43</f>
        <v>0</v>
      </c>
    </row>
    <row r="3064" spans="1:28" s="188" customFormat="1" ht="17.399999999999999">
      <c r="A3064" s="193" t="str">
        <f t="shared" si="5410"/>
        <v>Food Services</v>
      </c>
      <c r="B3064" s="193" t="str">
        <f t="shared" si="5411"/>
        <v>HO840Food Services</v>
      </c>
      <c r="C3064" s="193" t="str">
        <f t="shared" si="5412"/>
        <v>Food ServicesRyder, Scott</v>
      </c>
      <c r="D3064" s="193"/>
      <c r="E3064" s="193"/>
      <c r="F3064" s="193" t="str">
        <f t="shared" si="5413"/>
        <v>Food ServicesMonaco, Nick</v>
      </c>
      <c r="G3064" s="193" t="str">
        <f t="shared" ref="G3064:M3064" si="5483">G$44</f>
        <v>Monaco, Nick</v>
      </c>
      <c r="H3064" s="193" t="str">
        <f t="shared" si="5483"/>
        <v>Ryder, Scott</v>
      </c>
      <c r="I3064" s="193" t="str">
        <f t="shared" si="5483"/>
        <v>HO840</v>
      </c>
      <c r="J3064" s="193" t="str">
        <f t="shared" si="5483"/>
        <v>HOME DEPOT, THE</v>
      </c>
      <c r="K3064" s="193" t="str">
        <f t="shared" si="5483"/>
        <v>all</v>
      </c>
      <c r="L3064" s="193">
        <f t="shared" si="5483"/>
        <v>0</v>
      </c>
      <c r="M3064" s="193">
        <f t="shared" si="5483"/>
        <v>0</v>
      </c>
      <c r="N3064" s="193" t="str">
        <f t="shared" si="5386"/>
        <v>Food Services</v>
      </c>
      <c r="AA3064" s="193">
        <f t="shared" si="5415"/>
        <v>0</v>
      </c>
      <c r="AB3064" s="193" t="str">
        <f t="shared" ref="AB3064" si="5484">AB$44</f>
        <v>Ryder, Scott</v>
      </c>
    </row>
    <row r="3065" spans="1:28" s="188" customFormat="1" ht="17.399999999999999">
      <c r="A3065" s="193" t="str">
        <f t="shared" si="5410"/>
        <v>Food Services</v>
      </c>
      <c r="B3065" s="193" t="str">
        <f t="shared" si="5411"/>
        <v>LO296Food Services</v>
      </c>
      <c r="C3065" s="193" t="str">
        <f t="shared" si="5412"/>
        <v>Food ServicesRyder, Scott</v>
      </c>
      <c r="D3065" s="193"/>
      <c r="E3065" s="193"/>
      <c r="F3065" s="193" t="str">
        <f t="shared" si="5413"/>
        <v>Food ServicesMonaco, Nick</v>
      </c>
      <c r="G3065" s="193" t="str">
        <f t="shared" ref="G3065:M3065" si="5485">G$45</f>
        <v>Monaco, Nick</v>
      </c>
      <c r="H3065" s="193" t="str">
        <f t="shared" si="5485"/>
        <v>Ryder, Scott</v>
      </c>
      <c r="I3065" s="193" t="str">
        <f t="shared" si="5485"/>
        <v>LO296</v>
      </c>
      <c r="J3065" s="193" t="str">
        <f t="shared" si="5485"/>
        <v>LOWE's</v>
      </c>
      <c r="K3065" s="193" t="str">
        <f t="shared" si="5485"/>
        <v>all</v>
      </c>
      <c r="L3065" s="193">
        <f t="shared" si="5485"/>
        <v>0</v>
      </c>
      <c r="M3065" s="193">
        <f t="shared" si="5485"/>
        <v>0</v>
      </c>
      <c r="N3065" s="193" t="str">
        <f t="shared" si="5386"/>
        <v>Food Services</v>
      </c>
      <c r="AA3065" s="193">
        <f t="shared" si="5415"/>
        <v>0</v>
      </c>
      <c r="AB3065" s="193" t="str">
        <f t="shared" ref="AB3065" si="5486">AB$45</f>
        <v>Ryder, Scott</v>
      </c>
    </row>
    <row r="3066" spans="1:28" s="188" customFormat="1" ht="17.399999999999999">
      <c r="A3066" s="193" t="str">
        <f t="shared" si="5410"/>
        <v>Food Services</v>
      </c>
      <c r="B3066" s="193" t="str">
        <f t="shared" si="5411"/>
        <v>NE040Food Services</v>
      </c>
      <c r="C3066" s="193" t="str">
        <f t="shared" si="5412"/>
        <v>Food ServicesRyder, Scott</v>
      </c>
      <c r="D3066" s="193"/>
      <c r="E3066" s="193"/>
      <c r="F3066" s="193" t="str">
        <f t="shared" si="5413"/>
        <v>Food ServicesMonaco, Nick</v>
      </c>
      <c r="G3066" s="193" t="str">
        <f t="shared" ref="G3066:M3066" si="5487">G$46</f>
        <v>Monaco, Nick</v>
      </c>
      <c r="H3066" s="193" t="str">
        <f t="shared" si="5487"/>
        <v>Ryder, Scott</v>
      </c>
      <c r="I3066" s="193" t="str">
        <f t="shared" si="5487"/>
        <v>NE040</v>
      </c>
      <c r="J3066" s="193" t="str">
        <f t="shared" si="5487"/>
        <v>NEBRASKA FURNITURE M</v>
      </c>
      <c r="K3066" s="193" t="str">
        <f t="shared" si="5487"/>
        <v>all</v>
      </c>
      <c r="L3066" s="193">
        <f t="shared" si="5487"/>
        <v>0</v>
      </c>
      <c r="M3066" s="193">
        <f t="shared" si="5487"/>
        <v>0</v>
      </c>
      <c r="N3066" s="193" t="str">
        <f t="shared" si="5386"/>
        <v>Food Services</v>
      </c>
      <c r="AA3066" s="193">
        <f t="shared" si="5415"/>
        <v>0</v>
      </c>
      <c r="AB3066" s="193" t="str">
        <f t="shared" ref="AB3066" si="5488">AB$46</f>
        <v>Ryder, Scott</v>
      </c>
    </row>
    <row r="3067" spans="1:28" s="188" customFormat="1" ht="17.399999999999999">
      <c r="A3067" s="193" t="str">
        <f t="shared" si="5410"/>
        <v>Food Services</v>
      </c>
      <c r="B3067" s="193" t="str">
        <f t="shared" si="5411"/>
        <v>SA055Food Services</v>
      </c>
      <c r="C3067" s="193" t="str">
        <f t="shared" si="5412"/>
        <v>Food ServicesRyder, Scott</v>
      </c>
      <c r="D3067" s="193"/>
      <c r="E3067" s="193"/>
      <c r="F3067" s="193" t="str">
        <f t="shared" si="5413"/>
        <v>Food ServicesMonaco, Nick</v>
      </c>
      <c r="G3067" s="193" t="str">
        <f t="shared" ref="G3067:M3067" si="5489">G$47</f>
        <v>Monaco, Nick</v>
      </c>
      <c r="H3067" s="193" t="str">
        <f t="shared" si="5489"/>
        <v>Ryder, Scott</v>
      </c>
      <c r="I3067" s="193" t="str">
        <f t="shared" si="5489"/>
        <v>SA055</v>
      </c>
      <c r="J3067" s="193" t="str">
        <f t="shared" si="5489"/>
        <v>SAM'S CLUB</v>
      </c>
      <c r="K3067" s="193" t="str">
        <f t="shared" si="5489"/>
        <v>all</v>
      </c>
      <c r="L3067" s="193">
        <f t="shared" si="5489"/>
        <v>0</v>
      </c>
      <c r="M3067" s="193">
        <f t="shared" si="5489"/>
        <v>0</v>
      </c>
      <c r="N3067" s="193" t="str">
        <f t="shared" si="5386"/>
        <v>Food Services</v>
      </c>
      <c r="AA3067" s="193">
        <f t="shared" si="5415"/>
        <v>0</v>
      </c>
      <c r="AB3067" s="193" t="str">
        <f t="shared" ref="AB3067" si="5490">AB$47</f>
        <v>Ryder, Scott</v>
      </c>
    </row>
    <row r="3068" spans="1:28" s="188" customFormat="1" ht="17.399999999999999">
      <c r="A3068" s="193" t="str">
        <f t="shared" si="5410"/>
        <v>Food Services</v>
      </c>
      <c r="B3068" s="193" t="str">
        <f t="shared" si="5411"/>
        <v>WI160Food Services</v>
      </c>
      <c r="C3068" s="193" t="str">
        <f t="shared" si="5412"/>
        <v>Food ServicesRyder, Scott</v>
      </c>
      <c r="D3068" s="193"/>
      <c r="E3068" s="193"/>
      <c r="F3068" s="193" t="str">
        <f t="shared" si="5413"/>
        <v>Food ServicesMonaco, Nick</v>
      </c>
      <c r="G3068" s="193" t="str">
        <f t="shared" ref="G3068:M3068" si="5491">G$48</f>
        <v>Monaco, Nick</v>
      </c>
      <c r="H3068" s="193" t="str">
        <f t="shared" si="5491"/>
        <v>Ryder, Scott</v>
      </c>
      <c r="I3068" s="193" t="str">
        <f t="shared" si="5491"/>
        <v>WI160</v>
      </c>
      <c r="J3068" s="193" t="str">
        <f t="shared" si="5491"/>
        <v>R.C. WILLEY</v>
      </c>
      <c r="K3068" s="193" t="str">
        <f t="shared" si="5491"/>
        <v>all</v>
      </c>
      <c r="L3068" s="193">
        <f t="shared" si="5491"/>
        <v>0</v>
      </c>
      <c r="M3068" s="193">
        <f t="shared" si="5491"/>
        <v>0</v>
      </c>
      <c r="N3068" s="193" t="str">
        <f t="shared" si="5386"/>
        <v>Food Services</v>
      </c>
      <c r="AA3068" s="193">
        <f t="shared" si="5415"/>
        <v>0</v>
      </c>
      <c r="AB3068" s="193" t="str">
        <f t="shared" ref="AB3068" si="5492">AB$48</f>
        <v>Ryder, Scott</v>
      </c>
    </row>
    <row r="3069" spans="1:28" s="188" customFormat="1" ht="17.399999999999999">
      <c r="A3069" s="193" t="str">
        <f t="shared" si="5410"/>
        <v>Food Services</v>
      </c>
      <c r="B3069" s="193" t="str">
        <f t="shared" si="5411"/>
        <v>0Food Services</v>
      </c>
      <c r="C3069" s="193" t="str">
        <f t="shared" si="5412"/>
        <v>Food Services0</v>
      </c>
      <c r="D3069" s="193"/>
      <c r="E3069" s="193"/>
      <c r="F3069" s="193" t="str">
        <f t="shared" si="5413"/>
        <v>Food Services0</v>
      </c>
      <c r="G3069" s="193">
        <f t="shared" ref="G3069:M3069" si="5493">G$49</f>
        <v>0</v>
      </c>
      <c r="H3069" s="193">
        <f t="shared" si="5493"/>
        <v>0</v>
      </c>
      <c r="I3069" s="193">
        <f t="shared" si="5493"/>
        <v>0</v>
      </c>
      <c r="J3069" s="193">
        <f t="shared" si="5493"/>
        <v>0</v>
      </c>
      <c r="K3069" s="193">
        <f t="shared" si="5493"/>
        <v>0</v>
      </c>
      <c r="L3069" s="193">
        <f t="shared" si="5493"/>
        <v>0</v>
      </c>
      <c r="M3069" s="193">
        <f t="shared" si="5493"/>
        <v>0</v>
      </c>
      <c r="N3069" s="193" t="str">
        <f t="shared" si="5386"/>
        <v>Food Services</v>
      </c>
      <c r="AA3069" s="193">
        <f t="shared" si="5415"/>
        <v>0</v>
      </c>
      <c r="AB3069" s="193">
        <f t="shared" ref="AB3069" si="5494">AB$49</f>
        <v>0</v>
      </c>
    </row>
    <row r="3070" spans="1:28" s="188" customFormat="1" ht="17.399999999999999">
      <c r="A3070" s="193" t="str">
        <f t="shared" si="5410"/>
        <v>Food Services</v>
      </c>
      <c r="B3070" s="193" t="str">
        <f t="shared" si="5411"/>
        <v>0Food Services</v>
      </c>
      <c r="C3070" s="193" t="str">
        <f t="shared" si="5412"/>
        <v>Food Services0</v>
      </c>
      <c r="D3070" s="193"/>
      <c r="E3070" s="193"/>
      <c r="F3070" s="193" t="str">
        <f t="shared" si="5413"/>
        <v>Food Services0</v>
      </c>
      <c r="G3070" s="193">
        <f t="shared" ref="G3070:M3070" si="5495">G$50</f>
        <v>0</v>
      </c>
      <c r="H3070" s="193">
        <f t="shared" si="5495"/>
        <v>0</v>
      </c>
      <c r="I3070" s="193">
        <f t="shared" si="5495"/>
        <v>0</v>
      </c>
      <c r="J3070" s="193">
        <f t="shared" si="5495"/>
        <v>0</v>
      </c>
      <c r="K3070" s="193">
        <f t="shared" si="5495"/>
        <v>0</v>
      </c>
      <c r="L3070" s="193">
        <f t="shared" si="5495"/>
        <v>0</v>
      </c>
      <c r="M3070" s="193">
        <f t="shared" si="5495"/>
        <v>0</v>
      </c>
      <c r="N3070" s="193" t="str">
        <f t="shared" si="5386"/>
        <v>Food Services</v>
      </c>
      <c r="AA3070" s="193">
        <f t="shared" si="5415"/>
        <v>0</v>
      </c>
      <c r="AB3070" s="193">
        <f t="shared" ref="AB3070" si="5496">AB$50</f>
        <v>0</v>
      </c>
    </row>
    <row r="3071" spans="1:28" s="188" customFormat="1" ht="17.399999999999999">
      <c r="A3071" s="193" t="str">
        <f t="shared" si="5410"/>
        <v>Food Services</v>
      </c>
      <c r="B3071" s="193" t="str">
        <f t="shared" si="5411"/>
        <v>WA010Food Services</v>
      </c>
      <c r="C3071" s="193" t="str">
        <f t="shared" si="5412"/>
        <v>Food ServicesStrickland, Amy</v>
      </c>
      <c r="D3071" s="193"/>
      <c r="E3071" s="193"/>
      <c r="F3071" s="193" t="str">
        <f t="shared" si="5413"/>
        <v>Food ServicesMonaco, Nick</v>
      </c>
      <c r="G3071" s="193" t="str">
        <f t="shared" ref="G3071:M3071" si="5497">G$51</f>
        <v>Monaco, Nick</v>
      </c>
      <c r="H3071" s="193" t="str">
        <f t="shared" si="5497"/>
        <v>Strickland, Amy</v>
      </c>
      <c r="I3071" s="193" t="str">
        <f t="shared" si="5497"/>
        <v>WA010</v>
      </c>
      <c r="J3071" s="193" t="str">
        <f t="shared" si="5497"/>
        <v>WAL-MART</v>
      </c>
      <c r="K3071" s="193" t="str">
        <f t="shared" si="5497"/>
        <v>all</v>
      </c>
      <c r="L3071" s="193">
        <f t="shared" si="5497"/>
        <v>0</v>
      </c>
      <c r="M3071" s="193">
        <f t="shared" si="5497"/>
        <v>0</v>
      </c>
      <c r="N3071" s="193" t="str">
        <f t="shared" si="5386"/>
        <v>Food Services</v>
      </c>
      <c r="AA3071" s="193">
        <f t="shared" si="5415"/>
        <v>0</v>
      </c>
      <c r="AB3071" s="193" t="str">
        <f t="shared" ref="AB3071" si="5498">AB$51</f>
        <v>Strickland, Amy</v>
      </c>
    </row>
    <row r="3072" spans="1:28" s="188" customFormat="1" ht="17.399999999999999">
      <c r="A3072" s="193" t="str">
        <f t="shared" si="5410"/>
        <v>Food Services</v>
      </c>
      <c r="B3072" s="193" t="str">
        <f t="shared" si="5411"/>
        <v>WA011Food Services</v>
      </c>
      <c r="C3072" s="193" t="str">
        <f t="shared" si="5412"/>
        <v>Food ServicesStrickland, Amy</v>
      </c>
      <c r="D3072" s="193"/>
      <c r="E3072" s="193"/>
      <c r="F3072" s="193" t="str">
        <f t="shared" si="5413"/>
        <v>Food ServicesMonaco, Nick</v>
      </c>
      <c r="G3072" s="193" t="str">
        <f t="shared" ref="G3072:M3072" si="5499">G$52</f>
        <v>Monaco, Nick</v>
      </c>
      <c r="H3072" s="193" t="str">
        <f t="shared" si="5499"/>
        <v>Strickland, Amy</v>
      </c>
      <c r="I3072" s="193" t="str">
        <f t="shared" si="5499"/>
        <v>WA011</v>
      </c>
      <c r="J3072" s="193" t="str">
        <f t="shared" si="5499"/>
        <v>WAL-MART STORES, INC (VDF)</v>
      </c>
      <c r="K3072" s="193" t="str">
        <f t="shared" si="5499"/>
        <v>all</v>
      </c>
      <c r="L3072" s="193">
        <f t="shared" si="5499"/>
        <v>0</v>
      </c>
      <c r="M3072" s="193">
        <f t="shared" si="5499"/>
        <v>0</v>
      </c>
      <c r="N3072" s="193" t="str">
        <f t="shared" si="5386"/>
        <v>Food Services</v>
      </c>
      <c r="AA3072" s="193">
        <f t="shared" si="5415"/>
        <v>0</v>
      </c>
      <c r="AB3072" s="193" t="str">
        <f t="shared" ref="AB3072" si="5500">AB$52</f>
        <v>Strickland, Amy</v>
      </c>
    </row>
    <row r="3073" spans="1:28" s="188" customFormat="1" ht="17.399999999999999">
      <c r="A3073" s="193" t="str">
        <f t="shared" si="5410"/>
        <v>Food Services</v>
      </c>
      <c r="B3073" s="193" t="str">
        <f t="shared" si="5411"/>
        <v>0Food Services</v>
      </c>
      <c r="C3073" s="193" t="str">
        <f t="shared" si="5412"/>
        <v>Food Services0</v>
      </c>
      <c r="D3073" s="193"/>
      <c r="E3073" s="193"/>
      <c r="F3073" s="193" t="str">
        <f t="shared" si="5413"/>
        <v>Food Services0</v>
      </c>
      <c r="G3073" s="193">
        <f t="shared" ref="G3073:M3073" si="5501">G$53</f>
        <v>0</v>
      </c>
      <c r="H3073" s="193">
        <f t="shared" si="5501"/>
        <v>0</v>
      </c>
      <c r="I3073" s="193">
        <f t="shared" si="5501"/>
        <v>0</v>
      </c>
      <c r="J3073" s="193">
        <f t="shared" si="5501"/>
        <v>0</v>
      </c>
      <c r="K3073" s="193">
        <f t="shared" si="5501"/>
        <v>0</v>
      </c>
      <c r="L3073" s="193">
        <f t="shared" si="5501"/>
        <v>0</v>
      </c>
      <c r="M3073" s="193">
        <f t="shared" si="5501"/>
        <v>0</v>
      </c>
      <c r="N3073" s="193" t="str">
        <f t="shared" si="5386"/>
        <v>Food Services</v>
      </c>
      <c r="AA3073" s="193">
        <f t="shared" si="5415"/>
        <v>0</v>
      </c>
      <c r="AB3073" s="193">
        <f t="shared" ref="AB3073" si="5502">AB$53</f>
        <v>0</v>
      </c>
    </row>
    <row r="3074" spans="1:28" s="188" customFormat="1" ht="17.399999999999999">
      <c r="A3074" s="193" t="str">
        <f t="shared" si="5410"/>
        <v>Food Services</v>
      </c>
      <c r="B3074" s="193" t="str">
        <f t="shared" si="5411"/>
        <v>0Food Services</v>
      </c>
      <c r="C3074" s="193" t="str">
        <f t="shared" si="5412"/>
        <v>Food Services0</v>
      </c>
      <c r="D3074" s="193"/>
      <c r="E3074" s="193"/>
      <c r="F3074" s="193" t="str">
        <f t="shared" si="5413"/>
        <v>Food Services0</v>
      </c>
      <c r="G3074" s="193">
        <f t="shared" ref="G3074:M3074" si="5503">G$54</f>
        <v>0</v>
      </c>
      <c r="H3074" s="193">
        <f t="shared" si="5503"/>
        <v>0</v>
      </c>
      <c r="I3074" s="193">
        <f t="shared" si="5503"/>
        <v>0</v>
      </c>
      <c r="J3074" s="193">
        <f t="shared" si="5503"/>
        <v>0</v>
      </c>
      <c r="K3074" s="193">
        <f t="shared" si="5503"/>
        <v>0</v>
      </c>
      <c r="L3074" s="193">
        <f t="shared" si="5503"/>
        <v>0</v>
      </c>
      <c r="M3074" s="193">
        <f t="shared" si="5503"/>
        <v>0</v>
      </c>
      <c r="N3074" s="193" t="str">
        <f t="shared" si="5386"/>
        <v>Food Services</v>
      </c>
      <c r="AA3074" s="193">
        <f t="shared" si="5415"/>
        <v>0</v>
      </c>
      <c r="AB3074" s="193">
        <f t="shared" ref="AB3074" si="5504">AB$54</f>
        <v>0</v>
      </c>
    </row>
    <row r="3075" spans="1:28" s="188" customFormat="1" ht="17.399999999999999">
      <c r="A3075" s="193" t="str">
        <f t="shared" si="5410"/>
        <v>Food Services</v>
      </c>
      <c r="B3075" s="193" t="str">
        <f t="shared" si="5411"/>
        <v>TA001Food Services</v>
      </c>
      <c r="C3075" s="193" t="str">
        <f t="shared" si="5412"/>
        <v>Food ServicesSweeney, Danielle</v>
      </c>
      <c r="D3075" s="193"/>
      <c r="E3075" s="193"/>
      <c r="F3075" s="193" t="str">
        <f t="shared" si="5413"/>
        <v>Food ServicesMonaco, Nick</v>
      </c>
      <c r="G3075" s="193" t="str">
        <f t="shared" ref="G3075:M3075" si="5505">G$55</f>
        <v>Monaco, Nick</v>
      </c>
      <c r="H3075" s="193" t="str">
        <f t="shared" si="5505"/>
        <v>Sweeney, Danielle</v>
      </c>
      <c r="I3075" s="193" t="str">
        <f t="shared" si="5505"/>
        <v>TA001</v>
      </c>
      <c r="J3075" s="193" t="str">
        <f t="shared" si="5505"/>
        <v>TARGET CORPORATION</v>
      </c>
      <c r="K3075" s="193" t="str">
        <f t="shared" si="5505"/>
        <v>all</v>
      </c>
      <c r="L3075" s="193" t="str">
        <f t="shared" si="5505"/>
        <v>Signature Sales</v>
      </c>
      <c r="M3075" s="193" t="str">
        <f t="shared" si="5505"/>
        <v>Beauty</v>
      </c>
      <c r="N3075" s="193" t="str">
        <f t="shared" si="5386"/>
        <v>Food Services</v>
      </c>
      <c r="AA3075" s="193">
        <f t="shared" si="5415"/>
        <v>0</v>
      </c>
      <c r="AB3075" s="193" t="str">
        <f t="shared" ref="AB3075" si="5506">AB$55</f>
        <v>Sweeney, Danielle</v>
      </c>
    </row>
    <row r="3076" spans="1:28" s="188" customFormat="1" ht="17.399999999999999">
      <c r="A3076" s="193" t="str">
        <f t="shared" si="5410"/>
        <v>Food Services</v>
      </c>
      <c r="B3076" s="193" t="str">
        <f t="shared" si="5411"/>
        <v>TA004Food Services</v>
      </c>
      <c r="C3076" s="193" t="str">
        <f t="shared" si="5412"/>
        <v>Food ServicesSweeney, Danielle</v>
      </c>
      <c r="D3076" s="193"/>
      <c r="E3076" s="193"/>
      <c r="F3076" s="193" t="str">
        <f t="shared" si="5413"/>
        <v>Food ServicesMonaco, Nick</v>
      </c>
      <c r="G3076" s="193" t="str">
        <f t="shared" ref="G3076:M3076" si="5507">G$56</f>
        <v>Monaco, Nick</v>
      </c>
      <c r="H3076" s="193" t="str">
        <f t="shared" si="5507"/>
        <v>Sweeney, Danielle</v>
      </c>
      <c r="I3076" s="193" t="str">
        <f t="shared" si="5507"/>
        <v>TA004</v>
      </c>
      <c r="J3076" s="193" t="str">
        <f t="shared" si="5507"/>
        <v>TARGET NORTHERN OPERATIONS (VDF)</v>
      </c>
      <c r="K3076" s="193" t="str">
        <f t="shared" si="5507"/>
        <v>all</v>
      </c>
      <c r="L3076" s="193" t="str">
        <f t="shared" si="5507"/>
        <v>Signature Sales</v>
      </c>
      <c r="M3076" s="193" t="str">
        <f t="shared" si="5507"/>
        <v>Beauty</v>
      </c>
      <c r="N3076" s="193" t="str">
        <f t="shared" si="5386"/>
        <v>Food Services</v>
      </c>
      <c r="AA3076" s="193">
        <f t="shared" si="5415"/>
        <v>0</v>
      </c>
      <c r="AB3076" s="193" t="str">
        <f t="shared" ref="AB3076" si="5508">AB$56</f>
        <v>Sweeney, Danielle</v>
      </c>
    </row>
    <row r="3077" spans="1:28" s="188" customFormat="1" ht="17.399999999999999">
      <c r="A3077" s="193" t="str">
        <f t="shared" si="5410"/>
        <v>Food Services</v>
      </c>
      <c r="B3077" s="193" t="str">
        <f t="shared" si="5411"/>
        <v>0Food Services</v>
      </c>
      <c r="C3077" s="193" t="str">
        <f t="shared" si="5412"/>
        <v>Food Services0</v>
      </c>
      <c r="D3077" s="193"/>
      <c r="E3077" s="193"/>
      <c r="F3077" s="193" t="str">
        <f t="shared" si="5413"/>
        <v>Food Services0</v>
      </c>
      <c r="G3077" s="193">
        <f t="shared" ref="G3077:M3077" si="5509">G$57</f>
        <v>0</v>
      </c>
      <c r="H3077" s="193">
        <f t="shared" si="5509"/>
        <v>0</v>
      </c>
      <c r="I3077" s="193">
        <f t="shared" si="5509"/>
        <v>0</v>
      </c>
      <c r="J3077" s="193">
        <f t="shared" si="5509"/>
        <v>0</v>
      </c>
      <c r="K3077" s="193">
        <f t="shared" si="5509"/>
        <v>0</v>
      </c>
      <c r="L3077" s="193">
        <f t="shared" si="5509"/>
        <v>0</v>
      </c>
      <c r="M3077" s="193">
        <f t="shared" si="5509"/>
        <v>0</v>
      </c>
      <c r="N3077" s="193" t="str">
        <f t="shared" si="5386"/>
        <v>Food Services</v>
      </c>
      <c r="AA3077" s="193">
        <f t="shared" si="5415"/>
        <v>0</v>
      </c>
      <c r="AB3077" s="193">
        <f t="shared" ref="AB3077" si="5510">AB$57</f>
        <v>0</v>
      </c>
    </row>
    <row r="3078" spans="1:28" s="188" customFormat="1" ht="17.399999999999999">
      <c r="A3078" s="193" t="str">
        <f t="shared" si="5410"/>
        <v>Food Services</v>
      </c>
      <c r="B3078" s="193" t="str">
        <f t="shared" si="5411"/>
        <v>0Food Services</v>
      </c>
      <c r="C3078" s="193" t="str">
        <f t="shared" si="5412"/>
        <v>Food Services0</v>
      </c>
      <c r="D3078" s="193"/>
      <c r="E3078" s="193"/>
      <c r="F3078" s="193" t="str">
        <f t="shared" si="5413"/>
        <v>Food Services0</v>
      </c>
      <c r="G3078" s="193">
        <f t="shared" ref="G3078:M3078" si="5511">G$58</f>
        <v>0</v>
      </c>
      <c r="H3078" s="193">
        <f t="shared" si="5511"/>
        <v>0</v>
      </c>
      <c r="I3078" s="193">
        <f t="shared" si="5511"/>
        <v>0</v>
      </c>
      <c r="J3078" s="193">
        <f t="shared" si="5511"/>
        <v>0</v>
      </c>
      <c r="K3078" s="193">
        <f t="shared" si="5511"/>
        <v>0</v>
      </c>
      <c r="L3078" s="193">
        <f t="shared" si="5511"/>
        <v>0</v>
      </c>
      <c r="M3078" s="193">
        <f t="shared" si="5511"/>
        <v>0</v>
      </c>
      <c r="N3078" s="193" t="str">
        <f t="shared" si="5386"/>
        <v>Food Services</v>
      </c>
      <c r="AA3078" s="193">
        <f t="shared" si="5415"/>
        <v>0</v>
      </c>
      <c r="AB3078" s="193">
        <f t="shared" ref="AB3078" si="5512">AB$58</f>
        <v>0</v>
      </c>
    </row>
    <row r="3079" spans="1:28" s="188" customFormat="1" ht="17.399999999999999">
      <c r="A3079" s="193" t="str">
        <f t="shared" si="5410"/>
        <v>Food Services</v>
      </c>
      <c r="B3079" s="193" t="str">
        <f t="shared" si="5411"/>
        <v>0Food Services</v>
      </c>
      <c r="C3079" s="193" t="str">
        <f t="shared" si="5412"/>
        <v>Food Services0</v>
      </c>
      <c r="D3079" s="193"/>
      <c r="E3079" s="193"/>
      <c r="F3079" s="193" t="str">
        <f t="shared" si="5413"/>
        <v>Food Services0</v>
      </c>
      <c r="G3079" s="193">
        <f t="shared" ref="G3079:M3079" si="5513">G$59</f>
        <v>0</v>
      </c>
      <c r="H3079" s="193">
        <f t="shared" si="5513"/>
        <v>0</v>
      </c>
      <c r="I3079" s="193">
        <f t="shared" si="5513"/>
        <v>0</v>
      </c>
      <c r="J3079" s="193">
        <f t="shared" si="5513"/>
        <v>0</v>
      </c>
      <c r="K3079" s="193">
        <f t="shared" si="5513"/>
        <v>0</v>
      </c>
      <c r="L3079" s="193">
        <f t="shared" si="5513"/>
        <v>0</v>
      </c>
      <c r="M3079" s="193">
        <f t="shared" si="5513"/>
        <v>0</v>
      </c>
      <c r="N3079" s="193" t="str">
        <f t="shared" si="5386"/>
        <v>Food Services</v>
      </c>
      <c r="AA3079" s="193">
        <f t="shared" si="5415"/>
        <v>0</v>
      </c>
      <c r="AB3079" s="193">
        <f t="shared" ref="AB3079" si="5514">AB$59</f>
        <v>0</v>
      </c>
    </row>
    <row r="3080" spans="1:28" s="188" customFormat="1" ht="17.399999999999999">
      <c r="A3080" s="193" t="str">
        <f t="shared" si="5410"/>
        <v>Food Services</v>
      </c>
      <c r="B3080" s="193" t="str">
        <f t="shared" si="5411"/>
        <v>AR602Food Services</v>
      </c>
      <c r="C3080" s="193" t="str">
        <f t="shared" si="5412"/>
        <v>Food ServicesAltman, Andrea</v>
      </c>
      <c r="D3080" s="193"/>
      <c r="E3080" s="193"/>
      <c r="F3080" s="193" t="str">
        <f t="shared" si="5413"/>
        <v>Food ServicesLong, Kristin</v>
      </c>
      <c r="G3080" s="193" t="str">
        <f t="shared" ref="G3080:M3080" si="5515">G$60</f>
        <v>Long, Kristin</v>
      </c>
      <c r="H3080" s="193" t="str">
        <f t="shared" si="5515"/>
        <v>Altman, Andrea</v>
      </c>
      <c r="I3080" s="193" t="str">
        <f t="shared" si="5515"/>
        <v>AR602</v>
      </c>
      <c r="J3080" s="193" t="str">
        <f t="shared" si="5515"/>
        <v>ARLINGTON CAMERA INC</v>
      </c>
      <c r="K3080" s="193" t="str">
        <f t="shared" si="5515"/>
        <v>all</v>
      </c>
      <c r="L3080" s="193">
        <f t="shared" si="5515"/>
        <v>0</v>
      </c>
      <c r="M3080" s="193">
        <f t="shared" si="5515"/>
        <v>0</v>
      </c>
      <c r="N3080" s="193" t="str">
        <f t="shared" ref="N3080:N3143" si="5516">A3080</f>
        <v>Food Services</v>
      </c>
      <c r="AA3080" s="193">
        <f t="shared" si="5415"/>
        <v>0</v>
      </c>
      <c r="AB3080" s="193" t="str">
        <f t="shared" ref="AB3080" si="5517">AB$60</f>
        <v>Altman, Andrea</v>
      </c>
    </row>
    <row r="3081" spans="1:28" s="188" customFormat="1" ht="17.399999999999999">
      <c r="A3081" s="193" t="str">
        <f t="shared" si="5410"/>
        <v>Food Services</v>
      </c>
      <c r="B3081" s="193" t="str">
        <f t="shared" si="5411"/>
        <v>B0466Food Services</v>
      </c>
      <c r="C3081" s="193" t="str">
        <f t="shared" si="5412"/>
        <v>Food ServicesAltman, Andrea</v>
      </c>
      <c r="D3081" s="193"/>
      <c r="E3081" s="193"/>
      <c r="F3081" s="193" t="str">
        <f t="shared" si="5413"/>
        <v>Food ServicesLong, Kristin</v>
      </c>
      <c r="G3081" s="193" t="str">
        <f t="shared" ref="G3081:M3081" si="5518">G$61</f>
        <v>Long, Kristin</v>
      </c>
      <c r="H3081" s="193" t="str">
        <f t="shared" si="5518"/>
        <v>Altman, Andrea</v>
      </c>
      <c r="I3081" s="193" t="str">
        <f t="shared" si="5518"/>
        <v>B0466</v>
      </c>
      <c r="J3081" s="193" t="str">
        <f t="shared" si="5518"/>
        <v>VIDEOTEX SYSTEMS INC.( PY#55224)</v>
      </c>
      <c r="K3081" s="193" t="str">
        <f t="shared" si="5518"/>
        <v>all</v>
      </c>
      <c r="L3081" s="193">
        <f t="shared" si="5518"/>
        <v>0</v>
      </c>
      <c r="M3081" s="193">
        <f t="shared" si="5518"/>
        <v>0</v>
      </c>
      <c r="N3081" s="193" t="str">
        <f t="shared" si="5516"/>
        <v>Food Services</v>
      </c>
      <c r="AA3081" s="193">
        <f t="shared" si="5415"/>
        <v>0</v>
      </c>
      <c r="AB3081" s="193" t="str">
        <f t="shared" ref="AB3081" si="5519">AB$61</f>
        <v>Altman, Andrea</v>
      </c>
    </row>
    <row r="3082" spans="1:28" s="188" customFormat="1" ht="17.399999999999999">
      <c r="A3082" s="193" t="str">
        <f t="shared" si="5410"/>
        <v>Food Services</v>
      </c>
      <c r="B3082" s="193" t="str">
        <f t="shared" si="5411"/>
        <v>B0667Food Services</v>
      </c>
      <c r="C3082" s="193" t="str">
        <f t="shared" si="5412"/>
        <v>Food ServicesAltman, Andrea</v>
      </c>
      <c r="D3082" s="193"/>
      <c r="E3082" s="193"/>
      <c r="F3082" s="193" t="str">
        <f t="shared" si="5413"/>
        <v>Food ServicesLong, Kristin</v>
      </c>
      <c r="G3082" s="193" t="str">
        <f t="shared" ref="G3082:M3082" si="5520">G$62</f>
        <v>Long, Kristin</v>
      </c>
      <c r="H3082" s="193" t="str">
        <f t="shared" si="5520"/>
        <v>Altman, Andrea</v>
      </c>
      <c r="I3082" s="193" t="str">
        <f t="shared" si="5520"/>
        <v>B0667</v>
      </c>
      <c r="J3082" s="193" t="str">
        <f t="shared" si="5520"/>
        <v>OMEGA BROADCAST GROUP( PY#69636)</v>
      </c>
      <c r="K3082" s="193" t="str">
        <f t="shared" si="5520"/>
        <v>all</v>
      </c>
      <c r="L3082" s="193">
        <f t="shared" si="5520"/>
        <v>0</v>
      </c>
      <c r="M3082" s="193">
        <f t="shared" si="5520"/>
        <v>0</v>
      </c>
      <c r="N3082" s="193" t="str">
        <f t="shared" si="5516"/>
        <v>Food Services</v>
      </c>
      <c r="AA3082" s="193">
        <f t="shared" si="5415"/>
        <v>0</v>
      </c>
      <c r="AB3082" s="193" t="str">
        <f t="shared" ref="AB3082" si="5521">AB$62</f>
        <v>Altman, Andrea</v>
      </c>
    </row>
    <row r="3083" spans="1:28" s="188" customFormat="1" ht="17.399999999999999">
      <c r="A3083" s="193" t="str">
        <f t="shared" si="5410"/>
        <v>Food Services</v>
      </c>
      <c r="B3083" s="193" t="str">
        <f t="shared" si="5411"/>
        <v>B0815Food Services</v>
      </c>
      <c r="C3083" s="193" t="str">
        <f t="shared" si="5412"/>
        <v>Food ServicesAltman, Andrea</v>
      </c>
      <c r="D3083" s="193"/>
      <c r="E3083" s="193"/>
      <c r="F3083" s="193" t="str">
        <f t="shared" si="5413"/>
        <v>Food ServicesLong, Kristin</v>
      </c>
      <c r="G3083" s="193" t="str">
        <f t="shared" ref="G3083:M3083" si="5522">G$63</f>
        <v>Long, Kristin</v>
      </c>
      <c r="H3083" s="193" t="str">
        <f t="shared" si="5522"/>
        <v>Altman, Andrea</v>
      </c>
      <c r="I3083" s="193" t="str">
        <f t="shared" si="5522"/>
        <v>B0815</v>
      </c>
      <c r="J3083" s="193" t="str">
        <f t="shared" si="5522"/>
        <v>TEXAS MEDIA SYSTEMS, INC( PY#106335</v>
      </c>
      <c r="K3083" s="193" t="str">
        <f t="shared" si="5522"/>
        <v>all</v>
      </c>
      <c r="L3083" s="193">
        <f t="shared" si="5522"/>
        <v>0</v>
      </c>
      <c r="M3083" s="193">
        <f t="shared" si="5522"/>
        <v>0</v>
      </c>
      <c r="N3083" s="193" t="str">
        <f t="shared" si="5516"/>
        <v>Food Services</v>
      </c>
      <c r="AA3083" s="193">
        <f t="shared" si="5415"/>
        <v>0</v>
      </c>
      <c r="AB3083" s="193" t="str">
        <f t="shared" ref="AB3083" si="5523">AB$63</f>
        <v>Altman, Andrea</v>
      </c>
    </row>
    <row r="3084" spans="1:28" s="188" customFormat="1" ht="17.399999999999999">
      <c r="A3084" s="193" t="str">
        <f t="shared" si="5410"/>
        <v>Food Services</v>
      </c>
      <c r="B3084" s="193" t="str">
        <f t="shared" si="5411"/>
        <v>CA024Food Services</v>
      </c>
      <c r="C3084" s="193" t="str">
        <f t="shared" si="5412"/>
        <v>Food ServicesAltman, Andrea</v>
      </c>
      <c r="D3084" s="193"/>
      <c r="E3084" s="193"/>
      <c r="F3084" s="193" t="str">
        <f t="shared" si="5413"/>
        <v>Food ServicesLong, Kristin</v>
      </c>
      <c r="G3084" s="193" t="str">
        <f t="shared" ref="G3084:M3084" si="5524">G$64</f>
        <v>Long, Kristin</v>
      </c>
      <c r="H3084" s="193" t="str">
        <f t="shared" si="5524"/>
        <v>Altman, Andrea</v>
      </c>
      <c r="I3084" s="193" t="str">
        <f t="shared" si="5524"/>
        <v>CA024</v>
      </c>
      <c r="J3084" s="193" t="str">
        <f t="shared" si="5524"/>
        <v>CAMCOR INC</v>
      </c>
      <c r="K3084" s="193" t="str">
        <f t="shared" si="5524"/>
        <v>all</v>
      </c>
      <c r="L3084" s="193">
        <f t="shared" si="5524"/>
        <v>0</v>
      </c>
      <c r="M3084" s="193">
        <f t="shared" si="5524"/>
        <v>0</v>
      </c>
      <c r="N3084" s="193" t="str">
        <f t="shared" si="5516"/>
        <v>Food Services</v>
      </c>
      <c r="AA3084" s="193">
        <f t="shared" si="5415"/>
        <v>0</v>
      </c>
      <c r="AB3084" s="193" t="str">
        <f t="shared" ref="AB3084" si="5525">AB$64</f>
        <v>Altman, Andrea</v>
      </c>
    </row>
    <row r="3085" spans="1:28" s="188" customFormat="1" ht="17.399999999999999">
      <c r="A3085" s="193" t="str">
        <f t="shared" si="5410"/>
        <v>Food Services</v>
      </c>
      <c r="B3085" s="193" t="str">
        <f t="shared" si="5411"/>
        <v>CA977Food Services</v>
      </c>
      <c r="C3085" s="193" t="str">
        <f t="shared" si="5412"/>
        <v>Food ServicesAltman, Andrea</v>
      </c>
      <c r="D3085" s="193"/>
      <c r="E3085" s="193"/>
      <c r="F3085" s="193" t="str">
        <f t="shared" si="5413"/>
        <v>Food ServicesLong, Kristin</v>
      </c>
      <c r="G3085" s="193" t="str">
        <f t="shared" ref="G3085:M3085" si="5526">G$65</f>
        <v>Long, Kristin</v>
      </c>
      <c r="H3085" s="193" t="str">
        <f t="shared" si="5526"/>
        <v>Altman, Andrea</v>
      </c>
      <c r="I3085" s="193" t="str">
        <f t="shared" si="5526"/>
        <v>CA977</v>
      </c>
      <c r="J3085" s="193" t="str">
        <f t="shared" si="5526"/>
        <v>CAMERA RENTAL CO</v>
      </c>
      <c r="K3085" s="193" t="str">
        <f t="shared" si="5526"/>
        <v>all</v>
      </c>
      <c r="L3085" s="193">
        <f t="shared" si="5526"/>
        <v>0</v>
      </c>
      <c r="M3085" s="193">
        <f t="shared" si="5526"/>
        <v>0</v>
      </c>
      <c r="N3085" s="193" t="str">
        <f t="shared" si="5516"/>
        <v>Food Services</v>
      </c>
      <c r="AA3085" s="193">
        <f t="shared" si="5415"/>
        <v>0</v>
      </c>
      <c r="AB3085" s="193" t="str">
        <f t="shared" ref="AB3085" si="5527">AB$65</f>
        <v>Altman, Andrea</v>
      </c>
    </row>
    <row r="3086" spans="1:28" s="188" customFormat="1" ht="17.399999999999999">
      <c r="A3086" s="193" t="str">
        <f t="shared" si="5410"/>
        <v>Food Services</v>
      </c>
      <c r="B3086" s="193" t="str">
        <f t="shared" si="5411"/>
        <v>CA978Food Services</v>
      </c>
      <c r="C3086" s="193" t="str">
        <f t="shared" si="5412"/>
        <v>Food ServicesAltman, Andrea</v>
      </c>
      <c r="D3086" s="193"/>
      <c r="E3086" s="193"/>
      <c r="F3086" s="193" t="str">
        <f t="shared" si="5413"/>
        <v>Food ServicesLong, Kristin</v>
      </c>
      <c r="G3086" s="193" t="str">
        <f t="shared" ref="G3086:M3086" si="5528">G$66</f>
        <v>Long, Kristin</v>
      </c>
      <c r="H3086" s="193" t="str">
        <f t="shared" si="5528"/>
        <v>Altman, Andrea</v>
      </c>
      <c r="I3086" s="193" t="str">
        <f t="shared" si="5528"/>
        <v>CA978</v>
      </c>
      <c r="J3086" s="193" t="str">
        <f t="shared" si="5528"/>
        <v>CAMERA EXCHANGE INC, THE</v>
      </c>
      <c r="K3086" s="193" t="str">
        <f t="shared" si="5528"/>
        <v>all</v>
      </c>
      <c r="L3086" s="193">
        <f t="shared" si="5528"/>
        <v>0</v>
      </c>
      <c r="M3086" s="193">
        <f t="shared" si="5528"/>
        <v>0</v>
      </c>
      <c r="N3086" s="193" t="str">
        <f t="shared" si="5516"/>
        <v>Food Services</v>
      </c>
      <c r="AA3086" s="193">
        <f t="shared" si="5415"/>
        <v>0</v>
      </c>
      <c r="AB3086" s="193" t="str">
        <f t="shared" ref="AB3086" si="5529">AB$66</f>
        <v>Altman, Andrea</v>
      </c>
    </row>
    <row r="3087" spans="1:28" s="188" customFormat="1" ht="17.399999999999999">
      <c r="A3087" s="193" t="str">
        <f t="shared" si="5410"/>
        <v>Food Services</v>
      </c>
      <c r="B3087" s="193" t="str">
        <f t="shared" si="5411"/>
        <v>CO153Food Services</v>
      </c>
      <c r="C3087" s="193" t="str">
        <f t="shared" si="5412"/>
        <v>Food ServicesAltman, Andrea</v>
      </c>
      <c r="D3087" s="193"/>
      <c r="E3087" s="193"/>
      <c r="F3087" s="193" t="str">
        <f t="shared" si="5413"/>
        <v>Food ServicesLong, Kristin</v>
      </c>
      <c r="G3087" s="193" t="str">
        <f t="shared" ref="G3087:M3087" si="5530">G$67</f>
        <v>Long, Kristin</v>
      </c>
      <c r="H3087" s="193" t="str">
        <f t="shared" si="5530"/>
        <v>Altman, Andrea</v>
      </c>
      <c r="I3087" s="193" t="str">
        <f t="shared" si="5530"/>
        <v>CO153</v>
      </c>
      <c r="J3087" s="193" t="str">
        <f t="shared" si="5530"/>
        <v>COLONIAL PHOTO &amp; HOBBY, INC</v>
      </c>
      <c r="K3087" s="193" t="str">
        <f t="shared" si="5530"/>
        <v>all</v>
      </c>
      <c r="L3087" s="193">
        <f t="shared" si="5530"/>
        <v>0</v>
      </c>
      <c r="M3087" s="193">
        <f t="shared" si="5530"/>
        <v>0</v>
      </c>
      <c r="N3087" s="193" t="str">
        <f t="shared" si="5516"/>
        <v>Food Services</v>
      </c>
      <c r="AA3087" s="193">
        <f t="shared" si="5415"/>
        <v>0</v>
      </c>
      <c r="AB3087" s="193" t="str">
        <f t="shared" ref="AB3087" si="5531">AB$67</f>
        <v>Altman, Andrea</v>
      </c>
    </row>
    <row r="3088" spans="1:28" s="188" customFormat="1" ht="17.399999999999999">
      <c r="A3088" s="193" t="str">
        <f t="shared" si="5410"/>
        <v>Food Services</v>
      </c>
      <c r="B3088" s="193" t="str">
        <f t="shared" si="5411"/>
        <v>CR785Food Services</v>
      </c>
      <c r="C3088" s="193" t="str">
        <f t="shared" si="5412"/>
        <v>Food ServicesAltman, Andrea</v>
      </c>
      <c r="D3088" s="193"/>
      <c r="E3088" s="193"/>
      <c r="F3088" s="193" t="str">
        <f t="shared" si="5413"/>
        <v>Food ServicesLong, Kristin</v>
      </c>
      <c r="G3088" s="193" t="str">
        <f t="shared" ref="G3088:M3088" si="5532">G$68</f>
        <v>Long, Kristin</v>
      </c>
      <c r="H3088" s="193" t="str">
        <f t="shared" si="5532"/>
        <v>Altman, Andrea</v>
      </c>
      <c r="I3088" s="193" t="str">
        <f t="shared" si="5532"/>
        <v>CR785</v>
      </c>
      <c r="J3088" s="193" t="str">
        <f t="shared" si="5532"/>
        <v>CREVE COUER</v>
      </c>
      <c r="K3088" s="193" t="str">
        <f t="shared" si="5532"/>
        <v>all</v>
      </c>
      <c r="L3088" s="193">
        <f t="shared" si="5532"/>
        <v>0</v>
      </c>
      <c r="M3088" s="193">
        <f t="shared" si="5532"/>
        <v>0</v>
      </c>
      <c r="N3088" s="193" t="str">
        <f t="shared" si="5516"/>
        <v>Food Services</v>
      </c>
      <c r="AA3088" s="193">
        <f t="shared" si="5415"/>
        <v>0</v>
      </c>
      <c r="AB3088" s="193" t="str">
        <f t="shared" ref="AB3088" si="5533">AB$68</f>
        <v>Altman, Andrea</v>
      </c>
    </row>
    <row r="3089" spans="1:28" s="188" customFormat="1" ht="17.399999999999999">
      <c r="A3089" s="193" t="str">
        <f t="shared" si="5410"/>
        <v>Food Services</v>
      </c>
      <c r="B3089" s="193" t="str">
        <f t="shared" si="5411"/>
        <v>PH522Food Services</v>
      </c>
      <c r="C3089" s="193" t="str">
        <f t="shared" si="5412"/>
        <v>Food ServicesAltman, Andrea</v>
      </c>
      <c r="D3089" s="193"/>
      <c r="E3089" s="193"/>
      <c r="F3089" s="193" t="str">
        <f t="shared" si="5413"/>
        <v>Food ServicesLong, Kristin</v>
      </c>
      <c r="G3089" s="193" t="str">
        <f t="shared" ref="G3089:M3089" si="5534">G$69</f>
        <v>Long, Kristin</v>
      </c>
      <c r="H3089" s="193" t="str">
        <f t="shared" si="5534"/>
        <v>Altman, Andrea</v>
      </c>
      <c r="I3089" s="193" t="str">
        <f t="shared" si="5534"/>
        <v>PH522</v>
      </c>
      <c r="J3089" s="193" t="str">
        <f t="shared" si="5534"/>
        <v>PHOTO TECHNOLOGIES</v>
      </c>
      <c r="K3089" s="193" t="str">
        <f t="shared" si="5534"/>
        <v>all</v>
      </c>
      <c r="L3089" s="193">
        <f t="shared" si="5534"/>
        <v>0</v>
      </c>
      <c r="M3089" s="193">
        <f t="shared" si="5534"/>
        <v>0</v>
      </c>
      <c r="N3089" s="193" t="str">
        <f t="shared" si="5516"/>
        <v>Food Services</v>
      </c>
      <c r="AA3089" s="193">
        <f t="shared" si="5415"/>
        <v>0</v>
      </c>
      <c r="AB3089" s="193" t="str">
        <f t="shared" ref="AB3089" si="5535">AB$69</f>
        <v>Altman, Andrea</v>
      </c>
    </row>
    <row r="3090" spans="1:28" s="188" customFormat="1" ht="17.399999999999999">
      <c r="A3090" s="193" t="str">
        <f t="shared" si="5410"/>
        <v>Food Services</v>
      </c>
      <c r="B3090" s="193" t="str">
        <f t="shared" si="5411"/>
        <v>PR971Food Services</v>
      </c>
      <c r="C3090" s="193" t="str">
        <f t="shared" si="5412"/>
        <v>Food ServicesAltman, Andrea</v>
      </c>
      <c r="D3090" s="193"/>
      <c r="E3090" s="193"/>
      <c r="F3090" s="193" t="str">
        <f t="shared" si="5413"/>
        <v>Food ServicesLong, Kristin</v>
      </c>
      <c r="G3090" s="193" t="str">
        <f t="shared" ref="G3090:M3090" si="5536">G$70</f>
        <v>Long, Kristin</v>
      </c>
      <c r="H3090" s="193" t="str">
        <f t="shared" si="5536"/>
        <v>Altman, Andrea</v>
      </c>
      <c r="I3090" s="193" t="str">
        <f t="shared" si="5536"/>
        <v>PR971</v>
      </c>
      <c r="J3090" s="193" t="str">
        <f t="shared" si="5536"/>
        <v>PRECISION CAMERA LP</v>
      </c>
      <c r="K3090" s="193" t="str">
        <f t="shared" si="5536"/>
        <v>all</v>
      </c>
      <c r="L3090" s="193">
        <f t="shared" si="5536"/>
        <v>0</v>
      </c>
      <c r="M3090" s="193">
        <f t="shared" si="5536"/>
        <v>0</v>
      </c>
      <c r="N3090" s="193" t="str">
        <f t="shared" si="5516"/>
        <v>Food Services</v>
      </c>
      <c r="AA3090" s="193">
        <f t="shared" si="5415"/>
        <v>0</v>
      </c>
      <c r="AB3090" s="193" t="str">
        <f t="shared" ref="AB3090" si="5537">AB$70</f>
        <v>Altman, Andrea</v>
      </c>
    </row>
    <row r="3091" spans="1:28" s="188" customFormat="1" ht="17.399999999999999">
      <c r="A3091" s="193" t="str">
        <f t="shared" si="5410"/>
        <v>Food Services</v>
      </c>
      <c r="B3091" s="193" t="str">
        <f t="shared" si="5411"/>
        <v>0Food Services</v>
      </c>
      <c r="C3091" s="193" t="str">
        <f t="shared" si="5412"/>
        <v>Food ServicesAltman, Andrea</v>
      </c>
      <c r="D3091" s="193"/>
      <c r="E3091" s="193"/>
      <c r="F3091" s="193" t="str">
        <f t="shared" si="5413"/>
        <v>Food ServicesLong, Kristin</v>
      </c>
      <c r="G3091" s="193" t="str">
        <f t="shared" ref="G3091:M3091" si="5538">G$71</f>
        <v>Long, Kristin</v>
      </c>
      <c r="H3091" s="193" t="str">
        <f t="shared" si="5538"/>
        <v>Altman, Andrea</v>
      </c>
      <c r="I3091" s="193">
        <f t="shared" si="5538"/>
        <v>0</v>
      </c>
      <c r="J3091" s="193" t="str">
        <f t="shared" si="5538"/>
        <v>BEDFORD</v>
      </c>
      <c r="K3091" s="193" t="str">
        <f t="shared" si="5538"/>
        <v>all</v>
      </c>
      <c r="L3091" s="193">
        <f t="shared" si="5538"/>
        <v>0</v>
      </c>
      <c r="M3091" s="193">
        <f t="shared" si="5538"/>
        <v>0</v>
      </c>
      <c r="N3091" s="193" t="str">
        <f t="shared" si="5516"/>
        <v>Food Services</v>
      </c>
      <c r="AA3091" s="193">
        <f t="shared" si="5415"/>
        <v>0</v>
      </c>
      <c r="AB3091" s="193" t="str">
        <f t="shared" ref="AB3091" si="5539">AB$71</f>
        <v>Altman, Andrea</v>
      </c>
    </row>
    <row r="3092" spans="1:28" s="188" customFormat="1" ht="17.399999999999999">
      <c r="A3092" s="193" t="str">
        <f t="shared" ref="A3092:A3155" si="5540">T$13</f>
        <v>Food Services</v>
      </c>
      <c r="B3092" s="193" t="str">
        <f t="shared" ref="B3092:B3155" si="5541">CONCATENATE(I3092,A3092)</f>
        <v>WO427Food Services</v>
      </c>
      <c r="C3092" s="193" t="str">
        <f t="shared" ref="C3092:C3155" si="5542">CONCATENATE(A3092,H3092)</f>
        <v>Food ServicesAltman, Andrea</v>
      </c>
      <c r="D3092" s="193"/>
      <c r="E3092" s="193"/>
      <c r="F3092" s="193" t="str">
        <f t="shared" ref="F3092:F3155" si="5543">CONCATENATE(A3092,G3092)</f>
        <v>Food ServicesLong, Kristin</v>
      </c>
      <c r="G3092" s="193" t="str">
        <f t="shared" ref="G3092:M3092" si="5544">G$72</f>
        <v>Long, Kristin</v>
      </c>
      <c r="H3092" s="193" t="str">
        <f t="shared" si="5544"/>
        <v>Altman, Andrea</v>
      </c>
      <c r="I3092" s="193" t="str">
        <f t="shared" si="5544"/>
        <v>WO427</v>
      </c>
      <c r="J3092" s="193" t="str">
        <f t="shared" si="5544"/>
        <v>WOLFE'S CAMERA SHOPS INC.</v>
      </c>
      <c r="K3092" s="193" t="str">
        <f t="shared" si="5544"/>
        <v>all</v>
      </c>
      <c r="L3092" s="193">
        <f t="shared" si="5544"/>
        <v>0</v>
      </c>
      <c r="M3092" s="193">
        <f t="shared" si="5544"/>
        <v>0</v>
      </c>
      <c r="N3092" s="193" t="str">
        <f t="shared" si="5516"/>
        <v>Food Services</v>
      </c>
      <c r="AA3092" s="193">
        <f t="shared" ref="AA3092:AA3155" si="5545">AT$13</f>
        <v>0</v>
      </c>
      <c r="AB3092" s="193" t="str">
        <f t="shared" ref="AB3092" si="5546">AB$72</f>
        <v>Altman, Andrea</v>
      </c>
    </row>
    <row r="3093" spans="1:28" s="188" customFormat="1" ht="17.399999999999999">
      <c r="A3093" s="193" t="str">
        <f t="shared" si="5540"/>
        <v>Food Services</v>
      </c>
      <c r="B3093" s="193" t="str">
        <f t="shared" si="5541"/>
        <v>0Food Services</v>
      </c>
      <c r="C3093" s="193" t="str">
        <f t="shared" si="5542"/>
        <v>Food Services0</v>
      </c>
      <c r="D3093" s="193"/>
      <c r="E3093" s="193"/>
      <c r="F3093" s="193" t="str">
        <f t="shared" si="5543"/>
        <v>Food Services0</v>
      </c>
      <c r="G3093" s="193">
        <f t="shared" ref="G3093:M3093" si="5547">G$73</f>
        <v>0</v>
      </c>
      <c r="H3093" s="193">
        <f t="shared" si="5547"/>
        <v>0</v>
      </c>
      <c r="I3093" s="193">
        <f t="shared" si="5547"/>
        <v>0</v>
      </c>
      <c r="J3093" s="193">
        <f t="shared" si="5547"/>
        <v>0</v>
      </c>
      <c r="K3093" s="193">
        <f t="shared" si="5547"/>
        <v>0</v>
      </c>
      <c r="L3093" s="193">
        <f t="shared" si="5547"/>
        <v>0</v>
      </c>
      <c r="M3093" s="193">
        <f t="shared" si="5547"/>
        <v>0</v>
      </c>
      <c r="N3093" s="193" t="str">
        <f t="shared" si="5516"/>
        <v>Food Services</v>
      </c>
      <c r="AA3093" s="193">
        <f t="shared" si="5545"/>
        <v>0</v>
      </c>
      <c r="AB3093" s="193">
        <f t="shared" ref="AB3093" si="5548">AB$73</f>
        <v>0</v>
      </c>
    </row>
    <row r="3094" spans="1:28" s="188" customFormat="1" ht="17.399999999999999">
      <c r="A3094" s="193" t="str">
        <f t="shared" si="5540"/>
        <v>Food Services</v>
      </c>
      <c r="B3094" s="193" t="str">
        <f t="shared" si="5541"/>
        <v>0Food Services</v>
      </c>
      <c r="C3094" s="193" t="str">
        <f t="shared" si="5542"/>
        <v>Food Services0</v>
      </c>
      <c r="D3094" s="193"/>
      <c r="E3094" s="193"/>
      <c r="F3094" s="193" t="str">
        <f t="shared" si="5543"/>
        <v>Food Services0</v>
      </c>
      <c r="G3094" s="193">
        <f t="shared" ref="G3094:M3094" si="5549">G$74</f>
        <v>0</v>
      </c>
      <c r="H3094" s="193">
        <f t="shared" si="5549"/>
        <v>0</v>
      </c>
      <c r="I3094" s="193">
        <f t="shared" si="5549"/>
        <v>0</v>
      </c>
      <c r="J3094" s="193">
        <f t="shared" si="5549"/>
        <v>0</v>
      </c>
      <c r="K3094" s="193">
        <f t="shared" si="5549"/>
        <v>0</v>
      </c>
      <c r="L3094" s="193">
        <f t="shared" si="5549"/>
        <v>0</v>
      </c>
      <c r="M3094" s="193">
        <f t="shared" si="5549"/>
        <v>0</v>
      </c>
      <c r="N3094" s="193" t="str">
        <f t="shared" si="5516"/>
        <v>Food Services</v>
      </c>
      <c r="AA3094" s="193">
        <f t="shared" si="5545"/>
        <v>0</v>
      </c>
      <c r="AB3094" s="193">
        <f t="shared" ref="AB3094" si="5550">AB$74</f>
        <v>0</v>
      </c>
    </row>
    <row r="3095" spans="1:28" s="188" customFormat="1" ht="17.399999999999999">
      <c r="A3095" s="193" t="str">
        <f t="shared" si="5540"/>
        <v>Food Services</v>
      </c>
      <c r="B3095" s="193" t="str">
        <f t="shared" si="5541"/>
        <v>AC201Food Services</v>
      </c>
      <c r="C3095" s="193" t="str">
        <f t="shared" si="5542"/>
        <v>Food ServicesChandler, Matt</v>
      </c>
      <c r="D3095" s="193"/>
      <c r="E3095" s="193"/>
      <c r="F3095" s="193" t="str">
        <f t="shared" si="5543"/>
        <v>Food ServicesLong, Kristin</v>
      </c>
      <c r="G3095" s="193" t="str">
        <f t="shared" ref="G3095:M3095" si="5551">G$75</f>
        <v>Long, Kristin</v>
      </c>
      <c r="H3095" s="193" t="str">
        <f t="shared" si="5551"/>
        <v>Chandler, Matt</v>
      </c>
      <c r="I3095" s="193" t="str">
        <f t="shared" si="5551"/>
        <v>AC201</v>
      </c>
      <c r="J3095" s="193" t="str">
        <f t="shared" si="5551"/>
        <v>ACE PHOTO INC</v>
      </c>
      <c r="K3095" s="193" t="str">
        <f t="shared" si="5551"/>
        <v>all</v>
      </c>
      <c r="L3095" s="193">
        <f t="shared" si="5551"/>
        <v>0</v>
      </c>
      <c r="M3095" s="193">
        <f t="shared" si="5551"/>
        <v>0</v>
      </c>
      <c r="N3095" s="193" t="str">
        <f t="shared" si="5516"/>
        <v>Food Services</v>
      </c>
      <c r="AA3095" s="193">
        <f t="shared" si="5545"/>
        <v>0</v>
      </c>
      <c r="AB3095" s="193" t="str">
        <f t="shared" ref="AB3095" si="5552">AB$75</f>
        <v>Chandler, Matt</v>
      </c>
    </row>
    <row r="3096" spans="1:28" s="188" customFormat="1" ht="17.399999999999999">
      <c r="A3096" s="193" t="str">
        <f t="shared" si="5540"/>
        <v>Food Services</v>
      </c>
      <c r="B3096" s="193" t="str">
        <f t="shared" si="5541"/>
        <v>BE206Food Services</v>
      </c>
      <c r="C3096" s="193" t="str">
        <f t="shared" si="5542"/>
        <v>Food ServicesChandler, Matt</v>
      </c>
      <c r="D3096" s="193"/>
      <c r="E3096" s="193"/>
      <c r="F3096" s="193" t="str">
        <f t="shared" si="5543"/>
        <v>Food ServicesLong, Kristin</v>
      </c>
      <c r="G3096" s="193" t="str">
        <f t="shared" ref="G3096:M3096" si="5553">G$76</f>
        <v>Long, Kristin</v>
      </c>
      <c r="H3096" s="193" t="str">
        <f t="shared" si="5553"/>
        <v>Chandler, Matt</v>
      </c>
      <c r="I3096" s="193" t="str">
        <f t="shared" si="5553"/>
        <v>BE206</v>
      </c>
      <c r="J3096" s="193" t="str">
        <f t="shared" si="5553"/>
        <v>BERGEN COUNTY CAMERA INC</v>
      </c>
      <c r="K3096" s="193" t="str">
        <f t="shared" si="5553"/>
        <v>all</v>
      </c>
      <c r="L3096" s="193">
        <f t="shared" si="5553"/>
        <v>0</v>
      </c>
      <c r="M3096" s="193">
        <f t="shared" si="5553"/>
        <v>0</v>
      </c>
      <c r="N3096" s="193" t="str">
        <f t="shared" si="5516"/>
        <v>Food Services</v>
      </c>
      <c r="AA3096" s="193">
        <f t="shared" si="5545"/>
        <v>0</v>
      </c>
      <c r="AB3096" s="193" t="str">
        <f t="shared" ref="AB3096" si="5554">AB$76</f>
        <v>Chandler, Matt</v>
      </c>
    </row>
    <row r="3097" spans="1:28" s="188" customFormat="1" ht="17.399999999999999">
      <c r="A3097" s="193" t="str">
        <f t="shared" si="5540"/>
        <v>Food Services</v>
      </c>
      <c r="B3097" s="193" t="str">
        <f t="shared" si="5541"/>
        <v>BE313Food Services</v>
      </c>
      <c r="C3097" s="193" t="str">
        <f t="shared" si="5542"/>
        <v>Food ServicesChandler, Matt</v>
      </c>
      <c r="D3097" s="193"/>
      <c r="E3097" s="193"/>
      <c r="F3097" s="193" t="str">
        <f t="shared" si="5543"/>
        <v>Food ServicesLong, Kristin</v>
      </c>
      <c r="G3097" s="193" t="str">
        <f t="shared" ref="G3097:M3097" si="5555">G$77</f>
        <v>Long, Kristin</v>
      </c>
      <c r="H3097" s="193" t="str">
        <f t="shared" si="5555"/>
        <v>Chandler, Matt</v>
      </c>
      <c r="I3097" s="193" t="str">
        <f t="shared" si="5555"/>
        <v>BE313</v>
      </c>
      <c r="J3097" s="193" t="str">
        <f t="shared" si="5555"/>
        <v>BEACH TRADING CO INC DBA BEACH CAME</v>
      </c>
      <c r="K3097" s="193" t="str">
        <f t="shared" si="5555"/>
        <v>all</v>
      </c>
      <c r="L3097" s="193">
        <f t="shared" si="5555"/>
        <v>0</v>
      </c>
      <c r="M3097" s="193">
        <f t="shared" si="5555"/>
        <v>0</v>
      </c>
      <c r="N3097" s="193" t="str">
        <f t="shared" si="5516"/>
        <v>Food Services</v>
      </c>
      <c r="AA3097" s="193">
        <f t="shared" si="5545"/>
        <v>0</v>
      </c>
      <c r="AB3097" s="193" t="str">
        <f t="shared" ref="AB3097" si="5556">AB$77</f>
        <v>Chandler, Matt</v>
      </c>
    </row>
    <row r="3098" spans="1:28" s="188" customFormat="1" ht="17.399999999999999">
      <c r="A3098" s="193" t="str">
        <f t="shared" si="5540"/>
        <v>Food Services</v>
      </c>
      <c r="B3098" s="193" t="str">
        <f t="shared" si="5541"/>
        <v>D0577Food Services</v>
      </c>
      <c r="C3098" s="193" t="str">
        <f t="shared" si="5542"/>
        <v>Food ServicesChandler, Matt</v>
      </c>
      <c r="D3098" s="193"/>
      <c r="E3098" s="193"/>
      <c r="F3098" s="193" t="str">
        <f t="shared" si="5543"/>
        <v>Food ServicesLong, Kristin</v>
      </c>
      <c r="G3098" s="193" t="str">
        <f t="shared" ref="G3098:M3098" si="5557">G$78</f>
        <v>Long, Kristin</v>
      </c>
      <c r="H3098" s="193" t="str">
        <f t="shared" si="5557"/>
        <v>Chandler, Matt</v>
      </c>
      <c r="I3098" s="193" t="str">
        <f t="shared" si="5557"/>
        <v>D0577</v>
      </c>
      <c r="J3098" s="193" t="str">
        <f t="shared" si="5557"/>
        <v>ADORAMA( PY#1073502)</v>
      </c>
      <c r="K3098" s="193" t="str">
        <f t="shared" si="5557"/>
        <v>all</v>
      </c>
      <c r="L3098" s="193">
        <f t="shared" si="5557"/>
        <v>0</v>
      </c>
      <c r="M3098" s="193">
        <f t="shared" si="5557"/>
        <v>0</v>
      </c>
      <c r="N3098" s="193" t="str">
        <f t="shared" si="5516"/>
        <v>Food Services</v>
      </c>
      <c r="AA3098" s="193">
        <f t="shared" si="5545"/>
        <v>0</v>
      </c>
      <c r="AB3098" s="193" t="str">
        <f t="shared" ref="AB3098" si="5558">AB$78</f>
        <v>Chandler, Matt</v>
      </c>
    </row>
    <row r="3099" spans="1:28" s="188" customFormat="1" ht="17.399999999999999">
      <c r="A3099" s="193" t="str">
        <f t="shared" si="5540"/>
        <v>Food Services</v>
      </c>
      <c r="B3099" s="193" t="str">
        <f t="shared" si="5541"/>
        <v>DI583Food Services</v>
      </c>
      <c r="C3099" s="193" t="str">
        <f t="shared" si="5542"/>
        <v>Food ServicesChandler, Matt</v>
      </c>
      <c r="D3099" s="193"/>
      <c r="E3099" s="193"/>
      <c r="F3099" s="193" t="str">
        <f t="shared" si="5543"/>
        <v>Food ServicesLong, Kristin</v>
      </c>
      <c r="G3099" s="193" t="str">
        <f t="shared" ref="G3099:M3099" si="5559">G$79</f>
        <v>Long, Kristin</v>
      </c>
      <c r="H3099" s="193" t="str">
        <f t="shared" si="5559"/>
        <v>Chandler, Matt</v>
      </c>
      <c r="I3099" s="193" t="str">
        <f t="shared" si="5559"/>
        <v>DI583</v>
      </c>
      <c r="J3099" s="193" t="str">
        <f t="shared" si="5559"/>
        <v>DIGITAL DARKROOM AND PHOTOGRAPHY</v>
      </c>
      <c r="K3099" s="193" t="str">
        <f t="shared" si="5559"/>
        <v>all</v>
      </c>
      <c r="L3099" s="193">
        <f t="shared" si="5559"/>
        <v>0</v>
      </c>
      <c r="M3099" s="193">
        <f t="shared" si="5559"/>
        <v>0</v>
      </c>
      <c r="N3099" s="193" t="str">
        <f t="shared" si="5516"/>
        <v>Food Services</v>
      </c>
      <c r="AA3099" s="193">
        <f t="shared" si="5545"/>
        <v>0</v>
      </c>
      <c r="AB3099" s="193" t="str">
        <f t="shared" ref="AB3099" si="5560">AB$79</f>
        <v>Chandler, Matt</v>
      </c>
    </row>
    <row r="3100" spans="1:28" s="188" customFormat="1" ht="17.399999999999999">
      <c r="A3100" s="193" t="str">
        <f t="shared" si="5540"/>
        <v>Food Services</v>
      </c>
      <c r="B3100" s="193" t="str">
        <f t="shared" si="5541"/>
        <v>EL967Food Services</v>
      </c>
      <c r="C3100" s="193" t="str">
        <f t="shared" si="5542"/>
        <v>Food ServicesChandler, Matt</v>
      </c>
      <c r="D3100" s="193"/>
      <c r="E3100" s="193"/>
      <c r="F3100" s="193" t="str">
        <f t="shared" si="5543"/>
        <v>Food ServicesLong, Kristin</v>
      </c>
      <c r="G3100" s="193" t="str">
        <f t="shared" ref="G3100:M3100" si="5561">G$80</f>
        <v>Long, Kristin</v>
      </c>
      <c r="H3100" s="193" t="str">
        <f t="shared" si="5561"/>
        <v>Chandler, Matt</v>
      </c>
      <c r="I3100" s="193" t="str">
        <f t="shared" si="5561"/>
        <v>EL967</v>
      </c>
      <c r="J3100" s="193" t="str">
        <f t="shared" si="5561"/>
        <v>E&amp;L CORP</v>
      </c>
      <c r="K3100" s="193" t="str">
        <f t="shared" si="5561"/>
        <v>all</v>
      </c>
      <c r="L3100" s="193">
        <f t="shared" si="5561"/>
        <v>0</v>
      </c>
      <c r="M3100" s="193">
        <f t="shared" si="5561"/>
        <v>0</v>
      </c>
      <c r="N3100" s="193" t="str">
        <f t="shared" si="5516"/>
        <v>Food Services</v>
      </c>
      <c r="AA3100" s="193">
        <f t="shared" si="5545"/>
        <v>0</v>
      </c>
      <c r="AB3100" s="193" t="str">
        <f t="shared" ref="AB3100" si="5562">AB$80</f>
        <v>Chandler, Matt</v>
      </c>
    </row>
    <row r="3101" spans="1:28" s="188" customFormat="1" ht="17.399999999999999">
      <c r="A3101" s="193" t="str">
        <f t="shared" si="5540"/>
        <v>Food Services</v>
      </c>
      <c r="B3101" s="193" t="str">
        <f t="shared" si="5541"/>
        <v>FO513Food Services</v>
      </c>
      <c r="C3101" s="193" t="str">
        <f t="shared" si="5542"/>
        <v>Food ServicesChandler, Matt</v>
      </c>
      <c r="D3101" s="193"/>
      <c r="E3101" s="193"/>
      <c r="F3101" s="193" t="str">
        <f t="shared" si="5543"/>
        <v>Food ServicesLong, Kristin</v>
      </c>
      <c r="G3101" s="193" t="str">
        <f t="shared" ref="G3101:M3101" si="5563">G$81</f>
        <v>Long, Kristin</v>
      </c>
      <c r="H3101" s="193" t="str">
        <f t="shared" si="5563"/>
        <v>Chandler, Matt</v>
      </c>
      <c r="I3101" s="193" t="str">
        <f t="shared" si="5563"/>
        <v>FO513</v>
      </c>
      <c r="J3101" s="193" t="str">
        <f t="shared" si="5563"/>
        <v>FOCUS CAMERA</v>
      </c>
      <c r="K3101" s="193" t="str">
        <f t="shared" si="5563"/>
        <v>all</v>
      </c>
      <c r="L3101" s="193">
        <f t="shared" si="5563"/>
        <v>0</v>
      </c>
      <c r="M3101" s="193">
        <f t="shared" si="5563"/>
        <v>0</v>
      </c>
      <c r="N3101" s="193" t="str">
        <f t="shared" si="5516"/>
        <v>Food Services</v>
      </c>
      <c r="AA3101" s="193">
        <f t="shared" si="5545"/>
        <v>0</v>
      </c>
      <c r="AB3101" s="193" t="str">
        <f t="shared" ref="AB3101" si="5564">AB$81</f>
        <v>Chandler, Matt</v>
      </c>
    </row>
    <row r="3102" spans="1:28" s="188" customFormat="1" ht="17.399999999999999">
      <c r="A3102" s="193" t="str">
        <f t="shared" si="5540"/>
        <v>Food Services</v>
      </c>
      <c r="B3102" s="193" t="str">
        <f t="shared" si="5541"/>
        <v>UN635Food Services</v>
      </c>
      <c r="C3102" s="193" t="str">
        <f t="shared" si="5542"/>
        <v>Food ServicesChandler, Matt</v>
      </c>
      <c r="D3102" s="193"/>
      <c r="E3102" s="193"/>
      <c r="F3102" s="193" t="str">
        <f t="shared" si="5543"/>
        <v>Food ServicesLong, Kristin</v>
      </c>
      <c r="G3102" s="193" t="str">
        <f t="shared" ref="G3102:M3102" si="5565">G$82</f>
        <v>Long, Kristin</v>
      </c>
      <c r="H3102" s="193" t="str">
        <f t="shared" si="5565"/>
        <v>Chandler, Matt</v>
      </c>
      <c r="I3102" s="193" t="str">
        <f t="shared" si="5565"/>
        <v>UN635</v>
      </c>
      <c r="J3102" s="193" t="str">
        <f t="shared" si="5565"/>
        <v>UNIQUE PHOTO</v>
      </c>
      <c r="K3102" s="193" t="str">
        <f t="shared" si="5565"/>
        <v>all</v>
      </c>
      <c r="L3102" s="193">
        <f t="shared" si="5565"/>
        <v>0</v>
      </c>
      <c r="M3102" s="193">
        <f t="shared" si="5565"/>
        <v>0</v>
      </c>
      <c r="N3102" s="193" t="str">
        <f t="shared" si="5516"/>
        <v>Food Services</v>
      </c>
      <c r="AA3102" s="193">
        <f t="shared" si="5545"/>
        <v>0</v>
      </c>
      <c r="AB3102" s="193" t="str">
        <f t="shared" ref="AB3102" si="5566">AB$82</f>
        <v>Chandler, Matt</v>
      </c>
    </row>
    <row r="3103" spans="1:28" s="188" customFormat="1" ht="17.399999999999999">
      <c r="A3103" s="193" t="str">
        <f t="shared" si="5540"/>
        <v>Food Services</v>
      </c>
      <c r="B3103" s="193" t="str">
        <f t="shared" si="5541"/>
        <v>WB001Food Services</v>
      </c>
      <c r="C3103" s="193" t="str">
        <f t="shared" si="5542"/>
        <v>Food ServicesChandler, Matt</v>
      </c>
      <c r="D3103" s="193"/>
      <c r="E3103" s="193"/>
      <c r="F3103" s="193" t="str">
        <f t="shared" si="5543"/>
        <v>Food ServicesLong, Kristin</v>
      </c>
      <c r="G3103" s="193" t="str">
        <f t="shared" ref="G3103:M3103" si="5567">G$83</f>
        <v>Long, Kristin</v>
      </c>
      <c r="H3103" s="193" t="str">
        <f t="shared" si="5567"/>
        <v>Chandler, Matt</v>
      </c>
      <c r="I3103" s="193" t="str">
        <f t="shared" si="5567"/>
        <v>WB001</v>
      </c>
      <c r="J3103" s="193" t="str">
        <f t="shared" si="5567"/>
        <v>WB HUNT</v>
      </c>
      <c r="K3103" s="193" t="str">
        <f t="shared" si="5567"/>
        <v>all</v>
      </c>
      <c r="L3103" s="193">
        <f t="shared" si="5567"/>
        <v>0</v>
      </c>
      <c r="M3103" s="193">
        <f t="shared" si="5567"/>
        <v>0</v>
      </c>
      <c r="N3103" s="193" t="str">
        <f t="shared" si="5516"/>
        <v>Food Services</v>
      </c>
      <c r="AA3103" s="193">
        <f t="shared" si="5545"/>
        <v>0</v>
      </c>
      <c r="AB3103" s="193" t="str">
        <f t="shared" ref="AB3103" si="5568">AB$83</f>
        <v>Chandler, Matt</v>
      </c>
    </row>
    <row r="3104" spans="1:28" s="188" customFormat="1" ht="17.399999999999999">
      <c r="A3104" s="193" t="str">
        <f t="shared" si="5540"/>
        <v>Food Services</v>
      </c>
      <c r="B3104" s="193" t="str">
        <f t="shared" si="5541"/>
        <v>0Food Services</v>
      </c>
      <c r="C3104" s="193" t="str">
        <f t="shared" si="5542"/>
        <v>Food ServicesChandler, Matt</v>
      </c>
      <c r="D3104" s="193"/>
      <c r="E3104" s="193"/>
      <c r="F3104" s="193" t="str">
        <f t="shared" si="5543"/>
        <v>Food ServicesLong, Kristin</v>
      </c>
      <c r="G3104" s="193" t="str">
        <f t="shared" ref="G3104:M3104" si="5569">G$84</f>
        <v>Long, Kristin</v>
      </c>
      <c r="H3104" s="193" t="str">
        <f t="shared" si="5569"/>
        <v>Chandler, Matt</v>
      </c>
      <c r="I3104" s="193">
        <f t="shared" si="5569"/>
        <v>0</v>
      </c>
      <c r="J3104" s="193" t="str">
        <f t="shared" si="5569"/>
        <v>CAMERALAND</v>
      </c>
      <c r="K3104" s="193" t="str">
        <f t="shared" si="5569"/>
        <v>all</v>
      </c>
      <c r="L3104" s="193">
        <f t="shared" si="5569"/>
        <v>0</v>
      </c>
      <c r="M3104" s="193">
        <f t="shared" si="5569"/>
        <v>0</v>
      </c>
      <c r="N3104" s="193" t="str">
        <f t="shared" si="5516"/>
        <v>Food Services</v>
      </c>
      <c r="AA3104" s="193">
        <f t="shared" si="5545"/>
        <v>0</v>
      </c>
      <c r="AB3104" s="193" t="str">
        <f t="shared" ref="AB3104" si="5570">AB$84</f>
        <v>Chandler, Matt</v>
      </c>
    </row>
    <row r="3105" spans="1:28" s="188" customFormat="1" ht="17.399999999999999">
      <c r="A3105" s="193" t="str">
        <f t="shared" si="5540"/>
        <v>Food Services</v>
      </c>
      <c r="B3105" s="193" t="str">
        <f t="shared" si="5541"/>
        <v>0Food Services</v>
      </c>
      <c r="C3105" s="193" t="str">
        <f t="shared" si="5542"/>
        <v>Food Services0</v>
      </c>
      <c r="D3105" s="193"/>
      <c r="E3105" s="193"/>
      <c r="F3105" s="193" t="str">
        <f t="shared" si="5543"/>
        <v>Food Services0</v>
      </c>
      <c r="G3105" s="193">
        <f t="shared" ref="G3105:M3105" si="5571">G$85</f>
        <v>0</v>
      </c>
      <c r="H3105" s="193">
        <f t="shared" si="5571"/>
        <v>0</v>
      </c>
      <c r="I3105" s="193">
        <f t="shared" si="5571"/>
        <v>0</v>
      </c>
      <c r="J3105" s="193">
        <f t="shared" si="5571"/>
        <v>0</v>
      </c>
      <c r="K3105" s="193">
        <f t="shared" si="5571"/>
        <v>0</v>
      </c>
      <c r="L3105" s="193">
        <f t="shared" si="5571"/>
        <v>0</v>
      </c>
      <c r="M3105" s="193">
        <f t="shared" si="5571"/>
        <v>0</v>
      </c>
      <c r="N3105" s="193" t="str">
        <f t="shared" si="5516"/>
        <v>Food Services</v>
      </c>
      <c r="AA3105" s="193">
        <f t="shared" si="5545"/>
        <v>0</v>
      </c>
      <c r="AB3105" s="193">
        <f t="shared" ref="AB3105" si="5572">AB$85</f>
        <v>0</v>
      </c>
    </row>
    <row r="3106" spans="1:28" s="188" customFormat="1" ht="17.399999999999999">
      <c r="A3106" s="193" t="str">
        <f t="shared" si="5540"/>
        <v>Food Services</v>
      </c>
      <c r="B3106" s="193" t="str">
        <f t="shared" si="5541"/>
        <v>0Food Services</v>
      </c>
      <c r="C3106" s="193" t="str">
        <f t="shared" si="5542"/>
        <v>Food Services0</v>
      </c>
      <c r="D3106" s="193"/>
      <c r="E3106" s="193"/>
      <c r="F3106" s="193" t="str">
        <f t="shared" si="5543"/>
        <v>Food Services0</v>
      </c>
      <c r="G3106" s="193">
        <f t="shared" ref="G3106:M3106" si="5573">G$86</f>
        <v>0</v>
      </c>
      <c r="H3106" s="193">
        <f t="shared" si="5573"/>
        <v>0</v>
      </c>
      <c r="I3106" s="193">
        <f t="shared" si="5573"/>
        <v>0</v>
      </c>
      <c r="J3106" s="193">
        <f t="shared" si="5573"/>
        <v>0</v>
      </c>
      <c r="K3106" s="193">
        <f t="shared" si="5573"/>
        <v>0</v>
      </c>
      <c r="L3106" s="193">
        <f t="shared" si="5573"/>
        <v>0</v>
      </c>
      <c r="M3106" s="193">
        <f t="shared" si="5573"/>
        <v>0</v>
      </c>
      <c r="N3106" s="193" t="str">
        <f t="shared" si="5516"/>
        <v>Food Services</v>
      </c>
      <c r="AA3106" s="193">
        <f t="shared" si="5545"/>
        <v>0</v>
      </c>
      <c r="AB3106" s="193">
        <f t="shared" ref="AB3106" si="5574">AB$86</f>
        <v>0</v>
      </c>
    </row>
    <row r="3107" spans="1:28" s="188" customFormat="1" ht="17.399999999999999">
      <c r="A3107" s="193" t="str">
        <f t="shared" si="5540"/>
        <v>Food Services</v>
      </c>
      <c r="B3107" s="193" t="str">
        <f t="shared" si="5541"/>
        <v>BI472Food Services</v>
      </c>
      <c r="C3107" s="193" t="str">
        <f t="shared" si="5542"/>
        <v>Food ServicesCohn, Brad</v>
      </c>
      <c r="D3107" s="193"/>
      <c r="E3107" s="193"/>
      <c r="F3107" s="193" t="str">
        <f t="shared" si="5543"/>
        <v>Food ServicesLong, Kristin</v>
      </c>
      <c r="G3107" s="193" t="str">
        <f t="shared" ref="G3107:M3107" si="5575">G$87</f>
        <v>Long, Kristin</v>
      </c>
      <c r="H3107" s="193" t="str">
        <f t="shared" si="5575"/>
        <v>Cohn, Brad</v>
      </c>
      <c r="I3107" s="193" t="str">
        <f t="shared" si="5575"/>
        <v>BI472</v>
      </c>
      <c r="J3107" s="193" t="str">
        <f t="shared" si="5575"/>
        <v>BILL AND MIKE'S PHOTO INC</v>
      </c>
      <c r="K3107" s="193" t="str">
        <f t="shared" si="5575"/>
        <v>all</v>
      </c>
      <c r="L3107" s="193">
        <f t="shared" si="5575"/>
        <v>0</v>
      </c>
      <c r="M3107" s="193">
        <f t="shared" si="5575"/>
        <v>0</v>
      </c>
      <c r="N3107" s="193" t="str">
        <f t="shared" si="5516"/>
        <v>Food Services</v>
      </c>
      <c r="AA3107" s="193">
        <f t="shared" si="5545"/>
        <v>0</v>
      </c>
      <c r="AB3107" s="193" t="str">
        <f t="shared" ref="AB3107" si="5576">AB$87</f>
        <v>Cohn, Brad</v>
      </c>
    </row>
    <row r="3108" spans="1:28" s="188" customFormat="1" ht="17.399999999999999">
      <c r="A3108" s="193" t="str">
        <f t="shared" si="5540"/>
        <v>Food Services</v>
      </c>
      <c r="B3108" s="193" t="str">
        <f t="shared" si="5541"/>
        <v>CA342Food Services</v>
      </c>
      <c r="C3108" s="193" t="str">
        <f t="shared" si="5542"/>
        <v>Food ServicesCohn, Brad</v>
      </c>
      <c r="D3108" s="193"/>
      <c r="E3108" s="193"/>
      <c r="F3108" s="193" t="str">
        <f t="shared" si="5543"/>
        <v>Food ServicesLong, Kristin</v>
      </c>
      <c r="G3108" s="193" t="str">
        <f t="shared" ref="G3108:M3108" si="5577">G$88</f>
        <v>Long, Kristin</v>
      </c>
      <c r="H3108" s="193" t="str">
        <f t="shared" si="5577"/>
        <v>Cohn, Brad</v>
      </c>
      <c r="I3108" s="193" t="str">
        <f t="shared" si="5577"/>
        <v>CA342</v>
      </c>
      <c r="J3108" s="193" t="str">
        <f t="shared" si="5577"/>
        <v>CAPTURE AND CONNECT CORP</v>
      </c>
      <c r="K3108" s="193" t="str">
        <f t="shared" si="5577"/>
        <v>all</v>
      </c>
      <c r="L3108" s="193">
        <f t="shared" si="5577"/>
        <v>0</v>
      </c>
      <c r="M3108" s="193">
        <f t="shared" si="5577"/>
        <v>0</v>
      </c>
      <c r="N3108" s="193" t="str">
        <f t="shared" si="5516"/>
        <v>Food Services</v>
      </c>
      <c r="AA3108" s="193">
        <f t="shared" si="5545"/>
        <v>0</v>
      </c>
      <c r="AB3108" s="193" t="str">
        <f t="shared" ref="AB3108" si="5578">AB$88</f>
        <v>Cohn, Brad</v>
      </c>
    </row>
    <row r="3109" spans="1:28" s="188" customFormat="1" ht="17.399999999999999">
      <c r="A3109" s="193" t="str">
        <f t="shared" si="5540"/>
        <v>Food Services</v>
      </c>
      <c r="B3109" s="193" t="str">
        <f t="shared" si="5541"/>
        <v>DO421Food Services</v>
      </c>
      <c r="C3109" s="193" t="str">
        <f t="shared" si="5542"/>
        <v>Food ServicesCohn, Brad</v>
      </c>
      <c r="D3109" s="193"/>
      <c r="E3109" s="193"/>
      <c r="F3109" s="193" t="str">
        <f t="shared" si="5543"/>
        <v>Food ServicesLong, Kristin</v>
      </c>
      <c r="G3109" s="193" t="str">
        <f t="shared" ref="G3109:M3109" si="5579">G$89</f>
        <v>Long, Kristin</v>
      </c>
      <c r="H3109" s="193" t="str">
        <f t="shared" si="5579"/>
        <v>Cohn, Brad</v>
      </c>
      <c r="I3109" s="193" t="str">
        <f t="shared" si="5579"/>
        <v>DO421</v>
      </c>
      <c r="J3109" s="193" t="str">
        <f t="shared" si="5579"/>
        <v>DODD CAMERA HOLDINGS</v>
      </c>
      <c r="K3109" s="193" t="str">
        <f t="shared" si="5579"/>
        <v>all</v>
      </c>
      <c r="L3109" s="193">
        <f t="shared" si="5579"/>
        <v>0</v>
      </c>
      <c r="M3109" s="193">
        <f t="shared" si="5579"/>
        <v>0</v>
      </c>
      <c r="N3109" s="193" t="str">
        <f t="shared" si="5516"/>
        <v>Food Services</v>
      </c>
      <c r="AA3109" s="193">
        <f t="shared" si="5545"/>
        <v>0</v>
      </c>
      <c r="AB3109" s="193" t="str">
        <f t="shared" ref="AB3109" si="5580">AB$89</f>
        <v>Cohn, Brad</v>
      </c>
    </row>
    <row r="3110" spans="1:28" s="188" customFormat="1" ht="17.399999999999999">
      <c r="A3110" s="193" t="str">
        <f t="shared" si="5540"/>
        <v>Food Services</v>
      </c>
      <c r="B3110" s="193" t="str">
        <f t="shared" si="5541"/>
        <v>FU243Food Services</v>
      </c>
      <c r="C3110" s="193" t="str">
        <f t="shared" si="5542"/>
        <v>Food ServicesCohn, Brad</v>
      </c>
      <c r="D3110" s="193"/>
      <c r="E3110" s="193"/>
      <c r="F3110" s="193" t="str">
        <f t="shared" si="5543"/>
        <v>Food ServicesLong, Kristin</v>
      </c>
      <c r="G3110" s="193" t="str">
        <f t="shared" ref="G3110:M3110" si="5581">G$90</f>
        <v>Long, Kristin</v>
      </c>
      <c r="H3110" s="193" t="str">
        <f t="shared" si="5581"/>
        <v>Cohn, Brad</v>
      </c>
      <c r="I3110" s="193" t="str">
        <f t="shared" si="5581"/>
        <v>FU243</v>
      </c>
      <c r="J3110" s="193" t="str">
        <f t="shared" si="5581"/>
        <v>FULL COMPASS SYSTEMS, LTD</v>
      </c>
      <c r="K3110" s="193" t="str">
        <f t="shared" si="5581"/>
        <v>all</v>
      </c>
      <c r="L3110" s="193">
        <f t="shared" si="5581"/>
        <v>0</v>
      </c>
      <c r="M3110" s="193">
        <f t="shared" si="5581"/>
        <v>0</v>
      </c>
      <c r="N3110" s="193" t="str">
        <f t="shared" si="5516"/>
        <v>Food Services</v>
      </c>
      <c r="AA3110" s="193">
        <f t="shared" si="5545"/>
        <v>0</v>
      </c>
      <c r="AB3110" s="193" t="str">
        <f t="shared" ref="AB3110" si="5582">AB$90</f>
        <v>Cohn, Brad</v>
      </c>
    </row>
    <row r="3111" spans="1:28" s="188" customFormat="1" ht="17.399999999999999">
      <c r="A3111" s="193" t="str">
        <f t="shared" si="5540"/>
        <v>Food Services</v>
      </c>
      <c r="B3111" s="193" t="str">
        <f t="shared" si="5541"/>
        <v>HE087Food Services</v>
      </c>
      <c r="C3111" s="193" t="str">
        <f t="shared" si="5542"/>
        <v>Food ServicesCohn, Brad</v>
      </c>
      <c r="D3111" s="193"/>
      <c r="E3111" s="193"/>
      <c r="F3111" s="193" t="str">
        <f t="shared" si="5543"/>
        <v>Food ServicesLong, Kristin</v>
      </c>
      <c r="G3111" s="193" t="str">
        <f t="shared" ref="G3111:M3111" si="5583">G$91</f>
        <v>Long, Kristin</v>
      </c>
      <c r="H3111" s="193" t="str">
        <f t="shared" si="5583"/>
        <v>Cohn, Brad</v>
      </c>
      <c r="I3111" s="193" t="str">
        <f t="shared" si="5583"/>
        <v>HE087</v>
      </c>
      <c r="J3111" s="193" t="str">
        <f t="shared" si="5583"/>
        <v>HELIX LIMITED</v>
      </c>
      <c r="K3111" s="193" t="str">
        <f t="shared" si="5583"/>
        <v>all</v>
      </c>
      <c r="L3111" s="193">
        <f t="shared" si="5583"/>
        <v>0</v>
      </c>
      <c r="M3111" s="193">
        <f t="shared" si="5583"/>
        <v>0</v>
      </c>
      <c r="N3111" s="193" t="str">
        <f t="shared" si="5516"/>
        <v>Food Services</v>
      </c>
      <c r="AA3111" s="193">
        <f t="shared" si="5545"/>
        <v>0</v>
      </c>
      <c r="AB3111" s="193" t="str">
        <f t="shared" ref="AB3111" si="5584">AB$91</f>
        <v>Cohn, Brad</v>
      </c>
    </row>
    <row r="3112" spans="1:28" s="188" customFormat="1" ht="17.399999999999999">
      <c r="A3112" s="193" t="str">
        <f t="shared" si="5540"/>
        <v>Food Services</v>
      </c>
      <c r="B3112" s="193" t="str">
        <f t="shared" si="5541"/>
        <v>MA009Food Services</v>
      </c>
      <c r="C3112" s="193" t="str">
        <f t="shared" si="5542"/>
        <v>Food ServicesCohn, Brad</v>
      </c>
      <c r="D3112" s="193"/>
      <c r="E3112" s="193"/>
      <c r="F3112" s="193" t="str">
        <f t="shared" si="5543"/>
        <v>Food ServicesLong, Kristin</v>
      </c>
      <c r="G3112" s="193" t="str">
        <f t="shared" ref="G3112:M3112" si="5585">G$92</f>
        <v>Long, Kristin</v>
      </c>
      <c r="H3112" s="193" t="str">
        <f t="shared" si="5585"/>
        <v>Cohn, Brad</v>
      </c>
      <c r="I3112" s="193" t="str">
        <f t="shared" si="5585"/>
        <v>MA009</v>
      </c>
      <c r="J3112" s="193" t="str">
        <f t="shared" si="5585"/>
        <v>MACOMBER HADDAD LLC</v>
      </c>
      <c r="K3112" s="193" t="str">
        <f t="shared" si="5585"/>
        <v>all</v>
      </c>
      <c r="L3112" s="193">
        <f t="shared" si="5585"/>
        <v>0</v>
      </c>
      <c r="M3112" s="193">
        <f t="shared" si="5585"/>
        <v>0</v>
      </c>
      <c r="N3112" s="193" t="str">
        <f t="shared" si="5516"/>
        <v>Food Services</v>
      </c>
      <c r="AA3112" s="193">
        <f t="shared" si="5545"/>
        <v>0</v>
      </c>
      <c r="AB3112" s="193" t="str">
        <f t="shared" ref="AB3112" si="5586">AB$92</f>
        <v>Cohn, Brad</v>
      </c>
    </row>
    <row r="3113" spans="1:28" s="188" customFormat="1" ht="17.399999999999999">
      <c r="A3113" s="193" t="str">
        <f t="shared" si="5540"/>
        <v>Food Services</v>
      </c>
      <c r="B3113" s="193" t="str">
        <f t="shared" si="5541"/>
        <v>NA708Food Services</v>
      </c>
      <c r="C3113" s="193" t="str">
        <f t="shared" si="5542"/>
        <v>Food ServicesCohn, Brad</v>
      </c>
      <c r="D3113" s="193"/>
      <c r="E3113" s="193"/>
      <c r="F3113" s="193" t="str">
        <f t="shared" si="5543"/>
        <v>Food ServicesLong, Kristin</v>
      </c>
      <c r="G3113" s="193" t="str">
        <f t="shared" ref="G3113:M3113" si="5587">G$93</f>
        <v>Long, Kristin</v>
      </c>
      <c r="H3113" s="193" t="str">
        <f t="shared" si="5587"/>
        <v>Cohn, Brad</v>
      </c>
      <c r="I3113" s="193" t="str">
        <f t="shared" si="5587"/>
        <v>NA708</v>
      </c>
      <c r="J3113" s="193" t="str">
        <f t="shared" si="5587"/>
        <v>NATIONAL CAMERA EXCHANGE</v>
      </c>
      <c r="K3113" s="193" t="str">
        <f t="shared" si="5587"/>
        <v>all</v>
      </c>
      <c r="L3113" s="193">
        <f t="shared" si="5587"/>
        <v>0</v>
      </c>
      <c r="M3113" s="193">
        <f t="shared" si="5587"/>
        <v>0</v>
      </c>
      <c r="N3113" s="193" t="str">
        <f t="shared" si="5516"/>
        <v>Food Services</v>
      </c>
      <c r="AA3113" s="193">
        <f t="shared" si="5545"/>
        <v>0</v>
      </c>
      <c r="AB3113" s="193" t="str">
        <f t="shared" ref="AB3113" si="5588">AB$93</f>
        <v>Cohn, Brad</v>
      </c>
    </row>
    <row r="3114" spans="1:28" s="188" customFormat="1" ht="17.399999999999999">
      <c r="A3114" s="193" t="str">
        <f t="shared" si="5540"/>
        <v>Food Services</v>
      </c>
      <c r="B3114" s="193" t="str">
        <f t="shared" si="5541"/>
        <v>NO665Food Services</v>
      </c>
      <c r="C3114" s="193" t="str">
        <f t="shared" si="5542"/>
        <v>Food ServicesCohn, Brad</v>
      </c>
      <c r="D3114" s="193"/>
      <c r="E3114" s="193"/>
      <c r="F3114" s="193" t="str">
        <f t="shared" si="5543"/>
        <v>Food ServicesLong, Kristin</v>
      </c>
      <c r="G3114" s="193" t="str">
        <f t="shared" ref="G3114:M3114" si="5589">G$94</f>
        <v>Long, Kristin</v>
      </c>
      <c r="H3114" s="193" t="str">
        <f t="shared" si="5589"/>
        <v>Cohn, Brad</v>
      </c>
      <c r="I3114" s="193" t="str">
        <f t="shared" si="5589"/>
        <v>NO665</v>
      </c>
      <c r="J3114" s="193" t="str">
        <f t="shared" si="5589"/>
        <v>NORMAN CAMERA COMPANY LLC</v>
      </c>
      <c r="K3114" s="193" t="str">
        <f t="shared" si="5589"/>
        <v>all</v>
      </c>
      <c r="L3114" s="193">
        <f t="shared" si="5589"/>
        <v>0</v>
      </c>
      <c r="M3114" s="193">
        <f t="shared" si="5589"/>
        <v>0</v>
      </c>
      <c r="N3114" s="193" t="str">
        <f t="shared" si="5516"/>
        <v>Food Services</v>
      </c>
      <c r="AA3114" s="193">
        <f t="shared" si="5545"/>
        <v>0</v>
      </c>
      <c r="AB3114" s="193" t="str">
        <f t="shared" ref="AB3114" si="5590">AB$94</f>
        <v>Cohn, Brad</v>
      </c>
    </row>
    <row r="3115" spans="1:28" s="188" customFormat="1" ht="17.399999999999999">
      <c r="A3115" s="193" t="str">
        <f t="shared" si="5540"/>
        <v>Food Services</v>
      </c>
      <c r="B3115" s="193" t="str">
        <f t="shared" si="5541"/>
        <v>RO125Food Services</v>
      </c>
      <c r="C3115" s="193" t="str">
        <f t="shared" si="5542"/>
        <v>Food ServicesCohn, Brad</v>
      </c>
      <c r="D3115" s="193"/>
      <c r="E3115" s="193"/>
      <c r="F3115" s="193" t="str">
        <f t="shared" si="5543"/>
        <v>Food ServicesLong, Kristin</v>
      </c>
      <c r="G3115" s="193" t="str">
        <f t="shared" ref="G3115:M3115" si="5591">G$95</f>
        <v>Long, Kristin</v>
      </c>
      <c r="H3115" s="193" t="str">
        <f t="shared" si="5591"/>
        <v>Cohn, Brad</v>
      </c>
      <c r="I3115" s="193" t="str">
        <f t="shared" si="5591"/>
        <v>RO125</v>
      </c>
      <c r="J3115" s="193" t="str">
        <f t="shared" si="5591"/>
        <v>ROBERTS DIST CO</v>
      </c>
      <c r="K3115" s="193" t="str">
        <f t="shared" si="5591"/>
        <v>all</v>
      </c>
      <c r="L3115" s="193">
        <f t="shared" si="5591"/>
        <v>0</v>
      </c>
      <c r="M3115" s="193">
        <f t="shared" si="5591"/>
        <v>0</v>
      </c>
      <c r="N3115" s="193" t="str">
        <f t="shared" si="5516"/>
        <v>Food Services</v>
      </c>
      <c r="AA3115" s="193">
        <f t="shared" si="5545"/>
        <v>0</v>
      </c>
      <c r="AB3115" s="193" t="str">
        <f t="shared" ref="AB3115" si="5592">AB$95</f>
        <v>Cohn, Brad</v>
      </c>
    </row>
    <row r="3116" spans="1:28" s="188" customFormat="1" ht="17.399999999999999">
      <c r="A3116" s="193" t="str">
        <f t="shared" si="5540"/>
        <v>Food Services</v>
      </c>
      <c r="B3116" s="193" t="str">
        <f t="shared" si="5541"/>
        <v>TH361Food Services</v>
      </c>
      <c r="C3116" s="193" t="str">
        <f t="shared" si="5542"/>
        <v>Food ServicesCohn, Brad</v>
      </c>
      <c r="D3116" s="193"/>
      <c r="E3116" s="193"/>
      <c r="F3116" s="193" t="str">
        <f t="shared" si="5543"/>
        <v>Food ServicesLong, Kristin</v>
      </c>
      <c r="G3116" s="193" t="str">
        <f t="shared" ref="G3116:M3116" si="5593">G$96</f>
        <v>Long, Kristin</v>
      </c>
      <c r="H3116" s="193" t="str">
        <f t="shared" si="5593"/>
        <v>Cohn, Brad</v>
      </c>
      <c r="I3116" s="193" t="str">
        <f t="shared" si="5593"/>
        <v>TH361</v>
      </c>
      <c r="J3116" s="193" t="str">
        <f t="shared" si="5593"/>
        <v>THE CAMERA SHOP OF MUSKEGON INC,</v>
      </c>
      <c r="K3116" s="193" t="str">
        <f t="shared" si="5593"/>
        <v>all</v>
      </c>
      <c r="L3116" s="193">
        <f t="shared" si="5593"/>
        <v>0</v>
      </c>
      <c r="M3116" s="193">
        <f t="shared" si="5593"/>
        <v>0</v>
      </c>
      <c r="N3116" s="193" t="str">
        <f t="shared" si="5516"/>
        <v>Food Services</v>
      </c>
      <c r="AA3116" s="193">
        <f t="shared" si="5545"/>
        <v>0</v>
      </c>
      <c r="AB3116" s="193" t="str">
        <f t="shared" ref="AB3116" si="5594">AB$96</f>
        <v>Cohn, Brad</v>
      </c>
    </row>
    <row r="3117" spans="1:28" s="188" customFormat="1" ht="17.399999999999999">
      <c r="A3117" s="193" t="str">
        <f t="shared" si="5540"/>
        <v>Food Services</v>
      </c>
      <c r="B3117" s="193" t="str">
        <f t="shared" si="5541"/>
        <v>WO426Food Services</v>
      </c>
      <c r="C3117" s="193" t="str">
        <f t="shared" si="5542"/>
        <v>Food ServicesCohn, Brad</v>
      </c>
      <c r="D3117" s="193"/>
      <c r="E3117" s="193"/>
      <c r="F3117" s="193" t="str">
        <f t="shared" si="5543"/>
        <v>Food ServicesLong, Kristin</v>
      </c>
      <c r="G3117" s="193" t="str">
        <f t="shared" ref="G3117:M3117" si="5595">G$97</f>
        <v>Long, Kristin</v>
      </c>
      <c r="H3117" s="193" t="str">
        <f t="shared" si="5595"/>
        <v>Cohn, Brad</v>
      </c>
      <c r="I3117" s="193" t="str">
        <f t="shared" si="5595"/>
        <v>WO426</v>
      </c>
      <c r="J3117" s="193" t="str">
        <f t="shared" si="5595"/>
        <v>WOODWARD CAMERA INC</v>
      </c>
      <c r="K3117" s="193" t="str">
        <f t="shared" si="5595"/>
        <v>all</v>
      </c>
      <c r="L3117" s="193">
        <f t="shared" si="5595"/>
        <v>0</v>
      </c>
      <c r="M3117" s="193">
        <f t="shared" si="5595"/>
        <v>0</v>
      </c>
      <c r="N3117" s="193" t="str">
        <f t="shared" si="5516"/>
        <v>Food Services</v>
      </c>
      <c r="AA3117" s="193">
        <f t="shared" si="5545"/>
        <v>0</v>
      </c>
      <c r="AB3117" s="193" t="str">
        <f t="shared" ref="AB3117" si="5596">AB$97</f>
        <v>Cohn, Brad</v>
      </c>
    </row>
    <row r="3118" spans="1:28" s="188" customFormat="1" ht="17.399999999999999">
      <c r="A3118" s="193" t="str">
        <f t="shared" si="5540"/>
        <v>Food Services</v>
      </c>
      <c r="B3118" s="193" t="str">
        <f t="shared" si="5541"/>
        <v>0Food Services</v>
      </c>
      <c r="C3118" s="193" t="str">
        <f t="shared" si="5542"/>
        <v>Food Services0</v>
      </c>
      <c r="D3118" s="193"/>
      <c r="E3118" s="193"/>
      <c r="F3118" s="193" t="str">
        <f t="shared" si="5543"/>
        <v>Food Services0</v>
      </c>
      <c r="G3118" s="193">
        <f t="shared" ref="G3118:M3118" si="5597">G$98</f>
        <v>0</v>
      </c>
      <c r="H3118" s="193">
        <f t="shared" si="5597"/>
        <v>0</v>
      </c>
      <c r="I3118" s="193">
        <f t="shared" si="5597"/>
        <v>0</v>
      </c>
      <c r="J3118" s="193">
        <f t="shared" si="5597"/>
        <v>0</v>
      </c>
      <c r="K3118" s="193">
        <f t="shared" si="5597"/>
        <v>0</v>
      </c>
      <c r="L3118" s="193">
        <f t="shared" si="5597"/>
        <v>0</v>
      </c>
      <c r="M3118" s="193">
        <f t="shared" si="5597"/>
        <v>0</v>
      </c>
      <c r="N3118" s="193" t="str">
        <f t="shared" si="5516"/>
        <v>Food Services</v>
      </c>
      <c r="AA3118" s="193">
        <f t="shared" si="5545"/>
        <v>0</v>
      </c>
      <c r="AB3118" s="193">
        <f t="shared" ref="AB3118" si="5598">AB$98</f>
        <v>0</v>
      </c>
    </row>
    <row r="3119" spans="1:28" s="188" customFormat="1" ht="17.399999999999999">
      <c r="A3119" s="193" t="str">
        <f t="shared" si="5540"/>
        <v>Food Services</v>
      </c>
      <c r="B3119" s="193" t="str">
        <f t="shared" si="5541"/>
        <v>0Food Services</v>
      </c>
      <c r="C3119" s="193" t="str">
        <f t="shared" si="5542"/>
        <v>Food Services0</v>
      </c>
      <c r="D3119" s="193"/>
      <c r="E3119" s="193"/>
      <c r="F3119" s="193" t="str">
        <f t="shared" si="5543"/>
        <v>Food Services0</v>
      </c>
      <c r="G3119" s="193">
        <f t="shared" ref="G3119:M3119" si="5599">G$99</f>
        <v>0</v>
      </c>
      <c r="H3119" s="193">
        <f t="shared" si="5599"/>
        <v>0</v>
      </c>
      <c r="I3119" s="193">
        <f t="shared" si="5599"/>
        <v>0</v>
      </c>
      <c r="J3119" s="193">
        <f t="shared" si="5599"/>
        <v>0</v>
      </c>
      <c r="K3119" s="193">
        <f t="shared" si="5599"/>
        <v>0</v>
      </c>
      <c r="L3119" s="193">
        <f t="shared" si="5599"/>
        <v>0</v>
      </c>
      <c r="M3119" s="193">
        <f t="shared" si="5599"/>
        <v>0</v>
      </c>
      <c r="N3119" s="193" t="str">
        <f t="shared" si="5516"/>
        <v>Food Services</v>
      </c>
      <c r="AA3119" s="193">
        <f t="shared" si="5545"/>
        <v>0</v>
      </c>
      <c r="AB3119" s="193">
        <f t="shared" ref="AB3119" si="5600">AB$99</f>
        <v>0</v>
      </c>
    </row>
    <row r="3120" spans="1:28" s="188" customFormat="1" ht="17.399999999999999">
      <c r="A3120" s="193" t="str">
        <f t="shared" si="5540"/>
        <v>Food Services</v>
      </c>
      <c r="B3120" s="193" t="str">
        <f t="shared" si="5541"/>
        <v>AR605Food Services</v>
      </c>
      <c r="C3120" s="193" t="str">
        <f t="shared" si="5542"/>
        <v>Food ServicesJacobson, Rick</v>
      </c>
      <c r="D3120" s="193"/>
      <c r="E3120" s="193"/>
      <c r="F3120" s="193" t="str">
        <f t="shared" si="5543"/>
        <v>Food ServicesLong, Kristin</v>
      </c>
      <c r="G3120" s="193" t="str">
        <f t="shared" ref="G3120:M3120" si="5601">G$100</f>
        <v>Long, Kristin</v>
      </c>
      <c r="H3120" s="193" t="str">
        <f t="shared" si="5601"/>
        <v>Jacobson, Rick</v>
      </c>
      <c r="I3120" s="193" t="str">
        <f t="shared" si="5601"/>
        <v>AR605</v>
      </c>
      <c r="J3120" s="193" t="str">
        <f t="shared" si="5601"/>
        <v>ART SUTCH PHOTOGRAPHY &amp; DIGITAL</v>
      </c>
      <c r="K3120" s="193" t="str">
        <f t="shared" si="5601"/>
        <v>all</v>
      </c>
      <c r="L3120" s="193">
        <f t="shared" si="5601"/>
        <v>0</v>
      </c>
      <c r="M3120" s="193">
        <f t="shared" si="5601"/>
        <v>0</v>
      </c>
      <c r="N3120" s="193" t="str">
        <f t="shared" si="5516"/>
        <v>Food Services</v>
      </c>
      <c r="AA3120" s="193">
        <f t="shared" si="5545"/>
        <v>0</v>
      </c>
      <c r="AB3120" s="193" t="str">
        <f t="shared" ref="AB3120" si="5602">AB$100</f>
        <v>Jacobson, Rick</v>
      </c>
    </row>
    <row r="3121" spans="1:28" s="188" customFormat="1" ht="17.399999999999999">
      <c r="A3121" s="193" t="str">
        <f t="shared" si="5540"/>
        <v>Food Services</v>
      </c>
      <c r="B3121" s="193" t="str">
        <f t="shared" si="5541"/>
        <v>BA020Food Services</v>
      </c>
      <c r="C3121" s="193" t="str">
        <f t="shared" si="5542"/>
        <v>Food ServicesJacobson, Rick</v>
      </c>
      <c r="D3121" s="193"/>
      <c r="E3121" s="193"/>
      <c r="F3121" s="193" t="str">
        <f t="shared" si="5543"/>
        <v>Food ServicesLong, Kristin</v>
      </c>
      <c r="G3121" s="193" t="str">
        <f t="shared" ref="G3121:M3121" si="5603">G$101</f>
        <v>Long, Kristin</v>
      </c>
      <c r="H3121" s="193" t="str">
        <f t="shared" si="5603"/>
        <v>Jacobson, Rick</v>
      </c>
      <c r="I3121" s="193" t="str">
        <f t="shared" si="5603"/>
        <v>BA020</v>
      </c>
      <c r="J3121" s="193" t="str">
        <f t="shared" si="5603"/>
        <v>BACKSCATTER</v>
      </c>
      <c r="K3121" s="193" t="str">
        <f t="shared" si="5603"/>
        <v>all</v>
      </c>
      <c r="L3121" s="193">
        <f t="shared" si="5603"/>
        <v>0</v>
      </c>
      <c r="M3121" s="193">
        <f t="shared" si="5603"/>
        <v>0</v>
      </c>
      <c r="N3121" s="193" t="str">
        <f t="shared" si="5516"/>
        <v>Food Services</v>
      </c>
      <c r="AA3121" s="193">
        <f t="shared" si="5545"/>
        <v>0</v>
      </c>
      <c r="AB3121" s="193" t="str">
        <f t="shared" ref="AB3121" si="5604">AB$101</f>
        <v>Jacobson, Rick</v>
      </c>
    </row>
    <row r="3122" spans="1:28" s="188" customFormat="1" ht="17.399999999999999">
      <c r="A3122" s="193" t="str">
        <f t="shared" si="5540"/>
        <v>Food Services</v>
      </c>
      <c r="B3122" s="193" t="str">
        <f t="shared" si="5541"/>
        <v>BO900Food Services</v>
      </c>
      <c r="C3122" s="193" t="str">
        <f t="shared" si="5542"/>
        <v>Food ServicesJacobson, Rick</v>
      </c>
      <c r="D3122" s="193"/>
      <c r="E3122" s="193"/>
      <c r="F3122" s="193" t="str">
        <f t="shared" si="5543"/>
        <v>Food ServicesLong, Kristin</v>
      </c>
      <c r="G3122" s="193" t="str">
        <f t="shared" ref="G3122:M3122" si="5605">G$102</f>
        <v>Long, Kristin</v>
      </c>
      <c r="H3122" s="193" t="str">
        <f t="shared" si="5605"/>
        <v>Jacobson, Rick</v>
      </c>
      <c r="I3122" s="193" t="str">
        <f t="shared" si="5605"/>
        <v>BO900</v>
      </c>
      <c r="J3122" s="193" t="str">
        <f t="shared" si="5605"/>
        <v>BOZEMAN CAMERA &amp; REPAIR INC</v>
      </c>
      <c r="K3122" s="193" t="str">
        <f t="shared" si="5605"/>
        <v>all</v>
      </c>
      <c r="L3122" s="193">
        <f t="shared" si="5605"/>
        <v>0</v>
      </c>
      <c r="M3122" s="193">
        <f t="shared" si="5605"/>
        <v>0</v>
      </c>
      <c r="N3122" s="193" t="str">
        <f t="shared" si="5516"/>
        <v>Food Services</v>
      </c>
      <c r="AA3122" s="193">
        <f t="shared" si="5545"/>
        <v>0</v>
      </c>
      <c r="AB3122" s="193" t="str">
        <f t="shared" ref="AB3122" si="5606">AB$102</f>
        <v>Jacobson, Rick</v>
      </c>
    </row>
    <row r="3123" spans="1:28" s="188" customFormat="1" ht="17.399999999999999">
      <c r="A3123" s="193" t="str">
        <f t="shared" si="5540"/>
        <v>Food Services</v>
      </c>
      <c r="B3123" s="193" t="str">
        <f t="shared" si="5541"/>
        <v>FI427Food Services</v>
      </c>
      <c r="C3123" s="193" t="str">
        <f t="shared" si="5542"/>
        <v>Food ServicesJacobson, Rick</v>
      </c>
      <c r="D3123" s="193"/>
      <c r="E3123" s="193"/>
      <c r="F3123" s="193" t="str">
        <f t="shared" si="5543"/>
        <v>Food ServicesLong, Kristin</v>
      </c>
      <c r="G3123" s="193" t="str">
        <f t="shared" ref="G3123:M3123" si="5607">G$103</f>
        <v>Long, Kristin</v>
      </c>
      <c r="H3123" s="193" t="str">
        <f t="shared" si="5607"/>
        <v>Jacobson, Rick</v>
      </c>
      <c r="I3123" s="193" t="str">
        <f t="shared" si="5607"/>
        <v>FI427</v>
      </c>
      <c r="J3123" s="193" t="str">
        <f t="shared" si="5607"/>
        <v>FIRESIDE CAMERA INC</v>
      </c>
      <c r="K3123" s="193" t="str">
        <f t="shared" si="5607"/>
        <v>all</v>
      </c>
      <c r="L3123" s="193">
        <f t="shared" si="5607"/>
        <v>0</v>
      </c>
      <c r="M3123" s="193">
        <f t="shared" si="5607"/>
        <v>0</v>
      </c>
      <c r="N3123" s="193" t="str">
        <f t="shared" si="5516"/>
        <v>Food Services</v>
      </c>
      <c r="AA3123" s="193">
        <f t="shared" si="5545"/>
        <v>0</v>
      </c>
      <c r="AB3123" s="193" t="str">
        <f t="shared" ref="AB3123" si="5608">AB$103</f>
        <v>Jacobson, Rick</v>
      </c>
    </row>
    <row r="3124" spans="1:28" s="188" customFormat="1" ht="17.399999999999999">
      <c r="A3124" s="193" t="str">
        <f t="shared" si="5540"/>
        <v>Food Services</v>
      </c>
      <c r="B3124" s="193" t="str">
        <f t="shared" si="5541"/>
        <v>GL321Food Services</v>
      </c>
      <c r="C3124" s="193" t="str">
        <f t="shared" si="5542"/>
        <v>Food ServicesJacobson, Rick</v>
      </c>
      <c r="D3124" s="193"/>
      <c r="E3124" s="193"/>
      <c r="F3124" s="193" t="str">
        <f t="shared" si="5543"/>
        <v>Food ServicesLong, Kristin</v>
      </c>
      <c r="G3124" s="193" t="str">
        <f t="shared" ref="G3124:M3124" si="5609">G$104</f>
        <v>Long, Kristin</v>
      </c>
      <c r="H3124" s="193" t="str">
        <f t="shared" si="5609"/>
        <v>Jacobson, Rick</v>
      </c>
      <c r="I3124" s="193" t="str">
        <f t="shared" si="5609"/>
        <v>GL321</v>
      </c>
      <c r="J3124" s="193" t="str">
        <f t="shared" si="5609"/>
        <v>GLAZER'S CAMERA SUPPLY INC</v>
      </c>
      <c r="K3124" s="193" t="str">
        <f t="shared" si="5609"/>
        <v>all</v>
      </c>
      <c r="L3124" s="193">
        <f t="shared" si="5609"/>
        <v>0</v>
      </c>
      <c r="M3124" s="193">
        <f t="shared" si="5609"/>
        <v>0</v>
      </c>
      <c r="N3124" s="193" t="str">
        <f t="shared" si="5516"/>
        <v>Food Services</v>
      </c>
      <c r="AA3124" s="193">
        <f t="shared" si="5545"/>
        <v>0</v>
      </c>
      <c r="AB3124" s="193" t="str">
        <f t="shared" ref="AB3124" si="5610">AB$104</f>
        <v>Jacobson, Rick</v>
      </c>
    </row>
    <row r="3125" spans="1:28" s="188" customFormat="1" ht="17.399999999999999">
      <c r="A3125" s="193" t="str">
        <f t="shared" si="5540"/>
        <v>Food Services</v>
      </c>
      <c r="B3125" s="193" t="str">
        <f t="shared" si="5541"/>
        <v>KE811Food Services</v>
      </c>
      <c r="C3125" s="193" t="str">
        <f t="shared" si="5542"/>
        <v>Food ServicesJacobson, Rick</v>
      </c>
      <c r="D3125" s="193"/>
      <c r="E3125" s="193"/>
      <c r="F3125" s="193" t="str">
        <f t="shared" si="5543"/>
        <v>Food ServicesLong, Kristin</v>
      </c>
      <c r="G3125" s="193" t="str">
        <f t="shared" ref="G3125:M3125" si="5611">G$105</f>
        <v>Long, Kristin</v>
      </c>
      <c r="H3125" s="193" t="str">
        <f t="shared" si="5611"/>
        <v>Jacobson, Rick</v>
      </c>
      <c r="I3125" s="193" t="str">
        <f t="shared" si="5611"/>
        <v>KE811</v>
      </c>
      <c r="J3125" s="193" t="str">
        <f t="shared" si="5611"/>
        <v>KENMORE CAMERA INC</v>
      </c>
      <c r="K3125" s="193" t="str">
        <f t="shared" si="5611"/>
        <v>all</v>
      </c>
      <c r="L3125" s="193">
        <f t="shared" si="5611"/>
        <v>0</v>
      </c>
      <c r="M3125" s="193">
        <f t="shared" si="5611"/>
        <v>0</v>
      </c>
      <c r="N3125" s="193" t="str">
        <f t="shared" si="5516"/>
        <v>Food Services</v>
      </c>
      <c r="AA3125" s="193">
        <f t="shared" si="5545"/>
        <v>0</v>
      </c>
      <c r="AB3125" s="193" t="str">
        <f t="shared" ref="AB3125" si="5612">AB$105</f>
        <v>Jacobson, Rick</v>
      </c>
    </row>
    <row r="3126" spans="1:28" s="188" customFormat="1" ht="17.399999999999999">
      <c r="A3126" s="193" t="str">
        <f t="shared" si="5540"/>
        <v>Food Services</v>
      </c>
      <c r="B3126" s="193" t="str">
        <f t="shared" si="5541"/>
        <v>MI975Food Services</v>
      </c>
      <c r="C3126" s="193" t="str">
        <f t="shared" si="5542"/>
        <v>Food ServicesJacobson, Rick</v>
      </c>
      <c r="D3126" s="193"/>
      <c r="E3126" s="193"/>
      <c r="F3126" s="193" t="str">
        <f t="shared" si="5543"/>
        <v>Food ServicesLong, Kristin</v>
      </c>
      <c r="G3126" s="193" t="str">
        <f t="shared" ref="G3126:M3126" si="5613">G$106</f>
        <v>Long, Kristin</v>
      </c>
      <c r="H3126" s="193" t="str">
        <f t="shared" si="5613"/>
        <v>Jacobson, Rick</v>
      </c>
      <c r="I3126" s="193" t="str">
        <f t="shared" si="5613"/>
        <v>MI975</v>
      </c>
      <c r="J3126" s="193" t="str">
        <f t="shared" si="5613"/>
        <v>MIKE'S CAMERA OF CALIFORNIA</v>
      </c>
      <c r="K3126" s="193" t="str">
        <f t="shared" si="5613"/>
        <v>all</v>
      </c>
      <c r="L3126" s="193">
        <f t="shared" si="5613"/>
        <v>0</v>
      </c>
      <c r="M3126" s="193">
        <f t="shared" si="5613"/>
        <v>0</v>
      </c>
      <c r="N3126" s="193" t="str">
        <f t="shared" si="5516"/>
        <v>Food Services</v>
      </c>
      <c r="AA3126" s="193">
        <f t="shared" si="5545"/>
        <v>0</v>
      </c>
      <c r="AB3126" s="193" t="str">
        <f t="shared" ref="AB3126" si="5614">AB$106</f>
        <v>Jacobson, Rick</v>
      </c>
    </row>
    <row r="3127" spans="1:28" s="188" customFormat="1" ht="17.399999999999999">
      <c r="A3127" s="193" t="str">
        <f t="shared" si="5540"/>
        <v>Food Services</v>
      </c>
      <c r="B3127" s="193" t="str">
        <f t="shared" si="5541"/>
        <v>MI976Food Services</v>
      </c>
      <c r="C3127" s="193" t="str">
        <f t="shared" si="5542"/>
        <v>Food ServicesJacobson, Rick</v>
      </c>
      <c r="D3127" s="193"/>
      <c r="E3127" s="193"/>
      <c r="F3127" s="193" t="str">
        <f t="shared" si="5543"/>
        <v>Food ServicesLong, Kristin</v>
      </c>
      <c r="G3127" s="193" t="str">
        <f t="shared" ref="G3127:M3127" si="5615">G$107</f>
        <v>Long, Kristin</v>
      </c>
      <c r="H3127" s="193" t="str">
        <f t="shared" si="5615"/>
        <v>Jacobson, Rick</v>
      </c>
      <c r="I3127" s="193" t="str">
        <f t="shared" si="5615"/>
        <v>MI976</v>
      </c>
      <c r="J3127" s="193" t="str">
        <f t="shared" si="5615"/>
        <v>MIKE'S CAMERA INC</v>
      </c>
      <c r="K3127" s="193" t="str">
        <f t="shared" si="5615"/>
        <v>all</v>
      </c>
      <c r="L3127" s="193">
        <f t="shared" si="5615"/>
        <v>0</v>
      </c>
      <c r="M3127" s="193">
        <f t="shared" si="5615"/>
        <v>0</v>
      </c>
      <c r="N3127" s="193" t="str">
        <f t="shared" si="5516"/>
        <v>Food Services</v>
      </c>
      <c r="AA3127" s="193">
        <f t="shared" si="5545"/>
        <v>0</v>
      </c>
      <c r="AB3127" s="193" t="str">
        <f t="shared" ref="AB3127" si="5616">AB$107</f>
        <v>Jacobson, Rick</v>
      </c>
    </row>
    <row r="3128" spans="1:28" s="188" customFormat="1" ht="17.399999999999999">
      <c r="A3128" s="193" t="str">
        <f t="shared" si="5540"/>
        <v>Food Services</v>
      </c>
      <c r="B3128" s="193" t="str">
        <f t="shared" si="5541"/>
        <v>PR015Food Services</v>
      </c>
      <c r="C3128" s="193" t="str">
        <f t="shared" si="5542"/>
        <v>Food ServicesJacobson, Rick</v>
      </c>
      <c r="D3128" s="193"/>
      <c r="E3128" s="193"/>
      <c r="F3128" s="193" t="str">
        <f t="shared" si="5543"/>
        <v>Food ServicesLong, Kristin</v>
      </c>
      <c r="G3128" s="193" t="str">
        <f t="shared" ref="G3128:M3128" si="5617">G$108</f>
        <v>Long, Kristin</v>
      </c>
      <c r="H3128" s="193" t="str">
        <f t="shared" si="5617"/>
        <v>Jacobson, Rick</v>
      </c>
      <c r="I3128" s="193" t="str">
        <f t="shared" si="5617"/>
        <v>PR015</v>
      </c>
      <c r="J3128" s="193" t="str">
        <f t="shared" si="5617"/>
        <v>PRO PHOTO SUPPLY INC</v>
      </c>
      <c r="K3128" s="193" t="str">
        <f t="shared" si="5617"/>
        <v>all</v>
      </c>
      <c r="L3128" s="193">
        <f t="shared" si="5617"/>
        <v>0</v>
      </c>
      <c r="M3128" s="193">
        <f t="shared" si="5617"/>
        <v>0</v>
      </c>
      <c r="N3128" s="193" t="str">
        <f t="shared" si="5516"/>
        <v>Food Services</v>
      </c>
      <c r="AA3128" s="193">
        <f t="shared" si="5545"/>
        <v>0</v>
      </c>
      <c r="AB3128" s="193" t="str">
        <f t="shared" ref="AB3128" si="5618">AB$108</f>
        <v>Jacobson, Rick</v>
      </c>
    </row>
    <row r="3129" spans="1:28" s="188" customFormat="1" ht="17.399999999999999">
      <c r="A3129" s="193" t="str">
        <f t="shared" si="5540"/>
        <v>Food Services</v>
      </c>
      <c r="B3129" s="193" t="str">
        <f t="shared" si="5541"/>
        <v>SN287Food Services</v>
      </c>
      <c r="C3129" s="193" t="str">
        <f t="shared" si="5542"/>
        <v>Food ServicesJacobson, Rick</v>
      </c>
      <c r="D3129" s="193"/>
      <c r="E3129" s="193"/>
      <c r="F3129" s="193" t="str">
        <f t="shared" si="5543"/>
        <v>Food ServicesLong, Kristin</v>
      </c>
      <c r="G3129" s="193" t="str">
        <f t="shared" ref="G3129:M3129" si="5619">G$109</f>
        <v>Long, Kristin</v>
      </c>
      <c r="H3129" s="193" t="str">
        <f t="shared" si="5619"/>
        <v>Jacobson, Rick</v>
      </c>
      <c r="I3129" s="193" t="str">
        <f t="shared" si="5619"/>
        <v>SN287</v>
      </c>
      <c r="J3129" s="193" t="str">
        <f t="shared" si="5619"/>
        <v>SAN JOSE CAMERA &amp; VI</v>
      </c>
      <c r="K3129" s="193" t="str">
        <f t="shared" si="5619"/>
        <v>all</v>
      </c>
      <c r="L3129" s="193">
        <f t="shared" si="5619"/>
        <v>0</v>
      </c>
      <c r="M3129" s="193">
        <f t="shared" si="5619"/>
        <v>0</v>
      </c>
      <c r="N3129" s="193" t="str">
        <f t="shared" si="5516"/>
        <v>Food Services</v>
      </c>
      <c r="AA3129" s="193">
        <f t="shared" si="5545"/>
        <v>0</v>
      </c>
      <c r="AB3129" s="193" t="str">
        <f t="shared" ref="AB3129" si="5620">AB$109</f>
        <v>Jacobson, Rick</v>
      </c>
    </row>
    <row r="3130" spans="1:28" s="188" customFormat="1" ht="17.399999999999999">
      <c r="A3130" s="193" t="str">
        <f t="shared" si="5540"/>
        <v>Food Services</v>
      </c>
      <c r="B3130" s="193" t="str">
        <f t="shared" si="5541"/>
        <v>ST095Food Services</v>
      </c>
      <c r="C3130" s="193" t="str">
        <f t="shared" si="5542"/>
        <v>Food ServicesJacobson, Rick</v>
      </c>
      <c r="D3130" s="193"/>
      <c r="E3130" s="193"/>
      <c r="F3130" s="193" t="str">
        <f t="shared" si="5543"/>
        <v>Food ServicesLong, Kristin</v>
      </c>
      <c r="G3130" s="193" t="str">
        <f t="shared" ref="G3130:M3130" si="5621">G$110</f>
        <v>Long, Kristin</v>
      </c>
      <c r="H3130" s="193" t="str">
        <f t="shared" si="5621"/>
        <v>Jacobson, Rick</v>
      </c>
      <c r="I3130" s="193" t="str">
        <f t="shared" si="5621"/>
        <v>ST095</v>
      </c>
      <c r="J3130" s="193" t="str">
        <f t="shared" si="5621"/>
        <v>STEWARTS PHOTO, INC</v>
      </c>
      <c r="K3130" s="193" t="str">
        <f t="shared" si="5621"/>
        <v>all</v>
      </c>
      <c r="L3130" s="193">
        <f t="shared" si="5621"/>
        <v>0</v>
      </c>
      <c r="M3130" s="193">
        <f t="shared" si="5621"/>
        <v>0</v>
      </c>
      <c r="N3130" s="193" t="str">
        <f t="shared" si="5516"/>
        <v>Food Services</v>
      </c>
      <c r="AA3130" s="193">
        <f t="shared" si="5545"/>
        <v>0</v>
      </c>
      <c r="AB3130" s="193" t="str">
        <f t="shared" ref="AB3130" si="5622">AB$110</f>
        <v>Jacobson, Rick</v>
      </c>
    </row>
    <row r="3131" spans="1:28" s="188" customFormat="1" ht="17.399999999999999">
      <c r="A3131" s="193" t="str">
        <f t="shared" si="5540"/>
        <v>Food Services</v>
      </c>
      <c r="B3131" s="193" t="str">
        <f t="shared" si="5541"/>
        <v>0Food Services</v>
      </c>
      <c r="C3131" s="193" t="str">
        <f t="shared" si="5542"/>
        <v>Food Services0</v>
      </c>
      <c r="D3131" s="193"/>
      <c r="E3131" s="193"/>
      <c r="F3131" s="193" t="str">
        <f t="shared" si="5543"/>
        <v>Food Services0</v>
      </c>
      <c r="G3131" s="193">
        <f t="shared" ref="G3131:M3131" si="5623">G$111</f>
        <v>0</v>
      </c>
      <c r="H3131" s="193">
        <f t="shared" si="5623"/>
        <v>0</v>
      </c>
      <c r="I3131" s="193">
        <f t="shared" si="5623"/>
        <v>0</v>
      </c>
      <c r="J3131" s="193">
        <f t="shared" si="5623"/>
        <v>0</v>
      </c>
      <c r="K3131" s="193">
        <f t="shared" si="5623"/>
        <v>0</v>
      </c>
      <c r="L3131" s="193">
        <f t="shared" si="5623"/>
        <v>0</v>
      </c>
      <c r="M3131" s="193">
        <f t="shared" si="5623"/>
        <v>0</v>
      </c>
      <c r="N3131" s="193" t="str">
        <f t="shared" si="5516"/>
        <v>Food Services</v>
      </c>
      <c r="AA3131" s="193">
        <f t="shared" si="5545"/>
        <v>0</v>
      </c>
      <c r="AB3131" s="193">
        <f t="shared" ref="AB3131" si="5624">AB$111</f>
        <v>0</v>
      </c>
    </row>
    <row r="3132" spans="1:28" s="188" customFormat="1" ht="17.399999999999999">
      <c r="A3132" s="193" t="str">
        <f t="shared" si="5540"/>
        <v>Food Services</v>
      </c>
      <c r="B3132" s="193" t="str">
        <f t="shared" si="5541"/>
        <v>0Food Services</v>
      </c>
      <c r="C3132" s="193" t="str">
        <f t="shared" si="5542"/>
        <v>Food Services0</v>
      </c>
      <c r="D3132" s="193"/>
      <c r="E3132" s="193"/>
      <c r="F3132" s="193" t="str">
        <f t="shared" si="5543"/>
        <v>Food Services0</v>
      </c>
      <c r="G3132" s="193">
        <f t="shared" ref="G3132:M3132" si="5625">G$112</f>
        <v>0</v>
      </c>
      <c r="H3132" s="193">
        <f t="shared" si="5625"/>
        <v>0</v>
      </c>
      <c r="I3132" s="193">
        <f t="shared" si="5625"/>
        <v>0</v>
      </c>
      <c r="J3132" s="193">
        <f t="shared" si="5625"/>
        <v>0</v>
      </c>
      <c r="K3132" s="193">
        <f t="shared" si="5625"/>
        <v>0</v>
      </c>
      <c r="L3132" s="193">
        <f t="shared" si="5625"/>
        <v>0</v>
      </c>
      <c r="M3132" s="193">
        <f t="shared" si="5625"/>
        <v>0</v>
      </c>
      <c r="N3132" s="193" t="str">
        <f t="shared" si="5516"/>
        <v>Food Services</v>
      </c>
      <c r="AA3132" s="193">
        <f t="shared" si="5545"/>
        <v>0</v>
      </c>
      <c r="AB3132" s="193">
        <f t="shared" ref="AB3132" si="5626">AB$112</f>
        <v>0</v>
      </c>
    </row>
    <row r="3133" spans="1:28" s="188" customFormat="1" ht="17.399999999999999">
      <c r="A3133" s="193" t="str">
        <f t="shared" si="5540"/>
        <v>Food Services</v>
      </c>
      <c r="B3133" s="193" t="str">
        <f t="shared" si="5541"/>
        <v>BH085Food Services</v>
      </c>
      <c r="C3133" s="193" t="str">
        <f t="shared" si="5542"/>
        <v>Food ServicesNocho, Charles</v>
      </c>
      <c r="D3133" s="193"/>
      <c r="E3133" s="193"/>
      <c r="F3133" s="193" t="str">
        <f t="shared" si="5543"/>
        <v>Food ServicesLong, Kristin</v>
      </c>
      <c r="G3133" s="193" t="str">
        <f t="shared" ref="G3133:M3133" si="5627">G$113</f>
        <v>Long, Kristin</v>
      </c>
      <c r="H3133" s="193" t="str">
        <f t="shared" si="5627"/>
        <v>Nocho, Charles</v>
      </c>
      <c r="I3133" s="193" t="str">
        <f t="shared" si="5627"/>
        <v>BH085</v>
      </c>
      <c r="J3133" s="193" t="str">
        <f t="shared" si="5627"/>
        <v>B &amp; H PHOTO &amp; ELEC CO</v>
      </c>
      <c r="K3133" s="193" t="str">
        <f t="shared" si="5627"/>
        <v>all</v>
      </c>
      <c r="L3133" s="193">
        <f t="shared" si="5627"/>
        <v>0</v>
      </c>
      <c r="M3133" s="193">
        <f t="shared" si="5627"/>
        <v>0</v>
      </c>
      <c r="N3133" s="193" t="str">
        <f t="shared" si="5516"/>
        <v>Food Services</v>
      </c>
      <c r="AA3133" s="193">
        <f t="shared" si="5545"/>
        <v>0</v>
      </c>
      <c r="AB3133" s="193" t="str">
        <f t="shared" ref="AB3133" si="5628">AB$113</f>
        <v>Nocho, Charles</v>
      </c>
    </row>
    <row r="3134" spans="1:28" s="188" customFormat="1" ht="17.399999999999999">
      <c r="A3134" s="193" t="str">
        <f t="shared" si="5540"/>
        <v>Food Services</v>
      </c>
      <c r="B3134" s="193" t="str">
        <f t="shared" si="5541"/>
        <v>CA023Food Services</v>
      </c>
      <c r="C3134" s="193" t="str">
        <f t="shared" si="5542"/>
        <v>Food ServicesNocho, Charles</v>
      </c>
      <c r="D3134" s="193"/>
      <c r="E3134" s="193"/>
      <c r="F3134" s="193" t="str">
        <f t="shared" si="5543"/>
        <v>Food ServicesLong, Kristin</v>
      </c>
      <c r="G3134" s="193" t="str">
        <f t="shared" ref="G3134:M3134" si="5629">G$114</f>
        <v>Long, Kristin</v>
      </c>
      <c r="H3134" s="193" t="str">
        <f t="shared" si="5629"/>
        <v>Nocho, Charles</v>
      </c>
      <c r="I3134" s="193" t="str">
        <f t="shared" si="5629"/>
        <v>CA023</v>
      </c>
      <c r="J3134" s="193" t="str">
        <f t="shared" si="5629"/>
        <v>C&amp;A MARKETING INC</v>
      </c>
      <c r="K3134" s="193" t="str">
        <f t="shared" si="5629"/>
        <v>all</v>
      </c>
      <c r="L3134" s="193">
        <f t="shared" si="5629"/>
        <v>0</v>
      </c>
      <c r="M3134" s="193">
        <f t="shared" si="5629"/>
        <v>0</v>
      </c>
      <c r="N3134" s="193" t="str">
        <f t="shared" si="5516"/>
        <v>Food Services</v>
      </c>
      <c r="AA3134" s="193">
        <f t="shared" si="5545"/>
        <v>0</v>
      </c>
      <c r="AB3134" s="193" t="str">
        <f t="shared" ref="AB3134" si="5630">AB$114</f>
        <v>Nocho, Charles</v>
      </c>
    </row>
    <row r="3135" spans="1:28" s="188" customFormat="1" ht="17.399999999999999">
      <c r="A3135" s="193" t="str">
        <f t="shared" si="5540"/>
        <v>Food Services</v>
      </c>
      <c r="B3135" s="193" t="str">
        <f t="shared" si="5541"/>
        <v>CA956Food Services</v>
      </c>
      <c r="C3135" s="193" t="str">
        <f t="shared" si="5542"/>
        <v>Food ServicesNocho, Charles</v>
      </c>
      <c r="D3135" s="193"/>
      <c r="E3135" s="193"/>
      <c r="F3135" s="193" t="str">
        <f t="shared" si="5543"/>
        <v>Food ServicesLong, Kristin</v>
      </c>
      <c r="G3135" s="193" t="str">
        <f t="shared" ref="G3135:M3135" si="5631">G$115</f>
        <v>Long, Kristin</v>
      </c>
      <c r="H3135" s="193" t="str">
        <f t="shared" si="5631"/>
        <v>Nocho, Charles</v>
      </c>
      <c r="I3135" s="193" t="str">
        <f t="shared" si="5631"/>
        <v>CA956</v>
      </c>
      <c r="J3135" s="193" t="str">
        <f t="shared" si="5631"/>
        <v>CARDINAL CAMERA &amp; VIDEO CENTER</v>
      </c>
      <c r="K3135" s="193" t="str">
        <f t="shared" si="5631"/>
        <v>all</v>
      </c>
      <c r="L3135" s="193">
        <f t="shared" si="5631"/>
        <v>0</v>
      </c>
      <c r="M3135" s="193">
        <f t="shared" si="5631"/>
        <v>0</v>
      </c>
      <c r="N3135" s="193" t="str">
        <f t="shared" si="5516"/>
        <v>Food Services</v>
      </c>
      <c r="AA3135" s="193">
        <f t="shared" si="5545"/>
        <v>0</v>
      </c>
      <c r="AB3135" s="193" t="str">
        <f t="shared" ref="AB3135" si="5632">AB$115</f>
        <v>Nocho, Charles</v>
      </c>
    </row>
    <row r="3136" spans="1:28" s="188" customFormat="1" ht="17.399999999999999">
      <c r="A3136" s="193" t="str">
        <f t="shared" si="5540"/>
        <v>Food Services</v>
      </c>
      <c r="B3136" s="193" t="str">
        <f t="shared" si="5541"/>
        <v>0Food Services</v>
      </c>
      <c r="C3136" s="193" t="str">
        <f t="shared" si="5542"/>
        <v>Food Services0</v>
      </c>
      <c r="D3136" s="193"/>
      <c r="E3136" s="193"/>
      <c r="F3136" s="193" t="str">
        <f t="shared" si="5543"/>
        <v>Food Services0</v>
      </c>
      <c r="G3136" s="193">
        <f t="shared" ref="G3136:M3136" si="5633">G$116</f>
        <v>0</v>
      </c>
      <c r="H3136" s="193">
        <f t="shared" si="5633"/>
        <v>0</v>
      </c>
      <c r="I3136" s="193">
        <f t="shared" si="5633"/>
        <v>0</v>
      </c>
      <c r="J3136" s="193">
        <f t="shared" si="5633"/>
        <v>0</v>
      </c>
      <c r="K3136" s="193">
        <f t="shared" si="5633"/>
        <v>0</v>
      </c>
      <c r="L3136" s="193">
        <f t="shared" si="5633"/>
        <v>0</v>
      </c>
      <c r="M3136" s="193">
        <f t="shared" si="5633"/>
        <v>0</v>
      </c>
      <c r="N3136" s="193" t="str">
        <f t="shared" si="5516"/>
        <v>Food Services</v>
      </c>
      <c r="AA3136" s="193">
        <f t="shared" si="5545"/>
        <v>0</v>
      </c>
      <c r="AB3136" s="193">
        <f t="shared" ref="AB3136" si="5634">AB$116</f>
        <v>0</v>
      </c>
    </row>
    <row r="3137" spans="1:28" s="188" customFormat="1" ht="17.399999999999999">
      <c r="A3137" s="193" t="str">
        <f t="shared" si="5540"/>
        <v>Food Services</v>
      </c>
      <c r="B3137" s="193" t="str">
        <f t="shared" si="5541"/>
        <v>0Food Services</v>
      </c>
      <c r="C3137" s="193" t="str">
        <f t="shared" si="5542"/>
        <v>Food Services0</v>
      </c>
      <c r="D3137" s="193"/>
      <c r="E3137" s="193"/>
      <c r="F3137" s="193" t="str">
        <f t="shared" si="5543"/>
        <v>Food Services0</v>
      </c>
      <c r="G3137" s="193">
        <f t="shared" ref="G3137:M3137" si="5635">G$117</f>
        <v>0</v>
      </c>
      <c r="H3137" s="193">
        <f t="shared" si="5635"/>
        <v>0</v>
      </c>
      <c r="I3137" s="193">
        <f t="shared" si="5635"/>
        <v>0</v>
      </c>
      <c r="J3137" s="193">
        <f t="shared" si="5635"/>
        <v>0</v>
      </c>
      <c r="K3137" s="193">
        <f t="shared" si="5635"/>
        <v>0</v>
      </c>
      <c r="L3137" s="193">
        <f t="shared" si="5635"/>
        <v>0</v>
      </c>
      <c r="M3137" s="193">
        <f t="shared" si="5635"/>
        <v>0</v>
      </c>
      <c r="N3137" s="193" t="str">
        <f t="shared" si="5516"/>
        <v>Food Services</v>
      </c>
      <c r="AA3137" s="193">
        <f t="shared" si="5545"/>
        <v>0</v>
      </c>
      <c r="AB3137" s="193">
        <f t="shared" ref="AB3137" si="5636">AB$117</f>
        <v>0</v>
      </c>
    </row>
    <row r="3138" spans="1:28" s="188" customFormat="1" ht="17.399999999999999">
      <c r="A3138" s="193" t="str">
        <f t="shared" si="5540"/>
        <v>Food Services</v>
      </c>
      <c r="B3138" s="193" t="str">
        <f t="shared" si="5541"/>
        <v>HO050Food Services</v>
      </c>
      <c r="C3138" s="193" t="str">
        <f t="shared" si="5542"/>
        <v>Food ServicesPreston, Peter</v>
      </c>
      <c r="D3138" s="193"/>
      <c r="E3138" s="193"/>
      <c r="F3138" s="193" t="str">
        <f t="shared" si="5543"/>
        <v>Food ServicesLong, Kristin</v>
      </c>
      <c r="G3138" s="193" t="str">
        <f t="shared" ref="G3138:M3138" si="5637">G$118</f>
        <v>Long, Kristin</v>
      </c>
      <c r="H3138" s="193" t="str">
        <f t="shared" si="5637"/>
        <v>Preston, Peter</v>
      </c>
      <c r="I3138" s="193" t="str">
        <f t="shared" si="5637"/>
        <v>HO050</v>
      </c>
      <c r="J3138" s="193" t="str">
        <f t="shared" si="5637"/>
        <v>HORN PHOTO</v>
      </c>
      <c r="K3138" s="193" t="str">
        <f t="shared" si="5637"/>
        <v>all</v>
      </c>
      <c r="L3138" s="193">
        <f t="shared" si="5637"/>
        <v>0</v>
      </c>
      <c r="M3138" s="193">
        <f t="shared" si="5637"/>
        <v>0</v>
      </c>
      <c r="N3138" s="193" t="str">
        <f t="shared" si="5516"/>
        <v>Food Services</v>
      </c>
      <c r="AA3138" s="193">
        <f t="shared" si="5545"/>
        <v>0</v>
      </c>
      <c r="AB3138" s="193" t="str">
        <f t="shared" ref="AB3138" si="5638">AB$118</f>
        <v>Preston, Peter</v>
      </c>
    </row>
    <row r="3139" spans="1:28" s="188" customFormat="1" ht="17.399999999999999">
      <c r="A3139" s="193" t="str">
        <f t="shared" si="5540"/>
        <v>Food Services</v>
      </c>
      <c r="B3139" s="193" t="str">
        <f t="shared" si="5541"/>
        <v>HO122Food Services</v>
      </c>
      <c r="C3139" s="193" t="str">
        <f t="shared" si="5542"/>
        <v>Food ServicesPreston, Peter</v>
      </c>
      <c r="D3139" s="193"/>
      <c r="E3139" s="193"/>
      <c r="F3139" s="193" t="str">
        <f t="shared" si="5543"/>
        <v>Food ServicesLong, Kristin</v>
      </c>
      <c r="G3139" s="193" t="str">
        <f t="shared" ref="G3139:M3139" si="5639">G$119</f>
        <v>Long, Kristin</v>
      </c>
      <c r="H3139" s="193" t="str">
        <f t="shared" si="5639"/>
        <v>Preston, Peter</v>
      </c>
      <c r="I3139" s="193" t="str">
        <f t="shared" si="5639"/>
        <v>HO122</v>
      </c>
      <c r="J3139" s="193" t="str">
        <f t="shared" si="5639"/>
        <v>HOT ROD CAMERAS LLC</v>
      </c>
      <c r="K3139" s="193" t="str">
        <f t="shared" si="5639"/>
        <v>all</v>
      </c>
      <c r="L3139" s="193">
        <f t="shared" si="5639"/>
        <v>0</v>
      </c>
      <c r="M3139" s="193">
        <f t="shared" si="5639"/>
        <v>0</v>
      </c>
      <c r="N3139" s="193" t="str">
        <f t="shared" si="5516"/>
        <v>Food Services</v>
      </c>
      <c r="AA3139" s="193">
        <f t="shared" si="5545"/>
        <v>0</v>
      </c>
      <c r="AB3139" s="193" t="str">
        <f t="shared" ref="AB3139" si="5640">AB$119</f>
        <v>Preston, Peter</v>
      </c>
    </row>
    <row r="3140" spans="1:28" s="188" customFormat="1" ht="17.399999999999999">
      <c r="A3140" s="193" t="str">
        <f t="shared" si="5540"/>
        <v>Food Services</v>
      </c>
      <c r="B3140" s="193" t="str">
        <f t="shared" si="5541"/>
        <v>IM267Food Services</v>
      </c>
      <c r="C3140" s="193" t="str">
        <f t="shared" si="5542"/>
        <v>Food ServicesPreston, Peter</v>
      </c>
      <c r="D3140" s="193"/>
      <c r="E3140" s="193"/>
      <c r="F3140" s="193" t="str">
        <f t="shared" si="5543"/>
        <v>Food ServicesLong, Kristin</v>
      </c>
      <c r="G3140" s="193" t="str">
        <f t="shared" ref="G3140:M3140" si="5641">G$120</f>
        <v>Long, Kristin</v>
      </c>
      <c r="H3140" s="193" t="str">
        <f t="shared" si="5641"/>
        <v>Preston, Peter</v>
      </c>
      <c r="I3140" s="193" t="str">
        <f t="shared" si="5641"/>
        <v>IM267</v>
      </c>
      <c r="J3140" s="193" t="str">
        <f t="shared" si="5641"/>
        <v>IMAGE ONE ENTERPRISES LLC</v>
      </c>
      <c r="K3140" s="193" t="str">
        <f t="shared" si="5641"/>
        <v>all</v>
      </c>
      <c r="L3140" s="193">
        <f t="shared" si="5641"/>
        <v>0</v>
      </c>
      <c r="M3140" s="193">
        <f t="shared" si="5641"/>
        <v>0</v>
      </c>
      <c r="N3140" s="193" t="str">
        <f t="shared" si="5516"/>
        <v>Food Services</v>
      </c>
      <c r="AA3140" s="193">
        <f t="shared" si="5545"/>
        <v>0</v>
      </c>
      <c r="AB3140" s="193" t="str">
        <f t="shared" ref="AB3140" si="5642">AB$120</f>
        <v>Preston, Peter</v>
      </c>
    </row>
    <row r="3141" spans="1:28" s="188" customFormat="1" ht="17.399999999999999">
      <c r="A3141" s="193" t="str">
        <f t="shared" si="5540"/>
        <v>Food Services</v>
      </c>
      <c r="B3141" s="193" t="str">
        <f t="shared" si="5541"/>
        <v>JO461Food Services</v>
      </c>
      <c r="C3141" s="193" t="str">
        <f t="shared" si="5542"/>
        <v>Food ServicesPreston, Peter</v>
      </c>
      <c r="D3141" s="193"/>
      <c r="E3141" s="193"/>
      <c r="F3141" s="193" t="str">
        <f t="shared" si="5543"/>
        <v>Food ServicesLong, Kristin</v>
      </c>
      <c r="G3141" s="193" t="str">
        <f t="shared" ref="G3141:M3141" si="5643">G$121</f>
        <v>Long, Kristin</v>
      </c>
      <c r="H3141" s="193" t="str">
        <f t="shared" si="5643"/>
        <v>Preston, Peter</v>
      </c>
      <c r="I3141" s="193" t="str">
        <f t="shared" si="5643"/>
        <v>JO461</v>
      </c>
      <c r="J3141" s="193" t="str">
        <f t="shared" si="5643"/>
        <v>JOE CAMERA INC</v>
      </c>
      <c r="K3141" s="193" t="str">
        <f t="shared" si="5643"/>
        <v>all</v>
      </c>
      <c r="L3141" s="193">
        <f t="shared" si="5643"/>
        <v>0</v>
      </c>
      <c r="M3141" s="193">
        <f t="shared" si="5643"/>
        <v>0</v>
      </c>
      <c r="N3141" s="193" t="str">
        <f t="shared" si="5516"/>
        <v>Food Services</v>
      </c>
      <c r="AA3141" s="193">
        <f t="shared" si="5545"/>
        <v>0</v>
      </c>
      <c r="AB3141" s="193" t="str">
        <f t="shared" ref="AB3141" si="5644">AB$121</f>
        <v>Preston, Peter</v>
      </c>
    </row>
    <row r="3142" spans="1:28" s="188" customFormat="1" ht="17.399999999999999">
      <c r="A3142" s="193" t="str">
        <f t="shared" si="5540"/>
        <v>Food Services</v>
      </c>
      <c r="B3142" s="193" t="str">
        <f t="shared" si="5541"/>
        <v>NL001Food Services</v>
      </c>
      <c r="C3142" s="193" t="str">
        <f t="shared" si="5542"/>
        <v>Food ServicesPreston, Peter</v>
      </c>
      <c r="D3142" s="193"/>
      <c r="E3142" s="193"/>
      <c r="F3142" s="193" t="str">
        <f t="shared" si="5543"/>
        <v>Food ServicesLong, Kristin</v>
      </c>
      <c r="G3142" s="193" t="str">
        <f t="shared" ref="G3142:M3142" si="5645">G$122</f>
        <v>Long, Kristin</v>
      </c>
      <c r="H3142" s="193" t="str">
        <f t="shared" si="5645"/>
        <v>Preston, Peter</v>
      </c>
      <c r="I3142" s="193" t="str">
        <f t="shared" si="5645"/>
        <v>NL001</v>
      </c>
      <c r="J3142" s="193" t="str">
        <f t="shared" si="5645"/>
        <v>NL2K ENTERPRISES INC</v>
      </c>
      <c r="K3142" s="193" t="str">
        <f t="shared" si="5645"/>
        <v>all</v>
      </c>
      <c r="L3142" s="193">
        <f t="shared" si="5645"/>
        <v>0</v>
      </c>
      <c r="M3142" s="193">
        <f t="shared" si="5645"/>
        <v>0</v>
      </c>
      <c r="N3142" s="193" t="str">
        <f t="shared" si="5516"/>
        <v>Food Services</v>
      </c>
      <c r="AA3142" s="193">
        <f t="shared" si="5545"/>
        <v>0</v>
      </c>
      <c r="AB3142" s="193" t="str">
        <f t="shared" ref="AB3142" si="5646">AB$122</f>
        <v>Preston, Peter</v>
      </c>
    </row>
    <row r="3143" spans="1:28" s="188" customFormat="1" ht="17.399999999999999">
      <c r="A3143" s="193" t="str">
        <f t="shared" si="5540"/>
        <v>Food Services</v>
      </c>
      <c r="B3143" s="193" t="str">
        <f t="shared" si="5541"/>
        <v>PA446Food Services</v>
      </c>
      <c r="C3143" s="193" t="str">
        <f t="shared" si="5542"/>
        <v>Food ServicesPreston, Peter</v>
      </c>
      <c r="D3143" s="193"/>
      <c r="E3143" s="193"/>
      <c r="F3143" s="193" t="str">
        <f t="shared" si="5543"/>
        <v>Food ServicesLong, Kristin</v>
      </c>
      <c r="G3143" s="193" t="str">
        <f t="shared" ref="G3143:M3143" si="5647">G$123</f>
        <v>Long, Kristin</v>
      </c>
      <c r="H3143" s="193" t="str">
        <f t="shared" si="5647"/>
        <v>Preston, Peter</v>
      </c>
      <c r="I3143" s="193" t="str">
        <f t="shared" si="5647"/>
        <v>PA446</v>
      </c>
      <c r="J3143" s="193" t="str">
        <f t="shared" si="5647"/>
        <v>PAUL'S PHOTO INC</v>
      </c>
      <c r="K3143" s="193" t="str">
        <f t="shared" si="5647"/>
        <v>all</v>
      </c>
      <c r="L3143" s="193">
        <f t="shared" si="5647"/>
        <v>0</v>
      </c>
      <c r="M3143" s="193">
        <f t="shared" si="5647"/>
        <v>0</v>
      </c>
      <c r="N3143" s="193" t="str">
        <f t="shared" si="5516"/>
        <v>Food Services</v>
      </c>
      <c r="AA3143" s="193">
        <f t="shared" si="5545"/>
        <v>0</v>
      </c>
      <c r="AB3143" s="193" t="str">
        <f t="shared" ref="AB3143" si="5648">AB$123</f>
        <v>Preston, Peter</v>
      </c>
    </row>
    <row r="3144" spans="1:28" s="188" customFormat="1" ht="17.399999999999999">
      <c r="A3144" s="193" t="str">
        <f t="shared" si="5540"/>
        <v>Food Services</v>
      </c>
      <c r="B3144" s="193" t="str">
        <f t="shared" si="5541"/>
        <v>PI458Food Services</v>
      </c>
      <c r="C3144" s="193" t="str">
        <f t="shared" si="5542"/>
        <v>Food ServicesPreston, Peter</v>
      </c>
      <c r="D3144" s="193"/>
      <c r="E3144" s="193"/>
      <c r="F3144" s="193" t="str">
        <f t="shared" si="5543"/>
        <v>Food ServicesLong, Kristin</v>
      </c>
      <c r="G3144" s="193" t="str">
        <f t="shared" ref="G3144:M3144" si="5649">G$124</f>
        <v>Long, Kristin</v>
      </c>
      <c r="H3144" s="193" t="str">
        <f t="shared" si="5649"/>
        <v>Preston, Peter</v>
      </c>
      <c r="I3144" s="193" t="str">
        <f t="shared" si="5649"/>
        <v>PI458</v>
      </c>
      <c r="J3144" s="193" t="str">
        <f t="shared" si="5649"/>
        <v>PICTURELINE INC</v>
      </c>
      <c r="K3144" s="193" t="str">
        <f t="shared" si="5649"/>
        <v>all</v>
      </c>
      <c r="L3144" s="193">
        <f t="shared" si="5649"/>
        <v>0</v>
      </c>
      <c r="M3144" s="193">
        <f t="shared" si="5649"/>
        <v>0</v>
      </c>
      <c r="N3144" s="193" t="str">
        <f t="shared" ref="N3144:N3207" si="5650">A3144</f>
        <v>Food Services</v>
      </c>
      <c r="AA3144" s="193">
        <f t="shared" si="5545"/>
        <v>0</v>
      </c>
      <c r="AB3144" s="193" t="str">
        <f t="shared" ref="AB3144" si="5651">AB$124</f>
        <v>Preston, Peter</v>
      </c>
    </row>
    <row r="3145" spans="1:28" s="188" customFormat="1" ht="17.399999999999999">
      <c r="A3145" s="193" t="str">
        <f t="shared" si="5540"/>
        <v>Food Services</v>
      </c>
      <c r="B3145" s="193" t="str">
        <f t="shared" si="5541"/>
        <v>SA065Food Services</v>
      </c>
      <c r="C3145" s="193" t="str">
        <f t="shared" si="5542"/>
        <v>Food ServicesPreston, Peter</v>
      </c>
      <c r="D3145" s="193"/>
      <c r="E3145" s="193"/>
      <c r="F3145" s="193" t="str">
        <f t="shared" si="5543"/>
        <v>Food ServicesLong, Kristin</v>
      </c>
      <c r="G3145" s="193" t="str">
        <f t="shared" ref="G3145:M3145" si="5652">G$125</f>
        <v>Long, Kristin</v>
      </c>
      <c r="H3145" s="193" t="str">
        <f t="shared" si="5652"/>
        <v>Preston, Peter</v>
      </c>
      <c r="I3145" s="193" t="str">
        <f t="shared" si="5652"/>
        <v>SA065</v>
      </c>
      <c r="J3145" s="193" t="str">
        <f t="shared" si="5652"/>
        <v>SAMY'S CAMERA #CCL17</v>
      </c>
      <c r="K3145" s="193" t="str">
        <f t="shared" si="5652"/>
        <v>all</v>
      </c>
      <c r="L3145" s="193">
        <f t="shared" si="5652"/>
        <v>0</v>
      </c>
      <c r="M3145" s="193">
        <f t="shared" si="5652"/>
        <v>0</v>
      </c>
      <c r="N3145" s="193" t="str">
        <f t="shared" si="5650"/>
        <v>Food Services</v>
      </c>
      <c r="AA3145" s="193">
        <f t="shared" si="5545"/>
        <v>0</v>
      </c>
      <c r="AB3145" s="193" t="str">
        <f t="shared" ref="AB3145" si="5653">AB$125</f>
        <v>Preston, Peter</v>
      </c>
    </row>
    <row r="3146" spans="1:28" s="188" customFormat="1" ht="17.399999999999999">
      <c r="A3146" s="193" t="str">
        <f t="shared" si="5540"/>
        <v>Food Services</v>
      </c>
      <c r="B3146" s="193" t="str">
        <f t="shared" si="5541"/>
        <v>0Food Services</v>
      </c>
      <c r="C3146" s="193" t="str">
        <f t="shared" si="5542"/>
        <v>Food Services0</v>
      </c>
      <c r="D3146" s="193"/>
      <c r="E3146" s="193"/>
      <c r="F3146" s="193" t="str">
        <f t="shared" si="5543"/>
        <v>Food Services0</v>
      </c>
      <c r="G3146" s="193">
        <f t="shared" ref="G3146:M3146" si="5654">G$126</f>
        <v>0</v>
      </c>
      <c r="H3146" s="193">
        <f t="shared" si="5654"/>
        <v>0</v>
      </c>
      <c r="I3146" s="193">
        <f t="shared" si="5654"/>
        <v>0</v>
      </c>
      <c r="J3146" s="193">
        <f t="shared" si="5654"/>
        <v>0</v>
      </c>
      <c r="K3146" s="193">
        <f t="shared" si="5654"/>
        <v>0</v>
      </c>
      <c r="L3146" s="193">
        <f t="shared" si="5654"/>
        <v>0</v>
      </c>
      <c r="M3146" s="193">
        <f t="shared" si="5654"/>
        <v>0</v>
      </c>
      <c r="N3146" s="193" t="str">
        <f t="shared" si="5650"/>
        <v>Food Services</v>
      </c>
      <c r="AA3146" s="193">
        <f t="shared" si="5545"/>
        <v>0</v>
      </c>
      <c r="AB3146" s="193">
        <f t="shared" ref="AB3146" si="5655">AB$126</f>
        <v>0</v>
      </c>
    </row>
    <row r="3147" spans="1:28" s="188" customFormat="1" ht="17.399999999999999">
      <c r="A3147" s="193" t="str">
        <f t="shared" si="5540"/>
        <v>Food Services</v>
      </c>
      <c r="B3147" s="193" t="str">
        <f t="shared" si="5541"/>
        <v>0Food Services</v>
      </c>
      <c r="C3147" s="193" t="str">
        <f t="shared" si="5542"/>
        <v>Food Services0</v>
      </c>
      <c r="D3147" s="193"/>
      <c r="E3147" s="193"/>
      <c r="F3147" s="193" t="str">
        <f t="shared" si="5543"/>
        <v>Food Services0</v>
      </c>
      <c r="G3147" s="193">
        <f t="shared" ref="G3147:M3147" si="5656">G$127</f>
        <v>0</v>
      </c>
      <c r="H3147" s="193">
        <f t="shared" si="5656"/>
        <v>0</v>
      </c>
      <c r="I3147" s="193">
        <f t="shared" si="5656"/>
        <v>0</v>
      </c>
      <c r="J3147" s="193">
        <f t="shared" si="5656"/>
        <v>0</v>
      </c>
      <c r="K3147" s="193">
        <f t="shared" si="5656"/>
        <v>0</v>
      </c>
      <c r="L3147" s="193">
        <f t="shared" si="5656"/>
        <v>0</v>
      </c>
      <c r="M3147" s="193">
        <f t="shared" si="5656"/>
        <v>0</v>
      </c>
      <c r="N3147" s="193" t="str">
        <f t="shared" si="5650"/>
        <v>Food Services</v>
      </c>
      <c r="AA3147" s="193">
        <f t="shared" si="5545"/>
        <v>0</v>
      </c>
      <c r="AB3147" s="193">
        <f t="shared" ref="AB3147" si="5657">AB$127</f>
        <v>0</v>
      </c>
    </row>
    <row r="3148" spans="1:28" s="188" customFormat="1" ht="17.399999999999999">
      <c r="A3148" s="193" t="str">
        <f t="shared" si="5540"/>
        <v>Food Services</v>
      </c>
      <c r="B3148" s="193" t="str">
        <f t="shared" si="5541"/>
        <v>AB240Food Services</v>
      </c>
      <c r="C3148" s="193" t="str">
        <f t="shared" si="5542"/>
        <v>Food ServicesChao, Kai</v>
      </c>
      <c r="D3148" s="193"/>
      <c r="E3148" s="193"/>
      <c r="F3148" s="193" t="str">
        <f t="shared" si="5543"/>
        <v>Food ServicesRichardson, Vicki</v>
      </c>
      <c r="G3148" s="193" t="str">
        <f t="shared" ref="G3148:M3148" si="5658">G$128</f>
        <v>Richardson, Vicki</v>
      </c>
      <c r="H3148" s="193" t="str">
        <f t="shared" si="5658"/>
        <v>Chao, Kai</v>
      </c>
      <c r="I3148" s="193" t="str">
        <f t="shared" si="5658"/>
        <v>AB240</v>
      </c>
      <c r="J3148" s="193" t="str">
        <f t="shared" si="5658"/>
        <v>ABC APPLIANCE  (arc)</v>
      </c>
      <c r="K3148" s="193" t="str">
        <f t="shared" si="5658"/>
        <v>all</v>
      </c>
      <c r="L3148" s="193">
        <f t="shared" si="5658"/>
        <v>0</v>
      </c>
      <c r="M3148" s="193">
        <f t="shared" si="5658"/>
        <v>0</v>
      </c>
      <c r="N3148" s="193" t="str">
        <f t="shared" si="5650"/>
        <v>Food Services</v>
      </c>
      <c r="AA3148" s="193">
        <f t="shared" si="5545"/>
        <v>0</v>
      </c>
      <c r="AB3148" s="193" t="str">
        <f t="shared" ref="AB3148" si="5659">AB$128</f>
        <v>Chao, Kai</v>
      </c>
    </row>
    <row r="3149" spans="1:28" s="188" customFormat="1" ht="17.399999999999999">
      <c r="A3149" s="193" t="str">
        <f t="shared" si="5540"/>
        <v>Food Services</v>
      </c>
      <c r="B3149" s="193" t="str">
        <f t="shared" si="5541"/>
        <v>GO651Food Services</v>
      </c>
      <c r="C3149" s="193" t="str">
        <f t="shared" si="5542"/>
        <v>Food ServicesChao, Kai</v>
      </c>
      <c r="D3149" s="193"/>
      <c r="E3149" s="193"/>
      <c r="F3149" s="193" t="str">
        <f t="shared" si="5543"/>
        <v>Food ServicesRichardson, Vicki</v>
      </c>
      <c r="G3149" s="193" t="str">
        <f t="shared" ref="G3149:M3149" si="5660">G$129</f>
        <v>Richardson, Vicki</v>
      </c>
      <c r="H3149" s="193" t="str">
        <f t="shared" si="5660"/>
        <v>Chao, Kai</v>
      </c>
      <c r="I3149" s="193" t="str">
        <f t="shared" si="5660"/>
        <v>GO651</v>
      </c>
      <c r="J3149" s="193" t="str">
        <f t="shared" si="5660"/>
        <v>GOOD FORTUNE SUPERMARKET</v>
      </c>
      <c r="K3149" s="193" t="str">
        <f t="shared" si="5660"/>
        <v>all</v>
      </c>
      <c r="L3149" s="193">
        <f t="shared" si="5660"/>
        <v>0</v>
      </c>
      <c r="M3149" s="193">
        <f t="shared" si="5660"/>
        <v>0</v>
      </c>
      <c r="N3149" s="193" t="str">
        <f t="shared" si="5650"/>
        <v>Food Services</v>
      </c>
      <c r="AA3149" s="193">
        <f t="shared" si="5545"/>
        <v>0</v>
      </c>
      <c r="AB3149" s="193" t="str">
        <f t="shared" ref="AB3149" si="5661">AB$129</f>
        <v>Chao, Kai</v>
      </c>
    </row>
    <row r="3150" spans="1:28" s="188" customFormat="1" ht="17.399999999999999">
      <c r="A3150" s="193" t="str">
        <f t="shared" si="5540"/>
        <v>Food Services</v>
      </c>
      <c r="B3150" s="193" t="str">
        <f t="shared" si="5541"/>
        <v>JA081Food Services</v>
      </c>
      <c r="C3150" s="193" t="str">
        <f t="shared" si="5542"/>
        <v>Food ServicesChao, Kai</v>
      </c>
      <c r="D3150" s="193"/>
      <c r="E3150" s="193"/>
      <c r="F3150" s="193" t="str">
        <f t="shared" si="5543"/>
        <v>Food ServicesRichardson, Vicki</v>
      </c>
      <c r="G3150" s="193" t="str">
        <f t="shared" ref="G3150:M3150" si="5662">G$130</f>
        <v>Richardson, Vicki</v>
      </c>
      <c r="H3150" s="193" t="str">
        <f t="shared" si="5662"/>
        <v>Chao, Kai</v>
      </c>
      <c r="I3150" s="193" t="str">
        <f t="shared" si="5662"/>
        <v>JA081</v>
      </c>
      <c r="J3150" s="193" t="str">
        <f t="shared" si="5662"/>
        <v>JAS GROUP, INC.</v>
      </c>
      <c r="K3150" s="193" t="str">
        <f t="shared" si="5662"/>
        <v>all</v>
      </c>
      <c r="L3150" s="193">
        <f t="shared" si="5662"/>
        <v>0</v>
      </c>
      <c r="M3150" s="193">
        <f t="shared" si="5662"/>
        <v>0</v>
      </c>
      <c r="N3150" s="193" t="str">
        <f t="shared" si="5650"/>
        <v>Food Services</v>
      </c>
      <c r="AA3150" s="193">
        <f t="shared" si="5545"/>
        <v>0</v>
      </c>
      <c r="AB3150" s="193" t="str">
        <f t="shared" ref="AB3150" si="5663">AB$130</f>
        <v>Chao, Kai</v>
      </c>
    </row>
    <row r="3151" spans="1:28" s="188" customFormat="1" ht="17.399999999999999">
      <c r="A3151" s="193" t="str">
        <f t="shared" si="5540"/>
        <v>Food Services</v>
      </c>
      <c r="B3151" s="193" t="str">
        <f t="shared" si="5541"/>
        <v>JA100Food Services</v>
      </c>
      <c r="C3151" s="193" t="str">
        <f t="shared" si="5542"/>
        <v>Food ServicesChao, Kai</v>
      </c>
      <c r="D3151" s="193"/>
      <c r="E3151" s="193"/>
      <c r="F3151" s="193" t="str">
        <f t="shared" si="5543"/>
        <v>Food ServicesRichardson, Vicki</v>
      </c>
      <c r="G3151" s="193" t="str">
        <f t="shared" ref="G3151:M3151" si="5664">G$131</f>
        <v>Richardson, Vicki</v>
      </c>
      <c r="H3151" s="193" t="str">
        <f t="shared" si="5664"/>
        <v>Chao, Kai</v>
      </c>
      <c r="I3151" s="193" t="str">
        <f t="shared" si="5664"/>
        <v>JA100</v>
      </c>
      <c r="J3151" s="193" t="str">
        <f t="shared" si="5664"/>
        <v>JFC INTERNATIONAL</v>
      </c>
      <c r="K3151" s="193" t="str">
        <f t="shared" si="5664"/>
        <v>all</v>
      </c>
      <c r="L3151" s="193">
        <f t="shared" si="5664"/>
        <v>0</v>
      </c>
      <c r="M3151" s="193">
        <f t="shared" si="5664"/>
        <v>0</v>
      </c>
      <c r="N3151" s="193" t="str">
        <f t="shared" si="5650"/>
        <v>Food Services</v>
      </c>
      <c r="AA3151" s="193">
        <f t="shared" si="5545"/>
        <v>0</v>
      </c>
      <c r="AB3151" s="193" t="str">
        <f t="shared" ref="AB3151" si="5665">AB$131</f>
        <v>Chao, Kai</v>
      </c>
    </row>
    <row r="3152" spans="1:28" s="188" customFormat="1" ht="17.399999999999999">
      <c r="A3152" s="193" t="str">
        <f t="shared" si="5540"/>
        <v>Food Services</v>
      </c>
      <c r="B3152" s="193" t="str">
        <f t="shared" si="5541"/>
        <v>KI090Food Services</v>
      </c>
      <c r="C3152" s="193" t="str">
        <f t="shared" si="5542"/>
        <v>Food ServicesChao, Kai</v>
      </c>
      <c r="D3152" s="193"/>
      <c r="E3152" s="193"/>
      <c r="F3152" s="193" t="str">
        <f t="shared" si="5543"/>
        <v>Food ServicesRichardson, Vicki</v>
      </c>
      <c r="G3152" s="193" t="str">
        <f t="shared" ref="G3152:M3152" si="5666">G$132</f>
        <v>Richardson, Vicki</v>
      </c>
      <c r="H3152" s="193" t="str">
        <f t="shared" si="5666"/>
        <v>Chao, Kai</v>
      </c>
      <c r="I3152" s="193" t="str">
        <f t="shared" si="5666"/>
        <v>KI090</v>
      </c>
      <c r="J3152" s="193" t="str">
        <f t="shared" si="5666"/>
        <v>KIM'S HOME</v>
      </c>
      <c r="K3152" s="193" t="str">
        <f t="shared" si="5666"/>
        <v>all</v>
      </c>
      <c r="L3152" s="193">
        <f t="shared" si="5666"/>
        <v>0</v>
      </c>
      <c r="M3152" s="193">
        <f t="shared" si="5666"/>
        <v>0</v>
      </c>
      <c r="N3152" s="193" t="str">
        <f t="shared" si="5650"/>
        <v>Food Services</v>
      </c>
      <c r="AA3152" s="193">
        <f t="shared" si="5545"/>
        <v>0</v>
      </c>
      <c r="AB3152" s="193" t="str">
        <f t="shared" ref="AB3152" si="5667">AB$132</f>
        <v>Chao, Kai</v>
      </c>
    </row>
    <row r="3153" spans="1:28" s="188" customFormat="1" ht="17.399999999999999">
      <c r="A3153" s="193" t="str">
        <f t="shared" si="5540"/>
        <v>Food Services</v>
      </c>
      <c r="B3153" s="193" t="str">
        <f t="shared" si="5541"/>
        <v>SA152Food Services</v>
      </c>
      <c r="C3153" s="193" t="str">
        <f t="shared" si="5542"/>
        <v>Food ServicesChao, Kai</v>
      </c>
      <c r="D3153" s="193"/>
      <c r="E3153" s="193"/>
      <c r="F3153" s="193" t="str">
        <f t="shared" si="5543"/>
        <v>Food ServicesRichardson, Vicki</v>
      </c>
      <c r="G3153" s="193" t="str">
        <f t="shared" ref="G3153:M3153" si="5668">G$133</f>
        <v>Richardson, Vicki</v>
      </c>
      <c r="H3153" s="193" t="str">
        <f t="shared" si="5668"/>
        <v>Chao, Kai</v>
      </c>
      <c r="I3153" s="193" t="str">
        <f t="shared" si="5668"/>
        <v>SA152</v>
      </c>
      <c r="J3153" s="193" t="str">
        <f t="shared" si="5668"/>
        <v>SAVE LOT INT'L CORP</v>
      </c>
      <c r="K3153" s="193" t="str">
        <f t="shared" si="5668"/>
        <v>all</v>
      </c>
      <c r="L3153" s="193">
        <f t="shared" si="5668"/>
        <v>0</v>
      </c>
      <c r="M3153" s="193">
        <f t="shared" si="5668"/>
        <v>0</v>
      </c>
      <c r="N3153" s="193" t="str">
        <f t="shared" si="5650"/>
        <v>Food Services</v>
      </c>
      <c r="AA3153" s="193">
        <f t="shared" si="5545"/>
        <v>0</v>
      </c>
      <c r="AB3153" s="193" t="str">
        <f t="shared" ref="AB3153" si="5669">AB$133</f>
        <v>Chao, Kai</v>
      </c>
    </row>
    <row r="3154" spans="1:28" s="188" customFormat="1" ht="17.399999999999999">
      <c r="A3154" s="193" t="str">
        <f t="shared" si="5540"/>
        <v>Food Services</v>
      </c>
      <c r="B3154" s="193" t="str">
        <f t="shared" si="5541"/>
        <v>TA292Food Services</v>
      </c>
      <c r="C3154" s="193" t="str">
        <f t="shared" si="5542"/>
        <v>Food ServicesChao, Kai</v>
      </c>
      <c r="D3154" s="193"/>
      <c r="E3154" s="193"/>
      <c r="F3154" s="193" t="str">
        <f t="shared" si="5543"/>
        <v>Food ServicesRichardson, Vicki</v>
      </c>
      <c r="G3154" s="193" t="str">
        <f t="shared" ref="G3154:M3154" si="5670">G$134</f>
        <v>Richardson, Vicki</v>
      </c>
      <c r="H3154" s="193" t="str">
        <f t="shared" si="5670"/>
        <v>Chao, Kai</v>
      </c>
      <c r="I3154" s="193" t="str">
        <f t="shared" si="5670"/>
        <v>TA292</v>
      </c>
      <c r="J3154" s="193" t="str">
        <f t="shared" si="5670"/>
        <v>TAK SHING HONG INC</v>
      </c>
      <c r="K3154" s="193" t="str">
        <f t="shared" si="5670"/>
        <v>all</v>
      </c>
      <c r="L3154" s="193">
        <f t="shared" si="5670"/>
        <v>0</v>
      </c>
      <c r="M3154" s="193">
        <f t="shared" si="5670"/>
        <v>0</v>
      </c>
      <c r="N3154" s="193" t="str">
        <f t="shared" si="5650"/>
        <v>Food Services</v>
      </c>
      <c r="AA3154" s="193">
        <f t="shared" si="5545"/>
        <v>0</v>
      </c>
      <c r="AB3154" s="193" t="str">
        <f t="shared" ref="AB3154" si="5671">AB$134</f>
        <v>Chao, Kai</v>
      </c>
    </row>
    <row r="3155" spans="1:28" s="188" customFormat="1" ht="17.399999999999999">
      <c r="A3155" s="193" t="str">
        <f t="shared" si="5540"/>
        <v>Food Services</v>
      </c>
      <c r="B3155" s="193" t="str">
        <f t="shared" si="5541"/>
        <v>0Food Services</v>
      </c>
      <c r="C3155" s="193" t="str">
        <f t="shared" si="5542"/>
        <v>Food Services0</v>
      </c>
      <c r="D3155" s="193"/>
      <c r="E3155" s="193"/>
      <c r="F3155" s="193" t="str">
        <f t="shared" si="5543"/>
        <v>Food Services0</v>
      </c>
      <c r="G3155" s="193">
        <f t="shared" ref="G3155:M3155" si="5672">G$135</f>
        <v>0</v>
      </c>
      <c r="H3155" s="193">
        <f t="shared" si="5672"/>
        <v>0</v>
      </c>
      <c r="I3155" s="193">
        <f t="shared" si="5672"/>
        <v>0</v>
      </c>
      <c r="J3155" s="193">
        <f t="shared" si="5672"/>
        <v>0</v>
      </c>
      <c r="K3155" s="193">
        <f t="shared" si="5672"/>
        <v>0</v>
      </c>
      <c r="L3155" s="193">
        <f t="shared" si="5672"/>
        <v>0</v>
      </c>
      <c r="M3155" s="193">
        <f t="shared" si="5672"/>
        <v>0</v>
      </c>
      <c r="N3155" s="193" t="str">
        <f t="shared" si="5650"/>
        <v>Food Services</v>
      </c>
      <c r="AA3155" s="193">
        <f t="shared" si="5545"/>
        <v>0</v>
      </c>
      <c r="AB3155" s="193">
        <f t="shared" ref="AB3155" si="5673">AB$135</f>
        <v>0</v>
      </c>
    </row>
    <row r="3156" spans="1:28" s="188" customFormat="1" ht="17.399999999999999">
      <c r="A3156" s="193" t="str">
        <f t="shared" ref="A3156:A3219" si="5674">T$13</f>
        <v>Food Services</v>
      </c>
      <c r="B3156" s="193" t="str">
        <f t="shared" ref="B3156:B3219" si="5675">CONCATENATE(I3156,A3156)</f>
        <v>0Food Services</v>
      </c>
      <c r="C3156" s="193" t="str">
        <f t="shared" ref="C3156:C3219" si="5676">CONCATENATE(A3156,H3156)</f>
        <v>Food Services0</v>
      </c>
      <c r="D3156" s="193"/>
      <c r="E3156" s="193"/>
      <c r="F3156" s="193" t="str">
        <f t="shared" ref="F3156:F3219" si="5677">CONCATENATE(A3156,G3156)</f>
        <v>Food Services0</v>
      </c>
      <c r="G3156" s="193">
        <f t="shared" ref="G3156:M3156" si="5678">G$136</f>
        <v>0</v>
      </c>
      <c r="H3156" s="193">
        <f t="shared" si="5678"/>
        <v>0</v>
      </c>
      <c r="I3156" s="193">
        <f t="shared" si="5678"/>
        <v>0</v>
      </c>
      <c r="J3156" s="193">
        <f t="shared" si="5678"/>
        <v>0</v>
      </c>
      <c r="K3156" s="193">
        <f t="shared" si="5678"/>
        <v>0</v>
      </c>
      <c r="L3156" s="193">
        <f t="shared" si="5678"/>
        <v>0</v>
      </c>
      <c r="M3156" s="193">
        <f t="shared" si="5678"/>
        <v>0</v>
      </c>
      <c r="N3156" s="193" t="str">
        <f t="shared" si="5650"/>
        <v>Food Services</v>
      </c>
      <c r="AA3156" s="193">
        <f t="shared" ref="AA3156:AA3219" si="5679">AT$13</f>
        <v>0</v>
      </c>
      <c r="AB3156" s="193">
        <f t="shared" ref="AB3156" si="5680">AB$136</f>
        <v>0</v>
      </c>
    </row>
    <row r="3157" spans="1:28" s="188" customFormat="1" ht="17.399999999999999">
      <c r="A3157" s="193" t="str">
        <f t="shared" si="5674"/>
        <v>Food Services</v>
      </c>
      <c r="B3157" s="193" t="str">
        <f t="shared" si="5675"/>
        <v>AAFESFood Services</v>
      </c>
      <c r="C3157" s="193" t="str">
        <f t="shared" si="5676"/>
        <v>Food ServicesFleming, Bern</v>
      </c>
      <c r="D3157" s="193"/>
      <c r="E3157" s="193"/>
      <c r="F3157" s="193" t="str">
        <f t="shared" si="5677"/>
        <v>Food ServicesRichardson, Vicki</v>
      </c>
      <c r="G3157" s="193" t="str">
        <f t="shared" ref="G3157:M3157" si="5681">G$137</f>
        <v>Richardson, Vicki</v>
      </c>
      <c r="H3157" s="193" t="str">
        <f t="shared" si="5681"/>
        <v>Fleming, Bern</v>
      </c>
      <c r="I3157" s="193" t="str">
        <f t="shared" si="5681"/>
        <v>AAFES</v>
      </c>
      <c r="J3157" s="193" t="str">
        <f t="shared" si="5681"/>
        <v>EXCHANGE CATALOG SAL</v>
      </c>
      <c r="K3157" s="193" t="str">
        <f t="shared" si="5681"/>
        <v>all</v>
      </c>
      <c r="L3157" s="193">
        <f t="shared" si="5681"/>
        <v>0</v>
      </c>
      <c r="M3157" s="193">
        <f t="shared" si="5681"/>
        <v>0</v>
      </c>
      <c r="N3157" s="193" t="str">
        <f t="shared" si="5650"/>
        <v>Food Services</v>
      </c>
      <c r="AA3157" s="193">
        <f t="shared" si="5679"/>
        <v>0</v>
      </c>
      <c r="AB3157" s="193" t="str">
        <f t="shared" ref="AB3157" si="5682">AB$137</f>
        <v>Fleming, Bern</v>
      </c>
    </row>
    <row r="3158" spans="1:28" s="188" customFormat="1" ht="17.399999999999999">
      <c r="A3158" s="193" t="str">
        <f t="shared" si="5674"/>
        <v>Food Services</v>
      </c>
      <c r="B3158" s="193" t="str">
        <f t="shared" si="5675"/>
        <v>AK050Food Services</v>
      </c>
      <c r="C3158" s="193" t="str">
        <f t="shared" si="5676"/>
        <v>Food ServicesFleming, Bern</v>
      </c>
      <c r="D3158" s="193"/>
      <c r="E3158" s="193"/>
      <c r="F3158" s="193" t="str">
        <f t="shared" si="5677"/>
        <v>Food ServicesRichardson, Vicki</v>
      </c>
      <c r="G3158" s="193" t="str">
        <f t="shared" ref="G3158:M3158" si="5683">G$138</f>
        <v>Richardson, Vicki</v>
      </c>
      <c r="H3158" s="193" t="str">
        <f t="shared" si="5683"/>
        <v>Fleming, Bern</v>
      </c>
      <c r="I3158" s="193" t="str">
        <f t="shared" si="5683"/>
        <v>AK050</v>
      </c>
      <c r="J3158" s="193" t="str">
        <f t="shared" si="5683"/>
        <v>AK DISTRIBUTORS</v>
      </c>
      <c r="K3158" s="193" t="str">
        <f t="shared" si="5683"/>
        <v>all</v>
      </c>
      <c r="L3158" s="193">
        <f t="shared" si="5683"/>
        <v>0</v>
      </c>
      <c r="M3158" s="193">
        <f t="shared" si="5683"/>
        <v>0</v>
      </c>
      <c r="N3158" s="193" t="str">
        <f t="shared" si="5650"/>
        <v>Food Services</v>
      </c>
      <c r="AA3158" s="193">
        <f t="shared" si="5679"/>
        <v>0</v>
      </c>
      <c r="AB3158" s="193" t="str">
        <f t="shared" ref="AB3158" si="5684">AB$138</f>
        <v>Fleming, Bern</v>
      </c>
    </row>
    <row r="3159" spans="1:28" s="188" customFormat="1" ht="17.399999999999999">
      <c r="A3159" s="193" t="str">
        <f t="shared" si="5674"/>
        <v>Food Services</v>
      </c>
      <c r="B3159" s="193" t="str">
        <f t="shared" si="5675"/>
        <v>CI776Food Services</v>
      </c>
      <c r="C3159" s="193" t="str">
        <f t="shared" si="5676"/>
        <v>Food ServicesFleming, Bern</v>
      </c>
      <c r="D3159" s="193"/>
      <c r="E3159" s="193"/>
      <c r="F3159" s="193" t="str">
        <f t="shared" si="5677"/>
        <v>Food ServicesRichardson, Vicki</v>
      </c>
      <c r="G3159" s="193" t="str">
        <f t="shared" ref="G3159:M3159" si="5685">G$139</f>
        <v>Richardson, Vicki</v>
      </c>
      <c r="H3159" s="193" t="str">
        <f t="shared" si="5685"/>
        <v>Fleming, Bern</v>
      </c>
      <c r="I3159" s="193" t="str">
        <f t="shared" si="5685"/>
        <v>CI776</v>
      </c>
      <c r="J3159" s="193" t="str">
        <f t="shared" si="5685"/>
        <v>CIRCUIT CITY CORPORATION INC</v>
      </c>
      <c r="K3159" s="193" t="str">
        <f t="shared" si="5685"/>
        <v>all</v>
      </c>
      <c r="L3159" s="193">
        <f t="shared" si="5685"/>
        <v>0</v>
      </c>
      <c r="M3159" s="193">
        <f t="shared" si="5685"/>
        <v>0</v>
      </c>
      <c r="N3159" s="193" t="str">
        <f t="shared" si="5650"/>
        <v>Food Services</v>
      </c>
      <c r="AA3159" s="193">
        <f t="shared" si="5679"/>
        <v>0</v>
      </c>
      <c r="AB3159" s="193" t="str">
        <f t="shared" ref="AB3159" si="5686">AB$139</f>
        <v>Fleming, Bern</v>
      </c>
    </row>
    <row r="3160" spans="1:28" s="188" customFormat="1" ht="17.399999999999999">
      <c r="A3160" s="193" t="str">
        <f t="shared" si="5674"/>
        <v>Food Services</v>
      </c>
      <c r="B3160" s="193" t="str">
        <f t="shared" si="5675"/>
        <v>FI432Food Services</v>
      </c>
      <c r="C3160" s="193" t="str">
        <f t="shared" si="5676"/>
        <v>Food ServicesFleming, Bern</v>
      </c>
      <c r="D3160" s="193"/>
      <c r="E3160" s="193"/>
      <c r="F3160" s="193" t="str">
        <f t="shared" si="5677"/>
        <v>Food ServicesRichardson, Vicki</v>
      </c>
      <c r="G3160" s="193" t="str">
        <f t="shared" ref="G3160:M3160" si="5687">G$140</f>
        <v>Richardson, Vicki</v>
      </c>
      <c r="H3160" s="193" t="str">
        <f t="shared" si="5687"/>
        <v>Fleming, Bern</v>
      </c>
      <c r="I3160" s="193" t="str">
        <f t="shared" si="5687"/>
        <v>FI432</v>
      </c>
      <c r="J3160" s="193" t="str">
        <f t="shared" si="5687"/>
        <v>FIUS DISTRUBTORS LLC</v>
      </c>
      <c r="K3160" s="193" t="str">
        <f t="shared" si="5687"/>
        <v>all</v>
      </c>
      <c r="L3160" s="193">
        <f t="shared" si="5687"/>
        <v>0</v>
      </c>
      <c r="M3160" s="193">
        <f t="shared" si="5687"/>
        <v>0</v>
      </c>
      <c r="N3160" s="193" t="str">
        <f t="shared" si="5650"/>
        <v>Food Services</v>
      </c>
      <c r="AA3160" s="193">
        <f t="shared" si="5679"/>
        <v>0</v>
      </c>
      <c r="AB3160" s="193" t="str">
        <f t="shared" ref="AB3160" si="5688">AB$140</f>
        <v>Fleming, Bern</v>
      </c>
    </row>
    <row r="3161" spans="1:28" s="188" customFormat="1" ht="17.399999999999999">
      <c r="A3161" s="193" t="str">
        <f t="shared" si="5674"/>
        <v>Food Services</v>
      </c>
      <c r="B3161" s="193" t="str">
        <f t="shared" si="5675"/>
        <v>FO080Food Services</v>
      </c>
      <c r="C3161" s="193" t="str">
        <f t="shared" si="5676"/>
        <v>Food ServicesFleming, Bern</v>
      </c>
      <c r="D3161" s="193"/>
      <c r="E3161" s="193"/>
      <c r="F3161" s="193" t="str">
        <f t="shared" si="5677"/>
        <v>Food ServicesRichardson, Vicki</v>
      </c>
      <c r="G3161" s="193" t="str">
        <f t="shared" ref="G3161:M3161" si="5689">G$141</f>
        <v>Richardson, Vicki</v>
      </c>
      <c r="H3161" s="193" t="str">
        <f t="shared" si="5689"/>
        <v>Fleming, Bern</v>
      </c>
      <c r="I3161" s="193" t="str">
        <f t="shared" si="5689"/>
        <v>FO080</v>
      </c>
      <c r="J3161" s="193" t="str">
        <f t="shared" si="5689"/>
        <v>FESCO</v>
      </c>
      <c r="K3161" s="193" t="str">
        <f t="shared" si="5689"/>
        <v>all</v>
      </c>
      <c r="L3161" s="193">
        <f t="shared" si="5689"/>
        <v>0</v>
      </c>
      <c r="M3161" s="193">
        <f t="shared" si="5689"/>
        <v>0</v>
      </c>
      <c r="N3161" s="193" t="str">
        <f t="shared" si="5650"/>
        <v>Food Services</v>
      </c>
      <c r="AA3161" s="193">
        <f t="shared" si="5679"/>
        <v>0</v>
      </c>
      <c r="AB3161" s="193" t="str">
        <f t="shared" ref="AB3161" si="5690">AB$141</f>
        <v>Fleming, Bern</v>
      </c>
    </row>
    <row r="3162" spans="1:28" s="188" customFormat="1" ht="17.399999999999999">
      <c r="A3162" s="193" t="str">
        <f t="shared" si="5674"/>
        <v>Food Services</v>
      </c>
      <c r="B3162" s="193" t="str">
        <f t="shared" si="5675"/>
        <v>GA548Food Services</v>
      </c>
      <c r="C3162" s="193" t="str">
        <f t="shared" si="5676"/>
        <v>Food ServicesFleming, Bern</v>
      </c>
      <c r="D3162" s="193"/>
      <c r="E3162" s="193"/>
      <c r="F3162" s="193" t="str">
        <f t="shared" si="5677"/>
        <v>Food ServicesRichardson, Vicki</v>
      </c>
      <c r="G3162" s="193" t="str">
        <f t="shared" ref="G3162:M3162" si="5691">G$142</f>
        <v>Richardson, Vicki</v>
      </c>
      <c r="H3162" s="193" t="str">
        <f t="shared" si="5691"/>
        <v>Fleming, Bern</v>
      </c>
      <c r="I3162" s="193" t="str">
        <f t="shared" si="5691"/>
        <v>GA548</v>
      </c>
      <c r="J3162" s="193" t="str">
        <f t="shared" si="5691"/>
        <v>IN-MOTION / GATE PETR / PROJECT HORI</v>
      </c>
      <c r="K3162" s="193" t="str">
        <f t="shared" si="5691"/>
        <v>all</v>
      </c>
      <c r="L3162" s="193">
        <f t="shared" si="5691"/>
        <v>0</v>
      </c>
      <c r="M3162" s="193">
        <f t="shared" si="5691"/>
        <v>0</v>
      </c>
      <c r="N3162" s="193" t="str">
        <f t="shared" si="5650"/>
        <v>Food Services</v>
      </c>
      <c r="AA3162" s="193">
        <f t="shared" si="5679"/>
        <v>0</v>
      </c>
      <c r="AB3162" s="193" t="str">
        <f t="shared" ref="AB3162" si="5692">AB$142</f>
        <v>Fleming, Bern</v>
      </c>
    </row>
    <row r="3163" spans="1:28" s="188" customFormat="1" ht="17.399999999999999">
      <c r="A3163" s="193" t="str">
        <f t="shared" si="5674"/>
        <v>Food Services</v>
      </c>
      <c r="B3163" s="193" t="str">
        <f t="shared" si="5675"/>
        <v>IN035Food Services</v>
      </c>
      <c r="C3163" s="193" t="str">
        <f t="shared" si="5676"/>
        <v>Food ServicesFleming, Bern</v>
      </c>
      <c r="D3163" s="193"/>
      <c r="E3163" s="193"/>
      <c r="F3163" s="193" t="str">
        <f t="shared" si="5677"/>
        <v>Food ServicesRichardson, Vicki</v>
      </c>
      <c r="G3163" s="193" t="str">
        <f t="shared" ref="G3163:M3163" si="5693">G$143</f>
        <v>Richardson, Vicki</v>
      </c>
      <c r="H3163" s="193" t="str">
        <f t="shared" si="5693"/>
        <v>Fleming, Bern</v>
      </c>
      <c r="I3163" s="193" t="str">
        <f t="shared" si="5693"/>
        <v>IN035</v>
      </c>
      <c r="J3163" s="193" t="str">
        <f t="shared" si="5693"/>
        <v>INTERBOND CORP OF AM</v>
      </c>
      <c r="K3163" s="193" t="str">
        <f t="shared" si="5693"/>
        <v>all</v>
      </c>
      <c r="L3163" s="193">
        <f t="shared" si="5693"/>
        <v>0</v>
      </c>
      <c r="M3163" s="193">
        <f t="shared" si="5693"/>
        <v>0</v>
      </c>
      <c r="N3163" s="193" t="str">
        <f t="shared" si="5650"/>
        <v>Food Services</v>
      </c>
      <c r="AA3163" s="193">
        <f t="shared" si="5679"/>
        <v>0</v>
      </c>
      <c r="AB3163" s="193" t="str">
        <f t="shared" ref="AB3163" si="5694">AB$143</f>
        <v>Fleming, Bern</v>
      </c>
    </row>
    <row r="3164" spans="1:28" s="188" customFormat="1" ht="17.399999999999999">
      <c r="A3164" s="193" t="str">
        <f t="shared" si="5674"/>
        <v>Food Services</v>
      </c>
      <c r="B3164" s="193" t="str">
        <f t="shared" si="5675"/>
        <v>KO165Food Services</v>
      </c>
      <c r="C3164" s="193" t="str">
        <f t="shared" si="5676"/>
        <v>Food ServicesFleming, Bern</v>
      </c>
      <c r="D3164" s="193"/>
      <c r="E3164" s="193"/>
      <c r="F3164" s="193" t="str">
        <f t="shared" si="5677"/>
        <v>Food ServicesRichardson, Vicki</v>
      </c>
      <c r="G3164" s="193" t="str">
        <f t="shared" ref="G3164:M3164" si="5695">G$144</f>
        <v>Richardson, Vicki</v>
      </c>
      <c r="H3164" s="193" t="str">
        <f t="shared" si="5695"/>
        <v>Fleming, Bern</v>
      </c>
      <c r="I3164" s="193" t="str">
        <f t="shared" si="5695"/>
        <v>KO165</v>
      </c>
      <c r="J3164" s="193" t="str">
        <f t="shared" si="5695"/>
        <v>KOHL'S</v>
      </c>
      <c r="K3164" s="193" t="str">
        <f t="shared" si="5695"/>
        <v>all</v>
      </c>
      <c r="L3164" s="193">
        <f t="shared" si="5695"/>
        <v>0</v>
      </c>
      <c r="M3164" s="193">
        <f t="shared" si="5695"/>
        <v>0</v>
      </c>
      <c r="N3164" s="193" t="str">
        <f t="shared" si="5650"/>
        <v>Food Services</v>
      </c>
      <c r="AA3164" s="193">
        <f t="shared" si="5679"/>
        <v>0</v>
      </c>
      <c r="AB3164" s="193" t="str">
        <f t="shared" ref="AB3164" si="5696">AB$144</f>
        <v>Fleming, Bern</v>
      </c>
    </row>
    <row r="3165" spans="1:28" s="188" customFormat="1" ht="17.399999999999999">
      <c r="A3165" s="193" t="str">
        <f t="shared" si="5674"/>
        <v>Food Services</v>
      </c>
      <c r="B3165" s="193" t="str">
        <f t="shared" si="5675"/>
        <v>NA450Food Services</v>
      </c>
      <c r="C3165" s="193" t="str">
        <f t="shared" si="5676"/>
        <v>Food ServicesFleming, Bern</v>
      </c>
      <c r="D3165" s="193"/>
      <c r="E3165" s="193"/>
      <c r="F3165" s="193" t="str">
        <f t="shared" si="5677"/>
        <v>Food ServicesRichardson, Vicki</v>
      </c>
      <c r="G3165" s="193" t="str">
        <f t="shared" ref="G3165:M3165" si="5697">G$145</f>
        <v>Richardson, Vicki</v>
      </c>
      <c r="H3165" s="193" t="str">
        <f t="shared" si="5697"/>
        <v>Fleming, Bern</v>
      </c>
      <c r="I3165" s="193" t="str">
        <f t="shared" si="5697"/>
        <v>NA450</v>
      </c>
      <c r="J3165" s="193" t="str">
        <f t="shared" si="5697"/>
        <v>NAVY EXCHANGE</v>
      </c>
      <c r="K3165" s="193" t="str">
        <f t="shared" si="5697"/>
        <v>all</v>
      </c>
      <c r="L3165" s="193">
        <f t="shared" si="5697"/>
        <v>0</v>
      </c>
      <c r="M3165" s="193">
        <f t="shared" si="5697"/>
        <v>0</v>
      </c>
      <c r="N3165" s="193" t="str">
        <f t="shared" si="5650"/>
        <v>Food Services</v>
      </c>
      <c r="AA3165" s="193">
        <f t="shared" si="5679"/>
        <v>0</v>
      </c>
      <c r="AB3165" s="193" t="str">
        <f t="shared" ref="AB3165" si="5698">AB$145</f>
        <v>Fleming, Bern</v>
      </c>
    </row>
    <row r="3166" spans="1:28" s="188" customFormat="1" ht="17.399999999999999">
      <c r="A3166" s="193" t="str">
        <f t="shared" si="5674"/>
        <v>Food Services</v>
      </c>
      <c r="B3166" s="193" t="str">
        <f t="shared" si="5675"/>
        <v>PC001Food Services</v>
      </c>
      <c r="C3166" s="193" t="str">
        <f t="shared" si="5676"/>
        <v>Food ServicesFleming, Bern</v>
      </c>
      <c r="D3166" s="193"/>
      <c r="E3166" s="193"/>
      <c r="F3166" s="193" t="str">
        <f t="shared" si="5677"/>
        <v>Food ServicesRichardson, Vicki</v>
      </c>
      <c r="G3166" s="193" t="str">
        <f t="shared" ref="G3166:M3166" si="5699">G$146</f>
        <v>Richardson, Vicki</v>
      </c>
      <c r="H3166" s="193" t="str">
        <f t="shared" si="5699"/>
        <v>Fleming, Bern</v>
      </c>
      <c r="I3166" s="193" t="str">
        <f t="shared" si="5699"/>
        <v>PC001</v>
      </c>
      <c r="J3166" s="193" t="str">
        <f t="shared" si="5699"/>
        <v>P.C.RICHARD &amp; SON IN</v>
      </c>
      <c r="K3166" s="193" t="str">
        <f t="shared" si="5699"/>
        <v>all</v>
      </c>
      <c r="L3166" s="193">
        <f t="shared" si="5699"/>
        <v>0</v>
      </c>
      <c r="M3166" s="193">
        <f t="shared" si="5699"/>
        <v>0</v>
      </c>
      <c r="N3166" s="193" t="str">
        <f t="shared" si="5650"/>
        <v>Food Services</v>
      </c>
      <c r="AA3166" s="193">
        <f t="shared" si="5679"/>
        <v>0</v>
      </c>
      <c r="AB3166" s="193">
        <f t="shared" ref="AB3166" si="5700">AB$146</f>
        <v>0</v>
      </c>
    </row>
    <row r="3167" spans="1:28" s="188" customFormat="1" ht="17.399999999999999">
      <c r="A3167" s="193" t="str">
        <f t="shared" si="5674"/>
        <v>Food Services</v>
      </c>
      <c r="B3167" s="193" t="str">
        <f t="shared" si="5675"/>
        <v>0Food Services</v>
      </c>
      <c r="C3167" s="193" t="str">
        <f t="shared" si="5676"/>
        <v>Food Services0</v>
      </c>
      <c r="D3167" s="193"/>
      <c r="E3167" s="193"/>
      <c r="F3167" s="193" t="str">
        <f t="shared" si="5677"/>
        <v>Food Services0</v>
      </c>
      <c r="G3167" s="193">
        <f t="shared" ref="G3167:M3167" si="5701">G$147</f>
        <v>0</v>
      </c>
      <c r="H3167" s="193">
        <f t="shared" si="5701"/>
        <v>0</v>
      </c>
      <c r="I3167" s="193">
        <f t="shared" si="5701"/>
        <v>0</v>
      </c>
      <c r="J3167" s="193">
        <f t="shared" si="5701"/>
        <v>0</v>
      </c>
      <c r="K3167" s="193">
        <f t="shared" si="5701"/>
        <v>0</v>
      </c>
      <c r="L3167" s="193">
        <f t="shared" si="5701"/>
        <v>0</v>
      </c>
      <c r="M3167" s="193">
        <f t="shared" si="5701"/>
        <v>0</v>
      </c>
      <c r="N3167" s="193" t="str">
        <f t="shared" si="5650"/>
        <v>Food Services</v>
      </c>
      <c r="AA3167" s="193">
        <f t="shared" si="5679"/>
        <v>0</v>
      </c>
      <c r="AB3167" s="193">
        <f t="shared" ref="AB3167" si="5702">AB$147</f>
        <v>0</v>
      </c>
    </row>
    <row r="3168" spans="1:28" s="188" customFormat="1" ht="17.399999999999999">
      <c r="A3168" s="193" t="str">
        <f t="shared" si="5674"/>
        <v>Food Services</v>
      </c>
      <c r="B3168" s="193" t="str">
        <f t="shared" si="5675"/>
        <v>AD230Food Services</v>
      </c>
      <c r="C3168" s="193" t="str">
        <f t="shared" si="5676"/>
        <v>Food ServicesHerold, Sarah</v>
      </c>
      <c r="D3168" s="193"/>
      <c r="E3168" s="193"/>
      <c r="F3168" s="193" t="str">
        <f t="shared" si="5677"/>
        <v>Food ServicesRichardson, Vicki</v>
      </c>
      <c r="G3168" s="193" t="str">
        <f t="shared" ref="G3168:M3168" si="5703">G$148</f>
        <v>Richardson, Vicki</v>
      </c>
      <c r="H3168" s="193" t="str">
        <f t="shared" si="5703"/>
        <v>Herold, Sarah</v>
      </c>
      <c r="I3168" s="193" t="str">
        <f t="shared" si="5703"/>
        <v>AD230</v>
      </c>
      <c r="J3168" s="193" t="str">
        <f t="shared" si="5703"/>
        <v>ALMO DISTRIBUTING</v>
      </c>
      <c r="K3168" s="193" t="str">
        <f t="shared" si="5703"/>
        <v>all</v>
      </c>
      <c r="L3168" s="193">
        <f t="shared" si="5703"/>
        <v>0</v>
      </c>
      <c r="M3168" s="193">
        <f t="shared" si="5703"/>
        <v>0</v>
      </c>
      <c r="N3168" s="193" t="str">
        <f t="shared" si="5650"/>
        <v>Food Services</v>
      </c>
      <c r="AA3168" s="193">
        <f t="shared" si="5679"/>
        <v>0</v>
      </c>
      <c r="AB3168" s="193" t="str">
        <f t="shared" ref="AB3168" si="5704">AB$148</f>
        <v>Herold, Sarah</v>
      </c>
    </row>
    <row r="3169" spans="1:28" s="188" customFormat="1" ht="17.399999999999999">
      <c r="A3169" s="193" t="str">
        <f t="shared" si="5674"/>
        <v>Food Services</v>
      </c>
      <c r="B3169" s="193" t="str">
        <f t="shared" si="5675"/>
        <v>AD783Food Services</v>
      </c>
      <c r="C3169" s="193" t="str">
        <f t="shared" si="5676"/>
        <v>Food ServicesHerold, Sarah</v>
      </c>
      <c r="D3169" s="193"/>
      <c r="E3169" s="193"/>
      <c r="F3169" s="193" t="str">
        <f t="shared" si="5677"/>
        <v>Food ServicesRichardson, Vicki</v>
      </c>
      <c r="G3169" s="193" t="str">
        <f t="shared" ref="G3169:M3169" si="5705">G$149</f>
        <v>Richardson, Vicki</v>
      </c>
      <c r="H3169" s="193" t="str">
        <f t="shared" si="5705"/>
        <v>Herold, Sarah</v>
      </c>
      <c r="I3169" s="193" t="str">
        <f t="shared" si="5705"/>
        <v>AD783</v>
      </c>
      <c r="J3169" s="193" t="str">
        <f t="shared" si="5705"/>
        <v>ADVANCE SALON &amp; BARBER SUPPLY</v>
      </c>
      <c r="K3169" s="193" t="str">
        <f t="shared" si="5705"/>
        <v>all</v>
      </c>
      <c r="L3169" s="193" t="str">
        <f t="shared" si="5705"/>
        <v>Jay Halaby &amp; Assoc</v>
      </c>
      <c r="M3169" s="193" t="str">
        <f t="shared" si="5705"/>
        <v>Beauty</v>
      </c>
      <c r="N3169" s="193" t="str">
        <f t="shared" si="5650"/>
        <v>Food Services</v>
      </c>
      <c r="AA3169" s="193">
        <f t="shared" si="5679"/>
        <v>0</v>
      </c>
      <c r="AB3169" s="193" t="str">
        <f t="shared" ref="AB3169" si="5706">AB$149</f>
        <v>Herold, Sarah</v>
      </c>
    </row>
    <row r="3170" spans="1:28" s="188" customFormat="1" ht="17.399999999999999">
      <c r="A3170" s="193" t="str">
        <f t="shared" si="5674"/>
        <v>Food Services</v>
      </c>
      <c r="B3170" s="193" t="str">
        <f t="shared" si="5675"/>
        <v>AL921Food Services</v>
      </c>
      <c r="C3170" s="193" t="str">
        <f t="shared" si="5676"/>
        <v>Food ServicesHerold, Sarah</v>
      </c>
      <c r="D3170" s="193"/>
      <c r="E3170" s="193"/>
      <c r="F3170" s="193" t="str">
        <f t="shared" si="5677"/>
        <v>Food ServicesRichardson, Vicki</v>
      </c>
      <c r="G3170" s="193" t="str">
        <f t="shared" ref="G3170:M3170" si="5707">G$150</f>
        <v>Richardson, Vicki</v>
      </c>
      <c r="H3170" s="193" t="str">
        <f t="shared" si="5707"/>
        <v>Herold, Sarah</v>
      </c>
      <c r="I3170" s="193" t="str">
        <f t="shared" si="5707"/>
        <v>AL921</v>
      </c>
      <c r="J3170" s="193" t="str">
        <f t="shared" si="5707"/>
        <v>ALL ESSENTIALS INC</v>
      </c>
      <c r="K3170" s="193" t="str">
        <f t="shared" si="5707"/>
        <v>all</v>
      </c>
      <c r="L3170" s="193" t="str">
        <f t="shared" si="5707"/>
        <v>Jay Halaby &amp; Assoc</v>
      </c>
      <c r="M3170" s="193" t="str">
        <f t="shared" si="5707"/>
        <v>Beauty</v>
      </c>
      <c r="N3170" s="193" t="str">
        <f t="shared" si="5650"/>
        <v>Food Services</v>
      </c>
      <c r="AA3170" s="193">
        <f t="shared" si="5679"/>
        <v>0</v>
      </c>
      <c r="AB3170" s="193" t="str">
        <f t="shared" ref="AB3170" si="5708">AB$150</f>
        <v>Herold, Sarah</v>
      </c>
    </row>
    <row r="3171" spans="1:28" s="188" customFormat="1" ht="17.399999999999999">
      <c r="A3171" s="193" t="str">
        <f t="shared" si="5674"/>
        <v>Food Services</v>
      </c>
      <c r="B3171" s="193" t="str">
        <f t="shared" si="5675"/>
        <v>BE305Food Services</v>
      </c>
      <c r="C3171" s="193" t="str">
        <f t="shared" si="5676"/>
        <v>Food ServicesHerold, Sarah</v>
      </c>
      <c r="D3171" s="193"/>
      <c r="E3171" s="193"/>
      <c r="F3171" s="193" t="str">
        <f t="shared" si="5677"/>
        <v>Food ServicesRichardson, Vicki</v>
      </c>
      <c r="G3171" s="193" t="str">
        <f t="shared" ref="G3171:M3171" si="5709">G$151</f>
        <v>Richardson, Vicki</v>
      </c>
      <c r="H3171" s="193" t="str">
        <f t="shared" si="5709"/>
        <v>Herold, Sarah</v>
      </c>
      <c r="I3171" s="193" t="str">
        <f t="shared" si="5709"/>
        <v>BE305</v>
      </c>
      <c r="J3171" s="193" t="str">
        <f t="shared" si="5709"/>
        <v>BEAUTY COLLECTION.COM INC</v>
      </c>
      <c r="K3171" s="193" t="str">
        <f t="shared" si="5709"/>
        <v>all</v>
      </c>
      <c r="L3171" s="193">
        <f t="shared" si="5709"/>
        <v>0</v>
      </c>
      <c r="M3171" s="193">
        <f t="shared" si="5709"/>
        <v>0</v>
      </c>
      <c r="N3171" s="193" t="str">
        <f t="shared" si="5650"/>
        <v>Food Services</v>
      </c>
      <c r="AA3171" s="193">
        <f t="shared" si="5679"/>
        <v>0</v>
      </c>
      <c r="AB3171" s="193" t="str">
        <f t="shared" ref="AB3171" si="5710">AB$151</f>
        <v>Herold, Sarah</v>
      </c>
    </row>
    <row r="3172" spans="1:28" s="188" customFormat="1" ht="17.399999999999999">
      <c r="A3172" s="193" t="str">
        <f t="shared" si="5674"/>
        <v>Food Services</v>
      </c>
      <c r="B3172" s="193" t="str">
        <f t="shared" si="5675"/>
        <v>BE337Food Services</v>
      </c>
      <c r="C3172" s="193" t="str">
        <f t="shared" si="5676"/>
        <v>Food ServicesHerold, Sarah</v>
      </c>
      <c r="D3172" s="193"/>
      <c r="E3172" s="193"/>
      <c r="F3172" s="193" t="str">
        <f t="shared" si="5677"/>
        <v>Food ServicesRichardson, Vicki</v>
      </c>
      <c r="G3172" s="193" t="str">
        <f t="shared" ref="G3172:M3172" si="5711">G$152</f>
        <v>Richardson, Vicki</v>
      </c>
      <c r="H3172" s="193" t="str">
        <f t="shared" si="5711"/>
        <v>Herold, Sarah</v>
      </c>
      <c r="I3172" s="193" t="str">
        <f t="shared" si="5711"/>
        <v>BE337</v>
      </c>
      <c r="J3172" s="193" t="str">
        <f t="shared" si="5711"/>
        <v>BELLA'S BEAUTY SUPPLY LLC</v>
      </c>
      <c r="K3172" s="193" t="str">
        <f t="shared" si="5711"/>
        <v>all</v>
      </c>
      <c r="L3172" s="193" t="str">
        <f t="shared" si="5711"/>
        <v>Jay Halaby &amp; Assoc</v>
      </c>
      <c r="M3172" s="193" t="str">
        <f t="shared" si="5711"/>
        <v>Beauty</v>
      </c>
      <c r="N3172" s="193" t="str">
        <f t="shared" si="5650"/>
        <v>Food Services</v>
      </c>
      <c r="AA3172" s="193">
        <f t="shared" si="5679"/>
        <v>0</v>
      </c>
      <c r="AB3172" s="193" t="str">
        <f t="shared" ref="AB3172" si="5712">AB$152</f>
        <v>Herold, Sarah</v>
      </c>
    </row>
    <row r="3173" spans="1:28" s="188" customFormat="1" ht="17.399999999999999">
      <c r="A3173" s="193" t="str">
        <f t="shared" si="5674"/>
        <v>Food Services</v>
      </c>
      <c r="B3173" s="193" t="str">
        <f t="shared" si="5675"/>
        <v>BE587Food Services</v>
      </c>
      <c r="C3173" s="193" t="str">
        <f t="shared" si="5676"/>
        <v>Food ServicesHerold, Sarah</v>
      </c>
      <c r="D3173" s="193"/>
      <c r="E3173" s="193"/>
      <c r="F3173" s="193" t="str">
        <f t="shared" si="5677"/>
        <v>Food ServicesRichardson, Vicki</v>
      </c>
      <c r="G3173" s="193" t="str">
        <f t="shared" ref="G3173:M3173" si="5713">G$153</f>
        <v>Richardson, Vicki</v>
      </c>
      <c r="H3173" s="193" t="str">
        <f t="shared" si="5713"/>
        <v>Herold, Sarah</v>
      </c>
      <c r="I3173" s="193" t="str">
        <f t="shared" si="5713"/>
        <v>BE587</v>
      </c>
      <c r="J3173" s="193" t="str">
        <f t="shared" si="5713"/>
        <v>BEAUTY.COM</v>
      </c>
      <c r="K3173" s="193" t="str">
        <f t="shared" si="5713"/>
        <v>all</v>
      </c>
      <c r="L3173" s="193">
        <f t="shared" si="5713"/>
        <v>0</v>
      </c>
      <c r="M3173" s="193">
        <f t="shared" si="5713"/>
        <v>0</v>
      </c>
      <c r="N3173" s="193" t="str">
        <f t="shared" si="5650"/>
        <v>Food Services</v>
      </c>
      <c r="AA3173" s="193">
        <f t="shared" si="5679"/>
        <v>0</v>
      </c>
      <c r="AB3173" s="193" t="str">
        <f t="shared" ref="AB3173" si="5714">AB$153</f>
        <v>Herold, Sarah</v>
      </c>
    </row>
    <row r="3174" spans="1:28" s="188" customFormat="1" ht="17.399999999999999">
      <c r="A3174" s="193" t="str">
        <f t="shared" si="5674"/>
        <v>Food Services</v>
      </c>
      <c r="B3174" s="193" t="str">
        <f t="shared" si="5675"/>
        <v>BE986Food Services</v>
      </c>
      <c r="C3174" s="193" t="str">
        <f t="shared" si="5676"/>
        <v>Food ServicesHerold, Sarah</v>
      </c>
      <c r="D3174" s="193"/>
      <c r="E3174" s="193"/>
      <c r="F3174" s="193" t="str">
        <f t="shared" si="5677"/>
        <v>Food ServicesRichardson, Vicki</v>
      </c>
      <c r="G3174" s="193" t="str">
        <f t="shared" ref="G3174:M3174" si="5715">G$154</f>
        <v>Richardson, Vicki</v>
      </c>
      <c r="H3174" s="193" t="str">
        <f t="shared" si="5715"/>
        <v>Herold, Sarah</v>
      </c>
      <c r="I3174" s="193" t="str">
        <f t="shared" si="5715"/>
        <v>BE986</v>
      </c>
      <c r="J3174" s="193" t="str">
        <f t="shared" si="5715"/>
        <v>BEAUTY BROS INC</v>
      </c>
      <c r="K3174" s="193" t="str">
        <f t="shared" si="5715"/>
        <v>all</v>
      </c>
      <c r="L3174" s="193">
        <f t="shared" si="5715"/>
        <v>0</v>
      </c>
      <c r="M3174" s="193">
        <f t="shared" si="5715"/>
        <v>0</v>
      </c>
      <c r="N3174" s="193" t="str">
        <f t="shared" si="5650"/>
        <v>Food Services</v>
      </c>
      <c r="AA3174" s="193">
        <f t="shared" si="5679"/>
        <v>0</v>
      </c>
      <c r="AB3174" s="193" t="str">
        <f t="shared" ref="AB3174" si="5716">AB$154</f>
        <v>Herold, Sarah</v>
      </c>
    </row>
    <row r="3175" spans="1:28" s="188" customFormat="1" ht="17.399999999999999">
      <c r="A3175" s="193" t="str">
        <f t="shared" si="5674"/>
        <v>Food Services</v>
      </c>
      <c r="B3175" s="193" t="str">
        <f t="shared" si="5675"/>
        <v>BI356Food Services</v>
      </c>
      <c r="C3175" s="193" t="str">
        <f t="shared" si="5676"/>
        <v>Food ServicesHerold, Sarah</v>
      </c>
      <c r="D3175" s="193"/>
      <c r="E3175" s="193"/>
      <c r="F3175" s="193" t="str">
        <f t="shared" si="5677"/>
        <v>Food ServicesRichardson, Vicki</v>
      </c>
      <c r="G3175" s="193" t="str">
        <f t="shared" ref="G3175:M3175" si="5717">G$155</f>
        <v>Richardson, Vicki</v>
      </c>
      <c r="H3175" s="193" t="str">
        <f t="shared" si="5717"/>
        <v>Herold, Sarah</v>
      </c>
      <c r="I3175" s="193" t="str">
        <f t="shared" si="5717"/>
        <v>BI356</v>
      </c>
      <c r="J3175" s="193" t="str">
        <f t="shared" si="5717"/>
        <v>BIONEXIA USA INC</v>
      </c>
      <c r="K3175" s="193" t="str">
        <f t="shared" si="5717"/>
        <v>all</v>
      </c>
      <c r="L3175" s="193" t="str">
        <f t="shared" si="5717"/>
        <v>Jay Halaby &amp; Assoc</v>
      </c>
      <c r="M3175" s="193" t="str">
        <f t="shared" si="5717"/>
        <v>Beauty</v>
      </c>
      <c r="N3175" s="193" t="str">
        <f t="shared" si="5650"/>
        <v>Food Services</v>
      </c>
      <c r="AA3175" s="193">
        <f t="shared" si="5679"/>
        <v>0</v>
      </c>
      <c r="AB3175" s="193" t="str">
        <f t="shared" ref="AB3175" si="5718">AB$155</f>
        <v>Herold, Sarah</v>
      </c>
    </row>
    <row r="3176" spans="1:28" s="188" customFormat="1" ht="17.399999999999999">
      <c r="A3176" s="193" t="str">
        <f t="shared" si="5674"/>
        <v>Food Services</v>
      </c>
      <c r="B3176" s="193" t="str">
        <f t="shared" si="5675"/>
        <v>BL345Food Services</v>
      </c>
      <c r="C3176" s="193" t="str">
        <f t="shared" si="5676"/>
        <v>Food ServicesHerold, Sarah</v>
      </c>
      <c r="D3176" s="193"/>
      <c r="E3176" s="193"/>
      <c r="F3176" s="193" t="str">
        <f t="shared" si="5677"/>
        <v>Food ServicesRichardson, Vicki</v>
      </c>
      <c r="G3176" s="193" t="str">
        <f t="shared" ref="G3176:M3176" si="5719">G$156</f>
        <v>Richardson, Vicki</v>
      </c>
      <c r="H3176" s="193" t="str">
        <f t="shared" si="5719"/>
        <v>Herold, Sarah</v>
      </c>
      <c r="I3176" s="193" t="str">
        <f t="shared" si="5719"/>
        <v>BL345</v>
      </c>
      <c r="J3176" s="193" t="str">
        <f t="shared" si="5719"/>
        <v>BLOOMINGDALE'S</v>
      </c>
      <c r="K3176" s="193" t="str">
        <f t="shared" si="5719"/>
        <v>all</v>
      </c>
      <c r="L3176" s="193">
        <f t="shared" si="5719"/>
        <v>0</v>
      </c>
      <c r="M3176" s="193">
        <f t="shared" si="5719"/>
        <v>0</v>
      </c>
      <c r="N3176" s="193" t="str">
        <f t="shared" si="5650"/>
        <v>Food Services</v>
      </c>
      <c r="AA3176" s="193">
        <f t="shared" si="5679"/>
        <v>0</v>
      </c>
      <c r="AB3176" s="193" t="str">
        <f t="shared" ref="AB3176" si="5720">AB$156</f>
        <v>Herold, Sarah</v>
      </c>
    </row>
    <row r="3177" spans="1:28" s="188" customFormat="1" ht="17.399999999999999">
      <c r="A3177" s="193" t="str">
        <f t="shared" si="5674"/>
        <v>Food Services</v>
      </c>
      <c r="B3177" s="193" t="str">
        <f t="shared" si="5675"/>
        <v>CE281Food Services</v>
      </c>
      <c r="C3177" s="193" t="str">
        <f t="shared" si="5676"/>
        <v>Food ServicesHerold, Sarah</v>
      </c>
      <c r="D3177" s="193"/>
      <c r="E3177" s="193"/>
      <c r="F3177" s="193" t="str">
        <f t="shared" si="5677"/>
        <v>Food ServicesRichardson, Vicki</v>
      </c>
      <c r="G3177" s="193" t="str">
        <f t="shared" ref="G3177:M3177" si="5721">G$157</f>
        <v>Richardson, Vicki</v>
      </c>
      <c r="H3177" s="193" t="str">
        <f t="shared" si="5721"/>
        <v>Herold, Sarah</v>
      </c>
      <c r="I3177" s="193" t="str">
        <f t="shared" si="5721"/>
        <v>CE281</v>
      </c>
      <c r="J3177" s="193" t="str">
        <f t="shared" si="5721"/>
        <v>CONTEC INTERNATIONAL</v>
      </c>
      <c r="K3177" s="193" t="str">
        <f t="shared" si="5721"/>
        <v>all</v>
      </c>
      <c r="L3177" s="193">
        <f t="shared" si="5721"/>
        <v>0</v>
      </c>
      <c r="M3177" s="193">
        <f t="shared" si="5721"/>
        <v>0</v>
      </c>
      <c r="N3177" s="193" t="str">
        <f t="shared" si="5650"/>
        <v>Food Services</v>
      </c>
      <c r="AA3177" s="193">
        <f t="shared" si="5679"/>
        <v>0</v>
      </c>
      <c r="AB3177" s="193" t="str">
        <f t="shared" ref="AB3177" si="5722">AB$157</f>
        <v>Herold, Sarah</v>
      </c>
    </row>
    <row r="3178" spans="1:28" s="188" customFormat="1" ht="17.399999999999999">
      <c r="A3178" s="193" t="str">
        <f t="shared" si="5674"/>
        <v>Food Services</v>
      </c>
      <c r="B3178" s="193" t="str">
        <f t="shared" si="5675"/>
        <v>CH901Food Services</v>
      </c>
      <c r="C3178" s="193" t="str">
        <f t="shared" si="5676"/>
        <v>Food ServicesHerold, Sarah</v>
      </c>
      <c r="D3178" s="193"/>
      <c r="E3178" s="193"/>
      <c r="F3178" s="193" t="str">
        <f t="shared" si="5677"/>
        <v>Food ServicesRichardson, Vicki</v>
      </c>
      <c r="G3178" s="193" t="str">
        <f t="shared" ref="G3178:M3178" si="5723">G$158</f>
        <v>Richardson, Vicki</v>
      </c>
      <c r="H3178" s="193" t="str">
        <f t="shared" si="5723"/>
        <v>Herold, Sarah</v>
      </c>
      <c r="I3178" s="193" t="str">
        <f t="shared" si="5723"/>
        <v>CH901</v>
      </c>
      <c r="J3178" s="193" t="str">
        <f t="shared" si="5723"/>
        <v>CHENICE PRO SALON</v>
      </c>
      <c r="K3178" s="193" t="str">
        <f t="shared" si="5723"/>
        <v>all</v>
      </c>
      <c r="L3178" s="193" t="str">
        <f t="shared" si="5723"/>
        <v>Jay Halaby &amp; Assoc</v>
      </c>
      <c r="M3178" s="193" t="str">
        <f t="shared" si="5723"/>
        <v>Beauty</v>
      </c>
      <c r="N3178" s="193" t="str">
        <f t="shared" si="5650"/>
        <v>Food Services</v>
      </c>
      <c r="AA3178" s="193">
        <f t="shared" si="5679"/>
        <v>0</v>
      </c>
      <c r="AB3178" s="193" t="str">
        <f t="shared" ref="AB3178" si="5724">AB$158</f>
        <v>Herold, Sarah</v>
      </c>
    </row>
    <row r="3179" spans="1:28" s="188" customFormat="1" ht="17.399999999999999">
      <c r="A3179" s="193" t="str">
        <f t="shared" si="5674"/>
        <v>Food Services</v>
      </c>
      <c r="B3179" s="193" t="str">
        <f t="shared" si="5675"/>
        <v>CR854Food Services</v>
      </c>
      <c r="C3179" s="193" t="str">
        <f t="shared" si="5676"/>
        <v>Food ServicesHerold, Sarah</v>
      </c>
      <c r="D3179" s="193"/>
      <c r="E3179" s="193"/>
      <c r="F3179" s="193" t="str">
        <f t="shared" si="5677"/>
        <v>Food ServicesRichardson, Vicki</v>
      </c>
      <c r="G3179" s="193" t="str">
        <f t="shared" ref="G3179:M3179" si="5725">G$159</f>
        <v>Richardson, Vicki</v>
      </c>
      <c r="H3179" s="193" t="str">
        <f t="shared" si="5725"/>
        <v>Herold, Sarah</v>
      </c>
      <c r="I3179" s="193" t="str">
        <f t="shared" si="5725"/>
        <v>CR854</v>
      </c>
      <c r="J3179" s="193" t="str">
        <f t="shared" si="5725"/>
        <v>CREATIVE BEAUTY CONCEPTS</v>
      </c>
      <c r="K3179" s="193" t="str">
        <f t="shared" si="5725"/>
        <v>all</v>
      </c>
      <c r="L3179" s="193" t="str">
        <f t="shared" si="5725"/>
        <v>Jay Halaby &amp; Assoc</v>
      </c>
      <c r="M3179" s="193" t="str">
        <f t="shared" si="5725"/>
        <v>Beauty</v>
      </c>
      <c r="N3179" s="193" t="str">
        <f t="shared" si="5650"/>
        <v>Food Services</v>
      </c>
      <c r="AA3179" s="193">
        <f t="shared" si="5679"/>
        <v>0</v>
      </c>
      <c r="AB3179" s="193" t="str">
        <f t="shared" ref="AB3179" si="5726">AB$159</f>
        <v>Herold, Sarah</v>
      </c>
    </row>
    <row r="3180" spans="1:28" s="188" customFormat="1" ht="17.399999999999999">
      <c r="A3180" s="193" t="str">
        <f t="shared" si="5674"/>
        <v>Food Services</v>
      </c>
      <c r="B3180" s="193" t="str">
        <f t="shared" si="5675"/>
        <v>CY001Food Services</v>
      </c>
      <c r="C3180" s="193" t="str">
        <f t="shared" si="5676"/>
        <v>Food ServicesHerold, Sarah</v>
      </c>
      <c r="D3180" s="193"/>
      <c r="E3180" s="193"/>
      <c r="F3180" s="193" t="str">
        <f t="shared" si="5677"/>
        <v>Food ServicesRichardson, Vicki</v>
      </c>
      <c r="G3180" s="193" t="str">
        <f t="shared" ref="G3180:M3180" si="5727">G$160</f>
        <v>Richardson, Vicki</v>
      </c>
      <c r="H3180" s="193" t="str">
        <f t="shared" si="5727"/>
        <v>Herold, Sarah</v>
      </c>
      <c r="I3180" s="193" t="str">
        <f t="shared" si="5727"/>
        <v>CY001</v>
      </c>
      <c r="J3180" s="193" t="str">
        <f t="shared" si="5727"/>
        <v>CYNTHIA SALON SERVICES</v>
      </c>
      <c r="K3180" s="193" t="str">
        <f t="shared" si="5727"/>
        <v>all</v>
      </c>
      <c r="L3180" s="193" t="str">
        <f t="shared" si="5727"/>
        <v>Jay Halaby &amp; Assoc</v>
      </c>
      <c r="M3180" s="193" t="str">
        <f t="shared" si="5727"/>
        <v>Beauty</v>
      </c>
      <c r="N3180" s="193" t="str">
        <f t="shared" si="5650"/>
        <v>Food Services</v>
      </c>
      <c r="AA3180" s="193">
        <f t="shared" si="5679"/>
        <v>0</v>
      </c>
      <c r="AB3180" s="193" t="str">
        <f t="shared" ref="AB3180" si="5728">AB$160</f>
        <v>Herold, Sarah</v>
      </c>
    </row>
    <row r="3181" spans="1:28" s="188" customFormat="1" ht="17.399999999999999">
      <c r="A3181" s="193" t="str">
        <f t="shared" si="5674"/>
        <v>Food Services</v>
      </c>
      <c r="B3181" s="193" t="str">
        <f t="shared" si="5675"/>
        <v>DM026Food Services</v>
      </c>
      <c r="C3181" s="193" t="str">
        <f t="shared" si="5676"/>
        <v>Food ServicesHerold, Sarah</v>
      </c>
      <c r="D3181" s="193"/>
      <c r="E3181" s="193"/>
      <c r="F3181" s="193" t="str">
        <f t="shared" si="5677"/>
        <v>Food ServicesRichardson, Vicki</v>
      </c>
      <c r="G3181" s="193" t="str">
        <f t="shared" ref="G3181:M3181" si="5729">G$161</f>
        <v>Richardson, Vicki</v>
      </c>
      <c r="H3181" s="193" t="str">
        <f t="shared" si="5729"/>
        <v>Herold, Sarah</v>
      </c>
      <c r="I3181" s="193" t="str">
        <f t="shared" si="5729"/>
        <v>DM026</v>
      </c>
      <c r="J3181" s="193" t="str">
        <f t="shared" si="5729"/>
        <v>DISCOVER SALON SERVICES</v>
      </c>
      <c r="K3181" s="193" t="str">
        <f t="shared" si="5729"/>
        <v>all</v>
      </c>
      <c r="L3181" s="193" t="str">
        <f t="shared" si="5729"/>
        <v>Jay Halaby &amp; Assoc</v>
      </c>
      <c r="M3181" s="193" t="str">
        <f t="shared" si="5729"/>
        <v>Beauty</v>
      </c>
      <c r="N3181" s="193" t="str">
        <f t="shared" si="5650"/>
        <v>Food Services</v>
      </c>
      <c r="AA3181" s="193">
        <f t="shared" si="5679"/>
        <v>0</v>
      </c>
      <c r="AB3181" s="193" t="str">
        <f t="shared" ref="AB3181" si="5730">AB$161</f>
        <v>Herold, Sarah</v>
      </c>
    </row>
    <row r="3182" spans="1:28" s="188" customFormat="1" ht="17.399999999999999">
      <c r="A3182" s="193" t="str">
        <f t="shared" si="5674"/>
        <v>Food Services</v>
      </c>
      <c r="B3182" s="193" t="str">
        <f t="shared" si="5675"/>
        <v>EC238Food Services</v>
      </c>
      <c r="C3182" s="193" t="str">
        <f t="shared" si="5676"/>
        <v>Food ServicesHerold, Sarah</v>
      </c>
      <c r="D3182" s="193"/>
      <c r="E3182" s="193"/>
      <c r="F3182" s="193" t="str">
        <f t="shared" si="5677"/>
        <v>Food ServicesRichardson, Vicki</v>
      </c>
      <c r="G3182" s="193" t="str">
        <f t="shared" ref="G3182:M3182" si="5731">G$162</f>
        <v>Richardson, Vicki</v>
      </c>
      <c r="H3182" s="193" t="str">
        <f t="shared" si="5731"/>
        <v>Herold, Sarah</v>
      </c>
      <c r="I3182" s="193" t="str">
        <f t="shared" si="5731"/>
        <v>EC238</v>
      </c>
      <c r="J3182" s="193" t="str">
        <f t="shared" si="5731"/>
        <v>ECONOMY BEAUTY SUPPLY</v>
      </c>
      <c r="K3182" s="193" t="str">
        <f t="shared" si="5731"/>
        <v>all</v>
      </c>
      <c r="L3182" s="193" t="str">
        <f t="shared" si="5731"/>
        <v>Jay Halaby &amp; Assoc</v>
      </c>
      <c r="M3182" s="193" t="str">
        <f t="shared" si="5731"/>
        <v>Beauty</v>
      </c>
      <c r="N3182" s="193" t="str">
        <f t="shared" si="5650"/>
        <v>Food Services</v>
      </c>
      <c r="AA3182" s="193">
        <f t="shared" si="5679"/>
        <v>0</v>
      </c>
      <c r="AB3182" s="193" t="str">
        <f t="shared" ref="AB3182" si="5732">AB$162</f>
        <v>Herold, Sarah</v>
      </c>
    </row>
    <row r="3183" spans="1:28" s="188" customFormat="1" ht="17.399999999999999">
      <c r="A3183" s="193" t="str">
        <f t="shared" si="5674"/>
        <v>Food Services</v>
      </c>
      <c r="B3183" s="193" t="str">
        <f t="shared" si="5675"/>
        <v>EC301Food Services</v>
      </c>
      <c r="C3183" s="193" t="str">
        <f t="shared" si="5676"/>
        <v>Food ServicesHerold, Sarah</v>
      </c>
      <c r="D3183" s="193"/>
      <c r="E3183" s="193"/>
      <c r="F3183" s="193" t="str">
        <f t="shared" si="5677"/>
        <v>Food ServicesRichardson, Vicki</v>
      </c>
      <c r="G3183" s="193" t="str">
        <f t="shared" ref="G3183:M3183" si="5733">G$163</f>
        <v>Richardson, Vicki</v>
      </c>
      <c r="H3183" s="193" t="str">
        <f t="shared" si="5733"/>
        <v>Herold, Sarah</v>
      </c>
      <c r="I3183" s="193" t="str">
        <f t="shared" si="5733"/>
        <v>EC301</v>
      </c>
      <c r="J3183" s="193" t="str">
        <f t="shared" si="5733"/>
        <v>FINELINE DISTRIBUTOR INC</v>
      </c>
      <c r="K3183" s="193" t="str">
        <f t="shared" si="5733"/>
        <v>all</v>
      </c>
      <c r="L3183" s="193" t="str">
        <f t="shared" si="5733"/>
        <v>Jay Halaby &amp; Assoc</v>
      </c>
      <c r="M3183" s="193" t="str">
        <f t="shared" si="5733"/>
        <v>Beauty</v>
      </c>
      <c r="N3183" s="193" t="str">
        <f t="shared" si="5650"/>
        <v>Food Services</v>
      </c>
      <c r="AA3183" s="193">
        <f t="shared" si="5679"/>
        <v>0</v>
      </c>
      <c r="AB3183" s="193" t="str">
        <f t="shared" ref="AB3183" si="5734">AB$163</f>
        <v>Herold, Sarah</v>
      </c>
    </row>
    <row r="3184" spans="1:28" s="188" customFormat="1" ht="17.399999999999999">
      <c r="A3184" s="193" t="str">
        <f t="shared" si="5674"/>
        <v>Food Services</v>
      </c>
      <c r="B3184" s="193" t="str">
        <f t="shared" si="5675"/>
        <v>EV146Food Services</v>
      </c>
      <c r="C3184" s="193" t="str">
        <f t="shared" si="5676"/>
        <v>Food ServicesHerold, Sarah</v>
      </c>
      <c r="D3184" s="193"/>
      <c r="E3184" s="193"/>
      <c r="F3184" s="193" t="str">
        <f t="shared" si="5677"/>
        <v>Food ServicesRichardson, Vicki</v>
      </c>
      <c r="G3184" s="193" t="str">
        <f t="shared" ref="G3184:M3184" si="5735">G$164</f>
        <v>Richardson, Vicki</v>
      </c>
      <c r="H3184" s="193" t="str">
        <f t="shared" si="5735"/>
        <v>Herold, Sarah</v>
      </c>
      <c r="I3184" s="193" t="str">
        <f t="shared" si="5735"/>
        <v>EV146</v>
      </c>
      <c r="J3184" s="193" t="str">
        <f t="shared" si="5735"/>
        <v>EVERGREEN TEAM USA</v>
      </c>
      <c r="K3184" s="193" t="str">
        <f t="shared" si="5735"/>
        <v>all</v>
      </c>
      <c r="L3184" s="193" t="str">
        <f t="shared" si="5735"/>
        <v>Jay Halaby &amp; Assoc</v>
      </c>
      <c r="M3184" s="193" t="str">
        <f t="shared" si="5735"/>
        <v>Beauty</v>
      </c>
      <c r="N3184" s="193" t="str">
        <f t="shared" si="5650"/>
        <v>Food Services</v>
      </c>
      <c r="AA3184" s="193">
        <f t="shared" si="5679"/>
        <v>0</v>
      </c>
      <c r="AB3184" s="193" t="str">
        <f t="shared" ref="AB3184" si="5736">AB$164</f>
        <v>Herold, Sarah</v>
      </c>
    </row>
    <row r="3185" spans="1:28" s="188" customFormat="1" ht="17.399999999999999">
      <c r="A3185" s="193" t="str">
        <f t="shared" si="5674"/>
        <v>Food Services</v>
      </c>
      <c r="B3185" s="193" t="str">
        <f t="shared" si="5675"/>
        <v>FO396Food Services</v>
      </c>
      <c r="C3185" s="193" t="str">
        <f t="shared" si="5676"/>
        <v>Food ServicesHerold, Sarah</v>
      </c>
      <c r="D3185" s="193"/>
      <c r="E3185" s="193"/>
      <c r="F3185" s="193" t="str">
        <f t="shared" si="5677"/>
        <v>Food ServicesRichardson, Vicki</v>
      </c>
      <c r="G3185" s="193" t="str">
        <f t="shared" ref="G3185:M3185" si="5737">G$165</f>
        <v>Richardson, Vicki</v>
      </c>
      <c r="H3185" s="193" t="str">
        <f t="shared" si="5737"/>
        <v>Herold, Sarah</v>
      </c>
      <c r="I3185" s="193" t="str">
        <f t="shared" si="5737"/>
        <v>FO396</v>
      </c>
      <c r="J3185" s="193" t="str">
        <f t="shared" si="5737"/>
        <v>FOUR STAR BEAUTY SUPPLY CORP</v>
      </c>
      <c r="K3185" s="193" t="str">
        <f t="shared" si="5737"/>
        <v>all</v>
      </c>
      <c r="L3185" s="193" t="str">
        <f t="shared" si="5737"/>
        <v>Jay Halaby &amp; Assoc</v>
      </c>
      <c r="M3185" s="193" t="str">
        <f t="shared" si="5737"/>
        <v>Beauty</v>
      </c>
      <c r="N3185" s="193" t="str">
        <f t="shared" si="5650"/>
        <v>Food Services</v>
      </c>
      <c r="AA3185" s="193">
        <f t="shared" si="5679"/>
        <v>0</v>
      </c>
      <c r="AB3185" s="193" t="str">
        <f t="shared" ref="AB3185" si="5738">AB$165</f>
        <v>Herold, Sarah</v>
      </c>
    </row>
    <row r="3186" spans="1:28" s="188" customFormat="1" ht="17.399999999999999">
      <c r="A3186" s="193" t="str">
        <f t="shared" si="5674"/>
        <v>Food Services</v>
      </c>
      <c r="B3186" s="193" t="str">
        <f t="shared" si="5675"/>
        <v>GR900Food Services</v>
      </c>
      <c r="C3186" s="193" t="str">
        <f t="shared" si="5676"/>
        <v>Food ServicesHerold, Sarah</v>
      </c>
      <c r="D3186" s="193"/>
      <c r="E3186" s="193"/>
      <c r="F3186" s="193" t="str">
        <f t="shared" si="5677"/>
        <v>Food ServicesRichardson, Vicki</v>
      </c>
      <c r="G3186" s="193" t="str">
        <f t="shared" ref="G3186:M3186" si="5739">G$166</f>
        <v>Richardson, Vicki</v>
      </c>
      <c r="H3186" s="193" t="str">
        <f t="shared" si="5739"/>
        <v>Herold, Sarah</v>
      </c>
      <c r="I3186" s="193" t="str">
        <f t="shared" si="5739"/>
        <v>GR900</v>
      </c>
      <c r="J3186" s="193" t="str">
        <f t="shared" si="5739"/>
        <v>GROOM IT INDUSTRIES</v>
      </c>
      <c r="K3186" s="193" t="str">
        <f t="shared" si="5739"/>
        <v>all</v>
      </c>
      <c r="L3186" s="193" t="str">
        <f t="shared" si="5739"/>
        <v>Jay Halaby &amp; Assoc</v>
      </c>
      <c r="M3186" s="193" t="str">
        <f t="shared" si="5739"/>
        <v>Beauty</v>
      </c>
      <c r="N3186" s="193" t="str">
        <f t="shared" si="5650"/>
        <v>Food Services</v>
      </c>
      <c r="AA3186" s="193">
        <f t="shared" si="5679"/>
        <v>0</v>
      </c>
      <c r="AB3186" s="193" t="str">
        <f t="shared" ref="AB3186" si="5740">AB$166</f>
        <v>Herold, Sarah</v>
      </c>
    </row>
    <row r="3187" spans="1:28" s="188" customFormat="1" ht="17.399999999999999">
      <c r="A3187" s="193" t="str">
        <f t="shared" si="5674"/>
        <v>Food Services</v>
      </c>
      <c r="B3187" s="193" t="str">
        <f t="shared" si="5675"/>
        <v>IN021Food Services</v>
      </c>
      <c r="C3187" s="193" t="str">
        <f t="shared" si="5676"/>
        <v>Food ServicesHerold, Sarah</v>
      </c>
      <c r="D3187" s="193"/>
      <c r="E3187" s="193"/>
      <c r="F3187" s="193" t="str">
        <f t="shared" si="5677"/>
        <v>Food ServicesRichardson, Vicki</v>
      </c>
      <c r="G3187" s="193" t="str">
        <f t="shared" ref="G3187:M3187" si="5741">G$167</f>
        <v>Richardson, Vicki</v>
      </c>
      <c r="H3187" s="193" t="str">
        <f t="shared" si="5741"/>
        <v>Herold, Sarah</v>
      </c>
      <c r="I3187" s="193" t="str">
        <f t="shared" si="5741"/>
        <v>IN021</v>
      </c>
      <c r="J3187" s="193" t="str">
        <f t="shared" si="5741"/>
        <v>INTERNATIONAL SALON/UNITED BEAUTY</v>
      </c>
      <c r="K3187" s="193" t="str">
        <f t="shared" si="5741"/>
        <v>all</v>
      </c>
      <c r="L3187" s="193" t="str">
        <f t="shared" si="5741"/>
        <v>Jay Halaby &amp; Assoc</v>
      </c>
      <c r="M3187" s="193" t="str">
        <f t="shared" si="5741"/>
        <v>Beauty</v>
      </c>
      <c r="N3187" s="193" t="str">
        <f t="shared" si="5650"/>
        <v>Food Services</v>
      </c>
      <c r="AA3187" s="193">
        <f t="shared" si="5679"/>
        <v>0</v>
      </c>
      <c r="AB3187" s="193" t="str">
        <f t="shared" ref="AB3187" si="5742">AB$167</f>
        <v>Herold, Sarah</v>
      </c>
    </row>
    <row r="3188" spans="1:28" s="188" customFormat="1" ht="17.399999999999999">
      <c r="A3188" s="193" t="str">
        <f t="shared" si="5674"/>
        <v>Food Services</v>
      </c>
      <c r="B3188" s="193" t="str">
        <f t="shared" si="5675"/>
        <v>IN883Food Services</v>
      </c>
      <c r="C3188" s="193" t="str">
        <f t="shared" si="5676"/>
        <v>Food ServicesHerold, Sarah</v>
      </c>
      <c r="D3188" s="193"/>
      <c r="E3188" s="193"/>
      <c r="F3188" s="193" t="str">
        <f t="shared" si="5677"/>
        <v>Food ServicesRichardson, Vicki</v>
      </c>
      <c r="G3188" s="193" t="str">
        <f t="shared" ref="G3188:M3188" si="5743">G$168</f>
        <v>Richardson, Vicki</v>
      </c>
      <c r="H3188" s="193" t="str">
        <f t="shared" si="5743"/>
        <v>Herold, Sarah</v>
      </c>
      <c r="I3188" s="193" t="str">
        <f t="shared" si="5743"/>
        <v>IN883</v>
      </c>
      <c r="J3188" s="193" t="str">
        <f t="shared" si="5743"/>
        <v>INNOVATIVE SALON SOLUTIONS</v>
      </c>
      <c r="K3188" s="193" t="str">
        <f t="shared" si="5743"/>
        <v>all</v>
      </c>
      <c r="L3188" s="193" t="str">
        <f t="shared" si="5743"/>
        <v>Jay Halaby &amp; Assoc</v>
      </c>
      <c r="M3188" s="193" t="str">
        <f t="shared" si="5743"/>
        <v>Beauty</v>
      </c>
      <c r="N3188" s="193" t="str">
        <f t="shared" si="5650"/>
        <v>Food Services</v>
      </c>
      <c r="AA3188" s="193">
        <f t="shared" si="5679"/>
        <v>0</v>
      </c>
      <c r="AB3188" s="193" t="str">
        <f t="shared" ref="AB3188" si="5744">AB$168</f>
        <v>Herold, Sarah</v>
      </c>
    </row>
    <row r="3189" spans="1:28" s="188" customFormat="1" ht="17.399999999999999">
      <c r="A3189" s="193" t="str">
        <f t="shared" si="5674"/>
        <v>Food Services</v>
      </c>
      <c r="B3189" s="193" t="str">
        <f t="shared" si="5675"/>
        <v>J0250Food Services</v>
      </c>
      <c r="C3189" s="193" t="str">
        <f t="shared" si="5676"/>
        <v>Food ServicesHerold, Sarah</v>
      </c>
      <c r="D3189" s="193"/>
      <c r="E3189" s="193"/>
      <c r="F3189" s="193" t="str">
        <f t="shared" si="5677"/>
        <v>Food ServicesRichardson, Vicki</v>
      </c>
      <c r="G3189" s="193" t="str">
        <f t="shared" ref="G3189:M3189" si="5745">G$169</f>
        <v>Richardson, Vicki</v>
      </c>
      <c r="H3189" s="193" t="str">
        <f t="shared" si="5745"/>
        <v>Herold, Sarah</v>
      </c>
      <c r="I3189" s="193" t="str">
        <f t="shared" si="5745"/>
        <v>J0250</v>
      </c>
      <c r="J3189" s="193" t="str">
        <f t="shared" si="5745"/>
        <v>NORDSTROM</v>
      </c>
      <c r="K3189" s="193" t="str">
        <f t="shared" si="5745"/>
        <v>all</v>
      </c>
      <c r="L3189" s="193">
        <f t="shared" si="5745"/>
        <v>0</v>
      </c>
      <c r="M3189" s="193">
        <f t="shared" si="5745"/>
        <v>0</v>
      </c>
      <c r="N3189" s="193" t="str">
        <f t="shared" si="5650"/>
        <v>Food Services</v>
      </c>
      <c r="AA3189" s="193">
        <f t="shared" si="5679"/>
        <v>0</v>
      </c>
      <c r="AB3189" s="193" t="str">
        <f t="shared" ref="AB3189" si="5746">AB$169</f>
        <v>Herold, Sarah</v>
      </c>
    </row>
    <row r="3190" spans="1:28" s="188" customFormat="1" ht="17.399999999999999">
      <c r="A3190" s="193" t="str">
        <f t="shared" si="5674"/>
        <v>Food Services</v>
      </c>
      <c r="B3190" s="193" t="str">
        <f t="shared" si="5675"/>
        <v>JL011Food Services</v>
      </c>
      <c r="C3190" s="193" t="str">
        <f t="shared" si="5676"/>
        <v>Food ServicesHerold, Sarah</v>
      </c>
      <c r="D3190" s="193"/>
      <c r="E3190" s="193"/>
      <c r="F3190" s="193" t="str">
        <f t="shared" si="5677"/>
        <v>Food ServicesRichardson, Vicki</v>
      </c>
      <c r="G3190" s="193" t="str">
        <f t="shared" ref="G3190:M3190" si="5747">G$170</f>
        <v>Richardson, Vicki</v>
      </c>
      <c r="H3190" s="193" t="str">
        <f t="shared" si="5747"/>
        <v>Herold, Sarah</v>
      </c>
      <c r="I3190" s="193" t="str">
        <f t="shared" si="5747"/>
        <v>JL011</v>
      </c>
      <c r="J3190" s="193" t="str">
        <f t="shared" si="5747"/>
        <v>JLMOON INC / PINK BEAUTY</v>
      </c>
      <c r="K3190" s="193" t="str">
        <f t="shared" si="5747"/>
        <v>all</v>
      </c>
      <c r="L3190" s="193" t="str">
        <f t="shared" si="5747"/>
        <v>Jay Halaby &amp; Assoc</v>
      </c>
      <c r="M3190" s="193" t="str">
        <f t="shared" si="5747"/>
        <v>Beauty</v>
      </c>
      <c r="N3190" s="193" t="str">
        <f t="shared" si="5650"/>
        <v>Food Services</v>
      </c>
      <c r="AA3190" s="193">
        <f t="shared" si="5679"/>
        <v>0</v>
      </c>
      <c r="AB3190" s="193" t="str">
        <f t="shared" ref="AB3190" si="5748">AB$170</f>
        <v>Herold, Sarah</v>
      </c>
    </row>
    <row r="3191" spans="1:28" s="188" customFormat="1" ht="17.399999999999999">
      <c r="A3191" s="193" t="str">
        <f t="shared" si="5674"/>
        <v>Food Services</v>
      </c>
      <c r="B3191" s="193" t="str">
        <f t="shared" si="5675"/>
        <v>JO471Food Services</v>
      </c>
      <c r="C3191" s="193" t="str">
        <f t="shared" si="5676"/>
        <v>Food ServicesHerold, Sarah</v>
      </c>
      <c r="D3191" s="193"/>
      <c r="E3191" s="193"/>
      <c r="F3191" s="193" t="str">
        <f t="shared" si="5677"/>
        <v>Food ServicesRichardson, Vicki</v>
      </c>
      <c r="G3191" s="193" t="str">
        <f t="shared" ref="G3191:M3191" si="5749">G$171</f>
        <v>Richardson, Vicki</v>
      </c>
      <c r="H3191" s="193" t="str">
        <f t="shared" si="5749"/>
        <v>Herold, Sarah</v>
      </c>
      <c r="I3191" s="193" t="str">
        <f t="shared" si="5749"/>
        <v>JO471</v>
      </c>
      <c r="J3191" s="193" t="str">
        <f t="shared" si="5749"/>
        <v>JSKY SOLUTION INC</v>
      </c>
      <c r="K3191" s="193" t="str">
        <f t="shared" si="5749"/>
        <v>all</v>
      </c>
      <c r="L3191" s="193" t="str">
        <f t="shared" si="5749"/>
        <v>Jay Halaby &amp; Assoc</v>
      </c>
      <c r="M3191" s="193" t="str">
        <f t="shared" si="5749"/>
        <v>Beauty</v>
      </c>
      <c r="N3191" s="193" t="str">
        <f t="shared" si="5650"/>
        <v>Food Services</v>
      </c>
      <c r="AA3191" s="193">
        <f t="shared" si="5679"/>
        <v>0</v>
      </c>
      <c r="AB3191" s="193" t="str">
        <f t="shared" ref="AB3191" si="5750">AB$171</f>
        <v>Herold, Sarah</v>
      </c>
    </row>
    <row r="3192" spans="1:28" s="188" customFormat="1" ht="17.399999999999999">
      <c r="A3192" s="193" t="str">
        <f t="shared" si="5674"/>
        <v>Food Services</v>
      </c>
      <c r="B3192" s="193" t="str">
        <f t="shared" si="5675"/>
        <v>JR091Food Services</v>
      </c>
      <c r="C3192" s="193" t="str">
        <f t="shared" si="5676"/>
        <v>Food ServicesHerold, Sarah</v>
      </c>
      <c r="D3192" s="193"/>
      <c r="E3192" s="193"/>
      <c r="F3192" s="193" t="str">
        <f t="shared" si="5677"/>
        <v>Food ServicesRichardson, Vicki</v>
      </c>
      <c r="G3192" s="193" t="str">
        <f t="shared" ref="G3192:M3192" si="5751">G$172</f>
        <v>Richardson, Vicki</v>
      </c>
      <c r="H3192" s="193" t="str">
        <f t="shared" si="5751"/>
        <v>Herold, Sarah</v>
      </c>
      <c r="I3192" s="193" t="str">
        <f t="shared" si="5751"/>
        <v>JR091</v>
      </c>
      <c r="J3192" s="193" t="str">
        <f t="shared" si="5751"/>
        <v>J &amp; R BEAUTY SUPPLY</v>
      </c>
      <c r="K3192" s="193" t="str">
        <f t="shared" si="5751"/>
        <v>all</v>
      </c>
      <c r="L3192" s="193" t="str">
        <f t="shared" si="5751"/>
        <v>Jay Halaby &amp; Assoc</v>
      </c>
      <c r="M3192" s="193" t="str">
        <f t="shared" si="5751"/>
        <v>Beauty</v>
      </c>
      <c r="N3192" s="193" t="str">
        <f t="shared" si="5650"/>
        <v>Food Services</v>
      </c>
      <c r="AA3192" s="193">
        <f t="shared" si="5679"/>
        <v>0</v>
      </c>
      <c r="AB3192" s="193" t="str">
        <f t="shared" ref="AB3192" si="5752">AB$172</f>
        <v>Herold, Sarah</v>
      </c>
    </row>
    <row r="3193" spans="1:28" s="188" customFormat="1" ht="17.399999999999999">
      <c r="A3193" s="193" t="str">
        <f t="shared" si="5674"/>
        <v>Food Services</v>
      </c>
      <c r="B3193" s="193" t="str">
        <f t="shared" si="5675"/>
        <v>KA388Food Services</v>
      </c>
      <c r="C3193" s="193" t="str">
        <f t="shared" si="5676"/>
        <v>Food ServicesHerold, Sarah</v>
      </c>
      <c r="D3193" s="193"/>
      <c r="E3193" s="193"/>
      <c r="F3193" s="193" t="str">
        <f t="shared" si="5677"/>
        <v>Food ServicesRichardson, Vicki</v>
      </c>
      <c r="G3193" s="193" t="str">
        <f t="shared" ref="G3193:M3193" si="5753">G$173</f>
        <v>Richardson, Vicki</v>
      </c>
      <c r="H3193" s="193" t="str">
        <f t="shared" si="5753"/>
        <v>Herold, Sarah</v>
      </c>
      <c r="I3193" s="193" t="str">
        <f t="shared" si="5753"/>
        <v>KA388</v>
      </c>
      <c r="J3193" s="193" t="str">
        <f t="shared" si="5753"/>
        <v>KANAR, Inc</v>
      </c>
      <c r="K3193" s="193" t="str">
        <f t="shared" si="5753"/>
        <v>all</v>
      </c>
      <c r="L3193" s="193">
        <f t="shared" si="5753"/>
        <v>0</v>
      </c>
      <c r="M3193" s="193">
        <f t="shared" si="5753"/>
        <v>0</v>
      </c>
      <c r="N3193" s="193" t="str">
        <f t="shared" si="5650"/>
        <v>Food Services</v>
      </c>
      <c r="AA3193" s="193">
        <f t="shared" si="5679"/>
        <v>0</v>
      </c>
      <c r="AB3193" s="193" t="str">
        <f t="shared" ref="AB3193" si="5754">AB$173</f>
        <v>Herold, Sarah</v>
      </c>
    </row>
    <row r="3194" spans="1:28" s="188" customFormat="1" ht="17.399999999999999">
      <c r="A3194" s="193" t="str">
        <f t="shared" si="5674"/>
        <v>Food Services</v>
      </c>
      <c r="B3194" s="193" t="str">
        <f t="shared" si="5675"/>
        <v>LA971Food Services</v>
      </c>
      <c r="C3194" s="193" t="str">
        <f t="shared" si="5676"/>
        <v>Food ServicesHerold, Sarah</v>
      </c>
      <c r="D3194" s="193"/>
      <c r="E3194" s="193"/>
      <c r="F3194" s="193" t="str">
        <f t="shared" si="5677"/>
        <v>Food ServicesRichardson, Vicki</v>
      </c>
      <c r="G3194" s="193" t="str">
        <f t="shared" ref="G3194:M3194" si="5755">G$174</f>
        <v>Richardson, Vicki</v>
      </c>
      <c r="H3194" s="193" t="str">
        <f t="shared" si="5755"/>
        <v>Herold, Sarah</v>
      </c>
      <c r="I3194" s="193" t="str">
        <f t="shared" si="5755"/>
        <v>LA971</v>
      </c>
      <c r="J3194" s="193" t="str">
        <f t="shared" si="5755"/>
        <v>LA SHEAR</v>
      </c>
      <c r="K3194" s="193" t="str">
        <f t="shared" si="5755"/>
        <v>all</v>
      </c>
      <c r="L3194" s="193" t="str">
        <f t="shared" si="5755"/>
        <v>Jay Halaby &amp; Assoc</v>
      </c>
      <c r="M3194" s="193" t="str">
        <f t="shared" si="5755"/>
        <v>Beauty</v>
      </c>
      <c r="N3194" s="193" t="str">
        <f t="shared" si="5650"/>
        <v>Food Services</v>
      </c>
      <c r="AA3194" s="193">
        <f t="shared" si="5679"/>
        <v>0</v>
      </c>
      <c r="AB3194" s="193" t="str">
        <f t="shared" ref="AB3194" si="5756">AB$174</f>
        <v>Herold, Sarah</v>
      </c>
    </row>
    <row r="3195" spans="1:28" s="188" customFormat="1" ht="17.399999999999999">
      <c r="A3195" s="193" t="str">
        <f t="shared" si="5674"/>
        <v>Food Services</v>
      </c>
      <c r="B3195" s="193" t="str">
        <f t="shared" si="5675"/>
        <v>LE620Food Services</v>
      </c>
      <c r="C3195" s="193" t="str">
        <f t="shared" si="5676"/>
        <v>Food ServicesHerold, Sarah</v>
      </c>
      <c r="D3195" s="193"/>
      <c r="E3195" s="193"/>
      <c r="F3195" s="193" t="str">
        <f t="shared" si="5677"/>
        <v>Food ServicesRichardson, Vicki</v>
      </c>
      <c r="G3195" s="193" t="str">
        <f t="shared" ref="G3195:M3195" si="5757">G$175</f>
        <v>Richardson, Vicki</v>
      </c>
      <c r="H3195" s="193" t="str">
        <f t="shared" si="5757"/>
        <v>Herold, Sarah</v>
      </c>
      <c r="I3195" s="193" t="str">
        <f t="shared" si="5757"/>
        <v>LE620</v>
      </c>
      <c r="J3195" s="193" t="str">
        <f t="shared" si="5757"/>
        <v>LEZLY'S BEAUTY</v>
      </c>
      <c r="K3195" s="193" t="str">
        <f t="shared" si="5757"/>
        <v>all</v>
      </c>
      <c r="L3195" s="193" t="str">
        <f t="shared" si="5757"/>
        <v>Jay Halaby &amp; Assoc</v>
      </c>
      <c r="M3195" s="193" t="str">
        <f t="shared" si="5757"/>
        <v>Beauty</v>
      </c>
      <c r="N3195" s="193" t="str">
        <f t="shared" si="5650"/>
        <v>Food Services</v>
      </c>
      <c r="AA3195" s="193">
        <f t="shared" si="5679"/>
        <v>0</v>
      </c>
      <c r="AB3195" s="193" t="str">
        <f t="shared" ref="AB3195" si="5758">AB$175</f>
        <v>Herold, Sarah</v>
      </c>
    </row>
    <row r="3196" spans="1:28" s="188" customFormat="1" ht="17.399999999999999">
      <c r="A3196" s="193" t="str">
        <f t="shared" si="5674"/>
        <v>Food Services</v>
      </c>
      <c r="B3196" s="193" t="str">
        <f t="shared" si="5675"/>
        <v>MC546Food Services</v>
      </c>
      <c r="C3196" s="193" t="str">
        <f t="shared" si="5676"/>
        <v>Food ServicesHerold, Sarah</v>
      </c>
      <c r="D3196" s="193"/>
      <c r="E3196" s="193"/>
      <c r="F3196" s="193" t="str">
        <f t="shared" si="5677"/>
        <v>Food ServicesRichardson, Vicki</v>
      </c>
      <c r="G3196" s="193" t="str">
        <f t="shared" ref="G3196:M3196" si="5759">G$176</f>
        <v>Richardson, Vicki</v>
      </c>
      <c r="H3196" s="193" t="str">
        <f t="shared" si="5759"/>
        <v>Herold, Sarah</v>
      </c>
      <c r="I3196" s="193" t="str">
        <f t="shared" si="5759"/>
        <v>MC546</v>
      </c>
      <c r="J3196" s="193" t="str">
        <f t="shared" si="5759"/>
        <v>MC BARBER &amp; BEAUTY SUPPLY</v>
      </c>
      <c r="K3196" s="193" t="str">
        <f t="shared" si="5759"/>
        <v>all</v>
      </c>
      <c r="L3196" s="193" t="str">
        <f t="shared" si="5759"/>
        <v>Jay Halaby &amp; Assoc</v>
      </c>
      <c r="M3196" s="193" t="str">
        <f t="shared" si="5759"/>
        <v>Beauty</v>
      </c>
      <c r="N3196" s="193" t="str">
        <f t="shared" si="5650"/>
        <v>Food Services</v>
      </c>
      <c r="AA3196" s="193">
        <f t="shared" si="5679"/>
        <v>0</v>
      </c>
      <c r="AB3196" s="193" t="str">
        <f t="shared" ref="AB3196" si="5760">AB$176</f>
        <v>Herold, Sarah</v>
      </c>
    </row>
    <row r="3197" spans="1:28" s="188" customFormat="1" ht="17.399999999999999">
      <c r="A3197" s="193" t="str">
        <f t="shared" si="5674"/>
        <v>Food Services</v>
      </c>
      <c r="B3197" s="193" t="str">
        <f t="shared" si="5675"/>
        <v>ME821Food Services</v>
      </c>
      <c r="C3197" s="193" t="str">
        <f t="shared" si="5676"/>
        <v>Food ServicesHerold, Sarah</v>
      </c>
      <c r="D3197" s="193"/>
      <c r="E3197" s="193"/>
      <c r="F3197" s="193" t="str">
        <f t="shared" si="5677"/>
        <v>Food ServicesRichardson, Vicki</v>
      </c>
      <c r="G3197" s="193" t="str">
        <f t="shared" ref="G3197:M3197" si="5761">G$177</f>
        <v>Richardson, Vicki</v>
      </c>
      <c r="H3197" s="193" t="str">
        <f t="shared" si="5761"/>
        <v>Herold, Sarah</v>
      </c>
      <c r="I3197" s="193" t="str">
        <f t="shared" si="5761"/>
        <v>ME821</v>
      </c>
      <c r="J3197" s="193" t="str">
        <f t="shared" si="5761"/>
        <v>MERIT BEAUTY SUPPLY</v>
      </c>
      <c r="K3197" s="193" t="str">
        <f t="shared" si="5761"/>
        <v>all</v>
      </c>
      <c r="L3197" s="193" t="str">
        <f t="shared" si="5761"/>
        <v>Jay Halaby &amp; Assoc</v>
      </c>
      <c r="M3197" s="193" t="str">
        <f t="shared" si="5761"/>
        <v>Beauty</v>
      </c>
      <c r="N3197" s="193" t="str">
        <f t="shared" si="5650"/>
        <v>Food Services</v>
      </c>
      <c r="AA3197" s="193">
        <f t="shared" si="5679"/>
        <v>0</v>
      </c>
      <c r="AB3197" s="193" t="str">
        <f t="shared" ref="AB3197" si="5762">AB$177</f>
        <v>Herold, Sarah</v>
      </c>
    </row>
    <row r="3198" spans="1:28" s="188" customFormat="1" ht="17.399999999999999">
      <c r="A3198" s="193" t="str">
        <f t="shared" si="5674"/>
        <v>Food Services</v>
      </c>
      <c r="B3198" s="193" t="str">
        <f t="shared" si="5675"/>
        <v>MI979Food Services</v>
      </c>
      <c r="C3198" s="193" t="str">
        <f t="shared" si="5676"/>
        <v>Food ServicesHerold, Sarah</v>
      </c>
      <c r="D3198" s="193"/>
      <c r="E3198" s="193"/>
      <c r="F3198" s="193" t="str">
        <f t="shared" si="5677"/>
        <v>Food ServicesRichardson, Vicki</v>
      </c>
      <c r="G3198" s="193" t="str">
        <f t="shared" ref="G3198:M3198" si="5763">G$178</f>
        <v>Richardson, Vicki</v>
      </c>
      <c r="H3198" s="193" t="str">
        <f t="shared" si="5763"/>
        <v>Herold, Sarah</v>
      </c>
      <c r="I3198" s="193" t="str">
        <f t="shared" si="5763"/>
        <v>MI979</v>
      </c>
      <c r="J3198" s="193" t="str">
        <f t="shared" si="5763"/>
        <v>MINTEX RX, INC.</v>
      </c>
      <c r="K3198" s="193" t="str">
        <f t="shared" si="5763"/>
        <v>all</v>
      </c>
      <c r="L3198" s="193" t="str">
        <f t="shared" si="5763"/>
        <v>Jay Halaby &amp; Assoc</v>
      </c>
      <c r="M3198" s="193" t="str">
        <f t="shared" si="5763"/>
        <v>Beauty</v>
      </c>
      <c r="N3198" s="193" t="str">
        <f t="shared" si="5650"/>
        <v>Food Services</v>
      </c>
      <c r="AA3198" s="193">
        <f t="shared" si="5679"/>
        <v>0</v>
      </c>
      <c r="AB3198" s="193" t="str">
        <f t="shared" ref="AB3198" si="5764">AB$178</f>
        <v>Herold, Sarah</v>
      </c>
    </row>
    <row r="3199" spans="1:28" s="188" customFormat="1" ht="17.399999999999999">
      <c r="A3199" s="193" t="str">
        <f t="shared" si="5674"/>
        <v>Food Services</v>
      </c>
      <c r="B3199" s="193" t="str">
        <f t="shared" si="5675"/>
        <v>NE605Food Services</v>
      </c>
      <c r="C3199" s="193" t="str">
        <f t="shared" si="5676"/>
        <v>Food ServicesHerold, Sarah</v>
      </c>
      <c r="D3199" s="193"/>
      <c r="E3199" s="193"/>
      <c r="F3199" s="193" t="str">
        <f t="shared" si="5677"/>
        <v>Food ServicesRichardson, Vicki</v>
      </c>
      <c r="G3199" s="193" t="str">
        <f t="shared" ref="G3199:M3199" si="5765">G$179</f>
        <v>Richardson, Vicki</v>
      </c>
      <c r="H3199" s="193" t="str">
        <f t="shared" si="5765"/>
        <v>Herold, Sarah</v>
      </c>
      <c r="I3199" s="193" t="str">
        <f t="shared" si="5765"/>
        <v>NE605</v>
      </c>
      <c r="J3199" s="193" t="str">
        <f t="shared" si="5765"/>
        <v>NEIMAN MARCUS GROUP, THE</v>
      </c>
      <c r="K3199" s="193" t="str">
        <f t="shared" si="5765"/>
        <v>all</v>
      </c>
      <c r="L3199" s="193">
        <f t="shared" si="5765"/>
        <v>0</v>
      </c>
      <c r="M3199" s="193">
        <f t="shared" si="5765"/>
        <v>0</v>
      </c>
      <c r="N3199" s="193" t="str">
        <f t="shared" si="5650"/>
        <v>Food Services</v>
      </c>
      <c r="AA3199" s="193">
        <f t="shared" si="5679"/>
        <v>0</v>
      </c>
      <c r="AB3199" s="193" t="str">
        <f t="shared" ref="AB3199" si="5766">AB$179</f>
        <v>Herold, Sarah</v>
      </c>
    </row>
    <row r="3200" spans="1:28" s="188" customFormat="1" ht="17.399999999999999">
      <c r="A3200" s="193" t="str">
        <f t="shared" si="5674"/>
        <v>Food Services</v>
      </c>
      <c r="B3200" s="193" t="str">
        <f t="shared" si="5675"/>
        <v>PE101Food Services</v>
      </c>
      <c r="C3200" s="193" t="str">
        <f t="shared" si="5676"/>
        <v>Food ServicesHerold, Sarah</v>
      </c>
      <c r="D3200" s="193"/>
      <c r="E3200" s="193"/>
      <c r="F3200" s="193" t="str">
        <f t="shared" si="5677"/>
        <v>Food ServicesRichardson, Vicki</v>
      </c>
      <c r="G3200" s="193" t="str">
        <f t="shared" ref="G3200:M3200" si="5767">G$180</f>
        <v>Richardson, Vicki</v>
      </c>
      <c r="H3200" s="193" t="str">
        <f t="shared" si="5767"/>
        <v>Herold, Sarah</v>
      </c>
      <c r="I3200" s="193" t="str">
        <f t="shared" si="5767"/>
        <v>PE101</v>
      </c>
      <c r="J3200" s="193" t="str">
        <f t="shared" si="5767"/>
        <v>PENTA ELECTRONICS</v>
      </c>
      <c r="K3200" s="193" t="str">
        <f t="shared" si="5767"/>
        <v>all</v>
      </c>
      <c r="L3200" s="193" t="str">
        <f t="shared" si="5767"/>
        <v>Jay Halaby &amp; Assoc</v>
      </c>
      <c r="M3200" s="193" t="str">
        <f t="shared" si="5767"/>
        <v>Beauty</v>
      </c>
      <c r="N3200" s="193" t="str">
        <f t="shared" si="5650"/>
        <v>Food Services</v>
      </c>
      <c r="AA3200" s="193">
        <f t="shared" si="5679"/>
        <v>0</v>
      </c>
      <c r="AB3200" s="193" t="str">
        <f t="shared" ref="AB3200" si="5768">AB$180</f>
        <v>Herold, Sarah</v>
      </c>
    </row>
    <row r="3201" spans="1:28" s="188" customFormat="1" ht="17.399999999999999">
      <c r="A3201" s="193" t="str">
        <f t="shared" si="5674"/>
        <v>Food Services</v>
      </c>
      <c r="B3201" s="193" t="str">
        <f t="shared" si="5675"/>
        <v>PE371Food Services</v>
      </c>
      <c r="C3201" s="193" t="str">
        <f t="shared" si="5676"/>
        <v>Food ServicesHerold, Sarah</v>
      </c>
      <c r="D3201" s="193"/>
      <c r="E3201" s="193"/>
      <c r="F3201" s="193" t="str">
        <f t="shared" si="5677"/>
        <v>Food ServicesRichardson, Vicki</v>
      </c>
      <c r="G3201" s="193" t="str">
        <f t="shared" ref="G3201:M3201" si="5769">G$181</f>
        <v>Richardson, Vicki</v>
      </c>
      <c r="H3201" s="193" t="str">
        <f t="shared" si="5769"/>
        <v>Herold, Sarah</v>
      </c>
      <c r="I3201" s="193" t="str">
        <f t="shared" si="5769"/>
        <v>PE371</v>
      </c>
      <c r="J3201" s="193" t="str">
        <f t="shared" si="5769"/>
        <v>PETRUCCELLI INT'L DISTRIBUTORS</v>
      </c>
      <c r="K3201" s="193" t="str">
        <f t="shared" si="5769"/>
        <v>all</v>
      </c>
      <c r="L3201" s="193" t="str">
        <f t="shared" si="5769"/>
        <v>Jay Halaby &amp; Assoc</v>
      </c>
      <c r="M3201" s="193" t="str">
        <f t="shared" si="5769"/>
        <v>Beauty</v>
      </c>
      <c r="N3201" s="193" t="str">
        <f t="shared" si="5650"/>
        <v>Food Services</v>
      </c>
      <c r="AA3201" s="193">
        <f t="shared" si="5679"/>
        <v>0</v>
      </c>
      <c r="AB3201" s="193" t="str">
        <f t="shared" ref="AB3201" si="5770">AB$181</f>
        <v>Herold, Sarah</v>
      </c>
    </row>
    <row r="3202" spans="1:28" s="188" customFormat="1" ht="17.399999999999999">
      <c r="A3202" s="193" t="str">
        <f t="shared" si="5674"/>
        <v>Food Services</v>
      </c>
      <c r="B3202" s="193" t="str">
        <f t="shared" si="5675"/>
        <v>PE599Food Services</v>
      </c>
      <c r="C3202" s="193" t="str">
        <f t="shared" si="5676"/>
        <v>Food ServicesHerold, Sarah</v>
      </c>
      <c r="D3202" s="193"/>
      <c r="E3202" s="193"/>
      <c r="F3202" s="193" t="str">
        <f t="shared" si="5677"/>
        <v>Food ServicesRichardson, Vicki</v>
      </c>
      <c r="G3202" s="193" t="str">
        <f t="shared" ref="G3202:M3202" si="5771">G$182</f>
        <v>Richardson, Vicki</v>
      </c>
      <c r="H3202" s="193" t="str">
        <f t="shared" si="5771"/>
        <v>Herold, Sarah</v>
      </c>
      <c r="I3202" s="193" t="str">
        <f t="shared" si="5771"/>
        <v>PE599</v>
      </c>
      <c r="J3202" s="193" t="str">
        <f t="shared" si="5771"/>
        <v>PENNSYLVANIA BEAUTY &amp; BARBER SU</v>
      </c>
      <c r="K3202" s="193" t="str">
        <f t="shared" si="5771"/>
        <v>all</v>
      </c>
      <c r="L3202" s="193" t="str">
        <f t="shared" si="5771"/>
        <v>Jay Halaby &amp; Assoc</v>
      </c>
      <c r="M3202" s="193" t="str">
        <f t="shared" si="5771"/>
        <v>Beauty</v>
      </c>
      <c r="N3202" s="193" t="str">
        <f t="shared" si="5650"/>
        <v>Food Services</v>
      </c>
      <c r="AA3202" s="193">
        <f t="shared" si="5679"/>
        <v>0</v>
      </c>
      <c r="AB3202" s="193" t="str">
        <f t="shared" ref="AB3202" si="5772">AB$182</f>
        <v>Herold, Sarah</v>
      </c>
    </row>
    <row r="3203" spans="1:28" s="188" customFormat="1" ht="17.399999999999999">
      <c r="A3203" s="193" t="str">
        <f t="shared" si="5674"/>
        <v>Food Services</v>
      </c>
      <c r="B3203" s="193" t="str">
        <f t="shared" si="5675"/>
        <v>RI453Food Services</v>
      </c>
      <c r="C3203" s="193" t="str">
        <f t="shared" si="5676"/>
        <v>Food ServicesHerold, Sarah</v>
      </c>
      <c r="D3203" s="193"/>
      <c r="E3203" s="193"/>
      <c r="F3203" s="193" t="str">
        <f t="shared" si="5677"/>
        <v>Food ServicesRichardson, Vicki</v>
      </c>
      <c r="G3203" s="193" t="str">
        <f t="shared" ref="G3203:M3203" si="5773">G$183</f>
        <v>Richardson, Vicki</v>
      </c>
      <c r="H3203" s="193" t="str">
        <f t="shared" si="5773"/>
        <v>Herold, Sarah</v>
      </c>
      <c r="I3203" s="193" t="str">
        <f t="shared" si="5773"/>
        <v>RI453</v>
      </c>
      <c r="J3203" s="193" t="str">
        <f t="shared" si="5773"/>
        <v>RICKY'S NYC</v>
      </c>
      <c r="K3203" s="193" t="str">
        <f t="shared" si="5773"/>
        <v>all</v>
      </c>
      <c r="L3203" s="193" t="str">
        <f t="shared" si="5773"/>
        <v>Jay Halaby &amp; Assoc</v>
      </c>
      <c r="M3203" s="193" t="str">
        <f t="shared" si="5773"/>
        <v>Beauty</v>
      </c>
      <c r="N3203" s="193" t="str">
        <f t="shared" si="5650"/>
        <v>Food Services</v>
      </c>
      <c r="AA3203" s="193">
        <f t="shared" si="5679"/>
        <v>0</v>
      </c>
      <c r="AB3203" s="193" t="str">
        <f t="shared" ref="AB3203" si="5774">AB$183</f>
        <v>Herold, Sarah</v>
      </c>
    </row>
    <row r="3204" spans="1:28" s="188" customFormat="1" ht="17.399999999999999">
      <c r="A3204" s="193" t="str">
        <f t="shared" si="5674"/>
        <v>Food Services</v>
      </c>
      <c r="B3204" s="193" t="str">
        <f t="shared" si="5675"/>
        <v>SC616Food Services</v>
      </c>
      <c r="C3204" s="193" t="str">
        <f t="shared" si="5676"/>
        <v>Food ServicesHerold, Sarah</v>
      </c>
      <c r="D3204" s="193"/>
      <c r="E3204" s="193"/>
      <c r="F3204" s="193" t="str">
        <f t="shared" si="5677"/>
        <v>Food ServicesRichardson, Vicki</v>
      </c>
      <c r="G3204" s="193" t="str">
        <f t="shared" ref="G3204:M3204" si="5775">G$184</f>
        <v>Richardson, Vicki</v>
      </c>
      <c r="H3204" s="193" t="str">
        <f t="shared" si="5775"/>
        <v>Herold, Sarah</v>
      </c>
      <c r="I3204" s="193" t="str">
        <f t="shared" si="5775"/>
        <v>SC616</v>
      </c>
      <c r="J3204" s="193" t="str">
        <f t="shared" si="5775"/>
        <v>S-MARK ENTERPRISE</v>
      </c>
      <c r="K3204" s="193" t="str">
        <f t="shared" si="5775"/>
        <v>all</v>
      </c>
      <c r="L3204" s="193" t="str">
        <f t="shared" si="5775"/>
        <v>Jay Halaby &amp; Assoc</v>
      </c>
      <c r="M3204" s="193" t="str">
        <f t="shared" si="5775"/>
        <v>Beauty</v>
      </c>
      <c r="N3204" s="193" t="str">
        <f t="shared" si="5650"/>
        <v>Food Services</v>
      </c>
      <c r="AA3204" s="193">
        <f t="shared" si="5679"/>
        <v>0</v>
      </c>
      <c r="AB3204" s="193" t="str">
        <f t="shared" ref="AB3204" si="5776">AB$184</f>
        <v>Herold, Sarah</v>
      </c>
    </row>
    <row r="3205" spans="1:28" s="188" customFormat="1" ht="17.399999999999999">
      <c r="A3205" s="193" t="str">
        <f t="shared" si="5674"/>
        <v>Food Services</v>
      </c>
      <c r="B3205" s="193" t="str">
        <f t="shared" si="5675"/>
        <v>SE636Food Services</v>
      </c>
      <c r="C3205" s="193" t="str">
        <f t="shared" si="5676"/>
        <v>Food ServicesHerold, Sarah</v>
      </c>
      <c r="D3205" s="193"/>
      <c r="E3205" s="193"/>
      <c r="F3205" s="193" t="str">
        <f t="shared" si="5677"/>
        <v>Food ServicesRichardson, Vicki</v>
      </c>
      <c r="G3205" s="193" t="str">
        <f t="shared" ref="G3205:M3205" si="5777">G$185</f>
        <v>Richardson, Vicki</v>
      </c>
      <c r="H3205" s="193" t="str">
        <f t="shared" si="5777"/>
        <v>Herold, Sarah</v>
      </c>
      <c r="I3205" s="193" t="str">
        <f t="shared" si="5777"/>
        <v>SE636</v>
      </c>
      <c r="J3205" s="193" t="str">
        <f t="shared" si="5777"/>
        <v>SELBA BEAUTY SYSTEMS</v>
      </c>
      <c r="K3205" s="193" t="str">
        <f t="shared" si="5777"/>
        <v>all</v>
      </c>
      <c r="L3205" s="193" t="str">
        <f t="shared" si="5777"/>
        <v>Jay Halaby &amp; Assoc</v>
      </c>
      <c r="M3205" s="193" t="str">
        <f t="shared" si="5777"/>
        <v>Beauty</v>
      </c>
      <c r="N3205" s="193" t="str">
        <f t="shared" si="5650"/>
        <v>Food Services</v>
      </c>
      <c r="AA3205" s="193">
        <f t="shared" si="5679"/>
        <v>0</v>
      </c>
      <c r="AB3205" s="193" t="str">
        <f t="shared" ref="AB3205" si="5778">AB$185</f>
        <v>Herold, Sarah</v>
      </c>
    </row>
    <row r="3206" spans="1:28" s="188" customFormat="1" ht="17.399999999999999">
      <c r="A3206" s="193" t="str">
        <f t="shared" si="5674"/>
        <v>Food Services</v>
      </c>
      <c r="B3206" s="193" t="str">
        <f t="shared" si="5675"/>
        <v>SH875Food Services</v>
      </c>
      <c r="C3206" s="193" t="str">
        <f t="shared" si="5676"/>
        <v>Food ServicesHerold, Sarah</v>
      </c>
      <c r="D3206" s="193"/>
      <c r="E3206" s="193"/>
      <c r="F3206" s="193" t="str">
        <f t="shared" si="5677"/>
        <v>Food ServicesRichardson, Vicki</v>
      </c>
      <c r="G3206" s="193" t="str">
        <f t="shared" ref="G3206:M3206" si="5779">G$186</f>
        <v>Richardson, Vicki</v>
      </c>
      <c r="H3206" s="193" t="str">
        <f t="shared" si="5779"/>
        <v>Herold, Sarah</v>
      </c>
      <c r="I3206" s="193" t="str">
        <f t="shared" si="5779"/>
        <v>SH875</v>
      </c>
      <c r="J3206" s="193" t="str">
        <f t="shared" si="5779"/>
        <v>THE SHAVER SHOP</v>
      </c>
      <c r="K3206" s="193" t="str">
        <f t="shared" si="5779"/>
        <v>all</v>
      </c>
      <c r="L3206" s="193">
        <f t="shared" si="5779"/>
        <v>0</v>
      </c>
      <c r="M3206" s="193">
        <f t="shared" si="5779"/>
        <v>0</v>
      </c>
      <c r="N3206" s="193" t="str">
        <f t="shared" si="5650"/>
        <v>Food Services</v>
      </c>
      <c r="AA3206" s="193">
        <f t="shared" si="5679"/>
        <v>0</v>
      </c>
      <c r="AB3206" s="193" t="str">
        <f t="shared" ref="AB3206" si="5780">AB$186</f>
        <v>Herold, Sarah</v>
      </c>
    </row>
    <row r="3207" spans="1:28" s="188" customFormat="1" ht="17.399999999999999">
      <c r="A3207" s="193" t="str">
        <f t="shared" si="5674"/>
        <v>Food Services</v>
      </c>
      <c r="B3207" s="193" t="str">
        <f t="shared" si="5675"/>
        <v>SH971Food Services</v>
      </c>
      <c r="C3207" s="193" t="str">
        <f t="shared" si="5676"/>
        <v>Food ServicesHerold, Sarah</v>
      </c>
      <c r="D3207" s="193"/>
      <c r="E3207" s="193"/>
      <c r="F3207" s="193" t="str">
        <f t="shared" si="5677"/>
        <v>Food ServicesRichardson, Vicki</v>
      </c>
      <c r="G3207" s="193" t="str">
        <f t="shared" ref="G3207:M3207" si="5781">G$187</f>
        <v>Richardson, Vicki</v>
      </c>
      <c r="H3207" s="193" t="str">
        <f t="shared" si="5781"/>
        <v>Herold, Sarah</v>
      </c>
      <c r="I3207" s="193" t="str">
        <f t="shared" si="5781"/>
        <v>SH971</v>
      </c>
      <c r="J3207" s="193" t="str">
        <f t="shared" si="5781"/>
        <v>SHOPPERS EXPO INTERNATIONAL INC</v>
      </c>
      <c r="K3207" s="193" t="str">
        <f t="shared" si="5781"/>
        <v>all</v>
      </c>
      <c r="L3207" s="193" t="str">
        <f t="shared" si="5781"/>
        <v>Jay Halaby &amp; Assoc</v>
      </c>
      <c r="M3207" s="193" t="str">
        <f t="shared" si="5781"/>
        <v>Beauty</v>
      </c>
      <c r="N3207" s="193" t="str">
        <f t="shared" si="5650"/>
        <v>Food Services</v>
      </c>
      <c r="AA3207" s="193">
        <f t="shared" si="5679"/>
        <v>0</v>
      </c>
      <c r="AB3207" s="193" t="str">
        <f t="shared" ref="AB3207" si="5782">AB$187</f>
        <v>Herold, Sarah</v>
      </c>
    </row>
    <row r="3208" spans="1:28" s="188" customFormat="1" ht="17.399999999999999">
      <c r="A3208" s="193" t="str">
        <f t="shared" si="5674"/>
        <v>Food Services</v>
      </c>
      <c r="B3208" s="193" t="str">
        <f t="shared" si="5675"/>
        <v>SP594Food Services</v>
      </c>
      <c r="C3208" s="193" t="str">
        <f t="shared" si="5676"/>
        <v>Food ServicesHerold, Sarah</v>
      </c>
      <c r="D3208" s="193"/>
      <c r="E3208" s="193"/>
      <c r="F3208" s="193" t="str">
        <f t="shared" si="5677"/>
        <v>Food ServicesRichardson, Vicki</v>
      </c>
      <c r="G3208" s="193" t="str">
        <f t="shared" ref="G3208:M3208" si="5783">G$188</f>
        <v>Richardson, Vicki</v>
      </c>
      <c r="H3208" s="193" t="str">
        <f t="shared" si="5783"/>
        <v>Herold, Sarah</v>
      </c>
      <c r="I3208" s="193" t="str">
        <f t="shared" si="5783"/>
        <v>SP594</v>
      </c>
      <c r="J3208" s="193" t="str">
        <f t="shared" si="5783"/>
        <v>S&amp;J HANS DISTRIBUTORS</v>
      </c>
      <c r="K3208" s="193" t="str">
        <f t="shared" si="5783"/>
        <v>all</v>
      </c>
      <c r="L3208" s="193">
        <f t="shared" si="5783"/>
        <v>0</v>
      </c>
      <c r="M3208" s="193">
        <f t="shared" si="5783"/>
        <v>0</v>
      </c>
      <c r="N3208" s="193" t="str">
        <f t="shared" ref="N3208:N3271" si="5784">A3208</f>
        <v>Food Services</v>
      </c>
      <c r="AA3208" s="193">
        <f t="shared" si="5679"/>
        <v>0</v>
      </c>
      <c r="AB3208" s="193" t="str">
        <f t="shared" ref="AB3208" si="5785">AB$188</f>
        <v>Herold, Sarah</v>
      </c>
    </row>
    <row r="3209" spans="1:28" s="188" customFormat="1" ht="17.399999999999999">
      <c r="A3209" s="193" t="str">
        <f t="shared" si="5674"/>
        <v>Food Services</v>
      </c>
      <c r="B3209" s="193" t="str">
        <f t="shared" si="5675"/>
        <v>SW081Food Services</v>
      </c>
      <c r="C3209" s="193" t="str">
        <f t="shared" si="5676"/>
        <v>Food ServicesHerold, Sarah</v>
      </c>
      <c r="D3209" s="193"/>
      <c r="E3209" s="193"/>
      <c r="F3209" s="193" t="str">
        <f t="shared" si="5677"/>
        <v>Food ServicesRichardson, Vicki</v>
      </c>
      <c r="G3209" s="193" t="str">
        <f t="shared" ref="G3209:M3209" si="5786">G$189</f>
        <v>Richardson, Vicki</v>
      </c>
      <c r="H3209" s="193" t="str">
        <f t="shared" si="5786"/>
        <v>Herold, Sarah</v>
      </c>
      <c r="I3209" s="193" t="str">
        <f t="shared" si="5786"/>
        <v>SW081</v>
      </c>
      <c r="J3209" s="193" t="str">
        <f t="shared" si="5786"/>
        <v>SWEIS INC</v>
      </c>
      <c r="K3209" s="193" t="str">
        <f t="shared" si="5786"/>
        <v>all</v>
      </c>
      <c r="L3209" s="193" t="str">
        <f t="shared" si="5786"/>
        <v>Jay Halaby &amp; Assoc</v>
      </c>
      <c r="M3209" s="193" t="str">
        <f t="shared" si="5786"/>
        <v>Beauty</v>
      </c>
      <c r="N3209" s="193" t="str">
        <f t="shared" si="5784"/>
        <v>Food Services</v>
      </c>
      <c r="AA3209" s="193">
        <f t="shared" si="5679"/>
        <v>0</v>
      </c>
      <c r="AB3209" s="193" t="str">
        <f t="shared" ref="AB3209" si="5787">AB$189</f>
        <v>Herold, Sarah</v>
      </c>
    </row>
    <row r="3210" spans="1:28" s="188" customFormat="1" ht="17.399999999999999">
      <c r="A3210" s="193" t="str">
        <f t="shared" si="5674"/>
        <v>Food Services</v>
      </c>
      <c r="B3210" s="193" t="str">
        <f t="shared" si="5675"/>
        <v>TA293Food Services</v>
      </c>
      <c r="C3210" s="193" t="str">
        <f t="shared" si="5676"/>
        <v>Food ServicesHerold, Sarah</v>
      </c>
      <c r="D3210" s="193"/>
      <c r="E3210" s="193"/>
      <c r="F3210" s="193" t="str">
        <f t="shared" si="5677"/>
        <v>Food ServicesRichardson, Vicki</v>
      </c>
      <c r="G3210" s="193" t="str">
        <f t="shared" ref="G3210:M3210" si="5788">G$190</f>
        <v>Richardson, Vicki</v>
      </c>
      <c r="H3210" s="193" t="str">
        <f t="shared" si="5788"/>
        <v>Herold, Sarah</v>
      </c>
      <c r="I3210" s="193" t="str">
        <f t="shared" si="5788"/>
        <v>TA293</v>
      </c>
      <c r="J3210" s="193" t="str">
        <f t="shared" si="5788"/>
        <v>TASTAS, INC.</v>
      </c>
      <c r="K3210" s="193" t="str">
        <f t="shared" si="5788"/>
        <v>all</v>
      </c>
      <c r="L3210" s="193" t="str">
        <f t="shared" si="5788"/>
        <v>Jay Halaby &amp; Assoc</v>
      </c>
      <c r="M3210" s="193" t="str">
        <f t="shared" si="5788"/>
        <v>Beauty</v>
      </c>
      <c r="N3210" s="193" t="str">
        <f t="shared" si="5784"/>
        <v>Food Services</v>
      </c>
      <c r="AA3210" s="193">
        <f t="shared" si="5679"/>
        <v>0</v>
      </c>
      <c r="AB3210" s="193" t="str">
        <f t="shared" ref="AB3210" si="5789">AB$190</f>
        <v>Herold, Sarah</v>
      </c>
    </row>
    <row r="3211" spans="1:28" s="188" customFormat="1" ht="17.399999999999999">
      <c r="A3211" s="193" t="str">
        <f t="shared" si="5674"/>
        <v>Food Services</v>
      </c>
      <c r="B3211" s="193" t="str">
        <f t="shared" si="5675"/>
        <v>TH362Food Services</v>
      </c>
      <c r="C3211" s="193" t="str">
        <f t="shared" si="5676"/>
        <v>Food ServicesHerold, Sarah</v>
      </c>
      <c r="D3211" s="193"/>
      <c r="E3211" s="193"/>
      <c r="F3211" s="193" t="str">
        <f t="shared" si="5677"/>
        <v>Food ServicesRichardson, Vicki</v>
      </c>
      <c r="G3211" s="193" t="str">
        <f t="shared" ref="G3211:M3211" si="5790">G$191</f>
        <v>Richardson, Vicki</v>
      </c>
      <c r="H3211" s="193" t="str">
        <f t="shared" si="5790"/>
        <v>Herold, Sarah</v>
      </c>
      <c r="I3211" s="193" t="str">
        <f t="shared" si="5790"/>
        <v>TH362</v>
      </c>
      <c r="J3211" s="193" t="str">
        <f t="shared" si="5790"/>
        <v>THE ART OF SHAVING - FL, LLC</v>
      </c>
      <c r="K3211" s="193" t="str">
        <f t="shared" si="5790"/>
        <v>all</v>
      </c>
      <c r="L3211" s="193">
        <f t="shared" si="5790"/>
        <v>0</v>
      </c>
      <c r="M3211" s="193">
        <f t="shared" si="5790"/>
        <v>0</v>
      </c>
      <c r="N3211" s="193" t="str">
        <f t="shared" si="5784"/>
        <v>Food Services</v>
      </c>
      <c r="AA3211" s="193">
        <f t="shared" si="5679"/>
        <v>0</v>
      </c>
      <c r="AB3211" s="193" t="str">
        <f t="shared" ref="AB3211" si="5791">AB$191</f>
        <v>Herold, Sarah</v>
      </c>
    </row>
    <row r="3212" spans="1:28" s="188" customFormat="1" ht="17.399999999999999">
      <c r="A3212" s="193" t="str">
        <f t="shared" si="5674"/>
        <v>Food Services</v>
      </c>
      <c r="B3212" s="193" t="str">
        <f t="shared" si="5675"/>
        <v>TU161Food Services</v>
      </c>
      <c r="C3212" s="193" t="str">
        <f t="shared" si="5676"/>
        <v>Food ServicesHerold, Sarah</v>
      </c>
      <c r="D3212" s="193"/>
      <c r="E3212" s="193"/>
      <c r="F3212" s="193" t="str">
        <f t="shared" si="5677"/>
        <v>Food ServicesRichardson, Vicki</v>
      </c>
      <c r="G3212" s="193" t="str">
        <f t="shared" ref="G3212:M3212" si="5792">G$192</f>
        <v>Richardson, Vicki</v>
      </c>
      <c r="H3212" s="193" t="str">
        <f t="shared" si="5792"/>
        <v>Herold, Sarah</v>
      </c>
      <c r="I3212" s="193" t="str">
        <f t="shared" si="5792"/>
        <v>TU161</v>
      </c>
      <c r="J3212" s="193" t="str">
        <f t="shared" si="5792"/>
        <v>TUESDAY MORNING PARTNERS LTD</v>
      </c>
      <c r="K3212" s="193" t="str">
        <f t="shared" si="5792"/>
        <v>all</v>
      </c>
      <c r="L3212" s="193">
        <f t="shared" si="5792"/>
        <v>0</v>
      </c>
      <c r="M3212" s="193">
        <f t="shared" si="5792"/>
        <v>0</v>
      </c>
      <c r="N3212" s="193" t="str">
        <f t="shared" si="5784"/>
        <v>Food Services</v>
      </c>
      <c r="AA3212" s="193">
        <f t="shared" si="5679"/>
        <v>0</v>
      </c>
      <c r="AB3212" s="193" t="str">
        <f t="shared" ref="AB3212" si="5793">AB$192</f>
        <v>Herold, Sarah</v>
      </c>
    </row>
    <row r="3213" spans="1:28" s="188" customFormat="1" ht="17.399999999999999">
      <c r="A3213" s="193" t="str">
        <f t="shared" si="5674"/>
        <v>Food Services</v>
      </c>
      <c r="B3213" s="193" t="str">
        <f t="shared" si="5675"/>
        <v>UL220Food Services</v>
      </c>
      <c r="C3213" s="193" t="str">
        <f t="shared" si="5676"/>
        <v>Food ServicesHerold, Sarah</v>
      </c>
      <c r="D3213" s="193"/>
      <c r="E3213" s="193"/>
      <c r="F3213" s="193" t="str">
        <f t="shared" si="5677"/>
        <v>Food ServicesRichardson, Vicki</v>
      </c>
      <c r="G3213" s="193" t="str">
        <f t="shared" ref="G3213:M3213" si="5794">G$193</f>
        <v>Richardson, Vicki</v>
      </c>
      <c r="H3213" s="193" t="str">
        <f t="shared" si="5794"/>
        <v>Herold, Sarah</v>
      </c>
      <c r="I3213" s="193" t="str">
        <f t="shared" si="5794"/>
        <v>UL220</v>
      </c>
      <c r="J3213" s="193" t="str">
        <f t="shared" si="5794"/>
        <v>ULTA SALON</v>
      </c>
      <c r="K3213" s="193" t="str">
        <f t="shared" si="5794"/>
        <v>all</v>
      </c>
      <c r="L3213" s="193">
        <f t="shared" si="5794"/>
        <v>0</v>
      </c>
      <c r="M3213" s="193">
        <f t="shared" si="5794"/>
        <v>0</v>
      </c>
      <c r="N3213" s="193" t="str">
        <f t="shared" si="5784"/>
        <v>Food Services</v>
      </c>
      <c r="AA3213" s="193">
        <f t="shared" si="5679"/>
        <v>0</v>
      </c>
      <c r="AB3213" s="193" t="str">
        <f t="shared" ref="AB3213" si="5795">AB$193</f>
        <v>Herold, Sarah</v>
      </c>
    </row>
    <row r="3214" spans="1:28" s="188" customFormat="1" ht="17.399999999999999">
      <c r="A3214" s="193" t="str">
        <f t="shared" si="5674"/>
        <v>Food Services</v>
      </c>
      <c r="B3214" s="193" t="str">
        <f t="shared" si="5675"/>
        <v>VI277Food Services</v>
      </c>
      <c r="C3214" s="193" t="str">
        <f t="shared" si="5676"/>
        <v>Food ServicesHerold, Sarah</v>
      </c>
      <c r="D3214" s="193"/>
      <c r="E3214" s="193"/>
      <c r="F3214" s="193" t="str">
        <f t="shared" si="5677"/>
        <v>Food ServicesRichardson, Vicki</v>
      </c>
      <c r="G3214" s="193" t="str">
        <f t="shared" ref="G3214:M3214" si="5796">G$194</f>
        <v>Richardson, Vicki</v>
      </c>
      <c r="H3214" s="193" t="str">
        <f t="shared" si="5796"/>
        <v>Herold, Sarah</v>
      </c>
      <c r="I3214" s="193" t="str">
        <f t="shared" si="5796"/>
        <v>VI277</v>
      </c>
      <c r="J3214" s="193" t="str">
        <f t="shared" si="5796"/>
        <v>VINTAGE DISTRIBUTION &amp; SALON SERVIC</v>
      </c>
      <c r="K3214" s="193" t="str">
        <f t="shared" si="5796"/>
        <v>all</v>
      </c>
      <c r="L3214" s="193" t="str">
        <f t="shared" si="5796"/>
        <v>Jay Halaby &amp; Assoc</v>
      </c>
      <c r="M3214" s="193" t="str">
        <f t="shared" si="5796"/>
        <v>Beauty</v>
      </c>
      <c r="N3214" s="193" t="str">
        <f t="shared" si="5784"/>
        <v>Food Services</v>
      </c>
      <c r="AA3214" s="193">
        <f t="shared" si="5679"/>
        <v>0</v>
      </c>
      <c r="AB3214" s="193" t="str">
        <f t="shared" ref="AB3214" si="5797">AB$194</f>
        <v>Herold, Sarah</v>
      </c>
    </row>
    <row r="3215" spans="1:28" s="188" customFormat="1" ht="17.399999999999999">
      <c r="A3215" s="193" t="str">
        <f t="shared" si="5674"/>
        <v>Food Services</v>
      </c>
      <c r="B3215" s="193" t="str">
        <f t="shared" si="5675"/>
        <v>WA596Food Services</v>
      </c>
      <c r="C3215" s="193" t="str">
        <f t="shared" si="5676"/>
        <v>Food ServicesHerold, Sarah</v>
      </c>
      <c r="D3215" s="193"/>
      <c r="E3215" s="193"/>
      <c r="F3215" s="193" t="str">
        <f t="shared" si="5677"/>
        <v>Food ServicesRichardson, Vicki</v>
      </c>
      <c r="G3215" s="193" t="str">
        <f t="shared" ref="G3215:M3215" si="5798">G$195</f>
        <v>Richardson, Vicki</v>
      </c>
      <c r="H3215" s="193" t="str">
        <f t="shared" si="5798"/>
        <v>Herold, Sarah</v>
      </c>
      <c r="I3215" s="193" t="str">
        <f t="shared" si="5798"/>
        <v>WA596</v>
      </c>
      <c r="J3215" s="193" t="str">
        <f t="shared" si="5798"/>
        <v>WALGREENS.COM</v>
      </c>
      <c r="K3215" s="193" t="str">
        <f t="shared" si="5798"/>
        <v>all</v>
      </c>
      <c r="L3215" s="193">
        <f t="shared" si="5798"/>
        <v>0</v>
      </c>
      <c r="M3215" s="193">
        <f t="shared" si="5798"/>
        <v>0</v>
      </c>
      <c r="N3215" s="193" t="str">
        <f t="shared" si="5784"/>
        <v>Food Services</v>
      </c>
      <c r="AA3215" s="193">
        <f t="shared" si="5679"/>
        <v>0</v>
      </c>
      <c r="AB3215" s="193" t="str">
        <f t="shared" ref="AB3215" si="5799">AB$195</f>
        <v>Herold, Sarah</v>
      </c>
    </row>
    <row r="3216" spans="1:28" s="188" customFormat="1" ht="17.399999999999999">
      <c r="A3216" s="193" t="str">
        <f t="shared" si="5674"/>
        <v>Food Services</v>
      </c>
      <c r="B3216" s="193" t="str">
        <f t="shared" si="5675"/>
        <v>WI196Food Services</v>
      </c>
      <c r="C3216" s="193" t="str">
        <f t="shared" si="5676"/>
        <v>Food ServicesHerold, Sarah</v>
      </c>
      <c r="D3216" s="193"/>
      <c r="E3216" s="193"/>
      <c r="F3216" s="193" t="str">
        <f t="shared" si="5677"/>
        <v>Food ServicesRichardson, Vicki</v>
      </c>
      <c r="G3216" s="193" t="str">
        <f t="shared" ref="G3216:M3216" si="5800">G$196</f>
        <v>Richardson, Vicki</v>
      </c>
      <c r="H3216" s="193" t="str">
        <f t="shared" si="5800"/>
        <v>Herold, Sarah</v>
      </c>
      <c r="I3216" s="193" t="str">
        <f t="shared" si="5800"/>
        <v>WI196</v>
      </c>
      <c r="J3216" s="193" t="str">
        <f t="shared" si="5800"/>
        <v>WILLIAM MARVY COMPANY</v>
      </c>
      <c r="K3216" s="193" t="str">
        <f t="shared" si="5800"/>
        <v>all</v>
      </c>
      <c r="L3216" s="193" t="str">
        <f t="shared" si="5800"/>
        <v>Jay Halaby &amp; Assoc</v>
      </c>
      <c r="M3216" s="193" t="str">
        <f t="shared" si="5800"/>
        <v>Beauty</v>
      </c>
      <c r="N3216" s="193" t="str">
        <f t="shared" si="5784"/>
        <v>Food Services</v>
      </c>
      <c r="AA3216" s="193">
        <f t="shared" si="5679"/>
        <v>0</v>
      </c>
      <c r="AB3216" s="193" t="str">
        <f t="shared" ref="AB3216" si="5801">AB$196</f>
        <v>Herold, Sarah</v>
      </c>
    </row>
    <row r="3217" spans="1:28" s="188" customFormat="1" ht="17.399999999999999">
      <c r="A3217" s="193" t="str">
        <f t="shared" si="5674"/>
        <v>Food Services</v>
      </c>
      <c r="B3217" s="193" t="str">
        <f t="shared" si="5675"/>
        <v>CR366Food Services</v>
      </c>
      <c r="C3217" s="193" t="str">
        <f t="shared" si="5676"/>
        <v>Food ServicesHerold, Sarah</v>
      </c>
      <c r="D3217" s="193"/>
      <c r="E3217" s="193"/>
      <c r="F3217" s="193" t="str">
        <f t="shared" si="5677"/>
        <v>Food ServicesRichardson, Vicki</v>
      </c>
      <c r="G3217" s="193" t="str">
        <f t="shared" ref="G3217:M3217" si="5802">G$197</f>
        <v>Richardson, Vicki</v>
      </c>
      <c r="H3217" s="193" t="str">
        <f t="shared" si="5802"/>
        <v>Herold, Sarah</v>
      </c>
      <c r="I3217" s="193" t="str">
        <f t="shared" si="5802"/>
        <v>CR366</v>
      </c>
      <c r="J3217" s="193" t="str">
        <f t="shared" si="5802"/>
        <v>CREDIBLE CULTURE</v>
      </c>
      <c r="K3217" s="193" t="str">
        <f t="shared" si="5802"/>
        <v>all</v>
      </c>
      <c r="L3217" s="193">
        <f t="shared" si="5802"/>
        <v>0</v>
      </c>
      <c r="M3217" s="193" t="str">
        <f t="shared" si="5802"/>
        <v>Beauty</v>
      </c>
      <c r="N3217" s="193" t="str">
        <f t="shared" si="5784"/>
        <v>Food Services</v>
      </c>
      <c r="AA3217" s="193">
        <f t="shared" si="5679"/>
        <v>0</v>
      </c>
      <c r="AB3217" s="193" t="str">
        <f t="shared" ref="AB3217" si="5803">AB$197</f>
        <v>Herold, Sarah</v>
      </c>
    </row>
    <row r="3218" spans="1:28" s="188" customFormat="1" ht="17.399999999999999">
      <c r="A3218" s="193" t="str">
        <f t="shared" si="5674"/>
        <v>Food Services</v>
      </c>
      <c r="B3218" s="193" t="str">
        <f t="shared" si="5675"/>
        <v>VE242Food Services</v>
      </c>
      <c r="C3218" s="193" t="str">
        <f t="shared" si="5676"/>
        <v>Food ServicesHerold, Sarah</v>
      </c>
      <c r="D3218" s="193"/>
      <c r="E3218" s="193"/>
      <c r="F3218" s="193" t="str">
        <f t="shared" si="5677"/>
        <v>Food ServicesRichardson, Vicki</v>
      </c>
      <c r="G3218" s="193" t="str">
        <f t="shared" ref="G3218:M3218" si="5804">G$198</f>
        <v>Richardson, Vicki</v>
      </c>
      <c r="H3218" s="193" t="str">
        <f t="shared" si="5804"/>
        <v>Herold, Sarah</v>
      </c>
      <c r="I3218" s="193" t="str">
        <f t="shared" si="5804"/>
        <v>VE242</v>
      </c>
      <c r="J3218" s="193" t="str">
        <f t="shared" si="5804"/>
        <v>VECINA BEAUTY SUPPLY INC</v>
      </c>
      <c r="K3218" s="193" t="str">
        <f t="shared" si="5804"/>
        <v>all</v>
      </c>
      <c r="L3218" s="193">
        <f t="shared" si="5804"/>
        <v>0</v>
      </c>
      <c r="M3218" s="193" t="str">
        <f t="shared" si="5804"/>
        <v>Beauty</v>
      </c>
      <c r="N3218" s="193" t="str">
        <f t="shared" si="5784"/>
        <v>Food Services</v>
      </c>
      <c r="AA3218" s="193">
        <f t="shared" si="5679"/>
        <v>0</v>
      </c>
      <c r="AB3218" s="193" t="str">
        <f t="shared" ref="AB3218" si="5805">AB$198</f>
        <v>Herold, Sarah</v>
      </c>
    </row>
    <row r="3219" spans="1:28" s="188" customFormat="1" ht="17.399999999999999">
      <c r="A3219" s="193" t="str">
        <f t="shared" si="5674"/>
        <v>Food Services</v>
      </c>
      <c r="B3219" s="193" t="str">
        <f t="shared" si="5675"/>
        <v>0Food Services</v>
      </c>
      <c r="C3219" s="193" t="str">
        <f t="shared" si="5676"/>
        <v>Food Services0</v>
      </c>
      <c r="D3219" s="193"/>
      <c r="E3219" s="193"/>
      <c r="F3219" s="193" t="str">
        <f t="shared" si="5677"/>
        <v>Food Services0</v>
      </c>
      <c r="G3219" s="193">
        <f t="shared" ref="G3219:M3219" si="5806">G$199</f>
        <v>0</v>
      </c>
      <c r="H3219" s="193">
        <f t="shared" si="5806"/>
        <v>0</v>
      </c>
      <c r="I3219" s="193">
        <f t="shared" si="5806"/>
        <v>0</v>
      </c>
      <c r="J3219" s="193">
        <f t="shared" si="5806"/>
        <v>0</v>
      </c>
      <c r="K3219" s="193">
        <f t="shared" si="5806"/>
        <v>0</v>
      </c>
      <c r="L3219" s="193">
        <f t="shared" si="5806"/>
        <v>0</v>
      </c>
      <c r="M3219" s="193">
        <f t="shared" si="5806"/>
        <v>0</v>
      </c>
      <c r="N3219" s="193" t="str">
        <f t="shared" si="5784"/>
        <v>Food Services</v>
      </c>
      <c r="AA3219" s="193">
        <f t="shared" si="5679"/>
        <v>0</v>
      </c>
      <c r="AB3219" s="193">
        <f t="shared" ref="AB3219" si="5807">AB$199</f>
        <v>0</v>
      </c>
    </row>
    <row r="3220" spans="1:28" s="188" customFormat="1" ht="17.399999999999999">
      <c r="A3220" s="193" t="str">
        <f t="shared" ref="A3220:A3283" si="5808">T$13</f>
        <v>Food Services</v>
      </c>
      <c r="B3220" s="193" t="str">
        <f t="shared" ref="B3220:B3283" si="5809">CONCATENATE(I3220,A3220)</f>
        <v>0Food Services</v>
      </c>
      <c r="C3220" s="193" t="str">
        <f t="shared" ref="C3220:C3283" si="5810">CONCATENATE(A3220,H3220)</f>
        <v>Food Services0</v>
      </c>
      <c r="D3220" s="193"/>
      <c r="E3220" s="193"/>
      <c r="F3220" s="193" t="str">
        <f t="shared" ref="F3220:F3283" si="5811">CONCATENATE(A3220,G3220)</f>
        <v>Food Services0</v>
      </c>
      <c r="G3220" s="193">
        <f t="shared" ref="G3220:M3220" si="5812">G$200</f>
        <v>0</v>
      </c>
      <c r="H3220" s="193">
        <f t="shared" si="5812"/>
        <v>0</v>
      </c>
      <c r="I3220" s="193">
        <f t="shared" si="5812"/>
        <v>0</v>
      </c>
      <c r="J3220" s="193">
        <f t="shared" si="5812"/>
        <v>0</v>
      </c>
      <c r="K3220" s="193">
        <f t="shared" si="5812"/>
        <v>0</v>
      </c>
      <c r="L3220" s="193">
        <f t="shared" si="5812"/>
        <v>0</v>
      </c>
      <c r="M3220" s="193">
        <f t="shared" si="5812"/>
        <v>0</v>
      </c>
      <c r="N3220" s="193" t="str">
        <f t="shared" si="5784"/>
        <v>Food Services</v>
      </c>
      <c r="AA3220" s="193">
        <f t="shared" ref="AA3220:AA3283" si="5813">AT$13</f>
        <v>0</v>
      </c>
      <c r="AB3220" s="193">
        <f t="shared" ref="AB3220" si="5814">AB$200</f>
        <v>0</v>
      </c>
    </row>
    <row r="3221" spans="1:28" s="188" customFormat="1" ht="17.399999999999999">
      <c r="A3221" s="193" t="str">
        <f t="shared" si="5808"/>
        <v>Food Services</v>
      </c>
      <c r="B3221" s="193" t="str">
        <f t="shared" si="5809"/>
        <v>0Food Services</v>
      </c>
      <c r="C3221" s="193" t="str">
        <f t="shared" si="5810"/>
        <v>Food Services0</v>
      </c>
      <c r="D3221" s="193"/>
      <c r="E3221" s="193"/>
      <c r="F3221" s="193" t="str">
        <f t="shared" si="5811"/>
        <v>Food Services0</v>
      </c>
      <c r="G3221" s="193">
        <f t="shared" ref="G3221:M3221" si="5815">G$201</f>
        <v>0</v>
      </c>
      <c r="H3221" s="193">
        <f t="shared" si="5815"/>
        <v>0</v>
      </c>
      <c r="I3221" s="193">
        <f t="shared" si="5815"/>
        <v>0</v>
      </c>
      <c r="J3221" s="193">
        <f t="shared" si="5815"/>
        <v>0</v>
      </c>
      <c r="K3221" s="193">
        <f t="shared" si="5815"/>
        <v>0</v>
      </c>
      <c r="L3221" s="193">
        <f t="shared" si="5815"/>
        <v>0</v>
      </c>
      <c r="M3221" s="193">
        <f t="shared" si="5815"/>
        <v>0</v>
      </c>
      <c r="N3221" s="193" t="str">
        <f t="shared" si="5784"/>
        <v>Food Services</v>
      </c>
      <c r="AA3221" s="193">
        <f t="shared" si="5813"/>
        <v>0</v>
      </c>
      <c r="AB3221" s="193">
        <f t="shared" ref="AB3221" si="5816">AB$201</f>
        <v>0</v>
      </c>
    </row>
    <row r="3222" spans="1:28" s="188" customFormat="1" ht="17.399999999999999">
      <c r="A3222" s="193" t="str">
        <f t="shared" si="5808"/>
        <v>Food Services</v>
      </c>
      <c r="B3222" s="193" t="str">
        <f t="shared" si="5809"/>
        <v>0Food Services</v>
      </c>
      <c r="C3222" s="193" t="str">
        <f t="shared" si="5810"/>
        <v>Food Services0</v>
      </c>
      <c r="D3222" s="193"/>
      <c r="E3222" s="193"/>
      <c r="F3222" s="193" t="str">
        <f t="shared" si="5811"/>
        <v>Food Services0</v>
      </c>
      <c r="G3222" s="193">
        <f t="shared" ref="G3222:M3222" si="5817">G$202</f>
        <v>0</v>
      </c>
      <c r="H3222" s="193">
        <f t="shared" si="5817"/>
        <v>0</v>
      </c>
      <c r="I3222" s="193">
        <f t="shared" si="5817"/>
        <v>0</v>
      </c>
      <c r="J3222" s="193">
        <f t="shared" si="5817"/>
        <v>0</v>
      </c>
      <c r="K3222" s="193">
        <f t="shared" si="5817"/>
        <v>0</v>
      </c>
      <c r="L3222" s="193">
        <f t="shared" si="5817"/>
        <v>0</v>
      </c>
      <c r="M3222" s="193">
        <f t="shared" si="5817"/>
        <v>0</v>
      </c>
      <c r="N3222" s="193" t="str">
        <f t="shared" si="5784"/>
        <v>Food Services</v>
      </c>
      <c r="AA3222" s="193">
        <f t="shared" si="5813"/>
        <v>0</v>
      </c>
      <c r="AB3222" s="193">
        <f t="shared" ref="AB3222" si="5818">AB$202</f>
        <v>0</v>
      </c>
    </row>
    <row r="3223" spans="1:28" s="188" customFormat="1" ht="17.399999999999999">
      <c r="A3223" s="193" t="str">
        <f t="shared" si="5808"/>
        <v>Food Services</v>
      </c>
      <c r="B3223" s="193" t="str">
        <f t="shared" si="5809"/>
        <v>0Food Services</v>
      </c>
      <c r="C3223" s="193" t="str">
        <f t="shared" si="5810"/>
        <v>Food Services0</v>
      </c>
      <c r="D3223" s="193"/>
      <c r="E3223" s="193"/>
      <c r="F3223" s="193" t="str">
        <f t="shared" si="5811"/>
        <v>Food Services0</v>
      </c>
      <c r="G3223" s="193">
        <f t="shared" ref="G3223:M3223" si="5819">G$203</f>
        <v>0</v>
      </c>
      <c r="H3223" s="193">
        <f t="shared" si="5819"/>
        <v>0</v>
      </c>
      <c r="I3223" s="193">
        <f t="shared" si="5819"/>
        <v>0</v>
      </c>
      <c r="J3223" s="193">
        <f t="shared" si="5819"/>
        <v>0</v>
      </c>
      <c r="K3223" s="193">
        <f t="shared" si="5819"/>
        <v>0</v>
      </c>
      <c r="L3223" s="193">
        <f t="shared" si="5819"/>
        <v>0</v>
      </c>
      <c r="M3223" s="193">
        <f t="shared" si="5819"/>
        <v>0</v>
      </c>
      <c r="N3223" s="193" t="str">
        <f t="shared" si="5784"/>
        <v>Food Services</v>
      </c>
      <c r="AA3223" s="193">
        <f t="shared" si="5813"/>
        <v>0</v>
      </c>
      <c r="AB3223" s="193">
        <f t="shared" ref="AB3223" si="5820">AB$203</f>
        <v>0</v>
      </c>
    </row>
    <row r="3224" spans="1:28" s="188" customFormat="1" ht="17.399999999999999">
      <c r="A3224" s="193" t="str">
        <f t="shared" si="5808"/>
        <v>Food Services</v>
      </c>
      <c r="B3224" s="193" t="str">
        <f t="shared" si="5809"/>
        <v>0Food Services</v>
      </c>
      <c r="C3224" s="193" t="str">
        <f t="shared" si="5810"/>
        <v>Food Services0</v>
      </c>
      <c r="D3224" s="193"/>
      <c r="E3224" s="193"/>
      <c r="F3224" s="193" t="str">
        <f t="shared" si="5811"/>
        <v>Food Services0</v>
      </c>
      <c r="G3224" s="193">
        <f t="shared" ref="G3224:M3224" si="5821">G$204</f>
        <v>0</v>
      </c>
      <c r="H3224" s="193">
        <f t="shared" si="5821"/>
        <v>0</v>
      </c>
      <c r="I3224" s="193">
        <f t="shared" si="5821"/>
        <v>0</v>
      </c>
      <c r="J3224" s="193">
        <f t="shared" si="5821"/>
        <v>0</v>
      </c>
      <c r="K3224" s="193">
        <f t="shared" si="5821"/>
        <v>0</v>
      </c>
      <c r="L3224" s="193">
        <f t="shared" si="5821"/>
        <v>0</v>
      </c>
      <c r="M3224" s="193">
        <f t="shared" si="5821"/>
        <v>0</v>
      </c>
      <c r="N3224" s="193" t="str">
        <f t="shared" si="5784"/>
        <v>Food Services</v>
      </c>
      <c r="AA3224" s="193">
        <f t="shared" si="5813"/>
        <v>0</v>
      </c>
      <c r="AB3224" s="193">
        <f t="shared" ref="AB3224" si="5822">AB$204</f>
        <v>0</v>
      </c>
    </row>
    <row r="3225" spans="1:28" s="188" customFormat="1" ht="17.399999999999999">
      <c r="A3225" s="193" t="str">
        <f t="shared" si="5808"/>
        <v>Food Services</v>
      </c>
      <c r="B3225" s="193" t="str">
        <f t="shared" si="5809"/>
        <v>AB045Food Services</v>
      </c>
      <c r="C3225" s="193" t="str">
        <f t="shared" si="5810"/>
        <v>Food ServicesJames, Greg</v>
      </c>
      <c r="D3225" s="193"/>
      <c r="E3225" s="193"/>
      <c r="F3225" s="193" t="str">
        <f t="shared" si="5811"/>
        <v>Food ServicesRichardson, Vicki</v>
      </c>
      <c r="G3225" s="193" t="str">
        <f t="shared" ref="G3225:M3225" si="5823">G$205</f>
        <v>Richardson, Vicki</v>
      </c>
      <c r="H3225" s="193" t="str">
        <f t="shared" si="5823"/>
        <v>James, Greg</v>
      </c>
      <c r="I3225" s="193" t="str">
        <f t="shared" si="5823"/>
        <v>AB045</v>
      </c>
      <c r="J3225" s="193" t="str">
        <f t="shared" si="5823"/>
        <v>ABT ELECTRONICS</v>
      </c>
      <c r="K3225" s="193" t="str">
        <f t="shared" si="5823"/>
        <v>all</v>
      </c>
      <c r="L3225" s="193">
        <f t="shared" si="5823"/>
        <v>0</v>
      </c>
      <c r="M3225" s="193">
        <f t="shared" si="5823"/>
        <v>0</v>
      </c>
      <c r="N3225" s="193" t="str">
        <f t="shared" si="5784"/>
        <v>Food Services</v>
      </c>
      <c r="AA3225" s="193">
        <f t="shared" si="5813"/>
        <v>0</v>
      </c>
      <c r="AB3225" s="193" t="str">
        <f t="shared" ref="AB3225" si="5824">AB$205</f>
        <v>James, Greg</v>
      </c>
    </row>
    <row r="3226" spans="1:28" s="188" customFormat="1" ht="17.399999999999999">
      <c r="A3226" s="193" t="str">
        <f t="shared" si="5808"/>
        <v>Food Services</v>
      </c>
      <c r="B3226" s="193" t="str">
        <f t="shared" si="5809"/>
        <v>AB235Food Services</v>
      </c>
      <c r="C3226" s="193" t="str">
        <f t="shared" si="5810"/>
        <v>Food ServicesJames, Greg</v>
      </c>
      <c r="D3226" s="193"/>
      <c r="E3226" s="193"/>
      <c r="F3226" s="193" t="str">
        <f t="shared" si="5811"/>
        <v>Food ServicesRichardson, Vicki</v>
      </c>
      <c r="G3226" s="193" t="str">
        <f t="shared" ref="G3226:M3226" si="5825">G$206</f>
        <v>Richardson, Vicki</v>
      </c>
      <c r="H3226" s="193" t="str">
        <f t="shared" si="5825"/>
        <v>James, Greg</v>
      </c>
      <c r="I3226" s="193" t="str">
        <f t="shared" si="5825"/>
        <v>AB235</v>
      </c>
      <c r="J3226" s="193" t="str">
        <f t="shared" si="5825"/>
        <v>ABC APPLIANCE</v>
      </c>
      <c r="K3226" s="193" t="str">
        <f t="shared" si="5825"/>
        <v>all</v>
      </c>
      <c r="L3226" s="193">
        <f t="shared" si="5825"/>
        <v>0</v>
      </c>
      <c r="M3226" s="193">
        <f t="shared" si="5825"/>
        <v>0</v>
      </c>
      <c r="N3226" s="193" t="str">
        <f t="shared" si="5784"/>
        <v>Food Services</v>
      </c>
      <c r="AA3226" s="193">
        <f t="shared" si="5813"/>
        <v>0</v>
      </c>
      <c r="AB3226" s="193" t="str">
        <f t="shared" ref="AB3226" si="5826">AB$206</f>
        <v>James, Greg</v>
      </c>
    </row>
    <row r="3227" spans="1:28" s="188" customFormat="1" ht="17.399999999999999">
      <c r="A3227" s="193" t="str">
        <f t="shared" si="5808"/>
        <v>Food Services</v>
      </c>
      <c r="B3227" s="193" t="str">
        <f t="shared" si="5809"/>
        <v>BI001Food Services</v>
      </c>
      <c r="C3227" s="193" t="str">
        <f t="shared" si="5810"/>
        <v>Food ServicesJames, Greg</v>
      </c>
      <c r="D3227" s="193"/>
      <c r="E3227" s="193"/>
      <c r="F3227" s="193" t="str">
        <f t="shared" si="5811"/>
        <v>Food ServicesRichardson, Vicki</v>
      </c>
      <c r="G3227" s="193" t="str">
        <f t="shared" ref="G3227:M3227" si="5827">G$207</f>
        <v>Richardson, Vicki</v>
      </c>
      <c r="H3227" s="193" t="str">
        <f t="shared" si="5827"/>
        <v>James, Greg</v>
      </c>
      <c r="I3227" s="193" t="str">
        <f t="shared" si="5827"/>
        <v>BI001</v>
      </c>
      <c r="J3227" s="193" t="str">
        <f t="shared" si="5827"/>
        <v>BI-MART</v>
      </c>
      <c r="K3227" s="193" t="str">
        <f t="shared" si="5827"/>
        <v>all</v>
      </c>
      <c r="L3227" s="193">
        <f t="shared" si="5827"/>
        <v>0</v>
      </c>
      <c r="M3227" s="193">
        <f t="shared" si="5827"/>
        <v>0</v>
      </c>
      <c r="N3227" s="193" t="str">
        <f t="shared" si="5784"/>
        <v>Food Services</v>
      </c>
      <c r="AA3227" s="193">
        <f t="shared" si="5813"/>
        <v>0</v>
      </c>
      <c r="AB3227" s="193" t="str">
        <f t="shared" ref="AB3227" si="5828">AB$207</f>
        <v>James, Greg</v>
      </c>
    </row>
    <row r="3228" spans="1:28" s="188" customFormat="1" ht="17.399999999999999">
      <c r="A3228" s="193" t="str">
        <f t="shared" si="5808"/>
        <v>Food Services</v>
      </c>
      <c r="B3228" s="193" t="str">
        <f t="shared" si="5809"/>
        <v>FR195Food Services</v>
      </c>
      <c r="C3228" s="193" t="str">
        <f t="shared" si="5810"/>
        <v>Food ServicesJames, Greg</v>
      </c>
      <c r="D3228" s="193"/>
      <c r="E3228" s="193"/>
      <c r="F3228" s="193" t="str">
        <f t="shared" si="5811"/>
        <v>Food ServicesRichardson, Vicki</v>
      </c>
      <c r="G3228" s="193" t="str">
        <f t="shared" ref="G3228:M3228" si="5829">G$208</f>
        <v>Richardson, Vicki</v>
      </c>
      <c r="H3228" s="193" t="str">
        <f t="shared" si="5829"/>
        <v>James, Greg</v>
      </c>
      <c r="I3228" s="193" t="str">
        <f t="shared" si="5829"/>
        <v>FR195</v>
      </c>
      <c r="J3228" s="193" t="str">
        <f t="shared" si="5829"/>
        <v>FRY'S ELECTRONICS</v>
      </c>
      <c r="K3228" s="193" t="str">
        <f t="shared" si="5829"/>
        <v>all</v>
      </c>
      <c r="L3228" s="193">
        <f t="shared" si="5829"/>
        <v>0</v>
      </c>
      <c r="M3228" s="193">
        <f t="shared" si="5829"/>
        <v>0</v>
      </c>
      <c r="N3228" s="193" t="str">
        <f t="shared" si="5784"/>
        <v>Food Services</v>
      </c>
      <c r="AA3228" s="193">
        <f t="shared" si="5813"/>
        <v>0</v>
      </c>
      <c r="AB3228" s="193" t="str">
        <f t="shared" ref="AB3228" si="5830">AB$208</f>
        <v>James, Greg</v>
      </c>
    </row>
    <row r="3229" spans="1:28" s="188" customFormat="1" ht="17.399999999999999">
      <c r="A3229" s="193" t="str">
        <f t="shared" si="5808"/>
        <v>Food Services</v>
      </c>
      <c r="B3229" s="193" t="str">
        <f t="shared" si="5809"/>
        <v>PR976Food Services</v>
      </c>
      <c r="C3229" s="193" t="str">
        <f t="shared" si="5810"/>
        <v>Food ServicesJames, Greg</v>
      </c>
      <c r="D3229" s="193"/>
      <c r="E3229" s="193"/>
      <c r="F3229" s="193" t="str">
        <f t="shared" si="5811"/>
        <v>Food ServicesRichardson, Vicki</v>
      </c>
      <c r="G3229" s="193" t="str">
        <f t="shared" ref="G3229:M3229" si="5831">G$209</f>
        <v>Richardson, Vicki</v>
      </c>
      <c r="H3229" s="193" t="str">
        <f t="shared" si="5831"/>
        <v>James, Greg</v>
      </c>
      <c r="I3229" s="193" t="str">
        <f t="shared" si="5831"/>
        <v>PR976</v>
      </c>
      <c r="J3229" s="193" t="str">
        <f t="shared" si="5831"/>
        <v>PROGRESSIVE GROUP OF INSURANCE CO</v>
      </c>
      <c r="K3229" s="193" t="str">
        <f t="shared" si="5831"/>
        <v>all</v>
      </c>
      <c r="L3229" s="193">
        <f t="shared" si="5831"/>
        <v>0</v>
      </c>
      <c r="M3229" s="193">
        <f t="shared" si="5831"/>
        <v>0</v>
      </c>
      <c r="N3229" s="193" t="str">
        <f t="shared" si="5784"/>
        <v>Food Services</v>
      </c>
      <c r="AA3229" s="193">
        <f t="shared" si="5813"/>
        <v>0</v>
      </c>
      <c r="AB3229" s="193" t="str">
        <f t="shared" ref="AB3229" si="5832">AB$209</f>
        <v>James, Greg</v>
      </c>
    </row>
    <row r="3230" spans="1:28" s="188" customFormat="1" ht="17.399999999999999">
      <c r="A3230" s="193" t="str">
        <f t="shared" si="5808"/>
        <v>Food Services</v>
      </c>
      <c r="B3230" s="193" t="str">
        <f t="shared" si="5809"/>
        <v>ME035Food Services</v>
      </c>
      <c r="C3230" s="193" t="str">
        <f t="shared" si="5810"/>
        <v>Food ServicesJames, Greg</v>
      </c>
      <c r="D3230" s="193"/>
      <c r="E3230" s="193"/>
      <c r="F3230" s="193" t="str">
        <f t="shared" si="5811"/>
        <v>Food ServicesRichardson, Vicki</v>
      </c>
      <c r="G3230" s="193" t="str">
        <f t="shared" ref="G3230:M3230" si="5833">G$210</f>
        <v>Richardson, Vicki</v>
      </c>
      <c r="H3230" s="193" t="str">
        <f t="shared" si="5833"/>
        <v>James, Greg</v>
      </c>
      <c r="I3230" s="193" t="str">
        <f t="shared" si="5833"/>
        <v>ME035</v>
      </c>
      <c r="J3230" s="193" t="str">
        <f t="shared" si="5833"/>
        <v>FRED MEYER</v>
      </c>
      <c r="K3230" s="193" t="str">
        <f t="shared" si="5833"/>
        <v>all</v>
      </c>
      <c r="L3230" s="193">
        <f t="shared" si="5833"/>
        <v>0</v>
      </c>
      <c r="M3230" s="193">
        <f t="shared" si="5833"/>
        <v>0</v>
      </c>
      <c r="N3230" s="193" t="str">
        <f t="shared" si="5784"/>
        <v>Food Services</v>
      </c>
      <c r="AA3230" s="193">
        <f t="shared" si="5813"/>
        <v>0</v>
      </c>
      <c r="AB3230" s="193" t="str">
        <f t="shared" ref="AB3230" si="5834">AB$210</f>
        <v>James, Greg</v>
      </c>
    </row>
    <row r="3231" spans="1:28" s="188" customFormat="1" ht="17.399999999999999">
      <c r="A3231" s="193" t="str">
        <f t="shared" si="5808"/>
        <v>Food Services</v>
      </c>
      <c r="B3231" s="193" t="str">
        <f t="shared" si="5809"/>
        <v>ME170Food Services</v>
      </c>
      <c r="C3231" s="193" t="str">
        <f t="shared" si="5810"/>
        <v>Food ServicesJames, Greg</v>
      </c>
      <c r="D3231" s="193"/>
      <c r="E3231" s="193"/>
      <c r="F3231" s="193" t="str">
        <f t="shared" si="5811"/>
        <v>Food ServicesRichardson, Vicki</v>
      </c>
      <c r="G3231" s="193" t="str">
        <f t="shared" ref="G3231:M3231" si="5835">G$211</f>
        <v>Richardson, Vicki</v>
      </c>
      <c r="H3231" s="193" t="str">
        <f t="shared" si="5835"/>
        <v>James, Greg</v>
      </c>
      <c r="I3231" s="193" t="str">
        <f t="shared" si="5835"/>
        <v>ME170</v>
      </c>
      <c r="J3231" s="193" t="str">
        <f t="shared" si="5835"/>
        <v>MEIJERS</v>
      </c>
      <c r="K3231" s="193" t="str">
        <f t="shared" si="5835"/>
        <v>all</v>
      </c>
      <c r="L3231" s="193">
        <f t="shared" si="5835"/>
        <v>0</v>
      </c>
      <c r="M3231" s="193">
        <f t="shared" si="5835"/>
        <v>0</v>
      </c>
      <c r="N3231" s="193" t="str">
        <f t="shared" si="5784"/>
        <v>Food Services</v>
      </c>
      <c r="AA3231" s="193">
        <f t="shared" si="5813"/>
        <v>0</v>
      </c>
      <c r="AB3231" s="193" t="str">
        <f t="shared" ref="AB3231" si="5836">AB$211</f>
        <v>James, Greg</v>
      </c>
    </row>
    <row r="3232" spans="1:28" s="188" customFormat="1" ht="17.399999999999999">
      <c r="A3232" s="193" t="str">
        <f t="shared" si="5808"/>
        <v>Food Services</v>
      </c>
      <c r="B3232" s="193" t="str">
        <f t="shared" si="5809"/>
        <v>0Food Services</v>
      </c>
      <c r="C3232" s="193" t="str">
        <f t="shared" si="5810"/>
        <v>Food Services0</v>
      </c>
      <c r="D3232" s="193"/>
      <c r="E3232" s="193"/>
      <c r="F3232" s="193" t="str">
        <f t="shared" si="5811"/>
        <v>Food Services0</v>
      </c>
      <c r="G3232" s="193">
        <f t="shared" ref="G3232:M3232" si="5837">G$212</f>
        <v>0</v>
      </c>
      <c r="H3232" s="193">
        <f t="shared" si="5837"/>
        <v>0</v>
      </c>
      <c r="I3232" s="193">
        <f t="shared" si="5837"/>
        <v>0</v>
      </c>
      <c r="J3232" s="193">
        <f t="shared" si="5837"/>
        <v>0</v>
      </c>
      <c r="K3232" s="193">
        <f t="shared" si="5837"/>
        <v>0</v>
      </c>
      <c r="L3232" s="193">
        <f t="shared" si="5837"/>
        <v>0</v>
      </c>
      <c r="M3232" s="193">
        <f t="shared" si="5837"/>
        <v>0</v>
      </c>
      <c r="N3232" s="193" t="str">
        <f t="shared" si="5784"/>
        <v>Food Services</v>
      </c>
      <c r="AA3232" s="193">
        <f t="shared" si="5813"/>
        <v>0</v>
      </c>
      <c r="AB3232" s="193">
        <f t="shared" ref="AB3232" si="5838">AB$212</f>
        <v>0</v>
      </c>
    </row>
    <row r="3233" spans="1:28" s="188" customFormat="1" ht="17.399999999999999">
      <c r="A3233" s="193" t="str">
        <f t="shared" si="5808"/>
        <v>Food Services</v>
      </c>
      <c r="B3233" s="193" t="str">
        <f t="shared" si="5809"/>
        <v>0Food Services</v>
      </c>
      <c r="C3233" s="193" t="str">
        <f t="shared" si="5810"/>
        <v>Food Services0</v>
      </c>
      <c r="D3233" s="193"/>
      <c r="E3233" s="193"/>
      <c r="F3233" s="193" t="str">
        <f t="shared" si="5811"/>
        <v>Food Services0</v>
      </c>
      <c r="G3233" s="193">
        <f t="shared" ref="G3233:M3233" si="5839">G$213</f>
        <v>0</v>
      </c>
      <c r="H3233" s="193">
        <f t="shared" si="5839"/>
        <v>0</v>
      </c>
      <c r="I3233" s="193">
        <f t="shared" si="5839"/>
        <v>0</v>
      </c>
      <c r="J3233" s="193">
        <f t="shared" si="5839"/>
        <v>0</v>
      </c>
      <c r="K3233" s="193">
        <f t="shared" si="5839"/>
        <v>0</v>
      </c>
      <c r="L3233" s="193">
        <f t="shared" si="5839"/>
        <v>0</v>
      </c>
      <c r="M3233" s="193">
        <f t="shared" si="5839"/>
        <v>0</v>
      </c>
      <c r="N3233" s="193" t="str">
        <f t="shared" si="5784"/>
        <v>Food Services</v>
      </c>
      <c r="AA3233" s="193">
        <f t="shared" si="5813"/>
        <v>0</v>
      </c>
      <c r="AB3233" s="193">
        <f t="shared" ref="AB3233" si="5840">AB$213</f>
        <v>0</v>
      </c>
    </row>
    <row r="3234" spans="1:28" s="188" customFormat="1" ht="17.399999999999999">
      <c r="A3234" s="193" t="str">
        <f t="shared" si="5808"/>
        <v>Food Services</v>
      </c>
      <c r="B3234" s="193" t="str">
        <f t="shared" si="5809"/>
        <v>AD275Food Services</v>
      </c>
      <c r="C3234" s="193" t="str">
        <f t="shared" si="5810"/>
        <v>Food ServicesNagira, Rina</v>
      </c>
      <c r="D3234" s="193"/>
      <c r="E3234" s="193"/>
      <c r="F3234" s="193" t="str">
        <f t="shared" si="5811"/>
        <v>Food ServicesRichardson, Vicki</v>
      </c>
      <c r="G3234" s="193" t="str">
        <f t="shared" ref="G3234:M3234" si="5841">G$214</f>
        <v>Richardson, Vicki</v>
      </c>
      <c r="H3234" s="193" t="str">
        <f t="shared" si="5841"/>
        <v>Nagira, Rina</v>
      </c>
      <c r="I3234" s="193" t="str">
        <f t="shared" si="5841"/>
        <v>AD275</v>
      </c>
      <c r="J3234" s="193" t="str">
        <f t="shared" si="5841"/>
        <v>LA CURACAO</v>
      </c>
      <c r="K3234" s="193" t="str">
        <f t="shared" si="5841"/>
        <v>all</v>
      </c>
      <c r="L3234" s="193">
        <f t="shared" si="5841"/>
        <v>0</v>
      </c>
      <c r="M3234" s="193">
        <f t="shared" si="5841"/>
        <v>0</v>
      </c>
      <c r="N3234" s="193" t="str">
        <f t="shared" si="5784"/>
        <v>Food Services</v>
      </c>
      <c r="AA3234" s="193">
        <f t="shared" si="5813"/>
        <v>0</v>
      </c>
      <c r="AB3234" s="193" t="str">
        <f t="shared" ref="AB3234" si="5842">AB$214</f>
        <v>Nagira, Rina</v>
      </c>
    </row>
    <row r="3235" spans="1:28" s="188" customFormat="1" ht="17.399999999999999">
      <c r="A3235" s="193" t="str">
        <f t="shared" si="5808"/>
        <v>Food Services</v>
      </c>
      <c r="B3235" s="193" t="str">
        <f t="shared" si="5809"/>
        <v>DB075Food Services</v>
      </c>
      <c r="C3235" s="193" t="str">
        <f t="shared" si="5810"/>
        <v>Food ServicesNagira, Rina</v>
      </c>
      <c r="D3235" s="193"/>
      <c r="E3235" s="193"/>
      <c r="F3235" s="193" t="str">
        <f t="shared" si="5811"/>
        <v>Food ServicesRichardson, Vicki</v>
      </c>
      <c r="G3235" s="193" t="str">
        <f t="shared" ref="G3235:M3235" si="5843">G$215</f>
        <v>Richardson, Vicki</v>
      </c>
      <c r="H3235" s="193" t="str">
        <f t="shared" si="5843"/>
        <v>Nagira, Rina</v>
      </c>
      <c r="I3235" s="193" t="str">
        <f t="shared" si="5843"/>
        <v>DB075</v>
      </c>
      <c r="J3235" s="193" t="str">
        <f t="shared" si="5843"/>
        <v>DBL DISTRIBUTING  (INGRAM)</v>
      </c>
      <c r="K3235" s="193" t="str">
        <f t="shared" si="5843"/>
        <v>all</v>
      </c>
      <c r="L3235" s="193">
        <f t="shared" si="5843"/>
        <v>0</v>
      </c>
      <c r="M3235" s="193">
        <f t="shared" si="5843"/>
        <v>0</v>
      </c>
      <c r="N3235" s="193" t="str">
        <f t="shared" si="5784"/>
        <v>Food Services</v>
      </c>
      <c r="AA3235" s="193">
        <f t="shared" si="5813"/>
        <v>0</v>
      </c>
      <c r="AB3235" s="193" t="str">
        <f t="shared" ref="AB3235" si="5844">AB$215</f>
        <v>Nagira, Rina</v>
      </c>
    </row>
    <row r="3236" spans="1:28" s="188" customFormat="1" ht="17.399999999999999">
      <c r="A3236" s="193" t="str">
        <f t="shared" si="5808"/>
        <v>Food Services</v>
      </c>
      <c r="B3236" s="193" t="str">
        <f t="shared" si="5809"/>
        <v>HA896Food Services</v>
      </c>
      <c r="C3236" s="193" t="str">
        <f t="shared" si="5810"/>
        <v>Food ServicesNagira, Rina</v>
      </c>
      <c r="D3236" s="193"/>
      <c r="E3236" s="193"/>
      <c r="F3236" s="193" t="str">
        <f t="shared" si="5811"/>
        <v>Food ServicesRichardson, Vicki</v>
      </c>
      <c r="G3236" s="193" t="str">
        <f t="shared" ref="G3236:M3236" si="5845">G$216</f>
        <v>Richardson, Vicki</v>
      </c>
      <c r="H3236" s="193" t="str">
        <f t="shared" si="5845"/>
        <v>Nagira, Rina</v>
      </c>
      <c r="I3236" s="193" t="str">
        <f t="shared" si="5845"/>
        <v>HA896</v>
      </c>
      <c r="J3236" s="193" t="str">
        <f t="shared" si="5845"/>
        <v>HENRY LAMOND COMPANY, LTD.</v>
      </c>
      <c r="K3236" s="193" t="str">
        <f t="shared" si="5845"/>
        <v>all</v>
      </c>
      <c r="L3236" s="193">
        <f t="shared" si="5845"/>
        <v>0</v>
      </c>
      <c r="M3236" s="193">
        <f t="shared" si="5845"/>
        <v>0</v>
      </c>
      <c r="N3236" s="193" t="str">
        <f t="shared" si="5784"/>
        <v>Food Services</v>
      </c>
      <c r="AA3236" s="193">
        <f t="shared" si="5813"/>
        <v>0</v>
      </c>
      <c r="AB3236" s="193" t="str">
        <f t="shared" ref="AB3236" si="5846">AB$216</f>
        <v>Nagira, Rina</v>
      </c>
    </row>
    <row r="3237" spans="1:28" s="188" customFormat="1" ht="17.399999999999999">
      <c r="A3237" s="193" t="str">
        <f t="shared" si="5808"/>
        <v>Food Services</v>
      </c>
      <c r="B3237" s="193" t="str">
        <f t="shared" si="5809"/>
        <v>PA946Food Services</v>
      </c>
      <c r="C3237" s="193" t="str">
        <f t="shared" si="5810"/>
        <v>Food ServicesNagira, Rina</v>
      </c>
      <c r="D3237" s="193"/>
      <c r="E3237" s="193"/>
      <c r="F3237" s="193" t="str">
        <f t="shared" si="5811"/>
        <v>Food ServicesRichardson, Vicki</v>
      </c>
      <c r="G3237" s="193" t="str">
        <f t="shared" ref="G3237:M3237" si="5847">G$217</f>
        <v>Richardson, Vicki</v>
      </c>
      <c r="H3237" s="193" t="str">
        <f t="shared" si="5847"/>
        <v>Nagira, Rina</v>
      </c>
      <c r="I3237" s="193" t="str">
        <f t="shared" si="5847"/>
        <v>PA946</v>
      </c>
      <c r="J3237" s="193" t="str">
        <f t="shared" si="5847"/>
        <v>PACIFIC MARKETING ALLIANCE</v>
      </c>
      <c r="K3237" s="193" t="str">
        <f t="shared" si="5847"/>
        <v>all</v>
      </c>
      <c r="L3237" s="193">
        <f t="shared" si="5847"/>
        <v>0</v>
      </c>
      <c r="M3237" s="193">
        <f t="shared" si="5847"/>
        <v>0</v>
      </c>
      <c r="N3237" s="193" t="str">
        <f t="shared" si="5784"/>
        <v>Food Services</v>
      </c>
      <c r="AA3237" s="193">
        <f t="shared" si="5813"/>
        <v>0</v>
      </c>
      <c r="AB3237" s="193" t="str">
        <f t="shared" ref="AB3237" si="5848">AB$217</f>
        <v>Nagira, Rina</v>
      </c>
    </row>
    <row r="3238" spans="1:28" s="188" customFormat="1" ht="17.399999999999999">
      <c r="A3238" s="193" t="str">
        <f t="shared" si="5808"/>
        <v>Food Services</v>
      </c>
      <c r="B3238" s="193" t="str">
        <f t="shared" si="5809"/>
        <v>UM001Food Services</v>
      </c>
      <c r="C3238" s="193" t="str">
        <f t="shared" si="5810"/>
        <v>Food ServicesNagira, Rina</v>
      </c>
      <c r="D3238" s="193"/>
      <c r="E3238" s="193"/>
      <c r="F3238" s="193" t="str">
        <f t="shared" si="5811"/>
        <v>Food ServicesRichardson, Vicki</v>
      </c>
      <c r="G3238" s="193" t="str">
        <f t="shared" ref="G3238:M3238" si="5849">G$218</f>
        <v>Richardson, Vicki</v>
      </c>
      <c r="H3238" s="193" t="str">
        <f t="shared" si="5849"/>
        <v>Nagira, Rina</v>
      </c>
      <c r="I3238" s="193" t="str">
        <f t="shared" si="5849"/>
        <v>UM001</v>
      </c>
      <c r="J3238" s="193" t="str">
        <f t="shared" si="5849"/>
        <v>UWAJIMAYA, INC.</v>
      </c>
      <c r="K3238" s="193" t="str">
        <f t="shared" si="5849"/>
        <v>all</v>
      </c>
      <c r="L3238" s="193">
        <f t="shared" si="5849"/>
        <v>0</v>
      </c>
      <c r="M3238" s="193">
        <f t="shared" si="5849"/>
        <v>0</v>
      </c>
      <c r="N3238" s="193" t="str">
        <f t="shared" si="5784"/>
        <v>Food Services</v>
      </c>
      <c r="AA3238" s="193">
        <f t="shared" si="5813"/>
        <v>0</v>
      </c>
      <c r="AB3238" s="193" t="str">
        <f t="shared" ref="AB3238" si="5850">AB$218</f>
        <v>Nagira, Rina</v>
      </c>
    </row>
    <row r="3239" spans="1:28" s="188" customFormat="1" ht="17.399999999999999">
      <c r="A3239" s="193" t="str">
        <f t="shared" si="5808"/>
        <v>Food Services</v>
      </c>
      <c r="B3239" s="193" t="str">
        <f t="shared" si="5809"/>
        <v>UN696Food Services</v>
      </c>
      <c r="C3239" s="193" t="str">
        <f t="shared" si="5810"/>
        <v>Food ServicesNagira, Rina</v>
      </c>
      <c r="D3239" s="193"/>
      <c r="E3239" s="193"/>
      <c r="F3239" s="193" t="str">
        <f t="shared" si="5811"/>
        <v>Food ServicesRichardson, Vicki</v>
      </c>
      <c r="G3239" s="193" t="str">
        <f t="shared" ref="G3239:M3239" si="5851">G$219</f>
        <v>Richardson, Vicki</v>
      </c>
      <c r="H3239" s="193" t="str">
        <f t="shared" si="5851"/>
        <v>Nagira, Rina</v>
      </c>
      <c r="I3239" s="193" t="str">
        <f t="shared" si="5851"/>
        <v>UN696</v>
      </c>
      <c r="J3239" s="193" t="str">
        <f t="shared" si="5851"/>
        <v>UNI-KING OF HAWAII, INC</v>
      </c>
      <c r="K3239" s="193" t="str">
        <f t="shared" si="5851"/>
        <v>all</v>
      </c>
      <c r="L3239" s="193">
        <f t="shared" si="5851"/>
        <v>0</v>
      </c>
      <c r="M3239" s="193">
        <f t="shared" si="5851"/>
        <v>0</v>
      </c>
      <c r="N3239" s="193" t="str">
        <f t="shared" si="5784"/>
        <v>Food Services</v>
      </c>
      <c r="AA3239" s="193">
        <f t="shared" si="5813"/>
        <v>0</v>
      </c>
      <c r="AB3239" s="193" t="str">
        <f t="shared" ref="AB3239" si="5852">AB$219</f>
        <v>Nagira, Rina</v>
      </c>
    </row>
    <row r="3240" spans="1:28" s="188" customFormat="1" ht="17.399999999999999">
      <c r="A3240" s="193" t="str">
        <f t="shared" si="5808"/>
        <v>Food Services</v>
      </c>
      <c r="B3240" s="193" t="str">
        <f t="shared" si="5809"/>
        <v>0Food Services</v>
      </c>
      <c r="C3240" s="193" t="str">
        <f t="shared" si="5810"/>
        <v>Food Services0</v>
      </c>
      <c r="D3240" s="193"/>
      <c r="E3240" s="193"/>
      <c r="F3240" s="193" t="str">
        <f t="shared" si="5811"/>
        <v>Food Services0</v>
      </c>
      <c r="G3240" s="193">
        <f t="shared" ref="G3240:M3240" si="5853">G$220</f>
        <v>0</v>
      </c>
      <c r="H3240" s="193">
        <f t="shared" si="5853"/>
        <v>0</v>
      </c>
      <c r="I3240" s="193">
        <f t="shared" si="5853"/>
        <v>0</v>
      </c>
      <c r="J3240" s="193">
        <f t="shared" si="5853"/>
        <v>0</v>
      </c>
      <c r="K3240" s="193">
        <f t="shared" si="5853"/>
        <v>0</v>
      </c>
      <c r="L3240" s="193">
        <f t="shared" si="5853"/>
        <v>0</v>
      </c>
      <c r="M3240" s="193">
        <f t="shared" si="5853"/>
        <v>0</v>
      </c>
      <c r="N3240" s="193" t="str">
        <f t="shared" si="5784"/>
        <v>Food Services</v>
      </c>
      <c r="AA3240" s="193">
        <f t="shared" si="5813"/>
        <v>0</v>
      </c>
      <c r="AB3240" s="193">
        <f t="shared" ref="AB3240" si="5854">AB$220</f>
        <v>0</v>
      </c>
    </row>
    <row r="3241" spans="1:28" s="188" customFormat="1" ht="17.399999999999999">
      <c r="A3241" s="193" t="str">
        <f t="shared" si="5808"/>
        <v>Food Services</v>
      </c>
      <c r="B3241" s="193" t="str">
        <f t="shared" si="5809"/>
        <v>0Food Services</v>
      </c>
      <c r="C3241" s="193" t="str">
        <f t="shared" si="5810"/>
        <v>Food Services0</v>
      </c>
      <c r="D3241" s="193"/>
      <c r="E3241" s="193"/>
      <c r="F3241" s="193" t="str">
        <f t="shared" si="5811"/>
        <v>Food Services0</v>
      </c>
      <c r="G3241" s="193">
        <f t="shared" ref="G3241:M3241" si="5855">G$221</f>
        <v>0</v>
      </c>
      <c r="H3241" s="193">
        <f t="shared" si="5855"/>
        <v>0</v>
      </c>
      <c r="I3241" s="193">
        <f t="shared" si="5855"/>
        <v>0</v>
      </c>
      <c r="J3241" s="193">
        <f t="shared" si="5855"/>
        <v>0</v>
      </c>
      <c r="K3241" s="193">
        <f t="shared" si="5855"/>
        <v>0</v>
      </c>
      <c r="L3241" s="193">
        <f t="shared" si="5855"/>
        <v>0</v>
      </c>
      <c r="M3241" s="193">
        <f t="shared" si="5855"/>
        <v>0</v>
      </c>
      <c r="N3241" s="193" t="str">
        <f t="shared" si="5784"/>
        <v>Food Services</v>
      </c>
      <c r="AA3241" s="193">
        <f t="shared" si="5813"/>
        <v>0</v>
      </c>
      <c r="AB3241" s="193">
        <f t="shared" ref="AB3241" si="5856">AB$221</f>
        <v>0</v>
      </c>
    </row>
    <row r="3242" spans="1:28" s="188" customFormat="1" ht="17.399999999999999">
      <c r="A3242" s="193" t="str">
        <f t="shared" si="5808"/>
        <v>Food Services</v>
      </c>
      <c r="B3242" s="193" t="str">
        <f t="shared" si="5809"/>
        <v>0Food Services</v>
      </c>
      <c r="C3242" s="193" t="str">
        <f t="shared" si="5810"/>
        <v>Food Services0</v>
      </c>
      <c r="D3242" s="193"/>
      <c r="E3242" s="193"/>
      <c r="F3242" s="193" t="str">
        <f t="shared" si="5811"/>
        <v>Food Services0</v>
      </c>
      <c r="G3242" s="193">
        <f t="shared" ref="G3242:M3242" si="5857">G$222</f>
        <v>0</v>
      </c>
      <c r="H3242" s="193">
        <f t="shared" si="5857"/>
        <v>0</v>
      </c>
      <c r="I3242" s="193">
        <f t="shared" si="5857"/>
        <v>0</v>
      </c>
      <c r="J3242" s="193">
        <f t="shared" si="5857"/>
        <v>0</v>
      </c>
      <c r="K3242" s="193">
        <f t="shared" si="5857"/>
        <v>0</v>
      </c>
      <c r="L3242" s="193">
        <f t="shared" si="5857"/>
        <v>0</v>
      </c>
      <c r="M3242" s="193">
        <f t="shared" si="5857"/>
        <v>0</v>
      </c>
      <c r="N3242" s="193" t="str">
        <f t="shared" si="5784"/>
        <v>Food Services</v>
      </c>
      <c r="AA3242" s="193">
        <f t="shared" si="5813"/>
        <v>0</v>
      </c>
      <c r="AB3242" s="193">
        <f t="shared" ref="AB3242" si="5858">AB$222</f>
        <v>0</v>
      </c>
    </row>
    <row r="3243" spans="1:28" s="188" customFormat="1" ht="17.399999999999999">
      <c r="A3243" s="193" t="str">
        <f t="shared" si="5808"/>
        <v>Food Services</v>
      </c>
      <c r="B3243" s="193" t="str">
        <f t="shared" si="5809"/>
        <v>0Food Services</v>
      </c>
      <c r="C3243" s="193" t="str">
        <f t="shared" si="5810"/>
        <v>Food Services0</v>
      </c>
      <c r="D3243" s="193"/>
      <c r="E3243" s="193"/>
      <c r="F3243" s="193" t="str">
        <f t="shared" si="5811"/>
        <v>Food Services0</v>
      </c>
      <c r="G3243" s="193">
        <f t="shared" ref="G3243:M3243" si="5859">G$223</f>
        <v>0</v>
      </c>
      <c r="H3243" s="193">
        <f t="shared" si="5859"/>
        <v>0</v>
      </c>
      <c r="I3243" s="193">
        <f t="shared" si="5859"/>
        <v>0</v>
      </c>
      <c r="J3243" s="193">
        <f t="shared" si="5859"/>
        <v>0</v>
      </c>
      <c r="K3243" s="193">
        <f t="shared" si="5859"/>
        <v>0</v>
      </c>
      <c r="L3243" s="193">
        <f t="shared" si="5859"/>
        <v>0</v>
      </c>
      <c r="M3243" s="193">
        <f t="shared" si="5859"/>
        <v>0</v>
      </c>
      <c r="N3243" s="193" t="str">
        <f t="shared" si="5784"/>
        <v>Food Services</v>
      </c>
      <c r="AA3243" s="193">
        <f t="shared" si="5813"/>
        <v>0</v>
      </c>
      <c r="AB3243" s="193">
        <f t="shared" ref="AB3243" si="5860">AB$223</f>
        <v>0</v>
      </c>
    </row>
    <row r="3244" spans="1:28" s="188" customFormat="1" ht="17.399999999999999">
      <c r="A3244" s="193" t="str">
        <f t="shared" si="5808"/>
        <v>Food Services</v>
      </c>
      <c r="B3244" s="193" t="str">
        <f t="shared" si="5809"/>
        <v>0Food Services</v>
      </c>
      <c r="C3244" s="193" t="str">
        <f t="shared" si="5810"/>
        <v>Food Services0</v>
      </c>
      <c r="D3244" s="193"/>
      <c r="E3244" s="193"/>
      <c r="F3244" s="193" t="str">
        <f t="shared" si="5811"/>
        <v>Food Services0</v>
      </c>
      <c r="G3244" s="193">
        <f t="shared" ref="G3244:M3244" si="5861">G$224</f>
        <v>0</v>
      </c>
      <c r="H3244" s="193">
        <f t="shared" si="5861"/>
        <v>0</v>
      </c>
      <c r="I3244" s="193">
        <f t="shared" si="5861"/>
        <v>0</v>
      </c>
      <c r="J3244" s="193">
        <f t="shared" si="5861"/>
        <v>0</v>
      </c>
      <c r="K3244" s="193">
        <f t="shared" si="5861"/>
        <v>0</v>
      </c>
      <c r="L3244" s="193">
        <f t="shared" si="5861"/>
        <v>0</v>
      </c>
      <c r="M3244" s="193">
        <f t="shared" si="5861"/>
        <v>0</v>
      </c>
      <c r="N3244" s="193" t="str">
        <f t="shared" si="5784"/>
        <v>Food Services</v>
      </c>
      <c r="AA3244" s="193">
        <f t="shared" si="5813"/>
        <v>0</v>
      </c>
      <c r="AB3244" s="193">
        <f t="shared" ref="AB3244" si="5862">AB$224</f>
        <v>0</v>
      </c>
    </row>
    <row r="3245" spans="1:28" s="188" customFormat="1" ht="17.399999999999999">
      <c r="A3245" s="193" t="str">
        <f t="shared" si="5808"/>
        <v>Food Services</v>
      </c>
      <c r="B3245" s="193" t="str">
        <f t="shared" si="5809"/>
        <v>AA427Food Services</v>
      </c>
      <c r="C3245" s="193" t="str">
        <f t="shared" si="5810"/>
        <v>Food ServicesVoss, Bill</v>
      </c>
      <c r="D3245" s="193"/>
      <c r="E3245" s="193"/>
      <c r="F3245" s="193" t="str">
        <f t="shared" si="5811"/>
        <v>Food ServicesRichardson, Vicki</v>
      </c>
      <c r="G3245" s="193" t="str">
        <f t="shared" ref="G3245:M3245" si="5863">G$225</f>
        <v>Richardson, Vicki</v>
      </c>
      <c r="H3245" s="193" t="str">
        <f t="shared" si="5863"/>
        <v>Voss, Bill</v>
      </c>
      <c r="I3245" s="193" t="str">
        <f t="shared" si="5863"/>
        <v>AA427</v>
      </c>
      <c r="J3245" s="193" t="str">
        <f t="shared" si="5863"/>
        <v>AUDIO DEN LTD</v>
      </c>
      <c r="K3245" s="193" t="str">
        <f t="shared" si="5863"/>
        <v>all</v>
      </c>
      <c r="L3245" s="193">
        <f t="shared" si="5863"/>
        <v>0</v>
      </c>
      <c r="M3245" s="193">
        <f t="shared" si="5863"/>
        <v>0</v>
      </c>
      <c r="N3245" s="193" t="str">
        <f t="shared" si="5784"/>
        <v>Food Services</v>
      </c>
      <c r="AA3245" s="193">
        <f t="shared" si="5813"/>
        <v>0</v>
      </c>
      <c r="AB3245" s="193" t="str">
        <f t="shared" ref="AB3245" si="5864">AB$225</f>
        <v>Voss, Bill</v>
      </c>
    </row>
    <row r="3246" spans="1:28" s="188" customFormat="1" ht="17.399999999999999">
      <c r="A3246" s="193" t="str">
        <f t="shared" si="5808"/>
        <v>Food Services</v>
      </c>
      <c r="B3246" s="193" t="str">
        <f t="shared" si="5809"/>
        <v>AB577Food Services</v>
      </c>
      <c r="C3246" s="193" t="str">
        <f t="shared" si="5810"/>
        <v>Food ServicesVoss, Bill</v>
      </c>
      <c r="D3246" s="193"/>
      <c r="E3246" s="193"/>
      <c r="F3246" s="193" t="str">
        <f t="shared" si="5811"/>
        <v>Food ServicesRichardson, Vicki</v>
      </c>
      <c r="G3246" s="193" t="str">
        <f t="shared" ref="G3246:M3246" si="5865">G$226</f>
        <v>Richardson, Vicki</v>
      </c>
      <c r="H3246" s="193" t="str">
        <f t="shared" si="5865"/>
        <v>Voss, Bill</v>
      </c>
      <c r="I3246" s="193" t="str">
        <f t="shared" si="5865"/>
        <v>AB577</v>
      </c>
      <c r="J3246" s="193" t="str">
        <f t="shared" si="5865"/>
        <v>ABSOLUTE AUDIO INC.</v>
      </c>
      <c r="K3246" s="193" t="str">
        <f t="shared" si="5865"/>
        <v>all</v>
      </c>
      <c r="L3246" s="193">
        <f t="shared" si="5865"/>
        <v>0</v>
      </c>
      <c r="M3246" s="193">
        <f t="shared" si="5865"/>
        <v>0</v>
      </c>
      <c r="N3246" s="193" t="str">
        <f t="shared" si="5784"/>
        <v>Food Services</v>
      </c>
      <c r="AA3246" s="193">
        <f t="shared" si="5813"/>
        <v>0</v>
      </c>
      <c r="AB3246" s="193" t="str">
        <f t="shared" ref="AB3246" si="5866">AB$226</f>
        <v>Voss, Bill</v>
      </c>
    </row>
    <row r="3247" spans="1:28" s="188" customFormat="1" ht="17.399999999999999">
      <c r="A3247" s="193" t="str">
        <f t="shared" si="5808"/>
        <v>Food Services</v>
      </c>
      <c r="B3247" s="193" t="str">
        <f t="shared" si="5809"/>
        <v>AD281Food Services</v>
      </c>
      <c r="C3247" s="193" t="str">
        <f t="shared" si="5810"/>
        <v>Food ServicesVoss, Bill</v>
      </c>
      <c r="D3247" s="193"/>
      <c r="E3247" s="193"/>
      <c r="F3247" s="193" t="str">
        <f t="shared" si="5811"/>
        <v>Food ServicesRichardson, Vicki</v>
      </c>
      <c r="G3247" s="193" t="str">
        <f t="shared" ref="G3247:M3247" si="5867">G$227</f>
        <v>Richardson, Vicki</v>
      </c>
      <c r="H3247" s="193" t="str">
        <f t="shared" si="5867"/>
        <v>Voss, Bill</v>
      </c>
      <c r="I3247" s="193" t="str">
        <f t="shared" si="5867"/>
        <v>AD281</v>
      </c>
      <c r="J3247" s="193" t="str">
        <f t="shared" si="5867"/>
        <v>ADK AV, LLC</v>
      </c>
      <c r="K3247" s="193" t="str">
        <f t="shared" si="5867"/>
        <v>all</v>
      </c>
      <c r="L3247" s="193">
        <f t="shared" si="5867"/>
        <v>0</v>
      </c>
      <c r="M3247" s="193">
        <f t="shared" si="5867"/>
        <v>0</v>
      </c>
      <c r="N3247" s="193" t="str">
        <f t="shared" si="5784"/>
        <v>Food Services</v>
      </c>
      <c r="AA3247" s="193">
        <f t="shared" si="5813"/>
        <v>0</v>
      </c>
      <c r="AB3247" s="193" t="str">
        <f t="shared" ref="AB3247" si="5868">AB$227</f>
        <v>Voss, Bill</v>
      </c>
    </row>
    <row r="3248" spans="1:28" s="188" customFormat="1" ht="17.399999999999999">
      <c r="A3248" s="193" t="str">
        <f t="shared" si="5808"/>
        <v>Food Services</v>
      </c>
      <c r="B3248" s="193" t="str">
        <f t="shared" si="5809"/>
        <v>AJ012Food Services</v>
      </c>
      <c r="C3248" s="193" t="str">
        <f t="shared" si="5810"/>
        <v>Food ServicesVoss, Bill</v>
      </c>
      <c r="D3248" s="193"/>
      <c r="E3248" s="193"/>
      <c r="F3248" s="193" t="str">
        <f t="shared" si="5811"/>
        <v>Food ServicesRichardson, Vicki</v>
      </c>
      <c r="G3248" s="193" t="str">
        <f t="shared" ref="G3248:M3248" si="5869">G$228</f>
        <v>Richardson, Vicki</v>
      </c>
      <c r="H3248" s="193" t="str">
        <f t="shared" si="5869"/>
        <v>Voss, Bill</v>
      </c>
      <c r="I3248" s="193" t="str">
        <f t="shared" si="5869"/>
        <v>AJ012</v>
      </c>
      <c r="J3248" s="193" t="str">
        <f t="shared" si="5869"/>
        <v>A-JAX GROUP, INC</v>
      </c>
      <c r="K3248" s="193" t="str">
        <f t="shared" si="5869"/>
        <v>all</v>
      </c>
      <c r="L3248" s="193">
        <f t="shared" si="5869"/>
        <v>0</v>
      </c>
      <c r="M3248" s="193">
        <f t="shared" si="5869"/>
        <v>0</v>
      </c>
      <c r="N3248" s="193" t="str">
        <f t="shared" si="5784"/>
        <v>Food Services</v>
      </c>
      <c r="AA3248" s="193">
        <f t="shared" si="5813"/>
        <v>0</v>
      </c>
      <c r="AB3248" s="193" t="str">
        <f t="shared" ref="AB3248" si="5870">AB$228</f>
        <v>Voss, Bill</v>
      </c>
    </row>
    <row r="3249" spans="1:28" s="188" customFormat="1" ht="17.399999999999999">
      <c r="A3249" s="193" t="str">
        <f t="shared" si="5808"/>
        <v>Food Services</v>
      </c>
      <c r="B3249" s="193" t="str">
        <f t="shared" si="5809"/>
        <v>AL057Food Services</v>
      </c>
      <c r="C3249" s="193" t="str">
        <f t="shared" si="5810"/>
        <v>Food ServicesVoss, Bill</v>
      </c>
      <c r="D3249" s="193"/>
      <c r="E3249" s="193"/>
      <c r="F3249" s="193" t="str">
        <f t="shared" si="5811"/>
        <v>Food ServicesRichardson, Vicki</v>
      </c>
      <c r="G3249" s="193" t="str">
        <f t="shared" ref="G3249:M3249" si="5871">G$229</f>
        <v>Richardson, Vicki</v>
      </c>
      <c r="H3249" s="193" t="str">
        <f t="shared" si="5871"/>
        <v>Voss, Bill</v>
      </c>
      <c r="I3249" s="193" t="str">
        <f t="shared" si="5871"/>
        <v>AL057</v>
      </c>
      <c r="J3249" s="193" t="str">
        <f t="shared" si="5871"/>
        <v>ALMA AUDIO, LLC</v>
      </c>
      <c r="K3249" s="193" t="str">
        <f t="shared" si="5871"/>
        <v>all</v>
      </c>
      <c r="L3249" s="193">
        <f t="shared" si="5871"/>
        <v>0</v>
      </c>
      <c r="M3249" s="193">
        <f t="shared" si="5871"/>
        <v>0</v>
      </c>
      <c r="N3249" s="193" t="str">
        <f t="shared" si="5784"/>
        <v>Food Services</v>
      </c>
      <c r="AA3249" s="193">
        <f t="shared" si="5813"/>
        <v>0</v>
      </c>
      <c r="AB3249" s="193" t="str">
        <f t="shared" ref="AB3249" si="5872">AB$229</f>
        <v>Voss, Bill</v>
      </c>
    </row>
    <row r="3250" spans="1:28" s="188" customFormat="1" ht="17.399999999999999">
      <c r="A3250" s="193" t="str">
        <f t="shared" si="5808"/>
        <v>Food Services</v>
      </c>
      <c r="B3250" s="193" t="str">
        <f t="shared" si="5809"/>
        <v>AU110Food Services</v>
      </c>
      <c r="C3250" s="193" t="str">
        <f t="shared" si="5810"/>
        <v>Food ServicesVoss, Bill</v>
      </c>
      <c r="D3250" s="193"/>
      <c r="E3250" s="193"/>
      <c r="F3250" s="193" t="str">
        <f t="shared" si="5811"/>
        <v>Food ServicesRichardson, Vicki</v>
      </c>
      <c r="G3250" s="193" t="str">
        <f t="shared" ref="G3250:M3250" si="5873">G$230</f>
        <v>Richardson, Vicki</v>
      </c>
      <c r="H3250" s="193" t="str">
        <f t="shared" si="5873"/>
        <v>Voss, Bill</v>
      </c>
      <c r="I3250" s="193" t="str">
        <f t="shared" si="5873"/>
        <v>AU110</v>
      </c>
      <c r="J3250" s="193" t="str">
        <f t="shared" si="5873"/>
        <v>AUDIO AUTOMATION &amp; THEATER INC</v>
      </c>
      <c r="K3250" s="193" t="str">
        <f t="shared" si="5873"/>
        <v>all</v>
      </c>
      <c r="L3250" s="193">
        <f t="shared" si="5873"/>
        <v>0</v>
      </c>
      <c r="M3250" s="193">
        <f t="shared" si="5873"/>
        <v>0</v>
      </c>
      <c r="N3250" s="193" t="str">
        <f t="shared" si="5784"/>
        <v>Food Services</v>
      </c>
      <c r="AA3250" s="193">
        <f t="shared" si="5813"/>
        <v>0</v>
      </c>
      <c r="AB3250" s="193" t="str">
        <f t="shared" ref="AB3250" si="5874">AB$230</f>
        <v>Voss, Bill</v>
      </c>
    </row>
    <row r="3251" spans="1:28" s="188" customFormat="1" ht="17.399999999999999">
      <c r="A3251" s="193" t="str">
        <f t="shared" si="5808"/>
        <v>Food Services</v>
      </c>
      <c r="B3251" s="193" t="str">
        <f t="shared" si="5809"/>
        <v>AU114Food Services</v>
      </c>
      <c r="C3251" s="193" t="str">
        <f t="shared" si="5810"/>
        <v>Food ServicesVoss, Bill</v>
      </c>
      <c r="D3251" s="193"/>
      <c r="E3251" s="193"/>
      <c r="F3251" s="193" t="str">
        <f t="shared" si="5811"/>
        <v>Food ServicesRichardson, Vicki</v>
      </c>
      <c r="G3251" s="193" t="str">
        <f t="shared" ref="G3251:M3251" si="5875">G$231</f>
        <v>Richardson, Vicki</v>
      </c>
      <c r="H3251" s="193" t="str">
        <f t="shared" si="5875"/>
        <v>Voss, Bill</v>
      </c>
      <c r="I3251" s="193" t="str">
        <f t="shared" si="5875"/>
        <v>AU114</v>
      </c>
      <c r="J3251" s="193" t="str">
        <f t="shared" si="5875"/>
        <v>AUDIO VISUAL SOLUTIONS GROUP LLC</v>
      </c>
      <c r="K3251" s="193" t="str">
        <f t="shared" si="5875"/>
        <v>all</v>
      </c>
      <c r="L3251" s="193">
        <f t="shared" si="5875"/>
        <v>0</v>
      </c>
      <c r="M3251" s="193">
        <f t="shared" si="5875"/>
        <v>0</v>
      </c>
      <c r="N3251" s="193" t="str">
        <f t="shared" si="5784"/>
        <v>Food Services</v>
      </c>
      <c r="AA3251" s="193">
        <f t="shared" si="5813"/>
        <v>0</v>
      </c>
      <c r="AB3251" s="193" t="str">
        <f t="shared" ref="AB3251" si="5876">AB$231</f>
        <v>Voss, Bill</v>
      </c>
    </row>
    <row r="3252" spans="1:28" s="188" customFormat="1" ht="17.399999999999999">
      <c r="A3252" s="193" t="str">
        <f t="shared" si="5808"/>
        <v>Food Services</v>
      </c>
      <c r="B3252" s="193" t="str">
        <f t="shared" si="5809"/>
        <v>AU960Food Services</v>
      </c>
      <c r="C3252" s="193" t="str">
        <f t="shared" si="5810"/>
        <v>Food ServicesVoss, Bill</v>
      </c>
      <c r="D3252" s="193"/>
      <c r="E3252" s="193"/>
      <c r="F3252" s="193" t="str">
        <f t="shared" si="5811"/>
        <v>Food ServicesRichardson, Vicki</v>
      </c>
      <c r="G3252" s="193" t="str">
        <f t="shared" ref="G3252:M3252" si="5877">G$232</f>
        <v>Richardson, Vicki</v>
      </c>
      <c r="H3252" s="193" t="str">
        <f t="shared" si="5877"/>
        <v>Voss, Bill</v>
      </c>
      <c r="I3252" s="193" t="str">
        <f t="shared" si="5877"/>
        <v>AU960</v>
      </c>
      <c r="J3252" s="193" t="str">
        <f t="shared" si="5877"/>
        <v>AUDIO VIDEO CALIBRATION CONCEPTS</v>
      </c>
      <c r="K3252" s="193" t="str">
        <f t="shared" si="5877"/>
        <v>all</v>
      </c>
      <c r="L3252" s="193">
        <f t="shared" si="5877"/>
        <v>0</v>
      </c>
      <c r="M3252" s="193">
        <f t="shared" si="5877"/>
        <v>0</v>
      </c>
      <c r="N3252" s="193" t="str">
        <f t="shared" si="5784"/>
        <v>Food Services</v>
      </c>
      <c r="AA3252" s="193">
        <f t="shared" si="5813"/>
        <v>0</v>
      </c>
      <c r="AB3252" s="193" t="str">
        <f t="shared" ref="AB3252" si="5878">AB$232</f>
        <v>Voss, Bill</v>
      </c>
    </row>
    <row r="3253" spans="1:28" s="188" customFormat="1" ht="17.399999999999999">
      <c r="A3253" s="193" t="str">
        <f t="shared" si="5808"/>
        <v>Food Services</v>
      </c>
      <c r="B3253" s="193" t="str">
        <f t="shared" si="5809"/>
        <v>AU961Food Services</v>
      </c>
      <c r="C3253" s="193" t="str">
        <f t="shared" si="5810"/>
        <v>Food ServicesVoss, Bill</v>
      </c>
      <c r="D3253" s="193"/>
      <c r="E3253" s="193"/>
      <c r="F3253" s="193" t="str">
        <f t="shared" si="5811"/>
        <v>Food ServicesRichardson, Vicki</v>
      </c>
      <c r="G3253" s="193" t="str">
        <f t="shared" ref="G3253:M3253" si="5879">G$233</f>
        <v>Richardson, Vicki</v>
      </c>
      <c r="H3253" s="193" t="str">
        <f t="shared" si="5879"/>
        <v>Voss, Bill</v>
      </c>
      <c r="I3253" s="193" t="str">
        <f t="shared" si="5879"/>
        <v>AU961</v>
      </c>
      <c r="J3253" s="193" t="str">
        <f t="shared" si="5879"/>
        <v>AUDIO CENTER, INC.</v>
      </c>
      <c r="K3253" s="193" t="str">
        <f t="shared" si="5879"/>
        <v>all</v>
      </c>
      <c r="L3253" s="193">
        <f t="shared" si="5879"/>
        <v>0</v>
      </c>
      <c r="M3253" s="193">
        <f t="shared" si="5879"/>
        <v>0</v>
      </c>
      <c r="N3253" s="193" t="str">
        <f t="shared" si="5784"/>
        <v>Food Services</v>
      </c>
      <c r="AA3253" s="193">
        <f t="shared" si="5813"/>
        <v>0</v>
      </c>
      <c r="AB3253" s="193" t="str">
        <f t="shared" ref="AB3253" si="5880">AB$233</f>
        <v>Voss, Bill</v>
      </c>
    </row>
    <row r="3254" spans="1:28" s="188" customFormat="1" ht="17.399999999999999">
      <c r="A3254" s="193" t="str">
        <f t="shared" si="5808"/>
        <v>Food Services</v>
      </c>
      <c r="B3254" s="193" t="str">
        <f t="shared" si="5809"/>
        <v>AV677Food Services</v>
      </c>
      <c r="C3254" s="193" t="str">
        <f t="shared" si="5810"/>
        <v>Food ServicesVoss, Bill</v>
      </c>
      <c r="D3254" s="193"/>
      <c r="E3254" s="193"/>
      <c r="F3254" s="193" t="str">
        <f t="shared" si="5811"/>
        <v>Food ServicesRichardson, Vicki</v>
      </c>
      <c r="G3254" s="193" t="str">
        <f t="shared" ref="G3254:M3254" si="5881">G$234</f>
        <v>Richardson, Vicki</v>
      </c>
      <c r="H3254" s="193" t="str">
        <f t="shared" si="5881"/>
        <v>Voss, Bill</v>
      </c>
      <c r="I3254" s="193" t="str">
        <f t="shared" si="5881"/>
        <v>AV677</v>
      </c>
      <c r="J3254" s="193" t="str">
        <f t="shared" si="5881"/>
        <v>AVSF, INC</v>
      </c>
      <c r="K3254" s="193" t="str">
        <f t="shared" si="5881"/>
        <v>all</v>
      </c>
      <c r="L3254" s="193">
        <f t="shared" si="5881"/>
        <v>0</v>
      </c>
      <c r="M3254" s="193">
        <f t="shared" si="5881"/>
        <v>0</v>
      </c>
      <c r="N3254" s="193" t="str">
        <f t="shared" si="5784"/>
        <v>Food Services</v>
      </c>
      <c r="AA3254" s="193">
        <f t="shared" si="5813"/>
        <v>0</v>
      </c>
      <c r="AB3254" s="193" t="str">
        <f t="shared" ref="AB3254" si="5882">AB$234</f>
        <v>Voss, Bill</v>
      </c>
    </row>
    <row r="3255" spans="1:28" s="188" customFormat="1" ht="17.399999999999999">
      <c r="A3255" s="193" t="str">
        <f t="shared" si="5808"/>
        <v>Food Services</v>
      </c>
      <c r="B3255" s="193" t="str">
        <f t="shared" si="5809"/>
        <v>BL206Food Services</v>
      </c>
      <c r="C3255" s="193" t="str">
        <f t="shared" si="5810"/>
        <v>Food ServicesVoss, Bill</v>
      </c>
      <c r="D3255" s="193"/>
      <c r="E3255" s="193"/>
      <c r="F3255" s="193" t="str">
        <f t="shared" si="5811"/>
        <v>Food ServicesRichardson, Vicki</v>
      </c>
      <c r="G3255" s="193" t="str">
        <f t="shared" ref="G3255:M3255" si="5883">G$235</f>
        <v>Richardson, Vicki</v>
      </c>
      <c r="H3255" s="193" t="str">
        <f t="shared" si="5883"/>
        <v>Voss, Bill</v>
      </c>
      <c r="I3255" s="193" t="str">
        <f t="shared" si="5883"/>
        <v>BL206</v>
      </c>
      <c r="J3255" s="193" t="str">
        <f t="shared" si="5883"/>
        <v>BLINK HIGH END</v>
      </c>
      <c r="K3255" s="193" t="str">
        <f t="shared" si="5883"/>
        <v>all</v>
      </c>
      <c r="L3255" s="193">
        <f t="shared" si="5883"/>
        <v>0</v>
      </c>
      <c r="M3255" s="193">
        <f t="shared" si="5883"/>
        <v>0</v>
      </c>
      <c r="N3255" s="193" t="str">
        <f t="shared" si="5784"/>
        <v>Food Services</v>
      </c>
      <c r="AA3255" s="193">
        <f t="shared" si="5813"/>
        <v>0</v>
      </c>
      <c r="AB3255" s="193" t="str">
        <f t="shared" ref="AB3255" si="5884">AB$235</f>
        <v>Voss, Bill</v>
      </c>
    </row>
    <row r="3256" spans="1:28" s="188" customFormat="1" ht="17.399999999999999">
      <c r="A3256" s="193" t="str">
        <f t="shared" si="5808"/>
        <v>Food Services</v>
      </c>
      <c r="B3256" s="193" t="str">
        <f t="shared" si="5809"/>
        <v>CE043Food Services</v>
      </c>
      <c r="C3256" s="193" t="str">
        <f t="shared" si="5810"/>
        <v>Food ServicesVoss, Bill</v>
      </c>
      <c r="D3256" s="193"/>
      <c r="E3256" s="193"/>
      <c r="F3256" s="193" t="str">
        <f t="shared" si="5811"/>
        <v>Food ServicesRichardson, Vicki</v>
      </c>
      <c r="G3256" s="193" t="str">
        <f t="shared" ref="G3256:M3256" si="5885">G$236</f>
        <v>Richardson, Vicki</v>
      </c>
      <c r="H3256" s="193" t="str">
        <f t="shared" si="5885"/>
        <v>Voss, Bill</v>
      </c>
      <c r="I3256" s="193" t="str">
        <f t="shared" si="5885"/>
        <v>CE043</v>
      </c>
      <c r="J3256" s="193" t="str">
        <f t="shared" si="5885"/>
        <v>CENTRAL HOME SYSTEMS</v>
      </c>
      <c r="K3256" s="193" t="str">
        <f t="shared" si="5885"/>
        <v>all</v>
      </c>
      <c r="L3256" s="193">
        <f t="shared" si="5885"/>
        <v>0</v>
      </c>
      <c r="M3256" s="193">
        <f t="shared" si="5885"/>
        <v>0</v>
      </c>
      <c r="N3256" s="193" t="str">
        <f t="shared" si="5784"/>
        <v>Food Services</v>
      </c>
      <c r="AA3256" s="193">
        <f t="shared" si="5813"/>
        <v>0</v>
      </c>
      <c r="AB3256" s="193" t="str">
        <f t="shared" ref="AB3256" si="5886">AB$236</f>
        <v>Voss, Bill</v>
      </c>
    </row>
    <row r="3257" spans="1:28" s="188" customFormat="1" ht="17.399999999999999">
      <c r="A3257" s="193" t="str">
        <f t="shared" si="5808"/>
        <v>Food Services</v>
      </c>
      <c r="B3257" s="193" t="str">
        <f t="shared" si="5809"/>
        <v>CR853Food Services</v>
      </c>
      <c r="C3257" s="193" t="str">
        <f t="shared" si="5810"/>
        <v>Food ServicesVoss, Bill</v>
      </c>
      <c r="D3257" s="193"/>
      <c r="E3257" s="193"/>
      <c r="F3257" s="193" t="str">
        <f t="shared" si="5811"/>
        <v>Food ServicesRichardson, Vicki</v>
      </c>
      <c r="G3257" s="193" t="str">
        <f t="shared" ref="G3257:M3257" si="5887">G$237</f>
        <v>Richardson, Vicki</v>
      </c>
      <c r="H3257" s="193" t="str">
        <f t="shared" si="5887"/>
        <v>Voss, Bill</v>
      </c>
      <c r="I3257" s="193" t="str">
        <f t="shared" si="5887"/>
        <v>CR853</v>
      </c>
      <c r="J3257" s="193" t="str">
        <f t="shared" si="5887"/>
        <v>CRESCENDO LLC</v>
      </c>
      <c r="K3257" s="193" t="str">
        <f t="shared" si="5887"/>
        <v>all</v>
      </c>
      <c r="L3257" s="193">
        <f t="shared" si="5887"/>
        <v>0</v>
      </c>
      <c r="M3257" s="193">
        <f t="shared" si="5887"/>
        <v>0</v>
      </c>
      <c r="N3257" s="193" t="str">
        <f t="shared" si="5784"/>
        <v>Food Services</v>
      </c>
      <c r="AA3257" s="193">
        <f t="shared" si="5813"/>
        <v>0</v>
      </c>
      <c r="AB3257" s="193" t="str">
        <f t="shared" ref="AB3257" si="5888">AB$237</f>
        <v>Voss, Bill</v>
      </c>
    </row>
    <row r="3258" spans="1:28" s="188" customFormat="1" ht="17.399999999999999">
      <c r="A3258" s="193" t="str">
        <f t="shared" si="5808"/>
        <v>Food Services</v>
      </c>
      <c r="B3258" s="193" t="str">
        <f t="shared" si="5809"/>
        <v>EN172Food Services</v>
      </c>
      <c r="C3258" s="193" t="str">
        <f t="shared" si="5810"/>
        <v>Food ServicesVoss, Bill</v>
      </c>
      <c r="D3258" s="193"/>
      <c r="E3258" s="193"/>
      <c r="F3258" s="193" t="str">
        <f t="shared" si="5811"/>
        <v>Food ServicesRichardson, Vicki</v>
      </c>
      <c r="G3258" s="193" t="str">
        <f t="shared" ref="G3258:M3258" si="5889">G$238</f>
        <v>Richardson, Vicki</v>
      </c>
      <c r="H3258" s="193" t="str">
        <f t="shared" si="5889"/>
        <v>Voss, Bill</v>
      </c>
      <c r="I3258" s="193" t="str">
        <f t="shared" si="5889"/>
        <v>EN172</v>
      </c>
      <c r="J3258" s="193" t="str">
        <f t="shared" si="5889"/>
        <v>ENCORE HES, INC</v>
      </c>
      <c r="K3258" s="193" t="str">
        <f t="shared" si="5889"/>
        <v>all</v>
      </c>
      <c r="L3258" s="193">
        <f t="shared" si="5889"/>
        <v>0</v>
      </c>
      <c r="M3258" s="193">
        <f t="shared" si="5889"/>
        <v>0</v>
      </c>
      <c r="N3258" s="193" t="str">
        <f t="shared" si="5784"/>
        <v>Food Services</v>
      </c>
      <c r="AA3258" s="193">
        <f t="shared" si="5813"/>
        <v>0</v>
      </c>
      <c r="AB3258" s="193" t="str">
        <f t="shared" ref="AB3258" si="5890">AB$238</f>
        <v>Voss, Bill</v>
      </c>
    </row>
    <row r="3259" spans="1:28" s="188" customFormat="1" ht="17.399999999999999">
      <c r="A3259" s="193" t="str">
        <f t="shared" si="5808"/>
        <v>Food Services</v>
      </c>
      <c r="B3259" s="193" t="str">
        <f t="shared" si="5809"/>
        <v>FA575Food Services</v>
      </c>
      <c r="C3259" s="193" t="str">
        <f t="shared" si="5810"/>
        <v>Food ServicesVoss, Bill</v>
      </c>
      <c r="D3259" s="193"/>
      <c r="E3259" s="193"/>
      <c r="F3259" s="193" t="str">
        <f t="shared" si="5811"/>
        <v>Food ServicesRichardson, Vicki</v>
      </c>
      <c r="G3259" s="193" t="str">
        <f t="shared" ref="G3259:M3259" si="5891">G$239</f>
        <v>Richardson, Vicki</v>
      </c>
      <c r="H3259" s="193" t="str">
        <f t="shared" si="5891"/>
        <v>Voss, Bill</v>
      </c>
      <c r="I3259" s="193" t="str">
        <f t="shared" si="5891"/>
        <v>FA575</v>
      </c>
      <c r="J3259" s="193" t="str">
        <f t="shared" si="5891"/>
        <v>FIDELIS AV LLC</v>
      </c>
      <c r="K3259" s="193" t="str">
        <f t="shared" si="5891"/>
        <v>all</v>
      </c>
      <c r="L3259" s="193">
        <f t="shared" si="5891"/>
        <v>0</v>
      </c>
      <c r="M3259" s="193">
        <f t="shared" si="5891"/>
        <v>0</v>
      </c>
      <c r="N3259" s="193" t="str">
        <f t="shared" si="5784"/>
        <v>Food Services</v>
      </c>
      <c r="AA3259" s="193">
        <f t="shared" si="5813"/>
        <v>0</v>
      </c>
      <c r="AB3259" s="193" t="str">
        <f t="shared" ref="AB3259" si="5892">AB$239</f>
        <v>Voss, Bill</v>
      </c>
    </row>
    <row r="3260" spans="1:28" s="188" customFormat="1" ht="17.399999999999999">
      <c r="A3260" s="193" t="str">
        <f t="shared" si="5808"/>
        <v>Food Services</v>
      </c>
      <c r="B3260" s="193" t="str">
        <f t="shared" si="5809"/>
        <v>GA551Food Services</v>
      </c>
      <c r="C3260" s="193" t="str">
        <f t="shared" si="5810"/>
        <v>Food ServicesVoss, Bill</v>
      </c>
      <c r="D3260" s="193"/>
      <c r="E3260" s="193"/>
      <c r="F3260" s="193" t="str">
        <f t="shared" si="5811"/>
        <v>Food ServicesRichardson, Vicki</v>
      </c>
      <c r="G3260" s="193" t="str">
        <f t="shared" ref="G3260:M3260" si="5893">G$240</f>
        <v>Richardson, Vicki</v>
      </c>
      <c r="H3260" s="193" t="str">
        <f t="shared" si="5893"/>
        <v>Voss, Bill</v>
      </c>
      <c r="I3260" s="193" t="str">
        <f t="shared" si="5893"/>
        <v>GA551</v>
      </c>
      <c r="J3260" s="193" t="str">
        <f t="shared" si="5893"/>
        <v>GALEN CAROL AUDIO</v>
      </c>
      <c r="K3260" s="193" t="str">
        <f t="shared" si="5893"/>
        <v>all</v>
      </c>
      <c r="L3260" s="193">
        <f t="shared" si="5893"/>
        <v>0</v>
      </c>
      <c r="M3260" s="193">
        <f t="shared" si="5893"/>
        <v>0</v>
      </c>
      <c r="N3260" s="193" t="str">
        <f t="shared" si="5784"/>
        <v>Food Services</v>
      </c>
      <c r="AA3260" s="193">
        <f t="shared" si="5813"/>
        <v>0</v>
      </c>
      <c r="AB3260" s="193" t="str">
        <f t="shared" ref="AB3260" si="5894">AB$240</f>
        <v>Voss, Bill</v>
      </c>
    </row>
    <row r="3261" spans="1:28" s="188" customFormat="1" ht="17.399999999999999">
      <c r="A3261" s="193" t="str">
        <f t="shared" si="5808"/>
        <v>Food Services</v>
      </c>
      <c r="B3261" s="193" t="str">
        <f t="shared" si="5809"/>
        <v>GL323Food Services</v>
      </c>
      <c r="C3261" s="193" t="str">
        <f t="shared" si="5810"/>
        <v>Food ServicesVoss, Bill</v>
      </c>
      <c r="D3261" s="193"/>
      <c r="E3261" s="193"/>
      <c r="F3261" s="193" t="str">
        <f t="shared" si="5811"/>
        <v>Food ServicesRichardson, Vicki</v>
      </c>
      <c r="G3261" s="193" t="str">
        <f t="shared" ref="G3261:M3261" si="5895">G$241</f>
        <v>Richardson, Vicki</v>
      </c>
      <c r="H3261" s="193" t="str">
        <f t="shared" si="5895"/>
        <v>Voss, Bill</v>
      </c>
      <c r="I3261" s="193" t="str">
        <f t="shared" si="5895"/>
        <v>GL323</v>
      </c>
      <c r="J3261" s="193" t="str">
        <f t="shared" si="5895"/>
        <v>GLENN POORS AUDIO VIDEO</v>
      </c>
      <c r="K3261" s="193" t="str">
        <f t="shared" si="5895"/>
        <v>all</v>
      </c>
      <c r="L3261" s="193">
        <f t="shared" si="5895"/>
        <v>0</v>
      </c>
      <c r="M3261" s="193">
        <f t="shared" si="5895"/>
        <v>0</v>
      </c>
      <c r="N3261" s="193" t="str">
        <f t="shared" si="5784"/>
        <v>Food Services</v>
      </c>
      <c r="AA3261" s="193">
        <f t="shared" si="5813"/>
        <v>0</v>
      </c>
      <c r="AB3261" s="193" t="str">
        <f t="shared" ref="AB3261" si="5896">AB$241</f>
        <v>Voss, Bill</v>
      </c>
    </row>
    <row r="3262" spans="1:28" s="188" customFormat="1" ht="17.399999999999999">
      <c r="A3262" s="193" t="str">
        <f t="shared" si="5808"/>
        <v>Food Services</v>
      </c>
      <c r="B3262" s="193" t="str">
        <f t="shared" si="5809"/>
        <v>GU075Food Services</v>
      </c>
      <c r="C3262" s="193" t="str">
        <f t="shared" si="5810"/>
        <v>Food ServicesVoss, Bill</v>
      </c>
      <c r="D3262" s="193"/>
      <c r="E3262" s="193"/>
      <c r="F3262" s="193" t="str">
        <f t="shared" si="5811"/>
        <v>Food ServicesRichardson, Vicki</v>
      </c>
      <c r="G3262" s="193" t="str">
        <f t="shared" ref="G3262:M3262" si="5897">G$242</f>
        <v>Richardson, Vicki</v>
      </c>
      <c r="H3262" s="193" t="str">
        <f t="shared" si="5897"/>
        <v>Voss, Bill</v>
      </c>
      <c r="I3262" s="193" t="str">
        <f t="shared" si="5897"/>
        <v>GU075</v>
      </c>
      <c r="J3262" s="193" t="str">
        <f t="shared" si="5897"/>
        <v>GUITAR CENTER INC</v>
      </c>
      <c r="K3262" s="193" t="str">
        <f t="shared" si="5897"/>
        <v>all</v>
      </c>
      <c r="L3262" s="193">
        <f t="shared" si="5897"/>
        <v>0</v>
      </c>
      <c r="M3262" s="193">
        <f t="shared" si="5897"/>
        <v>0</v>
      </c>
      <c r="N3262" s="193" t="str">
        <f t="shared" si="5784"/>
        <v>Food Services</v>
      </c>
      <c r="AA3262" s="193">
        <f t="shared" si="5813"/>
        <v>0</v>
      </c>
      <c r="AB3262" s="193" t="str">
        <f t="shared" ref="AB3262" si="5898">AB$242</f>
        <v>Voss, Bill</v>
      </c>
    </row>
    <row r="3263" spans="1:28" s="188" customFormat="1" ht="17.399999999999999">
      <c r="A3263" s="193" t="str">
        <f t="shared" si="5808"/>
        <v>Food Services</v>
      </c>
      <c r="B3263" s="193" t="str">
        <f t="shared" si="5809"/>
        <v>HA431Food Services</v>
      </c>
      <c r="C3263" s="193" t="str">
        <f t="shared" si="5810"/>
        <v>Food ServicesVoss, Bill</v>
      </c>
      <c r="D3263" s="193"/>
      <c r="E3263" s="193"/>
      <c r="F3263" s="193" t="str">
        <f t="shared" si="5811"/>
        <v>Food ServicesRichardson, Vicki</v>
      </c>
      <c r="G3263" s="193" t="str">
        <f t="shared" ref="G3263:M3263" si="5899">G$243</f>
        <v>Richardson, Vicki</v>
      </c>
      <c r="H3263" s="193" t="str">
        <f t="shared" si="5899"/>
        <v>Voss, Bill</v>
      </c>
      <c r="I3263" s="193" t="str">
        <f t="shared" si="5899"/>
        <v>HA431</v>
      </c>
      <c r="J3263" s="193" t="str">
        <f t="shared" si="5899"/>
        <v>HARWILL RESOURCES DEVELOPMENTS CORP.</v>
      </c>
      <c r="K3263" s="193" t="str">
        <f t="shared" si="5899"/>
        <v>all</v>
      </c>
      <c r="L3263" s="193">
        <f t="shared" si="5899"/>
        <v>0</v>
      </c>
      <c r="M3263" s="193">
        <f t="shared" si="5899"/>
        <v>0</v>
      </c>
      <c r="N3263" s="193" t="str">
        <f t="shared" si="5784"/>
        <v>Food Services</v>
      </c>
      <c r="AA3263" s="193">
        <f t="shared" si="5813"/>
        <v>0</v>
      </c>
      <c r="AB3263" s="193" t="str">
        <f t="shared" ref="AB3263" si="5900">AB$243</f>
        <v>Voss, Bill</v>
      </c>
    </row>
    <row r="3264" spans="1:28" s="188" customFormat="1" ht="17.399999999999999">
      <c r="A3264" s="193" t="str">
        <f t="shared" si="5808"/>
        <v>Food Services</v>
      </c>
      <c r="B3264" s="193" t="str">
        <f t="shared" si="5809"/>
        <v>HD010Food Services</v>
      </c>
      <c r="C3264" s="193" t="str">
        <f t="shared" si="5810"/>
        <v>Food ServicesVoss, Bill</v>
      </c>
      <c r="D3264" s="193"/>
      <c r="E3264" s="193"/>
      <c r="F3264" s="193" t="str">
        <f t="shared" si="5811"/>
        <v>Food ServicesRichardson, Vicki</v>
      </c>
      <c r="G3264" s="193" t="str">
        <f t="shared" ref="G3264:M3264" si="5901">G$244</f>
        <v>Richardson, Vicki</v>
      </c>
      <c r="H3264" s="193" t="str">
        <f t="shared" si="5901"/>
        <v>Voss, Bill</v>
      </c>
      <c r="I3264" s="193" t="str">
        <f t="shared" si="5901"/>
        <v>HD010</v>
      </c>
      <c r="J3264" s="193" t="str">
        <f t="shared" si="5901"/>
        <v>HD SYSTEMZ, INC</v>
      </c>
      <c r="K3264" s="193" t="str">
        <f t="shared" si="5901"/>
        <v>all</v>
      </c>
      <c r="L3264" s="193">
        <f t="shared" si="5901"/>
        <v>0</v>
      </c>
      <c r="M3264" s="193">
        <f t="shared" si="5901"/>
        <v>0</v>
      </c>
      <c r="N3264" s="193" t="str">
        <f t="shared" si="5784"/>
        <v>Food Services</v>
      </c>
      <c r="AA3264" s="193">
        <f t="shared" si="5813"/>
        <v>0</v>
      </c>
      <c r="AB3264" s="193" t="str">
        <f t="shared" ref="AB3264" si="5902">AB$244</f>
        <v>Voss, Bill</v>
      </c>
    </row>
    <row r="3265" spans="1:28" s="188" customFormat="1" ht="17.399999999999999">
      <c r="A3265" s="193" t="str">
        <f t="shared" si="5808"/>
        <v>Food Services</v>
      </c>
      <c r="B3265" s="193" t="str">
        <f t="shared" si="5809"/>
        <v>HI126Food Services</v>
      </c>
      <c r="C3265" s="193" t="str">
        <f t="shared" si="5810"/>
        <v>Food ServicesVoss, Bill</v>
      </c>
      <c r="D3265" s="193"/>
      <c r="E3265" s="193"/>
      <c r="F3265" s="193" t="str">
        <f t="shared" si="5811"/>
        <v>Food ServicesRichardson, Vicki</v>
      </c>
      <c r="G3265" s="193" t="str">
        <f t="shared" ref="G3265:M3265" si="5903">G$245</f>
        <v>Richardson, Vicki</v>
      </c>
      <c r="H3265" s="193" t="str">
        <f t="shared" si="5903"/>
        <v>Voss, Bill</v>
      </c>
      <c r="I3265" s="193" t="str">
        <f t="shared" si="5903"/>
        <v>HI126</v>
      </c>
      <c r="J3265" s="193" t="str">
        <f t="shared" si="5903"/>
        <v>HI-FI HEAVEN, INC</v>
      </c>
      <c r="K3265" s="193" t="str">
        <f t="shared" si="5903"/>
        <v>all</v>
      </c>
      <c r="L3265" s="193">
        <f t="shared" si="5903"/>
        <v>0</v>
      </c>
      <c r="M3265" s="193">
        <f t="shared" si="5903"/>
        <v>0</v>
      </c>
      <c r="N3265" s="193" t="str">
        <f t="shared" si="5784"/>
        <v>Food Services</v>
      </c>
      <c r="AA3265" s="193">
        <f t="shared" si="5813"/>
        <v>0</v>
      </c>
      <c r="AB3265" s="193" t="str">
        <f t="shared" ref="AB3265" si="5904">AB$245</f>
        <v>Voss, Bill</v>
      </c>
    </row>
    <row r="3266" spans="1:28" s="188" customFormat="1" ht="17.399999999999999">
      <c r="A3266" s="193" t="str">
        <f t="shared" si="5808"/>
        <v>Food Services</v>
      </c>
      <c r="B3266" s="193" t="str">
        <f t="shared" si="5809"/>
        <v>HI406Food Services</v>
      </c>
      <c r="C3266" s="193" t="str">
        <f t="shared" si="5810"/>
        <v>Food ServicesVoss, Bill</v>
      </c>
      <c r="D3266" s="193"/>
      <c r="E3266" s="193"/>
      <c r="F3266" s="193" t="str">
        <f t="shared" si="5811"/>
        <v>Food ServicesRichardson, Vicki</v>
      </c>
      <c r="G3266" s="193" t="str">
        <f t="shared" ref="G3266:M3266" si="5905">G$246</f>
        <v>Richardson, Vicki</v>
      </c>
      <c r="H3266" s="193" t="str">
        <f t="shared" si="5905"/>
        <v>Voss, Bill</v>
      </c>
      <c r="I3266" s="193" t="str">
        <f t="shared" si="5905"/>
        <v>HI406</v>
      </c>
      <c r="J3266" s="193" t="str">
        <f t="shared" si="5905"/>
        <v>HI-END THEATER &amp; AUDIO</v>
      </c>
      <c r="K3266" s="193" t="str">
        <f t="shared" si="5905"/>
        <v>all</v>
      </c>
      <c r="L3266" s="193">
        <f t="shared" si="5905"/>
        <v>0</v>
      </c>
      <c r="M3266" s="193">
        <f t="shared" si="5905"/>
        <v>0</v>
      </c>
      <c r="N3266" s="193" t="str">
        <f t="shared" si="5784"/>
        <v>Food Services</v>
      </c>
      <c r="AA3266" s="193">
        <f t="shared" si="5813"/>
        <v>0</v>
      </c>
      <c r="AB3266" s="193" t="str">
        <f t="shared" ref="AB3266" si="5906">AB$246</f>
        <v>Voss, Bill</v>
      </c>
    </row>
    <row r="3267" spans="1:28" s="188" customFormat="1" ht="17.399999999999999">
      <c r="A3267" s="193" t="str">
        <f t="shared" si="5808"/>
        <v>Food Services</v>
      </c>
      <c r="B3267" s="193" t="str">
        <f t="shared" si="5809"/>
        <v>HI598Food Services</v>
      </c>
      <c r="C3267" s="193" t="str">
        <f t="shared" si="5810"/>
        <v>Food ServicesVoss, Bill</v>
      </c>
      <c r="D3267" s="193"/>
      <c r="E3267" s="193"/>
      <c r="F3267" s="193" t="str">
        <f t="shared" si="5811"/>
        <v>Food ServicesRichardson, Vicki</v>
      </c>
      <c r="G3267" s="193" t="str">
        <f t="shared" ref="G3267:M3267" si="5907">G$247</f>
        <v>Richardson, Vicki</v>
      </c>
      <c r="H3267" s="193" t="str">
        <f t="shared" si="5907"/>
        <v>Voss, Bill</v>
      </c>
      <c r="I3267" s="193" t="str">
        <f t="shared" si="5907"/>
        <v>HI598</v>
      </c>
      <c r="J3267" s="193" t="str">
        <f t="shared" si="5907"/>
        <v>HI-FI SALES CO.</v>
      </c>
      <c r="K3267" s="193" t="str">
        <f t="shared" si="5907"/>
        <v>all</v>
      </c>
      <c r="L3267" s="193">
        <f t="shared" si="5907"/>
        <v>0</v>
      </c>
      <c r="M3267" s="193">
        <f t="shared" si="5907"/>
        <v>0</v>
      </c>
      <c r="N3267" s="193" t="str">
        <f t="shared" si="5784"/>
        <v>Food Services</v>
      </c>
      <c r="AA3267" s="193">
        <f t="shared" si="5813"/>
        <v>0</v>
      </c>
      <c r="AB3267" s="193" t="str">
        <f t="shared" ref="AB3267" si="5908">AB$247</f>
        <v>Voss, Bill</v>
      </c>
    </row>
    <row r="3268" spans="1:28" s="188" customFormat="1" ht="17.399999999999999">
      <c r="A3268" s="193" t="str">
        <f t="shared" si="5808"/>
        <v>Food Services</v>
      </c>
      <c r="B3268" s="193" t="str">
        <f t="shared" si="5809"/>
        <v>HO005Food Services</v>
      </c>
      <c r="C3268" s="193" t="str">
        <f t="shared" si="5810"/>
        <v>Food ServicesVoss, Bill</v>
      </c>
      <c r="D3268" s="193"/>
      <c r="E3268" s="193"/>
      <c r="F3268" s="193" t="str">
        <f t="shared" si="5811"/>
        <v>Food ServicesRichardson, Vicki</v>
      </c>
      <c r="G3268" s="193" t="str">
        <f t="shared" ref="G3268:M3268" si="5909">G$248</f>
        <v>Richardson, Vicki</v>
      </c>
      <c r="H3268" s="193" t="str">
        <f t="shared" si="5909"/>
        <v>Voss, Bill</v>
      </c>
      <c r="I3268" s="193" t="str">
        <f t="shared" si="5909"/>
        <v>HO005</v>
      </c>
      <c r="J3268" s="193" t="str">
        <f t="shared" si="5909"/>
        <v>HOME APPLIANCE MART</v>
      </c>
      <c r="K3268" s="193" t="str">
        <f t="shared" si="5909"/>
        <v>all</v>
      </c>
      <c r="L3268" s="193">
        <f t="shared" si="5909"/>
        <v>0</v>
      </c>
      <c r="M3268" s="193">
        <f t="shared" si="5909"/>
        <v>0</v>
      </c>
      <c r="N3268" s="193" t="str">
        <f t="shared" si="5784"/>
        <v>Food Services</v>
      </c>
      <c r="AA3268" s="193">
        <f t="shared" si="5813"/>
        <v>0</v>
      </c>
      <c r="AB3268" s="193" t="str">
        <f t="shared" ref="AB3268" si="5910">AB$248</f>
        <v>Voss, Bill</v>
      </c>
    </row>
    <row r="3269" spans="1:28" s="188" customFormat="1" ht="17.399999999999999">
      <c r="A3269" s="193" t="str">
        <f t="shared" si="5808"/>
        <v>Food Services</v>
      </c>
      <c r="B3269" s="193" t="str">
        <f t="shared" si="5809"/>
        <v>IN048Food Services</v>
      </c>
      <c r="C3269" s="193" t="str">
        <f t="shared" si="5810"/>
        <v>Food ServicesVoss, Bill</v>
      </c>
      <c r="D3269" s="193"/>
      <c r="E3269" s="193"/>
      <c r="F3269" s="193" t="str">
        <f t="shared" si="5811"/>
        <v>Food ServicesRichardson, Vicki</v>
      </c>
      <c r="G3269" s="193" t="str">
        <f t="shared" ref="G3269:M3269" si="5911">G$249</f>
        <v>Richardson, Vicki</v>
      </c>
      <c r="H3269" s="193" t="str">
        <f t="shared" si="5911"/>
        <v>Voss, Bill</v>
      </c>
      <c r="I3269" s="193" t="str">
        <f t="shared" si="5911"/>
        <v>IN048</v>
      </c>
      <c r="J3269" s="193" t="str">
        <f t="shared" si="5911"/>
        <v>INTERSECKT CORPORATION</v>
      </c>
      <c r="K3269" s="193" t="str">
        <f t="shared" si="5911"/>
        <v>all</v>
      </c>
      <c r="L3269" s="193">
        <f t="shared" si="5911"/>
        <v>0</v>
      </c>
      <c r="M3269" s="193">
        <f t="shared" si="5911"/>
        <v>0</v>
      </c>
      <c r="N3269" s="193" t="str">
        <f t="shared" si="5784"/>
        <v>Food Services</v>
      </c>
      <c r="AA3269" s="193">
        <f t="shared" si="5813"/>
        <v>0</v>
      </c>
      <c r="AB3269" s="193" t="str">
        <f t="shared" ref="AB3269" si="5912">AB$249</f>
        <v>Voss, Bill</v>
      </c>
    </row>
    <row r="3270" spans="1:28" s="188" customFormat="1" ht="17.399999999999999">
      <c r="A3270" s="193" t="str">
        <f t="shared" si="5808"/>
        <v>Food Services</v>
      </c>
      <c r="B3270" s="193" t="str">
        <f t="shared" si="5809"/>
        <v>MU491Food Services</v>
      </c>
      <c r="C3270" s="193" t="str">
        <f t="shared" si="5810"/>
        <v>Food ServicesVoss, Bill</v>
      </c>
      <c r="D3270" s="193"/>
      <c r="E3270" s="193"/>
      <c r="F3270" s="193" t="str">
        <f t="shared" si="5811"/>
        <v>Food ServicesRichardson, Vicki</v>
      </c>
      <c r="G3270" s="193" t="str">
        <f t="shared" ref="G3270:M3270" si="5913">G$250</f>
        <v>Richardson, Vicki</v>
      </c>
      <c r="H3270" s="193" t="str">
        <f t="shared" si="5913"/>
        <v>Voss, Bill</v>
      </c>
      <c r="I3270" s="193" t="str">
        <f t="shared" si="5913"/>
        <v>MU491</v>
      </c>
      <c r="J3270" s="193" t="str">
        <f t="shared" si="5913"/>
        <v>MUSEUM OF MODERN ART</v>
      </c>
      <c r="K3270" s="193" t="str">
        <f t="shared" si="5913"/>
        <v>all</v>
      </c>
      <c r="L3270" s="193">
        <f t="shared" si="5913"/>
        <v>0</v>
      </c>
      <c r="M3270" s="193">
        <f t="shared" si="5913"/>
        <v>0</v>
      </c>
      <c r="N3270" s="193" t="str">
        <f t="shared" si="5784"/>
        <v>Food Services</v>
      </c>
      <c r="AA3270" s="193">
        <f t="shared" si="5813"/>
        <v>0</v>
      </c>
      <c r="AB3270" s="193" t="str">
        <f t="shared" ref="AB3270" si="5914">AB$250</f>
        <v>Voss, Bill</v>
      </c>
    </row>
    <row r="3271" spans="1:28" s="188" customFormat="1" ht="17.399999999999999">
      <c r="A3271" s="193" t="str">
        <f t="shared" si="5808"/>
        <v>Food Services</v>
      </c>
      <c r="B3271" s="193" t="str">
        <f t="shared" si="5809"/>
        <v>NO471Food Services</v>
      </c>
      <c r="C3271" s="193" t="str">
        <f t="shared" si="5810"/>
        <v>Food ServicesVoss, Bill</v>
      </c>
      <c r="D3271" s="193"/>
      <c r="E3271" s="193"/>
      <c r="F3271" s="193" t="str">
        <f t="shared" si="5811"/>
        <v>Food ServicesRichardson, Vicki</v>
      </c>
      <c r="G3271" s="193" t="str">
        <f t="shared" ref="G3271:M3271" si="5915">G$251</f>
        <v>Richardson, Vicki</v>
      </c>
      <c r="H3271" s="193" t="str">
        <f t="shared" si="5915"/>
        <v>Voss, Bill</v>
      </c>
      <c r="I3271" s="193" t="str">
        <f t="shared" si="5915"/>
        <v>NO471</v>
      </c>
      <c r="J3271" s="193" t="str">
        <f t="shared" si="5915"/>
        <v>NORTHCOAST AUDIO</v>
      </c>
      <c r="K3271" s="193" t="str">
        <f t="shared" si="5915"/>
        <v>all</v>
      </c>
      <c r="L3271" s="193">
        <f t="shared" si="5915"/>
        <v>0</v>
      </c>
      <c r="M3271" s="193">
        <f t="shared" si="5915"/>
        <v>0</v>
      </c>
      <c r="N3271" s="193" t="str">
        <f t="shared" si="5784"/>
        <v>Food Services</v>
      </c>
      <c r="AA3271" s="193">
        <f t="shared" si="5813"/>
        <v>0</v>
      </c>
      <c r="AB3271" s="193" t="str">
        <f t="shared" ref="AB3271" si="5916">AB$251</f>
        <v>Voss, Bill</v>
      </c>
    </row>
    <row r="3272" spans="1:28" s="188" customFormat="1" ht="17.399999999999999">
      <c r="A3272" s="193" t="str">
        <f t="shared" si="5808"/>
        <v>Food Services</v>
      </c>
      <c r="B3272" s="193" t="str">
        <f t="shared" si="5809"/>
        <v>SP581Food Services</v>
      </c>
      <c r="C3272" s="193" t="str">
        <f t="shared" si="5810"/>
        <v>Food ServicesVoss, Bill</v>
      </c>
      <c r="D3272" s="193"/>
      <c r="E3272" s="193"/>
      <c r="F3272" s="193" t="str">
        <f t="shared" si="5811"/>
        <v>Food ServicesRichardson, Vicki</v>
      </c>
      <c r="G3272" s="193" t="str">
        <f t="shared" ref="G3272:M3272" si="5917">G$252</f>
        <v>Richardson, Vicki</v>
      </c>
      <c r="H3272" s="193" t="str">
        <f t="shared" si="5917"/>
        <v>Voss, Bill</v>
      </c>
      <c r="I3272" s="193" t="str">
        <f t="shared" si="5917"/>
        <v>SP581</v>
      </c>
      <c r="J3272" s="193" t="str">
        <f t="shared" si="5917"/>
        <v>SPEAKER SHOP INC.</v>
      </c>
      <c r="K3272" s="193" t="str">
        <f t="shared" si="5917"/>
        <v>all</v>
      </c>
      <c r="L3272" s="193">
        <f t="shared" si="5917"/>
        <v>0</v>
      </c>
      <c r="M3272" s="193">
        <f t="shared" si="5917"/>
        <v>0</v>
      </c>
      <c r="N3272" s="193" t="str">
        <f t="shared" ref="N3272:N3335" si="5918">A3272</f>
        <v>Food Services</v>
      </c>
      <c r="AA3272" s="193">
        <f t="shared" si="5813"/>
        <v>0</v>
      </c>
      <c r="AB3272" s="193" t="str">
        <f t="shared" ref="AB3272" si="5919">AB$252</f>
        <v>Voss, Bill</v>
      </c>
    </row>
    <row r="3273" spans="1:28" s="188" customFormat="1" ht="17.399999999999999">
      <c r="A3273" s="193" t="str">
        <f t="shared" si="5808"/>
        <v>Food Services</v>
      </c>
      <c r="B3273" s="193" t="str">
        <f t="shared" si="5809"/>
        <v>SU132Food Services</v>
      </c>
      <c r="C3273" s="193" t="str">
        <f t="shared" si="5810"/>
        <v>Food ServicesVoss, Bill</v>
      </c>
      <c r="D3273" s="193"/>
      <c r="E3273" s="193"/>
      <c r="F3273" s="193" t="str">
        <f t="shared" si="5811"/>
        <v>Food ServicesRichardson, Vicki</v>
      </c>
      <c r="G3273" s="193" t="str">
        <f t="shared" ref="G3273:M3273" si="5920">G$253</f>
        <v>Richardson, Vicki</v>
      </c>
      <c r="H3273" s="193" t="str">
        <f t="shared" si="5920"/>
        <v>Voss, Bill</v>
      </c>
      <c r="I3273" s="193" t="str">
        <f t="shared" si="5920"/>
        <v>SU132</v>
      </c>
      <c r="J3273" s="193" t="str">
        <f t="shared" si="5920"/>
        <v>SUNNY COMPONENTS</v>
      </c>
      <c r="K3273" s="193" t="str">
        <f t="shared" si="5920"/>
        <v>all</v>
      </c>
      <c r="L3273" s="193">
        <f t="shared" si="5920"/>
        <v>0</v>
      </c>
      <c r="M3273" s="193">
        <f t="shared" si="5920"/>
        <v>0</v>
      </c>
      <c r="N3273" s="193" t="str">
        <f t="shared" si="5918"/>
        <v>Food Services</v>
      </c>
      <c r="AA3273" s="193">
        <f t="shared" si="5813"/>
        <v>0</v>
      </c>
      <c r="AB3273" s="193" t="str">
        <f t="shared" ref="AB3273" si="5921">AB$253</f>
        <v>Voss, Bill</v>
      </c>
    </row>
    <row r="3274" spans="1:28" s="188" customFormat="1" ht="17.399999999999999">
      <c r="A3274" s="193" t="str">
        <f t="shared" si="5808"/>
        <v>Food Services</v>
      </c>
      <c r="B3274" s="193" t="str">
        <f t="shared" si="5809"/>
        <v>SW422Food Services</v>
      </c>
      <c r="C3274" s="193" t="str">
        <f t="shared" si="5810"/>
        <v>Food ServicesVoss, Bill</v>
      </c>
      <c r="D3274" s="193"/>
      <c r="E3274" s="193"/>
      <c r="F3274" s="193" t="str">
        <f t="shared" si="5811"/>
        <v>Food ServicesRichardson, Vicki</v>
      </c>
      <c r="G3274" s="193" t="str">
        <f t="shared" ref="G3274:M3274" si="5922">G$254</f>
        <v>Richardson, Vicki</v>
      </c>
      <c r="H3274" s="193" t="str">
        <f t="shared" si="5922"/>
        <v>Voss, Bill</v>
      </c>
      <c r="I3274" s="193" t="str">
        <f t="shared" si="5922"/>
        <v>SW422</v>
      </c>
      <c r="J3274" s="193" t="str">
        <f t="shared" si="5922"/>
        <v>SWEET SPOT AUDIO &amp; RECORDS</v>
      </c>
      <c r="K3274" s="193" t="str">
        <f t="shared" si="5922"/>
        <v>all</v>
      </c>
      <c r="L3274" s="193">
        <f t="shared" si="5922"/>
        <v>0</v>
      </c>
      <c r="M3274" s="193">
        <f t="shared" si="5922"/>
        <v>0</v>
      </c>
      <c r="N3274" s="193" t="str">
        <f t="shared" si="5918"/>
        <v>Food Services</v>
      </c>
      <c r="AA3274" s="193">
        <f t="shared" si="5813"/>
        <v>0</v>
      </c>
      <c r="AB3274" s="193" t="str">
        <f t="shared" ref="AB3274" si="5923">AB$254</f>
        <v>Voss, Bill</v>
      </c>
    </row>
    <row r="3275" spans="1:28" s="188" customFormat="1" ht="17.399999999999999">
      <c r="A3275" s="193" t="str">
        <f t="shared" si="5808"/>
        <v>Food Services</v>
      </c>
      <c r="B3275" s="193" t="str">
        <f t="shared" si="5809"/>
        <v>VA256Food Services</v>
      </c>
      <c r="C3275" s="193" t="str">
        <f t="shared" si="5810"/>
        <v>Food ServicesVoss, Bill</v>
      </c>
      <c r="D3275" s="193"/>
      <c r="E3275" s="193"/>
      <c r="F3275" s="193" t="str">
        <f t="shared" si="5811"/>
        <v>Food ServicesRichardson, Vicki</v>
      </c>
      <c r="G3275" s="193" t="str">
        <f t="shared" ref="G3275:M3275" si="5924">G$255</f>
        <v>Richardson, Vicki</v>
      </c>
      <c r="H3275" s="193" t="str">
        <f t="shared" si="5924"/>
        <v>Voss, Bill</v>
      </c>
      <c r="I3275" s="193" t="str">
        <f t="shared" si="5924"/>
        <v>VA256</v>
      </c>
      <c r="J3275" s="193" t="str">
        <f t="shared" si="5924"/>
        <v>VIVA HIFI LIMITED</v>
      </c>
      <c r="K3275" s="193" t="str">
        <f t="shared" si="5924"/>
        <v>all</v>
      </c>
      <c r="L3275" s="193">
        <f t="shared" si="5924"/>
        <v>0</v>
      </c>
      <c r="M3275" s="193">
        <f t="shared" si="5924"/>
        <v>0</v>
      </c>
      <c r="N3275" s="193" t="str">
        <f t="shared" si="5918"/>
        <v>Food Services</v>
      </c>
      <c r="AA3275" s="193">
        <f t="shared" si="5813"/>
        <v>0</v>
      </c>
      <c r="AB3275" s="193" t="str">
        <f t="shared" ref="AB3275" si="5925">AB$255</f>
        <v>Voss, Bill</v>
      </c>
    </row>
    <row r="3276" spans="1:28" s="188" customFormat="1" ht="17.399999999999999">
      <c r="A3276" s="193" t="str">
        <f t="shared" si="5808"/>
        <v>Food Services</v>
      </c>
      <c r="B3276" s="193" t="str">
        <f t="shared" si="5809"/>
        <v>VA671Food Services</v>
      </c>
      <c r="C3276" s="193" t="str">
        <f t="shared" si="5810"/>
        <v>Food ServicesVoss, Bill</v>
      </c>
      <c r="D3276" s="193"/>
      <c r="E3276" s="193"/>
      <c r="F3276" s="193" t="str">
        <f t="shared" si="5811"/>
        <v>Food ServicesRichardson, Vicki</v>
      </c>
      <c r="G3276" s="193" t="str">
        <f t="shared" ref="G3276:M3276" si="5926">G$256</f>
        <v>Richardson, Vicki</v>
      </c>
      <c r="H3276" s="193" t="str">
        <f t="shared" si="5926"/>
        <v>Voss, Bill</v>
      </c>
      <c r="I3276" s="193" t="str">
        <f t="shared" si="5926"/>
        <v>VA671</v>
      </c>
      <c r="J3276" s="193" t="str">
        <f t="shared" si="5926"/>
        <v>VALUE ELECTRONICS.COM INC</v>
      </c>
      <c r="K3276" s="193" t="str">
        <f t="shared" si="5926"/>
        <v>all</v>
      </c>
      <c r="L3276" s="193">
        <f t="shared" si="5926"/>
        <v>0</v>
      </c>
      <c r="M3276" s="193">
        <f t="shared" si="5926"/>
        <v>0</v>
      </c>
      <c r="N3276" s="193" t="str">
        <f t="shared" si="5918"/>
        <v>Food Services</v>
      </c>
      <c r="AA3276" s="193">
        <f t="shared" si="5813"/>
        <v>0</v>
      </c>
      <c r="AB3276" s="193" t="str">
        <f t="shared" ref="AB3276" si="5927">AB$256</f>
        <v>Voss, Bill</v>
      </c>
    </row>
    <row r="3277" spans="1:28" s="188" customFormat="1" ht="17.399999999999999">
      <c r="A3277" s="193" t="str">
        <f t="shared" si="5808"/>
        <v>Food Services</v>
      </c>
      <c r="B3277" s="193" t="str">
        <f t="shared" si="5809"/>
        <v>OM118Food Services</v>
      </c>
      <c r="C3277" s="193" t="str">
        <f t="shared" si="5810"/>
        <v>Food ServicesVoss, Bill</v>
      </c>
      <c r="D3277" s="193"/>
      <c r="E3277" s="193"/>
      <c r="F3277" s="193" t="str">
        <f t="shared" si="5811"/>
        <v>Food ServicesRichardson, Vicki</v>
      </c>
      <c r="G3277" s="193" t="str">
        <f t="shared" ref="G3277:M3277" si="5928">G$257</f>
        <v>Richardson, Vicki</v>
      </c>
      <c r="H3277" s="193" t="str">
        <f t="shared" si="5928"/>
        <v>Voss, Bill</v>
      </c>
      <c r="I3277" s="193" t="str">
        <f t="shared" si="5928"/>
        <v>OM118</v>
      </c>
      <c r="J3277" s="193" t="str">
        <f t="shared" si="5928"/>
        <v>OMA / OSWALD MILLS AUDIO</v>
      </c>
      <c r="K3277" s="193" t="str">
        <f t="shared" si="5928"/>
        <v>all</v>
      </c>
      <c r="L3277" s="193">
        <f t="shared" si="5928"/>
        <v>0</v>
      </c>
      <c r="M3277" s="193">
        <f t="shared" si="5928"/>
        <v>0</v>
      </c>
      <c r="N3277" s="193" t="str">
        <f t="shared" si="5918"/>
        <v>Food Services</v>
      </c>
      <c r="AA3277" s="193">
        <f t="shared" si="5813"/>
        <v>0</v>
      </c>
      <c r="AB3277" s="193">
        <f t="shared" ref="AB3277" si="5929">AB$257</f>
        <v>0</v>
      </c>
    </row>
    <row r="3278" spans="1:28" s="188" customFormat="1" ht="17.399999999999999">
      <c r="A3278" s="193" t="str">
        <f t="shared" si="5808"/>
        <v>Food Services</v>
      </c>
      <c r="B3278" s="193" t="str">
        <f t="shared" si="5809"/>
        <v>0Food Services</v>
      </c>
      <c r="C3278" s="193" t="str">
        <f t="shared" si="5810"/>
        <v>Food Services0</v>
      </c>
      <c r="D3278" s="193"/>
      <c r="E3278" s="193"/>
      <c r="F3278" s="193" t="str">
        <f t="shared" si="5811"/>
        <v>Food Services0</v>
      </c>
      <c r="G3278" s="193">
        <f t="shared" ref="G3278:M3278" si="5930">G$258</f>
        <v>0</v>
      </c>
      <c r="H3278" s="193">
        <f t="shared" si="5930"/>
        <v>0</v>
      </c>
      <c r="I3278" s="193">
        <f t="shared" si="5930"/>
        <v>0</v>
      </c>
      <c r="J3278" s="193">
        <f t="shared" si="5930"/>
        <v>0</v>
      </c>
      <c r="K3278" s="193">
        <f t="shared" si="5930"/>
        <v>0</v>
      </c>
      <c r="L3278" s="193">
        <f t="shared" si="5930"/>
        <v>0</v>
      </c>
      <c r="M3278" s="193">
        <f t="shared" si="5930"/>
        <v>0</v>
      </c>
      <c r="N3278" s="193" t="str">
        <f t="shared" si="5918"/>
        <v>Food Services</v>
      </c>
      <c r="AA3278" s="193">
        <f t="shared" si="5813"/>
        <v>0</v>
      </c>
      <c r="AB3278" s="193">
        <f t="shared" ref="AB3278" si="5931">AB$258</f>
        <v>0</v>
      </c>
    </row>
    <row r="3279" spans="1:28" s="188" customFormat="1" ht="17.399999999999999">
      <c r="A3279" s="193" t="str">
        <f t="shared" si="5808"/>
        <v>Food Services</v>
      </c>
      <c r="B3279" s="193" t="str">
        <f t="shared" si="5809"/>
        <v>0Food Services</v>
      </c>
      <c r="C3279" s="193" t="str">
        <f t="shared" si="5810"/>
        <v>Food Services0</v>
      </c>
      <c r="D3279" s="193"/>
      <c r="E3279" s="193"/>
      <c r="F3279" s="193" t="str">
        <f t="shared" si="5811"/>
        <v>Food Services0</v>
      </c>
      <c r="G3279" s="193">
        <f t="shared" ref="G3279:M3279" si="5932">G$259</f>
        <v>0</v>
      </c>
      <c r="H3279" s="193">
        <f t="shared" si="5932"/>
        <v>0</v>
      </c>
      <c r="I3279" s="193">
        <f t="shared" si="5932"/>
        <v>0</v>
      </c>
      <c r="J3279" s="193">
        <f t="shared" si="5932"/>
        <v>0</v>
      </c>
      <c r="K3279" s="193">
        <f t="shared" si="5932"/>
        <v>0</v>
      </c>
      <c r="L3279" s="193">
        <f t="shared" si="5932"/>
        <v>0</v>
      </c>
      <c r="M3279" s="193">
        <f t="shared" si="5932"/>
        <v>0</v>
      </c>
      <c r="N3279" s="193" t="str">
        <f t="shared" si="5918"/>
        <v>Food Services</v>
      </c>
      <c r="AA3279" s="193">
        <f t="shared" si="5813"/>
        <v>0</v>
      </c>
      <c r="AB3279" s="193">
        <f t="shared" ref="AB3279" si="5933">AB$259</f>
        <v>0</v>
      </c>
    </row>
    <row r="3280" spans="1:28" s="188" customFormat="1" ht="17.399999999999999">
      <c r="A3280" s="193" t="str">
        <f t="shared" si="5808"/>
        <v>Food Services</v>
      </c>
      <c r="B3280" s="193" t="str">
        <f t="shared" si="5809"/>
        <v>0Food Services</v>
      </c>
      <c r="C3280" s="193" t="str">
        <f t="shared" si="5810"/>
        <v>Food Services0</v>
      </c>
      <c r="D3280" s="193"/>
      <c r="E3280" s="193"/>
      <c r="F3280" s="193" t="str">
        <f t="shared" si="5811"/>
        <v>Food Services0</v>
      </c>
      <c r="G3280" s="193">
        <f t="shared" ref="G3280:M3280" si="5934">G$260</f>
        <v>0</v>
      </c>
      <c r="H3280" s="193">
        <f t="shared" si="5934"/>
        <v>0</v>
      </c>
      <c r="I3280" s="193">
        <f t="shared" si="5934"/>
        <v>0</v>
      </c>
      <c r="J3280" s="193">
        <f t="shared" si="5934"/>
        <v>0</v>
      </c>
      <c r="K3280" s="193">
        <f t="shared" si="5934"/>
        <v>0</v>
      </c>
      <c r="L3280" s="193">
        <f t="shared" si="5934"/>
        <v>0</v>
      </c>
      <c r="M3280" s="193">
        <f t="shared" si="5934"/>
        <v>0</v>
      </c>
      <c r="N3280" s="193" t="str">
        <f t="shared" si="5918"/>
        <v>Food Services</v>
      </c>
      <c r="AA3280" s="193">
        <f t="shared" si="5813"/>
        <v>0</v>
      </c>
      <c r="AB3280" s="193">
        <f t="shared" ref="AB3280" si="5935">AB$260</f>
        <v>0</v>
      </c>
    </row>
    <row r="3281" spans="1:28" s="188" customFormat="1" ht="17.399999999999999">
      <c r="A3281" s="193" t="str">
        <f t="shared" si="5808"/>
        <v>Food Services</v>
      </c>
      <c r="B3281" s="193" t="str">
        <f t="shared" si="5809"/>
        <v>0Food Services</v>
      </c>
      <c r="C3281" s="193" t="str">
        <f t="shared" si="5810"/>
        <v>Food Services0</v>
      </c>
      <c r="D3281" s="193"/>
      <c r="E3281" s="193"/>
      <c r="F3281" s="193" t="str">
        <f t="shared" si="5811"/>
        <v>Food Services0</v>
      </c>
      <c r="G3281" s="193">
        <f t="shared" ref="G3281:M3281" si="5936">G$261</f>
        <v>0</v>
      </c>
      <c r="H3281" s="193">
        <f t="shared" si="5936"/>
        <v>0</v>
      </c>
      <c r="I3281" s="193">
        <f t="shared" si="5936"/>
        <v>0</v>
      </c>
      <c r="J3281" s="193">
        <f t="shared" si="5936"/>
        <v>0</v>
      </c>
      <c r="K3281" s="193">
        <f t="shared" si="5936"/>
        <v>0</v>
      </c>
      <c r="L3281" s="193">
        <f t="shared" si="5936"/>
        <v>0</v>
      </c>
      <c r="M3281" s="193">
        <f t="shared" si="5936"/>
        <v>0</v>
      </c>
      <c r="N3281" s="193" t="str">
        <f t="shared" si="5918"/>
        <v>Food Services</v>
      </c>
      <c r="AA3281" s="193">
        <f t="shared" si="5813"/>
        <v>0</v>
      </c>
      <c r="AB3281" s="193">
        <f t="shared" ref="AB3281" si="5937">AB$261</f>
        <v>0</v>
      </c>
    </row>
    <row r="3282" spans="1:28" s="188" customFormat="1" ht="17.399999999999999">
      <c r="A3282" s="193" t="str">
        <f t="shared" si="5808"/>
        <v>Food Services</v>
      </c>
      <c r="B3282" s="193" t="str">
        <f t="shared" si="5809"/>
        <v>0Food Services</v>
      </c>
      <c r="C3282" s="193" t="str">
        <f t="shared" si="5810"/>
        <v>Food Services0</v>
      </c>
      <c r="D3282" s="193"/>
      <c r="E3282" s="193"/>
      <c r="F3282" s="193" t="str">
        <f t="shared" si="5811"/>
        <v>Food Services0</v>
      </c>
      <c r="G3282" s="193">
        <f t="shared" ref="G3282:M3282" si="5938">G$262</f>
        <v>0</v>
      </c>
      <c r="H3282" s="193">
        <f t="shared" si="5938"/>
        <v>0</v>
      </c>
      <c r="I3282" s="193">
        <f t="shared" si="5938"/>
        <v>0</v>
      </c>
      <c r="J3282" s="193">
        <f t="shared" si="5938"/>
        <v>0</v>
      </c>
      <c r="K3282" s="193">
        <f t="shared" si="5938"/>
        <v>0</v>
      </c>
      <c r="L3282" s="193">
        <f t="shared" si="5938"/>
        <v>0</v>
      </c>
      <c r="M3282" s="193">
        <f t="shared" si="5938"/>
        <v>0</v>
      </c>
      <c r="N3282" s="193" t="str">
        <f t="shared" si="5918"/>
        <v>Food Services</v>
      </c>
      <c r="AA3282" s="193">
        <f t="shared" si="5813"/>
        <v>0</v>
      </c>
      <c r="AB3282" s="193">
        <f t="shared" ref="AB3282" si="5939">AB$262</f>
        <v>0</v>
      </c>
    </row>
    <row r="3283" spans="1:28" s="188" customFormat="1" ht="17.399999999999999">
      <c r="A3283" s="193" t="str">
        <f t="shared" si="5808"/>
        <v>Food Services</v>
      </c>
      <c r="B3283" s="193" t="str">
        <f t="shared" si="5809"/>
        <v>0Food Services</v>
      </c>
      <c r="C3283" s="193" t="str">
        <f t="shared" si="5810"/>
        <v>Food Services0</v>
      </c>
      <c r="D3283" s="193"/>
      <c r="E3283" s="193"/>
      <c r="F3283" s="193" t="str">
        <f t="shared" si="5811"/>
        <v>Food Services0</v>
      </c>
      <c r="G3283" s="193">
        <f t="shared" ref="G3283:M3283" si="5940">G$263</f>
        <v>0</v>
      </c>
      <c r="H3283" s="193">
        <f t="shared" si="5940"/>
        <v>0</v>
      </c>
      <c r="I3283" s="193">
        <f t="shared" si="5940"/>
        <v>0</v>
      </c>
      <c r="J3283" s="193">
        <f t="shared" si="5940"/>
        <v>0</v>
      </c>
      <c r="K3283" s="193">
        <f t="shared" si="5940"/>
        <v>0</v>
      </c>
      <c r="L3283" s="193">
        <f t="shared" si="5940"/>
        <v>0</v>
      </c>
      <c r="M3283" s="193">
        <f t="shared" si="5940"/>
        <v>0</v>
      </c>
      <c r="N3283" s="193" t="str">
        <f t="shared" si="5918"/>
        <v>Food Services</v>
      </c>
      <c r="AA3283" s="193">
        <f t="shared" si="5813"/>
        <v>0</v>
      </c>
      <c r="AB3283" s="193">
        <f t="shared" ref="AB3283" si="5941">AB$263</f>
        <v>0</v>
      </c>
    </row>
    <row r="3284" spans="1:28" s="188" customFormat="1" ht="17.399999999999999">
      <c r="A3284" s="193" t="str">
        <f t="shared" ref="A3284:A3347" si="5942">T$13</f>
        <v>Food Services</v>
      </c>
      <c r="B3284" s="193" t="str">
        <f t="shared" ref="B3284:B3347" si="5943">CONCATENATE(I3284,A3284)</f>
        <v>0Food Services</v>
      </c>
      <c r="C3284" s="193" t="str">
        <f t="shared" ref="C3284:C3347" si="5944">CONCATENATE(A3284,H3284)</f>
        <v>Food Services0</v>
      </c>
      <c r="D3284" s="193"/>
      <c r="E3284" s="193"/>
      <c r="F3284" s="193" t="str">
        <f t="shared" ref="F3284:F3347" si="5945">CONCATENATE(A3284,G3284)</f>
        <v>Food Services0</v>
      </c>
      <c r="G3284" s="193">
        <f t="shared" ref="G3284:M3284" si="5946">G$264</f>
        <v>0</v>
      </c>
      <c r="H3284" s="193">
        <f t="shared" si="5946"/>
        <v>0</v>
      </c>
      <c r="I3284" s="193">
        <f t="shared" si="5946"/>
        <v>0</v>
      </c>
      <c r="J3284" s="193">
        <f t="shared" si="5946"/>
        <v>0</v>
      </c>
      <c r="K3284" s="193">
        <f t="shared" si="5946"/>
        <v>0</v>
      </c>
      <c r="L3284" s="193">
        <f t="shared" si="5946"/>
        <v>0</v>
      </c>
      <c r="M3284" s="193">
        <f t="shared" si="5946"/>
        <v>0</v>
      </c>
      <c r="N3284" s="193" t="str">
        <f t="shared" si="5918"/>
        <v>Food Services</v>
      </c>
      <c r="AA3284" s="193">
        <f t="shared" ref="AA3284:AA3347" si="5947">AT$13</f>
        <v>0</v>
      </c>
      <c r="AB3284" s="193">
        <f t="shared" ref="AB3284" si="5948">AB$264</f>
        <v>0</v>
      </c>
    </row>
    <row r="3285" spans="1:28" s="188" customFormat="1" ht="17.399999999999999">
      <c r="A3285" s="193" t="str">
        <f t="shared" si="5942"/>
        <v>Food Services</v>
      </c>
      <c r="B3285" s="193" t="str">
        <f t="shared" si="5943"/>
        <v>0Food Services</v>
      </c>
      <c r="C3285" s="193" t="str">
        <f t="shared" si="5944"/>
        <v>Food Services0</v>
      </c>
      <c r="D3285" s="193"/>
      <c r="E3285" s="193"/>
      <c r="F3285" s="193" t="str">
        <f t="shared" si="5945"/>
        <v>Food Services0</v>
      </c>
      <c r="G3285" s="193">
        <f t="shared" ref="G3285:M3285" si="5949">G$265</f>
        <v>0</v>
      </c>
      <c r="H3285" s="193">
        <f t="shared" si="5949"/>
        <v>0</v>
      </c>
      <c r="I3285" s="193">
        <f t="shared" si="5949"/>
        <v>0</v>
      </c>
      <c r="J3285" s="193">
        <f t="shared" si="5949"/>
        <v>0</v>
      </c>
      <c r="K3285" s="193">
        <f t="shared" si="5949"/>
        <v>0</v>
      </c>
      <c r="L3285" s="193">
        <f t="shared" si="5949"/>
        <v>0</v>
      </c>
      <c r="M3285" s="193">
        <f t="shared" si="5949"/>
        <v>0</v>
      </c>
      <c r="N3285" s="193" t="str">
        <f t="shared" si="5918"/>
        <v>Food Services</v>
      </c>
      <c r="AA3285" s="193">
        <f t="shared" si="5947"/>
        <v>0</v>
      </c>
      <c r="AB3285" s="193">
        <f t="shared" ref="AB3285" si="5950">AB$265</f>
        <v>0</v>
      </c>
    </row>
    <row r="3286" spans="1:28" s="188" customFormat="1" ht="17.399999999999999">
      <c r="A3286" s="193" t="str">
        <f t="shared" si="5942"/>
        <v>Food Services</v>
      </c>
      <c r="B3286" s="193" t="str">
        <f t="shared" si="5943"/>
        <v>0Food Services</v>
      </c>
      <c r="C3286" s="193" t="str">
        <f t="shared" si="5944"/>
        <v>Food Services0</v>
      </c>
      <c r="D3286" s="193"/>
      <c r="E3286" s="193"/>
      <c r="F3286" s="193" t="str">
        <f t="shared" si="5945"/>
        <v>Food Services0</v>
      </c>
      <c r="G3286" s="193">
        <f t="shared" ref="G3286:M3286" si="5951">G$266</f>
        <v>0</v>
      </c>
      <c r="H3286" s="193">
        <f t="shared" si="5951"/>
        <v>0</v>
      </c>
      <c r="I3286" s="193">
        <f t="shared" si="5951"/>
        <v>0</v>
      </c>
      <c r="J3286" s="193">
        <f t="shared" si="5951"/>
        <v>0</v>
      </c>
      <c r="K3286" s="193">
        <f t="shared" si="5951"/>
        <v>0</v>
      </c>
      <c r="L3286" s="193">
        <f t="shared" si="5951"/>
        <v>0</v>
      </c>
      <c r="M3286" s="193">
        <f t="shared" si="5951"/>
        <v>0</v>
      </c>
      <c r="N3286" s="193" t="str">
        <f t="shared" si="5918"/>
        <v>Food Services</v>
      </c>
      <c r="AA3286" s="193">
        <f t="shared" si="5947"/>
        <v>0</v>
      </c>
      <c r="AB3286" s="193">
        <f t="shared" ref="AB3286" si="5952">AB$266</f>
        <v>0</v>
      </c>
    </row>
    <row r="3287" spans="1:28" s="188" customFormat="1" ht="17.399999999999999">
      <c r="A3287" s="193" t="str">
        <f t="shared" si="5942"/>
        <v>Food Services</v>
      </c>
      <c r="B3287" s="193" t="str">
        <f t="shared" si="5943"/>
        <v>0Food Services</v>
      </c>
      <c r="C3287" s="193" t="str">
        <f t="shared" si="5944"/>
        <v>Food Services0</v>
      </c>
      <c r="D3287" s="193"/>
      <c r="E3287" s="193"/>
      <c r="F3287" s="193" t="str">
        <f t="shared" si="5945"/>
        <v>Food Services0</v>
      </c>
      <c r="G3287" s="193">
        <f t="shared" ref="G3287:M3287" si="5953">G$267</f>
        <v>0</v>
      </c>
      <c r="H3287" s="193">
        <f t="shared" si="5953"/>
        <v>0</v>
      </c>
      <c r="I3287" s="193">
        <f t="shared" si="5953"/>
        <v>0</v>
      </c>
      <c r="J3287" s="193">
        <f t="shared" si="5953"/>
        <v>0</v>
      </c>
      <c r="K3287" s="193">
        <f t="shared" si="5953"/>
        <v>0</v>
      </c>
      <c r="L3287" s="193">
        <f t="shared" si="5953"/>
        <v>0</v>
      </c>
      <c r="M3287" s="193">
        <f t="shared" si="5953"/>
        <v>0</v>
      </c>
      <c r="N3287" s="193" t="str">
        <f t="shared" si="5918"/>
        <v>Food Services</v>
      </c>
      <c r="AA3287" s="193">
        <f t="shared" si="5947"/>
        <v>0</v>
      </c>
      <c r="AB3287" s="193">
        <f t="shared" ref="AB3287" si="5954">AB$267</f>
        <v>0</v>
      </c>
    </row>
    <row r="3288" spans="1:28" s="188" customFormat="1" ht="17.399999999999999">
      <c r="A3288" s="193" t="str">
        <f t="shared" si="5942"/>
        <v>Food Services</v>
      </c>
      <c r="B3288" s="193" t="str">
        <f t="shared" si="5943"/>
        <v>ACSLSFood Services</v>
      </c>
      <c r="C3288" s="193" t="str">
        <f t="shared" si="5944"/>
        <v>Food ServicesPiotrowski, Brad</v>
      </c>
      <c r="D3288" s="193"/>
      <c r="E3288" s="193"/>
      <c r="F3288" s="193" t="str">
        <f t="shared" si="5945"/>
        <v>Food ServicesPiotrowski, Brad</v>
      </c>
      <c r="G3288" s="193" t="str">
        <f t="shared" ref="G3288:M3288" si="5955">G$268</f>
        <v>Piotrowski, Brad</v>
      </c>
      <c r="H3288" s="193" t="str">
        <f t="shared" si="5955"/>
        <v>Piotrowski, Brad</v>
      </c>
      <c r="I3288" s="193" t="str">
        <f t="shared" si="5955"/>
        <v>ACSLS</v>
      </c>
      <c r="J3288" s="193" t="str">
        <f t="shared" si="5955"/>
        <v>e-Commerce (Accomodation Sales)</v>
      </c>
      <c r="K3288" s="193" t="str">
        <f t="shared" si="5955"/>
        <v>all</v>
      </c>
      <c r="L3288" s="193">
        <f t="shared" si="5955"/>
        <v>0</v>
      </c>
      <c r="M3288" s="193">
        <f t="shared" si="5955"/>
        <v>0</v>
      </c>
      <c r="N3288" s="193" t="str">
        <f t="shared" si="5918"/>
        <v>Food Services</v>
      </c>
      <c r="AA3288" s="193">
        <f t="shared" si="5947"/>
        <v>0</v>
      </c>
      <c r="AB3288" s="193" t="str">
        <f t="shared" ref="AB3288" si="5956">AB$268</f>
        <v>Piotrowski, Brad</v>
      </c>
    </row>
    <row r="3289" spans="1:28" s="188" customFormat="1" ht="17.399999999999999">
      <c r="A3289" s="193" t="str">
        <f t="shared" si="5942"/>
        <v>Food Services</v>
      </c>
      <c r="B3289" s="193" t="str">
        <f t="shared" si="5943"/>
        <v>AM762Food Services</v>
      </c>
      <c r="C3289" s="193" t="str">
        <f t="shared" si="5944"/>
        <v>Food ServicesPiotrowski, Brad</v>
      </c>
      <c r="D3289" s="193"/>
      <c r="E3289" s="193"/>
      <c r="F3289" s="193" t="str">
        <f t="shared" si="5945"/>
        <v>Food ServicesPiotrowski, Brad</v>
      </c>
      <c r="G3289" s="193" t="str">
        <f t="shared" ref="G3289:M3289" si="5957">G$269</f>
        <v>Piotrowski, Brad</v>
      </c>
      <c r="H3289" s="193" t="str">
        <f t="shared" si="5957"/>
        <v>Piotrowski, Brad</v>
      </c>
      <c r="I3289" s="193" t="str">
        <f t="shared" si="5957"/>
        <v>AM762</v>
      </c>
      <c r="J3289" s="193" t="str">
        <f t="shared" si="5957"/>
        <v>AMAZON MARKETPLACE</v>
      </c>
      <c r="K3289" s="193" t="str">
        <f t="shared" si="5957"/>
        <v>all</v>
      </c>
      <c r="L3289" s="193">
        <f t="shared" si="5957"/>
        <v>0</v>
      </c>
      <c r="M3289" s="193">
        <f t="shared" si="5957"/>
        <v>0</v>
      </c>
      <c r="N3289" s="193" t="str">
        <f t="shared" si="5918"/>
        <v>Food Services</v>
      </c>
      <c r="AA3289" s="193">
        <f t="shared" si="5947"/>
        <v>0</v>
      </c>
      <c r="AB3289" s="193" t="str">
        <f t="shared" ref="AB3289" si="5958">AB$269</f>
        <v>Piotrowski, Brad</v>
      </c>
    </row>
    <row r="3290" spans="1:28" s="188" customFormat="1" ht="17.399999999999999">
      <c r="A3290" s="193" t="str">
        <f t="shared" si="5942"/>
        <v>Food Services</v>
      </c>
      <c r="B3290" s="193" t="str">
        <f t="shared" si="5943"/>
        <v>CHNADVFood Services</v>
      </c>
      <c r="C3290" s="193" t="str">
        <f t="shared" si="5944"/>
        <v>Food ServicesPiotrowski, Brad</v>
      </c>
      <c r="D3290" s="193"/>
      <c r="E3290" s="193"/>
      <c r="F3290" s="193" t="str">
        <f t="shared" si="5945"/>
        <v>Food ServicesPiotrowski, Brad</v>
      </c>
      <c r="G3290" s="193" t="str">
        <f t="shared" ref="G3290:M3290" si="5959">G$270</f>
        <v>Piotrowski, Brad</v>
      </c>
      <c r="H3290" s="193" t="str">
        <f t="shared" si="5959"/>
        <v>Piotrowski, Brad</v>
      </c>
      <c r="I3290" s="193" t="str">
        <f t="shared" si="5959"/>
        <v>CHNADV</v>
      </c>
      <c r="J3290" s="193" t="str">
        <f t="shared" si="5959"/>
        <v>MKT PLACE CHANNEL ADVISOR</v>
      </c>
      <c r="K3290" s="193" t="str">
        <f t="shared" si="5959"/>
        <v>all</v>
      </c>
      <c r="L3290" s="193">
        <f t="shared" si="5959"/>
        <v>0</v>
      </c>
      <c r="M3290" s="193">
        <f t="shared" si="5959"/>
        <v>0</v>
      </c>
      <c r="N3290" s="193" t="str">
        <f t="shared" si="5918"/>
        <v>Food Services</v>
      </c>
      <c r="AA3290" s="193">
        <f t="shared" si="5947"/>
        <v>0</v>
      </c>
      <c r="AB3290" s="193" t="str">
        <f t="shared" ref="AB3290" si="5960">AB$270</f>
        <v>Piotrowski, Brad</v>
      </c>
    </row>
    <row r="3291" spans="1:28" s="188" customFormat="1" ht="17.399999999999999">
      <c r="A3291" s="193" t="str">
        <f t="shared" si="5942"/>
        <v>Food Services</v>
      </c>
      <c r="B3291" s="193" t="str">
        <f t="shared" si="5943"/>
        <v>DWAREFood Services</v>
      </c>
      <c r="C3291" s="193" t="str">
        <f t="shared" si="5944"/>
        <v>Food ServicesPiotrowski, Brad</v>
      </c>
      <c r="D3291" s="193"/>
      <c r="E3291" s="193"/>
      <c r="F3291" s="193" t="str">
        <f t="shared" si="5945"/>
        <v>Food ServicesPiotrowski, Brad</v>
      </c>
      <c r="G3291" s="193" t="str">
        <f t="shared" ref="G3291:M3291" si="5961">G$271</f>
        <v>Piotrowski, Brad</v>
      </c>
      <c r="H3291" s="193" t="str">
        <f t="shared" si="5961"/>
        <v>Piotrowski, Brad</v>
      </c>
      <c r="I3291" s="193" t="str">
        <f t="shared" si="5961"/>
        <v>DWARE</v>
      </c>
      <c r="J3291" s="193" t="str">
        <f t="shared" si="5961"/>
        <v>DEMANDWARE</v>
      </c>
      <c r="K3291" s="193" t="str">
        <f t="shared" si="5961"/>
        <v>all</v>
      </c>
      <c r="L3291" s="193">
        <f t="shared" si="5961"/>
        <v>0</v>
      </c>
      <c r="M3291" s="193">
        <f t="shared" si="5961"/>
        <v>0</v>
      </c>
      <c r="N3291" s="193" t="str">
        <f t="shared" si="5918"/>
        <v>Food Services</v>
      </c>
      <c r="AA3291" s="193">
        <f t="shared" si="5947"/>
        <v>0</v>
      </c>
      <c r="AB3291" s="193" t="str">
        <f t="shared" ref="AB3291" si="5962">AB$271</f>
        <v>Piotrowski, Brad</v>
      </c>
    </row>
    <row r="3292" spans="1:28" s="188" customFormat="1" ht="17.399999999999999">
      <c r="A3292" s="193" t="str">
        <f t="shared" si="5942"/>
        <v>Food Services</v>
      </c>
      <c r="B3292" s="193" t="str">
        <f t="shared" si="5943"/>
        <v>EBAY1Food Services</v>
      </c>
      <c r="C3292" s="193" t="str">
        <f t="shared" si="5944"/>
        <v>Food ServicesPiotrowski, Brad</v>
      </c>
      <c r="D3292" s="193"/>
      <c r="E3292" s="193"/>
      <c r="F3292" s="193" t="str">
        <f t="shared" si="5945"/>
        <v>Food ServicesPiotrowski, Brad</v>
      </c>
      <c r="G3292" s="193" t="str">
        <f t="shared" ref="G3292:M3292" si="5963">G$272</f>
        <v>Piotrowski, Brad</v>
      </c>
      <c r="H3292" s="193" t="str">
        <f t="shared" si="5963"/>
        <v>Piotrowski, Brad</v>
      </c>
      <c r="I3292" s="193" t="str">
        <f t="shared" si="5963"/>
        <v>EBAY1</v>
      </c>
      <c r="J3292" s="193" t="str">
        <f t="shared" si="5963"/>
        <v>EBAY</v>
      </c>
      <c r="K3292" s="193" t="str">
        <f t="shared" si="5963"/>
        <v>all</v>
      </c>
      <c r="L3292" s="193">
        <f t="shared" si="5963"/>
        <v>0</v>
      </c>
      <c r="M3292" s="193">
        <f t="shared" si="5963"/>
        <v>0</v>
      </c>
      <c r="N3292" s="193" t="str">
        <f t="shared" si="5918"/>
        <v>Food Services</v>
      </c>
      <c r="AA3292" s="193">
        <f t="shared" si="5947"/>
        <v>0</v>
      </c>
      <c r="AB3292" s="193" t="str">
        <f t="shared" ref="AB3292" si="5964">AB$272</f>
        <v>Piotrowski, Brad</v>
      </c>
    </row>
    <row r="3293" spans="1:28" s="188" customFormat="1" ht="17.399999999999999">
      <c r="A3293" s="193" t="str">
        <f t="shared" si="5942"/>
        <v>Food Services</v>
      </c>
      <c r="B3293" s="193" t="str">
        <f t="shared" si="5943"/>
        <v>EMPLOFood Services</v>
      </c>
      <c r="C3293" s="193" t="str">
        <f t="shared" si="5944"/>
        <v>Food ServicesPiotrowski, Brad</v>
      </c>
      <c r="D3293" s="193"/>
      <c r="E3293" s="193"/>
      <c r="F3293" s="193" t="str">
        <f t="shared" si="5945"/>
        <v>Food ServicesPiotrowski, Brad</v>
      </c>
      <c r="G3293" s="193" t="str">
        <f t="shared" ref="G3293:M3293" si="5965">G$273</f>
        <v>Piotrowski, Brad</v>
      </c>
      <c r="H3293" s="193" t="str">
        <f t="shared" si="5965"/>
        <v>Piotrowski, Brad</v>
      </c>
      <c r="I3293" s="193" t="str">
        <f t="shared" si="5965"/>
        <v>EMPLO</v>
      </c>
      <c r="J3293" s="193" t="str">
        <f t="shared" si="5965"/>
        <v>e-Commerce (Employee Sales)</v>
      </c>
      <c r="K3293" s="193" t="str">
        <f t="shared" si="5965"/>
        <v>all</v>
      </c>
      <c r="L3293" s="193">
        <f t="shared" si="5965"/>
        <v>0</v>
      </c>
      <c r="M3293" s="193">
        <f t="shared" si="5965"/>
        <v>0</v>
      </c>
      <c r="N3293" s="193" t="str">
        <f t="shared" si="5918"/>
        <v>Food Services</v>
      </c>
      <c r="AA3293" s="193">
        <f t="shared" si="5947"/>
        <v>0</v>
      </c>
      <c r="AB3293" s="193" t="str">
        <f t="shared" ref="AB3293" si="5966">AB$273</f>
        <v>Piotrowski, Brad</v>
      </c>
    </row>
    <row r="3294" spans="1:28" s="188" customFormat="1" ht="17.399999999999999">
      <c r="A3294" s="193" t="str">
        <f t="shared" si="5942"/>
        <v>Food Services</v>
      </c>
      <c r="B3294" s="193" t="str">
        <f t="shared" si="5943"/>
        <v>EMSLSFood Services</v>
      </c>
      <c r="C3294" s="193" t="str">
        <f t="shared" si="5944"/>
        <v>Food ServicesPiotrowski, Brad</v>
      </c>
      <c r="D3294" s="193"/>
      <c r="E3294" s="193"/>
      <c r="F3294" s="193" t="str">
        <f t="shared" si="5945"/>
        <v>Food ServicesPiotrowski, Brad</v>
      </c>
      <c r="G3294" s="193" t="str">
        <f t="shared" ref="G3294:M3294" si="5967">G$274</f>
        <v>Piotrowski, Brad</v>
      </c>
      <c r="H3294" s="193" t="str">
        <f t="shared" si="5967"/>
        <v>Piotrowski, Brad</v>
      </c>
      <c r="I3294" s="193" t="str">
        <f t="shared" si="5967"/>
        <v>EMSLS</v>
      </c>
      <c r="J3294" s="193" t="str">
        <f t="shared" si="5967"/>
        <v>e-Commerce (Employee Sales)</v>
      </c>
      <c r="K3294" s="193" t="str">
        <f t="shared" si="5967"/>
        <v>all</v>
      </c>
      <c r="L3294" s="193">
        <f t="shared" si="5967"/>
        <v>0</v>
      </c>
      <c r="M3294" s="193">
        <f t="shared" si="5967"/>
        <v>0</v>
      </c>
      <c r="N3294" s="193" t="str">
        <f t="shared" si="5918"/>
        <v>Food Services</v>
      </c>
      <c r="AA3294" s="193">
        <f t="shared" si="5947"/>
        <v>0</v>
      </c>
      <c r="AB3294" s="193" t="str">
        <f t="shared" ref="AB3294" si="5968">AB$274</f>
        <v>Piotrowski, Brad</v>
      </c>
    </row>
    <row r="3295" spans="1:28" s="188" customFormat="1" ht="17.399999999999999">
      <c r="A3295" s="193" t="str">
        <f t="shared" si="5942"/>
        <v>Food Services</v>
      </c>
      <c r="B3295" s="193" t="str">
        <f t="shared" si="5943"/>
        <v>HB041Food Services</v>
      </c>
      <c r="C3295" s="193" t="str">
        <f t="shared" si="5944"/>
        <v>Food ServicesPiotrowski, Brad</v>
      </c>
      <c r="D3295" s="193"/>
      <c r="E3295" s="193"/>
      <c r="F3295" s="193" t="str">
        <f t="shared" si="5945"/>
        <v>Food ServicesPiotrowski, Brad</v>
      </c>
      <c r="G3295" s="193" t="str">
        <f t="shared" ref="G3295:M3295" si="5969">G$275</f>
        <v>Piotrowski, Brad</v>
      </c>
      <c r="H3295" s="193" t="str">
        <f t="shared" si="5969"/>
        <v>Piotrowski, Brad</v>
      </c>
      <c r="I3295" s="193" t="str">
        <f t="shared" si="5969"/>
        <v>HB041</v>
      </c>
      <c r="J3295" s="193" t="str">
        <f t="shared" si="5969"/>
        <v>HBO COMM. CENTER</v>
      </c>
      <c r="K3295" s="193" t="str">
        <f t="shared" si="5969"/>
        <v>all</v>
      </c>
      <c r="L3295" s="193">
        <f t="shared" si="5969"/>
        <v>0</v>
      </c>
      <c r="M3295" s="193">
        <f t="shared" si="5969"/>
        <v>0</v>
      </c>
      <c r="N3295" s="193" t="str">
        <f t="shared" si="5918"/>
        <v>Food Services</v>
      </c>
      <c r="AA3295" s="193">
        <f t="shared" si="5947"/>
        <v>0</v>
      </c>
      <c r="AB3295" s="193" t="str">
        <f t="shared" ref="AB3295" si="5970">AB$275</f>
        <v>Piotrowski, Brad</v>
      </c>
    </row>
    <row r="3296" spans="1:28" s="188" customFormat="1" ht="17.399999999999999">
      <c r="A3296" s="193" t="str">
        <f t="shared" si="5942"/>
        <v>Food Services</v>
      </c>
      <c r="B3296" s="193" t="str">
        <f t="shared" si="5943"/>
        <v>JE316Food Services</v>
      </c>
      <c r="C3296" s="193" t="str">
        <f t="shared" si="5944"/>
        <v>Food ServicesPiotrowski, Brad</v>
      </c>
      <c r="D3296" s="193"/>
      <c r="E3296" s="193"/>
      <c r="F3296" s="193" t="str">
        <f t="shared" si="5945"/>
        <v>Food ServicesPiotrowski, Brad</v>
      </c>
      <c r="G3296" s="193" t="str">
        <f t="shared" ref="G3296:M3296" si="5971">G$276</f>
        <v>Piotrowski, Brad</v>
      </c>
      <c r="H3296" s="193" t="str">
        <f t="shared" si="5971"/>
        <v>Piotrowski, Brad</v>
      </c>
      <c r="I3296" s="193" t="str">
        <f t="shared" si="5971"/>
        <v>JE316</v>
      </c>
      <c r="J3296" s="193" t="str">
        <f t="shared" si="5971"/>
        <v>JET.COM, INC</v>
      </c>
      <c r="K3296" s="193" t="str">
        <f t="shared" si="5971"/>
        <v>all</v>
      </c>
      <c r="L3296" s="193">
        <f t="shared" si="5971"/>
        <v>0</v>
      </c>
      <c r="M3296" s="193">
        <f t="shared" si="5971"/>
        <v>0</v>
      </c>
      <c r="N3296" s="193" t="str">
        <f t="shared" si="5918"/>
        <v>Food Services</v>
      </c>
      <c r="AA3296" s="193">
        <f t="shared" si="5947"/>
        <v>0</v>
      </c>
      <c r="AB3296" s="193" t="str">
        <f t="shared" ref="AB3296" si="5972">AB$276</f>
        <v>Piotrowski, Brad</v>
      </c>
    </row>
    <row r="3297" spans="1:28" s="188" customFormat="1" ht="17.399999999999999">
      <c r="A3297" s="193" t="str">
        <f t="shared" si="5942"/>
        <v>Food Services</v>
      </c>
      <c r="B3297" s="193" t="str">
        <f t="shared" si="5943"/>
        <v>PA999Food Services</v>
      </c>
      <c r="C3297" s="193" t="str">
        <f t="shared" si="5944"/>
        <v>Food ServicesPiotrowski, Brad</v>
      </c>
      <c r="D3297" s="193"/>
      <c r="E3297" s="193"/>
      <c r="F3297" s="193" t="str">
        <f t="shared" si="5945"/>
        <v>Food ServicesPiotrowski, Brad</v>
      </c>
      <c r="G3297" s="193" t="str">
        <f t="shared" ref="G3297:M3297" si="5973">G$277</f>
        <v>Piotrowski, Brad</v>
      </c>
      <c r="H3297" s="193" t="str">
        <f t="shared" si="5973"/>
        <v>Piotrowski, Brad</v>
      </c>
      <c r="I3297" s="193" t="str">
        <f t="shared" si="5973"/>
        <v>PA999</v>
      </c>
      <c r="J3297" s="193" t="str">
        <f t="shared" si="5973"/>
        <v>PANASONIC OUTLET STORES</v>
      </c>
      <c r="K3297" s="193" t="str">
        <f t="shared" si="5973"/>
        <v>all</v>
      </c>
      <c r="L3297" s="193">
        <f t="shared" si="5973"/>
        <v>0</v>
      </c>
      <c r="M3297" s="193">
        <f t="shared" si="5973"/>
        <v>0</v>
      </c>
      <c r="N3297" s="193" t="str">
        <f t="shared" si="5918"/>
        <v>Food Services</v>
      </c>
      <c r="AA3297" s="193">
        <f t="shared" si="5947"/>
        <v>0</v>
      </c>
      <c r="AB3297" s="193" t="str">
        <f t="shared" ref="AB3297" si="5974">AB$277</f>
        <v>Piotrowski, Brad</v>
      </c>
    </row>
    <row r="3298" spans="1:28" s="188" customFormat="1" ht="17.399999999999999">
      <c r="A3298" s="193" t="str">
        <f t="shared" si="5942"/>
        <v>Food Services</v>
      </c>
      <c r="B3298" s="193" t="str">
        <f t="shared" si="5943"/>
        <v>SAMPLFood Services</v>
      </c>
      <c r="C3298" s="193" t="str">
        <f t="shared" si="5944"/>
        <v>Food ServicesPiotrowski, Brad</v>
      </c>
      <c r="D3298" s="193"/>
      <c r="E3298" s="193"/>
      <c r="F3298" s="193" t="str">
        <f t="shared" si="5945"/>
        <v>Food ServicesPiotrowski, Brad</v>
      </c>
      <c r="G3298" s="193" t="str">
        <f t="shared" ref="G3298:M3298" si="5975">G$278</f>
        <v>Piotrowski, Brad</v>
      </c>
      <c r="H3298" s="193" t="str">
        <f t="shared" si="5975"/>
        <v>Piotrowski, Brad</v>
      </c>
      <c r="I3298" s="193" t="str">
        <f t="shared" si="5975"/>
        <v>SAMPL</v>
      </c>
      <c r="J3298" s="193" t="str">
        <f t="shared" si="5975"/>
        <v>SAMPLE ACCT</v>
      </c>
      <c r="K3298" s="193" t="str">
        <f t="shared" si="5975"/>
        <v>all</v>
      </c>
      <c r="L3298" s="193">
        <f t="shared" si="5975"/>
        <v>0</v>
      </c>
      <c r="M3298" s="193">
        <f t="shared" si="5975"/>
        <v>0</v>
      </c>
      <c r="N3298" s="193" t="str">
        <f t="shared" si="5918"/>
        <v>Food Services</v>
      </c>
      <c r="AA3298" s="193">
        <f t="shared" si="5947"/>
        <v>0</v>
      </c>
      <c r="AB3298" s="193" t="str">
        <f t="shared" ref="AB3298" si="5976">AB$278</f>
        <v>Piotrowski, Brad</v>
      </c>
    </row>
    <row r="3299" spans="1:28" s="188" customFormat="1" ht="17.399999999999999">
      <c r="A3299" s="193" t="str">
        <f t="shared" si="5942"/>
        <v>Food Services</v>
      </c>
      <c r="B3299" s="193" t="str">
        <f t="shared" si="5943"/>
        <v>SP491Food Services</v>
      </c>
      <c r="C3299" s="193" t="str">
        <f t="shared" si="5944"/>
        <v>Food ServicesPiotrowski, Brad</v>
      </c>
      <c r="D3299" s="193"/>
      <c r="E3299" s="193"/>
      <c r="F3299" s="193" t="str">
        <f t="shared" si="5945"/>
        <v>Food ServicesPiotrowski, Brad</v>
      </c>
      <c r="G3299" s="193" t="str">
        <f t="shared" ref="G3299:M3299" si="5977">G$279</f>
        <v>Piotrowski, Brad</v>
      </c>
      <c r="H3299" s="193" t="str">
        <f t="shared" si="5977"/>
        <v>Piotrowski, Brad</v>
      </c>
      <c r="I3299" s="193" t="str">
        <f t="shared" si="5977"/>
        <v>SP491</v>
      </c>
      <c r="J3299" s="193" t="str">
        <f t="shared" si="5977"/>
        <v>SPARTAN RACE</v>
      </c>
      <c r="K3299" s="193" t="str">
        <f t="shared" si="5977"/>
        <v>all</v>
      </c>
      <c r="L3299" s="193">
        <f t="shared" si="5977"/>
        <v>0</v>
      </c>
      <c r="M3299" s="193">
        <f t="shared" si="5977"/>
        <v>0</v>
      </c>
      <c r="N3299" s="193" t="str">
        <f t="shared" si="5918"/>
        <v>Food Services</v>
      </c>
      <c r="AA3299" s="193">
        <f t="shared" si="5947"/>
        <v>0</v>
      </c>
      <c r="AB3299" s="193" t="str">
        <f t="shared" ref="AB3299" si="5978">AB$279</f>
        <v>Piotrowski, Brad</v>
      </c>
    </row>
    <row r="3300" spans="1:28" s="188" customFormat="1" ht="17.399999999999999">
      <c r="A3300" s="193" t="str">
        <f t="shared" si="5942"/>
        <v>Food Services</v>
      </c>
      <c r="B3300" s="193" t="str">
        <f t="shared" si="5943"/>
        <v>SPSTRFood Services</v>
      </c>
      <c r="C3300" s="193" t="str">
        <f t="shared" si="5944"/>
        <v>Food ServicesPiotrowski, Brad</v>
      </c>
      <c r="D3300" s="193"/>
      <c r="E3300" s="193"/>
      <c r="F3300" s="193" t="str">
        <f t="shared" si="5945"/>
        <v>Food ServicesPiotrowski, Brad</v>
      </c>
      <c r="G3300" s="193" t="str">
        <f t="shared" ref="G3300:M3300" si="5979">G$280</f>
        <v>Piotrowski, Brad</v>
      </c>
      <c r="H3300" s="193" t="str">
        <f t="shared" si="5979"/>
        <v>Piotrowski, Brad</v>
      </c>
      <c r="I3300" s="193" t="str">
        <f t="shared" si="5979"/>
        <v>SPSTR</v>
      </c>
      <c r="J3300" s="193" t="str">
        <f t="shared" si="5979"/>
        <v>e-Commerce</v>
      </c>
      <c r="K3300" s="193" t="str">
        <f t="shared" si="5979"/>
        <v>all</v>
      </c>
      <c r="L3300" s="193">
        <f t="shared" si="5979"/>
        <v>0</v>
      </c>
      <c r="M3300" s="193">
        <f t="shared" si="5979"/>
        <v>0</v>
      </c>
      <c r="N3300" s="193" t="str">
        <f t="shared" si="5918"/>
        <v>Food Services</v>
      </c>
      <c r="AA3300" s="193">
        <f t="shared" si="5947"/>
        <v>0</v>
      </c>
      <c r="AB3300" s="193" t="str">
        <f t="shared" ref="AB3300" si="5980">AB$280</f>
        <v>Piotrowski, Brad</v>
      </c>
    </row>
    <row r="3301" spans="1:28" s="188" customFormat="1" ht="17.399999999999999">
      <c r="A3301" s="193" t="str">
        <f t="shared" si="5942"/>
        <v>Food Services</v>
      </c>
      <c r="B3301" s="193" t="str">
        <f t="shared" si="5943"/>
        <v>TE778Food Services</v>
      </c>
      <c r="C3301" s="193" t="str">
        <f t="shared" si="5944"/>
        <v>Food ServicesPiotrowski, Brad</v>
      </c>
      <c r="D3301" s="193"/>
      <c r="E3301" s="193"/>
      <c r="F3301" s="193" t="str">
        <f t="shared" si="5945"/>
        <v>Food ServicesPiotrowski, Brad</v>
      </c>
      <c r="G3301" s="193" t="str">
        <f t="shared" ref="G3301:M3301" si="5981">G$281</f>
        <v>Piotrowski, Brad</v>
      </c>
      <c r="H3301" s="193" t="str">
        <f t="shared" si="5981"/>
        <v>Piotrowski, Brad</v>
      </c>
      <c r="I3301" s="193" t="str">
        <f t="shared" si="5981"/>
        <v>TE778</v>
      </c>
      <c r="J3301" s="193" t="str">
        <f t="shared" si="5981"/>
        <v>TESLA MOTORS INC.</v>
      </c>
      <c r="K3301" s="193" t="str">
        <f t="shared" si="5981"/>
        <v>all</v>
      </c>
      <c r="L3301" s="193">
        <f t="shared" si="5981"/>
        <v>0</v>
      </c>
      <c r="M3301" s="193">
        <f t="shared" si="5981"/>
        <v>0</v>
      </c>
      <c r="N3301" s="193" t="str">
        <f t="shared" si="5918"/>
        <v>Food Services</v>
      </c>
      <c r="AA3301" s="193">
        <f t="shared" si="5947"/>
        <v>0</v>
      </c>
      <c r="AB3301" s="193" t="str">
        <f t="shared" ref="AB3301" si="5982">AB$281</f>
        <v>Piotrowski, Brad</v>
      </c>
    </row>
    <row r="3302" spans="1:28" s="188" customFormat="1" ht="17.399999999999999">
      <c r="A3302" s="193" t="str">
        <f t="shared" si="5942"/>
        <v>Food Services</v>
      </c>
      <c r="B3302" s="193" t="str">
        <f t="shared" si="5943"/>
        <v>WA012Food Services</v>
      </c>
      <c r="C3302" s="193" t="str">
        <f t="shared" si="5944"/>
        <v>Food ServicesPiotrowski, Brad</v>
      </c>
      <c r="D3302" s="193"/>
      <c r="E3302" s="193"/>
      <c r="F3302" s="193" t="str">
        <f t="shared" si="5945"/>
        <v>Food ServicesPiotrowski, Brad</v>
      </c>
      <c r="G3302" s="193" t="str">
        <f t="shared" ref="G3302:M3302" si="5983">G$282</f>
        <v>Piotrowski, Brad</v>
      </c>
      <c r="H3302" s="193" t="str">
        <f t="shared" si="5983"/>
        <v>Piotrowski, Brad</v>
      </c>
      <c r="I3302" s="193" t="str">
        <f t="shared" si="5983"/>
        <v>WA012</v>
      </c>
      <c r="J3302" s="193" t="str">
        <f t="shared" si="5983"/>
        <v>WALMART MARKETPLACE</v>
      </c>
      <c r="K3302" s="193" t="str">
        <f t="shared" si="5983"/>
        <v>all</v>
      </c>
      <c r="L3302" s="193">
        <f t="shared" si="5983"/>
        <v>0</v>
      </c>
      <c r="M3302" s="193">
        <f t="shared" si="5983"/>
        <v>0</v>
      </c>
      <c r="N3302" s="193" t="str">
        <f t="shared" si="5918"/>
        <v>Food Services</v>
      </c>
      <c r="AA3302" s="193">
        <f t="shared" si="5947"/>
        <v>0</v>
      </c>
      <c r="AB3302" s="193" t="str">
        <f t="shared" ref="AB3302" si="5984">AB$282</f>
        <v>Piotrowski, Brad</v>
      </c>
    </row>
    <row r="3303" spans="1:28" s="188" customFormat="1" ht="17.399999999999999">
      <c r="A3303" s="193" t="str">
        <f t="shared" si="5942"/>
        <v>Food Services</v>
      </c>
      <c r="B3303" s="193" t="str">
        <f t="shared" si="5943"/>
        <v>YA051Food Services</v>
      </c>
      <c r="C3303" s="193" t="str">
        <f t="shared" si="5944"/>
        <v>Food ServicesPiotrowski, Brad</v>
      </c>
      <c r="D3303" s="193"/>
      <c r="E3303" s="193"/>
      <c r="F3303" s="193" t="str">
        <f t="shared" si="5945"/>
        <v>Food ServicesPiotrowski, Brad</v>
      </c>
      <c r="G3303" s="193" t="str">
        <f t="shared" ref="G3303:M3303" si="5985">G$283</f>
        <v>Piotrowski, Brad</v>
      </c>
      <c r="H3303" s="193" t="str">
        <f t="shared" si="5985"/>
        <v>Piotrowski, Brad</v>
      </c>
      <c r="I3303" s="193" t="str">
        <f t="shared" si="5985"/>
        <v>YA051</v>
      </c>
      <c r="J3303" s="193" t="str">
        <f t="shared" si="5985"/>
        <v>YAMAHA MOTOR CORP USA</v>
      </c>
      <c r="K3303" s="193" t="str">
        <f t="shared" si="5985"/>
        <v>all</v>
      </c>
      <c r="L3303" s="193">
        <f t="shared" si="5985"/>
        <v>0</v>
      </c>
      <c r="M3303" s="193">
        <f t="shared" si="5985"/>
        <v>0</v>
      </c>
      <c r="N3303" s="193" t="str">
        <f t="shared" si="5918"/>
        <v>Food Services</v>
      </c>
      <c r="AA3303" s="193">
        <f t="shared" si="5947"/>
        <v>0</v>
      </c>
      <c r="AB3303" s="193" t="str">
        <f t="shared" ref="AB3303" si="5986">AB$283</f>
        <v>Piotrowski, Brad</v>
      </c>
    </row>
    <row r="3304" spans="1:28" s="188" customFormat="1" ht="17.399999999999999">
      <c r="A3304" s="193" t="str">
        <f t="shared" si="5942"/>
        <v>Food Services</v>
      </c>
      <c r="B3304" s="193" t="str">
        <f t="shared" si="5943"/>
        <v>0Food Services</v>
      </c>
      <c r="C3304" s="193" t="str">
        <f t="shared" si="5944"/>
        <v>Food Services0</v>
      </c>
      <c r="D3304" s="193"/>
      <c r="E3304" s="193"/>
      <c r="F3304" s="193" t="str">
        <f t="shared" si="5945"/>
        <v>Food Services0</v>
      </c>
      <c r="G3304" s="193">
        <f t="shared" ref="G3304:M3304" si="5987">G$284</f>
        <v>0</v>
      </c>
      <c r="H3304" s="193">
        <f t="shared" si="5987"/>
        <v>0</v>
      </c>
      <c r="I3304" s="193">
        <f t="shared" si="5987"/>
        <v>0</v>
      </c>
      <c r="J3304" s="193">
        <f t="shared" si="5987"/>
        <v>0</v>
      </c>
      <c r="K3304" s="193">
        <f t="shared" si="5987"/>
        <v>0</v>
      </c>
      <c r="L3304" s="193">
        <f t="shared" si="5987"/>
        <v>0</v>
      </c>
      <c r="M3304" s="193">
        <f t="shared" si="5987"/>
        <v>0</v>
      </c>
      <c r="N3304" s="193" t="str">
        <f t="shared" si="5918"/>
        <v>Food Services</v>
      </c>
      <c r="AA3304" s="193">
        <f t="shared" si="5947"/>
        <v>0</v>
      </c>
      <c r="AB3304" s="193">
        <f t="shared" ref="AB3304" si="5988">AB$284</f>
        <v>0</v>
      </c>
    </row>
    <row r="3305" spans="1:28" s="188" customFormat="1" ht="17.399999999999999">
      <c r="A3305" s="193" t="str">
        <f t="shared" si="5942"/>
        <v>Food Services</v>
      </c>
      <c r="B3305" s="193" t="str">
        <f t="shared" si="5943"/>
        <v>0Food Services</v>
      </c>
      <c r="C3305" s="193" t="str">
        <f t="shared" si="5944"/>
        <v>Food Services0</v>
      </c>
      <c r="D3305" s="193"/>
      <c r="E3305" s="193"/>
      <c r="F3305" s="193" t="str">
        <f t="shared" si="5945"/>
        <v>Food Services0</v>
      </c>
      <c r="G3305" s="193">
        <f t="shared" ref="G3305:M3305" si="5989">G$285</f>
        <v>0</v>
      </c>
      <c r="H3305" s="193">
        <f t="shared" si="5989"/>
        <v>0</v>
      </c>
      <c r="I3305" s="193">
        <f t="shared" si="5989"/>
        <v>0</v>
      </c>
      <c r="J3305" s="193">
        <f t="shared" si="5989"/>
        <v>0</v>
      </c>
      <c r="K3305" s="193">
        <f t="shared" si="5989"/>
        <v>0</v>
      </c>
      <c r="L3305" s="193">
        <f t="shared" si="5989"/>
        <v>0</v>
      </c>
      <c r="M3305" s="193">
        <f t="shared" si="5989"/>
        <v>0</v>
      </c>
      <c r="N3305" s="193" t="str">
        <f t="shared" si="5918"/>
        <v>Food Services</v>
      </c>
      <c r="AA3305" s="193">
        <f t="shared" si="5947"/>
        <v>0</v>
      </c>
      <c r="AB3305" s="193">
        <f t="shared" ref="AB3305" si="5990">AB$285</f>
        <v>0</v>
      </c>
    </row>
    <row r="3306" spans="1:28" s="188" customFormat="1" ht="17.399999999999999">
      <c r="A3306" s="193" t="str">
        <f t="shared" si="5942"/>
        <v>Food Services</v>
      </c>
      <c r="B3306" s="193" t="str">
        <f t="shared" si="5943"/>
        <v>0Food Services</v>
      </c>
      <c r="C3306" s="193" t="str">
        <f t="shared" si="5944"/>
        <v>Food Services0</v>
      </c>
      <c r="D3306" s="193"/>
      <c r="E3306" s="193"/>
      <c r="F3306" s="193" t="str">
        <f t="shared" si="5945"/>
        <v>Food Services0</v>
      </c>
      <c r="G3306" s="193">
        <f t="shared" ref="G3306:M3306" si="5991">G$286</f>
        <v>0</v>
      </c>
      <c r="H3306" s="193">
        <f t="shared" si="5991"/>
        <v>0</v>
      </c>
      <c r="I3306" s="193">
        <f t="shared" si="5991"/>
        <v>0</v>
      </c>
      <c r="J3306" s="193">
        <f t="shared" si="5991"/>
        <v>0</v>
      </c>
      <c r="K3306" s="193">
        <f t="shared" si="5991"/>
        <v>0</v>
      </c>
      <c r="L3306" s="193">
        <f t="shared" si="5991"/>
        <v>0</v>
      </c>
      <c r="M3306" s="193">
        <f t="shared" si="5991"/>
        <v>0</v>
      </c>
      <c r="N3306" s="193" t="str">
        <f t="shared" si="5918"/>
        <v>Food Services</v>
      </c>
      <c r="AA3306" s="193">
        <f t="shared" si="5947"/>
        <v>0</v>
      </c>
      <c r="AB3306" s="193">
        <f t="shared" ref="AB3306" si="5992">AB$286</f>
        <v>0</v>
      </c>
    </row>
    <row r="3307" spans="1:28" s="188" customFormat="1" ht="17.399999999999999">
      <c r="A3307" s="193" t="str">
        <f t="shared" si="5942"/>
        <v>Food Services</v>
      </c>
      <c r="B3307" s="193" t="str">
        <f t="shared" si="5943"/>
        <v>0Food Services</v>
      </c>
      <c r="C3307" s="193" t="str">
        <f t="shared" si="5944"/>
        <v>Food Services0</v>
      </c>
      <c r="D3307" s="193"/>
      <c r="E3307" s="193"/>
      <c r="F3307" s="193" t="str">
        <f t="shared" si="5945"/>
        <v>Food Services0</v>
      </c>
      <c r="G3307" s="193">
        <f t="shared" ref="G3307:M3307" si="5993">G$287</f>
        <v>0</v>
      </c>
      <c r="H3307" s="193">
        <f t="shared" si="5993"/>
        <v>0</v>
      </c>
      <c r="I3307" s="193">
        <f t="shared" si="5993"/>
        <v>0</v>
      </c>
      <c r="J3307" s="193">
        <f t="shared" si="5993"/>
        <v>0</v>
      </c>
      <c r="K3307" s="193">
        <f t="shared" si="5993"/>
        <v>0</v>
      </c>
      <c r="L3307" s="193">
        <f t="shared" si="5993"/>
        <v>0</v>
      </c>
      <c r="M3307" s="193">
        <f t="shared" si="5993"/>
        <v>0</v>
      </c>
      <c r="N3307" s="193" t="str">
        <f t="shared" si="5918"/>
        <v>Food Services</v>
      </c>
      <c r="AA3307" s="193">
        <f t="shared" si="5947"/>
        <v>0</v>
      </c>
      <c r="AB3307" s="193">
        <f t="shared" ref="AB3307" si="5994">AB$287</f>
        <v>0</v>
      </c>
    </row>
    <row r="3308" spans="1:28" s="188" customFormat="1" ht="17.399999999999999">
      <c r="A3308" s="193" t="str">
        <f t="shared" si="5942"/>
        <v>Food Services</v>
      </c>
      <c r="B3308" s="193" t="str">
        <f t="shared" si="5943"/>
        <v>0Food Services</v>
      </c>
      <c r="C3308" s="193" t="str">
        <f t="shared" si="5944"/>
        <v>Food Services0</v>
      </c>
      <c r="D3308" s="193"/>
      <c r="E3308" s="193"/>
      <c r="F3308" s="193" t="str">
        <f t="shared" si="5945"/>
        <v>Food Services0</v>
      </c>
      <c r="G3308" s="193">
        <f t="shared" ref="G3308:M3308" si="5995">G$288</f>
        <v>0</v>
      </c>
      <c r="H3308" s="193">
        <f t="shared" si="5995"/>
        <v>0</v>
      </c>
      <c r="I3308" s="193">
        <f t="shared" si="5995"/>
        <v>0</v>
      </c>
      <c r="J3308" s="193">
        <f t="shared" si="5995"/>
        <v>0</v>
      </c>
      <c r="K3308" s="193">
        <f t="shared" si="5995"/>
        <v>0</v>
      </c>
      <c r="L3308" s="193">
        <f t="shared" si="5995"/>
        <v>0</v>
      </c>
      <c r="M3308" s="193">
        <f t="shared" si="5995"/>
        <v>0</v>
      </c>
      <c r="N3308" s="193" t="str">
        <f t="shared" si="5918"/>
        <v>Food Services</v>
      </c>
      <c r="AA3308" s="193">
        <f t="shared" si="5947"/>
        <v>0</v>
      </c>
      <c r="AB3308" s="193">
        <f t="shared" ref="AB3308" si="5996">AB$288</f>
        <v>0</v>
      </c>
    </row>
    <row r="3309" spans="1:28" s="188" customFormat="1" ht="17.399999999999999">
      <c r="A3309" s="193" t="str">
        <f t="shared" si="5942"/>
        <v>Food Services</v>
      </c>
      <c r="B3309" s="193" t="str">
        <f t="shared" si="5943"/>
        <v>AU161Food Services</v>
      </c>
      <c r="C3309" s="193" t="str">
        <f t="shared" si="5944"/>
        <v>Food ServicesPlys, Jeff</v>
      </c>
      <c r="D3309" s="193"/>
      <c r="E3309" s="193"/>
      <c r="F3309" s="193" t="str">
        <f t="shared" si="5945"/>
        <v>Food ServicesWilliams, David</v>
      </c>
      <c r="G3309" s="193" t="str">
        <f t="shared" ref="G3309:M3309" si="5997">G$289</f>
        <v>Williams, David</v>
      </c>
      <c r="H3309" s="193" t="str">
        <f t="shared" si="5997"/>
        <v>Plys, Jeff</v>
      </c>
      <c r="I3309" s="193" t="str">
        <f t="shared" si="5997"/>
        <v>AU161</v>
      </c>
      <c r="J3309" s="193" t="str">
        <f t="shared" si="5997"/>
        <v>AVS/AMERICAN VENDING</v>
      </c>
      <c r="K3309" s="193" t="str">
        <f t="shared" si="5997"/>
        <v>all</v>
      </c>
      <c r="L3309" s="193">
        <f t="shared" si="5997"/>
        <v>0</v>
      </c>
      <c r="M3309" s="193">
        <f t="shared" si="5997"/>
        <v>0</v>
      </c>
      <c r="N3309" s="193" t="str">
        <f t="shared" si="5918"/>
        <v>Food Services</v>
      </c>
      <c r="AA3309" s="193">
        <f t="shared" si="5947"/>
        <v>0</v>
      </c>
      <c r="AB3309" s="193" t="str">
        <f t="shared" ref="AB3309" si="5998">AB$289</f>
        <v>Plys, Jeff</v>
      </c>
    </row>
    <row r="3310" spans="1:28" s="188" customFormat="1" ht="17.399999999999999">
      <c r="A3310" s="193" t="str">
        <f t="shared" si="5942"/>
        <v>Food Services</v>
      </c>
      <c r="B3310" s="193" t="str">
        <f t="shared" si="5943"/>
        <v>CA271Food Services</v>
      </c>
      <c r="C3310" s="193" t="str">
        <f t="shared" si="5944"/>
        <v>Food ServicesPlys, Jeff</v>
      </c>
      <c r="D3310" s="193"/>
      <c r="E3310" s="193"/>
      <c r="F3310" s="193" t="str">
        <f t="shared" si="5945"/>
        <v>Food ServicesWilliams, David</v>
      </c>
      <c r="G3310" s="193" t="str">
        <f t="shared" ref="G3310:M3310" si="5999">G$290</f>
        <v>Williams, David</v>
      </c>
      <c r="H3310" s="193" t="str">
        <f t="shared" si="5999"/>
        <v>Plys, Jeff</v>
      </c>
      <c r="I3310" s="193" t="str">
        <f t="shared" si="5999"/>
        <v>CA271</v>
      </c>
      <c r="J3310" s="193" t="str">
        <f t="shared" si="5999"/>
        <v>CARMEN'S DIST.</v>
      </c>
      <c r="K3310" s="193" t="str">
        <f t="shared" si="5999"/>
        <v>all</v>
      </c>
      <c r="L3310" s="193">
        <f t="shared" si="5999"/>
        <v>0</v>
      </c>
      <c r="M3310" s="193">
        <f t="shared" si="5999"/>
        <v>0</v>
      </c>
      <c r="N3310" s="193" t="str">
        <f t="shared" si="5918"/>
        <v>Food Services</v>
      </c>
      <c r="AA3310" s="193">
        <f t="shared" si="5947"/>
        <v>0</v>
      </c>
      <c r="AB3310" s="193" t="str">
        <f t="shared" ref="AB3310" si="6000">AB$290</f>
        <v>Plys, Jeff</v>
      </c>
    </row>
    <row r="3311" spans="1:28" s="188" customFormat="1" ht="17.399999999999999">
      <c r="A3311" s="193" t="str">
        <f t="shared" si="5942"/>
        <v>Food Services</v>
      </c>
      <c r="B3311" s="193" t="str">
        <f t="shared" si="5943"/>
        <v>DO355Food Services</v>
      </c>
      <c r="C3311" s="193" t="str">
        <f t="shared" si="5944"/>
        <v>Food ServicesPlys, Jeff</v>
      </c>
      <c r="D3311" s="193"/>
      <c r="E3311" s="193"/>
      <c r="F3311" s="193" t="str">
        <f t="shared" si="5945"/>
        <v>Food ServicesWilliams, David</v>
      </c>
      <c r="G3311" s="193" t="str">
        <f t="shared" ref="G3311:M3311" si="6001">G$291</f>
        <v>Williams, David</v>
      </c>
      <c r="H3311" s="193" t="str">
        <f t="shared" si="6001"/>
        <v>Plys, Jeff</v>
      </c>
      <c r="I3311" s="193" t="str">
        <f t="shared" si="6001"/>
        <v>DO355</v>
      </c>
      <c r="J3311" s="193" t="str">
        <f t="shared" si="6001"/>
        <v>DORIAN DRAKE</v>
      </c>
      <c r="K3311" s="193" t="str">
        <f t="shared" si="6001"/>
        <v>all</v>
      </c>
      <c r="L3311" s="193">
        <f t="shared" si="6001"/>
        <v>0</v>
      </c>
      <c r="M3311" s="193">
        <f t="shared" si="6001"/>
        <v>0</v>
      </c>
      <c r="N3311" s="193" t="str">
        <f t="shared" si="5918"/>
        <v>Food Services</v>
      </c>
      <c r="AA3311" s="193">
        <f t="shared" si="5947"/>
        <v>0</v>
      </c>
      <c r="AB3311" s="193" t="str">
        <f t="shared" ref="AB3311" si="6002">AB$291</f>
        <v>Plys, Jeff</v>
      </c>
    </row>
    <row r="3312" spans="1:28" s="188" customFormat="1" ht="17.399999999999999">
      <c r="A3312" s="193" t="str">
        <f t="shared" si="5942"/>
        <v>Food Services</v>
      </c>
      <c r="B3312" s="193" t="str">
        <f t="shared" si="5943"/>
        <v>DO380Food Services</v>
      </c>
      <c r="C3312" s="193" t="str">
        <f t="shared" si="5944"/>
        <v>Food ServicesPlys, Jeff</v>
      </c>
      <c r="D3312" s="193"/>
      <c r="E3312" s="193"/>
      <c r="F3312" s="193" t="str">
        <f t="shared" si="5945"/>
        <v>Food ServicesWilliams, David</v>
      </c>
      <c r="G3312" s="193" t="str">
        <f t="shared" ref="G3312:M3312" si="6003">G$292</f>
        <v>Williams, David</v>
      </c>
      <c r="H3312" s="193" t="str">
        <f t="shared" si="6003"/>
        <v>Plys, Jeff</v>
      </c>
      <c r="I3312" s="193" t="str">
        <f t="shared" si="6003"/>
        <v>DO380</v>
      </c>
      <c r="J3312" s="193" t="str">
        <f t="shared" si="6003"/>
        <v>DON STEVENS</v>
      </c>
      <c r="K3312" s="193" t="str">
        <f t="shared" si="6003"/>
        <v>all</v>
      </c>
      <c r="L3312" s="193">
        <f t="shared" si="6003"/>
        <v>0</v>
      </c>
      <c r="M3312" s="193">
        <f t="shared" si="6003"/>
        <v>0</v>
      </c>
      <c r="N3312" s="193" t="str">
        <f t="shared" si="5918"/>
        <v>Food Services</v>
      </c>
      <c r="AA3312" s="193">
        <f t="shared" si="5947"/>
        <v>0</v>
      </c>
      <c r="AB3312" s="193" t="str">
        <f t="shared" ref="AB3312" si="6004">AB$292</f>
        <v>Plys, Jeff</v>
      </c>
    </row>
    <row r="3313" spans="1:28" s="188" customFormat="1" ht="17.399999999999999">
      <c r="A3313" s="193" t="str">
        <f t="shared" si="5942"/>
        <v>Food Services</v>
      </c>
      <c r="B3313" s="193" t="str">
        <f t="shared" si="5943"/>
        <v>EL725Food Services</v>
      </c>
      <c r="C3313" s="193" t="str">
        <f t="shared" si="5944"/>
        <v>Food ServicesPlys, Jeff</v>
      </c>
      <c r="D3313" s="193"/>
      <c r="E3313" s="193"/>
      <c r="F3313" s="193" t="str">
        <f t="shared" si="5945"/>
        <v>Food ServicesWilliams, David</v>
      </c>
      <c r="G3313" s="193" t="str">
        <f t="shared" ref="G3313:M3313" si="6005">G$293</f>
        <v>Williams, David</v>
      </c>
      <c r="H3313" s="193" t="str">
        <f t="shared" si="6005"/>
        <v>Plys, Jeff</v>
      </c>
      <c r="I3313" s="193" t="str">
        <f t="shared" si="6005"/>
        <v>EL725</v>
      </c>
      <c r="J3313" s="193" t="str">
        <f t="shared" si="6005"/>
        <v>ELEC SWEEPER</v>
      </c>
      <c r="K3313" s="193" t="str">
        <f t="shared" si="6005"/>
        <v>all</v>
      </c>
      <c r="L3313" s="193">
        <f t="shared" si="6005"/>
        <v>0</v>
      </c>
      <c r="M3313" s="193">
        <f t="shared" si="6005"/>
        <v>0</v>
      </c>
      <c r="N3313" s="193" t="str">
        <f t="shared" si="5918"/>
        <v>Food Services</v>
      </c>
      <c r="AA3313" s="193">
        <f t="shared" si="5947"/>
        <v>0</v>
      </c>
      <c r="AB3313" s="193" t="str">
        <f t="shared" ref="AB3313" si="6006">AB$293</f>
        <v>Plys, Jeff</v>
      </c>
    </row>
    <row r="3314" spans="1:28" s="188" customFormat="1" ht="17.399999999999999">
      <c r="A3314" s="193" t="str">
        <f t="shared" si="5942"/>
        <v>Food Services</v>
      </c>
      <c r="B3314" s="193" t="str">
        <f t="shared" si="5943"/>
        <v>ET255Food Services</v>
      </c>
      <c r="C3314" s="193" t="str">
        <f t="shared" si="5944"/>
        <v>Food ServicesPlys, Jeff</v>
      </c>
      <c r="D3314" s="193"/>
      <c r="E3314" s="193"/>
      <c r="F3314" s="193" t="str">
        <f t="shared" si="5945"/>
        <v>Food ServicesWilliams, David</v>
      </c>
      <c r="G3314" s="193" t="str">
        <f t="shared" ref="G3314:M3314" si="6007">G$294</f>
        <v>Williams, David</v>
      </c>
      <c r="H3314" s="193" t="str">
        <f t="shared" si="6007"/>
        <v>Plys, Jeff</v>
      </c>
      <c r="I3314" s="193" t="str">
        <f t="shared" si="6007"/>
        <v>ET255</v>
      </c>
      <c r="J3314" s="193" t="str">
        <f t="shared" si="6007"/>
        <v>ETTINGER-ROSINI</v>
      </c>
      <c r="K3314" s="193" t="str">
        <f t="shared" si="6007"/>
        <v>all</v>
      </c>
      <c r="L3314" s="193">
        <f t="shared" si="6007"/>
        <v>0</v>
      </c>
      <c r="M3314" s="193">
        <f t="shared" si="6007"/>
        <v>0</v>
      </c>
      <c r="N3314" s="193" t="str">
        <f t="shared" si="5918"/>
        <v>Food Services</v>
      </c>
      <c r="AA3314" s="193">
        <f t="shared" si="5947"/>
        <v>0</v>
      </c>
      <c r="AB3314" s="193" t="str">
        <f t="shared" ref="AB3314" si="6008">AB$294</f>
        <v>Plys, Jeff</v>
      </c>
    </row>
    <row r="3315" spans="1:28" s="188" customFormat="1" ht="17.399999999999999">
      <c r="A3315" s="193" t="str">
        <f t="shared" si="5942"/>
        <v>Food Services</v>
      </c>
      <c r="B3315" s="193" t="str">
        <f t="shared" si="5943"/>
        <v>JO405Food Services</v>
      </c>
      <c r="C3315" s="193" t="str">
        <f t="shared" si="5944"/>
        <v>Food ServicesPlys, Jeff</v>
      </c>
      <c r="D3315" s="193"/>
      <c r="E3315" s="193"/>
      <c r="F3315" s="193" t="str">
        <f t="shared" si="5945"/>
        <v>Food ServicesWilliams, David</v>
      </c>
      <c r="G3315" s="193" t="str">
        <f t="shared" ref="G3315:M3315" si="6009">G$295</f>
        <v>Williams, David</v>
      </c>
      <c r="H3315" s="193" t="str">
        <f t="shared" si="6009"/>
        <v>Plys, Jeff</v>
      </c>
      <c r="I3315" s="193" t="str">
        <f t="shared" si="6009"/>
        <v>JO405</v>
      </c>
      <c r="J3315" s="193" t="str">
        <f t="shared" si="6009"/>
        <v>JOHNSON PIKE</v>
      </c>
      <c r="K3315" s="193" t="str">
        <f t="shared" si="6009"/>
        <v>all</v>
      </c>
      <c r="L3315" s="193">
        <f t="shared" si="6009"/>
        <v>0</v>
      </c>
      <c r="M3315" s="193">
        <f t="shared" si="6009"/>
        <v>0</v>
      </c>
      <c r="N3315" s="193" t="str">
        <f t="shared" si="5918"/>
        <v>Food Services</v>
      </c>
      <c r="AA3315" s="193">
        <f t="shared" si="5947"/>
        <v>0</v>
      </c>
      <c r="AB3315" s="193" t="str">
        <f t="shared" ref="AB3315" si="6010">AB$295</f>
        <v>Plys, Jeff</v>
      </c>
    </row>
    <row r="3316" spans="1:28" s="188" customFormat="1" ht="17.399999999999999">
      <c r="A3316" s="193" t="str">
        <f t="shared" si="5942"/>
        <v>Food Services</v>
      </c>
      <c r="B3316" s="193" t="str">
        <f t="shared" si="5943"/>
        <v>KA365Food Services</v>
      </c>
      <c r="C3316" s="193" t="str">
        <f t="shared" si="5944"/>
        <v>Food ServicesPlys, Jeff</v>
      </c>
      <c r="D3316" s="193"/>
      <c r="E3316" s="193"/>
      <c r="F3316" s="193" t="str">
        <f t="shared" si="5945"/>
        <v>Food ServicesWilliams, David</v>
      </c>
      <c r="G3316" s="193" t="str">
        <f t="shared" ref="G3316:M3316" si="6011">G$296</f>
        <v>Williams, David</v>
      </c>
      <c r="H3316" s="193" t="str">
        <f t="shared" si="6011"/>
        <v>Plys, Jeff</v>
      </c>
      <c r="I3316" s="193" t="str">
        <f t="shared" si="6011"/>
        <v>KA365</v>
      </c>
      <c r="J3316" s="193" t="str">
        <f t="shared" si="6011"/>
        <v>KAIN-McARTHUR INC.</v>
      </c>
      <c r="K3316" s="193" t="str">
        <f t="shared" si="6011"/>
        <v>all</v>
      </c>
      <c r="L3316" s="193">
        <f t="shared" si="6011"/>
        <v>0</v>
      </c>
      <c r="M3316" s="193">
        <f t="shared" si="6011"/>
        <v>0</v>
      </c>
      <c r="N3316" s="193" t="str">
        <f t="shared" si="5918"/>
        <v>Food Services</v>
      </c>
      <c r="AA3316" s="193">
        <f t="shared" si="5947"/>
        <v>0</v>
      </c>
      <c r="AB3316" s="193" t="str">
        <f t="shared" ref="AB3316" si="6012">AB$296</f>
        <v>Plys, Jeff</v>
      </c>
    </row>
    <row r="3317" spans="1:28" s="188" customFormat="1" ht="17.399999999999999">
      <c r="A3317" s="193" t="str">
        <f t="shared" si="5942"/>
        <v>Food Services</v>
      </c>
      <c r="B3317" s="193" t="str">
        <f t="shared" si="5943"/>
        <v>KL105Food Services</v>
      </c>
      <c r="C3317" s="193" t="str">
        <f t="shared" si="5944"/>
        <v>Food ServicesPlys, Jeff</v>
      </c>
      <c r="D3317" s="193"/>
      <c r="E3317" s="193"/>
      <c r="F3317" s="193" t="str">
        <f t="shared" si="5945"/>
        <v>Food ServicesWilliams, David</v>
      </c>
      <c r="G3317" s="193" t="str">
        <f t="shared" ref="G3317:M3317" si="6013">G$297</f>
        <v>Williams, David</v>
      </c>
      <c r="H3317" s="193" t="str">
        <f t="shared" si="6013"/>
        <v>Plys, Jeff</v>
      </c>
      <c r="I3317" s="193" t="str">
        <f t="shared" si="6013"/>
        <v>KL105</v>
      </c>
      <c r="J3317" s="193" t="str">
        <f t="shared" si="6013"/>
        <v>KLH</v>
      </c>
      <c r="K3317" s="193" t="str">
        <f t="shared" si="6013"/>
        <v>all</v>
      </c>
      <c r="L3317" s="193">
        <f t="shared" si="6013"/>
        <v>0</v>
      </c>
      <c r="M3317" s="193">
        <f t="shared" si="6013"/>
        <v>0</v>
      </c>
      <c r="N3317" s="193" t="str">
        <f t="shared" si="5918"/>
        <v>Food Services</v>
      </c>
      <c r="AA3317" s="193">
        <f t="shared" si="5947"/>
        <v>0</v>
      </c>
      <c r="AB3317" s="193" t="str">
        <f t="shared" ref="AB3317" si="6014">AB$297</f>
        <v>Plys, Jeff</v>
      </c>
    </row>
    <row r="3318" spans="1:28" s="188" customFormat="1" ht="17.399999999999999">
      <c r="A3318" s="193" t="str">
        <f t="shared" si="5942"/>
        <v>Food Services</v>
      </c>
      <c r="B3318" s="193" t="str">
        <f t="shared" si="5943"/>
        <v>MI021Food Services</v>
      </c>
      <c r="C3318" s="193" t="str">
        <f t="shared" si="5944"/>
        <v>Food ServicesPlys, Jeff</v>
      </c>
      <c r="D3318" s="193"/>
      <c r="E3318" s="193"/>
      <c r="F3318" s="193" t="str">
        <f t="shared" si="5945"/>
        <v>Food ServicesWilliams, David</v>
      </c>
      <c r="G3318" s="193" t="str">
        <f t="shared" ref="G3318:M3318" si="6015">G$298</f>
        <v>Williams, David</v>
      </c>
      <c r="H3318" s="193" t="str">
        <f t="shared" si="6015"/>
        <v>Plys, Jeff</v>
      </c>
      <c r="I3318" s="193" t="str">
        <f t="shared" si="6015"/>
        <v>MI021</v>
      </c>
      <c r="J3318" s="193" t="str">
        <f t="shared" si="6015"/>
        <v>MIKE SWENSON</v>
      </c>
      <c r="K3318" s="193" t="str">
        <f t="shared" si="6015"/>
        <v>all</v>
      </c>
      <c r="L3318" s="193">
        <f t="shared" si="6015"/>
        <v>0</v>
      </c>
      <c r="M3318" s="193">
        <f t="shared" si="6015"/>
        <v>0</v>
      </c>
      <c r="N3318" s="193" t="str">
        <f t="shared" si="5918"/>
        <v>Food Services</v>
      </c>
      <c r="AA3318" s="193">
        <f t="shared" si="5947"/>
        <v>0</v>
      </c>
      <c r="AB3318" s="193" t="str">
        <f t="shared" ref="AB3318" si="6016">AB$298</f>
        <v>Plys, Jeff</v>
      </c>
    </row>
    <row r="3319" spans="1:28" s="188" customFormat="1" ht="17.399999999999999">
      <c r="A3319" s="193" t="str">
        <f t="shared" si="5942"/>
        <v>Food Services</v>
      </c>
      <c r="B3319" s="193" t="str">
        <f t="shared" si="5943"/>
        <v>PI360Food Services</v>
      </c>
      <c r="C3319" s="193" t="str">
        <f t="shared" si="5944"/>
        <v>Food ServicesPlys, Jeff</v>
      </c>
      <c r="D3319" s="193"/>
      <c r="E3319" s="193"/>
      <c r="F3319" s="193" t="str">
        <f t="shared" si="5945"/>
        <v>Food ServicesWilliams, David</v>
      </c>
      <c r="G3319" s="193" t="str">
        <f t="shared" ref="G3319:M3319" si="6017">G$299</f>
        <v>Williams, David</v>
      </c>
      <c r="H3319" s="193" t="str">
        <f t="shared" si="6017"/>
        <v>Plys, Jeff</v>
      </c>
      <c r="I3319" s="193" t="str">
        <f t="shared" si="6017"/>
        <v>PI360</v>
      </c>
      <c r="J3319" s="193" t="str">
        <f t="shared" si="6017"/>
        <v>PEIONEER SQUARE</v>
      </c>
      <c r="K3319" s="193" t="str">
        <f t="shared" si="6017"/>
        <v>all</v>
      </c>
      <c r="L3319" s="193">
        <f t="shared" si="6017"/>
        <v>0</v>
      </c>
      <c r="M3319" s="193">
        <f t="shared" si="6017"/>
        <v>0</v>
      </c>
      <c r="N3319" s="193" t="str">
        <f t="shared" si="5918"/>
        <v>Food Services</v>
      </c>
      <c r="AA3319" s="193">
        <f t="shared" si="5947"/>
        <v>0</v>
      </c>
      <c r="AB3319" s="193" t="str">
        <f t="shared" ref="AB3319" si="6018">AB$299</f>
        <v>Plys, Jeff</v>
      </c>
    </row>
    <row r="3320" spans="1:28" s="188" customFormat="1" ht="17.399999999999999">
      <c r="A3320" s="193" t="str">
        <f t="shared" si="5942"/>
        <v>Food Services</v>
      </c>
      <c r="B3320" s="193" t="str">
        <f t="shared" si="5943"/>
        <v>PR140Food Services</v>
      </c>
      <c r="C3320" s="193" t="str">
        <f t="shared" si="5944"/>
        <v>Food ServicesPlys, Jeff</v>
      </c>
      <c r="D3320" s="193"/>
      <c r="E3320" s="193"/>
      <c r="F3320" s="193" t="str">
        <f t="shared" si="5945"/>
        <v>Food ServicesWilliams, David</v>
      </c>
      <c r="G3320" s="193" t="str">
        <f t="shared" ref="G3320:M3320" si="6019">G$300</f>
        <v>Williams, David</v>
      </c>
      <c r="H3320" s="193" t="str">
        <f t="shared" si="6019"/>
        <v>Plys, Jeff</v>
      </c>
      <c r="I3320" s="193" t="str">
        <f t="shared" si="6019"/>
        <v>PR140</v>
      </c>
      <c r="J3320" s="193" t="str">
        <f t="shared" si="6019"/>
        <v>PROFESSIONAL MANUFACTURERS REPRESEN</v>
      </c>
      <c r="K3320" s="193" t="str">
        <f t="shared" si="6019"/>
        <v>all</v>
      </c>
      <c r="L3320" s="193">
        <f t="shared" si="6019"/>
        <v>0</v>
      </c>
      <c r="M3320" s="193">
        <f t="shared" si="6019"/>
        <v>0</v>
      </c>
      <c r="N3320" s="193" t="str">
        <f t="shared" si="5918"/>
        <v>Food Services</v>
      </c>
      <c r="AA3320" s="193">
        <f t="shared" si="5947"/>
        <v>0</v>
      </c>
      <c r="AB3320" s="193" t="str">
        <f t="shared" ref="AB3320" si="6020">AB$300</f>
        <v>Plys, Jeff</v>
      </c>
    </row>
    <row r="3321" spans="1:28" s="188" customFormat="1" ht="17.399999999999999">
      <c r="A3321" s="193" t="str">
        <f t="shared" si="5942"/>
        <v>Food Services</v>
      </c>
      <c r="B3321" s="193" t="str">
        <f t="shared" si="5943"/>
        <v>PT046Food Services</v>
      </c>
      <c r="C3321" s="193" t="str">
        <f t="shared" si="5944"/>
        <v>Food ServicesPlys, Jeff</v>
      </c>
      <c r="D3321" s="193"/>
      <c r="E3321" s="193"/>
      <c r="F3321" s="193" t="str">
        <f t="shared" si="5945"/>
        <v>Food ServicesWilliams, David</v>
      </c>
      <c r="G3321" s="193" t="str">
        <f t="shared" ref="G3321:M3321" si="6021">G$301</f>
        <v>Williams, David</v>
      </c>
      <c r="H3321" s="193" t="str">
        <f t="shared" si="6021"/>
        <v>Plys, Jeff</v>
      </c>
      <c r="I3321" s="193" t="str">
        <f t="shared" si="6021"/>
        <v>PT046</v>
      </c>
      <c r="J3321" s="193" t="str">
        <f t="shared" si="6021"/>
        <v>PRO PACIFIC AGENTS INC</v>
      </c>
      <c r="K3321" s="193" t="str">
        <f t="shared" si="6021"/>
        <v>all</v>
      </c>
      <c r="L3321" s="193">
        <f t="shared" si="6021"/>
        <v>0</v>
      </c>
      <c r="M3321" s="193">
        <f t="shared" si="6021"/>
        <v>0</v>
      </c>
      <c r="N3321" s="193" t="str">
        <f t="shared" si="5918"/>
        <v>Food Services</v>
      </c>
      <c r="AA3321" s="193">
        <f t="shared" si="5947"/>
        <v>0</v>
      </c>
      <c r="AB3321" s="193" t="str">
        <f t="shared" ref="AB3321" si="6022">AB$301</f>
        <v>Plys, Jeff</v>
      </c>
    </row>
    <row r="3322" spans="1:28" s="188" customFormat="1" ht="17.399999999999999">
      <c r="A3322" s="193" t="str">
        <f t="shared" si="5942"/>
        <v>Food Services</v>
      </c>
      <c r="B3322" s="193" t="str">
        <f t="shared" si="5943"/>
        <v>SA900Food Services</v>
      </c>
      <c r="C3322" s="193" t="str">
        <f t="shared" si="5944"/>
        <v>Food ServicesPlys, Jeff</v>
      </c>
      <c r="D3322" s="193"/>
      <c r="E3322" s="193"/>
      <c r="F3322" s="193" t="str">
        <f t="shared" si="5945"/>
        <v>Food ServicesWilliams, David</v>
      </c>
      <c r="G3322" s="193" t="str">
        <f t="shared" ref="G3322:M3322" si="6023">G$302</f>
        <v>Williams, David</v>
      </c>
      <c r="H3322" s="193" t="str">
        <f t="shared" si="6023"/>
        <v>Plys, Jeff</v>
      </c>
      <c r="I3322" s="193" t="str">
        <f t="shared" si="6023"/>
        <v>SA900</v>
      </c>
      <c r="J3322" s="193" t="str">
        <f t="shared" si="6023"/>
        <v>SALEM SUP</v>
      </c>
      <c r="K3322" s="193" t="str">
        <f t="shared" si="6023"/>
        <v>all</v>
      </c>
      <c r="L3322" s="193">
        <f t="shared" si="6023"/>
        <v>0</v>
      </c>
      <c r="M3322" s="193">
        <f t="shared" si="6023"/>
        <v>0</v>
      </c>
      <c r="N3322" s="193" t="str">
        <f t="shared" si="5918"/>
        <v>Food Services</v>
      </c>
      <c r="AA3322" s="193">
        <f t="shared" si="5947"/>
        <v>0</v>
      </c>
      <c r="AB3322" s="193" t="str">
        <f t="shared" ref="AB3322" si="6024">AB$302</f>
        <v>Plys, Jeff</v>
      </c>
    </row>
    <row r="3323" spans="1:28" s="188" customFormat="1" ht="17.399999999999999">
      <c r="A3323" s="193" t="str">
        <f t="shared" si="5942"/>
        <v>Food Services</v>
      </c>
      <c r="B3323" s="193" t="str">
        <f t="shared" si="5943"/>
        <v>SC275Food Services</v>
      </c>
      <c r="C3323" s="193" t="str">
        <f t="shared" si="5944"/>
        <v>Food ServicesPlys, Jeff</v>
      </c>
      <c r="D3323" s="193"/>
      <c r="E3323" s="193"/>
      <c r="F3323" s="193" t="str">
        <f t="shared" si="5945"/>
        <v>Food ServicesWilliams, David</v>
      </c>
      <c r="G3323" s="193" t="str">
        <f t="shared" ref="G3323:M3323" si="6025">G$303</f>
        <v>Williams, David</v>
      </c>
      <c r="H3323" s="193" t="str">
        <f t="shared" si="6025"/>
        <v>Plys, Jeff</v>
      </c>
      <c r="I3323" s="193" t="str">
        <f t="shared" si="6025"/>
        <v>SC275</v>
      </c>
      <c r="J3323" s="193" t="str">
        <f t="shared" si="6025"/>
        <v>STEEL CITY</v>
      </c>
      <c r="K3323" s="193" t="str">
        <f t="shared" si="6025"/>
        <v>all</v>
      </c>
      <c r="L3323" s="193">
        <f t="shared" si="6025"/>
        <v>0</v>
      </c>
      <c r="M3323" s="193">
        <f t="shared" si="6025"/>
        <v>0</v>
      </c>
      <c r="N3323" s="193" t="str">
        <f t="shared" si="5918"/>
        <v>Food Services</v>
      </c>
      <c r="AA3323" s="193">
        <f t="shared" si="5947"/>
        <v>0</v>
      </c>
      <c r="AB3323" s="193" t="str">
        <f t="shared" ref="AB3323" si="6026">AB$303</f>
        <v>Plys, Jeff</v>
      </c>
    </row>
    <row r="3324" spans="1:28" s="188" customFormat="1" ht="17.399999999999999">
      <c r="A3324" s="193" t="str">
        <f t="shared" si="5942"/>
        <v>Food Services</v>
      </c>
      <c r="B3324" s="193" t="str">
        <f t="shared" si="5943"/>
        <v>SH810Food Services</v>
      </c>
      <c r="C3324" s="193" t="str">
        <f t="shared" si="5944"/>
        <v>Food ServicesPlys, Jeff</v>
      </c>
      <c r="D3324" s="193"/>
      <c r="E3324" s="193"/>
      <c r="F3324" s="193" t="str">
        <f t="shared" si="5945"/>
        <v>Food ServicesWilliams, David</v>
      </c>
      <c r="G3324" s="193" t="str">
        <f t="shared" ref="G3324:M3324" si="6027">G$304</f>
        <v>Williams, David</v>
      </c>
      <c r="H3324" s="193" t="str">
        <f t="shared" si="6027"/>
        <v>Plys, Jeff</v>
      </c>
      <c r="I3324" s="193" t="str">
        <f t="shared" si="6027"/>
        <v>SH810</v>
      </c>
      <c r="J3324" s="193" t="str">
        <f t="shared" si="6027"/>
        <v>SHAFFER DIST.</v>
      </c>
      <c r="K3324" s="193" t="str">
        <f t="shared" si="6027"/>
        <v>all</v>
      </c>
      <c r="L3324" s="193">
        <f t="shared" si="6027"/>
        <v>0</v>
      </c>
      <c r="M3324" s="193">
        <f t="shared" si="6027"/>
        <v>0</v>
      </c>
      <c r="N3324" s="193" t="str">
        <f t="shared" si="5918"/>
        <v>Food Services</v>
      </c>
      <c r="AA3324" s="193">
        <f t="shared" si="5947"/>
        <v>0</v>
      </c>
      <c r="AB3324" s="193" t="str">
        <f t="shared" ref="AB3324" si="6028">AB$304</f>
        <v>Plys, Jeff</v>
      </c>
    </row>
    <row r="3325" spans="1:28" s="188" customFormat="1" ht="17.399999999999999">
      <c r="A3325" s="193" t="str">
        <f t="shared" si="5942"/>
        <v>Food Services</v>
      </c>
      <c r="B3325" s="193" t="str">
        <f t="shared" si="5943"/>
        <v>SP578Food Services</v>
      </c>
      <c r="C3325" s="193" t="str">
        <f t="shared" si="5944"/>
        <v>Food ServicesPlys, Jeff</v>
      </c>
      <c r="D3325" s="193"/>
      <c r="E3325" s="193"/>
      <c r="F3325" s="193" t="str">
        <f t="shared" si="5945"/>
        <v>Food ServicesWilliams, David</v>
      </c>
      <c r="G3325" s="193" t="str">
        <f t="shared" ref="G3325:M3325" si="6029">G$305</f>
        <v>Williams, David</v>
      </c>
      <c r="H3325" s="193" t="str">
        <f t="shared" si="6029"/>
        <v>Plys, Jeff</v>
      </c>
      <c r="I3325" s="193" t="str">
        <f t="shared" si="6029"/>
        <v>SP578</v>
      </c>
      <c r="J3325" s="193" t="str">
        <f t="shared" si="6029"/>
        <v>STIEFEL DISTRIBUTING LLC</v>
      </c>
      <c r="K3325" s="193" t="str">
        <f t="shared" si="6029"/>
        <v>all</v>
      </c>
      <c r="L3325" s="193">
        <f t="shared" si="6029"/>
        <v>0</v>
      </c>
      <c r="M3325" s="193">
        <f t="shared" si="6029"/>
        <v>0</v>
      </c>
      <c r="N3325" s="193" t="str">
        <f t="shared" si="5918"/>
        <v>Food Services</v>
      </c>
      <c r="AA3325" s="193">
        <f t="shared" si="5947"/>
        <v>0</v>
      </c>
      <c r="AB3325" s="193" t="str">
        <f t="shared" ref="AB3325" si="6030">AB$305</f>
        <v>Plys, Jeff</v>
      </c>
    </row>
    <row r="3326" spans="1:28" s="188" customFormat="1" ht="17.399999999999999">
      <c r="A3326" s="193" t="str">
        <f t="shared" si="5942"/>
        <v>Food Services</v>
      </c>
      <c r="B3326" s="193" t="str">
        <f t="shared" si="5943"/>
        <v>SP579Food Services</v>
      </c>
      <c r="C3326" s="193" t="str">
        <f t="shared" si="5944"/>
        <v>Food ServicesPlys, Jeff</v>
      </c>
      <c r="D3326" s="193"/>
      <c r="E3326" s="193"/>
      <c r="F3326" s="193" t="str">
        <f t="shared" si="5945"/>
        <v>Food ServicesWilliams, David</v>
      </c>
      <c r="G3326" s="193" t="str">
        <f t="shared" ref="G3326:M3326" si="6031">G$306</f>
        <v>Williams, David</v>
      </c>
      <c r="H3326" s="193" t="str">
        <f t="shared" si="6031"/>
        <v>Plys, Jeff</v>
      </c>
      <c r="I3326" s="193" t="str">
        <f t="shared" si="6031"/>
        <v>SP579</v>
      </c>
      <c r="J3326" s="193" t="str">
        <f t="shared" si="6031"/>
        <v>SPECIALITY EQUIPMENT SALES (SESCO)</v>
      </c>
      <c r="K3326" s="193" t="str">
        <f t="shared" si="6031"/>
        <v>all</v>
      </c>
      <c r="L3326" s="193">
        <f t="shared" si="6031"/>
        <v>0</v>
      </c>
      <c r="M3326" s="193">
        <f t="shared" si="6031"/>
        <v>0</v>
      </c>
      <c r="N3326" s="193" t="str">
        <f t="shared" si="5918"/>
        <v>Food Services</v>
      </c>
      <c r="AA3326" s="193">
        <f t="shared" si="5947"/>
        <v>0</v>
      </c>
      <c r="AB3326" s="193" t="str">
        <f t="shared" ref="AB3326" si="6032">AB$306</f>
        <v>Plys, Jeff</v>
      </c>
    </row>
    <row r="3327" spans="1:28" s="188" customFormat="1" ht="17.399999999999999">
      <c r="A3327" s="193" t="str">
        <f t="shared" si="5942"/>
        <v>Food Services</v>
      </c>
      <c r="B3327" s="193" t="str">
        <f t="shared" si="5943"/>
        <v>0Food Services</v>
      </c>
      <c r="C3327" s="193" t="str">
        <f t="shared" si="5944"/>
        <v>Food Services0</v>
      </c>
      <c r="D3327" s="193"/>
      <c r="E3327" s="193"/>
      <c r="F3327" s="193" t="str">
        <f t="shared" si="5945"/>
        <v>Food Services0</v>
      </c>
      <c r="G3327" s="193">
        <f t="shared" ref="G3327:M3327" si="6033">G$307</f>
        <v>0</v>
      </c>
      <c r="H3327" s="193">
        <f t="shared" si="6033"/>
        <v>0</v>
      </c>
      <c r="I3327" s="193">
        <f t="shared" si="6033"/>
        <v>0</v>
      </c>
      <c r="J3327" s="193">
        <f t="shared" si="6033"/>
        <v>0</v>
      </c>
      <c r="K3327" s="193">
        <f t="shared" si="6033"/>
        <v>0</v>
      </c>
      <c r="L3327" s="193">
        <f t="shared" si="6033"/>
        <v>0</v>
      </c>
      <c r="M3327" s="193">
        <f t="shared" si="6033"/>
        <v>0</v>
      </c>
      <c r="N3327" s="193" t="str">
        <f t="shared" si="5918"/>
        <v>Food Services</v>
      </c>
      <c r="AA3327" s="193">
        <f t="shared" si="5947"/>
        <v>0</v>
      </c>
      <c r="AB3327" s="193">
        <f t="shared" ref="AB3327" si="6034">AB$307</f>
        <v>0</v>
      </c>
    </row>
    <row r="3328" spans="1:28" s="188" customFormat="1" ht="17.399999999999999">
      <c r="A3328" s="193" t="str">
        <f t="shared" si="5942"/>
        <v>Food Services</v>
      </c>
      <c r="B3328" s="193" t="str">
        <f t="shared" si="5943"/>
        <v>0Food Services</v>
      </c>
      <c r="C3328" s="193" t="str">
        <f t="shared" si="5944"/>
        <v>Food Services0</v>
      </c>
      <c r="D3328" s="193"/>
      <c r="E3328" s="193"/>
      <c r="F3328" s="193" t="str">
        <f t="shared" si="5945"/>
        <v>Food Services0</v>
      </c>
      <c r="G3328" s="193">
        <f t="shared" ref="G3328:M3328" si="6035">G$308</f>
        <v>0</v>
      </c>
      <c r="H3328" s="193">
        <f t="shared" si="6035"/>
        <v>0</v>
      </c>
      <c r="I3328" s="193">
        <f t="shared" si="6035"/>
        <v>0</v>
      </c>
      <c r="J3328" s="193">
        <f t="shared" si="6035"/>
        <v>0</v>
      </c>
      <c r="K3328" s="193">
        <f t="shared" si="6035"/>
        <v>0</v>
      </c>
      <c r="L3328" s="193">
        <f t="shared" si="6035"/>
        <v>0</v>
      </c>
      <c r="M3328" s="193">
        <f t="shared" si="6035"/>
        <v>0</v>
      </c>
      <c r="N3328" s="193" t="str">
        <f t="shared" si="5918"/>
        <v>Food Services</v>
      </c>
      <c r="AA3328" s="193">
        <f t="shared" si="5947"/>
        <v>0</v>
      </c>
      <c r="AB3328" s="193">
        <f t="shared" ref="AB3328" si="6036">AB$308</f>
        <v>0</v>
      </c>
    </row>
    <row r="3329" spans="1:28" s="188" customFormat="1" ht="17.399999999999999">
      <c r="A3329" s="193" t="str">
        <f t="shared" si="5942"/>
        <v>Food Services</v>
      </c>
      <c r="B3329" s="193" t="str">
        <f t="shared" si="5943"/>
        <v>0Food Services</v>
      </c>
      <c r="C3329" s="193" t="str">
        <f t="shared" si="5944"/>
        <v>Food Services0</v>
      </c>
      <c r="D3329" s="193"/>
      <c r="E3329" s="193"/>
      <c r="F3329" s="193" t="str">
        <f t="shared" si="5945"/>
        <v>Food Services0</v>
      </c>
      <c r="G3329" s="193">
        <f t="shared" ref="G3329:M3329" si="6037">G$309</f>
        <v>0</v>
      </c>
      <c r="H3329" s="193">
        <f t="shared" si="6037"/>
        <v>0</v>
      </c>
      <c r="I3329" s="193">
        <f t="shared" si="6037"/>
        <v>0</v>
      </c>
      <c r="J3329" s="193">
        <f t="shared" si="6037"/>
        <v>0</v>
      </c>
      <c r="K3329" s="193">
        <f t="shared" si="6037"/>
        <v>0</v>
      </c>
      <c r="L3329" s="193">
        <f t="shared" si="6037"/>
        <v>0</v>
      </c>
      <c r="M3329" s="193">
        <f t="shared" si="6037"/>
        <v>0</v>
      </c>
      <c r="N3329" s="193" t="str">
        <f t="shared" si="5918"/>
        <v>Food Services</v>
      </c>
      <c r="AA3329" s="193">
        <f t="shared" si="5947"/>
        <v>0</v>
      </c>
      <c r="AB3329" s="193">
        <f t="shared" ref="AB3329" si="6038">AB$309</f>
        <v>0</v>
      </c>
    </row>
    <row r="3330" spans="1:28" s="188" customFormat="1" ht="17.399999999999999">
      <c r="A3330" s="193" t="str">
        <f t="shared" si="5942"/>
        <v>Food Services</v>
      </c>
      <c r="B3330" s="193" t="str">
        <f t="shared" si="5943"/>
        <v>0Food Services</v>
      </c>
      <c r="C3330" s="193" t="str">
        <f t="shared" si="5944"/>
        <v>Food Services0</v>
      </c>
      <c r="D3330" s="193"/>
      <c r="E3330" s="193"/>
      <c r="F3330" s="193" t="str">
        <f t="shared" si="5945"/>
        <v>Food Services0</v>
      </c>
      <c r="G3330" s="193">
        <f t="shared" ref="G3330:M3330" si="6039">G$310</f>
        <v>0</v>
      </c>
      <c r="H3330" s="193">
        <f t="shared" si="6039"/>
        <v>0</v>
      </c>
      <c r="I3330" s="193">
        <f t="shared" si="6039"/>
        <v>0</v>
      </c>
      <c r="J3330" s="193">
        <f t="shared" si="6039"/>
        <v>0</v>
      </c>
      <c r="K3330" s="193">
        <f t="shared" si="6039"/>
        <v>0</v>
      </c>
      <c r="L3330" s="193">
        <f t="shared" si="6039"/>
        <v>0</v>
      </c>
      <c r="M3330" s="193">
        <f t="shared" si="6039"/>
        <v>0</v>
      </c>
      <c r="N3330" s="193" t="str">
        <f t="shared" si="5918"/>
        <v>Food Services</v>
      </c>
      <c r="AA3330" s="193">
        <f t="shared" si="5947"/>
        <v>0</v>
      </c>
      <c r="AB3330" s="193">
        <f t="shared" ref="AB3330" si="6040">AB$310</f>
        <v>0</v>
      </c>
    </row>
    <row r="3331" spans="1:28" s="188" customFormat="1" ht="17.399999999999999">
      <c r="A3331" s="193" t="str">
        <f t="shared" si="5942"/>
        <v>Food Services</v>
      </c>
      <c r="B3331" s="193" t="str">
        <f t="shared" si="5943"/>
        <v>0Food Services</v>
      </c>
      <c r="C3331" s="193" t="str">
        <f t="shared" si="5944"/>
        <v>Food Services0</v>
      </c>
      <c r="D3331" s="193"/>
      <c r="E3331" s="193"/>
      <c r="F3331" s="193" t="str">
        <f t="shared" si="5945"/>
        <v>Food Services0</v>
      </c>
      <c r="G3331" s="193">
        <f t="shared" ref="G3331:M3331" si="6041">G$311</f>
        <v>0</v>
      </c>
      <c r="H3331" s="193">
        <f t="shared" si="6041"/>
        <v>0</v>
      </c>
      <c r="I3331" s="193">
        <f t="shared" si="6041"/>
        <v>0</v>
      </c>
      <c r="J3331" s="193">
        <f t="shared" si="6041"/>
        <v>0</v>
      </c>
      <c r="K3331" s="193">
        <f t="shared" si="6041"/>
        <v>0</v>
      </c>
      <c r="L3331" s="193">
        <f t="shared" si="6041"/>
        <v>0</v>
      </c>
      <c r="M3331" s="193">
        <f t="shared" si="6041"/>
        <v>0</v>
      </c>
      <c r="N3331" s="193" t="str">
        <f t="shared" si="5918"/>
        <v>Food Services</v>
      </c>
      <c r="AA3331" s="193">
        <f t="shared" si="5947"/>
        <v>0</v>
      </c>
      <c r="AB3331" s="193">
        <f t="shared" ref="AB3331" si="6042">AB$311</f>
        <v>0</v>
      </c>
    </row>
    <row r="3332" spans="1:28" s="188" customFormat="1" ht="17.399999999999999">
      <c r="A3332" s="193" t="str">
        <f t="shared" si="5942"/>
        <v>Food Services</v>
      </c>
      <c r="B3332" s="193" t="str">
        <f t="shared" si="5943"/>
        <v>EM245Food Services</v>
      </c>
      <c r="C3332" s="193" t="str">
        <f t="shared" si="5944"/>
        <v>Food ServicesRigney, Matthew</v>
      </c>
      <c r="D3332" s="193"/>
      <c r="E3332" s="193"/>
      <c r="F3332" s="193" t="str">
        <f t="shared" si="5945"/>
        <v>Food ServicesWilliams, David</v>
      </c>
      <c r="G3332" s="193" t="str">
        <f t="shared" ref="G3332:M3332" si="6043">G$312</f>
        <v>Williams, David</v>
      </c>
      <c r="H3332" s="193" t="str">
        <f t="shared" si="6043"/>
        <v>Rigney, Matthew</v>
      </c>
      <c r="I3332" s="193" t="str">
        <f t="shared" si="6043"/>
        <v>EM245</v>
      </c>
      <c r="J3332" s="193" t="str">
        <f t="shared" si="6043"/>
        <v>EMPIRE EQUIPMENT COMPANY</v>
      </c>
      <c r="K3332" s="193" t="str">
        <f t="shared" si="6043"/>
        <v>all</v>
      </c>
      <c r="L3332" s="193">
        <f t="shared" si="6043"/>
        <v>0</v>
      </c>
      <c r="M3332" s="193">
        <f t="shared" si="6043"/>
        <v>0</v>
      </c>
      <c r="N3332" s="193" t="str">
        <f t="shared" si="5918"/>
        <v>Food Services</v>
      </c>
      <c r="AA3332" s="193">
        <f t="shared" si="5947"/>
        <v>0</v>
      </c>
      <c r="AB3332" s="193" t="str">
        <f t="shared" ref="AB3332" si="6044">AB$312</f>
        <v>Rigney, Matthew</v>
      </c>
    </row>
    <row r="3333" spans="1:28" s="188" customFormat="1" ht="17.399999999999999">
      <c r="A3333" s="193" t="str">
        <f t="shared" si="5942"/>
        <v>Food Services</v>
      </c>
      <c r="B3333" s="193" t="str">
        <f t="shared" si="5943"/>
        <v>FI415Food Services</v>
      </c>
      <c r="C3333" s="193" t="str">
        <f t="shared" si="5944"/>
        <v>Food ServicesRigney, Matthew</v>
      </c>
      <c r="D3333" s="193"/>
      <c r="E3333" s="193"/>
      <c r="F3333" s="193" t="str">
        <f t="shared" si="5945"/>
        <v>Food ServicesWilliams, David</v>
      </c>
      <c r="G3333" s="193" t="str">
        <f t="shared" ref="G3333:M3333" si="6045">G$313</f>
        <v>Williams, David</v>
      </c>
      <c r="H3333" s="193" t="str">
        <f t="shared" si="6045"/>
        <v>Rigney, Matthew</v>
      </c>
      <c r="I3333" s="193" t="str">
        <f t="shared" si="6045"/>
        <v>FI415</v>
      </c>
      <c r="J3333" s="193" t="str">
        <f t="shared" si="6045"/>
        <v>FINN COMMERCIAL</v>
      </c>
      <c r="K3333" s="193" t="str">
        <f t="shared" si="6045"/>
        <v>all</v>
      </c>
      <c r="L3333" s="193">
        <f t="shared" si="6045"/>
        <v>0</v>
      </c>
      <c r="M3333" s="193">
        <f t="shared" si="6045"/>
        <v>0</v>
      </c>
      <c r="N3333" s="193" t="str">
        <f t="shared" si="5918"/>
        <v>Food Services</v>
      </c>
      <c r="AA3333" s="193">
        <f t="shared" si="5947"/>
        <v>0</v>
      </c>
      <c r="AB3333" s="193" t="str">
        <f t="shared" ref="AB3333" si="6046">AB$313</f>
        <v>Rigney, Matthew</v>
      </c>
    </row>
    <row r="3334" spans="1:28" s="188" customFormat="1" ht="17.399999999999999">
      <c r="A3334" s="193" t="str">
        <f t="shared" si="5942"/>
        <v>Food Services</v>
      </c>
      <c r="B3334" s="193" t="str">
        <f t="shared" si="5943"/>
        <v>HI560Food Services</v>
      </c>
      <c r="C3334" s="193" t="str">
        <f t="shared" si="5944"/>
        <v>Food ServicesRigney, Matthew</v>
      </c>
      <c r="D3334" s="193"/>
      <c r="E3334" s="193"/>
      <c r="F3334" s="193" t="str">
        <f t="shared" si="5945"/>
        <v>Food ServicesWilliams, David</v>
      </c>
      <c r="G3334" s="193" t="str">
        <f t="shared" ref="G3334:M3334" si="6047">G$314</f>
        <v>Williams, David</v>
      </c>
      <c r="H3334" s="193" t="str">
        <f t="shared" si="6047"/>
        <v>Rigney, Matthew</v>
      </c>
      <c r="I3334" s="193" t="str">
        <f t="shared" si="6047"/>
        <v>HI560</v>
      </c>
      <c r="J3334" s="193" t="str">
        <f t="shared" si="6047"/>
        <v>HIGH SABATINO</v>
      </c>
      <c r="K3334" s="193" t="str">
        <f t="shared" si="6047"/>
        <v>all</v>
      </c>
      <c r="L3334" s="193">
        <f t="shared" si="6047"/>
        <v>0</v>
      </c>
      <c r="M3334" s="193">
        <f t="shared" si="6047"/>
        <v>0</v>
      </c>
      <c r="N3334" s="193" t="str">
        <f t="shared" si="5918"/>
        <v>Food Services</v>
      </c>
      <c r="AA3334" s="193">
        <f t="shared" si="5947"/>
        <v>0</v>
      </c>
      <c r="AB3334" s="193" t="str">
        <f t="shared" ref="AB3334" si="6048">AB$314</f>
        <v>Rigney, Matthew</v>
      </c>
    </row>
    <row r="3335" spans="1:28" s="188" customFormat="1" ht="17.399999999999999">
      <c r="A3335" s="193" t="str">
        <f t="shared" si="5942"/>
        <v>Food Services</v>
      </c>
      <c r="B3335" s="193" t="str">
        <f t="shared" si="5943"/>
        <v>KE685Food Services</v>
      </c>
      <c r="C3335" s="193" t="str">
        <f t="shared" si="5944"/>
        <v>Food ServicesRigney, Matthew</v>
      </c>
      <c r="D3335" s="193"/>
      <c r="E3335" s="193"/>
      <c r="F3335" s="193" t="str">
        <f t="shared" si="5945"/>
        <v>Food ServicesWilliams, David</v>
      </c>
      <c r="G3335" s="193" t="str">
        <f t="shared" ref="G3335:M3335" si="6049">G$315</f>
        <v>Williams, David</v>
      </c>
      <c r="H3335" s="193" t="str">
        <f t="shared" si="6049"/>
        <v>Rigney, Matthew</v>
      </c>
      <c r="I3335" s="193" t="str">
        <f t="shared" si="6049"/>
        <v>KE685</v>
      </c>
      <c r="J3335" s="193" t="str">
        <f t="shared" si="6049"/>
        <v>KEN LEVEY</v>
      </c>
      <c r="K3335" s="193" t="str">
        <f t="shared" si="6049"/>
        <v>all</v>
      </c>
      <c r="L3335" s="193">
        <f t="shared" si="6049"/>
        <v>0</v>
      </c>
      <c r="M3335" s="193">
        <f t="shared" si="6049"/>
        <v>0</v>
      </c>
      <c r="N3335" s="193" t="str">
        <f t="shared" si="5918"/>
        <v>Food Services</v>
      </c>
      <c r="AA3335" s="193">
        <f t="shared" si="5947"/>
        <v>0</v>
      </c>
      <c r="AB3335" s="193" t="str">
        <f t="shared" ref="AB3335" si="6050">AB$315</f>
        <v>Rigney, Matthew</v>
      </c>
    </row>
    <row r="3336" spans="1:28" s="188" customFormat="1" ht="17.399999999999999">
      <c r="A3336" s="193" t="str">
        <f t="shared" si="5942"/>
        <v>Food Services</v>
      </c>
      <c r="B3336" s="193" t="str">
        <f t="shared" si="5943"/>
        <v>MP085Food Services</v>
      </c>
      <c r="C3336" s="193" t="str">
        <f t="shared" si="5944"/>
        <v>Food ServicesRigney, Matthew</v>
      </c>
      <c r="D3336" s="193"/>
      <c r="E3336" s="193"/>
      <c r="F3336" s="193" t="str">
        <f t="shared" si="5945"/>
        <v>Food ServicesWilliams, David</v>
      </c>
      <c r="G3336" s="193" t="str">
        <f t="shared" ref="G3336:M3336" si="6051">G$316</f>
        <v>Williams, David</v>
      </c>
      <c r="H3336" s="193" t="str">
        <f t="shared" si="6051"/>
        <v>Rigney, Matthew</v>
      </c>
      <c r="I3336" s="193" t="str">
        <f t="shared" si="6051"/>
        <v>MP085</v>
      </c>
      <c r="J3336" s="193" t="str">
        <f t="shared" si="6051"/>
        <v>MPH GROUP</v>
      </c>
      <c r="K3336" s="193" t="str">
        <f t="shared" si="6051"/>
        <v>all</v>
      </c>
      <c r="L3336" s="193">
        <f t="shared" si="6051"/>
        <v>0</v>
      </c>
      <c r="M3336" s="193">
        <f t="shared" si="6051"/>
        <v>0</v>
      </c>
      <c r="N3336" s="193" t="str">
        <f t="shared" ref="N3336:N3399" si="6052">A3336</f>
        <v>Food Services</v>
      </c>
      <c r="AA3336" s="193">
        <f t="shared" si="5947"/>
        <v>0</v>
      </c>
      <c r="AB3336" s="193" t="str">
        <f t="shared" ref="AB3336" si="6053">AB$316</f>
        <v>Rigney, Matthew</v>
      </c>
    </row>
    <row r="3337" spans="1:28" s="188" customFormat="1" ht="17.399999999999999">
      <c r="A3337" s="193" t="str">
        <f t="shared" si="5942"/>
        <v>Food Services</v>
      </c>
      <c r="B3337" s="193" t="str">
        <f t="shared" si="5943"/>
        <v>MS170Food Services</v>
      </c>
      <c r="C3337" s="193" t="str">
        <f t="shared" si="5944"/>
        <v>Food ServicesRigney, Matthew</v>
      </c>
      <c r="D3337" s="193"/>
      <c r="E3337" s="193"/>
      <c r="F3337" s="193" t="str">
        <f t="shared" si="5945"/>
        <v>Food ServicesWilliams, David</v>
      </c>
      <c r="G3337" s="193" t="str">
        <f t="shared" ref="G3337:M3337" si="6054">G$317</f>
        <v>Williams, David</v>
      </c>
      <c r="H3337" s="193" t="str">
        <f t="shared" si="6054"/>
        <v>Rigney, Matthew</v>
      </c>
      <c r="I3337" s="193" t="str">
        <f t="shared" si="6054"/>
        <v>MS170</v>
      </c>
      <c r="J3337" s="193" t="str">
        <f t="shared" si="6054"/>
        <v>MICROWAVE SPECIALTIES INC.</v>
      </c>
      <c r="K3337" s="193" t="str">
        <f t="shared" si="6054"/>
        <v>all</v>
      </c>
      <c r="L3337" s="193">
        <f t="shared" si="6054"/>
        <v>0</v>
      </c>
      <c r="M3337" s="193">
        <f t="shared" si="6054"/>
        <v>0</v>
      </c>
      <c r="N3337" s="193" t="str">
        <f t="shared" si="6052"/>
        <v>Food Services</v>
      </c>
      <c r="AA3337" s="193">
        <f t="shared" si="5947"/>
        <v>0</v>
      </c>
      <c r="AB3337" s="193" t="str">
        <f t="shared" ref="AB3337" si="6055">AB$317</f>
        <v>Rigney, Matthew</v>
      </c>
    </row>
    <row r="3338" spans="1:28" s="188" customFormat="1" ht="17.399999999999999">
      <c r="A3338" s="193" t="str">
        <f t="shared" si="5942"/>
        <v>Food Services</v>
      </c>
      <c r="B3338" s="193" t="str">
        <f t="shared" si="5943"/>
        <v>SC585Food Services</v>
      </c>
      <c r="C3338" s="193" t="str">
        <f t="shared" si="5944"/>
        <v>Food ServicesRigney, Matthew</v>
      </c>
      <c r="D3338" s="193"/>
      <c r="E3338" s="193"/>
      <c r="F3338" s="193" t="str">
        <f t="shared" si="5945"/>
        <v>Food ServicesWilliams, David</v>
      </c>
      <c r="G3338" s="193" t="str">
        <f t="shared" ref="G3338:M3338" si="6056">G$318</f>
        <v>Williams, David</v>
      </c>
      <c r="H3338" s="193" t="str">
        <f t="shared" si="6056"/>
        <v>Rigney, Matthew</v>
      </c>
      <c r="I3338" s="193" t="str">
        <f t="shared" si="6056"/>
        <v>SC585</v>
      </c>
      <c r="J3338" s="193" t="str">
        <f t="shared" si="6056"/>
        <v>SCHMID ELEVEN CORPORATION</v>
      </c>
      <c r="K3338" s="193" t="str">
        <f t="shared" si="6056"/>
        <v>all</v>
      </c>
      <c r="L3338" s="193">
        <f t="shared" si="6056"/>
        <v>0</v>
      </c>
      <c r="M3338" s="193">
        <f t="shared" si="6056"/>
        <v>0</v>
      </c>
      <c r="N3338" s="193" t="str">
        <f t="shared" si="6052"/>
        <v>Food Services</v>
      </c>
      <c r="AA3338" s="193">
        <f t="shared" si="5947"/>
        <v>0</v>
      </c>
      <c r="AB3338" s="193" t="str">
        <f t="shared" ref="AB3338" si="6057">AB$318</f>
        <v>Rigney, Matthew</v>
      </c>
    </row>
    <row r="3339" spans="1:28" s="188" customFormat="1" ht="17.399999999999999">
      <c r="A3339" s="193" t="str">
        <f t="shared" si="5942"/>
        <v>Food Services</v>
      </c>
      <c r="B3339" s="193" t="str">
        <f t="shared" si="5943"/>
        <v>TD115Food Services</v>
      </c>
      <c r="C3339" s="193" t="str">
        <f t="shared" si="5944"/>
        <v>Food ServicesRigney, Matthew</v>
      </c>
      <c r="D3339" s="193"/>
      <c r="E3339" s="193"/>
      <c r="F3339" s="193" t="str">
        <f t="shared" si="5945"/>
        <v>Food ServicesWilliams, David</v>
      </c>
      <c r="G3339" s="193" t="str">
        <f t="shared" ref="G3339:M3339" si="6058">G$319</f>
        <v>Williams, David</v>
      </c>
      <c r="H3339" s="193" t="str">
        <f t="shared" si="6058"/>
        <v>Rigney, Matthew</v>
      </c>
      <c r="I3339" s="193" t="str">
        <f t="shared" si="6058"/>
        <v>TD115</v>
      </c>
      <c r="J3339" s="193" t="str">
        <f t="shared" si="6058"/>
        <v>TD MARKETING</v>
      </c>
      <c r="K3339" s="193" t="str">
        <f t="shared" si="6058"/>
        <v>all</v>
      </c>
      <c r="L3339" s="193">
        <f t="shared" si="6058"/>
        <v>0</v>
      </c>
      <c r="M3339" s="193">
        <f t="shared" si="6058"/>
        <v>0</v>
      </c>
      <c r="N3339" s="193" t="str">
        <f t="shared" si="6052"/>
        <v>Food Services</v>
      </c>
      <c r="AA3339" s="193">
        <f t="shared" si="5947"/>
        <v>0</v>
      </c>
      <c r="AB3339" s="193" t="str">
        <f t="shared" ref="AB3339" si="6059">AB$319</f>
        <v>Rigney, Matthew</v>
      </c>
    </row>
    <row r="3340" spans="1:28" s="188" customFormat="1" ht="17.399999999999999">
      <c r="A3340" s="193" t="str">
        <f t="shared" si="5942"/>
        <v>Food Services</v>
      </c>
      <c r="B3340" s="193" t="str">
        <f t="shared" si="5943"/>
        <v>GR686Food Services</v>
      </c>
      <c r="C3340" s="193" t="str">
        <f t="shared" si="5944"/>
        <v>Food ServicesRigney, Matthew</v>
      </c>
      <c r="D3340" s="193"/>
      <c r="E3340" s="193"/>
      <c r="F3340" s="193" t="str">
        <f t="shared" si="5945"/>
        <v>Food ServicesWilliams, David</v>
      </c>
      <c r="G3340" s="193" t="str">
        <f t="shared" ref="G3340:M3340" si="6060">G$320</f>
        <v>Williams, David</v>
      </c>
      <c r="H3340" s="193" t="str">
        <f t="shared" si="6060"/>
        <v>Rigney, Matthew</v>
      </c>
      <c r="I3340" s="193" t="str">
        <f t="shared" si="6060"/>
        <v>GR686</v>
      </c>
      <c r="J3340" s="193" t="str">
        <f t="shared" si="6060"/>
        <v>GRIFFIN MARKETING GROUP INC</v>
      </c>
      <c r="K3340" s="193" t="str">
        <f t="shared" si="6060"/>
        <v>all</v>
      </c>
      <c r="L3340" s="193">
        <f t="shared" si="6060"/>
        <v>0</v>
      </c>
      <c r="M3340" s="193">
        <f t="shared" si="6060"/>
        <v>0</v>
      </c>
      <c r="N3340" s="193" t="str">
        <f t="shared" si="6052"/>
        <v>Food Services</v>
      </c>
      <c r="AA3340" s="193">
        <f t="shared" si="5947"/>
        <v>0</v>
      </c>
      <c r="AB3340" s="193" t="str">
        <f t="shared" ref="AB3340" si="6061">AB$320</f>
        <v>Rigney, Matthew</v>
      </c>
    </row>
    <row r="3341" spans="1:28" s="188" customFormat="1" ht="17.399999999999999">
      <c r="A3341" s="193" t="str">
        <f t="shared" si="5942"/>
        <v>Food Services</v>
      </c>
      <c r="B3341" s="193" t="str">
        <f t="shared" si="5943"/>
        <v>0Food Services</v>
      </c>
      <c r="C3341" s="193" t="str">
        <f t="shared" si="5944"/>
        <v>Food Services0</v>
      </c>
      <c r="D3341" s="193"/>
      <c r="E3341" s="193"/>
      <c r="F3341" s="193" t="str">
        <f t="shared" si="5945"/>
        <v>Food Services0</v>
      </c>
      <c r="G3341" s="193">
        <f t="shared" ref="G3341:M3341" si="6062">G$321</f>
        <v>0</v>
      </c>
      <c r="H3341" s="193">
        <f t="shared" si="6062"/>
        <v>0</v>
      </c>
      <c r="I3341" s="193">
        <f t="shared" si="6062"/>
        <v>0</v>
      </c>
      <c r="J3341" s="193">
        <f t="shared" si="6062"/>
        <v>0</v>
      </c>
      <c r="K3341" s="193">
        <f t="shared" si="6062"/>
        <v>0</v>
      </c>
      <c r="L3341" s="193">
        <f t="shared" si="6062"/>
        <v>0</v>
      </c>
      <c r="M3341" s="193">
        <f t="shared" si="6062"/>
        <v>0</v>
      </c>
      <c r="N3341" s="193" t="str">
        <f t="shared" si="6052"/>
        <v>Food Services</v>
      </c>
      <c r="AA3341" s="193">
        <f t="shared" si="5947"/>
        <v>0</v>
      </c>
      <c r="AB3341" s="193">
        <f t="shared" ref="AB3341" si="6063">AB$321</f>
        <v>0</v>
      </c>
    </row>
    <row r="3342" spans="1:28" s="188" customFormat="1" ht="17.399999999999999">
      <c r="A3342" s="193" t="str">
        <f t="shared" si="5942"/>
        <v>Food Services</v>
      </c>
      <c r="B3342" s="193" t="str">
        <f t="shared" si="5943"/>
        <v>NI030Food Services</v>
      </c>
      <c r="C3342" s="193" t="str">
        <f t="shared" si="5944"/>
        <v>Food ServicesFujikura, Keizo</v>
      </c>
      <c r="D3342" s="193"/>
      <c r="E3342" s="193"/>
      <c r="F3342" s="193" t="str">
        <f t="shared" si="5945"/>
        <v>Food ServicesWilliams, David</v>
      </c>
      <c r="G3342" s="193" t="str">
        <f t="shared" ref="G3342:M3342" si="6064">G$322</f>
        <v>Williams, David</v>
      </c>
      <c r="H3342" s="193" t="str">
        <f t="shared" si="6064"/>
        <v>Fujikura, Keizo</v>
      </c>
      <c r="I3342" s="193" t="str">
        <f t="shared" si="6064"/>
        <v>NI030</v>
      </c>
      <c r="J3342" s="193" t="str">
        <f t="shared" si="6064"/>
        <v xml:space="preserve">NISHIMOTO TRADING CO. </v>
      </c>
      <c r="K3342" s="193" t="str">
        <f t="shared" si="6064"/>
        <v>all</v>
      </c>
      <c r="L3342" s="193">
        <f t="shared" si="6064"/>
        <v>0</v>
      </c>
      <c r="M3342" s="193">
        <f t="shared" si="6064"/>
        <v>0</v>
      </c>
      <c r="N3342" s="193" t="str">
        <f t="shared" si="6052"/>
        <v>Food Services</v>
      </c>
      <c r="AA3342" s="193">
        <f t="shared" si="5947"/>
        <v>0</v>
      </c>
      <c r="AB3342" s="193" t="str">
        <f t="shared" ref="AB3342" si="6065">AB$322</f>
        <v>Fujikura, Keizo</v>
      </c>
    </row>
    <row r="3343" spans="1:28" s="188" customFormat="1" ht="17.399999999999999">
      <c r="A3343" s="193" t="str">
        <f t="shared" si="5942"/>
        <v>Food Services</v>
      </c>
      <c r="B3343" s="193" t="str">
        <f t="shared" si="5943"/>
        <v>EM095Food Services</v>
      </c>
      <c r="C3343" s="193" t="str">
        <f t="shared" si="5944"/>
        <v>Food ServicesFujikura, Keizo</v>
      </c>
      <c r="D3343" s="193"/>
      <c r="E3343" s="193"/>
      <c r="F3343" s="193" t="str">
        <f t="shared" si="5945"/>
        <v>Food ServicesWilliams, David</v>
      </c>
      <c r="G3343" s="193" t="str">
        <f t="shared" ref="G3343:M3343" si="6066">G$323</f>
        <v>Williams, David</v>
      </c>
      <c r="H3343" s="193" t="str">
        <f t="shared" si="6066"/>
        <v>Fujikura, Keizo</v>
      </c>
      <c r="I3343" s="193" t="str">
        <f t="shared" si="6066"/>
        <v>EM095</v>
      </c>
      <c r="J3343" s="193" t="str">
        <f t="shared" si="6066"/>
        <v>EDEN MARKETING CORP.</v>
      </c>
      <c r="K3343" s="193" t="str">
        <f t="shared" si="6066"/>
        <v>all</v>
      </c>
      <c r="L3343" s="193">
        <f t="shared" si="6066"/>
        <v>0</v>
      </c>
      <c r="M3343" s="193">
        <f t="shared" si="6066"/>
        <v>0</v>
      </c>
      <c r="N3343" s="193" t="str">
        <f t="shared" si="6052"/>
        <v>Food Services</v>
      </c>
      <c r="AA3343" s="193">
        <f t="shared" si="5947"/>
        <v>0</v>
      </c>
      <c r="AB3343" s="193" t="str">
        <f t="shared" ref="AB3343" si="6067">AB$323</f>
        <v>Nagira, Rina</v>
      </c>
    </row>
    <row r="3344" spans="1:28" s="188" customFormat="1" ht="17.399999999999999">
      <c r="A3344" s="193" t="str">
        <f t="shared" si="5942"/>
        <v>Food Services</v>
      </c>
      <c r="B3344" s="193" t="str">
        <f t="shared" si="5943"/>
        <v>NO255Food Services</v>
      </c>
      <c r="C3344" s="193" t="str">
        <f t="shared" si="5944"/>
        <v>Food ServicesFujikura, Keizo</v>
      </c>
      <c r="D3344" s="193"/>
      <c r="E3344" s="193"/>
      <c r="F3344" s="193" t="str">
        <f t="shared" si="5945"/>
        <v>Food ServicesWilliams, David</v>
      </c>
      <c r="G3344" s="193" t="str">
        <f t="shared" ref="G3344:M3344" si="6068">G$324</f>
        <v>Williams, David</v>
      </c>
      <c r="H3344" s="193" t="str">
        <f t="shared" si="6068"/>
        <v>Fujikura, Keizo</v>
      </c>
      <c r="I3344" s="193" t="str">
        <f t="shared" si="6068"/>
        <v>NO255</v>
      </c>
      <c r="J3344" s="193" t="str">
        <f t="shared" si="6068"/>
        <v>NOZAWA DISTRIBUTING</v>
      </c>
      <c r="K3344" s="193" t="str">
        <f t="shared" si="6068"/>
        <v>all</v>
      </c>
      <c r="L3344" s="193">
        <f t="shared" si="6068"/>
        <v>0</v>
      </c>
      <c r="M3344" s="193">
        <f t="shared" si="6068"/>
        <v>0</v>
      </c>
      <c r="N3344" s="193" t="str">
        <f t="shared" si="6052"/>
        <v>Food Services</v>
      </c>
      <c r="AA3344" s="193">
        <f t="shared" si="5947"/>
        <v>0</v>
      </c>
      <c r="AB3344" s="193" t="str">
        <f t="shared" ref="AB3344" si="6069">AB$324</f>
        <v>Nagira, Rina</v>
      </c>
    </row>
    <row r="3345" spans="1:28" s="188" customFormat="1" ht="17.399999999999999">
      <c r="A3345" s="193" t="str">
        <f t="shared" si="5942"/>
        <v>Food Services</v>
      </c>
      <c r="B3345" s="193" t="str">
        <f t="shared" si="5943"/>
        <v>AT551Food Services</v>
      </c>
      <c r="C3345" s="193" t="str">
        <f t="shared" si="5944"/>
        <v>Food ServicesFatianow, Christina</v>
      </c>
      <c r="D3345" s="193"/>
      <c r="E3345" s="193"/>
      <c r="F3345" s="193" t="str">
        <f t="shared" si="5945"/>
        <v>Food ServicesHoffman, Brian</v>
      </c>
      <c r="G3345" s="193" t="str">
        <f t="shared" ref="G3345:M3345" si="6070">G$325</f>
        <v>Hoffman, Brian</v>
      </c>
      <c r="H3345" s="193" t="str">
        <f t="shared" si="6070"/>
        <v>Fatianow, Christina</v>
      </c>
      <c r="I3345" s="193" t="str">
        <f t="shared" si="6070"/>
        <v>AT551</v>
      </c>
      <c r="J3345" s="193" t="str">
        <f t="shared" si="6070"/>
        <v>ATLAS SUPPLY CHAIN SERVICES, LLC</v>
      </c>
      <c r="K3345" s="193" t="str">
        <f t="shared" si="6070"/>
        <v>all</v>
      </c>
      <c r="L3345" s="193">
        <f t="shared" si="6070"/>
        <v>0</v>
      </c>
      <c r="M3345" s="193">
        <f t="shared" si="6070"/>
        <v>0</v>
      </c>
      <c r="N3345" s="193" t="str">
        <f t="shared" si="6052"/>
        <v>Food Services</v>
      </c>
      <c r="AA3345" s="193">
        <f t="shared" si="5947"/>
        <v>0</v>
      </c>
      <c r="AB3345" s="193" t="str">
        <f t="shared" ref="AB3345" si="6071">AB$325</f>
        <v>Fatianow, Christina</v>
      </c>
    </row>
    <row r="3346" spans="1:28" s="188" customFormat="1" ht="17.399999999999999">
      <c r="A3346" s="193" t="str">
        <f t="shared" si="5942"/>
        <v>Food Services</v>
      </c>
      <c r="B3346" s="193" t="str">
        <f t="shared" si="5943"/>
        <v>BI413Food Services</v>
      </c>
      <c r="C3346" s="193" t="str">
        <f t="shared" si="5944"/>
        <v>Food ServicesFatianow, Christina</v>
      </c>
      <c r="D3346" s="193"/>
      <c r="E3346" s="193"/>
      <c r="F3346" s="193" t="str">
        <f t="shared" si="5945"/>
        <v>Food ServicesHoffman, Brian</v>
      </c>
      <c r="G3346" s="193" t="str">
        <f t="shared" ref="G3346:M3346" si="6072">G$326</f>
        <v>Hoffman, Brian</v>
      </c>
      <c r="H3346" s="193" t="str">
        <f t="shared" si="6072"/>
        <v>Fatianow, Christina</v>
      </c>
      <c r="I3346" s="193" t="str">
        <f t="shared" si="6072"/>
        <v>BI413</v>
      </c>
      <c r="J3346" s="193" t="str">
        <f t="shared" si="6072"/>
        <v>BIRCHBOX INC</v>
      </c>
      <c r="K3346" s="193" t="str">
        <f t="shared" si="6072"/>
        <v>all</v>
      </c>
      <c r="L3346" s="193">
        <f t="shared" si="6072"/>
        <v>0</v>
      </c>
      <c r="M3346" s="193">
        <f t="shared" si="6072"/>
        <v>0</v>
      </c>
      <c r="N3346" s="193" t="str">
        <f t="shared" si="6052"/>
        <v>Food Services</v>
      </c>
      <c r="AA3346" s="193">
        <f t="shared" si="5947"/>
        <v>0</v>
      </c>
      <c r="AB3346" s="193" t="str">
        <f t="shared" ref="AB3346" si="6073">AB$326</f>
        <v>Fatianow, Christina</v>
      </c>
    </row>
    <row r="3347" spans="1:28" s="188" customFormat="1" ht="17.399999999999999">
      <c r="A3347" s="193" t="str">
        <f t="shared" si="5942"/>
        <v>Food Services</v>
      </c>
      <c r="B3347" s="193" t="str">
        <f t="shared" si="5943"/>
        <v>BR951Food Services</v>
      </c>
      <c r="C3347" s="193" t="str">
        <f t="shared" si="5944"/>
        <v>Food ServicesFatianow, Christina</v>
      </c>
      <c r="D3347" s="193"/>
      <c r="E3347" s="193"/>
      <c r="F3347" s="193" t="str">
        <f t="shared" si="5945"/>
        <v>Food ServicesHoffman, Brian</v>
      </c>
      <c r="G3347" s="193" t="str">
        <f t="shared" ref="G3347:M3347" si="6074">G$327</f>
        <v>Hoffman, Brian</v>
      </c>
      <c r="H3347" s="193" t="str">
        <f t="shared" si="6074"/>
        <v>Fatianow, Christina</v>
      </c>
      <c r="I3347" s="193" t="str">
        <f t="shared" si="6074"/>
        <v>BR951</v>
      </c>
      <c r="J3347" s="193" t="str">
        <f t="shared" si="6074"/>
        <v>BREWER QUILTING AND SEWING</v>
      </c>
      <c r="K3347" s="193" t="str">
        <f t="shared" si="6074"/>
        <v>all</v>
      </c>
      <c r="L3347" s="193">
        <f t="shared" si="6074"/>
        <v>0</v>
      </c>
      <c r="M3347" s="193">
        <f t="shared" si="6074"/>
        <v>0</v>
      </c>
      <c r="N3347" s="193" t="str">
        <f t="shared" si="6052"/>
        <v>Food Services</v>
      </c>
      <c r="AA3347" s="193">
        <f t="shared" si="5947"/>
        <v>0</v>
      </c>
      <c r="AB3347" s="193" t="str">
        <f t="shared" ref="AB3347" si="6075">AB$327</f>
        <v>Fatianow, Christina</v>
      </c>
    </row>
    <row r="3348" spans="1:28" s="188" customFormat="1" ht="17.399999999999999">
      <c r="A3348" s="193" t="str">
        <f t="shared" ref="A3348:A3411" si="6076">T$13</f>
        <v>Food Services</v>
      </c>
      <c r="B3348" s="193" t="str">
        <f t="shared" ref="B3348:B3411" si="6077">CONCATENATE(I3348,A3348)</f>
        <v>CA020Food Services</v>
      </c>
      <c r="C3348" s="193" t="str">
        <f t="shared" ref="C3348:C3411" si="6078">CONCATENATE(A3348,H3348)</f>
        <v>Food ServicesFatianow, Christina</v>
      </c>
      <c r="D3348" s="193"/>
      <c r="E3348" s="193"/>
      <c r="F3348" s="193" t="str">
        <f t="shared" ref="F3348:F3411" si="6079">CONCATENATE(A3348,G3348)</f>
        <v>Food ServicesHoffman, Brian</v>
      </c>
      <c r="G3348" s="193" t="str">
        <f t="shared" ref="G3348:M3348" si="6080">G$328</f>
        <v>Hoffman, Brian</v>
      </c>
      <c r="H3348" s="193" t="str">
        <f t="shared" si="6080"/>
        <v>Fatianow, Christina</v>
      </c>
      <c r="I3348" s="193" t="str">
        <f t="shared" si="6080"/>
        <v>CA020</v>
      </c>
      <c r="J3348" s="193" t="str">
        <f t="shared" si="6080"/>
        <v>CAPITAL AUDIO ELECTR</v>
      </c>
      <c r="K3348" s="193" t="str">
        <f t="shared" si="6080"/>
        <v>all</v>
      </c>
      <c r="L3348" s="193">
        <f t="shared" si="6080"/>
        <v>0</v>
      </c>
      <c r="M3348" s="193">
        <f t="shared" si="6080"/>
        <v>0</v>
      </c>
      <c r="N3348" s="193" t="str">
        <f t="shared" si="6052"/>
        <v>Food Services</v>
      </c>
      <c r="AA3348" s="193">
        <f t="shared" ref="AA3348:AA3411" si="6081">AT$13</f>
        <v>0</v>
      </c>
      <c r="AB3348" s="193" t="str">
        <f t="shared" ref="AB3348" si="6082">AB$328</f>
        <v>Fatianow, Christina</v>
      </c>
    </row>
    <row r="3349" spans="1:28" s="188" customFormat="1" ht="17.399999999999999">
      <c r="A3349" s="193" t="str">
        <f t="shared" si="6076"/>
        <v>Food Services</v>
      </c>
      <c r="B3349" s="193" t="str">
        <f t="shared" si="6077"/>
        <v>CA080Food Services</v>
      </c>
      <c r="C3349" s="193" t="str">
        <f t="shared" si="6078"/>
        <v>Food ServicesFatianow, Christina</v>
      </c>
      <c r="D3349" s="193"/>
      <c r="E3349" s="193"/>
      <c r="F3349" s="193" t="str">
        <f t="shared" si="6079"/>
        <v>Food ServicesHoffman, Brian</v>
      </c>
      <c r="G3349" s="193" t="str">
        <f t="shared" ref="G3349:M3349" si="6083">G$329</f>
        <v>Hoffman, Brian</v>
      </c>
      <c r="H3349" s="193" t="str">
        <f t="shared" si="6083"/>
        <v>Fatianow, Christina</v>
      </c>
      <c r="I3349" s="193" t="str">
        <f t="shared" si="6083"/>
        <v>CA080</v>
      </c>
      <c r="J3349" s="193" t="str">
        <f t="shared" si="6083"/>
        <v>CAPITOL SALES COMP.</v>
      </c>
      <c r="K3349" s="193" t="str">
        <f t="shared" si="6083"/>
        <v>all</v>
      </c>
      <c r="L3349" s="193">
        <f t="shared" si="6083"/>
        <v>0</v>
      </c>
      <c r="M3349" s="193">
        <f t="shared" si="6083"/>
        <v>0</v>
      </c>
      <c r="N3349" s="193" t="str">
        <f t="shared" si="6052"/>
        <v>Food Services</v>
      </c>
      <c r="AA3349" s="193">
        <f t="shared" si="6081"/>
        <v>0</v>
      </c>
      <c r="AB3349" s="193" t="str">
        <f t="shared" ref="AB3349" si="6084">AB$329</f>
        <v>Fatianow, Christina</v>
      </c>
    </row>
    <row r="3350" spans="1:28" s="188" customFormat="1" ht="17.399999999999999">
      <c r="A3350" s="193" t="str">
        <f t="shared" si="6076"/>
        <v>Food Services</v>
      </c>
      <c r="B3350" s="193" t="str">
        <f t="shared" si="6077"/>
        <v>CE946Food Services</v>
      </c>
      <c r="C3350" s="193" t="str">
        <f t="shared" si="6078"/>
        <v>Food ServicesFatianow, Christina</v>
      </c>
      <c r="D3350" s="193"/>
      <c r="E3350" s="193"/>
      <c r="F3350" s="193" t="str">
        <f t="shared" si="6079"/>
        <v>Food ServicesHoffman, Brian</v>
      </c>
      <c r="G3350" s="193" t="str">
        <f t="shared" ref="G3350:M3350" si="6085">G$330</f>
        <v>Hoffman, Brian</v>
      </c>
      <c r="H3350" s="193" t="str">
        <f t="shared" si="6085"/>
        <v>Fatianow, Christina</v>
      </c>
      <c r="I3350" s="193" t="str">
        <f t="shared" si="6085"/>
        <v>CE946</v>
      </c>
      <c r="J3350" s="193" t="str">
        <f t="shared" si="6085"/>
        <v>CED PCEC</v>
      </c>
      <c r="K3350" s="193" t="str">
        <f t="shared" si="6085"/>
        <v>all</v>
      </c>
      <c r="L3350" s="193">
        <f t="shared" si="6085"/>
        <v>0</v>
      </c>
      <c r="M3350" s="193">
        <f t="shared" si="6085"/>
        <v>0</v>
      </c>
      <c r="N3350" s="193" t="str">
        <f t="shared" si="6052"/>
        <v>Food Services</v>
      </c>
      <c r="AA3350" s="193">
        <f t="shared" si="6081"/>
        <v>0</v>
      </c>
      <c r="AB3350" s="193" t="str">
        <f t="shared" ref="AB3350" si="6086">AB$330</f>
        <v>Fatianow, Christina</v>
      </c>
    </row>
    <row r="3351" spans="1:28" s="188" customFormat="1" ht="17.399999999999999">
      <c r="A3351" s="193" t="str">
        <f t="shared" si="6076"/>
        <v>Food Services</v>
      </c>
      <c r="B3351" s="193" t="str">
        <f t="shared" si="6077"/>
        <v>CR850Food Services</v>
      </c>
      <c r="C3351" s="193" t="str">
        <f t="shared" si="6078"/>
        <v>Food ServicesFatianow, Christina</v>
      </c>
      <c r="D3351" s="193"/>
      <c r="E3351" s="193"/>
      <c r="F3351" s="193" t="str">
        <f t="shared" si="6079"/>
        <v>Food ServicesHoffman, Brian</v>
      </c>
      <c r="G3351" s="193" t="str">
        <f t="shared" ref="G3351:M3351" si="6087">G$331</f>
        <v>Hoffman, Brian</v>
      </c>
      <c r="H3351" s="193" t="str">
        <f t="shared" si="6087"/>
        <v>Fatianow, Christina</v>
      </c>
      <c r="I3351" s="193" t="str">
        <f t="shared" si="6087"/>
        <v>CR850</v>
      </c>
      <c r="J3351" s="193" t="str">
        <f t="shared" si="6087"/>
        <v>CRYSTAL PROMOTIONS INC</v>
      </c>
      <c r="K3351" s="193" t="str">
        <f t="shared" si="6087"/>
        <v>all</v>
      </c>
      <c r="L3351" s="193">
        <f t="shared" si="6087"/>
        <v>0</v>
      </c>
      <c r="M3351" s="193">
        <f t="shared" si="6087"/>
        <v>0</v>
      </c>
      <c r="N3351" s="193" t="str">
        <f t="shared" si="6052"/>
        <v>Food Services</v>
      </c>
      <c r="AA3351" s="193">
        <f t="shared" si="6081"/>
        <v>0</v>
      </c>
      <c r="AB3351" s="193" t="str">
        <f t="shared" ref="AB3351" si="6088">AB$331</f>
        <v>Fatianow, Christina</v>
      </c>
    </row>
    <row r="3352" spans="1:28" s="188" customFormat="1" ht="17.399999999999999">
      <c r="A3352" s="193" t="str">
        <f t="shared" si="6076"/>
        <v>Food Services</v>
      </c>
      <c r="B3352" s="193" t="str">
        <f t="shared" si="6077"/>
        <v>DE635Food Services</v>
      </c>
      <c r="C3352" s="193" t="str">
        <f t="shared" si="6078"/>
        <v>Food ServicesFatianow, Christina</v>
      </c>
      <c r="D3352" s="193"/>
      <c r="E3352" s="193"/>
      <c r="F3352" s="193" t="str">
        <f t="shared" si="6079"/>
        <v>Food ServicesHoffman, Brian</v>
      </c>
      <c r="G3352" s="193" t="str">
        <f t="shared" ref="G3352:M3352" si="6089">G$332</f>
        <v>Hoffman, Brian</v>
      </c>
      <c r="H3352" s="193" t="str">
        <f t="shared" si="6089"/>
        <v>Fatianow, Christina</v>
      </c>
      <c r="I3352" s="193" t="str">
        <f t="shared" si="6089"/>
        <v>DE635</v>
      </c>
      <c r="J3352" s="193" t="str">
        <f t="shared" si="6089"/>
        <v>B &amp; B ELECTRONICS</v>
      </c>
      <c r="K3352" s="193" t="str">
        <f t="shared" si="6089"/>
        <v>all</v>
      </c>
      <c r="L3352" s="193">
        <f t="shared" si="6089"/>
        <v>0</v>
      </c>
      <c r="M3352" s="193">
        <f t="shared" si="6089"/>
        <v>0</v>
      </c>
      <c r="N3352" s="193" t="str">
        <f t="shared" si="6052"/>
        <v>Food Services</v>
      </c>
      <c r="AA3352" s="193">
        <f t="shared" si="6081"/>
        <v>0</v>
      </c>
      <c r="AB3352" s="193" t="str">
        <f t="shared" ref="AB3352" si="6090">AB$332</f>
        <v>Fatianow, Christina</v>
      </c>
    </row>
    <row r="3353" spans="1:28" s="188" customFormat="1" ht="17.399999999999999">
      <c r="A3353" s="193" t="str">
        <f t="shared" si="6076"/>
        <v>Food Services</v>
      </c>
      <c r="B3353" s="193" t="str">
        <f t="shared" si="6077"/>
        <v>DE895Food Services</v>
      </c>
      <c r="C3353" s="193" t="str">
        <f t="shared" si="6078"/>
        <v>Food ServicesFatianow, Christina</v>
      </c>
      <c r="D3353" s="193"/>
      <c r="E3353" s="193"/>
      <c r="F3353" s="193" t="str">
        <f t="shared" si="6079"/>
        <v>Food ServicesHoffman, Brian</v>
      </c>
      <c r="G3353" s="193" t="str">
        <f t="shared" ref="G3353:M3353" si="6091">G$333</f>
        <v>Hoffman, Brian</v>
      </c>
      <c r="H3353" s="193" t="str">
        <f t="shared" si="6091"/>
        <v>Fatianow, Christina</v>
      </c>
      <c r="I3353" s="193" t="str">
        <f t="shared" si="6091"/>
        <v>DE895</v>
      </c>
      <c r="J3353" s="193" t="str">
        <f t="shared" si="6091"/>
        <v>DESCO VACUUM CLEANER SUPPLY CO</v>
      </c>
      <c r="K3353" s="193" t="str">
        <f t="shared" si="6091"/>
        <v>all</v>
      </c>
      <c r="L3353" s="193">
        <f t="shared" si="6091"/>
        <v>0</v>
      </c>
      <c r="M3353" s="193">
        <f t="shared" si="6091"/>
        <v>0</v>
      </c>
      <c r="N3353" s="193" t="str">
        <f t="shared" si="6052"/>
        <v>Food Services</v>
      </c>
      <c r="AA3353" s="193">
        <f t="shared" si="6081"/>
        <v>0</v>
      </c>
      <c r="AB3353" s="193" t="str">
        <f t="shared" ref="AB3353" si="6092">AB$333</f>
        <v>Fatianow, Christina</v>
      </c>
    </row>
    <row r="3354" spans="1:28" s="188" customFormat="1" ht="17.399999999999999">
      <c r="A3354" s="193" t="str">
        <f t="shared" si="6076"/>
        <v>Food Services</v>
      </c>
      <c r="B3354" s="193" t="str">
        <f t="shared" si="6077"/>
        <v>EL225Food Services</v>
      </c>
      <c r="C3354" s="193" t="str">
        <f t="shared" si="6078"/>
        <v>Food ServicesFatianow, Christina</v>
      </c>
      <c r="D3354" s="193"/>
      <c r="E3354" s="193"/>
      <c r="F3354" s="193" t="str">
        <f t="shared" si="6079"/>
        <v>Food ServicesHoffman, Brian</v>
      </c>
      <c r="G3354" s="193" t="str">
        <f t="shared" ref="G3354:M3354" si="6093">G$334</f>
        <v>Hoffman, Brian</v>
      </c>
      <c r="H3354" s="193" t="str">
        <f t="shared" si="6093"/>
        <v>Fatianow, Christina</v>
      </c>
      <c r="I3354" s="193" t="str">
        <f t="shared" si="6093"/>
        <v>EL225</v>
      </c>
      <c r="J3354" s="193" t="str">
        <f t="shared" si="6093"/>
        <v>ELECTRONIC EXPRESS I</v>
      </c>
      <c r="K3354" s="193" t="str">
        <f t="shared" si="6093"/>
        <v>all</v>
      </c>
      <c r="L3354" s="193">
        <f t="shared" si="6093"/>
        <v>0</v>
      </c>
      <c r="M3354" s="193">
        <f t="shared" si="6093"/>
        <v>0</v>
      </c>
      <c r="N3354" s="193" t="str">
        <f t="shared" si="6052"/>
        <v>Food Services</v>
      </c>
      <c r="AA3354" s="193">
        <f t="shared" si="6081"/>
        <v>0</v>
      </c>
      <c r="AB3354" s="193" t="str">
        <f t="shared" ref="AB3354" si="6094">AB$334</f>
        <v>Fatianow, Christina</v>
      </c>
    </row>
    <row r="3355" spans="1:28" s="188" customFormat="1" ht="17.399999999999999">
      <c r="A3355" s="193" t="str">
        <f t="shared" si="6076"/>
        <v>Food Services</v>
      </c>
      <c r="B3355" s="193" t="str">
        <f t="shared" si="6077"/>
        <v>EN171Food Services</v>
      </c>
      <c r="C3355" s="193" t="str">
        <f t="shared" si="6078"/>
        <v>Food ServicesFatianow, Christina</v>
      </c>
      <c r="D3355" s="193"/>
      <c r="E3355" s="193"/>
      <c r="F3355" s="193" t="str">
        <f t="shared" si="6079"/>
        <v>Food ServicesHoffman, Brian</v>
      </c>
      <c r="G3355" s="193" t="str">
        <f t="shared" ref="G3355:M3355" si="6095">G$335</f>
        <v>Hoffman, Brian</v>
      </c>
      <c r="H3355" s="193" t="str">
        <f t="shared" si="6095"/>
        <v>Fatianow, Christina</v>
      </c>
      <c r="I3355" s="193" t="str">
        <f t="shared" si="6095"/>
        <v>EN171</v>
      </c>
      <c r="J3355" s="193" t="str">
        <f t="shared" si="6095"/>
        <v>ENCOMPASS SUPPLY CHAIN SOLUT. INC</v>
      </c>
      <c r="K3355" s="193" t="str">
        <f t="shared" si="6095"/>
        <v>all</v>
      </c>
      <c r="L3355" s="193">
        <f t="shared" si="6095"/>
        <v>0</v>
      </c>
      <c r="M3355" s="193">
        <f t="shared" si="6095"/>
        <v>0</v>
      </c>
      <c r="N3355" s="193" t="str">
        <f t="shared" si="6052"/>
        <v>Food Services</v>
      </c>
      <c r="AA3355" s="193">
        <f t="shared" si="6081"/>
        <v>0</v>
      </c>
      <c r="AB3355" s="193" t="str">
        <f t="shared" ref="AB3355" si="6096">AB$335</f>
        <v>Fatianow, Christina</v>
      </c>
    </row>
    <row r="3356" spans="1:28" s="188" customFormat="1" ht="17.399999999999999">
      <c r="A3356" s="193" t="str">
        <f t="shared" si="6076"/>
        <v>Food Services</v>
      </c>
      <c r="B3356" s="193" t="str">
        <f t="shared" si="6077"/>
        <v>FE020Food Services</v>
      </c>
      <c r="C3356" s="193" t="str">
        <f t="shared" si="6078"/>
        <v>Food ServicesFatianow, Christina</v>
      </c>
      <c r="D3356" s="193"/>
      <c r="E3356" s="193"/>
      <c r="F3356" s="193" t="str">
        <f t="shared" si="6079"/>
        <v>Food ServicesHoffman, Brian</v>
      </c>
      <c r="G3356" s="193" t="str">
        <f t="shared" ref="G3356:M3356" si="6097">G$336</f>
        <v>Hoffman, Brian</v>
      </c>
      <c r="H3356" s="193" t="str">
        <f t="shared" si="6097"/>
        <v>Fatianow, Christina</v>
      </c>
      <c r="I3356" s="193" t="str">
        <f t="shared" si="6097"/>
        <v>FE020</v>
      </c>
      <c r="J3356" s="193" t="str">
        <f t="shared" si="6097"/>
        <v>FERGUSON ENTER</v>
      </c>
      <c r="K3356" s="193" t="str">
        <f t="shared" si="6097"/>
        <v>all</v>
      </c>
      <c r="L3356" s="193">
        <f t="shared" si="6097"/>
        <v>0</v>
      </c>
      <c r="M3356" s="193">
        <f t="shared" si="6097"/>
        <v>0</v>
      </c>
      <c r="N3356" s="193" t="str">
        <f t="shared" si="6052"/>
        <v>Food Services</v>
      </c>
      <c r="AA3356" s="193">
        <f t="shared" si="6081"/>
        <v>0</v>
      </c>
      <c r="AB3356" s="193" t="str">
        <f t="shared" ref="AB3356" si="6098">AB$336</f>
        <v>Fatianow, Christina</v>
      </c>
    </row>
    <row r="3357" spans="1:28" s="188" customFormat="1" ht="17.399999999999999">
      <c r="A3357" s="193" t="str">
        <f t="shared" si="6076"/>
        <v>Food Services</v>
      </c>
      <c r="B3357" s="193" t="str">
        <f t="shared" si="6077"/>
        <v>FI376Food Services</v>
      </c>
      <c r="C3357" s="193" t="str">
        <f t="shared" si="6078"/>
        <v>Food ServicesFatianow, Christina</v>
      </c>
      <c r="D3357" s="193"/>
      <c r="E3357" s="193"/>
      <c r="F3357" s="193" t="str">
        <f t="shared" si="6079"/>
        <v>Food ServicesHoffman, Brian</v>
      </c>
      <c r="G3357" s="193" t="str">
        <f t="shared" ref="G3357:M3357" si="6099">G$337</f>
        <v>Hoffman, Brian</v>
      </c>
      <c r="H3357" s="193" t="str">
        <f t="shared" si="6099"/>
        <v>Fatianow, Christina</v>
      </c>
      <c r="I3357" s="193" t="str">
        <f t="shared" si="6099"/>
        <v>FI376</v>
      </c>
      <c r="J3357" s="193" t="str">
        <f t="shared" si="6099"/>
        <v>5-BELOW</v>
      </c>
      <c r="K3357" s="193" t="str">
        <f t="shared" si="6099"/>
        <v>all</v>
      </c>
      <c r="L3357" s="193">
        <f t="shared" si="6099"/>
        <v>0</v>
      </c>
      <c r="M3357" s="193">
        <f t="shared" si="6099"/>
        <v>0</v>
      </c>
      <c r="N3357" s="193" t="str">
        <f t="shared" si="6052"/>
        <v>Food Services</v>
      </c>
      <c r="AA3357" s="193">
        <f t="shared" si="6081"/>
        <v>0</v>
      </c>
      <c r="AB3357" s="193" t="str">
        <f t="shared" ref="AB3357" si="6100">AB$337</f>
        <v>Fatianow, Christina</v>
      </c>
    </row>
    <row r="3358" spans="1:28" s="188" customFormat="1" ht="17.399999999999999">
      <c r="A3358" s="193" t="str">
        <f t="shared" si="6076"/>
        <v>Food Services</v>
      </c>
      <c r="B3358" s="193" t="str">
        <f t="shared" si="6077"/>
        <v>HA110Food Services</v>
      </c>
      <c r="C3358" s="193" t="str">
        <f t="shared" si="6078"/>
        <v>Food ServicesFatianow, Christina</v>
      </c>
      <c r="D3358" s="193"/>
      <c r="E3358" s="193"/>
      <c r="F3358" s="193" t="str">
        <f t="shared" si="6079"/>
        <v>Food ServicesHoffman, Brian</v>
      </c>
      <c r="G3358" s="193" t="str">
        <f t="shared" ref="G3358:M3358" si="6101">G$338</f>
        <v>Hoffman, Brian</v>
      </c>
      <c r="H3358" s="193" t="str">
        <f t="shared" si="6101"/>
        <v>Fatianow, Christina</v>
      </c>
      <c r="I3358" s="193" t="str">
        <f t="shared" si="6101"/>
        <v>HA110</v>
      </c>
      <c r="J3358" s="193" t="str">
        <f t="shared" si="6101"/>
        <v>HAMMACHER SCHLEMMER</v>
      </c>
      <c r="K3358" s="193" t="str">
        <f t="shared" si="6101"/>
        <v>all</v>
      </c>
      <c r="L3358" s="193">
        <f t="shared" si="6101"/>
        <v>0</v>
      </c>
      <c r="M3358" s="193">
        <f t="shared" si="6101"/>
        <v>0</v>
      </c>
      <c r="N3358" s="193" t="str">
        <f t="shared" si="6052"/>
        <v>Food Services</v>
      </c>
      <c r="AA3358" s="193">
        <f t="shared" si="6081"/>
        <v>0</v>
      </c>
      <c r="AB3358" s="193" t="str">
        <f t="shared" ref="AB3358" si="6102">AB$338</f>
        <v>Fatianow, Christina</v>
      </c>
    </row>
    <row r="3359" spans="1:28" s="188" customFormat="1" ht="17.399999999999999">
      <c r="A3359" s="193" t="str">
        <f t="shared" si="6076"/>
        <v>Food Services</v>
      </c>
      <c r="B3359" s="193" t="str">
        <f t="shared" si="6077"/>
        <v>HE085Food Services</v>
      </c>
      <c r="C3359" s="193" t="str">
        <f t="shared" si="6078"/>
        <v>Food ServicesFatianow, Christina</v>
      </c>
      <c r="D3359" s="193"/>
      <c r="E3359" s="193"/>
      <c r="F3359" s="193" t="str">
        <f t="shared" si="6079"/>
        <v>Food ServicesHoffman, Brian</v>
      </c>
      <c r="G3359" s="193" t="str">
        <f t="shared" ref="G3359:M3359" si="6103">G$339</f>
        <v>Hoffman, Brian</v>
      </c>
      <c r="H3359" s="193" t="str">
        <f t="shared" si="6103"/>
        <v>Fatianow, Christina</v>
      </c>
      <c r="I3359" s="193" t="str">
        <f t="shared" si="6103"/>
        <v>HE085</v>
      </c>
      <c r="J3359" s="193" t="str">
        <f t="shared" si="6103"/>
        <v>HESCO</v>
      </c>
      <c r="K3359" s="193" t="str">
        <f t="shared" si="6103"/>
        <v>all</v>
      </c>
      <c r="L3359" s="193">
        <f t="shared" si="6103"/>
        <v>0</v>
      </c>
      <c r="M3359" s="193">
        <f t="shared" si="6103"/>
        <v>0</v>
      </c>
      <c r="N3359" s="193" t="str">
        <f t="shared" si="6052"/>
        <v>Food Services</v>
      </c>
      <c r="AA3359" s="193">
        <f t="shared" si="6081"/>
        <v>0</v>
      </c>
      <c r="AB3359" s="193" t="str">
        <f t="shared" ref="AB3359" si="6104">AB$339</f>
        <v>Fatianow, Christina</v>
      </c>
    </row>
    <row r="3360" spans="1:28" s="188" customFormat="1" ht="17.399999999999999">
      <c r="A3360" s="193" t="str">
        <f t="shared" si="6076"/>
        <v>Food Services</v>
      </c>
      <c r="B3360" s="193" t="str">
        <f t="shared" si="6077"/>
        <v>JE050Food Services</v>
      </c>
      <c r="C3360" s="193" t="str">
        <f t="shared" si="6078"/>
        <v>Food ServicesFatianow, Christina</v>
      </c>
      <c r="D3360" s="193"/>
      <c r="E3360" s="193"/>
      <c r="F3360" s="193" t="str">
        <f t="shared" si="6079"/>
        <v>Food ServicesHoffman, Brian</v>
      </c>
      <c r="G3360" s="193" t="str">
        <f t="shared" ref="G3360:M3360" si="6105">G$340</f>
        <v>Hoffman, Brian</v>
      </c>
      <c r="H3360" s="193" t="str">
        <f t="shared" si="6105"/>
        <v>Fatianow, Christina</v>
      </c>
      <c r="I3360" s="193" t="str">
        <f t="shared" si="6105"/>
        <v>JE050</v>
      </c>
      <c r="J3360" s="193" t="str">
        <f t="shared" si="6105"/>
        <v>JENNE DISTRIBUTORS I</v>
      </c>
      <c r="K3360" s="193" t="str">
        <f t="shared" si="6105"/>
        <v>all</v>
      </c>
      <c r="L3360" s="193">
        <f t="shared" si="6105"/>
        <v>0</v>
      </c>
      <c r="M3360" s="193">
        <f t="shared" si="6105"/>
        <v>0</v>
      </c>
      <c r="N3360" s="193" t="str">
        <f t="shared" si="6052"/>
        <v>Food Services</v>
      </c>
      <c r="AA3360" s="193">
        <f t="shared" si="6081"/>
        <v>0</v>
      </c>
      <c r="AB3360" s="193" t="str">
        <f t="shared" ref="AB3360" si="6106">AB$340</f>
        <v>Fatianow, Christina</v>
      </c>
    </row>
    <row r="3361" spans="1:28" s="188" customFormat="1" ht="17.399999999999999">
      <c r="A3361" s="193" t="str">
        <f t="shared" si="6076"/>
        <v>Food Services</v>
      </c>
      <c r="B3361" s="193" t="str">
        <f t="shared" si="6077"/>
        <v>JE341Food Services</v>
      </c>
      <c r="C3361" s="193" t="str">
        <f t="shared" si="6078"/>
        <v>Food ServicesFatianow, Christina</v>
      </c>
      <c r="D3361" s="193"/>
      <c r="E3361" s="193"/>
      <c r="F3361" s="193" t="str">
        <f t="shared" si="6079"/>
        <v>Food ServicesHoffman, Brian</v>
      </c>
      <c r="G3361" s="193" t="str">
        <f t="shared" ref="G3361:M3361" si="6107">G$341</f>
        <v>Hoffman, Brian</v>
      </c>
      <c r="H3361" s="193" t="str">
        <f t="shared" si="6107"/>
        <v>Fatianow, Christina</v>
      </c>
      <c r="I3361" s="193" t="str">
        <f t="shared" si="6107"/>
        <v>JE341</v>
      </c>
      <c r="J3361" s="193" t="str">
        <f t="shared" si="6107"/>
        <v>JENSEN DISTRIBUTION SERVICES</v>
      </c>
      <c r="K3361" s="193" t="str">
        <f t="shared" si="6107"/>
        <v>all</v>
      </c>
      <c r="L3361" s="193">
        <f t="shared" si="6107"/>
        <v>0</v>
      </c>
      <c r="M3361" s="193">
        <f t="shared" si="6107"/>
        <v>0</v>
      </c>
      <c r="N3361" s="193" t="str">
        <f t="shared" si="6052"/>
        <v>Food Services</v>
      </c>
      <c r="AA3361" s="193">
        <f t="shared" si="6081"/>
        <v>0</v>
      </c>
      <c r="AB3361" s="193" t="str">
        <f t="shared" ref="AB3361" si="6108">AB$341</f>
        <v>Fatianow, Christina</v>
      </c>
    </row>
    <row r="3362" spans="1:28" s="188" customFormat="1" ht="17.399999999999999">
      <c r="A3362" s="193" t="str">
        <f t="shared" si="6076"/>
        <v>Food Services</v>
      </c>
      <c r="B3362" s="193" t="str">
        <f t="shared" si="6077"/>
        <v>KE160Food Services</v>
      </c>
      <c r="C3362" s="193" t="str">
        <f t="shared" si="6078"/>
        <v>Food ServicesFatianow, Christina</v>
      </c>
      <c r="D3362" s="193"/>
      <c r="E3362" s="193"/>
      <c r="F3362" s="193" t="str">
        <f t="shared" si="6079"/>
        <v>Food ServicesHoffman, Brian</v>
      </c>
      <c r="G3362" s="193" t="str">
        <f t="shared" ref="G3362:M3362" si="6109">G$342</f>
        <v>Hoffman, Brian</v>
      </c>
      <c r="H3362" s="193" t="str">
        <f t="shared" si="6109"/>
        <v>Fatianow, Christina</v>
      </c>
      <c r="I3362" s="193" t="str">
        <f t="shared" si="6109"/>
        <v>KE160</v>
      </c>
      <c r="J3362" s="193" t="str">
        <f t="shared" si="6109"/>
        <v>KEI TRADING CO. INC.</v>
      </c>
      <c r="K3362" s="193" t="str">
        <f t="shared" si="6109"/>
        <v>all</v>
      </c>
      <c r="L3362" s="193">
        <f t="shared" si="6109"/>
        <v>0</v>
      </c>
      <c r="M3362" s="193">
        <f t="shared" si="6109"/>
        <v>0</v>
      </c>
      <c r="N3362" s="193" t="str">
        <f t="shared" si="6052"/>
        <v>Food Services</v>
      </c>
      <c r="AA3362" s="193">
        <f t="shared" si="6081"/>
        <v>0</v>
      </c>
      <c r="AB3362" s="193" t="str">
        <f t="shared" ref="AB3362" si="6110">AB$342</f>
        <v>Fatianow, Christina</v>
      </c>
    </row>
    <row r="3363" spans="1:28" s="188" customFormat="1" ht="17.399999999999999">
      <c r="A3363" s="193" t="str">
        <f t="shared" si="6076"/>
        <v>Food Services</v>
      </c>
      <c r="B3363" s="193" t="str">
        <f t="shared" si="6077"/>
        <v>LT031Food Services</v>
      </c>
      <c r="C3363" s="193" t="str">
        <f t="shared" si="6078"/>
        <v>Food ServicesFatianow, Christina</v>
      </c>
      <c r="D3363" s="193"/>
      <c r="E3363" s="193"/>
      <c r="F3363" s="193" t="str">
        <f t="shared" si="6079"/>
        <v>Food ServicesHoffman, Brian</v>
      </c>
      <c r="G3363" s="193" t="str">
        <f t="shared" ref="G3363:M3363" si="6111">G$343</f>
        <v>Hoffman, Brian</v>
      </c>
      <c r="H3363" s="193" t="str">
        <f t="shared" si="6111"/>
        <v>Fatianow, Christina</v>
      </c>
      <c r="I3363" s="193" t="str">
        <f t="shared" si="6111"/>
        <v>LT031</v>
      </c>
      <c r="J3363" s="193" t="str">
        <f t="shared" si="6111"/>
        <v>LTF CLUB OPERATIONS COMPANY INC</v>
      </c>
      <c r="K3363" s="193" t="str">
        <f t="shared" si="6111"/>
        <v>all</v>
      </c>
      <c r="L3363" s="193">
        <f t="shared" si="6111"/>
        <v>0</v>
      </c>
      <c r="M3363" s="193">
        <f t="shared" si="6111"/>
        <v>0</v>
      </c>
      <c r="N3363" s="193" t="str">
        <f t="shared" si="6052"/>
        <v>Food Services</v>
      </c>
      <c r="AA3363" s="193">
        <f t="shared" si="6081"/>
        <v>0</v>
      </c>
      <c r="AB3363" s="193" t="str">
        <f t="shared" ref="AB3363" si="6112">AB$343</f>
        <v>Fatianow, Christina</v>
      </c>
    </row>
    <row r="3364" spans="1:28" s="188" customFormat="1" ht="17.399999999999999">
      <c r="A3364" s="193" t="str">
        <f t="shared" si="6076"/>
        <v>Food Services</v>
      </c>
      <c r="B3364" s="193" t="str">
        <f t="shared" si="6077"/>
        <v>MA422Food Services</v>
      </c>
      <c r="C3364" s="193" t="str">
        <f t="shared" si="6078"/>
        <v>Food ServicesFatianow, Christina</v>
      </c>
      <c r="D3364" s="193"/>
      <c r="E3364" s="193"/>
      <c r="F3364" s="193" t="str">
        <f t="shared" si="6079"/>
        <v>Food ServicesHoffman, Brian</v>
      </c>
      <c r="G3364" s="193" t="str">
        <f t="shared" ref="G3364:M3364" si="6113">G$344</f>
        <v>Hoffman, Brian</v>
      </c>
      <c r="H3364" s="193" t="str">
        <f t="shared" si="6113"/>
        <v>Fatianow, Christina</v>
      </c>
      <c r="I3364" s="193" t="str">
        <f t="shared" si="6113"/>
        <v>MA422</v>
      </c>
      <c r="J3364" s="193" t="str">
        <f t="shared" si="6113"/>
        <v>MASON COMPANIES INC</v>
      </c>
      <c r="K3364" s="193" t="str">
        <f t="shared" si="6113"/>
        <v>all</v>
      </c>
      <c r="L3364" s="193">
        <f t="shared" si="6113"/>
        <v>0</v>
      </c>
      <c r="M3364" s="193">
        <f t="shared" si="6113"/>
        <v>0</v>
      </c>
      <c r="N3364" s="193" t="str">
        <f t="shared" si="6052"/>
        <v>Food Services</v>
      </c>
      <c r="AA3364" s="193">
        <f t="shared" si="6081"/>
        <v>0</v>
      </c>
      <c r="AB3364" s="193" t="str">
        <f t="shared" ref="AB3364" si="6114">AB$344</f>
        <v>Fatianow, Christina</v>
      </c>
    </row>
    <row r="3365" spans="1:28" s="188" customFormat="1" ht="17.399999999999999">
      <c r="A3365" s="193" t="str">
        <f t="shared" si="6076"/>
        <v>Food Services</v>
      </c>
      <c r="B3365" s="193" t="str">
        <f t="shared" si="6077"/>
        <v>MI680Food Services</v>
      </c>
      <c r="C3365" s="193" t="str">
        <f t="shared" si="6078"/>
        <v>Food ServicesFatianow, Christina</v>
      </c>
      <c r="D3365" s="193"/>
      <c r="E3365" s="193"/>
      <c r="F3365" s="193" t="str">
        <f t="shared" si="6079"/>
        <v>Food ServicesHoffman, Brian</v>
      </c>
      <c r="G3365" s="193" t="str">
        <f t="shared" ref="G3365:M3365" si="6115">G$345</f>
        <v>Hoffman, Brian</v>
      </c>
      <c r="H3365" s="193" t="str">
        <f t="shared" si="6115"/>
        <v>Fatianow, Christina</v>
      </c>
      <c r="I3365" s="193" t="str">
        <f t="shared" si="6115"/>
        <v>MI680</v>
      </c>
      <c r="J3365" s="193" t="str">
        <f t="shared" si="6115"/>
        <v>MICRO ELECTRONICS IN</v>
      </c>
      <c r="K3365" s="193" t="str">
        <f t="shared" si="6115"/>
        <v>all</v>
      </c>
      <c r="L3365" s="193">
        <f t="shared" si="6115"/>
        <v>0</v>
      </c>
      <c r="M3365" s="193">
        <f t="shared" si="6115"/>
        <v>0</v>
      </c>
      <c r="N3365" s="193" t="str">
        <f t="shared" si="6052"/>
        <v>Food Services</v>
      </c>
      <c r="AA3365" s="193">
        <f t="shared" si="6081"/>
        <v>0</v>
      </c>
      <c r="AB3365" s="193" t="str">
        <f t="shared" ref="AB3365" si="6116">AB$345</f>
        <v>Fatianow, Christina</v>
      </c>
    </row>
    <row r="3366" spans="1:28" s="188" customFormat="1" ht="17.399999999999999">
      <c r="A3366" s="193" t="str">
        <f t="shared" si="6076"/>
        <v>Food Services</v>
      </c>
      <c r="B3366" s="193" t="str">
        <f t="shared" si="6077"/>
        <v>MI978Food Services</v>
      </c>
      <c r="C3366" s="193" t="str">
        <f t="shared" si="6078"/>
        <v>Food ServicesFatianow, Christina</v>
      </c>
      <c r="D3366" s="193"/>
      <c r="E3366" s="193"/>
      <c r="F3366" s="193" t="str">
        <f t="shared" si="6079"/>
        <v>Food ServicesHoffman, Brian</v>
      </c>
      <c r="G3366" s="193" t="str">
        <f t="shared" ref="G3366:M3366" si="6117">G$346</f>
        <v>Hoffman, Brian</v>
      </c>
      <c r="H3366" s="193" t="str">
        <f t="shared" si="6117"/>
        <v>Fatianow, Christina</v>
      </c>
      <c r="I3366" s="193" t="str">
        <f t="shared" si="6117"/>
        <v>MI978</v>
      </c>
      <c r="J3366" s="193" t="str">
        <f t="shared" si="6117"/>
        <v>MID-STATE DISTRIBUTING COMPANY</v>
      </c>
      <c r="K3366" s="193" t="str">
        <f t="shared" si="6117"/>
        <v>all</v>
      </c>
      <c r="L3366" s="193">
        <f t="shared" si="6117"/>
        <v>0</v>
      </c>
      <c r="M3366" s="193">
        <f t="shared" si="6117"/>
        <v>0</v>
      </c>
      <c r="N3366" s="193" t="str">
        <f t="shared" si="6052"/>
        <v>Food Services</v>
      </c>
      <c r="AA3366" s="193">
        <f t="shared" si="6081"/>
        <v>0</v>
      </c>
      <c r="AB3366" s="193" t="str">
        <f t="shared" ref="AB3366" si="6118">AB$346</f>
        <v>Fatianow, Christina</v>
      </c>
    </row>
    <row r="3367" spans="1:28" s="188" customFormat="1" ht="17.399999999999999">
      <c r="A3367" s="193" t="str">
        <f t="shared" si="6076"/>
        <v>Food Services</v>
      </c>
      <c r="B3367" s="193" t="str">
        <f t="shared" si="6077"/>
        <v>OL136Food Services</v>
      </c>
      <c r="C3367" s="193" t="str">
        <f t="shared" si="6078"/>
        <v>Food ServicesFatianow, Christina</v>
      </c>
      <c r="D3367" s="193"/>
      <c r="E3367" s="193"/>
      <c r="F3367" s="193" t="str">
        <f t="shared" si="6079"/>
        <v>Food ServicesHoffman, Brian</v>
      </c>
      <c r="G3367" s="193" t="str">
        <f t="shared" ref="G3367:M3367" si="6119">G$347</f>
        <v>Hoffman, Brian</v>
      </c>
      <c r="H3367" s="193" t="str">
        <f t="shared" si="6119"/>
        <v>Fatianow, Christina</v>
      </c>
      <c r="I3367" s="193" t="str">
        <f t="shared" si="6119"/>
        <v>OL136</v>
      </c>
      <c r="J3367" s="193" t="str">
        <f t="shared" si="6119"/>
        <v>OLYMPIA TRADING.COM INC.</v>
      </c>
      <c r="K3367" s="193" t="str">
        <f t="shared" si="6119"/>
        <v>all</v>
      </c>
      <c r="L3367" s="193">
        <f t="shared" si="6119"/>
        <v>0</v>
      </c>
      <c r="M3367" s="193">
        <f t="shared" si="6119"/>
        <v>0</v>
      </c>
      <c r="N3367" s="193" t="str">
        <f t="shared" si="6052"/>
        <v>Food Services</v>
      </c>
      <c r="AA3367" s="193">
        <f t="shared" si="6081"/>
        <v>0</v>
      </c>
      <c r="AB3367" s="193" t="str">
        <f t="shared" ref="AB3367" si="6120">AB$347</f>
        <v>Fatianow, Christina</v>
      </c>
    </row>
    <row r="3368" spans="1:28" s="188" customFormat="1" ht="17.399999999999999">
      <c r="A3368" s="193" t="str">
        <f t="shared" si="6076"/>
        <v>Food Services</v>
      </c>
      <c r="B3368" s="193" t="str">
        <f t="shared" si="6077"/>
        <v>OV030Food Services</v>
      </c>
      <c r="C3368" s="193" t="str">
        <f t="shared" si="6078"/>
        <v>Food ServicesFatianow, Christina</v>
      </c>
      <c r="D3368" s="193"/>
      <c r="E3368" s="193"/>
      <c r="F3368" s="193" t="str">
        <f t="shared" si="6079"/>
        <v>Food ServicesHoffman, Brian</v>
      </c>
      <c r="G3368" s="193" t="str">
        <f t="shared" ref="G3368:M3368" si="6121">G$348</f>
        <v>Hoffman, Brian</v>
      </c>
      <c r="H3368" s="193" t="str">
        <f t="shared" si="6121"/>
        <v>Fatianow, Christina</v>
      </c>
      <c r="I3368" s="193" t="str">
        <f t="shared" si="6121"/>
        <v>OV030</v>
      </c>
      <c r="J3368" s="193" t="str">
        <f t="shared" si="6121"/>
        <v>OVERSEAS CONNECTION</v>
      </c>
      <c r="K3368" s="193" t="str">
        <f t="shared" si="6121"/>
        <v>all</v>
      </c>
      <c r="L3368" s="193">
        <f t="shared" si="6121"/>
        <v>0</v>
      </c>
      <c r="M3368" s="193">
        <f t="shared" si="6121"/>
        <v>0</v>
      </c>
      <c r="N3368" s="193" t="str">
        <f t="shared" si="6052"/>
        <v>Food Services</v>
      </c>
      <c r="AA3368" s="193">
        <f t="shared" si="6081"/>
        <v>0</v>
      </c>
      <c r="AB3368" s="193" t="str">
        <f t="shared" ref="AB3368" si="6122">AB$348</f>
        <v>Fatianow, Christina</v>
      </c>
    </row>
    <row r="3369" spans="1:28" s="188" customFormat="1" ht="17.399999999999999">
      <c r="A3369" s="193" t="str">
        <f t="shared" si="6076"/>
        <v>Food Services</v>
      </c>
      <c r="B3369" s="193" t="str">
        <f t="shared" si="6077"/>
        <v>PE265Food Services</v>
      </c>
      <c r="C3369" s="193" t="str">
        <f t="shared" si="6078"/>
        <v>Food ServicesFatianow, Christina</v>
      </c>
      <c r="D3369" s="193"/>
      <c r="E3369" s="193"/>
      <c r="F3369" s="193" t="str">
        <f t="shared" si="6079"/>
        <v>Food ServicesHoffman, Brian</v>
      </c>
      <c r="G3369" s="193" t="str">
        <f t="shared" ref="G3369:M3369" si="6123">G$349</f>
        <v>Hoffman, Brian</v>
      </c>
      <c r="H3369" s="193" t="str">
        <f t="shared" si="6123"/>
        <v>Fatianow, Christina</v>
      </c>
      <c r="I3369" s="193" t="str">
        <f t="shared" si="6123"/>
        <v>PE265</v>
      </c>
      <c r="J3369" s="193" t="str">
        <f t="shared" si="6123"/>
        <v>PETRA INDUSTRIES INC</v>
      </c>
      <c r="K3369" s="193" t="str">
        <f t="shared" si="6123"/>
        <v>all</v>
      </c>
      <c r="L3369" s="193">
        <f t="shared" si="6123"/>
        <v>0</v>
      </c>
      <c r="M3369" s="193">
        <f t="shared" si="6123"/>
        <v>0</v>
      </c>
      <c r="N3369" s="193" t="str">
        <f t="shared" si="6052"/>
        <v>Food Services</v>
      </c>
      <c r="AA3369" s="193">
        <f t="shared" si="6081"/>
        <v>0</v>
      </c>
      <c r="AB3369" s="193" t="str">
        <f t="shared" ref="AB3369" si="6124">AB$349</f>
        <v>Fatianow, Christina</v>
      </c>
    </row>
    <row r="3370" spans="1:28" s="188" customFormat="1" ht="17.399999999999999">
      <c r="A3370" s="193" t="str">
        <f t="shared" si="6076"/>
        <v>Food Services</v>
      </c>
      <c r="B3370" s="193" t="str">
        <f t="shared" si="6077"/>
        <v>PE370Food Services</v>
      </c>
      <c r="C3370" s="193" t="str">
        <f t="shared" si="6078"/>
        <v>Food ServicesFatianow, Christina</v>
      </c>
      <c r="D3370" s="193"/>
      <c r="E3370" s="193"/>
      <c r="F3370" s="193" t="str">
        <f t="shared" si="6079"/>
        <v>Food ServicesHoffman, Brian</v>
      </c>
      <c r="G3370" s="193" t="str">
        <f t="shared" ref="G3370:M3370" si="6125">G$350</f>
        <v>Hoffman, Brian</v>
      </c>
      <c r="H3370" s="193" t="str">
        <f t="shared" si="6125"/>
        <v>Fatianow, Christina</v>
      </c>
      <c r="I3370" s="193" t="str">
        <f t="shared" si="6125"/>
        <v>PE370</v>
      </c>
      <c r="J3370" s="193" t="str">
        <f t="shared" si="6125"/>
        <v>PETRO-GEN</v>
      </c>
      <c r="K3370" s="193" t="str">
        <f t="shared" si="6125"/>
        <v>all</v>
      </c>
      <c r="L3370" s="193">
        <f t="shared" si="6125"/>
        <v>0</v>
      </c>
      <c r="M3370" s="193">
        <f t="shared" si="6125"/>
        <v>0</v>
      </c>
      <c r="N3370" s="193" t="str">
        <f t="shared" si="6052"/>
        <v>Food Services</v>
      </c>
      <c r="AA3370" s="193">
        <f t="shared" si="6081"/>
        <v>0</v>
      </c>
      <c r="AB3370" s="193" t="str">
        <f t="shared" ref="AB3370" si="6126">AB$350</f>
        <v>Fatianow, Christina</v>
      </c>
    </row>
    <row r="3371" spans="1:28" s="188" customFormat="1" ht="17.399999999999999">
      <c r="A3371" s="193" t="str">
        <f t="shared" si="6076"/>
        <v>Food Services</v>
      </c>
      <c r="B3371" s="193" t="str">
        <f t="shared" si="6077"/>
        <v>RB005Food Services</v>
      </c>
      <c r="C3371" s="193" t="str">
        <f t="shared" si="6078"/>
        <v>Food ServicesFatianow, Christina</v>
      </c>
      <c r="D3371" s="193"/>
      <c r="E3371" s="193"/>
      <c r="F3371" s="193" t="str">
        <f t="shared" si="6079"/>
        <v>Food ServicesHoffman, Brian</v>
      </c>
      <c r="G3371" s="193" t="str">
        <f t="shared" ref="G3371:M3371" si="6127">G$351</f>
        <v>Hoffman, Brian</v>
      </c>
      <c r="H3371" s="193" t="str">
        <f t="shared" si="6127"/>
        <v>Fatianow, Christina</v>
      </c>
      <c r="I3371" s="193" t="str">
        <f t="shared" si="6127"/>
        <v>RB005</v>
      </c>
      <c r="J3371" s="193" t="str">
        <f t="shared" si="6127"/>
        <v>R &amp; B WHOLESALE DISTRIBUTORS INC</v>
      </c>
      <c r="K3371" s="193" t="str">
        <f t="shared" si="6127"/>
        <v>all</v>
      </c>
      <c r="L3371" s="193">
        <f t="shared" si="6127"/>
        <v>0</v>
      </c>
      <c r="M3371" s="193">
        <f t="shared" si="6127"/>
        <v>0</v>
      </c>
      <c r="N3371" s="193" t="str">
        <f t="shared" si="6052"/>
        <v>Food Services</v>
      </c>
      <c r="AA3371" s="193">
        <f t="shared" si="6081"/>
        <v>0</v>
      </c>
      <c r="AB3371" s="193" t="str">
        <f t="shared" ref="AB3371" si="6128">AB$351</f>
        <v>Fatianow, Christina</v>
      </c>
    </row>
    <row r="3372" spans="1:28" s="188" customFormat="1" ht="17.399999999999999">
      <c r="A3372" s="193" t="str">
        <f t="shared" si="6076"/>
        <v>Food Services</v>
      </c>
      <c r="B3372" s="193" t="str">
        <f t="shared" si="6077"/>
        <v>SA830Food Services</v>
      </c>
      <c r="C3372" s="193" t="str">
        <f t="shared" si="6078"/>
        <v>Food ServicesFatianow, Christina</v>
      </c>
      <c r="D3372" s="193"/>
      <c r="E3372" s="193"/>
      <c r="F3372" s="193" t="str">
        <f t="shared" si="6079"/>
        <v>Food ServicesHoffman, Brian</v>
      </c>
      <c r="G3372" s="193" t="str">
        <f t="shared" ref="G3372:M3372" si="6129">G$352</f>
        <v>Hoffman, Brian</v>
      </c>
      <c r="H3372" s="193" t="str">
        <f t="shared" si="6129"/>
        <v>Fatianow, Christina</v>
      </c>
      <c r="I3372" s="193" t="str">
        <f t="shared" si="6129"/>
        <v>SA830</v>
      </c>
      <c r="J3372" s="193" t="str">
        <f t="shared" si="6129"/>
        <v>SAMSONIC TRADING CO</v>
      </c>
      <c r="K3372" s="193" t="str">
        <f t="shared" si="6129"/>
        <v>all</v>
      </c>
      <c r="L3372" s="193">
        <f t="shared" si="6129"/>
        <v>0</v>
      </c>
      <c r="M3372" s="193">
        <f t="shared" si="6129"/>
        <v>0</v>
      </c>
      <c r="N3372" s="193" t="str">
        <f t="shared" si="6052"/>
        <v>Food Services</v>
      </c>
      <c r="AA3372" s="193">
        <f t="shared" si="6081"/>
        <v>0</v>
      </c>
      <c r="AB3372" s="193" t="str">
        <f t="shared" ref="AB3372" si="6130">AB$352</f>
        <v>Fatianow, Christina</v>
      </c>
    </row>
    <row r="3373" spans="1:28" s="188" customFormat="1" ht="17.399999999999999">
      <c r="A3373" s="193" t="str">
        <f t="shared" si="6076"/>
        <v>Food Services</v>
      </c>
      <c r="B3373" s="193" t="str">
        <f t="shared" si="6077"/>
        <v>SE831Food Services</v>
      </c>
      <c r="C3373" s="193" t="str">
        <f t="shared" si="6078"/>
        <v>Food ServicesFatianow, Christina</v>
      </c>
      <c r="D3373" s="193"/>
      <c r="E3373" s="193"/>
      <c r="F3373" s="193" t="str">
        <f t="shared" si="6079"/>
        <v>Food ServicesHoffman, Brian</v>
      </c>
      <c r="G3373" s="193" t="str">
        <f t="shared" ref="G3373:M3373" si="6131">G$353</f>
        <v>Hoffman, Brian</v>
      </c>
      <c r="H3373" s="193" t="str">
        <f t="shared" si="6131"/>
        <v>Fatianow, Christina</v>
      </c>
      <c r="I3373" s="193" t="str">
        <f t="shared" si="6131"/>
        <v>SE831</v>
      </c>
      <c r="J3373" s="193" t="str">
        <f t="shared" si="6131"/>
        <v>SEVENTH AVENUE INC</v>
      </c>
      <c r="K3373" s="193" t="str">
        <f t="shared" si="6131"/>
        <v>all</v>
      </c>
      <c r="L3373" s="193">
        <f t="shared" si="6131"/>
        <v>0</v>
      </c>
      <c r="M3373" s="193">
        <f t="shared" si="6131"/>
        <v>0</v>
      </c>
      <c r="N3373" s="193" t="str">
        <f t="shared" si="6052"/>
        <v>Food Services</v>
      </c>
      <c r="AA3373" s="193">
        <f t="shared" si="6081"/>
        <v>0</v>
      </c>
      <c r="AB3373" s="193" t="str">
        <f t="shared" ref="AB3373" si="6132">AB$353</f>
        <v>Fatianow, Christina</v>
      </c>
    </row>
    <row r="3374" spans="1:28" s="188" customFormat="1" ht="17.399999999999999">
      <c r="A3374" s="193" t="str">
        <f t="shared" si="6076"/>
        <v>Food Services</v>
      </c>
      <c r="B3374" s="193" t="str">
        <f t="shared" si="6077"/>
        <v>SH880Food Services</v>
      </c>
      <c r="C3374" s="193" t="str">
        <f t="shared" si="6078"/>
        <v>Food ServicesFatianow, Christina</v>
      </c>
      <c r="D3374" s="193"/>
      <c r="E3374" s="193"/>
      <c r="F3374" s="193" t="str">
        <f t="shared" si="6079"/>
        <v>Food ServicesHoffman, Brian</v>
      </c>
      <c r="G3374" s="193" t="str">
        <f t="shared" ref="G3374:M3374" si="6133">G$354</f>
        <v>Hoffman, Brian</v>
      </c>
      <c r="H3374" s="193" t="str">
        <f t="shared" si="6133"/>
        <v>Fatianow, Christina</v>
      </c>
      <c r="I3374" s="193" t="str">
        <f t="shared" si="6133"/>
        <v>SH880</v>
      </c>
      <c r="J3374" s="193" t="str">
        <f t="shared" si="6133"/>
        <v>SHAVER.COM</v>
      </c>
      <c r="K3374" s="193" t="str">
        <f t="shared" si="6133"/>
        <v>all</v>
      </c>
      <c r="L3374" s="193">
        <f t="shared" si="6133"/>
        <v>0</v>
      </c>
      <c r="M3374" s="193">
        <f t="shared" si="6133"/>
        <v>0</v>
      </c>
      <c r="N3374" s="193" t="str">
        <f t="shared" si="6052"/>
        <v>Food Services</v>
      </c>
      <c r="AA3374" s="193">
        <f t="shared" si="6081"/>
        <v>0</v>
      </c>
      <c r="AB3374" s="193" t="str">
        <f t="shared" ref="AB3374" si="6134">AB$354</f>
        <v>Fatianow, Christina</v>
      </c>
    </row>
    <row r="3375" spans="1:28" s="188" customFormat="1" ht="17.399999999999999">
      <c r="A3375" s="193" t="str">
        <f t="shared" si="6076"/>
        <v>Food Services</v>
      </c>
      <c r="B3375" s="193" t="str">
        <f t="shared" si="6077"/>
        <v>SU260Food Services</v>
      </c>
      <c r="C3375" s="193" t="str">
        <f t="shared" si="6078"/>
        <v>Food ServicesFatianow, Christina</v>
      </c>
      <c r="D3375" s="193"/>
      <c r="E3375" s="193"/>
      <c r="F3375" s="193" t="str">
        <f t="shared" si="6079"/>
        <v>Food ServicesHoffman, Brian</v>
      </c>
      <c r="G3375" s="193" t="str">
        <f t="shared" ref="G3375:M3375" si="6135">G$355</f>
        <v>Hoffman, Brian</v>
      </c>
      <c r="H3375" s="193" t="str">
        <f t="shared" si="6135"/>
        <v>Fatianow, Christina</v>
      </c>
      <c r="I3375" s="193" t="str">
        <f t="shared" si="6135"/>
        <v>SU260</v>
      </c>
      <c r="J3375" s="193" t="str">
        <f t="shared" si="6135"/>
        <v>SUMMIT IMPORT CORP.</v>
      </c>
      <c r="K3375" s="193" t="str">
        <f t="shared" si="6135"/>
        <v>all</v>
      </c>
      <c r="L3375" s="193">
        <f t="shared" si="6135"/>
        <v>0</v>
      </c>
      <c r="M3375" s="193">
        <f t="shared" si="6135"/>
        <v>0</v>
      </c>
      <c r="N3375" s="193" t="str">
        <f t="shared" si="6052"/>
        <v>Food Services</v>
      </c>
      <c r="AA3375" s="193">
        <f t="shared" si="6081"/>
        <v>0</v>
      </c>
      <c r="AB3375" s="193" t="str">
        <f t="shared" ref="AB3375" si="6136">AB$355</f>
        <v>Fatianow, Christina</v>
      </c>
    </row>
    <row r="3376" spans="1:28" s="188" customFormat="1" ht="17.399999999999999">
      <c r="A3376" s="193" t="str">
        <f t="shared" si="6076"/>
        <v>Food Services</v>
      </c>
      <c r="B3376" s="193" t="str">
        <f t="shared" si="6077"/>
        <v>TI160Food Services</v>
      </c>
      <c r="C3376" s="193" t="str">
        <f t="shared" si="6078"/>
        <v>Food ServicesFatianow, Christina</v>
      </c>
      <c r="D3376" s="193"/>
      <c r="E3376" s="193"/>
      <c r="F3376" s="193" t="str">
        <f t="shared" si="6079"/>
        <v>Food ServicesHoffman, Brian</v>
      </c>
      <c r="G3376" s="193" t="str">
        <f t="shared" ref="G3376:M3376" si="6137">G$356</f>
        <v>Hoffman, Brian</v>
      </c>
      <c r="H3376" s="193" t="str">
        <f t="shared" si="6137"/>
        <v>Fatianow, Christina</v>
      </c>
      <c r="I3376" s="193" t="str">
        <f t="shared" si="6137"/>
        <v>TI160</v>
      </c>
      <c r="J3376" s="193" t="str">
        <f t="shared" si="6137"/>
        <v>TIP TOP PARTS, USA</v>
      </c>
      <c r="K3376" s="193" t="str">
        <f t="shared" si="6137"/>
        <v>all</v>
      </c>
      <c r="L3376" s="193">
        <f t="shared" si="6137"/>
        <v>0</v>
      </c>
      <c r="M3376" s="193">
        <f t="shared" si="6137"/>
        <v>0</v>
      </c>
      <c r="N3376" s="193" t="str">
        <f t="shared" si="6052"/>
        <v>Food Services</v>
      </c>
      <c r="AA3376" s="193">
        <f t="shared" si="6081"/>
        <v>0</v>
      </c>
      <c r="AB3376" s="193" t="str">
        <f t="shared" ref="AB3376" si="6138">AB$356</f>
        <v>Fatianow, Christina</v>
      </c>
    </row>
    <row r="3377" spans="1:28" s="188" customFormat="1" ht="17.399999999999999">
      <c r="A3377" s="193" t="str">
        <f t="shared" si="6076"/>
        <v>Food Services</v>
      </c>
      <c r="B3377" s="193" t="str">
        <f t="shared" si="6077"/>
        <v>TR839Food Services</v>
      </c>
      <c r="C3377" s="193" t="str">
        <f t="shared" si="6078"/>
        <v>Food ServicesFatianow, Christina</v>
      </c>
      <c r="D3377" s="193"/>
      <c r="E3377" s="193"/>
      <c r="F3377" s="193" t="str">
        <f t="shared" si="6079"/>
        <v>Food ServicesHoffman, Brian</v>
      </c>
      <c r="G3377" s="193" t="str">
        <f t="shared" ref="G3377:M3377" si="6139">G$357</f>
        <v>Hoffman, Brian</v>
      </c>
      <c r="H3377" s="193" t="str">
        <f t="shared" si="6139"/>
        <v>Fatianow, Christina</v>
      </c>
      <c r="I3377" s="193" t="str">
        <f t="shared" si="6139"/>
        <v>TR839</v>
      </c>
      <c r="J3377" s="193" t="str">
        <f t="shared" si="6139"/>
        <v>TRI STATE DISTRIBUTORS INC</v>
      </c>
      <c r="K3377" s="193" t="str">
        <f t="shared" si="6139"/>
        <v>all</v>
      </c>
      <c r="L3377" s="193">
        <f t="shared" si="6139"/>
        <v>0</v>
      </c>
      <c r="M3377" s="193">
        <f t="shared" si="6139"/>
        <v>0</v>
      </c>
      <c r="N3377" s="193" t="str">
        <f t="shared" si="6052"/>
        <v>Food Services</v>
      </c>
      <c r="AA3377" s="193">
        <f t="shared" si="6081"/>
        <v>0</v>
      </c>
      <c r="AB3377" s="193" t="str">
        <f t="shared" ref="AB3377" si="6140">AB$357</f>
        <v>Fatianow, Christina</v>
      </c>
    </row>
    <row r="3378" spans="1:28" s="188" customFormat="1" ht="17.399999999999999">
      <c r="A3378" s="193" t="str">
        <f t="shared" si="6076"/>
        <v>Food Services</v>
      </c>
      <c r="B3378" s="193" t="str">
        <f t="shared" si="6077"/>
        <v>WA130Food Services</v>
      </c>
      <c r="C3378" s="193" t="str">
        <f t="shared" si="6078"/>
        <v>Food ServicesFatianow, Christina</v>
      </c>
      <c r="D3378" s="193"/>
      <c r="E3378" s="193"/>
      <c r="F3378" s="193" t="str">
        <f t="shared" si="6079"/>
        <v>Food ServicesHoffman, Brian</v>
      </c>
      <c r="G3378" s="193" t="str">
        <f t="shared" ref="G3378:M3378" si="6141">G$358</f>
        <v>Hoffman, Brian</v>
      </c>
      <c r="H3378" s="193" t="str">
        <f t="shared" si="6141"/>
        <v>Fatianow, Christina</v>
      </c>
      <c r="I3378" s="193" t="str">
        <f t="shared" si="6141"/>
        <v>WA130</v>
      </c>
      <c r="J3378" s="193" t="str">
        <f t="shared" si="6141"/>
        <v>WALKENHORST OF NAPA</v>
      </c>
      <c r="K3378" s="193" t="str">
        <f t="shared" si="6141"/>
        <v>all</v>
      </c>
      <c r="L3378" s="193">
        <f t="shared" si="6141"/>
        <v>0</v>
      </c>
      <c r="M3378" s="193">
        <f t="shared" si="6141"/>
        <v>0</v>
      </c>
      <c r="N3378" s="193" t="str">
        <f t="shared" si="6052"/>
        <v>Food Services</v>
      </c>
      <c r="AA3378" s="193">
        <f t="shared" si="6081"/>
        <v>0</v>
      </c>
      <c r="AB3378" s="193" t="str">
        <f t="shared" ref="AB3378" si="6142">AB$358</f>
        <v>Fatianow, Christina</v>
      </c>
    </row>
    <row r="3379" spans="1:28" s="188" customFormat="1" ht="17.399999999999999">
      <c r="A3379" s="193" t="str">
        <f t="shared" si="6076"/>
        <v>Food Services</v>
      </c>
      <c r="B3379" s="193" t="str">
        <f t="shared" si="6077"/>
        <v>WI195Food Services</v>
      </c>
      <c r="C3379" s="193" t="str">
        <f t="shared" si="6078"/>
        <v>Food ServicesFatianow, Christina</v>
      </c>
      <c r="D3379" s="193"/>
      <c r="E3379" s="193"/>
      <c r="F3379" s="193" t="str">
        <f t="shared" si="6079"/>
        <v>Food ServicesHoffman, Brian</v>
      </c>
      <c r="G3379" s="193" t="str">
        <f t="shared" ref="G3379:M3379" si="6143">G$359</f>
        <v>Hoffman, Brian</v>
      </c>
      <c r="H3379" s="193" t="str">
        <f t="shared" si="6143"/>
        <v>Fatianow, Christina</v>
      </c>
      <c r="I3379" s="193" t="str">
        <f t="shared" si="6143"/>
        <v>WI195</v>
      </c>
      <c r="J3379" s="193" t="str">
        <f t="shared" si="6143"/>
        <v>WILLIAMS-SONOMA</v>
      </c>
      <c r="K3379" s="193" t="str">
        <f t="shared" si="6143"/>
        <v>all</v>
      </c>
      <c r="L3379" s="193">
        <f t="shared" si="6143"/>
        <v>0</v>
      </c>
      <c r="M3379" s="193">
        <f t="shared" si="6143"/>
        <v>0</v>
      </c>
      <c r="N3379" s="193" t="str">
        <f t="shared" si="6052"/>
        <v>Food Services</v>
      </c>
      <c r="AA3379" s="193">
        <f t="shared" si="6081"/>
        <v>0</v>
      </c>
      <c r="AB3379" s="193" t="str">
        <f t="shared" ref="AB3379" si="6144">AB$359</f>
        <v>Fatianow, Christina</v>
      </c>
    </row>
    <row r="3380" spans="1:28" s="188" customFormat="1" ht="17.399999999999999">
      <c r="A3380" s="193" t="str">
        <f t="shared" si="6076"/>
        <v>Food Services</v>
      </c>
      <c r="B3380" s="193" t="str">
        <f t="shared" si="6077"/>
        <v>0Food Services</v>
      </c>
      <c r="C3380" s="193" t="str">
        <f t="shared" si="6078"/>
        <v>Food ServicesFatianow, Christina</v>
      </c>
      <c r="D3380" s="193"/>
      <c r="E3380" s="193"/>
      <c r="F3380" s="193" t="str">
        <f t="shared" si="6079"/>
        <v>Food ServicesHoffman, Brian</v>
      </c>
      <c r="G3380" s="193" t="str">
        <f t="shared" ref="G3380:M3380" si="6145">G$360</f>
        <v>Hoffman, Brian</v>
      </c>
      <c r="H3380" s="193" t="str">
        <f t="shared" si="6145"/>
        <v>Fatianow, Christina</v>
      </c>
      <c r="I3380" s="193">
        <f t="shared" si="6145"/>
        <v>0</v>
      </c>
      <c r="J3380" s="193" t="str">
        <f t="shared" si="6145"/>
        <v>CHECKER DISTRIBUTORS</v>
      </c>
      <c r="K3380" s="193" t="str">
        <f t="shared" si="6145"/>
        <v>all</v>
      </c>
      <c r="L3380" s="193">
        <f t="shared" si="6145"/>
        <v>0</v>
      </c>
      <c r="M3380" s="193">
        <f t="shared" si="6145"/>
        <v>0</v>
      </c>
      <c r="N3380" s="193" t="str">
        <f t="shared" si="6052"/>
        <v>Food Services</v>
      </c>
      <c r="AA3380" s="193">
        <f t="shared" si="6081"/>
        <v>0</v>
      </c>
      <c r="AB3380" s="193" t="str">
        <f t="shared" ref="AB3380" si="6146">AB$360</f>
        <v>Fatianow, Christina</v>
      </c>
    </row>
    <row r="3381" spans="1:28" s="188" customFormat="1" ht="17.399999999999999">
      <c r="A3381" s="193" t="str">
        <f t="shared" si="6076"/>
        <v>Food Services</v>
      </c>
      <c r="B3381" s="193" t="str">
        <f t="shared" si="6077"/>
        <v>0Food Services</v>
      </c>
      <c r="C3381" s="193" t="str">
        <f t="shared" si="6078"/>
        <v>Food Services0</v>
      </c>
      <c r="D3381" s="193"/>
      <c r="E3381" s="193"/>
      <c r="F3381" s="193" t="str">
        <f t="shared" si="6079"/>
        <v>Food Services0</v>
      </c>
      <c r="G3381" s="193">
        <f t="shared" ref="G3381:M3381" si="6147">G$361</f>
        <v>0</v>
      </c>
      <c r="H3381" s="193">
        <f t="shared" si="6147"/>
        <v>0</v>
      </c>
      <c r="I3381" s="193">
        <f t="shared" si="6147"/>
        <v>0</v>
      </c>
      <c r="J3381" s="193">
        <f t="shared" si="6147"/>
        <v>0</v>
      </c>
      <c r="K3381" s="193">
        <f t="shared" si="6147"/>
        <v>0</v>
      </c>
      <c r="L3381" s="193">
        <f t="shared" si="6147"/>
        <v>0</v>
      </c>
      <c r="M3381" s="193">
        <f t="shared" si="6147"/>
        <v>0</v>
      </c>
      <c r="N3381" s="193" t="str">
        <f t="shared" si="6052"/>
        <v>Food Services</v>
      </c>
      <c r="AA3381" s="193">
        <f t="shared" si="6081"/>
        <v>0</v>
      </c>
      <c r="AB3381" s="193">
        <f t="shared" ref="AB3381" si="6148">AB$361</f>
        <v>0</v>
      </c>
    </row>
    <row r="3382" spans="1:28" s="188" customFormat="1" ht="17.399999999999999">
      <c r="A3382" s="193" t="str">
        <f t="shared" si="6076"/>
        <v>Food Services</v>
      </c>
      <c r="B3382" s="193" t="str">
        <f t="shared" si="6077"/>
        <v>0Food Services</v>
      </c>
      <c r="C3382" s="193" t="str">
        <f t="shared" si="6078"/>
        <v>Food Services0</v>
      </c>
      <c r="D3382" s="193"/>
      <c r="E3382" s="193"/>
      <c r="F3382" s="193" t="str">
        <f t="shared" si="6079"/>
        <v>Food Services0</v>
      </c>
      <c r="G3382" s="193">
        <f t="shared" ref="G3382:M3382" si="6149">G$362</f>
        <v>0</v>
      </c>
      <c r="H3382" s="193">
        <f t="shared" si="6149"/>
        <v>0</v>
      </c>
      <c r="I3382" s="193">
        <f t="shared" si="6149"/>
        <v>0</v>
      </c>
      <c r="J3382" s="193">
        <f t="shared" si="6149"/>
        <v>0</v>
      </c>
      <c r="K3382" s="193">
        <f t="shared" si="6149"/>
        <v>0</v>
      </c>
      <c r="L3382" s="193">
        <f t="shared" si="6149"/>
        <v>0</v>
      </c>
      <c r="M3382" s="193">
        <f t="shared" si="6149"/>
        <v>0</v>
      </c>
      <c r="N3382" s="193" t="str">
        <f t="shared" si="6052"/>
        <v>Food Services</v>
      </c>
      <c r="AA3382" s="193">
        <f t="shared" si="6081"/>
        <v>0</v>
      </c>
      <c r="AB3382" s="193">
        <f t="shared" ref="AB3382" si="6150">AB$362</f>
        <v>0</v>
      </c>
    </row>
    <row r="3383" spans="1:28" s="188" customFormat="1" ht="17.399999999999999">
      <c r="A3383" s="193" t="str">
        <f t="shared" si="6076"/>
        <v>Food Services</v>
      </c>
      <c r="B3383" s="193" t="str">
        <f t="shared" si="6077"/>
        <v>0Food Services</v>
      </c>
      <c r="C3383" s="193" t="str">
        <f t="shared" si="6078"/>
        <v>Food Services0</v>
      </c>
      <c r="D3383" s="193"/>
      <c r="E3383" s="193"/>
      <c r="F3383" s="193" t="str">
        <f t="shared" si="6079"/>
        <v>Food Services0</v>
      </c>
      <c r="G3383" s="193">
        <f t="shared" ref="G3383:M3383" si="6151">G$363</f>
        <v>0</v>
      </c>
      <c r="H3383" s="193">
        <f t="shared" si="6151"/>
        <v>0</v>
      </c>
      <c r="I3383" s="193">
        <f t="shared" si="6151"/>
        <v>0</v>
      </c>
      <c r="J3383" s="193">
        <f t="shared" si="6151"/>
        <v>0</v>
      </c>
      <c r="K3383" s="193">
        <f t="shared" si="6151"/>
        <v>0</v>
      </c>
      <c r="L3383" s="193">
        <f t="shared" si="6151"/>
        <v>0</v>
      </c>
      <c r="M3383" s="193">
        <f t="shared" si="6151"/>
        <v>0</v>
      </c>
      <c r="N3383" s="193" t="str">
        <f t="shared" si="6052"/>
        <v>Food Services</v>
      </c>
      <c r="AA3383" s="193">
        <f t="shared" si="6081"/>
        <v>0</v>
      </c>
      <c r="AB3383" s="193">
        <f t="shared" ref="AB3383" si="6152">AB$363</f>
        <v>0</v>
      </c>
    </row>
    <row r="3384" spans="1:28" s="188" customFormat="1" ht="17.399999999999999">
      <c r="A3384" s="193" t="str">
        <f t="shared" si="6076"/>
        <v>Food Services</v>
      </c>
      <c r="B3384" s="193" t="str">
        <f t="shared" si="6077"/>
        <v>0Food Services</v>
      </c>
      <c r="C3384" s="193" t="str">
        <f t="shared" si="6078"/>
        <v>Food Services0</v>
      </c>
      <c r="D3384" s="193"/>
      <c r="E3384" s="193"/>
      <c r="F3384" s="193" t="str">
        <f t="shared" si="6079"/>
        <v>Food Services0</v>
      </c>
      <c r="G3384" s="193">
        <f t="shared" ref="G3384:M3384" si="6153">G$364</f>
        <v>0</v>
      </c>
      <c r="H3384" s="193">
        <f t="shared" si="6153"/>
        <v>0</v>
      </c>
      <c r="I3384" s="193">
        <f t="shared" si="6153"/>
        <v>0</v>
      </c>
      <c r="J3384" s="193">
        <f t="shared" si="6153"/>
        <v>0</v>
      </c>
      <c r="K3384" s="193">
        <f t="shared" si="6153"/>
        <v>0</v>
      </c>
      <c r="L3384" s="193">
        <f t="shared" si="6153"/>
        <v>0</v>
      </c>
      <c r="M3384" s="193">
        <f t="shared" si="6153"/>
        <v>0</v>
      </c>
      <c r="N3384" s="193" t="str">
        <f t="shared" si="6052"/>
        <v>Food Services</v>
      </c>
      <c r="AA3384" s="193">
        <f t="shared" si="6081"/>
        <v>0</v>
      </c>
      <c r="AB3384" s="193">
        <f t="shared" ref="AB3384" si="6154">AB$364</f>
        <v>0</v>
      </c>
    </row>
    <row r="3385" spans="1:28" s="188" customFormat="1" ht="17.399999999999999">
      <c r="A3385" s="193" t="str">
        <f t="shared" si="6076"/>
        <v>Food Services</v>
      </c>
      <c r="B3385" s="193" t="str">
        <f t="shared" si="6077"/>
        <v>0Food Services</v>
      </c>
      <c r="C3385" s="193" t="str">
        <f t="shared" si="6078"/>
        <v>Food Services0</v>
      </c>
      <c r="D3385" s="193"/>
      <c r="E3385" s="193"/>
      <c r="F3385" s="193" t="str">
        <f t="shared" si="6079"/>
        <v>Food Services0</v>
      </c>
      <c r="G3385" s="193">
        <f t="shared" ref="G3385:M3385" si="6155">G$365</f>
        <v>0</v>
      </c>
      <c r="H3385" s="193">
        <f t="shared" si="6155"/>
        <v>0</v>
      </c>
      <c r="I3385" s="193">
        <f t="shared" si="6155"/>
        <v>0</v>
      </c>
      <c r="J3385" s="193">
        <f t="shared" si="6155"/>
        <v>0</v>
      </c>
      <c r="K3385" s="193">
        <f t="shared" si="6155"/>
        <v>0</v>
      </c>
      <c r="L3385" s="193">
        <f t="shared" si="6155"/>
        <v>0</v>
      </c>
      <c r="M3385" s="193">
        <f t="shared" si="6155"/>
        <v>0</v>
      </c>
      <c r="N3385" s="193" t="str">
        <f t="shared" si="6052"/>
        <v>Food Services</v>
      </c>
      <c r="AA3385" s="193">
        <f t="shared" si="6081"/>
        <v>0</v>
      </c>
      <c r="AB3385" s="193">
        <f t="shared" ref="AB3385" si="6156">AB$365</f>
        <v>0</v>
      </c>
    </row>
    <row r="3386" spans="1:28" s="188" customFormat="1" ht="17.399999999999999">
      <c r="A3386" s="193" t="str">
        <f t="shared" si="6076"/>
        <v>Food Services</v>
      </c>
      <c r="B3386" s="193" t="str">
        <f t="shared" si="6077"/>
        <v>0Food Services</v>
      </c>
      <c r="C3386" s="193" t="str">
        <f t="shared" si="6078"/>
        <v>Food Services0</v>
      </c>
      <c r="D3386" s="193"/>
      <c r="E3386" s="193"/>
      <c r="F3386" s="193" t="str">
        <f t="shared" si="6079"/>
        <v>Food Services0</v>
      </c>
      <c r="G3386" s="193">
        <f t="shared" ref="G3386:M3386" si="6157">G$366</f>
        <v>0</v>
      </c>
      <c r="H3386" s="193">
        <f t="shared" si="6157"/>
        <v>0</v>
      </c>
      <c r="I3386" s="193">
        <f t="shared" si="6157"/>
        <v>0</v>
      </c>
      <c r="J3386" s="193">
        <f t="shared" si="6157"/>
        <v>0</v>
      </c>
      <c r="K3386" s="193">
        <f t="shared" si="6157"/>
        <v>0</v>
      </c>
      <c r="L3386" s="193">
        <f t="shared" si="6157"/>
        <v>0</v>
      </c>
      <c r="M3386" s="193">
        <f t="shared" si="6157"/>
        <v>0</v>
      </c>
      <c r="N3386" s="193" t="str">
        <f t="shared" si="6052"/>
        <v>Food Services</v>
      </c>
      <c r="AA3386" s="193">
        <f t="shared" si="6081"/>
        <v>0</v>
      </c>
      <c r="AB3386" s="193">
        <f t="shared" ref="AB3386" si="6158">AB$366</f>
        <v>0</v>
      </c>
    </row>
    <row r="3387" spans="1:28" s="188" customFormat="1" ht="17.399999999999999">
      <c r="A3387" s="193" t="str">
        <f t="shared" si="6076"/>
        <v>Food Services</v>
      </c>
      <c r="B3387" s="193" t="str">
        <f t="shared" si="6077"/>
        <v>0Food Services</v>
      </c>
      <c r="C3387" s="193" t="str">
        <f t="shared" si="6078"/>
        <v>Food Services0</v>
      </c>
      <c r="D3387" s="193"/>
      <c r="E3387" s="193"/>
      <c r="F3387" s="193" t="str">
        <f t="shared" si="6079"/>
        <v>Food Services0</v>
      </c>
      <c r="G3387" s="193">
        <f t="shared" ref="G3387:M3387" si="6159">G$367</f>
        <v>0</v>
      </c>
      <c r="H3387" s="193">
        <f t="shared" si="6159"/>
        <v>0</v>
      </c>
      <c r="I3387" s="193">
        <f t="shared" si="6159"/>
        <v>0</v>
      </c>
      <c r="J3387" s="193">
        <f t="shared" si="6159"/>
        <v>0</v>
      </c>
      <c r="K3387" s="193">
        <f t="shared" si="6159"/>
        <v>0</v>
      </c>
      <c r="L3387" s="193">
        <f t="shared" si="6159"/>
        <v>0</v>
      </c>
      <c r="M3387" s="193">
        <f t="shared" si="6159"/>
        <v>0</v>
      </c>
      <c r="N3387" s="193" t="str">
        <f t="shared" si="6052"/>
        <v>Food Services</v>
      </c>
      <c r="AA3387" s="193">
        <f t="shared" si="6081"/>
        <v>0</v>
      </c>
      <c r="AB3387" s="193">
        <f t="shared" ref="AB3387" si="6160">AB$367</f>
        <v>0</v>
      </c>
    </row>
    <row r="3388" spans="1:28" s="188" customFormat="1" ht="17.399999999999999">
      <c r="A3388" s="193" t="str">
        <f t="shared" si="6076"/>
        <v>Food Services</v>
      </c>
      <c r="B3388" s="193" t="str">
        <f t="shared" si="6077"/>
        <v>0Food Services</v>
      </c>
      <c r="C3388" s="193" t="str">
        <f t="shared" si="6078"/>
        <v>Food Services0</v>
      </c>
      <c r="D3388" s="193"/>
      <c r="E3388" s="193"/>
      <c r="F3388" s="193" t="str">
        <f t="shared" si="6079"/>
        <v>Food Services0</v>
      </c>
      <c r="G3388" s="193">
        <f t="shared" ref="G3388:M3388" si="6161">G$368</f>
        <v>0</v>
      </c>
      <c r="H3388" s="193">
        <f t="shared" si="6161"/>
        <v>0</v>
      </c>
      <c r="I3388" s="193">
        <f t="shared" si="6161"/>
        <v>0</v>
      </c>
      <c r="J3388" s="193">
        <f t="shared" si="6161"/>
        <v>0</v>
      </c>
      <c r="K3388" s="193">
        <f t="shared" si="6161"/>
        <v>0</v>
      </c>
      <c r="L3388" s="193">
        <f t="shared" si="6161"/>
        <v>0</v>
      </c>
      <c r="M3388" s="193">
        <f t="shared" si="6161"/>
        <v>0</v>
      </c>
      <c r="N3388" s="193" t="str">
        <f t="shared" si="6052"/>
        <v>Food Services</v>
      </c>
      <c r="AA3388" s="193">
        <f t="shared" si="6081"/>
        <v>0</v>
      </c>
      <c r="AB3388" s="193">
        <f t="shared" ref="AB3388" si="6162">AB$368</f>
        <v>0</v>
      </c>
    </row>
    <row r="3389" spans="1:28" s="188" customFormat="1" ht="17.399999999999999">
      <c r="A3389" s="193" t="str">
        <f t="shared" si="6076"/>
        <v>Food Services</v>
      </c>
      <c r="B3389" s="193" t="str">
        <f t="shared" si="6077"/>
        <v>0Food Services</v>
      </c>
      <c r="C3389" s="193" t="str">
        <f t="shared" si="6078"/>
        <v>Food Services0</v>
      </c>
      <c r="D3389" s="193"/>
      <c r="E3389" s="193"/>
      <c r="F3389" s="193" t="str">
        <f t="shared" si="6079"/>
        <v>Food Services0</v>
      </c>
      <c r="G3389" s="193">
        <f t="shared" ref="G3389:M3389" si="6163">G$369</f>
        <v>0</v>
      </c>
      <c r="H3389" s="193">
        <f t="shared" si="6163"/>
        <v>0</v>
      </c>
      <c r="I3389" s="193">
        <f t="shared" si="6163"/>
        <v>0</v>
      </c>
      <c r="J3389" s="193">
        <f t="shared" si="6163"/>
        <v>0</v>
      </c>
      <c r="K3389" s="193">
        <f t="shared" si="6163"/>
        <v>0</v>
      </c>
      <c r="L3389" s="193">
        <f t="shared" si="6163"/>
        <v>0</v>
      </c>
      <c r="M3389" s="193">
        <f t="shared" si="6163"/>
        <v>0</v>
      </c>
      <c r="N3389" s="193" t="str">
        <f t="shared" si="6052"/>
        <v>Food Services</v>
      </c>
      <c r="AA3389" s="193">
        <f t="shared" si="6081"/>
        <v>0</v>
      </c>
      <c r="AB3389" s="193">
        <f t="shared" ref="AB3389" si="6164">AB$369</f>
        <v>0</v>
      </c>
    </row>
    <row r="3390" spans="1:28" s="188" customFormat="1" ht="17.399999999999999">
      <c r="A3390" s="193" t="str">
        <f t="shared" si="6076"/>
        <v>Food Services</v>
      </c>
      <c r="B3390" s="193" t="str">
        <f t="shared" si="6077"/>
        <v>0Food Services</v>
      </c>
      <c r="C3390" s="193" t="str">
        <f t="shared" si="6078"/>
        <v>Food Services0</v>
      </c>
      <c r="D3390" s="193"/>
      <c r="E3390" s="193"/>
      <c r="F3390" s="193" t="str">
        <f t="shared" si="6079"/>
        <v>Food Services0</v>
      </c>
      <c r="G3390" s="193">
        <f t="shared" ref="G3390:M3390" si="6165">G$370</f>
        <v>0</v>
      </c>
      <c r="H3390" s="193">
        <f t="shared" si="6165"/>
        <v>0</v>
      </c>
      <c r="I3390" s="193">
        <f t="shared" si="6165"/>
        <v>0</v>
      </c>
      <c r="J3390" s="193">
        <f t="shared" si="6165"/>
        <v>0</v>
      </c>
      <c r="K3390" s="193">
        <f t="shared" si="6165"/>
        <v>0</v>
      </c>
      <c r="L3390" s="193">
        <f t="shared" si="6165"/>
        <v>0</v>
      </c>
      <c r="M3390" s="193">
        <f t="shared" si="6165"/>
        <v>0</v>
      </c>
      <c r="N3390" s="193" t="str">
        <f t="shared" si="6052"/>
        <v>Food Services</v>
      </c>
      <c r="AA3390" s="193">
        <f t="shared" si="6081"/>
        <v>0</v>
      </c>
      <c r="AB3390" s="193">
        <f t="shared" ref="AB3390" si="6166">AB$370</f>
        <v>0</v>
      </c>
    </row>
    <row r="3391" spans="1:28" s="188" customFormat="1" ht="17.399999999999999">
      <c r="A3391" s="193" t="str">
        <f t="shared" si="6076"/>
        <v>Food Services</v>
      </c>
      <c r="B3391" s="193" t="str">
        <f t="shared" si="6077"/>
        <v>AM036Food Services</v>
      </c>
      <c r="C3391" s="193" t="str">
        <f t="shared" si="6078"/>
        <v>Food ServicesGaither, Kelli</v>
      </c>
      <c r="D3391" s="193"/>
      <c r="E3391" s="193"/>
      <c r="F3391" s="193" t="str">
        <f t="shared" si="6079"/>
        <v>Food ServicesHoffman, Brian</v>
      </c>
      <c r="G3391" s="193" t="str">
        <f t="shared" ref="G3391:M3391" si="6167">G$371</f>
        <v>Hoffman, Brian</v>
      </c>
      <c r="H3391" s="193" t="str">
        <f t="shared" si="6167"/>
        <v>Gaither, Kelli</v>
      </c>
      <c r="I3391" s="193" t="str">
        <f t="shared" si="6167"/>
        <v>AM036</v>
      </c>
      <c r="J3391" s="193" t="str">
        <f t="shared" si="6167"/>
        <v>AMERICAN BROADCASTING COMPANIES, IN</v>
      </c>
      <c r="K3391" s="193" t="str">
        <f t="shared" si="6167"/>
        <v>all</v>
      </c>
      <c r="L3391" s="193" t="str">
        <f t="shared" si="6167"/>
        <v>H2H Performance Video</v>
      </c>
      <c r="M3391" s="193" t="str">
        <f t="shared" si="6167"/>
        <v>TV, Technics</v>
      </c>
      <c r="N3391" s="193" t="str">
        <f t="shared" si="6052"/>
        <v>Food Services</v>
      </c>
      <c r="AA3391" s="193">
        <f t="shared" si="6081"/>
        <v>0</v>
      </c>
      <c r="AB3391" s="193" t="str">
        <f t="shared" ref="AB3391" si="6168">AB$371</f>
        <v>Gaither, Kelli</v>
      </c>
    </row>
    <row r="3392" spans="1:28" s="188" customFormat="1" ht="17.399999999999999">
      <c r="A3392" s="193" t="str">
        <f t="shared" si="6076"/>
        <v>Food Services</v>
      </c>
      <c r="B3392" s="193" t="str">
        <f t="shared" si="6077"/>
        <v>AP490Food Services</v>
      </c>
      <c r="C3392" s="193" t="str">
        <f t="shared" si="6078"/>
        <v>Food ServicesGaither, Kelli</v>
      </c>
      <c r="D3392" s="193"/>
      <c r="E3392" s="193"/>
      <c r="F3392" s="193" t="str">
        <f t="shared" si="6079"/>
        <v>Food ServicesHoffman, Brian</v>
      </c>
      <c r="G3392" s="193" t="str">
        <f t="shared" ref="G3392:M3392" si="6169">G$372</f>
        <v>Hoffman, Brian</v>
      </c>
      <c r="H3392" s="193" t="str">
        <f t="shared" si="6169"/>
        <v>Gaither, Kelli</v>
      </c>
      <c r="I3392" s="193" t="str">
        <f t="shared" si="6169"/>
        <v>AP490</v>
      </c>
      <c r="J3392" s="193" t="str">
        <f t="shared" si="6169"/>
        <v>APPLE INC</v>
      </c>
      <c r="K3392" s="193" t="str">
        <f t="shared" si="6169"/>
        <v>all</v>
      </c>
      <c r="L3392" s="193" t="str">
        <f t="shared" si="6169"/>
        <v>H2H Performance Video</v>
      </c>
      <c r="M3392" s="193" t="str">
        <f t="shared" si="6169"/>
        <v>TV, Technics</v>
      </c>
      <c r="N3392" s="193" t="str">
        <f t="shared" si="6052"/>
        <v>Food Services</v>
      </c>
      <c r="AA3392" s="193">
        <f t="shared" si="6081"/>
        <v>0</v>
      </c>
      <c r="AB3392" s="193" t="str">
        <f t="shared" ref="AB3392" si="6170">AB$372</f>
        <v>Gaither, Kelli</v>
      </c>
    </row>
    <row r="3393" spans="1:28" s="188" customFormat="1" ht="17.399999999999999">
      <c r="A3393" s="193" t="str">
        <f t="shared" si="6076"/>
        <v>Food Services</v>
      </c>
      <c r="B3393" s="193" t="str">
        <f t="shared" si="6077"/>
        <v>B0614Food Services</v>
      </c>
      <c r="C3393" s="193" t="str">
        <f t="shared" si="6078"/>
        <v>Food ServicesGaither, Kelli</v>
      </c>
      <c r="D3393" s="193"/>
      <c r="E3393" s="193"/>
      <c r="F3393" s="193" t="str">
        <f t="shared" si="6079"/>
        <v>Food ServicesHoffman, Brian</v>
      </c>
      <c r="G3393" s="193" t="str">
        <f t="shared" ref="G3393:M3393" si="6171">G$373</f>
        <v>Hoffman, Brian</v>
      </c>
      <c r="H3393" s="193" t="str">
        <f t="shared" si="6171"/>
        <v>Gaither, Kelli</v>
      </c>
      <c r="I3393" s="193" t="str">
        <f t="shared" si="6171"/>
        <v>B0614</v>
      </c>
      <c r="J3393" s="193" t="str">
        <f t="shared" si="6171"/>
        <v>022 SOUTH / ABEL CINETECH, INC( PY#</v>
      </c>
      <c r="K3393" s="193" t="str">
        <f t="shared" si="6171"/>
        <v>all</v>
      </c>
      <c r="L3393" s="193">
        <f t="shared" si="6171"/>
        <v>0</v>
      </c>
      <c r="M3393" s="193">
        <f t="shared" si="6171"/>
        <v>0</v>
      </c>
      <c r="N3393" s="193" t="str">
        <f t="shared" si="6052"/>
        <v>Food Services</v>
      </c>
      <c r="AA3393" s="193">
        <f t="shared" si="6081"/>
        <v>0</v>
      </c>
      <c r="AB3393" s="193" t="str">
        <f t="shared" ref="AB3393" si="6172">AB$373</f>
        <v>Gaither, Kelli</v>
      </c>
    </row>
    <row r="3394" spans="1:28" s="188" customFormat="1" ht="17.399999999999999">
      <c r="A3394" s="193" t="str">
        <f t="shared" si="6076"/>
        <v>Food Services</v>
      </c>
      <c r="B3394" s="193" t="str">
        <f t="shared" si="6077"/>
        <v>B0648Food Services</v>
      </c>
      <c r="C3394" s="193" t="str">
        <f t="shared" si="6078"/>
        <v>Food ServicesGaither, Kelli</v>
      </c>
      <c r="D3394" s="193"/>
      <c r="E3394" s="193"/>
      <c r="F3394" s="193" t="str">
        <f t="shared" si="6079"/>
        <v>Food ServicesHoffman, Brian</v>
      </c>
      <c r="G3394" s="193" t="str">
        <f t="shared" ref="G3394:M3394" si="6173">G$374</f>
        <v>Hoffman, Brian</v>
      </c>
      <c r="H3394" s="193" t="str">
        <f t="shared" si="6173"/>
        <v>Gaither, Kelli</v>
      </c>
      <c r="I3394" s="193" t="str">
        <f t="shared" si="6173"/>
        <v>B0648</v>
      </c>
      <c r="J3394" s="193" t="str">
        <f t="shared" si="6173"/>
        <v>PROFESSIONAL AUDIO &amp; VIDEO SYSTEMS(</v>
      </c>
      <c r="K3394" s="193" t="str">
        <f t="shared" si="6173"/>
        <v>all</v>
      </c>
      <c r="L3394" s="193">
        <f t="shared" si="6173"/>
        <v>0</v>
      </c>
      <c r="M3394" s="193">
        <f t="shared" si="6173"/>
        <v>0</v>
      </c>
      <c r="N3394" s="193" t="str">
        <f t="shared" si="6052"/>
        <v>Food Services</v>
      </c>
      <c r="AA3394" s="193">
        <f t="shared" si="6081"/>
        <v>0</v>
      </c>
      <c r="AB3394" s="193" t="str">
        <f t="shared" ref="AB3394" si="6174">AB$374</f>
        <v>Gaither, Kelli</v>
      </c>
    </row>
    <row r="3395" spans="1:28" s="188" customFormat="1" ht="17.399999999999999">
      <c r="A3395" s="193" t="str">
        <f t="shared" si="6076"/>
        <v>Food Services</v>
      </c>
      <c r="B3395" s="193" t="str">
        <f t="shared" si="6077"/>
        <v>B0659Food Services</v>
      </c>
      <c r="C3395" s="193" t="str">
        <f t="shared" si="6078"/>
        <v>Food ServicesGaither, Kelli</v>
      </c>
      <c r="D3395" s="193"/>
      <c r="E3395" s="193"/>
      <c r="F3395" s="193" t="str">
        <f t="shared" si="6079"/>
        <v>Food ServicesHoffman, Brian</v>
      </c>
      <c r="G3395" s="193" t="str">
        <f t="shared" ref="G3395:M3395" si="6175">G$375</f>
        <v>Hoffman, Brian</v>
      </c>
      <c r="H3395" s="193" t="str">
        <f t="shared" si="6175"/>
        <v>Gaither, Kelli</v>
      </c>
      <c r="I3395" s="193" t="str">
        <f t="shared" si="6175"/>
        <v>B0659</v>
      </c>
      <c r="J3395" s="193" t="str">
        <f t="shared" si="6175"/>
        <v>MEDIARIGHT, LLC.( PY#69167)</v>
      </c>
      <c r="K3395" s="193" t="str">
        <f t="shared" si="6175"/>
        <v>all</v>
      </c>
      <c r="L3395" s="193">
        <f t="shared" si="6175"/>
        <v>0</v>
      </c>
      <c r="M3395" s="193">
        <f t="shared" si="6175"/>
        <v>0</v>
      </c>
      <c r="N3395" s="193" t="str">
        <f t="shared" si="6052"/>
        <v>Food Services</v>
      </c>
      <c r="AA3395" s="193">
        <f t="shared" si="6081"/>
        <v>0</v>
      </c>
      <c r="AB3395" s="193" t="str">
        <f t="shared" ref="AB3395" si="6176">AB$375</f>
        <v>Gaither, Kelli</v>
      </c>
    </row>
    <row r="3396" spans="1:28" s="188" customFormat="1" ht="17.399999999999999">
      <c r="A3396" s="193" t="str">
        <f t="shared" si="6076"/>
        <v>Food Services</v>
      </c>
      <c r="B3396" s="193" t="str">
        <f t="shared" si="6077"/>
        <v>B0716Food Services</v>
      </c>
      <c r="C3396" s="193" t="str">
        <f t="shared" si="6078"/>
        <v>Food ServicesGaither, Kelli</v>
      </c>
      <c r="D3396" s="193"/>
      <c r="E3396" s="193"/>
      <c r="F3396" s="193" t="str">
        <f t="shared" si="6079"/>
        <v>Food ServicesHoffman, Brian</v>
      </c>
      <c r="G3396" s="193" t="str">
        <f t="shared" ref="G3396:M3396" si="6177">G$376</f>
        <v>Hoffman, Brian</v>
      </c>
      <c r="H3396" s="193" t="str">
        <f t="shared" si="6177"/>
        <v>Gaither, Kelli</v>
      </c>
      <c r="I3396" s="193" t="str">
        <f t="shared" si="6177"/>
        <v>B0716</v>
      </c>
      <c r="J3396" s="193" t="str">
        <f t="shared" si="6177"/>
        <v>RULE BROADCAST SYSTEMS, INC.( PY#10</v>
      </c>
      <c r="K3396" s="193" t="str">
        <f t="shared" si="6177"/>
        <v>all</v>
      </c>
      <c r="L3396" s="193">
        <f t="shared" si="6177"/>
        <v>0</v>
      </c>
      <c r="M3396" s="193">
        <f t="shared" si="6177"/>
        <v>0</v>
      </c>
      <c r="N3396" s="193" t="str">
        <f t="shared" si="6052"/>
        <v>Food Services</v>
      </c>
      <c r="AA3396" s="193">
        <f t="shared" si="6081"/>
        <v>0</v>
      </c>
      <c r="AB3396" s="193" t="str">
        <f t="shared" ref="AB3396" si="6178">AB$376</f>
        <v>Gaither, Kelli</v>
      </c>
    </row>
    <row r="3397" spans="1:28" s="188" customFormat="1" ht="17.399999999999999">
      <c r="A3397" s="193" t="str">
        <f t="shared" si="6076"/>
        <v>Food Services</v>
      </c>
      <c r="B3397" s="193" t="str">
        <f t="shared" si="6077"/>
        <v>B0782Food Services</v>
      </c>
      <c r="C3397" s="193" t="str">
        <f t="shared" si="6078"/>
        <v>Food ServicesGaither, Kelli</v>
      </c>
      <c r="D3397" s="193"/>
      <c r="E3397" s="193"/>
      <c r="F3397" s="193" t="str">
        <f t="shared" si="6079"/>
        <v>Food ServicesHoffman, Brian</v>
      </c>
      <c r="G3397" s="193" t="str">
        <f t="shared" ref="G3397:M3397" si="6179">G$377</f>
        <v>Hoffman, Brian</v>
      </c>
      <c r="H3397" s="193" t="str">
        <f t="shared" si="6179"/>
        <v>Gaither, Kelli</v>
      </c>
      <c r="I3397" s="193" t="str">
        <f t="shared" si="6179"/>
        <v>B0782</v>
      </c>
      <c r="J3397" s="193" t="str">
        <f t="shared" si="6179"/>
        <v>18 CONSUMER ELECTRONICS &amp; PHOTO( PY</v>
      </c>
      <c r="K3397" s="193" t="str">
        <f t="shared" si="6179"/>
        <v>all</v>
      </c>
      <c r="L3397" s="193">
        <f t="shared" si="6179"/>
        <v>0</v>
      </c>
      <c r="M3397" s="193">
        <f t="shared" si="6179"/>
        <v>0</v>
      </c>
      <c r="N3397" s="193" t="str">
        <f t="shared" si="6052"/>
        <v>Food Services</v>
      </c>
      <c r="AA3397" s="193">
        <f t="shared" si="6081"/>
        <v>0</v>
      </c>
      <c r="AB3397" s="193" t="str">
        <f t="shared" ref="AB3397" si="6180">AB$377</f>
        <v>Gaither, Kelli</v>
      </c>
    </row>
    <row r="3398" spans="1:28" s="188" customFormat="1" ht="17.399999999999999">
      <c r="A3398" s="193" t="str">
        <f t="shared" si="6076"/>
        <v>Food Services</v>
      </c>
      <c r="B3398" s="193" t="str">
        <f t="shared" si="6077"/>
        <v>B0792Food Services</v>
      </c>
      <c r="C3398" s="193" t="str">
        <f t="shared" si="6078"/>
        <v>Food ServicesGaither, Kelli</v>
      </c>
      <c r="D3398" s="193"/>
      <c r="E3398" s="193"/>
      <c r="F3398" s="193" t="str">
        <f t="shared" si="6079"/>
        <v>Food ServicesHoffman, Brian</v>
      </c>
      <c r="G3398" s="193" t="str">
        <f t="shared" ref="G3398:M3398" si="6181">G$378</f>
        <v>Hoffman, Brian</v>
      </c>
      <c r="H3398" s="193" t="str">
        <f t="shared" si="6181"/>
        <v>Gaither, Kelli</v>
      </c>
      <c r="I3398" s="193" t="str">
        <f t="shared" si="6181"/>
        <v>B0792</v>
      </c>
      <c r="J3398" s="193" t="str">
        <f t="shared" si="6181"/>
        <v>ENGINEERING AND RECORDING, INC( PY#</v>
      </c>
      <c r="K3398" s="193" t="str">
        <f t="shared" si="6181"/>
        <v>all</v>
      </c>
      <c r="L3398" s="193">
        <f t="shared" si="6181"/>
        <v>0</v>
      </c>
      <c r="M3398" s="193">
        <f t="shared" si="6181"/>
        <v>0</v>
      </c>
      <c r="N3398" s="193" t="str">
        <f t="shared" si="6052"/>
        <v>Food Services</v>
      </c>
      <c r="AA3398" s="193">
        <f t="shared" si="6081"/>
        <v>0</v>
      </c>
      <c r="AB3398" s="193" t="str">
        <f t="shared" ref="AB3398" si="6182">AB$378</f>
        <v>Gaither, Kelli</v>
      </c>
    </row>
    <row r="3399" spans="1:28" s="188" customFormat="1" ht="17.399999999999999">
      <c r="A3399" s="193" t="str">
        <f t="shared" si="6076"/>
        <v>Food Services</v>
      </c>
      <c r="B3399" s="193" t="str">
        <f t="shared" si="6077"/>
        <v>B0806Food Services</v>
      </c>
      <c r="C3399" s="193" t="str">
        <f t="shared" si="6078"/>
        <v>Food ServicesGaither, Kelli</v>
      </c>
      <c r="D3399" s="193"/>
      <c r="E3399" s="193"/>
      <c r="F3399" s="193" t="str">
        <f t="shared" si="6079"/>
        <v>Food ServicesHoffman, Brian</v>
      </c>
      <c r="G3399" s="193" t="str">
        <f t="shared" ref="G3399:M3399" si="6183">G$379</f>
        <v>Hoffman, Brian</v>
      </c>
      <c r="H3399" s="193" t="str">
        <f t="shared" si="6183"/>
        <v>Gaither, Kelli</v>
      </c>
      <c r="I3399" s="193" t="str">
        <f t="shared" si="6183"/>
        <v>B0806</v>
      </c>
      <c r="J3399" s="193" t="str">
        <f t="shared" si="6183"/>
        <v>EXPRESS VIDEO SUPPLY, INC( PY#10631</v>
      </c>
      <c r="K3399" s="193" t="str">
        <f t="shared" si="6183"/>
        <v>all</v>
      </c>
      <c r="L3399" s="193">
        <f t="shared" si="6183"/>
        <v>0</v>
      </c>
      <c r="M3399" s="193">
        <f t="shared" si="6183"/>
        <v>0</v>
      </c>
      <c r="N3399" s="193" t="str">
        <f t="shared" si="6052"/>
        <v>Food Services</v>
      </c>
      <c r="AA3399" s="193">
        <f t="shared" si="6081"/>
        <v>0</v>
      </c>
      <c r="AB3399" s="193" t="str">
        <f t="shared" ref="AB3399" si="6184">AB$379</f>
        <v>Gaither, Kelli</v>
      </c>
    </row>
    <row r="3400" spans="1:28" s="188" customFormat="1" ht="17.399999999999999">
      <c r="A3400" s="193" t="str">
        <f t="shared" si="6076"/>
        <v>Food Services</v>
      </c>
      <c r="B3400" s="193" t="str">
        <f t="shared" si="6077"/>
        <v>B1575Food Services</v>
      </c>
      <c r="C3400" s="193" t="str">
        <f t="shared" si="6078"/>
        <v>Food ServicesGaither, Kelli</v>
      </c>
      <c r="D3400" s="193"/>
      <c r="E3400" s="193"/>
      <c r="F3400" s="193" t="str">
        <f t="shared" si="6079"/>
        <v>Food ServicesHoffman, Brian</v>
      </c>
      <c r="G3400" s="193" t="str">
        <f t="shared" ref="G3400:M3400" si="6185">G$380</f>
        <v>Hoffman, Brian</v>
      </c>
      <c r="H3400" s="193" t="str">
        <f t="shared" si="6185"/>
        <v>Gaither, Kelli</v>
      </c>
      <c r="I3400" s="193" t="str">
        <f t="shared" si="6185"/>
        <v>B1575</v>
      </c>
      <c r="J3400" s="193" t="str">
        <f t="shared" si="6185"/>
        <v>DELUXE DIGITAL STUDIOS</v>
      </c>
      <c r="K3400" s="193" t="str">
        <f t="shared" si="6185"/>
        <v>all</v>
      </c>
      <c r="L3400" s="193" t="str">
        <f t="shared" si="6185"/>
        <v>H2H Performance Video</v>
      </c>
      <c r="M3400" s="193" t="str">
        <f t="shared" si="6185"/>
        <v>TV, Technics</v>
      </c>
      <c r="N3400" s="193" t="str">
        <f t="shared" ref="N3400:N3463" si="6186">A3400</f>
        <v>Food Services</v>
      </c>
      <c r="AA3400" s="193">
        <f t="shared" si="6081"/>
        <v>0</v>
      </c>
      <c r="AB3400" s="193" t="str">
        <f t="shared" ref="AB3400" si="6187">AB$380</f>
        <v>Gaither, Kelli</v>
      </c>
    </row>
    <row r="3401" spans="1:28" s="188" customFormat="1" ht="17.399999999999999">
      <c r="A3401" s="193" t="str">
        <f t="shared" si="6076"/>
        <v>Food Services</v>
      </c>
      <c r="B3401" s="193" t="str">
        <f t="shared" si="6077"/>
        <v>B2307Food Services</v>
      </c>
      <c r="C3401" s="193" t="str">
        <f t="shared" si="6078"/>
        <v>Food ServicesGaither, Kelli</v>
      </c>
      <c r="D3401" s="193"/>
      <c r="E3401" s="193"/>
      <c r="F3401" s="193" t="str">
        <f t="shared" si="6079"/>
        <v>Food ServicesHoffman, Brian</v>
      </c>
      <c r="G3401" s="193" t="str">
        <f t="shared" ref="G3401:M3401" si="6188">G$381</f>
        <v>Hoffman, Brian</v>
      </c>
      <c r="H3401" s="193" t="str">
        <f t="shared" si="6188"/>
        <v>Gaither, Kelli</v>
      </c>
      <c r="I3401" s="193" t="str">
        <f t="shared" si="6188"/>
        <v>B2307</v>
      </c>
      <c r="J3401" s="193" t="str">
        <f t="shared" si="6188"/>
        <v>VIDEOTAPE PRODUCTS INC</v>
      </c>
      <c r="K3401" s="193" t="str">
        <f t="shared" si="6188"/>
        <v>all</v>
      </c>
      <c r="L3401" s="193" t="str">
        <f t="shared" si="6188"/>
        <v>H2H Performance Video</v>
      </c>
      <c r="M3401" s="193" t="str">
        <f t="shared" si="6188"/>
        <v>TV, Technics</v>
      </c>
      <c r="N3401" s="193" t="str">
        <f t="shared" si="6186"/>
        <v>Food Services</v>
      </c>
      <c r="AA3401" s="193">
        <f t="shared" si="6081"/>
        <v>0</v>
      </c>
      <c r="AB3401" s="193" t="str">
        <f t="shared" ref="AB3401" si="6189">AB$381</f>
        <v>Gaither, Kelli</v>
      </c>
    </row>
    <row r="3402" spans="1:28" s="188" customFormat="1" ht="17.399999999999999">
      <c r="A3402" s="193" t="str">
        <f t="shared" si="6076"/>
        <v>Food Services</v>
      </c>
      <c r="B3402" s="193" t="str">
        <f t="shared" si="6077"/>
        <v>BD141Food Services</v>
      </c>
      <c r="C3402" s="193" t="str">
        <f t="shared" si="6078"/>
        <v>Food ServicesGaither, Kelli</v>
      </c>
      <c r="D3402" s="193"/>
      <c r="E3402" s="193"/>
      <c r="F3402" s="193" t="str">
        <f t="shared" si="6079"/>
        <v>Food ServicesHoffman, Brian</v>
      </c>
      <c r="G3402" s="193" t="str">
        <f t="shared" ref="G3402:M3402" si="6190">G$382</f>
        <v>Hoffman, Brian</v>
      </c>
      <c r="H3402" s="193" t="str">
        <f t="shared" si="6190"/>
        <v>Gaither, Kelli</v>
      </c>
      <c r="I3402" s="193" t="str">
        <f t="shared" si="6190"/>
        <v>BD141</v>
      </c>
      <c r="J3402" s="193" t="str">
        <f t="shared" si="6190"/>
        <v>BERGER BROS. CAMERA EXCHANGE</v>
      </c>
      <c r="K3402" s="193" t="str">
        <f t="shared" si="6190"/>
        <v>all</v>
      </c>
      <c r="L3402" s="193">
        <f t="shared" si="6190"/>
        <v>0</v>
      </c>
      <c r="M3402" s="193">
        <f t="shared" si="6190"/>
        <v>0</v>
      </c>
      <c r="N3402" s="193" t="str">
        <f t="shared" si="6186"/>
        <v>Food Services</v>
      </c>
      <c r="AA3402" s="193">
        <f t="shared" si="6081"/>
        <v>0</v>
      </c>
      <c r="AB3402" s="193" t="str">
        <f t="shared" ref="AB3402" si="6191">AB$382</f>
        <v>Gaither, Kelli</v>
      </c>
    </row>
    <row r="3403" spans="1:28" s="188" customFormat="1" ht="17.399999999999999">
      <c r="A3403" s="193" t="str">
        <f t="shared" si="6076"/>
        <v>Food Services</v>
      </c>
      <c r="B3403" s="193" t="str">
        <f t="shared" si="6077"/>
        <v>BE989Food Services</v>
      </c>
      <c r="C3403" s="193" t="str">
        <f t="shared" si="6078"/>
        <v>Food ServicesGaither, Kelli</v>
      </c>
      <c r="D3403" s="193"/>
      <c r="E3403" s="193"/>
      <c r="F3403" s="193" t="str">
        <f t="shared" si="6079"/>
        <v>Food ServicesHoffman, Brian</v>
      </c>
      <c r="G3403" s="193" t="str">
        <f t="shared" ref="G3403:M3403" si="6192">G$383</f>
        <v>Hoffman, Brian</v>
      </c>
      <c r="H3403" s="193" t="str">
        <f t="shared" si="6192"/>
        <v>Gaither, Kelli</v>
      </c>
      <c r="I3403" s="193" t="str">
        <f t="shared" si="6192"/>
        <v>BE989</v>
      </c>
      <c r="J3403" s="193" t="str">
        <f t="shared" si="6192"/>
        <v>BEAST NEW YORK</v>
      </c>
      <c r="K3403" s="193" t="str">
        <f t="shared" si="6192"/>
        <v>all</v>
      </c>
      <c r="L3403" s="193" t="str">
        <f t="shared" si="6192"/>
        <v>H2H Performance Video</v>
      </c>
      <c r="M3403" s="193" t="str">
        <f t="shared" si="6192"/>
        <v>TV, Technics</v>
      </c>
      <c r="N3403" s="193" t="str">
        <f t="shared" si="6186"/>
        <v>Food Services</v>
      </c>
      <c r="AA3403" s="193">
        <f t="shared" si="6081"/>
        <v>0</v>
      </c>
      <c r="AB3403" s="193" t="str">
        <f t="shared" ref="AB3403" si="6193">AB$383</f>
        <v>Gaither, Kelli</v>
      </c>
    </row>
    <row r="3404" spans="1:28" s="188" customFormat="1" ht="17.399999999999999">
      <c r="A3404" s="193" t="str">
        <f t="shared" si="6076"/>
        <v>Food Services</v>
      </c>
      <c r="B3404" s="193" t="str">
        <f t="shared" si="6077"/>
        <v>BH080Food Services</v>
      </c>
      <c r="C3404" s="193" t="str">
        <f t="shared" si="6078"/>
        <v>Food ServicesGaither, Kelli</v>
      </c>
      <c r="D3404" s="193"/>
      <c r="E3404" s="193"/>
      <c r="F3404" s="193" t="str">
        <f t="shared" si="6079"/>
        <v>Food ServicesHoffman, Brian</v>
      </c>
      <c r="G3404" s="193" t="str">
        <f t="shared" ref="G3404:M3404" si="6194">G$384</f>
        <v>Hoffman, Brian</v>
      </c>
      <c r="H3404" s="193" t="str">
        <f t="shared" si="6194"/>
        <v>Gaither, Kelli</v>
      </c>
      <c r="I3404" s="193" t="str">
        <f t="shared" si="6194"/>
        <v>BH080</v>
      </c>
      <c r="J3404" s="193" t="str">
        <f t="shared" si="6194"/>
        <v>BHRS GRP/UTD EDUCATION PURCHASING</v>
      </c>
      <c r="K3404" s="193" t="str">
        <f t="shared" si="6194"/>
        <v>all</v>
      </c>
      <c r="L3404" s="193">
        <f t="shared" si="6194"/>
        <v>0</v>
      </c>
      <c r="M3404" s="193">
        <f t="shared" si="6194"/>
        <v>0</v>
      </c>
      <c r="N3404" s="193" t="str">
        <f t="shared" si="6186"/>
        <v>Food Services</v>
      </c>
      <c r="AA3404" s="193">
        <f t="shared" si="6081"/>
        <v>0</v>
      </c>
      <c r="AB3404" s="193" t="str">
        <f t="shared" ref="AB3404" si="6195">AB$384</f>
        <v>Gaither, Kelli</v>
      </c>
    </row>
    <row r="3405" spans="1:28" s="188" customFormat="1" ht="17.399999999999999">
      <c r="A3405" s="193" t="str">
        <f t="shared" si="6076"/>
        <v>Food Services</v>
      </c>
      <c r="B3405" s="193" t="str">
        <f t="shared" si="6077"/>
        <v>BL356Food Services</v>
      </c>
      <c r="C3405" s="193" t="str">
        <f t="shared" si="6078"/>
        <v>Food ServicesGaither, Kelli</v>
      </c>
      <c r="D3405" s="193"/>
      <c r="E3405" s="193"/>
      <c r="F3405" s="193" t="str">
        <f t="shared" si="6079"/>
        <v>Food ServicesHoffman, Brian</v>
      </c>
      <c r="G3405" s="193" t="str">
        <f t="shared" ref="G3405:M3405" si="6196">G$385</f>
        <v>Hoffman, Brian</v>
      </c>
      <c r="H3405" s="193" t="str">
        <f t="shared" si="6196"/>
        <v>Gaither, Kelli</v>
      </c>
      <c r="I3405" s="193" t="str">
        <f t="shared" si="6196"/>
        <v>BL356</v>
      </c>
      <c r="J3405" s="193" t="str">
        <f t="shared" si="6196"/>
        <v>BLUEWATER PHOTO</v>
      </c>
      <c r="K3405" s="193" t="str">
        <f t="shared" si="6196"/>
        <v>all</v>
      </c>
      <c r="L3405" s="193">
        <f t="shared" si="6196"/>
        <v>0</v>
      </c>
      <c r="M3405" s="193">
        <f t="shared" si="6196"/>
        <v>0</v>
      </c>
      <c r="N3405" s="193" t="str">
        <f t="shared" si="6186"/>
        <v>Food Services</v>
      </c>
      <c r="AA3405" s="193">
        <f t="shared" si="6081"/>
        <v>0</v>
      </c>
      <c r="AB3405" s="193" t="str">
        <f t="shared" ref="AB3405" si="6197">AB$385</f>
        <v>Gaither, Kelli</v>
      </c>
    </row>
    <row r="3406" spans="1:28" s="188" customFormat="1" ht="17.399999999999999">
      <c r="A3406" s="193" t="str">
        <f t="shared" si="6076"/>
        <v>Food Services</v>
      </c>
      <c r="B3406" s="193" t="str">
        <f t="shared" si="6077"/>
        <v>BU952Food Services</v>
      </c>
      <c r="C3406" s="193" t="str">
        <f t="shared" si="6078"/>
        <v>Food ServicesGaither, Kelli</v>
      </c>
      <c r="D3406" s="193"/>
      <c r="E3406" s="193"/>
      <c r="F3406" s="193" t="str">
        <f t="shared" si="6079"/>
        <v>Food ServicesHoffman, Brian</v>
      </c>
      <c r="G3406" s="193" t="str">
        <f t="shared" ref="G3406:M3406" si="6198">G$386</f>
        <v>Hoffman, Brian</v>
      </c>
      <c r="H3406" s="193" t="str">
        <f t="shared" si="6198"/>
        <v>Gaither, Kelli</v>
      </c>
      <c r="I3406" s="193" t="str">
        <f t="shared" si="6198"/>
        <v>BU952</v>
      </c>
      <c r="J3406" s="193" t="str">
        <f t="shared" si="6198"/>
        <v>BURKE CAMERA INC</v>
      </c>
      <c r="K3406" s="193" t="str">
        <f t="shared" si="6198"/>
        <v>all</v>
      </c>
      <c r="L3406" s="193">
        <f t="shared" si="6198"/>
        <v>0</v>
      </c>
      <c r="M3406" s="193">
        <f t="shared" si="6198"/>
        <v>0</v>
      </c>
      <c r="N3406" s="193" t="str">
        <f t="shared" si="6186"/>
        <v>Food Services</v>
      </c>
      <c r="AA3406" s="193">
        <f t="shared" si="6081"/>
        <v>0</v>
      </c>
      <c r="AB3406" s="193" t="str">
        <f t="shared" ref="AB3406" si="6199">AB$386</f>
        <v>Gaither, Kelli</v>
      </c>
    </row>
    <row r="3407" spans="1:28" s="188" customFormat="1" ht="17.399999999999999">
      <c r="A3407" s="193" t="str">
        <f t="shared" si="6076"/>
        <v>Food Services</v>
      </c>
      <c r="B3407" s="193" t="str">
        <f t="shared" si="6077"/>
        <v>DH030Food Services</v>
      </c>
      <c r="C3407" s="193" t="str">
        <f t="shared" si="6078"/>
        <v>Food ServicesGaither, Kelli</v>
      </c>
      <c r="D3407" s="193"/>
      <c r="E3407" s="193"/>
      <c r="F3407" s="193" t="str">
        <f t="shared" si="6079"/>
        <v>Food ServicesHoffman, Brian</v>
      </c>
      <c r="G3407" s="193" t="str">
        <f t="shared" ref="G3407:M3407" si="6200">G$387</f>
        <v>Hoffman, Brian</v>
      </c>
      <c r="H3407" s="193" t="str">
        <f t="shared" si="6200"/>
        <v>Gaither, Kelli</v>
      </c>
      <c r="I3407" s="193" t="str">
        <f t="shared" si="6200"/>
        <v>DH030</v>
      </c>
      <c r="J3407" s="193" t="str">
        <f t="shared" si="6200"/>
        <v>D &amp; H DIST. CO</v>
      </c>
      <c r="K3407" s="193" t="str">
        <f t="shared" si="6200"/>
        <v>all</v>
      </c>
      <c r="L3407" s="193">
        <f t="shared" si="6200"/>
        <v>0</v>
      </c>
      <c r="M3407" s="193">
        <f t="shared" si="6200"/>
        <v>0</v>
      </c>
      <c r="N3407" s="193" t="str">
        <f t="shared" si="6186"/>
        <v>Food Services</v>
      </c>
      <c r="AA3407" s="193">
        <f t="shared" si="6081"/>
        <v>0</v>
      </c>
      <c r="AB3407" s="193" t="str">
        <f t="shared" ref="AB3407" si="6201">AB$387</f>
        <v>Gaither, Kelli</v>
      </c>
    </row>
    <row r="3408" spans="1:28" s="188" customFormat="1" ht="17.399999999999999">
      <c r="A3408" s="193" t="str">
        <f t="shared" si="6076"/>
        <v>Food Services</v>
      </c>
      <c r="B3408" s="193" t="str">
        <f t="shared" si="6077"/>
        <v>DW001Food Services</v>
      </c>
      <c r="C3408" s="193" t="str">
        <f t="shared" si="6078"/>
        <v>Food ServicesGaither, Kelli</v>
      </c>
      <c r="D3408" s="193"/>
      <c r="E3408" s="193"/>
      <c r="F3408" s="193" t="str">
        <f t="shared" si="6079"/>
        <v>Food ServicesHoffman, Brian</v>
      </c>
      <c r="G3408" s="193" t="str">
        <f t="shared" ref="G3408:M3408" si="6202">G$388</f>
        <v>Hoffman, Brian</v>
      </c>
      <c r="H3408" s="193" t="str">
        <f t="shared" si="6202"/>
        <v>Gaither, Kelli</v>
      </c>
      <c r="I3408" s="193" t="str">
        <f t="shared" si="6202"/>
        <v>DW001</v>
      </c>
      <c r="J3408" s="193" t="str">
        <f t="shared" si="6202"/>
        <v>BRAZO'S DIST.</v>
      </c>
      <c r="K3408" s="193" t="str">
        <f t="shared" si="6202"/>
        <v>all</v>
      </c>
      <c r="L3408" s="193">
        <f t="shared" si="6202"/>
        <v>0</v>
      </c>
      <c r="M3408" s="193">
        <f t="shared" si="6202"/>
        <v>0</v>
      </c>
      <c r="N3408" s="193" t="str">
        <f t="shared" si="6186"/>
        <v>Food Services</v>
      </c>
      <c r="AA3408" s="193">
        <f t="shared" si="6081"/>
        <v>0</v>
      </c>
      <c r="AB3408" s="193" t="str">
        <f t="shared" ref="AB3408" si="6203">AB$388</f>
        <v>Gaither, Kelli</v>
      </c>
    </row>
    <row r="3409" spans="1:28" s="188" customFormat="1" ht="17.399999999999999">
      <c r="A3409" s="193" t="str">
        <f t="shared" si="6076"/>
        <v>Food Services</v>
      </c>
      <c r="B3409" s="193" t="str">
        <f t="shared" si="6077"/>
        <v>EA402Food Services</v>
      </c>
      <c r="C3409" s="193" t="str">
        <f t="shared" si="6078"/>
        <v>Food ServicesGaither, Kelli</v>
      </c>
      <c r="D3409" s="193"/>
      <c r="E3409" s="193"/>
      <c r="F3409" s="193" t="str">
        <f t="shared" si="6079"/>
        <v>Food ServicesHoffman, Brian</v>
      </c>
      <c r="G3409" s="193" t="str">
        <f t="shared" ref="G3409:M3409" si="6204">G$389</f>
        <v>Hoffman, Brian</v>
      </c>
      <c r="H3409" s="193" t="str">
        <f t="shared" si="6204"/>
        <v>Gaither, Kelli</v>
      </c>
      <c r="I3409" s="193" t="str">
        <f t="shared" si="6204"/>
        <v>EA402</v>
      </c>
      <c r="J3409" s="193" t="str">
        <f t="shared" si="6204"/>
        <v>E&amp;S INTERNATIONAL ENTERPRISES INC</v>
      </c>
      <c r="K3409" s="193" t="str">
        <f t="shared" si="6204"/>
        <v>all</v>
      </c>
      <c r="L3409" s="193">
        <f t="shared" si="6204"/>
        <v>0</v>
      </c>
      <c r="M3409" s="193">
        <f t="shared" si="6204"/>
        <v>0</v>
      </c>
      <c r="N3409" s="193" t="str">
        <f t="shared" si="6186"/>
        <v>Food Services</v>
      </c>
      <c r="AA3409" s="193">
        <f t="shared" si="6081"/>
        <v>0</v>
      </c>
      <c r="AB3409" s="193" t="str">
        <f t="shared" ref="AB3409" si="6205">AB$389</f>
        <v>Gaither, Kelli</v>
      </c>
    </row>
    <row r="3410" spans="1:28" s="188" customFormat="1" ht="17.399999999999999">
      <c r="A3410" s="193" t="str">
        <f t="shared" si="6076"/>
        <v>Food Services</v>
      </c>
      <c r="B3410" s="193" t="str">
        <f t="shared" si="6077"/>
        <v>FC065Food Services</v>
      </c>
      <c r="C3410" s="193" t="str">
        <f t="shared" si="6078"/>
        <v>Food ServicesGaither, Kelli</v>
      </c>
      <c r="D3410" s="193"/>
      <c r="E3410" s="193"/>
      <c r="F3410" s="193" t="str">
        <f t="shared" si="6079"/>
        <v>Food ServicesHoffman, Brian</v>
      </c>
      <c r="G3410" s="193" t="str">
        <f t="shared" ref="G3410:M3410" si="6206">G$390</f>
        <v>Hoffman, Brian</v>
      </c>
      <c r="H3410" s="193" t="str">
        <f t="shared" si="6206"/>
        <v>Gaither, Kelli</v>
      </c>
      <c r="I3410" s="193" t="str">
        <f t="shared" si="6206"/>
        <v>FC065</v>
      </c>
      <c r="J3410" s="193" t="str">
        <f t="shared" si="6206"/>
        <v>FRANKLIN CASH REGIST</v>
      </c>
      <c r="K3410" s="193" t="str">
        <f t="shared" si="6206"/>
        <v>all</v>
      </c>
      <c r="L3410" s="193">
        <f t="shared" si="6206"/>
        <v>0</v>
      </c>
      <c r="M3410" s="193">
        <f t="shared" si="6206"/>
        <v>0</v>
      </c>
      <c r="N3410" s="193" t="str">
        <f t="shared" si="6186"/>
        <v>Food Services</v>
      </c>
      <c r="AA3410" s="193">
        <f t="shared" si="6081"/>
        <v>0</v>
      </c>
      <c r="AB3410" s="193" t="str">
        <f t="shared" ref="AB3410" si="6207">AB$390</f>
        <v>Gaither, Kelli</v>
      </c>
    </row>
    <row r="3411" spans="1:28" s="188" customFormat="1" ht="17.399999999999999">
      <c r="A3411" s="193" t="str">
        <f t="shared" si="6076"/>
        <v>Food Services</v>
      </c>
      <c r="B3411" s="193" t="str">
        <f t="shared" si="6077"/>
        <v>FO512Food Services</v>
      </c>
      <c r="C3411" s="193" t="str">
        <f t="shared" si="6078"/>
        <v>Food ServicesGaither, Kelli</v>
      </c>
      <c r="D3411" s="193"/>
      <c r="E3411" s="193"/>
      <c r="F3411" s="193" t="str">
        <f t="shared" si="6079"/>
        <v>Food ServicesHoffman, Brian</v>
      </c>
      <c r="G3411" s="193" t="str">
        <f t="shared" ref="G3411:M3411" si="6208">G$391</f>
        <v>Hoffman, Brian</v>
      </c>
      <c r="H3411" s="193" t="str">
        <f t="shared" si="6208"/>
        <v>Gaither, Kelli</v>
      </c>
      <c r="I3411" s="193" t="str">
        <f t="shared" si="6208"/>
        <v>FO512</v>
      </c>
      <c r="J3411" s="193" t="str">
        <f t="shared" si="6208"/>
        <v>FOTO-CARE LTD</v>
      </c>
      <c r="K3411" s="193" t="str">
        <f t="shared" si="6208"/>
        <v>all</v>
      </c>
      <c r="L3411" s="193">
        <f t="shared" si="6208"/>
        <v>0</v>
      </c>
      <c r="M3411" s="193">
        <f t="shared" si="6208"/>
        <v>0</v>
      </c>
      <c r="N3411" s="193" t="str">
        <f t="shared" si="6186"/>
        <v>Food Services</v>
      </c>
      <c r="AA3411" s="193">
        <f t="shared" si="6081"/>
        <v>0</v>
      </c>
      <c r="AB3411" s="193" t="str">
        <f t="shared" ref="AB3411" si="6209">AB$391</f>
        <v>Gaither, Kelli</v>
      </c>
    </row>
    <row r="3412" spans="1:28" s="188" customFormat="1" ht="17.399999999999999">
      <c r="A3412" s="193" t="str">
        <f t="shared" ref="A3412:A3457" si="6210">T$13</f>
        <v>Food Services</v>
      </c>
      <c r="B3412" s="193" t="str">
        <f t="shared" ref="B3412:B3457" si="6211">CONCATENATE(I3412,A3412)</f>
        <v>GR025Food Services</v>
      </c>
      <c r="C3412" s="193" t="str">
        <f t="shared" ref="C3412:C3457" si="6212">CONCATENATE(A3412,H3412)</f>
        <v>Food ServicesGaither, Kelli</v>
      </c>
      <c r="D3412" s="193"/>
      <c r="E3412" s="193"/>
      <c r="F3412" s="193" t="str">
        <f t="shared" ref="F3412:F3457" si="6213">CONCATENATE(A3412,G3412)</f>
        <v>Food ServicesHoffman, Brian</v>
      </c>
      <c r="G3412" s="193" t="str">
        <f t="shared" ref="G3412:M3412" si="6214">G$392</f>
        <v>Hoffman, Brian</v>
      </c>
      <c r="H3412" s="193" t="str">
        <f t="shared" si="6214"/>
        <v>Gaither, Kelli</v>
      </c>
      <c r="I3412" s="193" t="str">
        <f t="shared" si="6214"/>
        <v>GR025</v>
      </c>
      <c r="J3412" s="193" t="str">
        <f t="shared" si="6214"/>
        <v>GRAYBAR ELECTRIC CO.</v>
      </c>
      <c r="K3412" s="193" t="str">
        <f t="shared" si="6214"/>
        <v>all</v>
      </c>
      <c r="L3412" s="193">
        <f t="shared" si="6214"/>
        <v>0</v>
      </c>
      <c r="M3412" s="193">
        <f t="shared" si="6214"/>
        <v>0</v>
      </c>
      <c r="N3412" s="193" t="str">
        <f t="shared" si="6186"/>
        <v>Food Services</v>
      </c>
      <c r="AA3412" s="193">
        <f t="shared" ref="AA3412:AA3457" si="6215">AT$13</f>
        <v>0</v>
      </c>
      <c r="AB3412" s="193" t="str">
        <f t="shared" ref="AB3412" si="6216">AB$392</f>
        <v>Gaither, Kelli</v>
      </c>
    </row>
    <row r="3413" spans="1:28" s="188" customFormat="1" ht="17.399999999999999">
      <c r="A3413" s="193" t="str">
        <f t="shared" si="6210"/>
        <v>Food Services</v>
      </c>
      <c r="B3413" s="193" t="str">
        <f t="shared" si="6211"/>
        <v>GR843Food Services</v>
      </c>
      <c r="C3413" s="193" t="str">
        <f t="shared" si="6212"/>
        <v>Food ServicesGaither, Kelli</v>
      </c>
      <c r="D3413" s="193"/>
      <c r="E3413" s="193"/>
      <c r="F3413" s="193" t="str">
        <f t="shared" si="6213"/>
        <v>Food ServicesHoffman, Brian</v>
      </c>
      <c r="G3413" s="193" t="str">
        <f t="shared" ref="G3413:M3413" si="6217">G$393</f>
        <v>Hoffman, Brian</v>
      </c>
      <c r="H3413" s="193" t="str">
        <f t="shared" si="6217"/>
        <v>Gaither, Kelli</v>
      </c>
      <c r="I3413" s="193" t="str">
        <f t="shared" si="6217"/>
        <v>GR843</v>
      </c>
      <c r="J3413" s="193" t="str">
        <f t="shared" si="6217"/>
        <v>GREEN MOUNTAIN CAMERA LLC</v>
      </c>
      <c r="K3413" s="193" t="str">
        <f t="shared" si="6217"/>
        <v>all</v>
      </c>
      <c r="L3413" s="193">
        <f t="shared" si="6217"/>
        <v>0</v>
      </c>
      <c r="M3413" s="193">
        <f t="shared" si="6217"/>
        <v>0</v>
      </c>
      <c r="N3413" s="193" t="str">
        <f t="shared" si="6186"/>
        <v>Food Services</v>
      </c>
      <c r="AA3413" s="193">
        <f t="shared" si="6215"/>
        <v>0</v>
      </c>
      <c r="AB3413" s="193" t="str">
        <f t="shared" ref="AB3413" si="6218">AB$393</f>
        <v>Gaither, Kelli</v>
      </c>
    </row>
    <row r="3414" spans="1:28" s="188" customFormat="1" ht="17.399999999999999">
      <c r="A3414" s="193" t="str">
        <f t="shared" si="6210"/>
        <v>Food Services</v>
      </c>
      <c r="B3414" s="193" t="str">
        <f t="shared" si="6211"/>
        <v>HA215Food Services</v>
      </c>
      <c r="C3414" s="193" t="str">
        <f t="shared" si="6212"/>
        <v>Food ServicesGaither, Kelli</v>
      </c>
      <c r="D3414" s="193"/>
      <c r="E3414" s="193"/>
      <c r="F3414" s="193" t="str">
        <f t="shared" si="6213"/>
        <v>Food ServicesHoffman, Brian</v>
      </c>
      <c r="G3414" s="193" t="str">
        <f t="shared" ref="G3414:M3414" si="6219">G$394</f>
        <v>Hoffman, Brian</v>
      </c>
      <c r="H3414" s="193" t="str">
        <f t="shared" si="6219"/>
        <v>Gaither, Kelli</v>
      </c>
      <c r="I3414" s="193" t="str">
        <f t="shared" si="6219"/>
        <v>HA215</v>
      </c>
      <c r="J3414" s="193" t="str">
        <f t="shared" si="6219"/>
        <v>HARCO INDUSTRIES INC</v>
      </c>
      <c r="K3414" s="193" t="str">
        <f t="shared" si="6219"/>
        <v>all</v>
      </c>
      <c r="L3414" s="193">
        <f t="shared" si="6219"/>
        <v>0</v>
      </c>
      <c r="M3414" s="193">
        <f t="shared" si="6219"/>
        <v>0</v>
      </c>
      <c r="N3414" s="193" t="str">
        <f t="shared" si="6186"/>
        <v>Food Services</v>
      </c>
      <c r="AA3414" s="193">
        <f t="shared" si="6215"/>
        <v>0</v>
      </c>
      <c r="AB3414" s="193" t="str">
        <f t="shared" ref="AB3414" si="6220">AB$394</f>
        <v>Gaither, Kelli</v>
      </c>
    </row>
    <row r="3415" spans="1:28" s="188" customFormat="1" ht="17.399999999999999">
      <c r="A3415" s="193" t="str">
        <f t="shared" si="6210"/>
        <v>Food Services</v>
      </c>
      <c r="B3415" s="193" t="str">
        <f t="shared" si="6211"/>
        <v>HI001Food Services</v>
      </c>
      <c r="C3415" s="193" t="str">
        <f t="shared" si="6212"/>
        <v>Food ServicesGaither, Kelli</v>
      </c>
      <c r="D3415" s="193"/>
      <c r="E3415" s="193"/>
      <c r="F3415" s="193" t="str">
        <f t="shared" si="6213"/>
        <v>Food ServicesHoffman, Brian</v>
      </c>
      <c r="G3415" s="193" t="str">
        <f t="shared" ref="G3415:M3415" si="6221">G$395</f>
        <v>Hoffman, Brian</v>
      </c>
      <c r="H3415" s="193" t="str">
        <f t="shared" si="6221"/>
        <v>Gaither, Kelli</v>
      </c>
      <c r="I3415" s="193" t="str">
        <f t="shared" si="6221"/>
        <v>HI001</v>
      </c>
      <c r="J3415" s="193" t="str">
        <f t="shared" si="6221"/>
        <v>HINDA INC.</v>
      </c>
      <c r="K3415" s="193" t="str">
        <f t="shared" si="6221"/>
        <v>all</v>
      </c>
      <c r="L3415" s="193">
        <f t="shared" si="6221"/>
        <v>0</v>
      </c>
      <c r="M3415" s="193">
        <f t="shared" si="6221"/>
        <v>0</v>
      </c>
      <c r="N3415" s="193" t="str">
        <f t="shared" si="6186"/>
        <v>Food Services</v>
      </c>
      <c r="AA3415" s="193">
        <f t="shared" si="6215"/>
        <v>0</v>
      </c>
      <c r="AB3415" s="193" t="str">
        <f t="shared" ref="AB3415" si="6222">AB$395</f>
        <v>Gaither, Kelli</v>
      </c>
    </row>
    <row r="3416" spans="1:28" s="188" customFormat="1" ht="17.399999999999999">
      <c r="A3416" s="193" t="str">
        <f t="shared" si="6210"/>
        <v>Food Services</v>
      </c>
      <c r="B3416" s="193" t="str">
        <f t="shared" si="6211"/>
        <v>IM266Food Services</v>
      </c>
      <c r="C3416" s="193" t="str">
        <f t="shared" si="6212"/>
        <v>Food ServicesGaither, Kelli</v>
      </c>
      <c r="D3416" s="193"/>
      <c r="E3416" s="193"/>
      <c r="F3416" s="193" t="str">
        <f t="shared" si="6213"/>
        <v>Food ServicesHoffman, Brian</v>
      </c>
      <c r="G3416" s="193" t="str">
        <f t="shared" ref="G3416:M3416" si="6223">G$396</f>
        <v>Hoffman, Brian</v>
      </c>
      <c r="H3416" s="193" t="str">
        <f t="shared" si="6223"/>
        <v>Gaither, Kelli</v>
      </c>
      <c r="I3416" s="193" t="str">
        <f t="shared" si="6223"/>
        <v>IM266</v>
      </c>
      <c r="J3416" s="193" t="str">
        <f t="shared" si="6223"/>
        <v>IMAGE LOGISTICS</v>
      </c>
      <c r="K3416" s="193" t="str">
        <f t="shared" si="6223"/>
        <v>all</v>
      </c>
      <c r="L3416" s="193">
        <f t="shared" si="6223"/>
        <v>0</v>
      </c>
      <c r="M3416" s="193">
        <f t="shared" si="6223"/>
        <v>0</v>
      </c>
      <c r="N3416" s="193" t="str">
        <f t="shared" si="6186"/>
        <v>Food Services</v>
      </c>
      <c r="AA3416" s="193">
        <f t="shared" si="6215"/>
        <v>0</v>
      </c>
      <c r="AB3416" s="193" t="str">
        <f t="shared" ref="AB3416" si="6224">AB$396</f>
        <v>Gaither, Kelli</v>
      </c>
    </row>
    <row r="3417" spans="1:28" s="188" customFormat="1" ht="17.399999999999999">
      <c r="A3417" s="193" t="str">
        <f t="shared" si="6210"/>
        <v>Food Services</v>
      </c>
      <c r="B3417" s="193" t="str">
        <f t="shared" si="6211"/>
        <v>J0028Food Services</v>
      </c>
      <c r="C3417" s="193" t="str">
        <f t="shared" si="6212"/>
        <v>Food ServicesGaither, Kelli</v>
      </c>
      <c r="D3417" s="193"/>
      <c r="E3417" s="193"/>
      <c r="F3417" s="193" t="str">
        <f t="shared" si="6213"/>
        <v>Food ServicesHoffman, Brian</v>
      </c>
      <c r="G3417" s="193" t="str">
        <f t="shared" ref="G3417:M3417" si="6225">G$397</f>
        <v>Hoffman, Brian</v>
      </c>
      <c r="H3417" s="193" t="str">
        <f t="shared" si="6225"/>
        <v>Gaither, Kelli</v>
      </c>
      <c r="I3417" s="193" t="str">
        <f t="shared" si="6225"/>
        <v>J0028</v>
      </c>
      <c r="J3417" s="193" t="str">
        <f t="shared" si="6225"/>
        <v>ACCESS A/V LLC</v>
      </c>
      <c r="K3417" s="193" t="str">
        <f t="shared" si="6225"/>
        <v>all</v>
      </c>
      <c r="L3417" s="193">
        <f t="shared" si="6225"/>
        <v>0</v>
      </c>
      <c r="M3417" s="193">
        <f t="shared" si="6225"/>
        <v>0</v>
      </c>
      <c r="N3417" s="193" t="str">
        <f t="shared" si="6186"/>
        <v>Food Services</v>
      </c>
      <c r="AA3417" s="193">
        <f t="shared" si="6215"/>
        <v>0</v>
      </c>
      <c r="AB3417" s="193" t="str">
        <f t="shared" ref="AB3417" si="6226">AB$397</f>
        <v>Gaither, Kelli</v>
      </c>
    </row>
    <row r="3418" spans="1:28" s="188" customFormat="1" ht="17.399999999999999">
      <c r="A3418" s="193" t="str">
        <f t="shared" si="6210"/>
        <v>Food Services</v>
      </c>
      <c r="B3418" s="193" t="str">
        <f t="shared" si="6211"/>
        <v>JA581Food Services</v>
      </c>
      <c r="C3418" s="193" t="str">
        <f t="shared" si="6212"/>
        <v>Food ServicesGaither, Kelli</v>
      </c>
      <c r="D3418" s="193"/>
      <c r="E3418" s="193"/>
      <c r="F3418" s="193" t="str">
        <f t="shared" si="6213"/>
        <v>Food ServicesHoffman, Brian</v>
      </c>
      <c r="G3418" s="193" t="str">
        <f t="shared" ref="G3418:M3418" si="6227">G$398</f>
        <v>Hoffman, Brian</v>
      </c>
      <c r="H3418" s="193" t="str">
        <f t="shared" si="6227"/>
        <v>Gaither, Kelli</v>
      </c>
      <c r="I3418" s="193" t="str">
        <f t="shared" si="6227"/>
        <v>JA581</v>
      </c>
      <c r="J3418" s="193" t="str">
        <f t="shared" si="6227"/>
        <v>JALUX AMERICA'S INC</v>
      </c>
      <c r="K3418" s="193" t="str">
        <f t="shared" si="6227"/>
        <v>all</v>
      </c>
      <c r="L3418" s="193">
        <f t="shared" si="6227"/>
        <v>0</v>
      </c>
      <c r="M3418" s="193">
        <f t="shared" si="6227"/>
        <v>0</v>
      </c>
      <c r="N3418" s="193" t="str">
        <f t="shared" si="6186"/>
        <v>Food Services</v>
      </c>
      <c r="AA3418" s="193">
        <f t="shared" si="6215"/>
        <v>0</v>
      </c>
      <c r="AB3418" s="193" t="str">
        <f t="shared" ref="AB3418" si="6228">AB$398</f>
        <v>Gaither, Kelli</v>
      </c>
    </row>
    <row r="3419" spans="1:28" s="188" customFormat="1" ht="17.399999999999999">
      <c r="A3419" s="193" t="str">
        <f t="shared" si="6210"/>
        <v>Food Services</v>
      </c>
      <c r="B3419" s="193" t="str">
        <f t="shared" si="6211"/>
        <v>JH020Food Services</v>
      </c>
      <c r="C3419" s="193" t="str">
        <f t="shared" si="6212"/>
        <v>Food ServicesGaither, Kelli</v>
      </c>
      <c r="D3419" s="193"/>
      <c r="E3419" s="193"/>
      <c r="F3419" s="193" t="str">
        <f t="shared" si="6213"/>
        <v>Food ServicesHoffman, Brian</v>
      </c>
      <c r="G3419" s="193" t="str">
        <f t="shared" ref="G3419:M3419" si="6229">G$399</f>
        <v>Hoffman, Brian</v>
      </c>
      <c r="H3419" s="193" t="str">
        <f t="shared" si="6229"/>
        <v>Gaither, Kelli</v>
      </c>
      <c r="I3419" s="193" t="str">
        <f t="shared" si="6229"/>
        <v>JH020</v>
      </c>
      <c r="J3419" s="193" t="str">
        <f t="shared" si="6229"/>
        <v>JHAM INTERNATIONAL C</v>
      </c>
      <c r="K3419" s="193" t="str">
        <f t="shared" si="6229"/>
        <v>all</v>
      </c>
      <c r="L3419" s="193">
        <f t="shared" si="6229"/>
        <v>0</v>
      </c>
      <c r="M3419" s="193">
        <f t="shared" si="6229"/>
        <v>0</v>
      </c>
      <c r="N3419" s="193" t="str">
        <f t="shared" si="6186"/>
        <v>Food Services</v>
      </c>
      <c r="AA3419" s="193">
        <f t="shared" si="6215"/>
        <v>0</v>
      </c>
      <c r="AB3419" s="193" t="str">
        <f t="shared" ref="AB3419" si="6230">AB$399</f>
        <v>Gaither, Kelli</v>
      </c>
    </row>
    <row r="3420" spans="1:28" s="188" customFormat="1" ht="17.399999999999999">
      <c r="A3420" s="193" t="str">
        <f t="shared" si="6210"/>
        <v>Food Services</v>
      </c>
      <c r="B3420" s="193" t="str">
        <f t="shared" si="6211"/>
        <v>LA020Food Services</v>
      </c>
      <c r="C3420" s="193" t="str">
        <f t="shared" si="6212"/>
        <v>Food ServicesGaither, Kelli</v>
      </c>
      <c r="D3420" s="193"/>
      <c r="E3420" s="193"/>
      <c r="F3420" s="193" t="str">
        <f t="shared" si="6213"/>
        <v>Food ServicesHoffman, Brian</v>
      </c>
      <c r="G3420" s="193" t="str">
        <f t="shared" ref="G3420:M3420" si="6231">G$400</f>
        <v>Hoffman, Brian</v>
      </c>
      <c r="H3420" s="193" t="str">
        <f t="shared" si="6231"/>
        <v>Gaither, Kelli</v>
      </c>
      <c r="I3420" s="193" t="str">
        <f t="shared" si="6231"/>
        <v>LA020</v>
      </c>
      <c r="J3420" s="193" t="str">
        <f t="shared" si="6231"/>
        <v>LAPINE ASSOCIATES IN</v>
      </c>
      <c r="K3420" s="193" t="str">
        <f t="shared" si="6231"/>
        <v>all</v>
      </c>
      <c r="L3420" s="193">
        <f t="shared" si="6231"/>
        <v>0</v>
      </c>
      <c r="M3420" s="193">
        <f t="shared" si="6231"/>
        <v>0</v>
      </c>
      <c r="N3420" s="193" t="str">
        <f t="shared" si="6186"/>
        <v>Food Services</v>
      </c>
      <c r="AA3420" s="193">
        <f t="shared" si="6215"/>
        <v>0</v>
      </c>
      <c r="AB3420" s="193" t="str">
        <f t="shared" ref="AB3420" si="6232">AB$400</f>
        <v>Gaither, Kelli</v>
      </c>
    </row>
    <row r="3421" spans="1:28" s="188" customFormat="1" ht="17.399999999999999">
      <c r="A3421" s="193" t="str">
        <f t="shared" si="6210"/>
        <v>Food Services</v>
      </c>
      <c r="B3421" s="193" t="str">
        <f t="shared" si="6211"/>
        <v>LI722Food Services</v>
      </c>
      <c r="C3421" s="193" t="str">
        <f t="shared" si="6212"/>
        <v>Food ServicesGaither, Kelli</v>
      </c>
      <c r="D3421" s="193"/>
      <c r="E3421" s="193"/>
      <c r="F3421" s="193" t="str">
        <f t="shared" si="6213"/>
        <v>Food ServicesHoffman, Brian</v>
      </c>
      <c r="G3421" s="193" t="str">
        <f t="shared" ref="G3421:M3421" si="6233">G$401</f>
        <v>Hoffman, Brian</v>
      </c>
      <c r="H3421" s="193" t="str">
        <f t="shared" si="6233"/>
        <v>Gaither, Kelli</v>
      </c>
      <c r="I3421" s="193" t="str">
        <f t="shared" si="6233"/>
        <v>LI722</v>
      </c>
      <c r="J3421" s="193" t="str">
        <f t="shared" si="6233"/>
        <v>LIFETOUCH NATIONAL SCHOOL STUDIOS I</v>
      </c>
      <c r="K3421" s="193" t="str">
        <f t="shared" si="6233"/>
        <v>all</v>
      </c>
      <c r="L3421" s="193">
        <f t="shared" si="6233"/>
        <v>0</v>
      </c>
      <c r="M3421" s="193">
        <f t="shared" si="6233"/>
        <v>0</v>
      </c>
      <c r="N3421" s="193" t="str">
        <f t="shared" si="6186"/>
        <v>Food Services</v>
      </c>
      <c r="AA3421" s="193">
        <f t="shared" si="6215"/>
        <v>0</v>
      </c>
      <c r="AB3421" s="193" t="str">
        <f t="shared" ref="AB3421" si="6234">AB$401</f>
        <v>Gaither, Kelli</v>
      </c>
    </row>
    <row r="3422" spans="1:28" s="188" customFormat="1" ht="17.399999999999999">
      <c r="A3422" s="193" t="str">
        <f t="shared" si="6210"/>
        <v>Food Services</v>
      </c>
      <c r="B3422" s="193" t="str">
        <f t="shared" si="6211"/>
        <v>MI690Food Services</v>
      </c>
      <c r="C3422" s="193" t="str">
        <f t="shared" si="6212"/>
        <v>Food ServicesGaither, Kelli</v>
      </c>
      <c r="D3422" s="193"/>
      <c r="E3422" s="193"/>
      <c r="F3422" s="193" t="str">
        <f t="shared" si="6213"/>
        <v>Food ServicesHoffman, Brian</v>
      </c>
      <c r="G3422" s="193" t="str">
        <f t="shared" ref="G3422:M3422" si="6235">G$402</f>
        <v>Hoffman, Brian</v>
      </c>
      <c r="H3422" s="193" t="str">
        <f t="shared" si="6235"/>
        <v>Gaither, Kelli</v>
      </c>
      <c r="I3422" s="193" t="str">
        <f t="shared" si="6235"/>
        <v>MI690</v>
      </c>
      <c r="J3422" s="193" t="str">
        <f t="shared" si="6235"/>
        <v>MIRA ENTERPRISE</v>
      </c>
      <c r="K3422" s="193" t="str">
        <f t="shared" si="6235"/>
        <v>all</v>
      </c>
      <c r="L3422" s="193">
        <f t="shared" si="6235"/>
        <v>0</v>
      </c>
      <c r="M3422" s="193">
        <f t="shared" si="6235"/>
        <v>0</v>
      </c>
      <c r="N3422" s="193" t="str">
        <f t="shared" si="6186"/>
        <v>Food Services</v>
      </c>
      <c r="AA3422" s="193">
        <f t="shared" si="6215"/>
        <v>0</v>
      </c>
      <c r="AB3422" s="193" t="str">
        <f t="shared" ref="AB3422" si="6236">AB$402</f>
        <v>Gaither, Kelli</v>
      </c>
    </row>
    <row r="3423" spans="1:28" s="188" customFormat="1" ht="17.399999999999999">
      <c r="A3423" s="193" t="str">
        <f t="shared" si="6210"/>
        <v>Food Services</v>
      </c>
      <c r="B3423" s="193" t="str">
        <f t="shared" si="6211"/>
        <v>PR060Food Services</v>
      </c>
      <c r="C3423" s="193" t="str">
        <f t="shared" si="6212"/>
        <v>Food ServicesGaither, Kelli</v>
      </c>
      <c r="D3423" s="193"/>
      <c r="E3423" s="193"/>
      <c r="F3423" s="193" t="str">
        <f t="shared" si="6213"/>
        <v>Food ServicesHoffman, Brian</v>
      </c>
      <c r="G3423" s="193" t="str">
        <f t="shared" ref="G3423:M3423" si="6237">G$403</f>
        <v>Hoffman, Brian</v>
      </c>
      <c r="H3423" s="193" t="str">
        <f t="shared" si="6237"/>
        <v>Gaither, Kelli</v>
      </c>
      <c r="I3423" s="193" t="str">
        <f t="shared" si="6237"/>
        <v>PR060</v>
      </c>
      <c r="J3423" s="193" t="str">
        <f t="shared" si="6237"/>
        <v>PRECISION TRADING</v>
      </c>
      <c r="K3423" s="193" t="str">
        <f t="shared" si="6237"/>
        <v>all</v>
      </c>
      <c r="L3423" s="193">
        <f t="shared" si="6237"/>
        <v>0</v>
      </c>
      <c r="M3423" s="193">
        <f t="shared" si="6237"/>
        <v>0</v>
      </c>
      <c r="N3423" s="193" t="str">
        <f t="shared" si="6186"/>
        <v>Food Services</v>
      </c>
      <c r="AA3423" s="193">
        <f t="shared" si="6215"/>
        <v>0</v>
      </c>
      <c r="AB3423" s="193" t="str">
        <f t="shared" ref="AB3423" si="6238">AB$403</f>
        <v>Gaither, Kelli</v>
      </c>
    </row>
    <row r="3424" spans="1:28" s="188" customFormat="1" ht="17.399999999999999">
      <c r="A3424" s="193" t="str">
        <f t="shared" si="6210"/>
        <v>Food Services</v>
      </c>
      <c r="B3424" s="193" t="str">
        <f t="shared" si="6211"/>
        <v>PR960Food Services</v>
      </c>
      <c r="C3424" s="193" t="str">
        <f t="shared" si="6212"/>
        <v>Food ServicesGaither, Kelli</v>
      </c>
      <c r="D3424" s="193"/>
      <c r="E3424" s="193"/>
      <c r="F3424" s="193" t="str">
        <f t="shared" si="6213"/>
        <v>Food ServicesHoffman, Brian</v>
      </c>
      <c r="G3424" s="193" t="str">
        <f t="shared" ref="G3424:M3424" si="6239">G$404</f>
        <v>Hoffman, Brian</v>
      </c>
      <c r="H3424" s="193" t="str">
        <f t="shared" si="6239"/>
        <v>Gaither, Kelli</v>
      </c>
      <c r="I3424" s="193" t="str">
        <f t="shared" si="6239"/>
        <v>PR960</v>
      </c>
      <c r="J3424" s="193" t="str">
        <f t="shared" si="6239"/>
        <v>PRINCESS CRUISE LINES</v>
      </c>
      <c r="K3424" s="193" t="str">
        <f t="shared" si="6239"/>
        <v>all</v>
      </c>
      <c r="L3424" s="193">
        <f t="shared" si="6239"/>
        <v>0</v>
      </c>
      <c r="M3424" s="193">
        <f t="shared" si="6239"/>
        <v>0</v>
      </c>
      <c r="N3424" s="193" t="str">
        <f t="shared" si="6186"/>
        <v>Food Services</v>
      </c>
      <c r="AA3424" s="193">
        <f t="shared" si="6215"/>
        <v>0</v>
      </c>
      <c r="AB3424" s="193" t="str">
        <f t="shared" ref="AB3424" si="6240">AB$404</f>
        <v>Gaither, Kelli</v>
      </c>
    </row>
    <row r="3425" spans="1:28" s="188" customFormat="1" ht="17.399999999999999">
      <c r="A3425" s="193" t="str">
        <f t="shared" si="6210"/>
        <v>Food Services</v>
      </c>
      <c r="B3425" s="193" t="str">
        <f t="shared" si="6211"/>
        <v>RE802Food Services</v>
      </c>
      <c r="C3425" s="193" t="str">
        <f t="shared" si="6212"/>
        <v>Food ServicesGaither, Kelli</v>
      </c>
      <c r="D3425" s="193"/>
      <c r="E3425" s="193"/>
      <c r="F3425" s="193" t="str">
        <f t="shared" si="6213"/>
        <v>Food ServicesHoffman, Brian</v>
      </c>
      <c r="G3425" s="193" t="str">
        <f t="shared" ref="G3425:M3425" si="6241">G$405</f>
        <v>Hoffman, Brian</v>
      </c>
      <c r="H3425" s="193" t="str">
        <f t="shared" si="6241"/>
        <v>Gaither, Kelli</v>
      </c>
      <c r="I3425" s="193" t="str">
        <f t="shared" si="6241"/>
        <v>RE802</v>
      </c>
      <c r="J3425" s="193" t="str">
        <f t="shared" si="6241"/>
        <v>REEF PHOTO AND VIDEO INC</v>
      </c>
      <c r="K3425" s="193" t="str">
        <f t="shared" si="6241"/>
        <v>all</v>
      </c>
      <c r="L3425" s="193">
        <f t="shared" si="6241"/>
        <v>0</v>
      </c>
      <c r="M3425" s="193">
        <f t="shared" si="6241"/>
        <v>0</v>
      </c>
      <c r="N3425" s="193" t="str">
        <f t="shared" si="6186"/>
        <v>Food Services</v>
      </c>
      <c r="AA3425" s="193">
        <f t="shared" si="6215"/>
        <v>0</v>
      </c>
      <c r="AB3425" s="193" t="str">
        <f t="shared" ref="AB3425" si="6242">AB$405</f>
        <v>Gaither, Kelli</v>
      </c>
    </row>
    <row r="3426" spans="1:28" s="188" customFormat="1" ht="17.399999999999999">
      <c r="A3426" s="193" t="str">
        <f t="shared" si="6210"/>
        <v>Food Services</v>
      </c>
      <c r="B3426" s="193" t="str">
        <f t="shared" si="6211"/>
        <v>SC015Food Services</v>
      </c>
      <c r="C3426" s="193" t="str">
        <f t="shared" si="6212"/>
        <v>Food ServicesGaither, Kelli</v>
      </c>
      <c r="D3426" s="193"/>
      <c r="E3426" s="193"/>
      <c r="F3426" s="193" t="str">
        <f t="shared" si="6213"/>
        <v>Food ServicesHoffman, Brian</v>
      </c>
      <c r="G3426" s="193" t="str">
        <f t="shared" ref="G3426:M3426" si="6243">G$406</f>
        <v>Hoffman, Brian</v>
      </c>
      <c r="H3426" s="193" t="str">
        <f t="shared" si="6243"/>
        <v>Gaither, Kelli</v>
      </c>
      <c r="I3426" s="193" t="str">
        <f t="shared" si="6243"/>
        <v>SC015</v>
      </c>
      <c r="J3426" s="193" t="str">
        <f t="shared" si="6243"/>
        <v>SUPERSONIC ELECTRONI</v>
      </c>
      <c r="K3426" s="193" t="str">
        <f t="shared" si="6243"/>
        <v>all</v>
      </c>
      <c r="L3426" s="193">
        <f t="shared" si="6243"/>
        <v>0</v>
      </c>
      <c r="M3426" s="193">
        <f t="shared" si="6243"/>
        <v>0</v>
      </c>
      <c r="N3426" s="193" t="str">
        <f t="shared" si="6186"/>
        <v>Food Services</v>
      </c>
      <c r="AA3426" s="193">
        <f t="shared" si="6215"/>
        <v>0</v>
      </c>
      <c r="AB3426" s="193" t="str">
        <f t="shared" ref="AB3426" si="6244">AB$406</f>
        <v>Gaither, Kelli</v>
      </c>
    </row>
    <row r="3427" spans="1:28" s="188" customFormat="1" ht="17.399999999999999">
      <c r="A3427" s="193" t="str">
        <f t="shared" si="6210"/>
        <v>Food Services</v>
      </c>
      <c r="B3427" s="193" t="str">
        <f t="shared" si="6211"/>
        <v>SE735Food Services</v>
      </c>
      <c r="C3427" s="193" t="str">
        <f t="shared" si="6212"/>
        <v>Food ServicesGaither, Kelli</v>
      </c>
      <c r="D3427" s="193"/>
      <c r="E3427" s="193"/>
      <c r="F3427" s="193" t="str">
        <f t="shared" si="6213"/>
        <v>Food ServicesHoffman, Brian</v>
      </c>
      <c r="G3427" s="193" t="str">
        <f t="shared" ref="G3427:M3427" si="6245">G$407</f>
        <v>Hoffman, Brian</v>
      </c>
      <c r="H3427" s="193" t="str">
        <f t="shared" si="6245"/>
        <v>Gaither, Kelli</v>
      </c>
      <c r="I3427" s="193" t="str">
        <f t="shared" si="6245"/>
        <v>SE735</v>
      </c>
      <c r="J3427" s="193" t="str">
        <f t="shared" si="6245"/>
        <v>SENNARI USA</v>
      </c>
      <c r="K3427" s="193" t="str">
        <f t="shared" si="6245"/>
        <v>all</v>
      </c>
      <c r="L3427" s="193">
        <f t="shared" si="6245"/>
        <v>0</v>
      </c>
      <c r="M3427" s="193">
        <f t="shared" si="6245"/>
        <v>0</v>
      </c>
      <c r="N3427" s="193" t="str">
        <f t="shared" si="6186"/>
        <v>Food Services</v>
      </c>
      <c r="AA3427" s="193">
        <f t="shared" si="6215"/>
        <v>0</v>
      </c>
      <c r="AB3427" s="193" t="str">
        <f t="shared" ref="AB3427" si="6246">AB$407</f>
        <v>Gaither, Kelli</v>
      </c>
    </row>
    <row r="3428" spans="1:28" s="188" customFormat="1" ht="17.399999999999999">
      <c r="A3428" s="193" t="str">
        <f t="shared" si="6210"/>
        <v>Food Services</v>
      </c>
      <c r="B3428" s="193" t="str">
        <f t="shared" si="6211"/>
        <v>SP080Food Services</v>
      </c>
      <c r="C3428" s="193" t="str">
        <f t="shared" si="6212"/>
        <v>Food ServicesGaither, Kelli</v>
      </c>
      <c r="D3428" s="193"/>
      <c r="E3428" s="193"/>
      <c r="F3428" s="193" t="str">
        <f t="shared" si="6213"/>
        <v>Food ServicesHoffman, Brian</v>
      </c>
      <c r="G3428" s="193" t="str">
        <f t="shared" ref="G3428:M3428" si="6247">G$408</f>
        <v>Hoffman, Brian</v>
      </c>
      <c r="H3428" s="193" t="str">
        <f t="shared" si="6247"/>
        <v>Gaither, Kelli</v>
      </c>
      <c r="I3428" s="193" t="str">
        <f t="shared" si="6247"/>
        <v>SP080</v>
      </c>
      <c r="J3428" s="193" t="str">
        <f t="shared" si="6247"/>
        <v>S. P. RICHARDS COMPA</v>
      </c>
      <c r="K3428" s="193" t="str">
        <f t="shared" si="6247"/>
        <v>all</v>
      </c>
      <c r="L3428" s="193">
        <f t="shared" si="6247"/>
        <v>0</v>
      </c>
      <c r="M3428" s="193">
        <f t="shared" si="6247"/>
        <v>0</v>
      </c>
      <c r="N3428" s="193" t="str">
        <f t="shared" si="6186"/>
        <v>Food Services</v>
      </c>
      <c r="AA3428" s="193">
        <f t="shared" si="6215"/>
        <v>0</v>
      </c>
      <c r="AB3428" s="193" t="str">
        <f t="shared" ref="AB3428" si="6248">AB$408</f>
        <v>Gaither, Kelli</v>
      </c>
    </row>
    <row r="3429" spans="1:28" s="188" customFormat="1" ht="17.399999999999999">
      <c r="A3429" s="193" t="str">
        <f t="shared" si="6210"/>
        <v>Food Services</v>
      </c>
      <c r="B3429" s="193" t="str">
        <f t="shared" si="6211"/>
        <v>TE107Food Services</v>
      </c>
      <c r="C3429" s="193" t="str">
        <f t="shared" si="6212"/>
        <v>Food ServicesGaither, Kelli</v>
      </c>
      <c r="D3429" s="193"/>
      <c r="E3429" s="193"/>
      <c r="F3429" s="193" t="str">
        <f t="shared" si="6213"/>
        <v>Food ServicesHoffman, Brian</v>
      </c>
      <c r="G3429" s="193" t="str">
        <f t="shared" ref="G3429:M3429" si="6249">G$409</f>
        <v>Hoffman, Brian</v>
      </c>
      <c r="H3429" s="193" t="str">
        <f t="shared" si="6249"/>
        <v>Gaither, Kelli</v>
      </c>
      <c r="I3429" s="193" t="str">
        <f t="shared" si="6249"/>
        <v>TE107</v>
      </c>
      <c r="J3429" s="193" t="str">
        <f t="shared" si="6249"/>
        <v>TECHNICOLOR / TEL-EQUIPMENT</v>
      </c>
      <c r="K3429" s="193" t="str">
        <f t="shared" si="6249"/>
        <v>all</v>
      </c>
      <c r="L3429" s="193" t="str">
        <f t="shared" si="6249"/>
        <v>H2H Performance Video</v>
      </c>
      <c r="M3429" s="193" t="str">
        <f t="shared" si="6249"/>
        <v>TV, Technics</v>
      </c>
      <c r="N3429" s="193" t="str">
        <f t="shared" si="6186"/>
        <v>Food Services</v>
      </c>
      <c r="AA3429" s="193">
        <f t="shared" si="6215"/>
        <v>0</v>
      </c>
      <c r="AB3429" s="193" t="str">
        <f t="shared" ref="AB3429" si="6250">AB$409</f>
        <v>Gaither, Kelli</v>
      </c>
    </row>
    <row r="3430" spans="1:28" s="188" customFormat="1" ht="17.399999999999999">
      <c r="A3430" s="193" t="str">
        <f t="shared" si="6210"/>
        <v>Food Services</v>
      </c>
      <c r="B3430" s="193" t="str">
        <f t="shared" si="6211"/>
        <v>UR001Food Services</v>
      </c>
      <c r="C3430" s="193" t="str">
        <f t="shared" si="6212"/>
        <v>Food ServicesGaither, Kelli</v>
      </c>
      <c r="D3430" s="193"/>
      <c r="E3430" s="193"/>
      <c r="F3430" s="193" t="str">
        <f t="shared" si="6213"/>
        <v>Food ServicesHoffman, Brian</v>
      </c>
      <c r="G3430" s="193" t="str">
        <f t="shared" ref="G3430:M3430" si="6251">G$410</f>
        <v>Hoffman, Brian</v>
      </c>
      <c r="H3430" s="193" t="str">
        <f t="shared" si="6251"/>
        <v>Gaither, Kelli</v>
      </c>
      <c r="I3430" s="193" t="str">
        <f t="shared" si="6251"/>
        <v>UR001</v>
      </c>
      <c r="J3430" s="193" t="str">
        <f t="shared" si="6251"/>
        <v>URBAN OUTFITTERS INC</v>
      </c>
      <c r="K3430" s="193" t="str">
        <f t="shared" si="6251"/>
        <v>all</v>
      </c>
      <c r="L3430" s="193">
        <f t="shared" si="6251"/>
        <v>0</v>
      </c>
      <c r="M3430" s="193">
        <f t="shared" si="6251"/>
        <v>0</v>
      </c>
      <c r="N3430" s="193" t="str">
        <f t="shared" si="6186"/>
        <v>Food Services</v>
      </c>
      <c r="AA3430" s="193">
        <f t="shared" si="6215"/>
        <v>0</v>
      </c>
      <c r="AB3430" s="193" t="str">
        <f t="shared" ref="AB3430" si="6252">AB$410</f>
        <v>Gaither, Kelli</v>
      </c>
    </row>
    <row r="3431" spans="1:28" s="188" customFormat="1" ht="17.399999999999999">
      <c r="A3431" s="193" t="str">
        <f t="shared" si="6210"/>
        <v>Food Services</v>
      </c>
      <c r="B3431" s="193" t="str">
        <f t="shared" si="6211"/>
        <v>US310Food Services</v>
      </c>
      <c r="C3431" s="193" t="str">
        <f t="shared" si="6212"/>
        <v>Food ServicesGaither, Kelli</v>
      </c>
      <c r="D3431" s="193"/>
      <c r="E3431" s="193"/>
      <c r="F3431" s="193" t="str">
        <f t="shared" si="6213"/>
        <v>Food ServicesHoffman, Brian</v>
      </c>
      <c r="G3431" s="193" t="str">
        <f t="shared" ref="G3431:M3431" si="6253">G$411</f>
        <v>Hoffman, Brian</v>
      </c>
      <c r="H3431" s="193" t="str">
        <f t="shared" si="6253"/>
        <v>Gaither, Kelli</v>
      </c>
      <c r="I3431" s="193" t="str">
        <f t="shared" si="6253"/>
        <v>US310</v>
      </c>
      <c r="J3431" s="193" t="str">
        <f t="shared" si="6253"/>
        <v>US ASIA</v>
      </c>
      <c r="K3431" s="193" t="str">
        <f t="shared" si="6253"/>
        <v>all</v>
      </c>
      <c r="L3431" s="193">
        <f t="shared" si="6253"/>
        <v>0</v>
      </c>
      <c r="M3431" s="193">
        <f t="shared" si="6253"/>
        <v>0</v>
      </c>
      <c r="N3431" s="193" t="str">
        <f t="shared" si="6186"/>
        <v>Food Services</v>
      </c>
      <c r="AA3431" s="193">
        <f t="shared" si="6215"/>
        <v>0</v>
      </c>
      <c r="AB3431" s="193" t="str">
        <f t="shared" ref="AB3431" si="6254">AB$411</f>
        <v>Gaither, Kelli</v>
      </c>
    </row>
    <row r="3432" spans="1:28" s="188" customFormat="1" ht="17.399999999999999">
      <c r="A3432" s="193" t="str">
        <f t="shared" si="6210"/>
        <v>Food Services</v>
      </c>
      <c r="B3432" s="193" t="str">
        <f t="shared" si="6211"/>
        <v>ZA116Food Services</v>
      </c>
      <c r="C3432" s="193" t="str">
        <f t="shared" si="6212"/>
        <v>Food ServicesGaither, Kelli</v>
      </c>
      <c r="D3432" s="193"/>
      <c r="E3432" s="193"/>
      <c r="F3432" s="193" t="str">
        <f t="shared" si="6213"/>
        <v>Food ServicesHoffman, Brian</v>
      </c>
      <c r="G3432" s="193" t="str">
        <f t="shared" ref="G3432:M3432" si="6255">G$412</f>
        <v>Hoffman, Brian</v>
      </c>
      <c r="H3432" s="193" t="str">
        <f t="shared" si="6255"/>
        <v>Gaither, Kelli</v>
      </c>
      <c r="I3432" s="193" t="str">
        <f t="shared" si="6255"/>
        <v>ZA116</v>
      </c>
      <c r="J3432" s="193" t="str">
        <f t="shared" si="6255"/>
        <v>ZALMEN REISS AND ASSOCIATES INC</v>
      </c>
      <c r="K3432" s="193" t="str">
        <f t="shared" si="6255"/>
        <v>all</v>
      </c>
      <c r="L3432" s="193">
        <f t="shared" si="6255"/>
        <v>0</v>
      </c>
      <c r="M3432" s="193">
        <f t="shared" si="6255"/>
        <v>0</v>
      </c>
      <c r="N3432" s="193" t="str">
        <f t="shared" si="6186"/>
        <v>Food Services</v>
      </c>
      <c r="AA3432" s="193">
        <f t="shared" si="6215"/>
        <v>0</v>
      </c>
      <c r="AB3432" s="193" t="str">
        <f t="shared" ref="AB3432" si="6256">AB$412</f>
        <v>Gaither, Kelli</v>
      </c>
    </row>
    <row r="3433" spans="1:28" s="188" customFormat="1" ht="17.399999999999999">
      <c r="A3433" s="193" t="str">
        <f t="shared" si="6210"/>
        <v>Food Services</v>
      </c>
      <c r="B3433" s="193" t="str">
        <f t="shared" si="6211"/>
        <v>CO902Food Services</v>
      </c>
      <c r="C3433" s="193" t="str">
        <f t="shared" si="6212"/>
        <v>Food ServicesGaither, Kelli</v>
      </c>
      <c r="D3433" s="193"/>
      <c r="E3433" s="193"/>
      <c r="F3433" s="193" t="str">
        <f t="shared" si="6213"/>
        <v>Food ServicesHoffman, Brian</v>
      </c>
      <c r="G3433" s="193" t="str">
        <f t="shared" ref="G3433:M3433" si="6257">G$413</f>
        <v>Hoffman, Brian</v>
      </c>
      <c r="H3433" s="193" t="str">
        <f t="shared" si="6257"/>
        <v>Gaither, Kelli</v>
      </c>
      <c r="I3433" s="193" t="str">
        <f t="shared" si="6257"/>
        <v>CO902</v>
      </c>
      <c r="J3433" s="193" t="str">
        <f t="shared" si="6257"/>
        <v>COMCAST</v>
      </c>
      <c r="K3433" s="193" t="str">
        <f t="shared" si="6257"/>
        <v>all</v>
      </c>
      <c r="L3433" s="193">
        <f t="shared" si="6257"/>
        <v>0</v>
      </c>
      <c r="M3433" s="193">
        <f t="shared" si="6257"/>
        <v>0</v>
      </c>
      <c r="N3433" s="193" t="str">
        <f t="shared" si="6186"/>
        <v>Food Services</v>
      </c>
      <c r="AA3433" s="193">
        <f t="shared" si="6215"/>
        <v>0</v>
      </c>
      <c r="AB3433" s="193" t="str">
        <f t="shared" ref="AB3433" si="6258">AB$413</f>
        <v>Gaither, Kelli</v>
      </c>
    </row>
    <row r="3434" spans="1:28" s="188" customFormat="1" ht="17.399999999999999">
      <c r="A3434" s="193" t="str">
        <f t="shared" si="6210"/>
        <v>Food Services</v>
      </c>
      <c r="B3434" s="193" t="str">
        <f t="shared" si="6211"/>
        <v>VI128Food Services</v>
      </c>
      <c r="C3434" s="193" t="str">
        <f t="shared" si="6212"/>
        <v>Food ServicesGaither, Kelli</v>
      </c>
      <c r="D3434" s="193"/>
      <c r="E3434" s="193"/>
      <c r="F3434" s="193" t="str">
        <f t="shared" si="6213"/>
        <v>Food ServicesHoffman, Brian</v>
      </c>
      <c r="G3434" s="193" t="str">
        <f t="shared" ref="G3434:M3434" si="6259">G$414</f>
        <v>Hoffman, Brian</v>
      </c>
      <c r="H3434" s="193" t="str">
        <f t="shared" si="6259"/>
        <v>Gaither, Kelli</v>
      </c>
      <c r="I3434" s="193" t="str">
        <f t="shared" si="6259"/>
        <v>VI128</v>
      </c>
      <c r="J3434" s="193" t="str">
        <f t="shared" si="6259"/>
        <v>Graybar Electronics - Video Insight</v>
      </c>
      <c r="K3434" s="193" t="str">
        <f t="shared" si="6259"/>
        <v>all</v>
      </c>
      <c r="L3434" s="193">
        <f t="shared" si="6259"/>
        <v>0</v>
      </c>
      <c r="M3434" s="193">
        <f t="shared" si="6259"/>
        <v>0</v>
      </c>
      <c r="N3434" s="193" t="str">
        <f t="shared" si="6186"/>
        <v>Food Services</v>
      </c>
      <c r="AA3434" s="193">
        <f t="shared" si="6215"/>
        <v>0</v>
      </c>
      <c r="AB3434" s="193">
        <f t="shared" ref="AB3434" si="6260">AB$414</f>
        <v>0</v>
      </c>
    </row>
    <row r="3435" spans="1:28" s="188" customFormat="1" ht="17.399999999999999">
      <c r="A3435" s="193" t="str">
        <f t="shared" si="6210"/>
        <v>Food Services</v>
      </c>
      <c r="B3435" s="193" t="str">
        <f t="shared" si="6211"/>
        <v>0Food Services</v>
      </c>
      <c r="C3435" s="193" t="str">
        <f t="shared" si="6212"/>
        <v>Food Services0</v>
      </c>
      <c r="D3435" s="193"/>
      <c r="E3435" s="193"/>
      <c r="F3435" s="193" t="str">
        <f t="shared" si="6213"/>
        <v>Food Services0</v>
      </c>
      <c r="G3435" s="193">
        <f t="shared" ref="G3435:M3435" si="6261">G$415</f>
        <v>0</v>
      </c>
      <c r="H3435" s="193">
        <f t="shared" si="6261"/>
        <v>0</v>
      </c>
      <c r="I3435" s="193">
        <f t="shared" si="6261"/>
        <v>0</v>
      </c>
      <c r="J3435" s="193">
        <f t="shared" si="6261"/>
        <v>0</v>
      </c>
      <c r="K3435" s="193">
        <f t="shared" si="6261"/>
        <v>0</v>
      </c>
      <c r="L3435" s="193">
        <f t="shared" si="6261"/>
        <v>0</v>
      </c>
      <c r="M3435" s="193">
        <f t="shared" si="6261"/>
        <v>0</v>
      </c>
      <c r="N3435" s="193" t="str">
        <f t="shared" si="6186"/>
        <v>Food Services</v>
      </c>
      <c r="AA3435" s="193">
        <f t="shared" si="6215"/>
        <v>0</v>
      </c>
      <c r="AB3435" s="193">
        <f t="shared" ref="AB3435" si="6262">AB$415</f>
        <v>0</v>
      </c>
    </row>
    <row r="3436" spans="1:28" s="188" customFormat="1" ht="17.399999999999999">
      <c r="A3436" s="193" t="str">
        <f t="shared" si="6210"/>
        <v>Food Services</v>
      </c>
      <c r="B3436" s="193" t="str">
        <f t="shared" si="6211"/>
        <v>0Food Services</v>
      </c>
      <c r="C3436" s="193" t="str">
        <f t="shared" si="6212"/>
        <v>Food Services0</v>
      </c>
      <c r="D3436" s="193"/>
      <c r="E3436" s="193"/>
      <c r="F3436" s="193" t="str">
        <f t="shared" si="6213"/>
        <v>Food Services0</v>
      </c>
      <c r="G3436" s="193">
        <f t="shared" ref="G3436:M3436" si="6263">G$416</f>
        <v>0</v>
      </c>
      <c r="H3436" s="193">
        <f t="shared" si="6263"/>
        <v>0</v>
      </c>
      <c r="I3436" s="193">
        <f t="shared" si="6263"/>
        <v>0</v>
      </c>
      <c r="J3436" s="193">
        <f t="shared" si="6263"/>
        <v>0</v>
      </c>
      <c r="K3436" s="193">
        <f t="shared" si="6263"/>
        <v>0</v>
      </c>
      <c r="L3436" s="193">
        <f t="shared" si="6263"/>
        <v>0</v>
      </c>
      <c r="M3436" s="193">
        <f t="shared" si="6263"/>
        <v>0</v>
      </c>
      <c r="N3436" s="193" t="str">
        <f t="shared" si="6186"/>
        <v>Food Services</v>
      </c>
      <c r="AA3436" s="193">
        <f t="shared" si="6215"/>
        <v>0</v>
      </c>
      <c r="AB3436" s="193">
        <f t="shared" ref="AB3436" si="6264">AB$416</f>
        <v>0</v>
      </c>
    </row>
    <row r="3437" spans="1:28" s="188" customFormat="1" ht="17.399999999999999">
      <c r="A3437" s="193" t="str">
        <f t="shared" si="6210"/>
        <v>Food Services</v>
      </c>
      <c r="B3437" s="193" t="str">
        <f t="shared" si="6211"/>
        <v>0Food Services</v>
      </c>
      <c r="C3437" s="193" t="str">
        <f t="shared" si="6212"/>
        <v>Food Services0</v>
      </c>
      <c r="D3437" s="193"/>
      <c r="E3437" s="193"/>
      <c r="F3437" s="193" t="str">
        <f t="shared" si="6213"/>
        <v>Food Services0</v>
      </c>
      <c r="G3437" s="193">
        <f t="shared" ref="G3437:M3437" si="6265">G$417</f>
        <v>0</v>
      </c>
      <c r="H3437" s="193">
        <f t="shared" si="6265"/>
        <v>0</v>
      </c>
      <c r="I3437" s="193">
        <f t="shared" si="6265"/>
        <v>0</v>
      </c>
      <c r="J3437" s="193">
        <f t="shared" si="6265"/>
        <v>0</v>
      </c>
      <c r="K3437" s="193">
        <f t="shared" si="6265"/>
        <v>0</v>
      </c>
      <c r="L3437" s="193">
        <f t="shared" si="6265"/>
        <v>0</v>
      </c>
      <c r="M3437" s="193">
        <f t="shared" si="6265"/>
        <v>0</v>
      </c>
      <c r="N3437" s="193" t="str">
        <f t="shared" si="6186"/>
        <v>Food Services</v>
      </c>
      <c r="AA3437" s="193">
        <f t="shared" si="6215"/>
        <v>0</v>
      </c>
      <c r="AB3437" s="193">
        <f t="shared" ref="AB3437" si="6266">AB$417</f>
        <v>0</v>
      </c>
    </row>
    <row r="3438" spans="1:28" s="188" customFormat="1" ht="17.399999999999999">
      <c r="A3438" s="193" t="str">
        <f t="shared" si="6210"/>
        <v>Food Services</v>
      </c>
      <c r="B3438" s="193" t="str">
        <f t="shared" si="6211"/>
        <v>0Food Services</v>
      </c>
      <c r="C3438" s="193" t="str">
        <f t="shared" si="6212"/>
        <v>Food Services0</v>
      </c>
      <c r="D3438" s="193"/>
      <c r="E3438" s="193"/>
      <c r="F3438" s="193" t="str">
        <f t="shared" si="6213"/>
        <v>Food Services0</v>
      </c>
      <c r="G3438" s="193">
        <f t="shared" ref="G3438:M3438" si="6267">G$418</f>
        <v>0</v>
      </c>
      <c r="H3438" s="193">
        <f t="shared" si="6267"/>
        <v>0</v>
      </c>
      <c r="I3438" s="193">
        <f t="shared" si="6267"/>
        <v>0</v>
      </c>
      <c r="J3438" s="193">
        <f t="shared" si="6267"/>
        <v>0</v>
      </c>
      <c r="K3438" s="193">
        <f t="shared" si="6267"/>
        <v>0</v>
      </c>
      <c r="L3438" s="193">
        <f t="shared" si="6267"/>
        <v>0</v>
      </c>
      <c r="M3438" s="193">
        <f t="shared" si="6267"/>
        <v>0</v>
      </c>
      <c r="N3438" s="193" t="str">
        <f t="shared" si="6186"/>
        <v>Food Services</v>
      </c>
      <c r="AA3438" s="193">
        <f t="shared" si="6215"/>
        <v>0</v>
      </c>
      <c r="AB3438" s="193">
        <f t="shared" ref="AB3438" si="6268">AB$418</f>
        <v>0</v>
      </c>
    </row>
    <row r="3439" spans="1:28" s="188" customFormat="1" ht="17.399999999999999">
      <c r="A3439" s="193" t="str">
        <f t="shared" si="6210"/>
        <v>Food Services</v>
      </c>
      <c r="B3439" s="193" t="str">
        <f t="shared" si="6211"/>
        <v>0Food Services</v>
      </c>
      <c r="C3439" s="193" t="str">
        <f t="shared" si="6212"/>
        <v>Food Services0</v>
      </c>
      <c r="D3439" s="193"/>
      <c r="E3439" s="193"/>
      <c r="F3439" s="193" t="str">
        <f t="shared" si="6213"/>
        <v>Food Services0</v>
      </c>
      <c r="G3439" s="193">
        <f t="shared" ref="G3439:M3439" si="6269">G$419</f>
        <v>0</v>
      </c>
      <c r="H3439" s="193">
        <f t="shared" si="6269"/>
        <v>0</v>
      </c>
      <c r="I3439" s="193">
        <f t="shared" si="6269"/>
        <v>0</v>
      </c>
      <c r="J3439" s="193">
        <f t="shared" si="6269"/>
        <v>0</v>
      </c>
      <c r="K3439" s="193">
        <f t="shared" si="6269"/>
        <v>0</v>
      </c>
      <c r="L3439" s="193">
        <f t="shared" si="6269"/>
        <v>0</v>
      </c>
      <c r="M3439" s="193">
        <f t="shared" si="6269"/>
        <v>0</v>
      </c>
      <c r="N3439" s="193" t="str">
        <f t="shared" si="6186"/>
        <v>Food Services</v>
      </c>
      <c r="AA3439" s="193">
        <f t="shared" si="6215"/>
        <v>0</v>
      </c>
      <c r="AB3439" s="193">
        <f t="shared" ref="AB3439" si="6270">AB$419</f>
        <v>0</v>
      </c>
    </row>
    <row r="3440" spans="1:28" s="188" customFormat="1" ht="17.399999999999999">
      <c r="A3440" s="193" t="str">
        <f t="shared" si="6210"/>
        <v>Food Services</v>
      </c>
      <c r="B3440" s="193" t="str">
        <f t="shared" si="6211"/>
        <v>0Food Services</v>
      </c>
      <c r="C3440" s="193" t="str">
        <f t="shared" si="6212"/>
        <v>Food Services0</v>
      </c>
      <c r="D3440" s="193"/>
      <c r="E3440" s="193"/>
      <c r="F3440" s="193" t="str">
        <f t="shared" si="6213"/>
        <v>Food Services0</v>
      </c>
      <c r="G3440" s="193">
        <f t="shared" ref="G3440:M3440" si="6271">G$420</f>
        <v>0</v>
      </c>
      <c r="H3440" s="193">
        <f t="shared" si="6271"/>
        <v>0</v>
      </c>
      <c r="I3440" s="193">
        <f t="shared" si="6271"/>
        <v>0</v>
      </c>
      <c r="J3440" s="193">
        <f t="shared" si="6271"/>
        <v>0</v>
      </c>
      <c r="K3440" s="193">
        <f t="shared" si="6271"/>
        <v>0</v>
      </c>
      <c r="L3440" s="193">
        <f t="shared" si="6271"/>
        <v>0</v>
      </c>
      <c r="M3440" s="193">
        <f t="shared" si="6271"/>
        <v>0</v>
      </c>
      <c r="N3440" s="193" t="str">
        <f t="shared" si="6186"/>
        <v>Food Services</v>
      </c>
      <c r="AA3440" s="193">
        <f t="shared" si="6215"/>
        <v>0</v>
      </c>
      <c r="AB3440" s="193">
        <f t="shared" ref="AB3440" si="6272">AB$420</f>
        <v>0</v>
      </c>
    </row>
    <row r="3441" spans="1:28" s="188" customFormat="1" ht="17.399999999999999">
      <c r="A3441" s="193" t="str">
        <f t="shared" si="6210"/>
        <v>Food Services</v>
      </c>
      <c r="B3441" s="193" t="str">
        <f t="shared" si="6211"/>
        <v>0Food Services</v>
      </c>
      <c r="C3441" s="193" t="str">
        <f t="shared" si="6212"/>
        <v>Food Services0</v>
      </c>
      <c r="D3441" s="193"/>
      <c r="E3441" s="193"/>
      <c r="F3441" s="193" t="str">
        <f t="shared" si="6213"/>
        <v>Food Services0</v>
      </c>
      <c r="G3441" s="193">
        <f t="shared" ref="G3441:M3441" si="6273">G$421</f>
        <v>0</v>
      </c>
      <c r="H3441" s="193">
        <f t="shared" si="6273"/>
        <v>0</v>
      </c>
      <c r="I3441" s="193">
        <f t="shared" si="6273"/>
        <v>0</v>
      </c>
      <c r="J3441" s="193">
        <f t="shared" si="6273"/>
        <v>0</v>
      </c>
      <c r="K3441" s="193">
        <f t="shared" si="6273"/>
        <v>0</v>
      </c>
      <c r="L3441" s="193">
        <f t="shared" si="6273"/>
        <v>0</v>
      </c>
      <c r="M3441" s="193">
        <f t="shared" si="6273"/>
        <v>0</v>
      </c>
      <c r="N3441" s="193" t="str">
        <f t="shared" si="6186"/>
        <v>Food Services</v>
      </c>
      <c r="AA3441" s="193">
        <f t="shared" si="6215"/>
        <v>0</v>
      </c>
      <c r="AB3441" s="193">
        <f t="shared" ref="AB3441" si="6274">AB$421</f>
        <v>0</v>
      </c>
    </row>
    <row r="3442" spans="1:28" s="188" customFormat="1" ht="17.399999999999999">
      <c r="A3442" s="193" t="str">
        <f t="shared" si="6210"/>
        <v>Food Services</v>
      </c>
      <c r="B3442" s="193" t="str">
        <f t="shared" si="6211"/>
        <v>0Food Services</v>
      </c>
      <c r="C3442" s="193" t="str">
        <f t="shared" si="6212"/>
        <v>Food Services0</v>
      </c>
      <c r="D3442" s="193"/>
      <c r="E3442" s="193"/>
      <c r="F3442" s="193" t="str">
        <f t="shared" si="6213"/>
        <v>Food Services0</v>
      </c>
      <c r="G3442" s="193">
        <f t="shared" ref="G3442:M3442" si="6275">G$422</f>
        <v>0</v>
      </c>
      <c r="H3442" s="193">
        <f t="shared" si="6275"/>
        <v>0</v>
      </c>
      <c r="I3442" s="193">
        <f t="shared" si="6275"/>
        <v>0</v>
      </c>
      <c r="J3442" s="193">
        <f t="shared" si="6275"/>
        <v>0</v>
      </c>
      <c r="K3442" s="193">
        <f t="shared" si="6275"/>
        <v>0</v>
      </c>
      <c r="L3442" s="193">
        <f t="shared" si="6275"/>
        <v>0</v>
      </c>
      <c r="M3442" s="193">
        <f t="shared" si="6275"/>
        <v>0</v>
      </c>
      <c r="N3442" s="193" t="str">
        <f t="shared" si="6186"/>
        <v>Food Services</v>
      </c>
      <c r="AA3442" s="193">
        <f t="shared" si="6215"/>
        <v>0</v>
      </c>
      <c r="AB3442" s="193">
        <f t="shared" ref="AB3442" si="6276">AB$422</f>
        <v>0</v>
      </c>
    </row>
    <row r="3443" spans="1:28" s="188" customFormat="1" ht="17.399999999999999">
      <c r="A3443" s="193" t="str">
        <f t="shared" si="6210"/>
        <v>Food Services</v>
      </c>
      <c r="B3443" s="193" t="str">
        <f t="shared" si="6211"/>
        <v>0Food Services</v>
      </c>
      <c r="C3443" s="193" t="str">
        <f t="shared" si="6212"/>
        <v>Food Services0</v>
      </c>
      <c r="D3443" s="193"/>
      <c r="E3443" s="193"/>
      <c r="F3443" s="193" t="str">
        <f t="shared" si="6213"/>
        <v>Food Services0</v>
      </c>
      <c r="G3443" s="193">
        <f t="shared" ref="G3443:M3443" si="6277">G$423</f>
        <v>0</v>
      </c>
      <c r="H3443" s="193">
        <f t="shared" si="6277"/>
        <v>0</v>
      </c>
      <c r="I3443" s="193">
        <f t="shared" si="6277"/>
        <v>0</v>
      </c>
      <c r="J3443" s="193">
        <f t="shared" si="6277"/>
        <v>0</v>
      </c>
      <c r="K3443" s="193">
        <f t="shared" si="6277"/>
        <v>0</v>
      </c>
      <c r="L3443" s="193">
        <f t="shared" si="6277"/>
        <v>0</v>
      </c>
      <c r="M3443" s="193">
        <f t="shared" si="6277"/>
        <v>0</v>
      </c>
      <c r="N3443" s="193" t="str">
        <f t="shared" si="6186"/>
        <v>Food Services</v>
      </c>
      <c r="AA3443" s="193">
        <f t="shared" si="6215"/>
        <v>0</v>
      </c>
      <c r="AB3443" s="193">
        <f t="shared" ref="AB3443" si="6278">AB$423</f>
        <v>0</v>
      </c>
    </row>
    <row r="3444" spans="1:28" s="188" customFormat="1" ht="17.399999999999999">
      <c r="A3444" s="193" t="str">
        <f t="shared" si="6210"/>
        <v>Food Services</v>
      </c>
      <c r="B3444" s="193" t="str">
        <f t="shared" si="6211"/>
        <v>0Food Services</v>
      </c>
      <c r="C3444" s="193" t="str">
        <f t="shared" si="6212"/>
        <v>Food Services0</v>
      </c>
      <c r="D3444" s="193"/>
      <c r="E3444" s="193"/>
      <c r="F3444" s="193" t="str">
        <f t="shared" si="6213"/>
        <v>Food Services0</v>
      </c>
      <c r="G3444" s="193">
        <f t="shared" ref="G3444:M3444" si="6279">G$424</f>
        <v>0</v>
      </c>
      <c r="H3444" s="193">
        <f t="shared" si="6279"/>
        <v>0</v>
      </c>
      <c r="I3444" s="193">
        <f t="shared" si="6279"/>
        <v>0</v>
      </c>
      <c r="J3444" s="193">
        <f t="shared" si="6279"/>
        <v>0</v>
      </c>
      <c r="K3444" s="193">
        <f t="shared" si="6279"/>
        <v>0</v>
      </c>
      <c r="L3444" s="193">
        <f t="shared" si="6279"/>
        <v>0</v>
      </c>
      <c r="M3444" s="193">
        <f t="shared" si="6279"/>
        <v>0</v>
      </c>
      <c r="N3444" s="193" t="str">
        <f t="shared" si="6186"/>
        <v>Food Services</v>
      </c>
      <c r="AA3444" s="193">
        <f t="shared" si="6215"/>
        <v>0</v>
      </c>
      <c r="AB3444" s="193">
        <f t="shared" ref="AB3444" si="6280">AB$424</f>
        <v>0</v>
      </c>
    </row>
    <row r="3445" spans="1:28" s="188" customFormat="1" ht="17.399999999999999">
      <c r="A3445" s="193" t="str">
        <f t="shared" si="6210"/>
        <v>Food Services</v>
      </c>
      <c r="B3445" s="193" t="str">
        <f t="shared" si="6211"/>
        <v>0Food Services</v>
      </c>
      <c r="C3445" s="193" t="str">
        <f t="shared" si="6212"/>
        <v>Food Services0</v>
      </c>
      <c r="D3445" s="193"/>
      <c r="E3445" s="193"/>
      <c r="F3445" s="193" t="str">
        <f t="shared" si="6213"/>
        <v>Food Services0</v>
      </c>
      <c r="G3445" s="193">
        <f t="shared" ref="G3445:M3445" si="6281">G$425</f>
        <v>0</v>
      </c>
      <c r="H3445" s="193">
        <f t="shared" si="6281"/>
        <v>0</v>
      </c>
      <c r="I3445" s="193">
        <f t="shared" si="6281"/>
        <v>0</v>
      </c>
      <c r="J3445" s="193">
        <f t="shared" si="6281"/>
        <v>0</v>
      </c>
      <c r="K3445" s="193">
        <f t="shared" si="6281"/>
        <v>0</v>
      </c>
      <c r="L3445" s="193">
        <f t="shared" si="6281"/>
        <v>0</v>
      </c>
      <c r="M3445" s="193">
        <f t="shared" si="6281"/>
        <v>0</v>
      </c>
      <c r="N3445" s="193" t="str">
        <f t="shared" si="6186"/>
        <v>Food Services</v>
      </c>
      <c r="AA3445" s="193">
        <f t="shared" si="6215"/>
        <v>0</v>
      </c>
      <c r="AB3445" s="193">
        <f t="shared" ref="AB3445" si="6282">AB$425</f>
        <v>0</v>
      </c>
    </row>
    <row r="3446" spans="1:28" s="188" customFormat="1" ht="17.399999999999999">
      <c r="A3446" s="193" t="str">
        <f t="shared" si="6210"/>
        <v>Food Services</v>
      </c>
      <c r="B3446" s="193" t="str">
        <f t="shared" si="6211"/>
        <v>0Food Services</v>
      </c>
      <c r="C3446" s="193" t="str">
        <f t="shared" si="6212"/>
        <v>Food Services0</v>
      </c>
      <c r="D3446" s="193"/>
      <c r="E3446" s="193"/>
      <c r="F3446" s="193" t="str">
        <f t="shared" si="6213"/>
        <v>Food Services0</v>
      </c>
      <c r="G3446" s="193">
        <f t="shared" ref="G3446:M3446" si="6283">G$426</f>
        <v>0</v>
      </c>
      <c r="H3446" s="193">
        <f t="shared" si="6283"/>
        <v>0</v>
      </c>
      <c r="I3446" s="193">
        <f t="shared" si="6283"/>
        <v>0</v>
      </c>
      <c r="J3446" s="193">
        <f t="shared" si="6283"/>
        <v>0</v>
      </c>
      <c r="K3446" s="193">
        <f t="shared" si="6283"/>
        <v>0</v>
      </c>
      <c r="L3446" s="193">
        <f t="shared" si="6283"/>
        <v>0</v>
      </c>
      <c r="M3446" s="193">
        <f t="shared" si="6283"/>
        <v>0</v>
      </c>
      <c r="N3446" s="193" t="str">
        <f t="shared" si="6186"/>
        <v>Food Services</v>
      </c>
      <c r="AA3446" s="193">
        <f t="shared" si="6215"/>
        <v>0</v>
      </c>
      <c r="AB3446" s="193">
        <f t="shared" ref="AB3446" si="6284">AB$426</f>
        <v>0</v>
      </c>
    </row>
    <row r="3447" spans="1:28" s="188" customFormat="1" ht="17.399999999999999">
      <c r="A3447" s="193" t="str">
        <f t="shared" si="6210"/>
        <v>Food Services</v>
      </c>
      <c r="B3447" s="193" t="str">
        <f t="shared" si="6211"/>
        <v>0Food Services</v>
      </c>
      <c r="C3447" s="193" t="str">
        <f t="shared" si="6212"/>
        <v>Food Services0</v>
      </c>
      <c r="D3447" s="193"/>
      <c r="E3447" s="193"/>
      <c r="F3447" s="193" t="str">
        <f t="shared" si="6213"/>
        <v>Food Services0</v>
      </c>
      <c r="G3447" s="193">
        <f t="shared" ref="G3447:M3447" si="6285">G$427</f>
        <v>0</v>
      </c>
      <c r="H3447" s="193">
        <f t="shared" si="6285"/>
        <v>0</v>
      </c>
      <c r="I3447" s="193">
        <f t="shared" si="6285"/>
        <v>0</v>
      </c>
      <c r="J3447" s="193">
        <f t="shared" si="6285"/>
        <v>0</v>
      </c>
      <c r="K3447" s="193">
        <f t="shared" si="6285"/>
        <v>0</v>
      </c>
      <c r="L3447" s="193">
        <f t="shared" si="6285"/>
        <v>0</v>
      </c>
      <c r="M3447" s="193">
        <f t="shared" si="6285"/>
        <v>0</v>
      </c>
      <c r="N3447" s="193" t="str">
        <f t="shared" si="6186"/>
        <v>Food Services</v>
      </c>
      <c r="AA3447" s="193">
        <f t="shared" si="6215"/>
        <v>0</v>
      </c>
      <c r="AB3447" s="193">
        <f t="shared" ref="AB3447" si="6286">AB$427</f>
        <v>0</v>
      </c>
    </row>
    <row r="3448" spans="1:28" s="188" customFormat="1" ht="17.399999999999999">
      <c r="A3448" s="193" t="str">
        <f t="shared" si="6210"/>
        <v>Food Services</v>
      </c>
      <c r="B3448" s="193" t="str">
        <f t="shared" si="6211"/>
        <v>0Food Services</v>
      </c>
      <c r="C3448" s="193" t="str">
        <f t="shared" si="6212"/>
        <v>Food Services0</v>
      </c>
      <c r="D3448" s="193"/>
      <c r="E3448" s="193"/>
      <c r="F3448" s="193" t="str">
        <f t="shared" si="6213"/>
        <v>Food Services0</v>
      </c>
      <c r="G3448" s="193">
        <f t="shared" ref="G3448:M3448" si="6287">G$428</f>
        <v>0</v>
      </c>
      <c r="H3448" s="193">
        <f t="shared" si="6287"/>
        <v>0</v>
      </c>
      <c r="I3448" s="193">
        <f t="shared" si="6287"/>
        <v>0</v>
      </c>
      <c r="J3448" s="193">
        <f t="shared" si="6287"/>
        <v>0</v>
      </c>
      <c r="K3448" s="193">
        <f t="shared" si="6287"/>
        <v>0</v>
      </c>
      <c r="L3448" s="193">
        <f t="shared" si="6287"/>
        <v>0</v>
      </c>
      <c r="M3448" s="193">
        <f t="shared" si="6287"/>
        <v>0</v>
      </c>
      <c r="N3448" s="193" t="str">
        <f t="shared" si="6186"/>
        <v>Food Services</v>
      </c>
      <c r="AA3448" s="193">
        <f t="shared" si="6215"/>
        <v>0</v>
      </c>
      <c r="AB3448" s="193">
        <f t="shared" ref="AB3448" si="6288">AB$428</f>
        <v>0</v>
      </c>
    </row>
    <row r="3449" spans="1:28" s="188" customFormat="1" ht="17.399999999999999">
      <c r="A3449" s="193" t="str">
        <f t="shared" si="6210"/>
        <v>Food Services</v>
      </c>
      <c r="B3449" s="193" t="str">
        <f t="shared" si="6211"/>
        <v>0Food Services</v>
      </c>
      <c r="C3449" s="193" t="str">
        <f t="shared" si="6212"/>
        <v>Food Services0</v>
      </c>
      <c r="D3449" s="193"/>
      <c r="E3449" s="193"/>
      <c r="F3449" s="193" t="str">
        <f t="shared" si="6213"/>
        <v>Food Services0</v>
      </c>
      <c r="G3449" s="193">
        <f t="shared" ref="G3449:M3449" si="6289">G$429</f>
        <v>0</v>
      </c>
      <c r="H3449" s="193">
        <f t="shared" si="6289"/>
        <v>0</v>
      </c>
      <c r="I3449" s="193">
        <f t="shared" si="6289"/>
        <v>0</v>
      </c>
      <c r="J3449" s="193">
        <f t="shared" si="6289"/>
        <v>0</v>
      </c>
      <c r="K3449" s="193">
        <f t="shared" si="6289"/>
        <v>0</v>
      </c>
      <c r="L3449" s="193">
        <f t="shared" si="6289"/>
        <v>0</v>
      </c>
      <c r="M3449" s="193">
        <f t="shared" si="6289"/>
        <v>0</v>
      </c>
      <c r="N3449" s="193" t="str">
        <f t="shared" si="6186"/>
        <v>Food Services</v>
      </c>
      <c r="AA3449" s="193">
        <f t="shared" si="6215"/>
        <v>0</v>
      </c>
      <c r="AB3449" s="193">
        <f t="shared" ref="AB3449" si="6290">AB$429</f>
        <v>0</v>
      </c>
    </row>
    <row r="3450" spans="1:28" s="188" customFormat="1" ht="17.399999999999999">
      <c r="A3450" s="193" t="str">
        <f t="shared" si="6210"/>
        <v>Food Services</v>
      </c>
      <c r="B3450" s="193" t="str">
        <f t="shared" si="6211"/>
        <v>0Food Services</v>
      </c>
      <c r="C3450" s="193" t="str">
        <f t="shared" si="6212"/>
        <v>Food Services0</v>
      </c>
      <c r="D3450" s="193"/>
      <c r="E3450" s="193"/>
      <c r="F3450" s="193" t="str">
        <f t="shared" si="6213"/>
        <v>Food Services0</v>
      </c>
      <c r="G3450" s="193">
        <f t="shared" ref="G3450:M3450" si="6291">G$430</f>
        <v>0</v>
      </c>
      <c r="H3450" s="193">
        <f t="shared" si="6291"/>
        <v>0</v>
      </c>
      <c r="I3450" s="193">
        <f t="shared" si="6291"/>
        <v>0</v>
      </c>
      <c r="J3450" s="193">
        <f t="shared" si="6291"/>
        <v>0</v>
      </c>
      <c r="K3450" s="193">
        <f t="shared" si="6291"/>
        <v>0</v>
      </c>
      <c r="L3450" s="193">
        <f t="shared" si="6291"/>
        <v>0</v>
      </c>
      <c r="M3450" s="193">
        <f t="shared" si="6291"/>
        <v>0</v>
      </c>
      <c r="N3450" s="193" t="str">
        <f t="shared" si="6186"/>
        <v>Food Services</v>
      </c>
      <c r="AA3450" s="193">
        <f t="shared" si="6215"/>
        <v>0</v>
      </c>
      <c r="AB3450" s="193">
        <f t="shared" ref="AB3450" si="6292">AB$430</f>
        <v>0</v>
      </c>
    </row>
    <row r="3451" spans="1:28" s="188" customFormat="1" ht="17.399999999999999">
      <c r="A3451" s="193" t="str">
        <f t="shared" si="6210"/>
        <v>Food Services</v>
      </c>
      <c r="B3451" s="193" t="str">
        <f t="shared" si="6211"/>
        <v>0Food Services</v>
      </c>
      <c r="C3451" s="193" t="str">
        <f t="shared" si="6212"/>
        <v>Food Services0</v>
      </c>
      <c r="D3451" s="193"/>
      <c r="E3451" s="193"/>
      <c r="F3451" s="193" t="str">
        <f t="shared" si="6213"/>
        <v>Food Services0</v>
      </c>
      <c r="G3451" s="193">
        <f t="shared" ref="G3451:M3451" si="6293">G$431</f>
        <v>0</v>
      </c>
      <c r="H3451" s="193">
        <f t="shared" si="6293"/>
        <v>0</v>
      </c>
      <c r="I3451" s="193">
        <f t="shared" si="6293"/>
        <v>0</v>
      </c>
      <c r="J3451" s="193">
        <f t="shared" si="6293"/>
        <v>0</v>
      </c>
      <c r="K3451" s="193">
        <f t="shared" si="6293"/>
        <v>0</v>
      </c>
      <c r="L3451" s="193">
        <f t="shared" si="6293"/>
        <v>0</v>
      </c>
      <c r="M3451" s="193">
        <f t="shared" si="6293"/>
        <v>0</v>
      </c>
      <c r="N3451" s="193" t="str">
        <f t="shared" si="6186"/>
        <v>Food Services</v>
      </c>
      <c r="AA3451" s="193">
        <f t="shared" si="6215"/>
        <v>0</v>
      </c>
      <c r="AB3451" s="193">
        <f t="shared" ref="AB3451" si="6294">AB$431</f>
        <v>0</v>
      </c>
    </row>
    <row r="3452" spans="1:28" s="188" customFormat="1" ht="17.399999999999999">
      <c r="A3452" s="193" t="str">
        <f t="shared" si="6210"/>
        <v>Food Services</v>
      </c>
      <c r="B3452" s="193" t="str">
        <f t="shared" si="6211"/>
        <v>0Food Services</v>
      </c>
      <c r="C3452" s="193" t="str">
        <f t="shared" si="6212"/>
        <v>Food Services0</v>
      </c>
      <c r="D3452" s="193"/>
      <c r="E3452" s="193"/>
      <c r="F3452" s="193" t="str">
        <f t="shared" si="6213"/>
        <v>Food Services0</v>
      </c>
      <c r="G3452" s="193">
        <f t="shared" ref="G3452:M3452" si="6295">G$432</f>
        <v>0</v>
      </c>
      <c r="H3452" s="193">
        <f t="shared" si="6295"/>
        <v>0</v>
      </c>
      <c r="I3452" s="193">
        <f t="shared" si="6295"/>
        <v>0</v>
      </c>
      <c r="J3452" s="193">
        <f t="shared" si="6295"/>
        <v>0</v>
      </c>
      <c r="K3452" s="193">
        <f t="shared" si="6295"/>
        <v>0</v>
      </c>
      <c r="L3452" s="193">
        <f t="shared" si="6295"/>
        <v>0</v>
      </c>
      <c r="M3452" s="193">
        <f t="shared" si="6295"/>
        <v>0</v>
      </c>
      <c r="N3452" s="193" t="str">
        <f t="shared" si="6186"/>
        <v>Food Services</v>
      </c>
      <c r="AA3452" s="193">
        <f t="shared" si="6215"/>
        <v>0</v>
      </c>
      <c r="AB3452" s="193">
        <f t="shared" ref="AB3452" si="6296">AB$432</f>
        <v>0</v>
      </c>
    </row>
    <row r="3453" spans="1:28" s="188" customFormat="1" ht="17.399999999999999">
      <c r="A3453" s="193" t="str">
        <f t="shared" si="6210"/>
        <v>Food Services</v>
      </c>
      <c r="B3453" s="193" t="str">
        <f t="shared" si="6211"/>
        <v>0Food Services</v>
      </c>
      <c r="C3453" s="193" t="str">
        <f t="shared" si="6212"/>
        <v>Food Services0</v>
      </c>
      <c r="D3453" s="193"/>
      <c r="E3453" s="193"/>
      <c r="F3453" s="193" t="str">
        <f t="shared" si="6213"/>
        <v>Food Services0</v>
      </c>
      <c r="G3453" s="193">
        <f t="shared" ref="G3453:M3453" si="6297">G$433</f>
        <v>0</v>
      </c>
      <c r="H3453" s="193">
        <f t="shared" si="6297"/>
        <v>0</v>
      </c>
      <c r="I3453" s="193">
        <f t="shared" si="6297"/>
        <v>0</v>
      </c>
      <c r="J3453" s="193">
        <f t="shared" si="6297"/>
        <v>0</v>
      </c>
      <c r="K3453" s="193">
        <f t="shared" si="6297"/>
        <v>0</v>
      </c>
      <c r="L3453" s="193">
        <f t="shared" si="6297"/>
        <v>0</v>
      </c>
      <c r="M3453" s="193">
        <f t="shared" si="6297"/>
        <v>0</v>
      </c>
      <c r="N3453" s="193" t="str">
        <f t="shared" si="6186"/>
        <v>Food Services</v>
      </c>
      <c r="AA3453" s="193">
        <f t="shared" si="6215"/>
        <v>0</v>
      </c>
      <c r="AB3453" s="193">
        <f t="shared" ref="AB3453" si="6298">AB$433</f>
        <v>0</v>
      </c>
    </row>
    <row r="3454" spans="1:28" s="188" customFormat="1" ht="17.399999999999999">
      <c r="A3454" s="193" t="str">
        <f t="shared" si="6210"/>
        <v>Food Services</v>
      </c>
      <c r="B3454" s="193" t="str">
        <f t="shared" si="6211"/>
        <v>0Food Services</v>
      </c>
      <c r="C3454" s="193" t="str">
        <f t="shared" si="6212"/>
        <v>Food Services0</v>
      </c>
      <c r="D3454" s="193"/>
      <c r="E3454" s="193"/>
      <c r="F3454" s="193" t="str">
        <f t="shared" si="6213"/>
        <v>Food Services0</v>
      </c>
      <c r="G3454" s="193">
        <f t="shared" ref="G3454:M3454" si="6299">G$434</f>
        <v>0</v>
      </c>
      <c r="H3454" s="193">
        <f t="shared" si="6299"/>
        <v>0</v>
      </c>
      <c r="I3454" s="193">
        <f t="shared" si="6299"/>
        <v>0</v>
      </c>
      <c r="J3454" s="193">
        <f t="shared" si="6299"/>
        <v>0</v>
      </c>
      <c r="K3454" s="193">
        <f t="shared" si="6299"/>
        <v>0</v>
      </c>
      <c r="L3454" s="193">
        <f t="shared" si="6299"/>
        <v>0</v>
      </c>
      <c r="M3454" s="193">
        <f t="shared" si="6299"/>
        <v>0</v>
      </c>
      <c r="N3454" s="193" t="str">
        <f t="shared" si="6186"/>
        <v>Food Services</v>
      </c>
      <c r="AA3454" s="193">
        <f t="shared" si="6215"/>
        <v>0</v>
      </c>
      <c r="AB3454" s="193">
        <f t="shared" ref="AB3454" si="6300">AB$434</f>
        <v>0</v>
      </c>
    </row>
    <row r="3455" spans="1:28" s="188" customFormat="1" ht="17.399999999999999">
      <c r="A3455" s="193" t="str">
        <f t="shared" si="6210"/>
        <v>Food Services</v>
      </c>
      <c r="B3455" s="193" t="str">
        <f t="shared" si="6211"/>
        <v>0Food Services</v>
      </c>
      <c r="C3455" s="193" t="str">
        <f t="shared" si="6212"/>
        <v>Food Services0</v>
      </c>
      <c r="D3455" s="193"/>
      <c r="E3455" s="193"/>
      <c r="F3455" s="193" t="str">
        <f t="shared" si="6213"/>
        <v>Food Services0</v>
      </c>
      <c r="G3455" s="193">
        <f t="shared" ref="G3455:M3455" si="6301">G$435</f>
        <v>0</v>
      </c>
      <c r="H3455" s="193">
        <f t="shared" si="6301"/>
        <v>0</v>
      </c>
      <c r="I3455" s="193">
        <f t="shared" si="6301"/>
        <v>0</v>
      </c>
      <c r="J3455" s="193">
        <f t="shared" si="6301"/>
        <v>0</v>
      </c>
      <c r="K3455" s="193">
        <f t="shared" si="6301"/>
        <v>0</v>
      </c>
      <c r="L3455" s="193">
        <f t="shared" si="6301"/>
        <v>0</v>
      </c>
      <c r="M3455" s="193">
        <f t="shared" si="6301"/>
        <v>0</v>
      </c>
      <c r="N3455" s="193" t="str">
        <f t="shared" si="6186"/>
        <v>Food Services</v>
      </c>
      <c r="AA3455" s="193">
        <f t="shared" si="6215"/>
        <v>0</v>
      </c>
      <c r="AB3455" s="193">
        <f t="shared" ref="AB3455" si="6302">AB$435</f>
        <v>0</v>
      </c>
    </row>
    <row r="3456" spans="1:28" s="188" customFormat="1" ht="17.399999999999999">
      <c r="A3456" s="193" t="str">
        <f t="shared" si="6210"/>
        <v>Food Services</v>
      </c>
      <c r="B3456" s="193" t="str">
        <f t="shared" si="6211"/>
        <v>0Food Services</v>
      </c>
      <c r="C3456" s="193" t="str">
        <f t="shared" si="6212"/>
        <v>Food Services0</v>
      </c>
      <c r="D3456" s="193"/>
      <c r="E3456" s="193"/>
      <c r="F3456" s="193" t="str">
        <f t="shared" si="6213"/>
        <v>Food Services0</v>
      </c>
      <c r="G3456" s="193">
        <f t="shared" ref="G3456:M3456" si="6303">G$436</f>
        <v>0</v>
      </c>
      <c r="H3456" s="193">
        <f t="shared" si="6303"/>
        <v>0</v>
      </c>
      <c r="I3456" s="193">
        <f t="shared" si="6303"/>
        <v>0</v>
      </c>
      <c r="J3456" s="193">
        <f t="shared" si="6303"/>
        <v>0</v>
      </c>
      <c r="K3456" s="193">
        <f t="shared" si="6303"/>
        <v>0</v>
      </c>
      <c r="L3456" s="193">
        <f t="shared" si="6303"/>
        <v>0</v>
      </c>
      <c r="M3456" s="193">
        <f t="shared" si="6303"/>
        <v>0</v>
      </c>
      <c r="N3456" s="193" t="str">
        <f t="shared" si="6186"/>
        <v>Food Services</v>
      </c>
      <c r="AA3456" s="193">
        <f t="shared" si="6215"/>
        <v>0</v>
      </c>
      <c r="AB3456" s="193">
        <f t="shared" ref="AB3456" si="6304">AB$436</f>
        <v>0</v>
      </c>
    </row>
    <row r="3457" spans="1:28" s="188" customFormat="1" ht="17.399999999999999">
      <c r="A3457" s="193" t="str">
        <f t="shared" si="6210"/>
        <v>Food Services</v>
      </c>
      <c r="B3457" s="193" t="str">
        <f t="shared" si="6211"/>
        <v>0Food Services</v>
      </c>
      <c r="C3457" s="193" t="str">
        <f t="shared" si="6212"/>
        <v>Food Services0</v>
      </c>
      <c r="D3457" s="193"/>
      <c r="E3457" s="193"/>
      <c r="F3457" s="193" t="str">
        <f t="shared" si="6213"/>
        <v>Food Services0</v>
      </c>
      <c r="G3457" s="193">
        <f t="shared" ref="G3457:M3457" si="6305">G$437</f>
        <v>0</v>
      </c>
      <c r="H3457" s="193">
        <f t="shared" si="6305"/>
        <v>0</v>
      </c>
      <c r="I3457" s="193">
        <f t="shared" si="6305"/>
        <v>0</v>
      </c>
      <c r="J3457" s="193">
        <f t="shared" si="6305"/>
        <v>0</v>
      </c>
      <c r="K3457" s="193">
        <f t="shared" si="6305"/>
        <v>0</v>
      </c>
      <c r="L3457" s="193">
        <f t="shared" si="6305"/>
        <v>0</v>
      </c>
      <c r="M3457" s="193">
        <f t="shared" si="6305"/>
        <v>0</v>
      </c>
      <c r="N3457" s="193" t="str">
        <f t="shared" si="6186"/>
        <v>Food Services</v>
      </c>
      <c r="AA3457" s="193">
        <f t="shared" si="6215"/>
        <v>0</v>
      </c>
      <c r="AB3457" s="193">
        <f t="shared" ref="AB3457" si="6306">AB$437</f>
        <v>0</v>
      </c>
    </row>
    <row r="3458" spans="1:28" s="188" customFormat="1" ht="17.399999999999999">
      <c r="A3458" s="193" t="str">
        <f>T$14</f>
        <v>Health Care</v>
      </c>
      <c r="B3458" s="193" t="str">
        <f>CONCATENATE(I3458,A3458)</f>
        <v>AM760Health Care</v>
      </c>
      <c r="C3458" s="193" t="str">
        <f>CONCATENATE(A3458,H3458)</f>
        <v>Health CareRooney, Rick</v>
      </c>
      <c r="D3458" s="193"/>
      <c r="E3458" s="193"/>
      <c r="F3458" s="193" t="str">
        <f>CONCATENATE(A3458,G3458)</f>
        <v>Health CareBusse, John</v>
      </c>
      <c r="G3458" s="193" t="str">
        <f t="shared" ref="G3458:M3458" si="6307">G$7</f>
        <v>Busse, John</v>
      </c>
      <c r="H3458" s="193" t="str">
        <f t="shared" si="6307"/>
        <v>Rooney, Rick</v>
      </c>
      <c r="I3458" s="193" t="str">
        <f t="shared" si="6307"/>
        <v>AM760</v>
      </c>
      <c r="J3458" s="193" t="str">
        <f t="shared" si="6307"/>
        <v>AMAZON.COM</v>
      </c>
      <c r="K3458" s="193" t="str">
        <f t="shared" si="6307"/>
        <v>Appliances, Beauty</v>
      </c>
      <c r="L3458" s="193">
        <f t="shared" si="6307"/>
        <v>0</v>
      </c>
      <c r="M3458" s="193">
        <f t="shared" si="6307"/>
        <v>0</v>
      </c>
      <c r="N3458" s="193" t="str">
        <f t="shared" si="6186"/>
        <v>Health Care</v>
      </c>
      <c r="AA3458" s="193">
        <f>AT$14</f>
        <v>0</v>
      </c>
      <c r="AB3458" s="193" t="str">
        <f t="shared" ref="AB3458" si="6308">AB$7</f>
        <v>Rooney, Rick</v>
      </c>
    </row>
    <row r="3459" spans="1:28" s="188" customFormat="1" ht="17.399999999999999">
      <c r="A3459" s="193" t="str">
        <f t="shared" ref="A3459:A3522" si="6309">T$14</f>
        <v>Health Care</v>
      </c>
      <c r="B3459" s="193" t="str">
        <f t="shared" ref="B3459:B3522" si="6310">CONCATENATE(I3459,A3459)</f>
        <v>AM761Health Care</v>
      </c>
      <c r="C3459" s="193" t="str">
        <f t="shared" ref="C3459:C3522" si="6311">CONCATENATE(A3459,H3459)</f>
        <v>Health CareRooney, Rick</v>
      </c>
      <c r="D3459" s="193"/>
      <c r="E3459" s="193"/>
      <c r="F3459" s="193" t="str">
        <f t="shared" ref="F3459:F3522" si="6312">CONCATENATE(A3459,G3459)</f>
        <v>Health CareBusse, John</v>
      </c>
      <c r="G3459" s="193" t="str">
        <f t="shared" ref="G3459:M3459" si="6313">G$8</f>
        <v>Busse, John</v>
      </c>
      <c r="H3459" s="193" t="str">
        <f t="shared" si="6313"/>
        <v>Rooney, Rick</v>
      </c>
      <c r="I3459" s="193" t="str">
        <f t="shared" si="6313"/>
        <v>AM761</v>
      </c>
      <c r="J3459" s="193" t="str">
        <f t="shared" si="6313"/>
        <v>AMAZON.COM(DI)</v>
      </c>
      <c r="K3459" s="193" t="str">
        <f t="shared" si="6313"/>
        <v>Appliances, Beauty</v>
      </c>
      <c r="L3459" s="193">
        <f t="shared" si="6313"/>
        <v>0</v>
      </c>
      <c r="M3459" s="193">
        <f t="shared" si="6313"/>
        <v>0</v>
      </c>
      <c r="N3459" s="193" t="str">
        <f t="shared" si="6186"/>
        <v>Health Care</v>
      </c>
      <c r="AA3459" s="193">
        <f t="shared" ref="AA3459:AA3522" si="6314">AT$14</f>
        <v>0</v>
      </c>
      <c r="AB3459" s="193" t="str">
        <f t="shared" ref="AB3459" si="6315">AB$8</f>
        <v>Rooney, Rick</v>
      </c>
    </row>
    <row r="3460" spans="1:28" s="188" customFormat="1" ht="17.399999999999999">
      <c r="A3460" s="193" t="str">
        <f t="shared" si="6309"/>
        <v>Health Care</v>
      </c>
      <c r="B3460" s="193" t="str">
        <f t="shared" si="6310"/>
        <v>Health Care</v>
      </c>
      <c r="C3460" s="193" t="str">
        <f t="shared" si="6311"/>
        <v>Health Care</v>
      </c>
      <c r="D3460" s="193"/>
      <c r="E3460" s="193"/>
      <c r="F3460" s="193" t="str">
        <f t="shared" si="6312"/>
        <v>Health Care</v>
      </c>
      <c r="G3460" s="193"/>
      <c r="H3460" s="193"/>
      <c r="I3460" s="193"/>
      <c r="J3460" s="193"/>
      <c r="K3460" s="193" t="str">
        <f t="shared" ref="K3460:M3460" si="6316">K$9</f>
        <v>IMG, DVD, AUD, Tech, TV</v>
      </c>
      <c r="L3460" s="193">
        <f t="shared" si="6316"/>
        <v>0</v>
      </c>
      <c r="M3460" s="193">
        <f t="shared" si="6316"/>
        <v>0</v>
      </c>
      <c r="N3460" s="193" t="str">
        <f t="shared" si="6186"/>
        <v>Health Care</v>
      </c>
      <c r="AA3460" s="193">
        <f t="shared" si="6314"/>
        <v>0</v>
      </c>
      <c r="AB3460" s="193" t="str">
        <f t="shared" ref="AB3460" si="6317">AB$9</f>
        <v>Busse, John</v>
      </c>
    </row>
    <row r="3461" spans="1:28" s="188" customFormat="1" ht="17.399999999999999">
      <c r="A3461" s="193" t="str">
        <f t="shared" si="6309"/>
        <v>Health Care</v>
      </c>
      <c r="B3461" s="193" t="str">
        <f t="shared" si="6310"/>
        <v>Health Care</v>
      </c>
      <c r="C3461" s="193" t="str">
        <f t="shared" si="6311"/>
        <v>Health Care</v>
      </c>
      <c r="D3461" s="193"/>
      <c r="E3461" s="193"/>
      <c r="F3461" s="193" t="str">
        <f t="shared" si="6312"/>
        <v>Health Care</v>
      </c>
      <c r="G3461" s="193"/>
      <c r="H3461" s="193"/>
      <c r="I3461" s="193"/>
      <c r="J3461" s="193"/>
      <c r="K3461" s="193" t="str">
        <f t="shared" ref="K3461:M3461" si="6318">K$10</f>
        <v>IMG, DVD, AUD, Tech, TV</v>
      </c>
      <c r="L3461" s="193">
        <f t="shared" si="6318"/>
        <v>0</v>
      </c>
      <c r="M3461" s="193">
        <f t="shared" si="6318"/>
        <v>0</v>
      </c>
      <c r="N3461" s="193" t="str">
        <f t="shared" si="6186"/>
        <v>Health Care</v>
      </c>
      <c r="AA3461" s="193">
        <f t="shared" si="6314"/>
        <v>0</v>
      </c>
      <c r="AB3461" s="193" t="str">
        <f t="shared" ref="AB3461" si="6319">AB$10</f>
        <v>Busse, John</v>
      </c>
    </row>
    <row r="3462" spans="1:28" s="188" customFormat="1" ht="17.399999999999999">
      <c r="A3462" s="193" t="str">
        <f t="shared" si="6309"/>
        <v>Health Care</v>
      </c>
      <c r="B3462" s="193" t="str">
        <f t="shared" si="6310"/>
        <v>Health Care</v>
      </c>
      <c r="C3462" s="193" t="str">
        <f t="shared" si="6311"/>
        <v>Health Care</v>
      </c>
      <c r="D3462" s="193"/>
      <c r="E3462" s="193"/>
      <c r="F3462" s="193" t="str">
        <f t="shared" si="6312"/>
        <v>Health CareBusse, John</v>
      </c>
      <c r="G3462" s="193" t="str">
        <f>G$11</f>
        <v>Busse, John</v>
      </c>
      <c r="H3462" s="193"/>
      <c r="I3462" s="193"/>
      <c r="J3462" s="193"/>
      <c r="K3462" s="193" t="str">
        <f>K$11</f>
        <v>Comm, HNS and Headphones</v>
      </c>
      <c r="L3462" s="193">
        <f>L$11</f>
        <v>0</v>
      </c>
      <c r="M3462" s="193">
        <f>M$11</f>
        <v>0</v>
      </c>
      <c r="N3462" s="193" t="str">
        <f t="shared" si="6186"/>
        <v>Health Care</v>
      </c>
      <c r="AA3462" s="193">
        <f t="shared" si="6314"/>
        <v>0</v>
      </c>
      <c r="AB3462" s="193"/>
    </row>
    <row r="3463" spans="1:28" s="188" customFormat="1" ht="17.399999999999999">
      <c r="A3463" s="193" t="str">
        <f t="shared" si="6309"/>
        <v>Health Care</v>
      </c>
      <c r="B3463" s="193" t="str">
        <f t="shared" si="6310"/>
        <v>Health Care</v>
      </c>
      <c r="C3463" s="193" t="str">
        <f t="shared" si="6311"/>
        <v>Health Care</v>
      </c>
      <c r="D3463" s="193"/>
      <c r="E3463" s="193"/>
      <c r="F3463" s="193" t="str">
        <f t="shared" si="6312"/>
        <v>Health CareBusse, John</v>
      </c>
      <c r="G3463" s="193" t="str">
        <f>G$12</f>
        <v>Busse, John</v>
      </c>
      <c r="H3463" s="193"/>
      <c r="I3463" s="193"/>
      <c r="J3463" s="193"/>
      <c r="K3463" s="193" t="str">
        <f>K$12</f>
        <v>Comm, HNS and Headphones</v>
      </c>
      <c r="L3463" s="193">
        <f>L$12</f>
        <v>0</v>
      </c>
      <c r="M3463" s="193">
        <f>M$12</f>
        <v>0</v>
      </c>
      <c r="N3463" s="193" t="str">
        <f t="shared" si="6186"/>
        <v>Health Care</v>
      </c>
      <c r="AA3463" s="193">
        <f t="shared" si="6314"/>
        <v>0</v>
      </c>
      <c r="AB3463" s="193"/>
    </row>
    <row r="3464" spans="1:28" s="188" customFormat="1" ht="17.399999999999999">
      <c r="A3464" s="193" t="str">
        <f t="shared" si="6309"/>
        <v>Health Care</v>
      </c>
      <c r="B3464" s="193" t="str">
        <f t="shared" si="6310"/>
        <v>0Health Care</v>
      </c>
      <c r="C3464" s="193" t="str">
        <f t="shared" si="6311"/>
        <v>Health Care0</v>
      </c>
      <c r="D3464" s="193"/>
      <c r="E3464" s="193"/>
      <c r="F3464" s="193" t="str">
        <f t="shared" si="6312"/>
        <v>Health Care0</v>
      </c>
      <c r="G3464" s="193">
        <f t="shared" ref="G3464:M3464" si="6320">G$13</f>
        <v>0</v>
      </c>
      <c r="H3464" s="193">
        <f t="shared" si="6320"/>
        <v>0</v>
      </c>
      <c r="I3464" s="193">
        <f t="shared" si="6320"/>
        <v>0</v>
      </c>
      <c r="J3464" s="193">
        <f t="shared" si="6320"/>
        <v>0</v>
      </c>
      <c r="K3464" s="193">
        <f t="shared" si="6320"/>
        <v>0</v>
      </c>
      <c r="L3464" s="193">
        <f t="shared" si="6320"/>
        <v>0</v>
      </c>
      <c r="M3464" s="193">
        <f t="shared" si="6320"/>
        <v>0</v>
      </c>
      <c r="N3464" s="193" t="str">
        <f t="shared" ref="N3464:N3527" si="6321">A3464</f>
        <v>Health Care</v>
      </c>
      <c r="AA3464" s="193">
        <f t="shared" si="6314"/>
        <v>0</v>
      </c>
      <c r="AB3464" s="193">
        <f t="shared" ref="AB3464" si="6322">AB$13</f>
        <v>0</v>
      </c>
    </row>
    <row r="3465" spans="1:28" s="188" customFormat="1" ht="17.399999999999999">
      <c r="A3465" s="193" t="str">
        <f t="shared" si="6309"/>
        <v>Health Care</v>
      </c>
      <c r="B3465" s="193" t="str">
        <f t="shared" si="6310"/>
        <v>0Health Care</v>
      </c>
      <c r="C3465" s="193" t="str">
        <f t="shared" si="6311"/>
        <v>Health Care0</v>
      </c>
      <c r="D3465" s="193"/>
      <c r="E3465" s="193"/>
      <c r="F3465" s="193" t="str">
        <f t="shared" si="6312"/>
        <v>Health Care0</v>
      </c>
      <c r="G3465" s="193">
        <f t="shared" ref="G3465:M3465" si="6323">G$14</f>
        <v>0</v>
      </c>
      <c r="H3465" s="193">
        <f t="shared" si="6323"/>
        <v>0</v>
      </c>
      <c r="I3465" s="193">
        <f t="shared" si="6323"/>
        <v>0</v>
      </c>
      <c r="J3465" s="193">
        <f t="shared" si="6323"/>
        <v>0</v>
      </c>
      <c r="K3465" s="193">
        <f t="shared" si="6323"/>
        <v>0</v>
      </c>
      <c r="L3465" s="193">
        <f t="shared" si="6323"/>
        <v>0</v>
      </c>
      <c r="M3465" s="193">
        <f t="shared" si="6323"/>
        <v>0</v>
      </c>
      <c r="N3465" s="193" t="str">
        <f t="shared" si="6321"/>
        <v>Health Care</v>
      </c>
      <c r="AA3465" s="193">
        <f t="shared" si="6314"/>
        <v>0</v>
      </c>
      <c r="AB3465" s="193">
        <f t="shared" ref="AB3465" si="6324">AB$14</f>
        <v>0</v>
      </c>
    </row>
    <row r="3466" spans="1:28" s="188" customFormat="1" ht="17.399999999999999">
      <c r="A3466" s="193" t="str">
        <f t="shared" si="6309"/>
        <v>Health Care</v>
      </c>
      <c r="B3466" s="193" t="str">
        <f t="shared" si="6310"/>
        <v>BE121Health Care</v>
      </c>
      <c r="C3466" s="193" t="str">
        <f t="shared" si="6311"/>
        <v>Health CareHardwick, Tonya</v>
      </c>
      <c r="D3466" s="193"/>
      <c r="E3466" s="193"/>
      <c r="F3466" s="193" t="str">
        <f t="shared" si="6312"/>
        <v>Health CareMonaco, Nick</v>
      </c>
      <c r="G3466" s="193" t="str">
        <f t="shared" ref="G3466:M3466" si="6325">G$15</f>
        <v>Monaco, Nick</v>
      </c>
      <c r="H3466" s="193" t="str">
        <f t="shared" si="6325"/>
        <v>Hardwick, Tonya</v>
      </c>
      <c r="I3466" s="193" t="str">
        <f t="shared" si="6325"/>
        <v>BE121</v>
      </c>
      <c r="J3466" s="193" t="str">
        <f t="shared" si="6325"/>
        <v>BEST BUY</v>
      </c>
      <c r="K3466" s="193" t="str">
        <f t="shared" si="6325"/>
        <v>all</v>
      </c>
      <c r="L3466" s="193">
        <f t="shared" si="6325"/>
        <v>0</v>
      </c>
      <c r="M3466" s="193">
        <f t="shared" si="6325"/>
        <v>0</v>
      </c>
      <c r="N3466" s="193" t="str">
        <f t="shared" si="6321"/>
        <v>Health Care</v>
      </c>
      <c r="AA3466" s="193">
        <f t="shared" si="6314"/>
        <v>0</v>
      </c>
      <c r="AB3466" s="193" t="str">
        <f t="shared" ref="AB3466" si="6326">AB$15</f>
        <v>Hardwick, Tonya</v>
      </c>
    </row>
    <row r="3467" spans="1:28" s="188" customFormat="1" ht="17.399999999999999">
      <c r="A3467" s="193" t="str">
        <f t="shared" si="6309"/>
        <v>Health Care</v>
      </c>
      <c r="B3467" s="193" t="str">
        <f t="shared" si="6310"/>
        <v>BE500Health Care</v>
      </c>
      <c r="C3467" s="193" t="str">
        <f t="shared" si="6311"/>
        <v>Health CareHardwick, Tonya</v>
      </c>
      <c r="D3467" s="193"/>
      <c r="E3467" s="193"/>
      <c r="F3467" s="193" t="str">
        <f t="shared" si="6312"/>
        <v>Health CareMonaco, Nick</v>
      </c>
      <c r="G3467" s="193" t="str">
        <f t="shared" ref="G3467:M3467" si="6327">G$16</f>
        <v>Monaco, Nick</v>
      </c>
      <c r="H3467" s="193" t="str">
        <f t="shared" si="6327"/>
        <v>Hardwick, Tonya</v>
      </c>
      <c r="I3467" s="193" t="str">
        <f t="shared" si="6327"/>
        <v>BE500</v>
      </c>
      <c r="J3467" s="193" t="str">
        <f t="shared" si="6327"/>
        <v>BEST BUY PUR. LLC (VDF)</v>
      </c>
      <c r="K3467" s="193" t="str">
        <f t="shared" si="6327"/>
        <v>all</v>
      </c>
      <c r="L3467" s="193">
        <f t="shared" si="6327"/>
        <v>0</v>
      </c>
      <c r="M3467" s="193">
        <f t="shared" si="6327"/>
        <v>0</v>
      </c>
      <c r="N3467" s="193" t="str">
        <f t="shared" si="6321"/>
        <v>Health Care</v>
      </c>
      <c r="AA3467" s="193">
        <f t="shared" si="6314"/>
        <v>0</v>
      </c>
      <c r="AB3467" s="193" t="str">
        <f t="shared" ref="AB3467" si="6328">AB$16</f>
        <v>Hardwick, Tonya</v>
      </c>
    </row>
    <row r="3468" spans="1:28" s="188" customFormat="1" ht="17.399999999999999">
      <c r="A3468" s="193" t="str">
        <f t="shared" si="6309"/>
        <v>Health Care</v>
      </c>
      <c r="B3468" s="193" t="str">
        <f t="shared" si="6310"/>
        <v>MA040Health Care</v>
      </c>
      <c r="C3468" s="193" t="str">
        <f t="shared" si="6311"/>
        <v>Health CareHardwick, Tonya</v>
      </c>
      <c r="D3468" s="193"/>
      <c r="E3468" s="193"/>
      <c r="F3468" s="193" t="str">
        <f t="shared" si="6312"/>
        <v>Health CareMonaco, Nick</v>
      </c>
      <c r="G3468" s="193" t="str">
        <f t="shared" ref="G3468:M3468" si="6329">G$17</f>
        <v>Monaco, Nick</v>
      </c>
      <c r="H3468" s="193" t="str">
        <f t="shared" si="6329"/>
        <v>Hardwick, Tonya</v>
      </c>
      <c r="I3468" s="193" t="str">
        <f t="shared" si="6329"/>
        <v>MA040</v>
      </c>
      <c r="J3468" s="193" t="str">
        <f t="shared" si="6329"/>
        <v>MAGNOLIA HOME THEATER</v>
      </c>
      <c r="K3468" s="193" t="str">
        <f t="shared" si="6329"/>
        <v>all</v>
      </c>
      <c r="L3468" s="193">
        <f t="shared" si="6329"/>
        <v>0</v>
      </c>
      <c r="M3468" s="193">
        <f t="shared" si="6329"/>
        <v>0</v>
      </c>
      <c r="N3468" s="193" t="str">
        <f t="shared" si="6321"/>
        <v>Health Care</v>
      </c>
      <c r="AA3468" s="193">
        <f t="shared" si="6314"/>
        <v>0</v>
      </c>
      <c r="AB3468" s="193" t="str">
        <f t="shared" ref="AB3468" si="6330">AB$17</f>
        <v>Hardwick, Tonya</v>
      </c>
    </row>
    <row r="3469" spans="1:28" s="188" customFormat="1" ht="17.399999999999999">
      <c r="A3469" s="193" t="str">
        <f t="shared" si="6309"/>
        <v>Health Care</v>
      </c>
      <c r="B3469" s="193" t="str">
        <f t="shared" si="6310"/>
        <v>MA043Health Care</v>
      </c>
      <c r="C3469" s="193" t="str">
        <f t="shared" si="6311"/>
        <v>Health CareHardwick, Tonya</v>
      </c>
      <c r="D3469" s="193"/>
      <c r="E3469" s="193"/>
      <c r="F3469" s="193" t="str">
        <f t="shared" si="6312"/>
        <v>Health CareMonaco, Nick</v>
      </c>
      <c r="G3469" s="193" t="str">
        <f t="shared" ref="G3469:M3469" si="6331">G$18</f>
        <v>Monaco, Nick</v>
      </c>
      <c r="H3469" s="193" t="str">
        <f t="shared" si="6331"/>
        <v>Hardwick, Tonya</v>
      </c>
      <c r="I3469" s="193" t="str">
        <f t="shared" si="6331"/>
        <v>MA043</v>
      </c>
      <c r="J3469" s="193" t="str">
        <f t="shared" si="6331"/>
        <v>MAGNOLIA AUDIO VIDEO</v>
      </c>
      <c r="K3469" s="193" t="str">
        <f t="shared" si="6331"/>
        <v>all</v>
      </c>
      <c r="L3469" s="193">
        <f t="shared" si="6331"/>
        <v>0</v>
      </c>
      <c r="M3469" s="193">
        <f t="shared" si="6331"/>
        <v>0</v>
      </c>
      <c r="N3469" s="193" t="str">
        <f t="shared" si="6321"/>
        <v>Health Care</v>
      </c>
      <c r="AA3469" s="193">
        <f t="shared" si="6314"/>
        <v>0</v>
      </c>
      <c r="AB3469" s="193" t="str">
        <f t="shared" ref="AB3469" si="6332">AB$18</f>
        <v>Hardwick, Tonya</v>
      </c>
    </row>
    <row r="3470" spans="1:28" s="188" customFormat="1" ht="17.399999999999999">
      <c r="A3470" s="193" t="str">
        <f t="shared" si="6309"/>
        <v>Health Care</v>
      </c>
      <c r="B3470" s="193" t="str">
        <f t="shared" si="6310"/>
        <v>0Health Care</v>
      </c>
      <c r="C3470" s="193" t="str">
        <f t="shared" si="6311"/>
        <v>Health Care0</v>
      </c>
      <c r="D3470" s="193"/>
      <c r="E3470" s="193"/>
      <c r="F3470" s="193" t="str">
        <f t="shared" si="6312"/>
        <v>Health Care0</v>
      </c>
      <c r="G3470" s="193">
        <f t="shared" ref="G3470:M3470" si="6333">G$19</f>
        <v>0</v>
      </c>
      <c r="H3470" s="193">
        <f t="shared" si="6333"/>
        <v>0</v>
      </c>
      <c r="I3470" s="193">
        <f t="shared" si="6333"/>
        <v>0</v>
      </c>
      <c r="J3470" s="193">
        <f t="shared" si="6333"/>
        <v>0</v>
      </c>
      <c r="K3470" s="193">
        <f t="shared" si="6333"/>
        <v>0</v>
      </c>
      <c r="L3470" s="193">
        <f t="shared" si="6333"/>
        <v>0</v>
      </c>
      <c r="M3470" s="193">
        <f t="shared" si="6333"/>
        <v>0</v>
      </c>
      <c r="N3470" s="193" t="str">
        <f t="shared" si="6321"/>
        <v>Health Care</v>
      </c>
      <c r="AA3470" s="193">
        <f t="shared" si="6314"/>
        <v>0</v>
      </c>
      <c r="AB3470" s="193">
        <f t="shared" ref="AB3470" si="6334">AB$19</f>
        <v>0</v>
      </c>
    </row>
    <row r="3471" spans="1:28" s="188" customFormat="1" ht="17.399999999999999">
      <c r="A3471" s="193" t="str">
        <f t="shared" si="6309"/>
        <v>Health Care</v>
      </c>
      <c r="B3471" s="193" t="str">
        <f t="shared" si="6310"/>
        <v>BJ005Health Care</v>
      </c>
      <c r="C3471" s="193" t="str">
        <f t="shared" si="6311"/>
        <v>Health CareLyons, Brad</v>
      </c>
      <c r="D3471" s="193"/>
      <c r="E3471" s="193"/>
      <c r="F3471" s="193" t="str">
        <f t="shared" si="6312"/>
        <v>Health CareMonaco, Nick</v>
      </c>
      <c r="G3471" s="193" t="str">
        <f t="shared" ref="G3471:M3471" si="6335">G$20</f>
        <v>Monaco, Nick</v>
      </c>
      <c r="H3471" s="193" t="str">
        <f t="shared" si="6335"/>
        <v>Lyons, Brad</v>
      </c>
      <c r="I3471" s="193" t="str">
        <f t="shared" si="6335"/>
        <v>BJ005</v>
      </c>
      <c r="J3471" s="193" t="str">
        <f t="shared" si="6335"/>
        <v>BJ'S WHOLESALE</v>
      </c>
      <c r="K3471" s="193" t="str">
        <f t="shared" si="6335"/>
        <v>all</v>
      </c>
      <c r="L3471" s="193">
        <f t="shared" si="6335"/>
        <v>0</v>
      </c>
      <c r="M3471" s="193">
        <f t="shared" si="6335"/>
        <v>0</v>
      </c>
      <c r="N3471" s="193" t="str">
        <f t="shared" si="6321"/>
        <v>Health Care</v>
      </c>
      <c r="AA3471" s="193">
        <f t="shared" si="6314"/>
        <v>0</v>
      </c>
      <c r="AB3471" s="193" t="str">
        <f t="shared" ref="AB3471" si="6336">AB$20</f>
        <v>Lyons, Brad</v>
      </c>
    </row>
    <row r="3472" spans="1:28" s="188" customFormat="1" ht="17.399999999999999">
      <c r="A3472" s="193" t="str">
        <f t="shared" si="6309"/>
        <v>Health Care</v>
      </c>
      <c r="B3472" s="193" t="str">
        <f t="shared" si="6310"/>
        <v>HA052Health Care</v>
      </c>
      <c r="C3472" s="193" t="str">
        <f t="shared" si="6311"/>
        <v>Health CareLyons, Brad</v>
      </c>
      <c r="D3472" s="193"/>
      <c r="E3472" s="193"/>
      <c r="F3472" s="193" t="str">
        <f t="shared" si="6312"/>
        <v>Health CareMonaco, Nick</v>
      </c>
      <c r="G3472" s="193" t="str">
        <f t="shared" ref="G3472:M3472" si="6337">G$21</f>
        <v>Monaco, Nick</v>
      </c>
      <c r="H3472" s="193" t="str">
        <f t="shared" si="6337"/>
        <v>Lyons, Brad</v>
      </c>
      <c r="I3472" s="193" t="str">
        <f t="shared" si="6337"/>
        <v>HA052</v>
      </c>
      <c r="J3472" s="193" t="str">
        <f t="shared" si="6337"/>
        <v>HARRIS COMMUNICATIONS</v>
      </c>
      <c r="K3472" s="193" t="str">
        <f t="shared" si="6337"/>
        <v>all</v>
      </c>
      <c r="L3472" s="193">
        <f t="shared" si="6337"/>
        <v>0</v>
      </c>
      <c r="M3472" s="193">
        <f t="shared" si="6337"/>
        <v>0</v>
      </c>
      <c r="N3472" s="193" t="str">
        <f t="shared" si="6321"/>
        <v>Health Care</v>
      </c>
      <c r="AA3472" s="193">
        <f t="shared" si="6314"/>
        <v>0</v>
      </c>
      <c r="AB3472" s="193" t="str">
        <f t="shared" ref="AB3472" si="6338">AB$21</f>
        <v>Lyons, Brad</v>
      </c>
    </row>
    <row r="3473" spans="1:28" s="188" customFormat="1" ht="17.399999999999999">
      <c r="A3473" s="193" t="str">
        <f t="shared" si="6309"/>
        <v>Health Care</v>
      </c>
      <c r="B3473" s="193" t="str">
        <f t="shared" si="6310"/>
        <v>OF020Health Care</v>
      </c>
      <c r="C3473" s="193" t="str">
        <f t="shared" si="6311"/>
        <v>Health CareLyons, Brad</v>
      </c>
      <c r="D3473" s="193"/>
      <c r="E3473" s="193"/>
      <c r="F3473" s="193" t="str">
        <f t="shared" si="6312"/>
        <v>Health CareMonaco, Nick</v>
      </c>
      <c r="G3473" s="193" t="str">
        <f t="shared" ref="G3473:M3473" si="6339">G$22</f>
        <v>Monaco, Nick</v>
      </c>
      <c r="H3473" s="193" t="str">
        <f t="shared" si="6339"/>
        <v>Lyons, Brad</v>
      </c>
      <c r="I3473" s="193" t="str">
        <f t="shared" si="6339"/>
        <v>OF020</v>
      </c>
      <c r="J3473" s="193" t="str">
        <f t="shared" si="6339"/>
        <v>OFFICE DEPOT INC.</v>
      </c>
      <c r="K3473" s="193" t="str">
        <f t="shared" si="6339"/>
        <v>all</v>
      </c>
      <c r="L3473" s="193">
        <f t="shared" si="6339"/>
        <v>0</v>
      </c>
      <c r="M3473" s="193">
        <f t="shared" si="6339"/>
        <v>0</v>
      </c>
      <c r="N3473" s="193" t="str">
        <f t="shared" si="6321"/>
        <v>Health Care</v>
      </c>
      <c r="AA3473" s="193">
        <f t="shared" si="6314"/>
        <v>0</v>
      </c>
      <c r="AB3473" s="193" t="str">
        <f t="shared" ref="AB3473" si="6340">AB$22</f>
        <v>Lyons, Brad</v>
      </c>
    </row>
    <row r="3474" spans="1:28" s="188" customFormat="1" ht="17.399999999999999">
      <c r="A3474" s="193" t="str">
        <f t="shared" si="6309"/>
        <v>Health Care</v>
      </c>
      <c r="B3474" s="193" t="str">
        <f t="shared" si="6310"/>
        <v>ST455Health Care</v>
      </c>
      <c r="C3474" s="193" t="str">
        <f t="shared" si="6311"/>
        <v>Health CareLyons, Brad</v>
      </c>
      <c r="D3474" s="193"/>
      <c r="E3474" s="193"/>
      <c r="F3474" s="193" t="str">
        <f t="shared" si="6312"/>
        <v>Health CareMonaco, Nick</v>
      </c>
      <c r="G3474" s="193" t="str">
        <f t="shared" ref="G3474:M3474" si="6341">G$23</f>
        <v>Monaco, Nick</v>
      </c>
      <c r="H3474" s="193" t="str">
        <f t="shared" si="6341"/>
        <v>Lyons, Brad</v>
      </c>
      <c r="I3474" s="193" t="str">
        <f t="shared" si="6341"/>
        <v>ST455</v>
      </c>
      <c r="J3474" s="193" t="str">
        <f t="shared" si="6341"/>
        <v>QUILL CORPORATION/ST</v>
      </c>
      <c r="K3474" s="193" t="str">
        <f t="shared" si="6341"/>
        <v>all</v>
      </c>
      <c r="L3474" s="193">
        <f t="shared" si="6341"/>
        <v>0</v>
      </c>
      <c r="M3474" s="193">
        <f t="shared" si="6341"/>
        <v>0</v>
      </c>
      <c r="N3474" s="193" t="str">
        <f t="shared" si="6321"/>
        <v>Health Care</v>
      </c>
      <c r="AA3474" s="193">
        <f t="shared" si="6314"/>
        <v>0</v>
      </c>
      <c r="AB3474" s="193" t="str">
        <f t="shared" ref="AB3474" si="6342">AB$23</f>
        <v>Lyons, Brad</v>
      </c>
    </row>
    <row r="3475" spans="1:28" s="188" customFormat="1" ht="17.399999999999999">
      <c r="A3475" s="193" t="str">
        <f t="shared" si="6309"/>
        <v>Health Care</v>
      </c>
      <c r="B3475" s="193" t="str">
        <f t="shared" si="6310"/>
        <v>TE779Health Care</v>
      </c>
      <c r="C3475" s="193" t="str">
        <f t="shared" si="6311"/>
        <v>Health CareLyons, Brad</v>
      </c>
      <c r="D3475" s="193"/>
      <c r="E3475" s="193"/>
      <c r="F3475" s="193" t="str">
        <f t="shared" si="6312"/>
        <v>Health CareMonaco, Nick</v>
      </c>
      <c r="G3475" s="193" t="str">
        <f t="shared" ref="G3475:M3475" si="6343">G$24</f>
        <v>Monaco, Nick</v>
      </c>
      <c r="H3475" s="193" t="str">
        <f t="shared" si="6343"/>
        <v>Lyons, Brad</v>
      </c>
      <c r="I3475" s="193" t="str">
        <f t="shared" si="6343"/>
        <v>TE779</v>
      </c>
      <c r="J3475" s="193" t="str">
        <f t="shared" si="6343"/>
        <v>TELTEX INC</v>
      </c>
      <c r="K3475" s="193" t="str">
        <f t="shared" si="6343"/>
        <v>all</v>
      </c>
      <c r="L3475" s="193">
        <f t="shared" si="6343"/>
        <v>0</v>
      </c>
      <c r="M3475" s="193">
        <f t="shared" si="6343"/>
        <v>0</v>
      </c>
      <c r="N3475" s="193" t="str">
        <f t="shared" si="6321"/>
        <v>Health Care</v>
      </c>
      <c r="AA3475" s="193">
        <f t="shared" si="6314"/>
        <v>0</v>
      </c>
      <c r="AB3475" s="193" t="str">
        <f t="shared" ref="AB3475" si="6344">AB$24</f>
        <v>Lyons, Brad</v>
      </c>
    </row>
    <row r="3476" spans="1:28" s="188" customFormat="1" ht="17.399999999999999">
      <c r="A3476" s="193" t="str">
        <f t="shared" si="6309"/>
        <v>Health Care</v>
      </c>
      <c r="B3476" s="193" t="str">
        <f t="shared" si="6310"/>
        <v>0Health Care</v>
      </c>
      <c r="C3476" s="193" t="str">
        <f t="shared" si="6311"/>
        <v>Health CareLyons, Brad</v>
      </c>
      <c r="D3476" s="193"/>
      <c r="E3476" s="193"/>
      <c r="F3476" s="193" t="str">
        <f t="shared" si="6312"/>
        <v>Health CareMonaco, Nick</v>
      </c>
      <c r="G3476" s="193" t="str">
        <f t="shared" ref="G3476:M3476" si="6345">G$25</f>
        <v>Monaco, Nick</v>
      </c>
      <c r="H3476" s="193" t="str">
        <f t="shared" si="6345"/>
        <v>Lyons, Brad</v>
      </c>
      <c r="I3476" s="193">
        <f t="shared" si="6345"/>
        <v>0</v>
      </c>
      <c r="J3476" s="193" t="str">
        <f t="shared" si="6345"/>
        <v>MENARDS</v>
      </c>
      <c r="K3476" s="193" t="str">
        <f t="shared" si="6345"/>
        <v>all</v>
      </c>
      <c r="L3476" s="193">
        <f t="shared" si="6345"/>
        <v>0</v>
      </c>
      <c r="M3476" s="193">
        <f t="shared" si="6345"/>
        <v>0</v>
      </c>
      <c r="N3476" s="193" t="str">
        <f t="shared" si="6321"/>
        <v>Health Care</v>
      </c>
      <c r="AA3476" s="193">
        <f t="shared" si="6314"/>
        <v>0</v>
      </c>
      <c r="AB3476" s="193" t="str">
        <f t="shared" ref="AB3476" si="6346">AB$25</f>
        <v>Lyons, Brad</v>
      </c>
    </row>
    <row r="3477" spans="1:28" s="188" customFormat="1" ht="17.399999999999999">
      <c r="A3477" s="193" t="str">
        <f t="shared" si="6309"/>
        <v>Health Care</v>
      </c>
      <c r="B3477" s="193" t="str">
        <f t="shared" si="6310"/>
        <v>0Health Care</v>
      </c>
      <c r="C3477" s="193" t="str">
        <f t="shared" si="6311"/>
        <v>Health Care0</v>
      </c>
      <c r="D3477" s="193"/>
      <c r="E3477" s="193"/>
      <c r="F3477" s="193" t="str">
        <f t="shared" si="6312"/>
        <v>Health Care0</v>
      </c>
      <c r="G3477" s="193">
        <f t="shared" ref="G3477:M3477" si="6347">G$26</f>
        <v>0</v>
      </c>
      <c r="H3477" s="193">
        <f t="shared" si="6347"/>
        <v>0</v>
      </c>
      <c r="I3477" s="193">
        <f t="shared" si="6347"/>
        <v>0</v>
      </c>
      <c r="J3477" s="193">
        <f t="shared" si="6347"/>
        <v>0</v>
      </c>
      <c r="K3477" s="193">
        <f t="shared" si="6347"/>
        <v>0</v>
      </c>
      <c r="L3477" s="193">
        <f t="shared" si="6347"/>
        <v>0</v>
      </c>
      <c r="M3477" s="193">
        <f t="shared" si="6347"/>
        <v>0</v>
      </c>
      <c r="N3477" s="193" t="str">
        <f t="shared" si="6321"/>
        <v>Health Care</v>
      </c>
      <c r="AA3477" s="193">
        <f t="shared" si="6314"/>
        <v>0</v>
      </c>
      <c r="AB3477" s="193">
        <f t="shared" ref="AB3477" si="6348">AB$26</f>
        <v>0</v>
      </c>
    </row>
    <row r="3478" spans="1:28" s="188" customFormat="1" ht="17.399999999999999">
      <c r="A3478" s="193" t="str">
        <f t="shared" si="6309"/>
        <v>Health Care</v>
      </c>
      <c r="B3478" s="193" t="str">
        <f t="shared" si="6310"/>
        <v>0Health Care</v>
      </c>
      <c r="C3478" s="193" t="str">
        <f t="shared" si="6311"/>
        <v>Health Care0</v>
      </c>
      <c r="D3478" s="193"/>
      <c r="E3478" s="193"/>
      <c r="F3478" s="193" t="str">
        <f t="shared" si="6312"/>
        <v>Health Care0</v>
      </c>
      <c r="G3478" s="193">
        <f t="shared" ref="G3478:M3478" si="6349">G$27</f>
        <v>0</v>
      </c>
      <c r="H3478" s="193">
        <f t="shared" si="6349"/>
        <v>0</v>
      </c>
      <c r="I3478" s="193">
        <f t="shared" si="6349"/>
        <v>0</v>
      </c>
      <c r="J3478" s="193">
        <f t="shared" si="6349"/>
        <v>0</v>
      </c>
      <c r="K3478" s="193">
        <f t="shared" si="6349"/>
        <v>0</v>
      </c>
      <c r="L3478" s="193">
        <f t="shared" si="6349"/>
        <v>0</v>
      </c>
      <c r="M3478" s="193">
        <f t="shared" si="6349"/>
        <v>0</v>
      </c>
      <c r="N3478" s="193" t="str">
        <f t="shared" si="6321"/>
        <v>Health Care</v>
      </c>
      <c r="AA3478" s="193">
        <f t="shared" si="6314"/>
        <v>0</v>
      </c>
      <c r="AB3478" s="193">
        <f t="shared" ref="AB3478" si="6350">AB$27</f>
        <v>0</v>
      </c>
    </row>
    <row r="3479" spans="1:28" s="188" customFormat="1" ht="17.399999999999999">
      <c r="A3479" s="193" t="str">
        <f t="shared" si="6309"/>
        <v>Health Care</v>
      </c>
      <c r="B3479" s="193" t="str">
        <f t="shared" si="6310"/>
        <v>0Health Care</v>
      </c>
      <c r="C3479" s="193" t="str">
        <f t="shared" si="6311"/>
        <v>Health Care0</v>
      </c>
      <c r="D3479" s="193"/>
      <c r="E3479" s="193"/>
      <c r="F3479" s="193" t="str">
        <f t="shared" si="6312"/>
        <v>Health Care0</v>
      </c>
      <c r="G3479" s="193">
        <f t="shared" ref="G3479:M3479" si="6351">G$28</f>
        <v>0</v>
      </c>
      <c r="H3479" s="193">
        <f t="shared" si="6351"/>
        <v>0</v>
      </c>
      <c r="I3479" s="193">
        <f t="shared" si="6351"/>
        <v>0</v>
      </c>
      <c r="J3479" s="193">
        <f t="shared" si="6351"/>
        <v>0</v>
      </c>
      <c r="K3479" s="193">
        <f t="shared" si="6351"/>
        <v>0</v>
      </c>
      <c r="L3479" s="193">
        <f t="shared" si="6351"/>
        <v>0</v>
      </c>
      <c r="M3479" s="193">
        <f t="shared" si="6351"/>
        <v>0</v>
      </c>
      <c r="N3479" s="193" t="str">
        <f t="shared" si="6321"/>
        <v>Health Care</v>
      </c>
      <c r="AA3479" s="193">
        <f t="shared" si="6314"/>
        <v>0</v>
      </c>
      <c r="AB3479" s="193">
        <f t="shared" ref="AB3479" si="6352">AB$28</f>
        <v>0</v>
      </c>
    </row>
    <row r="3480" spans="1:28" s="188" customFormat="1" ht="17.399999999999999">
      <c r="A3480" s="193" t="str">
        <f t="shared" si="6309"/>
        <v>Health Care</v>
      </c>
      <c r="B3480" s="193" t="str">
        <f t="shared" si="6310"/>
        <v>BE125Health Care</v>
      </c>
      <c r="C3480" s="193" t="str">
        <f t="shared" si="6311"/>
        <v>Health CareMakhoul, Jennifer</v>
      </c>
      <c r="D3480" s="193"/>
      <c r="E3480" s="193"/>
      <c r="F3480" s="193" t="str">
        <f t="shared" si="6312"/>
        <v>Health CareMonaco, Nick</v>
      </c>
      <c r="G3480" s="193" t="str">
        <f t="shared" ref="G3480:M3480" si="6353">G$29</f>
        <v>Monaco, Nick</v>
      </c>
      <c r="H3480" s="193" t="str">
        <f t="shared" si="6353"/>
        <v>Makhoul, Jennifer</v>
      </c>
      <c r="I3480" s="193" t="str">
        <f t="shared" si="6353"/>
        <v>BE125</v>
      </c>
      <c r="J3480" s="193" t="str">
        <f t="shared" si="6353"/>
        <v>BED, BATH &amp; BEYOND</v>
      </c>
      <c r="K3480" s="193" t="str">
        <f t="shared" si="6353"/>
        <v>all</v>
      </c>
      <c r="L3480" s="193" t="str">
        <f t="shared" si="6353"/>
        <v>Janice Staib</v>
      </c>
      <c r="M3480" s="193" t="str">
        <f t="shared" si="6353"/>
        <v>Appl, Beauty, H/P</v>
      </c>
      <c r="N3480" s="193" t="str">
        <f t="shared" si="6321"/>
        <v>Health Care</v>
      </c>
      <c r="AA3480" s="193">
        <f t="shared" si="6314"/>
        <v>0</v>
      </c>
      <c r="AB3480" s="193" t="str">
        <f t="shared" ref="AB3480" si="6354">AB$29</f>
        <v>Makhoul, Jennifer</v>
      </c>
    </row>
    <row r="3481" spans="1:28" s="188" customFormat="1" ht="17.399999999999999">
      <c r="A3481" s="193" t="str">
        <f t="shared" si="6309"/>
        <v>Health Care</v>
      </c>
      <c r="B3481" s="193" t="str">
        <f t="shared" si="6310"/>
        <v>BE126Health Care</v>
      </c>
      <c r="C3481" s="193" t="str">
        <f t="shared" si="6311"/>
        <v>Health CareMakhoul, Jennifer</v>
      </c>
      <c r="D3481" s="193"/>
      <c r="E3481" s="193"/>
      <c r="F3481" s="193" t="str">
        <f t="shared" si="6312"/>
        <v>Health CareMonaco, Nick</v>
      </c>
      <c r="G3481" s="193" t="str">
        <f t="shared" ref="G3481:M3481" si="6355">G$30</f>
        <v>Monaco, Nick</v>
      </c>
      <c r="H3481" s="193" t="str">
        <f t="shared" si="6355"/>
        <v>Makhoul, Jennifer</v>
      </c>
      <c r="I3481" s="193" t="str">
        <f t="shared" si="6355"/>
        <v>BE126</v>
      </c>
      <c r="J3481" s="193" t="str">
        <f t="shared" si="6355"/>
        <v>BED, BATH &amp; BEYOND INC (VDF)</v>
      </c>
      <c r="K3481" s="193" t="str">
        <f t="shared" si="6355"/>
        <v>all</v>
      </c>
      <c r="L3481" s="193" t="str">
        <f t="shared" si="6355"/>
        <v>Janice Staib</v>
      </c>
      <c r="M3481" s="193" t="str">
        <f t="shared" si="6355"/>
        <v>Appl, Beauty, H/P</v>
      </c>
      <c r="N3481" s="193" t="str">
        <f t="shared" si="6321"/>
        <v>Health Care</v>
      </c>
      <c r="AA3481" s="193">
        <f t="shared" si="6314"/>
        <v>0</v>
      </c>
      <c r="AB3481" s="193" t="str">
        <f t="shared" ref="AB3481" si="6356">AB$30</f>
        <v>Makhoul, Jennifer</v>
      </c>
    </row>
    <row r="3482" spans="1:28" s="188" customFormat="1" ht="17.399999999999999">
      <c r="A3482" s="193" t="str">
        <f t="shared" si="6309"/>
        <v>Health Care</v>
      </c>
      <c r="B3482" s="193" t="str">
        <f t="shared" si="6310"/>
        <v>GO642Health Care</v>
      </c>
      <c r="C3482" s="193" t="str">
        <f t="shared" si="6311"/>
        <v>Health CareMakhoul, Jennifer</v>
      </c>
      <c r="D3482" s="193"/>
      <c r="E3482" s="193"/>
      <c r="F3482" s="193" t="str">
        <f t="shared" si="6312"/>
        <v>Health CareMonaco, Nick</v>
      </c>
      <c r="G3482" s="193" t="str">
        <f t="shared" ref="G3482:M3482" si="6357">G$31</f>
        <v>Monaco, Nick</v>
      </c>
      <c r="H3482" s="193" t="str">
        <f t="shared" si="6357"/>
        <v>Makhoul, Jennifer</v>
      </c>
      <c r="I3482" s="193" t="str">
        <f t="shared" si="6357"/>
        <v>GO642</v>
      </c>
      <c r="J3482" s="193" t="str">
        <f t="shared" si="6357"/>
        <v>GOGOTECH INC</v>
      </c>
      <c r="K3482" s="193" t="str">
        <f t="shared" si="6357"/>
        <v>all</v>
      </c>
      <c r="L3482" s="193">
        <f t="shared" si="6357"/>
        <v>0</v>
      </c>
      <c r="M3482" s="193">
        <f t="shared" si="6357"/>
        <v>0</v>
      </c>
      <c r="N3482" s="193" t="str">
        <f t="shared" si="6321"/>
        <v>Health Care</v>
      </c>
      <c r="AA3482" s="193">
        <f t="shared" si="6314"/>
        <v>0</v>
      </c>
      <c r="AB3482" s="193" t="str">
        <f t="shared" ref="AB3482" si="6358">AB$31</f>
        <v>Makhoul, Jennifer</v>
      </c>
    </row>
    <row r="3483" spans="1:28" s="188" customFormat="1" ht="17.399999999999999">
      <c r="A3483" s="193" t="str">
        <f t="shared" si="6309"/>
        <v>Health Care</v>
      </c>
      <c r="B3483" s="193" t="str">
        <f t="shared" si="6310"/>
        <v>HA430Health Care</v>
      </c>
      <c r="C3483" s="193" t="str">
        <f t="shared" si="6311"/>
        <v>Health CareMakhoul, Jennifer</v>
      </c>
      <c r="D3483" s="193"/>
      <c r="E3483" s="193"/>
      <c r="F3483" s="193" t="str">
        <f t="shared" si="6312"/>
        <v>Health CareMonaco, Nick</v>
      </c>
      <c r="G3483" s="193" t="str">
        <f t="shared" ref="G3483:M3483" si="6359">G$32</f>
        <v>Monaco, Nick</v>
      </c>
      <c r="H3483" s="193" t="str">
        <f t="shared" si="6359"/>
        <v>Makhoul, Jennifer</v>
      </c>
      <c r="I3483" s="193" t="str">
        <f t="shared" si="6359"/>
        <v>HA430</v>
      </c>
      <c r="J3483" s="193" t="str">
        <f t="shared" si="6359"/>
        <v>HARMON OF YONKERS, INC. DBA HARMON</v>
      </c>
      <c r="K3483" s="193" t="str">
        <f t="shared" si="6359"/>
        <v>all</v>
      </c>
      <c r="L3483" s="193" t="str">
        <f t="shared" si="6359"/>
        <v>Janice Staib</v>
      </c>
      <c r="M3483" s="193" t="str">
        <f t="shared" si="6359"/>
        <v>Appl, Beauty, H/P</v>
      </c>
      <c r="N3483" s="193" t="str">
        <f t="shared" si="6321"/>
        <v>Health Care</v>
      </c>
      <c r="AA3483" s="193">
        <f t="shared" si="6314"/>
        <v>0</v>
      </c>
      <c r="AB3483" s="193" t="str">
        <f t="shared" ref="AB3483" si="6360">AB$32</f>
        <v>Makhoul, Jennifer</v>
      </c>
    </row>
    <row r="3484" spans="1:28" s="188" customFormat="1" ht="17.399999999999999">
      <c r="A3484" s="193" t="str">
        <f t="shared" si="6309"/>
        <v>Health Care</v>
      </c>
      <c r="B3484" s="193" t="str">
        <f t="shared" si="6310"/>
        <v>HS070Health Care</v>
      </c>
      <c r="C3484" s="193" t="str">
        <f t="shared" si="6311"/>
        <v>Health CareMakhoul, Jennifer</v>
      </c>
      <c r="D3484" s="193"/>
      <c r="E3484" s="193"/>
      <c r="F3484" s="193" t="str">
        <f t="shared" si="6312"/>
        <v>Health CareMonaco, Nick</v>
      </c>
      <c r="G3484" s="193" t="str">
        <f t="shared" ref="G3484:M3484" si="6361">G$33</f>
        <v>Monaco, Nick</v>
      </c>
      <c r="H3484" s="193" t="str">
        <f t="shared" si="6361"/>
        <v>Makhoul, Jennifer</v>
      </c>
      <c r="I3484" s="193" t="str">
        <f t="shared" si="6361"/>
        <v>HS070</v>
      </c>
      <c r="J3484" s="193" t="str">
        <f t="shared" si="6361"/>
        <v>HSN INC.</v>
      </c>
      <c r="K3484" s="193" t="str">
        <f t="shared" si="6361"/>
        <v>all</v>
      </c>
      <c r="L3484" s="193" t="str">
        <f t="shared" si="6361"/>
        <v>Channel Management</v>
      </c>
      <c r="M3484" s="193" t="str">
        <f t="shared" si="6361"/>
        <v>Beauty, Appl</v>
      </c>
      <c r="N3484" s="193" t="str">
        <f t="shared" si="6321"/>
        <v>Health Care</v>
      </c>
      <c r="AA3484" s="193">
        <f t="shared" si="6314"/>
        <v>0</v>
      </c>
      <c r="AB3484" s="193" t="str">
        <f t="shared" ref="AB3484" si="6362">AB$33</f>
        <v>Makhoul, Jennifer</v>
      </c>
    </row>
    <row r="3485" spans="1:28" s="188" customFormat="1" ht="17.399999999999999">
      <c r="A3485" s="193" t="str">
        <f t="shared" si="6309"/>
        <v>Health Care</v>
      </c>
      <c r="B3485" s="193" t="str">
        <f t="shared" si="6310"/>
        <v>QV001Health Care</v>
      </c>
      <c r="C3485" s="193" t="str">
        <f t="shared" si="6311"/>
        <v>Health CareMakhoul, Jennifer</v>
      </c>
      <c r="D3485" s="193"/>
      <c r="E3485" s="193"/>
      <c r="F3485" s="193" t="str">
        <f t="shared" si="6312"/>
        <v>Health CareMonaco, Nick</v>
      </c>
      <c r="G3485" s="193" t="str">
        <f t="shared" ref="G3485:M3485" si="6363">G$34</f>
        <v>Monaco, Nick</v>
      </c>
      <c r="H3485" s="193" t="str">
        <f t="shared" si="6363"/>
        <v>Makhoul, Jennifer</v>
      </c>
      <c r="I3485" s="193" t="str">
        <f t="shared" si="6363"/>
        <v>QV001</v>
      </c>
      <c r="J3485" s="193" t="str">
        <f t="shared" si="6363"/>
        <v>QVC NETWORK INC.</v>
      </c>
      <c r="K3485" s="193" t="str">
        <f t="shared" si="6363"/>
        <v>all</v>
      </c>
      <c r="L3485" s="193" t="str">
        <f t="shared" si="6363"/>
        <v>Dynamic Marketing</v>
      </c>
      <c r="M3485" s="193" t="str">
        <f t="shared" si="6363"/>
        <v>Beauty, Headphones</v>
      </c>
      <c r="N3485" s="193" t="str">
        <f t="shared" si="6321"/>
        <v>Health Care</v>
      </c>
      <c r="AA3485" s="193">
        <f t="shared" si="6314"/>
        <v>0</v>
      </c>
      <c r="AB3485" s="193" t="str">
        <f t="shared" ref="AB3485" si="6364">AB$34</f>
        <v>Makhoul, Jennifer</v>
      </c>
    </row>
    <row r="3486" spans="1:28" s="188" customFormat="1" ht="17.399999999999999">
      <c r="A3486" s="193" t="str">
        <f t="shared" si="6309"/>
        <v>Health Care</v>
      </c>
      <c r="B3486" s="193" t="str">
        <f t="shared" si="6310"/>
        <v>QV002Health Care</v>
      </c>
      <c r="C3486" s="193" t="str">
        <f t="shared" si="6311"/>
        <v>Health CareMakhoul, Jennifer</v>
      </c>
      <c r="D3486" s="193"/>
      <c r="E3486" s="193"/>
      <c r="F3486" s="193" t="str">
        <f t="shared" si="6312"/>
        <v>Health CareMonaco, Nick</v>
      </c>
      <c r="G3486" s="193" t="str">
        <f t="shared" ref="G3486:M3486" si="6365">G$35</f>
        <v>Monaco, Nick</v>
      </c>
      <c r="H3486" s="193" t="str">
        <f t="shared" si="6365"/>
        <v>Makhoul, Jennifer</v>
      </c>
      <c r="I3486" s="193" t="str">
        <f t="shared" si="6365"/>
        <v>QV002</v>
      </c>
      <c r="J3486" s="193" t="str">
        <f t="shared" si="6365"/>
        <v>QVC (VDF)</v>
      </c>
      <c r="K3486" s="193" t="str">
        <f t="shared" si="6365"/>
        <v>all</v>
      </c>
      <c r="L3486" s="193" t="str">
        <f t="shared" si="6365"/>
        <v>Dynamic Marketing</v>
      </c>
      <c r="M3486" s="193" t="str">
        <f t="shared" si="6365"/>
        <v>Beauty, Headphones</v>
      </c>
      <c r="N3486" s="193" t="str">
        <f t="shared" si="6321"/>
        <v>Health Care</v>
      </c>
      <c r="AA3486" s="193">
        <f t="shared" si="6314"/>
        <v>0</v>
      </c>
      <c r="AB3486" s="193" t="str">
        <f t="shared" ref="AB3486" si="6366">AB$35</f>
        <v>Makhoul, Jennifer</v>
      </c>
    </row>
    <row r="3487" spans="1:28" s="188" customFormat="1" ht="17.399999999999999">
      <c r="A3487" s="193" t="str">
        <f t="shared" si="6309"/>
        <v>Health Care</v>
      </c>
      <c r="B3487" s="193" t="str">
        <f t="shared" si="6310"/>
        <v>TE165Health Care</v>
      </c>
      <c r="C3487" s="193" t="str">
        <f t="shared" si="6311"/>
        <v>Health CareMakhoul, Jennifer</v>
      </c>
      <c r="D3487" s="193"/>
      <c r="E3487" s="193"/>
      <c r="F3487" s="193" t="str">
        <f t="shared" si="6312"/>
        <v>Health CareMonaco, Nick</v>
      </c>
      <c r="G3487" s="193" t="str">
        <f t="shared" ref="G3487:M3487" si="6367">G$36</f>
        <v>Monaco, Nick</v>
      </c>
      <c r="H3487" s="193" t="str">
        <f t="shared" si="6367"/>
        <v>Makhoul, Jennifer</v>
      </c>
      <c r="I3487" s="193" t="str">
        <f t="shared" si="6367"/>
        <v>TE165</v>
      </c>
      <c r="J3487" s="193" t="str">
        <f t="shared" si="6367"/>
        <v>TELEDYNAMICS CORP.</v>
      </c>
      <c r="K3487" s="193" t="str">
        <f t="shared" si="6367"/>
        <v>all</v>
      </c>
      <c r="L3487" s="193">
        <f t="shared" si="6367"/>
        <v>0</v>
      </c>
      <c r="M3487" s="193">
        <f t="shared" si="6367"/>
        <v>0</v>
      </c>
      <c r="N3487" s="193" t="str">
        <f t="shared" si="6321"/>
        <v>Health Care</v>
      </c>
      <c r="AA3487" s="193">
        <f t="shared" si="6314"/>
        <v>0</v>
      </c>
      <c r="AB3487" s="193" t="str">
        <f t="shared" ref="AB3487" si="6368">AB$36</f>
        <v>Makhoul, Jennifer</v>
      </c>
    </row>
    <row r="3488" spans="1:28" s="188" customFormat="1" ht="17.399999999999999">
      <c r="A3488" s="193" t="str">
        <f t="shared" si="6309"/>
        <v>Health Care</v>
      </c>
      <c r="B3488" s="193" t="str">
        <f t="shared" si="6310"/>
        <v>0Health Care</v>
      </c>
      <c r="C3488" s="193" t="str">
        <f t="shared" si="6311"/>
        <v>Health CareMakhoul, Jennifer</v>
      </c>
      <c r="D3488" s="193"/>
      <c r="E3488" s="193"/>
      <c r="F3488" s="193" t="str">
        <f t="shared" si="6312"/>
        <v>Health CareMonaco, Nick</v>
      </c>
      <c r="G3488" s="193" t="str">
        <f t="shared" ref="G3488:M3488" si="6369">G$37</f>
        <v>Monaco, Nick</v>
      </c>
      <c r="H3488" s="193" t="str">
        <f t="shared" si="6369"/>
        <v>Makhoul, Jennifer</v>
      </c>
      <c r="I3488" s="193">
        <f t="shared" si="6369"/>
        <v>0</v>
      </c>
      <c r="J3488" s="193" t="str">
        <f t="shared" si="6369"/>
        <v>BUY-BUY BABY</v>
      </c>
      <c r="K3488" s="193" t="str">
        <f t="shared" si="6369"/>
        <v>all</v>
      </c>
      <c r="L3488" s="193">
        <f t="shared" si="6369"/>
        <v>0</v>
      </c>
      <c r="M3488" s="193">
        <f t="shared" si="6369"/>
        <v>0</v>
      </c>
      <c r="N3488" s="193" t="str">
        <f t="shared" si="6321"/>
        <v>Health Care</v>
      </c>
      <c r="AA3488" s="193">
        <f t="shared" si="6314"/>
        <v>0</v>
      </c>
      <c r="AB3488" s="193" t="str">
        <f t="shared" ref="AB3488" si="6370">AB$37</f>
        <v>Makhoul, Jennifer</v>
      </c>
    </row>
    <row r="3489" spans="1:28" s="188" customFormat="1" ht="17.399999999999999">
      <c r="A3489" s="193" t="str">
        <f t="shared" si="6309"/>
        <v>Health Care</v>
      </c>
      <c r="B3489" s="193" t="str">
        <f t="shared" si="6310"/>
        <v>0Health Care</v>
      </c>
      <c r="C3489" s="193" t="str">
        <f t="shared" si="6311"/>
        <v>Health Care0</v>
      </c>
      <c r="D3489" s="193"/>
      <c r="E3489" s="193"/>
      <c r="F3489" s="193" t="str">
        <f t="shared" si="6312"/>
        <v>Health Care0</v>
      </c>
      <c r="G3489" s="193">
        <f t="shared" ref="G3489:M3489" si="6371">G$38</f>
        <v>0</v>
      </c>
      <c r="H3489" s="193">
        <f t="shared" si="6371"/>
        <v>0</v>
      </c>
      <c r="I3489" s="193">
        <f t="shared" si="6371"/>
        <v>0</v>
      </c>
      <c r="J3489" s="193">
        <f t="shared" si="6371"/>
        <v>0</v>
      </c>
      <c r="K3489" s="193">
        <f t="shared" si="6371"/>
        <v>0</v>
      </c>
      <c r="L3489" s="193">
        <f t="shared" si="6371"/>
        <v>0</v>
      </c>
      <c r="M3489" s="193">
        <f t="shared" si="6371"/>
        <v>0</v>
      </c>
      <c r="N3489" s="193" t="str">
        <f t="shared" si="6321"/>
        <v>Health Care</v>
      </c>
      <c r="AA3489" s="193">
        <f t="shared" si="6314"/>
        <v>0</v>
      </c>
      <c r="AB3489" s="193" t="str">
        <f t="shared" ref="AB3489" si="6372">AB$38</f>
        <v>Makhoul, Jennifer</v>
      </c>
    </row>
    <row r="3490" spans="1:28" s="188" customFormat="1" ht="17.399999999999999">
      <c r="A3490" s="193" t="str">
        <f t="shared" si="6309"/>
        <v>Health Care</v>
      </c>
      <c r="B3490" s="193" t="str">
        <f t="shared" si="6310"/>
        <v>0Health Care</v>
      </c>
      <c r="C3490" s="193" t="str">
        <f t="shared" si="6311"/>
        <v>Health Care0</v>
      </c>
      <c r="D3490" s="193"/>
      <c r="E3490" s="193"/>
      <c r="F3490" s="193" t="str">
        <f t="shared" si="6312"/>
        <v>Health Care0</v>
      </c>
      <c r="G3490" s="193">
        <f t="shared" ref="G3490:M3490" si="6373">G$39</f>
        <v>0</v>
      </c>
      <c r="H3490" s="193">
        <f t="shared" si="6373"/>
        <v>0</v>
      </c>
      <c r="I3490" s="193">
        <f t="shared" si="6373"/>
        <v>0</v>
      </c>
      <c r="J3490" s="193">
        <f t="shared" si="6373"/>
        <v>0</v>
      </c>
      <c r="K3490" s="193">
        <f t="shared" si="6373"/>
        <v>0</v>
      </c>
      <c r="L3490" s="193">
        <f t="shared" si="6373"/>
        <v>0</v>
      </c>
      <c r="M3490" s="193">
        <f t="shared" si="6373"/>
        <v>0</v>
      </c>
      <c r="N3490" s="193" t="str">
        <f t="shared" si="6321"/>
        <v>Health Care</v>
      </c>
      <c r="AA3490" s="193">
        <f t="shared" si="6314"/>
        <v>0</v>
      </c>
      <c r="AB3490" s="193">
        <f t="shared" ref="AB3490" si="6374">AB$39</f>
        <v>0</v>
      </c>
    </row>
    <row r="3491" spans="1:28" s="188" customFormat="1" ht="17.399999999999999">
      <c r="A3491" s="193" t="str">
        <f t="shared" si="6309"/>
        <v>Health Care</v>
      </c>
      <c r="B3491" s="193" t="str">
        <f t="shared" si="6310"/>
        <v>0Health Care</v>
      </c>
      <c r="C3491" s="193" t="str">
        <f t="shared" si="6311"/>
        <v>Health Care0</v>
      </c>
      <c r="D3491" s="193"/>
      <c r="E3491" s="193"/>
      <c r="F3491" s="193" t="str">
        <f t="shared" si="6312"/>
        <v>Health Care0</v>
      </c>
      <c r="G3491" s="193">
        <f t="shared" ref="G3491:M3491" si="6375">G$40</f>
        <v>0</v>
      </c>
      <c r="H3491" s="193">
        <f t="shared" si="6375"/>
        <v>0</v>
      </c>
      <c r="I3491" s="193">
        <f t="shared" si="6375"/>
        <v>0</v>
      </c>
      <c r="J3491" s="193">
        <f t="shared" si="6375"/>
        <v>0</v>
      </c>
      <c r="K3491" s="193">
        <f t="shared" si="6375"/>
        <v>0</v>
      </c>
      <c r="L3491" s="193">
        <f t="shared" si="6375"/>
        <v>0</v>
      </c>
      <c r="M3491" s="193">
        <f t="shared" si="6375"/>
        <v>0</v>
      </c>
      <c r="N3491" s="193" t="str">
        <f t="shared" si="6321"/>
        <v>Health Care</v>
      </c>
      <c r="AA3491" s="193">
        <f t="shared" si="6314"/>
        <v>0</v>
      </c>
      <c r="AB3491" s="193">
        <f t="shared" ref="AB3491" si="6376">AB$40</f>
        <v>0</v>
      </c>
    </row>
    <row r="3492" spans="1:28" s="188" customFormat="1" ht="17.399999999999999">
      <c r="A3492" s="193" t="str">
        <f t="shared" si="6309"/>
        <v>Health Care</v>
      </c>
      <c r="B3492" s="193" t="str">
        <f t="shared" si="6310"/>
        <v>SC078Health Care</v>
      </c>
      <c r="C3492" s="193" t="str">
        <f t="shared" si="6311"/>
        <v>Health CareMertes, Mark</v>
      </c>
      <c r="D3492" s="193"/>
      <c r="E3492" s="193"/>
      <c r="F3492" s="193" t="str">
        <f t="shared" si="6312"/>
        <v>Health CareMonaco, Nick</v>
      </c>
      <c r="G3492" s="193" t="str">
        <f t="shared" ref="G3492:M3492" si="6377">G$41</f>
        <v>Monaco, Nick</v>
      </c>
      <c r="H3492" s="193" t="str">
        <f t="shared" si="6377"/>
        <v>Mertes, Mark</v>
      </c>
      <c r="I3492" s="193" t="str">
        <f t="shared" si="6377"/>
        <v>SC078</v>
      </c>
      <c r="J3492" s="193" t="str">
        <f t="shared" si="6377"/>
        <v>COSTCO WHOLESALE</v>
      </c>
      <c r="K3492" s="193" t="str">
        <f t="shared" si="6377"/>
        <v>all</v>
      </c>
      <c r="L3492" s="193">
        <f t="shared" si="6377"/>
        <v>0</v>
      </c>
      <c r="M3492" s="193">
        <f t="shared" si="6377"/>
        <v>0</v>
      </c>
      <c r="N3492" s="193" t="str">
        <f t="shared" si="6321"/>
        <v>Health Care</v>
      </c>
      <c r="AA3492" s="193">
        <f t="shared" si="6314"/>
        <v>0</v>
      </c>
      <c r="AB3492" s="193" t="str">
        <f t="shared" ref="AB3492" si="6378">AB$41</f>
        <v>Mertes, Mark</v>
      </c>
    </row>
    <row r="3493" spans="1:28" s="188" customFormat="1" ht="17.399999999999999">
      <c r="A3493" s="193" t="str">
        <f t="shared" si="6309"/>
        <v>Health Care</v>
      </c>
      <c r="B3493" s="193" t="str">
        <f t="shared" si="6310"/>
        <v>0Health Care</v>
      </c>
      <c r="C3493" s="193" t="str">
        <f t="shared" si="6311"/>
        <v>Health Care0</v>
      </c>
      <c r="D3493" s="193"/>
      <c r="E3493" s="193"/>
      <c r="F3493" s="193" t="str">
        <f t="shared" si="6312"/>
        <v>Health Care0</v>
      </c>
      <c r="G3493" s="193">
        <f t="shared" ref="G3493:M3493" si="6379">G$42</f>
        <v>0</v>
      </c>
      <c r="H3493" s="193">
        <f t="shared" si="6379"/>
        <v>0</v>
      </c>
      <c r="I3493" s="193">
        <f t="shared" si="6379"/>
        <v>0</v>
      </c>
      <c r="J3493" s="193">
        <f t="shared" si="6379"/>
        <v>0</v>
      </c>
      <c r="K3493" s="193">
        <f t="shared" si="6379"/>
        <v>0</v>
      </c>
      <c r="L3493" s="193">
        <f t="shared" si="6379"/>
        <v>0</v>
      </c>
      <c r="M3493" s="193">
        <f t="shared" si="6379"/>
        <v>0</v>
      </c>
      <c r="N3493" s="193" t="str">
        <f t="shared" si="6321"/>
        <v>Health Care</v>
      </c>
      <c r="AA3493" s="193">
        <f t="shared" si="6314"/>
        <v>0</v>
      </c>
      <c r="AB3493" s="193">
        <f t="shared" ref="AB3493" si="6380">AB$42</f>
        <v>0</v>
      </c>
    </row>
    <row r="3494" spans="1:28" s="188" customFormat="1" ht="17.399999999999999">
      <c r="A3494" s="193" t="str">
        <f t="shared" si="6309"/>
        <v>Health Care</v>
      </c>
      <c r="B3494" s="193" t="str">
        <f t="shared" si="6310"/>
        <v>0Health Care</v>
      </c>
      <c r="C3494" s="193" t="str">
        <f t="shared" si="6311"/>
        <v>Health Care0</v>
      </c>
      <c r="D3494" s="193"/>
      <c r="E3494" s="193"/>
      <c r="F3494" s="193" t="str">
        <f t="shared" si="6312"/>
        <v>Health Care0</v>
      </c>
      <c r="G3494" s="193">
        <f t="shared" ref="G3494:M3494" si="6381">G$43</f>
        <v>0</v>
      </c>
      <c r="H3494" s="193">
        <f t="shared" si="6381"/>
        <v>0</v>
      </c>
      <c r="I3494" s="193">
        <f t="shared" si="6381"/>
        <v>0</v>
      </c>
      <c r="J3494" s="193">
        <f t="shared" si="6381"/>
        <v>0</v>
      </c>
      <c r="K3494" s="193">
        <f t="shared" si="6381"/>
        <v>0</v>
      </c>
      <c r="L3494" s="193">
        <f t="shared" si="6381"/>
        <v>0</v>
      </c>
      <c r="M3494" s="193">
        <f t="shared" si="6381"/>
        <v>0</v>
      </c>
      <c r="N3494" s="193" t="str">
        <f t="shared" si="6321"/>
        <v>Health Care</v>
      </c>
      <c r="AA3494" s="193">
        <f t="shared" si="6314"/>
        <v>0</v>
      </c>
      <c r="AB3494" s="193">
        <f t="shared" ref="AB3494" si="6382">AB$43</f>
        <v>0</v>
      </c>
    </row>
    <row r="3495" spans="1:28" s="188" customFormat="1" ht="17.399999999999999">
      <c r="A3495" s="193" t="str">
        <f t="shared" si="6309"/>
        <v>Health Care</v>
      </c>
      <c r="B3495" s="193" t="str">
        <f t="shared" si="6310"/>
        <v>HO840Health Care</v>
      </c>
      <c r="C3495" s="193" t="str">
        <f t="shared" si="6311"/>
        <v>Health CareRyder, Scott</v>
      </c>
      <c r="D3495" s="193"/>
      <c r="E3495" s="193"/>
      <c r="F3495" s="193" t="str">
        <f t="shared" si="6312"/>
        <v>Health CareMonaco, Nick</v>
      </c>
      <c r="G3495" s="193" t="str">
        <f t="shared" ref="G3495:M3495" si="6383">G$44</f>
        <v>Monaco, Nick</v>
      </c>
      <c r="H3495" s="193" t="str">
        <f t="shared" si="6383"/>
        <v>Ryder, Scott</v>
      </c>
      <c r="I3495" s="193" t="str">
        <f t="shared" si="6383"/>
        <v>HO840</v>
      </c>
      <c r="J3495" s="193" t="str">
        <f t="shared" si="6383"/>
        <v>HOME DEPOT, THE</v>
      </c>
      <c r="K3495" s="193" t="str">
        <f t="shared" si="6383"/>
        <v>all</v>
      </c>
      <c r="L3495" s="193">
        <f t="shared" si="6383"/>
        <v>0</v>
      </c>
      <c r="M3495" s="193">
        <f t="shared" si="6383"/>
        <v>0</v>
      </c>
      <c r="N3495" s="193" t="str">
        <f t="shared" si="6321"/>
        <v>Health Care</v>
      </c>
      <c r="AA3495" s="193">
        <f t="shared" si="6314"/>
        <v>0</v>
      </c>
      <c r="AB3495" s="193" t="str">
        <f t="shared" ref="AB3495" si="6384">AB$44</f>
        <v>Ryder, Scott</v>
      </c>
    </row>
    <row r="3496" spans="1:28" s="188" customFormat="1" ht="17.399999999999999">
      <c r="A3496" s="193" t="str">
        <f t="shared" si="6309"/>
        <v>Health Care</v>
      </c>
      <c r="B3496" s="193" t="str">
        <f t="shared" si="6310"/>
        <v>LO296Health Care</v>
      </c>
      <c r="C3496" s="193" t="str">
        <f t="shared" si="6311"/>
        <v>Health CareRyder, Scott</v>
      </c>
      <c r="D3496" s="193"/>
      <c r="E3496" s="193"/>
      <c r="F3496" s="193" t="str">
        <f t="shared" si="6312"/>
        <v>Health CareMonaco, Nick</v>
      </c>
      <c r="G3496" s="193" t="str">
        <f t="shared" ref="G3496:M3496" si="6385">G$45</f>
        <v>Monaco, Nick</v>
      </c>
      <c r="H3496" s="193" t="str">
        <f t="shared" si="6385"/>
        <v>Ryder, Scott</v>
      </c>
      <c r="I3496" s="193" t="str">
        <f t="shared" si="6385"/>
        <v>LO296</v>
      </c>
      <c r="J3496" s="193" t="str">
        <f t="shared" si="6385"/>
        <v>LOWE's</v>
      </c>
      <c r="K3496" s="193" t="str">
        <f t="shared" si="6385"/>
        <v>all</v>
      </c>
      <c r="L3496" s="193">
        <f t="shared" si="6385"/>
        <v>0</v>
      </c>
      <c r="M3496" s="193">
        <f t="shared" si="6385"/>
        <v>0</v>
      </c>
      <c r="N3496" s="193" t="str">
        <f t="shared" si="6321"/>
        <v>Health Care</v>
      </c>
      <c r="AA3496" s="193">
        <f t="shared" si="6314"/>
        <v>0</v>
      </c>
      <c r="AB3496" s="193" t="str">
        <f t="shared" ref="AB3496" si="6386">AB$45</f>
        <v>Ryder, Scott</v>
      </c>
    </row>
    <row r="3497" spans="1:28" s="188" customFormat="1" ht="17.399999999999999">
      <c r="A3497" s="193" t="str">
        <f t="shared" si="6309"/>
        <v>Health Care</v>
      </c>
      <c r="B3497" s="193" t="str">
        <f t="shared" si="6310"/>
        <v>NE040Health Care</v>
      </c>
      <c r="C3497" s="193" t="str">
        <f t="shared" si="6311"/>
        <v>Health CareRyder, Scott</v>
      </c>
      <c r="D3497" s="193"/>
      <c r="E3497" s="193"/>
      <c r="F3497" s="193" t="str">
        <f t="shared" si="6312"/>
        <v>Health CareMonaco, Nick</v>
      </c>
      <c r="G3497" s="193" t="str">
        <f t="shared" ref="G3497:M3497" si="6387">G$46</f>
        <v>Monaco, Nick</v>
      </c>
      <c r="H3497" s="193" t="str">
        <f t="shared" si="6387"/>
        <v>Ryder, Scott</v>
      </c>
      <c r="I3497" s="193" t="str">
        <f t="shared" si="6387"/>
        <v>NE040</v>
      </c>
      <c r="J3497" s="193" t="str">
        <f t="shared" si="6387"/>
        <v>NEBRASKA FURNITURE M</v>
      </c>
      <c r="K3497" s="193" t="str">
        <f t="shared" si="6387"/>
        <v>all</v>
      </c>
      <c r="L3497" s="193">
        <f t="shared" si="6387"/>
        <v>0</v>
      </c>
      <c r="M3497" s="193">
        <f t="shared" si="6387"/>
        <v>0</v>
      </c>
      <c r="N3497" s="193" t="str">
        <f t="shared" si="6321"/>
        <v>Health Care</v>
      </c>
      <c r="AA3497" s="193">
        <f t="shared" si="6314"/>
        <v>0</v>
      </c>
      <c r="AB3497" s="193" t="str">
        <f t="shared" ref="AB3497" si="6388">AB$46</f>
        <v>Ryder, Scott</v>
      </c>
    </row>
    <row r="3498" spans="1:28" s="188" customFormat="1" ht="17.399999999999999">
      <c r="A3498" s="193" t="str">
        <f t="shared" si="6309"/>
        <v>Health Care</v>
      </c>
      <c r="B3498" s="193" t="str">
        <f t="shared" si="6310"/>
        <v>SA055Health Care</v>
      </c>
      <c r="C3498" s="193" t="str">
        <f t="shared" si="6311"/>
        <v>Health CareRyder, Scott</v>
      </c>
      <c r="D3498" s="193"/>
      <c r="E3498" s="193"/>
      <c r="F3498" s="193" t="str">
        <f t="shared" si="6312"/>
        <v>Health CareMonaco, Nick</v>
      </c>
      <c r="G3498" s="193" t="str">
        <f t="shared" ref="G3498:M3498" si="6389">G$47</f>
        <v>Monaco, Nick</v>
      </c>
      <c r="H3498" s="193" t="str">
        <f t="shared" si="6389"/>
        <v>Ryder, Scott</v>
      </c>
      <c r="I3498" s="193" t="str">
        <f t="shared" si="6389"/>
        <v>SA055</v>
      </c>
      <c r="J3498" s="193" t="str">
        <f t="shared" si="6389"/>
        <v>SAM'S CLUB</v>
      </c>
      <c r="K3498" s="193" t="str">
        <f t="shared" si="6389"/>
        <v>all</v>
      </c>
      <c r="L3498" s="193">
        <f t="shared" si="6389"/>
        <v>0</v>
      </c>
      <c r="M3498" s="193">
        <f t="shared" si="6389"/>
        <v>0</v>
      </c>
      <c r="N3498" s="193" t="str">
        <f t="shared" si="6321"/>
        <v>Health Care</v>
      </c>
      <c r="AA3498" s="193">
        <f t="shared" si="6314"/>
        <v>0</v>
      </c>
      <c r="AB3498" s="193" t="str">
        <f t="shared" ref="AB3498" si="6390">AB$47</f>
        <v>Ryder, Scott</v>
      </c>
    </row>
    <row r="3499" spans="1:28" s="188" customFormat="1" ht="17.399999999999999">
      <c r="A3499" s="193" t="str">
        <f t="shared" si="6309"/>
        <v>Health Care</v>
      </c>
      <c r="B3499" s="193" t="str">
        <f t="shared" si="6310"/>
        <v>WI160Health Care</v>
      </c>
      <c r="C3499" s="193" t="str">
        <f t="shared" si="6311"/>
        <v>Health CareRyder, Scott</v>
      </c>
      <c r="D3499" s="193"/>
      <c r="E3499" s="193"/>
      <c r="F3499" s="193" t="str">
        <f t="shared" si="6312"/>
        <v>Health CareMonaco, Nick</v>
      </c>
      <c r="G3499" s="193" t="str">
        <f t="shared" ref="G3499:M3499" si="6391">G$48</f>
        <v>Monaco, Nick</v>
      </c>
      <c r="H3499" s="193" t="str">
        <f t="shared" si="6391"/>
        <v>Ryder, Scott</v>
      </c>
      <c r="I3499" s="193" t="str">
        <f t="shared" si="6391"/>
        <v>WI160</v>
      </c>
      <c r="J3499" s="193" t="str">
        <f t="shared" si="6391"/>
        <v>R.C. WILLEY</v>
      </c>
      <c r="K3499" s="193" t="str">
        <f t="shared" si="6391"/>
        <v>all</v>
      </c>
      <c r="L3499" s="193">
        <f t="shared" si="6391"/>
        <v>0</v>
      </c>
      <c r="M3499" s="193">
        <f t="shared" si="6391"/>
        <v>0</v>
      </c>
      <c r="N3499" s="193" t="str">
        <f t="shared" si="6321"/>
        <v>Health Care</v>
      </c>
      <c r="AA3499" s="193">
        <f t="shared" si="6314"/>
        <v>0</v>
      </c>
      <c r="AB3499" s="193" t="str">
        <f t="shared" ref="AB3499" si="6392">AB$48</f>
        <v>Ryder, Scott</v>
      </c>
    </row>
    <row r="3500" spans="1:28" s="188" customFormat="1" ht="17.399999999999999">
      <c r="A3500" s="193" t="str">
        <f t="shared" si="6309"/>
        <v>Health Care</v>
      </c>
      <c r="B3500" s="193" t="str">
        <f t="shared" si="6310"/>
        <v>0Health Care</v>
      </c>
      <c r="C3500" s="193" t="str">
        <f t="shared" si="6311"/>
        <v>Health Care0</v>
      </c>
      <c r="D3500" s="193"/>
      <c r="E3500" s="193"/>
      <c r="F3500" s="193" t="str">
        <f t="shared" si="6312"/>
        <v>Health Care0</v>
      </c>
      <c r="G3500" s="193">
        <f t="shared" ref="G3500:M3500" si="6393">G$49</f>
        <v>0</v>
      </c>
      <c r="H3500" s="193">
        <f t="shared" si="6393"/>
        <v>0</v>
      </c>
      <c r="I3500" s="193">
        <f t="shared" si="6393"/>
        <v>0</v>
      </c>
      <c r="J3500" s="193">
        <f t="shared" si="6393"/>
        <v>0</v>
      </c>
      <c r="K3500" s="193">
        <f t="shared" si="6393"/>
        <v>0</v>
      </c>
      <c r="L3500" s="193">
        <f t="shared" si="6393"/>
        <v>0</v>
      </c>
      <c r="M3500" s="193">
        <f t="shared" si="6393"/>
        <v>0</v>
      </c>
      <c r="N3500" s="193" t="str">
        <f t="shared" si="6321"/>
        <v>Health Care</v>
      </c>
      <c r="AA3500" s="193">
        <f t="shared" si="6314"/>
        <v>0</v>
      </c>
      <c r="AB3500" s="193">
        <f t="shared" ref="AB3500" si="6394">AB$49</f>
        <v>0</v>
      </c>
    </row>
    <row r="3501" spans="1:28" s="188" customFormat="1" ht="17.399999999999999">
      <c r="A3501" s="193" t="str">
        <f t="shared" si="6309"/>
        <v>Health Care</v>
      </c>
      <c r="B3501" s="193" t="str">
        <f t="shared" si="6310"/>
        <v>0Health Care</v>
      </c>
      <c r="C3501" s="193" t="str">
        <f t="shared" si="6311"/>
        <v>Health Care0</v>
      </c>
      <c r="D3501" s="193"/>
      <c r="E3501" s="193"/>
      <c r="F3501" s="193" t="str">
        <f t="shared" si="6312"/>
        <v>Health Care0</v>
      </c>
      <c r="G3501" s="193">
        <f t="shared" ref="G3501:M3501" si="6395">G$50</f>
        <v>0</v>
      </c>
      <c r="H3501" s="193">
        <f t="shared" si="6395"/>
        <v>0</v>
      </c>
      <c r="I3501" s="193">
        <f t="shared" si="6395"/>
        <v>0</v>
      </c>
      <c r="J3501" s="193">
        <f t="shared" si="6395"/>
        <v>0</v>
      </c>
      <c r="K3501" s="193">
        <f t="shared" si="6395"/>
        <v>0</v>
      </c>
      <c r="L3501" s="193">
        <f t="shared" si="6395"/>
        <v>0</v>
      </c>
      <c r="M3501" s="193">
        <f t="shared" si="6395"/>
        <v>0</v>
      </c>
      <c r="N3501" s="193" t="str">
        <f t="shared" si="6321"/>
        <v>Health Care</v>
      </c>
      <c r="AA3501" s="193">
        <f t="shared" si="6314"/>
        <v>0</v>
      </c>
      <c r="AB3501" s="193">
        <f t="shared" ref="AB3501" si="6396">AB$50</f>
        <v>0</v>
      </c>
    </row>
    <row r="3502" spans="1:28" s="188" customFormat="1" ht="17.399999999999999">
      <c r="A3502" s="193" t="str">
        <f t="shared" si="6309"/>
        <v>Health Care</v>
      </c>
      <c r="B3502" s="193" t="str">
        <f t="shared" si="6310"/>
        <v>WA010Health Care</v>
      </c>
      <c r="C3502" s="193" t="str">
        <f t="shared" si="6311"/>
        <v>Health CareStrickland, Amy</v>
      </c>
      <c r="D3502" s="193"/>
      <c r="E3502" s="193"/>
      <c r="F3502" s="193" t="str">
        <f t="shared" si="6312"/>
        <v>Health CareMonaco, Nick</v>
      </c>
      <c r="G3502" s="193" t="str">
        <f t="shared" ref="G3502:M3502" si="6397">G$51</f>
        <v>Monaco, Nick</v>
      </c>
      <c r="H3502" s="193" t="str">
        <f t="shared" si="6397"/>
        <v>Strickland, Amy</v>
      </c>
      <c r="I3502" s="193" t="str">
        <f t="shared" si="6397"/>
        <v>WA010</v>
      </c>
      <c r="J3502" s="193" t="str">
        <f t="shared" si="6397"/>
        <v>WAL-MART</v>
      </c>
      <c r="K3502" s="193" t="str">
        <f t="shared" si="6397"/>
        <v>all</v>
      </c>
      <c r="L3502" s="193">
        <f t="shared" si="6397"/>
        <v>0</v>
      </c>
      <c r="M3502" s="193">
        <f t="shared" si="6397"/>
        <v>0</v>
      </c>
      <c r="N3502" s="193" t="str">
        <f t="shared" si="6321"/>
        <v>Health Care</v>
      </c>
      <c r="AA3502" s="193">
        <f t="shared" si="6314"/>
        <v>0</v>
      </c>
      <c r="AB3502" s="193" t="str">
        <f t="shared" ref="AB3502" si="6398">AB$51</f>
        <v>Strickland, Amy</v>
      </c>
    </row>
    <row r="3503" spans="1:28" s="188" customFormat="1" ht="17.399999999999999">
      <c r="A3503" s="193" t="str">
        <f t="shared" si="6309"/>
        <v>Health Care</v>
      </c>
      <c r="B3503" s="193" t="str">
        <f t="shared" si="6310"/>
        <v>WA011Health Care</v>
      </c>
      <c r="C3503" s="193" t="str">
        <f t="shared" si="6311"/>
        <v>Health CareStrickland, Amy</v>
      </c>
      <c r="D3503" s="193"/>
      <c r="E3503" s="193"/>
      <c r="F3503" s="193" t="str">
        <f t="shared" si="6312"/>
        <v>Health CareMonaco, Nick</v>
      </c>
      <c r="G3503" s="193" t="str">
        <f t="shared" ref="G3503:M3503" si="6399">G$52</f>
        <v>Monaco, Nick</v>
      </c>
      <c r="H3503" s="193" t="str">
        <f t="shared" si="6399"/>
        <v>Strickland, Amy</v>
      </c>
      <c r="I3503" s="193" t="str">
        <f t="shared" si="6399"/>
        <v>WA011</v>
      </c>
      <c r="J3503" s="193" t="str">
        <f t="shared" si="6399"/>
        <v>WAL-MART STORES, INC (VDF)</v>
      </c>
      <c r="K3503" s="193" t="str">
        <f t="shared" si="6399"/>
        <v>all</v>
      </c>
      <c r="L3503" s="193">
        <f t="shared" si="6399"/>
        <v>0</v>
      </c>
      <c r="M3503" s="193">
        <f t="shared" si="6399"/>
        <v>0</v>
      </c>
      <c r="N3503" s="193" t="str">
        <f t="shared" si="6321"/>
        <v>Health Care</v>
      </c>
      <c r="AA3503" s="193">
        <f t="shared" si="6314"/>
        <v>0</v>
      </c>
      <c r="AB3503" s="193" t="str">
        <f t="shared" ref="AB3503" si="6400">AB$52</f>
        <v>Strickland, Amy</v>
      </c>
    </row>
    <row r="3504" spans="1:28" s="188" customFormat="1" ht="17.399999999999999">
      <c r="A3504" s="193" t="str">
        <f t="shared" si="6309"/>
        <v>Health Care</v>
      </c>
      <c r="B3504" s="193" t="str">
        <f t="shared" si="6310"/>
        <v>0Health Care</v>
      </c>
      <c r="C3504" s="193" t="str">
        <f t="shared" si="6311"/>
        <v>Health Care0</v>
      </c>
      <c r="D3504" s="193"/>
      <c r="E3504" s="193"/>
      <c r="F3504" s="193" t="str">
        <f t="shared" si="6312"/>
        <v>Health Care0</v>
      </c>
      <c r="G3504" s="193">
        <f t="shared" ref="G3504:M3504" si="6401">G$53</f>
        <v>0</v>
      </c>
      <c r="H3504" s="193">
        <f t="shared" si="6401"/>
        <v>0</v>
      </c>
      <c r="I3504" s="193">
        <f t="shared" si="6401"/>
        <v>0</v>
      </c>
      <c r="J3504" s="193">
        <f t="shared" si="6401"/>
        <v>0</v>
      </c>
      <c r="K3504" s="193">
        <f t="shared" si="6401"/>
        <v>0</v>
      </c>
      <c r="L3504" s="193">
        <f t="shared" si="6401"/>
        <v>0</v>
      </c>
      <c r="M3504" s="193">
        <f t="shared" si="6401"/>
        <v>0</v>
      </c>
      <c r="N3504" s="193" t="str">
        <f t="shared" si="6321"/>
        <v>Health Care</v>
      </c>
      <c r="AA3504" s="193">
        <f t="shared" si="6314"/>
        <v>0</v>
      </c>
      <c r="AB3504" s="193">
        <f t="shared" ref="AB3504" si="6402">AB$53</f>
        <v>0</v>
      </c>
    </row>
    <row r="3505" spans="1:28" s="188" customFormat="1" ht="17.399999999999999">
      <c r="A3505" s="193" t="str">
        <f t="shared" si="6309"/>
        <v>Health Care</v>
      </c>
      <c r="B3505" s="193" t="str">
        <f t="shared" si="6310"/>
        <v>0Health Care</v>
      </c>
      <c r="C3505" s="193" t="str">
        <f t="shared" si="6311"/>
        <v>Health Care0</v>
      </c>
      <c r="D3505" s="193"/>
      <c r="E3505" s="193"/>
      <c r="F3505" s="193" t="str">
        <f t="shared" si="6312"/>
        <v>Health Care0</v>
      </c>
      <c r="G3505" s="193">
        <f t="shared" ref="G3505:M3505" si="6403">G$54</f>
        <v>0</v>
      </c>
      <c r="H3505" s="193">
        <f t="shared" si="6403"/>
        <v>0</v>
      </c>
      <c r="I3505" s="193">
        <f t="shared" si="6403"/>
        <v>0</v>
      </c>
      <c r="J3505" s="193">
        <f t="shared" si="6403"/>
        <v>0</v>
      </c>
      <c r="K3505" s="193">
        <f t="shared" si="6403"/>
        <v>0</v>
      </c>
      <c r="L3505" s="193">
        <f t="shared" si="6403"/>
        <v>0</v>
      </c>
      <c r="M3505" s="193">
        <f t="shared" si="6403"/>
        <v>0</v>
      </c>
      <c r="N3505" s="193" t="str">
        <f t="shared" si="6321"/>
        <v>Health Care</v>
      </c>
      <c r="AA3505" s="193">
        <f t="shared" si="6314"/>
        <v>0</v>
      </c>
      <c r="AB3505" s="193">
        <f t="shared" ref="AB3505" si="6404">AB$54</f>
        <v>0</v>
      </c>
    </row>
    <row r="3506" spans="1:28" s="188" customFormat="1" ht="17.399999999999999">
      <c r="A3506" s="193" t="str">
        <f t="shared" si="6309"/>
        <v>Health Care</v>
      </c>
      <c r="B3506" s="193" t="str">
        <f t="shared" si="6310"/>
        <v>TA001Health Care</v>
      </c>
      <c r="C3506" s="193" t="str">
        <f t="shared" si="6311"/>
        <v>Health CareSweeney, Danielle</v>
      </c>
      <c r="D3506" s="193"/>
      <c r="E3506" s="193"/>
      <c r="F3506" s="193" t="str">
        <f t="shared" si="6312"/>
        <v>Health CareMonaco, Nick</v>
      </c>
      <c r="G3506" s="193" t="str">
        <f t="shared" ref="G3506:M3506" si="6405">G$55</f>
        <v>Monaco, Nick</v>
      </c>
      <c r="H3506" s="193" t="str">
        <f t="shared" si="6405"/>
        <v>Sweeney, Danielle</v>
      </c>
      <c r="I3506" s="193" t="str">
        <f t="shared" si="6405"/>
        <v>TA001</v>
      </c>
      <c r="J3506" s="193" t="str">
        <f t="shared" si="6405"/>
        <v>TARGET CORPORATION</v>
      </c>
      <c r="K3506" s="193" t="str">
        <f t="shared" si="6405"/>
        <v>all</v>
      </c>
      <c r="L3506" s="193" t="str">
        <f t="shared" si="6405"/>
        <v>Signature Sales</v>
      </c>
      <c r="M3506" s="193" t="str">
        <f t="shared" si="6405"/>
        <v>Beauty</v>
      </c>
      <c r="N3506" s="193" t="str">
        <f t="shared" si="6321"/>
        <v>Health Care</v>
      </c>
      <c r="AA3506" s="193">
        <f t="shared" si="6314"/>
        <v>0</v>
      </c>
      <c r="AB3506" s="193" t="str">
        <f t="shared" ref="AB3506" si="6406">AB$55</f>
        <v>Sweeney, Danielle</v>
      </c>
    </row>
    <row r="3507" spans="1:28" s="188" customFormat="1" ht="17.399999999999999">
      <c r="A3507" s="193" t="str">
        <f t="shared" si="6309"/>
        <v>Health Care</v>
      </c>
      <c r="B3507" s="193" t="str">
        <f t="shared" si="6310"/>
        <v>TA004Health Care</v>
      </c>
      <c r="C3507" s="193" t="str">
        <f t="shared" si="6311"/>
        <v>Health CareSweeney, Danielle</v>
      </c>
      <c r="D3507" s="193"/>
      <c r="E3507" s="193"/>
      <c r="F3507" s="193" t="str">
        <f t="shared" si="6312"/>
        <v>Health CareMonaco, Nick</v>
      </c>
      <c r="G3507" s="193" t="str">
        <f t="shared" ref="G3507:M3507" si="6407">G$56</f>
        <v>Monaco, Nick</v>
      </c>
      <c r="H3507" s="193" t="str">
        <f t="shared" si="6407"/>
        <v>Sweeney, Danielle</v>
      </c>
      <c r="I3507" s="193" t="str">
        <f t="shared" si="6407"/>
        <v>TA004</v>
      </c>
      <c r="J3507" s="193" t="str">
        <f t="shared" si="6407"/>
        <v>TARGET NORTHERN OPERATIONS (VDF)</v>
      </c>
      <c r="K3507" s="193" t="str">
        <f t="shared" si="6407"/>
        <v>all</v>
      </c>
      <c r="L3507" s="193" t="str">
        <f t="shared" si="6407"/>
        <v>Signature Sales</v>
      </c>
      <c r="M3507" s="193" t="str">
        <f t="shared" si="6407"/>
        <v>Beauty</v>
      </c>
      <c r="N3507" s="193" t="str">
        <f t="shared" si="6321"/>
        <v>Health Care</v>
      </c>
      <c r="AA3507" s="193">
        <f t="shared" si="6314"/>
        <v>0</v>
      </c>
      <c r="AB3507" s="193" t="str">
        <f t="shared" ref="AB3507" si="6408">AB$56</f>
        <v>Sweeney, Danielle</v>
      </c>
    </row>
    <row r="3508" spans="1:28" s="188" customFormat="1" ht="17.399999999999999">
      <c r="A3508" s="193" t="str">
        <f t="shared" si="6309"/>
        <v>Health Care</v>
      </c>
      <c r="B3508" s="193" t="str">
        <f t="shared" si="6310"/>
        <v>0Health Care</v>
      </c>
      <c r="C3508" s="193" t="str">
        <f t="shared" si="6311"/>
        <v>Health Care0</v>
      </c>
      <c r="D3508" s="193"/>
      <c r="E3508" s="193"/>
      <c r="F3508" s="193" t="str">
        <f t="shared" si="6312"/>
        <v>Health Care0</v>
      </c>
      <c r="G3508" s="193">
        <f t="shared" ref="G3508:M3508" si="6409">G$57</f>
        <v>0</v>
      </c>
      <c r="H3508" s="193">
        <f t="shared" si="6409"/>
        <v>0</v>
      </c>
      <c r="I3508" s="193">
        <f t="shared" si="6409"/>
        <v>0</v>
      </c>
      <c r="J3508" s="193">
        <f t="shared" si="6409"/>
        <v>0</v>
      </c>
      <c r="K3508" s="193">
        <f t="shared" si="6409"/>
        <v>0</v>
      </c>
      <c r="L3508" s="193">
        <f t="shared" si="6409"/>
        <v>0</v>
      </c>
      <c r="M3508" s="193">
        <f t="shared" si="6409"/>
        <v>0</v>
      </c>
      <c r="N3508" s="193" t="str">
        <f t="shared" si="6321"/>
        <v>Health Care</v>
      </c>
      <c r="AA3508" s="193">
        <f t="shared" si="6314"/>
        <v>0</v>
      </c>
      <c r="AB3508" s="193">
        <f t="shared" ref="AB3508" si="6410">AB$57</f>
        <v>0</v>
      </c>
    </row>
    <row r="3509" spans="1:28" s="188" customFormat="1" ht="17.399999999999999">
      <c r="A3509" s="193" t="str">
        <f t="shared" si="6309"/>
        <v>Health Care</v>
      </c>
      <c r="B3509" s="193" t="str">
        <f t="shared" si="6310"/>
        <v>0Health Care</v>
      </c>
      <c r="C3509" s="193" t="str">
        <f t="shared" si="6311"/>
        <v>Health Care0</v>
      </c>
      <c r="D3509" s="193"/>
      <c r="E3509" s="193"/>
      <c r="F3509" s="193" t="str">
        <f t="shared" si="6312"/>
        <v>Health Care0</v>
      </c>
      <c r="G3509" s="193">
        <f t="shared" ref="G3509:M3509" si="6411">G$58</f>
        <v>0</v>
      </c>
      <c r="H3509" s="193">
        <f t="shared" si="6411"/>
        <v>0</v>
      </c>
      <c r="I3509" s="193">
        <f t="shared" si="6411"/>
        <v>0</v>
      </c>
      <c r="J3509" s="193">
        <f t="shared" si="6411"/>
        <v>0</v>
      </c>
      <c r="K3509" s="193">
        <f t="shared" si="6411"/>
        <v>0</v>
      </c>
      <c r="L3509" s="193">
        <f t="shared" si="6411"/>
        <v>0</v>
      </c>
      <c r="M3509" s="193">
        <f t="shared" si="6411"/>
        <v>0</v>
      </c>
      <c r="N3509" s="193" t="str">
        <f t="shared" si="6321"/>
        <v>Health Care</v>
      </c>
      <c r="AA3509" s="193">
        <f t="shared" si="6314"/>
        <v>0</v>
      </c>
      <c r="AB3509" s="193">
        <f t="shared" ref="AB3509" si="6412">AB$58</f>
        <v>0</v>
      </c>
    </row>
    <row r="3510" spans="1:28" s="188" customFormat="1" ht="17.399999999999999">
      <c r="A3510" s="193" t="str">
        <f t="shared" si="6309"/>
        <v>Health Care</v>
      </c>
      <c r="B3510" s="193" t="str">
        <f t="shared" si="6310"/>
        <v>0Health Care</v>
      </c>
      <c r="C3510" s="193" t="str">
        <f t="shared" si="6311"/>
        <v>Health Care0</v>
      </c>
      <c r="D3510" s="193"/>
      <c r="E3510" s="193"/>
      <c r="F3510" s="193" t="str">
        <f t="shared" si="6312"/>
        <v>Health Care0</v>
      </c>
      <c r="G3510" s="193">
        <f t="shared" ref="G3510:M3510" si="6413">G$59</f>
        <v>0</v>
      </c>
      <c r="H3510" s="193">
        <f t="shared" si="6413"/>
        <v>0</v>
      </c>
      <c r="I3510" s="193">
        <f t="shared" si="6413"/>
        <v>0</v>
      </c>
      <c r="J3510" s="193">
        <f t="shared" si="6413"/>
        <v>0</v>
      </c>
      <c r="K3510" s="193">
        <f t="shared" si="6413"/>
        <v>0</v>
      </c>
      <c r="L3510" s="193">
        <f t="shared" si="6413"/>
        <v>0</v>
      </c>
      <c r="M3510" s="193">
        <f t="shared" si="6413"/>
        <v>0</v>
      </c>
      <c r="N3510" s="193" t="str">
        <f t="shared" si="6321"/>
        <v>Health Care</v>
      </c>
      <c r="AA3510" s="193">
        <f t="shared" si="6314"/>
        <v>0</v>
      </c>
      <c r="AB3510" s="193">
        <f t="shared" ref="AB3510" si="6414">AB$59</f>
        <v>0</v>
      </c>
    </row>
    <row r="3511" spans="1:28" s="188" customFormat="1" ht="17.399999999999999">
      <c r="A3511" s="193" t="str">
        <f t="shared" si="6309"/>
        <v>Health Care</v>
      </c>
      <c r="B3511" s="193" t="str">
        <f t="shared" si="6310"/>
        <v>AR602Health Care</v>
      </c>
      <c r="C3511" s="193" t="str">
        <f t="shared" si="6311"/>
        <v>Health CareAltman, Andrea</v>
      </c>
      <c r="D3511" s="193"/>
      <c r="E3511" s="193"/>
      <c r="F3511" s="193" t="str">
        <f t="shared" si="6312"/>
        <v>Health CareLong, Kristin</v>
      </c>
      <c r="G3511" s="193" t="str">
        <f t="shared" ref="G3511:M3511" si="6415">G$60</f>
        <v>Long, Kristin</v>
      </c>
      <c r="H3511" s="193" t="str">
        <f t="shared" si="6415"/>
        <v>Altman, Andrea</v>
      </c>
      <c r="I3511" s="193" t="str">
        <f t="shared" si="6415"/>
        <v>AR602</v>
      </c>
      <c r="J3511" s="193" t="str">
        <f t="shared" si="6415"/>
        <v>ARLINGTON CAMERA INC</v>
      </c>
      <c r="K3511" s="193" t="str">
        <f t="shared" si="6415"/>
        <v>all</v>
      </c>
      <c r="L3511" s="193">
        <f t="shared" si="6415"/>
        <v>0</v>
      </c>
      <c r="M3511" s="193">
        <f t="shared" si="6415"/>
        <v>0</v>
      </c>
      <c r="N3511" s="193" t="str">
        <f t="shared" si="6321"/>
        <v>Health Care</v>
      </c>
      <c r="AA3511" s="193">
        <f t="shared" si="6314"/>
        <v>0</v>
      </c>
      <c r="AB3511" s="193" t="str">
        <f t="shared" ref="AB3511" si="6416">AB$60</f>
        <v>Altman, Andrea</v>
      </c>
    </row>
    <row r="3512" spans="1:28" s="188" customFormat="1" ht="17.399999999999999">
      <c r="A3512" s="193" t="str">
        <f t="shared" si="6309"/>
        <v>Health Care</v>
      </c>
      <c r="B3512" s="193" t="str">
        <f t="shared" si="6310"/>
        <v>B0466Health Care</v>
      </c>
      <c r="C3512" s="193" t="str">
        <f t="shared" si="6311"/>
        <v>Health CareAltman, Andrea</v>
      </c>
      <c r="D3512" s="193"/>
      <c r="E3512" s="193"/>
      <c r="F3512" s="193" t="str">
        <f t="shared" si="6312"/>
        <v>Health CareLong, Kristin</v>
      </c>
      <c r="G3512" s="193" t="str">
        <f t="shared" ref="G3512:M3512" si="6417">G$61</f>
        <v>Long, Kristin</v>
      </c>
      <c r="H3512" s="193" t="str">
        <f t="shared" si="6417"/>
        <v>Altman, Andrea</v>
      </c>
      <c r="I3512" s="193" t="str">
        <f t="shared" si="6417"/>
        <v>B0466</v>
      </c>
      <c r="J3512" s="193" t="str">
        <f t="shared" si="6417"/>
        <v>VIDEOTEX SYSTEMS INC.( PY#55224)</v>
      </c>
      <c r="K3512" s="193" t="str">
        <f t="shared" si="6417"/>
        <v>all</v>
      </c>
      <c r="L3512" s="193">
        <f t="shared" si="6417"/>
        <v>0</v>
      </c>
      <c r="M3512" s="193">
        <f t="shared" si="6417"/>
        <v>0</v>
      </c>
      <c r="N3512" s="193" t="str">
        <f t="shared" si="6321"/>
        <v>Health Care</v>
      </c>
      <c r="AA3512" s="193">
        <f t="shared" si="6314"/>
        <v>0</v>
      </c>
      <c r="AB3512" s="193" t="str">
        <f t="shared" ref="AB3512" si="6418">AB$61</f>
        <v>Altman, Andrea</v>
      </c>
    </row>
    <row r="3513" spans="1:28" s="188" customFormat="1" ht="17.399999999999999">
      <c r="A3513" s="193" t="str">
        <f t="shared" si="6309"/>
        <v>Health Care</v>
      </c>
      <c r="B3513" s="193" t="str">
        <f t="shared" si="6310"/>
        <v>B0667Health Care</v>
      </c>
      <c r="C3513" s="193" t="str">
        <f t="shared" si="6311"/>
        <v>Health CareAltman, Andrea</v>
      </c>
      <c r="D3513" s="193"/>
      <c r="E3513" s="193"/>
      <c r="F3513" s="193" t="str">
        <f t="shared" si="6312"/>
        <v>Health CareLong, Kristin</v>
      </c>
      <c r="G3513" s="193" t="str">
        <f t="shared" ref="G3513:M3513" si="6419">G$62</f>
        <v>Long, Kristin</v>
      </c>
      <c r="H3513" s="193" t="str">
        <f t="shared" si="6419"/>
        <v>Altman, Andrea</v>
      </c>
      <c r="I3513" s="193" t="str">
        <f t="shared" si="6419"/>
        <v>B0667</v>
      </c>
      <c r="J3513" s="193" t="str">
        <f t="shared" si="6419"/>
        <v>OMEGA BROADCAST GROUP( PY#69636)</v>
      </c>
      <c r="K3513" s="193" t="str">
        <f t="shared" si="6419"/>
        <v>all</v>
      </c>
      <c r="L3513" s="193">
        <f t="shared" si="6419"/>
        <v>0</v>
      </c>
      <c r="M3513" s="193">
        <f t="shared" si="6419"/>
        <v>0</v>
      </c>
      <c r="N3513" s="193" t="str">
        <f t="shared" si="6321"/>
        <v>Health Care</v>
      </c>
      <c r="AA3513" s="193">
        <f t="shared" si="6314"/>
        <v>0</v>
      </c>
      <c r="AB3513" s="193" t="str">
        <f t="shared" ref="AB3513" si="6420">AB$62</f>
        <v>Altman, Andrea</v>
      </c>
    </row>
    <row r="3514" spans="1:28" s="188" customFormat="1" ht="17.399999999999999">
      <c r="A3514" s="193" t="str">
        <f t="shared" si="6309"/>
        <v>Health Care</v>
      </c>
      <c r="B3514" s="193" t="str">
        <f t="shared" si="6310"/>
        <v>B0815Health Care</v>
      </c>
      <c r="C3514" s="193" t="str">
        <f t="shared" si="6311"/>
        <v>Health CareAltman, Andrea</v>
      </c>
      <c r="D3514" s="193"/>
      <c r="E3514" s="193"/>
      <c r="F3514" s="193" t="str">
        <f t="shared" si="6312"/>
        <v>Health CareLong, Kristin</v>
      </c>
      <c r="G3514" s="193" t="str">
        <f t="shared" ref="G3514:M3514" si="6421">G$63</f>
        <v>Long, Kristin</v>
      </c>
      <c r="H3514" s="193" t="str">
        <f t="shared" si="6421"/>
        <v>Altman, Andrea</v>
      </c>
      <c r="I3514" s="193" t="str">
        <f t="shared" si="6421"/>
        <v>B0815</v>
      </c>
      <c r="J3514" s="193" t="str">
        <f t="shared" si="6421"/>
        <v>TEXAS MEDIA SYSTEMS, INC( PY#106335</v>
      </c>
      <c r="K3514" s="193" t="str">
        <f t="shared" si="6421"/>
        <v>all</v>
      </c>
      <c r="L3514" s="193">
        <f t="shared" si="6421"/>
        <v>0</v>
      </c>
      <c r="M3514" s="193">
        <f t="shared" si="6421"/>
        <v>0</v>
      </c>
      <c r="N3514" s="193" t="str">
        <f t="shared" si="6321"/>
        <v>Health Care</v>
      </c>
      <c r="AA3514" s="193">
        <f t="shared" si="6314"/>
        <v>0</v>
      </c>
      <c r="AB3514" s="193" t="str">
        <f t="shared" ref="AB3514" si="6422">AB$63</f>
        <v>Altman, Andrea</v>
      </c>
    </row>
    <row r="3515" spans="1:28" s="188" customFormat="1" ht="17.399999999999999">
      <c r="A3515" s="193" t="str">
        <f t="shared" si="6309"/>
        <v>Health Care</v>
      </c>
      <c r="B3515" s="193" t="str">
        <f t="shared" si="6310"/>
        <v>CA024Health Care</v>
      </c>
      <c r="C3515" s="193" t="str">
        <f t="shared" si="6311"/>
        <v>Health CareAltman, Andrea</v>
      </c>
      <c r="D3515" s="193"/>
      <c r="E3515" s="193"/>
      <c r="F3515" s="193" t="str">
        <f t="shared" si="6312"/>
        <v>Health CareLong, Kristin</v>
      </c>
      <c r="G3515" s="193" t="str">
        <f t="shared" ref="G3515:M3515" si="6423">G$64</f>
        <v>Long, Kristin</v>
      </c>
      <c r="H3515" s="193" t="str">
        <f t="shared" si="6423"/>
        <v>Altman, Andrea</v>
      </c>
      <c r="I3515" s="193" t="str">
        <f t="shared" si="6423"/>
        <v>CA024</v>
      </c>
      <c r="J3515" s="193" t="str">
        <f t="shared" si="6423"/>
        <v>CAMCOR INC</v>
      </c>
      <c r="K3515" s="193" t="str">
        <f t="shared" si="6423"/>
        <v>all</v>
      </c>
      <c r="L3515" s="193">
        <f t="shared" si="6423"/>
        <v>0</v>
      </c>
      <c r="M3515" s="193">
        <f t="shared" si="6423"/>
        <v>0</v>
      </c>
      <c r="N3515" s="193" t="str">
        <f t="shared" si="6321"/>
        <v>Health Care</v>
      </c>
      <c r="AA3515" s="193">
        <f t="shared" si="6314"/>
        <v>0</v>
      </c>
      <c r="AB3515" s="193" t="str">
        <f t="shared" ref="AB3515" si="6424">AB$64</f>
        <v>Altman, Andrea</v>
      </c>
    </row>
    <row r="3516" spans="1:28" s="188" customFormat="1" ht="17.399999999999999">
      <c r="A3516" s="193" t="str">
        <f t="shared" si="6309"/>
        <v>Health Care</v>
      </c>
      <c r="B3516" s="193" t="str">
        <f t="shared" si="6310"/>
        <v>CA977Health Care</v>
      </c>
      <c r="C3516" s="193" t="str">
        <f t="shared" si="6311"/>
        <v>Health CareAltman, Andrea</v>
      </c>
      <c r="D3516" s="193"/>
      <c r="E3516" s="193"/>
      <c r="F3516" s="193" t="str">
        <f t="shared" si="6312"/>
        <v>Health CareLong, Kristin</v>
      </c>
      <c r="G3516" s="193" t="str">
        <f t="shared" ref="G3516:M3516" si="6425">G$65</f>
        <v>Long, Kristin</v>
      </c>
      <c r="H3516" s="193" t="str">
        <f t="shared" si="6425"/>
        <v>Altman, Andrea</v>
      </c>
      <c r="I3516" s="193" t="str">
        <f t="shared" si="6425"/>
        <v>CA977</v>
      </c>
      <c r="J3516" s="193" t="str">
        <f t="shared" si="6425"/>
        <v>CAMERA RENTAL CO</v>
      </c>
      <c r="K3516" s="193" t="str">
        <f t="shared" si="6425"/>
        <v>all</v>
      </c>
      <c r="L3516" s="193">
        <f t="shared" si="6425"/>
        <v>0</v>
      </c>
      <c r="M3516" s="193">
        <f t="shared" si="6425"/>
        <v>0</v>
      </c>
      <c r="N3516" s="193" t="str">
        <f t="shared" si="6321"/>
        <v>Health Care</v>
      </c>
      <c r="AA3516" s="193">
        <f t="shared" si="6314"/>
        <v>0</v>
      </c>
      <c r="AB3516" s="193" t="str">
        <f t="shared" ref="AB3516" si="6426">AB$65</f>
        <v>Altman, Andrea</v>
      </c>
    </row>
    <row r="3517" spans="1:28" s="188" customFormat="1" ht="17.399999999999999">
      <c r="A3517" s="193" t="str">
        <f t="shared" si="6309"/>
        <v>Health Care</v>
      </c>
      <c r="B3517" s="193" t="str">
        <f t="shared" si="6310"/>
        <v>CA978Health Care</v>
      </c>
      <c r="C3517" s="193" t="str">
        <f t="shared" si="6311"/>
        <v>Health CareAltman, Andrea</v>
      </c>
      <c r="D3517" s="193"/>
      <c r="E3517" s="193"/>
      <c r="F3517" s="193" t="str">
        <f t="shared" si="6312"/>
        <v>Health CareLong, Kristin</v>
      </c>
      <c r="G3517" s="193" t="str">
        <f t="shared" ref="G3517:M3517" si="6427">G$66</f>
        <v>Long, Kristin</v>
      </c>
      <c r="H3517" s="193" t="str">
        <f t="shared" si="6427"/>
        <v>Altman, Andrea</v>
      </c>
      <c r="I3517" s="193" t="str">
        <f t="shared" si="6427"/>
        <v>CA978</v>
      </c>
      <c r="J3517" s="193" t="str">
        <f t="shared" si="6427"/>
        <v>CAMERA EXCHANGE INC, THE</v>
      </c>
      <c r="K3517" s="193" t="str">
        <f t="shared" si="6427"/>
        <v>all</v>
      </c>
      <c r="L3517" s="193">
        <f t="shared" si="6427"/>
        <v>0</v>
      </c>
      <c r="M3517" s="193">
        <f t="shared" si="6427"/>
        <v>0</v>
      </c>
      <c r="N3517" s="193" t="str">
        <f t="shared" si="6321"/>
        <v>Health Care</v>
      </c>
      <c r="AA3517" s="193">
        <f t="shared" si="6314"/>
        <v>0</v>
      </c>
      <c r="AB3517" s="193" t="str">
        <f t="shared" ref="AB3517" si="6428">AB$66</f>
        <v>Altman, Andrea</v>
      </c>
    </row>
    <row r="3518" spans="1:28" s="188" customFormat="1" ht="17.399999999999999">
      <c r="A3518" s="193" t="str">
        <f t="shared" si="6309"/>
        <v>Health Care</v>
      </c>
      <c r="B3518" s="193" t="str">
        <f t="shared" si="6310"/>
        <v>CO153Health Care</v>
      </c>
      <c r="C3518" s="193" t="str">
        <f t="shared" si="6311"/>
        <v>Health CareAltman, Andrea</v>
      </c>
      <c r="D3518" s="193"/>
      <c r="E3518" s="193"/>
      <c r="F3518" s="193" t="str">
        <f t="shared" si="6312"/>
        <v>Health CareLong, Kristin</v>
      </c>
      <c r="G3518" s="193" t="str">
        <f t="shared" ref="G3518:M3518" si="6429">G$67</f>
        <v>Long, Kristin</v>
      </c>
      <c r="H3518" s="193" t="str">
        <f t="shared" si="6429"/>
        <v>Altman, Andrea</v>
      </c>
      <c r="I3518" s="193" t="str">
        <f t="shared" si="6429"/>
        <v>CO153</v>
      </c>
      <c r="J3518" s="193" t="str">
        <f t="shared" si="6429"/>
        <v>COLONIAL PHOTO &amp; HOBBY, INC</v>
      </c>
      <c r="K3518" s="193" t="str">
        <f t="shared" si="6429"/>
        <v>all</v>
      </c>
      <c r="L3518" s="193">
        <f t="shared" si="6429"/>
        <v>0</v>
      </c>
      <c r="M3518" s="193">
        <f t="shared" si="6429"/>
        <v>0</v>
      </c>
      <c r="N3518" s="193" t="str">
        <f t="shared" si="6321"/>
        <v>Health Care</v>
      </c>
      <c r="AA3518" s="193">
        <f t="shared" si="6314"/>
        <v>0</v>
      </c>
      <c r="AB3518" s="193" t="str">
        <f t="shared" ref="AB3518" si="6430">AB$67</f>
        <v>Altman, Andrea</v>
      </c>
    </row>
    <row r="3519" spans="1:28" s="188" customFormat="1" ht="17.399999999999999">
      <c r="A3519" s="193" t="str">
        <f t="shared" si="6309"/>
        <v>Health Care</v>
      </c>
      <c r="B3519" s="193" t="str">
        <f t="shared" si="6310"/>
        <v>CR785Health Care</v>
      </c>
      <c r="C3519" s="193" t="str">
        <f t="shared" si="6311"/>
        <v>Health CareAltman, Andrea</v>
      </c>
      <c r="D3519" s="193"/>
      <c r="E3519" s="193"/>
      <c r="F3519" s="193" t="str">
        <f t="shared" si="6312"/>
        <v>Health CareLong, Kristin</v>
      </c>
      <c r="G3519" s="193" t="str">
        <f t="shared" ref="G3519:M3519" si="6431">G$68</f>
        <v>Long, Kristin</v>
      </c>
      <c r="H3519" s="193" t="str">
        <f t="shared" si="6431"/>
        <v>Altman, Andrea</v>
      </c>
      <c r="I3519" s="193" t="str">
        <f t="shared" si="6431"/>
        <v>CR785</v>
      </c>
      <c r="J3519" s="193" t="str">
        <f t="shared" si="6431"/>
        <v>CREVE COUER</v>
      </c>
      <c r="K3519" s="193" t="str">
        <f t="shared" si="6431"/>
        <v>all</v>
      </c>
      <c r="L3519" s="193">
        <f t="shared" si="6431"/>
        <v>0</v>
      </c>
      <c r="M3519" s="193">
        <f t="shared" si="6431"/>
        <v>0</v>
      </c>
      <c r="N3519" s="193" t="str">
        <f t="shared" si="6321"/>
        <v>Health Care</v>
      </c>
      <c r="AA3519" s="193">
        <f t="shared" si="6314"/>
        <v>0</v>
      </c>
      <c r="AB3519" s="193" t="str">
        <f t="shared" ref="AB3519" si="6432">AB$68</f>
        <v>Altman, Andrea</v>
      </c>
    </row>
    <row r="3520" spans="1:28" s="188" customFormat="1" ht="17.399999999999999">
      <c r="A3520" s="193" t="str">
        <f t="shared" si="6309"/>
        <v>Health Care</v>
      </c>
      <c r="B3520" s="193" t="str">
        <f t="shared" si="6310"/>
        <v>PH522Health Care</v>
      </c>
      <c r="C3520" s="193" t="str">
        <f t="shared" si="6311"/>
        <v>Health CareAltman, Andrea</v>
      </c>
      <c r="D3520" s="193"/>
      <c r="E3520" s="193"/>
      <c r="F3520" s="193" t="str">
        <f t="shared" si="6312"/>
        <v>Health CareLong, Kristin</v>
      </c>
      <c r="G3520" s="193" t="str">
        <f t="shared" ref="G3520:M3520" si="6433">G$69</f>
        <v>Long, Kristin</v>
      </c>
      <c r="H3520" s="193" t="str">
        <f t="shared" si="6433"/>
        <v>Altman, Andrea</v>
      </c>
      <c r="I3520" s="193" t="str">
        <f t="shared" si="6433"/>
        <v>PH522</v>
      </c>
      <c r="J3520" s="193" t="str">
        <f t="shared" si="6433"/>
        <v>PHOTO TECHNOLOGIES</v>
      </c>
      <c r="K3520" s="193" t="str">
        <f t="shared" si="6433"/>
        <v>all</v>
      </c>
      <c r="L3520" s="193">
        <f t="shared" si="6433"/>
        <v>0</v>
      </c>
      <c r="M3520" s="193">
        <f t="shared" si="6433"/>
        <v>0</v>
      </c>
      <c r="N3520" s="193" t="str">
        <f t="shared" si="6321"/>
        <v>Health Care</v>
      </c>
      <c r="AA3520" s="193">
        <f t="shared" si="6314"/>
        <v>0</v>
      </c>
      <c r="AB3520" s="193" t="str">
        <f t="shared" ref="AB3520" si="6434">AB$69</f>
        <v>Altman, Andrea</v>
      </c>
    </row>
    <row r="3521" spans="1:28" s="188" customFormat="1" ht="17.399999999999999">
      <c r="A3521" s="193" t="str">
        <f t="shared" si="6309"/>
        <v>Health Care</v>
      </c>
      <c r="B3521" s="193" t="str">
        <f t="shared" si="6310"/>
        <v>PR971Health Care</v>
      </c>
      <c r="C3521" s="193" t="str">
        <f t="shared" si="6311"/>
        <v>Health CareAltman, Andrea</v>
      </c>
      <c r="D3521" s="193"/>
      <c r="E3521" s="193"/>
      <c r="F3521" s="193" t="str">
        <f t="shared" si="6312"/>
        <v>Health CareLong, Kristin</v>
      </c>
      <c r="G3521" s="193" t="str">
        <f t="shared" ref="G3521:M3521" si="6435">G$70</f>
        <v>Long, Kristin</v>
      </c>
      <c r="H3521" s="193" t="str">
        <f t="shared" si="6435"/>
        <v>Altman, Andrea</v>
      </c>
      <c r="I3521" s="193" t="str">
        <f t="shared" si="6435"/>
        <v>PR971</v>
      </c>
      <c r="J3521" s="193" t="str">
        <f t="shared" si="6435"/>
        <v>PRECISION CAMERA LP</v>
      </c>
      <c r="K3521" s="193" t="str">
        <f t="shared" si="6435"/>
        <v>all</v>
      </c>
      <c r="L3521" s="193">
        <f t="shared" si="6435"/>
        <v>0</v>
      </c>
      <c r="M3521" s="193">
        <f t="shared" si="6435"/>
        <v>0</v>
      </c>
      <c r="N3521" s="193" t="str">
        <f t="shared" si="6321"/>
        <v>Health Care</v>
      </c>
      <c r="AA3521" s="193">
        <f t="shared" si="6314"/>
        <v>0</v>
      </c>
      <c r="AB3521" s="193" t="str">
        <f t="shared" ref="AB3521" si="6436">AB$70</f>
        <v>Altman, Andrea</v>
      </c>
    </row>
    <row r="3522" spans="1:28" s="188" customFormat="1" ht="17.399999999999999">
      <c r="A3522" s="193" t="str">
        <f t="shared" si="6309"/>
        <v>Health Care</v>
      </c>
      <c r="B3522" s="193" t="str">
        <f t="shared" si="6310"/>
        <v>0Health Care</v>
      </c>
      <c r="C3522" s="193" t="str">
        <f t="shared" si="6311"/>
        <v>Health CareAltman, Andrea</v>
      </c>
      <c r="D3522" s="193"/>
      <c r="E3522" s="193"/>
      <c r="F3522" s="193" t="str">
        <f t="shared" si="6312"/>
        <v>Health CareLong, Kristin</v>
      </c>
      <c r="G3522" s="193" t="str">
        <f t="shared" ref="G3522:M3522" si="6437">G$71</f>
        <v>Long, Kristin</v>
      </c>
      <c r="H3522" s="193" t="str">
        <f t="shared" si="6437"/>
        <v>Altman, Andrea</v>
      </c>
      <c r="I3522" s="193">
        <f t="shared" si="6437"/>
        <v>0</v>
      </c>
      <c r="J3522" s="193" t="str">
        <f t="shared" si="6437"/>
        <v>BEDFORD</v>
      </c>
      <c r="K3522" s="193" t="str">
        <f t="shared" si="6437"/>
        <v>all</v>
      </c>
      <c r="L3522" s="193">
        <f t="shared" si="6437"/>
        <v>0</v>
      </c>
      <c r="M3522" s="193">
        <f t="shared" si="6437"/>
        <v>0</v>
      </c>
      <c r="N3522" s="193" t="str">
        <f t="shared" si="6321"/>
        <v>Health Care</v>
      </c>
      <c r="AA3522" s="193">
        <f t="shared" si="6314"/>
        <v>0</v>
      </c>
      <c r="AB3522" s="193" t="str">
        <f t="shared" ref="AB3522" si="6438">AB$71</f>
        <v>Altman, Andrea</v>
      </c>
    </row>
    <row r="3523" spans="1:28" s="188" customFormat="1" ht="17.399999999999999">
      <c r="A3523" s="193" t="str">
        <f t="shared" ref="A3523:A3586" si="6439">T$14</f>
        <v>Health Care</v>
      </c>
      <c r="B3523" s="193" t="str">
        <f t="shared" ref="B3523:B3586" si="6440">CONCATENATE(I3523,A3523)</f>
        <v>WO427Health Care</v>
      </c>
      <c r="C3523" s="193" t="str">
        <f t="shared" ref="C3523:C3586" si="6441">CONCATENATE(A3523,H3523)</f>
        <v>Health CareAltman, Andrea</v>
      </c>
      <c r="D3523" s="193"/>
      <c r="E3523" s="193"/>
      <c r="F3523" s="193" t="str">
        <f t="shared" ref="F3523:F3586" si="6442">CONCATENATE(A3523,G3523)</f>
        <v>Health CareLong, Kristin</v>
      </c>
      <c r="G3523" s="193" t="str">
        <f t="shared" ref="G3523:M3523" si="6443">G$72</f>
        <v>Long, Kristin</v>
      </c>
      <c r="H3523" s="193" t="str">
        <f t="shared" si="6443"/>
        <v>Altman, Andrea</v>
      </c>
      <c r="I3523" s="193" t="str">
        <f t="shared" si="6443"/>
        <v>WO427</v>
      </c>
      <c r="J3523" s="193" t="str">
        <f t="shared" si="6443"/>
        <v>WOLFE'S CAMERA SHOPS INC.</v>
      </c>
      <c r="K3523" s="193" t="str">
        <f t="shared" si="6443"/>
        <v>all</v>
      </c>
      <c r="L3523" s="193">
        <f t="shared" si="6443"/>
        <v>0</v>
      </c>
      <c r="M3523" s="193">
        <f t="shared" si="6443"/>
        <v>0</v>
      </c>
      <c r="N3523" s="193" t="str">
        <f t="shared" si="6321"/>
        <v>Health Care</v>
      </c>
      <c r="AA3523" s="193">
        <f t="shared" ref="AA3523:AA3586" si="6444">AT$14</f>
        <v>0</v>
      </c>
      <c r="AB3523" s="193" t="str">
        <f t="shared" ref="AB3523" si="6445">AB$72</f>
        <v>Altman, Andrea</v>
      </c>
    </row>
    <row r="3524" spans="1:28" s="188" customFormat="1" ht="17.399999999999999">
      <c r="A3524" s="193" t="str">
        <f t="shared" si="6439"/>
        <v>Health Care</v>
      </c>
      <c r="B3524" s="193" t="str">
        <f t="shared" si="6440"/>
        <v>0Health Care</v>
      </c>
      <c r="C3524" s="193" t="str">
        <f t="shared" si="6441"/>
        <v>Health Care0</v>
      </c>
      <c r="D3524" s="193"/>
      <c r="E3524" s="193"/>
      <c r="F3524" s="193" t="str">
        <f t="shared" si="6442"/>
        <v>Health Care0</v>
      </c>
      <c r="G3524" s="193">
        <f t="shared" ref="G3524:M3524" si="6446">G$73</f>
        <v>0</v>
      </c>
      <c r="H3524" s="193">
        <f t="shared" si="6446"/>
        <v>0</v>
      </c>
      <c r="I3524" s="193">
        <f t="shared" si="6446"/>
        <v>0</v>
      </c>
      <c r="J3524" s="193">
        <f t="shared" si="6446"/>
        <v>0</v>
      </c>
      <c r="K3524" s="193">
        <f t="shared" si="6446"/>
        <v>0</v>
      </c>
      <c r="L3524" s="193">
        <f t="shared" si="6446"/>
        <v>0</v>
      </c>
      <c r="M3524" s="193">
        <f t="shared" si="6446"/>
        <v>0</v>
      </c>
      <c r="N3524" s="193" t="str">
        <f t="shared" si="6321"/>
        <v>Health Care</v>
      </c>
      <c r="AA3524" s="193">
        <f t="shared" si="6444"/>
        <v>0</v>
      </c>
      <c r="AB3524" s="193">
        <f t="shared" ref="AB3524" si="6447">AB$73</f>
        <v>0</v>
      </c>
    </row>
    <row r="3525" spans="1:28" s="188" customFormat="1" ht="17.399999999999999">
      <c r="A3525" s="193" t="str">
        <f t="shared" si="6439"/>
        <v>Health Care</v>
      </c>
      <c r="B3525" s="193" t="str">
        <f t="shared" si="6440"/>
        <v>0Health Care</v>
      </c>
      <c r="C3525" s="193" t="str">
        <f t="shared" si="6441"/>
        <v>Health Care0</v>
      </c>
      <c r="D3525" s="193"/>
      <c r="E3525" s="193"/>
      <c r="F3525" s="193" t="str">
        <f t="shared" si="6442"/>
        <v>Health Care0</v>
      </c>
      <c r="G3525" s="193">
        <f t="shared" ref="G3525:M3525" si="6448">G$74</f>
        <v>0</v>
      </c>
      <c r="H3525" s="193">
        <f t="shared" si="6448"/>
        <v>0</v>
      </c>
      <c r="I3525" s="193">
        <f t="shared" si="6448"/>
        <v>0</v>
      </c>
      <c r="J3525" s="193">
        <f t="shared" si="6448"/>
        <v>0</v>
      </c>
      <c r="K3525" s="193">
        <f t="shared" si="6448"/>
        <v>0</v>
      </c>
      <c r="L3525" s="193">
        <f t="shared" si="6448"/>
        <v>0</v>
      </c>
      <c r="M3525" s="193">
        <f t="shared" si="6448"/>
        <v>0</v>
      </c>
      <c r="N3525" s="193" t="str">
        <f t="shared" si="6321"/>
        <v>Health Care</v>
      </c>
      <c r="AA3525" s="193">
        <f t="shared" si="6444"/>
        <v>0</v>
      </c>
      <c r="AB3525" s="193">
        <f t="shared" ref="AB3525" si="6449">AB$74</f>
        <v>0</v>
      </c>
    </row>
    <row r="3526" spans="1:28" s="188" customFormat="1" ht="17.399999999999999">
      <c r="A3526" s="193" t="str">
        <f t="shared" si="6439"/>
        <v>Health Care</v>
      </c>
      <c r="B3526" s="193" t="str">
        <f t="shared" si="6440"/>
        <v>AC201Health Care</v>
      </c>
      <c r="C3526" s="193" t="str">
        <f t="shared" si="6441"/>
        <v>Health CareChandler, Matt</v>
      </c>
      <c r="D3526" s="193"/>
      <c r="E3526" s="193"/>
      <c r="F3526" s="193" t="str">
        <f t="shared" si="6442"/>
        <v>Health CareLong, Kristin</v>
      </c>
      <c r="G3526" s="193" t="str">
        <f t="shared" ref="G3526:M3526" si="6450">G$75</f>
        <v>Long, Kristin</v>
      </c>
      <c r="H3526" s="193" t="str">
        <f t="shared" si="6450"/>
        <v>Chandler, Matt</v>
      </c>
      <c r="I3526" s="193" t="str">
        <f t="shared" si="6450"/>
        <v>AC201</v>
      </c>
      <c r="J3526" s="193" t="str">
        <f t="shared" si="6450"/>
        <v>ACE PHOTO INC</v>
      </c>
      <c r="K3526" s="193" t="str">
        <f t="shared" si="6450"/>
        <v>all</v>
      </c>
      <c r="L3526" s="193">
        <f t="shared" si="6450"/>
        <v>0</v>
      </c>
      <c r="M3526" s="193">
        <f t="shared" si="6450"/>
        <v>0</v>
      </c>
      <c r="N3526" s="193" t="str">
        <f t="shared" si="6321"/>
        <v>Health Care</v>
      </c>
      <c r="AA3526" s="193">
        <f t="shared" si="6444"/>
        <v>0</v>
      </c>
      <c r="AB3526" s="193" t="str">
        <f t="shared" ref="AB3526" si="6451">AB$75</f>
        <v>Chandler, Matt</v>
      </c>
    </row>
    <row r="3527" spans="1:28" s="188" customFormat="1" ht="17.399999999999999">
      <c r="A3527" s="193" t="str">
        <f t="shared" si="6439"/>
        <v>Health Care</v>
      </c>
      <c r="B3527" s="193" t="str">
        <f t="shared" si="6440"/>
        <v>BE206Health Care</v>
      </c>
      <c r="C3527" s="193" t="str">
        <f t="shared" si="6441"/>
        <v>Health CareChandler, Matt</v>
      </c>
      <c r="D3527" s="193"/>
      <c r="E3527" s="193"/>
      <c r="F3527" s="193" t="str">
        <f t="shared" si="6442"/>
        <v>Health CareLong, Kristin</v>
      </c>
      <c r="G3527" s="193" t="str">
        <f t="shared" ref="G3527:M3527" si="6452">G$76</f>
        <v>Long, Kristin</v>
      </c>
      <c r="H3527" s="193" t="str">
        <f t="shared" si="6452"/>
        <v>Chandler, Matt</v>
      </c>
      <c r="I3527" s="193" t="str">
        <f t="shared" si="6452"/>
        <v>BE206</v>
      </c>
      <c r="J3527" s="193" t="str">
        <f t="shared" si="6452"/>
        <v>BERGEN COUNTY CAMERA INC</v>
      </c>
      <c r="K3527" s="193" t="str">
        <f t="shared" si="6452"/>
        <v>all</v>
      </c>
      <c r="L3527" s="193">
        <f t="shared" si="6452"/>
        <v>0</v>
      </c>
      <c r="M3527" s="193">
        <f t="shared" si="6452"/>
        <v>0</v>
      </c>
      <c r="N3527" s="193" t="str">
        <f t="shared" si="6321"/>
        <v>Health Care</v>
      </c>
      <c r="AA3527" s="193">
        <f t="shared" si="6444"/>
        <v>0</v>
      </c>
      <c r="AB3527" s="193" t="str">
        <f t="shared" ref="AB3527" si="6453">AB$76</f>
        <v>Chandler, Matt</v>
      </c>
    </row>
    <row r="3528" spans="1:28" s="188" customFormat="1" ht="17.399999999999999">
      <c r="A3528" s="193" t="str">
        <f t="shared" si="6439"/>
        <v>Health Care</v>
      </c>
      <c r="B3528" s="193" t="str">
        <f t="shared" si="6440"/>
        <v>BE313Health Care</v>
      </c>
      <c r="C3528" s="193" t="str">
        <f t="shared" si="6441"/>
        <v>Health CareChandler, Matt</v>
      </c>
      <c r="D3528" s="193"/>
      <c r="E3528" s="193"/>
      <c r="F3528" s="193" t="str">
        <f t="shared" si="6442"/>
        <v>Health CareLong, Kristin</v>
      </c>
      <c r="G3528" s="193" t="str">
        <f t="shared" ref="G3528:M3528" si="6454">G$77</f>
        <v>Long, Kristin</v>
      </c>
      <c r="H3528" s="193" t="str">
        <f t="shared" si="6454"/>
        <v>Chandler, Matt</v>
      </c>
      <c r="I3528" s="193" t="str">
        <f t="shared" si="6454"/>
        <v>BE313</v>
      </c>
      <c r="J3528" s="193" t="str">
        <f t="shared" si="6454"/>
        <v>BEACH TRADING CO INC DBA BEACH CAME</v>
      </c>
      <c r="K3528" s="193" t="str">
        <f t="shared" si="6454"/>
        <v>all</v>
      </c>
      <c r="L3528" s="193">
        <f t="shared" si="6454"/>
        <v>0</v>
      </c>
      <c r="M3528" s="193">
        <f t="shared" si="6454"/>
        <v>0</v>
      </c>
      <c r="N3528" s="193" t="str">
        <f t="shared" ref="N3528:N3591" si="6455">A3528</f>
        <v>Health Care</v>
      </c>
      <c r="AA3528" s="193">
        <f t="shared" si="6444"/>
        <v>0</v>
      </c>
      <c r="AB3528" s="193" t="str">
        <f t="shared" ref="AB3528" si="6456">AB$77</f>
        <v>Chandler, Matt</v>
      </c>
    </row>
    <row r="3529" spans="1:28" s="188" customFormat="1" ht="17.399999999999999">
      <c r="A3529" s="193" t="str">
        <f t="shared" si="6439"/>
        <v>Health Care</v>
      </c>
      <c r="B3529" s="193" t="str">
        <f t="shared" si="6440"/>
        <v>D0577Health Care</v>
      </c>
      <c r="C3529" s="193" t="str">
        <f t="shared" si="6441"/>
        <v>Health CareChandler, Matt</v>
      </c>
      <c r="D3529" s="193"/>
      <c r="E3529" s="193"/>
      <c r="F3529" s="193" t="str">
        <f t="shared" si="6442"/>
        <v>Health CareLong, Kristin</v>
      </c>
      <c r="G3529" s="193" t="str">
        <f t="shared" ref="G3529:M3529" si="6457">G$78</f>
        <v>Long, Kristin</v>
      </c>
      <c r="H3529" s="193" t="str">
        <f t="shared" si="6457"/>
        <v>Chandler, Matt</v>
      </c>
      <c r="I3529" s="193" t="str">
        <f t="shared" si="6457"/>
        <v>D0577</v>
      </c>
      <c r="J3529" s="193" t="str">
        <f t="shared" si="6457"/>
        <v>ADORAMA( PY#1073502)</v>
      </c>
      <c r="K3529" s="193" t="str">
        <f t="shared" si="6457"/>
        <v>all</v>
      </c>
      <c r="L3529" s="193">
        <f t="shared" si="6457"/>
        <v>0</v>
      </c>
      <c r="M3529" s="193">
        <f t="shared" si="6457"/>
        <v>0</v>
      </c>
      <c r="N3529" s="193" t="str">
        <f t="shared" si="6455"/>
        <v>Health Care</v>
      </c>
      <c r="AA3529" s="193">
        <f t="shared" si="6444"/>
        <v>0</v>
      </c>
      <c r="AB3529" s="193" t="str">
        <f t="shared" ref="AB3529" si="6458">AB$78</f>
        <v>Chandler, Matt</v>
      </c>
    </row>
    <row r="3530" spans="1:28" s="188" customFormat="1" ht="17.399999999999999">
      <c r="A3530" s="193" t="str">
        <f t="shared" si="6439"/>
        <v>Health Care</v>
      </c>
      <c r="B3530" s="193" t="str">
        <f t="shared" si="6440"/>
        <v>DI583Health Care</v>
      </c>
      <c r="C3530" s="193" t="str">
        <f t="shared" si="6441"/>
        <v>Health CareChandler, Matt</v>
      </c>
      <c r="D3530" s="193"/>
      <c r="E3530" s="193"/>
      <c r="F3530" s="193" t="str">
        <f t="shared" si="6442"/>
        <v>Health CareLong, Kristin</v>
      </c>
      <c r="G3530" s="193" t="str">
        <f t="shared" ref="G3530:M3530" si="6459">G$79</f>
        <v>Long, Kristin</v>
      </c>
      <c r="H3530" s="193" t="str">
        <f t="shared" si="6459"/>
        <v>Chandler, Matt</v>
      </c>
      <c r="I3530" s="193" t="str">
        <f t="shared" si="6459"/>
        <v>DI583</v>
      </c>
      <c r="J3530" s="193" t="str">
        <f t="shared" si="6459"/>
        <v>DIGITAL DARKROOM AND PHOTOGRAPHY</v>
      </c>
      <c r="K3530" s="193" t="str">
        <f t="shared" si="6459"/>
        <v>all</v>
      </c>
      <c r="L3530" s="193">
        <f t="shared" si="6459"/>
        <v>0</v>
      </c>
      <c r="M3530" s="193">
        <f t="shared" si="6459"/>
        <v>0</v>
      </c>
      <c r="N3530" s="193" t="str">
        <f t="shared" si="6455"/>
        <v>Health Care</v>
      </c>
      <c r="AA3530" s="193">
        <f t="shared" si="6444"/>
        <v>0</v>
      </c>
      <c r="AB3530" s="193" t="str">
        <f t="shared" ref="AB3530" si="6460">AB$79</f>
        <v>Chandler, Matt</v>
      </c>
    </row>
    <row r="3531" spans="1:28" s="188" customFormat="1" ht="17.399999999999999">
      <c r="A3531" s="193" t="str">
        <f t="shared" si="6439"/>
        <v>Health Care</v>
      </c>
      <c r="B3531" s="193" t="str">
        <f t="shared" si="6440"/>
        <v>EL967Health Care</v>
      </c>
      <c r="C3531" s="193" t="str">
        <f t="shared" si="6441"/>
        <v>Health CareChandler, Matt</v>
      </c>
      <c r="D3531" s="193"/>
      <c r="E3531" s="193"/>
      <c r="F3531" s="193" t="str">
        <f t="shared" si="6442"/>
        <v>Health CareLong, Kristin</v>
      </c>
      <c r="G3531" s="193" t="str">
        <f t="shared" ref="G3531:M3531" si="6461">G$80</f>
        <v>Long, Kristin</v>
      </c>
      <c r="H3531" s="193" t="str">
        <f t="shared" si="6461"/>
        <v>Chandler, Matt</v>
      </c>
      <c r="I3531" s="193" t="str">
        <f t="shared" si="6461"/>
        <v>EL967</v>
      </c>
      <c r="J3531" s="193" t="str">
        <f t="shared" si="6461"/>
        <v>E&amp;L CORP</v>
      </c>
      <c r="K3531" s="193" t="str">
        <f t="shared" si="6461"/>
        <v>all</v>
      </c>
      <c r="L3531" s="193">
        <f t="shared" si="6461"/>
        <v>0</v>
      </c>
      <c r="M3531" s="193">
        <f t="shared" si="6461"/>
        <v>0</v>
      </c>
      <c r="N3531" s="193" t="str">
        <f t="shared" si="6455"/>
        <v>Health Care</v>
      </c>
      <c r="AA3531" s="193">
        <f t="shared" si="6444"/>
        <v>0</v>
      </c>
      <c r="AB3531" s="193" t="str">
        <f t="shared" ref="AB3531" si="6462">AB$80</f>
        <v>Chandler, Matt</v>
      </c>
    </row>
    <row r="3532" spans="1:28" s="188" customFormat="1" ht="17.399999999999999">
      <c r="A3532" s="193" t="str">
        <f t="shared" si="6439"/>
        <v>Health Care</v>
      </c>
      <c r="B3532" s="193" t="str">
        <f t="shared" si="6440"/>
        <v>FO513Health Care</v>
      </c>
      <c r="C3532" s="193" t="str">
        <f t="shared" si="6441"/>
        <v>Health CareChandler, Matt</v>
      </c>
      <c r="D3532" s="193"/>
      <c r="E3532" s="193"/>
      <c r="F3532" s="193" t="str">
        <f t="shared" si="6442"/>
        <v>Health CareLong, Kristin</v>
      </c>
      <c r="G3532" s="193" t="str">
        <f t="shared" ref="G3532:M3532" si="6463">G$81</f>
        <v>Long, Kristin</v>
      </c>
      <c r="H3532" s="193" t="str">
        <f t="shared" si="6463"/>
        <v>Chandler, Matt</v>
      </c>
      <c r="I3532" s="193" t="str">
        <f t="shared" si="6463"/>
        <v>FO513</v>
      </c>
      <c r="J3532" s="193" t="str">
        <f t="shared" si="6463"/>
        <v>FOCUS CAMERA</v>
      </c>
      <c r="K3532" s="193" t="str">
        <f t="shared" si="6463"/>
        <v>all</v>
      </c>
      <c r="L3532" s="193">
        <f t="shared" si="6463"/>
        <v>0</v>
      </c>
      <c r="M3532" s="193">
        <f t="shared" si="6463"/>
        <v>0</v>
      </c>
      <c r="N3532" s="193" t="str">
        <f t="shared" si="6455"/>
        <v>Health Care</v>
      </c>
      <c r="AA3532" s="193">
        <f t="shared" si="6444"/>
        <v>0</v>
      </c>
      <c r="AB3532" s="193" t="str">
        <f t="shared" ref="AB3532" si="6464">AB$81</f>
        <v>Chandler, Matt</v>
      </c>
    </row>
    <row r="3533" spans="1:28" s="188" customFormat="1" ht="17.399999999999999">
      <c r="A3533" s="193" t="str">
        <f t="shared" si="6439"/>
        <v>Health Care</v>
      </c>
      <c r="B3533" s="193" t="str">
        <f t="shared" si="6440"/>
        <v>UN635Health Care</v>
      </c>
      <c r="C3533" s="193" t="str">
        <f t="shared" si="6441"/>
        <v>Health CareChandler, Matt</v>
      </c>
      <c r="D3533" s="193"/>
      <c r="E3533" s="193"/>
      <c r="F3533" s="193" t="str">
        <f t="shared" si="6442"/>
        <v>Health CareLong, Kristin</v>
      </c>
      <c r="G3533" s="193" t="str">
        <f t="shared" ref="G3533:M3533" si="6465">G$82</f>
        <v>Long, Kristin</v>
      </c>
      <c r="H3533" s="193" t="str">
        <f t="shared" si="6465"/>
        <v>Chandler, Matt</v>
      </c>
      <c r="I3533" s="193" t="str">
        <f t="shared" si="6465"/>
        <v>UN635</v>
      </c>
      <c r="J3533" s="193" t="str">
        <f t="shared" si="6465"/>
        <v>UNIQUE PHOTO</v>
      </c>
      <c r="K3533" s="193" t="str">
        <f t="shared" si="6465"/>
        <v>all</v>
      </c>
      <c r="L3533" s="193">
        <f t="shared" si="6465"/>
        <v>0</v>
      </c>
      <c r="M3533" s="193">
        <f t="shared" si="6465"/>
        <v>0</v>
      </c>
      <c r="N3533" s="193" t="str">
        <f t="shared" si="6455"/>
        <v>Health Care</v>
      </c>
      <c r="AA3533" s="193">
        <f t="shared" si="6444"/>
        <v>0</v>
      </c>
      <c r="AB3533" s="193" t="str">
        <f t="shared" ref="AB3533" si="6466">AB$82</f>
        <v>Chandler, Matt</v>
      </c>
    </row>
    <row r="3534" spans="1:28" s="188" customFormat="1" ht="17.399999999999999">
      <c r="A3534" s="193" t="str">
        <f t="shared" si="6439"/>
        <v>Health Care</v>
      </c>
      <c r="B3534" s="193" t="str">
        <f t="shared" si="6440"/>
        <v>WB001Health Care</v>
      </c>
      <c r="C3534" s="193" t="str">
        <f t="shared" si="6441"/>
        <v>Health CareChandler, Matt</v>
      </c>
      <c r="D3534" s="193"/>
      <c r="E3534" s="193"/>
      <c r="F3534" s="193" t="str">
        <f t="shared" si="6442"/>
        <v>Health CareLong, Kristin</v>
      </c>
      <c r="G3534" s="193" t="str">
        <f t="shared" ref="G3534:M3534" si="6467">G$83</f>
        <v>Long, Kristin</v>
      </c>
      <c r="H3534" s="193" t="str">
        <f t="shared" si="6467"/>
        <v>Chandler, Matt</v>
      </c>
      <c r="I3534" s="193" t="str">
        <f t="shared" si="6467"/>
        <v>WB001</v>
      </c>
      <c r="J3534" s="193" t="str">
        <f t="shared" si="6467"/>
        <v>WB HUNT</v>
      </c>
      <c r="K3534" s="193" t="str">
        <f t="shared" si="6467"/>
        <v>all</v>
      </c>
      <c r="L3534" s="193">
        <f t="shared" si="6467"/>
        <v>0</v>
      </c>
      <c r="M3534" s="193">
        <f t="shared" si="6467"/>
        <v>0</v>
      </c>
      <c r="N3534" s="193" t="str">
        <f t="shared" si="6455"/>
        <v>Health Care</v>
      </c>
      <c r="AA3534" s="193">
        <f t="shared" si="6444"/>
        <v>0</v>
      </c>
      <c r="AB3534" s="193" t="str">
        <f t="shared" ref="AB3534" si="6468">AB$83</f>
        <v>Chandler, Matt</v>
      </c>
    </row>
    <row r="3535" spans="1:28" s="188" customFormat="1" ht="17.399999999999999">
      <c r="A3535" s="193" t="str">
        <f t="shared" si="6439"/>
        <v>Health Care</v>
      </c>
      <c r="B3535" s="193" t="str">
        <f t="shared" si="6440"/>
        <v>0Health Care</v>
      </c>
      <c r="C3535" s="193" t="str">
        <f t="shared" si="6441"/>
        <v>Health CareChandler, Matt</v>
      </c>
      <c r="D3535" s="193"/>
      <c r="E3535" s="193"/>
      <c r="F3535" s="193" t="str">
        <f t="shared" si="6442"/>
        <v>Health CareLong, Kristin</v>
      </c>
      <c r="G3535" s="193" t="str">
        <f t="shared" ref="G3535:M3535" si="6469">G$84</f>
        <v>Long, Kristin</v>
      </c>
      <c r="H3535" s="193" t="str">
        <f t="shared" si="6469"/>
        <v>Chandler, Matt</v>
      </c>
      <c r="I3535" s="193">
        <f t="shared" si="6469"/>
        <v>0</v>
      </c>
      <c r="J3535" s="193" t="str">
        <f t="shared" si="6469"/>
        <v>CAMERALAND</v>
      </c>
      <c r="K3535" s="193" t="str">
        <f t="shared" si="6469"/>
        <v>all</v>
      </c>
      <c r="L3535" s="193">
        <f t="shared" si="6469"/>
        <v>0</v>
      </c>
      <c r="M3535" s="193">
        <f t="shared" si="6469"/>
        <v>0</v>
      </c>
      <c r="N3535" s="193" t="str">
        <f t="shared" si="6455"/>
        <v>Health Care</v>
      </c>
      <c r="AA3535" s="193">
        <f t="shared" si="6444"/>
        <v>0</v>
      </c>
      <c r="AB3535" s="193" t="str">
        <f t="shared" ref="AB3535" si="6470">AB$84</f>
        <v>Chandler, Matt</v>
      </c>
    </row>
    <row r="3536" spans="1:28" s="188" customFormat="1" ht="17.399999999999999">
      <c r="A3536" s="193" t="str">
        <f t="shared" si="6439"/>
        <v>Health Care</v>
      </c>
      <c r="B3536" s="193" t="str">
        <f t="shared" si="6440"/>
        <v>0Health Care</v>
      </c>
      <c r="C3536" s="193" t="str">
        <f t="shared" si="6441"/>
        <v>Health Care0</v>
      </c>
      <c r="D3536" s="193"/>
      <c r="E3536" s="193"/>
      <c r="F3536" s="193" t="str">
        <f t="shared" si="6442"/>
        <v>Health Care0</v>
      </c>
      <c r="G3536" s="193">
        <f t="shared" ref="G3536:M3536" si="6471">G$85</f>
        <v>0</v>
      </c>
      <c r="H3536" s="193">
        <f t="shared" si="6471"/>
        <v>0</v>
      </c>
      <c r="I3536" s="193">
        <f t="shared" si="6471"/>
        <v>0</v>
      </c>
      <c r="J3536" s="193">
        <f t="shared" si="6471"/>
        <v>0</v>
      </c>
      <c r="K3536" s="193">
        <f t="shared" si="6471"/>
        <v>0</v>
      </c>
      <c r="L3536" s="193">
        <f t="shared" si="6471"/>
        <v>0</v>
      </c>
      <c r="M3536" s="193">
        <f t="shared" si="6471"/>
        <v>0</v>
      </c>
      <c r="N3536" s="193" t="str">
        <f t="shared" si="6455"/>
        <v>Health Care</v>
      </c>
      <c r="AA3536" s="193">
        <f t="shared" si="6444"/>
        <v>0</v>
      </c>
      <c r="AB3536" s="193">
        <f t="shared" ref="AB3536" si="6472">AB$85</f>
        <v>0</v>
      </c>
    </row>
    <row r="3537" spans="1:28" s="188" customFormat="1" ht="17.399999999999999">
      <c r="A3537" s="193" t="str">
        <f t="shared" si="6439"/>
        <v>Health Care</v>
      </c>
      <c r="B3537" s="193" t="str">
        <f t="shared" si="6440"/>
        <v>0Health Care</v>
      </c>
      <c r="C3537" s="193" t="str">
        <f t="shared" si="6441"/>
        <v>Health Care0</v>
      </c>
      <c r="D3537" s="193"/>
      <c r="E3537" s="193"/>
      <c r="F3537" s="193" t="str">
        <f t="shared" si="6442"/>
        <v>Health Care0</v>
      </c>
      <c r="G3537" s="193">
        <f t="shared" ref="G3537:M3537" si="6473">G$86</f>
        <v>0</v>
      </c>
      <c r="H3537" s="193">
        <f t="shared" si="6473"/>
        <v>0</v>
      </c>
      <c r="I3537" s="193">
        <f t="shared" si="6473"/>
        <v>0</v>
      </c>
      <c r="J3537" s="193">
        <f t="shared" si="6473"/>
        <v>0</v>
      </c>
      <c r="K3537" s="193">
        <f t="shared" si="6473"/>
        <v>0</v>
      </c>
      <c r="L3537" s="193">
        <f t="shared" si="6473"/>
        <v>0</v>
      </c>
      <c r="M3537" s="193">
        <f t="shared" si="6473"/>
        <v>0</v>
      </c>
      <c r="N3537" s="193" t="str">
        <f t="shared" si="6455"/>
        <v>Health Care</v>
      </c>
      <c r="AA3537" s="193">
        <f t="shared" si="6444"/>
        <v>0</v>
      </c>
      <c r="AB3537" s="193">
        <f t="shared" ref="AB3537" si="6474">AB$86</f>
        <v>0</v>
      </c>
    </row>
    <row r="3538" spans="1:28" s="188" customFormat="1" ht="17.399999999999999">
      <c r="A3538" s="193" t="str">
        <f t="shared" si="6439"/>
        <v>Health Care</v>
      </c>
      <c r="B3538" s="193" t="str">
        <f t="shared" si="6440"/>
        <v>BI472Health Care</v>
      </c>
      <c r="C3538" s="193" t="str">
        <f t="shared" si="6441"/>
        <v>Health CareCohn, Brad</v>
      </c>
      <c r="D3538" s="193"/>
      <c r="E3538" s="193"/>
      <c r="F3538" s="193" t="str">
        <f t="shared" si="6442"/>
        <v>Health CareLong, Kristin</v>
      </c>
      <c r="G3538" s="193" t="str">
        <f t="shared" ref="G3538:M3538" si="6475">G$87</f>
        <v>Long, Kristin</v>
      </c>
      <c r="H3538" s="193" t="str">
        <f t="shared" si="6475"/>
        <v>Cohn, Brad</v>
      </c>
      <c r="I3538" s="193" t="str">
        <f t="shared" si="6475"/>
        <v>BI472</v>
      </c>
      <c r="J3538" s="193" t="str">
        <f t="shared" si="6475"/>
        <v>BILL AND MIKE'S PHOTO INC</v>
      </c>
      <c r="K3538" s="193" t="str">
        <f t="shared" si="6475"/>
        <v>all</v>
      </c>
      <c r="L3538" s="193">
        <f t="shared" si="6475"/>
        <v>0</v>
      </c>
      <c r="M3538" s="193">
        <f t="shared" si="6475"/>
        <v>0</v>
      </c>
      <c r="N3538" s="193" t="str">
        <f t="shared" si="6455"/>
        <v>Health Care</v>
      </c>
      <c r="AA3538" s="193">
        <f t="shared" si="6444"/>
        <v>0</v>
      </c>
      <c r="AB3538" s="193" t="str">
        <f t="shared" ref="AB3538" si="6476">AB$87</f>
        <v>Cohn, Brad</v>
      </c>
    </row>
    <row r="3539" spans="1:28" s="188" customFormat="1" ht="17.399999999999999">
      <c r="A3539" s="193" t="str">
        <f t="shared" si="6439"/>
        <v>Health Care</v>
      </c>
      <c r="B3539" s="193" t="str">
        <f t="shared" si="6440"/>
        <v>CA342Health Care</v>
      </c>
      <c r="C3539" s="193" t="str">
        <f t="shared" si="6441"/>
        <v>Health CareCohn, Brad</v>
      </c>
      <c r="D3539" s="193"/>
      <c r="E3539" s="193"/>
      <c r="F3539" s="193" t="str">
        <f t="shared" si="6442"/>
        <v>Health CareLong, Kristin</v>
      </c>
      <c r="G3539" s="193" t="str">
        <f t="shared" ref="G3539:M3539" si="6477">G$88</f>
        <v>Long, Kristin</v>
      </c>
      <c r="H3539" s="193" t="str">
        <f t="shared" si="6477"/>
        <v>Cohn, Brad</v>
      </c>
      <c r="I3539" s="193" t="str">
        <f t="shared" si="6477"/>
        <v>CA342</v>
      </c>
      <c r="J3539" s="193" t="str">
        <f t="shared" si="6477"/>
        <v>CAPTURE AND CONNECT CORP</v>
      </c>
      <c r="K3539" s="193" t="str">
        <f t="shared" si="6477"/>
        <v>all</v>
      </c>
      <c r="L3539" s="193">
        <f t="shared" si="6477"/>
        <v>0</v>
      </c>
      <c r="M3539" s="193">
        <f t="shared" si="6477"/>
        <v>0</v>
      </c>
      <c r="N3539" s="193" t="str">
        <f t="shared" si="6455"/>
        <v>Health Care</v>
      </c>
      <c r="AA3539" s="193">
        <f t="shared" si="6444"/>
        <v>0</v>
      </c>
      <c r="AB3539" s="193" t="str">
        <f t="shared" ref="AB3539" si="6478">AB$88</f>
        <v>Cohn, Brad</v>
      </c>
    </row>
    <row r="3540" spans="1:28" s="188" customFormat="1" ht="17.399999999999999">
      <c r="A3540" s="193" t="str">
        <f t="shared" si="6439"/>
        <v>Health Care</v>
      </c>
      <c r="B3540" s="193" t="str">
        <f t="shared" si="6440"/>
        <v>DO421Health Care</v>
      </c>
      <c r="C3540" s="193" t="str">
        <f t="shared" si="6441"/>
        <v>Health CareCohn, Brad</v>
      </c>
      <c r="D3540" s="193"/>
      <c r="E3540" s="193"/>
      <c r="F3540" s="193" t="str">
        <f t="shared" si="6442"/>
        <v>Health CareLong, Kristin</v>
      </c>
      <c r="G3540" s="193" t="str">
        <f t="shared" ref="G3540:M3540" si="6479">G$89</f>
        <v>Long, Kristin</v>
      </c>
      <c r="H3540" s="193" t="str">
        <f t="shared" si="6479"/>
        <v>Cohn, Brad</v>
      </c>
      <c r="I3540" s="193" t="str">
        <f t="shared" si="6479"/>
        <v>DO421</v>
      </c>
      <c r="J3540" s="193" t="str">
        <f t="shared" si="6479"/>
        <v>DODD CAMERA HOLDINGS</v>
      </c>
      <c r="K3540" s="193" t="str">
        <f t="shared" si="6479"/>
        <v>all</v>
      </c>
      <c r="L3540" s="193">
        <f t="shared" si="6479"/>
        <v>0</v>
      </c>
      <c r="M3540" s="193">
        <f t="shared" si="6479"/>
        <v>0</v>
      </c>
      <c r="N3540" s="193" t="str">
        <f t="shared" si="6455"/>
        <v>Health Care</v>
      </c>
      <c r="AA3540" s="193">
        <f t="shared" si="6444"/>
        <v>0</v>
      </c>
      <c r="AB3540" s="193" t="str">
        <f t="shared" ref="AB3540" si="6480">AB$89</f>
        <v>Cohn, Brad</v>
      </c>
    </row>
    <row r="3541" spans="1:28" s="188" customFormat="1" ht="17.399999999999999">
      <c r="A3541" s="193" t="str">
        <f t="shared" si="6439"/>
        <v>Health Care</v>
      </c>
      <c r="B3541" s="193" t="str">
        <f t="shared" si="6440"/>
        <v>FU243Health Care</v>
      </c>
      <c r="C3541" s="193" t="str">
        <f t="shared" si="6441"/>
        <v>Health CareCohn, Brad</v>
      </c>
      <c r="D3541" s="193"/>
      <c r="E3541" s="193"/>
      <c r="F3541" s="193" t="str">
        <f t="shared" si="6442"/>
        <v>Health CareLong, Kristin</v>
      </c>
      <c r="G3541" s="193" t="str">
        <f t="shared" ref="G3541:M3541" si="6481">G$90</f>
        <v>Long, Kristin</v>
      </c>
      <c r="H3541" s="193" t="str">
        <f t="shared" si="6481"/>
        <v>Cohn, Brad</v>
      </c>
      <c r="I3541" s="193" t="str">
        <f t="shared" si="6481"/>
        <v>FU243</v>
      </c>
      <c r="J3541" s="193" t="str">
        <f t="shared" si="6481"/>
        <v>FULL COMPASS SYSTEMS, LTD</v>
      </c>
      <c r="K3541" s="193" t="str">
        <f t="shared" si="6481"/>
        <v>all</v>
      </c>
      <c r="L3541" s="193">
        <f t="shared" si="6481"/>
        <v>0</v>
      </c>
      <c r="M3541" s="193">
        <f t="shared" si="6481"/>
        <v>0</v>
      </c>
      <c r="N3541" s="193" t="str">
        <f t="shared" si="6455"/>
        <v>Health Care</v>
      </c>
      <c r="AA3541" s="193">
        <f t="shared" si="6444"/>
        <v>0</v>
      </c>
      <c r="AB3541" s="193" t="str">
        <f t="shared" ref="AB3541" si="6482">AB$90</f>
        <v>Cohn, Brad</v>
      </c>
    </row>
    <row r="3542" spans="1:28" s="188" customFormat="1" ht="17.399999999999999">
      <c r="A3542" s="193" t="str">
        <f t="shared" si="6439"/>
        <v>Health Care</v>
      </c>
      <c r="B3542" s="193" t="str">
        <f t="shared" si="6440"/>
        <v>HE087Health Care</v>
      </c>
      <c r="C3542" s="193" t="str">
        <f t="shared" si="6441"/>
        <v>Health CareCohn, Brad</v>
      </c>
      <c r="D3542" s="193"/>
      <c r="E3542" s="193"/>
      <c r="F3542" s="193" t="str">
        <f t="shared" si="6442"/>
        <v>Health CareLong, Kristin</v>
      </c>
      <c r="G3542" s="193" t="str">
        <f t="shared" ref="G3542:M3542" si="6483">G$91</f>
        <v>Long, Kristin</v>
      </c>
      <c r="H3542" s="193" t="str">
        <f t="shared" si="6483"/>
        <v>Cohn, Brad</v>
      </c>
      <c r="I3542" s="193" t="str">
        <f t="shared" si="6483"/>
        <v>HE087</v>
      </c>
      <c r="J3542" s="193" t="str">
        <f t="shared" si="6483"/>
        <v>HELIX LIMITED</v>
      </c>
      <c r="K3542" s="193" t="str">
        <f t="shared" si="6483"/>
        <v>all</v>
      </c>
      <c r="L3542" s="193">
        <f t="shared" si="6483"/>
        <v>0</v>
      </c>
      <c r="M3542" s="193">
        <f t="shared" si="6483"/>
        <v>0</v>
      </c>
      <c r="N3542" s="193" t="str">
        <f t="shared" si="6455"/>
        <v>Health Care</v>
      </c>
      <c r="AA3542" s="193">
        <f t="shared" si="6444"/>
        <v>0</v>
      </c>
      <c r="AB3542" s="193" t="str">
        <f t="shared" ref="AB3542" si="6484">AB$91</f>
        <v>Cohn, Brad</v>
      </c>
    </row>
    <row r="3543" spans="1:28" s="188" customFormat="1" ht="17.399999999999999">
      <c r="A3543" s="193" t="str">
        <f t="shared" si="6439"/>
        <v>Health Care</v>
      </c>
      <c r="B3543" s="193" t="str">
        <f t="shared" si="6440"/>
        <v>MA009Health Care</v>
      </c>
      <c r="C3543" s="193" t="str">
        <f t="shared" si="6441"/>
        <v>Health CareCohn, Brad</v>
      </c>
      <c r="D3543" s="193"/>
      <c r="E3543" s="193"/>
      <c r="F3543" s="193" t="str">
        <f t="shared" si="6442"/>
        <v>Health CareLong, Kristin</v>
      </c>
      <c r="G3543" s="193" t="str">
        <f t="shared" ref="G3543:M3543" si="6485">G$92</f>
        <v>Long, Kristin</v>
      </c>
      <c r="H3543" s="193" t="str">
        <f t="shared" si="6485"/>
        <v>Cohn, Brad</v>
      </c>
      <c r="I3543" s="193" t="str">
        <f t="shared" si="6485"/>
        <v>MA009</v>
      </c>
      <c r="J3543" s="193" t="str">
        <f t="shared" si="6485"/>
        <v>MACOMBER HADDAD LLC</v>
      </c>
      <c r="K3543" s="193" t="str">
        <f t="shared" si="6485"/>
        <v>all</v>
      </c>
      <c r="L3543" s="193">
        <f t="shared" si="6485"/>
        <v>0</v>
      </c>
      <c r="M3543" s="193">
        <f t="shared" si="6485"/>
        <v>0</v>
      </c>
      <c r="N3543" s="193" t="str">
        <f t="shared" si="6455"/>
        <v>Health Care</v>
      </c>
      <c r="AA3543" s="193">
        <f t="shared" si="6444"/>
        <v>0</v>
      </c>
      <c r="AB3543" s="193" t="str">
        <f t="shared" ref="AB3543" si="6486">AB$92</f>
        <v>Cohn, Brad</v>
      </c>
    </row>
    <row r="3544" spans="1:28" s="188" customFormat="1" ht="17.399999999999999">
      <c r="A3544" s="193" t="str">
        <f t="shared" si="6439"/>
        <v>Health Care</v>
      </c>
      <c r="B3544" s="193" t="str">
        <f t="shared" si="6440"/>
        <v>NA708Health Care</v>
      </c>
      <c r="C3544" s="193" t="str">
        <f t="shared" si="6441"/>
        <v>Health CareCohn, Brad</v>
      </c>
      <c r="D3544" s="193"/>
      <c r="E3544" s="193"/>
      <c r="F3544" s="193" t="str">
        <f t="shared" si="6442"/>
        <v>Health CareLong, Kristin</v>
      </c>
      <c r="G3544" s="193" t="str">
        <f t="shared" ref="G3544:M3544" si="6487">G$93</f>
        <v>Long, Kristin</v>
      </c>
      <c r="H3544" s="193" t="str">
        <f t="shared" si="6487"/>
        <v>Cohn, Brad</v>
      </c>
      <c r="I3544" s="193" t="str">
        <f t="shared" si="6487"/>
        <v>NA708</v>
      </c>
      <c r="J3544" s="193" t="str">
        <f t="shared" si="6487"/>
        <v>NATIONAL CAMERA EXCHANGE</v>
      </c>
      <c r="K3544" s="193" t="str">
        <f t="shared" si="6487"/>
        <v>all</v>
      </c>
      <c r="L3544" s="193">
        <f t="shared" si="6487"/>
        <v>0</v>
      </c>
      <c r="M3544" s="193">
        <f t="shared" si="6487"/>
        <v>0</v>
      </c>
      <c r="N3544" s="193" t="str">
        <f t="shared" si="6455"/>
        <v>Health Care</v>
      </c>
      <c r="AA3544" s="193">
        <f t="shared" si="6444"/>
        <v>0</v>
      </c>
      <c r="AB3544" s="193" t="str">
        <f t="shared" ref="AB3544" si="6488">AB$93</f>
        <v>Cohn, Brad</v>
      </c>
    </row>
    <row r="3545" spans="1:28" s="188" customFormat="1" ht="17.399999999999999">
      <c r="A3545" s="193" t="str">
        <f t="shared" si="6439"/>
        <v>Health Care</v>
      </c>
      <c r="B3545" s="193" t="str">
        <f t="shared" si="6440"/>
        <v>NO665Health Care</v>
      </c>
      <c r="C3545" s="193" t="str">
        <f t="shared" si="6441"/>
        <v>Health CareCohn, Brad</v>
      </c>
      <c r="D3545" s="193"/>
      <c r="E3545" s="193"/>
      <c r="F3545" s="193" t="str">
        <f t="shared" si="6442"/>
        <v>Health CareLong, Kristin</v>
      </c>
      <c r="G3545" s="193" t="str">
        <f t="shared" ref="G3545:M3545" si="6489">G$94</f>
        <v>Long, Kristin</v>
      </c>
      <c r="H3545" s="193" t="str">
        <f t="shared" si="6489"/>
        <v>Cohn, Brad</v>
      </c>
      <c r="I3545" s="193" t="str">
        <f t="shared" si="6489"/>
        <v>NO665</v>
      </c>
      <c r="J3545" s="193" t="str">
        <f t="shared" si="6489"/>
        <v>NORMAN CAMERA COMPANY LLC</v>
      </c>
      <c r="K3545" s="193" t="str">
        <f t="shared" si="6489"/>
        <v>all</v>
      </c>
      <c r="L3545" s="193">
        <f t="shared" si="6489"/>
        <v>0</v>
      </c>
      <c r="M3545" s="193">
        <f t="shared" si="6489"/>
        <v>0</v>
      </c>
      <c r="N3545" s="193" t="str">
        <f t="shared" si="6455"/>
        <v>Health Care</v>
      </c>
      <c r="AA3545" s="193">
        <f t="shared" si="6444"/>
        <v>0</v>
      </c>
      <c r="AB3545" s="193" t="str">
        <f t="shared" ref="AB3545" si="6490">AB$94</f>
        <v>Cohn, Brad</v>
      </c>
    </row>
    <row r="3546" spans="1:28" s="188" customFormat="1" ht="17.399999999999999">
      <c r="A3546" s="193" t="str">
        <f t="shared" si="6439"/>
        <v>Health Care</v>
      </c>
      <c r="B3546" s="193" t="str">
        <f t="shared" si="6440"/>
        <v>RO125Health Care</v>
      </c>
      <c r="C3546" s="193" t="str">
        <f t="shared" si="6441"/>
        <v>Health CareCohn, Brad</v>
      </c>
      <c r="D3546" s="193"/>
      <c r="E3546" s="193"/>
      <c r="F3546" s="193" t="str">
        <f t="shared" si="6442"/>
        <v>Health CareLong, Kristin</v>
      </c>
      <c r="G3546" s="193" t="str">
        <f t="shared" ref="G3546:M3546" si="6491">G$95</f>
        <v>Long, Kristin</v>
      </c>
      <c r="H3546" s="193" t="str">
        <f t="shared" si="6491"/>
        <v>Cohn, Brad</v>
      </c>
      <c r="I3546" s="193" t="str">
        <f t="shared" si="6491"/>
        <v>RO125</v>
      </c>
      <c r="J3546" s="193" t="str">
        <f t="shared" si="6491"/>
        <v>ROBERTS DIST CO</v>
      </c>
      <c r="K3546" s="193" t="str">
        <f t="shared" si="6491"/>
        <v>all</v>
      </c>
      <c r="L3546" s="193">
        <f t="shared" si="6491"/>
        <v>0</v>
      </c>
      <c r="M3546" s="193">
        <f t="shared" si="6491"/>
        <v>0</v>
      </c>
      <c r="N3546" s="193" t="str">
        <f t="shared" si="6455"/>
        <v>Health Care</v>
      </c>
      <c r="AA3546" s="193">
        <f t="shared" si="6444"/>
        <v>0</v>
      </c>
      <c r="AB3546" s="193" t="str">
        <f t="shared" ref="AB3546" si="6492">AB$95</f>
        <v>Cohn, Brad</v>
      </c>
    </row>
    <row r="3547" spans="1:28" s="188" customFormat="1" ht="17.399999999999999">
      <c r="A3547" s="193" t="str">
        <f t="shared" si="6439"/>
        <v>Health Care</v>
      </c>
      <c r="B3547" s="193" t="str">
        <f t="shared" si="6440"/>
        <v>TH361Health Care</v>
      </c>
      <c r="C3547" s="193" t="str">
        <f t="shared" si="6441"/>
        <v>Health CareCohn, Brad</v>
      </c>
      <c r="D3547" s="193"/>
      <c r="E3547" s="193"/>
      <c r="F3547" s="193" t="str">
        <f t="shared" si="6442"/>
        <v>Health CareLong, Kristin</v>
      </c>
      <c r="G3547" s="193" t="str">
        <f t="shared" ref="G3547:M3547" si="6493">G$96</f>
        <v>Long, Kristin</v>
      </c>
      <c r="H3547" s="193" t="str">
        <f t="shared" si="6493"/>
        <v>Cohn, Brad</v>
      </c>
      <c r="I3547" s="193" t="str">
        <f t="shared" si="6493"/>
        <v>TH361</v>
      </c>
      <c r="J3547" s="193" t="str">
        <f t="shared" si="6493"/>
        <v>THE CAMERA SHOP OF MUSKEGON INC,</v>
      </c>
      <c r="K3547" s="193" t="str">
        <f t="shared" si="6493"/>
        <v>all</v>
      </c>
      <c r="L3547" s="193">
        <f t="shared" si="6493"/>
        <v>0</v>
      </c>
      <c r="M3547" s="193">
        <f t="shared" si="6493"/>
        <v>0</v>
      </c>
      <c r="N3547" s="193" t="str">
        <f t="shared" si="6455"/>
        <v>Health Care</v>
      </c>
      <c r="AA3547" s="193">
        <f t="shared" si="6444"/>
        <v>0</v>
      </c>
      <c r="AB3547" s="193" t="str">
        <f t="shared" ref="AB3547" si="6494">AB$96</f>
        <v>Cohn, Brad</v>
      </c>
    </row>
    <row r="3548" spans="1:28" s="188" customFormat="1" ht="17.399999999999999">
      <c r="A3548" s="193" t="str">
        <f t="shared" si="6439"/>
        <v>Health Care</v>
      </c>
      <c r="B3548" s="193" t="str">
        <f t="shared" si="6440"/>
        <v>WO426Health Care</v>
      </c>
      <c r="C3548" s="193" t="str">
        <f t="shared" si="6441"/>
        <v>Health CareCohn, Brad</v>
      </c>
      <c r="D3548" s="193"/>
      <c r="E3548" s="193"/>
      <c r="F3548" s="193" t="str">
        <f t="shared" si="6442"/>
        <v>Health CareLong, Kristin</v>
      </c>
      <c r="G3548" s="193" t="str">
        <f t="shared" ref="G3548:M3548" si="6495">G$97</f>
        <v>Long, Kristin</v>
      </c>
      <c r="H3548" s="193" t="str">
        <f t="shared" si="6495"/>
        <v>Cohn, Brad</v>
      </c>
      <c r="I3548" s="193" t="str">
        <f t="shared" si="6495"/>
        <v>WO426</v>
      </c>
      <c r="J3548" s="193" t="str">
        <f t="shared" si="6495"/>
        <v>WOODWARD CAMERA INC</v>
      </c>
      <c r="K3548" s="193" t="str">
        <f t="shared" si="6495"/>
        <v>all</v>
      </c>
      <c r="L3548" s="193">
        <f t="shared" si="6495"/>
        <v>0</v>
      </c>
      <c r="M3548" s="193">
        <f t="shared" si="6495"/>
        <v>0</v>
      </c>
      <c r="N3548" s="193" t="str">
        <f t="shared" si="6455"/>
        <v>Health Care</v>
      </c>
      <c r="AA3548" s="193">
        <f t="shared" si="6444"/>
        <v>0</v>
      </c>
      <c r="AB3548" s="193" t="str">
        <f t="shared" ref="AB3548" si="6496">AB$97</f>
        <v>Cohn, Brad</v>
      </c>
    </row>
    <row r="3549" spans="1:28" s="188" customFormat="1" ht="17.399999999999999">
      <c r="A3549" s="193" t="str">
        <f t="shared" si="6439"/>
        <v>Health Care</v>
      </c>
      <c r="B3549" s="193" t="str">
        <f t="shared" si="6440"/>
        <v>0Health Care</v>
      </c>
      <c r="C3549" s="193" t="str">
        <f t="shared" si="6441"/>
        <v>Health Care0</v>
      </c>
      <c r="D3549" s="193"/>
      <c r="E3549" s="193"/>
      <c r="F3549" s="193" t="str">
        <f t="shared" si="6442"/>
        <v>Health Care0</v>
      </c>
      <c r="G3549" s="193">
        <f t="shared" ref="G3549:M3549" si="6497">G$98</f>
        <v>0</v>
      </c>
      <c r="H3549" s="193">
        <f t="shared" si="6497"/>
        <v>0</v>
      </c>
      <c r="I3549" s="193">
        <f t="shared" si="6497"/>
        <v>0</v>
      </c>
      <c r="J3549" s="193">
        <f t="shared" si="6497"/>
        <v>0</v>
      </c>
      <c r="K3549" s="193">
        <f t="shared" si="6497"/>
        <v>0</v>
      </c>
      <c r="L3549" s="193">
        <f t="shared" si="6497"/>
        <v>0</v>
      </c>
      <c r="M3549" s="193">
        <f t="shared" si="6497"/>
        <v>0</v>
      </c>
      <c r="N3549" s="193" t="str">
        <f t="shared" si="6455"/>
        <v>Health Care</v>
      </c>
      <c r="AA3549" s="193">
        <f t="shared" si="6444"/>
        <v>0</v>
      </c>
      <c r="AB3549" s="193">
        <f t="shared" ref="AB3549" si="6498">AB$98</f>
        <v>0</v>
      </c>
    </row>
    <row r="3550" spans="1:28" s="188" customFormat="1" ht="17.399999999999999">
      <c r="A3550" s="193" t="str">
        <f t="shared" si="6439"/>
        <v>Health Care</v>
      </c>
      <c r="B3550" s="193" t="str">
        <f t="shared" si="6440"/>
        <v>0Health Care</v>
      </c>
      <c r="C3550" s="193" t="str">
        <f t="shared" si="6441"/>
        <v>Health Care0</v>
      </c>
      <c r="D3550" s="193"/>
      <c r="E3550" s="193"/>
      <c r="F3550" s="193" t="str">
        <f t="shared" si="6442"/>
        <v>Health Care0</v>
      </c>
      <c r="G3550" s="193">
        <f t="shared" ref="G3550:M3550" si="6499">G$99</f>
        <v>0</v>
      </c>
      <c r="H3550" s="193">
        <f t="shared" si="6499"/>
        <v>0</v>
      </c>
      <c r="I3550" s="193">
        <f t="shared" si="6499"/>
        <v>0</v>
      </c>
      <c r="J3550" s="193">
        <f t="shared" si="6499"/>
        <v>0</v>
      </c>
      <c r="K3550" s="193">
        <f t="shared" si="6499"/>
        <v>0</v>
      </c>
      <c r="L3550" s="193">
        <f t="shared" si="6499"/>
        <v>0</v>
      </c>
      <c r="M3550" s="193">
        <f t="shared" si="6499"/>
        <v>0</v>
      </c>
      <c r="N3550" s="193" t="str">
        <f t="shared" si="6455"/>
        <v>Health Care</v>
      </c>
      <c r="AA3550" s="193">
        <f t="shared" si="6444"/>
        <v>0</v>
      </c>
      <c r="AB3550" s="193">
        <f t="shared" ref="AB3550" si="6500">AB$99</f>
        <v>0</v>
      </c>
    </row>
    <row r="3551" spans="1:28" s="188" customFormat="1" ht="17.399999999999999">
      <c r="A3551" s="193" t="str">
        <f t="shared" si="6439"/>
        <v>Health Care</v>
      </c>
      <c r="B3551" s="193" t="str">
        <f t="shared" si="6440"/>
        <v>AR605Health Care</v>
      </c>
      <c r="C3551" s="193" t="str">
        <f t="shared" si="6441"/>
        <v>Health CareJacobson, Rick</v>
      </c>
      <c r="D3551" s="193"/>
      <c r="E3551" s="193"/>
      <c r="F3551" s="193" t="str">
        <f t="shared" si="6442"/>
        <v>Health CareLong, Kristin</v>
      </c>
      <c r="G3551" s="193" t="str">
        <f t="shared" ref="G3551:M3551" si="6501">G$100</f>
        <v>Long, Kristin</v>
      </c>
      <c r="H3551" s="193" t="str">
        <f t="shared" si="6501"/>
        <v>Jacobson, Rick</v>
      </c>
      <c r="I3551" s="193" t="str">
        <f t="shared" si="6501"/>
        <v>AR605</v>
      </c>
      <c r="J3551" s="193" t="str">
        <f t="shared" si="6501"/>
        <v>ART SUTCH PHOTOGRAPHY &amp; DIGITAL</v>
      </c>
      <c r="K3551" s="193" t="str">
        <f t="shared" si="6501"/>
        <v>all</v>
      </c>
      <c r="L3551" s="193">
        <f t="shared" si="6501"/>
        <v>0</v>
      </c>
      <c r="M3551" s="193">
        <f t="shared" si="6501"/>
        <v>0</v>
      </c>
      <c r="N3551" s="193" t="str">
        <f t="shared" si="6455"/>
        <v>Health Care</v>
      </c>
      <c r="AA3551" s="193">
        <f t="shared" si="6444"/>
        <v>0</v>
      </c>
      <c r="AB3551" s="193" t="str">
        <f t="shared" ref="AB3551" si="6502">AB$100</f>
        <v>Jacobson, Rick</v>
      </c>
    </row>
    <row r="3552" spans="1:28" s="188" customFormat="1" ht="17.399999999999999">
      <c r="A3552" s="193" t="str">
        <f t="shared" si="6439"/>
        <v>Health Care</v>
      </c>
      <c r="B3552" s="193" t="str">
        <f t="shared" si="6440"/>
        <v>BA020Health Care</v>
      </c>
      <c r="C3552" s="193" t="str">
        <f t="shared" si="6441"/>
        <v>Health CareJacobson, Rick</v>
      </c>
      <c r="D3552" s="193"/>
      <c r="E3552" s="193"/>
      <c r="F3552" s="193" t="str">
        <f t="shared" si="6442"/>
        <v>Health CareLong, Kristin</v>
      </c>
      <c r="G3552" s="193" t="str">
        <f t="shared" ref="G3552:M3552" si="6503">G$101</f>
        <v>Long, Kristin</v>
      </c>
      <c r="H3552" s="193" t="str">
        <f t="shared" si="6503"/>
        <v>Jacobson, Rick</v>
      </c>
      <c r="I3552" s="193" t="str">
        <f t="shared" si="6503"/>
        <v>BA020</v>
      </c>
      <c r="J3552" s="193" t="str">
        <f t="shared" si="6503"/>
        <v>BACKSCATTER</v>
      </c>
      <c r="K3552" s="193" t="str">
        <f t="shared" si="6503"/>
        <v>all</v>
      </c>
      <c r="L3552" s="193">
        <f t="shared" si="6503"/>
        <v>0</v>
      </c>
      <c r="M3552" s="193">
        <f t="shared" si="6503"/>
        <v>0</v>
      </c>
      <c r="N3552" s="193" t="str">
        <f t="shared" si="6455"/>
        <v>Health Care</v>
      </c>
      <c r="AA3552" s="193">
        <f t="shared" si="6444"/>
        <v>0</v>
      </c>
      <c r="AB3552" s="193" t="str">
        <f t="shared" ref="AB3552" si="6504">AB$101</f>
        <v>Jacobson, Rick</v>
      </c>
    </row>
    <row r="3553" spans="1:28" s="188" customFormat="1" ht="17.399999999999999">
      <c r="A3553" s="193" t="str">
        <f t="shared" si="6439"/>
        <v>Health Care</v>
      </c>
      <c r="B3553" s="193" t="str">
        <f t="shared" si="6440"/>
        <v>BO900Health Care</v>
      </c>
      <c r="C3553" s="193" t="str">
        <f t="shared" si="6441"/>
        <v>Health CareJacobson, Rick</v>
      </c>
      <c r="D3553" s="193"/>
      <c r="E3553" s="193"/>
      <c r="F3553" s="193" t="str">
        <f t="shared" si="6442"/>
        <v>Health CareLong, Kristin</v>
      </c>
      <c r="G3553" s="193" t="str">
        <f t="shared" ref="G3553:M3553" si="6505">G$102</f>
        <v>Long, Kristin</v>
      </c>
      <c r="H3553" s="193" t="str">
        <f t="shared" si="6505"/>
        <v>Jacobson, Rick</v>
      </c>
      <c r="I3553" s="193" t="str">
        <f t="shared" si="6505"/>
        <v>BO900</v>
      </c>
      <c r="J3553" s="193" t="str">
        <f t="shared" si="6505"/>
        <v>BOZEMAN CAMERA &amp; REPAIR INC</v>
      </c>
      <c r="K3553" s="193" t="str">
        <f t="shared" si="6505"/>
        <v>all</v>
      </c>
      <c r="L3553" s="193">
        <f t="shared" si="6505"/>
        <v>0</v>
      </c>
      <c r="M3553" s="193">
        <f t="shared" si="6505"/>
        <v>0</v>
      </c>
      <c r="N3553" s="193" t="str">
        <f t="shared" si="6455"/>
        <v>Health Care</v>
      </c>
      <c r="AA3553" s="193">
        <f t="shared" si="6444"/>
        <v>0</v>
      </c>
      <c r="AB3553" s="193" t="str">
        <f t="shared" ref="AB3553" si="6506">AB$102</f>
        <v>Jacobson, Rick</v>
      </c>
    </row>
    <row r="3554" spans="1:28" s="188" customFormat="1" ht="17.399999999999999">
      <c r="A3554" s="193" t="str">
        <f t="shared" si="6439"/>
        <v>Health Care</v>
      </c>
      <c r="B3554" s="193" t="str">
        <f t="shared" si="6440"/>
        <v>FI427Health Care</v>
      </c>
      <c r="C3554" s="193" t="str">
        <f t="shared" si="6441"/>
        <v>Health CareJacobson, Rick</v>
      </c>
      <c r="D3554" s="193"/>
      <c r="E3554" s="193"/>
      <c r="F3554" s="193" t="str">
        <f t="shared" si="6442"/>
        <v>Health CareLong, Kristin</v>
      </c>
      <c r="G3554" s="193" t="str">
        <f t="shared" ref="G3554:M3554" si="6507">G$103</f>
        <v>Long, Kristin</v>
      </c>
      <c r="H3554" s="193" t="str">
        <f t="shared" si="6507"/>
        <v>Jacobson, Rick</v>
      </c>
      <c r="I3554" s="193" t="str">
        <f t="shared" si="6507"/>
        <v>FI427</v>
      </c>
      <c r="J3554" s="193" t="str">
        <f t="shared" si="6507"/>
        <v>FIRESIDE CAMERA INC</v>
      </c>
      <c r="K3554" s="193" t="str">
        <f t="shared" si="6507"/>
        <v>all</v>
      </c>
      <c r="L3554" s="193">
        <f t="shared" si="6507"/>
        <v>0</v>
      </c>
      <c r="M3554" s="193">
        <f t="shared" si="6507"/>
        <v>0</v>
      </c>
      <c r="N3554" s="193" t="str">
        <f t="shared" si="6455"/>
        <v>Health Care</v>
      </c>
      <c r="AA3554" s="193">
        <f t="shared" si="6444"/>
        <v>0</v>
      </c>
      <c r="AB3554" s="193" t="str">
        <f t="shared" ref="AB3554" si="6508">AB$103</f>
        <v>Jacobson, Rick</v>
      </c>
    </row>
    <row r="3555" spans="1:28" s="188" customFormat="1" ht="17.399999999999999">
      <c r="A3555" s="193" t="str">
        <f t="shared" si="6439"/>
        <v>Health Care</v>
      </c>
      <c r="B3555" s="193" t="str">
        <f t="shared" si="6440"/>
        <v>GL321Health Care</v>
      </c>
      <c r="C3555" s="193" t="str">
        <f t="shared" si="6441"/>
        <v>Health CareJacobson, Rick</v>
      </c>
      <c r="D3555" s="193"/>
      <c r="E3555" s="193"/>
      <c r="F3555" s="193" t="str">
        <f t="shared" si="6442"/>
        <v>Health CareLong, Kristin</v>
      </c>
      <c r="G3555" s="193" t="str">
        <f t="shared" ref="G3555:M3555" si="6509">G$104</f>
        <v>Long, Kristin</v>
      </c>
      <c r="H3555" s="193" t="str">
        <f t="shared" si="6509"/>
        <v>Jacobson, Rick</v>
      </c>
      <c r="I3555" s="193" t="str">
        <f t="shared" si="6509"/>
        <v>GL321</v>
      </c>
      <c r="J3555" s="193" t="str">
        <f t="shared" si="6509"/>
        <v>GLAZER'S CAMERA SUPPLY INC</v>
      </c>
      <c r="K3555" s="193" t="str">
        <f t="shared" si="6509"/>
        <v>all</v>
      </c>
      <c r="L3555" s="193">
        <f t="shared" si="6509"/>
        <v>0</v>
      </c>
      <c r="M3555" s="193">
        <f t="shared" si="6509"/>
        <v>0</v>
      </c>
      <c r="N3555" s="193" t="str">
        <f t="shared" si="6455"/>
        <v>Health Care</v>
      </c>
      <c r="AA3555" s="193">
        <f t="shared" si="6444"/>
        <v>0</v>
      </c>
      <c r="AB3555" s="193" t="str">
        <f t="shared" ref="AB3555" si="6510">AB$104</f>
        <v>Jacobson, Rick</v>
      </c>
    </row>
    <row r="3556" spans="1:28" s="188" customFormat="1" ht="17.399999999999999">
      <c r="A3556" s="193" t="str">
        <f t="shared" si="6439"/>
        <v>Health Care</v>
      </c>
      <c r="B3556" s="193" t="str">
        <f t="shared" si="6440"/>
        <v>KE811Health Care</v>
      </c>
      <c r="C3556" s="193" t="str">
        <f t="shared" si="6441"/>
        <v>Health CareJacobson, Rick</v>
      </c>
      <c r="D3556" s="193"/>
      <c r="E3556" s="193"/>
      <c r="F3556" s="193" t="str">
        <f t="shared" si="6442"/>
        <v>Health CareLong, Kristin</v>
      </c>
      <c r="G3556" s="193" t="str">
        <f t="shared" ref="G3556:M3556" si="6511">G$105</f>
        <v>Long, Kristin</v>
      </c>
      <c r="H3556" s="193" t="str">
        <f t="shared" si="6511"/>
        <v>Jacobson, Rick</v>
      </c>
      <c r="I3556" s="193" t="str">
        <f t="shared" si="6511"/>
        <v>KE811</v>
      </c>
      <c r="J3556" s="193" t="str">
        <f t="shared" si="6511"/>
        <v>KENMORE CAMERA INC</v>
      </c>
      <c r="K3556" s="193" t="str">
        <f t="shared" si="6511"/>
        <v>all</v>
      </c>
      <c r="L3556" s="193">
        <f t="shared" si="6511"/>
        <v>0</v>
      </c>
      <c r="M3556" s="193">
        <f t="shared" si="6511"/>
        <v>0</v>
      </c>
      <c r="N3556" s="193" t="str">
        <f t="shared" si="6455"/>
        <v>Health Care</v>
      </c>
      <c r="AA3556" s="193">
        <f t="shared" si="6444"/>
        <v>0</v>
      </c>
      <c r="AB3556" s="193" t="str">
        <f t="shared" ref="AB3556" si="6512">AB$105</f>
        <v>Jacobson, Rick</v>
      </c>
    </row>
    <row r="3557" spans="1:28" s="188" customFormat="1" ht="17.399999999999999">
      <c r="A3557" s="193" t="str">
        <f t="shared" si="6439"/>
        <v>Health Care</v>
      </c>
      <c r="B3557" s="193" t="str">
        <f t="shared" si="6440"/>
        <v>MI975Health Care</v>
      </c>
      <c r="C3557" s="193" t="str">
        <f t="shared" si="6441"/>
        <v>Health CareJacobson, Rick</v>
      </c>
      <c r="D3557" s="193"/>
      <c r="E3557" s="193"/>
      <c r="F3557" s="193" t="str">
        <f t="shared" si="6442"/>
        <v>Health CareLong, Kristin</v>
      </c>
      <c r="G3557" s="193" t="str">
        <f t="shared" ref="G3557:M3557" si="6513">G$106</f>
        <v>Long, Kristin</v>
      </c>
      <c r="H3557" s="193" t="str">
        <f t="shared" si="6513"/>
        <v>Jacobson, Rick</v>
      </c>
      <c r="I3557" s="193" t="str">
        <f t="shared" si="6513"/>
        <v>MI975</v>
      </c>
      <c r="J3557" s="193" t="str">
        <f t="shared" si="6513"/>
        <v>MIKE'S CAMERA OF CALIFORNIA</v>
      </c>
      <c r="K3557" s="193" t="str">
        <f t="shared" si="6513"/>
        <v>all</v>
      </c>
      <c r="L3557" s="193">
        <f t="shared" si="6513"/>
        <v>0</v>
      </c>
      <c r="M3557" s="193">
        <f t="shared" si="6513"/>
        <v>0</v>
      </c>
      <c r="N3557" s="193" t="str">
        <f t="shared" si="6455"/>
        <v>Health Care</v>
      </c>
      <c r="AA3557" s="193">
        <f t="shared" si="6444"/>
        <v>0</v>
      </c>
      <c r="AB3557" s="193" t="str">
        <f t="shared" ref="AB3557" si="6514">AB$106</f>
        <v>Jacobson, Rick</v>
      </c>
    </row>
    <row r="3558" spans="1:28" s="188" customFormat="1" ht="17.399999999999999">
      <c r="A3558" s="193" t="str">
        <f t="shared" si="6439"/>
        <v>Health Care</v>
      </c>
      <c r="B3558" s="193" t="str">
        <f t="shared" si="6440"/>
        <v>MI976Health Care</v>
      </c>
      <c r="C3558" s="193" t="str">
        <f t="shared" si="6441"/>
        <v>Health CareJacobson, Rick</v>
      </c>
      <c r="D3558" s="193"/>
      <c r="E3558" s="193"/>
      <c r="F3558" s="193" t="str">
        <f t="shared" si="6442"/>
        <v>Health CareLong, Kristin</v>
      </c>
      <c r="G3558" s="193" t="str">
        <f t="shared" ref="G3558:M3558" si="6515">G$107</f>
        <v>Long, Kristin</v>
      </c>
      <c r="H3558" s="193" t="str">
        <f t="shared" si="6515"/>
        <v>Jacobson, Rick</v>
      </c>
      <c r="I3558" s="193" t="str">
        <f t="shared" si="6515"/>
        <v>MI976</v>
      </c>
      <c r="J3558" s="193" t="str">
        <f t="shared" si="6515"/>
        <v>MIKE'S CAMERA INC</v>
      </c>
      <c r="K3558" s="193" t="str">
        <f t="shared" si="6515"/>
        <v>all</v>
      </c>
      <c r="L3558" s="193">
        <f t="shared" si="6515"/>
        <v>0</v>
      </c>
      <c r="M3558" s="193">
        <f t="shared" si="6515"/>
        <v>0</v>
      </c>
      <c r="N3558" s="193" t="str">
        <f t="shared" si="6455"/>
        <v>Health Care</v>
      </c>
      <c r="AA3558" s="193">
        <f t="shared" si="6444"/>
        <v>0</v>
      </c>
      <c r="AB3558" s="193" t="str">
        <f t="shared" ref="AB3558" si="6516">AB$107</f>
        <v>Jacobson, Rick</v>
      </c>
    </row>
    <row r="3559" spans="1:28" s="188" customFormat="1" ht="17.399999999999999">
      <c r="A3559" s="193" t="str">
        <f t="shared" si="6439"/>
        <v>Health Care</v>
      </c>
      <c r="B3559" s="193" t="str">
        <f t="shared" si="6440"/>
        <v>PR015Health Care</v>
      </c>
      <c r="C3559" s="193" t="str">
        <f t="shared" si="6441"/>
        <v>Health CareJacobson, Rick</v>
      </c>
      <c r="D3559" s="193"/>
      <c r="E3559" s="193"/>
      <c r="F3559" s="193" t="str">
        <f t="shared" si="6442"/>
        <v>Health CareLong, Kristin</v>
      </c>
      <c r="G3559" s="193" t="str">
        <f t="shared" ref="G3559:M3559" si="6517">G$108</f>
        <v>Long, Kristin</v>
      </c>
      <c r="H3559" s="193" t="str">
        <f t="shared" si="6517"/>
        <v>Jacobson, Rick</v>
      </c>
      <c r="I3559" s="193" t="str">
        <f t="shared" si="6517"/>
        <v>PR015</v>
      </c>
      <c r="J3559" s="193" t="str">
        <f t="shared" si="6517"/>
        <v>PRO PHOTO SUPPLY INC</v>
      </c>
      <c r="K3559" s="193" t="str">
        <f t="shared" si="6517"/>
        <v>all</v>
      </c>
      <c r="L3559" s="193">
        <f t="shared" si="6517"/>
        <v>0</v>
      </c>
      <c r="M3559" s="193">
        <f t="shared" si="6517"/>
        <v>0</v>
      </c>
      <c r="N3559" s="193" t="str">
        <f t="shared" si="6455"/>
        <v>Health Care</v>
      </c>
      <c r="AA3559" s="193">
        <f t="shared" si="6444"/>
        <v>0</v>
      </c>
      <c r="AB3559" s="193" t="str">
        <f t="shared" ref="AB3559" si="6518">AB$108</f>
        <v>Jacobson, Rick</v>
      </c>
    </row>
    <row r="3560" spans="1:28" s="188" customFormat="1" ht="17.399999999999999">
      <c r="A3560" s="193" t="str">
        <f t="shared" si="6439"/>
        <v>Health Care</v>
      </c>
      <c r="B3560" s="193" t="str">
        <f t="shared" si="6440"/>
        <v>SN287Health Care</v>
      </c>
      <c r="C3560" s="193" t="str">
        <f t="shared" si="6441"/>
        <v>Health CareJacobson, Rick</v>
      </c>
      <c r="D3560" s="193"/>
      <c r="E3560" s="193"/>
      <c r="F3560" s="193" t="str">
        <f t="shared" si="6442"/>
        <v>Health CareLong, Kristin</v>
      </c>
      <c r="G3560" s="193" t="str">
        <f t="shared" ref="G3560:M3560" si="6519">G$109</f>
        <v>Long, Kristin</v>
      </c>
      <c r="H3560" s="193" t="str">
        <f t="shared" si="6519"/>
        <v>Jacobson, Rick</v>
      </c>
      <c r="I3560" s="193" t="str">
        <f t="shared" si="6519"/>
        <v>SN287</v>
      </c>
      <c r="J3560" s="193" t="str">
        <f t="shared" si="6519"/>
        <v>SAN JOSE CAMERA &amp; VI</v>
      </c>
      <c r="K3560" s="193" t="str">
        <f t="shared" si="6519"/>
        <v>all</v>
      </c>
      <c r="L3560" s="193">
        <f t="shared" si="6519"/>
        <v>0</v>
      </c>
      <c r="M3560" s="193">
        <f t="shared" si="6519"/>
        <v>0</v>
      </c>
      <c r="N3560" s="193" t="str">
        <f t="shared" si="6455"/>
        <v>Health Care</v>
      </c>
      <c r="AA3560" s="193">
        <f t="shared" si="6444"/>
        <v>0</v>
      </c>
      <c r="AB3560" s="193" t="str">
        <f t="shared" ref="AB3560" si="6520">AB$109</f>
        <v>Jacobson, Rick</v>
      </c>
    </row>
    <row r="3561" spans="1:28" s="188" customFormat="1" ht="17.399999999999999">
      <c r="A3561" s="193" t="str">
        <f t="shared" si="6439"/>
        <v>Health Care</v>
      </c>
      <c r="B3561" s="193" t="str">
        <f t="shared" si="6440"/>
        <v>ST095Health Care</v>
      </c>
      <c r="C3561" s="193" t="str">
        <f t="shared" si="6441"/>
        <v>Health CareJacobson, Rick</v>
      </c>
      <c r="D3561" s="193"/>
      <c r="E3561" s="193"/>
      <c r="F3561" s="193" t="str">
        <f t="shared" si="6442"/>
        <v>Health CareLong, Kristin</v>
      </c>
      <c r="G3561" s="193" t="str">
        <f t="shared" ref="G3561:M3561" si="6521">G$110</f>
        <v>Long, Kristin</v>
      </c>
      <c r="H3561" s="193" t="str">
        <f t="shared" si="6521"/>
        <v>Jacobson, Rick</v>
      </c>
      <c r="I3561" s="193" t="str">
        <f t="shared" si="6521"/>
        <v>ST095</v>
      </c>
      <c r="J3561" s="193" t="str">
        <f t="shared" si="6521"/>
        <v>STEWARTS PHOTO, INC</v>
      </c>
      <c r="K3561" s="193" t="str">
        <f t="shared" si="6521"/>
        <v>all</v>
      </c>
      <c r="L3561" s="193">
        <f t="shared" si="6521"/>
        <v>0</v>
      </c>
      <c r="M3561" s="193">
        <f t="shared" si="6521"/>
        <v>0</v>
      </c>
      <c r="N3561" s="193" t="str">
        <f t="shared" si="6455"/>
        <v>Health Care</v>
      </c>
      <c r="AA3561" s="193">
        <f t="shared" si="6444"/>
        <v>0</v>
      </c>
      <c r="AB3561" s="193" t="str">
        <f t="shared" ref="AB3561" si="6522">AB$110</f>
        <v>Jacobson, Rick</v>
      </c>
    </row>
    <row r="3562" spans="1:28" s="188" customFormat="1" ht="17.399999999999999">
      <c r="A3562" s="193" t="str">
        <f t="shared" si="6439"/>
        <v>Health Care</v>
      </c>
      <c r="B3562" s="193" t="str">
        <f t="shared" si="6440"/>
        <v>0Health Care</v>
      </c>
      <c r="C3562" s="193" t="str">
        <f t="shared" si="6441"/>
        <v>Health Care0</v>
      </c>
      <c r="D3562" s="193"/>
      <c r="E3562" s="193"/>
      <c r="F3562" s="193" t="str">
        <f t="shared" si="6442"/>
        <v>Health Care0</v>
      </c>
      <c r="G3562" s="193">
        <f t="shared" ref="G3562:M3562" si="6523">G$111</f>
        <v>0</v>
      </c>
      <c r="H3562" s="193">
        <f t="shared" si="6523"/>
        <v>0</v>
      </c>
      <c r="I3562" s="193">
        <f t="shared" si="6523"/>
        <v>0</v>
      </c>
      <c r="J3562" s="193">
        <f t="shared" si="6523"/>
        <v>0</v>
      </c>
      <c r="K3562" s="193">
        <f t="shared" si="6523"/>
        <v>0</v>
      </c>
      <c r="L3562" s="193">
        <f t="shared" si="6523"/>
        <v>0</v>
      </c>
      <c r="M3562" s="193">
        <f t="shared" si="6523"/>
        <v>0</v>
      </c>
      <c r="N3562" s="193" t="str">
        <f t="shared" si="6455"/>
        <v>Health Care</v>
      </c>
      <c r="AA3562" s="193">
        <f t="shared" si="6444"/>
        <v>0</v>
      </c>
      <c r="AB3562" s="193">
        <f t="shared" ref="AB3562" si="6524">AB$111</f>
        <v>0</v>
      </c>
    </row>
    <row r="3563" spans="1:28" s="188" customFormat="1" ht="17.399999999999999">
      <c r="A3563" s="193" t="str">
        <f t="shared" si="6439"/>
        <v>Health Care</v>
      </c>
      <c r="B3563" s="193" t="str">
        <f t="shared" si="6440"/>
        <v>0Health Care</v>
      </c>
      <c r="C3563" s="193" t="str">
        <f t="shared" si="6441"/>
        <v>Health Care0</v>
      </c>
      <c r="D3563" s="193"/>
      <c r="E3563" s="193"/>
      <c r="F3563" s="193" t="str">
        <f t="shared" si="6442"/>
        <v>Health Care0</v>
      </c>
      <c r="G3563" s="193">
        <f t="shared" ref="G3563:M3563" si="6525">G$112</f>
        <v>0</v>
      </c>
      <c r="H3563" s="193">
        <f t="shared" si="6525"/>
        <v>0</v>
      </c>
      <c r="I3563" s="193">
        <f t="shared" si="6525"/>
        <v>0</v>
      </c>
      <c r="J3563" s="193">
        <f t="shared" si="6525"/>
        <v>0</v>
      </c>
      <c r="K3563" s="193">
        <f t="shared" si="6525"/>
        <v>0</v>
      </c>
      <c r="L3563" s="193">
        <f t="shared" si="6525"/>
        <v>0</v>
      </c>
      <c r="M3563" s="193">
        <f t="shared" si="6525"/>
        <v>0</v>
      </c>
      <c r="N3563" s="193" t="str">
        <f t="shared" si="6455"/>
        <v>Health Care</v>
      </c>
      <c r="AA3563" s="193">
        <f t="shared" si="6444"/>
        <v>0</v>
      </c>
      <c r="AB3563" s="193">
        <f t="shared" ref="AB3563" si="6526">AB$112</f>
        <v>0</v>
      </c>
    </row>
    <row r="3564" spans="1:28" s="188" customFormat="1" ht="17.399999999999999">
      <c r="A3564" s="193" t="str">
        <f t="shared" si="6439"/>
        <v>Health Care</v>
      </c>
      <c r="B3564" s="193" t="str">
        <f t="shared" si="6440"/>
        <v>BH085Health Care</v>
      </c>
      <c r="C3564" s="193" t="str">
        <f t="shared" si="6441"/>
        <v>Health CareNocho, Charles</v>
      </c>
      <c r="D3564" s="193"/>
      <c r="E3564" s="193"/>
      <c r="F3564" s="193" t="str">
        <f t="shared" si="6442"/>
        <v>Health CareLong, Kristin</v>
      </c>
      <c r="G3564" s="193" t="str">
        <f t="shared" ref="G3564:M3564" si="6527">G$113</f>
        <v>Long, Kristin</v>
      </c>
      <c r="H3564" s="193" t="str">
        <f t="shared" si="6527"/>
        <v>Nocho, Charles</v>
      </c>
      <c r="I3564" s="193" t="str">
        <f t="shared" si="6527"/>
        <v>BH085</v>
      </c>
      <c r="J3564" s="193" t="str">
        <f t="shared" si="6527"/>
        <v>B &amp; H PHOTO &amp; ELEC CO</v>
      </c>
      <c r="K3564" s="193" t="str">
        <f t="shared" si="6527"/>
        <v>all</v>
      </c>
      <c r="L3564" s="193">
        <f t="shared" si="6527"/>
        <v>0</v>
      </c>
      <c r="M3564" s="193">
        <f t="shared" si="6527"/>
        <v>0</v>
      </c>
      <c r="N3564" s="193" t="str">
        <f t="shared" si="6455"/>
        <v>Health Care</v>
      </c>
      <c r="AA3564" s="193">
        <f t="shared" si="6444"/>
        <v>0</v>
      </c>
      <c r="AB3564" s="193" t="str">
        <f t="shared" ref="AB3564" si="6528">AB$113</f>
        <v>Nocho, Charles</v>
      </c>
    </row>
    <row r="3565" spans="1:28" s="188" customFormat="1" ht="17.399999999999999">
      <c r="A3565" s="193" t="str">
        <f t="shared" si="6439"/>
        <v>Health Care</v>
      </c>
      <c r="B3565" s="193" t="str">
        <f t="shared" si="6440"/>
        <v>CA023Health Care</v>
      </c>
      <c r="C3565" s="193" t="str">
        <f t="shared" si="6441"/>
        <v>Health CareNocho, Charles</v>
      </c>
      <c r="D3565" s="193"/>
      <c r="E3565" s="193"/>
      <c r="F3565" s="193" t="str">
        <f t="shared" si="6442"/>
        <v>Health CareLong, Kristin</v>
      </c>
      <c r="G3565" s="193" t="str">
        <f t="shared" ref="G3565:M3565" si="6529">G$114</f>
        <v>Long, Kristin</v>
      </c>
      <c r="H3565" s="193" t="str">
        <f t="shared" si="6529"/>
        <v>Nocho, Charles</v>
      </c>
      <c r="I3565" s="193" t="str">
        <f t="shared" si="6529"/>
        <v>CA023</v>
      </c>
      <c r="J3565" s="193" t="str">
        <f t="shared" si="6529"/>
        <v>C&amp;A MARKETING INC</v>
      </c>
      <c r="K3565" s="193" t="str">
        <f t="shared" si="6529"/>
        <v>all</v>
      </c>
      <c r="L3565" s="193">
        <f t="shared" si="6529"/>
        <v>0</v>
      </c>
      <c r="M3565" s="193">
        <f t="shared" si="6529"/>
        <v>0</v>
      </c>
      <c r="N3565" s="193" t="str">
        <f t="shared" si="6455"/>
        <v>Health Care</v>
      </c>
      <c r="AA3565" s="193">
        <f t="shared" si="6444"/>
        <v>0</v>
      </c>
      <c r="AB3565" s="193" t="str">
        <f t="shared" ref="AB3565" si="6530">AB$114</f>
        <v>Nocho, Charles</v>
      </c>
    </row>
    <row r="3566" spans="1:28" s="188" customFormat="1" ht="17.399999999999999">
      <c r="A3566" s="193" t="str">
        <f t="shared" si="6439"/>
        <v>Health Care</v>
      </c>
      <c r="B3566" s="193" t="str">
        <f t="shared" si="6440"/>
        <v>CA956Health Care</v>
      </c>
      <c r="C3566" s="193" t="str">
        <f t="shared" si="6441"/>
        <v>Health CareNocho, Charles</v>
      </c>
      <c r="D3566" s="193"/>
      <c r="E3566" s="193"/>
      <c r="F3566" s="193" t="str">
        <f t="shared" si="6442"/>
        <v>Health CareLong, Kristin</v>
      </c>
      <c r="G3566" s="193" t="str">
        <f t="shared" ref="G3566:M3566" si="6531">G$115</f>
        <v>Long, Kristin</v>
      </c>
      <c r="H3566" s="193" t="str">
        <f t="shared" si="6531"/>
        <v>Nocho, Charles</v>
      </c>
      <c r="I3566" s="193" t="str">
        <f t="shared" si="6531"/>
        <v>CA956</v>
      </c>
      <c r="J3566" s="193" t="str">
        <f t="shared" si="6531"/>
        <v>CARDINAL CAMERA &amp; VIDEO CENTER</v>
      </c>
      <c r="K3566" s="193" t="str">
        <f t="shared" si="6531"/>
        <v>all</v>
      </c>
      <c r="L3566" s="193">
        <f t="shared" si="6531"/>
        <v>0</v>
      </c>
      <c r="M3566" s="193">
        <f t="shared" si="6531"/>
        <v>0</v>
      </c>
      <c r="N3566" s="193" t="str">
        <f t="shared" si="6455"/>
        <v>Health Care</v>
      </c>
      <c r="AA3566" s="193">
        <f t="shared" si="6444"/>
        <v>0</v>
      </c>
      <c r="AB3566" s="193" t="str">
        <f t="shared" ref="AB3566" si="6532">AB$115</f>
        <v>Nocho, Charles</v>
      </c>
    </row>
    <row r="3567" spans="1:28" s="188" customFormat="1" ht="17.399999999999999">
      <c r="A3567" s="193" t="str">
        <f t="shared" si="6439"/>
        <v>Health Care</v>
      </c>
      <c r="B3567" s="193" t="str">
        <f t="shared" si="6440"/>
        <v>0Health Care</v>
      </c>
      <c r="C3567" s="193" t="str">
        <f t="shared" si="6441"/>
        <v>Health Care0</v>
      </c>
      <c r="D3567" s="193"/>
      <c r="E3567" s="193"/>
      <c r="F3567" s="193" t="str">
        <f t="shared" si="6442"/>
        <v>Health Care0</v>
      </c>
      <c r="G3567" s="193">
        <f t="shared" ref="G3567:M3567" si="6533">G$116</f>
        <v>0</v>
      </c>
      <c r="H3567" s="193">
        <f t="shared" si="6533"/>
        <v>0</v>
      </c>
      <c r="I3567" s="193">
        <f t="shared" si="6533"/>
        <v>0</v>
      </c>
      <c r="J3567" s="193">
        <f t="shared" si="6533"/>
        <v>0</v>
      </c>
      <c r="K3567" s="193">
        <f t="shared" si="6533"/>
        <v>0</v>
      </c>
      <c r="L3567" s="193">
        <f t="shared" si="6533"/>
        <v>0</v>
      </c>
      <c r="M3567" s="193">
        <f t="shared" si="6533"/>
        <v>0</v>
      </c>
      <c r="N3567" s="193" t="str">
        <f t="shared" si="6455"/>
        <v>Health Care</v>
      </c>
      <c r="AA3567" s="193">
        <f t="shared" si="6444"/>
        <v>0</v>
      </c>
      <c r="AB3567" s="193">
        <f t="shared" ref="AB3567" si="6534">AB$116</f>
        <v>0</v>
      </c>
    </row>
    <row r="3568" spans="1:28" s="188" customFormat="1" ht="17.399999999999999">
      <c r="A3568" s="193" t="str">
        <f t="shared" si="6439"/>
        <v>Health Care</v>
      </c>
      <c r="B3568" s="193" t="str">
        <f t="shared" si="6440"/>
        <v>0Health Care</v>
      </c>
      <c r="C3568" s="193" t="str">
        <f t="shared" si="6441"/>
        <v>Health Care0</v>
      </c>
      <c r="D3568" s="193"/>
      <c r="E3568" s="193"/>
      <c r="F3568" s="193" t="str">
        <f t="shared" si="6442"/>
        <v>Health Care0</v>
      </c>
      <c r="G3568" s="193">
        <f t="shared" ref="G3568:M3568" si="6535">G$117</f>
        <v>0</v>
      </c>
      <c r="H3568" s="193">
        <f t="shared" si="6535"/>
        <v>0</v>
      </c>
      <c r="I3568" s="193">
        <f t="shared" si="6535"/>
        <v>0</v>
      </c>
      <c r="J3568" s="193">
        <f t="shared" si="6535"/>
        <v>0</v>
      </c>
      <c r="K3568" s="193">
        <f t="shared" si="6535"/>
        <v>0</v>
      </c>
      <c r="L3568" s="193">
        <f t="shared" si="6535"/>
        <v>0</v>
      </c>
      <c r="M3568" s="193">
        <f t="shared" si="6535"/>
        <v>0</v>
      </c>
      <c r="N3568" s="193" t="str">
        <f t="shared" si="6455"/>
        <v>Health Care</v>
      </c>
      <c r="AA3568" s="193">
        <f t="shared" si="6444"/>
        <v>0</v>
      </c>
      <c r="AB3568" s="193">
        <f t="shared" ref="AB3568" si="6536">AB$117</f>
        <v>0</v>
      </c>
    </row>
    <row r="3569" spans="1:28" s="188" customFormat="1" ht="17.399999999999999">
      <c r="A3569" s="193" t="str">
        <f t="shared" si="6439"/>
        <v>Health Care</v>
      </c>
      <c r="B3569" s="193" t="str">
        <f t="shared" si="6440"/>
        <v>HO050Health Care</v>
      </c>
      <c r="C3569" s="193" t="str">
        <f t="shared" si="6441"/>
        <v>Health CarePreston, Peter</v>
      </c>
      <c r="D3569" s="193"/>
      <c r="E3569" s="193"/>
      <c r="F3569" s="193" t="str">
        <f t="shared" si="6442"/>
        <v>Health CareLong, Kristin</v>
      </c>
      <c r="G3569" s="193" t="str">
        <f t="shared" ref="G3569:M3569" si="6537">G$118</f>
        <v>Long, Kristin</v>
      </c>
      <c r="H3569" s="193" t="str">
        <f t="shared" si="6537"/>
        <v>Preston, Peter</v>
      </c>
      <c r="I3569" s="193" t="str">
        <f t="shared" si="6537"/>
        <v>HO050</v>
      </c>
      <c r="J3569" s="193" t="str">
        <f t="shared" si="6537"/>
        <v>HORN PHOTO</v>
      </c>
      <c r="K3569" s="193" t="str">
        <f t="shared" si="6537"/>
        <v>all</v>
      </c>
      <c r="L3569" s="193">
        <f t="shared" si="6537"/>
        <v>0</v>
      </c>
      <c r="M3569" s="193">
        <f t="shared" si="6537"/>
        <v>0</v>
      </c>
      <c r="N3569" s="193" t="str">
        <f t="shared" si="6455"/>
        <v>Health Care</v>
      </c>
      <c r="AA3569" s="193">
        <f t="shared" si="6444"/>
        <v>0</v>
      </c>
      <c r="AB3569" s="193" t="str">
        <f t="shared" ref="AB3569" si="6538">AB$118</f>
        <v>Preston, Peter</v>
      </c>
    </row>
    <row r="3570" spans="1:28" s="188" customFormat="1" ht="17.399999999999999">
      <c r="A3570" s="193" t="str">
        <f t="shared" si="6439"/>
        <v>Health Care</v>
      </c>
      <c r="B3570" s="193" t="str">
        <f t="shared" si="6440"/>
        <v>HO122Health Care</v>
      </c>
      <c r="C3570" s="193" t="str">
        <f t="shared" si="6441"/>
        <v>Health CarePreston, Peter</v>
      </c>
      <c r="D3570" s="193"/>
      <c r="E3570" s="193"/>
      <c r="F3570" s="193" t="str">
        <f t="shared" si="6442"/>
        <v>Health CareLong, Kristin</v>
      </c>
      <c r="G3570" s="193" t="str">
        <f t="shared" ref="G3570:M3570" si="6539">G$119</f>
        <v>Long, Kristin</v>
      </c>
      <c r="H3570" s="193" t="str">
        <f t="shared" si="6539"/>
        <v>Preston, Peter</v>
      </c>
      <c r="I3570" s="193" t="str">
        <f t="shared" si="6539"/>
        <v>HO122</v>
      </c>
      <c r="J3570" s="193" t="str">
        <f t="shared" si="6539"/>
        <v>HOT ROD CAMERAS LLC</v>
      </c>
      <c r="K3570" s="193" t="str">
        <f t="shared" si="6539"/>
        <v>all</v>
      </c>
      <c r="L3570" s="193">
        <f t="shared" si="6539"/>
        <v>0</v>
      </c>
      <c r="M3570" s="193">
        <f t="shared" si="6539"/>
        <v>0</v>
      </c>
      <c r="N3570" s="193" t="str">
        <f t="shared" si="6455"/>
        <v>Health Care</v>
      </c>
      <c r="AA3570" s="193">
        <f t="shared" si="6444"/>
        <v>0</v>
      </c>
      <c r="AB3570" s="193" t="str">
        <f t="shared" ref="AB3570" si="6540">AB$119</f>
        <v>Preston, Peter</v>
      </c>
    </row>
    <row r="3571" spans="1:28" s="188" customFormat="1" ht="17.399999999999999">
      <c r="A3571" s="193" t="str">
        <f t="shared" si="6439"/>
        <v>Health Care</v>
      </c>
      <c r="B3571" s="193" t="str">
        <f t="shared" si="6440"/>
        <v>IM267Health Care</v>
      </c>
      <c r="C3571" s="193" t="str">
        <f t="shared" si="6441"/>
        <v>Health CarePreston, Peter</v>
      </c>
      <c r="D3571" s="193"/>
      <c r="E3571" s="193"/>
      <c r="F3571" s="193" t="str">
        <f t="shared" si="6442"/>
        <v>Health CareLong, Kristin</v>
      </c>
      <c r="G3571" s="193" t="str">
        <f t="shared" ref="G3571:M3571" si="6541">G$120</f>
        <v>Long, Kristin</v>
      </c>
      <c r="H3571" s="193" t="str">
        <f t="shared" si="6541"/>
        <v>Preston, Peter</v>
      </c>
      <c r="I3571" s="193" t="str">
        <f t="shared" si="6541"/>
        <v>IM267</v>
      </c>
      <c r="J3571" s="193" t="str">
        <f t="shared" si="6541"/>
        <v>IMAGE ONE ENTERPRISES LLC</v>
      </c>
      <c r="K3571" s="193" t="str">
        <f t="shared" si="6541"/>
        <v>all</v>
      </c>
      <c r="L3571" s="193">
        <f t="shared" si="6541"/>
        <v>0</v>
      </c>
      <c r="M3571" s="193">
        <f t="shared" si="6541"/>
        <v>0</v>
      </c>
      <c r="N3571" s="193" t="str">
        <f t="shared" si="6455"/>
        <v>Health Care</v>
      </c>
      <c r="AA3571" s="193">
        <f t="shared" si="6444"/>
        <v>0</v>
      </c>
      <c r="AB3571" s="193" t="str">
        <f t="shared" ref="AB3571" si="6542">AB$120</f>
        <v>Preston, Peter</v>
      </c>
    </row>
    <row r="3572" spans="1:28" s="188" customFormat="1" ht="17.399999999999999">
      <c r="A3572" s="193" t="str">
        <f t="shared" si="6439"/>
        <v>Health Care</v>
      </c>
      <c r="B3572" s="193" t="str">
        <f t="shared" si="6440"/>
        <v>JO461Health Care</v>
      </c>
      <c r="C3572" s="193" t="str">
        <f t="shared" si="6441"/>
        <v>Health CarePreston, Peter</v>
      </c>
      <c r="D3572" s="193"/>
      <c r="E3572" s="193"/>
      <c r="F3572" s="193" t="str">
        <f t="shared" si="6442"/>
        <v>Health CareLong, Kristin</v>
      </c>
      <c r="G3572" s="193" t="str">
        <f t="shared" ref="G3572:M3572" si="6543">G$121</f>
        <v>Long, Kristin</v>
      </c>
      <c r="H3572" s="193" t="str">
        <f t="shared" si="6543"/>
        <v>Preston, Peter</v>
      </c>
      <c r="I3572" s="193" t="str">
        <f t="shared" si="6543"/>
        <v>JO461</v>
      </c>
      <c r="J3572" s="193" t="str">
        <f t="shared" si="6543"/>
        <v>JOE CAMERA INC</v>
      </c>
      <c r="K3572" s="193" t="str">
        <f t="shared" si="6543"/>
        <v>all</v>
      </c>
      <c r="L3572" s="193">
        <f t="shared" si="6543"/>
        <v>0</v>
      </c>
      <c r="M3572" s="193">
        <f t="shared" si="6543"/>
        <v>0</v>
      </c>
      <c r="N3572" s="193" t="str">
        <f t="shared" si="6455"/>
        <v>Health Care</v>
      </c>
      <c r="AA3572" s="193">
        <f t="shared" si="6444"/>
        <v>0</v>
      </c>
      <c r="AB3572" s="193" t="str">
        <f t="shared" ref="AB3572" si="6544">AB$121</f>
        <v>Preston, Peter</v>
      </c>
    </row>
    <row r="3573" spans="1:28" s="188" customFormat="1" ht="17.399999999999999">
      <c r="A3573" s="193" t="str">
        <f t="shared" si="6439"/>
        <v>Health Care</v>
      </c>
      <c r="B3573" s="193" t="str">
        <f t="shared" si="6440"/>
        <v>NL001Health Care</v>
      </c>
      <c r="C3573" s="193" t="str">
        <f t="shared" si="6441"/>
        <v>Health CarePreston, Peter</v>
      </c>
      <c r="D3573" s="193"/>
      <c r="E3573" s="193"/>
      <c r="F3573" s="193" t="str">
        <f t="shared" si="6442"/>
        <v>Health CareLong, Kristin</v>
      </c>
      <c r="G3573" s="193" t="str">
        <f t="shared" ref="G3573:M3573" si="6545">G$122</f>
        <v>Long, Kristin</v>
      </c>
      <c r="H3573" s="193" t="str">
        <f t="shared" si="6545"/>
        <v>Preston, Peter</v>
      </c>
      <c r="I3573" s="193" t="str">
        <f t="shared" si="6545"/>
        <v>NL001</v>
      </c>
      <c r="J3573" s="193" t="str">
        <f t="shared" si="6545"/>
        <v>NL2K ENTERPRISES INC</v>
      </c>
      <c r="K3573" s="193" t="str">
        <f t="shared" si="6545"/>
        <v>all</v>
      </c>
      <c r="L3573" s="193">
        <f t="shared" si="6545"/>
        <v>0</v>
      </c>
      <c r="M3573" s="193">
        <f t="shared" si="6545"/>
        <v>0</v>
      </c>
      <c r="N3573" s="193" t="str">
        <f t="shared" si="6455"/>
        <v>Health Care</v>
      </c>
      <c r="AA3573" s="193">
        <f t="shared" si="6444"/>
        <v>0</v>
      </c>
      <c r="AB3573" s="193" t="str">
        <f t="shared" ref="AB3573" si="6546">AB$122</f>
        <v>Preston, Peter</v>
      </c>
    </row>
    <row r="3574" spans="1:28" s="188" customFormat="1" ht="17.399999999999999">
      <c r="A3574" s="193" t="str">
        <f t="shared" si="6439"/>
        <v>Health Care</v>
      </c>
      <c r="B3574" s="193" t="str">
        <f t="shared" si="6440"/>
        <v>PA446Health Care</v>
      </c>
      <c r="C3574" s="193" t="str">
        <f t="shared" si="6441"/>
        <v>Health CarePreston, Peter</v>
      </c>
      <c r="D3574" s="193"/>
      <c r="E3574" s="193"/>
      <c r="F3574" s="193" t="str">
        <f t="shared" si="6442"/>
        <v>Health CareLong, Kristin</v>
      </c>
      <c r="G3574" s="193" t="str">
        <f t="shared" ref="G3574:M3574" si="6547">G$123</f>
        <v>Long, Kristin</v>
      </c>
      <c r="H3574" s="193" t="str">
        <f t="shared" si="6547"/>
        <v>Preston, Peter</v>
      </c>
      <c r="I3574" s="193" t="str">
        <f t="shared" si="6547"/>
        <v>PA446</v>
      </c>
      <c r="J3574" s="193" t="str">
        <f t="shared" si="6547"/>
        <v>PAUL'S PHOTO INC</v>
      </c>
      <c r="K3574" s="193" t="str">
        <f t="shared" si="6547"/>
        <v>all</v>
      </c>
      <c r="L3574" s="193">
        <f t="shared" si="6547"/>
        <v>0</v>
      </c>
      <c r="M3574" s="193">
        <f t="shared" si="6547"/>
        <v>0</v>
      </c>
      <c r="N3574" s="193" t="str">
        <f t="shared" si="6455"/>
        <v>Health Care</v>
      </c>
      <c r="AA3574" s="193">
        <f t="shared" si="6444"/>
        <v>0</v>
      </c>
      <c r="AB3574" s="193" t="str">
        <f t="shared" ref="AB3574" si="6548">AB$123</f>
        <v>Preston, Peter</v>
      </c>
    </row>
    <row r="3575" spans="1:28" s="188" customFormat="1" ht="17.399999999999999">
      <c r="A3575" s="193" t="str">
        <f t="shared" si="6439"/>
        <v>Health Care</v>
      </c>
      <c r="B3575" s="193" t="str">
        <f t="shared" si="6440"/>
        <v>PI458Health Care</v>
      </c>
      <c r="C3575" s="193" t="str">
        <f t="shared" si="6441"/>
        <v>Health CarePreston, Peter</v>
      </c>
      <c r="D3575" s="193"/>
      <c r="E3575" s="193"/>
      <c r="F3575" s="193" t="str">
        <f t="shared" si="6442"/>
        <v>Health CareLong, Kristin</v>
      </c>
      <c r="G3575" s="193" t="str">
        <f t="shared" ref="G3575:M3575" si="6549">G$124</f>
        <v>Long, Kristin</v>
      </c>
      <c r="H3575" s="193" t="str">
        <f t="shared" si="6549"/>
        <v>Preston, Peter</v>
      </c>
      <c r="I3575" s="193" t="str">
        <f t="shared" si="6549"/>
        <v>PI458</v>
      </c>
      <c r="J3575" s="193" t="str">
        <f t="shared" si="6549"/>
        <v>PICTURELINE INC</v>
      </c>
      <c r="K3575" s="193" t="str">
        <f t="shared" si="6549"/>
        <v>all</v>
      </c>
      <c r="L3575" s="193">
        <f t="shared" si="6549"/>
        <v>0</v>
      </c>
      <c r="M3575" s="193">
        <f t="shared" si="6549"/>
        <v>0</v>
      </c>
      <c r="N3575" s="193" t="str">
        <f t="shared" si="6455"/>
        <v>Health Care</v>
      </c>
      <c r="AA3575" s="193">
        <f t="shared" si="6444"/>
        <v>0</v>
      </c>
      <c r="AB3575" s="193" t="str">
        <f t="shared" ref="AB3575" si="6550">AB$124</f>
        <v>Preston, Peter</v>
      </c>
    </row>
    <row r="3576" spans="1:28" s="188" customFormat="1" ht="17.399999999999999">
      <c r="A3576" s="193" t="str">
        <f t="shared" si="6439"/>
        <v>Health Care</v>
      </c>
      <c r="B3576" s="193" t="str">
        <f t="shared" si="6440"/>
        <v>SA065Health Care</v>
      </c>
      <c r="C3576" s="193" t="str">
        <f t="shared" si="6441"/>
        <v>Health CarePreston, Peter</v>
      </c>
      <c r="D3576" s="193"/>
      <c r="E3576" s="193"/>
      <c r="F3576" s="193" t="str">
        <f t="shared" si="6442"/>
        <v>Health CareLong, Kristin</v>
      </c>
      <c r="G3576" s="193" t="str">
        <f t="shared" ref="G3576:M3576" si="6551">G$125</f>
        <v>Long, Kristin</v>
      </c>
      <c r="H3576" s="193" t="str">
        <f t="shared" si="6551"/>
        <v>Preston, Peter</v>
      </c>
      <c r="I3576" s="193" t="str">
        <f t="shared" si="6551"/>
        <v>SA065</v>
      </c>
      <c r="J3576" s="193" t="str">
        <f t="shared" si="6551"/>
        <v>SAMY'S CAMERA #CCL17</v>
      </c>
      <c r="K3576" s="193" t="str">
        <f t="shared" si="6551"/>
        <v>all</v>
      </c>
      <c r="L3576" s="193">
        <f t="shared" si="6551"/>
        <v>0</v>
      </c>
      <c r="M3576" s="193">
        <f t="shared" si="6551"/>
        <v>0</v>
      </c>
      <c r="N3576" s="193" t="str">
        <f t="shared" si="6455"/>
        <v>Health Care</v>
      </c>
      <c r="AA3576" s="193">
        <f t="shared" si="6444"/>
        <v>0</v>
      </c>
      <c r="AB3576" s="193" t="str">
        <f t="shared" ref="AB3576" si="6552">AB$125</f>
        <v>Preston, Peter</v>
      </c>
    </row>
    <row r="3577" spans="1:28" s="188" customFormat="1" ht="17.399999999999999">
      <c r="A3577" s="193" t="str">
        <f t="shared" si="6439"/>
        <v>Health Care</v>
      </c>
      <c r="B3577" s="193" t="str">
        <f t="shared" si="6440"/>
        <v>0Health Care</v>
      </c>
      <c r="C3577" s="193" t="str">
        <f t="shared" si="6441"/>
        <v>Health Care0</v>
      </c>
      <c r="D3577" s="193"/>
      <c r="E3577" s="193"/>
      <c r="F3577" s="193" t="str">
        <f t="shared" si="6442"/>
        <v>Health Care0</v>
      </c>
      <c r="G3577" s="193">
        <f t="shared" ref="G3577:M3577" si="6553">G$126</f>
        <v>0</v>
      </c>
      <c r="H3577" s="193">
        <f t="shared" si="6553"/>
        <v>0</v>
      </c>
      <c r="I3577" s="193">
        <f t="shared" si="6553"/>
        <v>0</v>
      </c>
      <c r="J3577" s="193">
        <f t="shared" si="6553"/>
        <v>0</v>
      </c>
      <c r="K3577" s="193">
        <f t="shared" si="6553"/>
        <v>0</v>
      </c>
      <c r="L3577" s="193">
        <f t="shared" si="6553"/>
        <v>0</v>
      </c>
      <c r="M3577" s="193">
        <f t="shared" si="6553"/>
        <v>0</v>
      </c>
      <c r="N3577" s="193" t="str">
        <f t="shared" si="6455"/>
        <v>Health Care</v>
      </c>
      <c r="AA3577" s="193">
        <f t="shared" si="6444"/>
        <v>0</v>
      </c>
      <c r="AB3577" s="193">
        <f t="shared" ref="AB3577" si="6554">AB$126</f>
        <v>0</v>
      </c>
    </row>
    <row r="3578" spans="1:28" s="188" customFormat="1" ht="17.399999999999999">
      <c r="A3578" s="193" t="str">
        <f t="shared" si="6439"/>
        <v>Health Care</v>
      </c>
      <c r="B3578" s="193" t="str">
        <f t="shared" si="6440"/>
        <v>0Health Care</v>
      </c>
      <c r="C3578" s="193" t="str">
        <f t="shared" si="6441"/>
        <v>Health Care0</v>
      </c>
      <c r="D3578" s="193"/>
      <c r="E3578" s="193"/>
      <c r="F3578" s="193" t="str">
        <f t="shared" si="6442"/>
        <v>Health Care0</v>
      </c>
      <c r="G3578" s="193">
        <f t="shared" ref="G3578:M3578" si="6555">G$127</f>
        <v>0</v>
      </c>
      <c r="H3578" s="193">
        <f t="shared" si="6555"/>
        <v>0</v>
      </c>
      <c r="I3578" s="193">
        <f t="shared" si="6555"/>
        <v>0</v>
      </c>
      <c r="J3578" s="193">
        <f t="shared" si="6555"/>
        <v>0</v>
      </c>
      <c r="K3578" s="193">
        <f t="shared" si="6555"/>
        <v>0</v>
      </c>
      <c r="L3578" s="193">
        <f t="shared" si="6555"/>
        <v>0</v>
      </c>
      <c r="M3578" s="193">
        <f t="shared" si="6555"/>
        <v>0</v>
      </c>
      <c r="N3578" s="193" t="str">
        <f t="shared" si="6455"/>
        <v>Health Care</v>
      </c>
      <c r="AA3578" s="193">
        <f t="shared" si="6444"/>
        <v>0</v>
      </c>
      <c r="AB3578" s="193">
        <f t="shared" ref="AB3578" si="6556">AB$127</f>
        <v>0</v>
      </c>
    </row>
    <row r="3579" spans="1:28" s="188" customFormat="1" ht="17.399999999999999">
      <c r="A3579" s="193" t="str">
        <f t="shared" si="6439"/>
        <v>Health Care</v>
      </c>
      <c r="B3579" s="193" t="str">
        <f t="shared" si="6440"/>
        <v>AB240Health Care</v>
      </c>
      <c r="C3579" s="193" t="str">
        <f t="shared" si="6441"/>
        <v>Health CareChao, Kai</v>
      </c>
      <c r="D3579" s="193"/>
      <c r="E3579" s="193"/>
      <c r="F3579" s="193" t="str">
        <f t="shared" si="6442"/>
        <v>Health CareRichardson, Vicki</v>
      </c>
      <c r="G3579" s="193" t="str">
        <f t="shared" ref="G3579:M3579" si="6557">G$128</f>
        <v>Richardson, Vicki</v>
      </c>
      <c r="H3579" s="193" t="str">
        <f t="shared" si="6557"/>
        <v>Chao, Kai</v>
      </c>
      <c r="I3579" s="193" t="str">
        <f t="shared" si="6557"/>
        <v>AB240</v>
      </c>
      <c r="J3579" s="193" t="str">
        <f t="shared" si="6557"/>
        <v>ABC APPLIANCE  (arc)</v>
      </c>
      <c r="K3579" s="193" t="str">
        <f t="shared" si="6557"/>
        <v>all</v>
      </c>
      <c r="L3579" s="193">
        <f t="shared" si="6557"/>
        <v>0</v>
      </c>
      <c r="M3579" s="193">
        <f t="shared" si="6557"/>
        <v>0</v>
      </c>
      <c r="N3579" s="193" t="str">
        <f t="shared" si="6455"/>
        <v>Health Care</v>
      </c>
      <c r="AA3579" s="193">
        <f t="shared" si="6444"/>
        <v>0</v>
      </c>
      <c r="AB3579" s="193" t="str">
        <f t="shared" ref="AB3579" si="6558">AB$128</f>
        <v>Chao, Kai</v>
      </c>
    </row>
    <row r="3580" spans="1:28" s="188" customFormat="1" ht="17.399999999999999">
      <c r="A3580" s="193" t="str">
        <f t="shared" si="6439"/>
        <v>Health Care</v>
      </c>
      <c r="B3580" s="193" t="str">
        <f t="shared" si="6440"/>
        <v>GO651Health Care</v>
      </c>
      <c r="C3580" s="193" t="str">
        <f t="shared" si="6441"/>
        <v>Health CareChao, Kai</v>
      </c>
      <c r="D3580" s="193"/>
      <c r="E3580" s="193"/>
      <c r="F3580" s="193" t="str">
        <f t="shared" si="6442"/>
        <v>Health CareRichardson, Vicki</v>
      </c>
      <c r="G3580" s="193" t="str">
        <f t="shared" ref="G3580:M3580" si="6559">G$129</f>
        <v>Richardson, Vicki</v>
      </c>
      <c r="H3580" s="193" t="str">
        <f t="shared" si="6559"/>
        <v>Chao, Kai</v>
      </c>
      <c r="I3580" s="193" t="str">
        <f t="shared" si="6559"/>
        <v>GO651</v>
      </c>
      <c r="J3580" s="193" t="str">
        <f t="shared" si="6559"/>
        <v>GOOD FORTUNE SUPERMARKET</v>
      </c>
      <c r="K3580" s="193" t="str">
        <f t="shared" si="6559"/>
        <v>all</v>
      </c>
      <c r="L3580" s="193">
        <f t="shared" si="6559"/>
        <v>0</v>
      </c>
      <c r="M3580" s="193">
        <f t="shared" si="6559"/>
        <v>0</v>
      </c>
      <c r="N3580" s="193" t="str">
        <f t="shared" si="6455"/>
        <v>Health Care</v>
      </c>
      <c r="AA3580" s="193">
        <f t="shared" si="6444"/>
        <v>0</v>
      </c>
      <c r="AB3580" s="193" t="str">
        <f t="shared" ref="AB3580" si="6560">AB$129</f>
        <v>Chao, Kai</v>
      </c>
    </row>
    <row r="3581" spans="1:28" s="188" customFormat="1" ht="17.399999999999999">
      <c r="A3581" s="193" t="str">
        <f t="shared" si="6439"/>
        <v>Health Care</v>
      </c>
      <c r="B3581" s="193" t="str">
        <f t="shared" si="6440"/>
        <v>JA081Health Care</v>
      </c>
      <c r="C3581" s="193" t="str">
        <f t="shared" si="6441"/>
        <v>Health CareChao, Kai</v>
      </c>
      <c r="D3581" s="193"/>
      <c r="E3581" s="193"/>
      <c r="F3581" s="193" t="str">
        <f t="shared" si="6442"/>
        <v>Health CareRichardson, Vicki</v>
      </c>
      <c r="G3581" s="193" t="str">
        <f t="shared" ref="G3581:M3581" si="6561">G$130</f>
        <v>Richardson, Vicki</v>
      </c>
      <c r="H3581" s="193" t="str">
        <f t="shared" si="6561"/>
        <v>Chao, Kai</v>
      </c>
      <c r="I3581" s="193" t="str">
        <f t="shared" si="6561"/>
        <v>JA081</v>
      </c>
      <c r="J3581" s="193" t="str">
        <f t="shared" si="6561"/>
        <v>JAS GROUP, INC.</v>
      </c>
      <c r="K3581" s="193" t="str">
        <f t="shared" si="6561"/>
        <v>all</v>
      </c>
      <c r="L3581" s="193">
        <f t="shared" si="6561"/>
        <v>0</v>
      </c>
      <c r="M3581" s="193">
        <f t="shared" si="6561"/>
        <v>0</v>
      </c>
      <c r="N3581" s="193" t="str">
        <f t="shared" si="6455"/>
        <v>Health Care</v>
      </c>
      <c r="AA3581" s="193">
        <f t="shared" si="6444"/>
        <v>0</v>
      </c>
      <c r="AB3581" s="193" t="str">
        <f t="shared" ref="AB3581" si="6562">AB$130</f>
        <v>Chao, Kai</v>
      </c>
    </row>
    <row r="3582" spans="1:28" s="188" customFormat="1" ht="17.399999999999999">
      <c r="A3582" s="193" t="str">
        <f t="shared" si="6439"/>
        <v>Health Care</v>
      </c>
      <c r="B3582" s="193" t="str">
        <f t="shared" si="6440"/>
        <v>JA100Health Care</v>
      </c>
      <c r="C3582" s="193" t="str">
        <f t="shared" si="6441"/>
        <v>Health CareChao, Kai</v>
      </c>
      <c r="D3582" s="193"/>
      <c r="E3582" s="193"/>
      <c r="F3582" s="193" t="str">
        <f t="shared" si="6442"/>
        <v>Health CareRichardson, Vicki</v>
      </c>
      <c r="G3582" s="193" t="str">
        <f t="shared" ref="G3582:M3582" si="6563">G$131</f>
        <v>Richardson, Vicki</v>
      </c>
      <c r="H3582" s="193" t="str">
        <f t="shared" si="6563"/>
        <v>Chao, Kai</v>
      </c>
      <c r="I3582" s="193" t="str">
        <f t="shared" si="6563"/>
        <v>JA100</v>
      </c>
      <c r="J3582" s="193" t="str">
        <f t="shared" si="6563"/>
        <v>JFC INTERNATIONAL</v>
      </c>
      <c r="K3582" s="193" t="str">
        <f t="shared" si="6563"/>
        <v>all</v>
      </c>
      <c r="L3582" s="193">
        <f t="shared" si="6563"/>
        <v>0</v>
      </c>
      <c r="M3582" s="193">
        <f t="shared" si="6563"/>
        <v>0</v>
      </c>
      <c r="N3582" s="193" t="str">
        <f t="shared" si="6455"/>
        <v>Health Care</v>
      </c>
      <c r="AA3582" s="193">
        <f t="shared" si="6444"/>
        <v>0</v>
      </c>
      <c r="AB3582" s="193" t="str">
        <f t="shared" ref="AB3582" si="6564">AB$131</f>
        <v>Chao, Kai</v>
      </c>
    </row>
    <row r="3583" spans="1:28" s="188" customFormat="1" ht="17.399999999999999">
      <c r="A3583" s="193" t="str">
        <f t="shared" si="6439"/>
        <v>Health Care</v>
      </c>
      <c r="B3583" s="193" t="str">
        <f t="shared" si="6440"/>
        <v>KI090Health Care</v>
      </c>
      <c r="C3583" s="193" t="str">
        <f t="shared" si="6441"/>
        <v>Health CareChao, Kai</v>
      </c>
      <c r="D3583" s="193"/>
      <c r="E3583" s="193"/>
      <c r="F3583" s="193" t="str">
        <f t="shared" si="6442"/>
        <v>Health CareRichardson, Vicki</v>
      </c>
      <c r="G3583" s="193" t="str">
        <f t="shared" ref="G3583:M3583" si="6565">G$132</f>
        <v>Richardson, Vicki</v>
      </c>
      <c r="H3583" s="193" t="str">
        <f t="shared" si="6565"/>
        <v>Chao, Kai</v>
      </c>
      <c r="I3583" s="193" t="str">
        <f t="shared" si="6565"/>
        <v>KI090</v>
      </c>
      <c r="J3583" s="193" t="str">
        <f t="shared" si="6565"/>
        <v>KIM'S HOME</v>
      </c>
      <c r="K3583" s="193" t="str">
        <f t="shared" si="6565"/>
        <v>all</v>
      </c>
      <c r="L3583" s="193">
        <f t="shared" si="6565"/>
        <v>0</v>
      </c>
      <c r="M3583" s="193">
        <f t="shared" si="6565"/>
        <v>0</v>
      </c>
      <c r="N3583" s="193" t="str">
        <f t="shared" si="6455"/>
        <v>Health Care</v>
      </c>
      <c r="AA3583" s="193">
        <f t="shared" si="6444"/>
        <v>0</v>
      </c>
      <c r="AB3583" s="193" t="str">
        <f t="shared" ref="AB3583" si="6566">AB$132</f>
        <v>Chao, Kai</v>
      </c>
    </row>
    <row r="3584" spans="1:28" s="188" customFormat="1" ht="17.399999999999999">
      <c r="A3584" s="193" t="str">
        <f t="shared" si="6439"/>
        <v>Health Care</v>
      </c>
      <c r="B3584" s="193" t="str">
        <f t="shared" si="6440"/>
        <v>SA152Health Care</v>
      </c>
      <c r="C3584" s="193" t="str">
        <f t="shared" si="6441"/>
        <v>Health CareChao, Kai</v>
      </c>
      <c r="D3584" s="193"/>
      <c r="E3584" s="193"/>
      <c r="F3584" s="193" t="str">
        <f t="shared" si="6442"/>
        <v>Health CareRichardson, Vicki</v>
      </c>
      <c r="G3584" s="193" t="str">
        <f t="shared" ref="G3584:M3584" si="6567">G$133</f>
        <v>Richardson, Vicki</v>
      </c>
      <c r="H3584" s="193" t="str">
        <f t="shared" si="6567"/>
        <v>Chao, Kai</v>
      </c>
      <c r="I3584" s="193" t="str">
        <f t="shared" si="6567"/>
        <v>SA152</v>
      </c>
      <c r="J3584" s="193" t="str">
        <f t="shared" si="6567"/>
        <v>SAVE LOT INT'L CORP</v>
      </c>
      <c r="K3584" s="193" t="str">
        <f t="shared" si="6567"/>
        <v>all</v>
      </c>
      <c r="L3584" s="193">
        <f t="shared" si="6567"/>
        <v>0</v>
      </c>
      <c r="M3584" s="193">
        <f t="shared" si="6567"/>
        <v>0</v>
      </c>
      <c r="N3584" s="193" t="str">
        <f t="shared" si="6455"/>
        <v>Health Care</v>
      </c>
      <c r="AA3584" s="193">
        <f t="shared" si="6444"/>
        <v>0</v>
      </c>
      <c r="AB3584" s="193" t="str">
        <f t="shared" ref="AB3584" si="6568">AB$133</f>
        <v>Chao, Kai</v>
      </c>
    </row>
    <row r="3585" spans="1:28" s="188" customFormat="1" ht="17.399999999999999">
      <c r="A3585" s="193" t="str">
        <f t="shared" si="6439"/>
        <v>Health Care</v>
      </c>
      <c r="B3585" s="193" t="str">
        <f t="shared" si="6440"/>
        <v>TA292Health Care</v>
      </c>
      <c r="C3585" s="193" t="str">
        <f t="shared" si="6441"/>
        <v>Health CareChao, Kai</v>
      </c>
      <c r="D3585" s="193"/>
      <c r="E3585" s="193"/>
      <c r="F3585" s="193" t="str">
        <f t="shared" si="6442"/>
        <v>Health CareRichardson, Vicki</v>
      </c>
      <c r="G3585" s="193" t="str">
        <f t="shared" ref="G3585:M3585" si="6569">G$134</f>
        <v>Richardson, Vicki</v>
      </c>
      <c r="H3585" s="193" t="str">
        <f t="shared" si="6569"/>
        <v>Chao, Kai</v>
      </c>
      <c r="I3585" s="193" t="str">
        <f t="shared" si="6569"/>
        <v>TA292</v>
      </c>
      <c r="J3585" s="193" t="str">
        <f t="shared" si="6569"/>
        <v>TAK SHING HONG INC</v>
      </c>
      <c r="K3585" s="193" t="str">
        <f t="shared" si="6569"/>
        <v>all</v>
      </c>
      <c r="L3585" s="193">
        <f t="shared" si="6569"/>
        <v>0</v>
      </c>
      <c r="M3585" s="193">
        <f t="shared" si="6569"/>
        <v>0</v>
      </c>
      <c r="N3585" s="193" t="str">
        <f t="shared" si="6455"/>
        <v>Health Care</v>
      </c>
      <c r="AA3585" s="193">
        <f t="shared" si="6444"/>
        <v>0</v>
      </c>
      <c r="AB3585" s="193" t="str">
        <f t="shared" ref="AB3585" si="6570">AB$134</f>
        <v>Chao, Kai</v>
      </c>
    </row>
    <row r="3586" spans="1:28" s="188" customFormat="1" ht="17.399999999999999">
      <c r="A3586" s="193" t="str">
        <f t="shared" si="6439"/>
        <v>Health Care</v>
      </c>
      <c r="B3586" s="193" t="str">
        <f t="shared" si="6440"/>
        <v>0Health Care</v>
      </c>
      <c r="C3586" s="193" t="str">
        <f t="shared" si="6441"/>
        <v>Health Care0</v>
      </c>
      <c r="D3586" s="193"/>
      <c r="E3586" s="193"/>
      <c r="F3586" s="193" t="str">
        <f t="shared" si="6442"/>
        <v>Health Care0</v>
      </c>
      <c r="G3586" s="193">
        <f t="shared" ref="G3586:M3586" si="6571">G$135</f>
        <v>0</v>
      </c>
      <c r="H3586" s="193">
        <f t="shared" si="6571"/>
        <v>0</v>
      </c>
      <c r="I3586" s="193">
        <f t="shared" si="6571"/>
        <v>0</v>
      </c>
      <c r="J3586" s="193">
        <f t="shared" si="6571"/>
        <v>0</v>
      </c>
      <c r="K3586" s="193">
        <f t="shared" si="6571"/>
        <v>0</v>
      </c>
      <c r="L3586" s="193">
        <f t="shared" si="6571"/>
        <v>0</v>
      </c>
      <c r="M3586" s="193">
        <f t="shared" si="6571"/>
        <v>0</v>
      </c>
      <c r="N3586" s="193" t="str">
        <f t="shared" si="6455"/>
        <v>Health Care</v>
      </c>
      <c r="AA3586" s="193">
        <f t="shared" si="6444"/>
        <v>0</v>
      </c>
      <c r="AB3586" s="193">
        <f t="shared" ref="AB3586" si="6572">AB$135</f>
        <v>0</v>
      </c>
    </row>
    <row r="3587" spans="1:28" s="188" customFormat="1" ht="17.399999999999999">
      <c r="A3587" s="193" t="str">
        <f t="shared" ref="A3587:A3650" si="6573">T$14</f>
        <v>Health Care</v>
      </c>
      <c r="B3587" s="193" t="str">
        <f t="shared" ref="B3587:B3650" si="6574">CONCATENATE(I3587,A3587)</f>
        <v>0Health Care</v>
      </c>
      <c r="C3587" s="193" t="str">
        <f t="shared" ref="C3587:C3650" si="6575">CONCATENATE(A3587,H3587)</f>
        <v>Health Care0</v>
      </c>
      <c r="D3587" s="193"/>
      <c r="E3587" s="193"/>
      <c r="F3587" s="193" t="str">
        <f t="shared" ref="F3587:F3650" si="6576">CONCATENATE(A3587,G3587)</f>
        <v>Health Care0</v>
      </c>
      <c r="G3587" s="193">
        <f t="shared" ref="G3587:M3587" si="6577">G$136</f>
        <v>0</v>
      </c>
      <c r="H3587" s="193">
        <f t="shared" si="6577"/>
        <v>0</v>
      </c>
      <c r="I3587" s="193">
        <f t="shared" si="6577"/>
        <v>0</v>
      </c>
      <c r="J3587" s="193">
        <f t="shared" si="6577"/>
        <v>0</v>
      </c>
      <c r="K3587" s="193">
        <f t="shared" si="6577"/>
        <v>0</v>
      </c>
      <c r="L3587" s="193">
        <f t="shared" si="6577"/>
        <v>0</v>
      </c>
      <c r="M3587" s="193">
        <f t="shared" si="6577"/>
        <v>0</v>
      </c>
      <c r="N3587" s="193" t="str">
        <f t="shared" si="6455"/>
        <v>Health Care</v>
      </c>
      <c r="AA3587" s="193">
        <f t="shared" ref="AA3587:AA3650" si="6578">AT$14</f>
        <v>0</v>
      </c>
      <c r="AB3587" s="193">
        <f t="shared" ref="AB3587" si="6579">AB$136</f>
        <v>0</v>
      </c>
    </row>
    <row r="3588" spans="1:28" s="188" customFormat="1" ht="17.399999999999999">
      <c r="A3588" s="193" t="str">
        <f t="shared" si="6573"/>
        <v>Health Care</v>
      </c>
      <c r="B3588" s="193" t="str">
        <f t="shared" si="6574"/>
        <v>AAFESHealth Care</v>
      </c>
      <c r="C3588" s="193" t="str">
        <f t="shared" si="6575"/>
        <v>Health CareFleming, Bern</v>
      </c>
      <c r="D3588" s="193"/>
      <c r="E3588" s="193"/>
      <c r="F3588" s="193" t="str">
        <f t="shared" si="6576"/>
        <v>Health CareRichardson, Vicki</v>
      </c>
      <c r="G3588" s="193" t="str">
        <f t="shared" ref="G3588:M3588" si="6580">G$137</f>
        <v>Richardson, Vicki</v>
      </c>
      <c r="H3588" s="193" t="str">
        <f t="shared" si="6580"/>
        <v>Fleming, Bern</v>
      </c>
      <c r="I3588" s="193" t="str">
        <f t="shared" si="6580"/>
        <v>AAFES</v>
      </c>
      <c r="J3588" s="193" t="str">
        <f t="shared" si="6580"/>
        <v>EXCHANGE CATALOG SAL</v>
      </c>
      <c r="K3588" s="193" t="str">
        <f t="shared" si="6580"/>
        <v>all</v>
      </c>
      <c r="L3588" s="193">
        <f t="shared" si="6580"/>
        <v>0</v>
      </c>
      <c r="M3588" s="193">
        <f t="shared" si="6580"/>
        <v>0</v>
      </c>
      <c r="N3588" s="193" t="str">
        <f t="shared" si="6455"/>
        <v>Health Care</v>
      </c>
      <c r="AA3588" s="193">
        <f t="shared" si="6578"/>
        <v>0</v>
      </c>
      <c r="AB3588" s="193" t="str">
        <f t="shared" ref="AB3588" si="6581">AB$137</f>
        <v>Fleming, Bern</v>
      </c>
    </row>
    <row r="3589" spans="1:28" s="188" customFormat="1" ht="17.399999999999999">
      <c r="A3589" s="193" t="str">
        <f t="shared" si="6573"/>
        <v>Health Care</v>
      </c>
      <c r="B3589" s="193" t="str">
        <f t="shared" si="6574"/>
        <v>AK050Health Care</v>
      </c>
      <c r="C3589" s="193" t="str">
        <f t="shared" si="6575"/>
        <v>Health CareFleming, Bern</v>
      </c>
      <c r="D3589" s="193"/>
      <c r="E3589" s="193"/>
      <c r="F3589" s="193" t="str">
        <f t="shared" si="6576"/>
        <v>Health CareRichardson, Vicki</v>
      </c>
      <c r="G3589" s="193" t="str">
        <f t="shared" ref="G3589:M3589" si="6582">G$138</f>
        <v>Richardson, Vicki</v>
      </c>
      <c r="H3589" s="193" t="str">
        <f t="shared" si="6582"/>
        <v>Fleming, Bern</v>
      </c>
      <c r="I3589" s="193" t="str">
        <f t="shared" si="6582"/>
        <v>AK050</v>
      </c>
      <c r="J3589" s="193" t="str">
        <f t="shared" si="6582"/>
        <v>AK DISTRIBUTORS</v>
      </c>
      <c r="K3589" s="193" t="str">
        <f t="shared" si="6582"/>
        <v>all</v>
      </c>
      <c r="L3589" s="193">
        <f t="shared" si="6582"/>
        <v>0</v>
      </c>
      <c r="M3589" s="193">
        <f t="shared" si="6582"/>
        <v>0</v>
      </c>
      <c r="N3589" s="193" t="str">
        <f t="shared" si="6455"/>
        <v>Health Care</v>
      </c>
      <c r="AA3589" s="193">
        <f t="shared" si="6578"/>
        <v>0</v>
      </c>
      <c r="AB3589" s="193" t="str">
        <f t="shared" ref="AB3589" si="6583">AB$138</f>
        <v>Fleming, Bern</v>
      </c>
    </row>
    <row r="3590" spans="1:28" s="188" customFormat="1" ht="17.399999999999999">
      <c r="A3590" s="193" t="str">
        <f t="shared" si="6573"/>
        <v>Health Care</v>
      </c>
      <c r="B3590" s="193" t="str">
        <f t="shared" si="6574"/>
        <v>CI776Health Care</v>
      </c>
      <c r="C3590" s="193" t="str">
        <f t="shared" si="6575"/>
        <v>Health CareFleming, Bern</v>
      </c>
      <c r="D3590" s="193"/>
      <c r="E3590" s="193"/>
      <c r="F3590" s="193" t="str">
        <f t="shared" si="6576"/>
        <v>Health CareRichardson, Vicki</v>
      </c>
      <c r="G3590" s="193" t="str">
        <f t="shared" ref="G3590:M3590" si="6584">G$139</f>
        <v>Richardson, Vicki</v>
      </c>
      <c r="H3590" s="193" t="str">
        <f t="shared" si="6584"/>
        <v>Fleming, Bern</v>
      </c>
      <c r="I3590" s="193" t="str">
        <f t="shared" si="6584"/>
        <v>CI776</v>
      </c>
      <c r="J3590" s="193" t="str">
        <f t="shared" si="6584"/>
        <v>CIRCUIT CITY CORPORATION INC</v>
      </c>
      <c r="K3590" s="193" t="str">
        <f t="shared" si="6584"/>
        <v>all</v>
      </c>
      <c r="L3590" s="193">
        <f t="shared" si="6584"/>
        <v>0</v>
      </c>
      <c r="M3590" s="193">
        <f t="shared" si="6584"/>
        <v>0</v>
      </c>
      <c r="N3590" s="193" t="str">
        <f t="shared" si="6455"/>
        <v>Health Care</v>
      </c>
      <c r="AA3590" s="193">
        <f t="shared" si="6578"/>
        <v>0</v>
      </c>
      <c r="AB3590" s="193" t="str">
        <f t="shared" ref="AB3590" si="6585">AB$139</f>
        <v>Fleming, Bern</v>
      </c>
    </row>
    <row r="3591" spans="1:28" s="188" customFormat="1" ht="17.399999999999999">
      <c r="A3591" s="193" t="str">
        <f t="shared" si="6573"/>
        <v>Health Care</v>
      </c>
      <c r="B3591" s="193" t="str">
        <f t="shared" si="6574"/>
        <v>FI432Health Care</v>
      </c>
      <c r="C3591" s="193" t="str">
        <f t="shared" si="6575"/>
        <v>Health CareFleming, Bern</v>
      </c>
      <c r="D3591" s="193"/>
      <c r="E3591" s="193"/>
      <c r="F3591" s="193" t="str">
        <f t="shared" si="6576"/>
        <v>Health CareRichardson, Vicki</v>
      </c>
      <c r="G3591" s="193" t="str">
        <f t="shared" ref="G3591:M3591" si="6586">G$140</f>
        <v>Richardson, Vicki</v>
      </c>
      <c r="H3591" s="193" t="str">
        <f t="shared" si="6586"/>
        <v>Fleming, Bern</v>
      </c>
      <c r="I3591" s="193" t="str">
        <f t="shared" si="6586"/>
        <v>FI432</v>
      </c>
      <c r="J3591" s="193" t="str">
        <f t="shared" si="6586"/>
        <v>FIUS DISTRUBTORS LLC</v>
      </c>
      <c r="K3591" s="193" t="str">
        <f t="shared" si="6586"/>
        <v>all</v>
      </c>
      <c r="L3591" s="193">
        <f t="shared" si="6586"/>
        <v>0</v>
      </c>
      <c r="M3591" s="193">
        <f t="shared" si="6586"/>
        <v>0</v>
      </c>
      <c r="N3591" s="193" t="str">
        <f t="shared" si="6455"/>
        <v>Health Care</v>
      </c>
      <c r="AA3591" s="193">
        <f t="shared" si="6578"/>
        <v>0</v>
      </c>
      <c r="AB3591" s="193" t="str">
        <f t="shared" ref="AB3591" si="6587">AB$140</f>
        <v>Fleming, Bern</v>
      </c>
    </row>
    <row r="3592" spans="1:28" s="188" customFormat="1" ht="17.399999999999999">
      <c r="A3592" s="193" t="str">
        <f t="shared" si="6573"/>
        <v>Health Care</v>
      </c>
      <c r="B3592" s="193" t="str">
        <f t="shared" si="6574"/>
        <v>FO080Health Care</v>
      </c>
      <c r="C3592" s="193" t="str">
        <f t="shared" si="6575"/>
        <v>Health CareFleming, Bern</v>
      </c>
      <c r="D3592" s="193"/>
      <c r="E3592" s="193"/>
      <c r="F3592" s="193" t="str">
        <f t="shared" si="6576"/>
        <v>Health CareRichardson, Vicki</v>
      </c>
      <c r="G3592" s="193" t="str">
        <f t="shared" ref="G3592:M3592" si="6588">G$141</f>
        <v>Richardson, Vicki</v>
      </c>
      <c r="H3592" s="193" t="str">
        <f t="shared" si="6588"/>
        <v>Fleming, Bern</v>
      </c>
      <c r="I3592" s="193" t="str">
        <f t="shared" si="6588"/>
        <v>FO080</v>
      </c>
      <c r="J3592" s="193" t="str">
        <f t="shared" si="6588"/>
        <v>FESCO</v>
      </c>
      <c r="K3592" s="193" t="str">
        <f t="shared" si="6588"/>
        <v>all</v>
      </c>
      <c r="L3592" s="193">
        <f t="shared" si="6588"/>
        <v>0</v>
      </c>
      <c r="M3592" s="193">
        <f t="shared" si="6588"/>
        <v>0</v>
      </c>
      <c r="N3592" s="193" t="str">
        <f t="shared" ref="N3592:N3655" si="6589">A3592</f>
        <v>Health Care</v>
      </c>
      <c r="AA3592" s="193">
        <f t="shared" si="6578"/>
        <v>0</v>
      </c>
      <c r="AB3592" s="193" t="str">
        <f t="shared" ref="AB3592" si="6590">AB$141</f>
        <v>Fleming, Bern</v>
      </c>
    </row>
    <row r="3593" spans="1:28" s="188" customFormat="1" ht="17.399999999999999">
      <c r="A3593" s="193" t="str">
        <f t="shared" si="6573"/>
        <v>Health Care</v>
      </c>
      <c r="B3593" s="193" t="str">
        <f t="shared" si="6574"/>
        <v>GA548Health Care</v>
      </c>
      <c r="C3593" s="193" t="str">
        <f t="shared" si="6575"/>
        <v>Health CareFleming, Bern</v>
      </c>
      <c r="D3593" s="193"/>
      <c r="E3593" s="193"/>
      <c r="F3593" s="193" t="str">
        <f t="shared" si="6576"/>
        <v>Health CareRichardson, Vicki</v>
      </c>
      <c r="G3593" s="193" t="str">
        <f t="shared" ref="G3593:M3593" si="6591">G$142</f>
        <v>Richardson, Vicki</v>
      </c>
      <c r="H3593" s="193" t="str">
        <f t="shared" si="6591"/>
        <v>Fleming, Bern</v>
      </c>
      <c r="I3593" s="193" t="str">
        <f t="shared" si="6591"/>
        <v>GA548</v>
      </c>
      <c r="J3593" s="193" t="str">
        <f t="shared" si="6591"/>
        <v>IN-MOTION / GATE PETR / PROJECT HORI</v>
      </c>
      <c r="K3593" s="193" t="str">
        <f t="shared" si="6591"/>
        <v>all</v>
      </c>
      <c r="L3593" s="193">
        <f t="shared" si="6591"/>
        <v>0</v>
      </c>
      <c r="M3593" s="193">
        <f t="shared" si="6591"/>
        <v>0</v>
      </c>
      <c r="N3593" s="193" t="str">
        <f t="shared" si="6589"/>
        <v>Health Care</v>
      </c>
      <c r="AA3593" s="193">
        <f t="shared" si="6578"/>
        <v>0</v>
      </c>
      <c r="AB3593" s="193" t="str">
        <f t="shared" ref="AB3593" si="6592">AB$142</f>
        <v>Fleming, Bern</v>
      </c>
    </row>
    <row r="3594" spans="1:28" s="188" customFormat="1" ht="17.399999999999999">
      <c r="A3594" s="193" t="str">
        <f t="shared" si="6573"/>
        <v>Health Care</v>
      </c>
      <c r="B3594" s="193" t="str">
        <f t="shared" si="6574"/>
        <v>IN035Health Care</v>
      </c>
      <c r="C3594" s="193" t="str">
        <f t="shared" si="6575"/>
        <v>Health CareFleming, Bern</v>
      </c>
      <c r="D3594" s="193"/>
      <c r="E3594" s="193"/>
      <c r="F3594" s="193" t="str">
        <f t="shared" si="6576"/>
        <v>Health CareRichardson, Vicki</v>
      </c>
      <c r="G3594" s="193" t="str">
        <f t="shared" ref="G3594:M3594" si="6593">G$143</f>
        <v>Richardson, Vicki</v>
      </c>
      <c r="H3594" s="193" t="str">
        <f t="shared" si="6593"/>
        <v>Fleming, Bern</v>
      </c>
      <c r="I3594" s="193" t="str">
        <f t="shared" si="6593"/>
        <v>IN035</v>
      </c>
      <c r="J3594" s="193" t="str">
        <f t="shared" si="6593"/>
        <v>INTERBOND CORP OF AM</v>
      </c>
      <c r="K3594" s="193" t="str">
        <f t="shared" si="6593"/>
        <v>all</v>
      </c>
      <c r="L3594" s="193">
        <f t="shared" si="6593"/>
        <v>0</v>
      </c>
      <c r="M3594" s="193">
        <f t="shared" si="6593"/>
        <v>0</v>
      </c>
      <c r="N3594" s="193" t="str">
        <f t="shared" si="6589"/>
        <v>Health Care</v>
      </c>
      <c r="AA3594" s="193">
        <f t="shared" si="6578"/>
        <v>0</v>
      </c>
      <c r="AB3594" s="193" t="str">
        <f t="shared" ref="AB3594" si="6594">AB$143</f>
        <v>Fleming, Bern</v>
      </c>
    </row>
    <row r="3595" spans="1:28" s="188" customFormat="1" ht="17.399999999999999">
      <c r="A3595" s="193" t="str">
        <f t="shared" si="6573"/>
        <v>Health Care</v>
      </c>
      <c r="B3595" s="193" t="str">
        <f t="shared" si="6574"/>
        <v>KO165Health Care</v>
      </c>
      <c r="C3595" s="193" t="str">
        <f t="shared" si="6575"/>
        <v>Health CareFleming, Bern</v>
      </c>
      <c r="D3595" s="193"/>
      <c r="E3595" s="193"/>
      <c r="F3595" s="193" t="str">
        <f t="shared" si="6576"/>
        <v>Health CareRichardson, Vicki</v>
      </c>
      <c r="G3595" s="193" t="str">
        <f t="shared" ref="G3595:M3595" si="6595">G$144</f>
        <v>Richardson, Vicki</v>
      </c>
      <c r="H3595" s="193" t="str">
        <f t="shared" si="6595"/>
        <v>Fleming, Bern</v>
      </c>
      <c r="I3595" s="193" t="str">
        <f t="shared" si="6595"/>
        <v>KO165</v>
      </c>
      <c r="J3595" s="193" t="str">
        <f t="shared" si="6595"/>
        <v>KOHL'S</v>
      </c>
      <c r="K3595" s="193" t="str">
        <f t="shared" si="6595"/>
        <v>all</v>
      </c>
      <c r="L3595" s="193">
        <f t="shared" si="6595"/>
        <v>0</v>
      </c>
      <c r="M3595" s="193">
        <f t="shared" si="6595"/>
        <v>0</v>
      </c>
      <c r="N3595" s="193" t="str">
        <f t="shared" si="6589"/>
        <v>Health Care</v>
      </c>
      <c r="AA3595" s="193">
        <f t="shared" si="6578"/>
        <v>0</v>
      </c>
      <c r="AB3595" s="193" t="str">
        <f t="shared" ref="AB3595" si="6596">AB$144</f>
        <v>Fleming, Bern</v>
      </c>
    </row>
    <row r="3596" spans="1:28" s="188" customFormat="1" ht="17.399999999999999">
      <c r="A3596" s="193" t="str">
        <f t="shared" si="6573"/>
        <v>Health Care</v>
      </c>
      <c r="B3596" s="193" t="str">
        <f t="shared" si="6574"/>
        <v>NA450Health Care</v>
      </c>
      <c r="C3596" s="193" t="str">
        <f t="shared" si="6575"/>
        <v>Health CareFleming, Bern</v>
      </c>
      <c r="D3596" s="193"/>
      <c r="E3596" s="193"/>
      <c r="F3596" s="193" t="str">
        <f t="shared" si="6576"/>
        <v>Health CareRichardson, Vicki</v>
      </c>
      <c r="G3596" s="193" t="str">
        <f t="shared" ref="G3596:M3596" si="6597">G$145</f>
        <v>Richardson, Vicki</v>
      </c>
      <c r="H3596" s="193" t="str">
        <f t="shared" si="6597"/>
        <v>Fleming, Bern</v>
      </c>
      <c r="I3596" s="193" t="str">
        <f t="shared" si="6597"/>
        <v>NA450</v>
      </c>
      <c r="J3596" s="193" t="str">
        <f t="shared" si="6597"/>
        <v>NAVY EXCHANGE</v>
      </c>
      <c r="K3596" s="193" t="str">
        <f t="shared" si="6597"/>
        <v>all</v>
      </c>
      <c r="L3596" s="193">
        <f t="shared" si="6597"/>
        <v>0</v>
      </c>
      <c r="M3596" s="193">
        <f t="shared" si="6597"/>
        <v>0</v>
      </c>
      <c r="N3596" s="193" t="str">
        <f t="shared" si="6589"/>
        <v>Health Care</v>
      </c>
      <c r="AA3596" s="193">
        <f t="shared" si="6578"/>
        <v>0</v>
      </c>
      <c r="AB3596" s="193" t="str">
        <f t="shared" ref="AB3596" si="6598">AB$145</f>
        <v>Fleming, Bern</v>
      </c>
    </row>
    <row r="3597" spans="1:28" s="188" customFormat="1" ht="17.399999999999999">
      <c r="A3597" s="193" t="str">
        <f t="shared" si="6573"/>
        <v>Health Care</v>
      </c>
      <c r="B3597" s="193" t="str">
        <f t="shared" si="6574"/>
        <v>PC001Health Care</v>
      </c>
      <c r="C3597" s="193" t="str">
        <f t="shared" si="6575"/>
        <v>Health CareFleming, Bern</v>
      </c>
      <c r="D3597" s="193"/>
      <c r="E3597" s="193"/>
      <c r="F3597" s="193" t="str">
        <f t="shared" si="6576"/>
        <v>Health CareRichardson, Vicki</v>
      </c>
      <c r="G3597" s="193" t="str">
        <f t="shared" ref="G3597:M3597" si="6599">G$146</f>
        <v>Richardson, Vicki</v>
      </c>
      <c r="H3597" s="193" t="str">
        <f t="shared" si="6599"/>
        <v>Fleming, Bern</v>
      </c>
      <c r="I3597" s="193" t="str">
        <f t="shared" si="6599"/>
        <v>PC001</v>
      </c>
      <c r="J3597" s="193" t="str">
        <f t="shared" si="6599"/>
        <v>P.C.RICHARD &amp; SON IN</v>
      </c>
      <c r="K3597" s="193" t="str">
        <f t="shared" si="6599"/>
        <v>all</v>
      </c>
      <c r="L3597" s="193">
        <f t="shared" si="6599"/>
        <v>0</v>
      </c>
      <c r="M3597" s="193">
        <f t="shared" si="6599"/>
        <v>0</v>
      </c>
      <c r="N3597" s="193" t="str">
        <f t="shared" si="6589"/>
        <v>Health Care</v>
      </c>
      <c r="AA3597" s="193">
        <f t="shared" si="6578"/>
        <v>0</v>
      </c>
      <c r="AB3597" s="193">
        <f t="shared" ref="AB3597" si="6600">AB$146</f>
        <v>0</v>
      </c>
    </row>
    <row r="3598" spans="1:28" s="188" customFormat="1" ht="17.399999999999999">
      <c r="A3598" s="193" t="str">
        <f t="shared" si="6573"/>
        <v>Health Care</v>
      </c>
      <c r="B3598" s="193" t="str">
        <f t="shared" si="6574"/>
        <v>0Health Care</v>
      </c>
      <c r="C3598" s="193" t="str">
        <f t="shared" si="6575"/>
        <v>Health Care0</v>
      </c>
      <c r="D3598" s="193"/>
      <c r="E3598" s="193"/>
      <c r="F3598" s="193" t="str">
        <f t="shared" si="6576"/>
        <v>Health Care0</v>
      </c>
      <c r="G3598" s="193">
        <f t="shared" ref="G3598:M3598" si="6601">G$147</f>
        <v>0</v>
      </c>
      <c r="H3598" s="193">
        <f t="shared" si="6601"/>
        <v>0</v>
      </c>
      <c r="I3598" s="193">
        <f t="shared" si="6601"/>
        <v>0</v>
      </c>
      <c r="J3598" s="193">
        <f t="shared" si="6601"/>
        <v>0</v>
      </c>
      <c r="K3598" s="193">
        <f t="shared" si="6601"/>
        <v>0</v>
      </c>
      <c r="L3598" s="193">
        <f t="shared" si="6601"/>
        <v>0</v>
      </c>
      <c r="M3598" s="193">
        <f t="shared" si="6601"/>
        <v>0</v>
      </c>
      <c r="N3598" s="193" t="str">
        <f t="shared" si="6589"/>
        <v>Health Care</v>
      </c>
      <c r="AA3598" s="193">
        <f t="shared" si="6578"/>
        <v>0</v>
      </c>
      <c r="AB3598" s="193">
        <f t="shared" ref="AB3598" si="6602">AB$147</f>
        <v>0</v>
      </c>
    </row>
    <row r="3599" spans="1:28" s="188" customFormat="1" ht="17.399999999999999">
      <c r="A3599" s="193" t="str">
        <f t="shared" si="6573"/>
        <v>Health Care</v>
      </c>
      <c r="B3599" s="193" t="str">
        <f t="shared" si="6574"/>
        <v>AD230Health Care</v>
      </c>
      <c r="C3599" s="193" t="str">
        <f t="shared" si="6575"/>
        <v>Health CareHerold, Sarah</v>
      </c>
      <c r="D3599" s="193"/>
      <c r="E3599" s="193"/>
      <c r="F3599" s="193" t="str">
        <f t="shared" si="6576"/>
        <v>Health CareRichardson, Vicki</v>
      </c>
      <c r="G3599" s="193" t="str">
        <f t="shared" ref="G3599:M3599" si="6603">G$148</f>
        <v>Richardson, Vicki</v>
      </c>
      <c r="H3599" s="193" t="str">
        <f t="shared" si="6603"/>
        <v>Herold, Sarah</v>
      </c>
      <c r="I3599" s="193" t="str">
        <f t="shared" si="6603"/>
        <v>AD230</v>
      </c>
      <c r="J3599" s="193" t="str">
        <f t="shared" si="6603"/>
        <v>ALMO DISTRIBUTING</v>
      </c>
      <c r="K3599" s="193" t="str">
        <f t="shared" si="6603"/>
        <v>all</v>
      </c>
      <c r="L3599" s="193">
        <f t="shared" si="6603"/>
        <v>0</v>
      </c>
      <c r="M3599" s="193">
        <f t="shared" si="6603"/>
        <v>0</v>
      </c>
      <c r="N3599" s="193" t="str">
        <f t="shared" si="6589"/>
        <v>Health Care</v>
      </c>
      <c r="AA3599" s="193">
        <f t="shared" si="6578"/>
        <v>0</v>
      </c>
      <c r="AB3599" s="193" t="str">
        <f t="shared" ref="AB3599" si="6604">AB$148</f>
        <v>Herold, Sarah</v>
      </c>
    </row>
    <row r="3600" spans="1:28" s="188" customFormat="1" ht="17.399999999999999">
      <c r="A3600" s="193" t="str">
        <f t="shared" si="6573"/>
        <v>Health Care</v>
      </c>
      <c r="B3600" s="193" t="str">
        <f t="shared" si="6574"/>
        <v>AD783Health Care</v>
      </c>
      <c r="C3600" s="193" t="str">
        <f t="shared" si="6575"/>
        <v>Health CareHerold, Sarah</v>
      </c>
      <c r="D3600" s="193"/>
      <c r="E3600" s="193"/>
      <c r="F3600" s="193" t="str">
        <f t="shared" si="6576"/>
        <v>Health CareRichardson, Vicki</v>
      </c>
      <c r="G3600" s="193" t="str">
        <f t="shared" ref="G3600:M3600" si="6605">G$149</f>
        <v>Richardson, Vicki</v>
      </c>
      <c r="H3600" s="193" t="str">
        <f t="shared" si="6605"/>
        <v>Herold, Sarah</v>
      </c>
      <c r="I3600" s="193" t="str">
        <f t="shared" si="6605"/>
        <v>AD783</v>
      </c>
      <c r="J3600" s="193" t="str">
        <f t="shared" si="6605"/>
        <v>ADVANCE SALON &amp; BARBER SUPPLY</v>
      </c>
      <c r="K3600" s="193" t="str">
        <f t="shared" si="6605"/>
        <v>all</v>
      </c>
      <c r="L3600" s="193" t="str">
        <f t="shared" si="6605"/>
        <v>Jay Halaby &amp; Assoc</v>
      </c>
      <c r="M3600" s="193" t="str">
        <f t="shared" si="6605"/>
        <v>Beauty</v>
      </c>
      <c r="N3600" s="193" t="str">
        <f t="shared" si="6589"/>
        <v>Health Care</v>
      </c>
      <c r="AA3600" s="193">
        <f t="shared" si="6578"/>
        <v>0</v>
      </c>
      <c r="AB3600" s="193" t="str">
        <f t="shared" ref="AB3600" si="6606">AB$149</f>
        <v>Herold, Sarah</v>
      </c>
    </row>
    <row r="3601" spans="1:28" s="188" customFormat="1" ht="17.399999999999999">
      <c r="A3601" s="193" t="str">
        <f t="shared" si="6573"/>
        <v>Health Care</v>
      </c>
      <c r="B3601" s="193" t="str">
        <f t="shared" si="6574"/>
        <v>AL921Health Care</v>
      </c>
      <c r="C3601" s="193" t="str">
        <f t="shared" si="6575"/>
        <v>Health CareHerold, Sarah</v>
      </c>
      <c r="D3601" s="193"/>
      <c r="E3601" s="193"/>
      <c r="F3601" s="193" t="str">
        <f t="shared" si="6576"/>
        <v>Health CareRichardson, Vicki</v>
      </c>
      <c r="G3601" s="193" t="str">
        <f t="shared" ref="G3601:M3601" si="6607">G$150</f>
        <v>Richardson, Vicki</v>
      </c>
      <c r="H3601" s="193" t="str">
        <f t="shared" si="6607"/>
        <v>Herold, Sarah</v>
      </c>
      <c r="I3601" s="193" t="str">
        <f t="shared" si="6607"/>
        <v>AL921</v>
      </c>
      <c r="J3601" s="193" t="str">
        <f t="shared" si="6607"/>
        <v>ALL ESSENTIALS INC</v>
      </c>
      <c r="K3601" s="193" t="str">
        <f t="shared" si="6607"/>
        <v>all</v>
      </c>
      <c r="L3601" s="193" t="str">
        <f t="shared" si="6607"/>
        <v>Jay Halaby &amp; Assoc</v>
      </c>
      <c r="M3601" s="193" t="str">
        <f t="shared" si="6607"/>
        <v>Beauty</v>
      </c>
      <c r="N3601" s="193" t="str">
        <f t="shared" si="6589"/>
        <v>Health Care</v>
      </c>
      <c r="AA3601" s="193">
        <f t="shared" si="6578"/>
        <v>0</v>
      </c>
      <c r="AB3601" s="193" t="str">
        <f t="shared" ref="AB3601" si="6608">AB$150</f>
        <v>Herold, Sarah</v>
      </c>
    </row>
    <row r="3602" spans="1:28" s="188" customFormat="1" ht="17.399999999999999">
      <c r="A3602" s="193" t="str">
        <f t="shared" si="6573"/>
        <v>Health Care</v>
      </c>
      <c r="B3602" s="193" t="str">
        <f t="shared" si="6574"/>
        <v>BE305Health Care</v>
      </c>
      <c r="C3602" s="193" t="str">
        <f t="shared" si="6575"/>
        <v>Health CareHerold, Sarah</v>
      </c>
      <c r="D3602" s="193"/>
      <c r="E3602" s="193"/>
      <c r="F3602" s="193" t="str">
        <f t="shared" si="6576"/>
        <v>Health CareRichardson, Vicki</v>
      </c>
      <c r="G3602" s="193" t="str">
        <f t="shared" ref="G3602:M3602" si="6609">G$151</f>
        <v>Richardson, Vicki</v>
      </c>
      <c r="H3602" s="193" t="str">
        <f t="shared" si="6609"/>
        <v>Herold, Sarah</v>
      </c>
      <c r="I3602" s="193" t="str">
        <f t="shared" si="6609"/>
        <v>BE305</v>
      </c>
      <c r="J3602" s="193" t="str">
        <f t="shared" si="6609"/>
        <v>BEAUTY COLLECTION.COM INC</v>
      </c>
      <c r="K3602" s="193" t="str">
        <f t="shared" si="6609"/>
        <v>all</v>
      </c>
      <c r="L3602" s="193">
        <f t="shared" si="6609"/>
        <v>0</v>
      </c>
      <c r="M3602" s="193">
        <f t="shared" si="6609"/>
        <v>0</v>
      </c>
      <c r="N3602" s="193" t="str">
        <f t="shared" si="6589"/>
        <v>Health Care</v>
      </c>
      <c r="AA3602" s="193">
        <f t="shared" si="6578"/>
        <v>0</v>
      </c>
      <c r="AB3602" s="193" t="str">
        <f t="shared" ref="AB3602" si="6610">AB$151</f>
        <v>Herold, Sarah</v>
      </c>
    </row>
    <row r="3603" spans="1:28" s="188" customFormat="1" ht="17.399999999999999">
      <c r="A3603" s="193" t="str">
        <f t="shared" si="6573"/>
        <v>Health Care</v>
      </c>
      <c r="B3603" s="193" t="str">
        <f t="shared" si="6574"/>
        <v>BE337Health Care</v>
      </c>
      <c r="C3603" s="193" t="str">
        <f t="shared" si="6575"/>
        <v>Health CareHerold, Sarah</v>
      </c>
      <c r="D3603" s="193"/>
      <c r="E3603" s="193"/>
      <c r="F3603" s="193" t="str">
        <f t="shared" si="6576"/>
        <v>Health CareRichardson, Vicki</v>
      </c>
      <c r="G3603" s="193" t="str">
        <f t="shared" ref="G3603:M3603" si="6611">G$152</f>
        <v>Richardson, Vicki</v>
      </c>
      <c r="H3603" s="193" t="str">
        <f t="shared" si="6611"/>
        <v>Herold, Sarah</v>
      </c>
      <c r="I3603" s="193" t="str">
        <f t="shared" si="6611"/>
        <v>BE337</v>
      </c>
      <c r="J3603" s="193" t="str">
        <f t="shared" si="6611"/>
        <v>BELLA'S BEAUTY SUPPLY LLC</v>
      </c>
      <c r="K3603" s="193" t="str">
        <f t="shared" si="6611"/>
        <v>all</v>
      </c>
      <c r="L3603" s="193" t="str">
        <f t="shared" si="6611"/>
        <v>Jay Halaby &amp; Assoc</v>
      </c>
      <c r="M3603" s="193" t="str">
        <f t="shared" si="6611"/>
        <v>Beauty</v>
      </c>
      <c r="N3603" s="193" t="str">
        <f t="shared" si="6589"/>
        <v>Health Care</v>
      </c>
      <c r="AA3603" s="193">
        <f t="shared" si="6578"/>
        <v>0</v>
      </c>
      <c r="AB3603" s="193" t="str">
        <f t="shared" ref="AB3603" si="6612">AB$152</f>
        <v>Herold, Sarah</v>
      </c>
    </row>
    <row r="3604" spans="1:28" s="188" customFormat="1" ht="17.399999999999999">
      <c r="A3604" s="193" t="str">
        <f t="shared" si="6573"/>
        <v>Health Care</v>
      </c>
      <c r="B3604" s="193" t="str">
        <f t="shared" si="6574"/>
        <v>BE587Health Care</v>
      </c>
      <c r="C3604" s="193" t="str">
        <f t="shared" si="6575"/>
        <v>Health CareHerold, Sarah</v>
      </c>
      <c r="D3604" s="193"/>
      <c r="E3604" s="193"/>
      <c r="F3604" s="193" t="str">
        <f t="shared" si="6576"/>
        <v>Health CareRichardson, Vicki</v>
      </c>
      <c r="G3604" s="193" t="str">
        <f t="shared" ref="G3604:M3604" si="6613">G$153</f>
        <v>Richardson, Vicki</v>
      </c>
      <c r="H3604" s="193" t="str">
        <f t="shared" si="6613"/>
        <v>Herold, Sarah</v>
      </c>
      <c r="I3604" s="193" t="str">
        <f t="shared" si="6613"/>
        <v>BE587</v>
      </c>
      <c r="J3604" s="193" t="str">
        <f t="shared" si="6613"/>
        <v>BEAUTY.COM</v>
      </c>
      <c r="K3604" s="193" t="str">
        <f t="shared" si="6613"/>
        <v>all</v>
      </c>
      <c r="L3604" s="193">
        <f t="shared" si="6613"/>
        <v>0</v>
      </c>
      <c r="M3604" s="193">
        <f t="shared" si="6613"/>
        <v>0</v>
      </c>
      <c r="N3604" s="193" t="str">
        <f t="shared" si="6589"/>
        <v>Health Care</v>
      </c>
      <c r="AA3604" s="193">
        <f t="shared" si="6578"/>
        <v>0</v>
      </c>
      <c r="AB3604" s="193" t="str">
        <f t="shared" ref="AB3604" si="6614">AB$153</f>
        <v>Herold, Sarah</v>
      </c>
    </row>
    <row r="3605" spans="1:28" s="188" customFormat="1" ht="17.399999999999999">
      <c r="A3605" s="193" t="str">
        <f t="shared" si="6573"/>
        <v>Health Care</v>
      </c>
      <c r="B3605" s="193" t="str">
        <f t="shared" si="6574"/>
        <v>BE986Health Care</v>
      </c>
      <c r="C3605" s="193" t="str">
        <f t="shared" si="6575"/>
        <v>Health CareHerold, Sarah</v>
      </c>
      <c r="D3605" s="193"/>
      <c r="E3605" s="193"/>
      <c r="F3605" s="193" t="str">
        <f t="shared" si="6576"/>
        <v>Health CareRichardson, Vicki</v>
      </c>
      <c r="G3605" s="193" t="str">
        <f t="shared" ref="G3605:M3605" si="6615">G$154</f>
        <v>Richardson, Vicki</v>
      </c>
      <c r="H3605" s="193" t="str">
        <f t="shared" si="6615"/>
        <v>Herold, Sarah</v>
      </c>
      <c r="I3605" s="193" t="str">
        <f t="shared" si="6615"/>
        <v>BE986</v>
      </c>
      <c r="J3605" s="193" t="str">
        <f t="shared" si="6615"/>
        <v>BEAUTY BROS INC</v>
      </c>
      <c r="K3605" s="193" t="str">
        <f t="shared" si="6615"/>
        <v>all</v>
      </c>
      <c r="L3605" s="193">
        <f t="shared" si="6615"/>
        <v>0</v>
      </c>
      <c r="M3605" s="193">
        <f t="shared" si="6615"/>
        <v>0</v>
      </c>
      <c r="N3605" s="193" t="str">
        <f t="shared" si="6589"/>
        <v>Health Care</v>
      </c>
      <c r="AA3605" s="193">
        <f t="shared" si="6578"/>
        <v>0</v>
      </c>
      <c r="AB3605" s="193" t="str">
        <f t="shared" ref="AB3605" si="6616">AB$154</f>
        <v>Herold, Sarah</v>
      </c>
    </row>
    <row r="3606" spans="1:28" s="188" customFormat="1" ht="17.399999999999999">
      <c r="A3606" s="193" t="str">
        <f t="shared" si="6573"/>
        <v>Health Care</v>
      </c>
      <c r="B3606" s="193" t="str">
        <f t="shared" si="6574"/>
        <v>BI356Health Care</v>
      </c>
      <c r="C3606" s="193" t="str">
        <f t="shared" si="6575"/>
        <v>Health CareHerold, Sarah</v>
      </c>
      <c r="D3606" s="193"/>
      <c r="E3606" s="193"/>
      <c r="F3606" s="193" t="str">
        <f t="shared" si="6576"/>
        <v>Health CareRichardson, Vicki</v>
      </c>
      <c r="G3606" s="193" t="str">
        <f t="shared" ref="G3606:M3606" si="6617">G$155</f>
        <v>Richardson, Vicki</v>
      </c>
      <c r="H3606" s="193" t="str">
        <f t="shared" si="6617"/>
        <v>Herold, Sarah</v>
      </c>
      <c r="I3606" s="193" t="str">
        <f t="shared" si="6617"/>
        <v>BI356</v>
      </c>
      <c r="J3606" s="193" t="str">
        <f t="shared" si="6617"/>
        <v>BIONEXIA USA INC</v>
      </c>
      <c r="K3606" s="193" t="str">
        <f t="shared" si="6617"/>
        <v>all</v>
      </c>
      <c r="L3606" s="193" t="str">
        <f t="shared" si="6617"/>
        <v>Jay Halaby &amp; Assoc</v>
      </c>
      <c r="M3606" s="193" t="str">
        <f t="shared" si="6617"/>
        <v>Beauty</v>
      </c>
      <c r="N3606" s="193" t="str">
        <f t="shared" si="6589"/>
        <v>Health Care</v>
      </c>
      <c r="AA3606" s="193">
        <f t="shared" si="6578"/>
        <v>0</v>
      </c>
      <c r="AB3606" s="193" t="str">
        <f t="shared" ref="AB3606" si="6618">AB$155</f>
        <v>Herold, Sarah</v>
      </c>
    </row>
    <row r="3607" spans="1:28" s="188" customFormat="1" ht="17.399999999999999">
      <c r="A3607" s="193" t="str">
        <f t="shared" si="6573"/>
        <v>Health Care</v>
      </c>
      <c r="B3607" s="193" t="str">
        <f t="shared" si="6574"/>
        <v>BL345Health Care</v>
      </c>
      <c r="C3607" s="193" t="str">
        <f t="shared" si="6575"/>
        <v>Health CareHerold, Sarah</v>
      </c>
      <c r="D3607" s="193"/>
      <c r="E3607" s="193"/>
      <c r="F3607" s="193" t="str">
        <f t="shared" si="6576"/>
        <v>Health CareRichardson, Vicki</v>
      </c>
      <c r="G3607" s="193" t="str">
        <f t="shared" ref="G3607:M3607" si="6619">G$156</f>
        <v>Richardson, Vicki</v>
      </c>
      <c r="H3607" s="193" t="str">
        <f t="shared" si="6619"/>
        <v>Herold, Sarah</v>
      </c>
      <c r="I3607" s="193" t="str">
        <f t="shared" si="6619"/>
        <v>BL345</v>
      </c>
      <c r="J3607" s="193" t="str">
        <f t="shared" si="6619"/>
        <v>BLOOMINGDALE'S</v>
      </c>
      <c r="K3607" s="193" t="str">
        <f t="shared" si="6619"/>
        <v>all</v>
      </c>
      <c r="L3607" s="193">
        <f t="shared" si="6619"/>
        <v>0</v>
      </c>
      <c r="M3607" s="193">
        <f t="shared" si="6619"/>
        <v>0</v>
      </c>
      <c r="N3607" s="193" t="str">
        <f t="shared" si="6589"/>
        <v>Health Care</v>
      </c>
      <c r="AA3607" s="193">
        <f t="shared" si="6578"/>
        <v>0</v>
      </c>
      <c r="AB3607" s="193" t="str">
        <f t="shared" ref="AB3607" si="6620">AB$156</f>
        <v>Herold, Sarah</v>
      </c>
    </row>
    <row r="3608" spans="1:28" s="188" customFormat="1" ht="17.399999999999999">
      <c r="A3608" s="193" t="str">
        <f t="shared" si="6573"/>
        <v>Health Care</v>
      </c>
      <c r="B3608" s="193" t="str">
        <f t="shared" si="6574"/>
        <v>CE281Health Care</v>
      </c>
      <c r="C3608" s="193" t="str">
        <f t="shared" si="6575"/>
        <v>Health CareHerold, Sarah</v>
      </c>
      <c r="D3608" s="193"/>
      <c r="E3608" s="193"/>
      <c r="F3608" s="193" t="str">
        <f t="shared" si="6576"/>
        <v>Health CareRichardson, Vicki</v>
      </c>
      <c r="G3608" s="193" t="str">
        <f t="shared" ref="G3608:M3608" si="6621">G$157</f>
        <v>Richardson, Vicki</v>
      </c>
      <c r="H3608" s="193" t="str">
        <f t="shared" si="6621"/>
        <v>Herold, Sarah</v>
      </c>
      <c r="I3608" s="193" t="str">
        <f t="shared" si="6621"/>
        <v>CE281</v>
      </c>
      <c r="J3608" s="193" t="str">
        <f t="shared" si="6621"/>
        <v>CONTEC INTERNATIONAL</v>
      </c>
      <c r="K3608" s="193" t="str">
        <f t="shared" si="6621"/>
        <v>all</v>
      </c>
      <c r="L3608" s="193">
        <f t="shared" si="6621"/>
        <v>0</v>
      </c>
      <c r="M3608" s="193">
        <f t="shared" si="6621"/>
        <v>0</v>
      </c>
      <c r="N3608" s="193" t="str">
        <f t="shared" si="6589"/>
        <v>Health Care</v>
      </c>
      <c r="AA3608" s="193">
        <f t="shared" si="6578"/>
        <v>0</v>
      </c>
      <c r="AB3608" s="193" t="str">
        <f t="shared" ref="AB3608" si="6622">AB$157</f>
        <v>Herold, Sarah</v>
      </c>
    </row>
    <row r="3609" spans="1:28" s="188" customFormat="1" ht="17.399999999999999">
      <c r="A3609" s="193" t="str">
        <f t="shared" si="6573"/>
        <v>Health Care</v>
      </c>
      <c r="B3609" s="193" t="str">
        <f t="shared" si="6574"/>
        <v>CH901Health Care</v>
      </c>
      <c r="C3609" s="193" t="str">
        <f t="shared" si="6575"/>
        <v>Health CareHerold, Sarah</v>
      </c>
      <c r="D3609" s="193"/>
      <c r="E3609" s="193"/>
      <c r="F3609" s="193" t="str">
        <f t="shared" si="6576"/>
        <v>Health CareRichardson, Vicki</v>
      </c>
      <c r="G3609" s="193" t="str">
        <f t="shared" ref="G3609:M3609" si="6623">G$158</f>
        <v>Richardson, Vicki</v>
      </c>
      <c r="H3609" s="193" t="str">
        <f t="shared" si="6623"/>
        <v>Herold, Sarah</v>
      </c>
      <c r="I3609" s="193" t="str">
        <f t="shared" si="6623"/>
        <v>CH901</v>
      </c>
      <c r="J3609" s="193" t="str">
        <f t="shared" si="6623"/>
        <v>CHENICE PRO SALON</v>
      </c>
      <c r="K3609" s="193" t="str">
        <f t="shared" si="6623"/>
        <v>all</v>
      </c>
      <c r="L3609" s="193" t="str">
        <f t="shared" si="6623"/>
        <v>Jay Halaby &amp; Assoc</v>
      </c>
      <c r="M3609" s="193" t="str">
        <f t="shared" si="6623"/>
        <v>Beauty</v>
      </c>
      <c r="N3609" s="193" t="str">
        <f t="shared" si="6589"/>
        <v>Health Care</v>
      </c>
      <c r="AA3609" s="193">
        <f t="shared" si="6578"/>
        <v>0</v>
      </c>
      <c r="AB3609" s="193" t="str">
        <f t="shared" ref="AB3609" si="6624">AB$158</f>
        <v>Herold, Sarah</v>
      </c>
    </row>
    <row r="3610" spans="1:28" s="188" customFormat="1" ht="17.399999999999999">
      <c r="A3610" s="193" t="str">
        <f t="shared" si="6573"/>
        <v>Health Care</v>
      </c>
      <c r="B3610" s="193" t="str">
        <f t="shared" si="6574"/>
        <v>CR854Health Care</v>
      </c>
      <c r="C3610" s="193" t="str">
        <f t="shared" si="6575"/>
        <v>Health CareHerold, Sarah</v>
      </c>
      <c r="D3610" s="193"/>
      <c r="E3610" s="193"/>
      <c r="F3610" s="193" t="str">
        <f t="shared" si="6576"/>
        <v>Health CareRichardson, Vicki</v>
      </c>
      <c r="G3610" s="193" t="str">
        <f t="shared" ref="G3610:M3610" si="6625">G$159</f>
        <v>Richardson, Vicki</v>
      </c>
      <c r="H3610" s="193" t="str">
        <f t="shared" si="6625"/>
        <v>Herold, Sarah</v>
      </c>
      <c r="I3610" s="193" t="str">
        <f t="shared" si="6625"/>
        <v>CR854</v>
      </c>
      <c r="J3610" s="193" t="str">
        <f t="shared" si="6625"/>
        <v>CREATIVE BEAUTY CONCEPTS</v>
      </c>
      <c r="K3610" s="193" t="str">
        <f t="shared" si="6625"/>
        <v>all</v>
      </c>
      <c r="L3610" s="193" t="str">
        <f t="shared" si="6625"/>
        <v>Jay Halaby &amp; Assoc</v>
      </c>
      <c r="M3610" s="193" t="str">
        <f t="shared" si="6625"/>
        <v>Beauty</v>
      </c>
      <c r="N3610" s="193" t="str">
        <f t="shared" si="6589"/>
        <v>Health Care</v>
      </c>
      <c r="AA3610" s="193">
        <f t="shared" si="6578"/>
        <v>0</v>
      </c>
      <c r="AB3610" s="193" t="str">
        <f t="shared" ref="AB3610" si="6626">AB$159</f>
        <v>Herold, Sarah</v>
      </c>
    </row>
    <row r="3611" spans="1:28" s="188" customFormat="1" ht="17.399999999999999">
      <c r="A3611" s="193" t="str">
        <f t="shared" si="6573"/>
        <v>Health Care</v>
      </c>
      <c r="B3611" s="193" t="str">
        <f t="shared" si="6574"/>
        <v>CY001Health Care</v>
      </c>
      <c r="C3611" s="193" t="str">
        <f t="shared" si="6575"/>
        <v>Health CareHerold, Sarah</v>
      </c>
      <c r="D3611" s="193"/>
      <c r="E3611" s="193"/>
      <c r="F3611" s="193" t="str">
        <f t="shared" si="6576"/>
        <v>Health CareRichardson, Vicki</v>
      </c>
      <c r="G3611" s="193" t="str">
        <f t="shared" ref="G3611:M3611" si="6627">G$160</f>
        <v>Richardson, Vicki</v>
      </c>
      <c r="H3611" s="193" t="str">
        <f t="shared" si="6627"/>
        <v>Herold, Sarah</v>
      </c>
      <c r="I3611" s="193" t="str">
        <f t="shared" si="6627"/>
        <v>CY001</v>
      </c>
      <c r="J3611" s="193" t="str">
        <f t="shared" si="6627"/>
        <v>CYNTHIA SALON SERVICES</v>
      </c>
      <c r="K3611" s="193" t="str">
        <f t="shared" si="6627"/>
        <v>all</v>
      </c>
      <c r="L3611" s="193" t="str">
        <f t="shared" si="6627"/>
        <v>Jay Halaby &amp; Assoc</v>
      </c>
      <c r="M3611" s="193" t="str">
        <f t="shared" si="6627"/>
        <v>Beauty</v>
      </c>
      <c r="N3611" s="193" t="str">
        <f t="shared" si="6589"/>
        <v>Health Care</v>
      </c>
      <c r="AA3611" s="193">
        <f t="shared" si="6578"/>
        <v>0</v>
      </c>
      <c r="AB3611" s="193" t="str">
        <f t="shared" ref="AB3611" si="6628">AB$160</f>
        <v>Herold, Sarah</v>
      </c>
    </row>
    <row r="3612" spans="1:28" s="188" customFormat="1" ht="17.399999999999999">
      <c r="A3612" s="193" t="str">
        <f t="shared" si="6573"/>
        <v>Health Care</v>
      </c>
      <c r="B3612" s="193" t="str">
        <f t="shared" si="6574"/>
        <v>DM026Health Care</v>
      </c>
      <c r="C3612" s="193" t="str">
        <f t="shared" si="6575"/>
        <v>Health CareHerold, Sarah</v>
      </c>
      <c r="D3612" s="193"/>
      <c r="E3612" s="193"/>
      <c r="F3612" s="193" t="str">
        <f t="shared" si="6576"/>
        <v>Health CareRichardson, Vicki</v>
      </c>
      <c r="G3612" s="193" t="str">
        <f t="shared" ref="G3612:M3612" si="6629">G$161</f>
        <v>Richardson, Vicki</v>
      </c>
      <c r="H3612" s="193" t="str">
        <f t="shared" si="6629"/>
        <v>Herold, Sarah</v>
      </c>
      <c r="I3612" s="193" t="str">
        <f t="shared" si="6629"/>
        <v>DM026</v>
      </c>
      <c r="J3612" s="193" t="str">
        <f t="shared" si="6629"/>
        <v>DISCOVER SALON SERVICES</v>
      </c>
      <c r="K3612" s="193" t="str">
        <f t="shared" si="6629"/>
        <v>all</v>
      </c>
      <c r="L3612" s="193" t="str">
        <f t="shared" si="6629"/>
        <v>Jay Halaby &amp; Assoc</v>
      </c>
      <c r="M3612" s="193" t="str">
        <f t="shared" si="6629"/>
        <v>Beauty</v>
      </c>
      <c r="N3612" s="193" t="str">
        <f t="shared" si="6589"/>
        <v>Health Care</v>
      </c>
      <c r="AA3612" s="193">
        <f t="shared" si="6578"/>
        <v>0</v>
      </c>
      <c r="AB3612" s="193" t="str">
        <f t="shared" ref="AB3612" si="6630">AB$161</f>
        <v>Herold, Sarah</v>
      </c>
    </row>
    <row r="3613" spans="1:28" s="188" customFormat="1" ht="17.399999999999999">
      <c r="A3613" s="193" t="str">
        <f t="shared" si="6573"/>
        <v>Health Care</v>
      </c>
      <c r="B3613" s="193" t="str">
        <f t="shared" si="6574"/>
        <v>EC238Health Care</v>
      </c>
      <c r="C3613" s="193" t="str">
        <f t="shared" si="6575"/>
        <v>Health CareHerold, Sarah</v>
      </c>
      <c r="D3613" s="193"/>
      <c r="E3613" s="193"/>
      <c r="F3613" s="193" t="str">
        <f t="shared" si="6576"/>
        <v>Health CareRichardson, Vicki</v>
      </c>
      <c r="G3613" s="193" t="str">
        <f t="shared" ref="G3613:M3613" si="6631">G$162</f>
        <v>Richardson, Vicki</v>
      </c>
      <c r="H3613" s="193" t="str">
        <f t="shared" si="6631"/>
        <v>Herold, Sarah</v>
      </c>
      <c r="I3613" s="193" t="str">
        <f t="shared" si="6631"/>
        <v>EC238</v>
      </c>
      <c r="J3613" s="193" t="str">
        <f t="shared" si="6631"/>
        <v>ECONOMY BEAUTY SUPPLY</v>
      </c>
      <c r="K3613" s="193" t="str">
        <f t="shared" si="6631"/>
        <v>all</v>
      </c>
      <c r="L3613" s="193" t="str">
        <f t="shared" si="6631"/>
        <v>Jay Halaby &amp; Assoc</v>
      </c>
      <c r="M3613" s="193" t="str">
        <f t="shared" si="6631"/>
        <v>Beauty</v>
      </c>
      <c r="N3613" s="193" t="str">
        <f t="shared" si="6589"/>
        <v>Health Care</v>
      </c>
      <c r="AA3613" s="193">
        <f t="shared" si="6578"/>
        <v>0</v>
      </c>
      <c r="AB3613" s="193" t="str">
        <f t="shared" ref="AB3613" si="6632">AB$162</f>
        <v>Herold, Sarah</v>
      </c>
    </row>
    <row r="3614" spans="1:28" s="188" customFormat="1" ht="17.399999999999999">
      <c r="A3614" s="193" t="str">
        <f t="shared" si="6573"/>
        <v>Health Care</v>
      </c>
      <c r="B3614" s="193" t="str">
        <f t="shared" si="6574"/>
        <v>EC301Health Care</v>
      </c>
      <c r="C3614" s="193" t="str">
        <f t="shared" si="6575"/>
        <v>Health CareHerold, Sarah</v>
      </c>
      <c r="D3614" s="193"/>
      <c r="E3614" s="193"/>
      <c r="F3614" s="193" t="str">
        <f t="shared" si="6576"/>
        <v>Health CareRichardson, Vicki</v>
      </c>
      <c r="G3614" s="193" t="str">
        <f t="shared" ref="G3614:M3614" si="6633">G$163</f>
        <v>Richardson, Vicki</v>
      </c>
      <c r="H3614" s="193" t="str">
        <f t="shared" si="6633"/>
        <v>Herold, Sarah</v>
      </c>
      <c r="I3614" s="193" t="str">
        <f t="shared" si="6633"/>
        <v>EC301</v>
      </c>
      <c r="J3614" s="193" t="str">
        <f t="shared" si="6633"/>
        <v>FINELINE DISTRIBUTOR INC</v>
      </c>
      <c r="K3614" s="193" t="str">
        <f t="shared" si="6633"/>
        <v>all</v>
      </c>
      <c r="L3614" s="193" t="str">
        <f t="shared" si="6633"/>
        <v>Jay Halaby &amp; Assoc</v>
      </c>
      <c r="M3614" s="193" t="str">
        <f t="shared" si="6633"/>
        <v>Beauty</v>
      </c>
      <c r="N3614" s="193" t="str">
        <f t="shared" si="6589"/>
        <v>Health Care</v>
      </c>
      <c r="AA3614" s="193">
        <f t="shared" si="6578"/>
        <v>0</v>
      </c>
      <c r="AB3614" s="193" t="str">
        <f t="shared" ref="AB3614" si="6634">AB$163</f>
        <v>Herold, Sarah</v>
      </c>
    </row>
    <row r="3615" spans="1:28" s="188" customFormat="1" ht="17.399999999999999">
      <c r="A3615" s="193" t="str">
        <f t="shared" si="6573"/>
        <v>Health Care</v>
      </c>
      <c r="B3615" s="193" t="str">
        <f t="shared" si="6574"/>
        <v>EV146Health Care</v>
      </c>
      <c r="C3615" s="193" t="str">
        <f t="shared" si="6575"/>
        <v>Health CareHerold, Sarah</v>
      </c>
      <c r="D3615" s="193"/>
      <c r="E3615" s="193"/>
      <c r="F3615" s="193" t="str">
        <f t="shared" si="6576"/>
        <v>Health CareRichardson, Vicki</v>
      </c>
      <c r="G3615" s="193" t="str">
        <f t="shared" ref="G3615:M3615" si="6635">G$164</f>
        <v>Richardson, Vicki</v>
      </c>
      <c r="H3615" s="193" t="str">
        <f t="shared" si="6635"/>
        <v>Herold, Sarah</v>
      </c>
      <c r="I3615" s="193" t="str">
        <f t="shared" si="6635"/>
        <v>EV146</v>
      </c>
      <c r="J3615" s="193" t="str">
        <f t="shared" si="6635"/>
        <v>EVERGREEN TEAM USA</v>
      </c>
      <c r="K3615" s="193" t="str">
        <f t="shared" si="6635"/>
        <v>all</v>
      </c>
      <c r="L3615" s="193" t="str">
        <f t="shared" si="6635"/>
        <v>Jay Halaby &amp; Assoc</v>
      </c>
      <c r="M3615" s="193" t="str">
        <f t="shared" si="6635"/>
        <v>Beauty</v>
      </c>
      <c r="N3615" s="193" t="str">
        <f t="shared" si="6589"/>
        <v>Health Care</v>
      </c>
      <c r="AA3615" s="193">
        <f t="shared" si="6578"/>
        <v>0</v>
      </c>
      <c r="AB3615" s="193" t="str">
        <f t="shared" ref="AB3615" si="6636">AB$164</f>
        <v>Herold, Sarah</v>
      </c>
    </row>
    <row r="3616" spans="1:28" s="188" customFormat="1" ht="17.399999999999999">
      <c r="A3616" s="193" t="str">
        <f t="shared" si="6573"/>
        <v>Health Care</v>
      </c>
      <c r="B3616" s="193" t="str">
        <f t="shared" si="6574"/>
        <v>FO396Health Care</v>
      </c>
      <c r="C3616" s="193" t="str">
        <f t="shared" si="6575"/>
        <v>Health CareHerold, Sarah</v>
      </c>
      <c r="D3616" s="193"/>
      <c r="E3616" s="193"/>
      <c r="F3616" s="193" t="str">
        <f t="shared" si="6576"/>
        <v>Health CareRichardson, Vicki</v>
      </c>
      <c r="G3616" s="193" t="str">
        <f t="shared" ref="G3616:M3616" si="6637">G$165</f>
        <v>Richardson, Vicki</v>
      </c>
      <c r="H3616" s="193" t="str">
        <f t="shared" si="6637"/>
        <v>Herold, Sarah</v>
      </c>
      <c r="I3616" s="193" t="str">
        <f t="shared" si="6637"/>
        <v>FO396</v>
      </c>
      <c r="J3616" s="193" t="str">
        <f t="shared" si="6637"/>
        <v>FOUR STAR BEAUTY SUPPLY CORP</v>
      </c>
      <c r="K3616" s="193" t="str">
        <f t="shared" si="6637"/>
        <v>all</v>
      </c>
      <c r="L3616" s="193" t="str">
        <f t="shared" si="6637"/>
        <v>Jay Halaby &amp; Assoc</v>
      </c>
      <c r="M3616" s="193" t="str">
        <f t="shared" si="6637"/>
        <v>Beauty</v>
      </c>
      <c r="N3616" s="193" t="str">
        <f t="shared" si="6589"/>
        <v>Health Care</v>
      </c>
      <c r="AA3616" s="193">
        <f t="shared" si="6578"/>
        <v>0</v>
      </c>
      <c r="AB3616" s="193" t="str">
        <f t="shared" ref="AB3616" si="6638">AB$165</f>
        <v>Herold, Sarah</v>
      </c>
    </row>
    <row r="3617" spans="1:28" s="188" customFormat="1" ht="17.399999999999999">
      <c r="A3617" s="193" t="str">
        <f t="shared" si="6573"/>
        <v>Health Care</v>
      </c>
      <c r="B3617" s="193" t="str">
        <f t="shared" si="6574"/>
        <v>GR900Health Care</v>
      </c>
      <c r="C3617" s="193" t="str">
        <f t="shared" si="6575"/>
        <v>Health CareHerold, Sarah</v>
      </c>
      <c r="D3617" s="193"/>
      <c r="E3617" s="193"/>
      <c r="F3617" s="193" t="str">
        <f t="shared" si="6576"/>
        <v>Health CareRichardson, Vicki</v>
      </c>
      <c r="G3617" s="193" t="str">
        <f t="shared" ref="G3617:M3617" si="6639">G$166</f>
        <v>Richardson, Vicki</v>
      </c>
      <c r="H3617" s="193" t="str">
        <f t="shared" si="6639"/>
        <v>Herold, Sarah</v>
      </c>
      <c r="I3617" s="193" t="str">
        <f t="shared" si="6639"/>
        <v>GR900</v>
      </c>
      <c r="J3617" s="193" t="str">
        <f t="shared" si="6639"/>
        <v>GROOM IT INDUSTRIES</v>
      </c>
      <c r="K3617" s="193" t="str">
        <f t="shared" si="6639"/>
        <v>all</v>
      </c>
      <c r="L3617" s="193" t="str">
        <f t="shared" si="6639"/>
        <v>Jay Halaby &amp; Assoc</v>
      </c>
      <c r="M3617" s="193" t="str">
        <f t="shared" si="6639"/>
        <v>Beauty</v>
      </c>
      <c r="N3617" s="193" t="str">
        <f t="shared" si="6589"/>
        <v>Health Care</v>
      </c>
      <c r="AA3617" s="193">
        <f t="shared" si="6578"/>
        <v>0</v>
      </c>
      <c r="AB3617" s="193" t="str">
        <f t="shared" ref="AB3617" si="6640">AB$166</f>
        <v>Herold, Sarah</v>
      </c>
    </row>
    <row r="3618" spans="1:28" s="188" customFormat="1" ht="17.399999999999999">
      <c r="A3618" s="193" t="str">
        <f t="shared" si="6573"/>
        <v>Health Care</v>
      </c>
      <c r="B3618" s="193" t="str">
        <f t="shared" si="6574"/>
        <v>IN021Health Care</v>
      </c>
      <c r="C3618" s="193" t="str">
        <f t="shared" si="6575"/>
        <v>Health CareHerold, Sarah</v>
      </c>
      <c r="D3618" s="193"/>
      <c r="E3618" s="193"/>
      <c r="F3618" s="193" t="str">
        <f t="shared" si="6576"/>
        <v>Health CareRichardson, Vicki</v>
      </c>
      <c r="G3618" s="193" t="str">
        <f t="shared" ref="G3618:M3618" si="6641">G$167</f>
        <v>Richardson, Vicki</v>
      </c>
      <c r="H3618" s="193" t="str">
        <f t="shared" si="6641"/>
        <v>Herold, Sarah</v>
      </c>
      <c r="I3618" s="193" t="str">
        <f t="shared" si="6641"/>
        <v>IN021</v>
      </c>
      <c r="J3618" s="193" t="str">
        <f t="shared" si="6641"/>
        <v>INTERNATIONAL SALON/UNITED BEAUTY</v>
      </c>
      <c r="K3618" s="193" t="str">
        <f t="shared" si="6641"/>
        <v>all</v>
      </c>
      <c r="L3618" s="193" t="str">
        <f t="shared" si="6641"/>
        <v>Jay Halaby &amp; Assoc</v>
      </c>
      <c r="M3618" s="193" t="str">
        <f t="shared" si="6641"/>
        <v>Beauty</v>
      </c>
      <c r="N3618" s="193" t="str">
        <f t="shared" si="6589"/>
        <v>Health Care</v>
      </c>
      <c r="AA3618" s="193">
        <f t="shared" si="6578"/>
        <v>0</v>
      </c>
      <c r="AB3618" s="193" t="str">
        <f t="shared" ref="AB3618" si="6642">AB$167</f>
        <v>Herold, Sarah</v>
      </c>
    </row>
    <row r="3619" spans="1:28" s="188" customFormat="1" ht="17.399999999999999">
      <c r="A3619" s="193" t="str">
        <f t="shared" si="6573"/>
        <v>Health Care</v>
      </c>
      <c r="B3619" s="193" t="str">
        <f t="shared" si="6574"/>
        <v>IN883Health Care</v>
      </c>
      <c r="C3619" s="193" t="str">
        <f t="shared" si="6575"/>
        <v>Health CareHerold, Sarah</v>
      </c>
      <c r="D3619" s="193"/>
      <c r="E3619" s="193"/>
      <c r="F3619" s="193" t="str">
        <f t="shared" si="6576"/>
        <v>Health CareRichardson, Vicki</v>
      </c>
      <c r="G3619" s="193" t="str">
        <f t="shared" ref="G3619:M3619" si="6643">G$168</f>
        <v>Richardson, Vicki</v>
      </c>
      <c r="H3619" s="193" t="str">
        <f t="shared" si="6643"/>
        <v>Herold, Sarah</v>
      </c>
      <c r="I3619" s="193" t="str">
        <f t="shared" si="6643"/>
        <v>IN883</v>
      </c>
      <c r="J3619" s="193" t="str">
        <f t="shared" si="6643"/>
        <v>INNOVATIVE SALON SOLUTIONS</v>
      </c>
      <c r="K3619" s="193" t="str">
        <f t="shared" si="6643"/>
        <v>all</v>
      </c>
      <c r="L3619" s="193" t="str">
        <f t="shared" si="6643"/>
        <v>Jay Halaby &amp; Assoc</v>
      </c>
      <c r="M3619" s="193" t="str">
        <f t="shared" si="6643"/>
        <v>Beauty</v>
      </c>
      <c r="N3619" s="193" t="str">
        <f t="shared" si="6589"/>
        <v>Health Care</v>
      </c>
      <c r="AA3619" s="193">
        <f t="shared" si="6578"/>
        <v>0</v>
      </c>
      <c r="AB3619" s="193" t="str">
        <f t="shared" ref="AB3619" si="6644">AB$168</f>
        <v>Herold, Sarah</v>
      </c>
    </row>
    <row r="3620" spans="1:28" s="188" customFormat="1" ht="17.399999999999999">
      <c r="A3620" s="193" t="str">
        <f t="shared" si="6573"/>
        <v>Health Care</v>
      </c>
      <c r="B3620" s="193" t="str">
        <f t="shared" si="6574"/>
        <v>J0250Health Care</v>
      </c>
      <c r="C3620" s="193" t="str">
        <f t="shared" si="6575"/>
        <v>Health CareHerold, Sarah</v>
      </c>
      <c r="D3620" s="193"/>
      <c r="E3620" s="193"/>
      <c r="F3620" s="193" t="str">
        <f t="shared" si="6576"/>
        <v>Health CareRichardson, Vicki</v>
      </c>
      <c r="G3620" s="193" t="str">
        <f t="shared" ref="G3620:M3620" si="6645">G$169</f>
        <v>Richardson, Vicki</v>
      </c>
      <c r="H3620" s="193" t="str">
        <f t="shared" si="6645"/>
        <v>Herold, Sarah</v>
      </c>
      <c r="I3620" s="193" t="str">
        <f t="shared" si="6645"/>
        <v>J0250</v>
      </c>
      <c r="J3620" s="193" t="str">
        <f t="shared" si="6645"/>
        <v>NORDSTROM</v>
      </c>
      <c r="K3620" s="193" t="str">
        <f t="shared" si="6645"/>
        <v>all</v>
      </c>
      <c r="L3620" s="193">
        <f t="shared" si="6645"/>
        <v>0</v>
      </c>
      <c r="M3620" s="193">
        <f t="shared" si="6645"/>
        <v>0</v>
      </c>
      <c r="N3620" s="193" t="str">
        <f t="shared" si="6589"/>
        <v>Health Care</v>
      </c>
      <c r="AA3620" s="193">
        <f t="shared" si="6578"/>
        <v>0</v>
      </c>
      <c r="AB3620" s="193" t="str">
        <f t="shared" ref="AB3620" si="6646">AB$169</f>
        <v>Herold, Sarah</v>
      </c>
    </row>
    <row r="3621" spans="1:28" s="188" customFormat="1" ht="17.399999999999999">
      <c r="A3621" s="193" t="str">
        <f t="shared" si="6573"/>
        <v>Health Care</v>
      </c>
      <c r="B3621" s="193" t="str">
        <f t="shared" si="6574"/>
        <v>JL011Health Care</v>
      </c>
      <c r="C3621" s="193" t="str">
        <f t="shared" si="6575"/>
        <v>Health CareHerold, Sarah</v>
      </c>
      <c r="D3621" s="193"/>
      <c r="E3621" s="193"/>
      <c r="F3621" s="193" t="str">
        <f t="shared" si="6576"/>
        <v>Health CareRichardson, Vicki</v>
      </c>
      <c r="G3621" s="193" t="str">
        <f t="shared" ref="G3621:M3621" si="6647">G$170</f>
        <v>Richardson, Vicki</v>
      </c>
      <c r="H3621" s="193" t="str">
        <f t="shared" si="6647"/>
        <v>Herold, Sarah</v>
      </c>
      <c r="I3621" s="193" t="str">
        <f t="shared" si="6647"/>
        <v>JL011</v>
      </c>
      <c r="J3621" s="193" t="str">
        <f t="shared" si="6647"/>
        <v>JLMOON INC / PINK BEAUTY</v>
      </c>
      <c r="K3621" s="193" t="str">
        <f t="shared" si="6647"/>
        <v>all</v>
      </c>
      <c r="L3621" s="193" t="str">
        <f t="shared" si="6647"/>
        <v>Jay Halaby &amp; Assoc</v>
      </c>
      <c r="M3621" s="193" t="str">
        <f t="shared" si="6647"/>
        <v>Beauty</v>
      </c>
      <c r="N3621" s="193" t="str">
        <f t="shared" si="6589"/>
        <v>Health Care</v>
      </c>
      <c r="AA3621" s="193">
        <f t="shared" si="6578"/>
        <v>0</v>
      </c>
      <c r="AB3621" s="193" t="str">
        <f t="shared" ref="AB3621" si="6648">AB$170</f>
        <v>Herold, Sarah</v>
      </c>
    </row>
    <row r="3622" spans="1:28" s="188" customFormat="1" ht="17.399999999999999">
      <c r="A3622" s="193" t="str">
        <f t="shared" si="6573"/>
        <v>Health Care</v>
      </c>
      <c r="B3622" s="193" t="str">
        <f t="shared" si="6574"/>
        <v>JO471Health Care</v>
      </c>
      <c r="C3622" s="193" t="str">
        <f t="shared" si="6575"/>
        <v>Health CareHerold, Sarah</v>
      </c>
      <c r="D3622" s="193"/>
      <c r="E3622" s="193"/>
      <c r="F3622" s="193" t="str">
        <f t="shared" si="6576"/>
        <v>Health CareRichardson, Vicki</v>
      </c>
      <c r="G3622" s="193" t="str">
        <f t="shared" ref="G3622:M3622" si="6649">G$171</f>
        <v>Richardson, Vicki</v>
      </c>
      <c r="H3622" s="193" t="str">
        <f t="shared" si="6649"/>
        <v>Herold, Sarah</v>
      </c>
      <c r="I3622" s="193" t="str">
        <f t="shared" si="6649"/>
        <v>JO471</v>
      </c>
      <c r="J3622" s="193" t="str">
        <f t="shared" si="6649"/>
        <v>JSKY SOLUTION INC</v>
      </c>
      <c r="K3622" s="193" t="str">
        <f t="shared" si="6649"/>
        <v>all</v>
      </c>
      <c r="L3622" s="193" t="str">
        <f t="shared" si="6649"/>
        <v>Jay Halaby &amp; Assoc</v>
      </c>
      <c r="M3622" s="193" t="str">
        <f t="shared" si="6649"/>
        <v>Beauty</v>
      </c>
      <c r="N3622" s="193" t="str">
        <f t="shared" si="6589"/>
        <v>Health Care</v>
      </c>
      <c r="AA3622" s="193">
        <f t="shared" si="6578"/>
        <v>0</v>
      </c>
      <c r="AB3622" s="193" t="str">
        <f t="shared" ref="AB3622" si="6650">AB$171</f>
        <v>Herold, Sarah</v>
      </c>
    </row>
    <row r="3623" spans="1:28" s="188" customFormat="1" ht="17.399999999999999">
      <c r="A3623" s="193" t="str">
        <f t="shared" si="6573"/>
        <v>Health Care</v>
      </c>
      <c r="B3623" s="193" t="str">
        <f t="shared" si="6574"/>
        <v>JR091Health Care</v>
      </c>
      <c r="C3623" s="193" t="str">
        <f t="shared" si="6575"/>
        <v>Health CareHerold, Sarah</v>
      </c>
      <c r="D3623" s="193"/>
      <c r="E3623" s="193"/>
      <c r="F3623" s="193" t="str">
        <f t="shared" si="6576"/>
        <v>Health CareRichardson, Vicki</v>
      </c>
      <c r="G3623" s="193" t="str">
        <f t="shared" ref="G3623:M3623" si="6651">G$172</f>
        <v>Richardson, Vicki</v>
      </c>
      <c r="H3623" s="193" t="str">
        <f t="shared" si="6651"/>
        <v>Herold, Sarah</v>
      </c>
      <c r="I3623" s="193" t="str">
        <f t="shared" si="6651"/>
        <v>JR091</v>
      </c>
      <c r="J3623" s="193" t="str">
        <f t="shared" si="6651"/>
        <v>J &amp; R BEAUTY SUPPLY</v>
      </c>
      <c r="K3623" s="193" t="str">
        <f t="shared" si="6651"/>
        <v>all</v>
      </c>
      <c r="L3623" s="193" t="str">
        <f t="shared" si="6651"/>
        <v>Jay Halaby &amp; Assoc</v>
      </c>
      <c r="M3623" s="193" t="str">
        <f t="shared" si="6651"/>
        <v>Beauty</v>
      </c>
      <c r="N3623" s="193" t="str">
        <f t="shared" si="6589"/>
        <v>Health Care</v>
      </c>
      <c r="AA3623" s="193">
        <f t="shared" si="6578"/>
        <v>0</v>
      </c>
      <c r="AB3623" s="193" t="str">
        <f t="shared" ref="AB3623" si="6652">AB$172</f>
        <v>Herold, Sarah</v>
      </c>
    </row>
    <row r="3624" spans="1:28" s="188" customFormat="1" ht="17.399999999999999">
      <c r="A3624" s="193" t="str">
        <f t="shared" si="6573"/>
        <v>Health Care</v>
      </c>
      <c r="B3624" s="193" t="str">
        <f t="shared" si="6574"/>
        <v>KA388Health Care</v>
      </c>
      <c r="C3624" s="193" t="str">
        <f t="shared" si="6575"/>
        <v>Health CareHerold, Sarah</v>
      </c>
      <c r="D3624" s="193"/>
      <c r="E3624" s="193"/>
      <c r="F3624" s="193" t="str">
        <f t="shared" si="6576"/>
        <v>Health CareRichardson, Vicki</v>
      </c>
      <c r="G3624" s="193" t="str">
        <f t="shared" ref="G3624:M3624" si="6653">G$173</f>
        <v>Richardson, Vicki</v>
      </c>
      <c r="H3624" s="193" t="str">
        <f t="shared" si="6653"/>
        <v>Herold, Sarah</v>
      </c>
      <c r="I3624" s="193" t="str">
        <f t="shared" si="6653"/>
        <v>KA388</v>
      </c>
      <c r="J3624" s="193" t="str">
        <f t="shared" si="6653"/>
        <v>KANAR, Inc</v>
      </c>
      <c r="K3624" s="193" t="str">
        <f t="shared" si="6653"/>
        <v>all</v>
      </c>
      <c r="L3624" s="193">
        <f t="shared" si="6653"/>
        <v>0</v>
      </c>
      <c r="M3624" s="193">
        <f t="shared" si="6653"/>
        <v>0</v>
      </c>
      <c r="N3624" s="193" t="str">
        <f t="shared" si="6589"/>
        <v>Health Care</v>
      </c>
      <c r="AA3624" s="193">
        <f t="shared" si="6578"/>
        <v>0</v>
      </c>
      <c r="AB3624" s="193" t="str">
        <f t="shared" ref="AB3624" si="6654">AB$173</f>
        <v>Herold, Sarah</v>
      </c>
    </row>
    <row r="3625" spans="1:28" s="188" customFormat="1" ht="17.399999999999999">
      <c r="A3625" s="193" t="str">
        <f t="shared" si="6573"/>
        <v>Health Care</v>
      </c>
      <c r="B3625" s="193" t="str">
        <f t="shared" si="6574"/>
        <v>LA971Health Care</v>
      </c>
      <c r="C3625" s="193" t="str">
        <f t="shared" si="6575"/>
        <v>Health CareHerold, Sarah</v>
      </c>
      <c r="D3625" s="193"/>
      <c r="E3625" s="193"/>
      <c r="F3625" s="193" t="str">
        <f t="shared" si="6576"/>
        <v>Health CareRichardson, Vicki</v>
      </c>
      <c r="G3625" s="193" t="str">
        <f t="shared" ref="G3625:M3625" si="6655">G$174</f>
        <v>Richardson, Vicki</v>
      </c>
      <c r="H3625" s="193" t="str">
        <f t="shared" si="6655"/>
        <v>Herold, Sarah</v>
      </c>
      <c r="I3625" s="193" t="str">
        <f t="shared" si="6655"/>
        <v>LA971</v>
      </c>
      <c r="J3625" s="193" t="str">
        <f t="shared" si="6655"/>
        <v>LA SHEAR</v>
      </c>
      <c r="K3625" s="193" t="str">
        <f t="shared" si="6655"/>
        <v>all</v>
      </c>
      <c r="L3625" s="193" t="str">
        <f t="shared" si="6655"/>
        <v>Jay Halaby &amp; Assoc</v>
      </c>
      <c r="M3625" s="193" t="str">
        <f t="shared" si="6655"/>
        <v>Beauty</v>
      </c>
      <c r="N3625" s="193" t="str">
        <f t="shared" si="6589"/>
        <v>Health Care</v>
      </c>
      <c r="AA3625" s="193">
        <f t="shared" si="6578"/>
        <v>0</v>
      </c>
      <c r="AB3625" s="193" t="str">
        <f t="shared" ref="AB3625" si="6656">AB$174</f>
        <v>Herold, Sarah</v>
      </c>
    </row>
    <row r="3626" spans="1:28" s="188" customFormat="1" ht="17.399999999999999">
      <c r="A3626" s="193" t="str">
        <f t="shared" si="6573"/>
        <v>Health Care</v>
      </c>
      <c r="B3626" s="193" t="str">
        <f t="shared" si="6574"/>
        <v>LE620Health Care</v>
      </c>
      <c r="C3626" s="193" t="str">
        <f t="shared" si="6575"/>
        <v>Health CareHerold, Sarah</v>
      </c>
      <c r="D3626" s="193"/>
      <c r="E3626" s="193"/>
      <c r="F3626" s="193" t="str">
        <f t="shared" si="6576"/>
        <v>Health CareRichardson, Vicki</v>
      </c>
      <c r="G3626" s="193" t="str">
        <f t="shared" ref="G3626:M3626" si="6657">G$175</f>
        <v>Richardson, Vicki</v>
      </c>
      <c r="H3626" s="193" t="str">
        <f t="shared" si="6657"/>
        <v>Herold, Sarah</v>
      </c>
      <c r="I3626" s="193" t="str">
        <f t="shared" si="6657"/>
        <v>LE620</v>
      </c>
      <c r="J3626" s="193" t="str">
        <f t="shared" si="6657"/>
        <v>LEZLY'S BEAUTY</v>
      </c>
      <c r="K3626" s="193" t="str">
        <f t="shared" si="6657"/>
        <v>all</v>
      </c>
      <c r="L3626" s="193" t="str">
        <f t="shared" si="6657"/>
        <v>Jay Halaby &amp; Assoc</v>
      </c>
      <c r="M3626" s="193" t="str">
        <f t="shared" si="6657"/>
        <v>Beauty</v>
      </c>
      <c r="N3626" s="193" t="str">
        <f t="shared" si="6589"/>
        <v>Health Care</v>
      </c>
      <c r="AA3626" s="193">
        <f t="shared" si="6578"/>
        <v>0</v>
      </c>
      <c r="AB3626" s="193" t="str">
        <f t="shared" ref="AB3626" si="6658">AB$175</f>
        <v>Herold, Sarah</v>
      </c>
    </row>
    <row r="3627" spans="1:28" s="188" customFormat="1" ht="17.399999999999999">
      <c r="A3627" s="193" t="str">
        <f t="shared" si="6573"/>
        <v>Health Care</v>
      </c>
      <c r="B3627" s="193" t="str">
        <f t="shared" si="6574"/>
        <v>MC546Health Care</v>
      </c>
      <c r="C3627" s="193" t="str">
        <f t="shared" si="6575"/>
        <v>Health CareHerold, Sarah</v>
      </c>
      <c r="D3627" s="193"/>
      <c r="E3627" s="193"/>
      <c r="F3627" s="193" t="str">
        <f t="shared" si="6576"/>
        <v>Health CareRichardson, Vicki</v>
      </c>
      <c r="G3627" s="193" t="str">
        <f t="shared" ref="G3627:M3627" si="6659">G$176</f>
        <v>Richardson, Vicki</v>
      </c>
      <c r="H3627" s="193" t="str">
        <f t="shared" si="6659"/>
        <v>Herold, Sarah</v>
      </c>
      <c r="I3627" s="193" t="str">
        <f t="shared" si="6659"/>
        <v>MC546</v>
      </c>
      <c r="J3627" s="193" t="str">
        <f t="shared" si="6659"/>
        <v>MC BARBER &amp; BEAUTY SUPPLY</v>
      </c>
      <c r="K3627" s="193" t="str">
        <f t="shared" si="6659"/>
        <v>all</v>
      </c>
      <c r="L3627" s="193" t="str">
        <f t="shared" si="6659"/>
        <v>Jay Halaby &amp; Assoc</v>
      </c>
      <c r="M3627" s="193" t="str">
        <f t="shared" si="6659"/>
        <v>Beauty</v>
      </c>
      <c r="N3627" s="193" t="str">
        <f t="shared" si="6589"/>
        <v>Health Care</v>
      </c>
      <c r="AA3627" s="193">
        <f t="shared" si="6578"/>
        <v>0</v>
      </c>
      <c r="AB3627" s="193" t="str">
        <f t="shared" ref="AB3627" si="6660">AB$176</f>
        <v>Herold, Sarah</v>
      </c>
    </row>
    <row r="3628" spans="1:28" s="188" customFormat="1" ht="17.399999999999999">
      <c r="A3628" s="193" t="str">
        <f t="shared" si="6573"/>
        <v>Health Care</v>
      </c>
      <c r="B3628" s="193" t="str">
        <f t="shared" si="6574"/>
        <v>ME821Health Care</v>
      </c>
      <c r="C3628" s="193" t="str">
        <f t="shared" si="6575"/>
        <v>Health CareHerold, Sarah</v>
      </c>
      <c r="D3628" s="193"/>
      <c r="E3628" s="193"/>
      <c r="F3628" s="193" t="str">
        <f t="shared" si="6576"/>
        <v>Health CareRichardson, Vicki</v>
      </c>
      <c r="G3628" s="193" t="str">
        <f t="shared" ref="G3628:M3628" si="6661">G$177</f>
        <v>Richardson, Vicki</v>
      </c>
      <c r="H3628" s="193" t="str">
        <f t="shared" si="6661"/>
        <v>Herold, Sarah</v>
      </c>
      <c r="I3628" s="193" t="str">
        <f t="shared" si="6661"/>
        <v>ME821</v>
      </c>
      <c r="J3628" s="193" t="str">
        <f t="shared" si="6661"/>
        <v>MERIT BEAUTY SUPPLY</v>
      </c>
      <c r="K3628" s="193" t="str">
        <f t="shared" si="6661"/>
        <v>all</v>
      </c>
      <c r="L3628" s="193" t="str">
        <f t="shared" si="6661"/>
        <v>Jay Halaby &amp; Assoc</v>
      </c>
      <c r="M3628" s="193" t="str">
        <f t="shared" si="6661"/>
        <v>Beauty</v>
      </c>
      <c r="N3628" s="193" t="str">
        <f t="shared" si="6589"/>
        <v>Health Care</v>
      </c>
      <c r="AA3628" s="193">
        <f t="shared" si="6578"/>
        <v>0</v>
      </c>
      <c r="AB3628" s="193" t="str">
        <f t="shared" ref="AB3628" si="6662">AB$177</f>
        <v>Herold, Sarah</v>
      </c>
    </row>
    <row r="3629" spans="1:28" s="188" customFormat="1" ht="17.399999999999999">
      <c r="A3629" s="193" t="str">
        <f t="shared" si="6573"/>
        <v>Health Care</v>
      </c>
      <c r="B3629" s="193" t="str">
        <f t="shared" si="6574"/>
        <v>MI979Health Care</v>
      </c>
      <c r="C3629" s="193" t="str">
        <f t="shared" si="6575"/>
        <v>Health CareHerold, Sarah</v>
      </c>
      <c r="D3629" s="193"/>
      <c r="E3629" s="193"/>
      <c r="F3629" s="193" t="str">
        <f t="shared" si="6576"/>
        <v>Health CareRichardson, Vicki</v>
      </c>
      <c r="G3629" s="193" t="str">
        <f t="shared" ref="G3629:M3629" si="6663">G$178</f>
        <v>Richardson, Vicki</v>
      </c>
      <c r="H3629" s="193" t="str">
        <f t="shared" si="6663"/>
        <v>Herold, Sarah</v>
      </c>
      <c r="I3629" s="193" t="str">
        <f t="shared" si="6663"/>
        <v>MI979</v>
      </c>
      <c r="J3629" s="193" t="str">
        <f t="shared" si="6663"/>
        <v>MINTEX RX, INC.</v>
      </c>
      <c r="K3629" s="193" t="str">
        <f t="shared" si="6663"/>
        <v>all</v>
      </c>
      <c r="L3629" s="193" t="str">
        <f t="shared" si="6663"/>
        <v>Jay Halaby &amp; Assoc</v>
      </c>
      <c r="M3629" s="193" t="str">
        <f t="shared" si="6663"/>
        <v>Beauty</v>
      </c>
      <c r="N3629" s="193" t="str">
        <f t="shared" si="6589"/>
        <v>Health Care</v>
      </c>
      <c r="AA3629" s="193">
        <f t="shared" si="6578"/>
        <v>0</v>
      </c>
      <c r="AB3629" s="193" t="str">
        <f t="shared" ref="AB3629" si="6664">AB$178</f>
        <v>Herold, Sarah</v>
      </c>
    </row>
    <row r="3630" spans="1:28" s="188" customFormat="1" ht="17.399999999999999">
      <c r="A3630" s="193" t="str">
        <f t="shared" si="6573"/>
        <v>Health Care</v>
      </c>
      <c r="B3630" s="193" t="str">
        <f t="shared" si="6574"/>
        <v>NE605Health Care</v>
      </c>
      <c r="C3630" s="193" t="str">
        <f t="shared" si="6575"/>
        <v>Health CareHerold, Sarah</v>
      </c>
      <c r="D3630" s="193"/>
      <c r="E3630" s="193"/>
      <c r="F3630" s="193" t="str">
        <f t="shared" si="6576"/>
        <v>Health CareRichardson, Vicki</v>
      </c>
      <c r="G3630" s="193" t="str">
        <f t="shared" ref="G3630:M3630" si="6665">G$179</f>
        <v>Richardson, Vicki</v>
      </c>
      <c r="H3630" s="193" t="str">
        <f t="shared" si="6665"/>
        <v>Herold, Sarah</v>
      </c>
      <c r="I3630" s="193" t="str">
        <f t="shared" si="6665"/>
        <v>NE605</v>
      </c>
      <c r="J3630" s="193" t="str">
        <f t="shared" si="6665"/>
        <v>NEIMAN MARCUS GROUP, THE</v>
      </c>
      <c r="K3630" s="193" t="str">
        <f t="shared" si="6665"/>
        <v>all</v>
      </c>
      <c r="L3630" s="193">
        <f t="shared" si="6665"/>
        <v>0</v>
      </c>
      <c r="M3630" s="193">
        <f t="shared" si="6665"/>
        <v>0</v>
      </c>
      <c r="N3630" s="193" t="str">
        <f t="shared" si="6589"/>
        <v>Health Care</v>
      </c>
      <c r="AA3630" s="193">
        <f t="shared" si="6578"/>
        <v>0</v>
      </c>
      <c r="AB3630" s="193" t="str">
        <f t="shared" ref="AB3630" si="6666">AB$179</f>
        <v>Herold, Sarah</v>
      </c>
    </row>
    <row r="3631" spans="1:28" s="188" customFormat="1" ht="17.399999999999999">
      <c r="A3631" s="193" t="str">
        <f t="shared" si="6573"/>
        <v>Health Care</v>
      </c>
      <c r="B3631" s="193" t="str">
        <f t="shared" si="6574"/>
        <v>PE101Health Care</v>
      </c>
      <c r="C3631" s="193" t="str">
        <f t="shared" si="6575"/>
        <v>Health CareHerold, Sarah</v>
      </c>
      <c r="D3631" s="193"/>
      <c r="E3631" s="193"/>
      <c r="F3631" s="193" t="str">
        <f t="shared" si="6576"/>
        <v>Health CareRichardson, Vicki</v>
      </c>
      <c r="G3631" s="193" t="str">
        <f t="shared" ref="G3631:M3631" si="6667">G$180</f>
        <v>Richardson, Vicki</v>
      </c>
      <c r="H3631" s="193" t="str">
        <f t="shared" si="6667"/>
        <v>Herold, Sarah</v>
      </c>
      <c r="I3631" s="193" t="str">
        <f t="shared" si="6667"/>
        <v>PE101</v>
      </c>
      <c r="J3631" s="193" t="str">
        <f t="shared" si="6667"/>
        <v>PENTA ELECTRONICS</v>
      </c>
      <c r="K3631" s="193" t="str">
        <f t="shared" si="6667"/>
        <v>all</v>
      </c>
      <c r="L3631" s="193" t="str">
        <f t="shared" si="6667"/>
        <v>Jay Halaby &amp; Assoc</v>
      </c>
      <c r="M3631" s="193" t="str">
        <f t="shared" si="6667"/>
        <v>Beauty</v>
      </c>
      <c r="N3631" s="193" t="str">
        <f t="shared" si="6589"/>
        <v>Health Care</v>
      </c>
      <c r="AA3631" s="193">
        <f t="shared" si="6578"/>
        <v>0</v>
      </c>
      <c r="AB3631" s="193" t="str">
        <f t="shared" ref="AB3631" si="6668">AB$180</f>
        <v>Herold, Sarah</v>
      </c>
    </row>
    <row r="3632" spans="1:28" s="188" customFormat="1" ht="17.399999999999999">
      <c r="A3632" s="193" t="str">
        <f t="shared" si="6573"/>
        <v>Health Care</v>
      </c>
      <c r="B3632" s="193" t="str">
        <f t="shared" si="6574"/>
        <v>PE371Health Care</v>
      </c>
      <c r="C3632" s="193" t="str">
        <f t="shared" si="6575"/>
        <v>Health CareHerold, Sarah</v>
      </c>
      <c r="D3632" s="193"/>
      <c r="E3632" s="193"/>
      <c r="F3632" s="193" t="str">
        <f t="shared" si="6576"/>
        <v>Health CareRichardson, Vicki</v>
      </c>
      <c r="G3632" s="193" t="str">
        <f t="shared" ref="G3632:M3632" si="6669">G$181</f>
        <v>Richardson, Vicki</v>
      </c>
      <c r="H3632" s="193" t="str">
        <f t="shared" si="6669"/>
        <v>Herold, Sarah</v>
      </c>
      <c r="I3632" s="193" t="str">
        <f t="shared" si="6669"/>
        <v>PE371</v>
      </c>
      <c r="J3632" s="193" t="str">
        <f t="shared" si="6669"/>
        <v>PETRUCCELLI INT'L DISTRIBUTORS</v>
      </c>
      <c r="K3632" s="193" t="str">
        <f t="shared" si="6669"/>
        <v>all</v>
      </c>
      <c r="L3632" s="193" t="str">
        <f t="shared" si="6669"/>
        <v>Jay Halaby &amp; Assoc</v>
      </c>
      <c r="M3632" s="193" t="str">
        <f t="shared" si="6669"/>
        <v>Beauty</v>
      </c>
      <c r="N3632" s="193" t="str">
        <f t="shared" si="6589"/>
        <v>Health Care</v>
      </c>
      <c r="AA3632" s="193">
        <f t="shared" si="6578"/>
        <v>0</v>
      </c>
      <c r="AB3632" s="193" t="str">
        <f t="shared" ref="AB3632" si="6670">AB$181</f>
        <v>Herold, Sarah</v>
      </c>
    </row>
    <row r="3633" spans="1:28" s="188" customFormat="1" ht="17.399999999999999">
      <c r="A3633" s="193" t="str">
        <f t="shared" si="6573"/>
        <v>Health Care</v>
      </c>
      <c r="B3633" s="193" t="str">
        <f t="shared" si="6574"/>
        <v>PE599Health Care</v>
      </c>
      <c r="C3633" s="193" t="str">
        <f t="shared" si="6575"/>
        <v>Health CareHerold, Sarah</v>
      </c>
      <c r="D3633" s="193"/>
      <c r="E3633" s="193"/>
      <c r="F3633" s="193" t="str">
        <f t="shared" si="6576"/>
        <v>Health CareRichardson, Vicki</v>
      </c>
      <c r="G3633" s="193" t="str">
        <f t="shared" ref="G3633:M3633" si="6671">G$182</f>
        <v>Richardson, Vicki</v>
      </c>
      <c r="H3633" s="193" t="str">
        <f t="shared" si="6671"/>
        <v>Herold, Sarah</v>
      </c>
      <c r="I3633" s="193" t="str">
        <f t="shared" si="6671"/>
        <v>PE599</v>
      </c>
      <c r="J3633" s="193" t="str">
        <f t="shared" si="6671"/>
        <v>PENNSYLVANIA BEAUTY &amp; BARBER SU</v>
      </c>
      <c r="K3633" s="193" t="str">
        <f t="shared" si="6671"/>
        <v>all</v>
      </c>
      <c r="L3633" s="193" t="str">
        <f t="shared" si="6671"/>
        <v>Jay Halaby &amp; Assoc</v>
      </c>
      <c r="M3633" s="193" t="str">
        <f t="shared" si="6671"/>
        <v>Beauty</v>
      </c>
      <c r="N3633" s="193" t="str">
        <f t="shared" si="6589"/>
        <v>Health Care</v>
      </c>
      <c r="AA3633" s="193">
        <f t="shared" si="6578"/>
        <v>0</v>
      </c>
      <c r="AB3633" s="193" t="str">
        <f t="shared" ref="AB3633" si="6672">AB$182</f>
        <v>Herold, Sarah</v>
      </c>
    </row>
    <row r="3634" spans="1:28" s="188" customFormat="1" ht="17.399999999999999">
      <c r="A3634" s="193" t="str">
        <f t="shared" si="6573"/>
        <v>Health Care</v>
      </c>
      <c r="B3634" s="193" t="str">
        <f t="shared" si="6574"/>
        <v>RI453Health Care</v>
      </c>
      <c r="C3634" s="193" t="str">
        <f t="shared" si="6575"/>
        <v>Health CareHerold, Sarah</v>
      </c>
      <c r="D3634" s="193"/>
      <c r="E3634" s="193"/>
      <c r="F3634" s="193" t="str">
        <f t="shared" si="6576"/>
        <v>Health CareRichardson, Vicki</v>
      </c>
      <c r="G3634" s="193" t="str">
        <f t="shared" ref="G3634:M3634" si="6673">G$183</f>
        <v>Richardson, Vicki</v>
      </c>
      <c r="H3634" s="193" t="str">
        <f t="shared" si="6673"/>
        <v>Herold, Sarah</v>
      </c>
      <c r="I3634" s="193" t="str">
        <f t="shared" si="6673"/>
        <v>RI453</v>
      </c>
      <c r="J3634" s="193" t="str">
        <f t="shared" si="6673"/>
        <v>RICKY'S NYC</v>
      </c>
      <c r="K3634" s="193" t="str">
        <f t="shared" si="6673"/>
        <v>all</v>
      </c>
      <c r="L3634" s="193" t="str">
        <f t="shared" si="6673"/>
        <v>Jay Halaby &amp; Assoc</v>
      </c>
      <c r="M3634" s="193" t="str">
        <f t="shared" si="6673"/>
        <v>Beauty</v>
      </c>
      <c r="N3634" s="193" t="str">
        <f t="shared" si="6589"/>
        <v>Health Care</v>
      </c>
      <c r="AA3634" s="193">
        <f t="shared" si="6578"/>
        <v>0</v>
      </c>
      <c r="AB3634" s="193" t="str">
        <f t="shared" ref="AB3634" si="6674">AB$183</f>
        <v>Herold, Sarah</v>
      </c>
    </row>
    <row r="3635" spans="1:28" s="188" customFormat="1" ht="17.399999999999999">
      <c r="A3635" s="193" t="str">
        <f t="shared" si="6573"/>
        <v>Health Care</v>
      </c>
      <c r="B3635" s="193" t="str">
        <f t="shared" si="6574"/>
        <v>SC616Health Care</v>
      </c>
      <c r="C3635" s="193" t="str">
        <f t="shared" si="6575"/>
        <v>Health CareHerold, Sarah</v>
      </c>
      <c r="D3635" s="193"/>
      <c r="E3635" s="193"/>
      <c r="F3635" s="193" t="str">
        <f t="shared" si="6576"/>
        <v>Health CareRichardson, Vicki</v>
      </c>
      <c r="G3635" s="193" t="str">
        <f t="shared" ref="G3635:M3635" si="6675">G$184</f>
        <v>Richardson, Vicki</v>
      </c>
      <c r="H3635" s="193" t="str">
        <f t="shared" si="6675"/>
        <v>Herold, Sarah</v>
      </c>
      <c r="I3635" s="193" t="str">
        <f t="shared" si="6675"/>
        <v>SC616</v>
      </c>
      <c r="J3635" s="193" t="str">
        <f t="shared" si="6675"/>
        <v>S-MARK ENTERPRISE</v>
      </c>
      <c r="K3635" s="193" t="str">
        <f t="shared" si="6675"/>
        <v>all</v>
      </c>
      <c r="L3635" s="193" t="str">
        <f t="shared" si="6675"/>
        <v>Jay Halaby &amp; Assoc</v>
      </c>
      <c r="M3635" s="193" t="str">
        <f t="shared" si="6675"/>
        <v>Beauty</v>
      </c>
      <c r="N3635" s="193" t="str">
        <f t="shared" si="6589"/>
        <v>Health Care</v>
      </c>
      <c r="AA3635" s="193">
        <f t="shared" si="6578"/>
        <v>0</v>
      </c>
      <c r="AB3635" s="193" t="str">
        <f t="shared" ref="AB3635" si="6676">AB$184</f>
        <v>Herold, Sarah</v>
      </c>
    </row>
    <row r="3636" spans="1:28" s="188" customFormat="1" ht="17.399999999999999">
      <c r="A3636" s="193" t="str">
        <f t="shared" si="6573"/>
        <v>Health Care</v>
      </c>
      <c r="B3636" s="193" t="str">
        <f t="shared" si="6574"/>
        <v>SE636Health Care</v>
      </c>
      <c r="C3636" s="193" t="str">
        <f t="shared" si="6575"/>
        <v>Health CareHerold, Sarah</v>
      </c>
      <c r="D3636" s="193"/>
      <c r="E3636" s="193"/>
      <c r="F3636" s="193" t="str">
        <f t="shared" si="6576"/>
        <v>Health CareRichardson, Vicki</v>
      </c>
      <c r="G3636" s="193" t="str">
        <f t="shared" ref="G3636:M3636" si="6677">G$185</f>
        <v>Richardson, Vicki</v>
      </c>
      <c r="H3636" s="193" t="str">
        <f t="shared" si="6677"/>
        <v>Herold, Sarah</v>
      </c>
      <c r="I3636" s="193" t="str">
        <f t="shared" si="6677"/>
        <v>SE636</v>
      </c>
      <c r="J3636" s="193" t="str">
        <f t="shared" si="6677"/>
        <v>SELBA BEAUTY SYSTEMS</v>
      </c>
      <c r="K3636" s="193" t="str">
        <f t="shared" si="6677"/>
        <v>all</v>
      </c>
      <c r="L3636" s="193" t="str">
        <f t="shared" si="6677"/>
        <v>Jay Halaby &amp; Assoc</v>
      </c>
      <c r="M3636" s="193" t="str">
        <f t="shared" si="6677"/>
        <v>Beauty</v>
      </c>
      <c r="N3636" s="193" t="str">
        <f t="shared" si="6589"/>
        <v>Health Care</v>
      </c>
      <c r="AA3636" s="193">
        <f t="shared" si="6578"/>
        <v>0</v>
      </c>
      <c r="AB3636" s="193" t="str">
        <f t="shared" ref="AB3636" si="6678">AB$185</f>
        <v>Herold, Sarah</v>
      </c>
    </row>
    <row r="3637" spans="1:28" s="188" customFormat="1" ht="17.399999999999999">
      <c r="A3637" s="193" t="str">
        <f t="shared" si="6573"/>
        <v>Health Care</v>
      </c>
      <c r="B3637" s="193" t="str">
        <f t="shared" si="6574"/>
        <v>SH875Health Care</v>
      </c>
      <c r="C3637" s="193" t="str">
        <f t="shared" si="6575"/>
        <v>Health CareHerold, Sarah</v>
      </c>
      <c r="D3637" s="193"/>
      <c r="E3637" s="193"/>
      <c r="F3637" s="193" t="str">
        <f t="shared" si="6576"/>
        <v>Health CareRichardson, Vicki</v>
      </c>
      <c r="G3637" s="193" t="str">
        <f t="shared" ref="G3637:M3637" si="6679">G$186</f>
        <v>Richardson, Vicki</v>
      </c>
      <c r="H3637" s="193" t="str">
        <f t="shared" si="6679"/>
        <v>Herold, Sarah</v>
      </c>
      <c r="I3637" s="193" t="str">
        <f t="shared" si="6679"/>
        <v>SH875</v>
      </c>
      <c r="J3637" s="193" t="str">
        <f t="shared" si="6679"/>
        <v>THE SHAVER SHOP</v>
      </c>
      <c r="K3637" s="193" t="str">
        <f t="shared" si="6679"/>
        <v>all</v>
      </c>
      <c r="L3637" s="193">
        <f t="shared" si="6679"/>
        <v>0</v>
      </c>
      <c r="M3637" s="193">
        <f t="shared" si="6679"/>
        <v>0</v>
      </c>
      <c r="N3637" s="193" t="str">
        <f t="shared" si="6589"/>
        <v>Health Care</v>
      </c>
      <c r="AA3637" s="193">
        <f t="shared" si="6578"/>
        <v>0</v>
      </c>
      <c r="AB3637" s="193" t="str">
        <f t="shared" ref="AB3637" si="6680">AB$186</f>
        <v>Herold, Sarah</v>
      </c>
    </row>
    <row r="3638" spans="1:28" s="188" customFormat="1" ht="17.399999999999999">
      <c r="A3638" s="193" t="str">
        <f t="shared" si="6573"/>
        <v>Health Care</v>
      </c>
      <c r="B3638" s="193" t="str">
        <f t="shared" si="6574"/>
        <v>SH971Health Care</v>
      </c>
      <c r="C3638" s="193" t="str">
        <f t="shared" si="6575"/>
        <v>Health CareHerold, Sarah</v>
      </c>
      <c r="D3638" s="193"/>
      <c r="E3638" s="193"/>
      <c r="F3638" s="193" t="str">
        <f t="shared" si="6576"/>
        <v>Health CareRichardson, Vicki</v>
      </c>
      <c r="G3638" s="193" t="str">
        <f t="shared" ref="G3638:M3638" si="6681">G$187</f>
        <v>Richardson, Vicki</v>
      </c>
      <c r="H3638" s="193" t="str">
        <f t="shared" si="6681"/>
        <v>Herold, Sarah</v>
      </c>
      <c r="I3638" s="193" t="str">
        <f t="shared" si="6681"/>
        <v>SH971</v>
      </c>
      <c r="J3638" s="193" t="str">
        <f t="shared" si="6681"/>
        <v>SHOPPERS EXPO INTERNATIONAL INC</v>
      </c>
      <c r="K3638" s="193" t="str">
        <f t="shared" si="6681"/>
        <v>all</v>
      </c>
      <c r="L3638" s="193" t="str">
        <f t="shared" si="6681"/>
        <v>Jay Halaby &amp; Assoc</v>
      </c>
      <c r="M3638" s="193" t="str">
        <f t="shared" si="6681"/>
        <v>Beauty</v>
      </c>
      <c r="N3638" s="193" t="str">
        <f t="shared" si="6589"/>
        <v>Health Care</v>
      </c>
      <c r="AA3638" s="193">
        <f t="shared" si="6578"/>
        <v>0</v>
      </c>
      <c r="AB3638" s="193" t="str">
        <f t="shared" ref="AB3638" si="6682">AB$187</f>
        <v>Herold, Sarah</v>
      </c>
    </row>
    <row r="3639" spans="1:28" s="188" customFormat="1" ht="17.399999999999999">
      <c r="A3639" s="193" t="str">
        <f t="shared" si="6573"/>
        <v>Health Care</v>
      </c>
      <c r="B3639" s="193" t="str">
        <f t="shared" si="6574"/>
        <v>SP594Health Care</v>
      </c>
      <c r="C3639" s="193" t="str">
        <f t="shared" si="6575"/>
        <v>Health CareHerold, Sarah</v>
      </c>
      <c r="D3639" s="193"/>
      <c r="E3639" s="193"/>
      <c r="F3639" s="193" t="str">
        <f t="shared" si="6576"/>
        <v>Health CareRichardson, Vicki</v>
      </c>
      <c r="G3639" s="193" t="str">
        <f t="shared" ref="G3639:M3639" si="6683">G$188</f>
        <v>Richardson, Vicki</v>
      </c>
      <c r="H3639" s="193" t="str">
        <f t="shared" si="6683"/>
        <v>Herold, Sarah</v>
      </c>
      <c r="I3639" s="193" t="str">
        <f t="shared" si="6683"/>
        <v>SP594</v>
      </c>
      <c r="J3639" s="193" t="str">
        <f t="shared" si="6683"/>
        <v>S&amp;J HANS DISTRIBUTORS</v>
      </c>
      <c r="K3639" s="193" t="str">
        <f t="shared" si="6683"/>
        <v>all</v>
      </c>
      <c r="L3639" s="193">
        <f t="shared" si="6683"/>
        <v>0</v>
      </c>
      <c r="M3639" s="193">
        <f t="shared" si="6683"/>
        <v>0</v>
      </c>
      <c r="N3639" s="193" t="str">
        <f t="shared" si="6589"/>
        <v>Health Care</v>
      </c>
      <c r="AA3639" s="193">
        <f t="shared" si="6578"/>
        <v>0</v>
      </c>
      <c r="AB3639" s="193" t="str">
        <f t="shared" ref="AB3639" si="6684">AB$188</f>
        <v>Herold, Sarah</v>
      </c>
    </row>
    <row r="3640" spans="1:28" s="188" customFormat="1" ht="17.399999999999999">
      <c r="A3640" s="193" t="str">
        <f t="shared" si="6573"/>
        <v>Health Care</v>
      </c>
      <c r="B3640" s="193" t="str">
        <f t="shared" si="6574"/>
        <v>SW081Health Care</v>
      </c>
      <c r="C3640" s="193" t="str">
        <f t="shared" si="6575"/>
        <v>Health CareHerold, Sarah</v>
      </c>
      <c r="D3640" s="193"/>
      <c r="E3640" s="193"/>
      <c r="F3640" s="193" t="str">
        <f t="shared" si="6576"/>
        <v>Health CareRichardson, Vicki</v>
      </c>
      <c r="G3640" s="193" t="str">
        <f t="shared" ref="G3640:M3640" si="6685">G$189</f>
        <v>Richardson, Vicki</v>
      </c>
      <c r="H3640" s="193" t="str">
        <f t="shared" si="6685"/>
        <v>Herold, Sarah</v>
      </c>
      <c r="I3640" s="193" t="str">
        <f t="shared" si="6685"/>
        <v>SW081</v>
      </c>
      <c r="J3640" s="193" t="str">
        <f t="shared" si="6685"/>
        <v>SWEIS INC</v>
      </c>
      <c r="K3640" s="193" t="str">
        <f t="shared" si="6685"/>
        <v>all</v>
      </c>
      <c r="L3640" s="193" t="str">
        <f t="shared" si="6685"/>
        <v>Jay Halaby &amp; Assoc</v>
      </c>
      <c r="M3640" s="193" t="str">
        <f t="shared" si="6685"/>
        <v>Beauty</v>
      </c>
      <c r="N3640" s="193" t="str">
        <f t="shared" si="6589"/>
        <v>Health Care</v>
      </c>
      <c r="AA3640" s="193">
        <f t="shared" si="6578"/>
        <v>0</v>
      </c>
      <c r="AB3640" s="193" t="str">
        <f t="shared" ref="AB3640" si="6686">AB$189</f>
        <v>Herold, Sarah</v>
      </c>
    </row>
    <row r="3641" spans="1:28" s="188" customFormat="1" ht="17.399999999999999">
      <c r="A3641" s="193" t="str">
        <f t="shared" si="6573"/>
        <v>Health Care</v>
      </c>
      <c r="B3641" s="193" t="str">
        <f t="shared" si="6574"/>
        <v>TA293Health Care</v>
      </c>
      <c r="C3641" s="193" t="str">
        <f t="shared" si="6575"/>
        <v>Health CareHerold, Sarah</v>
      </c>
      <c r="D3641" s="193"/>
      <c r="E3641" s="193"/>
      <c r="F3641" s="193" t="str">
        <f t="shared" si="6576"/>
        <v>Health CareRichardson, Vicki</v>
      </c>
      <c r="G3641" s="193" t="str">
        <f t="shared" ref="G3641:M3641" si="6687">G$190</f>
        <v>Richardson, Vicki</v>
      </c>
      <c r="H3641" s="193" t="str">
        <f t="shared" si="6687"/>
        <v>Herold, Sarah</v>
      </c>
      <c r="I3641" s="193" t="str">
        <f t="shared" si="6687"/>
        <v>TA293</v>
      </c>
      <c r="J3641" s="193" t="str">
        <f t="shared" si="6687"/>
        <v>TASTAS, INC.</v>
      </c>
      <c r="K3641" s="193" t="str">
        <f t="shared" si="6687"/>
        <v>all</v>
      </c>
      <c r="L3641" s="193" t="str">
        <f t="shared" si="6687"/>
        <v>Jay Halaby &amp; Assoc</v>
      </c>
      <c r="M3641" s="193" t="str">
        <f t="shared" si="6687"/>
        <v>Beauty</v>
      </c>
      <c r="N3641" s="193" t="str">
        <f t="shared" si="6589"/>
        <v>Health Care</v>
      </c>
      <c r="AA3641" s="193">
        <f t="shared" si="6578"/>
        <v>0</v>
      </c>
      <c r="AB3641" s="193" t="str">
        <f t="shared" ref="AB3641" si="6688">AB$190</f>
        <v>Herold, Sarah</v>
      </c>
    </row>
    <row r="3642" spans="1:28" s="188" customFormat="1" ht="17.399999999999999">
      <c r="A3642" s="193" t="str">
        <f t="shared" si="6573"/>
        <v>Health Care</v>
      </c>
      <c r="B3642" s="193" t="str">
        <f t="shared" si="6574"/>
        <v>TH362Health Care</v>
      </c>
      <c r="C3642" s="193" t="str">
        <f t="shared" si="6575"/>
        <v>Health CareHerold, Sarah</v>
      </c>
      <c r="D3642" s="193"/>
      <c r="E3642" s="193"/>
      <c r="F3642" s="193" t="str">
        <f t="shared" si="6576"/>
        <v>Health CareRichardson, Vicki</v>
      </c>
      <c r="G3642" s="193" t="str">
        <f t="shared" ref="G3642:M3642" si="6689">G$191</f>
        <v>Richardson, Vicki</v>
      </c>
      <c r="H3642" s="193" t="str">
        <f t="shared" si="6689"/>
        <v>Herold, Sarah</v>
      </c>
      <c r="I3642" s="193" t="str">
        <f t="shared" si="6689"/>
        <v>TH362</v>
      </c>
      <c r="J3642" s="193" t="str">
        <f t="shared" si="6689"/>
        <v>THE ART OF SHAVING - FL, LLC</v>
      </c>
      <c r="K3642" s="193" t="str">
        <f t="shared" si="6689"/>
        <v>all</v>
      </c>
      <c r="L3642" s="193">
        <f t="shared" si="6689"/>
        <v>0</v>
      </c>
      <c r="M3642" s="193">
        <f t="shared" si="6689"/>
        <v>0</v>
      </c>
      <c r="N3642" s="193" t="str">
        <f t="shared" si="6589"/>
        <v>Health Care</v>
      </c>
      <c r="AA3642" s="193">
        <f t="shared" si="6578"/>
        <v>0</v>
      </c>
      <c r="AB3642" s="193" t="str">
        <f t="shared" ref="AB3642" si="6690">AB$191</f>
        <v>Herold, Sarah</v>
      </c>
    </row>
    <row r="3643" spans="1:28" s="188" customFormat="1" ht="17.399999999999999">
      <c r="A3643" s="193" t="str">
        <f t="shared" si="6573"/>
        <v>Health Care</v>
      </c>
      <c r="B3643" s="193" t="str">
        <f t="shared" si="6574"/>
        <v>TU161Health Care</v>
      </c>
      <c r="C3643" s="193" t="str">
        <f t="shared" si="6575"/>
        <v>Health CareHerold, Sarah</v>
      </c>
      <c r="D3643" s="193"/>
      <c r="E3643" s="193"/>
      <c r="F3643" s="193" t="str">
        <f t="shared" si="6576"/>
        <v>Health CareRichardson, Vicki</v>
      </c>
      <c r="G3643" s="193" t="str">
        <f t="shared" ref="G3643:M3643" si="6691">G$192</f>
        <v>Richardson, Vicki</v>
      </c>
      <c r="H3643" s="193" t="str">
        <f t="shared" si="6691"/>
        <v>Herold, Sarah</v>
      </c>
      <c r="I3643" s="193" t="str">
        <f t="shared" si="6691"/>
        <v>TU161</v>
      </c>
      <c r="J3643" s="193" t="str">
        <f t="shared" si="6691"/>
        <v>TUESDAY MORNING PARTNERS LTD</v>
      </c>
      <c r="K3643" s="193" t="str">
        <f t="shared" si="6691"/>
        <v>all</v>
      </c>
      <c r="L3643" s="193">
        <f t="shared" si="6691"/>
        <v>0</v>
      </c>
      <c r="M3643" s="193">
        <f t="shared" si="6691"/>
        <v>0</v>
      </c>
      <c r="N3643" s="193" t="str">
        <f t="shared" si="6589"/>
        <v>Health Care</v>
      </c>
      <c r="AA3643" s="193">
        <f t="shared" si="6578"/>
        <v>0</v>
      </c>
      <c r="AB3643" s="193" t="str">
        <f t="shared" ref="AB3643" si="6692">AB$192</f>
        <v>Herold, Sarah</v>
      </c>
    </row>
    <row r="3644" spans="1:28" s="188" customFormat="1" ht="17.399999999999999">
      <c r="A3644" s="193" t="str">
        <f t="shared" si="6573"/>
        <v>Health Care</v>
      </c>
      <c r="B3644" s="193" t="str">
        <f t="shared" si="6574"/>
        <v>UL220Health Care</v>
      </c>
      <c r="C3644" s="193" t="str">
        <f t="shared" si="6575"/>
        <v>Health CareHerold, Sarah</v>
      </c>
      <c r="D3644" s="193"/>
      <c r="E3644" s="193"/>
      <c r="F3644" s="193" t="str">
        <f t="shared" si="6576"/>
        <v>Health CareRichardson, Vicki</v>
      </c>
      <c r="G3644" s="193" t="str">
        <f t="shared" ref="G3644:M3644" si="6693">G$193</f>
        <v>Richardson, Vicki</v>
      </c>
      <c r="H3644" s="193" t="str">
        <f t="shared" si="6693"/>
        <v>Herold, Sarah</v>
      </c>
      <c r="I3644" s="193" t="str">
        <f t="shared" si="6693"/>
        <v>UL220</v>
      </c>
      <c r="J3644" s="193" t="str">
        <f t="shared" si="6693"/>
        <v>ULTA SALON</v>
      </c>
      <c r="K3644" s="193" t="str">
        <f t="shared" si="6693"/>
        <v>all</v>
      </c>
      <c r="L3644" s="193">
        <f t="shared" si="6693"/>
        <v>0</v>
      </c>
      <c r="M3644" s="193">
        <f t="shared" si="6693"/>
        <v>0</v>
      </c>
      <c r="N3644" s="193" t="str">
        <f t="shared" si="6589"/>
        <v>Health Care</v>
      </c>
      <c r="AA3644" s="193">
        <f t="shared" si="6578"/>
        <v>0</v>
      </c>
      <c r="AB3644" s="193" t="str">
        <f t="shared" ref="AB3644" si="6694">AB$193</f>
        <v>Herold, Sarah</v>
      </c>
    </row>
    <row r="3645" spans="1:28" s="188" customFormat="1" ht="17.399999999999999">
      <c r="A3645" s="193" t="str">
        <f t="shared" si="6573"/>
        <v>Health Care</v>
      </c>
      <c r="B3645" s="193" t="str">
        <f t="shared" si="6574"/>
        <v>VI277Health Care</v>
      </c>
      <c r="C3645" s="193" t="str">
        <f t="shared" si="6575"/>
        <v>Health CareHerold, Sarah</v>
      </c>
      <c r="D3645" s="193"/>
      <c r="E3645" s="193"/>
      <c r="F3645" s="193" t="str">
        <f t="shared" si="6576"/>
        <v>Health CareRichardson, Vicki</v>
      </c>
      <c r="G3645" s="193" t="str">
        <f t="shared" ref="G3645:M3645" si="6695">G$194</f>
        <v>Richardson, Vicki</v>
      </c>
      <c r="H3645" s="193" t="str">
        <f t="shared" si="6695"/>
        <v>Herold, Sarah</v>
      </c>
      <c r="I3645" s="193" t="str">
        <f t="shared" si="6695"/>
        <v>VI277</v>
      </c>
      <c r="J3645" s="193" t="str">
        <f t="shared" si="6695"/>
        <v>VINTAGE DISTRIBUTION &amp; SALON SERVIC</v>
      </c>
      <c r="K3645" s="193" t="str">
        <f t="shared" si="6695"/>
        <v>all</v>
      </c>
      <c r="L3645" s="193" t="str">
        <f t="shared" si="6695"/>
        <v>Jay Halaby &amp; Assoc</v>
      </c>
      <c r="M3645" s="193" t="str">
        <f t="shared" si="6695"/>
        <v>Beauty</v>
      </c>
      <c r="N3645" s="193" t="str">
        <f t="shared" si="6589"/>
        <v>Health Care</v>
      </c>
      <c r="AA3645" s="193">
        <f t="shared" si="6578"/>
        <v>0</v>
      </c>
      <c r="AB3645" s="193" t="str">
        <f t="shared" ref="AB3645" si="6696">AB$194</f>
        <v>Herold, Sarah</v>
      </c>
    </row>
    <row r="3646" spans="1:28" s="188" customFormat="1" ht="17.399999999999999">
      <c r="A3646" s="193" t="str">
        <f t="shared" si="6573"/>
        <v>Health Care</v>
      </c>
      <c r="B3646" s="193" t="str">
        <f t="shared" si="6574"/>
        <v>WA596Health Care</v>
      </c>
      <c r="C3646" s="193" t="str">
        <f t="shared" si="6575"/>
        <v>Health CareHerold, Sarah</v>
      </c>
      <c r="D3646" s="193"/>
      <c r="E3646" s="193"/>
      <c r="F3646" s="193" t="str">
        <f t="shared" si="6576"/>
        <v>Health CareRichardson, Vicki</v>
      </c>
      <c r="G3646" s="193" t="str">
        <f t="shared" ref="G3646:M3646" si="6697">G$195</f>
        <v>Richardson, Vicki</v>
      </c>
      <c r="H3646" s="193" t="str">
        <f t="shared" si="6697"/>
        <v>Herold, Sarah</v>
      </c>
      <c r="I3646" s="193" t="str">
        <f t="shared" si="6697"/>
        <v>WA596</v>
      </c>
      <c r="J3646" s="193" t="str">
        <f t="shared" si="6697"/>
        <v>WALGREENS.COM</v>
      </c>
      <c r="K3646" s="193" t="str">
        <f t="shared" si="6697"/>
        <v>all</v>
      </c>
      <c r="L3646" s="193">
        <f t="shared" si="6697"/>
        <v>0</v>
      </c>
      <c r="M3646" s="193">
        <f t="shared" si="6697"/>
        <v>0</v>
      </c>
      <c r="N3646" s="193" t="str">
        <f t="shared" si="6589"/>
        <v>Health Care</v>
      </c>
      <c r="AA3646" s="193">
        <f t="shared" si="6578"/>
        <v>0</v>
      </c>
      <c r="AB3646" s="193" t="str">
        <f t="shared" ref="AB3646" si="6698">AB$195</f>
        <v>Herold, Sarah</v>
      </c>
    </row>
    <row r="3647" spans="1:28" s="188" customFormat="1" ht="17.399999999999999">
      <c r="A3647" s="193" t="str">
        <f t="shared" si="6573"/>
        <v>Health Care</v>
      </c>
      <c r="B3647" s="193" t="str">
        <f t="shared" si="6574"/>
        <v>WI196Health Care</v>
      </c>
      <c r="C3647" s="193" t="str">
        <f t="shared" si="6575"/>
        <v>Health CareHerold, Sarah</v>
      </c>
      <c r="D3647" s="193"/>
      <c r="E3647" s="193"/>
      <c r="F3647" s="193" t="str">
        <f t="shared" si="6576"/>
        <v>Health CareRichardson, Vicki</v>
      </c>
      <c r="G3647" s="193" t="str">
        <f t="shared" ref="G3647:M3647" si="6699">G$196</f>
        <v>Richardson, Vicki</v>
      </c>
      <c r="H3647" s="193" t="str">
        <f t="shared" si="6699"/>
        <v>Herold, Sarah</v>
      </c>
      <c r="I3647" s="193" t="str">
        <f t="shared" si="6699"/>
        <v>WI196</v>
      </c>
      <c r="J3647" s="193" t="str">
        <f t="shared" si="6699"/>
        <v>WILLIAM MARVY COMPANY</v>
      </c>
      <c r="K3647" s="193" t="str">
        <f t="shared" si="6699"/>
        <v>all</v>
      </c>
      <c r="L3647" s="193" t="str">
        <f t="shared" si="6699"/>
        <v>Jay Halaby &amp; Assoc</v>
      </c>
      <c r="M3647" s="193" t="str">
        <f t="shared" si="6699"/>
        <v>Beauty</v>
      </c>
      <c r="N3647" s="193" t="str">
        <f t="shared" si="6589"/>
        <v>Health Care</v>
      </c>
      <c r="AA3647" s="193">
        <f t="shared" si="6578"/>
        <v>0</v>
      </c>
      <c r="AB3647" s="193" t="str">
        <f t="shared" ref="AB3647" si="6700">AB$196</f>
        <v>Herold, Sarah</v>
      </c>
    </row>
    <row r="3648" spans="1:28" s="188" customFormat="1" ht="17.399999999999999">
      <c r="A3648" s="193" t="str">
        <f t="shared" si="6573"/>
        <v>Health Care</v>
      </c>
      <c r="B3648" s="193" t="str">
        <f t="shared" si="6574"/>
        <v>CR366Health Care</v>
      </c>
      <c r="C3648" s="193" t="str">
        <f t="shared" si="6575"/>
        <v>Health CareHerold, Sarah</v>
      </c>
      <c r="D3648" s="193"/>
      <c r="E3648" s="193"/>
      <c r="F3648" s="193" t="str">
        <f t="shared" si="6576"/>
        <v>Health CareRichardson, Vicki</v>
      </c>
      <c r="G3648" s="193" t="str">
        <f t="shared" ref="G3648:M3648" si="6701">G$197</f>
        <v>Richardson, Vicki</v>
      </c>
      <c r="H3648" s="193" t="str">
        <f t="shared" si="6701"/>
        <v>Herold, Sarah</v>
      </c>
      <c r="I3648" s="193" t="str">
        <f t="shared" si="6701"/>
        <v>CR366</v>
      </c>
      <c r="J3648" s="193" t="str">
        <f t="shared" si="6701"/>
        <v>CREDIBLE CULTURE</v>
      </c>
      <c r="K3648" s="193" t="str">
        <f t="shared" si="6701"/>
        <v>all</v>
      </c>
      <c r="L3648" s="193">
        <f t="shared" si="6701"/>
        <v>0</v>
      </c>
      <c r="M3648" s="193" t="str">
        <f t="shared" si="6701"/>
        <v>Beauty</v>
      </c>
      <c r="N3648" s="193" t="str">
        <f t="shared" si="6589"/>
        <v>Health Care</v>
      </c>
      <c r="AA3648" s="193">
        <f t="shared" si="6578"/>
        <v>0</v>
      </c>
      <c r="AB3648" s="193" t="str">
        <f t="shared" ref="AB3648" si="6702">AB$197</f>
        <v>Herold, Sarah</v>
      </c>
    </row>
    <row r="3649" spans="1:28" s="188" customFormat="1" ht="17.399999999999999">
      <c r="A3649" s="193" t="str">
        <f t="shared" si="6573"/>
        <v>Health Care</v>
      </c>
      <c r="B3649" s="193" t="str">
        <f t="shared" si="6574"/>
        <v>VE242Health Care</v>
      </c>
      <c r="C3649" s="193" t="str">
        <f t="shared" si="6575"/>
        <v>Health CareHerold, Sarah</v>
      </c>
      <c r="D3649" s="193"/>
      <c r="E3649" s="193"/>
      <c r="F3649" s="193" t="str">
        <f t="shared" si="6576"/>
        <v>Health CareRichardson, Vicki</v>
      </c>
      <c r="G3649" s="193" t="str">
        <f t="shared" ref="G3649:M3649" si="6703">G$198</f>
        <v>Richardson, Vicki</v>
      </c>
      <c r="H3649" s="193" t="str">
        <f t="shared" si="6703"/>
        <v>Herold, Sarah</v>
      </c>
      <c r="I3649" s="193" t="str">
        <f t="shared" si="6703"/>
        <v>VE242</v>
      </c>
      <c r="J3649" s="193" t="str">
        <f t="shared" si="6703"/>
        <v>VECINA BEAUTY SUPPLY INC</v>
      </c>
      <c r="K3649" s="193" t="str">
        <f t="shared" si="6703"/>
        <v>all</v>
      </c>
      <c r="L3649" s="193">
        <f t="shared" si="6703"/>
        <v>0</v>
      </c>
      <c r="M3649" s="193" t="str">
        <f t="shared" si="6703"/>
        <v>Beauty</v>
      </c>
      <c r="N3649" s="193" t="str">
        <f t="shared" si="6589"/>
        <v>Health Care</v>
      </c>
      <c r="AA3649" s="193">
        <f t="shared" si="6578"/>
        <v>0</v>
      </c>
      <c r="AB3649" s="193" t="str">
        <f t="shared" ref="AB3649" si="6704">AB$198</f>
        <v>Herold, Sarah</v>
      </c>
    </row>
    <row r="3650" spans="1:28" s="188" customFormat="1" ht="17.399999999999999">
      <c r="A3650" s="193" t="str">
        <f t="shared" si="6573"/>
        <v>Health Care</v>
      </c>
      <c r="B3650" s="193" t="str">
        <f t="shared" si="6574"/>
        <v>0Health Care</v>
      </c>
      <c r="C3650" s="193" t="str">
        <f t="shared" si="6575"/>
        <v>Health Care0</v>
      </c>
      <c r="D3650" s="193"/>
      <c r="E3650" s="193"/>
      <c r="F3650" s="193" t="str">
        <f t="shared" si="6576"/>
        <v>Health Care0</v>
      </c>
      <c r="G3650" s="193">
        <f t="shared" ref="G3650:M3650" si="6705">G$199</f>
        <v>0</v>
      </c>
      <c r="H3650" s="193">
        <f t="shared" si="6705"/>
        <v>0</v>
      </c>
      <c r="I3650" s="193">
        <f t="shared" si="6705"/>
        <v>0</v>
      </c>
      <c r="J3650" s="193">
        <f t="shared" si="6705"/>
        <v>0</v>
      </c>
      <c r="K3650" s="193">
        <f t="shared" si="6705"/>
        <v>0</v>
      </c>
      <c r="L3650" s="193">
        <f t="shared" si="6705"/>
        <v>0</v>
      </c>
      <c r="M3650" s="193">
        <f t="shared" si="6705"/>
        <v>0</v>
      </c>
      <c r="N3650" s="193" t="str">
        <f t="shared" si="6589"/>
        <v>Health Care</v>
      </c>
      <c r="AA3650" s="193">
        <f t="shared" si="6578"/>
        <v>0</v>
      </c>
      <c r="AB3650" s="193">
        <f t="shared" ref="AB3650" si="6706">AB$199</f>
        <v>0</v>
      </c>
    </row>
    <row r="3651" spans="1:28" s="188" customFormat="1" ht="17.399999999999999">
      <c r="A3651" s="193" t="str">
        <f t="shared" ref="A3651:A3714" si="6707">T$14</f>
        <v>Health Care</v>
      </c>
      <c r="B3651" s="193" t="str">
        <f t="shared" ref="B3651:B3714" si="6708">CONCATENATE(I3651,A3651)</f>
        <v>0Health Care</v>
      </c>
      <c r="C3651" s="193" t="str">
        <f t="shared" ref="C3651:C3714" si="6709">CONCATENATE(A3651,H3651)</f>
        <v>Health Care0</v>
      </c>
      <c r="D3651" s="193"/>
      <c r="E3651" s="193"/>
      <c r="F3651" s="193" t="str">
        <f t="shared" ref="F3651:F3714" si="6710">CONCATENATE(A3651,G3651)</f>
        <v>Health Care0</v>
      </c>
      <c r="G3651" s="193">
        <f t="shared" ref="G3651:M3651" si="6711">G$200</f>
        <v>0</v>
      </c>
      <c r="H3651" s="193">
        <f t="shared" si="6711"/>
        <v>0</v>
      </c>
      <c r="I3651" s="193">
        <f t="shared" si="6711"/>
        <v>0</v>
      </c>
      <c r="J3651" s="193">
        <f t="shared" si="6711"/>
        <v>0</v>
      </c>
      <c r="K3651" s="193">
        <f t="shared" si="6711"/>
        <v>0</v>
      </c>
      <c r="L3651" s="193">
        <f t="shared" si="6711"/>
        <v>0</v>
      </c>
      <c r="M3651" s="193">
        <f t="shared" si="6711"/>
        <v>0</v>
      </c>
      <c r="N3651" s="193" t="str">
        <f t="shared" si="6589"/>
        <v>Health Care</v>
      </c>
      <c r="AA3651" s="193">
        <f t="shared" ref="AA3651:AA3714" si="6712">AT$14</f>
        <v>0</v>
      </c>
      <c r="AB3651" s="193">
        <f t="shared" ref="AB3651" si="6713">AB$200</f>
        <v>0</v>
      </c>
    </row>
    <row r="3652" spans="1:28" s="188" customFormat="1" ht="17.399999999999999">
      <c r="A3652" s="193" t="str">
        <f t="shared" si="6707"/>
        <v>Health Care</v>
      </c>
      <c r="B3652" s="193" t="str">
        <f t="shared" si="6708"/>
        <v>0Health Care</v>
      </c>
      <c r="C3652" s="193" t="str">
        <f t="shared" si="6709"/>
        <v>Health Care0</v>
      </c>
      <c r="D3652" s="193"/>
      <c r="E3652" s="193"/>
      <c r="F3652" s="193" t="str">
        <f t="shared" si="6710"/>
        <v>Health Care0</v>
      </c>
      <c r="G3652" s="193">
        <f t="shared" ref="G3652:M3652" si="6714">G$201</f>
        <v>0</v>
      </c>
      <c r="H3652" s="193">
        <f t="shared" si="6714"/>
        <v>0</v>
      </c>
      <c r="I3652" s="193">
        <f t="shared" si="6714"/>
        <v>0</v>
      </c>
      <c r="J3652" s="193">
        <f t="shared" si="6714"/>
        <v>0</v>
      </c>
      <c r="K3652" s="193">
        <f t="shared" si="6714"/>
        <v>0</v>
      </c>
      <c r="L3652" s="193">
        <f t="shared" si="6714"/>
        <v>0</v>
      </c>
      <c r="M3652" s="193">
        <f t="shared" si="6714"/>
        <v>0</v>
      </c>
      <c r="N3652" s="193" t="str">
        <f t="shared" si="6589"/>
        <v>Health Care</v>
      </c>
      <c r="AA3652" s="193">
        <f t="shared" si="6712"/>
        <v>0</v>
      </c>
      <c r="AB3652" s="193">
        <f t="shared" ref="AB3652" si="6715">AB$201</f>
        <v>0</v>
      </c>
    </row>
    <row r="3653" spans="1:28" s="188" customFormat="1" ht="17.399999999999999">
      <c r="A3653" s="193" t="str">
        <f t="shared" si="6707"/>
        <v>Health Care</v>
      </c>
      <c r="B3653" s="193" t="str">
        <f t="shared" si="6708"/>
        <v>0Health Care</v>
      </c>
      <c r="C3653" s="193" t="str">
        <f t="shared" si="6709"/>
        <v>Health Care0</v>
      </c>
      <c r="D3653" s="193"/>
      <c r="E3653" s="193"/>
      <c r="F3653" s="193" t="str">
        <f t="shared" si="6710"/>
        <v>Health Care0</v>
      </c>
      <c r="G3653" s="193">
        <f t="shared" ref="G3653:M3653" si="6716">G$202</f>
        <v>0</v>
      </c>
      <c r="H3653" s="193">
        <f t="shared" si="6716"/>
        <v>0</v>
      </c>
      <c r="I3653" s="193">
        <f t="shared" si="6716"/>
        <v>0</v>
      </c>
      <c r="J3653" s="193">
        <f t="shared" si="6716"/>
        <v>0</v>
      </c>
      <c r="K3653" s="193">
        <f t="shared" si="6716"/>
        <v>0</v>
      </c>
      <c r="L3653" s="193">
        <f t="shared" si="6716"/>
        <v>0</v>
      </c>
      <c r="M3653" s="193">
        <f t="shared" si="6716"/>
        <v>0</v>
      </c>
      <c r="N3653" s="193" t="str">
        <f t="shared" si="6589"/>
        <v>Health Care</v>
      </c>
      <c r="AA3653" s="193">
        <f t="shared" si="6712"/>
        <v>0</v>
      </c>
      <c r="AB3653" s="193">
        <f t="shared" ref="AB3653" si="6717">AB$202</f>
        <v>0</v>
      </c>
    </row>
    <row r="3654" spans="1:28" s="188" customFormat="1" ht="17.399999999999999">
      <c r="A3654" s="193" t="str">
        <f t="shared" si="6707"/>
        <v>Health Care</v>
      </c>
      <c r="B3654" s="193" t="str">
        <f t="shared" si="6708"/>
        <v>0Health Care</v>
      </c>
      <c r="C3654" s="193" t="str">
        <f t="shared" si="6709"/>
        <v>Health Care0</v>
      </c>
      <c r="D3654" s="193"/>
      <c r="E3654" s="193"/>
      <c r="F3654" s="193" t="str">
        <f t="shared" si="6710"/>
        <v>Health Care0</v>
      </c>
      <c r="G3654" s="193">
        <f t="shared" ref="G3654:M3654" si="6718">G$203</f>
        <v>0</v>
      </c>
      <c r="H3654" s="193">
        <f t="shared" si="6718"/>
        <v>0</v>
      </c>
      <c r="I3654" s="193">
        <f t="shared" si="6718"/>
        <v>0</v>
      </c>
      <c r="J3654" s="193">
        <f t="shared" si="6718"/>
        <v>0</v>
      </c>
      <c r="K3654" s="193">
        <f t="shared" si="6718"/>
        <v>0</v>
      </c>
      <c r="L3654" s="193">
        <f t="shared" si="6718"/>
        <v>0</v>
      </c>
      <c r="M3654" s="193">
        <f t="shared" si="6718"/>
        <v>0</v>
      </c>
      <c r="N3654" s="193" t="str">
        <f t="shared" si="6589"/>
        <v>Health Care</v>
      </c>
      <c r="AA3654" s="193">
        <f t="shared" si="6712"/>
        <v>0</v>
      </c>
      <c r="AB3654" s="193">
        <f t="shared" ref="AB3654" si="6719">AB$203</f>
        <v>0</v>
      </c>
    </row>
    <row r="3655" spans="1:28" s="188" customFormat="1" ht="17.399999999999999">
      <c r="A3655" s="193" t="str">
        <f t="shared" si="6707"/>
        <v>Health Care</v>
      </c>
      <c r="B3655" s="193" t="str">
        <f t="shared" si="6708"/>
        <v>0Health Care</v>
      </c>
      <c r="C3655" s="193" t="str">
        <f t="shared" si="6709"/>
        <v>Health Care0</v>
      </c>
      <c r="D3655" s="193"/>
      <c r="E3655" s="193"/>
      <c r="F3655" s="193" t="str">
        <f t="shared" si="6710"/>
        <v>Health Care0</v>
      </c>
      <c r="G3655" s="193">
        <f t="shared" ref="G3655:M3655" si="6720">G$204</f>
        <v>0</v>
      </c>
      <c r="H3655" s="193">
        <f t="shared" si="6720"/>
        <v>0</v>
      </c>
      <c r="I3655" s="193">
        <f t="shared" si="6720"/>
        <v>0</v>
      </c>
      <c r="J3655" s="193">
        <f t="shared" si="6720"/>
        <v>0</v>
      </c>
      <c r="K3655" s="193">
        <f t="shared" si="6720"/>
        <v>0</v>
      </c>
      <c r="L3655" s="193">
        <f t="shared" si="6720"/>
        <v>0</v>
      </c>
      <c r="M3655" s="193">
        <f t="shared" si="6720"/>
        <v>0</v>
      </c>
      <c r="N3655" s="193" t="str">
        <f t="shared" si="6589"/>
        <v>Health Care</v>
      </c>
      <c r="AA3655" s="193">
        <f t="shared" si="6712"/>
        <v>0</v>
      </c>
      <c r="AB3655" s="193">
        <f t="shared" ref="AB3655" si="6721">AB$204</f>
        <v>0</v>
      </c>
    </row>
    <row r="3656" spans="1:28" s="188" customFormat="1" ht="17.399999999999999">
      <c r="A3656" s="193" t="str">
        <f t="shared" si="6707"/>
        <v>Health Care</v>
      </c>
      <c r="B3656" s="193" t="str">
        <f t="shared" si="6708"/>
        <v>AB045Health Care</v>
      </c>
      <c r="C3656" s="193" t="str">
        <f t="shared" si="6709"/>
        <v>Health CareJames, Greg</v>
      </c>
      <c r="D3656" s="193"/>
      <c r="E3656" s="193"/>
      <c r="F3656" s="193" t="str">
        <f t="shared" si="6710"/>
        <v>Health CareRichardson, Vicki</v>
      </c>
      <c r="G3656" s="193" t="str">
        <f t="shared" ref="G3656:M3656" si="6722">G$205</f>
        <v>Richardson, Vicki</v>
      </c>
      <c r="H3656" s="193" t="str">
        <f t="shared" si="6722"/>
        <v>James, Greg</v>
      </c>
      <c r="I3656" s="193" t="str">
        <f t="shared" si="6722"/>
        <v>AB045</v>
      </c>
      <c r="J3656" s="193" t="str">
        <f t="shared" si="6722"/>
        <v>ABT ELECTRONICS</v>
      </c>
      <c r="K3656" s="193" t="str">
        <f t="shared" si="6722"/>
        <v>all</v>
      </c>
      <c r="L3656" s="193">
        <f t="shared" si="6722"/>
        <v>0</v>
      </c>
      <c r="M3656" s="193">
        <f t="shared" si="6722"/>
        <v>0</v>
      </c>
      <c r="N3656" s="193" t="str">
        <f t="shared" ref="N3656:N3719" si="6723">A3656</f>
        <v>Health Care</v>
      </c>
      <c r="AA3656" s="193">
        <f t="shared" si="6712"/>
        <v>0</v>
      </c>
      <c r="AB3656" s="193" t="str">
        <f t="shared" ref="AB3656" si="6724">AB$205</f>
        <v>James, Greg</v>
      </c>
    </row>
    <row r="3657" spans="1:28" s="188" customFormat="1" ht="17.399999999999999">
      <c r="A3657" s="193" t="str">
        <f t="shared" si="6707"/>
        <v>Health Care</v>
      </c>
      <c r="B3657" s="193" t="str">
        <f t="shared" si="6708"/>
        <v>AB235Health Care</v>
      </c>
      <c r="C3657" s="193" t="str">
        <f t="shared" si="6709"/>
        <v>Health CareJames, Greg</v>
      </c>
      <c r="D3657" s="193"/>
      <c r="E3657" s="193"/>
      <c r="F3657" s="193" t="str">
        <f t="shared" si="6710"/>
        <v>Health CareRichardson, Vicki</v>
      </c>
      <c r="G3657" s="193" t="str">
        <f t="shared" ref="G3657:M3657" si="6725">G$206</f>
        <v>Richardson, Vicki</v>
      </c>
      <c r="H3657" s="193" t="str">
        <f t="shared" si="6725"/>
        <v>James, Greg</v>
      </c>
      <c r="I3657" s="193" t="str">
        <f t="shared" si="6725"/>
        <v>AB235</v>
      </c>
      <c r="J3657" s="193" t="str">
        <f t="shared" si="6725"/>
        <v>ABC APPLIANCE</v>
      </c>
      <c r="K3657" s="193" t="str">
        <f t="shared" si="6725"/>
        <v>all</v>
      </c>
      <c r="L3657" s="193">
        <f t="shared" si="6725"/>
        <v>0</v>
      </c>
      <c r="M3657" s="193">
        <f t="shared" si="6725"/>
        <v>0</v>
      </c>
      <c r="N3657" s="193" t="str">
        <f t="shared" si="6723"/>
        <v>Health Care</v>
      </c>
      <c r="AA3657" s="193">
        <f t="shared" si="6712"/>
        <v>0</v>
      </c>
      <c r="AB3657" s="193" t="str">
        <f t="shared" ref="AB3657" si="6726">AB$206</f>
        <v>James, Greg</v>
      </c>
    </row>
    <row r="3658" spans="1:28" s="188" customFormat="1" ht="17.399999999999999">
      <c r="A3658" s="193" t="str">
        <f t="shared" si="6707"/>
        <v>Health Care</v>
      </c>
      <c r="B3658" s="193" t="str">
        <f t="shared" si="6708"/>
        <v>BI001Health Care</v>
      </c>
      <c r="C3658" s="193" t="str">
        <f t="shared" si="6709"/>
        <v>Health CareJames, Greg</v>
      </c>
      <c r="D3658" s="193"/>
      <c r="E3658" s="193"/>
      <c r="F3658" s="193" t="str">
        <f t="shared" si="6710"/>
        <v>Health CareRichardson, Vicki</v>
      </c>
      <c r="G3658" s="193" t="str">
        <f t="shared" ref="G3658:M3658" si="6727">G$207</f>
        <v>Richardson, Vicki</v>
      </c>
      <c r="H3658" s="193" t="str">
        <f t="shared" si="6727"/>
        <v>James, Greg</v>
      </c>
      <c r="I3658" s="193" t="str">
        <f t="shared" si="6727"/>
        <v>BI001</v>
      </c>
      <c r="J3658" s="193" t="str">
        <f t="shared" si="6727"/>
        <v>BI-MART</v>
      </c>
      <c r="K3658" s="193" t="str">
        <f t="shared" si="6727"/>
        <v>all</v>
      </c>
      <c r="L3658" s="193">
        <f t="shared" si="6727"/>
        <v>0</v>
      </c>
      <c r="M3658" s="193">
        <f t="shared" si="6727"/>
        <v>0</v>
      </c>
      <c r="N3658" s="193" t="str">
        <f t="shared" si="6723"/>
        <v>Health Care</v>
      </c>
      <c r="AA3658" s="193">
        <f t="shared" si="6712"/>
        <v>0</v>
      </c>
      <c r="AB3658" s="193" t="str">
        <f t="shared" ref="AB3658" si="6728">AB$207</f>
        <v>James, Greg</v>
      </c>
    </row>
    <row r="3659" spans="1:28" s="188" customFormat="1" ht="17.399999999999999">
      <c r="A3659" s="193" t="str">
        <f t="shared" si="6707"/>
        <v>Health Care</v>
      </c>
      <c r="B3659" s="193" t="str">
        <f t="shared" si="6708"/>
        <v>FR195Health Care</v>
      </c>
      <c r="C3659" s="193" t="str">
        <f t="shared" si="6709"/>
        <v>Health CareJames, Greg</v>
      </c>
      <c r="D3659" s="193"/>
      <c r="E3659" s="193"/>
      <c r="F3659" s="193" t="str">
        <f t="shared" si="6710"/>
        <v>Health CareRichardson, Vicki</v>
      </c>
      <c r="G3659" s="193" t="str">
        <f t="shared" ref="G3659:M3659" si="6729">G$208</f>
        <v>Richardson, Vicki</v>
      </c>
      <c r="H3659" s="193" t="str">
        <f t="shared" si="6729"/>
        <v>James, Greg</v>
      </c>
      <c r="I3659" s="193" t="str">
        <f t="shared" si="6729"/>
        <v>FR195</v>
      </c>
      <c r="J3659" s="193" t="str">
        <f t="shared" si="6729"/>
        <v>FRY'S ELECTRONICS</v>
      </c>
      <c r="K3659" s="193" t="str">
        <f t="shared" si="6729"/>
        <v>all</v>
      </c>
      <c r="L3659" s="193">
        <f t="shared" si="6729"/>
        <v>0</v>
      </c>
      <c r="M3659" s="193">
        <f t="shared" si="6729"/>
        <v>0</v>
      </c>
      <c r="N3659" s="193" t="str">
        <f t="shared" si="6723"/>
        <v>Health Care</v>
      </c>
      <c r="AA3659" s="193">
        <f t="shared" si="6712"/>
        <v>0</v>
      </c>
      <c r="AB3659" s="193" t="str">
        <f t="shared" ref="AB3659" si="6730">AB$208</f>
        <v>James, Greg</v>
      </c>
    </row>
    <row r="3660" spans="1:28" s="188" customFormat="1" ht="17.399999999999999">
      <c r="A3660" s="193" t="str">
        <f t="shared" si="6707"/>
        <v>Health Care</v>
      </c>
      <c r="B3660" s="193" t="str">
        <f t="shared" si="6708"/>
        <v>PR976Health Care</v>
      </c>
      <c r="C3660" s="193" t="str">
        <f t="shared" si="6709"/>
        <v>Health CareJames, Greg</v>
      </c>
      <c r="D3660" s="193"/>
      <c r="E3660" s="193"/>
      <c r="F3660" s="193" t="str">
        <f t="shared" si="6710"/>
        <v>Health CareRichardson, Vicki</v>
      </c>
      <c r="G3660" s="193" t="str">
        <f t="shared" ref="G3660:M3660" si="6731">G$209</f>
        <v>Richardson, Vicki</v>
      </c>
      <c r="H3660" s="193" t="str">
        <f t="shared" si="6731"/>
        <v>James, Greg</v>
      </c>
      <c r="I3660" s="193" t="str">
        <f t="shared" si="6731"/>
        <v>PR976</v>
      </c>
      <c r="J3660" s="193" t="str">
        <f t="shared" si="6731"/>
        <v>PROGRESSIVE GROUP OF INSURANCE CO</v>
      </c>
      <c r="K3660" s="193" t="str">
        <f t="shared" si="6731"/>
        <v>all</v>
      </c>
      <c r="L3660" s="193">
        <f t="shared" si="6731"/>
        <v>0</v>
      </c>
      <c r="M3660" s="193">
        <f t="shared" si="6731"/>
        <v>0</v>
      </c>
      <c r="N3660" s="193" t="str">
        <f t="shared" si="6723"/>
        <v>Health Care</v>
      </c>
      <c r="AA3660" s="193">
        <f t="shared" si="6712"/>
        <v>0</v>
      </c>
      <c r="AB3660" s="193" t="str">
        <f t="shared" ref="AB3660" si="6732">AB$209</f>
        <v>James, Greg</v>
      </c>
    </row>
    <row r="3661" spans="1:28" s="188" customFormat="1" ht="17.399999999999999">
      <c r="A3661" s="193" t="str">
        <f t="shared" si="6707"/>
        <v>Health Care</v>
      </c>
      <c r="B3661" s="193" t="str">
        <f t="shared" si="6708"/>
        <v>ME035Health Care</v>
      </c>
      <c r="C3661" s="193" t="str">
        <f t="shared" si="6709"/>
        <v>Health CareJames, Greg</v>
      </c>
      <c r="D3661" s="193"/>
      <c r="E3661" s="193"/>
      <c r="F3661" s="193" t="str">
        <f t="shared" si="6710"/>
        <v>Health CareRichardson, Vicki</v>
      </c>
      <c r="G3661" s="193" t="str">
        <f t="shared" ref="G3661:M3661" si="6733">G$210</f>
        <v>Richardson, Vicki</v>
      </c>
      <c r="H3661" s="193" t="str">
        <f t="shared" si="6733"/>
        <v>James, Greg</v>
      </c>
      <c r="I3661" s="193" t="str">
        <f t="shared" si="6733"/>
        <v>ME035</v>
      </c>
      <c r="J3661" s="193" t="str">
        <f t="shared" si="6733"/>
        <v>FRED MEYER</v>
      </c>
      <c r="K3661" s="193" t="str">
        <f t="shared" si="6733"/>
        <v>all</v>
      </c>
      <c r="L3661" s="193">
        <f t="shared" si="6733"/>
        <v>0</v>
      </c>
      <c r="M3661" s="193">
        <f t="shared" si="6733"/>
        <v>0</v>
      </c>
      <c r="N3661" s="193" t="str">
        <f t="shared" si="6723"/>
        <v>Health Care</v>
      </c>
      <c r="AA3661" s="193">
        <f t="shared" si="6712"/>
        <v>0</v>
      </c>
      <c r="AB3661" s="193" t="str">
        <f t="shared" ref="AB3661" si="6734">AB$210</f>
        <v>James, Greg</v>
      </c>
    </row>
    <row r="3662" spans="1:28" s="188" customFormat="1" ht="17.399999999999999">
      <c r="A3662" s="193" t="str">
        <f t="shared" si="6707"/>
        <v>Health Care</v>
      </c>
      <c r="B3662" s="193" t="str">
        <f t="shared" si="6708"/>
        <v>ME170Health Care</v>
      </c>
      <c r="C3662" s="193" t="str">
        <f t="shared" si="6709"/>
        <v>Health CareJames, Greg</v>
      </c>
      <c r="D3662" s="193"/>
      <c r="E3662" s="193"/>
      <c r="F3662" s="193" t="str">
        <f t="shared" si="6710"/>
        <v>Health CareRichardson, Vicki</v>
      </c>
      <c r="G3662" s="193" t="str">
        <f t="shared" ref="G3662:M3662" si="6735">G$211</f>
        <v>Richardson, Vicki</v>
      </c>
      <c r="H3662" s="193" t="str">
        <f t="shared" si="6735"/>
        <v>James, Greg</v>
      </c>
      <c r="I3662" s="193" t="str">
        <f t="shared" si="6735"/>
        <v>ME170</v>
      </c>
      <c r="J3662" s="193" t="str">
        <f t="shared" si="6735"/>
        <v>MEIJERS</v>
      </c>
      <c r="K3662" s="193" t="str">
        <f t="shared" si="6735"/>
        <v>all</v>
      </c>
      <c r="L3662" s="193">
        <f t="shared" si="6735"/>
        <v>0</v>
      </c>
      <c r="M3662" s="193">
        <f t="shared" si="6735"/>
        <v>0</v>
      </c>
      <c r="N3662" s="193" t="str">
        <f t="shared" si="6723"/>
        <v>Health Care</v>
      </c>
      <c r="AA3662" s="193">
        <f t="shared" si="6712"/>
        <v>0</v>
      </c>
      <c r="AB3662" s="193" t="str">
        <f t="shared" ref="AB3662" si="6736">AB$211</f>
        <v>James, Greg</v>
      </c>
    </row>
    <row r="3663" spans="1:28" s="188" customFormat="1" ht="17.399999999999999">
      <c r="A3663" s="193" t="str">
        <f t="shared" si="6707"/>
        <v>Health Care</v>
      </c>
      <c r="B3663" s="193" t="str">
        <f t="shared" si="6708"/>
        <v>0Health Care</v>
      </c>
      <c r="C3663" s="193" t="str">
        <f t="shared" si="6709"/>
        <v>Health Care0</v>
      </c>
      <c r="D3663" s="193"/>
      <c r="E3663" s="193"/>
      <c r="F3663" s="193" t="str">
        <f t="shared" si="6710"/>
        <v>Health Care0</v>
      </c>
      <c r="G3663" s="193">
        <f t="shared" ref="G3663:M3663" si="6737">G$212</f>
        <v>0</v>
      </c>
      <c r="H3663" s="193">
        <f t="shared" si="6737"/>
        <v>0</v>
      </c>
      <c r="I3663" s="193">
        <f t="shared" si="6737"/>
        <v>0</v>
      </c>
      <c r="J3663" s="193">
        <f t="shared" si="6737"/>
        <v>0</v>
      </c>
      <c r="K3663" s="193">
        <f t="shared" si="6737"/>
        <v>0</v>
      </c>
      <c r="L3663" s="193">
        <f t="shared" si="6737"/>
        <v>0</v>
      </c>
      <c r="M3663" s="193">
        <f t="shared" si="6737"/>
        <v>0</v>
      </c>
      <c r="N3663" s="193" t="str">
        <f t="shared" si="6723"/>
        <v>Health Care</v>
      </c>
      <c r="AA3663" s="193">
        <f t="shared" si="6712"/>
        <v>0</v>
      </c>
      <c r="AB3663" s="193">
        <f t="shared" ref="AB3663" si="6738">AB$212</f>
        <v>0</v>
      </c>
    </row>
    <row r="3664" spans="1:28" s="188" customFormat="1" ht="17.399999999999999">
      <c r="A3664" s="193" t="str">
        <f t="shared" si="6707"/>
        <v>Health Care</v>
      </c>
      <c r="B3664" s="193" t="str">
        <f t="shared" si="6708"/>
        <v>0Health Care</v>
      </c>
      <c r="C3664" s="193" t="str">
        <f t="shared" si="6709"/>
        <v>Health Care0</v>
      </c>
      <c r="D3664" s="193"/>
      <c r="E3664" s="193"/>
      <c r="F3664" s="193" t="str">
        <f t="shared" si="6710"/>
        <v>Health Care0</v>
      </c>
      <c r="G3664" s="193">
        <f t="shared" ref="G3664:M3664" si="6739">G$213</f>
        <v>0</v>
      </c>
      <c r="H3664" s="193">
        <f t="shared" si="6739"/>
        <v>0</v>
      </c>
      <c r="I3664" s="193">
        <f t="shared" si="6739"/>
        <v>0</v>
      </c>
      <c r="J3664" s="193">
        <f t="shared" si="6739"/>
        <v>0</v>
      </c>
      <c r="K3664" s="193">
        <f t="shared" si="6739"/>
        <v>0</v>
      </c>
      <c r="L3664" s="193">
        <f t="shared" si="6739"/>
        <v>0</v>
      </c>
      <c r="M3664" s="193">
        <f t="shared" si="6739"/>
        <v>0</v>
      </c>
      <c r="N3664" s="193" t="str">
        <f t="shared" si="6723"/>
        <v>Health Care</v>
      </c>
      <c r="AA3664" s="193">
        <f t="shared" si="6712"/>
        <v>0</v>
      </c>
      <c r="AB3664" s="193">
        <f t="shared" ref="AB3664" si="6740">AB$213</f>
        <v>0</v>
      </c>
    </row>
    <row r="3665" spans="1:28" s="188" customFormat="1" ht="17.399999999999999">
      <c r="A3665" s="193" t="str">
        <f t="shared" si="6707"/>
        <v>Health Care</v>
      </c>
      <c r="B3665" s="193" t="str">
        <f t="shared" si="6708"/>
        <v>AD275Health Care</v>
      </c>
      <c r="C3665" s="193" t="str">
        <f t="shared" si="6709"/>
        <v>Health CareNagira, Rina</v>
      </c>
      <c r="D3665" s="193"/>
      <c r="E3665" s="193"/>
      <c r="F3665" s="193" t="str">
        <f t="shared" si="6710"/>
        <v>Health CareRichardson, Vicki</v>
      </c>
      <c r="G3665" s="193" t="str">
        <f t="shared" ref="G3665:M3665" si="6741">G$214</f>
        <v>Richardson, Vicki</v>
      </c>
      <c r="H3665" s="193" t="str">
        <f t="shared" si="6741"/>
        <v>Nagira, Rina</v>
      </c>
      <c r="I3665" s="193" t="str">
        <f t="shared" si="6741"/>
        <v>AD275</v>
      </c>
      <c r="J3665" s="193" t="str">
        <f t="shared" si="6741"/>
        <v>LA CURACAO</v>
      </c>
      <c r="K3665" s="193" t="str">
        <f t="shared" si="6741"/>
        <v>all</v>
      </c>
      <c r="L3665" s="193">
        <f t="shared" si="6741"/>
        <v>0</v>
      </c>
      <c r="M3665" s="193">
        <f t="shared" si="6741"/>
        <v>0</v>
      </c>
      <c r="N3665" s="193" t="str">
        <f t="shared" si="6723"/>
        <v>Health Care</v>
      </c>
      <c r="AA3665" s="193">
        <f t="shared" si="6712"/>
        <v>0</v>
      </c>
      <c r="AB3665" s="193" t="str">
        <f t="shared" ref="AB3665" si="6742">AB$214</f>
        <v>Nagira, Rina</v>
      </c>
    </row>
    <row r="3666" spans="1:28" s="188" customFormat="1" ht="17.399999999999999">
      <c r="A3666" s="193" t="str">
        <f t="shared" si="6707"/>
        <v>Health Care</v>
      </c>
      <c r="B3666" s="193" t="str">
        <f t="shared" si="6708"/>
        <v>DB075Health Care</v>
      </c>
      <c r="C3666" s="193" t="str">
        <f t="shared" si="6709"/>
        <v>Health CareNagira, Rina</v>
      </c>
      <c r="D3666" s="193"/>
      <c r="E3666" s="193"/>
      <c r="F3666" s="193" t="str">
        <f t="shared" si="6710"/>
        <v>Health CareRichardson, Vicki</v>
      </c>
      <c r="G3666" s="193" t="str">
        <f t="shared" ref="G3666:M3666" si="6743">G$215</f>
        <v>Richardson, Vicki</v>
      </c>
      <c r="H3666" s="193" t="str">
        <f t="shared" si="6743"/>
        <v>Nagira, Rina</v>
      </c>
      <c r="I3666" s="193" t="str">
        <f t="shared" si="6743"/>
        <v>DB075</v>
      </c>
      <c r="J3666" s="193" t="str">
        <f t="shared" si="6743"/>
        <v>DBL DISTRIBUTING  (INGRAM)</v>
      </c>
      <c r="K3666" s="193" t="str">
        <f t="shared" si="6743"/>
        <v>all</v>
      </c>
      <c r="L3666" s="193">
        <f t="shared" si="6743"/>
        <v>0</v>
      </c>
      <c r="M3666" s="193">
        <f t="shared" si="6743"/>
        <v>0</v>
      </c>
      <c r="N3666" s="193" t="str">
        <f t="shared" si="6723"/>
        <v>Health Care</v>
      </c>
      <c r="AA3666" s="193">
        <f t="shared" si="6712"/>
        <v>0</v>
      </c>
      <c r="AB3666" s="193" t="str">
        <f t="shared" ref="AB3666" si="6744">AB$215</f>
        <v>Nagira, Rina</v>
      </c>
    </row>
    <row r="3667" spans="1:28" s="188" customFormat="1" ht="17.399999999999999">
      <c r="A3667" s="193" t="str">
        <f t="shared" si="6707"/>
        <v>Health Care</v>
      </c>
      <c r="B3667" s="193" t="str">
        <f t="shared" si="6708"/>
        <v>HA896Health Care</v>
      </c>
      <c r="C3667" s="193" t="str">
        <f t="shared" si="6709"/>
        <v>Health CareNagira, Rina</v>
      </c>
      <c r="D3667" s="193"/>
      <c r="E3667" s="193"/>
      <c r="F3667" s="193" t="str">
        <f t="shared" si="6710"/>
        <v>Health CareRichardson, Vicki</v>
      </c>
      <c r="G3667" s="193" t="str">
        <f t="shared" ref="G3667:M3667" si="6745">G$216</f>
        <v>Richardson, Vicki</v>
      </c>
      <c r="H3667" s="193" t="str">
        <f t="shared" si="6745"/>
        <v>Nagira, Rina</v>
      </c>
      <c r="I3667" s="193" t="str">
        <f t="shared" si="6745"/>
        <v>HA896</v>
      </c>
      <c r="J3667" s="193" t="str">
        <f t="shared" si="6745"/>
        <v>HENRY LAMOND COMPANY, LTD.</v>
      </c>
      <c r="K3667" s="193" t="str">
        <f t="shared" si="6745"/>
        <v>all</v>
      </c>
      <c r="L3667" s="193">
        <f t="shared" si="6745"/>
        <v>0</v>
      </c>
      <c r="M3667" s="193">
        <f t="shared" si="6745"/>
        <v>0</v>
      </c>
      <c r="N3667" s="193" t="str">
        <f t="shared" si="6723"/>
        <v>Health Care</v>
      </c>
      <c r="AA3667" s="193">
        <f t="shared" si="6712"/>
        <v>0</v>
      </c>
      <c r="AB3667" s="193" t="str">
        <f t="shared" ref="AB3667" si="6746">AB$216</f>
        <v>Nagira, Rina</v>
      </c>
    </row>
    <row r="3668" spans="1:28" s="188" customFormat="1" ht="17.399999999999999">
      <c r="A3668" s="193" t="str">
        <f t="shared" si="6707"/>
        <v>Health Care</v>
      </c>
      <c r="B3668" s="193" t="str">
        <f t="shared" si="6708"/>
        <v>PA946Health Care</v>
      </c>
      <c r="C3668" s="193" t="str">
        <f t="shared" si="6709"/>
        <v>Health CareNagira, Rina</v>
      </c>
      <c r="D3668" s="193"/>
      <c r="E3668" s="193"/>
      <c r="F3668" s="193" t="str">
        <f t="shared" si="6710"/>
        <v>Health CareRichardson, Vicki</v>
      </c>
      <c r="G3668" s="193" t="str">
        <f t="shared" ref="G3668:M3668" si="6747">G$217</f>
        <v>Richardson, Vicki</v>
      </c>
      <c r="H3668" s="193" t="str">
        <f t="shared" si="6747"/>
        <v>Nagira, Rina</v>
      </c>
      <c r="I3668" s="193" t="str">
        <f t="shared" si="6747"/>
        <v>PA946</v>
      </c>
      <c r="J3668" s="193" t="str">
        <f t="shared" si="6747"/>
        <v>PACIFIC MARKETING ALLIANCE</v>
      </c>
      <c r="K3668" s="193" t="str">
        <f t="shared" si="6747"/>
        <v>all</v>
      </c>
      <c r="L3668" s="193">
        <f t="shared" si="6747"/>
        <v>0</v>
      </c>
      <c r="M3668" s="193">
        <f t="shared" si="6747"/>
        <v>0</v>
      </c>
      <c r="N3668" s="193" t="str">
        <f t="shared" si="6723"/>
        <v>Health Care</v>
      </c>
      <c r="AA3668" s="193">
        <f t="shared" si="6712"/>
        <v>0</v>
      </c>
      <c r="AB3668" s="193" t="str">
        <f t="shared" ref="AB3668" si="6748">AB$217</f>
        <v>Nagira, Rina</v>
      </c>
    </row>
    <row r="3669" spans="1:28" s="188" customFormat="1" ht="17.399999999999999">
      <c r="A3669" s="193" t="str">
        <f t="shared" si="6707"/>
        <v>Health Care</v>
      </c>
      <c r="B3669" s="193" t="str">
        <f t="shared" si="6708"/>
        <v>UM001Health Care</v>
      </c>
      <c r="C3669" s="193" t="str">
        <f t="shared" si="6709"/>
        <v>Health CareNagira, Rina</v>
      </c>
      <c r="D3669" s="193"/>
      <c r="E3669" s="193"/>
      <c r="F3669" s="193" t="str">
        <f t="shared" si="6710"/>
        <v>Health CareRichardson, Vicki</v>
      </c>
      <c r="G3669" s="193" t="str">
        <f t="shared" ref="G3669:M3669" si="6749">G$218</f>
        <v>Richardson, Vicki</v>
      </c>
      <c r="H3669" s="193" t="str">
        <f t="shared" si="6749"/>
        <v>Nagira, Rina</v>
      </c>
      <c r="I3669" s="193" t="str">
        <f t="shared" si="6749"/>
        <v>UM001</v>
      </c>
      <c r="J3669" s="193" t="str">
        <f t="shared" si="6749"/>
        <v>UWAJIMAYA, INC.</v>
      </c>
      <c r="K3669" s="193" t="str">
        <f t="shared" si="6749"/>
        <v>all</v>
      </c>
      <c r="L3669" s="193">
        <f t="shared" si="6749"/>
        <v>0</v>
      </c>
      <c r="M3669" s="193">
        <f t="shared" si="6749"/>
        <v>0</v>
      </c>
      <c r="N3669" s="193" t="str">
        <f t="shared" si="6723"/>
        <v>Health Care</v>
      </c>
      <c r="AA3669" s="193">
        <f t="shared" si="6712"/>
        <v>0</v>
      </c>
      <c r="AB3669" s="193" t="str">
        <f t="shared" ref="AB3669" si="6750">AB$218</f>
        <v>Nagira, Rina</v>
      </c>
    </row>
    <row r="3670" spans="1:28" s="188" customFormat="1" ht="17.399999999999999">
      <c r="A3670" s="193" t="str">
        <f t="shared" si="6707"/>
        <v>Health Care</v>
      </c>
      <c r="B3670" s="193" t="str">
        <f t="shared" si="6708"/>
        <v>UN696Health Care</v>
      </c>
      <c r="C3670" s="193" t="str">
        <f t="shared" si="6709"/>
        <v>Health CareNagira, Rina</v>
      </c>
      <c r="D3670" s="193"/>
      <c r="E3670" s="193"/>
      <c r="F3670" s="193" t="str">
        <f t="shared" si="6710"/>
        <v>Health CareRichardson, Vicki</v>
      </c>
      <c r="G3670" s="193" t="str">
        <f t="shared" ref="G3670:M3670" si="6751">G$219</f>
        <v>Richardson, Vicki</v>
      </c>
      <c r="H3670" s="193" t="str">
        <f t="shared" si="6751"/>
        <v>Nagira, Rina</v>
      </c>
      <c r="I3670" s="193" t="str">
        <f t="shared" si="6751"/>
        <v>UN696</v>
      </c>
      <c r="J3670" s="193" t="str">
        <f t="shared" si="6751"/>
        <v>UNI-KING OF HAWAII, INC</v>
      </c>
      <c r="K3670" s="193" t="str">
        <f t="shared" si="6751"/>
        <v>all</v>
      </c>
      <c r="L3670" s="193">
        <f t="shared" si="6751"/>
        <v>0</v>
      </c>
      <c r="M3670" s="193">
        <f t="shared" si="6751"/>
        <v>0</v>
      </c>
      <c r="N3670" s="193" t="str">
        <f t="shared" si="6723"/>
        <v>Health Care</v>
      </c>
      <c r="AA3670" s="193">
        <f t="shared" si="6712"/>
        <v>0</v>
      </c>
      <c r="AB3670" s="193" t="str">
        <f t="shared" ref="AB3670" si="6752">AB$219</f>
        <v>Nagira, Rina</v>
      </c>
    </row>
    <row r="3671" spans="1:28" s="188" customFormat="1" ht="17.399999999999999">
      <c r="A3671" s="193" t="str">
        <f t="shared" si="6707"/>
        <v>Health Care</v>
      </c>
      <c r="B3671" s="193" t="str">
        <f t="shared" si="6708"/>
        <v>0Health Care</v>
      </c>
      <c r="C3671" s="193" t="str">
        <f t="shared" si="6709"/>
        <v>Health Care0</v>
      </c>
      <c r="D3671" s="193"/>
      <c r="E3671" s="193"/>
      <c r="F3671" s="193" t="str">
        <f t="shared" si="6710"/>
        <v>Health Care0</v>
      </c>
      <c r="G3671" s="193">
        <f t="shared" ref="G3671:M3671" si="6753">G$220</f>
        <v>0</v>
      </c>
      <c r="H3671" s="193">
        <f t="shared" si="6753"/>
        <v>0</v>
      </c>
      <c r="I3671" s="193">
        <f t="shared" si="6753"/>
        <v>0</v>
      </c>
      <c r="J3671" s="193">
        <f t="shared" si="6753"/>
        <v>0</v>
      </c>
      <c r="K3671" s="193">
        <f t="shared" si="6753"/>
        <v>0</v>
      </c>
      <c r="L3671" s="193">
        <f t="shared" si="6753"/>
        <v>0</v>
      </c>
      <c r="M3671" s="193">
        <f t="shared" si="6753"/>
        <v>0</v>
      </c>
      <c r="N3671" s="193" t="str">
        <f t="shared" si="6723"/>
        <v>Health Care</v>
      </c>
      <c r="AA3671" s="193">
        <f t="shared" si="6712"/>
        <v>0</v>
      </c>
      <c r="AB3671" s="193">
        <f t="shared" ref="AB3671" si="6754">AB$220</f>
        <v>0</v>
      </c>
    </row>
    <row r="3672" spans="1:28" s="188" customFormat="1" ht="17.399999999999999">
      <c r="A3672" s="193" t="str">
        <f t="shared" si="6707"/>
        <v>Health Care</v>
      </c>
      <c r="B3672" s="193" t="str">
        <f t="shared" si="6708"/>
        <v>0Health Care</v>
      </c>
      <c r="C3672" s="193" t="str">
        <f t="shared" si="6709"/>
        <v>Health Care0</v>
      </c>
      <c r="D3672" s="193"/>
      <c r="E3672" s="193"/>
      <c r="F3672" s="193" t="str">
        <f t="shared" si="6710"/>
        <v>Health Care0</v>
      </c>
      <c r="G3672" s="193">
        <f t="shared" ref="G3672:M3672" si="6755">G$221</f>
        <v>0</v>
      </c>
      <c r="H3672" s="193">
        <f t="shared" si="6755"/>
        <v>0</v>
      </c>
      <c r="I3672" s="193">
        <f t="shared" si="6755"/>
        <v>0</v>
      </c>
      <c r="J3672" s="193">
        <f t="shared" si="6755"/>
        <v>0</v>
      </c>
      <c r="K3672" s="193">
        <f t="shared" si="6755"/>
        <v>0</v>
      </c>
      <c r="L3672" s="193">
        <f t="shared" si="6755"/>
        <v>0</v>
      </c>
      <c r="M3672" s="193">
        <f t="shared" si="6755"/>
        <v>0</v>
      </c>
      <c r="N3672" s="193" t="str">
        <f t="shared" si="6723"/>
        <v>Health Care</v>
      </c>
      <c r="AA3672" s="193">
        <f t="shared" si="6712"/>
        <v>0</v>
      </c>
      <c r="AB3672" s="193">
        <f t="shared" ref="AB3672" si="6756">AB$221</f>
        <v>0</v>
      </c>
    </row>
    <row r="3673" spans="1:28" s="188" customFormat="1" ht="17.399999999999999">
      <c r="A3673" s="193" t="str">
        <f t="shared" si="6707"/>
        <v>Health Care</v>
      </c>
      <c r="B3673" s="193" t="str">
        <f t="shared" si="6708"/>
        <v>0Health Care</v>
      </c>
      <c r="C3673" s="193" t="str">
        <f t="shared" si="6709"/>
        <v>Health Care0</v>
      </c>
      <c r="D3673" s="193"/>
      <c r="E3673" s="193"/>
      <c r="F3673" s="193" t="str">
        <f t="shared" si="6710"/>
        <v>Health Care0</v>
      </c>
      <c r="G3673" s="193">
        <f t="shared" ref="G3673:M3673" si="6757">G$222</f>
        <v>0</v>
      </c>
      <c r="H3673" s="193">
        <f t="shared" si="6757"/>
        <v>0</v>
      </c>
      <c r="I3673" s="193">
        <f t="shared" si="6757"/>
        <v>0</v>
      </c>
      <c r="J3673" s="193">
        <f t="shared" si="6757"/>
        <v>0</v>
      </c>
      <c r="K3673" s="193">
        <f t="shared" si="6757"/>
        <v>0</v>
      </c>
      <c r="L3673" s="193">
        <f t="shared" si="6757"/>
        <v>0</v>
      </c>
      <c r="M3673" s="193">
        <f t="shared" si="6757"/>
        <v>0</v>
      </c>
      <c r="N3673" s="193" t="str">
        <f t="shared" si="6723"/>
        <v>Health Care</v>
      </c>
      <c r="AA3673" s="193">
        <f t="shared" si="6712"/>
        <v>0</v>
      </c>
      <c r="AB3673" s="193">
        <f t="shared" ref="AB3673" si="6758">AB$222</f>
        <v>0</v>
      </c>
    </row>
    <row r="3674" spans="1:28" s="188" customFormat="1" ht="17.399999999999999">
      <c r="A3674" s="193" t="str">
        <f t="shared" si="6707"/>
        <v>Health Care</v>
      </c>
      <c r="B3674" s="193" t="str">
        <f t="shared" si="6708"/>
        <v>0Health Care</v>
      </c>
      <c r="C3674" s="193" t="str">
        <f t="shared" si="6709"/>
        <v>Health Care0</v>
      </c>
      <c r="D3674" s="193"/>
      <c r="E3674" s="193"/>
      <c r="F3674" s="193" t="str">
        <f t="shared" si="6710"/>
        <v>Health Care0</v>
      </c>
      <c r="G3674" s="193">
        <f t="shared" ref="G3674:M3674" si="6759">G$223</f>
        <v>0</v>
      </c>
      <c r="H3674" s="193">
        <f t="shared" si="6759"/>
        <v>0</v>
      </c>
      <c r="I3674" s="193">
        <f t="shared" si="6759"/>
        <v>0</v>
      </c>
      <c r="J3674" s="193">
        <f t="shared" si="6759"/>
        <v>0</v>
      </c>
      <c r="K3674" s="193">
        <f t="shared" si="6759"/>
        <v>0</v>
      </c>
      <c r="L3674" s="193">
        <f t="shared" si="6759"/>
        <v>0</v>
      </c>
      <c r="M3674" s="193">
        <f t="shared" si="6759"/>
        <v>0</v>
      </c>
      <c r="N3674" s="193" t="str">
        <f t="shared" si="6723"/>
        <v>Health Care</v>
      </c>
      <c r="AA3674" s="193">
        <f t="shared" si="6712"/>
        <v>0</v>
      </c>
      <c r="AB3674" s="193">
        <f t="shared" ref="AB3674" si="6760">AB$223</f>
        <v>0</v>
      </c>
    </row>
    <row r="3675" spans="1:28" s="188" customFormat="1" ht="17.399999999999999">
      <c r="A3675" s="193" t="str">
        <f t="shared" si="6707"/>
        <v>Health Care</v>
      </c>
      <c r="B3675" s="193" t="str">
        <f t="shared" si="6708"/>
        <v>0Health Care</v>
      </c>
      <c r="C3675" s="193" t="str">
        <f t="shared" si="6709"/>
        <v>Health Care0</v>
      </c>
      <c r="D3675" s="193"/>
      <c r="E3675" s="193"/>
      <c r="F3675" s="193" t="str">
        <f t="shared" si="6710"/>
        <v>Health Care0</v>
      </c>
      <c r="G3675" s="193">
        <f t="shared" ref="G3675:M3675" si="6761">G$224</f>
        <v>0</v>
      </c>
      <c r="H3675" s="193">
        <f t="shared" si="6761"/>
        <v>0</v>
      </c>
      <c r="I3675" s="193">
        <f t="shared" si="6761"/>
        <v>0</v>
      </c>
      <c r="J3675" s="193">
        <f t="shared" si="6761"/>
        <v>0</v>
      </c>
      <c r="K3675" s="193">
        <f t="shared" si="6761"/>
        <v>0</v>
      </c>
      <c r="L3675" s="193">
        <f t="shared" si="6761"/>
        <v>0</v>
      </c>
      <c r="M3675" s="193">
        <f t="shared" si="6761"/>
        <v>0</v>
      </c>
      <c r="N3675" s="193" t="str">
        <f t="shared" si="6723"/>
        <v>Health Care</v>
      </c>
      <c r="AA3675" s="193">
        <f t="shared" si="6712"/>
        <v>0</v>
      </c>
      <c r="AB3675" s="193">
        <f t="shared" ref="AB3675" si="6762">AB$224</f>
        <v>0</v>
      </c>
    </row>
    <row r="3676" spans="1:28" s="188" customFormat="1" ht="17.399999999999999">
      <c r="A3676" s="193" t="str">
        <f t="shared" si="6707"/>
        <v>Health Care</v>
      </c>
      <c r="B3676" s="193" t="str">
        <f t="shared" si="6708"/>
        <v>AA427Health Care</v>
      </c>
      <c r="C3676" s="193" t="str">
        <f t="shared" si="6709"/>
        <v>Health CareVoss, Bill</v>
      </c>
      <c r="D3676" s="193"/>
      <c r="E3676" s="193"/>
      <c r="F3676" s="193" t="str">
        <f t="shared" si="6710"/>
        <v>Health CareRichardson, Vicki</v>
      </c>
      <c r="G3676" s="193" t="str">
        <f t="shared" ref="G3676:M3676" si="6763">G$225</f>
        <v>Richardson, Vicki</v>
      </c>
      <c r="H3676" s="193" t="str">
        <f t="shared" si="6763"/>
        <v>Voss, Bill</v>
      </c>
      <c r="I3676" s="193" t="str">
        <f t="shared" si="6763"/>
        <v>AA427</v>
      </c>
      <c r="J3676" s="193" t="str">
        <f t="shared" si="6763"/>
        <v>AUDIO DEN LTD</v>
      </c>
      <c r="K3676" s="193" t="str">
        <f t="shared" si="6763"/>
        <v>all</v>
      </c>
      <c r="L3676" s="193">
        <f t="shared" si="6763"/>
        <v>0</v>
      </c>
      <c r="M3676" s="193">
        <f t="shared" si="6763"/>
        <v>0</v>
      </c>
      <c r="N3676" s="193" t="str">
        <f t="shared" si="6723"/>
        <v>Health Care</v>
      </c>
      <c r="AA3676" s="193">
        <f t="shared" si="6712"/>
        <v>0</v>
      </c>
      <c r="AB3676" s="193" t="str">
        <f t="shared" ref="AB3676" si="6764">AB$225</f>
        <v>Voss, Bill</v>
      </c>
    </row>
    <row r="3677" spans="1:28" s="188" customFormat="1" ht="17.399999999999999">
      <c r="A3677" s="193" t="str">
        <f t="shared" si="6707"/>
        <v>Health Care</v>
      </c>
      <c r="B3677" s="193" t="str">
        <f t="shared" si="6708"/>
        <v>AB577Health Care</v>
      </c>
      <c r="C3677" s="193" t="str">
        <f t="shared" si="6709"/>
        <v>Health CareVoss, Bill</v>
      </c>
      <c r="D3677" s="193"/>
      <c r="E3677" s="193"/>
      <c r="F3677" s="193" t="str">
        <f t="shared" si="6710"/>
        <v>Health CareRichardson, Vicki</v>
      </c>
      <c r="G3677" s="193" t="str">
        <f t="shared" ref="G3677:M3677" si="6765">G$226</f>
        <v>Richardson, Vicki</v>
      </c>
      <c r="H3677" s="193" t="str">
        <f t="shared" si="6765"/>
        <v>Voss, Bill</v>
      </c>
      <c r="I3677" s="193" t="str">
        <f t="shared" si="6765"/>
        <v>AB577</v>
      </c>
      <c r="J3677" s="193" t="str">
        <f t="shared" si="6765"/>
        <v>ABSOLUTE AUDIO INC.</v>
      </c>
      <c r="K3677" s="193" t="str">
        <f t="shared" si="6765"/>
        <v>all</v>
      </c>
      <c r="L3677" s="193">
        <f t="shared" si="6765"/>
        <v>0</v>
      </c>
      <c r="M3677" s="193">
        <f t="shared" si="6765"/>
        <v>0</v>
      </c>
      <c r="N3677" s="193" t="str">
        <f t="shared" si="6723"/>
        <v>Health Care</v>
      </c>
      <c r="AA3677" s="193">
        <f t="shared" si="6712"/>
        <v>0</v>
      </c>
      <c r="AB3677" s="193" t="str">
        <f t="shared" ref="AB3677" si="6766">AB$226</f>
        <v>Voss, Bill</v>
      </c>
    </row>
    <row r="3678" spans="1:28" s="188" customFormat="1" ht="17.399999999999999">
      <c r="A3678" s="193" t="str">
        <f t="shared" si="6707"/>
        <v>Health Care</v>
      </c>
      <c r="B3678" s="193" t="str">
        <f t="shared" si="6708"/>
        <v>AD281Health Care</v>
      </c>
      <c r="C3678" s="193" t="str">
        <f t="shared" si="6709"/>
        <v>Health CareVoss, Bill</v>
      </c>
      <c r="D3678" s="193"/>
      <c r="E3678" s="193"/>
      <c r="F3678" s="193" t="str">
        <f t="shared" si="6710"/>
        <v>Health CareRichardson, Vicki</v>
      </c>
      <c r="G3678" s="193" t="str">
        <f t="shared" ref="G3678:M3678" si="6767">G$227</f>
        <v>Richardson, Vicki</v>
      </c>
      <c r="H3678" s="193" t="str">
        <f t="shared" si="6767"/>
        <v>Voss, Bill</v>
      </c>
      <c r="I3678" s="193" t="str">
        <f t="shared" si="6767"/>
        <v>AD281</v>
      </c>
      <c r="J3678" s="193" t="str">
        <f t="shared" si="6767"/>
        <v>ADK AV, LLC</v>
      </c>
      <c r="K3678" s="193" t="str">
        <f t="shared" si="6767"/>
        <v>all</v>
      </c>
      <c r="L3678" s="193">
        <f t="shared" si="6767"/>
        <v>0</v>
      </c>
      <c r="M3678" s="193">
        <f t="shared" si="6767"/>
        <v>0</v>
      </c>
      <c r="N3678" s="193" t="str">
        <f t="shared" si="6723"/>
        <v>Health Care</v>
      </c>
      <c r="AA3678" s="193">
        <f t="shared" si="6712"/>
        <v>0</v>
      </c>
      <c r="AB3678" s="193" t="str">
        <f t="shared" ref="AB3678" si="6768">AB$227</f>
        <v>Voss, Bill</v>
      </c>
    </row>
    <row r="3679" spans="1:28" s="188" customFormat="1" ht="17.399999999999999">
      <c r="A3679" s="193" t="str">
        <f t="shared" si="6707"/>
        <v>Health Care</v>
      </c>
      <c r="B3679" s="193" t="str">
        <f t="shared" si="6708"/>
        <v>AJ012Health Care</v>
      </c>
      <c r="C3679" s="193" t="str">
        <f t="shared" si="6709"/>
        <v>Health CareVoss, Bill</v>
      </c>
      <c r="D3679" s="193"/>
      <c r="E3679" s="193"/>
      <c r="F3679" s="193" t="str">
        <f t="shared" si="6710"/>
        <v>Health CareRichardson, Vicki</v>
      </c>
      <c r="G3679" s="193" t="str">
        <f t="shared" ref="G3679:M3679" si="6769">G$228</f>
        <v>Richardson, Vicki</v>
      </c>
      <c r="H3679" s="193" t="str">
        <f t="shared" si="6769"/>
        <v>Voss, Bill</v>
      </c>
      <c r="I3679" s="193" t="str">
        <f t="shared" si="6769"/>
        <v>AJ012</v>
      </c>
      <c r="J3679" s="193" t="str">
        <f t="shared" si="6769"/>
        <v>A-JAX GROUP, INC</v>
      </c>
      <c r="K3679" s="193" t="str">
        <f t="shared" si="6769"/>
        <v>all</v>
      </c>
      <c r="L3679" s="193">
        <f t="shared" si="6769"/>
        <v>0</v>
      </c>
      <c r="M3679" s="193">
        <f t="shared" si="6769"/>
        <v>0</v>
      </c>
      <c r="N3679" s="193" t="str">
        <f t="shared" si="6723"/>
        <v>Health Care</v>
      </c>
      <c r="AA3679" s="193">
        <f t="shared" si="6712"/>
        <v>0</v>
      </c>
      <c r="AB3679" s="193" t="str">
        <f t="shared" ref="AB3679" si="6770">AB$228</f>
        <v>Voss, Bill</v>
      </c>
    </row>
    <row r="3680" spans="1:28" s="188" customFormat="1" ht="17.399999999999999">
      <c r="A3680" s="193" t="str">
        <f t="shared" si="6707"/>
        <v>Health Care</v>
      </c>
      <c r="B3680" s="193" t="str">
        <f t="shared" si="6708"/>
        <v>AL057Health Care</v>
      </c>
      <c r="C3680" s="193" t="str">
        <f t="shared" si="6709"/>
        <v>Health CareVoss, Bill</v>
      </c>
      <c r="D3680" s="193"/>
      <c r="E3680" s="193"/>
      <c r="F3680" s="193" t="str">
        <f t="shared" si="6710"/>
        <v>Health CareRichardson, Vicki</v>
      </c>
      <c r="G3680" s="193" t="str">
        <f t="shared" ref="G3680:M3680" si="6771">G$229</f>
        <v>Richardson, Vicki</v>
      </c>
      <c r="H3680" s="193" t="str">
        <f t="shared" si="6771"/>
        <v>Voss, Bill</v>
      </c>
      <c r="I3680" s="193" t="str">
        <f t="shared" si="6771"/>
        <v>AL057</v>
      </c>
      <c r="J3680" s="193" t="str">
        <f t="shared" si="6771"/>
        <v>ALMA AUDIO, LLC</v>
      </c>
      <c r="K3680" s="193" t="str">
        <f t="shared" si="6771"/>
        <v>all</v>
      </c>
      <c r="L3680" s="193">
        <f t="shared" si="6771"/>
        <v>0</v>
      </c>
      <c r="M3680" s="193">
        <f t="shared" si="6771"/>
        <v>0</v>
      </c>
      <c r="N3680" s="193" t="str">
        <f t="shared" si="6723"/>
        <v>Health Care</v>
      </c>
      <c r="AA3680" s="193">
        <f t="shared" si="6712"/>
        <v>0</v>
      </c>
      <c r="AB3680" s="193" t="str">
        <f t="shared" ref="AB3680" si="6772">AB$229</f>
        <v>Voss, Bill</v>
      </c>
    </row>
    <row r="3681" spans="1:28" s="188" customFormat="1" ht="17.399999999999999">
      <c r="A3681" s="193" t="str">
        <f t="shared" si="6707"/>
        <v>Health Care</v>
      </c>
      <c r="B3681" s="193" t="str">
        <f t="shared" si="6708"/>
        <v>AU110Health Care</v>
      </c>
      <c r="C3681" s="193" t="str">
        <f t="shared" si="6709"/>
        <v>Health CareVoss, Bill</v>
      </c>
      <c r="D3681" s="193"/>
      <c r="E3681" s="193"/>
      <c r="F3681" s="193" t="str">
        <f t="shared" si="6710"/>
        <v>Health CareRichardson, Vicki</v>
      </c>
      <c r="G3681" s="193" t="str">
        <f t="shared" ref="G3681:M3681" si="6773">G$230</f>
        <v>Richardson, Vicki</v>
      </c>
      <c r="H3681" s="193" t="str">
        <f t="shared" si="6773"/>
        <v>Voss, Bill</v>
      </c>
      <c r="I3681" s="193" t="str">
        <f t="shared" si="6773"/>
        <v>AU110</v>
      </c>
      <c r="J3681" s="193" t="str">
        <f t="shared" si="6773"/>
        <v>AUDIO AUTOMATION &amp; THEATER INC</v>
      </c>
      <c r="K3681" s="193" t="str">
        <f t="shared" si="6773"/>
        <v>all</v>
      </c>
      <c r="L3681" s="193">
        <f t="shared" si="6773"/>
        <v>0</v>
      </c>
      <c r="M3681" s="193">
        <f t="shared" si="6773"/>
        <v>0</v>
      </c>
      <c r="N3681" s="193" t="str">
        <f t="shared" si="6723"/>
        <v>Health Care</v>
      </c>
      <c r="AA3681" s="193">
        <f t="shared" si="6712"/>
        <v>0</v>
      </c>
      <c r="AB3681" s="193" t="str">
        <f t="shared" ref="AB3681" si="6774">AB$230</f>
        <v>Voss, Bill</v>
      </c>
    </row>
    <row r="3682" spans="1:28" s="188" customFormat="1" ht="17.399999999999999">
      <c r="A3682" s="193" t="str">
        <f t="shared" si="6707"/>
        <v>Health Care</v>
      </c>
      <c r="B3682" s="193" t="str">
        <f t="shared" si="6708"/>
        <v>AU114Health Care</v>
      </c>
      <c r="C3682" s="193" t="str">
        <f t="shared" si="6709"/>
        <v>Health CareVoss, Bill</v>
      </c>
      <c r="D3682" s="193"/>
      <c r="E3682" s="193"/>
      <c r="F3682" s="193" t="str">
        <f t="shared" si="6710"/>
        <v>Health CareRichardson, Vicki</v>
      </c>
      <c r="G3682" s="193" t="str">
        <f t="shared" ref="G3682:M3682" si="6775">G$231</f>
        <v>Richardson, Vicki</v>
      </c>
      <c r="H3682" s="193" t="str">
        <f t="shared" si="6775"/>
        <v>Voss, Bill</v>
      </c>
      <c r="I3682" s="193" t="str">
        <f t="shared" si="6775"/>
        <v>AU114</v>
      </c>
      <c r="J3682" s="193" t="str">
        <f t="shared" si="6775"/>
        <v>AUDIO VISUAL SOLUTIONS GROUP LLC</v>
      </c>
      <c r="K3682" s="193" t="str">
        <f t="shared" si="6775"/>
        <v>all</v>
      </c>
      <c r="L3682" s="193">
        <f t="shared" si="6775"/>
        <v>0</v>
      </c>
      <c r="M3682" s="193">
        <f t="shared" si="6775"/>
        <v>0</v>
      </c>
      <c r="N3682" s="193" t="str">
        <f t="shared" si="6723"/>
        <v>Health Care</v>
      </c>
      <c r="AA3682" s="193">
        <f t="shared" si="6712"/>
        <v>0</v>
      </c>
      <c r="AB3682" s="193" t="str">
        <f t="shared" ref="AB3682" si="6776">AB$231</f>
        <v>Voss, Bill</v>
      </c>
    </row>
    <row r="3683" spans="1:28" s="188" customFormat="1" ht="17.399999999999999">
      <c r="A3683" s="193" t="str">
        <f t="shared" si="6707"/>
        <v>Health Care</v>
      </c>
      <c r="B3683" s="193" t="str">
        <f t="shared" si="6708"/>
        <v>AU960Health Care</v>
      </c>
      <c r="C3683" s="193" t="str">
        <f t="shared" si="6709"/>
        <v>Health CareVoss, Bill</v>
      </c>
      <c r="D3683" s="193"/>
      <c r="E3683" s="193"/>
      <c r="F3683" s="193" t="str">
        <f t="shared" si="6710"/>
        <v>Health CareRichardson, Vicki</v>
      </c>
      <c r="G3683" s="193" t="str">
        <f t="shared" ref="G3683:M3683" si="6777">G$232</f>
        <v>Richardson, Vicki</v>
      </c>
      <c r="H3683" s="193" t="str">
        <f t="shared" si="6777"/>
        <v>Voss, Bill</v>
      </c>
      <c r="I3683" s="193" t="str">
        <f t="shared" si="6777"/>
        <v>AU960</v>
      </c>
      <c r="J3683" s="193" t="str">
        <f t="shared" si="6777"/>
        <v>AUDIO VIDEO CALIBRATION CONCEPTS</v>
      </c>
      <c r="K3683" s="193" t="str">
        <f t="shared" si="6777"/>
        <v>all</v>
      </c>
      <c r="L3683" s="193">
        <f t="shared" si="6777"/>
        <v>0</v>
      </c>
      <c r="M3683" s="193">
        <f t="shared" si="6777"/>
        <v>0</v>
      </c>
      <c r="N3683" s="193" t="str">
        <f t="shared" si="6723"/>
        <v>Health Care</v>
      </c>
      <c r="AA3683" s="193">
        <f t="shared" si="6712"/>
        <v>0</v>
      </c>
      <c r="AB3683" s="193" t="str">
        <f t="shared" ref="AB3683" si="6778">AB$232</f>
        <v>Voss, Bill</v>
      </c>
    </row>
    <row r="3684" spans="1:28" s="188" customFormat="1" ht="17.399999999999999">
      <c r="A3684" s="193" t="str">
        <f t="shared" si="6707"/>
        <v>Health Care</v>
      </c>
      <c r="B3684" s="193" t="str">
        <f t="shared" si="6708"/>
        <v>AU961Health Care</v>
      </c>
      <c r="C3684" s="193" t="str">
        <f t="shared" si="6709"/>
        <v>Health CareVoss, Bill</v>
      </c>
      <c r="D3684" s="193"/>
      <c r="E3684" s="193"/>
      <c r="F3684" s="193" t="str">
        <f t="shared" si="6710"/>
        <v>Health CareRichardson, Vicki</v>
      </c>
      <c r="G3684" s="193" t="str">
        <f t="shared" ref="G3684:M3684" si="6779">G$233</f>
        <v>Richardson, Vicki</v>
      </c>
      <c r="H3684" s="193" t="str">
        <f t="shared" si="6779"/>
        <v>Voss, Bill</v>
      </c>
      <c r="I3684" s="193" t="str">
        <f t="shared" si="6779"/>
        <v>AU961</v>
      </c>
      <c r="J3684" s="193" t="str">
        <f t="shared" si="6779"/>
        <v>AUDIO CENTER, INC.</v>
      </c>
      <c r="K3684" s="193" t="str">
        <f t="shared" si="6779"/>
        <v>all</v>
      </c>
      <c r="L3684" s="193">
        <f t="shared" si="6779"/>
        <v>0</v>
      </c>
      <c r="M3684" s="193">
        <f t="shared" si="6779"/>
        <v>0</v>
      </c>
      <c r="N3684" s="193" t="str">
        <f t="shared" si="6723"/>
        <v>Health Care</v>
      </c>
      <c r="AA3684" s="193">
        <f t="shared" si="6712"/>
        <v>0</v>
      </c>
      <c r="AB3684" s="193" t="str">
        <f t="shared" ref="AB3684" si="6780">AB$233</f>
        <v>Voss, Bill</v>
      </c>
    </row>
    <row r="3685" spans="1:28" s="188" customFormat="1" ht="17.399999999999999">
      <c r="A3685" s="193" t="str">
        <f t="shared" si="6707"/>
        <v>Health Care</v>
      </c>
      <c r="B3685" s="193" t="str">
        <f t="shared" si="6708"/>
        <v>AV677Health Care</v>
      </c>
      <c r="C3685" s="193" t="str">
        <f t="shared" si="6709"/>
        <v>Health CareVoss, Bill</v>
      </c>
      <c r="D3685" s="193"/>
      <c r="E3685" s="193"/>
      <c r="F3685" s="193" t="str">
        <f t="shared" si="6710"/>
        <v>Health CareRichardson, Vicki</v>
      </c>
      <c r="G3685" s="193" t="str">
        <f t="shared" ref="G3685:M3685" si="6781">G$234</f>
        <v>Richardson, Vicki</v>
      </c>
      <c r="H3685" s="193" t="str">
        <f t="shared" si="6781"/>
        <v>Voss, Bill</v>
      </c>
      <c r="I3685" s="193" t="str">
        <f t="shared" si="6781"/>
        <v>AV677</v>
      </c>
      <c r="J3685" s="193" t="str">
        <f t="shared" si="6781"/>
        <v>AVSF, INC</v>
      </c>
      <c r="K3685" s="193" t="str">
        <f t="shared" si="6781"/>
        <v>all</v>
      </c>
      <c r="L3685" s="193">
        <f t="shared" si="6781"/>
        <v>0</v>
      </c>
      <c r="M3685" s="193">
        <f t="shared" si="6781"/>
        <v>0</v>
      </c>
      <c r="N3685" s="193" t="str">
        <f t="shared" si="6723"/>
        <v>Health Care</v>
      </c>
      <c r="AA3685" s="193">
        <f t="shared" si="6712"/>
        <v>0</v>
      </c>
      <c r="AB3685" s="193" t="str">
        <f t="shared" ref="AB3685" si="6782">AB$234</f>
        <v>Voss, Bill</v>
      </c>
    </row>
    <row r="3686" spans="1:28" s="188" customFormat="1" ht="17.399999999999999">
      <c r="A3686" s="193" t="str">
        <f t="shared" si="6707"/>
        <v>Health Care</v>
      </c>
      <c r="B3686" s="193" t="str">
        <f t="shared" si="6708"/>
        <v>BL206Health Care</v>
      </c>
      <c r="C3686" s="193" t="str">
        <f t="shared" si="6709"/>
        <v>Health CareVoss, Bill</v>
      </c>
      <c r="D3686" s="193"/>
      <c r="E3686" s="193"/>
      <c r="F3686" s="193" t="str">
        <f t="shared" si="6710"/>
        <v>Health CareRichardson, Vicki</v>
      </c>
      <c r="G3686" s="193" t="str">
        <f t="shared" ref="G3686:M3686" si="6783">G$235</f>
        <v>Richardson, Vicki</v>
      </c>
      <c r="H3686" s="193" t="str">
        <f t="shared" si="6783"/>
        <v>Voss, Bill</v>
      </c>
      <c r="I3686" s="193" t="str">
        <f t="shared" si="6783"/>
        <v>BL206</v>
      </c>
      <c r="J3686" s="193" t="str">
        <f t="shared" si="6783"/>
        <v>BLINK HIGH END</v>
      </c>
      <c r="K3686" s="193" t="str">
        <f t="shared" si="6783"/>
        <v>all</v>
      </c>
      <c r="L3686" s="193">
        <f t="shared" si="6783"/>
        <v>0</v>
      </c>
      <c r="M3686" s="193">
        <f t="shared" si="6783"/>
        <v>0</v>
      </c>
      <c r="N3686" s="193" t="str">
        <f t="shared" si="6723"/>
        <v>Health Care</v>
      </c>
      <c r="AA3686" s="193">
        <f t="shared" si="6712"/>
        <v>0</v>
      </c>
      <c r="AB3686" s="193" t="str">
        <f t="shared" ref="AB3686" si="6784">AB$235</f>
        <v>Voss, Bill</v>
      </c>
    </row>
    <row r="3687" spans="1:28" s="188" customFormat="1" ht="17.399999999999999">
      <c r="A3687" s="193" t="str">
        <f t="shared" si="6707"/>
        <v>Health Care</v>
      </c>
      <c r="B3687" s="193" t="str">
        <f t="shared" si="6708"/>
        <v>CE043Health Care</v>
      </c>
      <c r="C3687" s="193" t="str">
        <f t="shared" si="6709"/>
        <v>Health CareVoss, Bill</v>
      </c>
      <c r="D3687" s="193"/>
      <c r="E3687" s="193"/>
      <c r="F3687" s="193" t="str">
        <f t="shared" si="6710"/>
        <v>Health CareRichardson, Vicki</v>
      </c>
      <c r="G3687" s="193" t="str">
        <f t="shared" ref="G3687:M3687" si="6785">G$236</f>
        <v>Richardson, Vicki</v>
      </c>
      <c r="H3687" s="193" t="str">
        <f t="shared" si="6785"/>
        <v>Voss, Bill</v>
      </c>
      <c r="I3687" s="193" t="str">
        <f t="shared" si="6785"/>
        <v>CE043</v>
      </c>
      <c r="J3687" s="193" t="str">
        <f t="shared" si="6785"/>
        <v>CENTRAL HOME SYSTEMS</v>
      </c>
      <c r="K3687" s="193" t="str">
        <f t="shared" si="6785"/>
        <v>all</v>
      </c>
      <c r="L3687" s="193">
        <f t="shared" si="6785"/>
        <v>0</v>
      </c>
      <c r="M3687" s="193">
        <f t="shared" si="6785"/>
        <v>0</v>
      </c>
      <c r="N3687" s="193" t="str">
        <f t="shared" si="6723"/>
        <v>Health Care</v>
      </c>
      <c r="AA3687" s="193">
        <f t="shared" si="6712"/>
        <v>0</v>
      </c>
      <c r="AB3687" s="193" t="str">
        <f t="shared" ref="AB3687" si="6786">AB$236</f>
        <v>Voss, Bill</v>
      </c>
    </row>
    <row r="3688" spans="1:28" s="188" customFormat="1" ht="17.399999999999999">
      <c r="A3688" s="193" t="str">
        <f t="shared" si="6707"/>
        <v>Health Care</v>
      </c>
      <c r="B3688" s="193" t="str">
        <f t="shared" si="6708"/>
        <v>CR853Health Care</v>
      </c>
      <c r="C3688" s="193" t="str">
        <f t="shared" si="6709"/>
        <v>Health CareVoss, Bill</v>
      </c>
      <c r="D3688" s="193"/>
      <c r="E3688" s="193"/>
      <c r="F3688" s="193" t="str">
        <f t="shared" si="6710"/>
        <v>Health CareRichardson, Vicki</v>
      </c>
      <c r="G3688" s="193" t="str">
        <f t="shared" ref="G3688:M3688" si="6787">G$237</f>
        <v>Richardson, Vicki</v>
      </c>
      <c r="H3688" s="193" t="str">
        <f t="shared" si="6787"/>
        <v>Voss, Bill</v>
      </c>
      <c r="I3688" s="193" t="str">
        <f t="shared" si="6787"/>
        <v>CR853</v>
      </c>
      <c r="J3688" s="193" t="str">
        <f t="shared" si="6787"/>
        <v>CRESCENDO LLC</v>
      </c>
      <c r="K3688" s="193" t="str">
        <f t="shared" si="6787"/>
        <v>all</v>
      </c>
      <c r="L3688" s="193">
        <f t="shared" si="6787"/>
        <v>0</v>
      </c>
      <c r="M3688" s="193">
        <f t="shared" si="6787"/>
        <v>0</v>
      </c>
      <c r="N3688" s="193" t="str">
        <f t="shared" si="6723"/>
        <v>Health Care</v>
      </c>
      <c r="AA3688" s="193">
        <f t="shared" si="6712"/>
        <v>0</v>
      </c>
      <c r="AB3688" s="193" t="str">
        <f t="shared" ref="AB3688" si="6788">AB$237</f>
        <v>Voss, Bill</v>
      </c>
    </row>
    <row r="3689" spans="1:28" s="188" customFormat="1" ht="17.399999999999999">
      <c r="A3689" s="193" t="str">
        <f t="shared" si="6707"/>
        <v>Health Care</v>
      </c>
      <c r="B3689" s="193" t="str">
        <f t="shared" si="6708"/>
        <v>EN172Health Care</v>
      </c>
      <c r="C3689" s="193" t="str">
        <f t="shared" si="6709"/>
        <v>Health CareVoss, Bill</v>
      </c>
      <c r="D3689" s="193"/>
      <c r="E3689" s="193"/>
      <c r="F3689" s="193" t="str">
        <f t="shared" si="6710"/>
        <v>Health CareRichardson, Vicki</v>
      </c>
      <c r="G3689" s="193" t="str">
        <f t="shared" ref="G3689:M3689" si="6789">G$238</f>
        <v>Richardson, Vicki</v>
      </c>
      <c r="H3689" s="193" t="str">
        <f t="shared" si="6789"/>
        <v>Voss, Bill</v>
      </c>
      <c r="I3689" s="193" t="str">
        <f t="shared" si="6789"/>
        <v>EN172</v>
      </c>
      <c r="J3689" s="193" t="str">
        <f t="shared" si="6789"/>
        <v>ENCORE HES, INC</v>
      </c>
      <c r="K3689" s="193" t="str">
        <f t="shared" si="6789"/>
        <v>all</v>
      </c>
      <c r="L3689" s="193">
        <f t="shared" si="6789"/>
        <v>0</v>
      </c>
      <c r="M3689" s="193">
        <f t="shared" si="6789"/>
        <v>0</v>
      </c>
      <c r="N3689" s="193" t="str">
        <f t="shared" si="6723"/>
        <v>Health Care</v>
      </c>
      <c r="AA3689" s="193">
        <f t="shared" si="6712"/>
        <v>0</v>
      </c>
      <c r="AB3689" s="193" t="str">
        <f t="shared" ref="AB3689" si="6790">AB$238</f>
        <v>Voss, Bill</v>
      </c>
    </row>
    <row r="3690" spans="1:28" s="188" customFormat="1" ht="17.399999999999999">
      <c r="A3690" s="193" t="str">
        <f t="shared" si="6707"/>
        <v>Health Care</v>
      </c>
      <c r="B3690" s="193" t="str">
        <f t="shared" si="6708"/>
        <v>FA575Health Care</v>
      </c>
      <c r="C3690" s="193" t="str">
        <f t="shared" si="6709"/>
        <v>Health CareVoss, Bill</v>
      </c>
      <c r="D3690" s="193"/>
      <c r="E3690" s="193"/>
      <c r="F3690" s="193" t="str">
        <f t="shared" si="6710"/>
        <v>Health CareRichardson, Vicki</v>
      </c>
      <c r="G3690" s="193" t="str">
        <f t="shared" ref="G3690:M3690" si="6791">G$239</f>
        <v>Richardson, Vicki</v>
      </c>
      <c r="H3690" s="193" t="str">
        <f t="shared" si="6791"/>
        <v>Voss, Bill</v>
      </c>
      <c r="I3690" s="193" t="str">
        <f t="shared" si="6791"/>
        <v>FA575</v>
      </c>
      <c r="J3690" s="193" t="str">
        <f t="shared" si="6791"/>
        <v>FIDELIS AV LLC</v>
      </c>
      <c r="K3690" s="193" t="str">
        <f t="shared" si="6791"/>
        <v>all</v>
      </c>
      <c r="L3690" s="193">
        <f t="shared" si="6791"/>
        <v>0</v>
      </c>
      <c r="M3690" s="193">
        <f t="shared" si="6791"/>
        <v>0</v>
      </c>
      <c r="N3690" s="193" t="str">
        <f t="shared" si="6723"/>
        <v>Health Care</v>
      </c>
      <c r="AA3690" s="193">
        <f t="shared" si="6712"/>
        <v>0</v>
      </c>
      <c r="AB3690" s="193" t="str">
        <f t="shared" ref="AB3690" si="6792">AB$239</f>
        <v>Voss, Bill</v>
      </c>
    </row>
    <row r="3691" spans="1:28" s="188" customFormat="1" ht="17.399999999999999">
      <c r="A3691" s="193" t="str">
        <f t="shared" si="6707"/>
        <v>Health Care</v>
      </c>
      <c r="B3691" s="193" t="str">
        <f t="shared" si="6708"/>
        <v>GA551Health Care</v>
      </c>
      <c r="C3691" s="193" t="str">
        <f t="shared" si="6709"/>
        <v>Health CareVoss, Bill</v>
      </c>
      <c r="D3691" s="193"/>
      <c r="E3691" s="193"/>
      <c r="F3691" s="193" t="str">
        <f t="shared" si="6710"/>
        <v>Health CareRichardson, Vicki</v>
      </c>
      <c r="G3691" s="193" t="str">
        <f t="shared" ref="G3691:M3691" si="6793">G$240</f>
        <v>Richardson, Vicki</v>
      </c>
      <c r="H3691" s="193" t="str">
        <f t="shared" si="6793"/>
        <v>Voss, Bill</v>
      </c>
      <c r="I3691" s="193" t="str">
        <f t="shared" si="6793"/>
        <v>GA551</v>
      </c>
      <c r="J3691" s="193" t="str">
        <f t="shared" si="6793"/>
        <v>GALEN CAROL AUDIO</v>
      </c>
      <c r="K3691" s="193" t="str">
        <f t="shared" si="6793"/>
        <v>all</v>
      </c>
      <c r="L3691" s="193">
        <f t="shared" si="6793"/>
        <v>0</v>
      </c>
      <c r="M3691" s="193">
        <f t="shared" si="6793"/>
        <v>0</v>
      </c>
      <c r="N3691" s="193" t="str">
        <f t="shared" si="6723"/>
        <v>Health Care</v>
      </c>
      <c r="AA3691" s="193">
        <f t="shared" si="6712"/>
        <v>0</v>
      </c>
      <c r="AB3691" s="193" t="str">
        <f t="shared" ref="AB3691" si="6794">AB$240</f>
        <v>Voss, Bill</v>
      </c>
    </row>
    <row r="3692" spans="1:28" s="188" customFormat="1" ht="17.399999999999999">
      <c r="A3692" s="193" t="str">
        <f t="shared" si="6707"/>
        <v>Health Care</v>
      </c>
      <c r="B3692" s="193" t="str">
        <f t="shared" si="6708"/>
        <v>GL323Health Care</v>
      </c>
      <c r="C3692" s="193" t="str">
        <f t="shared" si="6709"/>
        <v>Health CareVoss, Bill</v>
      </c>
      <c r="D3692" s="193"/>
      <c r="E3692" s="193"/>
      <c r="F3692" s="193" t="str">
        <f t="shared" si="6710"/>
        <v>Health CareRichardson, Vicki</v>
      </c>
      <c r="G3692" s="193" t="str">
        <f t="shared" ref="G3692:M3692" si="6795">G$241</f>
        <v>Richardson, Vicki</v>
      </c>
      <c r="H3692" s="193" t="str">
        <f t="shared" si="6795"/>
        <v>Voss, Bill</v>
      </c>
      <c r="I3692" s="193" t="str">
        <f t="shared" si="6795"/>
        <v>GL323</v>
      </c>
      <c r="J3692" s="193" t="str">
        <f t="shared" si="6795"/>
        <v>GLENN POORS AUDIO VIDEO</v>
      </c>
      <c r="K3692" s="193" t="str">
        <f t="shared" si="6795"/>
        <v>all</v>
      </c>
      <c r="L3692" s="193">
        <f t="shared" si="6795"/>
        <v>0</v>
      </c>
      <c r="M3692" s="193">
        <f t="shared" si="6795"/>
        <v>0</v>
      </c>
      <c r="N3692" s="193" t="str">
        <f t="shared" si="6723"/>
        <v>Health Care</v>
      </c>
      <c r="AA3692" s="193">
        <f t="shared" si="6712"/>
        <v>0</v>
      </c>
      <c r="AB3692" s="193" t="str">
        <f t="shared" ref="AB3692" si="6796">AB$241</f>
        <v>Voss, Bill</v>
      </c>
    </row>
    <row r="3693" spans="1:28" s="188" customFormat="1" ht="17.399999999999999">
      <c r="A3693" s="193" t="str">
        <f t="shared" si="6707"/>
        <v>Health Care</v>
      </c>
      <c r="B3693" s="193" t="str">
        <f t="shared" si="6708"/>
        <v>GU075Health Care</v>
      </c>
      <c r="C3693" s="193" t="str">
        <f t="shared" si="6709"/>
        <v>Health CareVoss, Bill</v>
      </c>
      <c r="D3693" s="193"/>
      <c r="E3693" s="193"/>
      <c r="F3693" s="193" t="str">
        <f t="shared" si="6710"/>
        <v>Health CareRichardson, Vicki</v>
      </c>
      <c r="G3693" s="193" t="str">
        <f t="shared" ref="G3693:M3693" si="6797">G$242</f>
        <v>Richardson, Vicki</v>
      </c>
      <c r="H3693" s="193" t="str">
        <f t="shared" si="6797"/>
        <v>Voss, Bill</v>
      </c>
      <c r="I3693" s="193" t="str">
        <f t="shared" si="6797"/>
        <v>GU075</v>
      </c>
      <c r="J3693" s="193" t="str">
        <f t="shared" si="6797"/>
        <v>GUITAR CENTER INC</v>
      </c>
      <c r="K3693" s="193" t="str">
        <f t="shared" si="6797"/>
        <v>all</v>
      </c>
      <c r="L3693" s="193">
        <f t="shared" si="6797"/>
        <v>0</v>
      </c>
      <c r="M3693" s="193">
        <f t="shared" si="6797"/>
        <v>0</v>
      </c>
      <c r="N3693" s="193" t="str">
        <f t="shared" si="6723"/>
        <v>Health Care</v>
      </c>
      <c r="AA3693" s="193">
        <f t="shared" si="6712"/>
        <v>0</v>
      </c>
      <c r="AB3693" s="193" t="str">
        <f t="shared" ref="AB3693" si="6798">AB$242</f>
        <v>Voss, Bill</v>
      </c>
    </row>
    <row r="3694" spans="1:28" s="188" customFormat="1" ht="17.399999999999999">
      <c r="A3694" s="193" t="str">
        <f t="shared" si="6707"/>
        <v>Health Care</v>
      </c>
      <c r="B3694" s="193" t="str">
        <f t="shared" si="6708"/>
        <v>HA431Health Care</v>
      </c>
      <c r="C3694" s="193" t="str">
        <f t="shared" si="6709"/>
        <v>Health CareVoss, Bill</v>
      </c>
      <c r="D3694" s="193"/>
      <c r="E3694" s="193"/>
      <c r="F3694" s="193" t="str">
        <f t="shared" si="6710"/>
        <v>Health CareRichardson, Vicki</v>
      </c>
      <c r="G3694" s="193" t="str">
        <f t="shared" ref="G3694:M3694" si="6799">G$243</f>
        <v>Richardson, Vicki</v>
      </c>
      <c r="H3694" s="193" t="str">
        <f t="shared" si="6799"/>
        <v>Voss, Bill</v>
      </c>
      <c r="I3694" s="193" t="str">
        <f t="shared" si="6799"/>
        <v>HA431</v>
      </c>
      <c r="J3694" s="193" t="str">
        <f t="shared" si="6799"/>
        <v>HARWILL RESOURCES DEVELOPMENTS CORP.</v>
      </c>
      <c r="K3694" s="193" t="str">
        <f t="shared" si="6799"/>
        <v>all</v>
      </c>
      <c r="L3694" s="193">
        <f t="shared" si="6799"/>
        <v>0</v>
      </c>
      <c r="M3694" s="193">
        <f t="shared" si="6799"/>
        <v>0</v>
      </c>
      <c r="N3694" s="193" t="str">
        <f t="shared" si="6723"/>
        <v>Health Care</v>
      </c>
      <c r="AA3694" s="193">
        <f t="shared" si="6712"/>
        <v>0</v>
      </c>
      <c r="AB3694" s="193" t="str">
        <f t="shared" ref="AB3694" si="6800">AB$243</f>
        <v>Voss, Bill</v>
      </c>
    </row>
    <row r="3695" spans="1:28" s="188" customFormat="1" ht="17.399999999999999">
      <c r="A3695" s="193" t="str">
        <f t="shared" si="6707"/>
        <v>Health Care</v>
      </c>
      <c r="B3695" s="193" t="str">
        <f t="shared" si="6708"/>
        <v>HD010Health Care</v>
      </c>
      <c r="C3695" s="193" t="str">
        <f t="shared" si="6709"/>
        <v>Health CareVoss, Bill</v>
      </c>
      <c r="D3695" s="193"/>
      <c r="E3695" s="193"/>
      <c r="F3695" s="193" t="str">
        <f t="shared" si="6710"/>
        <v>Health CareRichardson, Vicki</v>
      </c>
      <c r="G3695" s="193" t="str">
        <f t="shared" ref="G3695:M3695" si="6801">G$244</f>
        <v>Richardson, Vicki</v>
      </c>
      <c r="H3695" s="193" t="str">
        <f t="shared" si="6801"/>
        <v>Voss, Bill</v>
      </c>
      <c r="I3695" s="193" t="str">
        <f t="shared" si="6801"/>
        <v>HD010</v>
      </c>
      <c r="J3695" s="193" t="str">
        <f t="shared" si="6801"/>
        <v>HD SYSTEMZ, INC</v>
      </c>
      <c r="K3695" s="193" t="str">
        <f t="shared" si="6801"/>
        <v>all</v>
      </c>
      <c r="L3695" s="193">
        <f t="shared" si="6801"/>
        <v>0</v>
      </c>
      <c r="M3695" s="193">
        <f t="shared" si="6801"/>
        <v>0</v>
      </c>
      <c r="N3695" s="193" t="str">
        <f t="shared" si="6723"/>
        <v>Health Care</v>
      </c>
      <c r="AA3695" s="193">
        <f t="shared" si="6712"/>
        <v>0</v>
      </c>
      <c r="AB3695" s="193" t="str">
        <f t="shared" ref="AB3695" si="6802">AB$244</f>
        <v>Voss, Bill</v>
      </c>
    </row>
    <row r="3696" spans="1:28" s="188" customFormat="1" ht="17.399999999999999">
      <c r="A3696" s="193" t="str">
        <f t="shared" si="6707"/>
        <v>Health Care</v>
      </c>
      <c r="B3696" s="193" t="str">
        <f t="shared" si="6708"/>
        <v>HI126Health Care</v>
      </c>
      <c r="C3696" s="193" t="str">
        <f t="shared" si="6709"/>
        <v>Health CareVoss, Bill</v>
      </c>
      <c r="D3696" s="193"/>
      <c r="E3696" s="193"/>
      <c r="F3696" s="193" t="str">
        <f t="shared" si="6710"/>
        <v>Health CareRichardson, Vicki</v>
      </c>
      <c r="G3696" s="193" t="str">
        <f t="shared" ref="G3696:M3696" si="6803">G$245</f>
        <v>Richardson, Vicki</v>
      </c>
      <c r="H3696" s="193" t="str">
        <f t="shared" si="6803"/>
        <v>Voss, Bill</v>
      </c>
      <c r="I3696" s="193" t="str">
        <f t="shared" si="6803"/>
        <v>HI126</v>
      </c>
      <c r="J3696" s="193" t="str">
        <f t="shared" si="6803"/>
        <v>HI-FI HEAVEN, INC</v>
      </c>
      <c r="K3696" s="193" t="str">
        <f t="shared" si="6803"/>
        <v>all</v>
      </c>
      <c r="L3696" s="193">
        <f t="shared" si="6803"/>
        <v>0</v>
      </c>
      <c r="M3696" s="193">
        <f t="shared" si="6803"/>
        <v>0</v>
      </c>
      <c r="N3696" s="193" t="str">
        <f t="shared" si="6723"/>
        <v>Health Care</v>
      </c>
      <c r="AA3696" s="193">
        <f t="shared" si="6712"/>
        <v>0</v>
      </c>
      <c r="AB3696" s="193" t="str">
        <f t="shared" ref="AB3696" si="6804">AB$245</f>
        <v>Voss, Bill</v>
      </c>
    </row>
    <row r="3697" spans="1:28" s="188" customFormat="1" ht="17.399999999999999">
      <c r="A3697" s="193" t="str">
        <f t="shared" si="6707"/>
        <v>Health Care</v>
      </c>
      <c r="B3697" s="193" t="str">
        <f t="shared" si="6708"/>
        <v>HI406Health Care</v>
      </c>
      <c r="C3697" s="193" t="str">
        <f t="shared" si="6709"/>
        <v>Health CareVoss, Bill</v>
      </c>
      <c r="D3697" s="193"/>
      <c r="E3697" s="193"/>
      <c r="F3697" s="193" t="str">
        <f t="shared" si="6710"/>
        <v>Health CareRichardson, Vicki</v>
      </c>
      <c r="G3697" s="193" t="str">
        <f t="shared" ref="G3697:M3697" si="6805">G$246</f>
        <v>Richardson, Vicki</v>
      </c>
      <c r="H3697" s="193" t="str">
        <f t="shared" si="6805"/>
        <v>Voss, Bill</v>
      </c>
      <c r="I3697" s="193" t="str">
        <f t="shared" si="6805"/>
        <v>HI406</v>
      </c>
      <c r="J3697" s="193" t="str">
        <f t="shared" si="6805"/>
        <v>HI-END THEATER &amp; AUDIO</v>
      </c>
      <c r="K3697" s="193" t="str">
        <f t="shared" si="6805"/>
        <v>all</v>
      </c>
      <c r="L3697" s="193">
        <f t="shared" si="6805"/>
        <v>0</v>
      </c>
      <c r="M3697" s="193">
        <f t="shared" si="6805"/>
        <v>0</v>
      </c>
      <c r="N3697" s="193" t="str">
        <f t="shared" si="6723"/>
        <v>Health Care</v>
      </c>
      <c r="AA3697" s="193">
        <f t="shared" si="6712"/>
        <v>0</v>
      </c>
      <c r="AB3697" s="193" t="str">
        <f t="shared" ref="AB3697" si="6806">AB$246</f>
        <v>Voss, Bill</v>
      </c>
    </row>
    <row r="3698" spans="1:28" s="188" customFormat="1" ht="17.399999999999999">
      <c r="A3698" s="193" t="str">
        <f t="shared" si="6707"/>
        <v>Health Care</v>
      </c>
      <c r="B3698" s="193" t="str">
        <f t="shared" si="6708"/>
        <v>HI598Health Care</v>
      </c>
      <c r="C3698" s="193" t="str">
        <f t="shared" si="6709"/>
        <v>Health CareVoss, Bill</v>
      </c>
      <c r="D3698" s="193"/>
      <c r="E3698" s="193"/>
      <c r="F3698" s="193" t="str">
        <f t="shared" si="6710"/>
        <v>Health CareRichardson, Vicki</v>
      </c>
      <c r="G3698" s="193" t="str">
        <f t="shared" ref="G3698:M3698" si="6807">G$247</f>
        <v>Richardson, Vicki</v>
      </c>
      <c r="H3698" s="193" t="str">
        <f t="shared" si="6807"/>
        <v>Voss, Bill</v>
      </c>
      <c r="I3698" s="193" t="str">
        <f t="shared" si="6807"/>
        <v>HI598</v>
      </c>
      <c r="J3698" s="193" t="str">
        <f t="shared" si="6807"/>
        <v>HI-FI SALES CO.</v>
      </c>
      <c r="K3698" s="193" t="str">
        <f t="shared" si="6807"/>
        <v>all</v>
      </c>
      <c r="L3698" s="193">
        <f t="shared" si="6807"/>
        <v>0</v>
      </c>
      <c r="M3698" s="193">
        <f t="shared" si="6807"/>
        <v>0</v>
      </c>
      <c r="N3698" s="193" t="str">
        <f t="shared" si="6723"/>
        <v>Health Care</v>
      </c>
      <c r="AA3698" s="193">
        <f t="shared" si="6712"/>
        <v>0</v>
      </c>
      <c r="AB3698" s="193" t="str">
        <f t="shared" ref="AB3698" si="6808">AB$247</f>
        <v>Voss, Bill</v>
      </c>
    </row>
    <row r="3699" spans="1:28" s="188" customFormat="1" ht="17.399999999999999">
      <c r="A3699" s="193" t="str">
        <f t="shared" si="6707"/>
        <v>Health Care</v>
      </c>
      <c r="B3699" s="193" t="str">
        <f t="shared" si="6708"/>
        <v>HO005Health Care</v>
      </c>
      <c r="C3699" s="193" t="str">
        <f t="shared" si="6709"/>
        <v>Health CareVoss, Bill</v>
      </c>
      <c r="D3699" s="193"/>
      <c r="E3699" s="193"/>
      <c r="F3699" s="193" t="str">
        <f t="shared" si="6710"/>
        <v>Health CareRichardson, Vicki</v>
      </c>
      <c r="G3699" s="193" t="str">
        <f t="shared" ref="G3699:M3699" si="6809">G$248</f>
        <v>Richardson, Vicki</v>
      </c>
      <c r="H3699" s="193" t="str">
        <f t="shared" si="6809"/>
        <v>Voss, Bill</v>
      </c>
      <c r="I3699" s="193" t="str">
        <f t="shared" si="6809"/>
        <v>HO005</v>
      </c>
      <c r="J3699" s="193" t="str">
        <f t="shared" si="6809"/>
        <v>HOME APPLIANCE MART</v>
      </c>
      <c r="K3699" s="193" t="str">
        <f t="shared" si="6809"/>
        <v>all</v>
      </c>
      <c r="L3699" s="193">
        <f t="shared" si="6809"/>
        <v>0</v>
      </c>
      <c r="M3699" s="193">
        <f t="shared" si="6809"/>
        <v>0</v>
      </c>
      <c r="N3699" s="193" t="str">
        <f t="shared" si="6723"/>
        <v>Health Care</v>
      </c>
      <c r="AA3699" s="193">
        <f t="shared" si="6712"/>
        <v>0</v>
      </c>
      <c r="AB3699" s="193" t="str">
        <f t="shared" ref="AB3699" si="6810">AB$248</f>
        <v>Voss, Bill</v>
      </c>
    </row>
    <row r="3700" spans="1:28" s="188" customFormat="1" ht="17.399999999999999">
      <c r="A3700" s="193" t="str">
        <f t="shared" si="6707"/>
        <v>Health Care</v>
      </c>
      <c r="B3700" s="193" t="str">
        <f t="shared" si="6708"/>
        <v>IN048Health Care</v>
      </c>
      <c r="C3700" s="193" t="str">
        <f t="shared" si="6709"/>
        <v>Health CareVoss, Bill</v>
      </c>
      <c r="D3700" s="193"/>
      <c r="E3700" s="193"/>
      <c r="F3700" s="193" t="str">
        <f t="shared" si="6710"/>
        <v>Health CareRichardson, Vicki</v>
      </c>
      <c r="G3700" s="193" t="str">
        <f t="shared" ref="G3700:M3700" si="6811">G$249</f>
        <v>Richardson, Vicki</v>
      </c>
      <c r="H3700" s="193" t="str">
        <f t="shared" si="6811"/>
        <v>Voss, Bill</v>
      </c>
      <c r="I3700" s="193" t="str">
        <f t="shared" si="6811"/>
        <v>IN048</v>
      </c>
      <c r="J3700" s="193" t="str">
        <f t="shared" si="6811"/>
        <v>INTERSECKT CORPORATION</v>
      </c>
      <c r="K3700" s="193" t="str">
        <f t="shared" si="6811"/>
        <v>all</v>
      </c>
      <c r="L3700" s="193">
        <f t="shared" si="6811"/>
        <v>0</v>
      </c>
      <c r="M3700" s="193">
        <f t="shared" si="6811"/>
        <v>0</v>
      </c>
      <c r="N3700" s="193" t="str">
        <f t="shared" si="6723"/>
        <v>Health Care</v>
      </c>
      <c r="AA3700" s="193">
        <f t="shared" si="6712"/>
        <v>0</v>
      </c>
      <c r="AB3700" s="193" t="str">
        <f t="shared" ref="AB3700" si="6812">AB$249</f>
        <v>Voss, Bill</v>
      </c>
    </row>
    <row r="3701" spans="1:28" s="188" customFormat="1" ht="17.399999999999999">
      <c r="A3701" s="193" t="str">
        <f t="shared" si="6707"/>
        <v>Health Care</v>
      </c>
      <c r="B3701" s="193" t="str">
        <f t="shared" si="6708"/>
        <v>MU491Health Care</v>
      </c>
      <c r="C3701" s="193" t="str">
        <f t="shared" si="6709"/>
        <v>Health CareVoss, Bill</v>
      </c>
      <c r="D3701" s="193"/>
      <c r="E3701" s="193"/>
      <c r="F3701" s="193" t="str">
        <f t="shared" si="6710"/>
        <v>Health CareRichardson, Vicki</v>
      </c>
      <c r="G3701" s="193" t="str">
        <f t="shared" ref="G3701:M3701" si="6813">G$250</f>
        <v>Richardson, Vicki</v>
      </c>
      <c r="H3701" s="193" t="str">
        <f t="shared" si="6813"/>
        <v>Voss, Bill</v>
      </c>
      <c r="I3701" s="193" t="str">
        <f t="shared" si="6813"/>
        <v>MU491</v>
      </c>
      <c r="J3701" s="193" t="str">
        <f t="shared" si="6813"/>
        <v>MUSEUM OF MODERN ART</v>
      </c>
      <c r="K3701" s="193" t="str">
        <f t="shared" si="6813"/>
        <v>all</v>
      </c>
      <c r="L3701" s="193">
        <f t="shared" si="6813"/>
        <v>0</v>
      </c>
      <c r="M3701" s="193">
        <f t="shared" si="6813"/>
        <v>0</v>
      </c>
      <c r="N3701" s="193" t="str">
        <f t="shared" si="6723"/>
        <v>Health Care</v>
      </c>
      <c r="AA3701" s="193">
        <f t="shared" si="6712"/>
        <v>0</v>
      </c>
      <c r="AB3701" s="193" t="str">
        <f t="shared" ref="AB3701" si="6814">AB$250</f>
        <v>Voss, Bill</v>
      </c>
    </row>
    <row r="3702" spans="1:28" s="188" customFormat="1" ht="17.399999999999999">
      <c r="A3702" s="193" t="str">
        <f t="shared" si="6707"/>
        <v>Health Care</v>
      </c>
      <c r="B3702" s="193" t="str">
        <f t="shared" si="6708"/>
        <v>NO471Health Care</v>
      </c>
      <c r="C3702" s="193" t="str">
        <f t="shared" si="6709"/>
        <v>Health CareVoss, Bill</v>
      </c>
      <c r="D3702" s="193"/>
      <c r="E3702" s="193"/>
      <c r="F3702" s="193" t="str">
        <f t="shared" si="6710"/>
        <v>Health CareRichardson, Vicki</v>
      </c>
      <c r="G3702" s="193" t="str">
        <f t="shared" ref="G3702:M3702" si="6815">G$251</f>
        <v>Richardson, Vicki</v>
      </c>
      <c r="H3702" s="193" t="str">
        <f t="shared" si="6815"/>
        <v>Voss, Bill</v>
      </c>
      <c r="I3702" s="193" t="str">
        <f t="shared" si="6815"/>
        <v>NO471</v>
      </c>
      <c r="J3702" s="193" t="str">
        <f t="shared" si="6815"/>
        <v>NORTHCOAST AUDIO</v>
      </c>
      <c r="K3702" s="193" t="str">
        <f t="shared" si="6815"/>
        <v>all</v>
      </c>
      <c r="L3702" s="193">
        <f t="shared" si="6815"/>
        <v>0</v>
      </c>
      <c r="M3702" s="193">
        <f t="shared" si="6815"/>
        <v>0</v>
      </c>
      <c r="N3702" s="193" t="str">
        <f t="shared" si="6723"/>
        <v>Health Care</v>
      </c>
      <c r="AA3702" s="193">
        <f t="shared" si="6712"/>
        <v>0</v>
      </c>
      <c r="AB3702" s="193" t="str">
        <f t="shared" ref="AB3702" si="6816">AB$251</f>
        <v>Voss, Bill</v>
      </c>
    </row>
    <row r="3703" spans="1:28" s="188" customFormat="1" ht="17.399999999999999">
      <c r="A3703" s="193" t="str">
        <f t="shared" si="6707"/>
        <v>Health Care</v>
      </c>
      <c r="B3703" s="193" t="str">
        <f t="shared" si="6708"/>
        <v>SP581Health Care</v>
      </c>
      <c r="C3703" s="193" t="str">
        <f t="shared" si="6709"/>
        <v>Health CareVoss, Bill</v>
      </c>
      <c r="D3703" s="193"/>
      <c r="E3703" s="193"/>
      <c r="F3703" s="193" t="str">
        <f t="shared" si="6710"/>
        <v>Health CareRichardson, Vicki</v>
      </c>
      <c r="G3703" s="193" t="str">
        <f t="shared" ref="G3703:M3703" si="6817">G$252</f>
        <v>Richardson, Vicki</v>
      </c>
      <c r="H3703" s="193" t="str">
        <f t="shared" si="6817"/>
        <v>Voss, Bill</v>
      </c>
      <c r="I3703" s="193" t="str">
        <f t="shared" si="6817"/>
        <v>SP581</v>
      </c>
      <c r="J3703" s="193" t="str">
        <f t="shared" si="6817"/>
        <v>SPEAKER SHOP INC.</v>
      </c>
      <c r="K3703" s="193" t="str">
        <f t="shared" si="6817"/>
        <v>all</v>
      </c>
      <c r="L3703" s="193">
        <f t="shared" si="6817"/>
        <v>0</v>
      </c>
      <c r="M3703" s="193">
        <f t="shared" si="6817"/>
        <v>0</v>
      </c>
      <c r="N3703" s="193" t="str">
        <f t="shared" si="6723"/>
        <v>Health Care</v>
      </c>
      <c r="AA3703" s="193">
        <f t="shared" si="6712"/>
        <v>0</v>
      </c>
      <c r="AB3703" s="193" t="str">
        <f t="shared" ref="AB3703" si="6818">AB$252</f>
        <v>Voss, Bill</v>
      </c>
    </row>
    <row r="3704" spans="1:28" s="188" customFormat="1" ht="17.399999999999999">
      <c r="A3704" s="193" t="str">
        <f t="shared" si="6707"/>
        <v>Health Care</v>
      </c>
      <c r="B3704" s="193" t="str">
        <f t="shared" si="6708"/>
        <v>SU132Health Care</v>
      </c>
      <c r="C3704" s="193" t="str">
        <f t="shared" si="6709"/>
        <v>Health CareVoss, Bill</v>
      </c>
      <c r="D3704" s="193"/>
      <c r="E3704" s="193"/>
      <c r="F3704" s="193" t="str">
        <f t="shared" si="6710"/>
        <v>Health CareRichardson, Vicki</v>
      </c>
      <c r="G3704" s="193" t="str">
        <f t="shared" ref="G3704:M3704" si="6819">G$253</f>
        <v>Richardson, Vicki</v>
      </c>
      <c r="H3704" s="193" t="str">
        <f t="shared" si="6819"/>
        <v>Voss, Bill</v>
      </c>
      <c r="I3704" s="193" t="str">
        <f t="shared" si="6819"/>
        <v>SU132</v>
      </c>
      <c r="J3704" s="193" t="str">
        <f t="shared" si="6819"/>
        <v>SUNNY COMPONENTS</v>
      </c>
      <c r="K3704" s="193" t="str">
        <f t="shared" si="6819"/>
        <v>all</v>
      </c>
      <c r="L3704" s="193">
        <f t="shared" si="6819"/>
        <v>0</v>
      </c>
      <c r="M3704" s="193">
        <f t="shared" si="6819"/>
        <v>0</v>
      </c>
      <c r="N3704" s="193" t="str">
        <f t="shared" si="6723"/>
        <v>Health Care</v>
      </c>
      <c r="AA3704" s="193">
        <f t="shared" si="6712"/>
        <v>0</v>
      </c>
      <c r="AB3704" s="193" t="str">
        <f t="shared" ref="AB3704" si="6820">AB$253</f>
        <v>Voss, Bill</v>
      </c>
    </row>
    <row r="3705" spans="1:28" s="188" customFormat="1" ht="17.399999999999999">
      <c r="A3705" s="193" t="str">
        <f t="shared" si="6707"/>
        <v>Health Care</v>
      </c>
      <c r="B3705" s="193" t="str">
        <f t="shared" si="6708"/>
        <v>SW422Health Care</v>
      </c>
      <c r="C3705" s="193" t="str">
        <f t="shared" si="6709"/>
        <v>Health CareVoss, Bill</v>
      </c>
      <c r="D3705" s="193"/>
      <c r="E3705" s="193"/>
      <c r="F3705" s="193" t="str">
        <f t="shared" si="6710"/>
        <v>Health CareRichardson, Vicki</v>
      </c>
      <c r="G3705" s="193" t="str">
        <f t="shared" ref="G3705:M3705" si="6821">G$254</f>
        <v>Richardson, Vicki</v>
      </c>
      <c r="H3705" s="193" t="str">
        <f t="shared" si="6821"/>
        <v>Voss, Bill</v>
      </c>
      <c r="I3705" s="193" t="str">
        <f t="shared" si="6821"/>
        <v>SW422</v>
      </c>
      <c r="J3705" s="193" t="str">
        <f t="shared" si="6821"/>
        <v>SWEET SPOT AUDIO &amp; RECORDS</v>
      </c>
      <c r="K3705" s="193" t="str">
        <f t="shared" si="6821"/>
        <v>all</v>
      </c>
      <c r="L3705" s="193">
        <f t="shared" si="6821"/>
        <v>0</v>
      </c>
      <c r="M3705" s="193">
        <f t="shared" si="6821"/>
        <v>0</v>
      </c>
      <c r="N3705" s="193" t="str">
        <f t="shared" si="6723"/>
        <v>Health Care</v>
      </c>
      <c r="AA3705" s="193">
        <f t="shared" si="6712"/>
        <v>0</v>
      </c>
      <c r="AB3705" s="193" t="str">
        <f t="shared" ref="AB3705" si="6822">AB$254</f>
        <v>Voss, Bill</v>
      </c>
    </row>
    <row r="3706" spans="1:28" s="188" customFormat="1" ht="17.399999999999999">
      <c r="A3706" s="193" t="str">
        <f t="shared" si="6707"/>
        <v>Health Care</v>
      </c>
      <c r="B3706" s="193" t="str">
        <f t="shared" si="6708"/>
        <v>VA256Health Care</v>
      </c>
      <c r="C3706" s="193" t="str">
        <f t="shared" si="6709"/>
        <v>Health CareVoss, Bill</v>
      </c>
      <c r="D3706" s="193"/>
      <c r="E3706" s="193"/>
      <c r="F3706" s="193" t="str">
        <f t="shared" si="6710"/>
        <v>Health CareRichardson, Vicki</v>
      </c>
      <c r="G3706" s="193" t="str">
        <f t="shared" ref="G3706:M3706" si="6823">G$255</f>
        <v>Richardson, Vicki</v>
      </c>
      <c r="H3706" s="193" t="str">
        <f t="shared" si="6823"/>
        <v>Voss, Bill</v>
      </c>
      <c r="I3706" s="193" t="str">
        <f t="shared" si="6823"/>
        <v>VA256</v>
      </c>
      <c r="J3706" s="193" t="str">
        <f t="shared" si="6823"/>
        <v>VIVA HIFI LIMITED</v>
      </c>
      <c r="K3706" s="193" t="str">
        <f t="shared" si="6823"/>
        <v>all</v>
      </c>
      <c r="L3706" s="193">
        <f t="shared" si="6823"/>
        <v>0</v>
      </c>
      <c r="M3706" s="193">
        <f t="shared" si="6823"/>
        <v>0</v>
      </c>
      <c r="N3706" s="193" t="str">
        <f t="shared" si="6723"/>
        <v>Health Care</v>
      </c>
      <c r="AA3706" s="193">
        <f t="shared" si="6712"/>
        <v>0</v>
      </c>
      <c r="AB3706" s="193" t="str">
        <f t="shared" ref="AB3706" si="6824">AB$255</f>
        <v>Voss, Bill</v>
      </c>
    </row>
    <row r="3707" spans="1:28" s="188" customFormat="1" ht="17.399999999999999">
      <c r="A3707" s="193" t="str">
        <f t="shared" si="6707"/>
        <v>Health Care</v>
      </c>
      <c r="B3707" s="193" t="str">
        <f t="shared" si="6708"/>
        <v>VA671Health Care</v>
      </c>
      <c r="C3707" s="193" t="str">
        <f t="shared" si="6709"/>
        <v>Health CareVoss, Bill</v>
      </c>
      <c r="D3707" s="193"/>
      <c r="E3707" s="193"/>
      <c r="F3707" s="193" t="str">
        <f t="shared" si="6710"/>
        <v>Health CareRichardson, Vicki</v>
      </c>
      <c r="G3707" s="193" t="str">
        <f t="shared" ref="G3707:M3707" si="6825">G$256</f>
        <v>Richardson, Vicki</v>
      </c>
      <c r="H3707" s="193" t="str">
        <f t="shared" si="6825"/>
        <v>Voss, Bill</v>
      </c>
      <c r="I3707" s="193" t="str">
        <f t="shared" si="6825"/>
        <v>VA671</v>
      </c>
      <c r="J3707" s="193" t="str">
        <f t="shared" si="6825"/>
        <v>VALUE ELECTRONICS.COM INC</v>
      </c>
      <c r="K3707" s="193" t="str">
        <f t="shared" si="6825"/>
        <v>all</v>
      </c>
      <c r="L3707" s="193">
        <f t="shared" si="6825"/>
        <v>0</v>
      </c>
      <c r="M3707" s="193">
        <f t="shared" si="6825"/>
        <v>0</v>
      </c>
      <c r="N3707" s="193" t="str">
        <f t="shared" si="6723"/>
        <v>Health Care</v>
      </c>
      <c r="AA3707" s="193">
        <f t="shared" si="6712"/>
        <v>0</v>
      </c>
      <c r="AB3707" s="193" t="str">
        <f t="shared" ref="AB3707" si="6826">AB$256</f>
        <v>Voss, Bill</v>
      </c>
    </row>
    <row r="3708" spans="1:28" s="188" customFormat="1" ht="17.399999999999999">
      <c r="A3708" s="193" t="str">
        <f t="shared" si="6707"/>
        <v>Health Care</v>
      </c>
      <c r="B3708" s="193" t="str">
        <f t="shared" si="6708"/>
        <v>OM118Health Care</v>
      </c>
      <c r="C3708" s="193" t="str">
        <f t="shared" si="6709"/>
        <v>Health CareVoss, Bill</v>
      </c>
      <c r="D3708" s="193"/>
      <c r="E3708" s="193"/>
      <c r="F3708" s="193" t="str">
        <f t="shared" si="6710"/>
        <v>Health CareRichardson, Vicki</v>
      </c>
      <c r="G3708" s="193" t="str">
        <f t="shared" ref="G3708:M3708" si="6827">G$257</f>
        <v>Richardson, Vicki</v>
      </c>
      <c r="H3708" s="193" t="str">
        <f t="shared" si="6827"/>
        <v>Voss, Bill</v>
      </c>
      <c r="I3708" s="193" t="str">
        <f t="shared" si="6827"/>
        <v>OM118</v>
      </c>
      <c r="J3708" s="193" t="str">
        <f t="shared" si="6827"/>
        <v>OMA / OSWALD MILLS AUDIO</v>
      </c>
      <c r="K3708" s="193" t="str">
        <f t="shared" si="6827"/>
        <v>all</v>
      </c>
      <c r="L3708" s="193">
        <f t="shared" si="6827"/>
        <v>0</v>
      </c>
      <c r="M3708" s="193">
        <f t="shared" si="6827"/>
        <v>0</v>
      </c>
      <c r="N3708" s="193" t="str">
        <f t="shared" si="6723"/>
        <v>Health Care</v>
      </c>
      <c r="AA3708" s="193">
        <f t="shared" si="6712"/>
        <v>0</v>
      </c>
      <c r="AB3708" s="193">
        <f t="shared" ref="AB3708" si="6828">AB$257</f>
        <v>0</v>
      </c>
    </row>
    <row r="3709" spans="1:28" s="188" customFormat="1" ht="17.399999999999999">
      <c r="A3709" s="193" t="str">
        <f t="shared" si="6707"/>
        <v>Health Care</v>
      </c>
      <c r="B3709" s="193" t="str">
        <f t="shared" si="6708"/>
        <v>0Health Care</v>
      </c>
      <c r="C3709" s="193" t="str">
        <f t="shared" si="6709"/>
        <v>Health Care0</v>
      </c>
      <c r="D3709" s="193"/>
      <c r="E3709" s="193"/>
      <c r="F3709" s="193" t="str">
        <f t="shared" si="6710"/>
        <v>Health Care0</v>
      </c>
      <c r="G3709" s="193">
        <f t="shared" ref="G3709:M3709" si="6829">G$258</f>
        <v>0</v>
      </c>
      <c r="H3709" s="193">
        <f t="shared" si="6829"/>
        <v>0</v>
      </c>
      <c r="I3709" s="193">
        <f t="shared" si="6829"/>
        <v>0</v>
      </c>
      <c r="J3709" s="193">
        <f t="shared" si="6829"/>
        <v>0</v>
      </c>
      <c r="K3709" s="193">
        <f t="shared" si="6829"/>
        <v>0</v>
      </c>
      <c r="L3709" s="193">
        <f t="shared" si="6829"/>
        <v>0</v>
      </c>
      <c r="M3709" s="193">
        <f t="shared" si="6829"/>
        <v>0</v>
      </c>
      <c r="N3709" s="193" t="str">
        <f t="shared" si="6723"/>
        <v>Health Care</v>
      </c>
      <c r="AA3709" s="193">
        <f t="shared" si="6712"/>
        <v>0</v>
      </c>
      <c r="AB3709" s="193">
        <f t="shared" ref="AB3709" si="6830">AB$258</f>
        <v>0</v>
      </c>
    </row>
    <row r="3710" spans="1:28" s="188" customFormat="1" ht="17.399999999999999">
      <c r="A3710" s="193" t="str">
        <f t="shared" si="6707"/>
        <v>Health Care</v>
      </c>
      <c r="B3710" s="193" t="str">
        <f t="shared" si="6708"/>
        <v>0Health Care</v>
      </c>
      <c r="C3710" s="193" t="str">
        <f t="shared" si="6709"/>
        <v>Health Care0</v>
      </c>
      <c r="D3710" s="193"/>
      <c r="E3710" s="193"/>
      <c r="F3710" s="193" t="str">
        <f t="shared" si="6710"/>
        <v>Health Care0</v>
      </c>
      <c r="G3710" s="193">
        <f t="shared" ref="G3710:M3710" si="6831">G$259</f>
        <v>0</v>
      </c>
      <c r="H3710" s="193">
        <f t="shared" si="6831"/>
        <v>0</v>
      </c>
      <c r="I3710" s="193">
        <f t="shared" si="6831"/>
        <v>0</v>
      </c>
      <c r="J3710" s="193">
        <f t="shared" si="6831"/>
        <v>0</v>
      </c>
      <c r="K3710" s="193">
        <f t="shared" si="6831"/>
        <v>0</v>
      </c>
      <c r="L3710" s="193">
        <f t="shared" si="6831"/>
        <v>0</v>
      </c>
      <c r="M3710" s="193">
        <f t="shared" si="6831"/>
        <v>0</v>
      </c>
      <c r="N3710" s="193" t="str">
        <f t="shared" si="6723"/>
        <v>Health Care</v>
      </c>
      <c r="AA3710" s="193">
        <f t="shared" si="6712"/>
        <v>0</v>
      </c>
      <c r="AB3710" s="193">
        <f t="shared" ref="AB3710" si="6832">AB$259</f>
        <v>0</v>
      </c>
    </row>
    <row r="3711" spans="1:28" s="188" customFormat="1" ht="17.399999999999999">
      <c r="A3711" s="193" t="str">
        <f t="shared" si="6707"/>
        <v>Health Care</v>
      </c>
      <c r="B3711" s="193" t="str">
        <f t="shared" si="6708"/>
        <v>0Health Care</v>
      </c>
      <c r="C3711" s="193" t="str">
        <f t="shared" si="6709"/>
        <v>Health Care0</v>
      </c>
      <c r="D3711" s="193"/>
      <c r="E3711" s="193"/>
      <c r="F3711" s="193" t="str">
        <f t="shared" si="6710"/>
        <v>Health Care0</v>
      </c>
      <c r="G3711" s="193">
        <f t="shared" ref="G3711:M3711" si="6833">G$260</f>
        <v>0</v>
      </c>
      <c r="H3711" s="193">
        <f t="shared" si="6833"/>
        <v>0</v>
      </c>
      <c r="I3711" s="193">
        <f t="shared" si="6833"/>
        <v>0</v>
      </c>
      <c r="J3711" s="193">
        <f t="shared" si="6833"/>
        <v>0</v>
      </c>
      <c r="K3711" s="193">
        <f t="shared" si="6833"/>
        <v>0</v>
      </c>
      <c r="L3711" s="193">
        <f t="shared" si="6833"/>
        <v>0</v>
      </c>
      <c r="M3711" s="193">
        <f t="shared" si="6833"/>
        <v>0</v>
      </c>
      <c r="N3711" s="193" t="str">
        <f t="shared" si="6723"/>
        <v>Health Care</v>
      </c>
      <c r="AA3711" s="193">
        <f t="shared" si="6712"/>
        <v>0</v>
      </c>
      <c r="AB3711" s="193">
        <f t="shared" ref="AB3711" si="6834">AB$260</f>
        <v>0</v>
      </c>
    </row>
    <row r="3712" spans="1:28" s="188" customFormat="1" ht="17.399999999999999">
      <c r="A3712" s="193" t="str">
        <f t="shared" si="6707"/>
        <v>Health Care</v>
      </c>
      <c r="B3712" s="193" t="str">
        <f t="shared" si="6708"/>
        <v>0Health Care</v>
      </c>
      <c r="C3712" s="193" t="str">
        <f t="shared" si="6709"/>
        <v>Health Care0</v>
      </c>
      <c r="D3712" s="193"/>
      <c r="E3712" s="193"/>
      <c r="F3712" s="193" t="str">
        <f t="shared" si="6710"/>
        <v>Health Care0</v>
      </c>
      <c r="G3712" s="193">
        <f t="shared" ref="G3712:M3712" si="6835">G$261</f>
        <v>0</v>
      </c>
      <c r="H3712" s="193">
        <f t="shared" si="6835"/>
        <v>0</v>
      </c>
      <c r="I3712" s="193">
        <f t="shared" si="6835"/>
        <v>0</v>
      </c>
      <c r="J3712" s="193">
        <f t="shared" si="6835"/>
        <v>0</v>
      </c>
      <c r="K3712" s="193">
        <f t="shared" si="6835"/>
        <v>0</v>
      </c>
      <c r="L3712" s="193">
        <f t="shared" si="6835"/>
        <v>0</v>
      </c>
      <c r="M3712" s="193">
        <f t="shared" si="6835"/>
        <v>0</v>
      </c>
      <c r="N3712" s="193" t="str">
        <f t="shared" si="6723"/>
        <v>Health Care</v>
      </c>
      <c r="AA3712" s="193">
        <f t="shared" si="6712"/>
        <v>0</v>
      </c>
      <c r="AB3712" s="193">
        <f t="shared" ref="AB3712" si="6836">AB$261</f>
        <v>0</v>
      </c>
    </row>
    <row r="3713" spans="1:28" s="188" customFormat="1" ht="17.399999999999999">
      <c r="A3713" s="193" t="str">
        <f t="shared" si="6707"/>
        <v>Health Care</v>
      </c>
      <c r="B3713" s="193" t="str">
        <f t="shared" si="6708"/>
        <v>0Health Care</v>
      </c>
      <c r="C3713" s="193" t="str">
        <f t="shared" si="6709"/>
        <v>Health Care0</v>
      </c>
      <c r="D3713" s="193"/>
      <c r="E3713" s="193"/>
      <c r="F3713" s="193" t="str">
        <f t="shared" si="6710"/>
        <v>Health Care0</v>
      </c>
      <c r="G3713" s="193">
        <f t="shared" ref="G3713:M3713" si="6837">G$262</f>
        <v>0</v>
      </c>
      <c r="H3713" s="193">
        <f t="shared" si="6837"/>
        <v>0</v>
      </c>
      <c r="I3713" s="193">
        <f t="shared" si="6837"/>
        <v>0</v>
      </c>
      <c r="J3713" s="193">
        <f t="shared" si="6837"/>
        <v>0</v>
      </c>
      <c r="K3713" s="193">
        <f t="shared" si="6837"/>
        <v>0</v>
      </c>
      <c r="L3713" s="193">
        <f t="shared" si="6837"/>
        <v>0</v>
      </c>
      <c r="M3713" s="193">
        <f t="shared" si="6837"/>
        <v>0</v>
      </c>
      <c r="N3713" s="193" t="str">
        <f t="shared" si="6723"/>
        <v>Health Care</v>
      </c>
      <c r="AA3713" s="193">
        <f t="shared" si="6712"/>
        <v>0</v>
      </c>
      <c r="AB3713" s="193">
        <f t="shared" ref="AB3713" si="6838">AB$262</f>
        <v>0</v>
      </c>
    </row>
    <row r="3714" spans="1:28" s="188" customFormat="1" ht="17.399999999999999">
      <c r="A3714" s="193" t="str">
        <f t="shared" si="6707"/>
        <v>Health Care</v>
      </c>
      <c r="B3714" s="193" t="str">
        <f t="shared" si="6708"/>
        <v>0Health Care</v>
      </c>
      <c r="C3714" s="193" t="str">
        <f t="shared" si="6709"/>
        <v>Health Care0</v>
      </c>
      <c r="D3714" s="193"/>
      <c r="E3714" s="193"/>
      <c r="F3714" s="193" t="str">
        <f t="shared" si="6710"/>
        <v>Health Care0</v>
      </c>
      <c r="G3714" s="193">
        <f t="shared" ref="G3714:M3714" si="6839">G$263</f>
        <v>0</v>
      </c>
      <c r="H3714" s="193">
        <f t="shared" si="6839"/>
        <v>0</v>
      </c>
      <c r="I3714" s="193">
        <f t="shared" si="6839"/>
        <v>0</v>
      </c>
      <c r="J3714" s="193">
        <f t="shared" si="6839"/>
        <v>0</v>
      </c>
      <c r="K3714" s="193">
        <f t="shared" si="6839"/>
        <v>0</v>
      </c>
      <c r="L3714" s="193">
        <f t="shared" si="6839"/>
        <v>0</v>
      </c>
      <c r="M3714" s="193">
        <f t="shared" si="6839"/>
        <v>0</v>
      </c>
      <c r="N3714" s="193" t="str">
        <f t="shared" si="6723"/>
        <v>Health Care</v>
      </c>
      <c r="AA3714" s="193">
        <f t="shared" si="6712"/>
        <v>0</v>
      </c>
      <c r="AB3714" s="193">
        <f t="shared" ref="AB3714" si="6840">AB$263</f>
        <v>0</v>
      </c>
    </row>
    <row r="3715" spans="1:28" s="188" customFormat="1" ht="17.399999999999999">
      <c r="A3715" s="193" t="str">
        <f t="shared" ref="A3715:A3778" si="6841">T$14</f>
        <v>Health Care</v>
      </c>
      <c r="B3715" s="193" t="str">
        <f t="shared" ref="B3715:B3778" si="6842">CONCATENATE(I3715,A3715)</f>
        <v>0Health Care</v>
      </c>
      <c r="C3715" s="193" t="str">
        <f t="shared" ref="C3715:C3778" si="6843">CONCATENATE(A3715,H3715)</f>
        <v>Health Care0</v>
      </c>
      <c r="D3715" s="193"/>
      <c r="E3715" s="193"/>
      <c r="F3715" s="193" t="str">
        <f t="shared" ref="F3715:F3778" si="6844">CONCATENATE(A3715,G3715)</f>
        <v>Health Care0</v>
      </c>
      <c r="G3715" s="193">
        <f t="shared" ref="G3715:M3715" si="6845">G$264</f>
        <v>0</v>
      </c>
      <c r="H3715" s="193">
        <f t="shared" si="6845"/>
        <v>0</v>
      </c>
      <c r="I3715" s="193">
        <f t="shared" si="6845"/>
        <v>0</v>
      </c>
      <c r="J3715" s="193">
        <f t="shared" si="6845"/>
        <v>0</v>
      </c>
      <c r="K3715" s="193">
        <f t="shared" si="6845"/>
        <v>0</v>
      </c>
      <c r="L3715" s="193">
        <f t="shared" si="6845"/>
        <v>0</v>
      </c>
      <c r="M3715" s="193">
        <f t="shared" si="6845"/>
        <v>0</v>
      </c>
      <c r="N3715" s="193" t="str">
        <f t="shared" si="6723"/>
        <v>Health Care</v>
      </c>
      <c r="AA3715" s="193">
        <f t="shared" ref="AA3715:AA3778" si="6846">AT$14</f>
        <v>0</v>
      </c>
      <c r="AB3715" s="193">
        <f t="shared" ref="AB3715" si="6847">AB$264</f>
        <v>0</v>
      </c>
    </row>
    <row r="3716" spans="1:28" s="188" customFormat="1" ht="17.399999999999999">
      <c r="A3716" s="193" t="str">
        <f t="shared" si="6841"/>
        <v>Health Care</v>
      </c>
      <c r="B3716" s="193" t="str">
        <f t="shared" si="6842"/>
        <v>0Health Care</v>
      </c>
      <c r="C3716" s="193" t="str">
        <f t="shared" si="6843"/>
        <v>Health Care0</v>
      </c>
      <c r="D3716" s="193"/>
      <c r="E3716" s="193"/>
      <c r="F3716" s="193" t="str">
        <f t="shared" si="6844"/>
        <v>Health Care0</v>
      </c>
      <c r="G3716" s="193">
        <f t="shared" ref="G3716:M3716" si="6848">G$265</f>
        <v>0</v>
      </c>
      <c r="H3716" s="193">
        <f t="shared" si="6848"/>
        <v>0</v>
      </c>
      <c r="I3716" s="193">
        <f t="shared" si="6848"/>
        <v>0</v>
      </c>
      <c r="J3716" s="193">
        <f t="shared" si="6848"/>
        <v>0</v>
      </c>
      <c r="K3716" s="193">
        <f t="shared" si="6848"/>
        <v>0</v>
      </c>
      <c r="L3716" s="193">
        <f t="shared" si="6848"/>
        <v>0</v>
      </c>
      <c r="M3716" s="193">
        <f t="shared" si="6848"/>
        <v>0</v>
      </c>
      <c r="N3716" s="193" t="str">
        <f t="shared" si="6723"/>
        <v>Health Care</v>
      </c>
      <c r="AA3716" s="193">
        <f t="shared" si="6846"/>
        <v>0</v>
      </c>
      <c r="AB3716" s="193">
        <f t="shared" ref="AB3716" si="6849">AB$265</f>
        <v>0</v>
      </c>
    </row>
    <row r="3717" spans="1:28" s="188" customFormat="1" ht="17.399999999999999">
      <c r="A3717" s="193" t="str">
        <f t="shared" si="6841"/>
        <v>Health Care</v>
      </c>
      <c r="B3717" s="193" t="str">
        <f t="shared" si="6842"/>
        <v>0Health Care</v>
      </c>
      <c r="C3717" s="193" t="str">
        <f t="shared" si="6843"/>
        <v>Health Care0</v>
      </c>
      <c r="D3717" s="193"/>
      <c r="E3717" s="193"/>
      <c r="F3717" s="193" t="str">
        <f t="shared" si="6844"/>
        <v>Health Care0</v>
      </c>
      <c r="G3717" s="193">
        <f t="shared" ref="G3717:M3717" si="6850">G$266</f>
        <v>0</v>
      </c>
      <c r="H3717" s="193">
        <f t="shared" si="6850"/>
        <v>0</v>
      </c>
      <c r="I3717" s="193">
        <f t="shared" si="6850"/>
        <v>0</v>
      </c>
      <c r="J3717" s="193">
        <f t="shared" si="6850"/>
        <v>0</v>
      </c>
      <c r="K3717" s="193">
        <f t="shared" si="6850"/>
        <v>0</v>
      </c>
      <c r="L3717" s="193">
        <f t="shared" si="6850"/>
        <v>0</v>
      </c>
      <c r="M3717" s="193">
        <f t="shared" si="6850"/>
        <v>0</v>
      </c>
      <c r="N3717" s="193" t="str">
        <f t="shared" si="6723"/>
        <v>Health Care</v>
      </c>
      <c r="AA3717" s="193">
        <f t="shared" si="6846"/>
        <v>0</v>
      </c>
      <c r="AB3717" s="193">
        <f t="shared" ref="AB3717" si="6851">AB$266</f>
        <v>0</v>
      </c>
    </row>
    <row r="3718" spans="1:28" s="188" customFormat="1" ht="17.399999999999999">
      <c r="A3718" s="193" t="str">
        <f t="shared" si="6841"/>
        <v>Health Care</v>
      </c>
      <c r="B3718" s="193" t="str">
        <f t="shared" si="6842"/>
        <v>0Health Care</v>
      </c>
      <c r="C3718" s="193" t="str">
        <f t="shared" si="6843"/>
        <v>Health Care0</v>
      </c>
      <c r="D3718" s="193"/>
      <c r="E3718" s="193"/>
      <c r="F3718" s="193" t="str">
        <f t="shared" si="6844"/>
        <v>Health Care0</v>
      </c>
      <c r="G3718" s="193">
        <f t="shared" ref="G3718:M3718" si="6852">G$267</f>
        <v>0</v>
      </c>
      <c r="H3718" s="193">
        <f t="shared" si="6852"/>
        <v>0</v>
      </c>
      <c r="I3718" s="193">
        <f t="shared" si="6852"/>
        <v>0</v>
      </c>
      <c r="J3718" s="193">
        <f t="shared" si="6852"/>
        <v>0</v>
      </c>
      <c r="K3718" s="193">
        <f t="shared" si="6852"/>
        <v>0</v>
      </c>
      <c r="L3718" s="193">
        <f t="shared" si="6852"/>
        <v>0</v>
      </c>
      <c r="M3718" s="193">
        <f t="shared" si="6852"/>
        <v>0</v>
      </c>
      <c r="N3718" s="193" t="str">
        <f t="shared" si="6723"/>
        <v>Health Care</v>
      </c>
      <c r="AA3718" s="193">
        <f t="shared" si="6846"/>
        <v>0</v>
      </c>
      <c r="AB3718" s="193">
        <f t="shared" ref="AB3718" si="6853">AB$267</f>
        <v>0</v>
      </c>
    </row>
    <row r="3719" spans="1:28" s="188" customFormat="1" ht="17.399999999999999">
      <c r="A3719" s="193" t="str">
        <f t="shared" si="6841"/>
        <v>Health Care</v>
      </c>
      <c r="B3719" s="193" t="str">
        <f t="shared" si="6842"/>
        <v>ACSLSHealth Care</v>
      </c>
      <c r="C3719" s="193" t="str">
        <f t="shared" si="6843"/>
        <v>Health CarePiotrowski, Brad</v>
      </c>
      <c r="D3719" s="193"/>
      <c r="E3719" s="193"/>
      <c r="F3719" s="193" t="str">
        <f t="shared" si="6844"/>
        <v>Health CarePiotrowski, Brad</v>
      </c>
      <c r="G3719" s="193" t="str">
        <f t="shared" ref="G3719:M3719" si="6854">G$268</f>
        <v>Piotrowski, Brad</v>
      </c>
      <c r="H3719" s="193" t="str">
        <f t="shared" si="6854"/>
        <v>Piotrowski, Brad</v>
      </c>
      <c r="I3719" s="193" t="str">
        <f t="shared" si="6854"/>
        <v>ACSLS</v>
      </c>
      <c r="J3719" s="193" t="str">
        <f t="shared" si="6854"/>
        <v>e-Commerce (Accomodation Sales)</v>
      </c>
      <c r="K3719" s="193" t="str">
        <f t="shared" si="6854"/>
        <v>all</v>
      </c>
      <c r="L3719" s="193">
        <f t="shared" si="6854"/>
        <v>0</v>
      </c>
      <c r="M3719" s="193">
        <f t="shared" si="6854"/>
        <v>0</v>
      </c>
      <c r="N3719" s="193" t="str">
        <f t="shared" si="6723"/>
        <v>Health Care</v>
      </c>
      <c r="AA3719" s="193">
        <f t="shared" si="6846"/>
        <v>0</v>
      </c>
      <c r="AB3719" s="193" t="str">
        <f t="shared" ref="AB3719" si="6855">AB$268</f>
        <v>Piotrowski, Brad</v>
      </c>
    </row>
    <row r="3720" spans="1:28" s="188" customFormat="1" ht="17.399999999999999">
      <c r="A3720" s="193" t="str">
        <f t="shared" si="6841"/>
        <v>Health Care</v>
      </c>
      <c r="B3720" s="193" t="str">
        <f t="shared" si="6842"/>
        <v>AM762Health Care</v>
      </c>
      <c r="C3720" s="193" t="str">
        <f t="shared" si="6843"/>
        <v>Health CarePiotrowski, Brad</v>
      </c>
      <c r="D3720" s="193"/>
      <c r="E3720" s="193"/>
      <c r="F3720" s="193" t="str">
        <f t="shared" si="6844"/>
        <v>Health CarePiotrowski, Brad</v>
      </c>
      <c r="G3720" s="193" t="str">
        <f t="shared" ref="G3720:M3720" si="6856">G$269</f>
        <v>Piotrowski, Brad</v>
      </c>
      <c r="H3720" s="193" t="str">
        <f t="shared" si="6856"/>
        <v>Piotrowski, Brad</v>
      </c>
      <c r="I3720" s="193" t="str">
        <f t="shared" si="6856"/>
        <v>AM762</v>
      </c>
      <c r="J3720" s="193" t="str">
        <f t="shared" si="6856"/>
        <v>AMAZON MARKETPLACE</v>
      </c>
      <c r="K3720" s="193" t="str">
        <f t="shared" si="6856"/>
        <v>all</v>
      </c>
      <c r="L3720" s="193">
        <f t="shared" si="6856"/>
        <v>0</v>
      </c>
      <c r="M3720" s="193">
        <f t="shared" si="6856"/>
        <v>0</v>
      </c>
      <c r="N3720" s="193" t="str">
        <f t="shared" ref="N3720:N3783" si="6857">A3720</f>
        <v>Health Care</v>
      </c>
      <c r="AA3720" s="193">
        <f t="shared" si="6846"/>
        <v>0</v>
      </c>
      <c r="AB3720" s="193" t="str">
        <f t="shared" ref="AB3720" si="6858">AB$269</f>
        <v>Piotrowski, Brad</v>
      </c>
    </row>
    <row r="3721" spans="1:28" s="188" customFormat="1" ht="17.399999999999999">
      <c r="A3721" s="193" t="str">
        <f t="shared" si="6841"/>
        <v>Health Care</v>
      </c>
      <c r="B3721" s="193" t="str">
        <f t="shared" si="6842"/>
        <v>CHNADVHealth Care</v>
      </c>
      <c r="C3721" s="193" t="str">
        <f t="shared" si="6843"/>
        <v>Health CarePiotrowski, Brad</v>
      </c>
      <c r="D3721" s="193"/>
      <c r="E3721" s="193"/>
      <c r="F3721" s="193" t="str">
        <f t="shared" si="6844"/>
        <v>Health CarePiotrowski, Brad</v>
      </c>
      <c r="G3721" s="193" t="str">
        <f t="shared" ref="G3721:M3721" si="6859">G$270</f>
        <v>Piotrowski, Brad</v>
      </c>
      <c r="H3721" s="193" t="str">
        <f t="shared" si="6859"/>
        <v>Piotrowski, Brad</v>
      </c>
      <c r="I3721" s="193" t="str">
        <f t="shared" si="6859"/>
        <v>CHNADV</v>
      </c>
      <c r="J3721" s="193" t="str">
        <f t="shared" si="6859"/>
        <v>MKT PLACE CHANNEL ADVISOR</v>
      </c>
      <c r="K3721" s="193" t="str">
        <f t="shared" si="6859"/>
        <v>all</v>
      </c>
      <c r="L3721" s="193">
        <f t="shared" si="6859"/>
        <v>0</v>
      </c>
      <c r="M3721" s="193">
        <f t="shared" si="6859"/>
        <v>0</v>
      </c>
      <c r="N3721" s="193" t="str">
        <f t="shared" si="6857"/>
        <v>Health Care</v>
      </c>
      <c r="AA3721" s="193">
        <f t="shared" si="6846"/>
        <v>0</v>
      </c>
      <c r="AB3721" s="193" t="str">
        <f t="shared" ref="AB3721" si="6860">AB$270</f>
        <v>Piotrowski, Brad</v>
      </c>
    </row>
    <row r="3722" spans="1:28" s="188" customFormat="1" ht="17.399999999999999">
      <c r="A3722" s="193" t="str">
        <f t="shared" si="6841"/>
        <v>Health Care</v>
      </c>
      <c r="B3722" s="193" t="str">
        <f t="shared" si="6842"/>
        <v>DWAREHealth Care</v>
      </c>
      <c r="C3722" s="193" t="str">
        <f t="shared" si="6843"/>
        <v>Health CarePiotrowski, Brad</v>
      </c>
      <c r="D3722" s="193"/>
      <c r="E3722" s="193"/>
      <c r="F3722" s="193" t="str">
        <f t="shared" si="6844"/>
        <v>Health CarePiotrowski, Brad</v>
      </c>
      <c r="G3722" s="193" t="str">
        <f t="shared" ref="G3722:M3722" si="6861">G$271</f>
        <v>Piotrowski, Brad</v>
      </c>
      <c r="H3722" s="193" t="str">
        <f t="shared" si="6861"/>
        <v>Piotrowski, Brad</v>
      </c>
      <c r="I3722" s="193" t="str">
        <f t="shared" si="6861"/>
        <v>DWARE</v>
      </c>
      <c r="J3722" s="193" t="str">
        <f t="shared" si="6861"/>
        <v>DEMANDWARE</v>
      </c>
      <c r="K3722" s="193" t="str">
        <f t="shared" si="6861"/>
        <v>all</v>
      </c>
      <c r="L3722" s="193">
        <f t="shared" si="6861"/>
        <v>0</v>
      </c>
      <c r="M3722" s="193">
        <f t="shared" si="6861"/>
        <v>0</v>
      </c>
      <c r="N3722" s="193" t="str">
        <f t="shared" si="6857"/>
        <v>Health Care</v>
      </c>
      <c r="AA3722" s="193">
        <f t="shared" si="6846"/>
        <v>0</v>
      </c>
      <c r="AB3722" s="193" t="str">
        <f t="shared" ref="AB3722" si="6862">AB$271</f>
        <v>Piotrowski, Brad</v>
      </c>
    </row>
    <row r="3723" spans="1:28" s="188" customFormat="1" ht="17.399999999999999">
      <c r="A3723" s="193" t="str">
        <f t="shared" si="6841"/>
        <v>Health Care</v>
      </c>
      <c r="B3723" s="193" t="str">
        <f t="shared" si="6842"/>
        <v>EBAY1Health Care</v>
      </c>
      <c r="C3723" s="193" t="str">
        <f t="shared" si="6843"/>
        <v>Health CarePiotrowski, Brad</v>
      </c>
      <c r="D3723" s="193"/>
      <c r="E3723" s="193"/>
      <c r="F3723" s="193" t="str">
        <f t="shared" si="6844"/>
        <v>Health CarePiotrowski, Brad</v>
      </c>
      <c r="G3723" s="193" t="str">
        <f t="shared" ref="G3723:M3723" si="6863">G$272</f>
        <v>Piotrowski, Brad</v>
      </c>
      <c r="H3723" s="193" t="str">
        <f t="shared" si="6863"/>
        <v>Piotrowski, Brad</v>
      </c>
      <c r="I3723" s="193" t="str">
        <f t="shared" si="6863"/>
        <v>EBAY1</v>
      </c>
      <c r="J3723" s="193" t="str">
        <f t="shared" si="6863"/>
        <v>EBAY</v>
      </c>
      <c r="K3723" s="193" t="str">
        <f t="shared" si="6863"/>
        <v>all</v>
      </c>
      <c r="L3723" s="193">
        <f t="shared" si="6863"/>
        <v>0</v>
      </c>
      <c r="M3723" s="193">
        <f t="shared" si="6863"/>
        <v>0</v>
      </c>
      <c r="N3723" s="193" t="str">
        <f t="shared" si="6857"/>
        <v>Health Care</v>
      </c>
      <c r="AA3723" s="193">
        <f t="shared" si="6846"/>
        <v>0</v>
      </c>
      <c r="AB3723" s="193" t="str">
        <f t="shared" ref="AB3723" si="6864">AB$272</f>
        <v>Piotrowski, Brad</v>
      </c>
    </row>
    <row r="3724" spans="1:28" s="188" customFormat="1" ht="17.399999999999999">
      <c r="A3724" s="193" t="str">
        <f t="shared" si="6841"/>
        <v>Health Care</v>
      </c>
      <c r="B3724" s="193" t="str">
        <f t="shared" si="6842"/>
        <v>EMPLOHealth Care</v>
      </c>
      <c r="C3724" s="193" t="str">
        <f t="shared" si="6843"/>
        <v>Health CarePiotrowski, Brad</v>
      </c>
      <c r="D3724" s="193"/>
      <c r="E3724" s="193"/>
      <c r="F3724" s="193" t="str">
        <f t="shared" si="6844"/>
        <v>Health CarePiotrowski, Brad</v>
      </c>
      <c r="G3724" s="193" t="str">
        <f t="shared" ref="G3724:M3724" si="6865">G$273</f>
        <v>Piotrowski, Brad</v>
      </c>
      <c r="H3724" s="193" t="str">
        <f t="shared" si="6865"/>
        <v>Piotrowski, Brad</v>
      </c>
      <c r="I3724" s="193" t="str">
        <f t="shared" si="6865"/>
        <v>EMPLO</v>
      </c>
      <c r="J3724" s="193" t="str">
        <f t="shared" si="6865"/>
        <v>e-Commerce (Employee Sales)</v>
      </c>
      <c r="K3724" s="193" t="str">
        <f t="shared" si="6865"/>
        <v>all</v>
      </c>
      <c r="L3724" s="193">
        <f t="shared" si="6865"/>
        <v>0</v>
      </c>
      <c r="M3724" s="193">
        <f t="shared" si="6865"/>
        <v>0</v>
      </c>
      <c r="N3724" s="193" t="str">
        <f t="shared" si="6857"/>
        <v>Health Care</v>
      </c>
      <c r="AA3724" s="193">
        <f t="shared" si="6846"/>
        <v>0</v>
      </c>
      <c r="AB3724" s="193" t="str">
        <f t="shared" ref="AB3724" si="6866">AB$273</f>
        <v>Piotrowski, Brad</v>
      </c>
    </row>
    <row r="3725" spans="1:28" s="188" customFormat="1" ht="17.399999999999999">
      <c r="A3725" s="193" t="str">
        <f t="shared" si="6841"/>
        <v>Health Care</v>
      </c>
      <c r="B3725" s="193" t="str">
        <f t="shared" si="6842"/>
        <v>EMSLSHealth Care</v>
      </c>
      <c r="C3725" s="193" t="str">
        <f t="shared" si="6843"/>
        <v>Health CarePiotrowski, Brad</v>
      </c>
      <c r="D3725" s="193"/>
      <c r="E3725" s="193"/>
      <c r="F3725" s="193" t="str">
        <f t="shared" si="6844"/>
        <v>Health CarePiotrowski, Brad</v>
      </c>
      <c r="G3725" s="193" t="str">
        <f t="shared" ref="G3725:M3725" si="6867">G$274</f>
        <v>Piotrowski, Brad</v>
      </c>
      <c r="H3725" s="193" t="str">
        <f t="shared" si="6867"/>
        <v>Piotrowski, Brad</v>
      </c>
      <c r="I3725" s="193" t="str">
        <f t="shared" si="6867"/>
        <v>EMSLS</v>
      </c>
      <c r="J3725" s="193" t="str">
        <f t="shared" si="6867"/>
        <v>e-Commerce (Employee Sales)</v>
      </c>
      <c r="K3725" s="193" t="str">
        <f t="shared" si="6867"/>
        <v>all</v>
      </c>
      <c r="L3725" s="193">
        <f t="shared" si="6867"/>
        <v>0</v>
      </c>
      <c r="M3725" s="193">
        <f t="shared" si="6867"/>
        <v>0</v>
      </c>
      <c r="N3725" s="193" t="str">
        <f t="shared" si="6857"/>
        <v>Health Care</v>
      </c>
      <c r="AA3725" s="193">
        <f t="shared" si="6846"/>
        <v>0</v>
      </c>
      <c r="AB3725" s="193" t="str">
        <f t="shared" ref="AB3725" si="6868">AB$274</f>
        <v>Piotrowski, Brad</v>
      </c>
    </row>
    <row r="3726" spans="1:28" s="188" customFormat="1" ht="17.399999999999999">
      <c r="A3726" s="193" t="str">
        <f t="shared" si="6841"/>
        <v>Health Care</v>
      </c>
      <c r="B3726" s="193" t="str">
        <f t="shared" si="6842"/>
        <v>HB041Health Care</v>
      </c>
      <c r="C3726" s="193" t="str">
        <f t="shared" si="6843"/>
        <v>Health CarePiotrowski, Brad</v>
      </c>
      <c r="D3726" s="193"/>
      <c r="E3726" s="193"/>
      <c r="F3726" s="193" t="str">
        <f t="shared" si="6844"/>
        <v>Health CarePiotrowski, Brad</v>
      </c>
      <c r="G3726" s="193" t="str">
        <f t="shared" ref="G3726:M3726" si="6869">G$275</f>
        <v>Piotrowski, Brad</v>
      </c>
      <c r="H3726" s="193" t="str">
        <f t="shared" si="6869"/>
        <v>Piotrowski, Brad</v>
      </c>
      <c r="I3726" s="193" t="str">
        <f t="shared" si="6869"/>
        <v>HB041</v>
      </c>
      <c r="J3726" s="193" t="str">
        <f t="shared" si="6869"/>
        <v>HBO COMM. CENTER</v>
      </c>
      <c r="K3726" s="193" t="str">
        <f t="shared" si="6869"/>
        <v>all</v>
      </c>
      <c r="L3726" s="193">
        <f t="shared" si="6869"/>
        <v>0</v>
      </c>
      <c r="M3726" s="193">
        <f t="shared" si="6869"/>
        <v>0</v>
      </c>
      <c r="N3726" s="193" t="str">
        <f t="shared" si="6857"/>
        <v>Health Care</v>
      </c>
      <c r="AA3726" s="193">
        <f t="shared" si="6846"/>
        <v>0</v>
      </c>
      <c r="AB3726" s="193" t="str">
        <f t="shared" ref="AB3726" si="6870">AB$275</f>
        <v>Piotrowski, Brad</v>
      </c>
    </row>
    <row r="3727" spans="1:28" s="188" customFormat="1" ht="17.399999999999999">
      <c r="A3727" s="193" t="str">
        <f t="shared" si="6841"/>
        <v>Health Care</v>
      </c>
      <c r="B3727" s="193" t="str">
        <f t="shared" si="6842"/>
        <v>JE316Health Care</v>
      </c>
      <c r="C3727" s="193" t="str">
        <f t="shared" si="6843"/>
        <v>Health CarePiotrowski, Brad</v>
      </c>
      <c r="D3727" s="193"/>
      <c r="E3727" s="193"/>
      <c r="F3727" s="193" t="str">
        <f t="shared" si="6844"/>
        <v>Health CarePiotrowski, Brad</v>
      </c>
      <c r="G3727" s="193" t="str">
        <f t="shared" ref="G3727:M3727" si="6871">G$276</f>
        <v>Piotrowski, Brad</v>
      </c>
      <c r="H3727" s="193" t="str">
        <f t="shared" si="6871"/>
        <v>Piotrowski, Brad</v>
      </c>
      <c r="I3727" s="193" t="str">
        <f t="shared" si="6871"/>
        <v>JE316</v>
      </c>
      <c r="J3727" s="193" t="str">
        <f t="shared" si="6871"/>
        <v>JET.COM, INC</v>
      </c>
      <c r="K3727" s="193" t="str">
        <f t="shared" si="6871"/>
        <v>all</v>
      </c>
      <c r="L3727" s="193">
        <f t="shared" si="6871"/>
        <v>0</v>
      </c>
      <c r="M3727" s="193">
        <f t="shared" si="6871"/>
        <v>0</v>
      </c>
      <c r="N3727" s="193" t="str">
        <f t="shared" si="6857"/>
        <v>Health Care</v>
      </c>
      <c r="AA3727" s="193">
        <f t="shared" si="6846"/>
        <v>0</v>
      </c>
      <c r="AB3727" s="193" t="str">
        <f t="shared" ref="AB3727" si="6872">AB$276</f>
        <v>Piotrowski, Brad</v>
      </c>
    </row>
    <row r="3728" spans="1:28" s="188" customFormat="1" ht="17.399999999999999">
      <c r="A3728" s="193" t="str">
        <f t="shared" si="6841"/>
        <v>Health Care</v>
      </c>
      <c r="B3728" s="193" t="str">
        <f t="shared" si="6842"/>
        <v>PA999Health Care</v>
      </c>
      <c r="C3728" s="193" t="str">
        <f t="shared" si="6843"/>
        <v>Health CarePiotrowski, Brad</v>
      </c>
      <c r="D3728" s="193"/>
      <c r="E3728" s="193"/>
      <c r="F3728" s="193" t="str">
        <f t="shared" si="6844"/>
        <v>Health CarePiotrowski, Brad</v>
      </c>
      <c r="G3728" s="193" t="str">
        <f t="shared" ref="G3728:M3728" si="6873">G$277</f>
        <v>Piotrowski, Brad</v>
      </c>
      <c r="H3728" s="193" t="str">
        <f t="shared" si="6873"/>
        <v>Piotrowski, Brad</v>
      </c>
      <c r="I3728" s="193" t="str">
        <f t="shared" si="6873"/>
        <v>PA999</v>
      </c>
      <c r="J3728" s="193" t="str">
        <f t="shared" si="6873"/>
        <v>PANASONIC OUTLET STORES</v>
      </c>
      <c r="K3728" s="193" t="str">
        <f t="shared" si="6873"/>
        <v>all</v>
      </c>
      <c r="L3728" s="193">
        <f t="shared" si="6873"/>
        <v>0</v>
      </c>
      <c r="M3728" s="193">
        <f t="shared" si="6873"/>
        <v>0</v>
      </c>
      <c r="N3728" s="193" t="str">
        <f t="shared" si="6857"/>
        <v>Health Care</v>
      </c>
      <c r="AA3728" s="193">
        <f t="shared" si="6846"/>
        <v>0</v>
      </c>
      <c r="AB3728" s="193" t="str">
        <f t="shared" ref="AB3728" si="6874">AB$277</f>
        <v>Piotrowski, Brad</v>
      </c>
    </row>
    <row r="3729" spans="1:28" s="188" customFormat="1" ht="17.399999999999999">
      <c r="A3729" s="193" t="str">
        <f t="shared" si="6841"/>
        <v>Health Care</v>
      </c>
      <c r="B3729" s="193" t="str">
        <f t="shared" si="6842"/>
        <v>SAMPLHealth Care</v>
      </c>
      <c r="C3729" s="193" t="str">
        <f t="shared" si="6843"/>
        <v>Health CarePiotrowski, Brad</v>
      </c>
      <c r="D3729" s="193"/>
      <c r="E3729" s="193"/>
      <c r="F3729" s="193" t="str">
        <f t="shared" si="6844"/>
        <v>Health CarePiotrowski, Brad</v>
      </c>
      <c r="G3729" s="193" t="str">
        <f t="shared" ref="G3729:M3729" si="6875">G$278</f>
        <v>Piotrowski, Brad</v>
      </c>
      <c r="H3729" s="193" t="str">
        <f t="shared" si="6875"/>
        <v>Piotrowski, Brad</v>
      </c>
      <c r="I3729" s="193" t="str">
        <f t="shared" si="6875"/>
        <v>SAMPL</v>
      </c>
      <c r="J3729" s="193" t="str">
        <f t="shared" si="6875"/>
        <v>SAMPLE ACCT</v>
      </c>
      <c r="K3729" s="193" t="str">
        <f t="shared" si="6875"/>
        <v>all</v>
      </c>
      <c r="L3729" s="193">
        <f t="shared" si="6875"/>
        <v>0</v>
      </c>
      <c r="M3729" s="193">
        <f t="shared" si="6875"/>
        <v>0</v>
      </c>
      <c r="N3729" s="193" t="str">
        <f t="shared" si="6857"/>
        <v>Health Care</v>
      </c>
      <c r="AA3729" s="193">
        <f t="shared" si="6846"/>
        <v>0</v>
      </c>
      <c r="AB3729" s="193" t="str">
        <f t="shared" ref="AB3729" si="6876">AB$278</f>
        <v>Piotrowski, Brad</v>
      </c>
    </row>
    <row r="3730" spans="1:28" s="188" customFormat="1" ht="17.399999999999999">
      <c r="A3730" s="193" t="str">
        <f t="shared" si="6841"/>
        <v>Health Care</v>
      </c>
      <c r="B3730" s="193" t="str">
        <f t="shared" si="6842"/>
        <v>SP491Health Care</v>
      </c>
      <c r="C3730" s="193" t="str">
        <f t="shared" si="6843"/>
        <v>Health CarePiotrowski, Brad</v>
      </c>
      <c r="D3730" s="193"/>
      <c r="E3730" s="193"/>
      <c r="F3730" s="193" t="str">
        <f t="shared" si="6844"/>
        <v>Health CarePiotrowski, Brad</v>
      </c>
      <c r="G3730" s="193" t="str">
        <f t="shared" ref="G3730:M3730" si="6877">G$279</f>
        <v>Piotrowski, Brad</v>
      </c>
      <c r="H3730" s="193" t="str">
        <f t="shared" si="6877"/>
        <v>Piotrowski, Brad</v>
      </c>
      <c r="I3730" s="193" t="str">
        <f t="shared" si="6877"/>
        <v>SP491</v>
      </c>
      <c r="J3730" s="193" t="str">
        <f t="shared" si="6877"/>
        <v>SPARTAN RACE</v>
      </c>
      <c r="K3730" s="193" t="str">
        <f t="shared" si="6877"/>
        <v>all</v>
      </c>
      <c r="L3730" s="193">
        <f t="shared" si="6877"/>
        <v>0</v>
      </c>
      <c r="M3730" s="193">
        <f t="shared" si="6877"/>
        <v>0</v>
      </c>
      <c r="N3730" s="193" t="str">
        <f t="shared" si="6857"/>
        <v>Health Care</v>
      </c>
      <c r="AA3730" s="193">
        <f t="shared" si="6846"/>
        <v>0</v>
      </c>
      <c r="AB3730" s="193" t="str">
        <f t="shared" ref="AB3730" si="6878">AB$279</f>
        <v>Piotrowski, Brad</v>
      </c>
    </row>
    <row r="3731" spans="1:28" s="188" customFormat="1" ht="17.399999999999999">
      <c r="A3731" s="193" t="str">
        <f t="shared" si="6841"/>
        <v>Health Care</v>
      </c>
      <c r="B3731" s="193" t="str">
        <f t="shared" si="6842"/>
        <v>SPSTRHealth Care</v>
      </c>
      <c r="C3731" s="193" t="str">
        <f t="shared" si="6843"/>
        <v>Health CarePiotrowski, Brad</v>
      </c>
      <c r="D3731" s="193"/>
      <c r="E3731" s="193"/>
      <c r="F3731" s="193" t="str">
        <f t="shared" si="6844"/>
        <v>Health CarePiotrowski, Brad</v>
      </c>
      <c r="G3731" s="193" t="str">
        <f t="shared" ref="G3731:M3731" si="6879">G$280</f>
        <v>Piotrowski, Brad</v>
      </c>
      <c r="H3731" s="193" t="str">
        <f t="shared" si="6879"/>
        <v>Piotrowski, Brad</v>
      </c>
      <c r="I3731" s="193" t="str">
        <f t="shared" si="6879"/>
        <v>SPSTR</v>
      </c>
      <c r="J3731" s="193" t="str">
        <f t="shared" si="6879"/>
        <v>e-Commerce</v>
      </c>
      <c r="K3731" s="193" t="str">
        <f t="shared" si="6879"/>
        <v>all</v>
      </c>
      <c r="L3731" s="193">
        <f t="shared" si="6879"/>
        <v>0</v>
      </c>
      <c r="M3731" s="193">
        <f t="shared" si="6879"/>
        <v>0</v>
      </c>
      <c r="N3731" s="193" t="str">
        <f t="shared" si="6857"/>
        <v>Health Care</v>
      </c>
      <c r="AA3731" s="193">
        <f t="shared" si="6846"/>
        <v>0</v>
      </c>
      <c r="AB3731" s="193" t="str">
        <f t="shared" ref="AB3731" si="6880">AB$280</f>
        <v>Piotrowski, Brad</v>
      </c>
    </row>
    <row r="3732" spans="1:28" s="188" customFormat="1" ht="17.399999999999999">
      <c r="A3732" s="193" t="str">
        <f t="shared" si="6841"/>
        <v>Health Care</v>
      </c>
      <c r="B3732" s="193" t="str">
        <f t="shared" si="6842"/>
        <v>TE778Health Care</v>
      </c>
      <c r="C3732" s="193" t="str">
        <f t="shared" si="6843"/>
        <v>Health CarePiotrowski, Brad</v>
      </c>
      <c r="D3732" s="193"/>
      <c r="E3732" s="193"/>
      <c r="F3732" s="193" t="str">
        <f t="shared" si="6844"/>
        <v>Health CarePiotrowski, Brad</v>
      </c>
      <c r="G3732" s="193" t="str">
        <f t="shared" ref="G3732:M3732" si="6881">G$281</f>
        <v>Piotrowski, Brad</v>
      </c>
      <c r="H3732" s="193" t="str">
        <f t="shared" si="6881"/>
        <v>Piotrowski, Brad</v>
      </c>
      <c r="I3732" s="193" t="str">
        <f t="shared" si="6881"/>
        <v>TE778</v>
      </c>
      <c r="J3732" s="193" t="str">
        <f t="shared" si="6881"/>
        <v>TESLA MOTORS INC.</v>
      </c>
      <c r="K3732" s="193" t="str">
        <f t="shared" si="6881"/>
        <v>all</v>
      </c>
      <c r="L3732" s="193">
        <f t="shared" si="6881"/>
        <v>0</v>
      </c>
      <c r="M3732" s="193">
        <f t="shared" si="6881"/>
        <v>0</v>
      </c>
      <c r="N3732" s="193" t="str">
        <f t="shared" si="6857"/>
        <v>Health Care</v>
      </c>
      <c r="AA3732" s="193">
        <f t="shared" si="6846"/>
        <v>0</v>
      </c>
      <c r="AB3732" s="193" t="str">
        <f t="shared" ref="AB3732" si="6882">AB$281</f>
        <v>Piotrowski, Brad</v>
      </c>
    </row>
    <row r="3733" spans="1:28" s="188" customFormat="1" ht="17.399999999999999">
      <c r="A3733" s="193" t="str">
        <f t="shared" si="6841"/>
        <v>Health Care</v>
      </c>
      <c r="B3733" s="193" t="str">
        <f t="shared" si="6842"/>
        <v>WA012Health Care</v>
      </c>
      <c r="C3733" s="193" t="str">
        <f t="shared" si="6843"/>
        <v>Health CarePiotrowski, Brad</v>
      </c>
      <c r="D3733" s="193"/>
      <c r="E3733" s="193"/>
      <c r="F3733" s="193" t="str">
        <f t="shared" si="6844"/>
        <v>Health CarePiotrowski, Brad</v>
      </c>
      <c r="G3733" s="193" t="str">
        <f t="shared" ref="G3733:M3733" si="6883">G$282</f>
        <v>Piotrowski, Brad</v>
      </c>
      <c r="H3733" s="193" t="str">
        <f t="shared" si="6883"/>
        <v>Piotrowski, Brad</v>
      </c>
      <c r="I3733" s="193" t="str">
        <f t="shared" si="6883"/>
        <v>WA012</v>
      </c>
      <c r="J3733" s="193" t="str">
        <f t="shared" si="6883"/>
        <v>WALMART MARKETPLACE</v>
      </c>
      <c r="K3733" s="193" t="str">
        <f t="shared" si="6883"/>
        <v>all</v>
      </c>
      <c r="L3733" s="193">
        <f t="shared" si="6883"/>
        <v>0</v>
      </c>
      <c r="M3733" s="193">
        <f t="shared" si="6883"/>
        <v>0</v>
      </c>
      <c r="N3733" s="193" t="str">
        <f t="shared" si="6857"/>
        <v>Health Care</v>
      </c>
      <c r="AA3733" s="193">
        <f t="shared" si="6846"/>
        <v>0</v>
      </c>
      <c r="AB3733" s="193" t="str">
        <f t="shared" ref="AB3733" si="6884">AB$282</f>
        <v>Piotrowski, Brad</v>
      </c>
    </row>
    <row r="3734" spans="1:28" s="188" customFormat="1" ht="17.399999999999999">
      <c r="A3734" s="193" t="str">
        <f t="shared" si="6841"/>
        <v>Health Care</v>
      </c>
      <c r="B3734" s="193" t="str">
        <f t="shared" si="6842"/>
        <v>YA051Health Care</v>
      </c>
      <c r="C3734" s="193" t="str">
        <f t="shared" si="6843"/>
        <v>Health CarePiotrowski, Brad</v>
      </c>
      <c r="D3734" s="193"/>
      <c r="E3734" s="193"/>
      <c r="F3734" s="193" t="str">
        <f t="shared" si="6844"/>
        <v>Health CarePiotrowski, Brad</v>
      </c>
      <c r="G3734" s="193" t="str">
        <f t="shared" ref="G3734:M3734" si="6885">G$283</f>
        <v>Piotrowski, Brad</v>
      </c>
      <c r="H3734" s="193" t="str">
        <f t="shared" si="6885"/>
        <v>Piotrowski, Brad</v>
      </c>
      <c r="I3734" s="193" t="str">
        <f t="shared" si="6885"/>
        <v>YA051</v>
      </c>
      <c r="J3734" s="193" t="str">
        <f t="shared" si="6885"/>
        <v>YAMAHA MOTOR CORP USA</v>
      </c>
      <c r="K3734" s="193" t="str">
        <f t="shared" si="6885"/>
        <v>all</v>
      </c>
      <c r="L3734" s="193">
        <f t="shared" si="6885"/>
        <v>0</v>
      </c>
      <c r="M3734" s="193">
        <f t="shared" si="6885"/>
        <v>0</v>
      </c>
      <c r="N3734" s="193" t="str">
        <f t="shared" si="6857"/>
        <v>Health Care</v>
      </c>
      <c r="AA3734" s="193">
        <f t="shared" si="6846"/>
        <v>0</v>
      </c>
      <c r="AB3734" s="193" t="str">
        <f t="shared" ref="AB3734" si="6886">AB$283</f>
        <v>Piotrowski, Brad</v>
      </c>
    </row>
    <row r="3735" spans="1:28" s="188" customFormat="1" ht="17.399999999999999">
      <c r="A3735" s="193" t="str">
        <f t="shared" si="6841"/>
        <v>Health Care</v>
      </c>
      <c r="B3735" s="193" t="str">
        <f t="shared" si="6842"/>
        <v>0Health Care</v>
      </c>
      <c r="C3735" s="193" t="str">
        <f t="shared" si="6843"/>
        <v>Health Care0</v>
      </c>
      <c r="D3735" s="193"/>
      <c r="E3735" s="193"/>
      <c r="F3735" s="193" t="str">
        <f t="shared" si="6844"/>
        <v>Health Care0</v>
      </c>
      <c r="G3735" s="193">
        <f t="shared" ref="G3735:M3735" si="6887">G$284</f>
        <v>0</v>
      </c>
      <c r="H3735" s="193">
        <f t="shared" si="6887"/>
        <v>0</v>
      </c>
      <c r="I3735" s="193">
        <f t="shared" si="6887"/>
        <v>0</v>
      </c>
      <c r="J3735" s="193">
        <f t="shared" si="6887"/>
        <v>0</v>
      </c>
      <c r="K3735" s="193">
        <f t="shared" si="6887"/>
        <v>0</v>
      </c>
      <c r="L3735" s="193">
        <f t="shared" si="6887"/>
        <v>0</v>
      </c>
      <c r="M3735" s="193">
        <f t="shared" si="6887"/>
        <v>0</v>
      </c>
      <c r="N3735" s="193" t="str">
        <f t="shared" si="6857"/>
        <v>Health Care</v>
      </c>
      <c r="AA3735" s="193">
        <f t="shared" si="6846"/>
        <v>0</v>
      </c>
      <c r="AB3735" s="193">
        <f t="shared" ref="AB3735" si="6888">AB$284</f>
        <v>0</v>
      </c>
    </row>
    <row r="3736" spans="1:28" s="188" customFormat="1" ht="17.399999999999999">
      <c r="A3736" s="193" t="str">
        <f t="shared" si="6841"/>
        <v>Health Care</v>
      </c>
      <c r="B3736" s="193" t="str">
        <f t="shared" si="6842"/>
        <v>0Health Care</v>
      </c>
      <c r="C3736" s="193" t="str">
        <f t="shared" si="6843"/>
        <v>Health Care0</v>
      </c>
      <c r="D3736" s="193"/>
      <c r="E3736" s="193"/>
      <c r="F3736" s="193" t="str">
        <f t="shared" si="6844"/>
        <v>Health Care0</v>
      </c>
      <c r="G3736" s="193">
        <f t="shared" ref="G3736:M3736" si="6889">G$285</f>
        <v>0</v>
      </c>
      <c r="H3736" s="193">
        <f t="shared" si="6889"/>
        <v>0</v>
      </c>
      <c r="I3736" s="193">
        <f t="shared" si="6889"/>
        <v>0</v>
      </c>
      <c r="J3736" s="193">
        <f t="shared" si="6889"/>
        <v>0</v>
      </c>
      <c r="K3736" s="193">
        <f t="shared" si="6889"/>
        <v>0</v>
      </c>
      <c r="L3736" s="193">
        <f t="shared" si="6889"/>
        <v>0</v>
      </c>
      <c r="M3736" s="193">
        <f t="shared" si="6889"/>
        <v>0</v>
      </c>
      <c r="N3736" s="193" t="str">
        <f t="shared" si="6857"/>
        <v>Health Care</v>
      </c>
      <c r="AA3736" s="193">
        <f t="shared" si="6846"/>
        <v>0</v>
      </c>
      <c r="AB3736" s="193">
        <f t="shared" ref="AB3736" si="6890">AB$285</f>
        <v>0</v>
      </c>
    </row>
    <row r="3737" spans="1:28" s="188" customFormat="1" ht="17.399999999999999">
      <c r="A3737" s="193" t="str">
        <f t="shared" si="6841"/>
        <v>Health Care</v>
      </c>
      <c r="B3737" s="193" t="str">
        <f t="shared" si="6842"/>
        <v>0Health Care</v>
      </c>
      <c r="C3737" s="193" t="str">
        <f t="shared" si="6843"/>
        <v>Health Care0</v>
      </c>
      <c r="D3737" s="193"/>
      <c r="E3737" s="193"/>
      <c r="F3737" s="193" t="str">
        <f t="shared" si="6844"/>
        <v>Health Care0</v>
      </c>
      <c r="G3737" s="193">
        <f t="shared" ref="G3737:M3737" si="6891">G$286</f>
        <v>0</v>
      </c>
      <c r="H3737" s="193">
        <f t="shared" si="6891"/>
        <v>0</v>
      </c>
      <c r="I3737" s="193">
        <f t="shared" si="6891"/>
        <v>0</v>
      </c>
      <c r="J3737" s="193">
        <f t="shared" si="6891"/>
        <v>0</v>
      </c>
      <c r="K3737" s="193">
        <f t="shared" si="6891"/>
        <v>0</v>
      </c>
      <c r="L3737" s="193">
        <f t="shared" si="6891"/>
        <v>0</v>
      </c>
      <c r="M3737" s="193">
        <f t="shared" si="6891"/>
        <v>0</v>
      </c>
      <c r="N3737" s="193" t="str">
        <f t="shared" si="6857"/>
        <v>Health Care</v>
      </c>
      <c r="AA3737" s="193">
        <f t="shared" si="6846"/>
        <v>0</v>
      </c>
      <c r="AB3737" s="193">
        <f t="shared" ref="AB3737" si="6892">AB$286</f>
        <v>0</v>
      </c>
    </row>
    <row r="3738" spans="1:28" s="188" customFormat="1" ht="17.399999999999999">
      <c r="A3738" s="193" t="str">
        <f t="shared" si="6841"/>
        <v>Health Care</v>
      </c>
      <c r="B3738" s="193" t="str">
        <f t="shared" si="6842"/>
        <v>0Health Care</v>
      </c>
      <c r="C3738" s="193" t="str">
        <f t="shared" si="6843"/>
        <v>Health Care0</v>
      </c>
      <c r="D3738" s="193"/>
      <c r="E3738" s="193"/>
      <c r="F3738" s="193" t="str">
        <f t="shared" si="6844"/>
        <v>Health Care0</v>
      </c>
      <c r="G3738" s="193">
        <f t="shared" ref="G3738:M3738" si="6893">G$287</f>
        <v>0</v>
      </c>
      <c r="H3738" s="193">
        <f t="shared" si="6893"/>
        <v>0</v>
      </c>
      <c r="I3738" s="193">
        <f t="shared" si="6893"/>
        <v>0</v>
      </c>
      <c r="J3738" s="193">
        <f t="shared" si="6893"/>
        <v>0</v>
      </c>
      <c r="K3738" s="193">
        <f t="shared" si="6893"/>
        <v>0</v>
      </c>
      <c r="L3738" s="193">
        <f t="shared" si="6893"/>
        <v>0</v>
      </c>
      <c r="M3738" s="193">
        <f t="shared" si="6893"/>
        <v>0</v>
      </c>
      <c r="N3738" s="193" t="str">
        <f t="shared" si="6857"/>
        <v>Health Care</v>
      </c>
      <c r="AA3738" s="193">
        <f t="shared" si="6846"/>
        <v>0</v>
      </c>
      <c r="AB3738" s="193">
        <f t="shared" ref="AB3738" si="6894">AB$287</f>
        <v>0</v>
      </c>
    </row>
    <row r="3739" spans="1:28" s="188" customFormat="1" ht="17.399999999999999">
      <c r="A3739" s="193" t="str">
        <f t="shared" si="6841"/>
        <v>Health Care</v>
      </c>
      <c r="B3739" s="193" t="str">
        <f t="shared" si="6842"/>
        <v>0Health Care</v>
      </c>
      <c r="C3739" s="193" t="str">
        <f t="shared" si="6843"/>
        <v>Health Care0</v>
      </c>
      <c r="D3739" s="193"/>
      <c r="E3739" s="193"/>
      <c r="F3739" s="193" t="str">
        <f t="shared" si="6844"/>
        <v>Health Care0</v>
      </c>
      <c r="G3739" s="193">
        <f t="shared" ref="G3739:M3739" si="6895">G$288</f>
        <v>0</v>
      </c>
      <c r="H3739" s="193">
        <f t="shared" si="6895"/>
        <v>0</v>
      </c>
      <c r="I3739" s="193">
        <f t="shared" si="6895"/>
        <v>0</v>
      </c>
      <c r="J3739" s="193">
        <f t="shared" si="6895"/>
        <v>0</v>
      </c>
      <c r="K3739" s="193">
        <f t="shared" si="6895"/>
        <v>0</v>
      </c>
      <c r="L3739" s="193">
        <f t="shared" si="6895"/>
        <v>0</v>
      </c>
      <c r="M3739" s="193">
        <f t="shared" si="6895"/>
        <v>0</v>
      </c>
      <c r="N3739" s="193" t="str">
        <f t="shared" si="6857"/>
        <v>Health Care</v>
      </c>
      <c r="AA3739" s="193">
        <f t="shared" si="6846"/>
        <v>0</v>
      </c>
      <c r="AB3739" s="193">
        <f t="shared" ref="AB3739" si="6896">AB$288</f>
        <v>0</v>
      </c>
    </row>
    <row r="3740" spans="1:28" s="188" customFormat="1" ht="17.399999999999999">
      <c r="A3740" s="193" t="str">
        <f t="shared" si="6841"/>
        <v>Health Care</v>
      </c>
      <c r="B3740" s="193" t="str">
        <f t="shared" si="6842"/>
        <v>AU161Health Care</v>
      </c>
      <c r="C3740" s="193" t="str">
        <f t="shared" si="6843"/>
        <v>Health CarePlys, Jeff</v>
      </c>
      <c r="D3740" s="193"/>
      <c r="E3740" s="193"/>
      <c r="F3740" s="193" t="str">
        <f t="shared" si="6844"/>
        <v>Health CareWilliams, David</v>
      </c>
      <c r="G3740" s="193" t="str">
        <f t="shared" ref="G3740:M3740" si="6897">G$289</f>
        <v>Williams, David</v>
      </c>
      <c r="H3740" s="193" t="str">
        <f t="shared" si="6897"/>
        <v>Plys, Jeff</v>
      </c>
      <c r="I3740" s="193" t="str">
        <f t="shared" si="6897"/>
        <v>AU161</v>
      </c>
      <c r="J3740" s="193" t="str">
        <f t="shared" si="6897"/>
        <v>AVS/AMERICAN VENDING</v>
      </c>
      <c r="K3740" s="193" t="str">
        <f t="shared" si="6897"/>
        <v>all</v>
      </c>
      <c r="L3740" s="193">
        <f t="shared" si="6897"/>
        <v>0</v>
      </c>
      <c r="M3740" s="193">
        <f t="shared" si="6897"/>
        <v>0</v>
      </c>
      <c r="N3740" s="193" t="str">
        <f t="shared" si="6857"/>
        <v>Health Care</v>
      </c>
      <c r="AA3740" s="193">
        <f t="shared" si="6846"/>
        <v>0</v>
      </c>
      <c r="AB3740" s="193" t="str">
        <f t="shared" ref="AB3740" si="6898">AB$289</f>
        <v>Plys, Jeff</v>
      </c>
    </row>
    <row r="3741" spans="1:28" s="188" customFormat="1" ht="17.399999999999999">
      <c r="A3741" s="193" t="str">
        <f t="shared" si="6841"/>
        <v>Health Care</v>
      </c>
      <c r="B3741" s="193" t="str">
        <f t="shared" si="6842"/>
        <v>CA271Health Care</v>
      </c>
      <c r="C3741" s="193" t="str">
        <f t="shared" si="6843"/>
        <v>Health CarePlys, Jeff</v>
      </c>
      <c r="D3741" s="193"/>
      <c r="E3741" s="193"/>
      <c r="F3741" s="193" t="str">
        <f t="shared" si="6844"/>
        <v>Health CareWilliams, David</v>
      </c>
      <c r="G3741" s="193" t="str">
        <f t="shared" ref="G3741:M3741" si="6899">G$290</f>
        <v>Williams, David</v>
      </c>
      <c r="H3741" s="193" t="str">
        <f t="shared" si="6899"/>
        <v>Plys, Jeff</v>
      </c>
      <c r="I3741" s="193" t="str">
        <f t="shared" si="6899"/>
        <v>CA271</v>
      </c>
      <c r="J3741" s="193" t="str">
        <f t="shared" si="6899"/>
        <v>CARMEN'S DIST.</v>
      </c>
      <c r="K3741" s="193" t="str">
        <f t="shared" si="6899"/>
        <v>all</v>
      </c>
      <c r="L3741" s="193">
        <f t="shared" si="6899"/>
        <v>0</v>
      </c>
      <c r="M3741" s="193">
        <f t="shared" si="6899"/>
        <v>0</v>
      </c>
      <c r="N3741" s="193" t="str">
        <f t="shared" si="6857"/>
        <v>Health Care</v>
      </c>
      <c r="AA3741" s="193">
        <f t="shared" si="6846"/>
        <v>0</v>
      </c>
      <c r="AB3741" s="193" t="str">
        <f t="shared" ref="AB3741" si="6900">AB$290</f>
        <v>Plys, Jeff</v>
      </c>
    </row>
    <row r="3742" spans="1:28" s="188" customFormat="1" ht="17.399999999999999">
      <c r="A3742" s="193" t="str">
        <f t="shared" si="6841"/>
        <v>Health Care</v>
      </c>
      <c r="B3742" s="193" t="str">
        <f t="shared" si="6842"/>
        <v>DO355Health Care</v>
      </c>
      <c r="C3742" s="193" t="str">
        <f t="shared" si="6843"/>
        <v>Health CarePlys, Jeff</v>
      </c>
      <c r="D3742" s="193"/>
      <c r="E3742" s="193"/>
      <c r="F3742" s="193" t="str">
        <f t="shared" si="6844"/>
        <v>Health CareWilliams, David</v>
      </c>
      <c r="G3742" s="193" t="str">
        <f t="shared" ref="G3742:M3742" si="6901">G$291</f>
        <v>Williams, David</v>
      </c>
      <c r="H3742" s="193" t="str">
        <f t="shared" si="6901"/>
        <v>Plys, Jeff</v>
      </c>
      <c r="I3742" s="193" t="str">
        <f t="shared" si="6901"/>
        <v>DO355</v>
      </c>
      <c r="J3742" s="193" t="str">
        <f t="shared" si="6901"/>
        <v>DORIAN DRAKE</v>
      </c>
      <c r="K3742" s="193" t="str">
        <f t="shared" si="6901"/>
        <v>all</v>
      </c>
      <c r="L3742" s="193">
        <f t="shared" si="6901"/>
        <v>0</v>
      </c>
      <c r="M3742" s="193">
        <f t="shared" si="6901"/>
        <v>0</v>
      </c>
      <c r="N3742" s="193" t="str">
        <f t="shared" si="6857"/>
        <v>Health Care</v>
      </c>
      <c r="AA3742" s="193">
        <f t="shared" si="6846"/>
        <v>0</v>
      </c>
      <c r="AB3742" s="193" t="str">
        <f t="shared" ref="AB3742" si="6902">AB$291</f>
        <v>Plys, Jeff</v>
      </c>
    </row>
    <row r="3743" spans="1:28" s="188" customFormat="1" ht="17.399999999999999">
      <c r="A3743" s="193" t="str">
        <f t="shared" si="6841"/>
        <v>Health Care</v>
      </c>
      <c r="B3743" s="193" t="str">
        <f t="shared" si="6842"/>
        <v>DO380Health Care</v>
      </c>
      <c r="C3743" s="193" t="str">
        <f t="shared" si="6843"/>
        <v>Health CarePlys, Jeff</v>
      </c>
      <c r="D3743" s="193"/>
      <c r="E3743" s="193"/>
      <c r="F3743" s="193" t="str">
        <f t="shared" si="6844"/>
        <v>Health CareWilliams, David</v>
      </c>
      <c r="G3743" s="193" t="str">
        <f t="shared" ref="G3743:M3743" si="6903">G$292</f>
        <v>Williams, David</v>
      </c>
      <c r="H3743" s="193" t="str">
        <f t="shared" si="6903"/>
        <v>Plys, Jeff</v>
      </c>
      <c r="I3743" s="193" t="str">
        <f t="shared" si="6903"/>
        <v>DO380</v>
      </c>
      <c r="J3743" s="193" t="str">
        <f t="shared" si="6903"/>
        <v>DON STEVENS</v>
      </c>
      <c r="K3743" s="193" t="str">
        <f t="shared" si="6903"/>
        <v>all</v>
      </c>
      <c r="L3743" s="193">
        <f t="shared" si="6903"/>
        <v>0</v>
      </c>
      <c r="M3743" s="193">
        <f t="shared" si="6903"/>
        <v>0</v>
      </c>
      <c r="N3743" s="193" t="str">
        <f t="shared" si="6857"/>
        <v>Health Care</v>
      </c>
      <c r="AA3743" s="193">
        <f t="shared" si="6846"/>
        <v>0</v>
      </c>
      <c r="AB3743" s="193" t="str">
        <f t="shared" ref="AB3743" si="6904">AB$292</f>
        <v>Plys, Jeff</v>
      </c>
    </row>
    <row r="3744" spans="1:28" s="188" customFormat="1" ht="17.399999999999999">
      <c r="A3744" s="193" t="str">
        <f t="shared" si="6841"/>
        <v>Health Care</v>
      </c>
      <c r="B3744" s="193" t="str">
        <f t="shared" si="6842"/>
        <v>EL725Health Care</v>
      </c>
      <c r="C3744" s="193" t="str">
        <f t="shared" si="6843"/>
        <v>Health CarePlys, Jeff</v>
      </c>
      <c r="D3744" s="193"/>
      <c r="E3744" s="193"/>
      <c r="F3744" s="193" t="str">
        <f t="shared" si="6844"/>
        <v>Health CareWilliams, David</v>
      </c>
      <c r="G3744" s="193" t="str">
        <f t="shared" ref="G3744:M3744" si="6905">G$293</f>
        <v>Williams, David</v>
      </c>
      <c r="H3744" s="193" t="str">
        <f t="shared" si="6905"/>
        <v>Plys, Jeff</v>
      </c>
      <c r="I3744" s="193" t="str">
        <f t="shared" si="6905"/>
        <v>EL725</v>
      </c>
      <c r="J3744" s="193" t="str">
        <f t="shared" si="6905"/>
        <v>ELEC SWEEPER</v>
      </c>
      <c r="K3744" s="193" t="str">
        <f t="shared" si="6905"/>
        <v>all</v>
      </c>
      <c r="L3744" s="193">
        <f t="shared" si="6905"/>
        <v>0</v>
      </c>
      <c r="M3744" s="193">
        <f t="shared" si="6905"/>
        <v>0</v>
      </c>
      <c r="N3744" s="193" t="str">
        <f t="shared" si="6857"/>
        <v>Health Care</v>
      </c>
      <c r="AA3744" s="193">
        <f t="shared" si="6846"/>
        <v>0</v>
      </c>
      <c r="AB3744" s="193" t="str">
        <f t="shared" ref="AB3744" si="6906">AB$293</f>
        <v>Plys, Jeff</v>
      </c>
    </row>
    <row r="3745" spans="1:28" s="188" customFormat="1" ht="17.399999999999999">
      <c r="A3745" s="193" t="str">
        <f t="shared" si="6841"/>
        <v>Health Care</v>
      </c>
      <c r="B3745" s="193" t="str">
        <f t="shared" si="6842"/>
        <v>ET255Health Care</v>
      </c>
      <c r="C3745" s="193" t="str">
        <f t="shared" si="6843"/>
        <v>Health CarePlys, Jeff</v>
      </c>
      <c r="D3745" s="193"/>
      <c r="E3745" s="193"/>
      <c r="F3745" s="193" t="str">
        <f t="shared" si="6844"/>
        <v>Health CareWilliams, David</v>
      </c>
      <c r="G3745" s="193" t="str">
        <f t="shared" ref="G3745:M3745" si="6907">G$294</f>
        <v>Williams, David</v>
      </c>
      <c r="H3745" s="193" t="str">
        <f t="shared" si="6907"/>
        <v>Plys, Jeff</v>
      </c>
      <c r="I3745" s="193" t="str">
        <f t="shared" si="6907"/>
        <v>ET255</v>
      </c>
      <c r="J3745" s="193" t="str">
        <f t="shared" si="6907"/>
        <v>ETTINGER-ROSINI</v>
      </c>
      <c r="K3745" s="193" t="str">
        <f t="shared" si="6907"/>
        <v>all</v>
      </c>
      <c r="L3745" s="193">
        <f t="shared" si="6907"/>
        <v>0</v>
      </c>
      <c r="M3745" s="193">
        <f t="shared" si="6907"/>
        <v>0</v>
      </c>
      <c r="N3745" s="193" t="str">
        <f t="shared" si="6857"/>
        <v>Health Care</v>
      </c>
      <c r="AA3745" s="193">
        <f t="shared" si="6846"/>
        <v>0</v>
      </c>
      <c r="AB3745" s="193" t="str">
        <f t="shared" ref="AB3745" si="6908">AB$294</f>
        <v>Plys, Jeff</v>
      </c>
    </row>
    <row r="3746" spans="1:28" s="188" customFormat="1" ht="17.399999999999999">
      <c r="A3746" s="193" t="str">
        <f t="shared" si="6841"/>
        <v>Health Care</v>
      </c>
      <c r="B3746" s="193" t="str">
        <f t="shared" si="6842"/>
        <v>JO405Health Care</v>
      </c>
      <c r="C3746" s="193" t="str">
        <f t="shared" si="6843"/>
        <v>Health CarePlys, Jeff</v>
      </c>
      <c r="D3746" s="193"/>
      <c r="E3746" s="193"/>
      <c r="F3746" s="193" t="str">
        <f t="shared" si="6844"/>
        <v>Health CareWilliams, David</v>
      </c>
      <c r="G3746" s="193" t="str">
        <f t="shared" ref="G3746:M3746" si="6909">G$295</f>
        <v>Williams, David</v>
      </c>
      <c r="H3746" s="193" t="str">
        <f t="shared" si="6909"/>
        <v>Plys, Jeff</v>
      </c>
      <c r="I3746" s="193" t="str">
        <f t="shared" si="6909"/>
        <v>JO405</v>
      </c>
      <c r="J3746" s="193" t="str">
        <f t="shared" si="6909"/>
        <v>JOHNSON PIKE</v>
      </c>
      <c r="K3746" s="193" t="str">
        <f t="shared" si="6909"/>
        <v>all</v>
      </c>
      <c r="L3746" s="193">
        <f t="shared" si="6909"/>
        <v>0</v>
      </c>
      <c r="M3746" s="193">
        <f t="shared" si="6909"/>
        <v>0</v>
      </c>
      <c r="N3746" s="193" t="str">
        <f t="shared" si="6857"/>
        <v>Health Care</v>
      </c>
      <c r="AA3746" s="193">
        <f t="shared" si="6846"/>
        <v>0</v>
      </c>
      <c r="AB3746" s="193" t="str">
        <f t="shared" ref="AB3746" si="6910">AB$295</f>
        <v>Plys, Jeff</v>
      </c>
    </row>
    <row r="3747" spans="1:28" s="188" customFormat="1" ht="17.399999999999999">
      <c r="A3747" s="193" t="str">
        <f t="shared" si="6841"/>
        <v>Health Care</v>
      </c>
      <c r="B3747" s="193" t="str">
        <f t="shared" si="6842"/>
        <v>KA365Health Care</v>
      </c>
      <c r="C3747" s="193" t="str">
        <f t="shared" si="6843"/>
        <v>Health CarePlys, Jeff</v>
      </c>
      <c r="D3747" s="193"/>
      <c r="E3747" s="193"/>
      <c r="F3747" s="193" t="str">
        <f t="shared" si="6844"/>
        <v>Health CareWilliams, David</v>
      </c>
      <c r="G3747" s="193" t="str">
        <f t="shared" ref="G3747:M3747" si="6911">G$296</f>
        <v>Williams, David</v>
      </c>
      <c r="H3747" s="193" t="str">
        <f t="shared" si="6911"/>
        <v>Plys, Jeff</v>
      </c>
      <c r="I3747" s="193" t="str">
        <f t="shared" si="6911"/>
        <v>KA365</v>
      </c>
      <c r="J3747" s="193" t="str">
        <f t="shared" si="6911"/>
        <v>KAIN-McARTHUR INC.</v>
      </c>
      <c r="K3747" s="193" t="str">
        <f t="shared" si="6911"/>
        <v>all</v>
      </c>
      <c r="L3747" s="193">
        <f t="shared" si="6911"/>
        <v>0</v>
      </c>
      <c r="M3747" s="193">
        <f t="shared" si="6911"/>
        <v>0</v>
      </c>
      <c r="N3747" s="193" t="str">
        <f t="shared" si="6857"/>
        <v>Health Care</v>
      </c>
      <c r="AA3747" s="193">
        <f t="shared" si="6846"/>
        <v>0</v>
      </c>
      <c r="AB3747" s="193" t="str">
        <f t="shared" ref="AB3747" si="6912">AB$296</f>
        <v>Plys, Jeff</v>
      </c>
    </row>
    <row r="3748" spans="1:28" s="188" customFormat="1" ht="17.399999999999999">
      <c r="A3748" s="193" t="str">
        <f t="shared" si="6841"/>
        <v>Health Care</v>
      </c>
      <c r="B3748" s="193" t="str">
        <f t="shared" si="6842"/>
        <v>KL105Health Care</v>
      </c>
      <c r="C3748" s="193" t="str">
        <f t="shared" si="6843"/>
        <v>Health CarePlys, Jeff</v>
      </c>
      <c r="D3748" s="193"/>
      <c r="E3748" s="193"/>
      <c r="F3748" s="193" t="str">
        <f t="shared" si="6844"/>
        <v>Health CareWilliams, David</v>
      </c>
      <c r="G3748" s="193" t="str">
        <f t="shared" ref="G3748:M3748" si="6913">G$297</f>
        <v>Williams, David</v>
      </c>
      <c r="H3748" s="193" t="str">
        <f t="shared" si="6913"/>
        <v>Plys, Jeff</v>
      </c>
      <c r="I3748" s="193" t="str">
        <f t="shared" si="6913"/>
        <v>KL105</v>
      </c>
      <c r="J3748" s="193" t="str">
        <f t="shared" si="6913"/>
        <v>KLH</v>
      </c>
      <c r="K3748" s="193" t="str">
        <f t="shared" si="6913"/>
        <v>all</v>
      </c>
      <c r="L3748" s="193">
        <f t="shared" si="6913"/>
        <v>0</v>
      </c>
      <c r="M3748" s="193">
        <f t="shared" si="6913"/>
        <v>0</v>
      </c>
      <c r="N3748" s="193" t="str">
        <f t="shared" si="6857"/>
        <v>Health Care</v>
      </c>
      <c r="AA3748" s="193">
        <f t="shared" si="6846"/>
        <v>0</v>
      </c>
      <c r="AB3748" s="193" t="str">
        <f t="shared" ref="AB3748" si="6914">AB$297</f>
        <v>Plys, Jeff</v>
      </c>
    </row>
    <row r="3749" spans="1:28" s="188" customFormat="1" ht="17.399999999999999">
      <c r="A3749" s="193" t="str">
        <f t="shared" si="6841"/>
        <v>Health Care</v>
      </c>
      <c r="B3749" s="193" t="str">
        <f t="shared" si="6842"/>
        <v>MI021Health Care</v>
      </c>
      <c r="C3749" s="193" t="str">
        <f t="shared" si="6843"/>
        <v>Health CarePlys, Jeff</v>
      </c>
      <c r="D3749" s="193"/>
      <c r="E3749" s="193"/>
      <c r="F3749" s="193" t="str">
        <f t="shared" si="6844"/>
        <v>Health CareWilliams, David</v>
      </c>
      <c r="G3749" s="193" t="str">
        <f t="shared" ref="G3749:M3749" si="6915">G$298</f>
        <v>Williams, David</v>
      </c>
      <c r="H3749" s="193" t="str">
        <f t="shared" si="6915"/>
        <v>Plys, Jeff</v>
      </c>
      <c r="I3749" s="193" t="str">
        <f t="shared" si="6915"/>
        <v>MI021</v>
      </c>
      <c r="J3749" s="193" t="str">
        <f t="shared" si="6915"/>
        <v>MIKE SWENSON</v>
      </c>
      <c r="K3749" s="193" t="str">
        <f t="shared" si="6915"/>
        <v>all</v>
      </c>
      <c r="L3749" s="193">
        <f t="shared" si="6915"/>
        <v>0</v>
      </c>
      <c r="M3749" s="193">
        <f t="shared" si="6915"/>
        <v>0</v>
      </c>
      <c r="N3749" s="193" t="str">
        <f t="shared" si="6857"/>
        <v>Health Care</v>
      </c>
      <c r="AA3749" s="193">
        <f t="shared" si="6846"/>
        <v>0</v>
      </c>
      <c r="AB3749" s="193" t="str">
        <f t="shared" ref="AB3749" si="6916">AB$298</f>
        <v>Plys, Jeff</v>
      </c>
    </row>
    <row r="3750" spans="1:28" s="188" customFormat="1" ht="17.399999999999999">
      <c r="A3750" s="193" t="str">
        <f t="shared" si="6841"/>
        <v>Health Care</v>
      </c>
      <c r="B3750" s="193" t="str">
        <f t="shared" si="6842"/>
        <v>PI360Health Care</v>
      </c>
      <c r="C3750" s="193" t="str">
        <f t="shared" si="6843"/>
        <v>Health CarePlys, Jeff</v>
      </c>
      <c r="D3750" s="193"/>
      <c r="E3750" s="193"/>
      <c r="F3750" s="193" t="str">
        <f t="shared" si="6844"/>
        <v>Health CareWilliams, David</v>
      </c>
      <c r="G3750" s="193" t="str">
        <f t="shared" ref="G3750:M3750" si="6917">G$299</f>
        <v>Williams, David</v>
      </c>
      <c r="H3750" s="193" t="str">
        <f t="shared" si="6917"/>
        <v>Plys, Jeff</v>
      </c>
      <c r="I3750" s="193" t="str">
        <f t="shared" si="6917"/>
        <v>PI360</v>
      </c>
      <c r="J3750" s="193" t="str">
        <f t="shared" si="6917"/>
        <v>PEIONEER SQUARE</v>
      </c>
      <c r="K3750" s="193" t="str">
        <f t="shared" si="6917"/>
        <v>all</v>
      </c>
      <c r="L3750" s="193">
        <f t="shared" si="6917"/>
        <v>0</v>
      </c>
      <c r="M3750" s="193">
        <f t="shared" si="6917"/>
        <v>0</v>
      </c>
      <c r="N3750" s="193" t="str">
        <f t="shared" si="6857"/>
        <v>Health Care</v>
      </c>
      <c r="AA3750" s="193">
        <f t="shared" si="6846"/>
        <v>0</v>
      </c>
      <c r="AB3750" s="193" t="str">
        <f t="shared" ref="AB3750" si="6918">AB$299</f>
        <v>Plys, Jeff</v>
      </c>
    </row>
    <row r="3751" spans="1:28" s="188" customFormat="1" ht="17.399999999999999">
      <c r="A3751" s="193" t="str">
        <f t="shared" si="6841"/>
        <v>Health Care</v>
      </c>
      <c r="B3751" s="193" t="str">
        <f t="shared" si="6842"/>
        <v>PR140Health Care</v>
      </c>
      <c r="C3751" s="193" t="str">
        <f t="shared" si="6843"/>
        <v>Health CarePlys, Jeff</v>
      </c>
      <c r="D3751" s="193"/>
      <c r="E3751" s="193"/>
      <c r="F3751" s="193" t="str">
        <f t="shared" si="6844"/>
        <v>Health CareWilliams, David</v>
      </c>
      <c r="G3751" s="193" t="str">
        <f t="shared" ref="G3751:M3751" si="6919">G$300</f>
        <v>Williams, David</v>
      </c>
      <c r="H3751" s="193" t="str">
        <f t="shared" si="6919"/>
        <v>Plys, Jeff</v>
      </c>
      <c r="I3751" s="193" t="str">
        <f t="shared" si="6919"/>
        <v>PR140</v>
      </c>
      <c r="J3751" s="193" t="str">
        <f t="shared" si="6919"/>
        <v>PROFESSIONAL MANUFACTURERS REPRESEN</v>
      </c>
      <c r="K3751" s="193" t="str">
        <f t="shared" si="6919"/>
        <v>all</v>
      </c>
      <c r="L3751" s="193">
        <f t="shared" si="6919"/>
        <v>0</v>
      </c>
      <c r="M3751" s="193">
        <f t="shared" si="6919"/>
        <v>0</v>
      </c>
      <c r="N3751" s="193" t="str">
        <f t="shared" si="6857"/>
        <v>Health Care</v>
      </c>
      <c r="AA3751" s="193">
        <f t="shared" si="6846"/>
        <v>0</v>
      </c>
      <c r="AB3751" s="193" t="str">
        <f t="shared" ref="AB3751" si="6920">AB$300</f>
        <v>Plys, Jeff</v>
      </c>
    </row>
    <row r="3752" spans="1:28" s="188" customFormat="1" ht="17.399999999999999">
      <c r="A3752" s="193" t="str">
        <f t="shared" si="6841"/>
        <v>Health Care</v>
      </c>
      <c r="B3752" s="193" t="str">
        <f t="shared" si="6842"/>
        <v>PT046Health Care</v>
      </c>
      <c r="C3752" s="193" t="str">
        <f t="shared" si="6843"/>
        <v>Health CarePlys, Jeff</v>
      </c>
      <c r="D3752" s="193"/>
      <c r="E3752" s="193"/>
      <c r="F3752" s="193" t="str">
        <f t="shared" si="6844"/>
        <v>Health CareWilliams, David</v>
      </c>
      <c r="G3752" s="193" t="str">
        <f t="shared" ref="G3752:M3752" si="6921">G$301</f>
        <v>Williams, David</v>
      </c>
      <c r="H3752" s="193" t="str">
        <f t="shared" si="6921"/>
        <v>Plys, Jeff</v>
      </c>
      <c r="I3752" s="193" t="str">
        <f t="shared" si="6921"/>
        <v>PT046</v>
      </c>
      <c r="J3752" s="193" t="str">
        <f t="shared" si="6921"/>
        <v>PRO PACIFIC AGENTS INC</v>
      </c>
      <c r="K3752" s="193" t="str">
        <f t="shared" si="6921"/>
        <v>all</v>
      </c>
      <c r="L3752" s="193">
        <f t="shared" si="6921"/>
        <v>0</v>
      </c>
      <c r="M3752" s="193">
        <f t="shared" si="6921"/>
        <v>0</v>
      </c>
      <c r="N3752" s="193" t="str">
        <f t="shared" si="6857"/>
        <v>Health Care</v>
      </c>
      <c r="AA3752" s="193">
        <f t="shared" si="6846"/>
        <v>0</v>
      </c>
      <c r="AB3752" s="193" t="str">
        <f t="shared" ref="AB3752" si="6922">AB$301</f>
        <v>Plys, Jeff</v>
      </c>
    </row>
    <row r="3753" spans="1:28" s="188" customFormat="1" ht="17.399999999999999">
      <c r="A3753" s="193" t="str">
        <f t="shared" si="6841"/>
        <v>Health Care</v>
      </c>
      <c r="B3753" s="193" t="str">
        <f t="shared" si="6842"/>
        <v>SA900Health Care</v>
      </c>
      <c r="C3753" s="193" t="str">
        <f t="shared" si="6843"/>
        <v>Health CarePlys, Jeff</v>
      </c>
      <c r="D3753" s="193"/>
      <c r="E3753" s="193"/>
      <c r="F3753" s="193" t="str">
        <f t="shared" si="6844"/>
        <v>Health CareWilliams, David</v>
      </c>
      <c r="G3753" s="193" t="str">
        <f t="shared" ref="G3753:M3753" si="6923">G$302</f>
        <v>Williams, David</v>
      </c>
      <c r="H3753" s="193" t="str">
        <f t="shared" si="6923"/>
        <v>Plys, Jeff</v>
      </c>
      <c r="I3753" s="193" t="str">
        <f t="shared" si="6923"/>
        <v>SA900</v>
      </c>
      <c r="J3753" s="193" t="str">
        <f t="shared" si="6923"/>
        <v>SALEM SUP</v>
      </c>
      <c r="K3753" s="193" t="str">
        <f t="shared" si="6923"/>
        <v>all</v>
      </c>
      <c r="L3753" s="193">
        <f t="shared" si="6923"/>
        <v>0</v>
      </c>
      <c r="M3753" s="193">
        <f t="shared" si="6923"/>
        <v>0</v>
      </c>
      <c r="N3753" s="193" t="str">
        <f t="shared" si="6857"/>
        <v>Health Care</v>
      </c>
      <c r="AA3753" s="193">
        <f t="shared" si="6846"/>
        <v>0</v>
      </c>
      <c r="AB3753" s="193" t="str">
        <f t="shared" ref="AB3753" si="6924">AB$302</f>
        <v>Plys, Jeff</v>
      </c>
    </row>
    <row r="3754" spans="1:28" s="188" customFormat="1" ht="17.399999999999999">
      <c r="A3754" s="193" t="str">
        <f t="shared" si="6841"/>
        <v>Health Care</v>
      </c>
      <c r="B3754" s="193" t="str">
        <f t="shared" si="6842"/>
        <v>SC275Health Care</v>
      </c>
      <c r="C3754" s="193" t="str">
        <f t="shared" si="6843"/>
        <v>Health CarePlys, Jeff</v>
      </c>
      <c r="D3754" s="193"/>
      <c r="E3754" s="193"/>
      <c r="F3754" s="193" t="str">
        <f t="shared" si="6844"/>
        <v>Health CareWilliams, David</v>
      </c>
      <c r="G3754" s="193" t="str">
        <f t="shared" ref="G3754:M3754" si="6925">G$303</f>
        <v>Williams, David</v>
      </c>
      <c r="H3754" s="193" t="str">
        <f t="shared" si="6925"/>
        <v>Plys, Jeff</v>
      </c>
      <c r="I3754" s="193" t="str">
        <f t="shared" si="6925"/>
        <v>SC275</v>
      </c>
      <c r="J3754" s="193" t="str">
        <f t="shared" si="6925"/>
        <v>STEEL CITY</v>
      </c>
      <c r="K3754" s="193" t="str">
        <f t="shared" si="6925"/>
        <v>all</v>
      </c>
      <c r="L3754" s="193">
        <f t="shared" si="6925"/>
        <v>0</v>
      </c>
      <c r="M3754" s="193">
        <f t="shared" si="6925"/>
        <v>0</v>
      </c>
      <c r="N3754" s="193" t="str">
        <f t="shared" si="6857"/>
        <v>Health Care</v>
      </c>
      <c r="AA3754" s="193">
        <f t="shared" si="6846"/>
        <v>0</v>
      </c>
      <c r="AB3754" s="193" t="str">
        <f t="shared" ref="AB3754" si="6926">AB$303</f>
        <v>Plys, Jeff</v>
      </c>
    </row>
    <row r="3755" spans="1:28" s="188" customFormat="1" ht="17.399999999999999">
      <c r="A3755" s="193" t="str">
        <f t="shared" si="6841"/>
        <v>Health Care</v>
      </c>
      <c r="B3755" s="193" t="str">
        <f t="shared" si="6842"/>
        <v>SH810Health Care</v>
      </c>
      <c r="C3755" s="193" t="str">
        <f t="shared" si="6843"/>
        <v>Health CarePlys, Jeff</v>
      </c>
      <c r="D3755" s="193"/>
      <c r="E3755" s="193"/>
      <c r="F3755" s="193" t="str">
        <f t="shared" si="6844"/>
        <v>Health CareWilliams, David</v>
      </c>
      <c r="G3755" s="193" t="str">
        <f t="shared" ref="G3755:M3755" si="6927">G$304</f>
        <v>Williams, David</v>
      </c>
      <c r="H3755" s="193" t="str">
        <f t="shared" si="6927"/>
        <v>Plys, Jeff</v>
      </c>
      <c r="I3755" s="193" t="str">
        <f t="shared" si="6927"/>
        <v>SH810</v>
      </c>
      <c r="J3755" s="193" t="str">
        <f t="shared" si="6927"/>
        <v>SHAFFER DIST.</v>
      </c>
      <c r="K3755" s="193" t="str">
        <f t="shared" si="6927"/>
        <v>all</v>
      </c>
      <c r="L3755" s="193">
        <f t="shared" si="6927"/>
        <v>0</v>
      </c>
      <c r="M3755" s="193">
        <f t="shared" si="6927"/>
        <v>0</v>
      </c>
      <c r="N3755" s="193" t="str">
        <f t="shared" si="6857"/>
        <v>Health Care</v>
      </c>
      <c r="AA3755" s="193">
        <f t="shared" si="6846"/>
        <v>0</v>
      </c>
      <c r="AB3755" s="193" t="str">
        <f t="shared" ref="AB3755" si="6928">AB$304</f>
        <v>Plys, Jeff</v>
      </c>
    </row>
    <row r="3756" spans="1:28" s="188" customFormat="1" ht="17.399999999999999">
      <c r="A3756" s="193" t="str">
        <f t="shared" si="6841"/>
        <v>Health Care</v>
      </c>
      <c r="B3756" s="193" t="str">
        <f t="shared" si="6842"/>
        <v>SP578Health Care</v>
      </c>
      <c r="C3756" s="193" t="str">
        <f t="shared" si="6843"/>
        <v>Health CarePlys, Jeff</v>
      </c>
      <c r="D3756" s="193"/>
      <c r="E3756" s="193"/>
      <c r="F3756" s="193" t="str">
        <f t="shared" si="6844"/>
        <v>Health CareWilliams, David</v>
      </c>
      <c r="G3756" s="193" t="str">
        <f t="shared" ref="G3756:M3756" si="6929">G$305</f>
        <v>Williams, David</v>
      </c>
      <c r="H3756" s="193" t="str">
        <f t="shared" si="6929"/>
        <v>Plys, Jeff</v>
      </c>
      <c r="I3756" s="193" t="str">
        <f t="shared" si="6929"/>
        <v>SP578</v>
      </c>
      <c r="J3756" s="193" t="str">
        <f t="shared" si="6929"/>
        <v>STIEFEL DISTRIBUTING LLC</v>
      </c>
      <c r="K3756" s="193" t="str">
        <f t="shared" si="6929"/>
        <v>all</v>
      </c>
      <c r="L3756" s="193">
        <f t="shared" si="6929"/>
        <v>0</v>
      </c>
      <c r="M3756" s="193">
        <f t="shared" si="6929"/>
        <v>0</v>
      </c>
      <c r="N3756" s="193" t="str">
        <f t="shared" si="6857"/>
        <v>Health Care</v>
      </c>
      <c r="AA3756" s="193">
        <f t="shared" si="6846"/>
        <v>0</v>
      </c>
      <c r="AB3756" s="193" t="str">
        <f t="shared" ref="AB3756" si="6930">AB$305</f>
        <v>Plys, Jeff</v>
      </c>
    </row>
    <row r="3757" spans="1:28" s="188" customFormat="1" ht="17.399999999999999">
      <c r="A3757" s="193" t="str">
        <f t="shared" si="6841"/>
        <v>Health Care</v>
      </c>
      <c r="B3757" s="193" t="str">
        <f t="shared" si="6842"/>
        <v>SP579Health Care</v>
      </c>
      <c r="C3757" s="193" t="str">
        <f t="shared" si="6843"/>
        <v>Health CarePlys, Jeff</v>
      </c>
      <c r="D3757" s="193"/>
      <c r="E3757" s="193"/>
      <c r="F3757" s="193" t="str">
        <f t="shared" si="6844"/>
        <v>Health CareWilliams, David</v>
      </c>
      <c r="G3757" s="193" t="str">
        <f t="shared" ref="G3757:M3757" si="6931">G$306</f>
        <v>Williams, David</v>
      </c>
      <c r="H3757" s="193" t="str">
        <f t="shared" si="6931"/>
        <v>Plys, Jeff</v>
      </c>
      <c r="I3757" s="193" t="str">
        <f t="shared" si="6931"/>
        <v>SP579</v>
      </c>
      <c r="J3757" s="193" t="str">
        <f t="shared" si="6931"/>
        <v>SPECIALITY EQUIPMENT SALES (SESCO)</v>
      </c>
      <c r="K3757" s="193" t="str">
        <f t="shared" si="6931"/>
        <v>all</v>
      </c>
      <c r="L3757" s="193">
        <f t="shared" si="6931"/>
        <v>0</v>
      </c>
      <c r="M3757" s="193">
        <f t="shared" si="6931"/>
        <v>0</v>
      </c>
      <c r="N3757" s="193" t="str">
        <f t="shared" si="6857"/>
        <v>Health Care</v>
      </c>
      <c r="AA3757" s="193">
        <f t="shared" si="6846"/>
        <v>0</v>
      </c>
      <c r="AB3757" s="193" t="str">
        <f t="shared" ref="AB3757" si="6932">AB$306</f>
        <v>Plys, Jeff</v>
      </c>
    </row>
    <row r="3758" spans="1:28" s="188" customFormat="1" ht="17.399999999999999">
      <c r="A3758" s="193" t="str">
        <f t="shared" si="6841"/>
        <v>Health Care</v>
      </c>
      <c r="B3758" s="193" t="str">
        <f t="shared" si="6842"/>
        <v>0Health Care</v>
      </c>
      <c r="C3758" s="193" t="str">
        <f t="shared" si="6843"/>
        <v>Health Care0</v>
      </c>
      <c r="D3758" s="193"/>
      <c r="E3758" s="193"/>
      <c r="F3758" s="193" t="str">
        <f t="shared" si="6844"/>
        <v>Health Care0</v>
      </c>
      <c r="G3758" s="193">
        <f t="shared" ref="G3758:M3758" si="6933">G$307</f>
        <v>0</v>
      </c>
      <c r="H3758" s="193">
        <f t="shared" si="6933"/>
        <v>0</v>
      </c>
      <c r="I3758" s="193">
        <f t="shared" si="6933"/>
        <v>0</v>
      </c>
      <c r="J3758" s="193">
        <f t="shared" si="6933"/>
        <v>0</v>
      </c>
      <c r="K3758" s="193">
        <f t="shared" si="6933"/>
        <v>0</v>
      </c>
      <c r="L3758" s="193">
        <f t="shared" si="6933"/>
        <v>0</v>
      </c>
      <c r="M3758" s="193">
        <f t="shared" si="6933"/>
        <v>0</v>
      </c>
      <c r="N3758" s="193" t="str">
        <f t="shared" si="6857"/>
        <v>Health Care</v>
      </c>
      <c r="AA3758" s="193">
        <f t="shared" si="6846"/>
        <v>0</v>
      </c>
      <c r="AB3758" s="193">
        <f t="shared" ref="AB3758" si="6934">AB$307</f>
        <v>0</v>
      </c>
    </row>
    <row r="3759" spans="1:28" s="188" customFormat="1" ht="17.399999999999999">
      <c r="A3759" s="193" t="str">
        <f t="shared" si="6841"/>
        <v>Health Care</v>
      </c>
      <c r="B3759" s="193" t="str">
        <f t="shared" si="6842"/>
        <v>0Health Care</v>
      </c>
      <c r="C3759" s="193" t="str">
        <f t="shared" si="6843"/>
        <v>Health Care0</v>
      </c>
      <c r="D3759" s="193"/>
      <c r="E3759" s="193"/>
      <c r="F3759" s="193" t="str">
        <f t="shared" si="6844"/>
        <v>Health Care0</v>
      </c>
      <c r="G3759" s="193">
        <f t="shared" ref="G3759:M3759" si="6935">G$308</f>
        <v>0</v>
      </c>
      <c r="H3759" s="193">
        <f t="shared" si="6935"/>
        <v>0</v>
      </c>
      <c r="I3759" s="193">
        <f t="shared" si="6935"/>
        <v>0</v>
      </c>
      <c r="J3759" s="193">
        <f t="shared" si="6935"/>
        <v>0</v>
      </c>
      <c r="K3759" s="193">
        <f t="shared" si="6935"/>
        <v>0</v>
      </c>
      <c r="L3759" s="193">
        <f t="shared" si="6935"/>
        <v>0</v>
      </c>
      <c r="M3759" s="193">
        <f t="shared" si="6935"/>
        <v>0</v>
      </c>
      <c r="N3759" s="193" t="str">
        <f t="shared" si="6857"/>
        <v>Health Care</v>
      </c>
      <c r="AA3759" s="193">
        <f t="shared" si="6846"/>
        <v>0</v>
      </c>
      <c r="AB3759" s="193">
        <f t="shared" ref="AB3759" si="6936">AB$308</f>
        <v>0</v>
      </c>
    </row>
    <row r="3760" spans="1:28" s="188" customFormat="1" ht="17.399999999999999">
      <c r="A3760" s="193" t="str">
        <f t="shared" si="6841"/>
        <v>Health Care</v>
      </c>
      <c r="B3760" s="193" t="str">
        <f t="shared" si="6842"/>
        <v>0Health Care</v>
      </c>
      <c r="C3760" s="193" t="str">
        <f t="shared" si="6843"/>
        <v>Health Care0</v>
      </c>
      <c r="D3760" s="193"/>
      <c r="E3760" s="193"/>
      <c r="F3760" s="193" t="str">
        <f t="shared" si="6844"/>
        <v>Health Care0</v>
      </c>
      <c r="G3760" s="193">
        <f t="shared" ref="G3760:M3760" si="6937">G$309</f>
        <v>0</v>
      </c>
      <c r="H3760" s="193">
        <f t="shared" si="6937"/>
        <v>0</v>
      </c>
      <c r="I3760" s="193">
        <f t="shared" si="6937"/>
        <v>0</v>
      </c>
      <c r="J3760" s="193">
        <f t="shared" si="6937"/>
        <v>0</v>
      </c>
      <c r="K3760" s="193">
        <f t="shared" si="6937"/>
        <v>0</v>
      </c>
      <c r="L3760" s="193">
        <f t="shared" si="6937"/>
        <v>0</v>
      </c>
      <c r="M3760" s="193">
        <f t="shared" si="6937"/>
        <v>0</v>
      </c>
      <c r="N3760" s="193" t="str">
        <f t="shared" si="6857"/>
        <v>Health Care</v>
      </c>
      <c r="AA3760" s="193">
        <f t="shared" si="6846"/>
        <v>0</v>
      </c>
      <c r="AB3760" s="193">
        <f t="shared" ref="AB3760" si="6938">AB$309</f>
        <v>0</v>
      </c>
    </row>
    <row r="3761" spans="1:28" s="188" customFormat="1" ht="17.399999999999999">
      <c r="A3761" s="193" t="str">
        <f t="shared" si="6841"/>
        <v>Health Care</v>
      </c>
      <c r="B3761" s="193" t="str">
        <f t="shared" si="6842"/>
        <v>0Health Care</v>
      </c>
      <c r="C3761" s="193" t="str">
        <f t="shared" si="6843"/>
        <v>Health Care0</v>
      </c>
      <c r="D3761" s="193"/>
      <c r="E3761" s="193"/>
      <c r="F3761" s="193" t="str">
        <f t="shared" si="6844"/>
        <v>Health Care0</v>
      </c>
      <c r="G3761" s="193">
        <f t="shared" ref="G3761:M3761" si="6939">G$310</f>
        <v>0</v>
      </c>
      <c r="H3761" s="193">
        <f t="shared" si="6939"/>
        <v>0</v>
      </c>
      <c r="I3761" s="193">
        <f t="shared" si="6939"/>
        <v>0</v>
      </c>
      <c r="J3761" s="193">
        <f t="shared" si="6939"/>
        <v>0</v>
      </c>
      <c r="K3761" s="193">
        <f t="shared" si="6939"/>
        <v>0</v>
      </c>
      <c r="L3761" s="193">
        <f t="shared" si="6939"/>
        <v>0</v>
      </c>
      <c r="M3761" s="193">
        <f t="shared" si="6939"/>
        <v>0</v>
      </c>
      <c r="N3761" s="193" t="str">
        <f t="shared" si="6857"/>
        <v>Health Care</v>
      </c>
      <c r="AA3761" s="193">
        <f t="shared" si="6846"/>
        <v>0</v>
      </c>
      <c r="AB3761" s="193">
        <f t="shared" ref="AB3761" si="6940">AB$310</f>
        <v>0</v>
      </c>
    </row>
    <row r="3762" spans="1:28" s="188" customFormat="1" ht="17.399999999999999">
      <c r="A3762" s="193" t="str">
        <f t="shared" si="6841"/>
        <v>Health Care</v>
      </c>
      <c r="B3762" s="193" t="str">
        <f t="shared" si="6842"/>
        <v>0Health Care</v>
      </c>
      <c r="C3762" s="193" t="str">
        <f t="shared" si="6843"/>
        <v>Health Care0</v>
      </c>
      <c r="D3762" s="193"/>
      <c r="E3762" s="193"/>
      <c r="F3762" s="193" t="str">
        <f t="shared" si="6844"/>
        <v>Health Care0</v>
      </c>
      <c r="G3762" s="193">
        <f t="shared" ref="G3762:M3762" si="6941">G$311</f>
        <v>0</v>
      </c>
      <c r="H3762" s="193">
        <f t="shared" si="6941"/>
        <v>0</v>
      </c>
      <c r="I3762" s="193">
        <f t="shared" si="6941"/>
        <v>0</v>
      </c>
      <c r="J3762" s="193">
        <f t="shared" si="6941"/>
        <v>0</v>
      </c>
      <c r="K3762" s="193">
        <f t="shared" si="6941"/>
        <v>0</v>
      </c>
      <c r="L3762" s="193">
        <f t="shared" si="6941"/>
        <v>0</v>
      </c>
      <c r="M3762" s="193">
        <f t="shared" si="6941"/>
        <v>0</v>
      </c>
      <c r="N3762" s="193" t="str">
        <f t="shared" si="6857"/>
        <v>Health Care</v>
      </c>
      <c r="AA3762" s="193">
        <f t="shared" si="6846"/>
        <v>0</v>
      </c>
      <c r="AB3762" s="193">
        <f t="shared" ref="AB3762" si="6942">AB$311</f>
        <v>0</v>
      </c>
    </row>
    <row r="3763" spans="1:28" s="188" customFormat="1" ht="17.399999999999999">
      <c r="A3763" s="193" t="str">
        <f t="shared" si="6841"/>
        <v>Health Care</v>
      </c>
      <c r="B3763" s="193" t="str">
        <f t="shared" si="6842"/>
        <v>EM245Health Care</v>
      </c>
      <c r="C3763" s="193" t="str">
        <f t="shared" si="6843"/>
        <v>Health CareRigney, Matthew</v>
      </c>
      <c r="D3763" s="193"/>
      <c r="E3763" s="193"/>
      <c r="F3763" s="193" t="str">
        <f t="shared" si="6844"/>
        <v>Health CareWilliams, David</v>
      </c>
      <c r="G3763" s="193" t="str">
        <f t="shared" ref="G3763:M3763" si="6943">G$312</f>
        <v>Williams, David</v>
      </c>
      <c r="H3763" s="193" t="str">
        <f t="shared" si="6943"/>
        <v>Rigney, Matthew</v>
      </c>
      <c r="I3763" s="193" t="str">
        <f t="shared" si="6943"/>
        <v>EM245</v>
      </c>
      <c r="J3763" s="193" t="str">
        <f t="shared" si="6943"/>
        <v>EMPIRE EQUIPMENT COMPANY</v>
      </c>
      <c r="K3763" s="193" t="str">
        <f t="shared" si="6943"/>
        <v>all</v>
      </c>
      <c r="L3763" s="193">
        <f t="shared" si="6943"/>
        <v>0</v>
      </c>
      <c r="M3763" s="193">
        <f t="shared" si="6943"/>
        <v>0</v>
      </c>
      <c r="N3763" s="193" t="str">
        <f t="shared" si="6857"/>
        <v>Health Care</v>
      </c>
      <c r="AA3763" s="193">
        <f t="shared" si="6846"/>
        <v>0</v>
      </c>
      <c r="AB3763" s="193" t="str">
        <f t="shared" ref="AB3763" si="6944">AB$312</f>
        <v>Rigney, Matthew</v>
      </c>
    </row>
    <row r="3764" spans="1:28" s="188" customFormat="1" ht="17.399999999999999">
      <c r="A3764" s="193" t="str">
        <f t="shared" si="6841"/>
        <v>Health Care</v>
      </c>
      <c r="B3764" s="193" t="str">
        <f t="shared" si="6842"/>
        <v>FI415Health Care</v>
      </c>
      <c r="C3764" s="193" t="str">
        <f t="shared" si="6843"/>
        <v>Health CareRigney, Matthew</v>
      </c>
      <c r="D3764" s="193"/>
      <c r="E3764" s="193"/>
      <c r="F3764" s="193" t="str">
        <f t="shared" si="6844"/>
        <v>Health CareWilliams, David</v>
      </c>
      <c r="G3764" s="193" t="str">
        <f t="shared" ref="G3764:M3764" si="6945">G$313</f>
        <v>Williams, David</v>
      </c>
      <c r="H3764" s="193" t="str">
        <f t="shared" si="6945"/>
        <v>Rigney, Matthew</v>
      </c>
      <c r="I3764" s="193" t="str">
        <f t="shared" si="6945"/>
        <v>FI415</v>
      </c>
      <c r="J3764" s="193" t="str">
        <f t="shared" si="6945"/>
        <v>FINN COMMERCIAL</v>
      </c>
      <c r="K3764" s="193" t="str">
        <f t="shared" si="6945"/>
        <v>all</v>
      </c>
      <c r="L3764" s="193">
        <f t="shared" si="6945"/>
        <v>0</v>
      </c>
      <c r="M3764" s="193">
        <f t="shared" si="6945"/>
        <v>0</v>
      </c>
      <c r="N3764" s="193" t="str">
        <f t="shared" si="6857"/>
        <v>Health Care</v>
      </c>
      <c r="AA3764" s="193">
        <f t="shared" si="6846"/>
        <v>0</v>
      </c>
      <c r="AB3764" s="193" t="str">
        <f t="shared" ref="AB3764" si="6946">AB$313</f>
        <v>Rigney, Matthew</v>
      </c>
    </row>
    <row r="3765" spans="1:28" s="188" customFormat="1" ht="17.399999999999999">
      <c r="A3765" s="193" t="str">
        <f t="shared" si="6841"/>
        <v>Health Care</v>
      </c>
      <c r="B3765" s="193" t="str">
        <f t="shared" si="6842"/>
        <v>HI560Health Care</v>
      </c>
      <c r="C3765" s="193" t="str">
        <f t="shared" si="6843"/>
        <v>Health CareRigney, Matthew</v>
      </c>
      <c r="D3765" s="193"/>
      <c r="E3765" s="193"/>
      <c r="F3765" s="193" t="str">
        <f t="shared" si="6844"/>
        <v>Health CareWilliams, David</v>
      </c>
      <c r="G3765" s="193" t="str">
        <f t="shared" ref="G3765:M3765" si="6947">G$314</f>
        <v>Williams, David</v>
      </c>
      <c r="H3765" s="193" t="str">
        <f t="shared" si="6947"/>
        <v>Rigney, Matthew</v>
      </c>
      <c r="I3765" s="193" t="str">
        <f t="shared" si="6947"/>
        <v>HI560</v>
      </c>
      <c r="J3765" s="193" t="str">
        <f t="shared" si="6947"/>
        <v>HIGH SABATINO</v>
      </c>
      <c r="K3765" s="193" t="str">
        <f t="shared" si="6947"/>
        <v>all</v>
      </c>
      <c r="L3765" s="193">
        <f t="shared" si="6947"/>
        <v>0</v>
      </c>
      <c r="M3765" s="193">
        <f t="shared" si="6947"/>
        <v>0</v>
      </c>
      <c r="N3765" s="193" t="str">
        <f t="shared" si="6857"/>
        <v>Health Care</v>
      </c>
      <c r="AA3765" s="193">
        <f t="shared" si="6846"/>
        <v>0</v>
      </c>
      <c r="AB3765" s="193" t="str">
        <f t="shared" ref="AB3765" si="6948">AB$314</f>
        <v>Rigney, Matthew</v>
      </c>
    </row>
    <row r="3766" spans="1:28" s="188" customFormat="1" ht="17.399999999999999">
      <c r="A3766" s="193" t="str">
        <f t="shared" si="6841"/>
        <v>Health Care</v>
      </c>
      <c r="B3766" s="193" t="str">
        <f t="shared" si="6842"/>
        <v>KE685Health Care</v>
      </c>
      <c r="C3766" s="193" t="str">
        <f t="shared" si="6843"/>
        <v>Health CareRigney, Matthew</v>
      </c>
      <c r="D3766" s="193"/>
      <c r="E3766" s="193"/>
      <c r="F3766" s="193" t="str">
        <f t="shared" si="6844"/>
        <v>Health CareWilliams, David</v>
      </c>
      <c r="G3766" s="193" t="str">
        <f t="shared" ref="G3766:M3766" si="6949">G$315</f>
        <v>Williams, David</v>
      </c>
      <c r="H3766" s="193" t="str">
        <f t="shared" si="6949"/>
        <v>Rigney, Matthew</v>
      </c>
      <c r="I3766" s="193" t="str">
        <f t="shared" si="6949"/>
        <v>KE685</v>
      </c>
      <c r="J3766" s="193" t="str">
        <f t="shared" si="6949"/>
        <v>KEN LEVEY</v>
      </c>
      <c r="K3766" s="193" t="str">
        <f t="shared" si="6949"/>
        <v>all</v>
      </c>
      <c r="L3766" s="193">
        <f t="shared" si="6949"/>
        <v>0</v>
      </c>
      <c r="M3766" s="193">
        <f t="shared" si="6949"/>
        <v>0</v>
      </c>
      <c r="N3766" s="193" t="str">
        <f t="shared" si="6857"/>
        <v>Health Care</v>
      </c>
      <c r="AA3766" s="193">
        <f t="shared" si="6846"/>
        <v>0</v>
      </c>
      <c r="AB3766" s="193" t="str">
        <f t="shared" ref="AB3766" si="6950">AB$315</f>
        <v>Rigney, Matthew</v>
      </c>
    </row>
    <row r="3767" spans="1:28" s="188" customFormat="1" ht="17.399999999999999">
      <c r="A3767" s="193" t="str">
        <f t="shared" si="6841"/>
        <v>Health Care</v>
      </c>
      <c r="B3767" s="193" t="str">
        <f t="shared" si="6842"/>
        <v>MP085Health Care</v>
      </c>
      <c r="C3767" s="193" t="str">
        <f t="shared" si="6843"/>
        <v>Health CareRigney, Matthew</v>
      </c>
      <c r="D3767" s="193"/>
      <c r="E3767" s="193"/>
      <c r="F3767" s="193" t="str">
        <f t="shared" si="6844"/>
        <v>Health CareWilliams, David</v>
      </c>
      <c r="G3767" s="193" t="str">
        <f t="shared" ref="G3767:M3767" si="6951">G$316</f>
        <v>Williams, David</v>
      </c>
      <c r="H3767" s="193" t="str">
        <f t="shared" si="6951"/>
        <v>Rigney, Matthew</v>
      </c>
      <c r="I3767" s="193" t="str">
        <f t="shared" si="6951"/>
        <v>MP085</v>
      </c>
      <c r="J3767" s="193" t="str">
        <f t="shared" si="6951"/>
        <v>MPH GROUP</v>
      </c>
      <c r="K3767" s="193" t="str">
        <f t="shared" si="6951"/>
        <v>all</v>
      </c>
      <c r="L3767" s="193">
        <f t="shared" si="6951"/>
        <v>0</v>
      </c>
      <c r="M3767" s="193">
        <f t="shared" si="6951"/>
        <v>0</v>
      </c>
      <c r="N3767" s="193" t="str">
        <f t="shared" si="6857"/>
        <v>Health Care</v>
      </c>
      <c r="AA3767" s="193">
        <f t="shared" si="6846"/>
        <v>0</v>
      </c>
      <c r="AB3767" s="193" t="str">
        <f t="shared" ref="AB3767" si="6952">AB$316</f>
        <v>Rigney, Matthew</v>
      </c>
    </row>
    <row r="3768" spans="1:28" s="188" customFormat="1" ht="17.399999999999999">
      <c r="A3768" s="193" t="str">
        <f t="shared" si="6841"/>
        <v>Health Care</v>
      </c>
      <c r="B3768" s="193" t="str">
        <f t="shared" si="6842"/>
        <v>MS170Health Care</v>
      </c>
      <c r="C3768" s="193" t="str">
        <f t="shared" si="6843"/>
        <v>Health CareRigney, Matthew</v>
      </c>
      <c r="D3768" s="193"/>
      <c r="E3768" s="193"/>
      <c r="F3768" s="193" t="str">
        <f t="shared" si="6844"/>
        <v>Health CareWilliams, David</v>
      </c>
      <c r="G3768" s="193" t="str">
        <f t="shared" ref="G3768:M3768" si="6953">G$317</f>
        <v>Williams, David</v>
      </c>
      <c r="H3768" s="193" t="str">
        <f t="shared" si="6953"/>
        <v>Rigney, Matthew</v>
      </c>
      <c r="I3768" s="193" t="str">
        <f t="shared" si="6953"/>
        <v>MS170</v>
      </c>
      <c r="J3768" s="193" t="str">
        <f t="shared" si="6953"/>
        <v>MICROWAVE SPECIALTIES INC.</v>
      </c>
      <c r="K3768" s="193" t="str">
        <f t="shared" si="6953"/>
        <v>all</v>
      </c>
      <c r="L3768" s="193">
        <f t="shared" si="6953"/>
        <v>0</v>
      </c>
      <c r="M3768" s="193">
        <f t="shared" si="6953"/>
        <v>0</v>
      </c>
      <c r="N3768" s="193" t="str">
        <f t="shared" si="6857"/>
        <v>Health Care</v>
      </c>
      <c r="AA3768" s="193">
        <f t="shared" si="6846"/>
        <v>0</v>
      </c>
      <c r="AB3768" s="193" t="str">
        <f t="shared" ref="AB3768" si="6954">AB$317</f>
        <v>Rigney, Matthew</v>
      </c>
    </row>
    <row r="3769" spans="1:28" s="188" customFormat="1" ht="17.399999999999999">
      <c r="A3769" s="193" t="str">
        <f t="shared" si="6841"/>
        <v>Health Care</v>
      </c>
      <c r="B3769" s="193" t="str">
        <f t="shared" si="6842"/>
        <v>SC585Health Care</v>
      </c>
      <c r="C3769" s="193" t="str">
        <f t="shared" si="6843"/>
        <v>Health CareRigney, Matthew</v>
      </c>
      <c r="D3769" s="193"/>
      <c r="E3769" s="193"/>
      <c r="F3769" s="193" t="str">
        <f t="shared" si="6844"/>
        <v>Health CareWilliams, David</v>
      </c>
      <c r="G3769" s="193" t="str">
        <f t="shared" ref="G3769:M3769" si="6955">G$318</f>
        <v>Williams, David</v>
      </c>
      <c r="H3769" s="193" t="str">
        <f t="shared" si="6955"/>
        <v>Rigney, Matthew</v>
      </c>
      <c r="I3769" s="193" t="str">
        <f t="shared" si="6955"/>
        <v>SC585</v>
      </c>
      <c r="J3769" s="193" t="str">
        <f t="shared" si="6955"/>
        <v>SCHMID ELEVEN CORPORATION</v>
      </c>
      <c r="K3769" s="193" t="str">
        <f t="shared" si="6955"/>
        <v>all</v>
      </c>
      <c r="L3769" s="193">
        <f t="shared" si="6955"/>
        <v>0</v>
      </c>
      <c r="M3769" s="193">
        <f t="shared" si="6955"/>
        <v>0</v>
      </c>
      <c r="N3769" s="193" t="str">
        <f t="shared" si="6857"/>
        <v>Health Care</v>
      </c>
      <c r="AA3769" s="193">
        <f t="shared" si="6846"/>
        <v>0</v>
      </c>
      <c r="AB3769" s="193" t="str">
        <f t="shared" ref="AB3769" si="6956">AB$318</f>
        <v>Rigney, Matthew</v>
      </c>
    </row>
    <row r="3770" spans="1:28" s="188" customFormat="1" ht="17.399999999999999">
      <c r="A3770" s="193" t="str">
        <f t="shared" si="6841"/>
        <v>Health Care</v>
      </c>
      <c r="B3770" s="193" t="str">
        <f t="shared" si="6842"/>
        <v>TD115Health Care</v>
      </c>
      <c r="C3770" s="193" t="str">
        <f t="shared" si="6843"/>
        <v>Health CareRigney, Matthew</v>
      </c>
      <c r="D3770" s="193"/>
      <c r="E3770" s="193"/>
      <c r="F3770" s="193" t="str">
        <f t="shared" si="6844"/>
        <v>Health CareWilliams, David</v>
      </c>
      <c r="G3770" s="193" t="str">
        <f t="shared" ref="G3770:M3770" si="6957">G$319</f>
        <v>Williams, David</v>
      </c>
      <c r="H3770" s="193" t="str">
        <f t="shared" si="6957"/>
        <v>Rigney, Matthew</v>
      </c>
      <c r="I3770" s="193" t="str">
        <f t="shared" si="6957"/>
        <v>TD115</v>
      </c>
      <c r="J3770" s="193" t="str">
        <f t="shared" si="6957"/>
        <v>TD MARKETING</v>
      </c>
      <c r="K3770" s="193" t="str">
        <f t="shared" si="6957"/>
        <v>all</v>
      </c>
      <c r="L3770" s="193">
        <f t="shared" si="6957"/>
        <v>0</v>
      </c>
      <c r="M3770" s="193">
        <f t="shared" si="6957"/>
        <v>0</v>
      </c>
      <c r="N3770" s="193" t="str">
        <f t="shared" si="6857"/>
        <v>Health Care</v>
      </c>
      <c r="AA3770" s="193">
        <f t="shared" si="6846"/>
        <v>0</v>
      </c>
      <c r="AB3770" s="193" t="str">
        <f t="shared" ref="AB3770" si="6958">AB$319</f>
        <v>Rigney, Matthew</v>
      </c>
    </row>
    <row r="3771" spans="1:28" s="188" customFormat="1" ht="17.399999999999999">
      <c r="A3771" s="193" t="str">
        <f t="shared" si="6841"/>
        <v>Health Care</v>
      </c>
      <c r="B3771" s="193" t="str">
        <f t="shared" si="6842"/>
        <v>GR686Health Care</v>
      </c>
      <c r="C3771" s="193" t="str">
        <f t="shared" si="6843"/>
        <v>Health CareRigney, Matthew</v>
      </c>
      <c r="D3771" s="193"/>
      <c r="E3771" s="193"/>
      <c r="F3771" s="193" t="str">
        <f t="shared" si="6844"/>
        <v>Health CareWilliams, David</v>
      </c>
      <c r="G3771" s="193" t="str">
        <f t="shared" ref="G3771:M3771" si="6959">G$320</f>
        <v>Williams, David</v>
      </c>
      <c r="H3771" s="193" t="str">
        <f t="shared" si="6959"/>
        <v>Rigney, Matthew</v>
      </c>
      <c r="I3771" s="193" t="str">
        <f t="shared" si="6959"/>
        <v>GR686</v>
      </c>
      <c r="J3771" s="193" t="str">
        <f t="shared" si="6959"/>
        <v>GRIFFIN MARKETING GROUP INC</v>
      </c>
      <c r="K3771" s="193" t="str">
        <f t="shared" si="6959"/>
        <v>all</v>
      </c>
      <c r="L3771" s="193">
        <f t="shared" si="6959"/>
        <v>0</v>
      </c>
      <c r="M3771" s="193">
        <f t="shared" si="6959"/>
        <v>0</v>
      </c>
      <c r="N3771" s="193" t="str">
        <f t="shared" si="6857"/>
        <v>Health Care</v>
      </c>
      <c r="AA3771" s="193">
        <f t="shared" si="6846"/>
        <v>0</v>
      </c>
      <c r="AB3771" s="193" t="str">
        <f t="shared" ref="AB3771" si="6960">AB$320</f>
        <v>Rigney, Matthew</v>
      </c>
    </row>
    <row r="3772" spans="1:28" s="188" customFormat="1" ht="17.399999999999999">
      <c r="A3772" s="193" t="str">
        <f t="shared" si="6841"/>
        <v>Health Care</v>
      </c>
      <c r="B3772" s="193" t="str">
        <f t="shared" si="6842"/>
        <v>0Health Care</v>
      </c>
      <c r="C3772" s="193" t="str">
        <f t="shared" si="6843"/>
        <v>Health Care0</v>
      </c>
      <c r="D3772" s="193"/>
      <c r="E3772" s="193"/>
      <c r="F3772" s="193" t="str">
        <f t="shared" si="6844"/>
        <v>Health Care0</v>
      </c>
      <c r="G3772" s="193">
        <f t="shared" ref="G3772:M3772" si="6961">G$321</f>
        <v>0</v>
      </c>
      <c r="H3772" s="193">
        <f t="shared" si="6961"/>
        <v>0</v>
      </c>
      <c r="I3772" s="193">
        <f t="shared" si="6961"/>
        <v>0</v>
      </c>
      <c r="J3772" s="193">
        <f t="shared" si="6961"/>
        <v>0</v>
      </c>
      <c r="K3772" s="193">
        <f t="shared" si="6961"/>
        <v>0</v>
      </c>
      <c r="L3772" s="193">
        <f t="shared" si="6961"/>
        <v>0</v>
      </c>
      <c r="M3772" s="193">
        <f t="shared" si="6961"/>
        <v>0</v>
      </c>
      <c r="N3772" s="193" t="str">
        <f t="shared" si="6857"/>
        <v>Health Care</v>
      </c>
      <c r="AA3772" s="193">
        <f t="shared" si="6846"/>
        <v>0</v>
      </c>
      <c r="AB3772" s="193">
        <f t="shared" ref="AB3772" si="6962">AB$321</f>
        <v>0</v>
      </c>
    </row>
    <row r="3773" spans="1:28" s="188" customFormat="1" ht="17.399999999999999">
      <c r="A3773" s="193" t="str">
        <f t="shared" si="6841"/>
        <v>Health Care</v>
      </c>
      <c r="B3773" s="193" t="str">
        <f t="shared" si="6842"/>
        <v>NI030Health Care</v>
      </c>
      <c r="C3773" s="193" t="str">
        <f t="shared" si="6843"/>
        <v>Health CareFujikura, Keizo</v>
      </c>
      <c r="D3773" s="193"/>
      <c r="E3773" s="193"/>
      <c r="F3773" s="193" t="str">
        <f t="shared" si="6844"/>
        <v>Health CareWilliams, David</v>
      </c>
      <c r="G3773" s="193" t="str">
        <f t="shared" ref="G3773:M3773" si="6963">G$322</f>
        <v>Williams, David</v>
      </c>
      <c r="H3773" s="193" t="str">
        <f t="shared" si="6963"/>
        <v>Fujikura, Keizo</v>
      </c>
      <c r="I3773" s="193" t="str">
        <f t="shared" si="6963"/>
        <v>NI030</v>
      </c>
      <c r="J3773" s="193" t="str">
        <f t="shared" si="6963"/>
        <v xml:space="preserve">NISHIMOTO TRADING CO. </v>
      </c>
      <c r="K3773" s="193" t="str">
        <f t="shared" si="6963"/>
        <v>all</v>
      </c>
      <c r="L3773" s="193">
        <f t="shared" si="6963"/>
        <v>0</v>
      </c>
      <c r="M3773" s="193">
        <f t="shared" si="6963"/>
        <v>0</v>
      </c>
      <c r="N3773" s="193" t="str">
        <f t="shared" si="6857"/>
        <v>Health Care</v>
      </c>
      <c r="AA3773" s="193">
        <f t="shared" si="6846"/>
        <v>0</v>
      </c>
      <c r="AB3773" s="193" t="str">
        <f t="shared" ref="AB3773" si="6964">AB$322</f>
        <v>Fujikura, Keizo</v>
      </c>
    </row>
    <row r="3774" spans="1:28" s="188" customFormat="1" ht="17.399999999999999">
      <c r="A3774" s="193" t="str">
        <f t="shared" si="6841"/>
        <v>Health Care</v>
      </c>
      <c r="B3774" s="193" t="str">
        <f t="shared" si="6842"/>
        <v>EM095Health Care</v>
      </c>
      <c r="C3774" s="193" t="str">
        <f t="shared" si="6843"/>
        <v>Health CareFujikura, Keizo</v>
      </c>
      <c r="D3774" s="193"/>
      <c r="E3774" s="193"/>
      <c r="F3774" s="193" t="str">
        <f t="shared" si="6844"/>
        <v>Health CareWilliams, David</v>
      </c>
      <c r="G3774" s="193" t="str">
        <f t="shared" ref="G3774:M3774" si="6965">G$323</f>
        <v>Williams, David</v>
      </c>
      <c r="H3774" s="193" t="str">
        <f t="shared" si="6965"/>
        <v>Fujikura, Keizo</v>
      </c>
      <c r="I3774" s="193" t="str">
        <f t="shared" si="6965"/>
        <v>EM095</v>
      </c>
      <c r="J3774" s="193" t="str">
        <f t="shared" si="6965"/>
        <v>EDEN MARKETING CORP.</v>
      </c>
      <c r="K3774" s="193" t="str">
        <f t="shared" si="6965"/>
        <v>all</v>
      </c>
      <c r="L3774" s="193">
        <f t="shared" si="6965"/>
        <v>0</v>
      </c>
      <c r="M3774" s="193">
        <f t="shared" si="6965"/>
        <v>0</v>
      </c>
      <c r="N3774" s="193" t="str">
        <f t="shared" si="6857"/>
        <v>Health Care</v>
      </c>
      <c r="AA3774" s="193">
        <f t="shared" si="6846"/>
        <v>0</v>
      </c>
      <c r="AB3774" s="193" t="str">
        <f t="shared" ref="AB3774" si="6966">AB$323</f>
        <v>Nagira, Rina</v>
      </c>
    </row>
    <row r="3775" spans="1:28" s="188" customFormat="1" ht="17.399999999999999">
      <c r="A3775" s="193" t="str">
        <f t="shared" si="6841"/>
        <v>Health Care</v>
      </c>
      <c r="B3775" s="193" t="str">
        <f t="shared" si="6842"/>
        <v>NO255Health Care</v>
      </c>
      <c r="C3775" s="193" t="str">
        <f t="shared" si="6843"/>
        <v>Health CareFujikura, Keizo</v>
      </c>
      <c r="D3775" s="193"/>
      <c r="E3775" s="193"/>
      <c r="F3775" s="193" t="str">
        <f t="shared" si="6844"/>
        <v>Health CareWilliams, David</v>
      </c>
      <c r="G3775" s="193" t="str">
        <f t="shared" ref="G3775:M3775" si="6967">G$324</f>
        <v>Williams, David</v>
      </c>
      <c r="H3775" s="193" t="str">
        <f t="shared" si="6967"/>
        <v>Fujikura, Keizo</v>
      </c>
      <c r="I3775" s="193" t="str">
        <f t="shared" si="6967"/>
        <v>NO255</v>
      </c>
      <c r="J3775" s="193" t="str">
        <f t="shared" si="6967"/>
        <v>NOZAWA DISTRIBUTING</v>
      </c>
      <c r="K3775" s="193" t="str">
        <f t="shared" si="6967"/>
        <v>all</v>
      </c>
      <c r="L3775" s="193">
        <f t="shared" si="6967"/>
        <v>0</v>
      </c>
      <c r="M3775" s="193">
        <f t="shared" si="6967"/>
        <v>0</v>
      </c>
      <c r="N3775" s="193" t="str">
        <f t="shared" si="6857"/>
        <v>Health Care</v>
      </c>
      <c r="AA3775" s="193">
        <f t="shared" si="6846"/>
        <v>0</v>
      </c>
      <c r="AB3775" s="193" t="str">
        <f t="shared" ref="AB3775" si="6968">AB$324</f>
        <v>Nagira, Rina</v>
      </c>
    </row>
    <row r="3776" spans="1:28" s="188" customFormat="1" ht="17.399999999999999">
      <c r="A3776" s="193" t="str">
        <f t="shared" si="6841"/>
        <v>Health Care</v>
      </c>
      <c r="B3776" s="193" t="str">
        <f t="shared" si="6842"/>
        <v>AT551Health Care</v>
      </c>
      <c r="C3776" s="193" t="str">
        <f t="shared" si="6843"/>
        <v>Health CareFatianow, Christina</v>
      </c>
      <c r="D3776" s="193"/>
      <c r="E3776" s="193"/>
      <c r="F3776" s="193" t="str">
        <f t="shared" si="6844"/>
        <v>Health CareHoffman, Brian</v>
      </c>
      <c r="G3776" s="193" t="str">
        <f t="shared" ref="G3776:M3776" si="6969">G$325</f>
        <v>Hoffman, Brian</v>
      </c>
      <c r="H3776" s="193" t="str">
        <f t="shared" si="6969"/>
        <v>Fatianow, Christina</v>
      </c>
      <c r="I3776" s="193" t="str">
        <f t="shared" si="6969"/>
        <v>AT551</v>
      </c>
      <c r="J3776" s="193" t="str">
        <f t="shared" si="6969"/>
        <v>ATLAS SUPPLY CHAIN SERVICES, LLC</v>
      </c>
      <c r="K3776" s="193" t="str">
        <f t="shared" si="6969"/>
        <v>all</v>
      </c>
      <c r="L3776" s="193">
        <f t="shared" si="6969"/>
        <v>0</v>
      </c>
      <c r="M3776" s="193">
        <f t="shared" si="6969"/>
        <v>0</v>
      </c>
      <c r="N3776" s="193" t="str">
        <f t="shared" si="6857"/>
        <v>Health Care</v>
      </c>
      <c r="AA3776" s="193">
        <f t="shared" si="6846"/>
        <v>0</v>
      </c>
      <c r="AB3776" s="193" t="str">
        <f t="shared" ref="AB3776" si="6970">AB$325</f>
        <v>Fatianow, Christina</v>
      </c>
    </row>
    <row r="3777" spans="1:28" s="188" customFormat="1" ht="17.399999999999999">
      <c r="A3777" s="193" t="str">
        <f t="shared" si="6841"/>
        <v>Health Care</v>
      </c>
      <c r="B3777" s="193" t="str">
        <f t="shared" si="6842"/>
        <v>BI413Health Care</v>
      </c>
      <c r="C3777" s="193" t="str">
        <f t="shared" si="6843"/>
        <v>Health CareFatianow, Christina</v>
      </c>
      <c r="D3777" s="193"/>
      <c r="E3777" s="193"/>
      <c r="F3777" s="193" t="str">
        <f t="shared" si="6844"/>
        <v>Health CareHoffman, Brian</v>
      </c>
      <c r="G3777" s="193" t="str">
        <f t="shared" ref="G3777:M3777" si="6971">G$326</f>
        <v>Hoffman, Brian</v>
      </c>
      <c r="H3777" s="193" t="str">
        <f t="shared" si="6971"/>
        <v>Fatianow, Christina</v>
      </c>
      <c r="I3777" s="193" t="str">
        <f t="shared" si="6971"/>
        <v>BI413</v>
      </c>
      <c r="J3777" s="193" t="str">
        <f t="shared" si="6971"/>
        <v>BIRCHBOX INC</v>
      </c>
      <c r="K3777" s="193" t="str">
        <f t="shared" si="6971"/>
        <v>all</v>
      </c>
      <c r="L3777" s="193">
        <f t="shared" si="6971"/>
        <v>0</v>
      </c>
      <c r="M3777" s="193">
        <f t="shared" si="6971"/>
        <v>0</v>
      </c>
      <c r="N3777" s="193" t="str">
        <f t="shared" si="6857"/>
        <v>Health Care</v>
      </c>
      <c r="AA3777" s="193">
        <f t="shared" si="6846"/>
        <v>0</v>
      </c>
      <c r="AB3777" s="193" t="str">
        <f t="shared" ref="AB3777" si="6972">AB$326</f>
        <v>Fatianow, Christina</v>
      </c>
    </row>
    <row r="3778" spans="1:28" s="188" customFormat="1" ht="17.399999999999999">
      <c r="A3778" s="193" t="str">
        <f t="shared" si="6841"/>
        <v>Health Care</v>
      </c>
      <c r="B3778" s="193" t="str">
        <f t="shared" si="6842"/>
        <v>BR951Health Care</v>
      </c>
      <c r="C3778" s="193" t="str">
        <f t="shared" si="6843"/>
        <v>Health CareFatianow, Christina</v>
      </c>
      <c r="D3778" s="193"/>
      <c r="E3778" s="193"/>
      <c r="F3778" s="193" t="str">
        <f t="shared" si="6844"/>
        <v>Health CareHoffman, Brian</v>
      </c>
      <c r="G3778" s="193" t="str">
        <f t="shared" ref="G3778:M3778" si="6973">G$327</f>
        <v>Hoffman, Brian</v>
      </c>
      <c r="H3778" s="193" t="str">
        <f t="shared" si="6973"/>
        <v>Fatianow, Christina</v>
      </c>
      <c r="I3778" s="193" t="str">
        <f t="shared" si="6973"/>
        <v>BR951</v>
      </c>
      <c r="J3778" s="193" t="str">
        <f t="shared" si="6973"/>
        <v>BREWER QUILTING AND SEWING</v>
      </c>
      <c r="K3778" s="193" t="str">
        <f t="shared" si="6973"/>
        <v>all</v>
      </c>
      <c r="L3778" s="193">
        <f t="shared" si="6973"/>
        <v>0</v>
      </c>
      <c r="M3778" s="193">
        <f t="shared" si="6973"/>
        <v>0</v>
      </c>
      <c r="N3778" s="193" t="str">
        <f t="shared" si="6857"/>
        <v>Health Care</v>
      </c>
      <c r="AA3778" s="193">
        <f t="shared" si="6846"/>
        <v>0</v>
      </c>
      <c r="AB3778" s="193" t="str">
        <f t="shared" ref="AB3778" si="6974">AB$327</f>
        <v>Fatianow, Christina</v>
      </c>
    </row>
    <row r="3779" spans="1:28" s="188" customFormat="1" ht="17.399999999999999">
      <c r="A3779" s="193" t="str">
        <f t="shared" ref="A3779:A3842" si="6975">T$14</f>
        <v>Health Care</v>
      </c>
      <c r="B3779" s="193" t="str">
        <f t="shared" ref="B3779:B3842" si="6976">CONCATENATE(I3779,A3779)</f>
        <v>CA020Health Care</v>
      </c>
      <c r="C3779" s="193" t="str">
        <f t="shared" ref="C3779:C3842" si="6977">CONCATENATE(A3779,H3779)</f>
        <v>Health CareFatianow, Christina</v>
      </c>
      <c r="D3779" s="193"/>
      <c r="E3779" s="193"/>
      <c r="F3779" s="193" t="str">
        <f t="shared" ref="F3779:F3842" si="6978">CONCATENATE(A3779,G3779)</f>
        <v>Health CareHoffman, Brian</v>
      </c>
      <c r="G3779" s="193" t="str">
        <f t="shared" ref="G3779:M3779" si="6979">G$328</f>
        <v>Hoffman, Brian</v>
      </c>
      <c r="H3779" s="193" t="str">
        <f t="shared" si="6979"/>
        <v>Fatianow, Christina</v>
      </c>
      <c r="I3779" s="193" t="str">
        <f t="shared" si="6979"/>
        <v>CA020</v>
      </c>
      <c r="J3779" s="193" t="str">
        <f t="shared" si="6979"/>
        <v>CAPITAL AUDIO ELECTR</v>
      </c>
      <c r="K3779" s="193" t="str">
        <f t="shared" si="6979"/>
        <v>all</v>
      </c>
      <c r="L3779" s="193">
        <f t="shared" si="6979"/>
        <v>0</v>
      </c>
      <c r="M3779" s="193">
        <f t="shared" si="6979"/>
        <v>0</v>
      </c>
      <c r="N3779" s="193" t="str">
        <f t="shared" si="6857"/>
        <v>Health Care</v>
      </c>
      <c r="AA3779" s="193">
        <f t="shared" ref="AA3779:AA3842" si="6980">AT$14</f>
        <v>0</v>
      </c>
      <c r="AB3779" s="193" t="str">
        <f t="shared" ref="AB3779" si="6981">AB$328</f>
        <v>Fatianow, Christina</v>
      </c>
    </row>
    <row r="3780" spans="1:28" s="188" customFormat="1" ht="17.399999999999999">
      <c r="A3780" s="193" t="str">
        <f t="shared" si="6975"/>
        <v>Health Care</v>
      </c>
      <c r="B3780" s="193" t="str">
        <f t="shared" si="6976"/>
        <v>CA080Health Care</v>
      </c>
      <c r="C3780" s="193" t="str">
        <f t="shared" si="6977"/>
        <v>Health CareFatianow, Christina</v>
      </c>
      <c r="D3780" s="193"/>
      <c r="E3780" s="193"/>
      <c r="F3780" s="193" t="str">
        <f t="shared" si="6978"/>
        <v>Health CareHoffman, Brian</v>
      </c>
      <c r="G3780" s="193" t="str">
        <f t="shared" ref="G3780:M3780" si="6982">G$329</f>
        <v>Hoffman, Brian</v>
      </c>
      <c r="H3780" s="193" t="str">
        <f t="shared" si="6982"/>
        <v>Fatianow, Christina</v>
      </c>
      <c r="I3780" s="193" t="str">
        <f t="shared" si="6982"/>
        <v>CA080</v>
      </c>
      <c r="J3780" s="193" t="str">
        <f t="shared" si="6982"/>
        <v>CAPITOL SALES COMP.</v>
      </c>
      <c r="K3780" s="193" t="str">
        <f t="shared" si="6982"/>
        <v>all</v>
      </c>
      <c r="L3780" s="193">
        <f t="shared" si="6982"/>
        <v>0</v>
      </c>
      <c r="M3780" s="193">
        <f t="shared" si="6982"/>
        <v>0</v>
      </c>
      <c r="N3780" s="193" t="str">
        <f t="shared" si="6857"/>
        <v>Health Care</v>
      </c>
      <c r="AA3780" s="193">
        <f t="shared" si="6980"/>
        <v>0</v>
      </c>
      <c r="AB3780" s="193" t="str">
        <f t="shared" ref="AB3780" si="6983">AB$329</f>
        <v>Fatianow, Christina</v>
      </c>
    </row>
    <row r="3781" spans="1:28" s="188" customFormat="1" ht="17.399999999999999">
      <c r="A3781" s="193" t="str">
        <f t="shared" si="6975"/>
        <v>Health Care</v>
      </c>
      <c r="B3781" s="193" t="str">
        <f t="shared" si="6976"/>
        <v>CE946Health Care</v>
      </c>
      <c r="C3781" s="193" t="str">
        <f t="shared" si="6977"/>
        <v>Health CareFatianow, Christina</v>
      </c>
      <c r="D3781" s="193"/>
      <c r="E3781" s="193"/>
      <c r="F3781" s="193" t="str">
        <f t="shared" si="6978"/>
        <v>Health CareHoffman, Brian</v>
      </c>
      <c r="G3781" s="193" t="str">
        <f t="shared" ref="G3781:M3781" si="6984">G$330</f>
        <v>Hoffman, Brian</v>
      </c>
      <c r="H3781" s="193" t="str">
        <f t="shared" si="6984"/>
        <v>Fatianow, Christina</v>
      </c>
      <c r="I3781" s="193" t="str">
        <f t="shared" si="6984"/>
        <v>CE946</v>
      </c>
      <c r="J3781" s="193" t="str">
        <f t="shared" si="6984"/>
        <v>CED PCEC</v>
      </c>
      <c r="K3781" s="193" t="str">
        <f t="shared" si="6984"/>
        <v>all</v>
      </c>
      <c r="L3781" s="193">
        <f t="shared" si="6984"/>
        <v>0</v>
      </c>
      <c r="M3781" s="193">
        <f t="shared" si="6984"/>
        <v>0</v>
      </c>
      <c r="N3781" s="193" t="str">
        <f t="shared" si="6857"/>
        <v>Health Care</v>
      </c>
      <c r="AA3781" s="193">
        <f t="shared" si="6980"/>
        <v>0</v>
      </c>
      <c r="AB3781" s="193" t="str">
        <f t="shared" ref="AB3781" si="6985">AB$330</f>
        <v>Fatianow, Christina</v>
      </c>
    </row>
    <row r="3782" spans="1:28" s="188" customFormat="1" ht="17.399999999999999">
      <c r="A3782" s="193" t="str">
        <f t="shared" si="6975"/>
        <v>Health Care</v>
      </c>
      <c r="B3782" s="193" t="str">
        <f t="shared" si="6976"/>
        <v>CR850Health Care</v>
      </c>
      <c r="C3782" s="193" t="str">
        <f t="shared" si="6977"/>
        <v>Health CareFatianow, Christina</v>
      </c>
      <c r="D3782" s="193"/>
      <c r="E3782" s="193"/>
      <c r="F3782" s="193" t="str">
        <f t="shared" si="6978"/>
        <v>Health CareHoffman, Brian</v>
      </c>
      <c r="G3782" s="193" t="str">
        <f t="shared" ref="G3782:M3782" si="6986">G$331</f>
        <v>Hoffman, Brian</v>
      </c>
      <c r="H3782" s="193" t="str">
        <f t="shared" si="6986"/>
        <v>Fatianow, Christina</v>
      </c>
      <c r="I3782" s="193" t="str">
        <f t="shared" si="6986"/>
        <v>CR850</v>
      </c>
      <c r="J3782" s="193" t="str">
        <f t="shared" si="6986"/>
        <v>CRYSTAL PROMOTIONS INC</v>
      </c>
      <c r="K3782" s="193" t="str">
        <f t="shared" si="6986"/>
        <v>all</v>
      </c>
      <c r="L3782" s="193">
        <f t="shared" si="6986"/>
        <v>0</v>
      </c>
      <c r="M3782" s="193">
        <f t="shared" si="6986"/>
        <v>0</v>
      </c>
      <c r="N3782" s="193" t="str">
        <f t="shared" si="6857"/>
        <v>Health Care</v>
      </c>
      <c r="AA3782" s="193">
        <f t="shared" si="6980"/>
        <v>0</v>
      </c>
      <c r="AB3782" s="193" t="str">
        <f t="shared" ref="AB3782" si="6987">AB$331</f>
        <v>Fatianow, Christina</v>
      </c>
    </row>
    <row r="3783" spans="1:28" s="188" customFormat="1" ht="17.399999999999999">
      <c r="A3783" s="193" t="str">
        <f t="shared" si="6975"/>
        <v>Health Care</v>
      </c>
      <c r="B3783" s="193" t="str">
        <f t="shared" si="6976"/>
        <v>DE635Health Care</v>
      </c>
      <c r="C3783" s="193" t="str">
        <f t="shared" si="6977"/>
        <v>Health CareFatianow, Christina</v>
      </c>
      <c r="D3783" s="193"/>
      <c r="E3783" s="193"/>
      <c r="F3783" s="193" t="str">
        <f t="shared" si="6978"/>
        <v>Health CareHoffman, Brian</v>
      </c>
      <c r="G3783" s="193" t="str">
        <f t="shared" ref="G3783:M3783" si="6988">G$332</f>
        <v>Hoffman, Brian</v>
      </c>
      <c r="H3783" s="193" t="str">
        <f t="shared" si="6988"/>
        <v>Fatianow, Christina</v>
      </c>
      <c r="I3783" s="193" t="str">
        <f t="shared" si="6988"/>
        <v>DE635</v>
      </c>
      <c r="J3783" s="193" t="str">
        <f t="shared" si="6988"/>
        <v>B &amp; B ELECTRONICS</v>
      </c>
      <c r="K3783" s="193" t="str">
        <f t="shared" si="6988"/>
        <v>all</v>
      </c>
      <c r="L3783" s="193">
        <f t="shared" si="6988"/>
        <v>0</v>
      </c>
      <c r="M3783" s="193">
        <f t="shared" si="6988"/>
        <v>0</v>
      </c>
      <c r="N3783" s="193" t="str">
        <f t="shared" si="6857"/>
        <v>Health Care</v>
      </c>
      <c r="AA3783" s="193">
        <f t="shared" si="6980"/>
        <v>0</v>
      </c>
      <c r="AB3783" s="193" t="str">
        <f t="shared" ref="AB3783" si="6989">AB$332</f>
        <v>Fatianow, Christina</v>
      </c>
    </row>
    <row r="3784" spans="1:28" s="188" customFormat="1" ht="17.399999999999999">
      <c r="A3784" s="193" t="str">
        <f t="shared" si="6975"/>
        <v>Health Care</v>
      </c>
      <c r="B3784" s="193" t="str">
        <f t="shared" si="6976"/>
        <v>DE895Health Care</v>
      </c>
      <c r="C3784" s="193" t="str">
        <f t="shared" si="6977"/>
        <v>Health CareFatianow, Christina</v>
      </c>
      <c r="D3784" s="193"/>
      <c r="E3784" s="193"/>
      <c r="F3784" s="193" t="str">
        <f t="shared" si="6978"/>
        <v>Health CareHoffman, Brian</v>
      </c>
      <c r="G3784" s="193" t="str">
        <f t="shared" ref="G3784:M3784" si="6990">G$333</f>
        <v>Hoffman, Brian</v>
      </c>
      <c r="H3784" s="193" t="str">
        <f t="shared" si="6990"/>
        <v>Fatianow, Christina</v>
      </c>
      <c r="I3784" s="193" t="str">
        <f t="shared" si="6990"/>
        <v>DE895</v>
      </c>
      <c r="J3784" s="193" t="str">
        <f t="shared" si="6990"/>
        <v>DESCO VACUUM CLEANER SUPPLY CO</v>
      </c>
      <c r="K3784" s="193" t="str">
        <f t="shared" si="6990"/>
        <v>all</v>
      </c>
      <c r="L3784" s="193">
        <f t="shared" si="6990"/>
        <v>0</v>
      </c>
      <c r="M3784" s="193">
        <f t="shared" si="6990"/>
        <v>0</v>
      </c>
      <c r="N3784" s="193" t="str">
        <f t="shared" ref="N3784:N3847" si="6991">A3784</f>
        <v>Health Care</v>
      </c>
      <c r="AA3784" s="193">
        <f t="shared" si="6980"/>
        <v>0</v>
      </c>
      <c r="AB3784" s="193" t="str">
        <f t="shared" ref="AB3784" si="6992">AB$333</f>
        <v>Fatianow, Christina</v>
      </c>
    </row>
    <row r="3785" spans="1:28" s="188" customFormat="1" ht="17.399999999999999">
      <c r="A3785" s="193" t="str">
        <f t="shared" si="6975"/>
        <v>Health Care</v>
      </c>
      <c r="B3785" s="193" t="str">
        <f t="shared" si="6976"/>
        <v>EL225Health Care</v>
      </c>
      <c r="C3785" s="193" t="str">
        <f t="shared" si="6977"/>
        <v>Health CareFatianow, Christina</v>
      </c>
      <c r="D3785" s="193"/>
      <c r="E3785" s="193"/>
      <c r="F3785" s="193" t="str">
        <f t="shared" si="6978"/>
        <v>Health CareHoffman, Brian</v>
      </c>
      <c r="G3785" s="193" t="str">
        <f t="shared" ref="G3785:M3785" si="6993">G$334</f>
        <v>Hoffman, Brian</v>
      </c>
      <c r="H3785" s="193" t="str">
        <f t="shared" si="6993"/>
        <v>Fatianow, Christina</v>
      </c>
      <c r="I3785" s="193" t="str">
        <f t="shared" si="6993"/>
        <v>EL225</v>
      </c>
      <c r="J3785" s="193" t="str">
        <f t="shared" si="6993"/>
        <v>ELECTRONIC EXPRESS I</v>
      </c>
      <c r="K3785" s="193" t="str">
        <f t="shared" si="6993"/>
        <v>all</v>
      </c>
      <c r="L3785" s="193">
        <f t="shared" si="6993"/>
        <v>0</v>
      </c>
      <c r="M3785" s="193">
        <f t="shared" si="6993"/>
        <v>0</v>
      </c>
      <c r="N3785" s="193" t="str">
        <f t="shared" si="6991"/>
        <v>Health Care</v>
      </c>
      <c r="AA3785" s="193">
        <f t="shared" si="6980"/>
        <v>0</v>
      </c>
      <c r="AB3785" s="193" t="str">
        <f t="shared" ref="AB3785" si="6994">AB$334</f>
        <v>Fatianow, Christina</v>
      </c>
    </row>
    <row r="3786" spans="1:28" s="188" customFormat="1" ht="17.399999999999999">
      <c r="A3786" s="193" t="str">
        <f t="shared" si="6975"/>
        <v>Health Care</v>
      </c>
      <c r="B3786" s="193" t="str">
        <f t="shared" si="6976"/>
        <v>EN171Health Care</v>
      </c>
      <c r="C3786" s="193" t="str">
        <f t="shared" si="6977"/>
        <v>Health CareFatianow, Christina</v>
      </c>
      <c r="D3786" s="193"/>
      <c r="E3786" s="193"/>
      <c r="F3786" s="193" t="str">
        <f t="shared" si="6978"/>
        <v>Health CareHoffman, Brian</v>
      </c>
      <c r="G3786" s="193" t="str">
        <f t="shared" ref="G3786:M3786" si="6995">G$335</f>
        <v>Hoffman, Brian</v>
      </c>
      <c r="H3786" s="193" t="str">
        <f t="shared" si="6995"/>
        <v>Fatianow, Christina</v>
      </c>
      <c r="I3786" s="193" t="str">
        <f t="shared" si="6995"/>
        <v>EN171</v>
      </c>
      <c r="J3786" s="193" t="str">
        <f t="shared" si="6995"/>
        <v>ENCOMPASS SUPPLY CHAIN SOLUT. INC</v>
      </c>
      <c r="K3786" s="193" t="str">
        <f t="shared" si="6995"/>
        <v>all</v>
      </c>
      <c r="L3786" s="193">
        <f t="shared" si="6995"/>
        <v>0</v>
      </c>
      <c r="M3786" s="193">
        <f t="shared" si="6995"/>
        <v>0</v>
      </c>
      <c r="N3786" s="193" t="str">
        <f t="shared" si="6991"/>
        <v>Health Care</v>
      </c>
      <c r="AA3786" s="193">
        <f t="shared" si="6980"/>
        <v>0</v>
      </c>
      <c r="AB3786" s="193" t="str">
        <f t="shared" ref="AB3786" si="6996">AB$335</f>
        <v>Fatianow, Christina</v>
      </c>
    </row>
    <row r="3787" spans="1:28" s="188" customFormat="1" ht="17.399999999999999">
      <c r="A3787" s="193" t="str">
        <f t="shared" si="6975"/>
        <v>Health Care</v>
      </c>
      <c r="B3787" s="193" t="str">
        <f t="shared" si="6976"/>
        <v>FE020Health Care</v>
      </c>
      <c r="C3787" s="193" t="str">
        <f t="shared" si="6977"/>
        <v>Health CareFatianow, Christina</v>
      </c>
      <c r="D3787" s="193"/>
      <c r="E3787" s="193"/>
      <c r="F3787" s="193" t="str">
        <f t="shared" si="6978"/>
        <v>Health CareHoffman, Brian</v>
      </c>
      <c r="G3787" s="193" t="str">
        <f t="shared" ref="G3787:M3787" si="6997">G$336</f>
        <v>Hoffman, Brian</v>
      </c>
      <c r="H3787" s="193" t="str">
        <f t="shared" si="6997"/>
        <v>Fatianow, Christina</v>
      </c>
      <c r="I3787" s="193" t="str">
        <f t="shared" si="6997"/>
        <v>FE020</v>
      </c>
      <c r="J3787" s="193" t="str">
        <f t="shared" si="6997"/>
        <v>FERGUSON ENTER</v>
      </c>
      <c r="K3787" s="193" t="str">
        <f t="shared" si="6997"/>
        <v>all</v>
      </c>
      <c r="L3787" s="193">
        <f t="shared" si="6997"/>
        <v>0</v>
      </c>
      <c r="M3787" s="193">
        <f t="shared" si="6997"/>
        <v>0</v>
      </c>
      <c r="N3787" s="193" t="str">
        <f t="shared" si="6991"/>
        <v>Health Care</v>
      </c>
      <c r="AA3787" s="193">
        <f t="shared" si="6980"/>
        <v>0</v>
      </c>
      <c r="AB3787" s="193" t="str">
        <f t="shared" ref="AB3787" si="6998">AB$336</f>
        <v>Fatianow, Christina</v>
      </c>
    </row>
    <row r="3788" spans="1:28" s="188" customFormat="1" ht="17.399999999999999">
      <c r="A3788" s="193" t="str">
        <f t="shared" si="6975"/>
        <v>Health Care</v>
      </c>
      <c r="B3788" s="193" t="str">
        <f t="shared" si="6976"/>
        <v>FI376Health Care</v>
      </c>
      <c r="C3788" s="193" t="str">
        <f t="shared" si="6977"/>
        <v>Health CareFatianow, Christina</v>
      </c>
      <c r="D3788" s="193"/>
      <c r="E3788" s="193"/>
      <c r="F3788" s="193" t="str">
        <f t="shared" si="6978"/>
        <v>Health CareHoffman, Brian</v>
      </c>
      <c r="G3788" s="193" t="str">
        <f t="shared" ref="G3788:M3788" si="6999">G$337</f>
        <v>Hoffman, Brian</v>
      </c>
      <c r="H3788" s="193" t="str">
        <f t="shared" si="6999"/>
        <v>Fatianow, Christina</v>
      </c>
      <c r="I3788" s="193" t="str">
        <f t="shared" si="6999"/>
        <v>FI376</v>
      </c>
      <c r="J3788" s="193" t="str">
        <f t="shared" si="6999"/>
        <v>5-BELOW</v>
      </c>
      <c r="K3788" s="193" t="str">
        <f t="shared" si="6999"/>
        <v>all</v>
      </c>
      <c r="L3788" s="193">
        <f t="shared" si="6999"/>
        <v>0</v>
      </c>
      <c r="M3788" s="193">
        <f t="shared" si="6999"/>
        <v>0</v>
      </c>
      <c r="N3788" s="193" t="str">
        <f t="shared" si="6991"/>
        <v>Health Care</v>
      </c>
      <c r="AA3788" s="193">
        <f t="shared" si="6980"/>
        <v>0</v>
      </c>
      <c r="AB3788" s="193" t="str">
        <f t="shared" ref="AB3788" si="7000">AB$337</f>
        <v>Fatianow, Christina</v>
      </c>
    </row>
    <row r="3789" spans="1:28" s="188" customFormat="1" ht="17.399999999999999">
      <c r="A3789" s="193" t="str">
        <f t="shared" si="6975"/>
        <v>Health Care</v>
      </c>
      <c r="B3789" s="193" t="str">
        <f t="shared" si="6976"/>
        <v>HA110Health Care</v>
      </c>
      <c r="C3789" s="193" t="str">
        <f t="shared" si="6977"/>
        <v>Health CareFatianow, Christina</v>
      </c>
      <c r="D3789" s="193"/>
      <c r="E3789" s="193"/>
      <c r="F3789" s="193" t="str">
        <f t="shared" si="6978"/>
        <v>Health CareHoffman, Brian</v>
      </c>
      <c r="G3789" s="193" t="str">
        <f t="shared" ref="G3789:M3789" si="7001">G$338</f>
        <v>Hoffman, Brian</v>
      </c>
      <c r="H3789" s="193" t="str">
        <f t="shared" si="7001"/>
        <v>Fatianow, Christina</v>
      </c>
      <c r="I3789" s="193" t="str">
        <f t="shared" si="7001"/>
        <v>HA110</v>
      </c>
      <c r="J3789" s="193" t="str">
        <f t="shared" si="7001"/>
        <v>HAMMACHER SCHLEMMER</v>
      </c>
      <c r="K3789" s="193" t="str">
        <f t="shared" si="7001"/>
        <v>all</v>
      </c>
      <c r="L3789" s="193">
        <f t="shared" si="7001"/>
        <v>0</v>
      </c>
      <c r="M3789" s="193">
        <f t="shared" si="7001"/>
        <v>0</v>
      </c>
      <c r="N3789" s="193" t="str">
        <f t="shared" si="6991"/>
        <v>Health Care</v>
      </c>
      <c r="AA3789" s="193">
        <f t="shared" si="6980"/>
        <v>0</v>
      </c>
      <c r="AB3789" s="193" t="str">
        <f t="shared" ref="AB3789" si="7002">AB$338</f>
        <v>Fatianow, Christina</v>
      </c>
    </row>
    <row r="3790" spans="1:28" s="188" customFormat="1" ht="17.399999999999999">
      <c r="A3790" s="193" t="str">
        <f t="shared" si="6975"/>
        <v>Health Care</v>
      </c>
      <c r="B3790" s="193" t="str">
        <f t="shared" si="6976"/>
        <v>HE085Health Care</v>
      </c>
      <c r="C3790" s="193" t="str">
        <f t="shared" si="6977"/>
        <v>Health CareFatianow, Christina</v>
      </c>
      <c r="D3790" s="193"/>
      <c r="E3790" s="193"/>
      <c r="F3790" s="193" t="str">
        <f t="shared" si="6978"/>
        <v>Health CareHoffman, Brian</v>
      </c>
      <c r="G3790" s="193" t="str">
        <f t="shared" ref="G3790:M3790" si="7003">G$339</f>
        <v>Hoffman, Brian</v>
      </c>
      <c r="H3790" s="193" t="str">
        <f t="shared" si="7003"/>
        <v>Fatianow, Christina</v>
      </c>
      <c r="I3790" s="193" t="str">
        <f t="shared" si="7003"/>
        <v>HE085</v>
      </c>
      <c r="J3790" s="193" t="str">
        <f t="shared" si="7003"/>
        <v>HESCO</v>
      </c>
      <c r="K3790" s="193" t="str">
        <f t="shared" si="7003"/>
        <v>all</v>
      </c>
      <c r="L3790" s="193">
        <f t="shared" si="7003"/>
        <v>0</v>
      </c>
      <c r="M3790" s="193">
        <f t="shared" si="7003"/>
        <v>0</v>
      </c>
      <c r="N3790" s="193" t="str">
        <f t="shared" si="6991"/>
        <v>Health Care</v>
      </c>
      <c r="AA3790" s="193">
        <f t="shared" si="6980"/>
        <v>0</v>
      </c>
      <c r="AB3790" s="193" t="str">
        <f t="shared" ref="AB3790" si="7004">AB$339</f>
        <v>Fatianow, Christina</v>
      </c>
    </row>
    <row r="3791" spans="1:28" s="188" customFormat="1" ht="17.399999999999999">
      <c r="A3791" s="193" t="str">
        <f t="shared" si="6975"/>
        <v>Health Care</v>
      </c>
      <c r="B3791" s="193" t="str">
        <f t="shared" si="6976"/>
        <v>JE050Health Care</v>
      </c>
      <c r="C3791" s="193" t="str">
        <f t="shared" si="6977"/>
        <v>Health CareFatianow, Christina</v>
      </c>
      <c r="D3791" s="193"/>
      <c r="E3791" s="193"/>
      <c r="F3791" s="193" t="str">
        <f t="shared" si="6978"/>
        <v>Health CareHoffman, Brian</v>
      </c>
      <c r="G3791" s="193" t="str">
        <f t="shared" ref="G3791:M3791" si="7005">G$340</f>
        <v>Hoffman, Brian</v>
      </c>
      <c r="H3791" s="193" t="str">
        <f t="shared" si="7005"/>
        <v>Fatianow, Christina</v>
      </c>
      <c r="I3791" s="193" t="str">
        <f t="shared" si="7005"/>
        <v>JE050</v>
      </c>
      <c r="J3791" s="193" t="str">
        <f t="shared" si="7005"/>
        <v>JENNE DISTRIBUTORS I</v>
      </c>
      <c r="K3791" s="193" t="str">
        <f t="shared" si="7005"/>
        <v>all</v>
      </c>
      <c r="L3791" s="193">
        <f t="shared" si="7005"/>
        <v>0</v>
      </c>
      <c r="M3791" s="193">
        <f t="shared" si="7005"/>
        <v>0</v>
      </c>
      <c r="N3791" s="193" t="str">
        <f t="shared" si="6991"/>
        <v>Health Care</v>
      </c>
      <c r="AA3791" s="193">
        <f t="shared" si="6980"/>
        <v>0</v>
      </c>
      <c r="AB3791" s="193" t="str">
        <f t="shared" ref="AB3791" si="7006">AB$340</f>
        <v>Fatianow, Christina</v>
      </c>
    </row>
    <row r="3792" spans="1:28" s="188" customFormat="1" ht="17.399999999999999">
      <c r="A3792" s="193" t="str">
        <f t="shared" si="6975"/>
        <v>Health Care</v>
      </c>
      <c r="B3792" s="193" t="str">
        <f t="shared" si="6976"/>
        <v>JE341Health Care</v>
      </c>
      <c r="C3792" s="193" t="str">
        <f t="shared" si="6977"/>
        <v>Health CareFatianow, Christina</v>
      </c>
      <c r="D3792" s="193"/>
      <c r="E3792" s="193"/>
      <c r="F3792" s="193" t="str">
        <f t="shared" si="6978"/>
        <v>Health CareHoffman, Brian</v>
      </c>
      <c r="G3792" s="193" t="str">
        <f t="shared" ref="G3792:M3792" si="7007">G$341</f>
        <v>Hoffman, Brian</v>
      </c>
      <c r="H3792" s="193" t="str">
        <f t="shared" si="7007"/>
        <v>Fatianow, Christina</v>
      </c>
      <c r="I3792" s="193" t="str">
        <f t="shared" si="7007"/>
        <v>JE341</v>
      </c>
      <c r="J3792" s="193" t="str">
        <f t="shared" si="7007"/>
        <v>JENSEN DISTRIBUTION SERVICES</v>
      </c>
      <c r="K3792" s="193" t="str">
        <f t="shared" si="7007"/>
        <v>all</v>
      </c>
      <c r="L3792" s="193">
        <f t="shared" si="7007"/>
        <v>0</v>
      </c>
      <c r="M3792" s="193">
        <f t="shared" si="7007"/>
        <v>0</v>
      </c>
      <c r="N3792" s="193" t="str">
        <f t="shared" si="6991"/>
        <v>Health Care</v>
      </c>
      <c r="AA3792" s="193">
        <f t="shared" si="6980"/>
        <v>0</v>
      </c>
      <c r="AB3792" s="193" t="str">
        <f t="shared" ref="AB3792" si="7008">AB$341</f>
        <v>Fatianow, Christina</v>
      </c>
    </row>
    <row r="3793" spans="1:28" s="188" customFormat="1" ht="17.399999999999999">
      <c r="A3793" s="193" t="str">
        <f t="shared" si="6975"/>
        <v>Health Care</v>
      </c>
      <c r="B3793" s="193" t="str">
        <f t="shared" si="6976"/>
        <v>KE160Health Care</v>
      </c>
      <c r="C3793" s="193" t="str">
        <f t="shared" si="6977"/>
        <v>Health CareFatianow, Christina</v>
      </c>
      <c r="D3793" s="193"/>
      <c r="E3793" s="193"/>
      <c r="F3793" s="193" t="str">
        <f t="shared" si="6978"/>
        <v>Health CareHoffman, Brian</v>
      </c>
      <c r="G3793" s="193" t="str">
        <f t="shared" ref="G3793:M3793" si="7009">G$342</f>
        <v>Hoffman, Brian</v>
      </c>
      <c r="H3793" s="193" t="str">
        <f t="shared" si="7009"/>
        <v>Fatianow, Christina</v>
      </c>
      <c r="I3793" s="193" t="str">
        <f t="shared" si="7009"/>
        <v>KE160</v>
      </c>
      <c r="J3793" s="193" t="str">
        <f t="shared" si="7009"/>
        <v>KEI TRADING CO. INC.</v>
      </c>
      <c r="K3793" s="193" t="str">
        <f t="shared" si="7009"/>
        <v>all</v>
      </c>
      <c r="L3793" s="193">
        <f t="shared" si="7009"/>
        <v>0</v>
      </c>
      <c r="M3793" s="193">
        <f t="shared" si="7009"/>
        <v>0</v>
      </c>
      <c r="N3793" s="193" t="str">
        <f t="shared" si="6991"/>
        <v>Health Care</v>
      </c>
      <c r="AA3793" s="193">
        <f t="shared" si="6980"/>
        <v>0</v>
      </c>
      <c r="AB3793" s="193" t="str">
        <f t="shared" ref="AB3793" si="7010">AB$342</f>
        <v>Fatianow, Christina</v>
      </c>
    </row>
    <row r="3794" spans="1:28" s="188" customFormat="1" ht="17.399999999999999">
      <c r="A3794" s="193" t="str">
        <f t="shared" si="6975"/>
        <v>Health Care</v>
      </c>
      <c r="B3794" s="193" t="str">
        <f t="shared" si="6976"/>
        <v>LT031Health Care</v>
      </c>
      <c r="C3794" s="193" t="str">
        <f t="shared" si="6977"/>
        <v>Health CareFatianow, Christina</v>
      </c>
      <c r="D3794" s="193"/>
      <c r="E3794" s="193"/>
      <c r="F3794" s="193" t="str">
        <f t="shared" si="6978"/>
        <v>Health CareHoffman, Brian</v>
      </c>
      <c r="G3794" s="193" t="str">
        <f t="shared" ref="G3794:M3794" si="7011">G$343</f>
        <v>Hoffman, Brian</v>
      </c>
      <c r="H3794" s="193" t="str">
        <f t="shared" si="7011"/>
        <v>Fatianow, Christina</v>
      </c>
      <c r="I3794" s="193" t="str">
        <f t="shared" si="7011"/>
        <v>LT031</v>
      </c>
      <c r="J3794" s="193" t="str">
        <f t="shared" si="7011"/>
        <v>LTF CLUB OPERATIONS COMPANY INC</v>
      </c>
      <c r="K3794" s="193" t="str">
        <f t="shared" si="7011"/>
        <v>all</v>
      </c>
      <c r="L3794" s="193">
        <f t="shared" si="7011"/>
        <v>0</v>
      </c>
      <c r="M3794" s="193">
        <f t="shared" si="7011"/>
        <v>0</v>
      </c>
      <c r="N3794" s="193" t="str">
        <f t="shared" si="6991"/>
        <v>Health Care</v>
      </c>
      <c r="AA3794" s="193">
        <f t="shared" si="6980"/>
        <v>0</v>
      </c>
      <c r="AB3794" s="193" t="str">
        <f t="shared" ref="AB3794" si="7012">AB$343</f>
        <v>Fatianow, Christina</v>
      </c>
    </row>
    <row r="3795" spans="1:28" s="188" customFormat="1" ht="17.399999999999999">
      <c r="A3795" s="193" t="str">
        <f t="shared" si="6975"/>
        <v>Health Care</v>
      </c>
      <c r="B3795" s="193" t="str">
        <f t="shared" si="6976"/>
        <v>MA422Health Care</v>
      </c>
      <c r="C3795" s="193" t="str">
        <f t="shared" si="6977"/>
        <v>Health CareFatianow, Christina</v>
      </c>
      <c r="D3795" s="193"/>
      <c r="E3795" s="193"/>
      <c r="F3795" s="193" t="str">
        <f t="shared" si="6978"/>
        <v>Health CareHoffman, Brian</v>
      </c>
      <c r="G3795" s="193" t="str">
        <f t="shared" ref="G3795:M3795" si="7013">G$344</f>
        <v>Hoffman, Brian</v>
      </c>
      <c r="H3795" s="193" t="str">
        <f t="shared" si="7013"/>
        <v>Fatianow, Christina</v>
      </c>
      <c r="I3795" s="193" t="str">
        <f t="shared" si="7013"/>
        <v>MA422</v>
      </c>
      <c r="J3795" s="193" t="str">
        <f t="shared" si="7013"/>
        <v>MASON COMPANIES INC</v>
      </c>
      <c r="K3795" s="193" t="str">
        <f t="shared" si="7013"/>
        <v>all</v>
      </c>
      <c r="L3795" s="193">
        <f t="shared" si="7013"/>
        <v>0</v>
      </c>
      <c r="M3795" s="193">
        <f t="shared" si="7013"/>
        <v>0</v>
      </c>
      <c r="N3795" s="193" t="str">
        <f t="shared" si="6991"/>
        <v>Health Care</v>
      </c>
      <c r="AA3795" s="193">
        <f t="shared" si="6980"/>
        <v>0</v>
      </c>
      <c r="AB3795" s="193" t="str">
        <f t="shared" ref="AB3795" si="7014">AB$344</f>
        <v>Fatianow, Christina</v>
      </c>
    </row>
    <row r="3796" spans="1:28" s="188" customFormat="1" ht="17.399999999999999">
      <c r="A3796" s="193" t="str">
        <f t="shared" si="6975"/>
        <v>Health Care</v>
      </c>
      <c r="B3796" s="193" t="str">
        <f t="shared" si="6976"/>
        <v>MI680Health Care</v>
      </c>
      <c r="C3796" s="193" t="str">
        <f t="shared" si="6977"/>
        <v>Health CareFatianow, Christina</v>
      </c>
      <c r="D3796" s="193"/>
      <c r="E3796" s="193"/>
      <c r="F3796" s="193" t="str">
        <f t="shared" si="6978"/>
        <v>Health CareHoffman, Brian</v>
      </c>
      <c r="G3796" s="193" t="str">
        <f t="shared" ref="G3796:M3796" si="7015">G$345</f>
        <v>Hoffman, Brian</v>
      </c>
      <c r="H3796" s="193" t="str">
        <f t="shared" si="7015"/>
        <v>Fatianow, Christina</v>
      </c>
      <c r="I3796" s="193" t="str">
        <f t="shared" si="7015"/>
        <v>MI680</v>
      </c>
      <c r="J3796" s="193" t="str">
        <f t="shared" si="7015"/>
        <v>MICRO ELECTRONICS IN</v>
      </c>
      <c r="K3796" s="193" t="str">
        <f t="shared" si="7015"/>
        <v>all</v>
      </c>
      <c r="L3796" s="193">
        <f t="shared" si="7015"/>
        <v>0</v>
      </c>
      <c r="M3796" s="193">
        <f t="shared" si="7015"/>
        <v>0</v>
      </c>
      <c r="N3796" s="193" t="str">
        <f t="shared" si="6991"/>
        <v>Health Care</v>
      </c>
      <c r="AA3796" s="193">
        <f t="shared" si="6980"/>
        <v>0</v>
      </c>
      <c r="AB3796" s="193" t="str">
        <f t="shared" ref="AB3796" si="7016">AB$345</f>
        <v>Fatianow, Christina</v>
      </c>
    </row>
    <row r="3797" spans="1:28" s="188" customFormat="1" ht="17.399999999999999">
      <c r="A3797" s="193" t="str">
        <f t="shared" si="6975"/>
        <v>Health Care</v>
      </c>
      <c r="B3797" s="193" t="str">
        <f t="shared" si="6976"/>
        <v>MI978Health Care</v>
      </c>
      <c r="C3797" s="193" t="str">
        <f t="shared" si="6977"/>
        <v>Health CareFatianow, Christina</v>
      </c>
      <c r="D3797" s="193"/>
      <c r="E3797" s="193"/>
      <c r="F3797" s="193" t="str">
        <f t="shared" si="6978"/>
        <v>Health CareHoffman, Brian</v>
      </c>
      <c r="G3797" s="193" t="str">
        <f t="shared" ref="G3797:M3797" si="7017">G$346</f>
        <v>Hoffman, Brian</v>
      </c>
      <c r="H3797" s="193" t="str">
        <f t="shared" si="7017"/>
        <v>Fatianow, Christina</v>
      </c>
      <c r="I3797" s="193" t="str">
        <f t="shared" si="7017"/>
        <v>MI978</v>
      </c>
      <c r="J3797" s="193" t="str">
        <f t="shared" si="7017"/>
        <v>MID-STATE DISTRIBUTING COMPANY</v>
      </c>
      <c r="K3797" s="193" t="str">
        <f t="shared" si="7017"/>
        <v>all</v>
      </c>
      <c r="L3797" s="193">
        <f t="shared" si="7017"/>
        <v>0</v>
      </c>
      <c r="M3797" s="193">
        <f t="shared" si="7017"/>
        <v>0</v>
      </c>
      <c r="N3797" s="193" t="str">
        <f t="shared" si="6991"/>
        <v>Health Care</v>
      </c>
      <c r="AA3797" s="193">
        <f t="shared" si="6980"/>
        <v>0</v>
      </c>
      <c r="AB3797" s="193" t="str">
        <f t="shared" ref="AB3797" si="7018">AB$346</f>
        <v>Fatianow, Christina</v>
      </c>
    </row>
    <row r="3798" spans="1:28" s="188" customFormat="1" ht="17.399999999999999">
      <c r="A3798" s="193" t="str">
        <f t="shared" si="6975"/>
        <v>Health Care</v>
      </c>
      <c r="B3798" s="193" t="str">
        <f t="shared" si="6976"/>
        <v>OL136Health Care</v>
      </c>
      <c r="C3798" s="193" t="str">
        <f t="shared" si="6977"/>
        <v>Health CareFatianow, Christina</v>
      </c>
      <c r="D3798" s="193"/>
      <c r="E3798" s="193"/>
      <c r="F3798" s="193" t="str">
        <f t="shared" si="6978"/>
        <v>Health CareHoffman, Brian</v>
      </c>
      <c r="G3798" s="193" t="str">
        <f t="shared" ref="G3798:M3798" si="7019">G$347</f>
        <v>Hoffman, Brian</v>
      </c>
      <c r="H3798" s="193" t="str">
        <f t="shared" si="7019"/>
        <v>Fatianow, Christina</v>
      </c>
      <c r="I3798" s="193" t="str">
        <f t="shared" si="7019"/>
        <v>OL136</v>
      </c>
      <c r="J3798" s="193" t="str">
        <f t="shared" si="7019"/>
        <v>OLYMPIA TRADING.COM INC.</v>
      </c>
      <c r="K3798" s="193" t="str">
        <f t="shared" si="7019"/>
        <v>all</v>
      </c>
      <c r="L3798" s="193">
        <f t="shared" si="7019"/>
        <v>0</v>
      </c>
      <c r="M3798" s="193">
        <f t="shared" si="7019"/>
        <v>0</v>
      </c>
      <c r="N3798" s="193" t="str">
        <f t="shared" si="6991"/>
        <v>Health Care</v>
      </c>
      <c r="AA3798" s="193">
        <f t="shared" si="6980"/>
        <v>0</v>
      </c>
      <c r="AB3798" s="193" t="str">
        <f t="shared" ref="AB3798" si="7020">AB$347</f>
        <v>Fatianow, Christina</v>
      </c>
    </row>
    <row r="3799" spans="1:28" s="188" customFormat="1" ht="17.399999999999999">
      <c r="A3799" s="193" t="str">
        <f t="shared" si="6975"/>
        <v>Health Care</v>
      </c>
      <c r="B3799" s="193" t="str">
        <f t="shared" si="6976"/>
        <v>OV030Health Care</v>
      </c>
      <c r="C3799" s="193" t="str">
        <f t="shared" si="6977"/>
        <v>Health CareFatianow, Christina</v>
      </c>
      <c r="D3799" s="193"/>
      <c r="E3799" s="193"/>
      <c r="F3799" s="193" t="str">
        <f t="shared" si="6978"/>
        <v>Health CareHoffman, Brian</v>
      </c>
      <c r="G3799" s="193" t="str">
        <f t="shared" ref="G3799:M3799" si="7021">G$348</f>
        <v>Hoffman, Brian</v>
      </c>
      <c r="H3799" s="193" t="str">
        <f t="shared" si="7021"/>
        <v>Fatianow, Christina</v>
      </c>
      <c r="I3799" s="193" t="str">
        <f t="shared" si="7021"/>
        <v>OV030</v>
      </c>
      <c r="J3799" s="193" t="str">
        <f t="shared" si="7021"/>
        <v>OVERSEAS CONNECTION</v>
      </c>
      <c r="K3799" s="193" t="str">
        <f t="shared" si="7021"/>
        <v>all</v>
      </c>
      <c r="L3799" s="193">
        <f t="shared" si="7021"/>
        <v>0</v>
      </c>
      <c r="M3799" s="193">
        <f t="shared" si="7021"/>
        <v>0</v>
      </c>
      <c r="N3799" s="193" t="str">
        <f t="shared" si="6991"/>
        <v>Health Care</v>
      </c>
      <c r="AA3799" s="193">
        <f t="shared" si="6980"/>
        <v>0</v>
      </c>
      <c r="AB3799" s="193" t="str">
        <f t="shared" ref="AB3799" si="7022">AB$348</f>
        <v>Fatianow, Christina</v>
      </c>
    </row>
    <row r="3800" spans="1:28" s="188" customFormat="1" ht="17.399999999999999">
      <c r="A3800" s="193" t="str">
        <f t="shared" si="6975"/>
        <v>Health Care</v>
      </c>
      <c r="B3800" s="193" t="str">
        <f t="shared" si="6976"/>
        <v>PE265Health Care</v>
      </c>
      <c r="C3800" s="193" t="str">
        <f t="shared" si="6977"/>
        <v>Health CareFatianow, Christina</v>
      </c>
      <c r="D3800" s="193"/>
      <c r="E3800" s="193"/>
      <c r="F3800" s="193" t="str">
        <f t="shared" si="6978"/>
        <v>Health CareHoffman, Brian</v>
      </c>
      <c r="G3800" s="193" t="str">
        <f t="shared" ref="G3800:M3800" si="7023">G$349</f>
        <v>Hoffman, Brian</v>
      </c>
      <c r="H3800" s="193" t="str">
        <f t="shared" si="7023"/>
        <v>Fatianow, Christina</v>
      </c>
      <c r="I3800" s="193" t="str">
        <f t="shared" si="7023"/>
        <v>PE265</v>
      </c>
      <c r="J3800" s="193" t="str">
        <f t="shared" si="7023"/>
        <v>PETRA INDUSTRIES INC</v>
      </c>
      <c r="K3800" s="193" t="str">
        <f t="shared" si="7023"/>
        <v>all</v>
      </c>
      <c r="L3800" s="193">
        <f t="shared" si="7023"/>
        <v>0</v>
      </c>
      <c r="M3800" s="193">
        <f t="shared" si="7023"/>
        <v>0</v>
      </c>
      <c r="N3800" s="193" t="str">
        <f t="shared" si="6991"/>
        <v>Health Care</v>
      </c>
      <c r="AA3800" s="193">
        <f t="shared" si="6980"/>
        <v>0</v>
      </c>
      <c r="AB3800" s="193" t="str">
        <f t="shared" ref="AB3800" si="7024">AB$349</f>
        <v>Fatianow, Christina</v>
      </c>
    </row>
    <row r="3801" spans="1:28" s="188" customFormat="1" ht="17.399999999999999">
      <c r="A3801" s="193" t="str">
        <f t="shared" si="6975"/>
        <v>Health Care</v>
      </c>
      <c r="B3801" s="193" t="str">
        <f t="shared" si="6976"/>
        <v>PE370Health Care</v>
      </c>
      <c r="C3801" s="193" t="str">
        <f t="shared" si="6977"/>
        <v>Health CareFatianow, Christina</v>
      </c>
      <c r="D3801" s="193"/>
      <c r="E3801" s="193"/>
      <c r="F3801" s="193" t="str">
        <f t="shared" si="6978"/>
        <v>Health CareHoffman, Brian</v>
      </c>
      <c r="G3801" s="193" t="str">
        <f t="shared" ref="G3801:M3801" si="7025">G$350</f>
        <v>Hoffman, Brian</v>
      </c>
      <c r="H3801" s="193" t="str">
        <f t="shared" si="7025"/>
        <v>Fatianow, Christina</v>
      </c>
      <c r="I3801" s="193" t="str">
        <f t="shared" si="7025"/>
        <v>PE370</v>
      </c>
      <c r="J3801" s="193" t="str">
        <f t="shared" si="7025"/>
        <v>PETRO-GEN</v>
      </c>
      <c r="K3801" s="193" t="str">
        <f t="shared" si="7025"/>
        <v>all</v>
      </c>
      <c r="L3801" s="193">
        <f t="shared" si="7025"/>
        <v>0</v>
      </c>
      <c r="M3801" s="193">
        <f t="shared" si="7025"/>
        <v>0</v>
      </c>
      <c r="N3801" s="193" t="str">
        <f t="shared" si="6991"/>
        <v>Health Care</v>
      </c>
      <c r="AA3801" s="193">
        <f t="shared" si="6980"/>
        <v>0</v>
      </c>
      <c r="AB3801" s="193" t="str">
        <f t="shared" ref="AB3801" si="7026">AB$350</f>
        <v>Fatianow, Christina</v>
      </c>
    </row>
    <row r="3802" spans="1:28" s="188" customFormat="1" ht="17.399999999999999">
      <c r="A3802" s="193" t="str">
        <f t="shared" si="6975"/>
        <v>Health Care</v>
      </c>
      <c r="B3802" s="193" t="str">
        <f t="shared" si="6976"/>
        <v>RB005Health Care</v>
      </c>
      <c r="C3802" s="193" t="str">
        <f t="shared" si="6977"/>
        <v>Health CareFatianow, Christina</v>
      </c>
      <c r="D3802" s="193"/>
      <c r="E3802" s="193"/>
      <c r="F3802" s="193" t="str">
        <f t="shared" si="6978"/>
        <v>Health CareHoffman, Brian</v>
      </c>
      <c r="G3802" s="193" t="str">
        <f t="shared" ref="G3802:M3802" si="7027">G$351</f>
        <v>Hoffman, Brian</v>
      </c>
      <c r="H3802" s="193" t="str">
        <f t="shared" si="7027"/>
        <v>Fatianow, Christina</v>
      </c>
      <c r="I3802" s="193" t="str">
        <f t="shared" si="7027"/>
        <v>RB005</v>
      </c>
      <c r="J3802" s="193" t="str">
        <f t="shared" si="7027"/>
        <v>R &amp; B WHOLESALE DISTRIBUTORS INC</v>
      </c>
      <c r="K3802" s="193" t="str">
        <f t="shared" si="7027"/>
        <v>all</v>
      </c>
      <c r="L3802" s="193">
        <f t="shared" si="7027"/>
        <v>0</v>
      </c>
      <c r="M3802" s="193">
        <f t="shared" si="7027"/>
        <v>0</v>
      </c>
      <c r="N3802" s="193" t="str">
        <f t="shared" si="6991"/>
        <v>Health Care</v>
      </c>
      <c r="AA3802" s="193">
        <f t="shared" si="6980"/>
        <v>0</v>
      </c>
      <c r="AB3802" s="193" t="str">
        <f t="shared" ref="AB3802" si="7028">AB$351</f>
        <v>Fatianow, Christina</v>
      </c>
    </row>
    <row r="3803" spans="1:28" s="188" customFormat="1" ht="17.399999999999999">
      <c r="A3803" s="193" t="str">
        <f t="shared" si="6975"/>
        <v>Health Care</v>
      </c>
      <c r="B3803" s="193" t="str">
        <f t="shared" si="6976"/>
        <v>SA830Health Care</v>
      </c>
      <c r="C3803" s="193" t="str">
        <f t="shared" si="6977"/>
        <v>Health CareFatianow, Christina</v>
      </c>
      <c r="D3803" s="193"/>
      <c r="E3803" s="193"/>
      <c r="F3803" s="193" t="str">
        <f t="shared" si="6978"/>
        <v>Health CareHoffman, Brian</v>
      </c>
      <c r="G3803" s="193" t="str">
        <f t="shared" ref="G3803:M3803" si="7029">G$352</f>
        <v>Hoffman, Brian</v>
      </c>
      <c r="H3803" s="193" t="str">
        <f t="shared" si="7029"/>
        <v>Fatianow, Christina</v>
      </c>
      <c r="I3803" s="193" t="str">
        <f t="shared" si="7029"/>
        <v>SA830</v>
      </c>
      <c r="J3803" s="193" t="str">
        <f t="shared" si="7029"/>
        <v>SAMSONIC TRADING CO</v>
      </c>
      <c r="K3803" s="193" t="str">
        <f t="shared" si="7029"/>
        <v>all</v>
      </c>
      <c r="L3803" s="193">
        <f t="shared" si="7029"/>
        <v>0</v>
      </c>
      <c r="M3803" s="193">
        <f t="shared" si="7029"/>
        <v>0</v>
      </c>
      <c r="N3803" s="193" t="str">
        <f t="shared" si="6991"/>
        <v>Health Care</v>
      </c>
      <c r="AA3803" s="193">
        <f t="shared" si="6980"/>
        <v>0</v>
      </c>
      <c r="AB3803" s="193" t="str">
        <f t="shared" ref="AB3803" si="7030">AB$352</f>
        <v>Fatianow, Christina</v>
      </c>
    </row>
    <row r="3804" spans="1:28" s="188" customFormat="1" ht="17.399999999999999">
      <c r="A3804" s="193" t="str">
        <f t="shared" si="6975"/>
        <v>Health Care</v>
      </c>
      <c r="B3804" s="193" t="str">
        <f t="shared" si="6976"/>
        <v>SE831Health Care</v>
      </c>
      <c r="C3804" s="193" t="str">
        <f t="shared" si="6977"/>
        <v>Health CareFatianow, Christina</v>
      </c>
      <c r="D3804" s="193"/>
      <c r="E3804" s="193"/>
      <c r="F3804" s="193" t="str">
        <f t="shared" si="6978"/>
        <v>Health CareHoffman, Brian</v>
      </c>
      <c r="G3804" s="193" t="str">
        <f t="shared" ref="G3804:M3804" si="7031">G$353</f>
        <v>Hoffman, Brian</v>
      </c>
      <c r="H3804" s="193" t="str">
        <f t="shared" si="7031"/>
        <v>Fatianow, Christina</v>
      </c>
      <c r="I3804" s="193" t="str">
        <f t="shared" si="7031"/>
        <v>SE831</v>
      </c>
      <c r="J3804" s="193" t="str">
        <f t="shared" si="7031"/>
        <v>SEVENTH AVENUE INC</v>
      </c>
      <c r="K3804" s="193" t="str">
        <f t="shared" si="7031"/>
        <v>all</v>
      </c>
      <c r="L3804" s="193">
        <f t="shared" si="7031"/>
        <v>0</v>
      </c>
      <c r="M3804" s="193">
        <f t="shared" si="7031"/>
        <v>0</v>
      </c>
      <c r="N3804" s="193" t="str">
        <f t="shared" si="6991"/>
        <v>Health Care</v>
      </c>
      <c r="AA3804" s="193">
        <f t="shared" si="6980"/>
        <v>0</v>
      </c>
      <c r="AB3804" s="193" t="str">
        <f t="shared" ref="AB3804" si="7032">AB$353</f>
        <v>Fatianow, Christina</v>
      </c>
    </row>
    <row r="3805" spans="1:28" s="188" customFormat="1" ht="17.399999999999999">
      <c r="A3805" s="193" t="str">
        <f t="shared" si="6975"/>
        <v>Health Care</v>
      </c>
      <c r="B3805" s="193" t="str">
        <f t="shared" si="6976"/>
        <v>SH880Health Care</v>
      </c>
      <c r="C3805" s="193" t="str">
        <f t="shared" si="6977"/>
        <v>Health CareFatianow, Christina</v>
      </c>
      <c r="D3805" s="193"/>
      <c r="E3805" s="193"/>
      <c r="F3805" s="193" t="str">
        <f t="shared" si="6978"/>
        <v>Health CareHoffman, Brian</v>
      </c>
      <c r="G3805" s="193" t="str">
        <f t="shared" ref="G3805:M3805" si="7033">G$354</f>
        <v>Hoffman, Brian</v>
      </c>
      <c r="H3805" s="193" t="str">
        <f t="shared" si="7033"/>
        <v>Fatianow, Christina</v>
      </c>
      <c r="I3805" s="193" t="str">
        <f t="shared" si="7033"/>
        <v>SH880</v>
      </c>
      <c r="J3805" s="193" t="str">
        <f t="shared" si="7033"/>
        <v>SHAVER.COM</v>
      </c>
      <c r="K3805" s="193" t="str">
        <f t="shared" si="7033"/>
        <v>all</v>
      </c>
      <c r="L3805" s="193">
        <f t="shared" si="7033"/>
        <v>0</v>
      </c>
      <c r="M3805" s="193">
        <f t="shared" si="7033"/>
        <v>0</v>
      </c>
      <c r="N3805" s="193" t="str">
        <f t="shared" si="6991"/>
        <v>Health Care</v>
      </c>
      <c r="AA3805" s="193">
        <f t="shared" si="6980"/>
        <v>0</v>
      </c>
      <c r="AB3805" s="193" t="str">
        <f t="shared" ref="AB3805" si="7034">AB$354</f>
        <v>Fatianow, Christina</v>
      </c>
    </row>
    <row r="3806" spans="1:28" s="188" customFormat="1" ht="17.399999999999999">
      <c r="A3806" s="193" t="str">
        <f t="shared" si="6975"/>
        <v>Health Care</v>
      </c>
      <c r="B3806" s="193" t="str">
        <f t="shared" si="6976"/>
        <v>SU260Health Care</v>
      </c>
      <c r="C3806" s="193" t="str">
        <f t="shared" si="6977"/>
        <v>Health CareFatianow, Christina</v>
      </c>
      <c r="D3806" s="193"/>
      <c r="E3806" s="193"/>
      <c r="F3806" s="193" t="str">
        <f t="shared" si="6978"/>
        <v>Health CareHoffman, Brian</v>
      </c>
      <c r="G3806" s="193" t="str">
        <f t="shared" ref="G3806:M3806" si="7035">G$355</f>
        <v>Hoffman, Brian</v>
      </c>
      <c r="H3806" s="193" t="str">
        <f t="shared" si="7035"/>
        <v>Fatianow, Christina</v>
      </c>
      <c r="I3806" s="193" t="str">
        <f t="shared" si="7035"/>
        <v>SU260</v>
      </c>
      <c r="J3806" s="193" t="str">
        <f t="shared" si="7035"/>
        <v>SUMMIT IMPORT CORP.</v>
      </c>
      <c r="K3806" s="193" t="str">
        <f t="shared" si="7035"/>
        <v>all</v>
      </c>
      <c r="L3806" s="193">
        <f t="shared" si="7035"/>
        <v>0</v>
      </c>
      <c r="M3806" s="193">
        <f t="shared" si="7035"/>
        <v>0</v>
      </c>
      <c r="N3806" s="193" t="str">
        <f t="shared" si="6991"/>
        <v>Health Care</v>
      </c>
      <c r="AA3806" s="193">
        <f t="shared" si="6980"/>
        <v>0</v>
      </c>
      <c r="AB3806" s="193" t="str">
        <f t="shared" ref="AB3806" si="7036">AB$355</f>
        <v>Fatianow, Christina</v>
      </c>
    </row>
    <row r="3807" spans="1:28" s="188" customFormat="1" ht="17.399999999999999">
      <c r="A3807" s="193" t="str">
        <f t="shared" si="6975"/>
        <v>Health Care</v>
      </c>
      <c r="B3807" s="193" t="str">
        <f t="shared" si="6976"/>
        <v>TI160Health Care</v>
      </c>
      <c r="C3807" s="193" t="str">
        <f t="shared" si="6977"/>
        <v>Health CareFatianow, Christina</v>
      </c>
      <c r="D3807" s="193"/>
      <c r="E3807" s="193"/>
      <c r="F3807" s="193" t="str">
        <f t="shared" si="6978"/>
        <v>Health CareHoffman, Brian</v>
      </c>
      <c r="G3807" s="193" t="str">
        <f t="shared" ref="G3807:M3807" si="7037">G$356</f>
        <v>Hoffman, Brian</v>
      </c>
      <c r="H3807" s="193" t="str">
        <f t="shared" si="7037"/>
        <v>Fatianow, Christina</v>
      </c>
      <c r="I3807" s="193" t="str">
        <f t="shared" si="7037"/>
        <v>TI160</v>
      </c>
      <c r="J3807" s="193" t="str">
        <f t="shared" si="7037"/>
        <v>TIP TOP PARTS, USA</v>
      </c>
      <c r="K3807" s="193" t="str">
        <f t="shared" si="7037"/>
        <v>all</v>
      </c>
      <c r="L3807" s="193">
        <f t="shared" si="7037"/>
        <v>0</v>
      </c>
      <c r="M3807" s="193">
        <f t="shared" si="7037"/>
        <v>0</v>
      </c>
      <c r="N3807" s="193" t="str">
        <f t="shared" si="6991"/>
        <v>Health Care</v>
      </c>
      <c r="AA3807" s="193">
        <f t="shared" si="6980"/>
        <v>0</v>
      </c>
      <c r="AB3807" s="193" t="str">
        <f t="shared" ref="AB3807" si="7038">AB$356</f>
        <v>Fatianow, Christina</v>
      </c>
    </row>
    <row r="3808" spans="1:28" s="188" customFormat="1" ht="17.399999999999999">
      <c r="A3808" s="193" t="str">
        <f t="shared" si="6975"/>
        <v>Health Care</v>
      </c>
      <c r="B3808" s="193" t="str">
        <f t="shared" si="6976"/>
        <v>TR839Health Care</v>
      </c>
      <c r="C3808" s="193" t="str">
        <f t="shared" si="6977"/>
        <v>Health CareFatianow, Christina</v>
      </c>
      <c r="D3808" s="193"/>
      <c r="E3808" s="193"/>
      <c r="F3808" s="193" t="str">
        <f t="shared" si="6978"/>
        <v>Health CareHoffman, Brian</v>
      </c>
      <c r="G3808" s="193" t="str">
        <f t="shared" ref="G3808:M3808" si="7039">G$357</f>
        <v>Hoffman, Brian</v>
      </c>
      <c r="H3808" s="193" t="str">
        <f t="shared" si="7039"/>
        <v>Fatianow, Christina</v>
      </c>
      <c r="I3808" s="193" t="str">
        <f t="shared" si="7039"/>
        <v>TR839</v>
      </c>
      <c r="J3808" s="193" t="str">
        <f t="shared" si="7039"/>
        <v>TRI STATE DISTRIBUTORS INC</v>
      </c>
      <c r="K3808" s="193" t="str">
        <f t="shared" si="7039"/>
        <v>all</v>
      </c>
      <c r="L3808" s="193">
        <f t="shared" si="7039"/>
        <v>0</v>
      </c>
      <c r="M3808" s="193">
        <f t="shared" si="7039"/>
        <v>0</v>
      </c>
      <c r="N3808" s="193" t="str">
        <f t="shared" si="6991"/>
        <v>Health Care</v>
      </c>
      <c r="AA3808" s="193">
        <f t="shared" si="6980"/>
        <v>0</v>
      </c>
      <c r="AB3808" s="193" t="str">
        <f t="shared" ref="AB3808" si="7040">AB$357</f>
        <v>Fatianow, Christina</v>
      </c>
    </row>
    <row r="3809" spans="1:28" s="188" customFormat="1" ht="17.399999999999999">
      <c r="A3809" s="193" t="str">
        <f t="shared" si="6975"/>
        <v>Health Care</v>
      </c>
      <c r="B3809" s="193" t="str">
        <f t="shared" si="6976"/>
        <v>WA130Health Care</v>
      </c>
      <c r="C3809" s="193" t="str">
        <f t="shared" si="6977"/>
        <v>Health CareFatianow, Christina</v>
      </c>
      <c r="D3809" s="193"/>
      <c r="E3809" s="193"/>
      <c r="F3809" s="193" t="str">
        <f t="shared" si="6978"/>
        <v>Health CareHoffman, Brian</v>
      </c>
      <c r="G3809" s="193" t="str">
        <f t="shared" ref="G3809:M3809" si="7041">G$358</f>
        <v>Hoffman, Brian</v>
      </c>
      <c r="H3809" s="193" t="str">
        <f t="shared" si="7041"/>
        <v>Fatianow, Christina</v>
      </c>
      <c r="I3809" s="193" t="str">
        <f t="shared" si="7041"/>
        <v>WA130</v>
      </c>
      <c r="J3809" s="193" t="str">
        <f t="shared" si="7041"/>
        <v>WALKENHORST OF NAPA</v>
      </c>
      <c r="K3809" s="193" t="str">
        <f t="shared" si="7041"/>
        <v>all</v>
      </c>
      <c r="L3809" s="193">
        <f t="shared" si="7041"/>
        <v>0</v>
      </c>
      <c r="M3809" s="193">
        <f t="shared" si="7041"/>
        <v>0</v>
      </c>
      <c r="N3809" s="193" t="str">
        <f t="shared" si="6991"/>
        <v>Health Care</v>
      </c>
      <c r="AA3809" s="193">
        <f t="shared" si="6980"/>
        <v>0</v>
      </c>
      <c r="AB3809" s="193" t="str">
        <f t="shared" ref="AB3809" si="7042">AB$358</f>
        <v>Fatianow, Christina</v>
      </c>
    </row>
    <row r="3810" spans="1:28" s="188" customFormat="1" ht="17.399999999999999">
      <c r="A3810" s="193" t="str">
        <f t="shared" si="6975"/>
        <v>Health Care</v>
      </c>
      <c r="B3810" s="193" t="str">
        <f t="shared" si="6976"/>
        <v>WI195Health Care</v>
      </c>
      <c r="C3810" s="193" t="str">
        <f t="shared" si="6977"/>
        <v>Health CareFatianow, Christina</v>
      </c>
      <c r="D3810" s="193"/>
      <c r="E3810" s="193"/>
      <c r="F3810" s="193" t="str">
        <f t="shared" si="6978"/>
        <v>Health CareHoffman, Brian</v>
      </c>
      <c r="G3810" s="193" t="str">
        <f t="shared" ref="G3810:M3810" si="7043">G$359</f>
        <v>Hoffman, Brian</v>
      </c>
      <c r="H3810" s="193" t="str">
        <f t="shared" si="7043"/>
        <v>Fatianow, Christina</v>
      </c>
      <c r="I3810" s="193" t="str">
        <f t="shared" si="7043"/>
        <v>WI195</v>
      </c>
      <c r="J3810" s="193" t="str">
        <f t="shared" si="7043"/>
        <v>WILLIAMS-SONOMA</v>
      </c>
      <c r="K3810" s="193" t="str">
        <f t="shared" si="7043"/>
        <v>all</v>
      </c>
      <c r="L3810" s="193">
        <f t="shared" si="7043"/>
        <v>0</v>
      </c>
      <c r="M3810" s="193">
        <f t="shared" si="7043"/>
        <v>0</v>
      </c>
      <c r="N3810" s="193" t="str">
        <f t="shared" si="6991"/>
        <v>Health Care</v>
      </c>
      <c r="AA3810" s="193">
        <f t="shared" si="6980"/>
        <v>0</v>
      </c>
      <c r="AB3810" s="193" t="str">
        <f t="shared" ref="AB3810" si="7044">AB$359</f>
        <v>Fatianow, Christina</v>
      </c>
    </row>
    <row r="3811" spans="1:28" s="188" customFormat="1" ht="17.399999999999999">
      <c r="A3811" s="193" t="str">
        <f t="shared" si="6975"/>
        <v>Health Care</v>
      </c>
      <c r="B3811" s="193" t="str">
        <f t="shared" si="6976"/>
        <v>0Health Care</v>
      </c>
      <c r="C3811" s="193" t="str">
        <f t="shared" si="6977"/>
        <v>Health CareFatianow, Christina</v>
      </c>
      <c r="D3811" s="193"/>
      <c r="E3811" s="193"/>
      <c r="F3811" s="193" t="str">
        <f t="shared" si="6978"/>
        <v>Health CareHoffman, Brian</v>
      </c>
      <c r="G3811" s="193" t="str">
        <f t="shared" ref="G3811:M3811" si="7045">G$360</f>
        <v>Hoffman, Brian</v>
      </c>
      <c r="H3811" s="193" t="str">
        <f t="shared" si="7045"/>
        <v>Fatianow, Christina</v>
      </c>
      <c r="I3811" s="193">
        <f t="shared" si="7045"/>
        <v>0</v>
      </c>
      <c r="J3811" s="193" t="str">
        <f t="shared" si="7045"/>
        <v>CHECKER DISTRIBUTORS</v>
      </c>
      <c r="K3811" s="193" t="str">
        <f t="shared" si="7045"/>
        <v>all</v>
      </c>
      <c r="L3811" s="193">
        <f t="shared" si="7045"/>
        <v>0</v>
      </c>
      <c r="M3811" s="193">
        <f t="shared" si="7045"/>
        <v>0</v>
      </c>
      <c r="N3811" s="193" t="str">
        <f t="shared" si="6991"/>
        <v>Health Care</v>
      </c>
      <c r="AA3811" s="193">
        <f t="shared" si="6980"/>
        <v>0</v>
      </c>
      <c r="AB3811" s="193" t="str">
        <f t="shared" ref="AB3811" si="7046">AB$360</f>
        <v>Fatianow, Christina</v>
      </c>
    </row>
    <row r="3812" spans="1:28" s="188" customFormat="1" ht="17.399999999999999">
      <c r="A3812" s="193" t="str">
        <f t="shared" si="6975"/>
        <v>Health Care</v>
      </c>
      <c r="B3812" s="193" t="str">
        <f t="shared" si="6976"/>
        <v>0Health Care</v>
      </c>
      <c r="C3812" s="193" t="str">
        <f t="shared" si="6977"/>
        <v>Health Care0</v>
      </c>
      <c r="D3812" s="193"/>
      <c r="E3812" s="193"/>
      <c r="F3812" s="193" t="str">
        <f t="shared" si="6978"/>
        <v>Health Care0</v>
      </c>
      <c r="G3812" s="193">
        <f t="shared" ref="G3812:M3812" si="7047">G$361</f>
        <v>0</v>
      </c>
      <c r="H3812" s="193">
        <f t="shared" si="7047"/>
        <v>0</v>
      </c>
      <c r="I3812" s="193">
        <f t="shared" si="7047"/>
        <v>0</v>
      </c>
      <c r="J3812" s="193">
        <f t="shared" si="7047"/>
        <v>0</v>
      </c>
      <c r="K3812" s="193">
        <f t="shared" si="7047"/>
        <v>0</v>
      </c>
      <c r="L3812" s="193">
        <f t="shared" si="7047"/>
        <v>0</v>
      </c>
      <c r="M3812" s="193">
        <f t="shared" si="7047"/>
        <v>0</v>
      </c>
      <c r="N3812" s="193" t="str">
        <f t="shared" si="6991"/>
        <v>Health Care</v>
      </c>
      <c r="AA3812" s="193">
        <f t="shared" si="6980"/>
        <v>0</v>
      </c>
      <c r="AB3812" s="193">
        <f t="shared" ref="AB3812" si="7048">AB$361</f>
        <v>0</v>
      </c>
    </row>
    <row r="3813" spans="1:28" s="188" customFormat="1" ht="17.399999999999999">
      <c r="A3813" s="193" t="str">
        <f t="shared" si="6975"/>
        <v>Health Care</v>
      </c>
      <c r="B3813" s="193" t="str">
        <f t="shared" si="6976"/>
        <v>0Health Care</v>
      </c>
      <c r="C3813" s="193" t="str">
        <f t="shared" si="6977"/>
        <v>Health Care0</v>
      </c>
      <c r="D3813" s="193"/>
      <c r="E3813" s="193"/>
      <c r="F3813" s="193" t="str">
        <f t="shared" si="6978"/>
        <v>Health Care0</v>
      </c>
      <c r="G3813" s="193">
        <f t="shared" ref="G3813:M3813" si="7049">G$362</f>
        <v>0</v>
      </c>
      <c r="H3813" s="193">
        <f t="shared" si="7049"/>
        <v>0</v>
      </c>
      <c r="I3813" s="193">
        <f t="shared" si="7049"/>
        <v>0</v>
      </c>
      <c r="J3813" s="193">
        <f t="shared" si="7049"/>
        <v>0</v>
      </c>
      <c r="K3813" s="193">
        <f t="shared" si="7049"/>
        <v>0</v>
      </c>
      <c r="L3813" s="193">
        <f t="shared" si="7049"/>
        <v>0</v>
      </c>
      <c r="M3813" s="193">
        <f t="shared" si="7049"/>
        <v>0</v>
      </c>
      <c r="N3813" s="193" t="str">
        <f t="shared" si="6991"/>
        <v>Health Care</v>
      </c>
      <c r="AA3813" s="193">
        <f t="shared" si="6980"/>
        <v>0</v>
      </c>
      <c r="AB3813" s="193">
        <f t="shared" ref="AB3813" si="7050">AB$362</f>
        <v>0</v>
      </c>
    </row>
    <row r="3814" spans="1:28" s="188" customFormat="1" ht="17.399999999999999">
      <c r="A3814" s="193" t="str">
        <f t="shared" si="6975"/>
        <v>Health Care</v>
      </c>
      <c r="B3814" s="193" t="str">
        <f t="shared" si="6976"/>
        <v>0Health Care</v>
      </c>
      <c r="C3814" s="193" t="str">
        <f t="shared" si="6977"/>
        <v>Health Care0</v>
      </c>
      <c r="D3814" s="193"/>
      <c r="E3814" s="193"/>
      <c r="F3814" s="193" t="str">
        <f t="shared" si="6978"/>
        <v>Health Care0</v>
      </c>
      <c r="G3814" s="193">
        <f t="shared" ref="G3814:M3814" si="7051">G$363</f>
        <v>0</v>
      </c>
      <c r="H3814" s="193">
        <f t="shared" si="7051"/>
        <v>0</v>
      </c>
      <c r="I3814" s="193">
        <f t="shared" si="7051"/>
        <v>0</v>
      </c>
      <c r="J3814" s="193">
        <f t="shared" si="7051"/>
        <v>0</v>
      </c>
      <c r="K3814" s="193">
        <f t="shared" si="7051"/>
        <v>0</v>
      </c>
      <c r="L3814" s="193">
        <f t="shared" si="7051"/>
        <v>0</v>
      </c>
      <c r="M3814" s="193">
        <f t="shared" si="7051"/>
        <v>0</v>
      </c>
      <c r="N3814" s="193" t="str">
        <f t="shared" si="6991"/>
        <v>Health Care</v>
      </c>
      <c r="AA3814" s="193">
        <f t="shared" si="6980"/>
        <v>0</v>
      </c>
      <c r="AB3814" s="193">
        <f t="shared" ref="AB3814" si="7052">AB$363</f>
        <v>0</v>
      </c>
    </row>
    <row r="3815" spans="1:28" s="188" customFormat="1" ht="17.399999999999999">
      <c r="A3815" s="193" t="str">
        <f t="shared" si="6975"/>
        <v>Health Care</v>
      </c>
      <c r="B3815" s="193" t="str">
        <f t="shared" si="6976"/>
        <v>0Health Care</v>
      </c>
      <c r="C3815" s="193" t="str">
        <f t="shared" si="6977"/>
        <v>Health Care0</v>
      </c>
      <c r="D3815" s="193"/>
      <c r="E3815" s="193"/>
      <c r="F3815" s="193" t="str">
        <f t="shared" si="6978"/>
        <v>Health Care0</v>
      </c>
      <c r="G3815" s="193">
        <f t="shared" ref="G3815:M3815" si="7053">G$364</f>
        <v>0</v>
      </c>
      <c r="H3815" s="193">
        <f t="shared" si="7053"/>
        <v>0</v>
      </c>
      <c r="I3815" s="193">
        <f t="shared" si="7053"/>
        <v>0</v>
      </c>
      <c r="J3815" s="193">
        <f t="shared" si="7053"/>
        <v>0</v>
      </c>
      <c r="K3815" s="193">
        <f t="shared" si="7053"/>
        <v>0</v>
      </c>
      <c r="L3815" s="193">
        <f t="shared" si="7053"/>
        <v>0</v>
      </c>
      <c r="M3815" s="193">
        <f t="shared" si="7053"/>
        <v>0</v>
      </c>
      <c r="N3815" s="193" t="str">
        <f t="shared" si="6991"/>
        <v>Health Care</v>
      </c>
      <c r="AA3815" s="193">
        <f t="shared" si="6980"/>
        <v>0</v>
      </c>
      <c r="AB3815" s="193">
        <f t="shared" ref="AB3815" si="7054">AB$364</f>
        <v>0</v>
      </c>
    </row>
    <row r="3816" spans="1:28" s="188" customFormat="1" ht="17.399999999999999">
      <c r="A3816" s="193" t="str">
        <f t="shared" si="6975"/>
        <v>Health Care</v>
      </c>
      <c r="B3816" s="193" t="str">
        <f t="shared" si="6976"/>
        <v>0Health Care</v>
      </c>
      <c r="C3816" s="193" t="str">
        <f t="shared" si="6977"/>
        <v>Health Care0</v>
      </c>
      <c r="D3816" s="193"/>
      <c r="E3816" s="193"/>
      <c r="F3816" s="193" t="str">
        <f t="shared" si="6978"/>
        <v>Health Care0</v>
      </c>
      <c r="G3816" s="193">
        <f t="shared" ref="G3816:M3816" si="7055">G$365</f>
        <v>0</v>
      </c>
      <c r="H3816" s="193">
        <f t="shared" si="7055"/>
        <v>0</v>
      </c>
      <c r="I3816" s="193">
        <f t="shared" si="7055"/>
        <v>0</v>
      </c>
      <c r="J3816" s="193">
        <f t="shared" si="7055"/>
        <v>0</v>
      </c>
      <c r="K3816" s="193">
        <f t="shared" si="7055"/>
        <v>0</v>
      </c>
      <c r="L3816" s="193">
        <f t="shared" si="7055"/>
        <v>0</v>
      </c>
      <c r="M3816" s="193">
        <f t="shared" si="7055"/>
        <v>0</v>
      </c>
      <c r="N3816" s="193" t="str">
        <f t="shared" si="6991"/>
        <v>Health Care</v>
      </c>
      <c r="AA3816" s="193">
        <f t="shared" si="6980"/>
        <v>0</v>
      </c>
      <c r="AB3816" s="193">
        <f t="shared" ref="AB3816" si="7056">AB$365</f>
        <v>0</v>
      </c>
    </row>
    <row r="3817" spans="1:28" s="188" customFormat="1" ht="17.399999999999999">
      <c r="A3817" s="193" t="str">
        <f t="shared" si="6975"/>
        <v>Health Care</v>
      </c>
      <c r="B3817" s="193" t="str">
        <f t="shared" si="6976"/>
        <v>0Health Care</v>
      </c>
      <c r="C3817" s="193" t="str">
        <f t="shared" si="6977"/>
        <v>Health Care0</v>
      </c>
      <c r="D3817" s="193"/>
      <c r="E3817" s="193"/>
      <c r="F3817" s="193" t="str">
        <f t="shared" si="6978"/>
        <v>Health Care0</v>
      </c>
      <c r="G3817" s="193">
        <f t="shared" ref="G3817:M3817" si="7057">G$366</f>
        <v>0</v>
      </c>
      <c r="H3817" s="193">
        <f t="shared" si="7057"/>
        <v>0</v>
      </c>
      <c r="I3817" s="193">
        <f t="shared" si="7057"/>
        <v>0</v>
      </c>
      <c r="J3817" s="193">
        <f t="shared" si="7057"/>
        <v>0</v>
      </c>
      <c r="K3817" s="193">
        <f t="shared" si="7057"/>
        <v>0</v>
      </c>
      <c r="L3817" s="193">
        <f t="shared" si="7057"/>
        <v>0</v>
      </c>
      <c r="M3817" s="193">
        <f t="shared" si="7057"/>
        <v>0</v>
      </c>
      <c r="N3817" s="193" t="str">
        <f t="shared" si="6991"/>
        <v>Health Care</v>
      </c>
      <c r="AA3817" s="193">
        <f t="shared" si="6980"/>
        <v>0</v>
      </c>
      <c r="AB3817" s="193">
        <f t="shared" ref="AB3817" si="7058">AB$366</f>
        <v>0</v>
      </c>
    </row>
    <row r="3818" spans="1:28" s="188" customFormat="1" ht="17.399999999999999">
      <c r="A3818" s="193" t="str">
        <f t="shared" si="6975"/>
        <v>Health Care</v>
      </c>
      <c r="B3818" s="193" t="str">
        <f t="shared" si="6976"/>
        <v>0Health Care</v>
      </c>
      <c r="C3818" s="193" t="str">
        <f t="shared" si="6977"/>
        <v>Health Care0</v>
      </c>
      <c r="D3818" s="193"/>
      <c r="E3818" s="193"/>
      <c r="F3818" s="193" t="str">
        <f t="shared" si="6978"/>
        <v>Health Care0</v>
      </c>
      <c r="G3818" s="193">
        <f t="shared" ref="G3818:M3818" si="7059">G$367</f>
        <v>0</v>
      </c>
      <c r="H3818" s="193">
        <f t="shared" si="7059"/>
        <v>0</v>
      </c>
      <c r="I3818" s="193">
        <f t="shared" si="7059"/>
        <v>0</v>
      </c>
      <c r="J3818" s="193">
        <f t="shared" si="7059"/>
        <v>0</v>
      </c>
      <c r="K3818" s="193">
        <f t="shared" si="7059"/>
        <v>0</v>
      </c>
      <c r="L3818" s="193">
        <f t="shared" si="7059"/>
        <v>0</v>
      </c>
      <c r="M3818" s="193">
        <f t="shared" si="7059"/>
        <v>0</v>
      </c>
      <c r="N3818" s="193" t="str">
        <f t="shared" si="6991"/>
        <v>Health Care</v>
      </c>
      <c r="AA3818" s="193">
        <f t="shared" si="6980"/>
        <v>0</v>
      </c>
      <c r="AB3818" s="193">
        <f t="shared" ref="AB3818" si="7060">AB$367</f>
        <v>0</v>
      </c>
    </row>
    <row r="3819" spans="1:28" s="188" customFormat="1" ht="17.399999999999999">
      <c r="A3819" s="193" t="str">
        <f t="shared" si="6975"/>
        <v>Health Care</v>
      </c>
      <c r="B3819" s="193" t="str">
        <f t="shared" si="6976"/>
        <v>0Health Care</v>
      </c>
      <c r="C3819" s="193" t="str">
        <f t="shared" si="6977"/>
        <v>Health Care0</v>
      </c>
      <c r="D3819" s="193"/>
      <c r="E3819" s="193"/>
      <c r="F3819" s="193" t="str">
        <f t="shared" si="6978"/>
        <v>Health Care0</v>
      </c>
      <c r="G3819" s="193">
        <f t="shared" ref="G3819:M3819" si="7061">G$368</f>
        <v>0</v>
      </c>
      <c r="H3819" s="193">
        <f t="shared" si="7061"/>
        <v>0</v>
      </c>
      <c r="I3819" s="193">
        <f t="shared" si="7061"/>
        <v>0</v>
      </c>
      <c r="J3819" s="193">
        <f t="shared" si="7061"/>
        <v>0</v>
      </c>
      <c r="K3819" s="193">
        <f t="shared" si="7061"/>
        <v>0</v>
      </c>
      <c r="L3819" s="193">
        <f t="shared" si="7061"/>
        <v>0</v>
      </c>
      <c r="M3819" s="193">
        <f t="shared" si="7061"/>
        <v>0</v>
      </c>
      <c r="N3819" s="193" t="str">
        <f t="shared" si="6991"/>
        <v>Health Care</v>
      </c>
      <c r="AA3819" s="193">
        <f t="shared" si="6980"/>
        <v>0</v>
      </c>
      <c r="AB3819" s="193">
        <f t="shared" ref="AB3819" si="7062">AB$368</f>
        <v>0</v>
      </c>
    </row>
    <row r="3820" spans="1:28" s="188" customFormat="1" ht="17.399999999999999">
      <c r="A3820" s="193" t="str">
        <f t="shared" si="6975"/>
        <v>Health Care</v>
      </c>
      <c r="B3820" s="193" t="str">
        <f t="shared" si="6976"/>
        <v>0Health Care</v>
      </c>
      <c r="C3820" s="193" t="str">
        <f t="shared" si="6977"/>
        <v>Health Care0</v>
      </c>
      <c r="D3820" s="193"/>
      <c r="E3820" s="193"/>
      <c r="F3820" s="193" t="str">
        <f t="shared" si="6978"/>
        <v>Health Care0</v>
      </c>
      <c r="G3820" s="193">
        <f t="shared" ref="G3820:M3820" si="7063">G$369</f>
        <v>0</v>
      </c>
      <c r="H3820" s="193">
        <f t="shared" si="7063"/>
        <v>0</v>
      </c>
      <c r="I3820" s="193">
        <f t="shared" si="7063"/>
        <v>0</v>
      </c>
      <c r="J3820" s="193">
        <f t="shared" si="7063"/>
        <v>0</v>
      </c>
      <c r="K3820" s="193">
        <f t="shared" si="7063"/>
        <v>0</v>
      </c>
      <c r="L3820" s="193">
        <f t="shared" si="7063"/>
        <v>0</v>
      </c>
      <c r="M3820" s="193">
        <f t="shared" si="7063"/>
        <v>0</v>
      </c>
      <c r="N3820" s="193" t="str">
        <f t="shared" si="6991"/>
        <v>Health Care</v>
      </c>
      <c r="AA3820" s="193">
        <f t="shared" si="6980"/>
        <v>0</v>
      </c>
      <c r="AB3820" s="193">
        <f t="shared" ref="AB3820" si="7064">AB$369</f>
        <v>0</v>
      </c>
    </row>
    <row r="3821" spans="1:28" s="188" customFormat="1" ht="17.399999999999999">
      <c r="A3821" s="193" t="str">
        <f t="shared" si="6975"/>
        <v>Health Care</v>
      </c>
      <c r="B3821" s="193" t="str">
        <f t="shared" si="6976"/>
        <v>0Health Care</v>
      </c>
      <c r="C3821" s="193" t="str">
        <f t="shared" si="6977"/>
        <v>Health Care0</v>
      </c>
      <c r="D3821" s="193"/>
      <c r="E3821" s="193"/>
      <c r="F3821" s="193" t="str">
        <f t="shared" si="6978"/>
        <v>Health Care0</v>
      </c>
      <c r="G3821" s="193">
        <f t="shared" ref="G3821:M3821" si="7065">G$370</f>
        <v>0</v>
      </c>
      <c r="H3821" s="193">
        <f t="shared" si="7065"/>
        <v>0</v>
      </c>
      <c r="I3821" s="193">
        <f t="shared" si="7065"/>
        <v>0</v>
      </c>
      <c r="J3821" s="193">
        <f t="shared" si="7065"/>
        <v>0</v>
      </c>
      <c r="K3821" s="193">
        <f t="shared" si="7065"/>
        <v>0</v>
      </c>
      <c r="L3821" s="193">
        <f t="shared" si="7065"/>
        <v>0</v>
      </c>
      <c r="M3821" s="193">
        <f t="shared" si="7065"/>
        <v>0</v>
      </c>
      <c r="N3821" s="193" t="str">
        <f t="shared" si="6991"/>
        <v>Health Care</v>
      </c>
      <c r="AA3821" s="193">
        <f t="shared" si="6980"/>
        <v>0</v>
      </c>
      <c r="AB3821" s="193">
        <f t="shared" ref="AB3821" si="7066">AB$370</f>
        <v>0</v>
      </c>
    </row>
    <row r="3822" spans="1:28" s="188" customFormat="1" ht="17.399999999999999">
      <c r="A3822" s="193" t="str">
        <f t="shared" si="6975"/>
        <v>Health Care</v>
      </c>
      <c r="B3822" s="193" t="str">
        <f t="shared" si="6976"/>
        <v>AM036Health Care</v>
      </c>
      <c r="C3822" s="193" t="str">
        <f t="shared" si="6977"/>
        <v>Health CareGaither, Kelli</v>
      </c>
      <c r="D3822" s="193"/>
      <c r="E3822" s="193"/>
      <c r="F3822" s="193" t="str">
        <f t="shared" si="6978"/>
        <v>Health CareHoffman, Brian</v>
      </c>
      <c r="G3822" s="193" t="str">
        <f t="shared" ref="G3822:M3822" si="7067">G$371</f>
        <v>Hoffman, Brian</v>
      </c>
      <c r="H3822" s="193" t="str">
        <f t="shared" si="7067"/>
        <v>Gaither, Kelli</v>
      </c>
      <c r="I3822" s="193" t="str">
        <f t="shared" si="7067"/>
        <v>AM036</v>
      </c>
      <c r="J3822" s="193" t="str">
        <f t="shared" si="7067"/>
        <v>AMERICAN BROADCASTING COMPANIES, IN</v>
      </c>
      <c r="K3822" s="193" t="str">
        <f t="shared" si="7067"/>
        <v>all</v>
      </c>
      <c r="L3822" s="193" t="str">
        <f t="shared" si="7067"/>
        <v>H2H Performance Video</v>
      </c>
      <c r="M3822" s="193" t="str">
        <f t="shared" si="7067"/>
        <v>TV, Technics</v>
      </c>
      <c r="N3822" s="193" t="str">
        <f t="shared" si="6991"/>
        <v>Health Care</v>
      </c>
      <c r="AA3822" s="193">
        <f t="shared" si="6980"/>
        <v>0</v>
      </c>
      <c r="AB3822" s="193" t="str">
        <f t="shared" ref="AB3822" si="7068">AB$371</f>
        <v>Gaither, Kelli</v>
      </c>
    </row>
    <row r="3823" spans="1:28" s="188" customFormat="1" ht="17.399999999999999">
      <c r="A3823" s="193" t="str">
        <f t="shared" si="6975"/>
        <v>Health Care</v>
      </c>
      <c r="B3823" s="193" t="str">
        <f t="shared" si="6976"/>
        <v>AP490Health Care</v>
      </c>
      <c r="C3823" s="193" t="str">
        <f t="shared" si="6977"/>
        <v>Health CareGaither, Kelli</v>
      </c>
      <c r="D3823" s="193"/>
      <c r="E3823" s="193"/>
      <c r="F3823" s="193" t="str">
        <f t="shared" si="6978"/>
        <v>Health CareHoffman, Brian</v>
      </c>
      <c r="G3823" s="193" t="str">
        <f t="shared" ref="G3823:M3823" si="7069">G$372</f>
        <v>Hoffman, Brian</v>
      </c>
      <c r="H3823" s="193" t="str">
        <f t="shared" si="7069"/>
        <v>Gaither, Kelli</v>
      </c>
      <c r="I3823" s="193" t="str">
        <f t="shared" si="7069"/>
        <v>AP490</v>
      </c>
      <c r="J3823" s="193" t="str">
        <f t="shared" si="7069"/>
        <v>APPLE INC</v>
      </c>
      <c r="K3823" s="193" t="str">
        <f t="shared" si="7069"/>
        <v>all</v>
      </c>
      <c r="L3823" s="193" t="str">
        <f t="shared" si="7069"/>
        <v>H2H Performance Video</v>
      </c>
      <c r="M3823" s="193" t="str">
        <f t="shared" si="7069"/>
        <v>TV, Technics</v>
      </c>
      <c r="N3823" s="193" t="str">
        <f t="shared" si="6991"/>
        <v>Health Care</v>
      </c>
      <c r="AA3823" s="193">
        <f t="shared" si="6980"/>
        <v>0</v>
      </c>
      <c r="AB3823" s="193" t="str">
        <f t="shared" ref="AB3823" si="7070">AB$372</f>
        <v>Gaither, Kelli</v>
      </c>
    </row>
    <row r="3824" spans="1:28" s="188" customFormat="1" ht="17.399999999999999">
      <c r="A3824" s="193" t="str">
        <f t="shared" si="6975"/>
        <v>Health Care</v>
      </c>
      <c r="B3824" s="193" t="str">
        <f t="shared" si="6976"/>
        <v>B0614Health Care</v>
      </c>
      <c r="C3824" s="193" t="str">
        <f t="shared" si="6977"/>
        <v>Health CareGaither, Kelli</v>
      </c>
      <c r="D3824" s="193"/>
      <c r="E3824" s="193"/>
      <c r="F3824" s="193" t="str">
        <f t="shared" si="6978"/>
        <v>Health CareHoffman, Brian</v>
      </c>
      <c r="G3824" s="193" t="str">
        <f t="shared" ref="G3824:M3824" si="7071">G$373</f>
        <v>Hoffman, Brian</v>
      </c>
      <c r="H3824" s="193" t="str">
        <f t="shared" si="7071"/>
        <v>Gaither, Kelli</v>
      </c>
      <c r="I3824" s="193" t="str">
        <f t="shared" si="7071"/>
        <v>B0614</v>
      </c>
      <c r="J3824" s="193" t="str">
        <f t="shared" si="7071"/>
        <v>022 SOUTH / ABEL CINETECH, INC( PY#</v>
      </c>
      <c r="K3824" s="193" t="str">
        <f t="shared" si="7071"/>
        <v>all</v>
      </c>
      <c r="L3824" s="193">
        <f t="shared" si="7071"/>
        <v>0</v>
      </c>
      <c r="M3824" s="193">
        <f t="shared" si="7071"/>
        <v>0</v>
      </c>
      <c r="N3824" s="193" t="str">
        <f t="shared" si="6991"/>
        <v>Health Care</v>
      </c>
      <c r="AA3824" s="193">
        <f t="shared" si="6980"/>
        <v>0</v>
      </c>
      <c r="AB3824" s="193" t="str">
        <f t="shared" ref="AB3824" si="7072">AB$373</f>
        <v>Gaither, Kelli</v>
      </c>
    </row>
    <row r="3825" spans="1:28" s="188" customFormat="1" ht="17.399999999999999">
      <c r="A3825" s="193" t="str">
        <f t="shared" si="6975"/>
        <v>Health Care</v>
      </c>
      <c r="B3825" s="193" t="str">
        <f t="shared" si="6976"/>
        <v>B0648Health Care</v>
      </c>
      <c r="C3825" s="193" t="str">
        <f t="shared" si="6977"/>
        <v>Health CareGaither, Kelli</v>
      </c>
      <c r="D3825" s="193"/>
      <c r="E3825" s="193"/>
      <c r="F3825" s="193" t="str">
        <f t="shared" si="6978"/>
        <v>Health CareHoffman, Brian</v>
      </c>
      <c r="G3825" s="193" t="str">
        <f t="shared" ref="G3825:M3825" si="7073">G$374</f>
        <v>Hoffman, Brian</v>
      </c>
      <c r="H3825" s="193" t="str">
        <f t="shared" si="7073"/>
        <v>Gaither, Kelli</v>
      </c>
      <c r="I3825" s="193" t="str">
        <f t="shared" si="7073"/>
        <v>B0648</v>
      </c>
      <c r="J3825" s="193" t="str">
        <f t="shared" si="7073"/>
        <v>PROFESSIONAL AUDIO &amp; VIDEO SYSTEMS(</v>
      </c>
      <c r="K3825" s="193" t="str">
        <f t="shared" si="7073"/>
        <v>all</v>
      </c>
      <c r="L3825" s="193">
        <f t="shared" si="7073"/>
        <v>0</v>
      </c>
      <c r="M3825" s="193">
        <f t="shared" si="7073"/>
        <v>0</v>
      </c>
      <c r="N3825" s="193" t="str">
        <f t="shared" si="6991"/>
        <v>Health Care</v>
      </c>
      <c r="AA3825" s="193">
        <f t="shared" si="6980"/>
        <v>0</v>
      </c>
      <c r="AB3825" s="193" t="str">
        <f t="shared" ref="AB3825" si="7074">AB$374</f>
        <v>Gaither, Kelli</v>
      </c>
    </row>
    <row r="3826" spans="1:28" s="188" customFormat="1" ht="17.399999999999999">
      <c r="A3826" s="193" t="str">
        <f t="shared" si="6975"/>
        <v>Health Care</v>
      </c>
      <c r="B3826" s="193" t="str">
        <f t="shared" si="6976"/>
        <v>B0659Health Care</v>
      </c>
      <c r="C3826" s="193" t="str">
        <f t="shared" si="6977"/>
        <v>Health CareGaither, Kelli</v>
      </c>
      <c r="D3826" s="193"/>
      <c r="E3826" s="193"/>
      <c r="F3826" s="193" t="str">
        <f t="shared" si="6978"/>
        <v>Health CareHoffman, Brian</v>
      </c>
      <c r="G3826" s="193" t="str">
        <f t="shared" ref="G3826:M3826" si="7075">G$375</f>
        <v>Hoffman, Brian</v>
      </c>
      <c r="H3826" s="193" t="str">
        <f t="shared" si="7075"/>
        <v>Gaither, Kelli</v>
      </c>
      <c r="I3826" s="193" t="str">
        <f t="shared" si="7075"/>
        <v>B0659</v>
      </c>
      <c r="J3826" s="193" t="str">
        <f t="shared" si="7075"/>
        <v>MEDIARIGHT, LLC.( PY#69167)</v>
      </c>
      <c r="K3826" s="193" t="str">
        <f t="shared" si="7075"/>
        <v>all</v>
      </c>
      <c r="L3826" s="193">
        <f t="shared" si="7075"/>
        <v>0</v>
      </c>
      <c r="M3826" s="193">
        <f t="shared" si="7075"/>
        <v>0</v>
      </c>
      <c r="N3826" s="193" t="str">
        <f t="shared" si="6991"/>
        <v>Health Care</v>
      </c>
      <c r="AA3826" s="193">
        <f t="shared" si="6980"/>
        <v>0</v>
      </c>
      <c r="AB3826" s="193" t="str">
        <f t="shared" ref="AB3826" si="7076">AB$375</f>
        <v>Gaither, Kelli</v>
      </c>
    </row>
    <row r="3827" spans="1:28" s="188" customFormat="1" ht="17.399999999999999">
      <c r="A3827" s="193" t="str">
        <f t="shared" si="6975"/>
        <v>Health Care</v>
      </c>
      <c r="B3827" s="193" t="str">
        <f t="shared" si="6976"/>
        <v>B0716Health Care</v>
      </c>
      <c r="C3827" s="193" t="str">
        <f t="shared" si="6977"/>
        <v>Health CareGaither, Kelli</v>
      </c>
      <c r="D3827" s="193"/>
      <c r="E3827" s="193"/>
      <c r="F3827" s="193" t="str">
        <f t="shared" si="6978"/>
        <v>Health CareHoffman, Brian</v>
      </c>
      <c r="G3827" s="193" t="str">
        <f t="shared" ref="G3827:M3827" si="7077">G$376</f>
        <v>Hoffman, Brian</v>
      </c>
      <c r="H3827" s="193" t="str">
        <f t="shared" si="7077"/>
        <v>Gaither, Kelli</v>
      </c>
      <c r="I3827" s="193" t="str">
        <f t="shared" si="7077"/>
        <v>B0716</v>
      </c>
      <c r="J3827" s="193" t="str">
        <f t="shared" si="7077"/>
        <v>RULE BROADCAST SYSTEMS, INC.( PY#10</v>
      </c>
      <c r="K3827" s="193" t="str">
        <f t="shared" si="7077"/>
        <v>all</v>
      </c>
      <c r="L3827" s="193">
        <f t="shared" si="7077"/>
        <v>0</v>
      </c>
      <c r="M3827" s="193">
        <f t="shared" si="7077"/>
        <v>0</v>
      </c>
      <c r="N3827" s="193" t="str">
        <f t="shared" si="6991"/>
        <v>Health Care</v>
      </c>
      <c r="AA3827" s="193">
        <f t="shared" si="6980"/>
        <v>0</v>
      </c>
      <c r="AB3827" s="193" t="str">
        <f t="shared" ref="AB3827" si="7078">AB$376</f>
        <v>Gaither, Kelli</v>
      </c>
    </row>
    <row r="3828" spans="1:28" s="188" customFormat="1" ht="17.399999999999999">
      <c r="A3828" s="193" t="str">
        <f t="shared" si="6975"/>
        <v>Health Care</v>
      </c>
      <c r="B3828" s="193" t="str">
        <f t="shared" si="6976"/>
        <v>B0782Health Care</v>
      </c>
      <c r="C3828" s="193" t="str">
        <f t="shared" si="6977"/>
        <v>Health CareGaither, Kelli</v>
      </c>
      <c r="D3828" s="193"/>
      <c r="E3828" s="193"/>
      <c r="F3828" s="193" t="str">
        <f t="shared" si="6978"/>
        <v>Health CareHoffman, Brian</v>
      </c>
      <c r="G3828" s="193" t="str">
        <f t="shared" ref="G3828:M3828" si="7079">G$377</f>
        <v>Hoffman, Brian</v>
      </c>
      <c r="H3828" s="193" t="str">
        <f t="shared" si="7079"/>
        <v>Gaither, Kelli</v>
      </c>
      <c r="I3828" s="193" t="str">
        <f t="shared" si="7079"/>
        <v>B0782</v>
      </c>
      <c r="J3828" s="193" t="str">
        <f t="shared" si="7079"/>
        <v>18 CONSUMER ELECTRONICS &amp; PHOTO( PY</v>
      </c>
      <c r="K3828" s="193" t="str">
        <f t="shared" si="7079"/>
        <v>all</v>
      </c>
      <c r="L3828" s="193">
        <f t="shared" si="7079"/>
        <v>0</v>
      </c>
      <c r="M3828" s="193">
        <f t="shared" si="7079"/>
        <v>0</v>
      </c>
      <c r="N3828" s="193" t="str">
        <f t="shared" si="6991"/>
        <v>Health Care</v>
      </c>
      <c r="AA3828" s="193">
        <f t="shared" si="6980"/>
        <v>0</v>
      </c>
      <c r="AB3828" s="193" t="str">
        <f t="shared" ref="AB3828" si="7080">AB$377</f>
        <v>Gaither, Kelli</v>
      </c>
    </row>
    <row r="3829" spans="1:28" s="188" customFormat="1" ht="17.399999999999999">
      <c r="A3829" s="193" t="str">
        <f t="shared" si="6975"/>
        <v>Health Care</v>
      </c>
      <c r="B3829" s="193" t="str">
        <f t="shared" si="6976"/>
        <v>B0792Health Care</v>
      </c>
      <c r="C3829" s="193" t="str">
        <f t="shared" si="6977"/>
        <v>Health CareGaither, Kelli</v>
      </c>
      <c r="D3829" s="193"/>
      <c r="E3829" s="193"/>
      <c r="F3829" s="193" t="str">
        <f t="shared" si="6978"/>
        <v>Health CareHoffman, Brian</v>
      </c>
      <c r="G3829" s="193" t="str">
        <f t="shared" ref="G3829:M3829" si="7081">G$378</f>
        <v>Hoffman, Brian</v>
      </c>
      <c r="H3829" s="193" t="str">
        <f t="shared" si="7081"/>
        <v>Gaither, Kelli</v>
      </c>
      <c r="I3829" s="193" t="str">
        <f t="shared" si="7081"/>
        <v>B0792</v>
      </c>
      <c r="J3829" s="193" t="str">
        <f t="shared" si="7081"/>
        <v>ENGINEERING AND RECORDING, INC( PY#</v>
      </c>
      <c r="K3829" s="193" t="str">
        <f t="shared" si="7081"/>
        <v>all</v>
      </c>
      <c r="L3829" s="193">
        <f t="shared" si="7081"/>
        <v>0</v>
      </c>
      <c r="M3829" s="193">
        <f t="shared" si="7081"/>
        <v>0</v>
      </c>
      <c r="N3829" s="193" t="str">
        <f t="shared" si="6991"/>
        <v>Health Care</v>
      </c>
      <c r="AA3829" s="193">
        <f t="shared" si="6980"/>
        <v>0</v>
      </c>
      <c r="AB3829" s="193" t="str">
        <f t="shared" ref="AB3829" si="7082">AB$378</f>
        <v>Gaither, Kelli</v>
      </c>
    </row>
    <row r="3830" spans="1:28" s="188" customFormat="1" ht="17.399999999999999">
      <c r="A3830" s="193" t="str">
        <f t="shared" si="6975"/>
        <v>Health Care</v>
      </c>
      <c r="B3830" s="193" t="str">
        <f t="shared" si="6976"/>
        <v>B0806Health Care</v>
      </c>
      <c r="C3830" s="193" t="str">
        <f t="shared" si="6977"/>
        <v>Health CareGaither, Kelli</v>
      </c>
      <c r="D3830" s="193"/>
      <c r="E3830" s="193"/>
      <c r="F3830" s="193" t="str">
        <f t="shared" si="6978"/>
        <v>Health CareHoffman, Brian</v>
      </c>
      <c r="G3830" s="193" t="str">
        <f t="shared" ref="G3830:M3830" si="7083">G$379</f>
        <v>Hoffman, Brian</v>
      </c>
      <c r="H3830" s="193" t="str">
        <f t="shared" si="7083"/>
        <v>Gaither, Kelli</v>
      </c>
      <c r="I3830" s="193" t="str">
        <f t="shared" si="7083"/>
        <v>B0806</v>
      </c>
      <c r="J3830" s="193" t="str">
        <f t="shared" si="7083"/>
        <v>EXPRESS VIDEO SUPPLY, INC( PY#10631</v>
      </c>
      <c r="K3830" s="193" t="str">
        <f t="shared" si="7083"/>
        <v>all</v>
      </c>
      <c r="L3830" s="193">
        <f t="shared" si="7083"/>
        <v>0</v>
      </c>
      <c r="M3830" s="193">
        <f t="shared" si="7083"/>
        <v>0</v>
      </c>
      <c r="N3830" s="193" t="str">
        <f t="shared" si="6991"/>
        <v>Health Care</v>
      </c>
      <c r="AA3830" s="193">
        <f t="shared" si="6980"/>
        <v>0</v>
      </c>
      <c r="AB3830" s="193" t="str">
        <f t="shared" ref="AB3830" si="7084">AB$379</f>
        <v>Gaither, Kelli</v>
      </c>
    </row>
    <row r="3831" spans="1:28" s="188" customFormat="1" ht="17.399999999999999">
      <c r="A3831" s="193" t="str">
        <f t="shared" si="6975"/>
        <v>Health Care</v>
      </c>
      <c r="B3831" s="193" t="str">
        <f t="shared" si="6976"/>
        <v>B1575Health Care</v>
      </c>
      <c r="C3831" s="193" t="str">
        <f t="shared" si="6977"/>
        <v>Health CareGaither, Kelli</v>
      </c>
      <c r="D3831" s="193"/>
      <c r="E3831" s="193"/>
      <c r="F3831" s="193" t="str">
        <f t="shared" si="6978"/>
        <v>Health CareHoffman, Brian</v>
      </c>
      <c r="G3831" s="193" t="str">
        <f t="shared" ref="G3831:M3831" si="7085">G$380</f>
        <v>Hoffman, Brian</v>
      </c>
      <c r="H3831" s="193" t="str">
        <f t="shared" si="7085"/>
        <v>Gaither, Kelli</v>
      </c>
      <c r="I3831" s="193" t="str">
        <f t="shared" si="7085"/>
        <v>B1575</v>
      </c>
      <c r="J3831" s="193" t="str">
        <f t="shared" si="7085"/>
        <v>DELUXE DIGITAL STUDIOS</v>
      </c>
      <c r="K3831" s="193" t="str">
        <f t="shared" si="7085"/>
        <v>all</v>
      </c>
      <c r="L3831" s="193" t="str">
        <f t="shared" si="7085"/>
        <v>H2H Performance Video</v>
      </c>
      <c r="M3831" s="193" t="str">
        <f t="shared" si="7085"/>
        <v>TV, Technics</v>
      </c>
      <c r="N3831" s="193" t="str">
        <f t="shared" si="6991"/>
        <v>Health Care</v>
      </c>
      <c r="AA3831" s="193">
        <f t="shared" si="6980"/>
        <v>0</v>
      </c>
      <c r="AB3831" s="193" t="str">
        <f t="shared" ref="AB3831" si="7086">AB$380</f>
        <v>Gaither, Kelli</v>
      </c>
    </row>
    <row r="3832" spans="1:28" s="188" customFormat="1" ht="17.399999999999999">
      <c r="A3832" s="193" t="str">
        <f t="shared" si="6975"/>
        <v>Health Care</v>
      </c>
      <c r="B3832" s="193" t="str">
        <f t="shared" si="6976"/>
        <v>B2307Health Care</v>
      </c>
      <c r="C3832" s="193" t="str">
        <f t="shared" si="6977"/>
        <v>Health CareGaither, Kelli</v>
      </c>
      <c r="D3832" s="193"/>
      <c r="E3832" s="193"/>
      <c r="F3832" s="193" t="str">
        <f t="shared" si="6978"/>
        <v>Health CareHoffman, Brian</v>
      </c>
      <c r="G3832" s="193" t="str">
        <f t="shared" ref="G3832:M3832" si="7087">G$381</f>
        <v>Hoffman, Brian</v>
      </c>
      <c r="H3832" s="193" t="str">
        <f t="shared" si="7087"/>
        <v>Gaither, Kelli</v>
      </c>
      <c r="I3832" s="193" t="str">
        <f t="shared" si="7087"/>
        <v>B2307</v>
      </c>
      <c r="J3832" s="193" t="str">
        <f t="shared" si="7087"/>
        <v>VIDEOTAPE PRODUCTS INC</v>
      </c>
      <c r="K3832" s="193" t="str">
        <f t="shared" si="7087"/>
        <v>all</v>
      </c>
      <c r="L3832" s="193" t="str">
        <f t="shared" si="7087"/>
        <v>H2H Performance Video</v>
      </c>
      <c r="M3832" s="193" t="str">
        <f t="shared" si="7087"/>
        <v>TV, Technics</v>
      </c>
      <c r="N3832" s="193" t="str">
        <f t="shared" si="6991"/>
        <v>Health Care</v>
      </c>
      <c r="AA3832" s="193">
        <f t="shared" si="6980"/>
        <v>0</v>
      </c>
      <c r="AB3832" s="193" t="str">
        <f t="shared" ref="AB3832" si="7088">AB$381</f>
        <v>Gaither, Kelli</v>
      </c>
    </row>
    <row r="3833" spans="1:28" s="188" customFormat="1" ht="17.399999999999999">
      <c r="A3833" s="193" t="str">
        <f t="shared" si="6975"/>
        <v>Health Care</v>
      </c>
      <c r="B3833" s="193" t="str">
        <f t="shared" si="6976"/>
        <v>BD141Health Care</v>
      </c>
      <c r="C3833" s="193" t="str">
        <f t="shared" si="6977"/>
        <v>Health CareGaither, Kelli</v>
      </c>
      <c r="D3833" s="193"/>
      <c r="E3833" s="193"/>
      <c r="F3833" s="193" t="str">
        <f t="shared" si="6978"/>
        <v>Health CareHoffman, Brian</v>
      </c>
      <c r="G3833" s="193" t="str">
        <f t="shared" ref="G3833:M3833" si="7089">G$382</f>
        <v>Hoffman, Brian</v>
      </c>
      <c r="H3833" s="193" t="str">
        <f t="shared" si="7089"/>
        <v>Gaither, Kelli</v>
      </c>
      <c r="I3833" s="193" t="str">
        <f t="shared" si="7089"/>
        <v>BD141</v>
      </c>
      <c r="J3833" s="193" t="str">
        <f t="shared" si="7089"/>
        <v>BERGER BROS. CAMERA EXCHANGE</v>
      </c>
      <c r="K3833" s="193" t="str">
        <f t="shared" si="7089"/>
        <v>all</v>
      </c>
      <c r="L3833" s="193">
        <f t="shared" si="7089"/>
        <v>0</v>
      </c>
      <c r="M3833" s="193">
        <f t="shared" si="7089"/>
        <v>0</v>
      </c>
      <c r="N3833" s="193" t="str">
        <f t="shared" si="6991"/>
        <v>Health Care</v>
      </c>
      <c r="AA3833" s="193">
        <f t="shared" si="6980"/>
        <v>0</v>
      </c>
      <c r="AB3833" s="193" t="str">
        <f t="shared" ref="AB3833" si="7090">AB$382</f>
        <v>Gaither, Kelli</v>
      </c>
    </row>
    <row r="3834" spans="1:28" s="188" customFormat="1" ht="17.399999999999999">
      <c r="A3834" s="193" t="str">
        <f t="shared" si="6975"/>
        <v>Health Care</v>
      </c>
      <c r="B3834" s="193" t="str">
        <f t="shared" si="6976"/>
        <v>BE989Health Care</v>
      </c>
      <c r="C3834" s="193" t="str">
        <f t="shared" si="6977"/>
        <v>Health CareGaither, Kelli</v>
      </c>
      <c r="D3834" s="193"/>
      <c r="E3834" s="193"/>
      <c r="F3834" s="193" t="str">
        <f t="shared" si="6978"/>
        <v>Health CareHoffman, Brian</v>
      </c>
      <c r="G3834" s="193" t="str">
        <f t="shared" ref="G3834:M3834" si="7091">G$383</f>
        <v>Hoffman, Brian</v>
      </c>
      <c r="H3834" s="193" t="str">
        <f t="shared" si="7091"/>
        <v>Gaither, Kelli</v>
      </c>
      <c r="I3834" s="193" t="str">
        <f t="shared" si="7091"/>
        <v>BE989</v>
      </c>
      <c r="J3834" s="193" t="str">
        <f t="shared" si="7091"/>
        <v>BEAST NEW YORK</v>
      </c>
      <c r="K3834" s="193" t="str">
        <f t="shared" si="7091"/>
        <v>all</v>
      </c>
      <c r="L3834" s="193" t="str">
        <f t="shared" si="7091"/>
        <v>H2H Performance Video</v>
      </c>
      <c r="M3834" s="193" t="str">
        <f t="shared" si="7091"/>
        <v>TV, Technics</v>
      </c>
      <c r="N3834" s="193" t="str">
        <f t="shared" si="6991"/>
        <v>Health Care</v>
      </c>
      <c r="AA3834" s="193">
        <f t="shared" si="6980"/>
        <v>0</v>
      </c>
      <c r="AB3834" s="193" t="str">
        <f t="shared" ref="AB3834" si="7092">AB$383</f>
        <v>Gaither, Kelli</v>
      </c>
    </row>
    <row r="3835" spans="1:28" s="188" customFormat="1" ht="17.399999999999999">
      <c r="A3835" s="193" t="str">
        <f t="shared" si="6975"/>
        <v>Health Care</v>
      </c>
      <c r="B3835" s="193" t="str">
        <f t="shared" si="6976"/>
        <v>BH080Health Care</v>
      </c>
      <c r="C3835" s="193" t="str">
        <f t="shared" si="6977"/>
        <v>Health CareGaither, Kelli</v>
      </c>
      <c r="D3835" s="193"/>
      <c r="E3835" s="193"/>
      <c r="F3835" s="193" t="str">
        <f t="shared" si="6978"/>
        <v>Health CareHoffman, Brian</v>
      </c>
      <c r="G3835" s="193" t="str">
        <f t="shared" ref="G3835:M3835" si="7093">G$384</f>
        <v>Hoffman, Brian</v>
      </c>
      <c r="H3835" s="193" t="str">
        <f t="shared" si="7093"/>
        <v>Gaither, Kelli</v>
      </c>
      <c r="I3835" s="193" t="str">
        <f t="shared" si="7093"/>
        <v>BH080</v>
      </c>
      <c r="J3835" s="193" t="str">
        <f t="shared" si="7093"/>
        <v>BHRS GRP/UTD EDUCATION PURCHASING</v>
      </c>
      <c r="K3835" s="193" t="str">
        <f t="shared" si="7093"/>
        <v>all</v>
      </c>
      <c r="L3835" s="193">
        <f t="shared" si="7093"/>
        <v>0</v>
      </c>
      <c r="M3835" s="193">
        <f t="shared" si="7093"/>
        <v>0</v>
      </c>
      <c r="N3835" s="193" t="str">
        <f t="shared" si="6991"/>
        <v>Health Care</v>
      </c>
      <c r="AA3835" s="193">
        <f t="shared" si="6980"/>
        <v>0</v>
      </c>
      <c r="AB3835" s="193" t="str">
        <f t="shared" ref="AB3835" si="7094">AB$384</f>
        <v>Gaither, Kelli</v>
      </c>
    </row>
    <row r="3836" spans="1:28" s="188" customFormat="1" ht="17.399999999999999">
      <c r="A3836" s="193" t="str">
        <f t="shared" si="6975"/>
        <v>Health Care</v>
      </c>
      <c r="B3836" s="193" t="str">
        <f t="shared" si="6976"/>
        <v>BL356Health Care</v>
      </c>
      <c r="C3836" s="193" t="str">
        <f t="shared" si="6977"/>
        <v>Health CareGaither, Kelli</v>
      </c>
      <c r="D3836" s="193"/>
      <c r="E3836" s="193"/>
      <c r="F3836" s="193" t="str">
        <f t="shared" si="6978"/>
        <v>Health CareHoffman, Brian</v>
      </c>
      <c r="G3836" s="193" t="str">
        <f t="shared" ref="G3836:M3836" si="7095">G$385</f>
        <v>Hoffman, Brian</v>
      </c>
      <c r="H3836" s="193" t="str">
        <f t="shared" si="7095"/>
        <v>Gaither, Kelli</v>
      </c>
      <c r="I3836" s="193" t="str">
        <f t="shared" si="7095"/>
        <v>BL356</v>
      </c>
      <c r="J3836" s="193" t="str">
        <f t="shared" si="7095"/>
        <v>BLUEWATER PHOTO</v>
      </c>
      <c r="K3836" s="193" t="str">
        <f t="shared" si="7095"/>
        <v>all</v>
      </c>
      <c r="L3836" s="193">
        <f t="shared" si="7095"/>
        <v>0</v>
      </c>
      <c r="M3836" s="193">
        <f t="shared" si="7095"/>
        <v>0</v>
      </c>
      <c r="N3836" s="193" t="str">
        <f t="shared" si="6991"/>
        <v>Health Care</v>
      </c>
      <c r="AA3836" s="193">
        <f t="shared" si="6980"/>
        <v>0</v>
      </c>
      <c r="AB3836" s="193" t="str">
        <f t="shared" ref="AB3836" si="7096">AB$385</f>
        <v>Gaither, Kelli</v>
      </c>
    </row>
    <row r="3837" spans="1:28" s="188" customFormat="1" ht="17.399999999999999">
      <c r="A3837" s="193" t="str">
        <f t="shared" si="6975"/>
        <v>Health Care</v>
      </c>
      <c r="B3837" s="193" t="str">
        <f t="shared" si="6976"/>
        <v>BU952Health Care</v>
      </c>
      <c r="C3837" s="193" t="str">
        <f t="shared" si="6977"/>
        <v>Health CareGaither, Kelli</v>
      </c>
      <c r="D3837" s="193"/>
      <c r="E3837" s="193"/>
      <c r="F3837" s="193" t="str">
        <f t="shared" si="6978"/>
        <v>Health CareHoffman, Brian</v>
      </c>
      <c r="G3837" s="193" t="str">
        <f t="shared" ref="G3837:M3837" si="7097">G$386</f>
        <v>Hoffman, Brian</v>
      </c>
      <c r="H3837" s="193" t="str">
        <f t="shared" si="7097"/>
        <v>Gaither, Kelli</v>
      </c>
      <c r="I3837" s="193" t="str">
        <f t="shared" si="7097"/>
        <v>BU952</v>
      </c>
      <c r="J3837" s="193" t="str">
        <f t="shared" si="7097"/>
        <v>BURKE CAMERA INC</v>
      </c>
      <c r="K3837" s="193" t="str">
        <f t="shared" si="7097"/>
        <v>all</v>
      </c>
      <c r="L3837" s="193">
        <f t="shared" si="7097"/>
        <v>0</v>
      </c>
      <c r="M3837" s="193">
        <f t="shared" si="7097"/>
        <v>0</v>
      </c>
      <c r="N3837" s="193" t="str">
        <f t="shared" si="6991"/>
        <v>Health Care</v>
      </c>
      <c r="AA3837" s="193">
        <f t="shared" si="6980"/>
        <v>0</v>
      </c>
      <c r="AB3837" s="193" t="str">
        <f t="shared" ref="AB3837" si="7098">AB$386</f>
        <v>Gaither, Kelli</v>
      </c>
    </row>
    <row r="3838" spans="1:28" s="188" customFormat="1" ht="17.399999999999999">
      <c r="A3838" s="193" t="str">
        <f t="shared" si="6975"/>
        <v>Health Care</v>
      </c>
      <c r="B3838" s="193" t="str">
        <f t="shared" si="6976"/>
        <v>DH030Health Care</v>
      </c>
      <c r="C3838" s="193" t="str">
        <f t="shared" si="6977"/>
        <v>Health CareGaither, Kelli</v>
      </c>
      <c r="D3838" s="193"/>
      <c r="E3838" s="193"/>
      <c r="F3838" s="193" t="str">
        <f t="shared" si="6978"/>
        <v>Health CareHoffman, Brian</v>
      </c>
      <c r="G3838" s="193" t="str">
        <f t="shared" ref="G3838:M3838" si="7099">G$387</f>
        <v>Hoffman, Brian</v>
      </c>
      <c r="H3838" s="193" t="str">
        <f t="shared" si="7099"/>
        <v>Gaither, Kelli</v>
      </c>
      <c r="I3838" s="193" t="str">
        <f t="shared" si="7099"/>
        <v>DH030</v>
      </c>
      <c r="J3838" s="193" t="str">
        <f t="shared" si="7099"/>
        <v>D &amp; H DIST. CO</v>
      </c>
      <c r="K3838" s="193" t="str">
        <f t="shared" si="7099"/>
        <v>all</v>
      </c>
      <c r="L3838" s="193">
        <f t="shared" si="7099"/>
        <v>0</v>
      </c>
      <c r="M3838" s="193">
        <f t="shared" si="7099"/>
        <v>0</v>
      </c>
      <c r="N3838" s="193" t="str">
        <f t="shared" si="6991"/>
        <v>Health Care</v>
      </c>
      <c r="AA3838" s="193">
        <f t="shared" si="6980"/>
        <v>0</v>
      </c>
      <c r="AB3838" s="193" t="str">
        <f t="shared" ref="AB3838" si="7100">AB$387</f>
        <v>Gaither, Kelli</v>
      </c>
    </row>
    <row r="3839" spans="1:28" s="188" customFormat="1" ht="17.399999999999999">
      <c r="A3839" s="193" t="str">
        <f t="shared" si="6975"/>
        <v>Health Care</v>
      </c>
      <c r="B3839" s="193" t="str">
        <f t="shared" si="6976"/>
        <v>DW001Health Care</v>
      </c>
      <c r="C3839" s="193" t="str">
        <f t="shared" si="6977"/>
        <v>Health CareGaither, Kelli</v>
      </c>
      <c r="D3839" s="193"/>
      <c r="E3839" s="193"/>
      <c r="F3839" s="193" t="str">
        <f t="shared" si="6978"/>
        <v>Health CareHoffman, Brian</v>
      </c>
      <c r="G3839" s="193" t="str">
        <f t="shared" ref="G3839:M3839" si="7101">G$388</f>
        <v>Hoffman, Brian</v>
      </c>
      <c r="H3839" s="193" t="str">
        <f t="shared" si="7101"/>
        <v>Gaither, Kelli</v>
      </c>
      <c r="I3839" s="193" t="str">
        <f t="shared" si="7101"/>
        <v>DW001</v>
      </c>
      <c r="J3839" s="193" t="str">
        <f t="shared" si="7101"/>
        <v>BRAZO'S DIST.</v>
      </c>
      <c r="K3839" s="193" t="str">
        <f t="shared" si="7101"/>
        <v>all</v>
      </c>
      <c r="L3839" s="193">
        <f t="shared" si="7101"/>
        <v>0</v>
      </c>
      <c r="M3839" s="193">
        <f t="shared" si="7101"/>
        <v>0</v>
      </c>
      <c r="N3839" s="193" t="str">
        <f t="shared" si="6991"/>
        <v>Health Care</v>
      </c>
      <c r="AA3839" s="193">
        <f t="shared" si="6980"/>
        <v>0</v>
      </c>
      <c r="AB3839" s="193" t="str">
        <f t="shared" ref="AB3839" si="7102">AB$388</f>
        <v>Gaither, Kelli</v>
      </c>
    </row>
    <row r="3840" spans="1:28" s="188" customFormat="1" ht="17.399999999999999">
      <c r="A3840" s="193" t="str">
        <f t="shared" si="6975"/>
        <v>Health Care</v>
      </c>
      <c r="B3840" s="193" t="str">
        <f t="shared" si="6976"/>
        <v>EA402Health Care</v>
      </c>
      <c r="C3840" s="193" t="str">
        <f t="shared" si="6977"/>
        <v>Health CareGaither, Kelli</v>
      </c>
      <c r="D3840" s="193"/>
      <c r="E3840" s="193"/>
      <c r="F3840" s="193" t="str">
        <f t="shared" si="6978"/>
        <v>Health CareHoffman, Brian</v>
      </c>
      <c r="G3840" s="193" t="str">
        <f t="shared" ref="G3840:M3840" si="7103">G$389</f>
        <v>Hoffman, Brian</v>
      </c>
      <c r="H3840" s="193" t="str">
        <f t="shared" si="7103"/>
        <v>Gaither, Kelli</v>
      </c>
      <c r="I3840" s="193" t="str">
        <f t="shared" si="7103"/>
        <v>EA402</v>
      </c>
      <c r="J3840" s="193" t="str">
        <f t="shared" si="7103"/>
        <v>E&amp;S INTERNATIONAL ENTERPRISES INC</v>
      </c>
      <c r="K3840" s="193" t="str">
        <f t="shared" si="7103"/>
        <v>all</v>
      </c>
      <c r="L3840" s="193">
        <f t="shared" si="7103"/>
        <v>0</v>
      </c>
      <c r="M3840" s="193">
        <f t="shared" si="7103"/>
        <v>0</v>
      </c>
      <c r="N3840" s="193" t="str">
        <f t="shared" si="6991"/>
        <v>Health Care</v>
      </c>
      <c r="AA3840" s="193">
        <f t="shared" si="6980"/>
        <v>0</v>
      </c>
      <c r="AB3840" s="193" t="str">
        <f t="shared" ref="AB3840" si="7104">AB$389</f>
        <v>Gaither, Kelli</v>
      </c>
    </row>
    <row r="3841" spans="1:28" s="188" customFormat="1" ht="17.399999999999999">
      <c r="A3841" s="193" t="str">
        <f t="shared" si="6975"/>
        <v>Health Care</v>
      </c>
      <c r="B3841" s="193" t="str">
        <f t="shared" si="6976"/>
        <v>FC065Health Care</v>
      </c>
      <c r="C3841" s="193" t="str">
        <f t="shared" si="6977"/>
        <v>Health CareGaither, Kelli</v>
      </c>
      <c r="D3841" s="193"/>
      <c r="E3841" s="193"/>
      <c r="F3841" s="193" t="str">
        <f t="shared" si="6978"/>
        <v>Health CareHoffman, Brian</v>
      </c>
      <c r="G3841" s="193" t="str">
        <f t="shared" ref="G3841:M3841" si="7105">G$390</f>
        <v>Hoffman, Brian</v>
      </c>
      <c r="H3841" s="193" t="str">
        <f t="shared" si="7105"/>
        <v>Gaither, Kelli</v>
      </c>
      <c r="I3841" s="193" t="str">
        <f t="shared" si="7105"/>
        <v>FC065</v>
      </c>
      <c r="J3841" s="193" t="str">
        <f t="shared" si="7105"/>
        <v>FRANKLIN CASH REGIST</v>
      </c>
      <c r="K3841" s="193" t="str">
        <f t="shared" si="7105"/>
        <v>all</v>
      </c>
      <c r="L3841" s="193">
        <f t="shared" si="7105"/>
        <v>0</v>
      </c>
      <c r="M3841" s="193">
        <f t="shared" si="7105"/>
        <v>0</v>
      </c>
      <c r="N3841" s="193" t="str">
        <f t="shared" si="6991"/>
        <v>Health Care</v>
      </c>
      <c r="AA3841" s="193">
        <f t="shared" si="6980"/>
        <v>0</v>
      </c>
      <c r="AB3841" s="193" t="str">
        <f t="shared" ref="AB3841" si="7106">AB$390</f>
        <v>Gaither, Kelli</v>
      </c>
    </row>
    <row r="3842" spans="1:28" s="188" customFormat="1" ht="17.399999999999999">
      <c r="A3842" s="193" t="str">
        <f t="shared" si="6975"/>
        <v>Health Care</v>
      </c>
      <c r="B3842" s="193" t="str">
        <f t="shared" si="6976"/>
        <v>FO512Health Care</v>
      </c>
      <c r="C3842" s="193" t="str">
        <f t="shared" si="6977"/>
        <v>Health CareGaither, Kelli</v>
      </c>
      <c r="D3842" s="193"/>
      <c r="E3842" s="193"/>
      <c r="F3842" s="193" t="str">
        <f t="shared" si="6978"/>
        <v>Health CareHoffman, Brian</v>
      </c>
      <c r="G3842" s="193" t="str">
        <f t="shared" ref="G3842:M3842" si="7107">G$391</f>
        <v>Hoffman, Brian</v>
      </c>
      <c r="H3842" s="193" t="str">
        <f t="shared" si="7107"/>
        <v>Gaither, Kelli</v>
      </c>
      <c r="I3842" s="193" t="str">
        <f t="shared" si="7107"/>
        <v>FO512</v>
      </c>
      <c r="J3842" s="193" t="str">
        <f t="shared" si="7107"/>
        <v>FOTO-CARE LTD</v>
      </c>
      <c r="K3842" s="193" t="str">
        <f t="shared" si="7107"/>
        <v>all</v>
      </c>
      <c r="L3842" s="193">
        <f t="shared" si="7107"/>
        <v>0</v>
      </c>
      <c r="M3842" s="193">
        <f t="shared" si="7107"/>
        <v>0</v>
      </c>
      <c r="N3842" s="193" t="str">
        <f t="shared" si="6991"/>
        <v>Health Care</v>
      </c>
      <c r="AA3842" s="193">
        <f t="shared" si="6980"/>
        <v>0</v>
      </c>
      <c r="AB3842" s="193" t="str">
        <f t="shared" ref="AB3842" si="7108">AB$391</f>
        <v>Gaither, Kelli</v>
      </c>
    </row>
    <row r="3843" spans="1:28" s="188" customFormat="1" ht="17.399999999999999">
      <c r="A3843" s="193" t="str">
        <f t="shared" ref="A3843:A3888" si="7109">T$14</f>
        <v>Health Care</v>
      </c>
      <c r="B3843" s="193" t="str">
        <f t="shared" ref="B3843:B3888" si="7110">CONCATENATE(I3843,A3843)</f>
        <v>GR025Health Care</v>
      </c>
      <c r="C3843" s="193" t="str">
        <f t="shared" ref="C3843:C3888" si="7111">CONCATENATE(A3843,H3843)</f>
        <v>Health CareGaither, Kelli</v>
      </c>
      <c r="D3843" s="193"/>
      <c r="E3843" s="193"/>
      <c r="F3843" s="193" t="str">
        <f t="shared" ref="F3843:F3888" si="7112">CONCATENATE(A3843,G3843)</f>
        <v>Health CareHoffman, Brian</v>
      </c>
      <c r="G3843" s="193" t="str">
        <f t="shared" ref="G3843:M3843" si="7113">G$392</f>
        <v>Hoffman, Brian</v>
      </c>
      <c r="H3843" s="193" t="str">
        <f t="shared" si="7113"/>
        <v>Gaither, Kelli</v>
      </c>
      <c r="I3843" s="193" t="str">
        <f t="shared" si="7113"/>
        <v>GR025</v>
      </c>
      <c r="J3843" s="193" t="str">
        <f t="shared" si="7113"/>
        <v>GRAYBAR ELECTRIC CO.</v>
      </c>
      <c r="K3843" s="193" t="str">
        <f t="shared" si="7113"/>
        <v>all</v>
      </c>
      <c r="L3843" s="193">
        <f t="shared" si="7113"/>
        <v>0</v>
      </c>
      <c r="M3843" s="193">
        <f t="shared" si="7113"/>
        <v>0</v>
      </c>
      <c r="N3843" s="193" t="str">
        <f t="shared" si="6991"/>
        <v>Health Care</v>
      </c>
      <c r="AA3843" s="193">
        <f t="shared" ref="AA3843:AA3888" si="7114">AT$14</f>
        <v>0</v>
      </c>
      <c r="AB3843" s="193" t="str">
        <f t="shared" ref="AB3843" si="7115">AB$392</f>
        <v>Gaither, Kelli</v>
      </c>
    </row>
    <row r="3844" spans="1:28" s="188" customFormat="1" ht="17.399999999999999">
      <c r="A3844" s="193" t="str">
        <f t="shared" si="7109"/>
        <v>Health Care</v>
      </c>
      <c r="B3844" s="193" t="str">
        <f t="shared" si="7110"/>
        <v>GR843Health Care</v>
      </c>
      <c r="C3844" s="193" t="str">
        <f t="shared" si="7111"/>
        <v>Health CareGaither, Kelli</v>
      </c>
      <c r="D3844" s="193"/>
      <c r="E3844" s="193"/>
      <c r="F3844" s="193" t="str">
        <f t="shared" si="7112"/>
        <v>Health CareHoffman, Brian</v>
      </c>
      <c r="G3844" s="193" t="str">
        <f t="shared" ref="G3844:M3844" si="7116">G$393</f>
        <v>Hoffman, Brian</v>
      </c>
      <c r="H3844" s="193" t="str">
        <f t="shared" si="7116"/>
        <v>Gaither, Kelli</v>
      </c>
      <c r="I3844" s="193" t="str">
        <f t="shared" si="7116"/>
        <v>GR843</v>
      </c>
      <c r="J3844" s="193" t="str">
        <f t="shared" si="7116"/>
        <v>GREEN MOUNTAIN CAMERA LLC</v>
      </c>
      <c r="K3844" s="193" t="str">
        <f t="shared" si="7116"/>
        <v>all</v>
      </c>
      <c r="L3844" s="193">
        <f t="shared" si="7116"/>
        <v>0</v>
      </c>
      <c r="M3844" s="193">
        <f t="shared" si="7116"/>
        <v>0</v>
      </c>
      <c r="N3844" s="193" t="str">
        <f t="shared" si="6991"/>
        <v>Health Care</v>
      </c>
      <c r="AA3844" s="193">
        <f t="shared" si="7114"/>
        <v>0</v>
      </c>
      <c r="AB3844" s="193" t="str">
        <f t="shared" ref="AB3844" si="7117">AB$393</f>
        <v>Gaither, Kelli</v>
      </c>
    </row>
    <row r="3845" spans="1:28" s="188" customFormat="1" ht="17.399999999999999">
      <c r="A3845" s="193" t="str">
        <f t="shared" si="7109"/>
        <v>Health Care</v>
      </c>
      <c r="B3845" s="193" t="str">
        <f t="shared" si="7110"/>
        <v>HA215Health Care</v>
      </c>
      <c r="C3845" s="193" t="str">
        <f t="shared" si="7111"/>
        <v>Health CareGaither, Kelli</v>
      </c>
      <c r="D3845" s="193"/>
      <c r="E3845" s="193"/>
      <c r="F3845" s="193" t="str">
        <f t="shared" si="7112"/>
        <v>Health CareHoffman, Brian</v>
      </c>
      <c r="G3845" s="193" t="str">
        <f t="shared" ref="G3845:M3845" si="7118">G$394</f>
        <v>Hoffman, Brian</v>
      </c>
      <c r="H3845" s="193" t="str">
        <f t="shared" si="7118"/>
        <v>Gaither, Kelli</v>
      </c>
      <c r="I3845" s="193" t="str">
        <f t="shared" si="7118"/>
        <v>HA215</v>
      </c>
      <c r="J3845" s="193" t="str">
        <f t="shared" si="7118"/>
        <v>HARCO INDUSTRIES INC</v>
      </c>
      <c r="K3845" s="193" t="str">
        <f t="shared" si="7118"/>
        <v>all</v>
      </c>
      <c r="L3845" s="193">
        <f t="shared" si="7118"/>
        <v>0</v>
      </c>
      <c r="M3845" s="193">
        <f t="shared" si="7118"/>
        <v>0</v>
      </c>
      <c r="N3845" s="193" t="str">
        <f t="shared" si="6991"/>
        <v>Health Care</v>
      </c>
      <c r="AA3845" s="193">
        <f t="shared" si="7114"/>
        <v>0</v>
      </c>
      <c r="AB3845" s="193" t="str">
        <f t="shared" ref="AB3845" si="7119">AB$394</f>
        <v>Gaither, Kelli</v>
      </c>
    </row>
    <row r="3846" spans="1:28" s="188" customFormat="1" ht="17.399999999999999">
      <c r="A3846" s="193" t="str">
        <f t="shared" si="7109"/>
        <v>Health Care</v>
      </c>
      <c r="B3846" s="193" t="str">
        <f t="shared" si="7110"/>
        <v>HI001Health Care</v>
      </c>
      <c r="C3846" s="193" t="str">
        <f t="shared" si="7111"/>
        <v>Health CareGaither, Kelli</v>
      </c>
      <c r="D3846" s="193"/>
      <c r="E3846" s="193"/>
      <c r="F3846" s="193" t="str">
        <f t="shared" si="7112"/>
        <v>Health CareHoffman, Brian</v>
      </c>
      <c r="G3846" s="193" t="str">
        <f t="shared" ref="G3846:M3846" si="7120">G$395</f>
        <v>Hoffman, Brian</v>
      </c>
      <c r="H3846" s="193" t="str">
        <f t="shared" si="7120"/>
        <v>Gaither, Kelli</v>
      </c>
      <c r="I3846" s="193" t="str">
        <f t="shared" si="7120"/>
        <v>HI001</v>
      </c>
      <c r="J3846" s="193" t="str">
        <f t="shared" si="7120"/>
        <v>HINDA INC.</v>
      </c>
      <c r="K3846" s="193" t="str">
        <f t="shared" si="7120"/>
        <v>all</v>
      </c>
      <c r="L3846" s="193">
        <f t="shared" si="7120"/>
        <v>0</v>
      </c>
      <c r="M3846" s="193">
        <f t="shared" si="7120"/>
        <v>0</v>
      </c>
      <c r="N3846" s="193" t="str">
        <f t="shared" si="6991"/>
        <v>Health Care</v>
      </c>
      <c r="AA3846" s="193">
        <f t="shared" si="7114"/>
        <v>0</v>
      </c>
      <c r="AB3846" s="193" t="str">
        <f t="shared" ref="AB3846" si="7121">AB$395</f>
        <v>Gaither, Kelli</v>
      </c>
    </row>
    <row r="3847" spans="1:28" s="188" customFormat="1" ht="17.399999999999999">
      <c r="A3847" s="193" t="str">
        <f t="shared" si="7109"/>
        <v>Health Care</v>
      </c>
      <c r="B3847" s="193" t="str">
        <f t="shared" si="7110"/>
        <v>IM266Health Care</v>
      </c>
      <c r="C3847" s="193" t="str">
        <f t="shared" si="7111"/>
        <v>Health CareGaither, Kelli</v>
      </c>
      <c r="D3847" s="193"/>
      <c r="E3847" s="193"/>
      <c r="F3847" s="193" t="str">
        <f t="shared" si="7112"/>
        <v>Health CareHoffman, Brian</v>
      </c>
      <c r="G3847" s="193" t="str">
        <f t="shared" ref="G3847:M3847" si="7122">G$396</f>
        <v>Hoffman, Brian</v>
      </c>
      <c r="H3847" s="193" t="str">
        <f t="shared" si="7122"/>
        <v>Gaither, Kelli</v>
      </c>
      <c r="I3847" s="193" t="str">
        <f t="shared" si="7122"/>
        <v>IM266</v>
      </c>
      <c r="J3847" s="193" t="str">
        <f t="shared" si="7122"/>
        <v>IMAGE LOGISTICS</v>
      </c>
      <c r="K3847" s="193" t="str">
        <f t="shared" si="7122"/>
        <v>all</v>
      </c>
      <c r="L3847" s="193">
        <f t="shared" si="7122"/>
        <v>0</v>
      </c>
      <c r="M3847" s="193">
        <f t="shared" si="7122"/>
        <v>0</v>
      </c>
      <c r="N3847" s="193" t="str">
        <f t="shared" si="6991"/>
        <v>Health Care</v>
      </c>
      <c r="AA3847" s="193">
        <f t="shared" si="7114"/>
        <v>0</v>
      </c>
      <c r="AB3847" s="193" t="str">
        <f t="shared" ref="AB3847" si="7123">AB$396</f>
        <v>Gaither, Kelli</v>
      </c>
    </row>
    <row r="3848" spans="1:28" s="188" customFormat="1" ht="17.399999999999999">
      <c r="A3848" s="193" t="str">
        <f t="shared" si="7109"/>
        <v>Health Care</v>
      </c>
      <c r="B3848" s="193" t="str">
        <f t="shared" si="7110"/>
        <v>J0028Health Care</v>
      </c>
      <c r="C3848" s="193" t="str">
        <f t="shared" si="7111"/>
        <v>Health CareGaither, Kelli</v>
      </c>
      <c r="D3848" s="193"/>
      <c r="E3848" s="193"/>
      <c r="F3848" s="193" t="str">
        <f t="shared" si="7112"/>
        <v>Health CareHoffman, Brian</v>
      </c>
      <c r="G3848" s="193" t="str">
        <f t="shared" ref="G3848:M3848" si="7124">G$397</f>
        <v>Hoffman, Brian</v>
      </c>
      <c r="H3848" s="193" t="str">
        <f t="shared" si="7124"/>
        <v>Gaither, Kelli</v>
      </c>
      <c r="I3848" s="193" t="str">
        <f t="shared" si="7124"/>
        <v>J0028</v>
      </c>
      <c r="J3848" s="193" t="str">
        <f t="shared" si="7124"/>
        <v>ACCESS A/V LLC</v>
      </c>
      <c r="K3848" s="193" t="str">
        <f t="shared" si="7124"/>
        <v>all</v>
      </c>
      <c r="L3848" s="193">
        <f t="shared" si="7124"/>
        <v>0</v>
      </c>
      <c r="M3848" s="193">
        <f t="shared" si="7124"/>
        <v>0</v>
      </c>
      <c r="N3848" s="193" t="str">
        <f t="shared" ref="N3848:N3911" si="7125">A3848</f>
        <v>Health Care</v>
      </c>
      <c r="AA3848" s="193">
        <f t="shared" si="7114"/>
        <v>0</v>
      </c>
      <c r="AB3848" s="193" t="str">
        <f t="shared" ref="AB3848" si="7126">AB$397</f>
        <v>Gaither, Kelli</v>
      </c>
    </row>
    <row r="3849" spans="1:28" s="188" customFormat="1" ht="17.399999999999999">
      <c r="A3849" s="193" t="str">
        <f t="shared" si="7109"/>
        <v>Health Care</v>
      </c>
      <c r="B3849" s="193" t="str">
        <f t="shared" si="7110"/>
        <v>JA581Health Care</v>
      </c>
      <c r="C3849" s="193" t="str">
        <f t="shared" si="7111"/>
        <v>Health CareGaither, Kelli</v>
      </c>
      <c r="D3849" s="193"/>
      <c r="E3849" s="193"/>
      <c r="F3849" s="193" t="str">
        <f t="shared" si="7112"/>
        <v>Health CareHoffman, Brian</v>
      </c>
      <c r="G3849" s="193" t="str">
        <f t="shared" ref="G3849:M3849" si="7127">G$398</f>
        <v>Hoffman, Brian</v>
      </c>
      <c r="H3849" s="193" t="str">
        <f t="shared" si="7127"/>
        <v>Gaither, Kelli</v>
      </c>
      <c r="I3849" s="193" t="str">
        <f t="shared" si="7127"/>
        <v>JA581</v>
      </c>
      <c r="J3849" s="193" t="str">
        <f t="shared" si="7127"/>
        <v>JALUX AMERICA'S INC</v>
      </c>
      <c r="K3849" s="193" t="str">
        <f t="shared" si="7127"/>
        <v>all</v>
      </c>
      <c r="L3849" s="193">
        <f t="shared" si="7127"/>
        <v>0</v>
      </c>
      <c r="M3849" s="193">
        <f t="shared" si="7127"/>
        <v>0</v>
      </c>
      <c r="N3849" s="193" t="str">
        <f t="shared" si="7125"/>
        <v>Health Care</v>
      </c>
      <c r="AA3849" s="193">
        <f t="shared" si="7114"/>
        <v>0</v>
      </c>
      <c r="AB3849" s="193" t="str">
        <f t="shared" ref="AB3849" si="7128">AB$398</f>
        <v>Gaither, Kelli</v>
      </c>
    </row>
    <row r="3850" spans="1:28" s="188" customFormat="1" ht="17.399999999999999">
      <c r="A3850" s="193" t="str">
        <f t="shared" si="7109"/>
        <v>Health Care</v>
      </c>
      <c r="B3850" s="193" t="str">
        <f t="shared" si="7110"/>
        <v>JH020Health Care</v>
      </c>
      <c r="C3850" s="193" t="str">
        <f t="shared" si="7111"/>
        <v>Health CareGaither, Kelli</v>
      </c>
      <c r="D3850" s="193"/>
      <c r="E3850" s="193"/>
      <c r="F3850" s="193" t="str">
        <f t="shared" si="7112"/>
        <v>Health CareHoffman, Brian</v>
      </c>
      <c r="G3850" s="193" t="str">
        <f t="shared" ref="G3850:M3850" si="7129">G$399</f>
        <v>Hoffman, Brian</v>
      </c>
      <c r="H3850" s="193" t="str">
        <f t="shared" si="7129"/>
        <v>Gaither, Kelli</v>
      </c>
      <c r="I3850" s="193" t="str">
        <f t="shared" si="7129"/>
        <v>JH020</v>
      </c>
      <c r="J3850" s="193" t="str">
        <f t="shared" si="7129"/>
        <v>JHAM INTERNATIONAL C</v>
      </c>
      <c r="K3850" s="193" t="str">
        <f t="shared" si="7129"/>
        <v>all</v>
      </c>
      <c r="L3850" s="193">
        <f t="shared" si="7129"/>
        <v>0</v>
      </c>
      <c r="M3850" s="193">
        <f t="shared" si="7129"/>
        <v>0</v>
      </c>
      <c r="N3850" s="193" t="str">
        <f t="shared" si="7125"/>
        <v>Health Care</v>
      </c>
      <c r="AA3850" s="193">
        <f t="shared" si="7114"/>
        <v>0</v>
      </c>
      <c r="AB3850" s="193" t="str">
        <f t="shared" ref="AB3850" si="7130">AB$399</f>
        <v>Gaither, Kelli</v>
      </c>
    </row>
    <row r="3851" spans="1:28" s="188" customFormat="1" ht="17.399999999999999">
      <c r="A3851" s="193" t="str">
        <f t="shared" si="7109"/>
        <v>Health Care</v>
      </c>
      <c r="B3851" s="193" t="str">
        <f t="shared" si="7110"/>
        <v>LA020Health Care</v>
      </c>
      <c r="C3851" s="193" t="str">
        <f t="shared" si="7111"/>
        <v>Health CareGaither, Kelli</v>
      </c>
      <c r="D3851" s="193"/>
      <c r="E3851" s="193"/>
      <c r="F3851" s="193" t="str">
        <f t="shared" si="7112"/>
        <v>Health CareHoffman, Brian</v>
      </c>
      <c r="G3851" s="193" t="str">
        <f t="shared" ref="G3851:M3851" si="7131">G$400</f>
        <v>Hoffman, Brian</v>
      </c>
      <c r="H3851" s="193" t="str">
        <f t="shared" si="7131"/>
        <v>Gaither, Kelli</v>
      </c>
      <c r="I3851" s="193" t="str">
        <f t="shared" si="7131"/>
        <v>LA020</v>
      </c>
      <c r="J3851" s="193" t="str">
        <f t="shared" si="7131"/>
        <v>LAPINE ASSOCIATES IN</v>
      </c>
      <c r="K3851" s="193" t="str">
        <f t="shared" si="7131"/>
        <v>all</v>
      </c>
      <c r="L3851" s="193">
        <f t="shared" si="7131"/>
        <v>0</v>
      </c>
      <c r="M3851" s="193">
        <f t="shared" si="7131"/>
        <v>0</v>
      </c>
      <c r="N3851" s="193" t="str">
        <f t="shared" si="7125"/>
        <v>Health Care</v>
      </c>
      <c r="AA3851" s="193">
        <f t="shared" si="7114"/>
        <v>0</v>
      </c>
      <c r="AB3851" s="193" t="str">
        <f t="shared" ref="AB3851" si="7132">AB$400</f>
        <v>Gaither, Kelli</v>
      </c>
    </row>
    <row r="3852" spans="1:28" s="188" customFormat="1" ht="17.399999999999999">
      <c r="A3852" s="193" t="str">
        <f t="shared" si="7109"/>
        <v>Health Care</v>
      </c>
      <c r="B3852" s="193" t="str">
        <f t="shared" si="7110"/>
        <v>LI722Health Care</v>
      </c>
      <c r="C3852" s="193" t="str">
        <f t="shared" si="7111"/>
        <v>Health CareGaither, Kelli</v>
      </c>
      <c r="D3852" s="193"/>
      <c r="E3852" s="193"/>
      <c r="F3852" s="193" t="str">
        <f t="shared" si="7112"/>
        <v>Health CareHoffman, Brian</v>
      </c>
      <c r="G3852" s="193" t="str">
        <f t="shared" ref="G3852:M3852" si="7133">G$401</f>
        <v>Hoffman, Brian</v>
      </c>
      <c r="H3852" s="193" t="str">
        <f t="shared" si="7133"/>
        <v>Gaither, Kelli</v>
      </c>
      <c r="I3852" s="193" t="str">
        <f t="shared" si="7133"/>
        <v>LI722</v>
      </c>
      <c r="J3852" s="193" t="str">
        <f t="shared" si="7133"/>
        <v>LIFETOUCH NATIONAL SCHOOL STUDIOS I</v>
      </c>
      <c r="K3852" s="193" t="str">
        <f t="shared" si="7133"/>
        <v>all</v>
      </c>
      <c r="L3852" s="193">
        <f t="shared" si="7133"/>
        <v>0</v>
      </c>
      <c r="M3852" s="193">
        <f t="shared" si="7133"/>
        <v>0</v>
      </c>
      <c r="N3852" s="193" t="str">
        <f t="shared" si="7125"/>
        <v>Health Care</v>
      </c>
      <c r="AA3852" s="193">
        <f t="shared" si="7114"/>
        <v>0</v>
      </c>
      <c r="AB3852" s="193" t="str">
        <f t="shared" ref="AB3852" si="7134">AB$401</f>
        <v>Gaither, Kelli</v>
      </c>
    </row>
    <row r="3853" spans="1:28" s="188" customFormat="1" ht="17.399999999999999">
      <c r="A3853" s="193" t="str">
        <f t="shared" si="7109"/>
        <v>Health Care</v>
      </c>
      <c r="B3853" s="193" t="str">
        <f t="shared" si="7110"/>
        <v>MI690Health Care</v>
      </c>
      <c r="C3853" s="193" t="str">
        <f t="shared" si="7111"/>
        <v>Health CareGaither, Kelli</v>
      </c>
      <c r="D3853" s="193"/>
      <c r="E3853" s="193"/>
      <c r="F3853" s="193" t="str">
        <f t="shared" si="7112"/>
        <v>Health CareHoffman, Brian</v>
      </c>
      <c r="G3853" s="193" t="str">
        <f t="shared" ref="G3853:M3853" si="7135">G$402</f>
        <v>Hoffman, Brian</v>
      </c>
      <c r="H3853" s="193" t="str">
        <f t="shared" si="7135"/>
        <v>Gaither, Kelli</v>
      </c>
      <c r="I3853" s="193" t="str">
        <f t="shared" si="7135"/>
        <v>MI690</v>
      </c>
      <c r="J3853" s="193" t="str">
        <f t="shared" si="7135"/>
        <v>MIRA ENTERPRISE</v>
      </c>
      <c r="K3853" s="193" t="str">
        <f t="shared" si="7135"/>
        <v>all</v>
      </c>
      <c r="L3853" s="193">
        <f t="shared" si="7135"/>
        <v>0</v>
      </c>
      <c r="M3853" s="193">
        <f t="shared" si="7135"/>
        <v>0</v>
      </c>
      <c r="N3853" s="193" t="str">
        <f t="shared" si="7125"/>
        <v>Health Care</v>
      </c>
      <c r="AA3853" s="193">
        <f t="shared" si="7114"/>
        <v>0</v>
      </c>
      <c r="AB3853" s="193" t="str">
        <f t="shared" ref="AB3853" si="7136">AB$402</f>
        <v>Gaither, Kelli</v>
      </c>
    </row>
    <row r="3854" spans="1:28" s="188" customFormat="1" ht="17.399999999999999">
      <c r="A3854" s="193" t="str">
        <f t="shared" si="7109"/>
        <v>Health Care</v>
      </c>
      <c r="B3854" s="193" t="str">
        <f t="shared" si="7110"/>
        <v>PR060Health Care</v>
      </c>
      <c r="C3854" s="193" t="str">
        <f t="shared" si="7111"/>
        <v>Health CareGaither, Kelli</v>
      </c>
      <c r="D3854" s="193"/>
      <c r="E3854" s="193"/>
      <c r="F3854" s="193" t="str">
        <f t="shared" si="7112"/>
        <v>Health CareHoffman, Brian</v>
      </c>
      <c r="G3854" s="193" t="str">
        <f t="shared" ref="G3854:M3854" si="7137">G$403</f>
        <v>Hoffman, Brian</v>
      </c>
      <c r="H3854" s="193" t="str">
        <f t="shared" si="7137"/>
        <v>Gaither, Kelli</v>
      </c>
      <c r="I3854" s="193" t="str">
        <f t="shared" si="7137"/>
        <v>PR060</v>
      </c>
      <c r="J3854" s="193" t="str">
        <f t="shared" si="7137"/>
        <v>PRECISION TRADING</v>
      </c>
      <c r="K3854" s="193" t="str">
        <f t="shared" si="7137"/>
        <v>all</v>
      </c>
      <c r="L3854" s="193">
        <f t="shared" si="7137"/>
        <v>0</v>
      </c>
      <c r="M3854" s="193">
        <f t="shared" si="7137"/>
        <v>0</v>
      </c>
      <c r="N3854" s="193" t="str">
        <f t="shared" si="7125"/>
        <v>Health Care</v>
      </c>
      <c r="AA3854" s="193">
        <f t="shared" si="7114"/>
        <v>0</v>
      </c>
      <c r="AB3854" s="193" t="str">
        <f t="shared" ref="AB3854" si="7138">AB$403</f>
        <v>Gaither, Kelli</v>
      </c>
    </row>
    <row r="3855" spans="1:28" s="188" customFormat="1" ht="17.399999999999999">
      <c r="A3855" s="193" t="str">
        <f t="shared" si="7109"/>
        <v>Health Care</v>
      </c>
      <c r="B3855" s="193" t="str">
        <f t="shared" si="7110"/>
        <v>PR960Health Care</v>
      </c>
      <c r="C3855" s="193" t="str">
        <f t="shared" si="7111"/>
        <v>Health CareGaither, Kelli</v>
      </c>
      <c r="D3855" s="193"/>
      <c r="E3855" s="193"/>
      <c r="F3855" s="193" t="str">
        <f t="shared" si="7112"/>
        <v>Health CareHoffman, Brian</v>
      </c>
      <c r="G3855" s="193" t="str">
        <f t="shared" ref="G3855:M3855" si="7139">G$404</f>
        <v>Hoffman, Brian</v>
      </c>
      <c r="H3855" s="193" t="str">
        <f t="shared" si="7139"/>
        <v>Gaither, Kelli</v>
      </c>
      <c r="I3855" s="193" t="str">
        <f t="shared" si="7139"/>
        <v>PR960</v>
      </c>
      <c r="J3855" s="193" t="str">
        <f t="shared" si="7139"/>
        <v>PRINCESS CRUISE LINES</v>
      </c>
      <c r="K3855" s="193" t="str">
        <f t="shared" si="7139"/>
        <v>all</v>
      </c>
      <c r="L3855" s="193">
        <f t="shared" si="7139"/>
        <v>0</v>
      </c>
      <c r="M3855" s="193">
        <f t="shared" si="7139"/>
        <v>0</v>
      </c>
      <c r="N3855" s="193" t="str">
        <f t="shared" si="7125"/>
        <v>Health Care</v>
      </c>
      <c r="AA3855" s="193">
        <f t="shared" si="7114"/>
        <v>0</v>
      </c>
      <c r="AB3855" s="193" t="str">
        <f t="shared" ref="AB3855" si="7140">AB$404</f>
        <v>Gaither, Kelli</v>
      </c>
    </row>
    <row r="3856" spans="1:28" s="188" customFormat="1" ht="17.399999999999999">
      <c r="A3856" s="193" t="str">
        <f t="shared" si="7109"/>
        <v>Health Care</v>
      </c>
      <c r="B3856" s="193" t="str">
        <f t="shared" si="7110"/>
        <v>RE802Health Care</v>
      </c>
      <c r="C3856" s="193" t="str">
        <f t="shared" si="7111"/>
        <v>Health CareGaither, Kelli</v>
      </c>
      <c r="D3856" s="193"/>
      <c r="E3856" s="193"/>
      <c r="F3856" s="193" t="str">
        <f t="shared" si="7112"/>
        <v>Health CareHoffman, Brian</v>
      </c>
      <c r="G3856" s="193" t="str">
        <f t="shared" ref="G3856:M3856" si="7141">G$405</f>
        <v>Hoffman, Brian</v>
      </c>
      <c r="H3856" s="193" t="str">
        <f t="shared" si="7141"/>
        <v>Gaither, Kelli</v>
      </c>
      <c r="I3856" s="193" t="str">
        <f t="shared" si="7141"/>
        <v>RE802</v>
      </c>
      <c r="J3856" s="193" t="str">
        <f t="shared" si="7141"/>
        <v>REEF PHOTO AND VIDEO INC</v>
      </c>
      <c r="K3856" s="193" t="str">
        <f t="shared" si="7141"/>
        <v>all</v>
      </c>
      <c r="L3856" s="193">
        <f t="shared" si="7141"/>
        <v>0</v>
      </c>
      <c r="M3856" s="193">
        <f t="shared" si="7141"/>
        <v>0</v>
      </c>
      <c r="N3856" s="193" t="str">
        <f t="shared" si="7125"/>
        <v>Health Care</v>
      </c>
      <c r="AA3856" s="193">
        <f t="shared" si="7114"/>
        <v>0</v>
      </c>
      <c r="AB3856" s="193" t="str">
        <f t="shared" ref="AB3856" si="7142">AB$405</f>
        <v>Gaither, Kelli</v>
      </c>
    </row>
    <row r="3857" spans="1:28" s="188" customFormat="1" ht="17.399999999999999">
      <c r="A3857" s="193" t="str">
        <f t="shared" si="7109"/>
        <v>Health Care</v>
      </c>
      <c r="B3857" s="193" t="str">
        <f t="shared" si="7110"/>
        <v>SC015Health Care</v>
      </c>
      <c r="C3857" s="193" t="str">
        <f t="shared" si="7111"/>
        <v>Health CareGaither, Kelli</v>
      </c>
      <c r="D3857" s="193"/>
      <c r="E3857" s="193"/>
      <c r="F3857" s="193" t="str">
        <f t="shared" si="7112"/>
        <v>Health CareHoffman, Brian</v>
      </c>
      <c r="G3857" s="193" t="str">
        <f t="shared" ref="G3857:M3857" si="7143">G$406</f>
        <v>Hoffman, Brian</v>
      </c>
      <c r="H3857" s="193" t="str">
        <f t="shared" si="7143"/>
        <v>Gaither, Kelli</v>
      </c>
      <c r="I3857" s="193" t="str">
        <f t="shared" si="7143"/>
        <v>SC015</v>
      </c>
      <c r="J3857" s="193" t="str">
        <f t="shared" si="7143"/>
        <v>SUPERSONIC ELECTRONI</v>
      </c>
      <c r="K3857" s="193" t="str">
        <f t="shared" si="7143"/>
        <v>all</v>
      </c>
      <c r="L3857" s="193">
        <f t="shared" si="7143"/>
        <v>0</v>
      </c>
      <c r="M3857" s="193">
        <f t="shared" si="7143"/>
        <v>0</v>
      </c>
      <c r="N3857" s="193" t="str">
        <f t="shared" si="7125"/>
        <v>Health Care</v>
      </c>
      <c r="AA3857" s="193">
        <f t="shared" si="7114"/>
        <v>0</v>
      </c>
      <c r="AB3857" s="193" t="str">
        <f t="shared" ref="AB3857" si="7144">AB$406</f>
        <v>Gaither, Kelli</v>
      </c>
    </row>
    <row r="3858" spans="1:28" s="188" customFormat="1" ht="17.399999999999999">
      <c r="A3858" s="193" t="str">
        <f t="shared" si="7109"/>
        <v>Health Care</v>
      </c>
      <c r="B3858" s="193" t="str">
        <f t="shared" si="7110"/>
        <v>SE735Health Care</v>
      </c>
      <c r="C3858" s="193" t="str">
        <f t="shared" si="7111"/>
        <v>Health CareGaither, Kelli</v>
      </c>
      <c r="D3858" s="193"/>
      <c r="E3858" s="193"/>
      <c r="F3858" s="193" t="str">
        <f t="shared" si="7112"/>
        <v>Health CareHoffman, Brian</v>
      </c>
      <c r="G3858" s="193" t="str">
        <f t="shared" ref="G3858:M3858" si="7145">G$407</f>
        <v>Hoffman, Brian</v>
      </c>
      <c r="H3858" s="193" t="str">
        <f t="shared" si="7145"/>
        <v>Gaither, Kelli</v>
      </c>
      <c r="I3858" s="193" t="str">
        <f t="shared" si="7145"/>
        <v>SE735</v>
      </c>
      <c r="J3858" s="193" t="str">
        <f t="shared" si="7145"/>
        <v>SENNARI USA</v>
      </c>
      <c r="K3858" s="193" t="str">
        <f t="shared" si="7145"/>
        <v>all</v>
      </c>
      <c r="L3858" s="193">
        <f t="shared" si="7145"/>
        <v>0</v>
      </c>
      <c r="M3858" s="193">
        <f t="shared" si="7145"/>
        <v>0</v>
      </c>
      <c r="N3858" s="193" t="str">
        <f t="shared" si="7125"/>
        <v>Health Care</v>
      </c>
      <c r="AA3858" s="193">
        <f t="shared" si="7114"/>
        <v>0</v>
      </c>
      <c r="AB3858" s="193" t="str">
        <f t="shared" ref="AB3858" si="7146">AB$407</f>
        <v>Gaither, Kelli</v>
      </c>
    </row>
    <row r="3859" spans="1:28" s="188" customFormat="1" ht="17.399999999999999">
      <c r="A3859" s="193" t="str">
        <f t="shared" si="7109"/>
        <v>Health Care</v>
      </c>
      <c r="B3859" s="193" t="str">
        <f t="shared" si="7110"/>
        <v>SP080Health Care</v>
      </c>
      <c r="C3859" s="193" t="str">
        <f t="shared" si="7111"/>
        <v>Health CareGaither, Kelli</v>
      </c>
      <c r="D3859" s="193"/>
      <c r="E3859" s="193"/>
      <c r="F3859" s="193" t="str">
        <f t="shared" si="7112"/>
        <v>Health CareHoffman, Brian</v>
      </c>
      <c r="G3859" s="193" t="str">
        <f t="shared" ref="G3859:M3859" si="7147">G$408</f>
        <v>Hoffman, Brian</v>
      </c>
      <c r="H3859" s="193" t="str">
        <f t="shared" si="7147"/>
        <v>Gaither, Kelli</v>
      </c>
      <c r="I3859" s="193" t="str">
        <f t="shared" si="7147"/>
        <v>SP080</v>
      </c>
      <c r="J3859" s="193" t="str">
        <f t="shared" si="7147"/>
        <v>S. P. RICHARDS COMPA</v>
      </c>
      <c r="K3859" s="193" t="str">
        <f t="shared" si="7147"/>
        <v>all</v>
      </c>
      <c r="L3859" s="193">
        <f t="shared" si="7147"/>
        <v>0</v>
      </c>
      <c r="M3859" s="193">
        <f t="shared" si="7147"/>
        <v>0</v>
      </c>
      <c r="N3859" s="193" t="str">
        <f t="shared" si="7125"/>
        <v>Health Care</v>
      </c>
      <c r="AA3859" s="193">
        <f t="shared" si="7114"/>
        <v>0</v>
      </c>
      <c r="AB3859" s="193" t="str">
        <f t="shared" ref="AB3859" si="7148">AB$408</f>
        <v>Gaither, Kelli</v>
      </c>
    </row>
    <row r="3860" spans="1:28" s="188" customFormat="1" ht="17.399999999999999">
      <c r="A3860" s="193" t="str">
        <f t="shared" si="7109"/>
        <v>Health Care</v>
      </c>
      <c r="B3860" s="193" t="str">
        <f t="shared" si="7110"/>
        <v>TE107Health Care</v>
      </c>
      <c r="C3860" s="193" t="str">
        <f t="shared" si="7111"/>
        <v>Health CareGaither, Kelli</v>
      </c>
      <c r="D3860" s="193"/>
      <c r="E3860" s="193"/>
      <c r="F3860" s="193" t="str">
        <f t="shared" si="7112"/>
        <v>Health CareHoffman, Brian</v>
      </c>
      <c r="G3860" s="193" t="str">
        <f t="shared" ref="G3860:M3860" si="7149">G$409</f>
        <v>Hoffman, Brian</v>
      </c>
      <c r="H3860" s="193" t="str">
        <f t="shared" si="7149"/>
        <v>Gaither, Kelli</v>
      </c>
      <c r="I3860" s="193" t="str">
        <f t="shared" si="7149"/>
        <v>TE107</v>
      </c>
      <c r="J3860" s="193" t="str">
        <f t="shared" si="7149"/>
        <v>TECHNICOLOR / TEL-EQUIPMENT</v>
      </c>
      <c r="K3860" s="193" t="str">
        <f t="shared" si="7149"/>
        <v>all</v>
      </c>
      <c r="L3860" s="193" t="str">
        <f t="shared" si="7149"/>
        <v>H2H Performance Video</v>
      </c>
      <c r="M3860" s="193" t="str">
        <f t="shared" si="7149"/>
        <v>TV, Technics</v>
      </c>
      <c r="N3860" s="193" t="str">
        <f t="shared" si="7125"/>
        <v>Health Care</v>
      </c>
      <c r="AA3860" s="193">
        <f t="shared" si="7114"/>
        <v>0</v>
      </c>
      <c r="AB3860" s="193" t="str">
        <f t="shared" ref="AB3860" si="7150">AB$409</f>
        <v>Gaither, Kelli</v>
      </c>
    </row>
    <row r="3861" spans="1:28" s="188" customFormat="1" ht="17.399999999999999">
      <c r="A3861" s="193" t="str">
        <f t="shared" si="7109"/>
        <v>Health Care</v>
      </c>
      <c r="B3861" s="193" t="str">
        <f t="shared" si="7110"/>
        <v>UR001Health Care</v>
      </c>
      <c r="C3861" s="193" t="str">
        <f t="shared" si="7111"/>
        <v>Health CareGaither, Kelli</v>
      </c>
      <c r="D3861" s="193"/>
      <c r="E3861" s="193"/>
      <c r="F3861" s="193" t="str">
        <f t="shared" si="7112"/>
        <v>Health CareHoffman, Brian</v>
      </c>
      <c r="G3861" s="193" t="str">
        <f t="shared" ref="G3861:M3861" si="7151">G$410</f>
        <v>Hoffman, Brian</v>
      </c>
      <c r="H3861" s="193" t="str">
        <f t="shared" si="7151"/>
        <v>Gaither, Kelli</v>
      </c>
      <c r="I3861" s="193" t="str">
        <f t="shared" si="7151"/>
        <v>UR001</v>
      </c>
      <c r="J3861" s="193" t="str">
        <f t="shared" si="7151"/>
        <v>URBAN OUTFITTERS INC</v>
      </c>
      <c r="K3861" s="193" t="str">
        <f t="shared" si="7151"/>
        <v>all</v>
      </c>
      <c r="L3861" s="193">
        <f t="shared" si="7151"/>
        <v>0</v>
      </c>
      <c r="M3861" s="193">
        <f t="shared" si="7151"/>
        <v>0</v>
      </c>
      <c r="N3861" s="193" t="str">
        <f t="shared" si="7125"/>
        <v>Health Care</v>
      </c>
      <c r="AA3861" s="193">
        <f t="shared" si="7114"/>
        <v>0</v>
      </c>
      <c r="AB3861" s="193" t="str">
        <f t="shared" ref="AB3861" si="7152">AB$410</f>
        <v>Gaither, Kelli</v>
      </c>
    </row>
    <row r="3862" spans="1:28" s="188" customFormat="1" ht="17.399999999999999">
      <c r="A3862" s="193" t="str">
        <f t="shared" si="7109"/>
        <v>Health Care</v>
      </c>
      <c r="B3862" s="193" t="str">
        <f t="shared" si="7110"/>
        <v>US310Health Care</v>
      </c>
      <c r="C3862" s="193" t="str">
        <f t="shared" si="7111"/>
        <v>Health CareGaither, Kelli</v>
      </c>
      <c r="D3862" s="193"/>
      <c r="E3862" s="193"/>
      <c r="F3862" s="193" t="str">
        <f t="shared" si="7112"/>
        <v>Health CareHoffman, Brian</v>
      </c>
      <c r="G3862" s="193" t="str">
        <f t="shared" ref="G3862:M3862" si="7153">G$411</f>
        <v>Hoffman, Brian</v>
      </c>
      <c r="H3862" s="193" t="str">
        <f t="shared" si="7153"/>
        <v>Gaither, Kelli</v>
      </c>
      <c r="I3862" s="193" t="str">
        <f t="shared" si="7153"/>
        <v>US310</v>
      </c>
      <c r="J3862" s="193" t="str">
        <f t="shared" si="7153"/>
        <v>US ASIA</v>
      </c>
      <c r="K3862" s="193" t="str">
        <f t="shared" si="7153"/>
        <v>all</v>
      </c>
      <c r="L3862" s="193">
        <f t="shared" si="7153"/>
        <v>0</v>
      </c>
      <c r="M3862" s="193">
        <f t="shared" si="7153"/>
        <v>0</v>
      </c>
      <c r="N3862" s="193" t="str">
        <f t="shared" si="7125"/>
        <v>Health Care</v>
      </c>
      <c r="AA3862" s="193">
        <f t="shared" si="7114"/>
        <v>0</v>
      </c>
      <c r="AB3862" s="193" t="str">
        <f t="shared" ref="AB3862" si="7154">AB$411</f>
        <v>Gaither, Kelli</v>
      </c>
    </row>
    <row r="3863" spans="1:28" s="188" customFormat="1" ht="17.399999999999999">
      <c r="A3863" s="193" t="str">
        <f t="shared" si="7109"/>
        <v>Health Care</v>
      </c>
      <c r="B3863" s="193" t="str">
        <f t="shared" si="7110"/>
        <v>ZA116Health Care</v>
      </c>
      <c r="C3863" s="193" t="str">
        <f t="shared" si="7111"/>
        <v>Health CareGaither, Kelli</v>
      </c>
      <c r="D3863" s="193"/>
      <c r="E3863" s="193"/>
      <c r="F3863" s="193" t="str">
        <f t="shared" si="7112"/>
        <v>Health CareHoffman, Brian</v>
      </c>
      <c r="G3863" s="193" t="str">
        <f t="shared" ref="G3863:M3863" si="7155">G$412</f>
        <v>Hoffman, Brian</v>
      </c>
      <c r="H3863" s="193" t="str">
        <f t="shared" si="7155"/>
        <v>Gaither, Kelli</v>
      </c>
      <c r="I3863" s="193" t="str">
        <f t="shared" si="7155"/>
        <v>ZA116</v>
      </c>
      <c r="J3863" s="193" t="str">
        <f t="shared" si="7155"/>
        <v>ZALMEN REISS AND ASSOCIATES INC</v>
      </c>
      <c r="K3863" s="193" t="str">
        <f t="shared" si="7155"/>
        <v>all</v>
      </c>
      <c r="L3863" s="193">
        <f t="shared" si="7155"/>
        <v>0</v>
      </c>
      <c r="M3863" s="193">
        <f t="shared" si="7155"/>
        <v>0</v>
      </c>
      <c r="N3863" s="193" t="str">
        <f t="shared" si="7125"/>
        <v>Health Care</v>
      </c>
      <c r="AA3863" s="193">
        <f t="shared" si="7114"/>
        <v>0</v>
      </c>
      <c r="AB3863" s="193" t="str">
        <f t="shared" ref="AB3863" si="7156">AB$412</f>
        <v>Gaither, Kelli</v>
      </c>
    </row>
    <row r="3864" spans="1:28" s="188" customFormat="1" ht="17.399999999999999">
      <c r="A3864" s="193" t="str">
        <f t="shared" si="7109"/>
        <v>Health Care</v>
      </c>
      <c r="B3864" s="193" t="str">
        <f t="shared" si="7110"/>
        <v>CO902Health Care</v>
      </c>
      <c r="C3864" s="193" t="str">
        <f t="shared" si="7111"/>
        <v>Health CareGaither, Kelli</v>
      </c>
      <c r="D3864" s="193"/>
      <c r="E3864" s="193"/>
      <c r="F3864" s="193" t="str">
        <f t="shared" si="7112"/>
        <v>Health CareHoffman, Brian</v>
      </c>
      <c r="G3864" s="193" t="str">
        <f t="shared" ref="G3864:M3864" si="7157">G$413</f>
        <v>Hoffman, Brian</v>
      </c>
      <c r="H3864" s="193" t="str">
        <f t="shared" si="7157"/>
        <v>Gaither, Kelli</v>
      </c>
      <c r="I3864" s="193" t="str">
        <f t="shared" si="7157"/>
        <v>CO902</v>
      </c>
      <c r="J3864" s="193" t="str">
        <f t="shared" si="7157"/>
        <v>COMCAST</v>
      </c>
      <c r="K3864" s="193" t="str">
        <f t="shared" si="7157"/>
        <v>all</v>
      </c>
      <c r="L3864" s="193">
        <f t="shared" si="7157"/>
        <v>0</v>
      </c>
      <c r="M3864" s="193">
        <f t="shared" si="7157"/>
        <v>0</v>
      </c>
      <c r="N3864" s="193" t="str">
        <f t="shared" si="7125"/>
        <v>Health Care</v>
      </c>
      <c r="AA3864" s="193">
        <f t="shared" si="7114"/>
        <v>0</v>
      </c>
      <c r="AB3864" s="193" t="str">
        <f t="shared" ref="AB3864" si="7158">AB$413</f>
        <v>Gaither, Kelli</v>
      </c>
    </row>
    <row r="3865" spans="1:28" s="188" customFormat="1" ht="17.399999999999999">
      <c r="A3865" s="193" t="str">
        <f t="shared" si="7109"/>
        <v>Health Care</v>
      </c>
      <c r="B3865" s="193" t="str">
        <f t="shared" si="7110"/>
        <v>VI128Health Care</v>
      </c>
      <c r="C3865" s="193" t="str">
        <f t="shared" si="7111"/>
        <v>Health CareGaither, Kelli</v>
      </c>
      <c r="D3865" s="193"/>
      <c r="E3865" s="193"/>
      <c r="F3865" s="193" t="str">
        <f t="shared" si="7112"/>
        <v>Health CareHoffman, Brian</v>
      </c>
      <c r="G3865" s="193" t="str">
        <f t="shared" ref="G3865:M3865" si="7159">G$414</f>
        <v>Hoffman, Brian</v>
      </c>
      <c r="H3865" s="193" t="str">
        <f t="shared" si="7159"/>
        <v>Gaither, Kelli</v>
      </c>
      <c r="I3865" s="193" t="str">
        <f t="shared" si="7159"/>
        <v>VI128</v>
      </c>
      <c r="J3865" s="193" t="str">
        <f t="shared" si="7159"/>
        <v>Graybar Electronics - Video Insight</v>
      </c>
      <c r="K3865" s="193" t="str">
        <f t="shared" si="7159"/>
        <v>all</v>
      </c>
      <c r="L3865" s="193">
        <f t="shared" si="7159"/>
        <v>0</v>
      </c>
      <c r="M3865" s="193">
        <f t="shared" si="7159"/>
        <v>0</v>
      </c>
      <c r="N3865" s="193" t="str">
        <f t="shared" si="7125"/>
        <v>Health Care</v>
      </c>
      <c r="AA3865" s="193">
        <f t="shared" si="7114"/>
        <v>0</v>
      </c>
      <c r="AB3865" s="193">
        <f t="shared" ref="AB3865" si="7160">AB$414</f>
        <v>0</v>
      </c>
    </row>
    <row r="3866" spans="1:28" s="188" customFormat="1" ht="17.399999999999999">
      <c r="A3866" s="193" t="str">
        <f t="shared" si="7109"/>
        <v>Health Care</v>
      </c>
      <c r="B3866" s="193" t="str">
        <f t="shared" si="7110"/>
        <v>0Health Care</v>
      </c>
      <c r="C3866" s="193" t="str">
        <f t="shared" si="7111"/>
        <v>Health Care0</v>
      </c>
      <c r="D3866" s="193"/>
      <c r="E3866" s="193"/>
      <c r="F3866" s="193" t="str">
        <f t="shared" si="7112"/>
        <v>Health Care0</v>
      </c>
      <c r="G3866" s="193">
        <f t="shared" ref="G3866:M3866" si="7161">G$415</f>
        <v>0</v>
      </c>
      <c r="H3866" s="193">
        <f t="shared" si="7161"/>
        <v>0</v>
      </c>
      <c r="I3866" s="193">
        <f t="shared" si="7161"/>
        <v>0</v>
      </c>
      <c r="J3866" s="193">
        <f t="shared" si="7161"/>
        <v>0</v>
      </c>
      <c r="K3866" s="193">
        <f t="shared" si="7161"/>
        <v>0</v>
      </c>
      <c r="L3866" s="193">
        <f t="shared" si="7161"/>
        <v>0</v>
      </c>
      <c r="M3866" s="193">
        <f t="shared" si="7161"/>
        <v>0</v>
      </c>
      <c r="N3866" s="193" t="str">
        <f t="shared" si="7125"/>
        <v>Health Care</v>
      </c>
      <c r="AA3866" s="193">
        <f t="shared" si="7114"/>
        <v>0</v>
      </c>
      <c r="AB3866" s="193">
        <f t="shared" ref="AB3866" si="7162">AB$415</f>
        <v>0</v>
      </c>
    </row>
    <row r="3867" spans="1:28" s="188" customFormat="1" ht="17.399999999999999">
      <c r="A3867" s="193" t="str">
        <f t="shared" si="7109"/>
        <v>Health Care</v>
      </c>
      <c r="B3867" s="193" t="str">
        <f t="shared" si="7110"/>
        <v>0Health Care</v>
      </c>
      <c r="C3867" s="193" t="str">
        <f t="shared" si="7111"/>
        <v>Health Care0</v>
      </c>
      <c r="D3867" s="193"/>
      <c r="E3867" s="193"/>
      <c r="F3867" s="193" t="str">
        <f t="shared" si="7112"/>
        <v>Health Care0</v>
      </c>
      <c r="G3867" s="193">
        <f t="shared" ref="G3867:M3867" si="7163">G$416</f>
        <v>0</v>
      </c>
      <c r="H3867" s="193">
        <f t="shared" si="7163"/>
        <v>0</v>
      </c>
      <c r="I3867" s="193">
        <f t="shared" si="7163"/>
        <v>0</v>
      </c>
      <c r="J3867" s="193">
        <f t="shared" si="7163"/>
        <v>0</v>
      </c>
      <c r="K3867" s="193">
        <f t="shared" si="7163"/>
        <v>0</v>
      </c>
      <c r="L3867" s="193">
        <f t="shared" si="7163"/>
        <v>0</v>
      </c>
      <c r="M3867" s="193">
        <f t="shared" si="7163"/>
        <v>0</v>
      </c>
      <c r="N3867" s="193" t="str">
        <f t="shared" si="7125"/>
        <v>Health Care</v>
      </c>
      <c r="AA3867" s="193">
        <f t="shared" si="7114"/>
        <v>0</v>
      </c>
      <c r="AB3867" s="193">
        <f t="shared" ref="AB3867" si="7164">AB$416</f>
        <v>0</v>
      </c>
    </row>
    <row r="3868" spans="1:28" s="188" customFormat="1" ht="17.399999999999999">
      <c r="A3868" s="193" t="str">
        <f t="shared" si="7109"/>
        <v>Health Care</v>
      </c>
      <c r="B3868" s="193" t="str">
        <f t="shared" si="7110"/>
        <v>0Health Care</v>
      </c>
      <c r="C3868" s="193" t="str">
        <f t="shared" si="7111"/>
        <v>Health Care0</v>
      </c>
      <c r="D3868" s="193"/>
      <c r="E3868" s="193"/>
      <c r="F3868" s="193" t="str">
        <f t="shared" si="7112"/>
        <v>Health Care0</v>
      </c>
      <c r="G3868" s="193">
        <f t="shared" ref="G3868:M3868" si="7165">G$417</f>
        <v>0</v>
      </c>
      <c r="H3868" s="193">
        <f t="shared" si="7165"/>
        <v>0</v>
      </c>
      <c r="I3868" s="193">
        <f t="shared" si="7165"/>
        <v>0</v>
      </c>
      <c r="J3868" s="193">
        <f t="shared" si="7165"/>
        <v>0</v>
      </c>
      <c r="K3868" s="193">
        <f t="shared" si="7165"/>
        <v>0</v>
      </c>
      <c r="L3868" s="193">
        <f t="shared" si="7165"/>
        <v>0</v>
      </c>
      <c r="M3868" s="193">
        <f t="shared" si="7165"/>
        <v>0</v>
      </c>
      <c r="N3868" s="193" t="str">
        <f t="shared" si="7125"/>
        <v>Health Care</v>
      </c>
      <c r="AA3868" s="193">
        <f t="shared" si="7114"/>
        <v>0</v>
      </c>
      <c r="AB3868" s="193">
        <f t="shared" ref="AB3868" si="7166">AB$417</f>
        <v>0</v>
      </c>
    </row>
    <row r="3869" spans="1:28" s="188" customFormat="1" ht="17.399999999999999">
      <c r="A3869" s="193" t="str">
        <f t="shared" si="7109"/>
        <v>Health Care</v>
      </c>
      <c r="B3869" s="193" t="str">
        <f t="shared" si="7110"/>
        <v>0Health Care</v>
      </c>
      <c r="C3869" s="193" t="str">
        <f t="shared" si="7111"/>
        <v>Health Care0</v>
      </c>
      <c r="D3869" s="193"/>
      <c r="E3869" s="193"/>
      <c r="F3869" s="193" t="str">
        <f t="shared" si="7112"/>
        <v>Health Care0</v>
      </c>
      <c r="G3869" s="193">
        <f t="shared" ref="G3869:M3869" si="7167">G$418</f>
        <v>0</v>
      </c>
      <c r="H3869" s="193">
        <f t="shared" si="7167"/>
        <v>0</v>
      </c>
      <c r="I3869" s="193">
        <f t="shared" si="7167"/>
        <v>0</v>
      </c>
      <c r="J3869" s="193">
        <f t="shared" si="7167"/>
        <v>0</v>
      </c>
      <c r="K3869" s="193">
        <f t="shared" si="7167"/>
        <v>0</v>
      </c>
      <c r="L3869" s="193">
        <f t="shared" si="7167"/>
        <v>0</v>
      </c>
      <c r="M3869" s="193">
        <f t="shared" si="7167"/>
        <v>0</v>
      </c>
      <c r="N3869" s="193" t="str">
        <f t="shared" si="7125"/>
        <v>Health Care</v>
      </c>
      <c r="AA3869" s="193">
        <f t="shared" si="7114"/>
        <v>0</v>
      </c>
      <c r="AB3869" s="193">
        <f t="shared" ref="AB3869" si="7168">AB$418</f>
        <v>0</v>
      </c>
    </row>
    <row r="3870" spans="1:28" s="188" customFormat="1" ht="17.399999999999999">
      <c r="A3870" s="193" t="str">
        <f t="shared" si="7109"/>
        <v>Health Care</v>
      </c>
      <c r="B3870" s="193" t="str">
        <f t="shared" si="7110"/>
        <v>0Health Care</v>
      </c>
      <c r="C3870" s="193" t="str">
        <f t="shared" si="7111"/>
        <v>Health Care0</v>
      </c>
      <c r="D3870" s="193"/>
      <c r="E3870" s="193"/>
      <c r="F3870" s="193" t="str">
        <f t="shared" si="7112"/>
        <v>Health Care0</v>
      </c>
      <c r="G3870" s="193">
        <f t="shared" ref="G3870:M3870" si="7169">G$419</f>
        <v>0</v>
      </c>
      <c r="H3870" s="193">
        <f t="shared" si="7169"/>
        <v>0</v>
      </c>
      <c r="I3870" s="193">
        <f t="shared" si="7169"/>
        <v>0</v>
      </c>
      <c r="J3870" s="193">
        <f t="shared" si="7169"/>
        <v>0</v>
      </c>
      <c r="K3870" s="193">
        <f t="shared" si="7169"/>
        <v>0</v>
      </c>
      <c r="L3870" s="193">
        <f t="shared" si="7169"/>
        <v>0</v>
      </c>
      <c r="M3870" s="193">
        <f t="shared" si="7169"/>
        <v>0</v>
      </c>
      <c r="N3870" s="193" t="str">
        <f t="shared" si="7125"/>
        <v>Health Care</v>
      </c>
      <c r="AA3870" s="193">
        <f t="shared" si="7114"/>
        <v>0</v>
      </c>
      <c r="AB3870" s="193">
        <f t="shared" ref="AB3870" si="7170">AB$419</f>
        <v>0</v>
      </c>
    </row>
    <row r="3871" spans="1:28" s="188" customFormat="1" ht="17.399999999999999">
      <c r="A3871" s="193" t="str">
        <f t="shared" si="7109"/>
        <v>Health Care</v>
      </c>
      <c r="B3871" s="193" t="str">
        <f t="shared" si="7110"/>
        <v>0Health Care</v>
      </c>
      <c r="C3871" s="193" t="str">
        <f t="shared" si="7111"/>
        <v>Health Care0</v>
      </c>
      <c r="D3871" s="193"/>
      <c r="E3871" s="193"/>
      <c r="F3871" s="193" t="str">
        <f t="shared" si="7112"/>
        <v>Health Care0</v>
      </c>
      <c r="G3871" s="193">
        <f t="shared" ref="G3871:M3871" si="7171">G$420</f>
        <v>0</v>
      </c>
      <c r="H3871" s="193">
        <f t="shared" si="7171"/>
        <v>0</v>
      </c>
      <c r="I3871" s="193">
        <f t="shared" si="7171"/>
        <v>0</v>
      </c>
      <c r="J3871" s="193">
        <f t="shared" si="7171"/>
        <v>0</v>
      </c>
      <c r="K3871" s="193">
        <f t="shared" si="7171"/>
        <v>0</v>
      </c>
      <c r="L3871" s="193">
        <f t="shared" si="7171"/>
        <v>0</v>
      </c>
      <c r="M3871" s="193">
        <f t="shared" si="7171"/>
        <v>0</v>
      </c>
      <c r="N3871" s="193" t="str">
        <f t="shared" si="7125"/>
        <v>Health Care</v>
      </c>
      <c r="AA3871" s="193">
        <f t="shared" si="7114"/>
        <v>0</v>
      </c>
      <c r="AB3871" s="193">
        <f t="shared" ref="AB3871" si="7172">AB$420</f>
        <v>0</v>
      </c>
    </row>
    <row r="3872" spans="1:28" s="188" customFormat="1" ht="17.399999999999999">
      <c r="A3872" s="193" t="str">
        <f t="shared" si="7109"/>
        <v>Health Care</v>
      </c>
      <c r="B3872" s="193" t="str">
        <f t="shared" si="7110"/>
        <v>0Health Care</v>
      </c>
      <c r="C3872" s="193" t="str">
        <f t="shared" si="7111"/>
        <v>Health Care0</v>
      </c>
      <c r="D3872" s="193"/>
      <c r="E3872" s="193"/>
      <c r="F3872" s="193" t="str">
        <f t="shared" si="7112"/>
        <v>Health Care0</v>
      </c>
      <c r="G3872" s="193">
        <f t="shared" ref="G3872:M3872" si="7173">G$421</f>
        <v>0</v>
      </c>
      <c r="H3872" s="193">
        <f t="shared" si="7173"/>
        <v>0</v>
      </c>
      <c r="I3872" s="193">
        <f t="shared" si="7173"/>
        <v>0</v>
      </c>
      <c r="J3872" s="193">
        <f t="shared" si="7173"/>
        <v>0</v>
      </c>
      <c r="K3872" s="193">
        <f t="shared" si="7173"/>
        <v>0</v>
      </c>
      <c r="L3872" s="193">
        <f t="shared" si="7173"/>
        <v>0</v>
      </c>
      <c r="M3872" s="193">
        <f t="shared" si="7173"/>
        <v>0</v>
      </c>
      <c r="N3872" s="193" t="str">
        <f t="shared" si="7125"/>
        <v>Health Care</v>
      </c>
      <c r="AA3872" s="193">
        <f t="shared" si="7114"/>
        <v>0</v>
      </c>
      <c r="AB3872" s="193">
        <f t="shared" ref="AB3872" si="7174">AB$421</f>
        <v>0</v>
      </c>
    </row>
    <row r="3873" spans="1:28" s="188" customFormat="1" ht="17.399999999999999">
      <c r="A3873" s="193" t="str">
        <f t="shared" si="7109"/>
        <v>Health Care</v>
      </c>
      <c r="B3873" s="193" t="str">
        <f t="shared" si="7110"/>
        <v>0Health Care</v>
      </c>
      <c r="C3873" s="193" t="str">
        <f t="shared" si="7111"/>
        <v>Health Care0</v>
      </c>
      <c r="D3873" s="193"/>
      <c r="E3873" s="193"/>
      <c r="F3873" s="193" t="str">
        <f t="shared" si="7112"/>
        <v>Health Care0</v>
      </c>
      <c r="G3873" s="193">
        <f t="shared" ref="G3873:M3873" si="7175">G$422</f>
        <v>0</v>
      </c>
      <c r="H3873" s="193">
        <f t="shared" si="7175"/>
        <v>0</v>
      </c>
      <c r="I3873" s="193">
        <f t="shared" si="7175"/>
        <v>0</v>
      </c>
      <c r="J3873" s="193">
        <f t="shared" si="7175"/>
        <v>0</v>
      </c>
      <c r="K3873" s="193">
        <f t="shared" si="7175"/>
        <v>0</v>
      </c>
      <c r="L3873" s="193">
        <f t="shared" si="7175"/>
        <v>0</v>
      </c>
      <c r="M3873" s="193">
        <f t="shared" si="7175"/>
        <v>0</v>
      </c>
      <c r="N3873" s="193" t="str">
        <f t="shared" si="7125"/>
        <v>Health Care</v>
      </c>
      <c r="AA3873" s="193">
        <f t="shared" si="7114"/>
        <v>0</v>
      </c>
      <c r="AB3873" s="193">
        <f t="shared" ref="AB3873" si="7176">AB$422</f>
        <v>0</v>
      </c>
    </row>
    <row r="3874" spans="1:28" s="188" customFormat="1" ht="17.399999999999999">
      <c r="A3874" s="193" t="str">
        <f t="shared" si="7109"/>
        <v>Health Care</v>
      </c>
      <c r="B3874" s="193" t="str">
        <f t="shared" si="7110"/>
        <v>0Health Care</v>
      </c>
      <c r="C3874" s="193" t="str">
        <f t="shared" si="7111"/>
        <v>Health Care0</v>
      </c>
      <c r="D3874" s="193"/>
      <c r="E3874" s="193"/>
      <c r="F3874" s="193" t="str">
        <f t="shared" si="7112"/>
        <v>Health Care0</v>
      </c>
      <c r="G3874" s="193">
        <f t="shared" ref="G3874:M3874" si="7177">G$423</f>
        <v>0</v>
      </c>
      <c r="H3874" s="193">
        <f t="shared" si="7177"/>
        <v>0</v>
      </c>
      <c r="I3874" s="193">
        <f t="shared" si="7177"/>
        <v>0</v>
      </c>
      <c r="J3874" s="193">
        <f t="shared" si="7177"/>
        <v>0</v>
      </c>
      <c r="K3874" s="193">
        <f t="shared" si="7177"/>
        <v>0</v>
      </c>
      <c r="L3874" s="193">
        <f t="shared" si="7177"/>
        <v>0</v>
      </c>
      <c r="M3874" s="193">
        <f t="shared" si="7177"/>
        <v>0</v>
      </c>
      <c r="N3874" s="193" t="str">
        <f t="shared" si="7125"/>
        <v>Health Care</v>
      </c>
      <c r="AA3874" s="193">
        <f t="shared" si="7114"/>
        <v>0</v>
      </c>
      <c r="AB3874" s="193">
        <f t="shared" ref="AB3874" si="7178">AB$423</f>
        <v>0</v>
      </c>
    </row>
    <row r="3875" spans="1:28" s="188" customFormat="1" ht="17.399999999999999">
      <c r="A3875" s="193" t="str">
        <f t="shared" si="7109"/>
        <v>Health Care</v>
      </c>
      <c r="B3875" s="193" t="str">
        <f t="shared" si="7110"/>
        <v>0Health Care</v>
      </c>
      <c r="C3875" s="193" t="str">
        <f t="shared" si="7111"/>
        <v>Health Care0</v>
      </c>
      <c r="D3875" s="193"/>
      <c r="E3875" s="193"/>
      <c r="F3875" s="193" t="str">
        <f t="shared" si="7112"/>
        <v>Health Care0</v>
      </c>
      <c r="G3875" s="193">
        <f t="shared" ref="G3875:M3875" si="7179">G$424</f>
        <v>0</v>
      </c>
      <c r="H3875" s="193">
        <f t="shared" si="7179"/>
        <v>0</v>
      </c>
      <c r="I3875" s="193">
        <f t="shared" si="7179"/>
        <v>0</v>
      </c>
      <c r="J3875" s="193">
        <f t="shared" si="7179"/>
        <v>0</v>
      </c>
      <c r="K3875" s="193">
        <f t="shared" si="7179"/>
        <v>0</v>
      </c>
      <c r="L3875" s="193">
        <f t="shared" si="7179"/>
        <v>0</v>
      </c>
      <c r="M3875" s="193">
        <f t="shared" si="7179"/>
        <v>0</v>
      </c>
      <c r="N3875" s="193" t="str">
        <f t="shared" si="7125"/>
        <v>Health Care</v>
      </c>
      <c r="AA3875" s="193">
        <f t="shared" si="7114"/>
        <v>0</v>
      </c>
      <c r="AB3875" s="193">
        <f t="shared" ref="AB3875" si="7180">AB$424</f>
        <v>0</v>
      </c>
    </row>
    <row r="3876" spans="1:28" s="188" customFormat="1" ht="17.399999999999999">
      <c r="A3876" s="193" t="str">
        <f t="shared" si="7109"/>
        <v>Health Care</v>
      </c>
      <c r="B3876" s="193" t="str">
        <f t="shared" si="7110"/>
        <v>0Health Care</v>
      </c>
      <c r="C3876" s="193" t="str">
        <f t="shared" si="7111"/>
        <v>Health Care0</v>
      </c>
      <c r="D3876" s="193"/>
      <c r="E3876" s="193"/>
      <c r="F3876" s="193" t="str">
        <f t="shared" si="7112"/>
        <v>Health Care0</v>
      </c>
      <c r="G3876" s="193">
        <f t="shared" ref="G3876:M3876" si="7181">G$425</f>
        <v>0</v>
      </c>
      <c r="H3876" s="193">
        <f t="shared" si="7181"/>
        <v>0</v>
      </c>
      <c r="I3876" s="193">
        <f t="shared" si="7181"/>
        <v>0</v>
      </c>
      <c r="J3876" s="193">
        <f t="shared" si="7181"/>
        <v>0</v>
      </c>
      <c r="K3876" s="193">
        <f t="shared" si="7181"/>
        <v>0</v>
      </c>
      <c r="L3876" s="193">
        <f t="shared" si="7181"/>
        <v>0</v>
      </c>
      <c r="M3876" s="193">
        <f t="shared" si="7181"/>
        <v>0</v>
      </c>
      <c r="N3876" s="193" t="str">
        <f t="shared" si="7125"/>
        <v>Health Care</v>
      </c>
      <c r="AA3876" s="193">
        <f t="shared" si="7114"/>
        <v>0</v>
      </c>
      <c r="AB3876" s="193">
        <f t="shared" ref="AB3876" si="7182">AB$425</f>
        <v>0</v>
      </c>
    </row>
    <row r="3877" spans="1:28" s="188" customFormat="1" ht="17.399999999999999">
      <c r="A3877" s="193" t="str">
        <f t="shared" si="7109"/>
        <v>Health Care</v>
      </c>
      <c r="B3877" s="193" t="str">
        <f t="shared" si="7110"/>
        <v>0Health Care</v>
      </c>
      <c r="C3877" s="193" t="str">
        <f t="shared" si="7111"/>
        <v>Health Care0</v>
      </c>
      <c r="D3877" s="193"/>
      <c r="E3877" s="193"/>
      <c r="F3877" s="193" t="str">
        <f t="shared" si="7112"/>
        <v>Health Care0</v>
      </c>
      <c r="G3877" s="193">
        <f t="shared" ref="G3877:M3877" si="7183">G$426</f>
        <v>0</v>
      </c>
      <c r="H3877" s="193">
        <f t="shared" si="7183"/>
        <v>0</v>
      </c>
      <c r="I3877" s="193">
        <f t="shared" si="7183"/>
        <v>0</v>
      </c>
      <c r="J3877" s="193">
        <f t="shared" si="7183"/>
        <v>0</v>
      </c>
      <c r="K3877" s="193">
        <f t="shared" si="7183"/>
        <v>0</v>
      </c>
      <c r="L3877" s="193">
        <f t="shared" si="7183"/>
        <v>0</v>
      </c>
      <c r="M3877" s="193">
        <f t="shared" si="7183"/>
        <v>0</v>
      </c>
      <c r="N3877" s="193" t="str">
        <f t="shared" si="7125"/>
        <v>Health Care</v>
      </c>
      <c r="AA3877" s="193">
        <f t="shared" si="7114"/>
        <v>0</v>
      </c>
      <c r="AB3877" s="193">
        <f t="shared" ref="AB3877" si="7184">AB$426</f>
        <v>0</v>
      </c>
    </row>
    <row r="3878" spans="1:28" s="188" customFormat="1" ht="17.399999999999999">
      <c r="A3878" s="193" t="str">
        <f t="shared" si="7109"/>
        <v>Health Care</v>
      </c>
      <c r="B3878" s="193" t="str">
        <f t="shared" si="7110"/>
        <v>0Health Care</v>
      </c>
      <c r="C3878" s="193" t="str">
        <f t="shared" si="7111"/>
        <v>Health Care0</v>
      </c>
      <c r="D3878" s="193"/>
      <c r="E3878" s="193"/>
      <c r="F3878" s="193" t="str">
        <f t="shared" si="7112"/>
        <v>Health Care0</v>
      </c>
      <c r="G3878" s="193">
        <f t="shared" ref="G3878:M3878" si="7185">G$427</f>
        <v>0</v>
      </c>
      <c r="H3878" s="193">
        <f t="shared" si="7185"/>
        <v>0</v>
      </c>
      <c r="I3878" s="193">
        <f t="shared" si="7185"/>
        <v>0</v>
      </c>
      <c r="J3878" s="193">
        <f t="shared" si="7185"/>
        <v>0</v>
      </c>
      <c r="K3878" s="193">
        <f t="shared" si="7185"/>
        <v>0</v>
      </c>
      <c r="L3878" s="193">
        <f t="shared" si="7185"/>
        <v>0</v>
      </c>
      <c r="M3878" s="193">
        <f t="shared" si="7185"/>
        <v>0</v>
      </c>
      <c r="N3878" s="193" t="str">
        <f t="shared" si="7125"/>
        <v>Health Care</v>
      </c>
      <c r="AA3878" s="193">
        <f t="shared" si="7114"/>
        <v>0</v>
      </c>
      <c r="AB3878" s="193">
        <f t="shared" ref="AB3878" si="7186">AB$427</f>
        <v>0</v>
      </c>
    </row>
    <row r="3879" spans="1:28" s="188" customFormat="1" ht="17.399999999999999">
      <c r="A3879" s="193" t="str">
        <f t="shared" si="7109"/>
        <v>Health Care</v>
      </c>
      <c r="B3879" s="193" t="str">
        <f t="shared" si="7110"/>
        <v>0Health Care</v>
      </c>
      <c r="C3879" s="193" t="str">
        <f t="shared" si="7111"/>
        <v>Health Care0</v>
      </c>
      <c r="D3879" s="193"/>
      <c r="E3879" s="193"/>
      <c r="F3879" s="193" t="str">
        <f t="shared" si="7112"/>
        <v>Health Care0</v>
      </c>
      <c r="G3879" s="193">
        <f t="shared" ref="G3879:M3879" si="7187">G$428</f>
        <v>0</v>
      </c>
      <c r="H3879" s="193">
        <f t="shared" si="7187"/>
        <v>0</v>
      </c>
      <c r="I3879" s="193">
        <f t="shared" si="7187"/>
        <v>0</v>
      </c>
      <c r="J3879" s="193">
        <f t="shared" si="7187"/>
        <v>0</v>
      </c>
      <c r="K3879" s="193">
        <f t="shared" si="7187"/>
        <v>0</v>
      </c>
      <c r="L3879" s="193">
        <f t="shared" si="7187"/>
        <v>0</v>
      </c>
      <c r="M3879" s="193">
        <f t="shared" si="7187"/>
        <v>0</v>
      </c>
      <c r="N3879" s="193" t="str">
        <f t="shared" si="7125"/>
        <v>Health Care</v>
      </c>
      <c r="AA3879" s="193">
        <f t="shared" si="7114"/>
        <v>0</v>
      </c>
      <c r="AB3879" s="193">
        <f t="shared" ref="AB3879" si="7188">AB$428</f>
        <v>0</v>
      </c>
    </row>
    <row r="3880" spans="1:28" s="188" customFormat="1" ht="17.399999999999999">
      <c r="A3880" s="193" t="str">
        <f t="shared" si="7109"/>
        <v>Health Care</v>
      </c>
      <c r="B3880" s="193" t="str">
        <f t="shared" si="7110"/>
        <v>0Health Care</v>
      </c>
      <c r="C3880" s="193" t="str">
        <f t="shared" si="7111"/>
        <v>Health Care0</v>
      </c>
      <c r="D3880" s="193"/>
      <c r="E3880" s="193"/>
      <c r="F3880" s="193" t="str">
        <f t="shared" si="7112"/>
        <v>Health Care0</v>
      </c>
      <c r="G3880" s="193">
        <f t="shared" ref="G3880:M3880" si="7189">G$429</f>
        <v>0</v>
      </c>
      <c r="H3880" s="193">
        <f t="shared" si="7189"/>
        <v>0</v>
      </c>
      <c r="I3880" s="193">
        <f t="shared" si="7189"/>
        <v>0</v>
      </c>
      <c r="J3880" s="193">
        <f t="shared" si="7189"/>
        <v>0</v>
      </c>
      <c r="K3880" s="193">
        <f t="shared" si="7189"/>
        <v>0</v>
      </c>
      <c r="L3880" s="193">
        <f t="shared" si="7189"/>
        <v>0</v>
      </c>
      <c r="M3880" s="193">
        <f t="shared" si="7189"/>
        <v>0</v>
      </c>
      <c r="N3880" s="193" t="str">
        <f t="shared" si="7125"/>
        <v>Health Care</v>
      </c>
      <c r="AA3880" s="193">
        <f t="shared" si="7114"/>
        <v>0</v>
      </c>
      <c r="AB3880" s="193">
        <f t="shared" ref="AB3880" si="7190">AB$429</f>
        <v>0</v>
      </c>
    </row>
    <row r="3881" spans="1:28" s="188" customFormat="1" ht="17.399999999999999">
      <c r="A3881" s="193" t="str">
        <f t="shared" si="7109"/>
        <v>Health Care</v>
      </c>
      <c r="B3881" s="193" t="str">
        <f t="shared" si="7110"/>
        <v>0Health Care</v>
      </c>
      <c r="C3881" s="193" t="str">
        <f t="shared" si="7111"/>
        <v>Health Care0</v>
      </c>
      <c r="D3881" s="193"/>
      <c r="E3881" s="193"/>
      <c r="F3881" s="193" t="str">
        <f t="shared" si="7112"/>
        <v>Health Care0</v>
      </c>
      <c r="G3881" s="193">
        <f t="shared" ref="G3881:M3881" si="7191">G$430</f>
        <v>0</v>
      </c>
      <c r="H3881" s="193">
        <f t="shared" si="7191"/>
        <v>0</v>
      </c>
      <c r="I3881" s="193">
        <f t="shared" si="7191"/>
        <v>0</v>
      </c>
      <c r="J3881" s="193">
        <f t="shared" si="7191"/>
        <v>0</v>
      </c>
      <c r="K3881" s="193">
        <f t="shared" si="7191"/>
        <v>0</v>
      </c>
      <c r="L3881" s="193">
        <f t="shared" si="7191"/>
        <v>0</v>
      </c>
      <c r="M3881" s="193">
        <f t="shared" si="7191"/>
        <v>0</v>
      </c>
      <c r="N3881" s="193" t="str">
        <f t="shared" si="7125"/>
        <v>Health Care</v>
      </c>
      <c r="AA3881" s="193">
        <f t="shared" si="7114"/>
        <v>0</v>
      </c>
      <c r="AB3881" s="193">
        <f t="shared" ref="AB3881" si="7192">AB$430</f>
        <v>0</v>
      </c>
    </row>
    <row r="3882" spans="1:28" s="188" customFormat="1" ht="17.399999999999999">
      <c r="A3882" s="193" t="str">
        <f t="shared" si="7109"/>
        <v>Health Care</v>
      </c>
      <c r="B3882" s="193" t="str">
        <f t="shared" si="7110"/>
        <v>0Health Care</v>
      </c>
      <c r="C3882" s="193" t="str">
        <f t="shared" si="7111"/>
        <v>Health Care0</v>
      </c>
      <c r="D3882" s="193"/>
      <c r="E3882" s="193"/>
      <c r="F3882" s="193" t="str">
        <f t="shared" si="7112"/>
        <v>Health Care0</v>
      </c>
      <c r="G3882" s="193">
        <f t="shared" ref="G3882:M3882" si="7193">G$431</f>
        <v>0</v>
      </c>
      <c r="H3882" s="193">
        <f t="shared" si="7193"/>
        <v>0</v>
      </c>
      <c r="I3882" s="193">
        <f t="shared" si="7193"/>
        <v>0</v>
      </c>
      <c r="J3882" s="193">
        <f t="shared" si="7193"/>
        <v>0</v>
      </c>
      <c r="K3882" s="193">
        <f t="shared" si="7193"/>
        <v>0</v>
      </c>
      <c r="L3882" s="193">
        <f t="shared" si="7193"/>
        <v>0</v>
      </c>
      <c r="M3882" s="193">
        <f t="shared" si="7193"/>
        <v>0</v>
      </c>
      <c r="N3882" s="193" t="str">
        <f t="shared" si="7125"/>
        <v>Health Care</v>
      </c>
      <c r="AA3882" s="193">
        <f t="shared" si="7114"/>
        <v>0</v>
      </c>
      <c r="AB3882" s="193">
        <f t="shared" ref="AB3882" si="7194">AB$431</f>
        <v>0</v>
      </c>
    </row>
    <row r="3883" spans="1:28" s="188" customFormat="1" ht="17.399999999999999">
      <c r="A3883" s="193" t="str">
        <f t="shared" si="7109"/>
        <v>Health Care</v>
      </c>
      <c r="B3883" s="193" t="str">
        <f t="shared" si="7110"/>
        <v>0Health Care</v>
      </c>
      <c r="C3883" s="193" t="str">
        <f t="shared" si="7111"/>
        <v>Health Care0</v>
      </c>
      <c r="D3883" s="193"/>
      <c r="E3883" s="193"/>
      <c r="F3883" s="193" t="str">
        <f t="shared" si="7112"/>
        <v>Health Care0</v>
      </c>
      <c r="G3883" s="193">
        <f t="shared" ref="G3883:M3883" si="7195">G$432</f>
        <v>0</v>
      </c>
      <c r="H3883" s="193">
        <f t="shared" si="7195"/>
        <v>0</v>
      </c>
      <c r="I3883" s="193">
        <f t="shared" si="7195"/>
        <v>0</v>
      </c>
      <c r="J3883" s="193">
        <f t="shared" si="7195"/>
        <v>0</v>
      </c>
      <c r="K3883" s="193">
        <f t="shared" si="7195"/>
        <v>0</v>
      </c>
      <c r="L3883" s="193">
        <f t="shared" si="7195"/>
        <v>0</v>
      </c>
      <c r="M3883" s="193">
        <f t="shared" si="7195"/>
        <v>0</v>
      </c>
      <c r="N3883" s="193" t="str">
        <f t="shared" si="7125"/>
        <v>Health Care</v>
      </c>
      <c r="AA3883" s="193">
        <f t="shared" si="7114"/>
        <v>0</v>
      </c>
      <c r="AB3883" s="193">
        <f t="shared" ref="AB3883" si="7196">AB$432</f>
        <v>0</v>
      </c>
    </row>
    <row r="3884" spans="1:28" s="188" customFormat="1" ht="17.399999999999999">
      <c r="A3884" s="193" t="str">
        <f t="shared" si="7109"/>
        <v>Health Care</v>
      </c>
      <c r="B3884" s="193" t="str">
        <f t="shared" si="7110"/>
        <v>0Health Care</v>
      </c>
      <c r="C3884" s="193" t="str">
        <f t="shared" si="7111"/>
        <v>Health Care0</v>
      </c>
      <c r="D3884" s="193"/>
      <c r="E3884" s="193"/>
      <c r="F3884" s="193" t="str">
        <f t="shared" si="7112"/>
        <v>Health Care0</v>
      </c>
      <c r="G3884" s="193">
        <f t="shared" ref="G3884:M3884" si="7197">G$433</f>
        <v>0</v>
      </c>
      <c r="H3884" s="193">
        <f t="shared" si="7197"/>
        <v>0</v>
      </c>
      <c r="I3884" s="193">
        <f t="shared" si="7197"/>
        <v>0</v>
      </c>
      <c r="J3884" s="193">
        <f t="shared" si="7197"/>
        <v>0</v>
      </c>
      <c r="K3884" s="193">
        <f t="shared" si="7197"/>
        <v>0</v>
      </c>
      <c r="L3884" s="193">
        <f t="shared" si="7197"/>
        <v>0</v>
      </c>
      <c r="M3884" s="193">
        <f t="shared" si="7197"/>
        <v>0</v>
      </c>
      <c r="N3884" s="193" t="str">
        <f t="shared" si="7125"/>
        <v>Health Care</v>
      </c>
      <c r="AA3884" s="193">
        <f t="shared" si="7114"/>
        <v>0</v>
      </c>
      <c r="AB3884" s="193">
        <f t="shared" ref="AB3884" si="7198">AB$433</f>
        <v>0</v>
      </c>
    </row>
    <row r="3885" spans="1:28" s="188" customFormat="1" ht="17.399999999999999">
      <c r="A3885" s="193" t="str">
        <f t="shared" si="7109"/>
        <v>Health Care</v>
      </c>
      <c r="B3885" s="193" t="str">
        <f t="shared" si="7110"/>
        <v>0Health Care</v>
      </c>
      <c r="C3885" s="193" t="str">
        <f t="shared" si="7111"/>
        <v>Health Care0</v>
      </c>
      <c r="D3885" s="193"/>
      <c r="E3885" s="193"/>
      <c r="F3885" s="193" t="str">
        <f t="shared" si="7112"/>
        <v>Health Care0</v>
      </c>
      <c r="G3885" s="193">
        <f t="shared" ref="G3885:M3885" si="7199">G$434</f>
        <v>0</v>
      </c>
      <c r="H3885" s="193">
        <f t="shared" si="7199"/>
        <v>0</v>
      </c>
      <c r="I3885" s="193">
        <f t="shared" si="7199"/>
        <v>0</v>
      </c>
      <c r="J3885" s="193">
        <f t="shared" si="7199"/>
        <v>0</v>
      </c>
      <c r="K3885" s="193">
        <f t="shared" si="7199"/>
        <v>0</v>
      </c>
      <c r="L3885" s="193">
        <f t="shared" si="7199"/>
        <v>0</v>
      </c>
      <c r="M3885" s="193">
        <f t="shared" si="7199"/>
        <v>0</v>
      </c>
      <c r="N3885" s="193" t="str">
        <f t="shared" si="7125"/>
        <v>Health Care</v>
      </c>
      <c r="AA3885" s="193">
        <f t="shared" si="7114"/>
        <v>0</v>
      </c>
      <c r="AB3885" s="193">
        <f t="shared" ref="AB3885" si="7200">AB$434</f>
        <v>0</v>
      </c>
    </row>
    <row r="3886" spans="1:28" s="188" customFormat="1" ht="17.399999999999999">
      <c r="A3886" s="193" t="str">
        <f t="shared" si="7109"/>
        <v>Health Care</v>
      </c>
      <c r="B3886" s="193" t="str">
        <f t="shared" si="7110"/>
        <v>0Health Care</v>
      </c>
      <c r="C3886" s="193" t="str">
        <f t="shared" si="7111"/>
        <v>Health Care0</v>
      </c>
      <c r="D3886" s="193"/>
      <c r="E3886" s="193"/>
      <c r="F3886" s="193" t="str">
        <f t="shared" si="7112"/>
        <v>Health Care0</v>
      </c>
      <c r="G3886" s="193">
        <f t="shared" ref="G3886:M3886" si="7201">G$435</f>
        <v>0</v>
      </c>
      <c r="H3886" s="193">
        <f t="shared" si="7201"/>
        <v>0</v>
      </c>
      <c r="I3886" s="193">
        <f t="shared" si="7201"/>
        <v>0</v>
      </c>
      <c r="J3886" s="193">
        <f t="shared" si="7201"/>
        <v>0</v>
      </c>
      <c r="K3886" s="193">
        <f t="shared" si="7201"/>
        <v>0</v>
      </c>
      <c r="L3886" s="193">
        <f t="shared" si="7201"/>
        <v>0</v>
      </c>
      <c r="M3886" s="193">
        <f t="shared" si="7201"/>
        <v>0</v>
      </c>
      <c r="N3886" s="193" t="str">
        <f t="shared" si="7125"/>
        <v>Health Care</v>
      </c>
      <c r="AA3886" s="193">
        <f t="shared" si="7114"/>
        <v>0</v>
      </c>
      <c r="AB3886" s="193">
        <f t="shared" ref="AB3886" si="7202">AB$435</f>
        <v>0</v>
      </c>
    </row>
    <row r="3887" spans="1:28" s="188" customFormat="1" ht="17.399999999999999">
      <c r="A3887" s="193" t="str">
        <f t="shared" si="7109"/>
        <v>Health Care</v>
      </c>
      <c r="B3887" s="193" t="str">
        <f t="shared" si="7110"/>
        <v>0Health Care</v>
      </c>
      <c r="C3887" s="193" t="str">
        <f t="shared" si="7111"/>
        <v>Health Care0</v>
      </c>
      <c r="D3887" s="193"/>
      <c r="E3887" s="193"/>
      <c r="F3887" s="193" t="str">
        <f t="shared" si="7112"/>
        <v>Health Care0</v>
      </c>
      <c r="G3887" s="193">
        <f t="shared" ref="G3887:M3887" si="7203">G$436</f>
        <v>0</v>
      </c>
      <c r="H3887" s="193">
        <f t="shared" si="7203"/>
        <v>0</v>
      </c>
      <c r="I3887" s="193">
        <f t="shared" si="7203"/>
        <v>0</v>
      </c>
      <c r="J3887" s="193">
        <f t="shared" si="7203"/>
        <v>0</v>
      </c>
      <c r="K3887" s="193">
        <f t="shared" si="7203"/>
        <v>0</v>
      </c>
      <c r="L3887" s="193">
        <f t="shared" si="7203"/>
        <v>0</v>
      </c>
      <c r="M3887" s="193">
        <f t="shared" si="7203"/>
        <v>0</v>
      </c>
      <c r="N3887" s="193" t="str">
        <f t="shared" si="7125"/>
        <v>Health Care</v>
      </c>
      <c r="AA3887" s="193">
        <f t="shared" si="7114"/>
        <v>0</v>
      </c>
      <c r="AB3887" s="193">
        <f t="shared" ref="AB3887" si="7204">AB$436</f>
        <v>0</v>
      </c>
    </row>
    <row r="3888" spans="1:28" s="188" customFormat="1" ht="17.399999999999999">
      <c r="A3888" s="193" t="str">
        <f t="shared" si="7109"/>
        <v>Health Care</v>
      </c>
      <c r="B3888" s="193" t="str">
        <f t="shared" si="7110"/>
        <v>0Health Care</v>
      </c>
      <c r="C3888" s="193" t="str">
        <f t="shared" si="7111"/>
        <v>Health Care0</v>
      </c>
      <c r="D3888" s="193"/>
      <c r="E3888" s="193"/>
      <c r="F3888" s="193" t="str">
        <f t="shared" si="7112"/>
        <v>Health Care0</v>
      </c>
      <c r="G3888" s="193">
        <f t="shared" ref="G3888:M3888" si="7205">G$437</f>
        <v>0</v>
      </c>
      <c r="H3888" s="193">
        <f t="shared" si="7205"/>
        <v>0</v>
      </c>
      <c r="I3888" s="193">
        <f t="shared" si="7205"/>
        <v>0</v>
      </c>
      <c r="J3888" s="193">
        <f t="shared" si="7205"/>
        <v>0</v>
      </c>
      <c r="K3888" s="193">
        <f t="shared" si="7205"/>
        <v>0</v>
      </c>
      <c r="L3888" s="193">
        <f t="shared" si="7205"/>
        <v>0</v>
      </c>
      <c r="M3888" s="193">
        <f t="shared" si="7205"/>
        <v>0</v>
      </c>
      <c r="N3888" s="193" t="str">
        <f t="shared" si="7125"/>
        <v>Health Care</v>
      </c>
      <c r="AA3888" s="193">
        <f t="shared" si="7114"/>
        <v>0</v>
      </c>
      <c r="AB3888" s="193">
        <f t="shared" ref="AB3888" si="7206">AB$437</f>
        <v>0</v>
      </c>
    </row>
    <row r="3889" spans="1:28" s="188" customFormat="1" ht="17.399999999999999">
      <c r="A3889" s="193" t="str">
        <f>T$15</f>
        <v>Home Network Systems</v>
      </c>
      <c r="B3889" s="193" t="str">
        <f>CONCATENATE(I3889,A3889)</f>
        <v>Home Network Systems</v>
      </c>
      <c r="C3889" s="193" t="str">
        <f>CONCATENATE(A3889,H3889)</f>
        <v>Home Network Systems</v>
      </c>
      <c r="D3889" s="193"/>
      <c r="E3889" s="193"/>
      <c r="F3889" s="193" t="str">
        <f>CONCATENATE(A3889,G3889)</f>
        <v>Home Network Systems</v>
      </c>
      <c r="G3889" s="193"/>
      <c r="H3889" s="193"/>
      <c r="I3889" s="193"/>
      <c r="J3889" s="193"/>
      <c r="K3889" s="193" t="str">
        <f>K$7</f>
        <v>Appliances, Beauty</v>
      </c>
      <c r="L3889" s="193">
        <f>L$7</f>
        <v>0</v>
      </c>
      <c r="M3889" s="193">
        <f>M$7</f>
        <v>0</v>
      </c>
      <c r="N3889" s="193" t="str">
        <f t="shared" si="7125"/>
        <v>Home Network Systems</v>
      </c>
      <c r="AA3889" s="193">
        <f>AT$15</f>
        <v>0</v>
      </c>
      <c r="AB3889" s="193"/>
    </row>
    <row r="3890" spans="1:28" s="188" customFormat="1" ht="17.399999999999999">
      <c r="A3890" s="193" t="str">
        <f t="shared" ref="A3890:A3953" si="7207">T$15</f>
        <v>Home Network Systems</v>
      </c>
      <c r="B3890" s="193" t="str">
        <f t="shared" ref="B3890:B3953" si="7208">CONCATENATE(I3890,A3890)</f>
        <v>Home Network Systems</v>
      </c>
      <c r="C3890" s="193" t="str">
        <f t="shared" ref="C3890:C3953" si="7209">CONCATENATE(A3890,H3890)</f>
        <v>Home Network Systems</v>
      </c>
      <c r="D3890" s="193"/>
      <c r="E3890" s="193"/>
      <c r="F3890" s="193" t="str">
        <f t="shared" ref="F3890:F3953" si="7210">CONCATENATE(A3890,G3890)</f>
        <v>Home Network Systems</v>
      </c>
      <c r="G3890" s="193"/>
      <c r="H3890" s="193"/>
      <c r="I3890" s="193"/>
      <c r="J3890" s="193"/>
      <c r="K3890" s="193" t="str">
        <f>K$8</f>
        <v>Appliances, Beauty</v>
      </c>
      <c r="L3890" s="193">
        <f>L$8</f>
        <v>0</v>
      </c>
      <c r="M3890" s="193">
        <f>M$8</f>
        <v>0</v>
      </c>
      <c r="N3890" s="193" t="str">
        <f t="shared" si="7125"/>
        <v>Home Network Systems</v>
      </c>
      <c r="AA3890" s="193">
        <f t="shared" ref="AA3890:AA3953" si="7211">AT$15</f>
        <v>0</v>
      </c>
      <c r="AB3890" s="193"/>
    </row>
    <row r="3891" spans="1:28" s="188" customFormat="1" ht="17.399999999999999">
      <c r="A3891" s="193" t="str">
        <f t="shared" si="7207"/>
        <v>Home Network Systems</v>
      </c>
      <c r="B3891" s="193" t="str">
        <f t="shared" si="7208"/>
        <v>Home Network Systems</v>
      </c>
      <c r="C3891" s="193" t="str">
        <f t="shared" si="7209"/>
        <v>Home Network Systems</v>
      </c>
      <c r="D3891" s="193"/>
      <c r="E3891" s="193"/>
      <c r="F3891" s="193" t="str">
        <f t="shared" si="7210"/>
        <v>Home Network Systems</v>
      </c>
      <c r="G3891" s="193"/>
      <c r="H3891" s="193"/>
      <c r="I3891" s="193"/>
      <c r="J3891" s="193"/>
      <c r="K3891" s="193" t="str">
        <f t="shared" ref="K3891:M3891" si="7212">K$9</f>
        <v>IMG, DVD, AUD, Tech, TV</v>
      </c>
      <c r="L3891" s="193">
        <f t="shared" si="7212"/>
        <v>0</v>
      </c>
      <c r="M3891" s="193">
        <f t="shared" si="7212"/>
        <v>0</v>
      </c>
      <c r="N3891" s="193" t="str">
        <f t="shared" si="7125"/>
        <v>Home Network Systems</v>
      </c>
      <c r="AA3891" s="193">
        <f t="shared" si="7211"/>
        <v>0</v>
      </c>
      <c r="AB3891" s="193" t="str">
        <f t="shared" ref="AB3891" si="7213">AB$9</f>
        <v>Busse, John</v>
      </c>
    </row>
    <row r="3892" spans="1:28" s="188" customFormat="1" ht="17.399999999999999">
      <c r="A3892" s="193" t="str">
        <f t="shared" si="7207"/>
        <v>Home Network Systems</v>
      </c>
      <c r="B3892" s="193" t="str">
        <f t="shared" si="7208"/>
        <v>Home Network Systems</v>
      </c>
      <c r="C3892" s="193" t="str">
        <f t="shared" si="7209"/>
        <v>Home Network Systems</v>
      </c>
      <c r="D3892" s="193"/>
      <c r="E3892" s="193"/>
      <c r="F3892" s="193" t="str">
        <f t="shared" si="7210"/>
        <v>Home Network Systems</v>
      </c>
      <c r="G3892" s="193"/>
      <c r="H3892" s="193"/>
      <c r="I3892" s="193"/>
      <c r="J3892" s="193"/>
      <c r="K3892" s="193" t="str">
        <f t="shared" ref="K3892:M3892" si="7214">K$10</f>
        <v>IMG, DVD, AUD, Tech, TV</v>
      </c>
      <c r="L3892" s="193">
        <f t="shared" si="7214"/>
        <v>0</v>
      </c>
      <c r="M3892" s="193">
        <f t="shared" si="7214"/>
        <v>0</v>
      </c>
      <c r="N3892" s="193" t="str">
        <f t="shared" si="7125"/>
        <v>Home Network Systems</v>
      </c>
      <c r="AA3892" s="193">
        <f t="shared" si="7211"/>
        <v>0</v>
      </c>
      <c r="AB3892" s="193" t="str">
        <f t="shared" ref="AB3892" si="7215">AB$10</f>
        <v>Busse, John</v>
      </c>
    </row>
    <row r="3893" spans="1:28" s="188" customFormat="1" ht="17.399999999999999">
      <c r="A3893" s="193" t="str">
        <f t="shared" si="7207"/>
        <v>Home Network Systems</v>
      </c>
      <c r="B3893" s="193" t="str">
        <f t="shared" si="7208"/>
        <v>AM760Home Network Systems</v>
      </c>
      <c r="C3893" s="193" t="str">
        <f t="shared" si="7209"/>
        <v>Home Network SystemsMertes, Mark (A)</v>
      </c>
      <c r="D3893" s="193"/>
      <c r="E3893" s="193"/>
      <c r="F3893" s="193" t="str">
        <f t="shared" si="7210"/>
        <v>Home Network SystemsBusse, John</v>
      </c>
      <c r="G3893" s="193" t="str">
        <f t="shared" ref="G3893:M3893" si="7216">G$11</f>
        <v>Busse, John</v>
      </c>
      <c r="H3893" s="193" t="str">
        <f t="shared" si="7216"/>
        <v>Mertes, Mark (A)</v>
      </c>
      <c r="I3893" s="193" t="str">
        <f t="shared" si="7216"/>
        <v>AM760</v>
      </c>
      <c r="J3893" s="193" t="str">
        <f t="shared" si="7216"/>
        <v>AMAZON.COM</v>
      </c>
      <c r="K3893" s="193" t="str">
        <f t="shared" si="7216"/>
        <v>Comm, HNS and Headphones</v>
      </c>
      <c r="L3893" s="193">
        <f t="shared" si="7216"/>
        <v>0</v>
      </c>
      <c r="M3893" s="193">
        <f t="shared" si="7216"/>
        <v>0</v>
      </c>
      <c r="N3893" s="193" t="str">
        <f t="shared" si="7125"/>
        <v>Home Network Systems</v>
      </c>
      <c r="AA3893" s="193">
        <f t="shared" si="7211"/>
        <v>0</v>
      </c>
      <c r="AB3893" s="193" t="str">
        <f t="shared" ref="AB3893" si="7217">AB$11</f>
        <v>Mertes, Mark (A)</v>
      </c>
    </row>
    <row r="3894" spans="1:28" s="188" customFormat="1" ht="17.399999999999999">
      <c r="A3894" s="193" t="str">
        <f t="shared" si="7207"/>
        <v>Home Network Systems</v>
      </c>
      <c r="B3894" s="193" t="str">
        <f t="shared" si="7208"/>
        <v>AM761Home Network Systems</v>
      </c>
      <c r="C3894" s="193" t="str">
        <f t="shared" si="7209"/>
        <v>Home Network SystemsMertes, Mark (A)</v>
      </c>
      <c r="D3894" s="193"/>
      <c r="E3894" s="193"/>
      <c r="F3894" s="193" t="str">
        <f t="shared" si="7210"/>
        <v>Home Network SystemsBusse, John</v>
      </c>
      <c r="G3894" s="193" t="str">
        <f t="shared" ref="G3894:M3894" si="7218">G$12</f>
        <v>Busse, John</v>
      </c>
      <c r="H3894" s="193" t="str">
        <f t="shared" si="7218"/>
        <v>Mertes, Mark (A)</v>
      </c>
      <c r="I3894" s="193" t="str">
        <f t="shared" si="7218"/>
        <v>AM761</v>
      </c>
      <c r="J3894" s="193" t="str">
        <f t="shared" si="7218"/>
        <v>AMAZON.COM(DI)</v>
      </c>
      <c r="K3894" s="193" t="str">
        <f t="shared" si="7218"/>
        <v>Comm, HNS and Headphones</v>
      </c>
      <c r="L3894" s="193">
        <f t="shared" si="7218"/>
        <v>0</v>
      </c>
      <c r="M3894" s="193">
        <f t="shared" si="7218"/>
        <v>0</v>
      </c>
      <c r="N3894" s="193" t="str">
        <f t="shared" si="7125"/>
        <v>Home Network Systems</v>
      </c>
      <c r="AA3894" s="193">
        <f t="shared" si="7211"/>
        <v>0</v>
      </c>
      <c r="AB3894" s="193" t="str">
        <f t="shared" ref="AB3894" si="7219">AB$12</f>
        <v>Mertes, Mark (A)</v>
      </c>
    </row>
    <row r="3895" spans="1:28" s="188" customFormat="1" ht="17.399999999999999">
      <c r="A3895" s="193" t="str">
        <f t="shared" si="7207"/>
        <v>Home Network Systems</v>
      </c>
      <c r="B3895" s="193" t="str">
        <f t="shared" si="7208"/>
        <v>0Home Network Systems</v>
      </c>
      <c r="C3895" s="193" t="str">
        <f t="shared" si="7209"/>
        <v>Home Network Systems0</v>
      </c>
      <c r="D3895" s="193"/>
      <c r="E3895" s="193"/>
      <c r="F3895" s="193" t="str">
        <f t="shared" si="7210"/>
        <v>Home Network Systems0</v>
      </c>
      <c r="G3895" s="193">
        <f t="shared" ref="G3895:M3895" si="7220">G$13</f>
        <v>0</v>
      </c>
      <c r="H3895" s="193">
        <f t="shared" si="7220"/>
        <v>0</v>
      </c>
      <c r="I3895" s="193">
        <f t="shared" si="7220"/>
        <v>0</v>
      </c>
      <c r="J3895" s="193">
        <f t="shared" si="7220"/>
        <v>0</v>
      </c>
      <c r="K3895" s="193">
        <f t="shared" si="7220"/>
        <v>0</v>
      </c>
      <c r="L3895" s="193">
        <f t="shared" si="7220"/>
        <v>0</v>
      </c>
      <c r="M3895" s="193">
        <f t="shared" si="7220"/>
        <v>0</v>
      </c>
      <c r="N3895" s="193" t="str">
        <f t="shared" si="7125"/>
        <v>Home Network Systems</v>
      </c>
      <c r="AA3895" s="193">
        <f t="shared" si="7211"/>
        <v>0</v>
      </c>
      <c r="AB3895" s="193">
        <f t="shared" ref="AB3895" si="7221">AB$13</f>
        <v>0</v>
      </c>
    </row>
    <row r="3896" spans="1:28" s="188" customFormat="1" ht="17.399999999999999">
      <c r="A3896" s="193" t="str">
        <f t="shared" si="7207"/>
        <v>Home Network Systems</v>
      </c>
      <c r="B3896" s="193" t="str">
        <f t="shared" si="7208"/>
        <v>0Home Network Systems</v>
      </c>
      <c r="C3896" s="193" t="str">
        <f t="shared" si="7209"/>
        <v>Home Network Systems0</v>
      </c>
      <c r="D3896" s="193"/>
      <c r="E3896" s="193"/>
      <c r="F3896" s="193" t="str">
        <f t="shared" si="7210"/>
        <v>Home Network Systems0</v>
      </c>
      <c r="G3896" s="193">
        <f t="shared" ref="G3896:M3896" si="7222">G$14</f>
        <v>0</v>
      </c>
      <c r="H3896" s="193">
        <f t="shared" si="7222"/>
        <v>0</v>
      </c>
      <c r="I3896" s="193">
        <f t="shared" si="7222"/>
        <v>0</v>
      </c>
      <c r="J3896" s="193">
        <f t="shared" si="7222"/>
        <v>0</v>
      </c>
      <c r="K3896" s="193">
        <f t="shared" si="7222"/>
        <v>0</v>
      </c>
      <c r="L3896" s="193">
        <f t="shared" si="7222"/>
        <v>0</v>
      </c>
      <c r="M3896" s="193">
        <f t="shared" si="7222"/>
        <v>0</v>
      </c>
      <c r="N3896" s="193" t="str">
        <f t="shared" si="7125"/>
        <v>Home Network Systems</v>
      </c>
      <c r="AA3896" s="193">
        <f t="shared" si="7211"/>
        <v>0</v>
      </c>
      <c r="AB3896" s="193">
        <f t="shared" ref="AB3896" si="7223">AB$14</f>
        <v>0</v>
      </c>
    </row>
    <row r="3897" spans="1:28" s="188" customFormat="1" ht="17.399999999999999">
      <c r="A3897" s="193" t="str">
        <f t="shared" si="7207"/>
        <v>Home Network Systems</v>
      </c>
      <c r="B3897" s="193" t="str">
        <f t="shared" si="7208"/>
        <v>BE121Home Network Systems</v>
      </c>
      <c r="C3897" s="193" t="str">
        <f t="shared" si="7209"/>
        <v>Home Network SystemsHardwick, Tonya</v>
      </c>
      <c r="D3897" s="193"/>
      <c r="E3897" s="193"/>
      <c r="F3897" s="193" t="str">
        <f t="shared" si="7210"/>
        <v>Home Network SystemsMonaco, Nick</v>
      </c>
      <c r="G3897" s="193" t="str">
        <f t="shared" ref="G3897:M3897" si="7224">G$15</f>
        <v>Monaco, Nick</v>
      </c>
      <c r="H3897" s="193" t="str">
        <f t="shared" si="7224"/>
        <v>Hardwick, Tonya</v>
      </c>
      <c r="I3897" s="193" t="str">
        <f t="shared" si="7224"/>
        <v>BE121</v>
      </c>
      <c r="J3897" s="193" t="str">
        <f t="shared" si="7224"/>
        <v>BEST BUY</v>
      </c>
      <c r="K3897" s="193" t="str">
        <f t="shared" si="7224"/>
        <v>all</v>
      </c>
      <c r="L3897" s="193">
        <f t="shared" si="7224"/>
        <v>0</v>
      </c>
      <c r="M3897" s="193">
        <f t="shared" si="7224"/>
        <v>0</v>
      </c>
      <c r="N3897" s="193" t="str">
        <f t="shared" si="7125"/>
        <v>Home Network Systems</v>
      </c>
      <c r="AA3897" s="193">
        <f t="shared" si="7211"/>
        <v>0</v>
      </c>
      <c r="AB3897" s="193" t="str">
        <f t="shared" ref="AB3897" si="7225">AB$15</f>
        <v>Hardwick, Tonya</v>
      </c>
    </row>
    <row r="3898" spans="1:28" s="188" customFormat="1" ht="17.399999999999999">
      <c r="A3898" s="193" t="str">
        <f t="shared" si="7207"/>
        <v>Home Network Systems</v>
      </c>
      <c r="B3898" s="193" t="str">
        <f t="shared" si="7208"/>
        <v>BE500Home Network Systems</v>
      </c>
      <c r="C3898" s="193" t="str">
        <f t="shared" si="7209"/>
        <v>Home Network SystemsHardwick, Tonya</v>
      </c>
      <c r="D3898" s="193"/>
      <c r="E3898" s="193"/>
      <c r="F3898" s="193" t="str">
        <f t="shared" si="7210"/>
        <v>Home Network SystemsMonaco, Nick</v>
      </c>
      <c r="G3898" s="193" t="str">
        <f t="shared" ref="G3898:M3898" si="7226">G$16</f>
        <v>Monaco, Nick</v>
      </c>
      <c r="H3898" s="193" t="str">
        <f t="shared" si="7226"/>
        <v>Hardwick, Tonya</v>
      </c>
      <c r="I3898" s="193" t="str">
        <f t="shared" si="7226"/>
        <v>BE500</v>
      </c>
      <c r="J3898" s="193" t="str">
        <f t="shared" si="7226"/>
        <v>BEST BUY PUR. LLC (VDF)</v>
      </c>
      <c r="K3898" s="193" t="str">
        <f t="shared" si="7226"/>
        <v>all</v>
      </c>
      <c r="L3898" s="193">
        <f t="shared" si="7226"/>
        <v>0</v>
      </c>
      <c r="M3898" s="193">
        <f t="shared" si="7226"/>
        <v>0</v>
      </c>
      <c r="N3898" s="193" t="str">
        <f t="shared" si="7125"/>
        <v>Home Network Systems</v>
      </c>
      <c r="AA3898" s="193">
        <f t="shared" si="7211"/>
        <v>0</v>
      </c>
      <c r="AB3898" s="193" t="str">
        <f t="shared" ref="AB3898" si="7227">AB$16</f>
        <v>Hardwick, Tonya</v>
      </c>
    </row>
    <row r="3899" spans="1:28" s="188" customFormat="1" ht="17.399999999999999">
      <c r="A3899" s="193" t="str">
        <f t="shared" si="7207"/>
        <v>Home Network Systems</v>
      </c>
      <c r="B3899" s="193" t="str">
        <f t="shared" si="7208"/>
        <v>MA040Home Network Systems</v>
      </c>
      <c r="C3899" s="193" t="str">
        <f t="shared" si="7209"/>
        <v>Home Network SystemsHardwick, Tonya</v>
      </c>
      <c r="D3899" s="193"/>
      <c r="E3899" s="193"/>
      <c r="F3899" s="193" t="str">
        <f t="shared" si="7210"/>
        <v>Home Network SystemsMonaco, Nick</v>
      </c>
      <c r="G3899" s="193" t="str">
        <f t="shared" ref="G3899:M3899" si="7228">G$17</f>
        <v>Monaco, Nick</v>
      </c>
      <c r="H3899" s="193" t="str">
        <f t="shared" si="7228"/>
        <v>Hardwick, Tonya</v>
      </c>
      <c r="I3899" s="193" t="str">
        <f t="shared" si="7228"/>
        <v>MA040</v>
      </c>
      <c r="J3899" s="193" t="str">
        <f t="shared" si="7228"/>
        <v>MAGNOLIA HOME THEATER</v>
      </c>
      <c r="K3899" s="193" t="str">
        <f t="shared" si="7228"/>
        <v>all</v>
      </c>
      <c r="L3899" s="193">
        <f t="shared" si="7228"/>
        <v>0</v>
      </c>
      <c r="M3899" s="193">
        <f t="shared" si="7228"/>
        <v>0</v>
      </c>
      <c r="N3899" s="193" t="str">
        <f t="shared" si="7125"/>
        <v>Home Network Systems</v>
      </c>
      <c r="AA3899" s="193">
        <f t="shared" si="7211"/>
        <v>0</v>
      </c>
      <c r="AB3899" s="193" t="str">
        <f t="shared" ref="AB3899" si="7229">AB$17</f>
        <v>Hardwick, Tonya</v>
      </c>
    </row>
    <row r="3900" spans="1:28" s="188" customFormat="1" ht="17.399999999999999">
      <c r="A3900" s="193" t="str">
        <f t="shared" si="7207"/>
        <v>Home Network Systems</v>
      </c>
      <c r="B3900" s="193" t="str">
        <f t="shared" si="7208"/>
        <v>MA043Home Network Systems</v>
      </c>
      <c r="C3900" s="193" t="str">
        <f t="shared" si="7209"/>
        <v>Home Network SystemsHardwick, Tonya</v>
      </c>
      <c r="D3900" s="193"/>
      <c r="E3900" s="193"/>
      <c r="F3900" s="193" t="str">
        <f t="shared" si="7210"/>
        <v>Home Network SystemsMonaco, Nick</v>
      </c>
      <c r="G3900" s="193" t="str">
        <f t="shared" ref="G3900:M3900" si="7230">G$18</f>
        <v>Monaco, Nick</v>
      </c>
      <c r="H3900" s="193" t="str">
        <f t="shared" si="7230"/>
        <v>Hardwick, Tonya</v>
      </c>
      <c r="I3900" s="193" t="str">
        <f t="shared" si="7230"/>
        <v>MA043</v>
      </c>
      <c r="J3900" s="193" t="str">
        <f t="shared" si="7230"/>
        <v>MAGNOLIA AUDIO VIDEO</v>
      </c>
      <c r="K3900" s="193" t="str">
        <f t="shared" si="7230"/>
        <v>all</v>
      </c>
      <c r="L3900" s="193">
        <f t="shared" si="7230"/>
        <v>0</v>
      </c>
      <c r="M3900" s="193">
        <f t="shared" si="7230"/>
        <v>0</v>
      </c>
      <c r="N3900" s="193" t="str">
        <f t="shared" si="7125"/>
        <v>Home Network Systems</v>
      </c>
      <c r="AA3900" s="193">
        <f t="shared" si="7211"/>
        <v>0</v>
      </c>
      <c r="AB3900" s="193" t="str">
        <f t="shared" ref="AB3900" si="7231">AB$18</f>
        <v>Hardwick, Tonya</v>
      </c>
    </row>
    <row r="3901" spans="1:28" s="188" customFormat="1" ht="17.399999999999999">
      <c r="A3901" s="193" t="str">
        <f t="shared" si="7207"/>
        <v>Home Network Systems</v>
      </c>
      <c r="B3901" s="193" t="str">
        <f t="shared" si="7208"/>
        <v>0Home Network Systems</v>
      </c>
      <c r="C3901" s="193" t="str">
        <f t="shared" si="7209"/>
        <v>Home Network Systems0</v>
      </c>
      <c r="D3901" s="193"/>
      <c r="E3901" s="193"/>
      <c r="F3901" s="193" t="str">
        <f t="shared" si="7210"/>
        <v>Home Network Systems0</v>
      </c>
      <c r="G3901" s="193">
        <f t="shared" ref="G3901:M3901" si="7232">G$19</f>
        <v>0</v>
      </c>
      <c r="H3901" s="193">
        <f t="shared" si="7232"/>
        <v>0</v>
      </c>
      <c r="I3901" s="193">
        <f t="shared" si="7232"/>
        <v>0</v>
      </c>
      <c r="J3901" s="193">
        <f t="shared" si="7232"/>
        <v>0</v>
      </c>
      <c r="K3901" s="193">
        <f t="shared" si="7232"/>
        <v>0</v>
      </c>
      <c r="L3901" s="193">
        <f t="shared" si="7232"/>
        <v>0</v>
      </c>
      <c r="M3901" s="193">
        <f t="shared" si="7232"/>
        <v>0</v>
      </c>
      <c r="N3901" s="193" t="str">
        <f t="shared" si="7125"/>
        <v>Home Network Systems</v>
      </c>
      <c r="AA3901" s="193">
        <f t="shared" si="7211"/>
        <v>0</v>
      </c>
      <c r="AB3901" s="193">
        <f t="shared" ref="AB3901" si="7233">AB$19</f>
        <v>0</v>
      </c>
    </row>
    <row r="3902" spans="1:28" s="188" customFormat="1" ht="17.399999999999999">
      <c r="A3902" s="193" t="str">
        <f t="shared" si="7207"/>
        <v>Home Network Systems</v>
      </c>
      <c r="B3902" s="193" t="str">
        <f t="shared" si="7208"/>
        <v>BJ005Home Network Systems</v>
      </c>
      <c r="C3902" s="193" t="str">
        <f t="shared" si="7209"/>
        <v>Home Network SystemsLyons, Brad</v>
      </c>
      <c r="D3902" s="193"/>
      <c r="E3902" s="193"/>
      <c r="F3902" s="193" t="str">
        <f t="shared" si="7210"/>
        <v>Home Network SystemsMonaco, Nick</v>
      </c>
      <c r="G3902" s="193" t="str">
        <f t="shared" ref="G3902:M3902" si="7234">G$20</f>
        <v>Monaco, Nick</v>
      </c>
      <c r="H3902" s="193" t="str">
        <f t="shared" si="7234"/>
        <v>Lyons, Brad</v>
      </c>
      <c r="I3902" s="193" t="str">
        <f t="shared" si="7234"/>
        <v>BJ005</v>
      </c>
      <c r="J3902" s="193" t="str">
        <f t="shared" si="7234"/>
        <v>BJ'S WHOLESALE</v>
      </c>
      <c r="K3902" s="193" t="str">
        <f t="shared" si="7234"/>
        <v>all</v>
      </c>
      <c r="L3902" s="193">
        <f t="shared" si="7234"/>
        <v>0</v>
      </c>
      <c r="M3902" s="193">
        <f t="shared" si="7234"/>
        <v>0</v>
      </c>
      <c r="N3902" s="193" t="str">
        <f t="shared" si="7125"/>
        <v>Home Network Systems</v>
      </c>
      <c r="AA3902" s="193">
        <f t="shared" si="7211"/>
        <v>0</v>
      </c>
      <c r="AB3902" s="193" t="str">
        <f t="shared" ref="AB3902" si="7235">AB$20</f>
        <v>Lyons, Brad</v>
      </c>
    </row>
    <row r="3903" spans="1:28" s="188" customFormat="1" ht="17.399999999999999">
      <c r="A3903" s="193" t="str">
        <f t="shared" si="7207"/>
        <v>Home Network Systems</v>
      </c>
      <c r="B3903" s="193" t="str">
        <f t="shared" si="7208"/>
        <v>HA052Home Network Systems</v>
      </c>
      <c r="C3903" s="193" t="str">
        <f t="shared" si="7209"/>
        <v>Home Network SystemsLyons, Brad</v>
      </c>
      <c r="D3903" s="193"/>
      <c r="E3903" s="193"/>
      <c r="F3903" s="193" t="str">
        <f t="shared" si="7210"/>
        <v>Home Network SystemsMonaco, Nick</v>
      </c>
      <c r="G3903" s="193" t="str">
        <f t="shared" ref="G3903:M3903" si="7236">G$21</f>
        <v>Monaco, Nick</v>
      </c>
      <c r="H3903" s="193" t="str">
        <f t="shared" si="7236"/>
        <v>Lyons, Brad</v>
      </c>
      <c r="I3903" s="193" t="str">
        <f t="shared" si="7236"/>
        <v>HA052</v>
      </c>
      <c r="J3903" s="193" t="str">
        <f t="shared" si="7236"/>
        <v>HARRIS COMMUNICATIONS</v>
      </c>
      <c r="K3903" s="193" t="str">
        <f t="shared" si="7236"/>
        <v>all</v>
      </c>
      <c r="L3903" s="193">
        <f t="shared" si="7236"/>
        <v>0</v>
      </c>
      <c r="M3903" s="193">
        <f t="shared" si="7236"/>
        <v>0</v>
      </c>
      <c r="N3903" s="193" t="str">
        <f t="shared" si="7125"/>
        <v>Home Network Systems</v>
      </c>
      <c r="AA3903" s="193">
        <f t="shared" si="7211"/>
        <v>0</v>
      </c>
      <c r="AB3903" s="193" t="str">
        <f t="shared" ref="AB3903" si="7237">AB$21</f>
        <v>Lyons, Brad</v>
      </c>
    </row>
    <row r="3904" spans="1:28" s="188" customFormat="1" ht="17.399999999999999">
      <c r="A3904" s="193" t="str">
        <f t="shared" si="7207"/>
        <v>Home Network Systems</v>
      </c>
      <c r="B3904" s="193" t="str">
        <f t="shared" si="7208"/>
        <v>OF020Home Network Systems</v>
      </c>
      <c r="C3904" s="193" t="str">
        <f t="shared" si="7209"/>
        <v>Home Network SystemsLyons, Brad</v>
      </c>
      <c r="D3904" s="193"/>
      <c r="E3904" s="193"/>
      <c r="F3904" s="193" t="str">
        <f t="shared" si="7210"/>
        <v>Home Network SystemsMonaco, Nick</v>
      </c>
      <c r="G3904" s="193" t="str">
        <f t="shared" ref="G3904:M3904" si="7238">G$22</f>
        <v>Monaco, Nick</v>
      </c>
      <c r="H3904" s="193" t="str">
        <f t="shared" si="7238"/>
        <v>Lyons, Brad</v>
      </c>
      <c r="I3904" s="193" t="str">
        <f t="shared" si="7238"/>
        <v>OF020</v>
      </c>
      <c r="J3904" s="193" t="str">
        <f t="shared" si="7238"/>
        <v>OFFICE DEPOT INC.</v>
      </c>
      <c r="K3904" s="193" t="str">
        <f t="shared" si="7238"/>
        <v>all</v>
      </c>
      <c r="L3904" s="193">
        <f t="shared" si="7238"/>
        <v>0</v>
      </c>
      <c r="M3904" s="193">
        <f t="shared" si="7238"/>
        <v>0</v>
      </c>
      <c r="N3904" s="193" t="str">
        <f t="shared" si="7125"/>
        <v>Home Network Systems</v>
      </c>
      <c r="AA3904" s="193">
        <f t="shared" si="7211"/>
        <v>0</v>
      </c>
      <c r="AB3904" s="193" t="str">
        <f t="shared" ref="AB3904" si="7239">AB$22</f>
        <v>Lyons, Brad</v>
      </c>
    </row>
    <row r="3905" spans="1:28" s="188" customFormat="1" ht="17.399999999999999">
      <c r="A3905" s="193" t="str">
        <f t="shared" si="7207"/>
        <v>Home Network Systems</v>
      </c>
      <c r="B3905" s="193" t="str">
        <f t="shared" si="7208"/>
        <v>ST455Home Network Systems</v>
      </c>
      <c r="C3905" s="193" t="str">
        <f t="shared" si="7209"/>
        <v>Home Network SystemsLyons, Brad</v>
      </c>
      <c r="D3905" s="193"/>
      <c r="E3905" s="193"/>
      <c r="F3905" s="193" t="str">
        <f t="shared" si="7210"/>
        <v>Home Network SystemsMonaco, Nick</v>
      </c>
      <c r="G3905" s="193" t="str">
        <f t="shared" ref="G3905:M3905" si="7240">G$23</f>
        <v>Monaco, Nick</v>
      </c>
      <c r="H3905" s="193" t="str">
        <f t="shared" si="7240"/>
        <v>Lyons, Brad</v>
      </c>
      <c r="I3905" s="193" t="str">
        <f t="shared" si="7240"/>
        <v>ST455</v>
      </c>
      <c r="J3905" s="193" t="str">
        <f t="shared" si="7240"/>
        <v>QUILL CORPORATION/ST</v>
      </c>
      <c r="K3905" s="193" t="str">
        <f t="shared" si="7240"/>
        <v>all</v>
      </c>
      <c r="L3905" s="193">
        <f t="shared" si="7240"/>
        <v>0</v>
      </c>
      <c r="M3905" s="193">
        <f t="shared" si="7240"/>
        <v>0</v>
      </c>
      <c r="N3905" s="193" t="str">
        <f t="shared" si="7125"/>
        <v>Home Network Systems</v>
      </c>
      <c r="AA3905" s="193">
        <f t="shared" si="7211"/>
        <v>0</v>
      </c>
      <c r="AB3905" s="193" t="str">
        <f t="shared" ref="AB3905" si="7241">AB$23</f>
        <v>Lyons, Brad</v>
      </c>
    </row>
    <row r="3906" spans="1:28" s="188" customFormat="1" ht="17.399999999999999">
      <c r="A3906" s="193" t="str">
        <f t="shared" si="7207"/>
        <v>Home Network Systems</v>
      </c>
      <c r="B3906" s="193" t="str">
        <f t="shared" si="7208"/>
        <v>TE779Home Network Systems</v>
      </c>
      <c r="C3906" s="193" t="str">
        <f t="shared" si="7209"/>
        <v>Home Network SystemsLyons, Brad</v>
      </c>
      <c r="D3906" s="193"/>
      <c r="E3906" s="193"/>
      <c r="F3906" s="193" t="str">
        <f t="shared" si="7210"/>
        <v>Home Network SystemsMonaco, Nick</v>
      </c>
      <c r="G3906" s="193" t="str">
        <f t="shared" ref="G3906:M3906" si="7242">G$24</f>
        <v>Monaco, Nick</v>
      </c>
      <c r="H3906" s="193" t="str">
        <f t="shared" si="7242"/>
        <v>Lyons, Brad</v>
      </c>
      <c r="I3906" s="193" t="str">
        <f t="shared" si="7242"/>
        <v>TE779</v>
      </c>
      <c r="J3906" s="193" t="str">
        <f t="shared" si="7242"/>
        <v>TELTEX INC</v>
      </c>
      <c r="K3906" s="193" t="str">
        <f t="shared" si="7242"/>
        <v>all</v>
      </c>
      <c r="L3906" s="193">
        <f t="shared" si="7242"/>
        <v>0</v>
      </c>
      <c r="M3906" s="193">
        <f t="shared" si="7242"/>
        <v>0</v>
      </c>
      <c r="N3906" s="193" t="str">
        <f t="shared" si="7125"/>
        <v>Home Network Systems</v>
      </c>
      <c r="AA3906" s="193">
        <f t="shared" si="7211"/>
        <v>0</v>
      </c>
      <c r="AB3906" s="193" t="str">
        <f t="shared" ref="AB3906" si="7243">AB$24</f>
        <v>Lyons, Brad</v>
      </c>
    </row>
    <row r="3907" spans="1:28" s="188" customFormat="1" ht="17.399999999999999">
      <c r="A3907" s="193" t="str">
        <f t="shared" si="7207"/>
        <v>Home Network Systems</v>
      </c>
      <c r="B3907" s="193" t="str">
        <f t="shared" si="7208"/>
        <v>0Home Network Systems</v>
      </c>
      <c r="C3907" s="193" t="str">
        <f t="shared" si="7209"/>
        <v>Home Network SystemsLyons, Brad</v>
      </c>
      <c r="D3907" s="193"/>
      <c r="E3907" s="193"/>
      <c r="F3907" s="193" t="str">
        <f t="shared" si="7210"/>
        <v>Home Network SystemsMonaco, Nick</v>
      </c>
      <c r="G3907" s="193" t="str">
        <f t="shared" ref="G3907:M3907" si="7244">G$25</f>
        <v>Monaco, Nick</v>
      </c>
      <c r="H3907" s="193" t="str">
        <f t="shared" si="7244"/>
        <v>Lyons, Brad</v>
      </c>
      <c r="I3907" s="193">
        <f t="shared" si="7244"/>
        <v>0</v>
      </c>
      <c r="J3907" s="193" t="str">
        <f t="shared" si="7244"/>
        <v>MENARDS</v>
      </c>
      <c r="K3907" s="193" t="str">
        <f t="shared" si="7244"/>
        <v>all</v>
      </c>
      <c r="L3907" s="193">
        <f t="shared" si="7244"/>
        <v>0</v>
      </c>
      <c r="M3907" s="193">
        <f t="shared" si="7244"/>
        <v>0</v>
      </c>
      <c r="N3907" s="193" t="str">
        <f t="shared" si="7125"/>
        <v>Home Network Systems</v>
      </c>
      <c r="AA3907" s="193">
        <f t="shared" si="7211"/>
        <v>0</v>
      </c>
      <c r="AB3907" s="193" t="str">
        <f t="shared" ref="AB3907" si="7245">AB$25</f>
        <v>Lyons, Brad</v>
      </c>
    </row>
    <row r="3908" spans="1:28" s="188" customFormat="1" ht="17.399999999999999">
      <c r="A3908" s="193" t="str">
        <f t="shared" si="7207"/>
        <v>Home Network Systems</v>
      </c>
      <c r="B3908" s="193" t="str">
        <f t="shared" si="7208"/>
        <v>0Home Network Systems</v>
      </c>
      <c r="C3908" s="193" t="str">
        <f t="shared" si="7209"/>
        <v>Home Network Systems0</v>
      </c>
      <c r="D3908" s="193"/>
      <c r="E3908" s="193"/>
      <c r="F3908" s="193" t="str">
        <f t="shared" si="7210"/>
        <v>Home Network Systems0</v>
      </c>
      <c r="G3908" s="193">
        <f t="shared" ref="G3908:M3908" si="7246">G$26</f>
        <v>0</v>
      </c>
      <c r="H3908" s="193">
        <f t="shared" si="7246"/>
        <v>0</v>
      </c>
      <c r="I3908" s="193">
        <f t="shared" si="7246"/>
        <v>0</v>
      </c>
      <c r="J3908" s="193">
        <f t="shared" si="7246"/>
        <v>0</v>
      </c>
      <c r="K3908" s="193">
        <f t="shared" si="7246"/>
        <v>0</v>
      </c>
      <c r="L3908" s="193">
        <f t="shared" si="7246"/>
        <v>0</v>
      </c>
      <c r="M3908" s="193">
        <f t="shared" si="7246"/>
        <v>0</v>
      </c>
      <c r="N3908" s="193" t="str">
        <f t="shared" si="7125"/>
        <v>Home Network Systems</v>
      </c>
      <c r="AA3908" s="193">
        <f t="shared" si="7211"/>
        <v>0</v>
      </c>
      <c r="AB3908" s="193">
        <f t="shared" ref="AB3908" si="7247">AB$26</f>
        <v>0</v>
      </c>
    </row>
    <row r="3909" spans="1:28" s="188" customFormat="1" ht="17.399999999999999">
      <c r="A3909" s="193" t="str">
        <f t="shared" si="7207"/>
        <v>Home Network Systems</v>
      </c>
      <c r="B3909" s="193" t="str">
        <f t="shared" si="7208"/>
        <v>0Home Network Systems</v>
      </c>
      <c r="C3909" s="193" t="str">
        <f t="shared" si="7209"/>
        <v>Home Network Systems0</v>
      </c>
      <c r="D3909" s="193"/>
      <c r="E3909" s="193"/>
      <c r="F3909" s="193" t="str">
        <f t="shared" si="7210"/>
        <v>Home Network Systems0</v>
      </c>
      <c r="G3909" s="193">
        <f t="shared" ref="G3909:M3909" si="7248">G$27</f>
        <v>0</v>
      </c>
      <c r="H3909" s="193">
        <f t="shared" si="7248"/>
        <v>0</v>
      </c>
      <c r="I3909" s="193">
        <f t="shared" si="7248"/>
        <v>0</v>
      </c>
      <c r="J3909" s="193">
        <f t="shared" si="7248"/>
        <v>0</v>
      </c>
      <c r="K3909" s="193">
        <f t="shared" si="7248"/>
        <v>0</v>
      </c>
      <c r="L3909" s="193">
        <f t="shared" si="7248"/>
        <v>0</v>
      </c>
      <c r="M3909" s="193">
        <f t="shared" si="7248"/>
        <v>0</v>
      </c>
      <c r="N3909" s="193" t="str">
        <f t="shared" si="7125"/>
        <v>Home Network Systems</v>
      </c>
      <c r="AA3909" s="193">
        <f t="shared" si="7211"/>
        <v>0</v>
      </c>
      <c r="AB3909" s="193">
        <f t="shared" ref="AB3909" si="7249">AB$27</f>
        <v>0</v>
      </c>
    </row>
    <row r="3910" spans="1:28" s="188" customFormat="1" ht="17.399999999999999">
      <c r="A3910" s="193" t="str">
        <f t="shared" si="7207"/>
        <v>Home Network Systems</v>
      </c>
      <c r="B3910" s="193" t="str">
        <f t="shared" si="7208"/>
        <v>0Home Network Systems</v>
      </c>
      <c r="C3910" s="193" t="str">
        <f t="shared" si="7209"/>
        <v>Home Network Systems0</v>
      </c>
      <c r="D3910" s="193"/>
      <c r="E3910" s="193"/>
      <c r="F3910" s="193" t="str">
        <f t="shared" si="7210"/>
        <v>Home Network Systems0</v>
      </c>
      <c r="G3910" s="193">
        <f t="shared" ref="G3910:M3910" si="7250">G$28</f>
        <v>0</v>
      </c>
      <c r="H3910" s="193">
        <f t="shared" si="7250"/>
        <v>0</v>
      </c>
      <c r="I3910" s="193">
        <f t="shared" si="7250"/>
        <v>0</v>
      </c>
      <c r="J3910" s="193">
        <f t="shared" si="7250"/>
        <v>0</v>
      </c>
      <c r="K3910" s="193">
        <f t="shared" si="7250"/>
        <v>0</v>
      </c>
      <c r="L3910" s="193">
        <f t="shared" si="7250"/>
        <v>0</v>
      </c>
      <c r="M3910" s="193">
        <f t="shared" si="7250"/>
        <v>0</v>
      </c>
      <c r="N3910" s="193" t="str">
        <f t="shared" si="7125"/>
        <v>Home Network Systems</v>
      </c>
      <c r="AA3910" s="193">
        <f t="shared" si="7211"/>
        <v>0</v>
      </c>
      <c r="AB3910" s="193">
        <f t="shared" ref="AB3910" si="7251">AB$28</f>
        <v>0</v>
      </c>
    </row>
    <row r="3911" spans="1:28" s="188" customFormat="1" ht="17.399999999999999">
      <c r="A3911" s="193" t="str">
        <f t="shared" si="7207"/>
        <v>Home Network Systems</v>
      </c>
      <c r="B3911" s="193" t="str">
        <f t="shared" si="7208"/>
        <v>BE125Home Network Systems</v>
      </c>
      <c r="C3911" s="193" t="str">
        <f t="shared" si="7209"/>
        <v>Home Network SystemsMakhoul, Jennifer</v>
      </c>
      <c r="D3911" s="193"/>
      <c r="E3911" s="193"/>
      <c r="F3911" s="193" t="str">
        <f t="shared" si="7210"/>
        <v>Home Network SystemsMonaco, Nick</v>
      </c>
      <c r="G3911" s="193" t="str">
        <f t="shared" ref="G3911:M3911" si="7252">G$29</f>
        <v>Monaco, Nick</v>
      </c>
      <c r="H3911" s="193" t="str">
        <f t="shared" si="7252"/>
        <v>Makhoul, Jennifer</v>
      </c>
      <c r="I3911" s="193" t="str">
        <f t="shared" si="7252"/>
        <v>BE125</v>
      </c>
      <c r="J3911" s="193" t="str">
        <f t="shared" si="7252"/>
        <v>BED, BATH &amp; BEYOND</v>
      </c>
      <c r="K3911" s="193" t="str">
        <f t="shared" si="7252"/>
        <v>all</v>
      </c>
      <c r="L3911" s="193" t="str">
        <f t="shared" si="7252"/>
        <v>Janice Staib</v>
      </c>
      <c r="M3911" s="193" t="str">
        <f t="shared" si="7252"/>
        <v>Appl, Beauty, H/P</v>
      </c>
      <c r="N3911" s="193" t="str">
        <f t="shared" si="7125"/>
        <v>Home Network Systems</v>
      </c>
      <c r="AA3911" s="193">
        <f t="shared" si="7211"/>
        <v>0</v>
      </c>
      <c r="AB3911" s="193" t="str">
        <f t="shared" ref="AB3911" si="7253">AB$29</f>
        <v>Makhoul, Jennifer</v>
      </c>
    </row>
    <row r="3912" spans="1:28" s="188" customFormat="1" ht="17.399999999999999">
      <c r="A3912" s="193" t="str">
        <f t="shared" si="7207"/>
        <v>Home Network Systems</v>
      </c>
      <c r="B3912" s="193" t="str">
        <f t="shared" si="7208"/>
        <v>BE126Home Network Systems</v>
      </c>
      <c r="C3912" s="193" t="str">
        <f t="shared" si="7209"/>
        <v>Home Network SystemsMakhoul, Jennifer</v>
      </c>
      <c r="D3912" s="193"/>
      <c r="E3912" s="193"/>
      <c r="F3912" s="193" t="str">
        <f t="shared" si="7210"/>
        <v>Home Network SystemsMonaco, Nick</v>
      </c>
      <c r="G3912" s="193" t="str">
        <f t="shared" ref="G3912:M3912" si="7254">G$30</f>
        <v>Monaco, Nick</v>
      </c>
      <c r="H3912" s="193" t="str">
        <f t="shared" si="7254"/>
        <v>Makhoul, Jennifer</v>
      </c>
      <c r="I3912" s="193" t="str">
        <f t="shared" si="7254"/>
        <v>BE126</v>
      </c>
      <c r="J3912" s="193" t="str">
        <f t="shared" si="7254"/>
        <v>BED, BATH &amp; BEYOND INC (VDF)</v>
      </c>
      <c r="K3912" s="193" t="str">
        <f t="shared" si="7254"/>
        <v>all</v>
      </c>
      <c r="L3912" s="193" t="str">
        <f t="shared" si="7254"/>
        <v>Janice Staib</v>
      </c>
      <c r="M3912" s="193" t="str">
        <f t="shared" si="7254"/>
        <v>Appl, Beauty, H/P</v>
      </c>
      <c r="N3912" s="193" t="str">
        <f t="shared" ref="N3912:N3975" si="7255">A3912</f>
        <v>Home Network Systems</v>
      </c>
      <c r="AA3912" s="193">
        <f t="shared" si="7211"/>
        <v>0</v>
      </c>
      <c r="AB3912" s="193" t="str">
        <f t="shared" ref="AB3912" si="7256">AB$30</f>
        <v>Makhoul, Jennifer</v>
      </c>
    </row>
    <row r="3913" spans="1:28" s="188" customFormat="1" ht="17.399999999999999">
      <c r="A3913" s="193" t="str">
        <f t="shared" si="7207"/>
        <v>Home Network Systems</v>
      </c>
      <c r="B3913" s="193" t="str">
        <f t="shared" si="7208"/>
        <v>GO642Home Network Systems</v>
      </c>
      <c r="C3913" s="193" t="str">
        <f t="shared" si="7209"/>
        <v>Home Network SystemsMakhoul, Jennifer</v>
      </c>
      <c r="D3913" s="193"/>
      <c r="E3913" s="193"/>
      <c r="F3913" s="193" t="str">
        <f t="shared" si="7210"/>
        <v>Home Network SystemsMonaco, Nick</v>
      </c>
      <c r="G3913" s="193" t="str">
        <f t="shared" ref="G3913:M3913" si="7257">G$31</f>
        <v>Monaco, Nick</v>
      </c>
      <c r="H3913" s="193" t="str">
        <f t="shared" si="7257"/>
        <v>Makhoul, Jennifer</v>
      </c>
      <c r="I3913" s="193" t="str">
        <f t="shared" si="7257"/>
        <v>GO642</v>
      </c>
      <c r="J3913" s="193" t="str">
        <f t="shared" si="7257"/>
        <v>GOGOTECH INC</v>
      </c>
      <c r="K3913" s="193" t="str">
        <f t="shared" si="7257"/>
        <v>all</v>
      </c>
      <c r="L3913" s="193">
        <f t="shared" si="7257"/>
        <v>0</v>
      </c>
      <c r="M3913" s="193">
        <f t="shared" si="7257"/>
        <v>0</v>
      </c>
      <c r="N3913" s="193" t="str">
        <f t="shared" si="7255"/>
        <v>Home Network Systems</v>
      </c>
      <c r="AA3913" s="193">
        <f t="shared" si="7211"/>
        <v>0</v>
      </c>
      <c r="AB3913" s="193" t="str">
        <f t="shared" ref="AB3913" si="7258">AB$31</f>
        <v>Makhoul, Jennifer</v>
      </c>
    </row>
    <row r="3914" spans="1:28" s="188" customFormat="1" ht="17.399999999999999">
      <c r="A3914" s="193" t="str">
        <f t="shared" si="7207"/>
        <v>Home Network Systems</v>
      </c>
      <c r="B3914" s="193" t="str">
        <f t="shared" si="7208"/>
        <v>HA430Home Network Systems</v>
      </c>
      <c r="C3914" s="193" t="str">
        <f t="shared" si="7209"/>
        <v>Home Network SystemsMakhoul, Jennifer</v>
      </c>
      <c r="D3914" s="193"/>
      <c r="E3914" s="193"/>
      <c r="F3914" s="193" t="str">
        <f t="shared" si="7210"/>
        <v>Home Network SystemsMonaco, Nick</v>
      </c>
      <c r="G3914" s="193" t="str">
        <f t="shared" ref="G3914:M3914" si="7259">G$32</f>
        <v>Monaco, Nick</v>
      </c>
      <c r="H3914" s="193" t="str">
        <f t="shared" si="7259"/>
        <v>Makhoul, Jennifer</v>
      </c>
      <c r="I3914" s="193" t="str">
        <f t="shared" si="7259"/>
        <v>HA430</v>
      </c>
      <c r="J3914" s="193" t="str">
        <f t="shared" si="7259"/>
        <v>HARMON OF YONKERS, INC. DBA HARMON</v>
      </c>
      <c r="K3914" s="193" t="str">
        <f t="shared" si="7259"/>
        <v>all</v>
      </c>
      <c r="L3914" s="193" t="str">
        <f t="shared" si="7259"/>
        <v>Janice Staib</v>
      </c>
      <c r="M3914" s="193" t="str">
        <f t="shared" si="7259"/>
        <v>Appl, Beauty, H/P</v>
      </c>
      <c r="N3914" s="193" t="str">
        <f t="shared" si="7255"/>
        <v>Home Network Systems</v>
      </c>
      <c r="AA3914" s="193">
        <f t="shared" si="7211"/>
        <v>0</v>
      </c>
      <c r="AB3914" s="193" t="str">
        <f t="shared" ref="AB3914" si="7260">AB$32</f>
        <v>Makhoul, Jennifer</v>
      </c>
    </row>
    <row r="3915" spans="1:28" s="188" customFormat="1" ht="17.399999999999999">
      <c r="A3915" s="193" t="str">
        <f t="shared" si="7207"/>
        <v>Home Network Systems</v>
      </c>
      <c r="B3915" s="193" t="str">
        <f t="shared" si="7208"/>
        <v>HS070Home Network Systems</v>
      </c>
      <c r="C3915" s="193" t="str">
        <f t="shared" si="7209"/>
        <v>Home Network SystemsMakhoul, Jennifer</v>
      </c>
      <c r="D3915" s="193"/>
      <c r="E3915" s="193"/>
      <c r="F3915" s="193" t="str">
        <f t="shared" si="7210"/>
        <v>Home Network SystemsMonaco, Nick</v>
      </c>
      <c r="G3915" s="193" t="str">
        <f t="shared" ref="G3915:M3915" si="7261">G$33</f>
        <v>Monaco, Nick</v>
      </c>
      <c r="H3915" s="193" t="str">
        <f t="shared" si="7261"/>
        <v>Makhoul, Jennifer</v>
      </c>
      <c r="I3915" s="193" t="str">
        <f t="shared" si="7261"/>
        <v>HS070</v>
      </c>
      <c r="J3915" s="193" t="str">
        <f t="shared" si="7261"/>
        <v>HSN INC.</v>
      </c>
      <c r="K3915" s="193" t="str">
        <f t="shared" si="7261"/>
        <v>all</v>
      </c>
      <c r="L3915" s="193" t="str">
        <f t="shared" si="7261"/>
        <v>Channel Management</v>
      </c>
      <c r="M3915" s="193" t="str">
        <f t="shared" si="7261"/>
        <v>Beauty, Appl</v>
      </c>
      <c r="N3915" s="193" t="str">
        <f t="shared" si="7255"/>
        <v>Home Network Systems</v>
      </c>
      <c r="AA3915" s="193">
        <f t="shared" si="7211"/>
        <v>0</v>
      </c>
      <c r="AB3915" s="193" t="str">
        <f t="shared" ref="AB3915" si="7262">AB$33</f>
        <v>Makhoul, Jennifer</v>
      </c>
    </row>
    <row r="3916" spans="1:28" s="188" customFormat="1" ht="17.399999999999999">
      <c r="A3916" s="193" t="str">
        <f t="shared" si="7207"/>
        <v>Home Network Systems</v>
      </c>
      <c r="B3916" s="193" t="str">
        <f t="shared" si="7208"/>
        <v>QV001Home Network Systems</v>
      </c>
      <c r="C3916" s="193" t="str">
        <f t="shared" si="7209"/>
        <v>Home Network SystemsMakhoul, Jennifer</v>
      </c>
      <c r="D3916" s="193"/>
      <c r="E3916" s="193"/>
      <c r="F3916" s="193" t="str">
        <f t="shared" si="7210"/>
        <v>Home Network SystemsMonaco, Nick</v>
      </c>
      <c r="G3916" s="193" t="str">
        <f t="shared" ref="G3916:M3916" si="7263">G$34</f>
        <v>Monaco, Nick</v>
      </c>
      <c r="H3916" s="193" t="str">
        <f t="shared" si="7263"/>
        <v>Makhoul, Jennifer</v>
      </c>
      <c r="I3916" s="193" t="str">
        <f t="shared" si="7263"/>
        <v>QV001</v>
      </c>
      <c r="J3916" s="193" t="str">
        <f t="shared" si="7263"/>
        <v>QVC NETWORK INC.</v>
      </c>
      <c r="K3916" s="193" t="str">
        <f t="shared" si="7263"/>
        <v>all</v>
      </c>
      <c r="L3916" s="193" t="str">
        <f t="shared" si="7263"/>
        <v>Dynamic Marketing</v>
      </c>
      <c r="M3916" s="193" t="str">
        <f t="shared" si="7263"/>
        <v>Beauty, Headphones</v>
      </c>
      <c r="N3916" s="193" t="str">
        <f t="shared" si="7255"/>
        <v>Home Network Systems</v>
      </c>
      <c r="AA3916" s="193">
        <f t="shared" si="7211"/>
        <v>0</v>
      </c>
      <c r="AB3916" s="193" t="str">
        <f t="shared" ref="AB3916" si="7264">AB$34</f>
        <v>Makhoul, Jennifer</v>
      </c>
    </row>
    <row r="3917" spans="1:28" s="188" customFormat="1" ht="17.399999999999999">
      <c r="A3917" s="193" t="str">
        <f t="shared" si="7207"/>
        <v>Home Network Systems</v>
      </c>
      <c r="B3917" s="193" t="str">
        <f t="shared" si="7208"/>
        <v>QV002Home Network Systems</v>
      </c>
      <c r="C3917" s="193" t="str">
        <f t="shared" si="7209"/>
        <v>Home Network SystemsMakhoul, Jennifer</v>
      </c>
      <c r="D3917" s="193"/>
      <c r="E3917" s="193"/>
      <c r="F3917" s="193" t="str">
        <f t="shared" si="7210"/>
        <v>Home Network SystemsMonaco, Nick</v>
      </c>
      <c r="G3917" s="193" t="str">
        <f t="shared" ref="G3917:M3917" si="7265">G$35</f>
        <v>Monaco, Nick</v>
      </c>
      <c r="H3917" s="193" t="str">
        <f t="shared" si="7265"/>
        <v>Makhoul, Jennifer</v>
      </c>
      <c r="I3917" s="193" t="str">
        <f t="shared" si="7265"/>
        <v>QV002</v>
      </c>
      <c r="J3917" s="193" t="str">
        <f t="shared" si="7265"/>
        <v>QVC (VDF)</v>
      </c>
      <c r="K3917" s="193" t="str">
        <f t="shared" si="7265"/>
        <v>all</v>
      </c>
      <c r="L3917" s="193" t="str">
        <f t="shared" si="7265"/>
        <v>Dynamic Marketing</v>
      </c>
      <c r="M3917" s="193" t="str">
        <f t="shared" si="7265"/>
        <v>Beauty, Headphones</v>
      </c>
      <c r="N3917" s="193" t="str">
        <f t="shared" si="7255"/>
        <v>Home Network Systems</v>
      </c>
      <c r="AA3917" s="193">
        <f t="shared" si="7211"/>
        <v>0</v>
      </c>
      <c r="AB3917" s="193" t="str">
        <f t="shared" ref="AB3917" si="7266">AB$35</f>
        <v>Makhoul, Jennifer</v>
      </c>
    </row>
    <row r="3918" spans="1:28" s="188" customFormat="1" ht="17.399999999999999">
      <c r="A3918" s="193" t="str">
        <f t="shared" si="7207"/>
        <v>Home Network Systems</v>
      </c>
      <c r="B3918" s="193" t="str">
        <f t="shared" si="7208"/>
        <v>TE165Home Network Systems</v>
      </c>
      <c r="C3918" s="193" t="str">
        <f t="shared" si="7209"/>
        <v>Home Network SystemsMakhoul, Jennifer</v>
      </c>
      <c r="D3918" s="193"/>
      <c r="E3918" s="193"/>
      <c r="F3918" s="193" t="str">
        <f t="shared" si="7210"/>
        <v>Home Network SystemsMonaco, Nick</v>
      </c>
      <c r="G3918" s="193" t="str">
        <f t="shared" ref="G3918:M3918" si="7267">G$36</f>
        <v>Monaco, Nick</v>
      </c>
      <c r="H3918" s="193" t="str">
        <f t="shared" si="7267"/>
        <v>Makhoul, Jennifer</v>
      </c>
      <c r="I3918" s="193" t="str">
        <f t="shared" si="7267"/>
        <v>TE165</v>
      </c>
      <c r="J3918" s="193" t="str">
        <f t="shared" si="7267"/>
        <v>TELEDYNAMICS CORP.</v>
      </c>
      <c r="K3918" s="193" t="str">
        <f t="shared" si="7267"/>
        <v>all</v>
      </c>
      <c r="L3918" s="193">
        <f t="shared" si="7267"/>
        <v>0</v>
      </c>
      <c r="M3918" s="193">
        <f t="shared" si="7267"/>
        <v>0</v>
      </c>
      <c r="N3918" s="193" t="str">
        <f t="shared" si="7255"/>
        <v>Home Network Systems</v>
      </c>
      <c r="AA3918" s="193">
        <f t="shared" si="7211"/>
        <v>0</v>
      </c>
      <c r="AB3918" s="193" t="str">
        <f t="shared" ref="AB3918" si="7268">AB$36</f>
        <v>Makhoul, Jennifer</v>
      </c>
    </row>
    <row r="3919" spans="1:28" s="188" customFormat="1" ht="17.399999999999999">
      <c r="A3919" s="193" t="str">
        <f t="shared" si="7207"/>
        <v>Home Network Systems</v>
      </c>
      <c r="B3919" s="193" t="str">
        <f t="shared" si="7208"/>
        <v>0Home Network Systems</v>
      </c>
      <c r="C3919" s="193" t="str">
        <f t="shared" si="7209"/>
        <v>Home Network SystemsMakhoul, Jennifer</v>
      </c>
      <c r="D3919" s="193"/>
      <c r="E3919" s="193"/>
      <c r="F3919" s="193" t="str">
        <f t="shared" si="7210"/>
        <v>Home Network SystemsMonaco, Nick</v>
      </c>
      <c r="G3919" s="193" t="str">
        <f t="shared" ref="G3919:M3919" si="7269">G$37</f>
        <v>Monaco, Nick</v>
      </c>
      <c r="H3919" s="193" t="str">
        <f t="shared" si="7269"/>
        <v>Makhoul, Jennifer</v>
      </c>
      <c r="I3919" s="193">
        <f t="shared" si="7269"/>
        <v>0</v>
      </c>
      <c r="J3919" s="193" t="str">
        <f t="shared" si="7269"/>
        <v>BUY-BUY BABY</v>
      </c>
      <c r="K3919" s="193" t="str">
        <f t="shared" si="7269"/>
        <v>all</v>
      </c>
      <c r="L3919" s="193">
        <f t="shared" si="7269"/>
        <v>0</v>
      </c>
      <c r="M3919" s="193">
        <f t="shared" si="7269"/>
        <v>0</v>
      </c>
      <c r="N3919" s="193" t="str">
        <f t="shared" si="7255"/>
        <v>Home Network Systems</v>
      </c>
      <c r="AA3919" s="193">
        <f t="shared" si="7211"/>
        <v>0</v>
      </c>
      <c r="AB3919" s="193" t="str">
        <f t="shared" ref="AB3919" si="7270">AB$37</f>
        <v>Makhoul, Jennifer</v>
      </c>
    </row>
    <row r="3920" spans="1:28" s="188" customFormat="1" ht="17.399999999999999">
      <c r="A3920" s="193" t="str">
        <f t="shared" si="7207"/>
        <v>Home Network Systems</v>
      </c>
      <c r="B3920" s="193" t="str">
        <f t="shared" si="7208"/>
        <v>0Home Network Systems</v>
      </c>
      <c r="C3920" s="193" t="str">
        <f t="shared" si="7209"/>
        <v>Home Network Systems0</v>
      </c>
      <c r="D3920" s="193"/>
      <c r="E3920" s="193"/>
      <c r="F3920" s="193" t="str">
        <f t="shared" si="7210"/>
        <v>Home Network Systems0</v>
      </c>
      <c r="G3920" s="193">
        <f t="shared" ref="G3920:M3920" si="7271">G$38</f>
        <v>0</v>
      </c>
      <c r="H3920" s="193">
        <f t="shared" si="7271"/>
        <v>0</v>
      </c>
      <c r="I3920" s="193">
        <f t="shared" si="7271"/>
        <v>0</v>
      </c>
      <c r="J3920" s="193">
        <f t="shared" si="7271"/>
        <v>0</v>
      </c>
      <c r="K3920" s="193">
        <f t="shared" si="7271"/>
        <v>0</v>
      </c>
      <c r="L3920" s="193">
        <f t="shared" si="7271"/>
        <v>0</v>
      </c>
      <c r="M3920" s="193">
        <f t="shared" si="7271"/>
        <v>0</v>
      </c>
      <c r="N3920" s="193" t="str">
        <f t="shared" si="7255"/>
        <v>Home Network Systems</v>
      </c>
      <c r="AA3920" s="193">
        <f t="shared" si="7211"/>
        <v>0</v>
      </c>
      <c r="AB3920" s="193" t="str">
        <f t="shared" ref="AB3920" si="7272">AB$38</f>
        <v>Makhoul, Jennifer</v>
      </c>
    </row>
    <row r="3921" spans="1:28" s="188" customFormat="1" ht="17.399999999999999">
      <c r="A3921" s="193" t="str">
        <f t="shared" si="7207"/>
        <v>Home Network Systems</v>
      </c>
      <c r="B3921" s="193" t="str">
        <f t="shared" si="7208"/>
        <v>0Home Network Systems</v>
      </c>
      <c r="C3921" s="193" t="str">
        <f t="shared" si="7209"/>
        <v>Home Network Systems0</v>
      </c>
      <c r="D3921" s="193"/>
      <c r="E3921" s="193"/>
      <c r="F3921" s="193" t="str">
        <f t="shared" si="7210"/>
        <v>Home Network Systems0</v>
      </c>
      <c r="G3921" s="193">
        <f t="shared" ref="G3921:M3921" si="7273">G$39</f>
        <v>0</v>
      </c>
      <c r="H3921" s="193">
        <f t="shared" si="7273"/>
        <v>0</v>
      </c>
      <c r="I3921" s="193">
        <f t="shared" si="7273"/>
        <v>0</v>
      </c>
      <c r="J3921" s="193">
        <f t="shared" si="7273"/>
        <v>0</v>
      </c>
      <c r="K3921" s="193">
        <f t="shared" si="7273"/>
        <v>0</v>
      </c>
      <c r="L3921" s="193">
        <f t="shared" si="7273"/>
        <v>0</v>
      </c>
      <c r="M3921" s="193">
        <f t="shared" si="7273"/>
        <v>0</v>
      </c>
      <c r="N3921" s="193" t="str">
        <f t="shared" si="7255"/>
        <v>Home Network Systems</v>
      </c>
      <c r="AA3921" s="193">
        <f t="shared" si="7211"/>
        <v>0</v>
      </c>
      <c r="AB3921" s="193">
        <f t="shared" ref="AB3921" si="7274">AB$39</f>
        <v>0</v>
      </c>
    </row>
    <row r="3922" spans="1:28" s="188" customFormat="1" ht="17.399999999999999">
      <c r="A3922" s="193" t="str">
        <f t="shared" si="7207"/>
        <v>Home Network Systems</v>
      </c>
      <c r="B3922" s="193" t="str">
        <f t="shared" si="7208"/>
        <v>0Home Network Systems</v>
      </c>
      <c r="C3922" s="193" t="str">
        <f t="shared" si="7209"/>
        <v>Home Network Systems0</v>
      </c>
      <c r="D3922" s="193"/>
      <c r="E3922" s="193"/>
      <c r="F3922" s="193" t="str">
        <f t="shared" si="7210"/>
        <v>Home Network Systems0</v>
      </c>
      <c r="G3922" s="193">
        <f t="shared" ref="G3922:M3922" si="7275">G$40</f>
        <v>0</v>
      </c>
      <c r="H3922" s="193">
        <f t="shared" si="7275"/>
        <v>0</v>
      </c>
      <c r="I3922" s="193">
        <f t="shared" si="7275"/>
        <v>0</v>
      </c>
      <c r="J3922" s="193">
        <f t="shared" si="7275"/>
        <v>0</v>
      </c>
      <c r="K3922" s="193">
        <f t="shared" si="7275"/>
        <v>0</v>
      </c>
      <c r="L3922" s="193">
        <f t="shared" si="7275"/>
        <v>0</v>
      </c>
      <c r="M3922" s="193">
        <f t="shared" si="7275"/>
        <v>0</v>
      </c>
      <c r="N3922" s="193" t="str">
        <f t="shared" si="7255"/>
        <v>Home Network Systems</v>
      </c>
      <c r="AA3922" s="193">
        <f t="shared" si="7211"/>
        <v>0</v>
      </c>
      <c r="AB3922" s="193">
        <f t="shared" ref="AB3922" si="7276">AB$40</f>
        <v>0</v>
      </c>
    </row>
    <row r="3923" spans="1:28" s="188" customFormat="1" ht="17.399999999999999">
      <c r="A3923" s="193" t="str">
        <f t="shared" si="7207"/>
        <v>Home Network Systems</v>
      </c>
      <c r="B3923" s="193" t="str">
        <f t="shared" si="7208"/>
        <v>SC078Home Network Systems</v>
      </c>
      <c r="C3923" s="193" t="str">
        <f t="shared" si="7209"/>
        <v>Home Network SystemsMertes, Mark</v>
      </c>
      <c r="D3923" s="193"/>
      <c r="E3923" s="193"/>
      <c r="F3923" s="193" t="str">
        <f t="shared" si="7210"/>
        <v>Home Network SystemsMonaco, Nick</v>
      </c>
      <c r="G3923" s="193" t="str">
        <f t="shared" ref="G3923:M3923" si="7277">G$41</f>
        <v>Monaco, Nick</v>
      </c>
      <c r="H3923" s="193" t="str">
        <f t="shared" si="7277"/>
        <v>Mertes, Mark</v>
      </c>
      <c r="I3923" s="193" t="str">
        <f t="shared" si="7277"/>
        <v>SC078</v>
      </c>
      <c r="J3923" s="193" t="str">
        <f t="shared" si="7277"/>
        <v>COSTCO WHOLESALE</v>
      </c>
      <c r="K3923" s="193" t="str">
        <f t="shared" si="7277"/>
        <v>all</v>
      </c>
      <c r="L3923" s="193">
        <f t="shared" si="7277"/>
        <v>0</v>
      </c>
      <c r="M3923" s="193">
        <f t="shared" si="7277"/>
        <v>0</v>
      </c>
      <c r="N3923" s="193" t="str">
        <f t="shared" si="7255"/>
        <v>Home Network Systems</v>
      </c>
      <c r="AA3923" s="193">
        <f t="shared" si="7211"/>
        <v>0</v>
      </c>
      <c r="AB3923" s="193" t="str">
        <f t="shared" ref="AB3923" si="7278">AB$41</f>
        <v>Mertes, Mark</v>
      </c>
    </row>
    <row r="3924" spans="1:28" s="188" customFormat="1" ht="17.399999999999999">
      <c r="A3924" s="193" t="str">
        <f t="shared" si="7207"/>
        <v>Home Network Systems</v>
      </c>
      <c r="B3924" s="193" t="str">
        <f t="shared" si="7208"/>
        <v>0Home Network Systems</v>
      </c>
      <c r="C3924" s="193" t="str">
        <f t="shared" si="7209"/>
        <v>Home Network Systems0</v>
      </c>
      <c r="D3924" s="193"/>
      <c r="E3924" s="193"/>
      <c r="F3924" s="193" t="str">
        <f t="shared" si="7210"/>
        <v>Home Network Systems0</v>
      </c>
      <c r="G3924" s="193">
        <f t="shared" ref="G3924:M3924" si="7279">G$42</f>
        <v>0</v>
      </c>
      <c r="H3924" s="193">
        <f t="shared" si="7279"/>
        <v>0</v>
      </c>
      <c r="I3924" s="193">
        <f t="shared" si="7279"/>
        <v>0</v>
      </c>
      <c r="J3924" s="193">
        <f t="shared" si="7279"/>
        <v>0</v>
      </c>
      <c r="K3924" s="193">
        <f t="shared" si="7279"/>
        <v>0</v>
      </c>
      <c r="L3924" s="193">
        <f t="shared" si="7279"/>
        <v>0</v>
      </c>
      <c r="M3924" s="193">
        <f t="shared" si="7279"/>
        <v>0</v>
      </c>
      <c r="N3924" s="193" t="str">
        <f t="shared" si="7255"/>
        <v>Home Network Systems</v>
      </c>
      <c r="AA3924" s="193">
        <f t="shared" si="7211"/>
        <v>0</v>
      </c>
      <c r="AB3924" s="193">
        <f t="shared" ref="AB3924" si="7280">AB$42</f>
        <v>0</v>
      </c>
    </row>
    <row r="3925" spans="1:28" s="188" customFormat="1" ht="17.399999999999999">
      <c r="A3925" s="193" t="str">
        <f t="shared" si="7207"/>
        <v>Home Network Systems</v>
      </c>
      <c r="B3925" s="193" t="str">
        <f t="shared" si="7208"/>
        <v>0Home Network Systems</v>
      </c>
      <c r="C3925" s="193" t="str">
        <f t="shared" si="7209"/>
        <v>Home Network Systems0</v>
      </c>
      <c r="D3925" s="193"/>
      <c r="E3925" s="193"/>
      <c r="F3925" s="193" t="str">
        <f t="shared" si="7210"/>
        <v>Home Network Systems0</v>
      </c>
      <c r="G3925" s="193">
        <f t="shared" ref="G3925:M3925" si="7281">G$43</f>
        <v>0</v>
      </c>
      <c r="H3925" s="193">
        <f t="shared" si="7281"/>
        <v>0</v>
      </c>
      <c r="I3925" s="193">
        <f t="shared" si="7281"/>
        <v>0</v>
      </c>
      <c r="J3925" s="193">
        <f t="shared" si="7281"/>
        <v>0</v>
      </c>
      <c r="K3925" s="193">
        <f t="shared" si="7281"/>
        <v>0</v>
      </c>
      <c r="L3925" s="193">
        <f t="shared" si="7281"/>
        <v>0</v>
      </c>
      <c r="M3925" s="193">
        <f t="shared" si="7281"/>
        <v>0</v>
      </c>
      <c r="N3925" s="193" t="str">
        <f t="shared" si="7255"/>
        <v>Home Network Systems</v>
      </c>
      <c r="AA3925" s="193">
        <f t="shared" si="7211"/>
        <v>0</v>
      </c>
      <c r="AB3925" s="193">
        <f t="shared" ref="AB3925" si="7282">AB$43</f>
        <v>0</v>
      </c>
    </row>
    <row r="3926" spans="1:28" s="188" customFormat="1" ht="17.399999999999999">
      <c r="A3926" s="193" t="str">
        <f t="shared" si="7207"/>
        <v>Home Network Systems</v>
      </c>
      <c r="B3926" s="193" t="str">
        <f t="shared" si="7208"/>
        <v>HO840Home Network Systems</v>
      </c>
      <c r="C3926" s="193" t="str">
        <f t="shared" si="7209"/>
        <v>Home Network SystemsRyder, Scott</v>
      </c>
      <c r="D3926" s="193"/>
      <c r="E3926" s="193"/>
      <c r="F3926" s="193" t="str">
        <f t="shared" si="7210"/>
        <v>Home Network SystemsMonaco, Nick</v>
      </c>
      <c r="G3926" s="193" t="str">
        <f t="shared" ref="G3926:M3926" si="7283">G$44</f>
        <v>Monaco, Nick</v>
      </c>
      <c r="H3926" s="193" t="str">
        <f t="shared" si="7283"/>
        <v>Ryder, Scott</v>
      </c>
      <c r="I3926" s="193" t="str">
        <f t="shared" si="7283"/>
        <v>HO840</v>
      </c>
      <c r="J3926" s="193" t="str">
        <f t="shared" si="7283"/>
        <v>HOME DEPOT, THE</v>
      </c>
      <c r="K3926" s="193" t="str">
        <f t="shared" si="7283"/>
        <v>all</v>
      </c>
      <c r="L3926" s="193">
        <f t="shared" si="7283"/>
        <v>0</v>
      </c>
      <c r="M3926" s="193">
        <f t="shared" si="7283"/>
        <v>0</v>
      </c>
      <c r="N3926" s="193" t="str">
        <f t="shared" si="7255"/>
        <v>Home Network Systems</v>
      </c>
      <c r="AA3926" s="193">
        <f t="shared" si="7211"/>
        <v>0</v>
      </c>
      <c r="AB3926" s="193" t="str">
        <f t="shared" ref="AB3926" si="7284">AB$44</f>
        <v>Ryder, Scott</v>
      </c>
    </row>
    <row r="3927" spans="1:28" s="188" customFormat="1" ht="17.399999999999999">
      <c r="A3927" s="193" t="str">
        <f t="shared" si="7207"/>
        <v>Home Network Systems</v>
      </c>
      <c r="B3927" s="193" t="str">
        <f t="shared" si="7208"/>
        <v>LO296Home Network Systems</v>
      </c>
      <c r="C3927" s="193" t="str">
        <f t="shared" si="7209"/>
        <v>Home Network SystemsRyder, Scott</v>
      </c>
      <c r="D3927" s="193"/>
      <c r="E3927" s="193"/>
      <c r="F3927" s="193" t="str">
        <f t="shared" si="7210"/>
        <v>Home Network SystemsMonaco, Nick</v>
      </c>
      <c r="G3927" s="193" t="str">
        <f t="shared" ref="G3927:M3927" si="7285">G$45</f>
        <v>Monaco, Nick</v>
      </c>
      <c r="H3927" s="193" t="str">
        <f t="shared" si="7285"/>
        <v>Ryder, Scott</v>
      </c>
      <c r="I3927" s="193" t="str">
        <f t="shared" si="7285"/>
        <v>LO296</v>
      </c>
      <c r="J3927" s="193" t="str">
        <f t="shared" si="7285"/>
        <v>LOWE's</v>
      </c>
      <c r="K3927" s="193" t="str">
        <f t="shared" si="7285"/>
        <v>all</v>
      </c>
      <c r="L3927" s="193">
        <f t="shared" si="7285"/>
        <v>0</v>
      </c>
      <c r="M3927" s="193">
        <f t="shared" si="7285"/>
        <v>0</v>
      </c>
      <c r="N3927" s="193" t="str">
        <f t="shared" si="7255"/>
        <v>Home Network Systems</v>
      </c>
      <c r="AA3927" s="193">
        <f t="shared" si="7211"/>
        <v>0</v>
      </c>
      <c r="AB3927" s="193" t="str">
        <f t="shared" ref="AB3927" si="7286">AB$45</f>
        <v>Ryder, Scott</v>
      </c>
    </row>
    <row r="3928" spans="1:28" s="188" customFormat="1" ht="17.399999999999999">
      <c r="A3928" s="193" t="str">
        <f t="shared" si="7207"/>
        <v>Home Network Systems</v>
      </c>
      <c r="B3928" s="193" t="str">
        <f t="shared" si="7208"/>
        <v>NE040Home Network Systems</v>
      </c>
      <c r="C3928" s="193" t="str">
        <f t="shared" si="7209"/>
        <v>Home Network SystemsRyder, Scott</v>
      </c>
      <c r="D3928" s="193"/>
      <c r="E3928" s="193"/>
      <c r="F3928" s="193" t="str">
        <f t="shared" si="7210"/>
        <v>Home Network SystemsMonaco, Nick</v>
      </c>
      <c r="G3928" s="193" t="str">
        <f t="shared" ref="G3928:M3928" si="7287">G$46</f>
        <v>Monaco, Nick</v>
      </c>
      <c r="H3928" s="193" t="str">
        <f t="shared" si="7287"/>
        <v>Ryder, Scott</v>
      </c>
      <c r="I3928" s="193" t="str">
        <f t="shared" si="7287"/>
        <v>NE040</v>
      </c>
      <c r="J3928" s="193" t="str">
        <f t="shared" si="7287"/>
        <v>NEBRASKA FURNITURE M</v>
      </c>
      <c r="K3928" s="193" t="str">
        <f t="shared" si="7287"/>
        <v>all</v>
      </c>
      <c r="L3928" s="193">
        <f t="shared" si="7287"/>
        <v>0</v>
      </c>
      <c r="M3928" s="193">
        <f t="shared" si="7287"/>
        <v>0</v>
      </c>
      <c r="N3928" s="193" t="str">
        <f t="shared" si="7255"/>
        <v>Home Network Systems</v>
      </c>
      <c r="AA3928" s="193">
        <f t="shared" si="7211"/>
        <v>0</v>
      </c>
      <c r="AB3928" s="193" t="str">
        <f t="shared" ref="AB3928" si="7288">AB$46</f>
        <v>Ryder, Scott</v>
      </c>
    </row>
    <row r="3929" spans="1:28" s="188" customFormat="1" ht="17.399999999999999">
      <c r="A3929" s="193" t="str">
        <f t="shared" si="7207"/>
        <v>Home Network Systems</v>
      </c>
      <c r="B3929" s="193" t="str">
        <f t="shared" si="7208"/>
        <v>SA055Home Network Systems</v>
      </c>
      <c r="C3929" s="193" t="str">
        <f t="shared" si="7209"/>
        <v>Home Network SystemsRyder, Scott</v>
      </c>
      <c r="D3929" s="193"/>
      <c r="E3929" s="193"/>
      <c r="F3929" s="193" t="str">
        <f t="shared" si="7210"/>
        <v>Home Network SystemsMonaco, Nick</v>
      </c>
      <c r="G3929" s="193" t="str">
        <f t="shared" ref="G3929:M3929" si="7289">G$47</f>
        <v>Monaco, Nick</v>
      </c>
      <c r="H3929" s="193" t="str">
        <f t="shared" si="7289"/>
        <v>Ryder, Scott</v>
      </c>
      <c r="I3929" s="193" t="str">
        <f t="shared" si="7289"/>
        <v>SA055</v>
      </c>
      <c r="J3929" s="193" t="str">
        <f t="shared" si="7289"/>
        <v>SAM'S CLUB</v>
      </c>
      <c r="K3929" s="193" t="str">
        <f t="shared" si="7289"/>
        <v>all</v>
      </c>
      <c r="L3929" s="193">
        <f t="shared" si="7289"/>
        <v>0</v>
      </c>
      <c r="M3929" s="193">
        <f t="shared" si="7289"/>
        <v>0</v>
      </c>
      <c r="N3929" s="193" t="str">
        <f t="shared" si="7255"/>
        <v>Home Network Systems</v>
      </c>
      <c r="AA3929" s="193">
        <f t="shared" si="7211"/>
        <v>0</v>
      </c>
      <c r="AB3929" s="193" t="str">
        <f t="shared" ref="AB3929" si="7290">AB$47</f>
        <v>Ryder, Scott</v>
      </c>
    </row>
    <row r="3930" spans="1:28" s="188" customFormat="1" ht="17.399999999999999">
      <c r="A3930" s="193" t="str">
        <f t="shared" si="7207"/>
        <v>Home Network Systems</v>
      </c>
      <c r="B3930" s="193" t="str">
        <f t="shared" si="7208"/>
        <v>WI160Home Network Systems</v>
      </c>
      <c r="C3930" s="193" t="str">
        <f t="shared" si="7209"/>
        <v>Home Network SystemsRyder, Scott</v>
      </c>
      <c r="D3930" s="193"/>
      <c r="E3930" s="193"/>
      <c r="F3930" s="193" t="str">
        <f t="shared" si="7210"/>
        <v>Home Network SystemsMonaco, Nick</v>
      </c>
      <c r="G3930" s="193" t="str">
        <f t="shared" ref="G3930:M3930" si="7291">G$48</f>
        <v>Monaco, Nick</v>
      </c>
      <c r="H3930" s="193" t="str">
        <f t="shared" si="7291"/>
        <v>Ryder, Scott</v>
      </c>
      <c r="I3930" s="193" t="str">
        <f t="shared" si="7291"/>
        <v>WI160</v>
      </c>
      <c r="J3930" s="193" t="str">
        <f t="shared" si="7291"/>
        <v>R.C. WILLEY</v>
      </c>
      <c r="K3930" s="193" t="str">
        <f t="shared" si="7291"/>
        <v>all</v>
      </c>
      <c r="L3930" s="193">
        <f t="shared" si="7291"/>
        <v>0</v>
      </c>
      <c r="M3930" s="193">
        <f t="shared" si="7291"/>
        <v>0</v>
      </c>
      <c r="N3930" s="193" t="str">
        <f t="shared" si="7255"/>
        <v>Home Network Systems</v>
      </c>
      <c r="AA3930" s="193">
        <f t="shared" si="7211"/>
        <v>0</v>
      </c>
      <c r="AB3930" s="193" t="str">
        <f t="shared" ref="AB3930" si="7292">AB$48</f>
        <v>Ryder, Scott</v>
      </c>
    </row>
    <row r="3931" spans="1:28" s="188" customFormat="1" ht="17.399999999999999">
      <c r="A3931" s="193" t="str">
        <f t="shared" si="7207"/>
        <v>Home Network Systems</v>
      </c>
      <c r="B3931" s="193" t="str">
        <f t="shared" si="7208"/>
        <v>0Home Network Systems</v>
      </c>
      <c r="C3931" s="193" t="str">
        <f t="shared" si="7209"/>
        <v>Home Network Systems0</v>
      </c>
      <c r="D3931" s="193"/>
      <c r="E3931" s="193"/>
      <c r="F3931" s="193" t="str">
        <f t="shared" si="7210"/>
        <v>Home Network Systems0</v>
      </c>
      <c r="G3931" s="193">
        <f t="shared" ref="G3931:M3931" si="7293">G$49</f>
        <v>0</v>
      </c>
      <c r="H3931" s="193">
        <f t="shared" si="7293"/>
        <v>0</v>
      </c>
      <c r="I3931" s="193">
        <f t="shared" si="7293"/>
        <v>0</v>
      </c>
      <c r="J3931" s="193">
        <f t="shared" si="7293"/>
        <v>0</v>
      </c>
      <c r="K3931" s="193">
        <f t="shared" si="7293"/>
        <v>0</v>
      </c>
      <c r="L3931" s="193">
        <f t="shared" si="7293"/>
        <v>0</v>
      </c>
      <c r="M3931" s="193">
        <f t="shared" si="7293"/>
        <v>0</v>
      </c>
      <c r="N3931" s="193" t="str">
        <f t="shared" si="7255"/>
        <v>Home Network Systems</v>
      </c>
      <c r="AA3931" s="193">
        <f t="shared" si="7211"/>
        <v>0</v>
      </c>
      <c r="AB3931" s="193">
        <f t="shared" ref="AB3931" si="7294">AB$49</f>
        <v>0</v>
      </c>
    </row>
    <row r="3932" spans="1:28" s="188" customFormat="1" ht="17.399999999999999">
      <c r="A3932" s="193" t="str">
        <f t="shared" si="7207"/>
        <v>Home Network Systems</v>
      </c>
      <c r="B3932" s="193" t="str">
        <f t="shared" si="7208"/>
        <v>0Home Network Systems</v>
      </c>
      <c r="C3932" s="193" t="str">
        <f t="shared" si="7209"/>
        <v>Home Network Systems0</v>
      </c>
      <c r="D3932" s="193"/>
      <c r="E3932" s="193"/>
      <c r="F3932" s="193" t="str">
        <f t="shared" si="7210"/>
        <v>Home Network Systems0</v>
      </c>
      <c r="G3932" s="193">
        <f t="shared" ref="G3932:M3932" si="7295">G$50</f>
        <v>0</v>
      </c>
      <c r="H3932" s="193">
        <f t="shared" si="7295"/>
        <v>0</v>
      </c>
      <c r="I3932" s="193">
        <f t="shared" si="7295"/>
        <v>0</v>
      </c>
      <c r="J3932" s="193">
        <f t="shared" si="7295"/>
        <v>0</v>
      </c>
      <c r="K3932" s="193">
        <f t="shared" si="7295"/>
        <v>0</v>
      </c>
      <c r="L3932" s="193">
        <f t="shared" si="7295"/>
        <v>0</v>
      </c>
      <c r="M3932" s="193">
        <f t="shared" si="7295"/>
        <v>0</v>
      </c>
      <c r="N3932" s="193" t="str">
        <f t="shared" si="7255"/>
        <v>Home Network Systems</v>
      </c>
      <c r="AA3932" s="193">
        <f t="shared" si="7211"/>
        <v>0</v>
      </c>
      <c r="AB3932" s="193">
        <f t="shared" ref="AB3932" si="7296">AB$50</f>
        <v>0</v>
      </c>
    </row>
    <row r="3933" spans="1:28" s="188" customFormat="1" ht="17.399999999999999">
      <c r="A3933" s="193" t="str">
        <f t="shared" si="7207"/>
        <v>Home Network Systems</v>
      </c>
      <c r="B3933" s="193" t="str">
        <f t="shared" si="7208"/>
        <v>WA010Home Network Systems</v>
      </c>
      <c r="C3933" s="193" t="str">
        <f t="shared" si="7209"/>
        <v>Home Network SystemsStrickland, Amy</v>
      </c>
      <c r="D3933" s="193"/>
      <c r="E3933" s="193"/>
      <c r="F3933" s="193" t="str">
        <f t="shared" si="7210"/>
        <v>Home Network SystemsMonaco, Nick</v>
      </c>
      <c r="G3933" s="193" t="str">
        <f t="shared" ref="G3933:M3933" si="7297">G$51</f>
        <v>Monaco, Nick</v>
      </c>
      <c r="H3933" s="193" t="str">
        <f t="shared" si="7297"/>
        <v>Strickland, Amy</v>
      </c>
      <c r="I3933" s="193" t="str">
        <f t="shared" si="7297"/>
        <v>WA010</v>
      </c>
      <c r="J3933" s="193" t="str">
        <f t="shared" si="7297"/>
        <v>WAL-MART</v>
      </c>
      <c r="K3933" s="193" t="str">
        <f t="shared" si="7297"/>
        <v>all</v>
      </c>
      <c r="L3933" s="193">
        <f t="shared" si="7297"/>
        <v>0</v>
      </c>
      <c r="M3933" s="193">
        <f t="shared" si="7297"/>
        <v>0</v>
      </c>
      <c r="N3933" s="193" t="str">
        <f t="shared" si="7255"/>
        <v>Home Network Systems</v>
      </c>
      <c r="AA3933" s="193">
        <f t="shared" si="7211"/>
        <v>0</v>
      </c>
      <c r="AB3933" s="193" t="str">
        <f t="shared" ref="AB3933" si="7298">AB$51</f>
        <v>Strickland, Amy</v>
      </c>
    </row>
    <row r="3934" spans="1:28" s="188" customFormat="1" ht="17.399999999999999">
      <c r="A3934" s="193" t="str">
        <f t="shared" si="7207"/>
        <v>Home Network Systems</v>
      </c>
      <c r="B3934" s="193" t="str">
        <f t="shared" si="7208"/>
        <v>WA011Home Network Systems</v>
      </c>
      <c r="C3934" s="193" t="str">
        <f t="shared" si="7209"/>
        <v>Home Network SystemsStrickland, Amy</v>
      </c>
      <c r="D3934" s="193"/>
      <c r="E3934" s="193"/>
      <c r="F3934" s="193" t="str">
        <f t="shared" si="7210"/>
        <v>Home Network SystemsMonaco, Nick</v>
      </c>
      <c r="G3934" s="193" t="str">
        <f t="shared" ref="G3934:M3934" si="7299">G$52</f>
        <v>Monaco, Nick</v>
      </c>
      <c r="H3934" s="193" t="str">
        <f t="shared" si="7299"/>
        <v>Strickland, Amy</v>
      </c>
      <c r="I3934" s="193" t="str">
        <f t="shared" si="7299"/>
        <v>WA011</v>
      </c>
      <c r="J3934" s="193" t="str">
        <f t="shared" si="7299"/>
        <v>WAL-MART STORES, INC (VDF)</v>
      </c>
      <c r="K3934" s="193" t="str">
        <f t="shared" si="7299"/>
        <v>all</v>
      </c>
      <c r="L3934" s="193">
        <f t="shared" si="7299"/>
        <v>0</v>
      </c>
      <c r="M3934" s="193">
        <f t="shared" si="7299"/>
        <v>0</v>
      </c>
      <c r="N3934" s="193" t="str">
        <f t="shared" si="7255"/>
        <v>Home Network Systems</v>
      </c>
      <c r="AA3934" s="193">
        <f t="shared" si="7211"/>
        <v>0</v>
      </c>
      <c r="AB3934" s="193" t="str">
        <f t="shared" ref="AB3934" si="7300">AB$52</f>
        <v>Strickland, Amy</v>
      </c>
    </row>
    <row r="3935" spans="1:28" s="188" customFormat="1" ht="17.399999999999999">
      <c r="A3935" s="193" t="str">
        <f t="shared" si="7207"/>
        <v>Home Network Systems</v>
      </c>
      <c r="B3935" s="193" t="str">
        <f t="shared" si="7208"/>
        <v>0Home Network Systems</v>
      </c>
      <c r="C3935" s="193" t="str">
        <f t="shared" si="7209"/>
        <v>Home Network Systems0</v>
      </c>
      <c r="D3935" s="193"/>
      <c r="E3935" s="193"/>
      <c r="F3935" s="193" t="str">
        <f t="shared" si="7210"/>
        <v>Home Network Systems0</v>
      </c>
      <c r="G3935" s="193">
        <f t="shared" ref="G3935:M3935" si="7301">G$53</f>
        <v>0</v>
      </c>
      <c r="H3935" s="193">
        <f t="shared" si="7301"/>
        <v>0</v>
      </c>
      <c r="I3935" s="193">
        <f t="shared" si="7301"/>
        <v>0</v>
      </c>
      <c r="J3935" s="193">
        <f t="shared" si="7301"/>
        <v>0</v>
      </c>
      <c r="K3935" s="193">
        <f t="shared" si="7301"/>
        <v>0</v>
      </c>
      <c r="L3935" s="193">
        <f t="shared" si="7301"/>
        <v>0</v>
      </c>
      <c r="M3935" s="193">
        <f t="shared" si="7301"/>
        <v>0</v>
      </c>
      <c r="N3935" s="193" t="str">
        <f t="shared" si="7255"/>
        <v>Home Network Systems</v>
      </c>
      <c r="AA3935" s="193">
        <f t="shared" si="7211"/>
        <v>0</v>
      </c>
      <c r="AB3935" s="193">
        <f t="shared" ref="AB3935" si="7302">AB$53</f>
        <v>0</v>
      </c>
    </row>
    <row r="3936" spans="1:28" s="188" customFormat="1" ht="17.399999999999999">
      <c r="A3936" s="193" t="str">
        <f t="shared" si="7207"/>
        <v>Home Network Systems</v>
      </c>
      <c r="B3936" s="193" t="str">
        <f t="shared" si="7208"/>
        <v>0Home Network Systems</v>
      </c>
      <c r="C3936" s="193" t="str">
        <f t="shared" si="7209"/>
        <v>Home Network Systems0</v>
      </c>
      <c r="D3936" s="193"/>
      <c r="E3936" s="193"/>
      <c r="F3936" s="193" t="str">
        <f t="shared" si="7210"/>
        <v>Home Network Systems0</v>
      </c>
      <c r="G3936" s="193">
        <f t="shared" ref="G3936:M3936" si="7303">G$54</f>
        <v>0</v>
      </c>
      <c r="H3936" s="193">
        <f t="shared" si="7303"/>
        <v>0</v>
      </c>
      <c r="I3936" s="193">
        <f t="shared" si="7303"/>
        <v>0</v>
      </c>
      <c r="J3936" s="193">
        <f t="shared" si="7303"/>
        <v>0</v>
      </c>
      <c r="K3936" s="193">
        <f t="shared" si="7303"/>
        <v>0</v>
      </c>
      <c r="L3936" s="193">
        <f t="shared" si="7303"/>
        <v>0</v>
      </c>
      <c r="M3936" s="193">
        <f t="shared" si="7303"/>
        <v>0</v>
      </c>
      <c r="N3936" s="193" t="str">
        <f t="shared" si="7255"/>
        <v>Home Network Systems</v>
      </c>
      <c r="AA3936" s="193">
        <f t="shared" si="7211"/>
        <v>0</v>
      </c>
      <c r="AB3936" s="193">
        <f t="shared" ref="AB3936" si="7304">AB$54</f>
        <v>0</v>
      </c>
    </row>
    <row r="3937" spans="1:28" s="188" customFormat="1" ht="17.399999999999999">
      <c r="A3937" s="193" t="str">
        <f t="shared" si="7207"/>
        <v>Home Network Systems</v>
      </c>
      <c r="B3937" s="193" t="str">
        <f t="shared" si="7208"/>
        <v>TA001Home Network Systems</v>
      </c>
      <c r="C3937" s="193" t="str">
        <f t="shared" si="7209"/>
        <v>Home Network SystemsSweeney, Danielle</v>
      </c>
      <c r="D3937" s="193"/>
      <c r="E3937" s="193"/>
      <c r="F3937" s="193" t="str">
        <f t="shared" si="7210"/>
        <v>Home Network SystemsMonaco, Nick</v>
      </c>
      <c r="G3937" s="193" t="str">
        <f t="shared" ref="G3937:M3937" si="7305">G$55</f>
        <v>Monaco, Nick</v>
      </c>
      <c r="H3937" s="193" t="str">
        <f t="shared" si="7305"/>
        <v>Sweeney, Danielle</v>
      </c>
      <c r="I3937" s="193" t="str">
        <f t="shared" si="7305"/>
        <v>TA001</v>
      </c>
      <c r="J3937" s="193" t="str">
        <f t="shared" si="7305"/>
        <v>TARGET CORPORATION</v>
      </c>
      <c r="K3937" s="193" t="str">
        <f t="shared" si="7305"/>
        <v>all</v>
      </c>
      <c r="L3937" s="193" t="str">
        <f t="shared" si="7305"/>
        <v>Signature Sales</v>
      </c>
      <c r="M3937" s="193" t="str">
        <f t="shared" si="7305"/>
        <v>Beauty</v>
      </c>
      <c r="N3937" s="193" t="str">
        <f t="shared" si="7255"/>
        <v>Home Network Systems</v>
      </c>
      <c r="AA3937" s="193">
        <f t="shared" si="7211"/>
        <v>0</v>
      </c>
      <c r="AB3937" s="193" t="str">
        <f t="shared" ref="AB3937" si="7306">AB$55</f>
        <v>Sweeney, Danielle</v>
      </c>
    </row>
    <row r="3938" spans="1:28" s="188" customFormat="1" ht="17.399999999999999">
      <c r="A3938" s="193" t="str">
        <f t="shared" si="7207"/>
        <v>Home Network Systems</v>
      </c>
      <c r="B3938" s="193" t="str">
        <f t="shared" si="7208"/>
        <v>TA004Home Network Systems</v>
      </c>
      <c r="C3938" s="193" t="str">
        <f t="shared" si="7209"/>
        <v>Home Network SystemsSweeney, Danielle</v>
      </c>
      <c r="D3938" s="193"/>
      <c r="E3938" s="193"/>
      <c r="F3938" s="193" t="str">
        <f t="shared" si="7210"/>
        <v>Home Network SystemsMonaco, Nick</v>
      </c>
      <c r="G3938" s="193" t="str">
        <f t="shared" ref="G3938:M3938" si="7307">G$56</f>
        <v>Monaco, Nick</v>
      </c>
      <c r="H3938" s="193" t="str">
        <f t="shared" si="7307"/>
        <v>Sweeney, Danielle</v>
      </c>
      <c r="I3938" s="193" t="str">
        <f t="shared" si="7307"/>
        <v>TA004</v>
      </c>
      <c r="J3938" s="193" t="str">
        <f t="shared" si="7307"/>
        <v>TARGET NORTHERN OPERATIONS (VDF)</v>
      </c>
      <c r="K3938" s="193" t="str">
        <f t="shared" si="7307"/>
        <v>all</v>
      </c>
      <c r="L3938" s="193" t="str">
        <f t="shared" si="7307"/>
        <v>Signature Sales</v>
      </c>
      <c r="M3938" s="193" t="str">
        <f t="shared" si="7307"/>
        <v>Beauty</v>
      </c>
      <c r="N3938" s="193" t="str">
        <f t="shared" si="7255"/>
        <v>Home Network Systems</v>
      </c>
      <c r="AA3938" s="193">
        <f t="shared" si="7211"/>
        <v>0</v>
      </c>
      <c r="AB3938" s="193" t="str">
        <f t="shared" ref="AB3938" si="7308">AB$56</f>
        <v>Sweeney, Danielle</v>
      </c>
    </row>
    <row r="3939" spans="1:28" s="188" customFormat="1" ht="17.399999999999999">
      <c r="A3939" s="193" t="str">
        <f t="shared" si="7207"/>
        <v>Home Network Systems</v>
      </c>
      <c r="B3939" s="193" t="str">
        <f t="shared" si="7208"/>
        <v>0Home Network Systems</v>
      </c>
      <c r="C3939" s="193" t="str">
        <f t="shared" si="7209"/>
        <v>Home Network Systems0</v>
      </c>
      <c r="D3939" s="193"/>
      <c r="E3939" s="193"/>
      <c r="F3939" s="193" t="str">
        <f t="shared" si="7210"/>
        <v>Home Network Systems0</v>
      </c>
      <c r="G3939" s="193">
        <f t="shared" ref="G3939:M3939" si="7309">G$57</f>
        <v>0</v>
      </c>
      <c r="H3939" s="193">
        <f t="shared" si="7309"/>
        <v>0</v>
      </c>
      <c r="I3939" s="193">
        <f t="shared" si="7309"/>
        <v>0</v>
      </c>
      <c r="J3939" s="193">
        <f t="shared" si="7309"/>
        <v>0</v>
      </c>
      <c r="K3939" s="193">
        <f t="shared" si="7309"/>
        <v>0</v>
      </c>
      <c r="L3939" s="193">
        <f t="shared" si="7309"/>
        <v>0</v>
      </c>
      <c r="M3939" s="193">
        <f t="shared" si="7309"/>
        <v>0</v>
      </c>
      <c r="N3939" s="193" t="str">
        <f t="shared" si="7255"/>
        <v>Home Network Systems</v>
      </c>
      <c r="AA3939" s="193">
        <f t="shared" si="7211"/>
        <v>0</v>
      </c>
      <c r="AB3939" s="193">
        <f t="shared" ref="AB3939" si="7310">AB$57</f>
        <v>0</v>
      </c>
    </row>
    <row r="3940" spans="1:28" s="188" customFormat="1" ht="17.399999999999999">
      <c r="A3940" s="193" t="str">
        <f t="shared" si="7207"/>
        <v>Home Network Systems</v>
      </c>
      <c r="B3940" s="193" t="str">
        <f t="shared" si="7208"/>
        <v>0Home Network Systems</v>
      </c>
      <c r="C3940" s="193" t="str">
        <f t="shared" si="7209"/>
        <v>Home Network Systems0</v>
      </c>
      <c r="D3940" s="193"/>
      <c r="E3940" s="193"/>
      <c r="F3940" s="193" t="str">
        <f t="shared" si="7210"/>
        <v>Home Network Systems0</v>
      </c>
      <c r="G3940" s="193">
        <f t="shared" ref="G3940:M3940" si="7311">G$58</f>
        <v>0</v>
      </c>
      <c r="H3940" s="193">
        <f t="shared" si="7311"/>
        <v>0</v>
      </c>
      <c r="I3940" s="193">
        <f t="shared" si="7311"/>
        <v>0</v>
      </c>
      <c r="J3940" s="193">
        <f t="shared" si="7311"/>
        <v>0</v>
      </c>
      <c r="K3940" s="193">
        <f t="shared" si="7311"/>
        <v>0</v>
      </c>
      <c r="L3940" s="193">
        <f t="shared" si="7311"/>
        <v>0</v>
      </c>
      <c r="M3940" s="193">
        <f t="shared" si="7311"/>
        <v>0</v>
      </c>
      <c r="N3940" s="193" t="str">
        <f t="shared" si="7255"/>
        <v>Home Network Systems</v>
      </c>
      <c r="AA3940" s="193">
        <f t="shared" si="7211"/>
        <v>0</v>
      </c>
      <c r="AB3940" s="193">
        <f t="shared" ref="AB3940" si="7312">AB$58</f>
        <v>0</v>
      </c>
    </row>
    <row r="3941" spans="1:28" s="188" customFormat="1" ht="17.399999999999999">
      <c r="A3941" s="193" t="str">
        <f t="shared" si="7207"/>
        <v>Home Network Systems</v>
      </c>
      <c r="B3941" s="193" t="str">
        <f t="shared" si="7208"/>
        <v>0Home Network Systems</v>
      </c>
      <c r="C3941" s="193" t="str">
        <f t="shared" si="7209"/>
        <v>Home Network Systems0</v>
      </c>
      <c r="D3941" s="193"/>
      <c r="E3941" s="193"/>
      <c r="F3941" s="193" t="str">
        <f t="shared" si="7210"/>
        <v>Home Network Systems0</v>
      </c>
      <c r="G3941" s="193">
        <f t="shared" ref="G3941:M3941" si="7313">G$59</f>
        <v>0</v>
      </c>
      <c r="H3941" s="193">
        <f t="shared" si="7313"/>
        <v>0</v>
      </c>
      <c r="I3941" s="193">
        <f t="shared" si="7313"/>
        <v>0</v>
      </c>
      <c r="J3941" s="193">
        <f t="shared" si="7313"/>
        <v>0</v>
      </c>
      <c r="K3941" s="193">
        <f t="shared" si="7313"/>
        <v>0</v>
      </c>
      <c r="L3941" s="193">
        <f t="shared" si="7313"/>
        <v>0</v>
      </c>
      <c r="M3941" s="193">
        <f t="shared" si="7313"/>
        <v>0</v>
      </c>
      <c r="N3941" s="193" t="str">
        <f t="shared" si="7255"/>
        <v>Home Network Systems</v>
      </c>
      <c r="AA3941" s="193">
        <f t="shared" si="7211"/>
        <v>0</v>
      </c>
      <c r="AB3941" s="193">
        <f t="shared" ref="AB3941" si="7314">AB$59</f>
        <v>0</v>
      </c>
    </row>
    <row r="3942" spans="1:28" s="188" customFormat="1" ht="17.399999999999999">
      <c r="A3942" s="193" t="str">
        <f t="shared" si="7207"/>
        <v>Home Network Systems</v>
      </c>
      <c r="B3942" s="193" t="str">
        <f t="shared" si="7208"/>
        <v>AR602Home Network Systems</v>
      </c>
      <c r="C3942" s="193" t="str">
        <f t="shared" si="7209"/>
        <v>Home Network SystemsAltman, Andrea</v>
      </c>
      <c r="D3942" s="193"/>
      <c r="E3942" s="193"/>
      <c r="F3942" s="193" t="str">
        <f t="shared" si="7210"/>
        <v>Home Network SystemsLong, Kristin</v>
      </c>
      <c r="G3942" s="193" t="str">
        <f t="shared" ref="G3942:M3942" si="7315">G$60</f>
        <v>Long, Kristin</v>
      </c>
      <c r="H3942" s="193" t="str">
        <f t="shared" si="7315"/>
        <v>Altman, Andrea</v>
      </c>
      <c r="I3942" s="193" t="str">
        <f t="shared" si="7315"/>
        <v>AR602</v>
      </c>
      <c r="J3942" s="193" t="str">
        <f t="shared" si="7315"/>
        <v>ARLINGTON CAMERA INC</v>
      </c>
      <c r="K3942" s="193" t="str">
        <f t="shared" si="7315"/>
        <v>all</v>
      </c>
      <c r="L3942" s="193">
        <f t="shared" si="7315"/>
        <v>0</v>
      </c>
      <c r="M3942" s="193">
        <f t="shared" si="7315"/>
        <v>0</v>
      </c>
      <c r="N3942" s="193" t="str">
        <f t="shared" si="7255"/>
        <v>Home Network Systems</v>
      </c>
      <c r="AA3942" s="193">
        <f t="shared" si="7211"/>
        <v>0</v>
      </c>
      <c r="AB3942" s="193" t="str">
        <f t="shared" ref="AB3942" si="7316">AB$60</f>
        <v>Altman, Andrea</v>
      </c>
    </row>
    <row r="3943" spans="1:28" s="188" customFormat="1" ht="17.399999999999999">
      <c r="A3943" s="193" t="str">
        <f t="shared" si="7207"/>
        <v>Home Network Systems</v>
      </c>
      <c r="B3943" s="193" t="str">
        <f t="shared" si="7208"/>
        <v>B0466Home Network Systems</v>
      </c>
      <c r="C3943" s="193" t="str">
        <f t="shared" si="7209"/>
        <v>Home Network SystemsAltman, Andrea</v>
      </c>
      <c r="D3943" s="193"/>
      <c r="E3943" s="193"/>
      <c r="F3943" s="193" t="str">
        <f t="shared" si="7210"/>
        <v>Home Network SystemsLong, Kristin</v>
      </c>
      <c r="G3943" s="193" t="str">
        <f t="shared" ref="G3943:M3943" si="7317">G$61</f>
        <v>Long, Kristin</v>
      </c>
      <c r="H3943" s="193" t="str">
        <f t="shared" si="7317"/>
        <v>Altman, Andrea</v>
      </c>
      <c r="I3943" s="193" t="str">
        <f t="shared" si="7317"/>
        <v>B0466</v>
      </c>
      <c r="J3943" s="193" t="str">
        <f t="shared" si="7317"/>
        <v>VIDEOTEX SYSTEMS INC.( PY#55224)</v>
      </c>
      <c r="K3943" s="193" t="str">
        <f t="shared" si="7317"/>
        <v>all</v>
      </c>
      <c r="L3943" s="193">
        <f t="shared" si="7317"/>
        <v>0</v>
      </c>
      <c r="M3943" s="193">
        <f t="shared" si="7317"/>
        <v>0</v>
      </c>
      <c r="N3943" s="193" t="str">
        <f t="shared" si="7255"/>
        <v>Home Network Systems</v>
      </c>
      <c r="AA3943" s="193">
        <f t="shared" si="7211"/>
        <v>0</v>
      </c>
      <c r="AB3943" s="193" t="str">
        <f t="shared" ref="AB3943" si="7318">AB$61</f>
        <v>Altman, Andrea</v>
      </c>
    </row>
    <row r="3944" spans="1:28" s="188" customFormat="1" ht="17.399999999999999">
      <c r="A3944" s="193" t="str">
        <f t="shared" si="7207"/>
        <v>Home Network Systems</v>
      </c>
      <c r="B3944" s="193" t="str">
        <f t="shared" si="7208"/>
        <v>B0667Home Network Systems</v>
      </c>
      <c r="C3944" s="193" t="str">
        <f t="shared" si="7209"/>
        <v>Home Network SystemsAltman, Andrea</v>
      </c>
      <c r="D3944" s="193"/>
      <c r="E3944" s="193"/>
      <c r="F3944" s="193" t="str">
        <f t="shared" si="7210"/>
        <v>Home Network SystemsLong, Kristin</v>
      </c>
      <c r="G3944" s="193" t="str">
        <f t="shared" ref="G3944:M3944" si="7319">G$62</f>
        <v>Long, Kristin</v>
      </c>
      <c r="H3944" s="193" t="str">
        <f t="shared" si="7319"/>
        <v>Altman, Andrea</v>
      </c>
      <c r="I3944" s="193" t="str">
        <f t="shared" si="7319"/>
        <v>B0667</v>
      </c>
      <c r="J3944" s="193" t="str">
        <f t="shared" si="7319"/>
        <v>OMEGA BROADCAST GROUP( PY#69636)</v>
      </c>
      <c r="K3944" s="193" t="str">
        <f t="shared" si="7319"/>
        <v>all</v>
      </c>
      <c r="L3944" s="193">
        <f t="shared" si="7319"/>
        <v>0</v>
      </c>
      <c r="M3944" s="193">
        <f t="shared" si="7319"/>
        <v>0</v>
      </c>
      <c r="N3944" s="193" t="str">
        <f t="shared" si="7255"/>
        <v>Home Network Systems</v>
      </c>
      <c r="AA3944" s="193">
        <f t="shared" si="7211"/>
        <v>0</v>
      </c>
      <c r="AB3944" s="193" t="str">
        <f t="shared" ref="AB3944" si="7320">AB$62</f>
        <v>Altman, Andrea</v>
      </c>
    </row>
    <row r="3945" spans="1:28" s="188" customFormat="1" ht="17.399999999999999">
      <c r="A3945" s="193" t="str">
        <f t="shared" si="7207"/>
        <v>Home Network Systems</v>
      </c>
      <c r="B3945" s="193" t="str">
        <f t="shared" si="7208"/>
        <v>B0815Home Network Systems</v>
      </c>
      <c r="C3945" s="193" t="str">
        <f t="shared" si="7209"/>
        <v>Home Network SystemsAltman, Andrea</v>
      </c>
      <c r="D3945" s="193"/>
      <c r="E3945" s="193"/>
      <c r="F3945" s="193" t="str">
        <f t="shared" si="7210"/>
        <v>Home Network SystemsLong, Kristin</v>
      </c>
      <c r="G3945" s="193" t="str">
        <f t="shared" ref="G3945:M3945" si="7321">G$63</f>
        <v>Long, Kristin</v>
      </c>
      <c r="H3945" s="193" t="str">
        <f t="shared" si="7321"/>
        <v>Altman, Andrea</v>
      </c>
      <c r="I3945" s="193" t="str">
        <f t="shared" si="7321"/>
        <v>B0815</v>
      </c>
      <c r="J3945" s="193" t="str">
        <f t="shared" si="7321"/>
        <v>TEXAS MEDIA SYSTEMS, INC( PY#106335</v>
      </c>
      <c r="K3945" s="193" t="str">
        <f t="shared" si="7321"/>
        <v>all</v>
      </c>
      <c r="L3945" s="193">
        <f t="shared" si="7321"/>
        <v>0</v>
      </c>
      <c r="M3945" s="193">
        <f t="shared" si="7321"/>
        <v>0</v>
      </c>
      <c r="N3945" s="193" t="str">
        <f t="shared" si="7255"/>
        <v>Home Network Systems</v>
      </c>
      <c r="AA3945" s="193">
        <f t="shared" si="7211"/>
        <v>0</v>
      </c>
      <c r="AB3945" s="193" t="str">
        <f t="shared" ref="AB3945" si="7322">AB$63</f>
        <v>Altman, Andrea</v>
      </c>
    </row>
    <row r="3946" spans="1:28" s="188" customFormat="1" ht="17.399999999999999">
      <c r="A3946" s="193" t="str">
        <f t="shared" si="7207"/>
        <v>Home Network Systems</v>
      </c>
      <c r="B3946" s="193" t="str">
        <f t="shared" si="7208"/>
        <v>CA024Home Network Systems</v>
      </c>
      <c r="C3946" s="193" t="str">
        <f t="shared" si="7209"/>
        <v>Home Network SystemsAltman, Andrea</v>
      </c>
      <c r="D3946" s="193"/>
      <c r="E3946" s="193"/>
      <c r="F3946" s="193" t="str">
        <f t="shared" si="7210"/>
        <v>Home Network SystemsLong, Kristin</v>
      </c>
      <c r="G3946" s="193" t="str">
        <f t="shared" ref="G3946:M3946" si="7323">G$64</f>
        <v>Long, Kristin</v>
      </c>
      <c r="H3946" s="193" t="str">
        <f t="shared" si="7323"/>
        <v>Altman, Andrea</v>
      </c>
      <c r="I3946" s="193" t="str">
        <f t="shared" si="7323"/>
        <v>CA024</v>
      </c>
      <c r="J3946" s="193" t="str">
        <f t="shared" si="7323"/>
        <v>CAMCOR INC</v>
      </c>
      <c r="K3946" s="193" t="str">
        <f t="shared" si="7323"/>
        <v>all</v>
      </c>
      <c r="L3946" s="193">
        <f t="shared" si="7323"/>
        <v>0</v>
      </c>
      <c r="M3946" s="193">
        <f t="shared" si="7323"/>
        <v>0</v>
      </c>
      <c r="N3946" s="193" t="str">
        <f t="shared" si="7255"/>
        <v>Home Network Systems</v>
      </c>
      <c r="AA3946" s="193">
        <f t="shared" si="7211"/>
        <v>0</v>
      </c>
      <c r="AB3946" s="193" t="str">
        <f t="shared" ref="AB3946" si="7324">AB$64</f>
        <v>Altman, Andrea</v>
      </c>
    </row>
    <row r="3947" spans="1:28" s="188" customFormat="1" ht="17.399999999999999">
      <c r="A3947" s="193" t="str">
        <f t="shared" si="7207"/>
        <v>Home Network Systems</v>
      </c>
      <c r="B3947" s="193" t="str">
        <f t="shared" si="7208"/>
        <v>CA977Home Network Systems</v>
      </c>
      <c r="C3947" s="193" t="str">
        <f t="shared" si="7209"/>
        <v>Home Network SystemsAltman, Andrea</v>
      </c>
      <c r="D3947" s="193"/>
      <c r="E3947" s="193"/>
      <c r="F3947" s="193" t="str">
        <f t="shared" si="7210"/>
        <v>Home Network SystemsLong, Kristin</v>
      </c>
      <c r="G3947" s="193" t="str">
        <f t="shared" ref="G3947:M3947" si="7325">G$65</f>
        <v>Long, Kristin</v>
      </c>
      <c r="H3947" s="193" t="str">
        <f t="shared" si="7325"/>
        <v>Altman, Andrea</v>
      </c>
      <c r="I3947" s="193" t="str">
        <f t="shared" si="7325"/>
        <v>CA977</v>
      </c>
      <c r="J3947" s="193" t="str">
        <f t="shared" si="7325"/>
        <v>CAMERA RENTAL CO</v>
      </c>
      <c r="K3947" s="193" t="str">
        <f t="shared" si="7325"/>
        <v>all</v>
      </c>
      <c r="L3947" s="193">
        <f t="shared" si="7325"/>
        <v>0</v>
      </c>
      <c r="M3947" s="193">
        <f t="shared" si="7325"/>
        <v>0</v>
      </c>
      <c r="N3947" s="193" t="str">
        <f t="shared" si="7255"/>
        <v>Home Network Systems</v>
      </c>
      <c r="AA3947" s="193">
        <f t="shared" si="7211"/>
        <v>0</v>
      </c>
      <c r="AB3947" s="193" t="str">
        <f t="shared" ref="AB3947" si="7326">AB$65</f>
        <v>Altman, Andrea</v>
      </c>
    </row>
    <row r="3948" spans="1:28" s="188" customFormat="1" ht="17.399999999999999">
      <c r="A3948" s="193" t="str">
        <f t="shared" si="7207"/>
        <v>Home Network Systems</v>
      </c>
      <c r="B3948" s="193" t="str">
        <f t="shared" si="7208"/>
        <v>CA978Home Network Systems</v>
      </c>
      <c r="C3948" s="193" t="str">
        <f t="shared" si="7209"/>
        <v>Home Network SystemsAltman, Andrea</v>
      </c>
      <c r="D3948" s="193"/>
      <c r="E3948" s="193"/>
      <c r="F3948" s="193" t="str">
        <f t="shared" si="7210"/>
        <v>Home Network SystemsLong, Kristin</v>
      </c>
      <c r="G3948" s="193" t="str">
        <f t="shared" ref="G3948:M3948" si="7327">G$66</f>
        <v>Long, Kristin</v>
      </c>
      <c r="H3948" s="193" t="str">
        <f t="shared" si="7327"/>
        <v>Altman, Andrea</v>
      </c>
      <c r="I3948" s="193" t="str">
        <f t="shared" si="7327"/>
        <v>CA978</v>
      </c>
      <c r="J3948" s="193" t="str">
        <f t="shared" si="7327"/>
        <v>CAMERA EXCHANGE INC, THE</v>
      </c>
      <c r="K3948" s="193" t="str">
        <f t="shared" si="7327"/>
        <v>all</v>
      </c>
      <c r="L3948" s="193">
        <f t="shared" si="7327"/>
        <v>0</v>
      </c>
      <c r="M3948" s="193">
        <f t="shared" si="7327"/>
        <v>0</v>
      </c>
      <c r="N3948" s="193" t="str">
        <f t="shared" si="7255"/>
        <v>Home Network Systems</v>
      </c>
      <c r="AA3948" s="193">
        <f t="shared" si="7211"/>
        <v>0</v>
      </c>
      <c r="AB3948" s="193" t="str">
        <f t="shared" ref="AB3948" si="7328">AB$66</f>
        <v>Altman, Andrea</v>
      </c>
    </row>
    <row r="3949" spans="1:28" s="188" customFormat="1" ht="17.399999999999999">
      <c r="A3949" s="193" t="str">
        <f t="shared" si="7207"/>
        <v>Home Network Systems</v>
      </c>
      <c r="B3949" s="193" t="str">
        <f t="shared" si="7208"/>
        <v>CO153Home Network Systems</v>
      </c>
      <c r="C3949" s="193" t="str">
        <f t="shared" si="7209"/>
        <v>Home Network SystemsAltman, Andrea</v>
      </c>
      <c r="D3949" s="193"/>
      <c r="E3949" s="193"/>
      <c r="F3949" s="193" t="str">
        <f t="shared" si="7210"/>
        <v>Home Network SystemsLong, Kristin</v>
      </c>
      <c r="G3949" s="193" t="str">
        <f t="shared" ref="G3949:M3949" si="7329">G$67</f>
        <v>Long, Kristin</v>
      </c>
      <c r="H3949" s="193" t="str">
        <f t="shared" si="7329"/>
        <v>Altman, Andrea</v>
      </c>
      <c r="I3949" s="193" t="str">
        <f t="shared" si="7329"/>
        <v>CO153</v>
      </c>
      <c r="J3949" s="193" t="str">
        <f t="shared" si="7329"/>
        <v>COLONIAL PHOTO &amp; HOBBY, INC</v>
      </c>
      <c r="K3949" s="193" t="str">
        <f t="shared" si="7329"/>
        <v>all</v>
      </c>
      <c r="L3949" s="193">
        <f t="shared" si="7329"/>
        <v>0</v>
      </c>
      <c r="M3949" s="193">
        <f t="shared" si="7329"/>
        <v>0</v>
      </c>
      <c r="N3949" s="193" t="str">
        <f t="shared" si="7255"/>
        <v>Home Network Systems</v>
      </c>
      <c r="AA3949" s="193">
        <f t="shared" si="7211"/>
        <v>0</v>
      </c>
      <c r="AB3949" s="193" t="str">
        <f t="shared" ref="AB3949" si="7330">AB$67</f>
        <v>Altman, Andrea</v>
      </c>
    </row>
    <row r="3950" spans="1:28" s="188" customFormat="1" ht="17.399999999999999">
      <c r="A3950" s="193" t="str">
        <f t="shared" si="7207"/>
        <v>Home Network Systems</v>
      </c>
      <c r="B3950" s="193" t="str">
        <f t="shared" si="7208"/>
        <v>CR785Home Network Systems</v>
      </c>
      <c r="C3950" s="193" t="str">
        <f t="shared" si="7209"/>
        <v>Home Network SystemsAltman, Andrea</v>
      </c>
      <c r="D3950" s="193"/>
      <c r="E3950" s="193"/>
      <c r="F3950" s="193" t="str">
        <f t="shared" si="7210"/>
        <v>Home Network SystemsLong, Kristin</v>
      </c>
      <c r="G3950" s="193" t="str">
        <f t="shared" ref="G3950:M3950" si="7331">G$68</f>
        <v>Long, Kristin</v>
      </c>
      <c r="H3950" s="193" t="str">
        <f t="shared" si="7331"/>
        <v>Altman, Andrea</v>
      </c>
      <c r="I3950" s="193" t="str">
        <f t="shared" si="7331"/>
        <v>CR785</v>
      </c>
      <c r="J3950" s="193" t="str">
        <f t="shared" si="7331"/>
        <v>CREVE COUER</v>
      </c>
      <c r="K3950" s="193" t="str">
        <f t="shared" si="7331"/>
        <v>all</v>
      </c>
      <c r="L3950" s="193">
        <f t="shared" si="7331"/>
        <v>0</v>
      </c>
      <c r="M3950" s="193">
        <f t="shared" si="7331"/>
        <v>0</v>
      </c>
      <c r="N3950" s="193" t="str">
        <f t="shared" si="7255"/>
        <v>Home Network Systems</v>
      </c>
      <c r="AA3950" s="193">
        <f t="shared" si="7211"/>
        <v>0</v>
      </c>
      <c r="AB3950" s="193" t="str">
        <f t="shared" ref="AB3950" si="7332">AB$68</f>
        <v>Altman, Andrea</v>
      </c>
    </row>
    <row r="3951" spans="1:28" s="188" customFormat="1" ht="17.399999999999999">
      <c r="A3951" s="193" t="str">
        <f t="shared" si="7207"/>
        <v>Home Network Systems</v>
      </c>
      <c r="B3951" s="193" t="str">
        <f t="shared" si="7208"/>
        <v>PH522Home Network Systems</v>
      </c>
      <c r="C3951" s="193" t="str">
        <f t="shared" si="7209"/>
        <v>Home Network SystemsAltman, Andrea</v>
      </c>
      <c r="D3951" s="193"/>
      <c r="E3951" s="193"/>
      <c r="F3951" s="193" t="str">
        <f t="shared" si="7210"/>
        <v>Home Network SystemsLong, Kristin</v>
      </c>
      <c r="G3951" s="193" t="str">
        <f t="shared" ref="G3951:M3951" si="7333">G$69</f>
        <v>Long, Kristin</v>
      </c>
      <c r="H3951" s="193" t="str">
        <f t="shared" si="7333"/>
        <v>Altman, Andrea</v>
      </c>
      <c r="I3951" s="193" t="str">
        <f t="shared" si="7333"/>
        <v>PH522</v>
      </c>
      <c r="J3951" s="193" t="str">
        <f t="shared" si="7333"/>
        <v>PHOTO TECHNOLOGIES</v>
      </c>
      <c r="K3951" s="193" t="str">
        <f t="shared" si="7333"/>
        <v>all</v>
      </c>
      <c r="L3951" s="193">
        <f t="shared" si="7333"/>
        <v>0</v>
      </c>
      <c r="M3951" s="193">
        <f t="shared" si="7333"/>
        <v>0</v>
      </c>
      <c r="N3951" s="193" t="str">
        <f t="shared" si="7255"/>
        <v>Home Network Systems</v>
      </c>
      <c r="AA3951" s="193">
        <f t="shared" si="7211"/>
        <v>0</v>
      </c>
      <c r="AB3951" s="193" t="str">
        <f t="shared" ref="AB3951" si="7334">AB$69</f>
        <v>Altman, Andrea</v>
      </c>
    </row>
    <row r="3952" spans="1:28" s="188" customFormat="1" ht="17.399999999999999">
      <c r="A3952" s="193" t="str">
        <f t="shared" si="7207"/>
        <v>Home Network Systems</v>
      </c>
      <c r="B3952" s="193" t="str">
        <f t="shared" si="7208"/>
        <v>PR971Home Network Systems</v>
      </c>
      <c r="C3952" s="193" t="str">
        <f t="shared" si="7209"/>
        <v>Home Network SystemsAltman, Andrea</v>
      </c>
      <c r="D3952" s="193"/>
      <c r="E3952" s="193"/>
      <c r="F3952" s="193" t="str">
        <f t="shared" si="7210"/>
        <v>Home Network SystemsLong, Kristin</v>
      </c>
      <c r="G3952" s="193" t="str">
        <f t="shared" ref="G3952:M3952" si="7335">G$70</f>
        <v>Long, Kristin</v>
      </c>
      <c r="H3952" s="193" t="str">
        <f t="shared" si="7335"/>
        <v>Altman, Andrea</v>
      </c>
      <c r="I3952" s="193" t="str">
        <f t="shared" si="7335"/>
        <v>PR971</v>
      </c>
      <c r="J3952" s="193" t="str">
        <f t="shared" si="7335"/>
        <v>PRECISION CAMERA LP</v>
      </c>
      <c r="K3952" s="193" t="str">
        <f t="shared" si="7335"/>
        <v>all</v>
      </c>
      <c r="L3952" s="193">
        <f t="shared" si="7335"/>
        <v>0</v>
      </c>
      <c r="M3952" s="193">
        <f t="shared" si="7335"/>
        <v>0</v>
      </c>
      <c r="N3952" s="193" t="str">
        <f t="shared" si="7255"/>
        <v>Home Network Systems</v>
      </c>
      <c r="AA3952" s="193">
        <f t="shared" si="7211"/>
        <v>0</v>
      </c>
      <c r="AB3952" s="193" t="str">
        <f t="shared" ref="AB3952" si="7336">AB$70</f>
        <v>Altman, Andrea</v>
      </c>
    </row>
    <row r="3953" spans="1:28" s="188" customFormat="1" ht="17.399999999999999">
      <c r="A3953" s="193" t="str">
        <f t="shared" si="7207"/>
        <v>Home Network Systems</v>
      </c>
      <c r="B3953" s="193" t="str">
        <f t="shared" si="7208"/>
        <v>0Home Network Systems</v>
      </c>
      <c r="C3953" s="193" t="str">
        <f t="shared" si="7209"/>
        <v>Home Network SystemsAltman, Andrea</v>
      </c>
      <c r="D3953" s="193"/>
      <c r="E3953" s="193"/>
      <c r="F3953" s="193" t="str">
        <f t="shared" si="7210"/>
        <v>Home Network SystemsLong, Kristin</v>
      </c>
      <c r="G3953" s="193" t="str">
        <f t="shared" ref="G3953:M3953" si="7337">G$71</f>
        <v>Long, Kristin</v>
      </c>
      <c r="H3953" s="193" t="str">
        <f t="shared" si="7337"/>
        <v>Altman, Andrea</v>
      </c>
      <c r="I3953" s="193">
        <f t="shared" si="7337"/>
        <v>0</v>
      </c>
      <c r="J3953" s="193" t="str">
        <f t="shared" si="7337"/>
        <v>BEDFORD</v>
      </c>
      <c r="K3953" s="193" t="str">
        <f t="shared" si="7337"/>
        <v>all</v>
      </c>
      <c r="L3953" s="193">
        <f t="shared" si="7337"/>
        <v>0</v>
      </c>
      <c r="M3953" s="193">
        <f t="shared" si="7337"/>
        <v>0</v>
      </c>
      <c r="N3953" s="193" t="str">
        <f t="shared" si="7255"/>
        <v>Home Network Systems</v>
      </c>
      <c r="AA3953" s="193">
        <f t="shared" si="7211"/>
        <v>0</v>
      </c>
      <c r="AB3953" s="193" t="str">
        <f t="shared" ref="AB3953" si="7338">AB$71</f>
        <v>Altman, Andrea</v>
      </c>
    </row>
    <row r="3954" spans="1:28" s="188" customFormat="1" ht="17.399999999999999">
      <c r="A3954" s="193" t="str">
        <f t="shared" ref="A3954:A4017" si="7339">T$15</f>
        <v>Home Network Systems</v>
      </c>
      <c r="B3954" s="193" t="str">
        <f t="shared" ref="B3954:B4017" si="7340">CONCATENATE(I3954,A3954)</f>
        <v>WO427Home Network Systems</v>
      </c>
      <c r="C3954" s="193" t="str">
        <f t="shared" ref="C3954:C4017" si="7341">CONCATENATE(A3954,H3954)</f>
        <v>Home Network SystemsAltman, Andrea</v>
      </c>
      <c r="D3954" s="193"/>
      <c r="E3954" s="193"/>
      <c r="F3954" s="193" t="str">
        <f t="shared" ref="F3954:F4017" si="7342">CONCATENATE(A3954,G3954)</f>
        <v>Home Network SystemsLong, Kristin</v>
      </c>
      <c r="G3954" s="193" t="str">
        <f t="shared" ref="G3954:M3954" si="7343">G$72</f>
        <v>Long, Kristin</v>
      </c>
      <c r="H3954" s="193" t="str">
        <f t="shared" si="7343"/>
        <v>Altman, Andrea</v>
      </c>
      <c r="I3954" s="193" t="str">
        <f t="shared" si="7343"/>
        <v>WO427</v>
      </c>
      <c r="J3954" s="193" t="str">
        <f t="shared" si="7343"/>
        <v>WOLFE'S CAMERA SHOPS INC.</v>
      </c>
      <c r="K3954" s="193" t="str">
        <f t="shared" si="7343"/>
        <v>all</v>
      </c>
      <c r="L3954" s="193">
        <f t="shared" si="7343"/>
        <v>0</v>
      </c>
      <c r="M3954" s="193">
        <f t="shared" si="7343"/>
        <v>0</v>
      </c>
      <c r="N3954" s="193" t="str">
        <f t="shared" si="7255"/>
        <v>Home Network Systems</v>
      </c>
      <c r="AA3954" s="193">
        <f t="shared" ref="AA3954:AA4017" si="7344">AT$15</f>
        <v>0</v>
      </c>
      <c r="AB3954" s="193" t="str">
        <f t="shared" ref="AB3954" si="7345">AB$72</f>
        <v>Altman, Andrea</v>
      </c>
    </row>
    <row r="3955" spans="1:28" s="188" customFormat="1" ht="17.399999999999999">
      <c r="A3955" s="193" t="str">
        <f t="shared" si="7339"/>
        <v>Home Network Systems</v>
      </c>
      <c r="B3955" s="193" t="str">
        <f t="shared" si="7340"/>
        <v>0Home Network Systems</v>
      </c>
      <c r="C3955" s="193" t="str">
        <f t="shared" si="7341"/>
        <v>Home Network Systems0</v>
      </c>
      <c r="D3955" s="193"/>
      <c r="E3955" s="193"/>
      <c r="F3955" s="193" t="str">
        <f t="shared" si="7342"/>
        <v>Home Network Systems0</v>
      </c>
      <c r="G3955" s="193">
        <f t="shared" ref="G3955:M3955" si="7346">G$73</f>
        <v>0</v>
      </c>
      <c r="H3955" s="193">
        <f t="shared" si="7346"/>
        <v>0</v>
      </c>
      <c r="I3955" s="193">
        <f t="shared" si="7346"/>
        <v>0</v>
      </c>
      <c r="J3955" s="193">
        <f t="shared" si="7346"/>
        <v>0</v>
      </c>
      <c r="K3955" s="193">
        <f t="shared" si="7346"/>
        <v>0</v>
      </c>
      <c r="L3955" s="193">
        <f t="shared" si="7346"/>
        <v>0</v>
      </c>
      <c r="M3955" s="193">
        <f t="shared" si="7346"/>
        <v>0</v>
      </c>
      <c r="N3955" s="193" t="str">
        <f t="shared" si="7255"/>
        <v>Home Network Systems</v>
      </c>
      <c r="AA3955" s="193">
        <f t="shared" si="7344"/>
        <v>0</v>
      </c>
      <c r="AB3955" s="193">
        <f t="shared" ref="AB3955" si="7347">AB$73</f>
        <v>0</v>
      </c>
    </row>
    <row r="3956" spans="1:28" s="188" customFormat="1" ht="17.399999999999999">
      <c r="A3956" s="193" t="str">
        <f t="shared" si="7339"/>
        <v>Home Network Systems</v>
      </c>
      <c r="B3956" s="193" t="str">
        <f t="shared" si="7340"/>
        <v>0Home Network Systems</v>
      </c>
      <c r="C3956" s="193" t="str">
        <f t="shared" si="7341"/>
        <v>Home Network Systems0</v>
      </c>
      <c r="D3956" s="193"/>
      <c r="E3956" s="193"/>
      <c r="F3956" s="193" t="str">
        <f t="shared" si="7342"/>
        <v>Home Network Systems0</v>
      </c>
      <c r="G3956" s="193">
        <f t="shared" ref="G3956:M3956" si="7348">G$74</f>
        <v>0</v>
      </c>
      <c r="H3956" s="193">
        <f t="shared" si="7348"/>
        <v>0</v>
      </c>
      <c r="I3956" s="193">
        <f t="shared" si="7348"/>
        <v>0</v>
      </c>
      <c r="J3956" s="193">
        <f t="shared" si="7348"/>
        <v>0</v>
      </c>
      <c r="K3956" s="193">
        <f t="shared" si="7348"/>
        <v>0</v>
      </c>
      <c r="L3956" s="193">
        <f t="shared" si="7348"/>
        <v>0</v>
      </c>
      <c r="M3956" s="193">
        <f t="shared" si="7348"/>
        <v>0</v>
      </c>
      <c r="N3956" s="193" t="str">
        <f t="shared" si="7255"/>
        <v>Home Network Systems</v>
      </c>
      <c r="AA3956" s="193">
        <f t="shared" si="7344"/>
        <v>0</v>
      </c>
      <c r="AB3956" s="193">
        <f t="shared" ref="AB3956" si="7349">AB$74</f>
        <v>0</v>
      </c>
    </row>
    <row r="3957" spans="1:28" s="188" customFormat="1" ht="17.399999999999999">
      <c r="A3957" s="193" t="str">
        <f t="shared" si="7339"/>
        <v>Home Network Systems</v>
      </c>
      <c r="B3957" s="193" t="str">
        <f t="shared" si="7340"/>
        <v>AC201Home Network Systems</v>
      </c>
      <c r="C3957" s="193" t="str">
        <f t="shared" si="7341"/>
        <v>Home Network SystemsChandler, Matt</v>
      </c>
      <c r="D3957" s="193"/>
      <c r="E3957" s="193"/>
      <c r="F3957" s="193" t="str">
        <f t="shared" si="7342"/>
        <v>Home Network SystemsLong, Kristin</v>
      </c>
      <c r="G3957" s="193" t="str">
        <f t="shared" ref="G3957:M3957" si="7350">G$75</f>
        <v>Long, Kristin</v>
      </c>
      <c r="H3957" s="193" t="str">
        <f t="shared" si="7350"/>
        <v>Chandler, Matt</v>
      </c>
      <c r="I3957" s="193" t="str">
        <f t="shared" si="7350"/>
        <v>AC201</v>
      </c>
      <c r="J3957" s="193" t="str">
        <f t="shared" si="7350"/>
        <v>ACE PHOTO INC</v>
      </c>
      <c r="K3957" s="193" t="str">
        <f t="shared" si="7350"/>
        <v>all</v>
      </c>
      <c r="L3957" s="193">
        <f t="shared" si="7350"/>
        <v>0</v>
      </c>
      <c r="M3957" s="193">
        <f t="shared" si="7350"/>
        <v>0</v>
      </c>
      <c r="N3957" s="193" t="str">
        <f t="shared" si="7255"/>
        <v>Home Network Systems</v>
      </c>
      <c r="AA3957" s="193">
        <f t="shared" si="7344"/>
        <v>0</v>
      </c>
      <c r="AB3957" s="193" t="str">
        <f t="shared" ref="AB3957" si="7351">AB$75</f>
        <v>Chandler, Matt</v>
      </c>
    </row>
    <row r="3958" spans="1:28" s="188" customFormat="1" ht="17.399999999999999">
      <c r="A3958" s="193" t="str">
        <f t="shared" si="7339"/>
        <v>Home Network Systems</v>
      </c>
      <c r="B3958" s="193" t="str">
        <f t="shared" si="7340"/>
        <v>BE206Home Network Systems</v>
      </c>
      <c r="C3958" s="193" t="str">
        <f t="shared" si="7341"/>
        <v>Home Network SystemsChandler, Matt</v>
      </c>
      <c r="D3958" s="193"/>
      <c r="E3958" s="193"/>
      <c r="F3958" s="193" t="str">
        <f t="shared" si="7342"/>
        <v>Home Network SystemsLong, Kristin</v>
      </c>
      <c r="G3958" s="193" t="str">
        <f t="shared" ref="G3958:M3958" si="7352">G$76</f>
        <v>Long, Kristin</v>
      </c>
      <c r="H3958" s="193" t="str">
        <f t="shared" si="7352"/>
        <v>Chandler, Matt</v>
      </c>
      <c r="I3958" s="193" t="str">
        <f t="shared" si="7352"/>
        <v>BE206</v>
      </c>
      <c r="J3958" s="193" t="str">
        <f t="shared" si="7352"/>
        <v>BERGEN COUNTY CAMERA INC</v>
      </c>
      <c r="K3958" s="193" t="str">
        <f t="shared" si="7352"/>
        <v>all</v>
      </c>
      <c r="L3958" s="193">
        <f t="shared" si="7352"/>
        <v>0</v>
      </c>
      <c r="M3958" s="193">
        <f t="shared" si="7352"/>
        <v>0</v>
      </c>
      <c r="N3958" s="193" t="str">
        <f t="shared" si="7255"/>
        <v>Home Network Systems</v>
      </c>
      <c r="AA3958" s="193">
        <f t="shared" si="7344"/>
        <v>0</v>
      </c>
      <c r="AB3958" s="193" t="str">
        <f t="shared" ref="AB3958" si="7353">AB$76</f>
        <v>Chandler, Matt</v>
      </c>
    </row>
    <row r="3959" spans="1:28" s="188" customFormat="1" ht="17.399999999999999">
      <c r="A3959" s="193" t="str">
        <f t="shared" si="7339"/>
        <v>Home Network Systems</v>
      </c>
      <c r="B3959" s="193" t="str">
        <f t="shared" si="7340"/>
        <v>BE313Home Network Systems</v>
      </c>
      <c r="C3959" s="193" t="str">
        <f t="shared" si="7341"/>
        <v>Home Network SystemsChandler, Matt</v>
      </c>
      <c r="D3959" s="193"/>
      <c r="E3959" s="193"/>
      <c r="F3959" s="193" t="str">
        <f t="shared" si="7342"/>
        <v>Home Network SystemsLong, Kristin</v>
      </c>
      <c r="G3959" s="193" t="str">
        <f t="shared" ref="G3959:M3959" si="7354">G$77</f>
        <v>Long, Kristin</v>
      </c>
      <c r="H3959" s="193" t="str">
        <f t="shared" si="7354"/>
        <v>Chandler, Matt</v>
      </c>
      <c r="I3959" s="193" t="str">
        <f t="shared" si="7354"/>
        <v>BE313</v>
      </c>
      <c r="J3959" s="193" t="str">
        <f t="shared" si="7354"/>
        <v>BEACH TRADING CO INC DBA BEACH CAME</v>
      </c>
      <c r="K3959" s="193" t="str">
        <f t="shared" si="7354"/>
        <v>all</v>
      </c>
      <c r="L3959" s="193">
        <f t="shared" si="7354"/>
        <v>0</v>
      </c>
      <c r="M3959" s="193">
        <f t="shared" si="7354"/>
        <v>0</v>
      </c>
      <c r="N3959" s="193" t="str">
        <f t="shared" si="7255"/>
        <v>Home Network Systems</v>
      </c>
      <c r="AA3959" s="193">
        <f t="shared" si="7344"/>
        <v>0</v>
      </c>
      <c r="AB3959" s="193" t="str">
        <f t="shared" ref="AB3959" si="7355">AB$77</f>
        <v>Chandler, Matt</v>
      </c>
    </row>
    <row r="3960" spans="1:28" s="188" customFormat="1" ht="17.399999999999999">
      <c r="A3960" s="193" t="str">
        <f t="shared" si="7339"/>
        <v>Home Network Systems</v>
      </c>
      <c r="B3960" s="193" t="str">
        <f t="shared" si="7340"/>
        <v>D0577Home Network Systems</v>
      </c>
      <c r="C3960" s="193" t="str">
        <f t="shared" si="7341"/>
        <v>Home Network SystemsChandler, Matt</v>
      </c>
      <c r="D3960" s="193"/>
      <c r="E3960" s="193"/>
      <c r="F3960" s="193" t="str">
        <f t="shared" si="7342"/>
        <v>Home Network SystemsLong, Kristin</v>
      </c>
      <c r="G3960" s="193" t="str">
        <f t="shared" ref="G3960:M3960" si="7356">G$78</f>
        <v>Long, Kristin</v>
      </c>
      <c r="H3960" s="193" t="str">
        <f t="shared" si="7356"/>
        <v>Chandler, Matt</v>
      </c>
      <c r="I3960" s="193" t="str">
        <f t="shared" si="7356"/>
        <v>D0577</v>
      </c>
      <c r="J3960" s="193" t="str">
        <f t="shared" si="7356"/>
        <v>ADORAMA( PY#1073502)</v>
      </c>
      <c r="K3960" s="193" t="str">
        <f t="shared" si="7356"/>
        <v>all</v>
      </c>
      <c r="L3960" s="193">
        <f t="shared" si="7356"/>
        <v>0</v>
      </c>
      <c r="M3960" s="193">
        <f t="shared" si="7356"/>
        <v>0</v>
      </c>
      <c r="N3960" s="193" t="str">
        <f t="shared" si="7255"/>
        <v>Home Network Systems</v>
      </c>
      <c r="AA3960" s="193">
        <f t="shared" si="7344"/>
        <v>0</v>
      </c>
      <c r="AB3960" s="193" t="str">
        <f t="shared" ref="AB3960" si="7357">AB$78</f>
        <v>Chandler, Matt</v>
      </c>
    </row>
    <row r="3961" spans="1:28" s="188" customFormat="1" ht="17.399999999999999">
      <c r="A3961" s="193" t="str">
        <f t="shared" si="7339"/>
        <v>Home Network Systems</v>
      </c>
      <c r="B3961" s="193" t="str">
        <f t="shared" si="7340"/>
        <v>DI583Home Network Systems</v>
      </c>
      <c r="C3961" s="193" t="str">
        <f t="shared" si="7341"/>
        <v>Home Network SystemsChandler, Matt</v>
      </c>
      <c r="D3961" s="193"/>
      <c r="E3961" s="193"/>
      <c r="F3961" s="193" t="str">
        <f t="shared" si="7342"/>
        <v>Home Network SystemsLong, Kristin</v>
      </c>
      <c r="G3961" s="193" t="str">
        <f t="shared" ref="G3961:M3961" si="7358">G$79</f>
        <v>Long, Kristin</v>
      </c>
      <c r="H3961" s="193" t="str">
        <f t="shared" si="7358"/>
        <v>Chandler, Matt</v>
      </c>
      <c r="I3961" s="193" t="str">
        <f t="shared" si="7358"/>
        <v>DI583</v>
      </c>
      <c r="J3961" s="193" t="str">
        <f t="shared" si="7358"/>
        <v>DIGITAL DARKROOM AND PHOTOGRAPHY</v>
      </c>
      <c r="K3961" s="193" t="str">
        <f t="shared" si="7358"/>
        <v>all</v>
      </c>
      <c r="L3961" s="193">
        <f t="shared" si="7358"/>
        <v>0</v>
      </c>
      <c r="M3961" s="193">
        <f t="shared" si="7358"/>
        <v>0</v>
      </c>
      <c r="N3961" s="193" t="str">
        <f t="shared" si="7255"/>
        <v>Home Network Systems</v>
      </c>
      <c r="AA3961" s="193">
        <f t="shared" si="7344"/>
        <v>0</v>
      </c>
      <c r="AB3961" s="193" t="str">
        <f t="shared" ref="AB3961" si="7359">AB$79</f>
        <v>Chandler, Matt</v>
      </c>
    </row>
    <row r="3962" spans="1:28" s="188" customFormat="1" ht="17.399999999999999">
      <c r="A3962" s="193" t="str">
        <f t="shared" si="7339"/>
        <v>Home Network Systems</v>
      </c>
      <c r="B3962" s="193" t="str">
        <f t="shared" si="7340"/>
        <v>EL967Home Network Systems</v>
      </c>
      <c r="C3962" s="193" t="str">
        <f t="shared" si="7341"/>
        <v>Home Network SystemsChandler, Matt</v>
      </c>
      <c r="D3962" s="193"/>
      <c r="E3962" s="193"/>
      <c r="F3962" s="193" t="str">
        <f t="shared" si="7342"/>
        <v>Home Network SystemsLong, Kristin</v>
      </c>
      <c r="G3962" s="193" t="str">
        <f t="shared" ref="G3962:M3962" si="7360">G$80</f>
        <v>Long, Kristin</v>
      </c>
      <c r="H3962" s="193" t="str">
        <f t="shared" si="7360"/>
        <v>Chandler, Matt</v>
      </c>
      <c r="I3962" s="193" t="str">
        <f t="shared" si="7360"/>
        <v>EL967</v>
      </c>
      <c r="J3962" s="193" t="str">
        <f t="shared" si="7360"/>
        <v>E&amp;L CORP</v>
      </c>
      <c r="K3962" s="193" t="str">
        <f t="shared" si="7360"/>
        <v>all</v>
      </c>
      <c r="L3962" s="193">
        <f t="shared" si="7360"/>
        <v>0</v>
      </c>
      <c r="M3962" s="193">
        <f t="shared" si="7360"/>
        <v>0</v>
      </c>
      <c r="N3962" s="193" t="str">
        <f t="shared" si="7255"/>
        <v>Home Network Systems</v>
      </c>
      <c r="AA3962" s="193">
        <f t="shared" si="7344"/>
        <v>0</v>
      </c>
      <c r="AB3962" s="193" t="str">
        <f t="shared" ref="AB3962" si="7361">AB$80</f>
        <v>Chandler, Matt</v>
      </c>
    </row>
    <row r="3963" spans="1:28" s="188" customFormat="1" ht="17.399999999999999">
      <c r="A3963" s="193" t="str">
        <f t="shared" si="7339"/>
        <v>Home Network Systems</v>
      </c>
      <c r="B3963" s="193" t="str">
        <f t="shared" si="7340"/>
        <v>FO513Home Network Systems</v>
      </c>
      <c r="C3963" s="193" t="str">
        <f t="shared" si="7341"/>
        <v>Home Network SystemsChandler, Matt</v>
      </c>
      <c r="D3963" s="193"/>
      <c r="E3963" s="193"/>
      <c r="F3963" s="193" t="str">
        <f t="shared" si="7342"/>
        <v>Home Network SystemsLong, Kristin</v>
      </c>
      <c r="G3963" s="193" t="str">
        <f t="shared" ref="G3963:M3963" si="7362">G$81</f>
        <v>Long, Kristin</v>
      </c>
      <c r="H3963" s="193" t="str">
        <f t="shared" si="7362"/>
        <v>Chandler, Matt</v>
      </c>
      <c r="I3963" s="193" t="str">
        <f t="shared" si="7362"/>
        <v>FO513</v>
      </c>
      <c r="J3963" s="193" t="str">
        <f t="shared" si="7362"/>
        <v>FOCUS CAMERA</v>
      </c>
      <c r="K3963" s="193" t="str">
        <f t="shared" si="7362"/>
        <v>all</v>
      </c>
      <c r="L3963" s="193">
        <f t="shared" si="7362"/>
        <v>0</v>
      </c>
      <c r="M3963" s="193">
        <f t="shared" si="7362"/>
        <v>0</v>
      </c>
      <c r="N3963" s="193" t="str">
        <f t="shared" si="7255"/>
        <v>Home Network Systems</v>
      </c>
      <c r="AA3963" s="193">
        <f t="shared" si="7344"/>
        <v>0</v>
      </c>
      <c r="AB3963" s="193" t="str">
        <f t="shared" ref="AB3963" si="7363">AB$81</f>
        <v>Chandler, Matt</v>
      </c>
    </row>
    <row r="3964" spans="1:28" s="188" customFormat="1" ht="17.399999999999999">
      <c r="A3964" s="193" t="str">
        <f t="shared" si="7339"/>
        <v>Home Network Systems</v>
      </c>
      <c r="B3964" s="193" t="str">
        <f t="shared" si="7340"/>
        <v>UN635Home Network Systems</v>
      </c>
      <c r="C3964" s="193" t="str">
        <f t="shared" si="7341"/>
        <v>Home Network SystemsChandler, Matt</v>
      </c>
      <c r="D3964" s="193"/>
      <c r="E3964" s="193"/>
      <c r="F3964" s="193" t="str">
        <f t="shared" si="7342"/>
        <v>Home Network SystemsLong, Kristin</v>
      </c>
      <c r="G3964" s="193" t="str">
        <f t="shared" ref="G3964:M3964" si="7364">G$82</f>
        <v>Long, Kristin</v>
      </c>
      <c r="H3964" s="193" t="str">
        <f t="shared" si="7364"/>
        <v>Chandler, Matt</v>
      </c>
      <c r="I3964" s="193" t="str">
        <f t="shared" si="7364"/>
        <v>UN635</v>
      </c>
      <c r="J3964" s="193" t="str">
        <f t="shared" si="7364"/>
        <v>UNIQUE PHOTO</v>
      </c>
      <c r="K3964" s="193" t="str">
        <f t="shared" si="7364"/>
        <v>all</v>
      </c>
      <c r="L3964" s="193">
        <f t="shared" si="7364"/>
        <v>0</v>
      </c>
      <c r="M3964" s="193">
        <f t="shared" si="7364"/>
        <v>0</v>
      </c>
      <c r="N3964" s="193" t="str">
        <f t="shared" si="7255"/>
        <v>Home Network Systems</v>
      </c>
      <c r="AA3964" s="193">
        <f t="shared" si="7344"/>
        <v>0</v>
      </c>
      <c r="AB3964" s="193" t="str">
        <f t="shared" ref="AB3964" si="7365">AB$82</f>
        <v>Chandler, Matt</v>
      </c>
    </row>
    <row r="3965" spans="1:28" s="188" customFormat="1" ht="17.399999999999999">
      <c r="A3965" s="193" t="str">
        <f t="shared" si="7339"/>
        <v>Home Network Systems</v>
      </c>
      <c r="B3965" s="193" t="str">
        <f t="shared" si="7340"/>
        <v>WB001Home Network Systems</v>
      </c>
      <c r="C3965" s="193" t="str">
        <f t="shared" si="7341"/>
        <v>Home Network SystemsChandler, Matt</v>
      </c>
      <c r="D3965" s="193"/>
      <c r="E3965" s="193"/>
      <c r="F3965" s="193" t="str">
        <f t="shared" si="7342"/>
        <v>Home Network SystemsLong, Kristin</v>
      </c>
      <c r="G3965" s="193" t="str">
        <f t="shared" ref="G3965:M3965" si="7366">G$83</f>
        <v>Long, Kristin</v>
      </c>
      <c r="H3965" s="193" t="str">
        <f t="shared" si="7366"/>
        <v>Chandler, Matt</v>
      </c>
      <c r="I3965" s="193" t="str">
        <f t="shared" si="7366"/>
        <v>WB001</v>
      </c>
      <c r="J3965" s="193" t="str">
        <f t="shared" si="7366"/>
        <v>WB HUNT</v>
      </c>
      <c r="K3965" s="193" t="str">
        <f t="shared" si="7366"/>
        <v>all</v>
      </c>
      <c r="L3965" s="193">
        <f t="shared" si="7366"/>
        <v>0</v>
      </c>
      <c r="M3965" s="193">
        <f t="shared" si="7366"/>
        <v>0</v>
      </c>
      <c r="N3965" s="193" t="str">
        <f t="shared" si="7255"/>
        <v>Home Network Systems</v>
      </c>
      <c r="AA3965" s="193">
        <f t="shared" si="7344"/>
        <v>0</v>
      </c>
      <c r="AB3965" s="193" t="str">
        <f t="shared" ref="AB3965" si="7367">AB$83</f>
        <v>Chandler, Matt</v>
      </c>
    </row>
    <row r="3966" spans="1:28" s="188" customFormat="1" ht="17.399999999999999">
      <c r="A3966" s="193" t="str">
        <f t="shared" si="7339"/>
        <v>Home Network Systems</v>
      </c>
      <c r="B3966" s="193" t="str">
        <f t="shared" si="7340"/>
        <v>0Home Network Systems</v>
      </c>
      <c r="C3966" s="193" t="str">
        <f t="shared" si="7341"/>
        <v>Home Network SystemsChandler, Matt</v>
      </c>
      <c r="D3966" s="193"/>
      <c r="E3966" s="193"/>
      <c r="F3966" s="193" t="str">
        <f t="shared" si="7342"/>
        <v>Home Network SystemsLong, Kristin</v>
      </c>
      <c r="G3966" s="193" t="str">
        <f t="shared" ref="G3966:M3966" si="7368">G$84</f>
        <v>Long, Kristin</v>
      </c>
      <c r="H3966" s="193" t="str">
        <f t="shared" si="7368"/>
        <v>Chandler, Matt</v>
      </c>
      <c r="I3966" s="193">
        <f t="shared" si="7368"/>
        <v>0</v>
      </c>
      <c r="J3966" s="193" t="str">
        <f t="shared" si="7368"/>
        <v>CAMERALAND</v>
      </c>
      <c r="K3966" s="193" t="str">
        <f t="shared" si="7368"/>
        <v>all</v>
      </c>
      <c r="L3966" s="193">
        <f t="shared" si="7368"/>
        <v>0</v>
      </c>
      <c r="M3966" s="193">
        <f t="shared" si="7368"/>
        <v>0</v>
      </c>
      <c r="N3966" s="193" t="str">
        <f t="shared" si="7255"/>
        <v>Home Network Systems</v>
      </c>
      <c r="AA3966" s="193">
        <f t="shared" si="7344"/>
        <v>0</v>
      </c>
      <c r="AB3966" s="193" t="str">
        <f t="shared" ref="AB3966" si="7369">AB$84</f>
        <v>Chandler, Matt</v>
      </c>
    </row>
    <row r="3967" spans="1:28" s="188" customFormat="1" ht="17.399999999999999">
      <c r="A3967" s="193" t="str">
        <f t="shared" si="7339"/>
        <v>Home Network Systems</v>
      </c>
      <c r="B3967" s="193" t="str">
        <f t="shared" si="7340"/>
        <v>0Home Network Systems</v>
      </c>
      <c r="C3967" s="193" t="str">
        <f t="shared" si="7341"/>
        <v>Home Network Systems0</v>
      </c>
      <c r="D3967" s="193"/>
      <c r="E3967" s="193"/>
      <c r="F3967" s="193" t="str">
        <f t="shared" si="7342"/>
        <v>Home Network Systems0</v>
      </c>
      <c r="G3967" s="193">
        <f t="shared" ref="G3967:M3967" si="7370">G$85</f>
        <v>0</v>
      </c>
      <c r="H3967" s="193">
        <f t="shared" si="7370"/>
        <v>0</v>
      </c>
      <c r="I3967" s="193">
        <f t="shared" si="7370"/>
        <v>0</v>
      </c>
      <c r="J3967" s="193">
        <f t="shared" si="7370"/>
        <v>0</v>
      </c>
      <c r="K3967" s="193">
        <f t="shared" si="7370"/>
        <v>0</v>
      </c>
      <c r="L3967" s="193">
        <f t="shared" si="7370"/>
        <v>0</v>
      </c>
      <c r="M3967" s="193">
        <f t="shared" si="7370"/>
        <v>0</v>
      </c>
      <c r="N3967" s="193" t="str">
        <f t="shared" si="7255"/>
        <v>Home Network Systems</v>
      </c>
      <c r="AA3967" s="193">
        <f t="shared" si="7344"/>
        <v>0</v>
      </c>
      <c r="AB3967" s="193">
        <f t="shared" ref="AB3967" si="7371">AB$85</f>
        <v>0</v>
      </c>
    </row>
    <row r="3968" spans="1:28" s="188" customFormat="1" ht="17.399999999999999">
      <c r="A3968" s="193" t="str">
        <f t="shared" si="7339"/>
        <v>Home Network Systems</v>
      </c>
      <c r="B3968" s="193" t="str">
        <f t="shared" si="7340"/>
        <v>0Home Network Systems</v>
      </c>
      <c r="C3968" s="193" t="str">
        <f t="shared" si="7341"/>
        <v>Home Network Systems0</v>
      </c>
      <c r="D3968" s="193"/>
      <c r="E3968" s="193"/>
      <c r="F3968" s="193" t="str">
        <f t="shared" si="7342"/>
        <v>Home Network Systems0</v>
      </c>
      <c r="G3968" s="193">
        <f t="shared" ref="G3968:M3968" si="7372">G$86</f>
        <v>0</v>
      </c>
      <c r="H3968" s="193">
        <f t="shared" si="7372"/>
        <v>0</v>
      </c>
      <c r="I3968" s="193">
        <f t="shared" si="7372"/>
        <v>0</v>
      </c>
      <c r="J3968" s="193">
        <f t="shared" si="7372"/>
        <v>0</v>
      </c>
      <c r="K3968" s="193">
        <f t="shared" si="7372"/>
        <v>0</v>
      </c>
      <c r="L3968" s="193">
        <f t="shared" si="7372"/>
        <v>0</v>
      </c>
      <c r="M3968" s="193">
        <f t="shared" si="7372"/>
        <v>0</v>
      </c>
      <c r="N3968" s="193" t="str">
        <f t="shared" si="7255"/>
        <v>Home Network Systems</v>
      </c>
      <c r="AA3968" s="193">
        <f t="shared" si="7344"/>
        <v>0</v>
      </c>
      <c r="AB3968" s="193">
        <f t="shared" ref="AB3968" si="7373">AB$86</f>
        <v>0</v>
      </c>
    </row>
    <row r="3969" spans="1:28" s="188" customFormat="1" ht="17.399999999999999">
      <c r="A3969" s="193" t="str">
        <f t="shared" si="7339"/>
        <v>Home Network Systems</v>
      </c>
      <c r="B3969" s="193" t="str">
        <f t="shared" si="7340"/>
        <v>BI472Home Network Systems</v>
      </c>
      <c r="C3969" s="193" t="str">
        <f t="shared" si="7341"/>
        <v>Home Network SystemsCohn, Brad</v>
      </c>
      <c r="D3969" s="193"/>
      <c r="E3969" s="193"/>
      <c r="F3969" s="193" t="str">
        <f t="shared" si="7342"/>
        <v>Home Network SystemsLong, Kristin</v>
      </c>
      <c r="G3969" s="193" t="str">
        <f t="shared" ref="G3969:M3969" si="7374">G$87</f>
        <v>Long, Kristin</v>
      </c>
      <c r="H3969" s="193" t="str">
        <f t="shared" si="7374"/>
        <v>Cohn, Brad</v>
      </c>
      <c r="I3969" s="193" t="str">
        <f t="shared" si="7374"/>
        <v>BI472</v>
      </c>
      <c r="J3969" s="193" t="str">
        <f t="shared" si="7374"/>
        <v>BILL AND MIKE'S PHOTO INC</v>
      </c>
      <c r="K3969" s="193" t="str">
        <f t="shared" si="7374"/>
        <v>all</v>
      </c>
      <c r="L3969" s="193">
        <f t="shared" si="7374"/>
        <v>0</v>
      </c>
      <c r="M3969" s="193">
        <f t="shared" si="7374"/>
        <v>0</v>
      </c>
      <c r="N3969" s="193" t="str">
        <f t="shared" si="7255"/>
        <v>Home Network Systems</v>
      </c>
      <c r="AA3969" s="193">
        <f t="shared" si="7344"/>
        <v>0</v>
      </c>
      <c r="AB3969" s="193" t="str">
        <f t="shared" ref="AB3969" si="7375">AB$87</f>
        <v>Cohn, Brad</v>
      </c>
    </row>
    <row r="3970" spans="1:28" s="188" customFormat="1" ht="17.399999999999999">
      <c r="A3970" s="193" t="str">
        <f t="shared" si="7339"/>
        <v>Home Network Systems</v>
      </c>
      <c r="B3970" s="193" t="str">
        <f t="shared" si="7340"/>
        <v>CA342Home Network Systems</v>
      </c>
      <c r="C3970" s="193" t="str">
        <f t="shared" si="7341"/>
        <v>Home Network SystemsCohn, Brad</v>
      </c>
      <c r="D3970" s="193"/>
      <c r="E3970" s="193"/>
      <c r="F3970" s="193" t="str">
        <f t="shared" si="7342"/>
        <v>Home Network SystemsLong, Kristin</v>
      </c>
      <c r="G3970" s="193" t="str">
        <f t="shared" ref="G3970:M3970" si="7376">G$88</f>
        <v>Long, Kristin</v>
      </c>
      <c r="H3970" s="193" t="str">
        <f t="shared" si="7376"/>
        <v>Cohn, Brad</v>
      </c>
      <c r="I3970" s="193" t="str">
        <f t="shared" si="7376"/>
        <v>CA342</v>
      </c>
      <c r="J3970" s="193" t="str">
        <f t="shared" si="7376"/>
        <v>CAPTURE AND CONNECT CORP</v>
      </c>
      <c r="K3970" s="193" t="str">
        <f t="shared" si="7376"/>
        <v>all</v>
      </c>
      <c r="L3970" s="193">
        <f t="shared" si="7376"/>
        <v>0</v>
      </c>
      <c r="M3970" s="193">
        <f t="shared" si="7376"/>
        <v>0</v>
      </c>
      <c r="N3970" s="193" t="str">
        <f t="shared" si="7255"/>
        <v>Home Network Systems</v>
      </c>
      <c r="AA3970" s="193">
        <f t="shared" si="7344"/>
        <v>0</v>
      </c>
      <c r="AB3970" s="193" t="str">
        <f t="shared" ref="AB3970" si="7377">AB$88</f>
        <v>Cohn, Brad</v>
      </c>
    </row>
    <row r="3971" spans="1:28" s="188" customFormat="1" ht="17.399999999999999">
      <c r="A3971" s="193" t="str">
        <f t="shared" si="7339"/>
        <v>Home Network Systems</v>
      </c>
      <c r="B3971" s="193" t="str">
        <f t="shared" si="7340"/>
        <v>DO421Home Network Systems</v>
      </c>
      <c r="C3971" s="193" t="str">
        <f t="shared" si="7341"/>
        <v>Home Network SystemsCohn, Brad</v>
      </c>
      <c r="D3971" s="193"/>
      <c r="E3971" s="193"/>
      <c r="F3971" s="193" t="str">
        <f t="shared" si="7342"/>
        <v>Home Network SystemsLong, Kristin</v>
      </c>
      <c r="G3971" s="193" t="str">
        <f t="shared" ref="G3971:M3971" si="7378">G$89</f>
        <v>Long, Kristin</v>
      </c>
      <c r="H3971" s="193" t="str">
        <f t="shared" si="7378"/>
        <v>Cohn, Brad</v>
      </c>
      <c r="I3971" s="193" t="str">
        <f t="shared" si="7378"/>
        <v>DO421</v>
      </c>
      <c r="J3971" s="193" t="str">
        <f t="shared" si="7378"/>
        <v>DODD CAMERA HOLDINGS</v>
      </c>
      <c r="K3971" s="193" t="str">
        <f t="shared" si="7378"/>
        <v>all</v>
      </c>
      <c r="L3971" s="193">
        <f t="shared" si="7378"/>
        <v>0</v>
      </c>
      <c r="M3971" s="193">
        <f t="shared" si="7378"/>
        <v>0</v>
      </c>
      <c r="N3971" s="193" t="str">
        <f t="shared" si="7255"/>
        <v>Home Network Systems</v>
      </c>
      <c r="AA3971" s="193">
        <f t="shared" si="7344"/>
        <v>0</v>
      </c>
      <c r="AB3971" s="193" t="str">
        <f t="shared" ref="AB3971" si="7379">AB$89</f>
        <v>Cohn, Brad</v>
      </c>
    </row>
    <row r="3972" spans="1:28" s="188" customFormat="1" ht="17.399999999999999">
      <c r="A3972" s="193" t="str">
        <f t="shared" si="7339"/>
        <v>Home Network Systems</v>
      </c>
      <c r="B3972" s="193" t="str">
        <f t="shared" si="7340"/>
        <v>FU243Home Network Systems</v>
      </c>
      <c r="C3972" s="193" t="str">
        <f t="shared" si="7341"/>
        <v>Home Network SystemsCohn, Brad</v>
      </c>
      <c r="D3972" s="193"/>
      <c r="E3972" s="193"/>
      <c r="F3972" s="193" t="str">
        <f t="shared" si="7342"/>
        <v>Home Network SystemsLong, Kristin</v>
      </c>
      <c r="G3972" s="193" t="str">
        <f t="shared" ref="G3972:M3972" si="7380">G$90</f>
        <v>Long, Kristin</v>
      </c>
      <c r="H3972" s="193" t="str">
        <f t="shared" si="7380"/>
        <v>Cohn, Brad</v>
      </c>
      <c r="I3972" s="193" t="str">
        <f t="shared" si="7380"/>
        <v>FU243</v>
      </c>
      <c r="J3972" s="193" t="str">
        <f t="shared" si="7380"/>
        <v>FULL COMPASS SYSTEMS, LTD</v>
      </c>
      <c r="K3972" s="193" t="str">
        <f t="shared" si="7380"/>
        <v>all</v>
      </c>
      <c r="L3972" s="193">
        <f t="shared" si="7380"/>
        <v>0</v>
      </c>
      <c r="M3972" s="193">
        <f t="shared" si="7380"/>
        <v>0</v>
      </c>
      <c r="N3972" s="193" t="str">
        <f t="shared" si="7255"/>
        <v>Home Network Systems</v>
      </c>
      <c r="AA3972" s="193">
        <f t="shared" si="7344"/>
        <v>0</v>
      </c>
      <c r="AB3972" s="193" t="str">
        <f t="shared" ref="AB3972" si="7381">AB$90</f>
        <v>Cohn, Brad</v>
      </c>
    </row>
    <row r="3973" spans="1:28" s="188" customFormat="1" ht="17.399999999999999">
      <c r="A3973" s="193" t="str">
        <f t="shared" si="7339"/>
        <v>Home Network Systems</v>
      </c>
      <c r="B3973" s="193" t="str">
        <f t="shared" si="7340"/>
        <v>HE087Home Network Systems</v>
      </c>
      <c r="C3973" s="193" t="str">
        <f t="shared" si="7341"/>
        <v>Home Network SystemsCohn, Brad</v>
      </c>
      <c r="D3973" s="193"/>
      <c r="E3973" s="193"/>
      <c r="F3973" s="193" t="str">
        <f t="shared" si="7342"/>
        <v>Home Network SystemsLong, Kristin</v>
      </c>
      <c r="G3973" s="193" t="str">
        <f t="shared" ref="G3973:M3973" si="7382">G$91</f>
        <v>Long, Kristin</v>
      </c>
      <c r="H3973" s="193" t="str">
        <f t="shared" si="7382"/>
        <v>Cohn, Brad</v>
      </c>
      <c r="I3973" s="193" t="str">
        <f t="shared" si="7382"/>
        <v>HE087</v>
      </c>
      <c r="J3973" s="193" t="str">
        <f t="shared" si="7382"/>
        <v>HELIX LIMITED</v>
      </c>
      <c r="K3973" s="193" t="str">
        <f t="shared" si="7382"/>
        <v>all</v>
      </c>
      <c r="L3973" s="193">
        <f t="shared" si="7382"/>
        <v>0</v>
      </c>
      <c r="M3973" s="193">
        <f t="shared" si="7382"/>
        <v>0</v>
      </c>
      <c r="N3973" s="193" t="str">
        <f t="shared" si="7255"/>
        <v>Home Network Systems</v>
      </c>
      <c r="AA3973" s="193">
        <f t="shared" si="7344"/>
        <v>0</v>
      </c>
      <c r="AB3973" s="193" t="str">
        <f t="shared" ref="AB3973" si="7383">AB$91</f>
        <v>Cohn, Brad</v>
      </c>
    </row>
    <row r="3974" spans="1:28" s="188" customFormat="1" ht="17.399999999999999">
      <c r="A3974" s="193" t="str">
        <f t="shared" si="7339"/>
        <v>Home Network Systems</v>
      </c>
      <c r="B3974" s="193" t="str">
        <f t="shared" si="7340"/>
        <v>MA009Home Network Systems</v>
      </c>
      <c r="C3974" s="193" t="str">
        <f t="shared" si="7341"/>
        <v>Home Network SystemsCohn, Brad</v>
      </c>
      <c r="D3974" s="193"/>
      <c r="E3974" s="193"/>
      <c r="F3974" s="193" t="str">
        <f t="shared" si="7342"/>
        <v>Home Network SystemsLong, Kristin</v>
      </c>
      <c r="G3974" s="193" t="str">
        <f t="shared" ref="G3974:M3974" si="7384">G$92</f>
        <v>Long, Kristin</v>
      </c>
      <c r="H3974" s="193" t="str">
        <f t="shared" si="7384"/>
        <v>Cohn, Brad</v>
      </c>
      <c r="I3974" s="193" t="str">
        <f t="shared" si="7384"/>
        <v>MA009</v>
      </c>
      <c r="J3974" s="193" t="str">
        <f t="shared" si="7384"/>
        <v>MACOMBER HADDAD LLC</v>
      </c>
      <c r="K3974" s="193" t="str">
        <f t="shared" si="7384"/>
        <v>all</v>
      </c>
      <c r="L3974" s="193">
        <f t="shared" si="7384"/>
        <v>0</v>
      </c>
      <c r="M3974" s="193">
        <f t="shared" si="7384"/>
        <v>0</v>
      </c>
      <c r="N3974" s="193" t="str">
        <f t="shared" si="7255"/>
        <v>Home Network Systems</v>
      </c>
      <c r="AA3974" s="193">
        <f t="shared" si="7344"/>
        <v>0</v>
      </c>
      <c r="AB3974" s="193" t="str">
        <f t="shared" ref="AB3974" si="7385">AB$92</f>
        <v>Cohn, Brad</v>
      </c>
    </row>
    <row r="3975" spans="1:28" s="188" customFormat="1" ht="17.399999999999999">
      <c r="A3975" s="193" t="str">
        <f t="shared" si="7339"/>
        <v>Home Network Systems</v>
      </c>
      <c r="B3975" s="193" t="str">
        <f t="shared" si="7340"/>
        <v>NA708Home Network Systems</v>
      </c>
      <c r="C3975" s="193" t="str">
        <f t="shared" si="7341"/>
        <v>Home Network SystemsCohn, Brad</v>
      </c>
      <c r="D3975" s="193"/>
      <c r="E3975" s="193"/>
      <c r="F3975" s="193" t="str">
        <f t="shared" si="7342"/>
        <v>Home Network SystemsLong, Kristin</v>
      </c>
      <c r="G3975" s="193" t="str">
        <f t="shared" ref="G3975:M3975" si="7386">G$93</f>
        <v>Long, Kristin</v>
      </c>
      <c r="H3975" s="193" t="str">
        <f t="shared" si="7386"/>
        <v>Cohn, Brad</v>
      </c>
      <c r="I3975" s="193" t="str">
        <f t="shared" si="7386"/>
        <v>NA708</v>
      </c>
      <c r="J3975" s="193" t="str">
        <f t="shared" si="7386"/>
        <v>NATIONAL CAMERA EXCHANGE</v>
      </c>
      <c r="K3975" s="193" t="str">
        <f t="shared" si="7386"/>
        <v>all</v>
      </c>
      <c r="L3975" s="193">
        <f t="shared" si="7386"/>
        <v>0</v>
      </c>
      <c r="M3975" s="193">
        <f t="shared" si="7386"/>
        <v>0</v>
      </c>
      <c r="N3975" s="193" t="str">
        <f t="shared" si="7255"/>
        <v>Home Network Systems</v>
      </c>
      <c r="AA3975" s="193">
        <f t="shared" si="7344"/>
        <v>0</v>
      </c>
      <c r="AB3975" s="193" t="str">
        <f t="shared" ref="AB3975" si="7387">AB$93</f>
        <v>Cohn, Brad</v>
      </c>
    </row>
    <row r="3976" spans="1:28" s="188" customFormat="1" ht="17.399999999999999">
      <c r="A3976" s="193" t="str">
        <f t="shared" si="7339"/>
        <v>Home Network Systems</v>
      </c>
      <c r="B3976" s="193" t="str">
        <f t="shared" si="7340"/>
        <v>NO665Home Network Systems</v>
      </c>
      <c r="C3976" s="193" t="str">
        <f t="shared" si="7341"/>
        <v>Home Network SystemsCohn, Brad</v>
      </c>
      <c r="D3976" s="193"/>
      <c r="E3976" s="193"/>
      <c r="F3976" s="193" t="str">
        <f t="shared" si="7342"/>
        <v>Home Network SystemsLong, Kristin</v>
      </c>
      <c r="G3976" s="193" t="str">
        <f t="shared" ref="G3976:M3976" si="7388">G$94</f>
        <v>Long, Kristin</v>
      </c>
      <c r="H3976" s="193" t="str">
        <f t="shared" si="7388"/>
        <v>Cohn, Brad</v>
      </c>
      <c r="I3976" s="193" t="str">
        <f t="shared" si="7388"/>
        <v>NO665</v>
      </c>
      <c r="J3976" s="193" t="str">
        <f t="shared" si="7388"/>
        <v>NORMAN CAMERA COMPANY LLC</v>
      </c>
      <c r="K3976" s="193" t="str">
        <f t="shared" si="7388"/>
        <v>all</v>
      </c>
      <c r="L3976" s="193">
        <f t="shared" si="7388"/>
        <v>0</v>
      </c>
      <c r="M3976" s="193">
        <f t="shared" si="7388"/>
        <v>0</v>
      </c>
      <c r="N3976" s="193" t="str">
        <f t="shared" ref="N3976:N4039" si="7389">A3976</f>
        <v>Home Network Systems</v>
      </c>
      <c r="AA3976" s="193">
        <f t="shared" si="7344"/>
        <v>0</v>
      </c>
      <c r="AB3976" s="193" t="str">
        <f t="shared" ref="AB3976" si="7390">AB$94</f>
        <v>Cohn, Brad</v>
      </c>
    </row>
    <row r="3977" spans="1:28" s="188" customFormat="1" ht="17.399999999999999">
      <c r="A3977" s="193" t="str">
        <f t="shared" si="7339"/>
        <v>Home Network Systems</v>
      </c>
      <c r="B3977" s="193" t="str">
        <f t="shared" si="7340"/>
        <v>RO125Home Network Systems</v>
      </c>
      <c r="C3977" s="193" t="str">
        <f t="shared" si="7341"/>
        <v>Home Network SystemsCohn, Brad</v>
      </c>
      <c r="D3977" s="193"/>
      <c r="E3977" s="193"/>
      <c r="F3977" s="193" t="str">
        <f t="shared" si="7342"/>
        <v>Home Network SystemsLong, Kristin</v>
      </c>
      <c r="G3977" s="193" t="str">
        <f t="shared" ref="G3977:M3977" si="7391">G$95</f>
        <v>Long, Kristin</v>
      </c>
      <c r="H3977" s="193" t="str">
        <f t="shared" si="7391"/>
        <v>Cohn, Brad</v>
      </c>
      <c r="I3977" s="193" t="str">
        <f t="shared" si="7391"/>
        <v>RO125</v>
      </c>
      <c r="J3977" s="193" t="str">
        <f t="shared" si="7391"/>
        <v>ROBERTS DIST CO</v>
      </c>
      <c r="K3977" s="193" t="str">
        <f t="shared" si="7391"/>
        <v>all</v>
      </c>
      <c r="L3977" s="193">
        <f t="shared" si="7391"/>
        <v>0</v>
      </c>
      <c r="M3977" s="193">
        <f t="shared" si="7391"/>
        <v>0</v>
      </c>
      <c r="N3977" s="193" t="str">
        <f t="shared" si="7389"/>
        <v>Home Network Systems</v>
      </c>
      <c r="AA3977" s="193">
        <f t="shared" si="7344"/>
        <v>0</v>
      </c>
      <c r="AB3977" s="193" t="str">
        <f t="shared" ref="AB3977" si="7392">AB$95</f>
        <v>Cohn, Brad</v>
      </c>
    </row>
    <row r="3978" spans="1:28" s="188" customFormat="1" ht="17.399999999999999">
      <c r="A3978" s="193" t="str">
        <f t="shared" si="7339"/>
        <v>Home Network Systems</v>
      </c>
      <c r="B3978" s="193" t="str">
        <f t="shared" si="7340"/>
        <v>TH361Home Network Systems</v>
      </c>
      <c r="C3978" s="193" t="str">
        <f t="shared" si="7341"/>
        <v>Home Network SystemsCohn, Brad</v>
      </c>
      <c r="D3978" s="193"/>
      <c r="E3978" s="193"/>
      <c r="F3978" s="193" t="str">
        <f t="shared" si="7342"/>
        <v>Home Network SystemsLong, Kristin</v>
      </c>
      <c r="G3978" s="193" t="str">
        <f t="shared" ref="G3978:M3978" si="7393">G$96</f>
        <v>Long, Kristin</v>
      </c>
      <c r="H3978" s="193" t="str">
        <f t="shared" si="7393"/>
        <v>Cohn, Brad</v>
      </c>
      <c r="I3978" s="193" t="str">
        <f t="shared" si="7393"/>
        <v>TH361</v>
      </c>
      <c r="J3978" s="193" t="str">
        <f t="shared" si="7393"/>
        <v>THE CAMERA SHOP OF MUSKEGON INC,</v>
      </c>
      <c r="K3978" s="193" t="str">
        <f t="shared" si="7393"/>
        <v>all</v>
      </c>
      <c r="L3978" s="193">
        <f t="shared" si="7393"/>
        <v>0</v>
      </c>
      <c r="M3978" s="193">
        <f t="shared" si="7393"/>
        <v>0</v>
      </c>
      <c r="N3978" s="193" t="str">
        <f t="shared" si="7389"/>
        <v>Home Network Systems</v>
      </c>
      <c r="AA3978" s="193">
        <f t="shared" si="7344"/>
        <v>0</v>
      </c>
      <c r="AB3978" s="193" t="str">
        <f t="shared" ref="AB3978" si="7394">AB$96</f>
        <v>Cohn, Brad</v>
      </c>
    </row>
    <row r="3979" spans="1:28" s="188" customFormat="1" ht="17.399999999999999">
      <c r="A3979" s="193" t="str">
        <f t="shared" si="7339"/>
        <v>Home Network Systems</v>
      </c>
      <c r="B3979" s="193" t="str">
        <f t="shared" si="7340"/>
        <v>WO426Home Network Systems</v>
      </c>
      <c r="C3979" s="193" t="str">
        <f t="shared" si="7341"/>
        <v>Home Network SystemsCohn, Brad</v>
      </c>
      <c r="D3979" s="193"/>
      <c r="E3979" s="193"/>
      <c r="F3979" s="193" t="str">
        <f t="shared" si="7342"/>
        <v>Home Network SystemsLong, Kristin</v>
      </c>
      <c r="G3979" s="193" t="str">
        <f t="shared" ref="G3979:M3979" si="7395">G$97</f>
        <v>Long, Kristin</v>
      </c>
      <c r="H3979" s="193" t="str">
        <f t="shared" si="7395"/>
        <v>Cohn, Brad</v>
      </c>
      <c r="I3979" s="193" t="str">
        <f t="shared" si="7395"/>
        <v>WO426</v>
      </c>
      <c r="J3979" s="193" t="str">
        <f t="shared" si="7395"/>
        <v>WOODWARD CAMERA INC</v>
      </c>
      <c r="K3979" s="193" t="str">
        <f t="shared" si="7395"/>
        <v>all</v>
      </c>
      <c r="L3979" s="193">
        <f t="shared" si="7395"/>
        <v>0</v>
      </c>
      <c r="M3979" s="193">
        <f t="shared" si="7395"/>
        <v>0</v>
      </c>
      <c r="N3979" s="193" t="str">
        <f t="shared" si="7389"/>
        <v>Home Network Systems</v>
      </c>
      <c r="AA3979" s="193">
        <f t="shared" si="7344"/>
        <v>0</v>
      </c>
      <c r="AB3979" s="193" t="str">
        <f t="shared" ref="AB3979" si="7396">AB$97</f>
        <v>Cohn, Brad</v>
      </c>
    </row>
    <row r="3980" spans="1:28" s="188" customFormat="1" ht="17.399999999999999">
      <c r="A3980" s="193" t="str">
        <f t="shared" si="7339"/>
        <v>Home Network Systems</v>
      </c>
      <c r="B3980" s="193" t="str">
        <f t="shared" si="7340"/>
        <v>0Home Network Systems</v>
      </c>
      <c r="C3980" s="193" t="str">
        <f t="shared" si="7341"/>
        <v>Home Network Systems0</v>
      </c>
      <c r="D3980" s="193"/>
      <c r="E3980" s="193"/>
      <c r="F3980" s="193" t="str">
        <f t="shared" si="7342"/>
        <v>Home Network Systems0</v>
      </c>
      <c r="G3980" s="193">
        <f t="shared" ref="G3980:M3980" si="7397">G$98</f>
        <v>0</v>
      </c>
      <c r="H3980" s="193">
        <f t="shared" si="7397"/>
        <v>0</v>
      </c>
      <c r="I3980" s="193">
        <f t="shared" si="7397"/>
        <v>0</v>
      </c>
      <c r="J3980" s="193">
        <f t="shared" si="7397"/>
        <v>0</v>
      </c>
      <c r="K3980" s="193">
        <f t="shared" si="7397"/>
        <v>0</v>
      </c>
      <c r="L3980" s="193">
        <f t="shared" si="7397"/>
        <v>0</v>
      </c>
      <c r="M3980" s="193">
        <f t="shared" si="7397"/>
        <v>0</v>
      </c>
      <c r="N3980" s="193" t="str">
        <f t="shared" si="7389"/>
        <v>Home Network Systems</v>
      </c>
      <c r="AA3980" s="193">
        <f t="shared" si="7344"/>
        <v>0</v>
      </c>
      <c r="AB3980" s="193">
        <f t="shared" ref="AB3980" si="7398">AB$98</f>
        <v>0</v>
      </c>
    </row>
    <row r="3981" spans="1:28" s="188" customFormat="1" ht="17.399999999999999">
      <c r="A3981" s="193" t="str">
        <f t="shared" si="7339"/>
        <v>Home Network Systems</v>
      </c>
      <c r="B3981" s="193" t="str">
        <f t="shared" si="7340"/>
        <v>0Home Network Systems</v>
      </c>
      <c r="C3981" s="193" t="str">
        <f t="shared" si="7341"/>
        <v>Home Network Systems0</v>
      </c>
      <c r="D3981" s="193"/>
      <c r="E3981" s="193"/>
      <c r="F3981" s="193" t="str">
        <f t="shared" si="7342"/>
        <v>Home Network Systems0</v>
      </c>
      <c r="G3981" s="193">
        <f t="shared" ref="G3981:M3981" si="7399">G$99</f>
        <v>0</v>
      </c>
      <c r="H3981" s="193">
        <f t="shared" si="7399"/>
        <v>0</v>
      </c>
      <c r="I3981" s="193">
        <f t="shared" si="7399"/>
        <v>0</v>
      </c>
      <c r="J3981" s="193">
        <f t="shared" si="7399"/>
        <v>0</v>
      </c>
      <c r="K3981" s="193">
        <f t="shared" si="7399"/>
        <v>0</v>
      </c>
      <c r="L3981" s="193">
        <f t="shared" si="7399"/>
        <v>0</v>
      </c>
      <c r="M3981" s="193">
        <f t="shared" si="7399"/>
        <v>0</v>
      </c>
      <c r="N3981" s="193" t="str">
        <f t="shared" si="7389"/>
        <v>Home Network Systems</v>
      </c>
      <c r="AA3981" s="193">
        <f t="shared" si="7344"/>
        <v>0</v>
      </c>
      <c r="AB3981" s="193">
        <f t="shared" ref="AB3981" si="7400">AB$99</f>
        <v>0</v>
      </c>
    </row>
    <row r="3982" spans="1:28" s="188" customFormat="1" ht="17.399999999999999">
      <c r="A3982" s="193" t="str">
        <f t="shared" si="7339"/>
        <v>Home Network Systems</v>
      </c>
      <c r="B3982" s="193" t="str">
        <f t="shared" si="7340"/>
        <v>AR605Home Network Systems</v>
      </c>
      <c r="C3982" s="193" t="str">
        <f t="shared" si="7341"/>
        <v>Home Network SystemsJacobson, Rick</v>
      </c>
      <c r="D3982" s="193"/>
      <c r="E3982" s="193"/>
      <c r="F3982" s="193" t="str">
        <f t="shared" si="7342"/>
        <v>Home Network SystemsLong, Kristin</v>
      </c>
      <c r="G3982" s="193" t="str">
        <f t="shared" ref="G3982:M3982" si="7401">G$100</f>
        <v>Long, Kristin</v>
      </c>
      <c r="H3982" s="193" t="str">
        <f t="shared" si="7401"/>
        <v>Jacobson, Rick</v>
      </c>
      <c r="I3982" s="193" t="str">
        <f t="shared" si="7401"/>
        <v>AR605</v>
      </c>
      <c r="J3982" s="193" t="str">
        <f t="shared" si="7401"/>
        <v>ART SUTCH PHOTOGRAPHY &amp; DIGITAL</v>
      </c>
      <c r="K3982" s="193" t="str">
        <f t="shared" si="7401"/>
        <v>all</v>
      </c>
      <c r="L3982" s="193">
        <f t="shared" si="7401"/>
        <v>0</v>
      </c>
      <c r="M3982" s="193">
        <f t="shared" si="7401"/>
        <v>0</v>
      </c>
      <c r="N3982" s="193" t="str">
        <f t="shared" si="7389"/>
        <v>Home Network Systems</v>
      </c>
      <c r="AA3982" s="193">
        <f t="shared" si="7344"/>
        <v>0</v>
      </c>
      <c r="AB3982" s="193" t="str">
        <f t="shared" ref="AB3982" si="7402">AB$100</f>
        <v>Jacobson, Rick</v>
      </c>
    </row>
    <row r="3983" spans="1:28" s="188" customFormat="1" ht="17.399999999999999">
      <c r="A3983" s="193" t="str">
        <f t="shared" si="7339"/>
        <v>Home Network Systems</v>
      </c>
      <c r="B3983" s="193" t="str">
        <f t="shared" si="7340"/>
        <v>BA020Home Network Systems</v>
      </c>
      <c r="C3983" s="193" t="str">
        <f t="shared" si="7341"/>
        <v>Home Network SystemsJacobson, Rick</v>
      </c>
      <c r="D3983" s="193"/>
      <c r="E3983" s="193"/>
      <c r="F3983" s="193" t="str">
        <f t="shared" si="7342"/>
        <v>Home Network SystemsLong, Kristin</v>
      </c>
      <c r="G3983" s="193" t="str">
        <f t="shared" ref="G3983:M3983" si="7403">G$101</f>
        <v>Long, Kristin</v>
      </c>
      <c r="H3983" s="193" t="str">
        <f t="shared" si="7403"/>
        <v>Jacobson, Rick</v>
      </c>
      <c r="I3983" s="193" t="str">
        <f t="shared" si="7403"/>
        <v>BA020</v>
      </c>
      <c r="J3983" s="193" t="str">
        <f t="shared" si="7403"/>
        <v>BACKSCATTER</v>
      </c>
      <c r="K3983" s="193" t="str">
        <f t="shared" si="7403"/>
        <v>all</v>
      </c>
      <c r="L3983" s="193">
        <f t="shared" si="7403"/>
        <v>0</v>
      </c>
      <c r="M3983" s="193">
        <f t="shared" si="7403"/>
        <v>0</v>
      </c>
      <c r="N3983" s="193" t="str">
        <f t="shared" si="7389"/>
        <v>Home Network Systems</v>
      </c>
      <c r="AA3983" s="193">
        <f t="shared" si="7344"/>
        <v>0</v>
      </c>
      <c r="AB3983" s="193" t="str">
        <f t="shared" ref="AB3983" si="7404">AB$101</f>
        <v>Jacobson, Rick</v>
      </c>
    </row>
    <row r="3984" spans="1:28" s="188" customFormat="1" ht="17.399999999999999">
      <c r="A3984" s="193" t="str">
        <f t="shared" si="7339"/>
        <v>Home Network Systems</v>
      </c>
      <c r="B3984" s="193" t="str">
        <f t="shared" si="7340"/>
        <v>BO900Home Network Systems</v>
      </c>
      <c r="C3984" s="193" t="str">
        <f t="shared" si="7341"/>
        <v>Home Network SystemsJacobson, Rick</v>
      </c>
      <c r="D3984" s="193"/>
      <c r="E3984" s="193"/>
      <c r="F3984" s="193" t="str">
        <f t="shared" si="7342"/>
        <v>Home Network SystemsLong, Kristin</v>
      </c>
      <c r="G3984" s="193" t="str">
        <f t="shared" ref="G3984:M3984" si="7405">G$102</f>
        <v>Long, Kristin</v>
      </c>
      <c r="H3984" s="193" t="str">
        <f t="shared" si="7405"/>
        <v>Jacobson, Rick</v>
      </c>
      <c r="I3984" s="193" t="str">
        <f t="shared" si="7405"/>
        <v>BO900</v>
      </c>
      <c r="J3984" s="193" t="str">
        <f t="shared" si="7405"/>
        <v>BOZEMAN CAMERA &amp; REPAIR INC</v>
      </c>
      <c r="K3984" s="193" t="str">
        <f t="shared" si="7405"/>
        <v>all</v>
      </c>
      <c r="L3984" s="193">
        <f t="shared" si="7405"/>
        <v>0</v>
      </c>
      <c r="M3984" s="193">
        <f t="shared" si="7405"/>
        <v>0</v>
      </c>
      <c r="N3984" s="193" t="str">
        <f t="shared" si="7389"/>
        <v>Home Network Systems</v>
      </c>
      <c r="AA3984" s="193">
        <f t="shared" si="7344"/>
        <v>0</v>
      </c>
      <c r="AB3984" s="193" t="str">
        <f t="shared" ref="AB3984" si="7406">AB$102</f>
        <v>Jacobson, Rick</v>
      </c>
    </row>
    <row r="3985" spans="1:28" s="188" customFormat="1" ht="17.399999999999999">
      <c r="A3985" s="193" t="str">
        <f t="shared" si="7339"/>
        <v>Home Network Systems</v>
      </c>
      <c r="B3985" s="193" t="str">
        <f t="shared" si="7340"/>
        <v>FI427Home Network Systems</v>
      </c>
      <c r="C3985" s="193" t="str">
        <f t="shared" si="7341"/>
        <v>Home Network SystemsJacobson, Rick</v>
      </c>
      <c r="D3985" s="193"/>
      <c r="E3985" s="193"/>
      <c r="F3985" s="193" t="str">
        <f t="shared" si="7342"/>
        <v>Home Network SystemsLong, Kristin</v>
      </c>
      <c r="G3985" s="193" t="str">
        <f t="shared" ref="G3985:M3985" si="7407">G$103</f>
        <v>Long, Kristin</v>
      </c>
      <c r="H3985" s="193" t="str">
        <f t="shared" si="7407"/>
        <v>Jacobson, Rick</v>
      </c>
      <c r="I3985" s="193" t="str">
        <f t="shared" si="7407"/>
        <v>FI427</v>
      </c>
      <c r="J3985" s="193" t="str">
        <f t="shared" si="7407"/>
        <v>FIRESIDE CAMERA INC</v>
      </c>
      <c r="K3985" s="193" t="str">
        <f t="shared" si="7407"/>
        <v>all</v>
      </c>
      <c r="L3985" s="193">
        <f t="shared" si="7407"/>
        <v>0</v>
      </c>
      <c r="M3985" s="193">
        <f t="shared" si="7407"/>
        <v>0</v>
      </c>
      <c r="N3985" s="193" t="str">
        <f t="shared" si="7389"/>
        <v>Home Network Systems</v>
      </c>
      <c r="AA3985" s="193">
        <f t="shared" si="7344"/>
        <v>0</v>
      </c>
      <c r="AB3985" s="193" t="str">
        <f t="shared" ref="AB3985" si="7408">AB$103</f>
        <v>Jacobson, Rick</v>
      </c>
    </row>
    <row r="3986" spans="1:28" s="188" customFormat="1" ht="17.399999999999999">
      <c r="A3986" s="193" t="str">
        <f t="shared" si="7339"/>
        <v>Home Network Systems</v>
      </c>
      <c r="B3986" s="193" t="str">
        <f t="shared" si="7340"/>
        <v>GL321Home Network Systems</v>
      </c>
      <c r="C3986" s="193" t="str">
        <f t="shared" si="7341"/>
        <v>Home Network SystemsJacobson, Rick</v>
      </c>
      <c r="D3986" s="193"/>
      <c r="E3986" s="193"/>
      <c r="F3986" s="193" t="str">
        <f t="shared" si="7342"/>
        <v>Home Network SystemsLong, Kristin</v>
      </c>
      <c r="G3986" s="193" t="str">
        <f t="shared" ref="G3986:M3986" si="7409">G$104</f>
        <v>Long, Kristin</v>
      </c>
      <c r="H3986" s="193" t="str">
        <f t="shared" si="7409"/>
        <v>Jacobson, Rick</v>
      </c>
      <c r="I3986" s="193" t="str">
        <f t="shared" si="7409"/>
        <v>GL321</v>
      </c>
      <c r="J3986" s="193" t="str">
        <f t="shared" si="7409"/>
        <v>GLAZER'S CAMERA SUPPLY INC</v>
      </c>
      <c r="K3986" s="193" t="str">
        <f t="shared" si="7409"/>
        <v>all</v>
      </c>
      <c r="L3986" s="193">
        <f t="shared" si="7409"/>
        <v>0</v>
      </c>
      <c r="M3986" s="193">
        <f t="shared" si="7409"/>
        <v>0</v>
      </c>
      <c r="N3986" s="193" t="str">
        <f t="shared" si="7389"/>
        <v>Home Network Systems</v>
      </c>
      <c r="AA3986" s="193">
        <f t="shared" si="7344"/>
        <v>0</v>
      </c>
      <c r="AB3986" s="193" t="str">
        <f t="shared" ref="AB3986" si="7410">AB$104</f>
        <v>Jacobson, Rick</v>
      </c>
    </row>
    <row r="3987" spans="1:28" s="188" customFormat="1" ht="17.399999999999999">
      <c r="A3987" s="193" t="str">
        <f t="shared" si="7339"/>
        <v>Home Network Systems</v>
      </c>
      <c r="B3987" s="193" t="str">
        <f t="shared" si="7340"/>
        <v>KE811Home Network Systems</v>
      </c>
      <c r="C3987" s="193" t="str">
        <f t="shared" si="7341"/>
        <v>Home Network SystemsJacobson, Rick</v>
      </c>
      <c r="D3987" s="193"/>
      <c r="E3987" s="193"/>
      <c r="F3987" s="193" t="str">
        <f t="shared" si="7342"/>
        <v>Home Network SystemsLong, Kristin</v>
      </c>
      <c r="G3987" s="193" t="str">
        <f t="shared" ref="G3987:M3987" si="7411">G$105</f>
        <v>Long, Kristin</v>
      </c>
      <c r="H3987" s="193" t="str">
        <f t="shared" si="7411"/>
        <v>Jacobson, Rick</v>
      </c>
      <c r="I3987" s="193" t="str">
        <f t="shared" si="7411"/>
        <v>KE811</v>
      </c>
      <c r="J3987" s="193" t="str">
        <f t="shared" si="7411"/>
        <v>KENMORE CAMERA INC</v>
      </c>
      <c r="K3987" s="193" t="str">
        <f t="shared" si="7411"/>
        <v>all</v>
      </c>
      <c r="L3987" s="193">
        <f t="shared" si="7411"/>
        <v>0</v>
      </c>
      <c r="M3987" s="193">
        <f t="shared" si="7411"/>
        <v>0</v>
      </c>
      <c r="N3987" s="193" t="str">
        <f t="shared" si="7389"/>
        <v>Home Network Systems</v>
      </c>
      <c r="AA3987" s="193">
        <f t="shared" si="7344"/>
        <v>0</v>
      </c>
      <c r="AB3987" s="193" t="str">
        <f t="shared" ref="AB3987" si="7412">AB$105</f>
        <v>Jacobson, Rick</v>
      </c>
    </row>
    <row r="3988" spans="1:28" s="188" customFormat="1" ht="17.399999999999999">
      <c r="A3988" s="193" t="str">
        <f t="shared" si="7339"/>
        <v>Home Network Systems</v>
      </c>
      <c r="B3988" s="193" t="str">
        <f t="shared" si="7340"/>
        <v>MI975Home Network Systems</v>
      </c>
      <c r="C3988" s="193" t="str">
        <f t="shared" si="7341"/>
        <v>Home Network SystemsJacobson, Rick</v>
      </c>
      <c r="D3988" s="193"/>
      <c r="E3988" s="193"/>
      <c r="F3988" s="193" t="str">
        <f t="shared" si="7342"/>
        <v>Home Network SystemsLong, Kristin</v>
      </c>
      <c r="G3988" s="193" t="str">
        <f t="shared" ref="G3988:M3988" si="7413">G$106</f>
        <v>Long, Kristin</v>
      </c>
      <c r="H3988" s="193" t="str">
        <f t="shared" si="7413"/>
        <v>Jacobson, Rick</v>
      </c>
      <c r="I3988" s="193" t="str">
        <f t="shared" si="7413"/>
        <v>MI975</v>
      </c>
      <c r="J3988" s="193" t="str">
        <f t="shared" si="7413"/>
        <v>MIKE'S CAMERA OF CALIFORNIA</v>
      </c>
      <c r="K3988" s="193" t="str">
        <f t="shared" si="7413"/>
        <v>all</v>
      </c>
      <c r="L3988" s="193">
        <f t="shared" si="7413"/>
        <v>0</v>
      </c>
      <c r="M3988" s="193">
        <f t="shared" si="7413"/>
        <v>0</v>
      </c>
      <c r="N3988" s="193" t="str">
        <f t="shared" si="7389"/>
        <v>Home Network Systems</v>
      </c>
      <c r="AA3988" s="193">
        <f t="shared" si="7344"/>
        <v>0</v>
      </c>
      <c r="AB3988" s="193" t="str">
        <f t="shared" ref="AB3988" si="7414">AB$106</f>
        <v>Jacobson, Rick</v>
      </c>
    </row>
    <row r="3989" spans="1:28" s="188" customFormat="1" ht="17.399999999999999">
      <c r="A3989" s="193" t="str">
        <f t="shared" si="7339"/>
        <v>Home Network Systems</v>
      </c>
      <c r="B3989" s="193" t="str">
        <f t="shared" si="7340"/>
        <v>MI976Home Network Systems</v>
      </c>
      <c r="C3989" s="193" t="str">
        <f t="shared" si="7341"/>
        <v>Home Network SystemsJacobson, Rick</v>
      </c>
      <c r="D3989" s="193"/>
      <c r="E3989" s="193"/>
      <c r="F3989" s="193" t="str">
        <f t="shared" si="7342"/>
        <v>Home Network SystemsLong, Kristin</v>
      </c>
      <c r="G3989" s="193" t="str">
        <f t="shared" ref="G3989:M3989" si="7415">G$107</f>
        <v>Long, Kristin</v>
      </c>
      <c r="H3989" s="193" t="str">
        <f t="shared" si="7415"/>
        <v>Jacobson, Rick</v>
      </c>
      <c r="I3989" s="193" t="str">
        <f t="shared" si="7415"/>
        <v>MI976</v>
      </c>
      <c r="J3989" s="193" t="str">
        <f t="shared" si="7415"/>
        <v>MIKE'S CAMERA INC</v>
      </c>
      <c r="K3989" s="193" t="str">
        <f t="shared" si="7415"/>
        <v>all</v>
      </c>
      <c r="L3989" s="193">
        <f t="shared" si="7415"/>
        <v>0</v>
      </c>
      <c r="M3989" s="193">
        <f t="shared" si="7415"/>
        <v>0</v>
      </c>
      <c r="N3989" s="193" t="str">
        <f t="shared" si="7389"/>
        <v>Home Network Systems</v>
      </c>
      <c r="AA3989" s="193">
        <f t="shared" si="7344"/>
        <v>0</v>
      </c>
      <c r="AB3989" s="193" t="str">
        <f t="shared" ref="AB3989" si="7416">AB$107</f>
        <v>Jacobson, Rick</v>
      </c>
    </row>
    <row r="3990" spans="1:28" s="188" customFormat="1" ht="17.399999999999999">
      <c r="A3990" s="193" t="str">
        <f t="shared" si="7339"/>
        <v>Home Network Systems</v>
      </c>
      <c r="B3990" s="193" t="str">
        <f t="shared" si="7340"/>
        <v>PR015Home Network Systems</v>
      </c>
      <c r="C3990" s="193" t="str">
        <f t="shared" si="7341"/>
        <v>Home Network SystemsJacobson, Rick</v>
      </c>
      <c r="D3990" s="193"/>
      <c r="E3990" s="193"/>
      <c r="F3990" s="193" t="str">
        <f t="shared" si="7342"/>
        <v>Home Network SystemsLong, Kristin</v>
      </c>
      <c r="G3990" s="193" t="str">
        <f t="shared" ref="G3990:M3990" si="7417">G$108</f>
        <v>Long, Kristin</v>
      </c>
      <c r="H3990" s="193" t="str">
        <f t="shared" si="7417"/>
        <v>Jacobson, Rick</v>
      </c>
      <c r="I3990" s="193" t="str">
        <f t="shared" si="7417"/>
        <v>PR015</v>
      </c>
      <c r="J3990" s="193" t="str">
        <f t="shared" si="7417"/>
        <v>PRO PHOTO SUPPLY INC</v>
      </c>
      <c r="K3990" s="193" t="str">
        <f t="shared" si="7417"/>
        <v>all</v>
      </c>
      <c r="L3990" s="193">
        <f t="shared" si="7417"/>
        <v>0</v>
      </c>
      <c r="M3990" s="193">
        <f t="shared" si="7417"/>
        <v>0</v>
      </c>
      <c r="N3990" s="193" t="str">
        <f t="shared" si="7389"/>
        <v>Home Network Systems</v>
      </c>
      <c r="AA3990" s="193">
        <f t="shared" si="7344"/>
        <v>0</v>
      </c>
      <c r="AB3990" s="193" t="str">
        <f t="shared" ref="AB3990" si="7418">AB$108</f>
        <v>Jacobson, Rick</v>
      </c>
    </row>
    <row r="3991" spans="1:28" s="188" customFormat="1" ht="17.399999999999999">
      <c r="A3991" s="193" t="str">
        <f t="shared" si="7339"/>
        <v>Home Network Systems</v>
      </c>
      <c r="B3991" s="193" t="str">
        <f t="shared" si="7340"/>
        <v>SN287Home Network Systems</v>
      </c>
      <c r="C3991" s="193" t="str">
        <f t="shared" si="7341"/>
        <v>Home Network SystemsJacobson, Rick</v>
      </c>
      <c r="D3991" s="193"/>
      <c r="E3991" s="193"/>
      <c r="F3991" s="193" t="str">
        <f t="shared" si="7342"/>
        <v>Home Network SystemsLong, Kristin</v>
      </c>
      <c r="G3991" s="193" t="str">
        <f t="shared" ref="G3991:M3991" si="7419">G$109</f>
        <v>Long, Kristin</v>
      </c>
      <c r="H3991" s="193" t="str">
        <f t="shared" si="7419"/>
        <v>Jacobson, Rick</v>
      </c>
      <c r="I3991" s="193" t="str">
        <f t="shared" si="7419"/>
        <v>SN287</v>
      </c>
      <c r="J3991" s="193" t="str">
        <f t="shared" si="7419"/>
        <v>SAN JOSE CAMERA &amp; VI</v>
      </c>
      <c r="K3991" s="193" t="str">
        <f t="shared" si="7419"/>
        <v>all</v>
      </c>
      <c r="L3991" s="193">
        <f t="shared" si="7419"/>
        <v>0</v>
      </c>
      <c r="M3991" s="193">
        <f t="shared" si="7419"/>
        <v>0</v>
      </c>
      <c r="N3991" s="193" t="str">
        <f t="shared" si="7389"/>
        <v>Home Network Systems</v>
      </c>
      <c r="AA3991" s="193">
        <f t="shared" si="7344"/>
        <v>0</v>
      </c>
      <c r="AB3991" s="193" t="str">
        <f t="shared" ref="AB3991" si="7420">AB$109</f>
        <v>Jacobson, Rick</v>
      </c>
    </row>
    <row r="3992" spans="1:28" s="188" customFormat="1" ht="17.399999999999999">
      <c r="A3992" s="193" t="str">
        <f t="shared" si="7339"/>
        <v>Home Network Systems</v>
      </c>
      <c r="B3992" s="193" t="str">
        <f t="shared" si="7340"/>
        <v>ST095Home Network Systems</v>
      </c>
      <c r="C3992" s="193" t="str">
        <f t="shared" si="7341"/>
        <v>Home Network SystemsJacobson, Rick</v>
      </c>
      <c r="D3992" s="193"/>
      <c r="E3992" s="193"/>
      <c r="F3992" s="193" t="str">
        <f t="shared" si="7342"/>
        <v>Home Network SystemsLong, Kristin</v>
      </c>
      <c r="G3992" s="193" t="str">
        <f t="shared" ref="G3992:M3992" si="7421">G$110</f>
        <v>Long, Kristin</v>
      </c>
      <c r="H3992" s="193" t="str">
        <f t="shared" si="7421"/>
        <v>Jacobson, Rick</v>
      </c>
      <c r="I3992" s="193" t="str">
        <f t="shared" si="7421"/>
        <v>ST095</v>
      </c>
      <c r="J3992" s="193" t="str">
        <f t="shared" si="7421"/>
        <v>STEWARTS PHOTO, INC</v>
      </c>
      <c r="K3992" s="193" t="str">
        <f t="shared" si="7421"/>
        <v>all</v>
      </c>
      <c r="L3992" s="193">
        <f t="shared" si="7421"/>
        <v>0</v>
      </c>
      <c r="M3992" s="193">
        <f t="shared" si="7421"/>
        <v>0</v>
      </c>
      <c r="N3992" s="193" t="str">
        <f t="shared" si="7389"/>
        <v>Home Network Systems</v>
      </c>
      <c r="AA3992" s="193">
        <f t="shared" si="7344"/>
        <v>0</v>
      </c>
      <c r="AB3992" s="193" t="str">
        <f t="shared" ref="AB3992" si="7422">AB$110</f>
        <v>Jacobson, Rick</v>
      </c>
    </row>
    <row r="3993" spans="1:28" s="188" customFormat="1" ht="17.399999999999999">
      <c r="A3993" s="193" t="str">
        <f t="shared" si="7339"/>
        <v>Home Network Systems</v>
      </c>
      <c r="B3993" s="193" t="str">
        <f t="shared" si="7340"/>
        <v>0Home Network Systems</v>
      </c>
      <c r="C3993" s="193" t="str">
        <f t="shared" si="7341"/>
        <v>Home Network Systems0</v>
      </c>
      <c r="D3993" s="193"/>
      <c r="E3993" s="193"/>
      <c r="F3993" s="193" t="str">
        <f t="shared" si="7342"/>
        <v>Home Network Systems0</v>
      </c>
      <c r="G3993" s="193">
        <f t="shared" ref="G3993:M3993" si="7423">G$111</f>
        <v>0</v>
      </c>
      <c r="H3993" s="193">
        <f t="shared" si="7423"/>
        <v>0</v>
      </c>
      <c r="I3993" s="193">
        <f t="shared" si="7423"/>
        <v>0</v>
      </c>
      <c r="J3993" s="193">
        <f t="shared" si="7423"/>
        <v>0</v>
      </c>
      <c r="K3993" s="193">
        <f t="shared" si="7423"/>
        <v>0</v>
      </c>
      <c r="L3993" s="193">
        <f t="shared" si="7423"/>
        <v>0</v>
      </c>
      <c r="M3993" s="193">
        <f t="shared" si="7423"/>
        <v>0</v>
      </c>
      <c r="N3993" s="193" t="str">
        <f t="shared" si="7389"/>
        <v>Home Network Systems</v>
      </c>
      <c r="AA3993" s="193">
        <f t="shared" si="7344"/>
        <v>0</v>
      </c>
      <c r="AB3993" s="193">
        <f t="shared" ref="AB3993" si="7424">AB$111</f>
        <v>0</v>
      </c>
    </row>
    <row r="3994" spans="1:28" s="188" customFormat="1" ht="17.399999999999999">
      <c r="A3994" s="193" t="str">
        <f t="shared" si="7339"/>
        <v>Home Network Systems</v>
      </c>
      <c r="B3994" s="193" t="str">
        <f t="shared" si="7340"/>
        <v>0Home Network Systems</v>
      </c>
      <c r="C3994" s="193" t="str">
        <f t="shared" si="7341"/>
        <v>Home Network Systems0</v>
      </c>
      <c r="D3994" s="193"/>
      <c r="E3994" s="193"/>
      <c r="F3994" s="193" t="str">
        <f t="shared" si="7342"/>
        <v>Home Network Systems0</v>
      </c>
      <c r="G3994" s="193">
        <f t="shared" ref="G3994:M3994" si="7425">G$112</f>
        <v>0</v>
      </c>
      <c r="H3994" s="193">
        <f t="shared" si="7425"/>
        <v>0</v>
      </c>
      <c r="I3994" s="193">
        <f t="shared" si="7425"/>
        <v>0</v>
      </c>
      <c r="J3994" s="193">
        <f t="shared" si="7425"/>
        <v>0</v>
      </c>
      <c r="K3994" s="193">
        <f t="shared" si="7425"/>
        <v>0</v>
      </c>
      <c r="L3994" s="193">
        <f t="shared" si="7425"/>
        <v>0</v>
      </c>
      <c r="M3994" s="193">
        <f t="shared" si="7425"/>
        <v>0</v>
      </c>
      <c r="N3994" s="193" t="str">
        <f t="shared" si="7389"/>
        <v>Home Network Systems</v>
      </c>
      <c r="AA3994" s="193">
        <f t="shared" si="7344"/>
        <v>0</v>
      </c>
      <c r="AB3994" s="193">
        <f t="shared" ref="AB3994" si="7426">AB$112</f>
        <v>0</v>
      </c>
    </row>
    <row r="3995" spans="1:28" s="188" customFormat="1" ht="17.399999999999999">
      <c r="A3995" s="193" t="str">
        <f t="shared" si="7339"/>
        <v>Home Network Systems</v>
      </c>
      <c r="B3995" s="193" t="str">
        <f t="shared" si="7340"/>
        <v>BH085Home Network Systems</v>
      </c>
      <c r="C3995" s="193" t="str">
        <f t="shared" si="7341"/>
        <v>Home Network SystemsNocho, Charles</v>
      </c>
      <c r="D3995" s="193"/>
      <c r="E3995" s="193"/>
      <c r="F3995" s="193" t="str">
        <f t="shared" si="7342"/>
        <v>Home Network SystemsLong, Kristin</v>
      </c>
      <c r="G3995" s="193" t="str">
        <f t="shared" ref="G3995:M3995" si="7427">G$113</f>
        <v>Long, Kristin</v>
      </c>
      <c r="H3995" s="193" t="str">
        <f t="shared" si="7427"/>
        <v>Nocho, Charles</v>
      </c>
      <c r="I3995" s="193" t="str">
        <f t="shared" si="7427"/>
        <v>BH085</v>
      </c>
      <c r="J3995" s="193" t="str">
        <f t="shared" si="7427"/>
        <v>B &amp; H PHOTO &amp; ELEC CO</v>
      </c>
      <c r="K3995" s="193" t="str">
        <f t="shared" si="7427"/>
        <v>all</v>
      </c>
      <c r="L3995" s="193">
        <f t="shared" si="7427"/>
        <v>0</v>
      </c>
      <c r="M3995" s="193">
        <f t="shared" si="7427"/>
        <v>0</v>
      </c>
      <c r="N3995" s="193" t="str">
        <f t="shared" si="7389"/>
        <v>Home Network Systems</v>
      </c>
      <c r="AA3995" s="193">
        <f t="shared" si="7344"/>
        <v>0</v>
      </c>
      <c r="AB3995" s="193" t="str">
        <f t="shared" ref="AB3995" si="7428">AB$113</f>
        <v>Nocho, Charles</v>
      </c>
    </row>
    <row r="3996" spans="1:28" s="188" customFormat="1" ht="17.399999999999999">
      <c r="A3996" s="193" t="str">
        <f t="shared" si="7339"/>
        <v>Home Network Systems</v>
      </c>
      <c r="B3996" s="193" t="str">
        <f t="shared" si="7340"/>
        <v>CA023Home Network Systems</v>
      </c>
      <c r="C3996" s="193" t="str">
        <f t="shared" si="7341"/>
        <v>Home Network SystemsNocho, Charles</v>
      </c>
      <c r="D3996" s="193"/>
      <c r="E3996" s="193"/>
      <c r="F3996" s="193" t="str">
        <f t="shared" si="7342"/>
        <v>Home Network SystemsLong, Kristin</v>
      </c>
      <c r="G3996" s="193" t="str">
        <f t="shared" ref="G3996:M3996" si="7429">G$114</f>
        <v>Long, Kristin</v>
      </c>
      <c r="H3996" s="193" t="str">
        <f t="shared" si="7429"/>
        <v>Nocho, Charles</v>
      </c>
      <c r="I3996" s="193" t="str">
        <f t="shared" si="7429"/>
        <v>CA023</v>
      </c>
      <c r="J3996" s="193" t="str">
        <f t="shared" si="7429"/>
        <v>C&amp;A MARKETING INC</v>
      </c>
      <c r="K3996" s="193" t="str">
        <f t="shared" si="7429"/>
        <v>all</v>
      </c>
      <c r="L3996" s="193">
        <f t="shared" si="7429"/>
        <v>0</v>
      </c>
      <c r="M3996" s="193">
        <f t="shared" si="7429"/>
        <v>0</v>
      </c>
      <c r="N3996" s="193" t="str">
        <f t="shared" si="7389"/>
        <v>Home Network Systems</v>
      </c>
      <c r="AA3996" s="193">
        <f t="shared" si="7344"/>
        <v>0</v>
      </c>
      <c r="AB3996" s="193" t="str">
        <f t="shared" ref="AB3996" si="7430">AB$114</f>
        <v>Nocho, Charles</v>
      </c>
    </row>
    <row r="3997" spans="1:28" s="188" customFormat="1" ht="17.399999999999999">
      <c r="A3997" s="193" t="str">
        <f t="shared" si="7339"/>
        <v>Home Network Systems</v>
      </c>
      <c r="B3997" s="193" t="str">
        <f t="shared" si="7340"/>
        <v>CA956Home Network Systems</v>
      </c>
      <c r="C3997" s="193" t="str">
        <f t="shared" si="7341"/>
        <v>Home Network SystemsNocho, Charles</v>
      </c>
      <c r="D3997" s="193"/>
      <c r="E3997" s="193"/>
      <c r="F3997" s="193" t="str">
        <f t="shared" si="7342"/>
        <v>Home Network SystemsLong, Kristin</v>
      </c>
      <c r="G3997" s="193" t="str">
        <f t="shared" ref="G3997:M3997" si="7431">G$115</f>
        <v>Long, Kristin</v>
      </c>
      <c r="H3997" s="193" t="str">
        <f t="shared" si="7431"/>
        <v>Nocho, Charles</v>
      </c>
      <c r="I3997" s="193" t="str">
        <f t="shared" si="7431"/>
        <v>CA956</v>
      </c>
      <c r="J3997" s="193" t="str">
        <f t="shared" si="7431"/>
        <v>CARDINAL CAMERA &amp; VIDEO CENTER</v>
      </c>
      <c r="K3997" s="193" t="str">
        <f t="shared" si="7431"/>
        <v>all</v>
      </c>
      <c r="L3997" s="193">
        <f t="shared" si="7431"/>
        <v>0</v>
      </c>
      <c r="M3997" s="193">
        <f t="shared" si="7431"/>
        <v>0</v>
      </c>
      <c r="N3997" s="193" t="str">
        <f t="shared" si="7389"/>
        <v>Home Network Systems</v>
      </c>
      <c r="AA3997" s="193">
        <f t="shared" si="7344"/>
        <v>0</v>
      </c>
      <c r="AB3997" s="193" t="str">
        <f t="shared" ref="AB3997" si="7432">AB$115</f>
        <v>Nocho, Charles</v>
      </c>
    </row>
    <row r="3998" spans="1:28" s="188" customFormat="1" ht="17.399999999999999">
      <c r="A3998" s="193" t="str">
        <f t="shared" si="7339"/>
        <v>Home Network Systems</v>
      </c>
      <c r="B3998" s="193" t="str">
        <f t="shared" si="7340"/>
        <v>0Home Network Systems</v>
      </c>
      <c r="C3998" s="193" t="str">
        <f t="shared" si="7341"/>
        <v>Home Network Systems0</v>
      </c>
      <c r="D3998" s="193"/>
      <c r="E3998" s="193"/>
      <c r="F3998" s="193" t="str">
        <f t="shared" si="7342"/>
        <v>Home Network Systems0</v>
      </c>
      <c r="G3998" s="193">
        <f t="shared" ref="G3998:M3998" si="7433">G$116</f>
        <v>0</v>
      </c>
      <c r="H3998" s="193">
        <f t="shared" si="7433"/>
        <v>0</v>
      </c>
      <c r="I3998" s="193">
        <f t="shared" si="7433"/>
        <v>0</v>
      </c>
      <c r="J3998" s="193">
        <f t="shared" si="7433"/>
        <v>0</v>
      </c>
      <c r="K3998" s="193">
        <f t="shared" si="7433"/>
        <v>0</v>
      </c>
      <c r="L3998" s="193">
        <f t="shared" si="7433"/>
        <v>0</v>
      </c>
      <c r="M3998" s="193">
        <f t="shared" si="7433"/>
        <v>0</v>
      </c>
      <c r="N3998" s="193" t="str">
        <f t="shared" si="7389"/>
        <v>Home Network Systems</v>
      </c>
      <c r="AA3998" s="193">
        <f t="shared" si="7344"/>
        <v>0</v>
      </c>
      <c r="AB3998" s="193">
        <f t="shared" ref="AB3998" si="7434">AB$116</f>
        <v>0</v>
      </c>
    </row>
    <row r="3999" spans="1:28" s="188" customFormat="1" ht="17.399999999999999">
      <c r="A3999" s="193" t="str">
        <f t="shared" si="7339"/>
        <v>Home Network Systems</v>
      </c>
      <c r="B3999" s="193" t="str">
        <f t="shared" si="7340"/>
        <v>0Home Network Systems</v>
      </c>
      <c r="C3999" s="193" t="str">
        <f t="shared" si="7341"/>
        <v>Home Network Systems0</v>
      </c>
      <c r="D3999" s="193"/>
      <c r="E3999" s="193"/>
      <c r="F3999" s="193" t="str">
        <f t="shared" si="7342"/>
        <v>Home Network Systems0</v>
      </c>
      <c r="G3999" s="193">
        <f t="shared" ref="G3999:M3999" si="7435">G$117</f>
        <v>0</v>
      </c>
      <c r="H3999" s="193">
        <f t="shared" si="7435"/>
        <v>0</v>
      </c>
      <c r="I3999" s="193">
        <f t="shared" si="7435"/>
        <v>0</v>
      </c>
      <c r="J3999" s="193">
        <f t="shared" si="7435"/>
        <v>0</v>
      </c>
      <c r="K3999" s="193">
        <f t="shared" si="7435"/>
        <v>0</v>
      </c>
      <c r="L3999" s="193">
        <f t="shared" si="7435"/>
        <v>0</v>
      </c>
      <c r="M3999" s="193">
        <f t="shared" si="7435"/>
        <v>0</v>
      </c>
      <c r="N3999" s="193" t="str">
        <f t="shared" si="7389"/>
        <v>Home Network Systems</v>
      </c>
      <c r="AA3999" s="193">
        <f t="shared" si="7344"/>
        <v>0</v>
      </c>
      <c r="AB3999" s="193">
        <f t="shared" ref="AB3999" si="7436">AB$117</f>
        <v>0</v>
      </c>
    </row>
    <row r="4000" spans="1:28" s="188" customFormat="1" ht="17.399999999999999">
      <c r="A4000" s="193" t="str">
        <f t="shared" si="7339"/>
        <v>Home Network Systems</v>
      </c>
      <c r="B4000" s="193" t="str">
        <f t="shared" si="7340"/>
        <v>HO050Home Network Systems</v>
      </c>
      <c r="C4000" s="193" t="str">
        <f t="shared" si="7341"/>
        <v>Home Network SystemsPreston, Peter</v>
      </c>
      <c r="D4000" s="193"/>
      <c r="E4000" s="193"/>
      <c r="F4000" s="193" t="str">
        <f t="shared" si="7342"/>
        <v>Home Network SystemsLong, Kristin</v>
      </c>
      <c r="G4000" s="193" t="str">
        <f t="shared" ref="G4000:M4000" si="7437">G$118</f>
        <v>Long, Kristin</v>
      </c>
      <c r="H4000" s="193" t="str">
        <f t="shared" si="7437"/>
        <v>Preston, Peter</v>
      </c>
      <c r="I4000" s="193" t="str">
        <f t="shared" si="7437"/>
        <v>HO050</v>
      </c>
      <c r="J4000" s="193" t="str">
        <f t="shared" si="7437"/>
        <v>HORN PHOTO</v>
      </c>
      <c r="K4000" s="193" t="str">
        <f t="shared" si="7437"/>
        <v>all</v>
      </c>
      <c r="L4000" s="193">
        <f t="shared" si="7437"/>
        <v>0</v>
      </c>
      <c r="M4000" s="193">
        <f t="shared" si="7437"/>
        <v>0</v>
      </c>
      <c r="N4000" s="193" t="str">
        <f t="shared" si="7389"/>
        <v>Home Network Systems</v>
      </c>
      <c r="AA4000" s="193">
        <f t="shared" si="7344"/>
        <v>0</v>
      </c>
      <c r="AB4000" s="193" t="str">
        <f t="shared" ref="AB4000" si="7438">AB$118</f>
        <v>Preston, Peter</v>
      </c>
    </row>
    <row r="4001" spans="1:28" s="188" customFormat="1" ht="17.399999999999999">
      <c r="A4001" s="193" t="str">
        <f t="shared" si="7339"/>
        <v>Home Network Systems</v>
      </c>
      <c r="B4001" s="193" t="str">
        <f t="shared" si="7340"/>
        <v>HO122Home Network Systems</v>
      </c>
      <c r="C4001" s="193" t="str">
        <f t="shared" si="7341"/>
        <v>Home Network SystemsPreston, Peter</v>
      </c>
      <c r="D4001" s="193"/>
      <c r="E4001" s="193"/>
      <c r="F4001" s="193" t="str">
        <f t="shared" si="7342"/>
        <v>Home Network SystemsLong, Kristin</v>
      </c>
      <c r="G4001" s="193" t="str">
        <f t="shared" ref="G4001:M4001" si="7439">G$119</f>
        <v>Long, Kristin</v>
      </c>
      <c r="H4001" s="193" t="str">
        <f t="shared" si="7439"/>
        <v>Preston, Peter</v>
      </c>
      <c r="I4001" s="193" t="str">
        <f t="shared" si="7439"/>
        <v>HO122</v>
      </c>
      <c r="J4001" s="193" t="str">
        <f t="shared" si="7439"/>
        <v>HOT ROD CAMERAS LLC</v>
      </c>
      <c r="K4001" s="193" t="str">
        <f t="shared" si="7439"/>
        <v>all</v>
      </c>
      <c r="L4001" s="193">
        <f t="shared" si="7439"/>
        <v>0</v>
      </c>
      <c r="M4001" s="193">
        <f t="shared" si="7439"/>
        <v>0</v>
      </c>
      <c r="N4001" s="193" t="str">
        <f t="shared" si="7389"/>
        <v>Home Network Systems</v>
      </c>
      <c r="AA4001" s="193">
        <f t="shared" si="7344"/>
        <v>0</v>
      </c>
      <c r="AB4001" s="193" t="str">
        <f t="shared" ref="AB4001" si="7440">AB$119</f>
        <v>Preston, Peter</v>
      </c>
    </row>
    <row r="4002" spans="1:28" s="188" customFormat="1" ht="17.399999999999999">
      <c r="A4002" s="193" t="str">
        <f t="shared" si="7339"/>
        <v>Home Network Systems</v>
      </c>
      <c r="B4002" s="193" t="str">
        <f t="shared" si="7340"/>
        <v>IM267Home Network Systems</v>
      </c>
      <c r="C4002" s="193" t="str">
        <f t="shared" si="7341"/>
        <v>Home Network SystemsPreston, Peter</v>
      </c>
      <c r="D4002" s="193"/>
      <c r="E4002" s="193"/>
      <c r="F4002" s="193" t="str">
        <f t="shared" si="7342"/>
        <v>Home Network SystemsLong, Kristin</v>
      </c>
      <c r="G4002" s="193" t="str">
        <f t="shared" ref="G4002:M4002" si="7441">G$120</f>
        <v>Long, Kristin</v>
      </c>
      <c r="H4002" s="193" t="str">
        <f t="shared" si="7441"/>
        <v>Preston, Peter</v>
      </c>
      <c r="I4002" s="193" t="str">
        <f t="shared" si="7441"/>
        <v>IM267</v>
      </c>
      <c r="J4002" s="193" t="str">
        <f t="shared" si="7441"/>
        <v>IMAGE ONE ENTERPRISES LLC</v>
      </c>
      <c r="K4002" s="193" t="str">
        <f t="shared" si="7441"/>
        <v>all</v>
      </c>
      <c r="L4002" s="193">
        <f t="shared" si="7441"/>
        <v>0</v>
      </c>
      <c r="M4002" s="193">
        <f t="shared" si="7441"/>
        <v>0</v>
      </c>
      <c r="N4002" s="193" t="str">
        <f t="shared" si="7389"/>
        <v>Home Network Systems</v>
      </c>
      <c r="AA4002" s="193">
        <f t="shared" si="7344"/>
        <v>0</v>
      </c>
      <c r="AB4002" s="193" t="str">
        <f t="shared" ref="AB4002" si="7442">AB$120</f>
        <v>Preston, Peter</v>
      </c>
    </row>
    <row r="4003" spans="1:28" s="188" customFormat="1" ht="17.399999999999999">
      <c r="A4003" s="193" t="str">
        <f t="shared" si="7339"/>
        <v>Home Network Systems</v>
      </c>
      <c r="B4003" s="193" t="str">
        <f t="shared" si="7340"/>
        <v>JO461Home Network Systems</v>
      </c>
      <c r="C4003" s="193" t="str">
        <f t="shared" si="7341"/>
        <v>Home Network SystemsPreston, Peter</v>
      </c>
      <c r="D4003" s="193"/>
      <c r="E4003" s="193"/>
      <c r="F4003" s="193" t="str">
        <f t="shared" si="7342"/>
        <v>Home Network SystemsLong, Kristin</v>
      </c>
      <c r="G4003" s="193" t="str">
        <f t="shared" ref="G4003:M4003" si="7443">G$121</f>
        <v>Long, Kristin</v>
      </c>
      <c r="H4003" s="193" t="str">
        <f t="shared" si="7443"/>
        <v>Preston, Peter</v>
      </c>
      <c r="I4003" s="193" t="str">
        <f t="shared" si="7443"/>
        <v>JO461</v>
      </c>
      <c r="J4003" s="193" t="str">
        <f t="shared" si="7443"/>
        <v>JOE CAMERA INC</v>
      </c>
      <c r="K4003" s="193" t="str">
        <f t="shared" si="7443"/>
        <v>all</v>
      </c>
      <c r="L4003" s="193">
        <f t="shared" si="7443"/>
        <v>0</v>
      </c>
      <c r="M4003" s="193">
        <f t="shared" si="7443"/>
        <v>0</v>
      </c>
      <c r="N4003" s="193" t="str">
        <f t="shared" si="7389"/>
        <v>Home Network Systems</v>
      </c>
      <c r="AA4003" s="193">
        <f t="shared" si="7344"/>
        <v>0</v>
      </c>
      <c r="AB4003" s="193" t="str">
        <f t="shared" ref="AB4003" si="7444">AB$121</f>
        <v>Preston, Peter</v>
      </c>
    </row>
    <row r="4004" spans="1:28" s="188" customFormat="1" ht="17.399999999999999">
      <c r="A4004" s="193" t="str">
        <f t="shared" si="7339"/>
        <v>Home Network Systems</v>
      </c>
      <c r="B4004" s="193" t="str">
        <f t="shared" si="7340"/>
        <v>NL001Home Network Systems</v>
      </c>
      <c r="C4004" s="193" t="str">
        <f t="shared" si="7341"/>
        <v>Home Network SystemsPreston, Peter</v>
      </c>
      <c r="D4004" s="193"/>
      <c r="E4004" s="193"/>
      <c r="F4004" s="193" t="str">
        <f t="shared" si="7342"/>
        <v>Home Network SystemsLong, Kristin</v>
      </c>
      <c r="G4004" s="193" t="str">
        <f t="shared" ref="G4004:M4004" si="7445">G$122</f>
        <v>Long, Kristin</v>
      </c>
      <c r="H4004" s="193" t="str">
        <f t="shared" si="7445"/>
        <v>Preston, Peter</v>
      </c>
      <c r="I4004" s="193" t="str">
        <f t="shared" si="7445"/>
        <v>NL001</v>
      </c>
      <c r="J4004" s="193" t="str">
        <f t="shared" si="7445"/>
        <v>NL2K ENTERPRISES INC</v>
      </c>
      <c r="K4004" s="193" t="str">
        <f t="shared" si="7445"/>
        <v>all</v>
      </c>
      <c r="L4004" s="193">
        <f t="shared" si="7445"/>
        <v>0</v>
      </c>
      <c r="M4004" s="193">
        <f t="shared" si="7445"/>
        <v>0</v>
      </c>
      <c r="N4004" s="193" t="str">
        <f t="shared" si="7389"/>
        <v>Home Network Systems</v>
      </c>
      <c r="AA4004" s="193">
        <f t="shared" si="7344"/>
        <v>0</v>
      </c>
      <c r="AB4004" s="193" t="str">
        <f t="shared" ref="AB4004" si="7446">AB$122</f>
        <v>Preston, Peter</v>
      </c>
    </row>
    <row r="4005" spans="1:28" s="188" customFormat="1" ht="17.399999999999999">
      <c r="A4005" s="193" t="str">
        <f t="shared" si="7339"/>
        <v>Home Network Systems</v>
      </c>
      <c r="B4005" s="193" t="str">
        <f t="shared" si="7340"/>
        <v>PA446Home Network Systems</v>
      </c>
      <c r="C4005" s="193" t="str">
        <f t="shared" si="7341"/>
        <v>Home Network SystemsPreston, Peter</v>
      </c>
      <c r="D4005" s="193"/>
      <c r="E4005" s="193"/>
      <c r="F4005" s="193" t="str">
        <f t="shared" si="7342"/>
        <v>Home Network SystemsLong, Kristin</v>
      </c>
      <c r="G4005" s="193" t="str">
        <f t="shared" ref="G4005:M4005" si="7447">G$123</f>
        <v>Long, Kristin</v>
      </c>
      <c r="H4005" s="193" t="str">
        <f t="shared" si="7447"/>
        <v>Preston, Peter</v>
      </c>
      <c r="I4005" s="193" t="str">
        <f t="shared" si="7447"/>
        <v>PA446</v>
      </c>
      <c r="J4005" s="193" t="str">
        <f t="shared" si="7447"/>
        <v>PAUL'S PHOTO INC</v>
      </c>
      <c r="K4005" s="193" t="str">
        <f t="shared" si="7447"/>
        <v>all</v>
      </c>
      <c r="L4005" s="193">
        <f t="shared" si="7447"/>
        <v>0</v>
      </c>
      <c r="M4005" s="193">
        <f t="shared" si="7447"/>
        <v>0</v>
      </c>
      <c r="N4005" s="193" t="str">
        <f t="shared" si="7389"/>
        <v>Home Network Systems</v>
      </c>
      <c r="AA4005" s="193">
        <f t="shared" si="7344"/>
        <v>0</v>
      </c>
      <c r="AB4005" s="193" t="str">
        <f t="shared" ref="AB4005" si="7448">AB$123</f>
        <v>Preston, Peter</v>
      </c>
    </row>
    <row r="4006" spans="1:28" s="188" customFormat="1" ht="17.399999999999999">
      <c r="A4006" s="193" t="str">
        <f t="shared" si="7339"/>
        <v>Home Network Systems</v>
      </c>
      <c r="B4006" s="193" t="str">
        <f t="shared" si="7340"/>
        <v>PI458Home Network Systems</v>
      </c>
      <c r="C4006" s="193" t="str">
        <f t="shared" si="7341"/>
        <v>Home Network SystemsPreston, Peter</v>
      </c>
      <c r="D4006" s="193"/>
      <c r="E4006" s="193"/>
      <c r="F4006" s="193" t="str">
        <f t="shared" si="7342"/>
        <v>Home Network SystemsLong, Kristin</v>
      </c>
      <c r="G4006" s="193" t="str">
        <f t="shared" ref="G4006:M4006" si="7449">G$124</f>
        <v>Long, Kristin</v>
      </c>
      <c r="H4006" s="193" t="str">
        <f t="shared" si="7449"/>
        <v>Preston, Peter</v>
      </c>
      <c r="I4006" s="193" t="str">
        <f t="shared" si="7449"/>
        <v>PI458</v>
      </c>
      <c r="J4006" s="193" t="str">
        <f t="shared" si="7449"/>
        <v>PICTURELINE INC</v>
      </c>
      <c r="K4006" s="193" t="str">
        <f t="shared" si="7449"/>
        <v>all</v>
      </c>
      <c r="L4006" s="193">
        <f t="shared" si="7449"/>
        <v>0</v>
      </c>
      <c r="M4006" s="193">
        <f t="shared" si="7449"/>
        <v>0</v>
      </c>
      <c r="N4006" s="193" t="str">
        <f t="shared" si="7389"/>
        <v>Home Network Systems</v>
      </c>
      <c r="AA4006" s="193">
        <f t="shared" si="7344"/>
        <v>0</v>
      </c>
      <c r="AB4006" s="193" t="str">
        <f t="shared" ref="AB4006" si="7450">AB$124</f>
        <v>Preston, Peter</v>
      </c>
    </row>
    <row r="4007" spans="1:28" s="188" customFormat="1" ht="17.399999999999999">
      <c r="A4007" s="193" t="str">
        <f t="shared" si="7339"/>
        <v>Home Network Systems</v>
      </c>
      <c r="B4007" s="193" t="str">
        <f t="shared" si="7340"/>
        <v>SA065Home Network Systems</v>
      </c>
      <c r="C4007" s="193" t="str">
        <f t="shared" si="7341"/>
        <v>Home Network SystemsPreston, Peter</v>
      </c>
      <c r="D4007" s="193"/>
      <c r="E4007" s="193"/>
      <c r="F4007" s="193" t="str">
        <f t="shared" si="7342"/>
        <v>Home Network SystemsLong, Kristin</v>
      </c>
      <c r="G4007" s="193" t="str">
        <f t="shared" ref="G4007:M4007" si="7451">G$125</f>
        <v>Long, Kristin</v>
      </c>
      <c r="H4007" s="193" t="str">
        <f t="shared" si="7451"/>
        <v>Preston, Peter</v>
      </c>
      <c r="I4007" s="193" t="str">
        <f t="shared" si="7451"/>
        <v>SA065</v>
      </c>
      <c r="J4007" s="193" t="str">
        <f t="shared" si="7451"/>
        <v>SAMY'S CAMERA #CCL17</v>
      </c>
      <c r="K4007" s="193" t="str">
        <f t="shared" si="7451"/>
        <v>all</v>
      </c>
      <c r="L4007" s="193">
        <f t="shared" si="7451"/>
        <v>0</v>
      </c>
      <c r="M4007" s="193">
        <f t="shared" si="7451"/>
        <v>0</v>
      </c>
      <c r="N4007" s="193" t="str">
        <f t="shared" si="7389"/>
        <v>Home Network Systems</v>
      </c>
      <c r="AA4007" s="193">
        <f t="shared" si="7344"/>
        <v>0</v>
      </c>
      <c r="AB4007" s="193" t="str">
        <f t="shared" ref="AB4007" si="7452">AB$125</f>
        <v>Preston, Peter</v>
      </c>
    </row>
    <row r="4008" spans="1:28" s="188" customFormat="1" ht="17.399999999999999">
      <c r="A4008" s="193" t="str">
        <f t="shared" si="7339"/>
        <v>Home Network Systems</v>
      </c>
      <c r="B4008" s="193" t="str">
        <f t="shared" si="7340"/>
        <v>0Home Network Systems</v>
      </c>
      <c r="C4008" s="193" t="str">
        <f t="shared" si="7341"/>
        <v>Home Network Systems0</v>
      </c>
      <c r="D4008" s="193"/>
      <c r="E4008" s="193"/>
      <c r="F4008" s="193" t="str">
        <f t="shared" si="7342"/>
        <v>Home Network Systems0</v>
      </c>
      <c r="G4008" s="193">
        <f t="shared" ref="G4008:M4008" si="7453">G$126</f>
        <v>0</v>
      </c>
      <c r="H4008" s="193">
        <f t="shared" si="7453"/>
        <v>0</v>
      </c>
      <c r="I4008" s="193">
        <f t="shared" si="7453"/>
        <v>0</v>
      </c>
      <c r="J4008" s="193">
        <f t="shared" si="7453"/>
        <v>0</v>
      </c>
      <c r="K4008" s="193">
        <f t="shared" si="7453"/>
        <v>0</v>
      </c>
      <c r="L4008" s="193">
        <f t="shared" si="7453"/>
        <v>0</v>
      </c>
      <c r="M4008" s="193">
        <f t="shared" si="7453"/>
        <v>0</v>
      </c>
      <c r="N4008" s="193" t="str">
        <f t="shared" si="7389"/>
        <v>Home Network Systems</v>
      </c>
      <c r="AA4008" s="193">
        <f t="shared" si="7344"/>
        <v>0</v>
      </c>
      <c r="AB4008" s="193">
        <f t="shared" ref="AB4008" si="7454">AB$126</f>
        <v>0</v>
      </c>
    </row>
    <row r="4009" spans="1:28" s="188" customFormat="1" ht="17.399999999999999">
      <c r="A4009" s="193" t="str">
        <f t="shared" si="7339"/>
        <v>Home Network Systems</v>
      </c>
      <c r="B4009" s="193" t="str">
        <f t="shared" si="7340"/>
        <v>0Home Network Systems</v>
      </c>
      <c r="C4009" s="193" t="str">
        <f t="shared" si="7341"/>
        <v>Home Network Systems0</v>
      </c>
      <c r="D4009" s="193"/>
      <c r="E4009" s="193"/>
      <c r="F4009" s="193" t="str">
        <f t="shared" si="7342"/>
        <v>Home Network Systems0</v>
      </c>
      <c r="G4009" s="193">
        <f t="shared" ref="G4009:M4009" si="7455">G$127</f>
        <v>0</v>
      </c>
      <c r="H4009" s="193">
        <f t="shared" si="7455"/>
        <v>0</v>
      </c>
      <c r="I4009" s="193">
        <f t="shared" si="7455"/>
        <v>0</v>
      </c>
      <c r="J4009" s="193">
        <f t="shared" si="7455"/>
        <v>0</v>
      </c>
      <c r="K4009" s="193">
        <f t="shared" si="7455"/>
        <v>0</v>
      </c>
      <c r="L4009" s="193">
        <f t="shared" si="7455"/>
        <v>0</v>
      </c>
      <c r="M4009" s="193">
        <f t="shared" si="7455"/>
        <v>0</v>
      </c>
      <c r="N4009" s="193" t="str">
        <f t="shared" si="7389"/>
        <v>Home Network Systems</v>
      </c>
      <c r="AA4009" s="193">
        <f t="shared" si="7344"/>
        <v>0</v>
      </c>
      <c r="AB4009" s="193">
        <f t="shared" ref="AB4009" si="7456">AB$127</f>
        <v>0</v>
      </c>
    </row>
    <row r="4010" spans="1:28" s="188" customFormat="1" ht="17.399999999999999">
      <c r="A4010" s="193" t="str">
        <f t="shared" si="7339"/>
        <v>Home Network Systems</v>
      </c>
      <c r="B4010" s="193" t="str">
        <f t="shared" si="7340"/>
        <v>AB240Home Network Systems</v>
      </c>
      <c r="C4010" s="193" t="str">
        <f t="shared" si="7341"/>
        <v>Home Network SystemsChao, Kai</v>
      </c>
      <c r="D4010" s="193"/>
      <c r="E4010" s="193"/>
      <c r="F4010" s="193" t="str">
        <f t="shared" si="7342"/>
        <v>Home Network SystemsRichardson, Vicki</v>
      </c>
      <c r="G4010" s="193" t="str">
        <f t="shared" ref="G4010:M4010" si="7457">G$128</f>
        <v>Richardson, Vicki</v>
      </c>
      <c r="H4010" s="193" t="str">
        <f t="shared" si="7457"/>
        <v>Chao, Kai</v>
      </c>
      <c r="I4010" s="193" t="str">
        <f t="shared" si="7457"/>
        <v>AB240</v>
      </c>
      <c r="J4010" s="193" t="str">
        <f t="shared" si="7457"/>
        <v>ABC APPLIANCE  (arc)</v>
      </c>
      <c r="K4010" s="193" t="str">
        <f t="shared" si="7457"/>
        <v>all</v>
      </c>
      <c r="L4010" s="193">
        <f t="shared" si="7457"/>
        <v>0</v>
      </c>
      <c r="M4010" s="193">
        <f t="shared" si="7457"/>
        <v>0</v>
      </c>
      <c r="N4010" s="193" t="str">
        <f t="shared" si="7389"/>
        <v>Home Network Systems</v>
      </c>
      <c r="AA4010" s="193">
        <f t="shared" si="7344"/>
        <v>0</v>
      </c>
      <c r="AB4010" s="193" t="str">
        <f t="shared" ref="AB4010" si="7458">AB$128</f>
        <v>Chao, Kai</v>
      </c>
    </row>
    <row r="4011" spans="1:28" s="188" customFormat="1" ht="17.399999999999999">
      <c r="A4011" s="193" t="str">
        <f t="shared" si="7339"/>
        <v>Home Network Systems</v>
      </c>
      <c r="B4011" s="193" t="str">
        <f t="shared" si="7340"/>
        <v>GO651Home Network Systems</v>
      </c>
      <c r="C4011" s="193" t="str">
        <f t="shared" si="7341"/>
        <v>Home Network SystemsChao, Kai</v>
      </c>
      <c r="D4011" s="193"/>
      <c r="E4011" s="193"/>
      <c r="F4011" s="193" t="str">
        <f t="shared" si="7342"/>
        <v>Home Network SystemsRichardson, Vicki</v>
      </c>
      <c r="G4011" s="193" t="str">
        <f t="shared" ref="G4011:M4011" si="7459">G$129</f>
        <v>Richardson, Vicki</v>
      </c>
      <c r="H4011" s="193" t="str">
        <f t="shared" si="7459"/>
        <v>Chao, Kai</v>
      </c>
      <c r="I4011" s="193" t="str">
        <f t="shared" si="7459"/>
        <v>GO651</v>
      </c>
      <c r="J4011" s="193" t="str">
        <f t="shared" si="7459"/>
        <v>GOOD FORTUNE SUPERMARKET</v>
      </c>
      <c r="K4011" s="193" t="str">
        <f t="shared" si="7459"/>
        <v>all</v>
      </c>
      <c r="L4011" s="193">
        <f t="shared" si="7459"/>
        <v>0</v>
      </c>
      <c r="M4011" s="193">
        <f t="shared" si="7459"/>
        <v>0</v>
      </c>
      <c r="N4011" s="193" t="str">
        <f t="shared" si="7389"/>
        <v>Home Network Systems</v>
      </c>
      <c r="AA4011" s="193">
        <f t="shared" si="7344"/>
        <v>0</v>
      </c>
      <c r="AB4011" s="193" t="str">
        <f t="shared" ref="AB4011" si="7460">AB$129</f>
        <v>Chao, Kai</v>
      </c>
    </row>
    <row r="4012" spans="1:28" s="188" customFormat="1" ht="17.399999999999999">
      <c r="A4012" s="193" t="str">
        <f t="shared" si="7339"/>
        <v>Home Network Systems</v>
      </c>
      <c r="B4012" s="193" t="str">
        <f t="shared" si="7340"/>
        <v>JA081Home Network Systems</v>
      </c>
      <c r="C4012" s="193" t="str">
        <f t="shared" si="7341"/>
        <v>Home Network SystemsChao, Kai</v>
      </c>
      <c r="D4012" s="193"/>
      <c r="E4012" s="193"/>
      <c r="F4012" s="193" t="str">
        <f t="shared" si="7342"/>
        <v>Home Network SystemsRichardson, Vicki</v>
      </c>
      <c r="G4012" s="193" t="str">
        <f t="shared" ref="G4012:M4012" si="7461">G$130</f>
        <v>Richardson, Vicki</v>
      </c>
      <c r="H4012" s="193" t="str">
        <f t="shared" si="7461"/>
        <v>Chao, Kai</v>
      </c>
      <c r="I4012" s="193" t="str">
        <f t="shared" si="7461"/>
        <v>JA081</v>
      </c>
      <c r="J4012" s="193" t="str">
        <f t="shared" si="7461"/>
        <v>JAS GROUP, INC.</v>
      </c>
      <c r="K4012" s="193" t="str">
        <f t="shared" si="7461"/>
        <v>all</v>
      </c>
      <c r="L4012" s="193">
        <f t="shared" si="7461"/>
        <v>0</v>
      </c>
      <c r="M4012" s="193">
        <f t="shared" si="7461"/>
        <v>0</v>
      </c>
      <c r="N4012" s="193" t="str">
        <f t="shared" si="7389"/>
        <v>Home Network Systems</v>
      </c>
      <c r="AA4012" s="193">
        <f t="shared" si="7344"/>
        <v>0</v>
      </c>
      <c r="AB4012" s="193" t="str">
        <f t="shared" ref="AB4012" si="7462">AB$130</f>
        <v>Chao, Kai</v>
      </c>
    </row>
    <row r="4013" spans="1:28" s="188" customFormat="1" ht="17.399999999999999">
      <c r="A4013" s="193" t="str">
        <f t="shared" si="7339"/>
        <v>Home Network Systems</v>
      </c>
      <c r="B4013" s="193" t="str">
        <f t="shared" si="7340"/>
        <v>JA100Home Network Systems</v>
      </c>
      <c r="C4013" s="193" t="str">
        <f t="shared" si="7341"/>
        <v>Home Network SystemsChao, Kai</v>
      </c>
      <c r="D4013" s="193"/>
      <c r="E4013" s="193"/>
      <c r="F4013" s="193" t="str">
        <f t="shared" si="7342"/>
        <v>Home Network SystemsRichardson, Vicki</v>
      </c>
      <c r="G4013" s="193" t="str">
        <f t="shared" ref="G4013:M4013" si="7463">G$131</f>
        <v>Richardson, Vicki</v>
      </c>
      <c r="H4013" s="193" t="str">
        <f t="shared" si="7463"/>
        <v>Chao, Kai</v>
      </c>
      <c r="I4013" s="193" t="str">
        <f t="shared" si="7463"/>
        <v>JA100</v>
      </c>
      <c r="J4013" s="193" t="str">
        <f t="shared" si="7463"/>
        <v>JFC INTERNATIONAL</v>
      </c>
      <c r="K4013" s="193" t="str">
        <f t="shared" si="7463"/>
        <v>all</v>
      </c>
      <c r="L4013" s="193">
        <f t="shared" si="7463"/>
        <v>0</v>
      </c>
      <c r="M4013" s="193">
        <f t="shared" si="7463"/>
        <v>0</v>
      </c>
      <c r="N4013" s="193" t="str">
        <f t="shared" si="7389"/>
        <v>Home Network Systems</v>
      </c>
      <c r="AA4013" s="193">
        <f t="shared" si="7344"/>
        <v>0</v>
      </c>
      <c r="AB4013" s="193" t="str">
        <f t="shared" ref="AB4013" si="7464">AB$131</f>
        <v>Chao, Kai</v>
      </c>
    </row>
    <row r="4014" spans="1:28" s="188" customFormat="1" ht="17.399999999999999">
      <c r="A4014" s="193" t="str">
        <f t="shared" si="7339"/>
        <v>Home Network Systems</v>
      </c>
      <c r="B4014" s="193" t="str">
        <f t="shared" si="7340"/>
        <v>KI090Home Network Systems</v>
      </c>
      <c r="C4014" s="193" t="str">
        <f t="shared" si="7341"/>
        <v>Home Network SystemsChao, Kai</v>
      </c>
      <c r="D4014" s="193"/>
      <c r="E4014" s="193"/>
      <c r="F4014" s="193" t="str">
        <f t="shared" si="7342"/>
        <v>Home Network SystemsRichardson, Vicki</v>
      </c>
      <c r="G4014" s="193" t="str">
        <f t="shared" ref="G4014:M4014" si="7465">G$132</f>
        <v>Richardson, Vicki</v>
      </c>
      <c r="H4014" s="193" t="str">
        <f t="shared" si="7465"/>
        <v>Chao, Kai</v>
      </c>
      <c r="I4014" s="193" t="str">
        <f t="shared" si="7465"/>
        <v>KI090</v>
      </c>
      <c r="J4014" s="193" t="str">
        <f t="shared" si="7465"/>
        <v>KIM'S HOME</v>
      </c>
      <c r="K4014" s="193" t="str">
        <f t="shared" si="7465"/>
        <v>all</v>
      </c>
      <c r="L4014" s="193">
        <f t="shared" si="7465"/>
        <v>0</v>
      </c>
      <c r="M4014" s="193">
        <f t="shared" si="7465"/>
        <v>0</v>
      </c>
      <c r="N4014" s="193" t="str">
        <f t="shared" si="7389"/>
        <v>Home Network Systems</v>
      </c>
      <c r="AA4014" s="193">
        <f t="shared" si="7344"/>
        <v>0</v>
      </c>
      <c r="AB4014" s="193" t="str">
        <f t="shared" ref="AB4014" si="7466">AB$132</f>
        <v>Chao, Kai</v>
      </c>
    </row>
    <row r="4015" spans="1:28" s="188" customFormat="1" ht="17.399999999999999">
      <c r="A4015" s="193" t="str">
        <f t="shared" si="7339"/>
        <v>Home Network Systems</v>
      </c>
      <c r="B4015" s="193" t="str">
        <f t="shared" si="7340"/>
        <v>SA152Home Network Systems</v>
      </c>
      <c r="C4015" s="193" t="str">
        <f t="shared" si="7341"/>
        <v>Home Network SystemsChao, Kai</v>
      </c>
      <c r="D4015" s="193"/>
      <c r="E4015" s="193"/>
      <c r="F4015" s="193" t="str">
        <f t="shared" si="7342"/>
        <v>Home Network SystemsRichardson, Vicki</v>
      </c>
      <c r="G4015" s="193" t="str">
        <f t="shared" ref="G4015:M4015" si="7467">G$133</f>
        <v>Richardson, Vicki</v>
      </c>
      <c r="H4015" s="193" t="str">
        <f t="shared" si="7467"/>
        <v>Chao, Kai</v>
      </c>
      <c r="I4015" s="193" t="str">
        <f t="shared" si="7467"/>
        <v>SA152</v>
      </c>
      <c r="J4015" s="193" t="str">
        <f t="shared" si="7467"/>
        <v>SAVE LOT INT'L CORP</v>
      </c>
      <c r="K4015" s="193" t="str">
        <f t="shared" si="7467"/>
        <v>all</v>
      </c>
      <c r="L4015" s="193">
        <f t="shared" si="7467"/>
        <v>0</v>
      </c>
      <c r="M4015" s="193">
        <f t="shared" si="7467"/>
        <v>0</v>
      </c>
      <c r="N4015" s="193" t="str">
        <f t="shared" si="7389"/>
        <v>Home Network Systems</v>
      </c>
      <c r="AA4015" s="193">
        <f t="shared" si="7344"/>
        <v>0</v>
      </c>
      <c r="AB4015" s="193" t="str">
        <f t="shared" ref="AB4015" si="7468">AB$133</f>
        <v>Chao, Kai</v>
      </c>
    </row>
    <row r="4016" spans="1:28" s="188" customFormat="1" ht="17.399999999999999">
      <c r="A4016" s="193" t="str">
        <f t="shared" si="7339"/>
        <v>Home Network Systems</v>
      </c>
      <c r="B4016" s="193" t="str">
        <f t="shared" si="7340"/>
        <v>TA292Home Network Systems</v>
      </c>
      <c r="C4016" s="193" t="str">
        <f t="shared" si="7341"/>
        <v>Home Network SystemsChao, Kai</v>
      </c>
      <c r="D4016" s="193"/>
      <c r="E4016" s="193"/>
      <c r="F4016" s="193" t="str">
        <f t="shared" si="7342"/>
        <v>Home Network SystemsRichardson, Vicki</v>
      </c>
      <c r="G4016" s="193" t="str">
        <f t="shared" ref="G4016:M4016" si="7469">G$134</f>
        <v>Richardson, Vicki</v>
      </c>
      <c r="H4016" s="193" t="str">
        <f t="shared" si="7469"/>
        <v>Chao, Kai</v>
      </c>
      <c r="I4016" s="193" t="str">
        <f t="shared" si="7469"/>
        <v>TA292</v>
      </c>
      <c r="J4016" s="193" t="str">
        <f t="shared" si="7469"/>
        <v>TAK SHING HONG INC</v>
      </c>
      <c r="K4016" s="193" t="str">
        <f t="shared" si="7469"/>
        <v>all</v>
      </c>
      <c r="L4016" s="193">
        <f t="shared" si="7469"/>
        <v>0</v>
      </c>
      <c r="M4016" s="193">
        <f t="shared" si="7469"/>
        <v>0</v>
      </c>
      <c r="N4016" s="193" t="str">
        <f t="shared" si="7389"/>
        <v>Home Network Systems</v>
      </c>
      <c r="AA4016" s="193">
        <f t="shared" si="7344"/>
        <v>0</v>
      </c>
      <c r="AB4016" s="193" t="str">
        <f t="shared" ref="AB4016" si="7470">AB$134</f>
        <v>Chao, Kai</v>
      </c>
    </row>
    <row r="4017" spans="1:28" s="188" customFormat="1" ht="17.399999999999999">
      <c r="A4017" s="193" t="str">
        <f t="shared" si="7339"/>
        <v>Home Network Systems</v>
      </c>
      <c r="B4017" s="193" t="str">
        <f t="shared" si="7340"/>
        <v>0Home Network Systems</v>
      </c>
      <c r="C4017" s="193" t="str">
        <f t="shared" si="7341"/>
        <v>Home Network Systems0</v>
      </c>
      <c r="D4017" s="193"/>
      <c r="E4017" s="193"/>
      <c r="F4017" s="193" t="str">
        <f t="shared" si="7342"/>
        <v>Home Network Systems0</v>
      </c>
      <c r="G4017" s="193">
        <f t="shared" ref="G4017:M4017" si="7471">G$135</f>
        <v>0</v>
      </c>
      <c r="H4017" s="193">
        <f t="shared" si="7471"/>
        <v>0</v>
      </c>
      <c r="I4017" s="193">
        <f t="shared" si="7471"/>
        <v>0</v>
      </c>
      <c r="J4017" s="193">
        <f t="shared" si="7471"/>
        <v>0</v>
      </c>
      <c r="K4017" s="193">
        <f t="shared" si="7471"/>
        <v>0</v>
      </c>
      <c r="L4017" s="193">
        <f t="shared" si="7471"/>
        <v>0</v>
      </c>
      <c r="M4017" s="193">
        <f t="shared" si="7471"/>
        <v>0</v>
      </c>
      <c r="N4017" s="193" t="str">
        <f t="shared" si="7389"/>
        <v>Home Network Systems</v>
      </c>
      <c r="AA4017" s="193">
        <f t="shared" si="7344"/>
        <v>0</v>
      </c>
      <c r="AB4017" s="193">
        <f t="shared" ref="AB4017" si="7472">AB$135</f>
        <v>0</v>
      </c>
    </row>
    <row r="4018" spans="1:28" s="188" customFormat="1" ht="17.399999999999999">
      <c r="A4018" s="193" t="str">
        <f t="shared" ref="A4018:A4081" si="7473">T$15</f>
        <v>Home Network Systems</v>
      </c>
      <c r="B4018" s="193" t="str">
        <f t="shared" ref="B4018:B4081" si="7474">CONCATENATE(I4018,A4018)</f>
        <v>0Home Network Systems</v>
      </c>
      <c r="C4018" s="193" t="str">
        <f t="shared" ref="C4018:C4081" si="7475">CONCATENATE(A4018,H4018)</f>
        <v>Home Network Systems0</v>
      </c>
      <c r="D4018" s="193"/>
      <c r="E4018" s="193"/>
      <c r="F4018" s="193" t="str">
        <f t="shared" ref="F4018:F4081" si="7476">CONCATENATE(A4018,G4018)</f>
        <v>Home Network Systems0</v>
      </c>
      <c r="G4018" s="193">
        <f t="shared" ref="G4018:M4018" si="7477">G$136</f>
        <v>0</v>
      </c>
      <c r="H4018" s="193">
        <f t="shared" si="7477"/>
        <v>0</v>
      </c>
      <c r="I4018" s="193">
        <f t="shared" si="7477"/>
        <v>0</v>
      </c>
      <c r="J4018" s="193">
        <f t="shared" si="7477"/>
        <v>0</v>
      </c>
      <c r="K4018" s="193">
        <f t="shared" si="7477"/>
        <v>0</v>
      </c>
      <c r="L4018" s="193">
        <f t="shared" si="7477"/>
        <v>0</v>
      </c>
      <c r="M4018" s="193">
        <f t="shared" si="7477"/>
        <v>0</v>
      </c>
      <c r="N4018" s="193" t="str">
        <f t="shared" si="7389"/>
        <v>Home Network Systems</v>
      </c>
      <c r="AA4018" s="193">
        <f t="shared" ref="AA4018:AA4081" si="7478">AT$15</f>
        <v>0</v>
      </c>
      <c r="AB4018" s="193">
        <f t="shared" ref="AB4018" si="7479">AB$136</f>
        <v>0</v>
      </c>
    </row>
    <row r="4019" spans="1:28" s="188" customFormat="1" ht="17.399999999999999">
      <c r="A4019" s="193" t="str">
        <f t="shared" si="7473"/>
        <v>Home Network Systems</v>
      </c>
      <c r="B4019" s="193" t="str">
        <f t="shared" si="7474"/>
        <v>AAFESHome Network Systems</v>
      </c>
      <c r="C4019" s="193" t="str">
        <f t="shared" si="7475"/>
        <v>Home Network SystemsFleming, Bern</v>
      </c>
      <c r="D4019" s="193"/>
      <c r="E4019" s="193"/>
      <c r="F4019" s="193" t="str">
        <f t="shared" si="7476"/>
        <v>Home Network SystemsRichardson, Vicki</v>
      </c>
      <c r="G4019" s="193" t="str">
        <f t="shared" ref="G4019:M4019" si="7480">G$137</f>
        <v>Richardson, Vicki</v>
      </c>
      <c r="H4019" s="193" t="str">
        <f t="shared" si="7480"/>
        <v>Fleming, Bern</v>
      </c>
      <c r="I4019" s="193" t="str">
        <f t="shared" si="7480"/>
        <v>AAFES</v>
      </c>
      <c r="J4019" s="193" t="str">
        <f t="shared" si="7480"/>
        <v>EXCHANGE CATALOG SAL</v>
      </c>
      <c r="K4019" s="193" t="str">
        <f t="shared" si="7480"/>
        <v>all</v>
      </c>
      <c r="L4019" s="193">
        <f t="shared" si="7480"/>
        <v>0</v>
      </c>
      <c r="M4019" s="193">
        <f t="shared" si="7480"/>
        <v>0</v>
      </c>
      <c r="N4019" s="193" t="str">
        <f t="shared" si="7389"/>
        <v>Home Network Systems</v>
      </c>
      <c r="AA4019" s="193">
        <f t="shared" si="7478"/>
        <v>0</v>
      </c>
      <c r="AB4019" s="193" t="str">
        <f t="shared" ref="AB4019" si="7481">AB$137</f>
        <v>Fleming, Bern</v>
      </c>
    </row>
    <row r="4020" spans="1:28" s="188" customFormat="1" ht="17.399999999999999">
      <c r="A4020" s="193" t="str">
        <f t="shared" si="7473"/>
        <v>Home Network Systems</v>
      </c>
      <c r="B4020" s="193" t="str">
        <f t="shared" si="7474"/>
        <v>AK050Home Network Systems</v>
      </c>
      <c r="C4020" s="193" t="str">
        <f t="shared" si="7475"/>
        <v>Home Network SystemsFleming, Bern</v>
      </c>
      <c r="D4020" s="193"/>
      <c r="E4020" s="193"/>
      <c r="F4020" s="193" t="str">
        <f t="shared" si="7476"/>
        <v>Home Network SystemsRichardson, Vicki</v>
      </c>
      <c r="G4020" s="193" t="str">
        <f t="shared" ref="G4020:M4020" si="7482">G$138</f>
        <v>Richardson, Vicki</v>
      </c>
      <c r="H4020" s="193" t="str">
        <f t="shared" si="7482"/>
        <v>Fleming, Bern</v>
      </c>
      <c r="I4020" s="193" t="str">
        <f t="shared" si="7482"/>
        <v>AK050</v>
      </c>
      <c r="J4020" s="193" t="str">
        <f t="shared" si="7482"/>
        <v>AK DISTRIBUTORS</v>
      </c>
      <c r="K4020" s="193" t="str">
        <f t="shared" si="7482"/>
        <v>all</v>
      </c>
      <c r="L4020" s="193">
        <f t="shared" si="7482"/>
        <v>0</v>
      </c>
      <c r="M4020" s="193">
        <f t="shared" si="7482"/>
        <v>0</v>
      </c>
      <c r="N4020" s="193" t="str">
        <f t="shared" si="7389"/>
        <v>Home Network Systems</v>
      </c>
      <c r="AA4020" s="193">
        <f t="shared" si="7478"/>
        <v>0</v>
      </c>
      <c r="AB4020" s="193" t="str">
        <f t="shared" ref="AB4020" si="7483">AB$138</f>
        <v>Fleming, Bern</v>
      </c>
    </row>
    <row r="4021" spans="1:28" s="188" customFormat="1" ht="17.399999999999999">
      <c r="A4021" s="193" t="str">
        <f t="shared" si="7473"/>
        <v>Home Network Systems</v>
      </c>
      <c r="B4021" s="193" t="str">
        <f t="shared" si="7474"/>
        <v>CI776Home Network Systems</v>
      </c>
      <c r="C4021" s="193" t="str">
        <f t="shared" si="7475"/>
        <v>Home Network SystemsFleming, Bern</v>
      </c>
      <c r="D4021" s="193"/>
      <c r="E4021" s="193"/>
      <c r="F4021" s="193" t="str">
        <f t="shared" si="7476"/>
        <v>Home Network SystemsRichardson, Vicki</v>
      </c>
      <c r="G4021" s="193" t="str">
        <f t="shared" ref="G4021:M4021" si="7484">G$139</f>
        <v>Richardson, Vicki</v>
      </c>
      <c r="H4021" s="193" t="str">
        <f t="shared" si="7484"/>
        <v>Fleming, Bern</v>
      </c>
      <c r="I4021" s="193" t="str">
        <f t="shared" si="7484"/>
        <v>CI776</v>
      </c>
      <c r="J4021" s="193" t="str">
        <f t="shared" si="7484"/>
        <v>CIRCUIT CITY CORPORATION INC</v>
      </c>
      <c r="K4021" s="193" t="str">
        <f t="shared" si="7484"/>
        <v>all</v>
      </c>
      <c r="L4021" s="193">
        <f t="shared" si="7484"/>
        <v>0</v>
      </c>
      <c r="M4021" s="193">
        <f t="shared" si="7484"/>
        <v>0</v>
      </c>
      <c r="N4021" s="193" t="str">
        <f t="shared" si="7389"/>
        <v>Home Network Systems</v>
      </c>
      <c r="AA4021" s="193">
        <f t="shared" si="7478"/>
        <v>0</v>
      </c>
      <c r="AB4021" s="193" t="str">
        <f t="shared" ref="AB4021" si="7485">AB$139</f>
        <v>Fleming, Bern</v>
      </c>
    </row>
    <row r="4022" spans="1:28" s="188" customFormat="1" ht="17.399999999999999">
      <c r="A4022" s="193" t="str">
        <f t="shared" si="7473"/>
        <v>Home Network Systems</v>
      </c>
      <c r="B4022" s="193" t="str">
        <f t="shared" si="7474"/>
        <v>FI432Home Network Systems</v>
      </c>
      <c r="C4022" s="193" t="str">
        <f t="shared" si="7475"/>
        <v>Home Network SystemsFleming, Bern</v>
      </c>
      <c r="D4022" s="193"/>
      <c r="E4022" s="193"/>
      <c r="F4022" s="193" t="str">
        <f t="shared" si="7476"/>
        <v>Home Network SystemsRichardson, Vicki</v>
      </c>
      <c r="G4022" s="193" t="str">
        <f t="shared" ref="G4022:M4022" si="7486">G$140</f>
        <v>Richardson, Vicki</v>
      </c>
      <c r="H4022" s="193" t="str">
        <f t="shared" si="7486"/>
        <v>Fleming, Bern</v>
      </c>
      <c r="I4022" s="193" t="str">
        <f t="shared" si="7486"/>
        <v>FI432</v>
      </c>
      <c r="J4022" s="193" t="str">
        <f t="shared" si="7486"/>
        <v>FIUS DISTRUBTORS LLC</v>
      </c>
      <c r="K4022" s="193" t="str">
        <f t="shared" si="7486"/>
        <v>all</v>
      </c>
      <c r="L4022" s="193">
        <f t="shared" si="7486"/>
        <v>0</v>
      </c>
      <c r="M4022" s="193">
        <f t="shared" si="7486"/>
        <v>0</v>
      </c>
      <c r="N4022" s="193" t="str">
        <f t="shared" si="7389"/>
        <v>Home Network Systems</v>
      </c>
      <c r="AA4022" s="193">
        <f t="shared" si="7478"/>
        <v>0</v>
      </c>
      <c r="AB4022" s="193" t="str">
        <f t="shared" ref="AB4022" si="7487">AB$140</f>
        <v>Fleming, Bern</v>
      </c>
    </row>
    <row r="4023" spans="1:28" s="188" customFormat="1" ht="17.399999999999999">
      <c r="A4023" s="193" t="str">
        <f t="shared" si="7473"/>
        <v>Home Network Systems</v>
      </c>
      <c r="B4023" s="193" t="str">
        <f t="shared" si="7474"/>
        <v>FO080Home Network Systems</v>
      </c>
      <c r="C4023" s="193" t="str">
        <f t="shared" si="7475"/>
        <v>Home Network SystemsFleming, Bern</v>
      </c>
      <c r="D4023" s="193"/>
      <c r="E4023" s="193"/>
      <c r="F4023" s="193" t="str">
        <f t="shared" si="7476"/>
        <v>Home Network SystemsRichardson, Vicki</v>
      </c>
      <c r="G4023" s="193" t="str">
        <f t="shared" ref="G4023:M4023" si="7488">G$141</f>
        <v>Richardson, Vicki</v>
      </c>
      <c r="H4023" s="193" t="str">
        <f t="shared" si="7488"/>
        <v>Fleming, Bern</v>
      </c>
      <c r="I4023" s="193" t="str">
        <f t="shared" si="7488"/>
        <v>FO080</v>
      </c>
      <c r="J4023" s="193" t="str">
        <f t="shared" si="7488"/>
        <v>FESCO</v>
      </c>
      <c r="K4023" s="193" t="str">
        <f t="shared" si="7488"/>
        <v>all</v>
      </c>
      <c r="L4023" s="193">
        <f t="shared" si="7488"/>
        <v>0</v>
      </c>
      <c r="M4023" s="193">
        <f t="shared" si="7488"/>
        <v>0</v>
      </c>
      <c r="N4023" s="193" t="str">
        <f t="shared" si="7389"/>
        <v>Home Network Systems</v>
      </c>
      <c r="AA4023" s="193">
        <f t="shared" si="7478"/>
        <v>0</v>
      </c>
      <c r="AB4023" s="193" t="str">
        <f t="shared" ref="AB4023" si="7489">AB$141</f>
        <v>Fleming, Bern</v>
      </c>
    </row>
    <row r="4024" spans="1:28" s="188" customFormat="1" ht="17.399999999999999">
      <c r="A4024" s="193" t="str">
        <f t="shared" si="7473"/>
        <v>Home Network Systems</v>
      </c>
      <c r="B4024" s="193" t="str">
        <f t="shared" si="7474"/>
        <v>GA548Home Network Systems</v>
      </c>
      <c r="C4024" s="193" t="str">
        <f t="shared" si="7475"/>
        <v>Home Network SystemsFleming, Bern</v>
      </c>
      <c r="D4024" s="193"/>
      <c r="E4024" s="193"/>
      <c r="F4024" s="193" t="str">
        <f t="shared" si="7476"/>
        <v>Home Network SystemsRichardson, Vicki</v>
      </c>
      <c r="G4024" s="193" t="str">
        <f t="shared" ref="G4024:M4024" si="7490">G$142</f>
        <v>Richardson, Vicki</v>
      </c>
      <c r="H4024" s="193" t="str">
        <f t="shared" si="7490"/>
        <v>Fleming, Bern</v>
      </c>
      <c r="I4024" s="193" t="str">
        <f t="shared" si="7490"/>
        <v>GA548</v>
      </c>
      <c r="J4024" s="193" t="str">
        <f t="shared" si="7490"/>
        <v>IN-MOTION / GATE PETR / PROJECT HORI</v>
      </c>
      <c r="K4024" s="193" t="str">
        <f t="shared" si="7490"/>
        <v>all</v>
      </c>
      <c r="L4024" s="193">
        <f t="shared" si="7490"/>
        <v>0</v>
      </c>
      <c r="M4024" s="193">
        <f t="shared" si="7490"/>
        <v>0</v>
      </c>
      <c r="N4024" s="193" t="str">
        <f t="shared" si="7389"/>
        <v>Home Network Systems</v>
      </c>
      <c r="AA4024" s="193">
        <f t="shared" si="7478"/>
        <v>0</v>
      </c>
      <c r="AB4024" s="193" t="str">
        <f t="shared" ref="AB4024" si="7491">AB$142</f>
        <v>Fleming, Bern</v>
      </c>
    </row>
    <row r="4025" spans="1:28" s="188" customFormat="1" ht="17.399999999999999">
      <c r="A4025" s="193" t="str">
        <f t="shared" si="7473"/>
        <v>Home Network Systems</v>
      </c>
      <c r="B4025" s="193" t="str">
        <f t="shared" si="7474"/>
        <v>IN035Home Network Systems</v>
      </c>
      <c r="C4025" s="193" t="str">
        <f t="shared" si="7475"/>
        <v>Home Network SystemsFleming, Bern</v>
      </c>
      <c r="D4025" s="193"/>
      <c r="E4025" s="193"/>
      <c r="F4025" s="193" t="str">
        <f t="shared" si="7476"/>
        <v>Home Network SystemsRichardson, Vicki</v>
      </c>
      <c r="G4025" s="193" t="str">
        <f t="shared" ref="G4025:M4025" si="7492">G$143</f>
        <v>Richardson, Vicki</v>
      </c>
      <c r="H4025" s="193" t="str">
        <f t="shared" si="7492"/>
        <v>Fleming, Bern</v>
      </c>
      <c r="I4025" s="193" t="str">
        <f t="shared" si="7492"/>
        <v>IN035</v>
      </c>
      <c r="J4025" s="193" t="str">
        <f t="shared" si="7492"/>
        <v>INTERBOND CORP OF AM</v>
      </c>
      <c r="K4025" s="193" t="str">
        <f t="shared" si="7492"/>
        <v>all</v>
      </c>
      <c r="L4025" s="193">
        <f t="shared" si="7492"/>
        <v>0</v>
      </c>
      <c r="M4025" s="193">
        <f t="shared" si="7492"/>
        <v>0</v>
      </c>
      <c r="N4025" s="193" t="str">
        <f t="shared" si="7389"/>
        <v>Home Network Systems</v>
      </c>
      <c r="AA4025" s="193">
        <f t="shared" si="7478"/>
        <v>0</v>
      </c>
      <c r="AB4025" s="193" t="str">
        <f t="shared" ref="AB4025" si="7493">AB$143</f>
        <v>Fleming, Bern</v>
      </c>
    </row>
    <row r="4026" spans="1:28" s="188" customFormat="1" ht="17.399999999999999">
      <c r="A4026" s="193" t="str">
        <f t="shared" si="7473"/>
        <v>Home Network Systems</v>
      </c>
      <c r="B4026" s="193" t="str">
        <f t="shared" si="7474"/>
        <v>KO165Home Network Systems</v>
      </c>
      <c r="C4026" s="193" t="str">
        <f t="shared" si="7475"/>
        <v>Home Network SystemsFleming, Bern</v>
      </c>
      <c r="D4026" s="193"/>
      <c r="E4026" s="193"/>
      <c r="F4026" s="193" t="str">
        <f t="shared" si="7476"/>
        <v>Home Network SystemsRichardson, Vicki</v>
      </c>
      <c r="G4026" s="193" t="str">
        <f t="shared" ref="G4026:M4026" si="7494">G$144</f>
        <v>Richardson, Vicki</v>
      </c>
      <c r="H4026" s="193" t="str">
        <f t="shared" si="7494"/>
        <v>Fleming, Bern</v>
      </c>
      <c r="I4026" s="193" t="str">
        <f t="shared" si="7494"/>
        <v>KO165</v>
      </c>
      <c r="J4026" s="193" t="str">
        <f t="shared" si="7494"/>
        <v>KOHL'S</v>
      </c>
      <c r="K4026" s="193" t="str">
        <f t="shared" si="7494"/>
        <v>all</v>
      </c>
      <c r="L4026" s="193">
        <f t="shared" si="7494"/>
        <v>0</v>
      </c>
      <c r="M4026" s="193">
        <f t="shared" si="7494"/>
        <v>0</v>
      </c>
      <c r="N4026" s="193" t="str">
        <f t="shared" si="7389"/>
        <v>Home Network Systems</v>
      </c>
      <c r="AA4026" s="193">
        <f t="shared" si="7478"/>
        <v>0</v>
      </c>
      <c r="AB4026" s="193" t="str">
        <f t="shared" ref="AB4026" si="7495">AB$144</f>
        <v>Fleming, Bern</v>
      </c>
    </row>
    <row r="4027" spans="1:28" s="188" customFormat="1" ht="17.399999999999999">
      <c r="A4027" s="193" t="str">
        <f t="shared" si="7473"/>
        <v>Home Network Systems</v>
      </c>
      <c r="B4027" s="193" t="str">
        <f t="shared" si="7474"/>
        <v>NA450Home Network Systems</v>
      </c>
      <c r="C4027" s="193" t="str">
        <f t="shared" si="7475"/>
        <v>Home Network SystemsFleming, Bern</v>
      </c>
      <c r="D4027" s="193"/>
      <c r="E4027" s="193"/>
      <c r="F4027" s="193" t="str">
        <f t="shared" si="7476"/>
        <v>Home Network SystemsRichardson, Vicki</v>
      </c>
      <c r="G4027" s="193" t="str">
        <f t="shared" ref="G4027:M4027" si="7496">G$145</f>
        <v>Richardson, Vicki</v>
      </c>
      <c r="H4027" s="193" t="str">
        <f t="shared" si="7496"/>
        <v>Fleming, Bern</v>
      </c>
      <c r="I4027" s="193" t="str">
        <f t="shared" si="7496"/>
        <v>NA450</v>
      </c>
      <c r="J4027" s="193" t="str">
        <f t="shared" si="7496"/>
        <v>NAVY EXCHANGE</v>
      </c>
      <c r="K4027" s="193" t="str">
        <f t="shared" si="7496"/>
        <v>all</v>
      </c>
      <c r="L4027" s="193">
        <f t="shared" si="7496"/>
        <v>0</v>
      </c>
      <c r="M4027" s="193">
        <f t="shared" si="7496"/>
        <v>0</v>
      </c>
      <c r="N4027" s="193" t="str">
        <f t="shared" si="7389"/>
        <v>Home Network Systems</v>
      </c>
      <c r="AA4027" s="193">
        <f t="shared" si="7478"/>
        <v>0</v>
      </c>
      <c r="AB4027" s="193" t="str">
        <f t="shared" ref="AB4027" si="7497">AB$145</f>
        <v>Fleming, Bern</v>
      </c>
    </row>
    <row r="4028" spans="1:28" s="188" customFormat="1" ht="17.399999999999999">
      <c r="A4028" s="193" t="str">
        <f t="shared" si="7473"/>
        <v>Home Network Systems</v>
      </c>
      <c r="B4028" s="193" t="str">
        <f t="shared" si="7474"/>
        <v>PC001Home Network Systems</v>
      </c>
      <c r="C4028" s="193" t="str">
        <f t="shared" si="7475"/>
        <v>Home Network SystemsFleming, Bern</v>
      </c>
      <c r="D4028" s="193"/>
      <c r="E4028" s="193"/>
      <c r="F4028" s="193" t="str">
        <f t="shared" si="7476"/>
        <v>Home Network SystemsRichardson, Vicki</v>
      </c>
      <c r="G4028" s="193" t="str">
        <f t="shared" ref="G4028:M4028" si="7498">G$146</f>
        <v>Richardson, Vicki</v>
      </c>
      <c r="H4028" s="193" t="str">
        <f t="shared" si="7498"/>
        <v>Fleming, Bern</v>
      </c>
      <c r="I4028" s="193" t="str">
        <f t="shared" si="7498"/>
        <v>PC001</v>
      </c>
      <c r="J4028" s="193" t="str">
        <f t="shared" si="7498"/>
        <v>P.C.RICHARD &amp; SON IN</v>
      </c>
      <c r="K4028" s="193" t="str">
        <f t="shared" si="7498"/>
        <v>all</v>
      </c>
      <c r="L4028" s="193">
        <f t="shared" si="7498"/>
        <v>0</v>
      </c>
      <c r="M4028" s="193">
        <f t="shared" si="7498"/>
        <v>0</v>
      </c>
      <c r="N4028" s="193" t="str">
        <f t="shared" si="7389"/>
        <v>Home Network Systems</v>
      </c>
      <c r="AA4028" s="193">
        <f t="shared" si="7478"/>
        <v>0</v>
      </c>
      <c r="AB4028" s="193">
        <f t="shared" ref="AB4028" si="7499">AB$146</f>
        <v>0</v>
      </c>
    </row>
    <row r="4029" spans="1:28" s="188" customFormat="1" ht="17.399999999999999">
      <c r="A4029" s="193" t="str">
        <f t="shared" si="7473"/>
        <v>Home Network Systems</v>
      </c>
      <c r="B4029" s="193" t="str">
        <f t="shared" si="7474"/>
        <v>0Home Network Systems</v>
      </c>
      <c r="C4029" s="193" t="str">
        <f t="shared" si="7475"/>
        <v>Home Network Systems0</v>
      </c>
      <c r="D4029" s="193"/>
      <c r="E4029" s="193"/>
      <c r="F4029" s="193" t="str">
        <f t="shared" si="7476"/>
        <v>Home Network Systems0</v>
      </c>
      <c r="G4029" s="193">
        <f t="shared" ref="G4029:M4029" si="7500">G$147</f>
        <v>0</v>
      </c>
      <c r="H4029" s="193">
        <f t="shared" si="7500"/>
        <v>0</v>
      </c>
      <c r="I4029" s="193">
        <f t="shared" si="7500"/>
        <v>0</v>
      </c>
      <c r="J4029" s="193">
        <f t="shared" si="7500"/>
        <v>0</v>
      </c>
      <c r="K4029" s="193">
        <f t="shared" si="7500"/>
        <v>0</v>
      </c>
      <c r="L4029" s="193">
        <f t="shared" si="7500"/>
        <v>0</v>
      </c>
      <c r="M4029" s="193">
        <f t="shared" si="7500"/>
        <v>0</v>
      </c>
      <c r="N4029" s="193" t="str">
        <f t="shared" si="7389"/>
        <v>Home Network Systems</v>
      </c>
      <c r="AA4029" s="193">
        <f t="shared" si="7478"/>
        <v>0</v>
      </c>
      <c r="AB4029" s="193">
        <f t="shared" ref="AB4029" si="7501">AB$147</f>
        <v>0</v>
      </c>
    </row>
    <row r="4030" spans="1:28" s="188" customFormat="1" ht="17.399999999999999">
      <c r="A4030" s="193" t="str">
        <f t="shared" si="7473"/>
        <v>Home Network Systems</v>
      </c>
      <c r="B4030" s="193" t="str">
        <f t="shared" si="7474"/>
        <v>AD230Home Network Systems</v>
      </c>
      <c r="C4030" s="193" t="str">
        <f t="shared" si="7475"/>
        <v>Home Network SystemsHerold, Sarah</v>
      </c>
      <c r="D4030" s="193"/>
      <c r="E4030" s="193"/>
      <c r="F4030" s="193" t="str">
        <f t="shared" si="7476"/>
        <v>Home Network SystemsRichardson, Vicki</v>
      </c>
      <c r="G4030" s="193" t="str">
        <f t="shared" ref="G4030:M4030" si="7502">G$148</f>
        <v>Richardson, Vicki</v>
      </c>
      <c r="H4030" s="193" t="str">
        <f t="shared" si="7502"/>
        <v>Herold, Sarah</v>
      </c>
      <c r="I4030" s="193" t="str">
        <f t="shared" si="7502"/>
        <v>AD230</v>
      </c>
      <c r="J4030" s="193" t="str">
        <f t="shared" si="7502"/>
        <v>ALMO DISTRIBUTING</v>
      </c>
      <c r="K4030" s="193" t="str">
        <f t="shared" si="7502"/>
        <v>all</v>
      </c>
      <c r="L4030" s="193">
        <f t="shared" si="7502"/>
        <v>0</v>
      </c>
      <c r="M4030" s="193">
        <f t="shared" si="7502"/>
        <v>0</v>
      </c>
      <c r="N4030" s="193" t="str">
        <f t="shared" si="7389"/>
        <v>Home Network Systems</v>
      </c>
      <c r="AA4030" s="193">
        <f t="shared" si="7478"/>
        <v>0</v>
      </c>
      <c r="AB4030" s="193" t="str">
        <f t="shared" ref="AB4030" si="7503">AB$148</f>
        <v>Herold, Sarah</v>
      </c>
    </row>
    <row r="4031" spans="1:28" s="188" customFormat="1" ht="17.399999999999999">
      <c r="A4031" s="193" t="str">
        <f t="shared" si="7473"/>
        <v>Home Network Systems</v>
      </c>
      <c r="B4031" s="193" t="str">
        <f t="shared" si="7474"/>
        <v>AD783Home Network Systems</v>
      </c>
      <c r="C4031" s="193" t="str">
        <f t="shared" si="7475"/>
        <v>Home Network SystemsHerold, Sarah</v>
      </c>
      <c r="D4031" s="193"/>
      <c r="E4031" s="193"/>
      <c r="F4031" s="193" t="str">
        <f t="shared" si="7476"/>
        <v>Home Network SystemsRichardson, Vicki</v>
      </c>
      <c r="G4031" s="193" t="str">
        <f t="shared" ref="G4031:M4031" si="7504">G$149</f>
        <v>Richardson, Vicki</v>
      </c>
      <c r="H4031" s="193" t="str">
        <f t="shared" si="7504"/>
        <v>Herold, Sarah</v>
      </c>
      <c r="I4031" s="193" t="str">
        <f t="shared" si="7504"/>
        <v>AD783</v>
      </c>
      <c r="J4031" s="193" t="str">
        <f t="shared" si="7504"/>
        <v>ADVANCE SALON &amp; BARBER SUPPLY</v>
      </c>
      <c r="K4031" s="193" t="str">
        <f t="shared" si="7504"/>
        <v>all</v>
      </c>
      <c r="L4031" s="193" t="str">
        <f t="shared" si="7504"/>
        <v>Jay Halaby &amp; Assoc</v>
      </c>
      <c r="M4031" s="193" t="str">
        <f t="shared" si="7504"/>
        <v>Beauty</v>
      </c>
      <c r="N4031" s="193" t="str">
        <f t="shared" si="7389"/>
        <v>Home Network Systems</v>
      </c>
      <c r="AA4031" s="193">
        <f t="shared" si="7478"/>
        <v>0</v>
      </c>
      <c r="AB4031" s="193" t="str">
        <f t="shared" ref="AB4031" si="7505">AB$149</f>
        <v>Herold, Sarah</v>
      </c>
    </row>
    <row r="4032" spans="1:28" s="188" customFormat="1" ht="17.399999999999999">
      <c r="A4032" s="193" t="str">
        <f t="shared" si="7473"/>
        <v>Home Network Systems</v>
      </c>
      <c r="B4032" s="193" t="str">
        <f t="shared" si="7474"/>
        <v>AL921Home Network Systems</v>
      </c>
      <c r="C4032" s="193" t="str">
        <f t="shared" si="7475"/>
        <v>Home Network SystemsHerold, Sarah</v>
      </c>
      <c r="D4032" s="193"/>
      <c r="E4032" s="193"/>
      <c r="F4032" s="193" t="str">
        <f t="shared" si="7476"/>
        <v>Home Network SystemsRichardson, Vicki</v>
      </c>
      <c r="G4032" s="193" t="str">
        <f t="shared" ref="G4032:M4032" si="7506">G$150</f>
        <v>Richardson, Vicki</v>
      </c>
      <c r="H4032" s="193" t="str">
        <f t="shared" si="7506"/>
        <v>Herold, Sarah</v>
      </c>
      <c r="I4032" s="193" t="str">
        <f t="shared" si="7506"/>
        <v>AL921</v>
      </c>
      <c r="J4032" s="193" t="str">
        <f t="shared" si="7506"/>
        <v>ALL ESSENTIALS INC</v>
      </c>
      <c r="K4032" s="193" t="str">
        <f t="shared" si="7506"/>
        <v>all</v>
      </c>
      <c r="L4032" s="193" t="str">
        <f t="shared" si="7506"/>
        <v>Jay Halaby &amp; Assoc</v>
      </c>
      <c r="M4032" s="193" t="str">
        <f t="shared" si="7506"/>
        <v>Beauty</v>
      </c>
      <c r="N4032" s="193" t="str">
        <f t="shared" si="7389"/>
        <v>Home Network Systems</v>
      </c>
      <c r="AA4032" s="193">
        <f t="shared" si="7478"/>
        <v>0</v>
      </c>
      <c r="AB4032" s="193" t="str">
        <f t="shared" ref="AB4032" si="7507">AB$150</f>
        <v>Herold, Sarah</v>
      </c>
    </row>
    <row r="4033" spans="1:28" s="188" customFormat="1" ht="17.399999999999999">
      <c r="A4033" s="193" t="str">
        <f t="shared" si="7473"/>
        <v>Home Network Systems</v>
      </c>
      <c r="B4033" s="193" t="str">
        <f t="shared" si="7474"/>
        <v>BE305Home Network Systems</v>
      </c>
      <c r="C4033" s="193" t="str">
        <f t="shared" si="7475"/>
        <v>Home Network SystemsHerold, Sarah</v>
      </c>
      <c r="D4033" s="193"/>
      <c r="E4033" s="193"/>
      <c r="F4033" s="193" t="str">
        <f t="shared" si="7476"/>
        <v>Home Network SystemsRichardson, Vicki</v>
      </c>
      <c r="G4033" s="193" t="str">
        <f t="shared" ref="G4033:M4033" si="7508">G$151</f>
        <v>Richardson, Vicki</v>
      </c>
      <c r="H4033" s="193" t="str">
        <f t="shared" si="7508"/>
        <v>Herold, Sarah</v>
      </c>
      <c r="I4033" s="193" t="str">
        <f t="shared" si="7508"/>
        <v>BE305</v>
      </c>
      <c r="J4033" s="193" t="str">
        <f t="shared" si="7508"/>
        <v>BEAUTY COLLECTION.COM INC</v>
      </c>
      <c r="K4033" s="193" t="str">
        <f t="shared" si="7508"/>
        <v>all</v>
      </c>
      <c r="L4033" s="193">
        <f t="shared" si="7508"/>
        <v>0</v>
      </c>
      <c r="M4033" s="193">
        <f t="shared" si="7508"/>
        <v>0</v>
      </c>
      <c r="N4033" s="193" t="str">
        <f t="shared" si="7389"/>
        <v>Home Network Systems</v>
      </c>
      <c r="AA4033" s="193">
        <f t="shared" si="7478"/>
        <v>0</v>
      </c>
      <c r="AB4033" s="193" t="str">
        <f t="shared" ref="AB4033" si="7509">AB$151</f>
        <v>Herold, Sarah</v>
      </c>
    </row>
    <row r="4034" spans="1:28" s="188" customFormat="1" ht="17.399999999999999">
      <c r="A4034" s="193" t="str">
        <f t="shared" si="7473"/>
        <v>Home Network Systems</v>
      </c>
      <c r="B4034" s="193" t="str">
        <f t="shared" si="7474"/>
        <v>BE337Home Network Systems</v>
      </c>
      <c r="C4034" s="193" t="str">
        <f t="shared" si="7475"/>
        <v>Home Network SystemsHerold, Sarah</v>
      </c>
      <c r="D4034" s="193"/>
      <c r="E4034" s="193"/>
      <c r="F4034" s="193" t="str">
        <f t="shared" si="7476"/>
        <v>Home Network SystemsRichardson, Vicki</v>
      </c>
      <c r="G4034" s="193" t="str">
        <f t="shared" ref="G4034:M4034" si="7510">G$152</f>
        <v>Richardson, Vicki</v>
      </c>
      <c r="H4034" s="193" t="str">
        <f t="shared" si="7510"/>
        <v>Herold, Sarah</v>
      </c>
      <c r="I4034" s="193" t="str">
        <f t="shared" si="7510"/>
        <v>BE337</v>
      </c>
      <c r="J4034" s="193" t="str">
        <f t="shared" si="7510"/>
        <v>BELLA'S BEAUTY SUPPLY LLC</v>
      </c>
      <c r="K4034" s="193" t="str">
        <f t="shared" si="7510"/>
        <v>all</v>
      </c>
      <c r="L4034" s="193" t="str">
        <f t="shared" si="7510"/>
        <v>Jay Halaby &amp; Assoc</v>
      </c>
      <c r="M4034" s="193" t="str">
        <f t="shared" si="7510"/>
        <v>Beauty</v>
      </c>
      <c r="N4034" s="193" t="str">
        <f t="shared" si="7389"/>
        <v>Home Network Systems</v>
      </c>
      <c r="AA4034" s="193">
        <f t="shared" si="7478"/>
        <v>0</v>
      </c>
      <c r="AB4034" s="193" t="str">
        <f t="shared" ref="AB4034" si="7511">AB$152</f>
        <v>Herold, Sarah</v>
      </c>
    </row>
    <row r="4035" spans="1:28" s="188" customFormat="1" ht="17.399999999999999">
      <c r="A4035" s="193" t="str">
        <f t="shared" si="7473"/>
        <v>Home Network Systems</v>
      </c>
      <c r="B4035" s="193" t="str">
        <f t="shared" si="7474"/>
        <v>BE587Home Network Systems</v>
      </c>
      <c r="C4035" s="193" t="str">
        <f t="shared" si="7475"/>
        <v>Home Network SystemsHerold, Sarah</v>
      </c>
      <c r="D4035" s="193"/>
      <c r="E4035" s="193"/>
      <c r="F4035" s="193" t="str">
        <f t="shared" si="7476"/>
        <v>Home Network SystemsRichardson, Vicki</v>
      </c>
      <c r="G4035" s="193" t="str">
        <f t="shared" ref="G4035:M4035" si="7512">G$153</f>
        <v>Richardson, Vicki</v>
      </c>
      <c r="H4035" s="193" t="str">
        <f t="shared" si="7512"/>
        <v>Herold, Sarah</v>
      </c>
      <c r="I4035" s="193" t="str">
        <f t="shared" si="7512"/>
        <v>BE587</v>
      </c>
      <c r="J4035" s="193" t="str">
        <f t="shared" si="7512"/>
        <v>BEAUTY.COM</v>
      </c>
      <c r="K4035" s="193" t="str">
        <f t="shared" si="7512"/>
        <v>all</v>
      </c>
      <c r="L4035" s="193">
        <f t="shared" si="7512"/>
        <v>0</v>
      </c>
      <c r="M4035" s="193">
        <f t="shared" si="7512"/>
        <v>0</v>
      </c>
      <c r="N4035" s="193" t="str">
        <f t="shared" si="7389"/>
        <v>Home Network Systems</v>
      </c>
      <c r="AA4035" s="193">
        <f t="shared" si="7478"/>
        <v>0</v>
      </c>
      <c r="AB4035" s="193" t="str">
        <f t="shared" ref="AB4035" si="7513">AB$153</f>
        <v>Herold, Sarah</v>
      </c>
    </row>
    <row r="4036" spans="1:28" s="188" customFormat="1" ht="17.399999999999999">
      <c r="A4036" s="193" t="str">
        <f t="shared" si="7473"/>
        <v>Home Network Systems</v>
      </c>
      <c r="B4036" s="193" t="str">
        <f t="shared" si="7474"/>
        <v>BE986Home Network Systems</v>
      </c>
      <c r="C4036" s="193" t="str">
        <f t="shared" si="7475"/>
        <v>Home Network SystemsHerold, Sarah</v>
      </c>
      <c r="D4036" s="193"/>
      <c r="E4036" s="193"/>
      <c r="F4036" s="193" t="str">
        <f t="shared" si="7476"/>
        <v>Home Network SystemsRichardson, Vicki</v>
      </c>
      <c r="G4036" s="193" t="str">
        <f t="shared" ref="G4036:M4036" si="7514">G$154</f>
        <v>Richardson, Vicki</v>
      </c>
      <c r="H4036" s="193" t="str">
        <f t="shared" si="7514"/>
        <v>Herold, Sarah</v>
      </c>
      <c r="I4036" s="193" t="str">
        <f t="shared" si="7514"/>
        <v>BE986</v>
      </c>
      <c r="J4036" s="193" t="str">
        <f t="shared" si="7514"/>
        <v>BEAUTY BROS INC</v>
      </c>
      <c r="K4036" s="193" t="str">
        <f t="shared" si="7514"/>
        <v>all</v>
      </c>
      <c r="L4036" s="193">
        <f t="shared" si="7514"/>
        <v>0</v>
      </c>
      <c r="M4036" s="193">
        <f t="shared" si="7514"/>
        <v>0</v>
      </c>
      <c r="N4036" s="193" t="str">
        <f t="shared" si="7389"/>
        <v>Home Network Systems</v>
      </c>
      <c r="AA4036" s="193">
        <f t="shared" si="7478"/>
        <v>0</v>
      </c>
      <c r="AB4036" s="193" t="str">
        <f t="shared" ref="AB4036" si="7515">AB$154</f>
        <v>Herold, Sarah</v>
      </c>
    </row>
    <row r="4037" spans="1:28" s="188" customFormat="1" ht="17.399999999999999">
      <c r="A4037" s="193" t="str">
        <f t="shared" si="7473"/>
        <v>Home Network Systems</v>
      </c>
      <c r="B4037" s="193" t="str">
        <f t="shared" si="7474"/>
        <v>BI356Home Network Systems</v>
      </c>
      <c r="C4037" s="193" t="str">
        <f t="shared" si="7475"/>
        <v>Home Network SystemsHerold, Sarah</v>
      </c>
      <c r="D4037" s="193"/>
      <c r="E4037" s="193"/>
      <c r="F4037" s="193" t="str">
        <f t="shared" si="7476"/>
        <v>Home Network SystemsRichardson, Vicki</v>
      </c>
      <c r="G4037" s="193" t="str">
        <f t="shared" ref="G4037:M4037" si="7516">G$155</f>
        <v>Richardson, Vicki</v>
      </c>
      <c r="H4037" s="193" t="str">
        <f t="shared" si="7516"/>
        <v>Herold, Sarah</v>
      </c>
      <c r="I4037" s="193" t="str">
        <f t="shared" si="7516"/>
        <v>BI356</v>
      </c>
      <c r="J4037" s="193" t="str">
        <f t="shared" si="7516"/>
        <v>BIONEXIA USA INC</v>
      </c>
      <c r="K4037" s="193" t="str">
        <f t="shared" si="7516"/>
        <v>all</v>
      </c>
      <c r="L4037" s="193" t="str">
        <f t="shared" si="7516"/>
        <v>Jay Halaby &amp; Assoc</v>
      </c>
      <c r="M4037" s="193" t="str">
        <f t="shared" si="7516"/>
        <v>Beauty</v>
      </c>
      <c r="N4037" s="193" t="str">
        <f t="shared" si="7389"/>
        <v>Home Network Systems</v>
      </c>
      <c r="AA4037" s="193">
        <f t="shared" si="7478"/>
        <v>0</v>
      </c>
      <c r="AB4037" s="193" t="str">
        <f t="shared" ref="AB4037" si="7517">AB$155</f>
        <v>Herold, Sarah</v>
      </c>
    </row>
    <row r="4038" spans="1:28" s="188" customFormat="1" ht="17.399999999999999">
      <c r="A4038" s="193" t="str">
        <f t="shared" si="7473"/>
        <v>Home Network Systems</v>
      </c>
      <c r="B4038" s="193" t="str">
        <f t="shared" si="7474"/>
        <v>BL345Home Network Systems</v>
      </c>
      <c r="C4038" s="193" t="str">
        <f t="shared" si="7475"/>
        <v>Home Network SystemsHerold, Sarah</v>
      </c>
      <c r="D4038" s="193"/>
      <c r="E4038" s="193"/>
      <c r="F4038" s="193" t="str">
        <f t="shared" si="7476"/>
        <v>Home Network SystemsRichardson, Vicki</v>
      </c>
      <c r="G4038" s="193" t="str">
        <f t="shared" ref="G4038:M4038" si="7518">G$156</f>
        <v>Richardson, Vicki</v>
      </c>
      <c r="H4038" s="193" t="str">
        <f t="shared" si="7518"/>
        <v>Herold, Sarah</v>
      </c>
      <c r="I4038" s="193" t="str">
        <f t="shared" si="7518"/>
        <v>BL345</v>
      </c>
      <c r="J4038" s="193" t="str">
        <f t="shared" si="7518"/>
        <v>BLOOMINGDALE'S</v>
      </c>
      <c r="K4038" s="193" t="str">
        <f t="shared" si="7518"/>
        <v>all</v>
      </c>
      <c r="L4038" s="193">
        <f t="shared" si="7518"/>
        <v>0</v>
      </c>
      <c r="M4038" s="193">
        <f t="shared" si="7518"/>
        <v>0</v>
      </c>
      <c r="N4038" s="193" t="str">
        <f t="shared" si="7389"/>
        <v>Home Network Systems</v>
      </c>
      <c r="AA4038" s="193">
        <f t="shared" si="7478"/>
        <v>0</v>
      </c>
      <c r="AB4038" s="193" t="str">
        <f t="shared" ref="AB4038" si="7519">AB$156</f>
        <v>Herold, Sarah</v>
      </c>
    </row>
    <row r="4039" spans="1:28" s="188" customFormat="1" ht="17.399999999999999">
      <c r="A4039" s="193" t="str">
        <f t="shared" si="7473"/>
        <v>Home Network Systems</v>
      </c>
      <c r="B4039" s="193" t="str">
        <f t="shared" si="7474"/>
        <v>CE281Home Network Systems</v>
      </c>
      <c r="C4039" s="193" t="str">
        <f t="shared" si="7475"/>
        <v>Home Network SystemsHerold, Sarah</v>
      </c>
      <c r="D4039" s="193"/>
      <c r="E4039" s="193"/>
      <c r="F4039" s="193" t="str">
        <f t="shared" si="7476"/>
        <v>Home Network SystemsRichardson, Vicki</v>
      </c>
      <c r="G4039" s="193" t="str">
        <f t="shared" ref="G4039:M4039" si="7520">G$157</f>
        <v>Richardson, Vicki</v>
      </c>
      <c r="H4039" s="193" t="str">
        <f t="shared" si="7520"/>
        <v>Herold, Sarah</v>
      </c>
      <c r="I4039" s="193" t="str">
        <f t="shared" si="7520"/>
        <v>CE281</v>
      </c>
      <c r="J4039" s="193" t="str">
        <f t="shared" si="7520"/>
        <v>CONTEC INTERNATIONAL</v>
      </c>
      <c r="K4039" s="193" t="str">
        <f t="shared" si="7520"/>
        <v>all</v>
      </c>
      <c r="L4039" s="193">
        <f t="shared" si="7520"/>
        <v>0</v>
      </c>
      <c r="M4039" s="193">
        <f t="shared" si="7520"/>
        <v>0</v>
      </c>
      <c r="N4039" s="193" t="str">
        <f t="shared" si="7389"/>
        <v>Home Network Systems</v>
      </c>
      <c r="AA4039" s="193">
        <f t="shared" si="7478"/>
        <v>0</v>
      </c>
      <c r="AB4039" s="193" t="str">
        <f t="shared" ref="AB4039" si="7521">AB$157</f>
        <v>Herold, Sarah</v>
      </c>
    </row>
    <row r="4040" spans="1:28" s="188" customFormat="1" ht="17.399999999999999">
      <c r="A4040" s="193" t="str">
        <f t="shared" si="7473"/>
        <v>Home Network Systems</v>
      </c>
      <c r="B4040" s="193" t="str">
        <f t="shared" si="7474"/>
        <v>CH901Home Network Systems</v>
      </c>
      <c r="C4040" s="193" t="str">
        <f t="shared" si="7475"/>
        <v>Home Network SystemsHerold, Sarah</v>
      </c>
      <c r="D4040" s="193"/>
      <c r="E4040" s="193"/>
      <c r="F4040" s="193" t="str">
        <f t="shared" si="7476"/>
        <v>Home Network SystemsRichardson, Vicki</v>
      </c>
      <c r="G4040" s="193" t="str">
        <f t="shared" ref="G4040:M4040" si="7522">G$158</f>
        <v>Richardson, Vicki</v>
      </c>
      <c r="H4040" s="193" t="str">
        <f t="shared" si="7522"/>
        <v>Herold, Sarah</v>
      </c>
      <c r="I4040" s="193" t="str">
        <f t="shared" si="7522"/>
        <v>CH901</v>
      </c>
      <c r="J4040" s="193" t="str">
        <f t="shared" si="7522"/>
        <v>CHENICE PRO SALON</v>
      </c>
      <c r="K4040" s="193" t="str">
        <f t="shared" si="7522"/>
        <v>all</v>
      </c>
      <c r="L4040" s="193" t="str">
        <f t="shared" si="7522"/>
        <v>Jay Halaby &amp; Assoc</v>
      </c>
      <c r="M4040" s="193" t="str">
        <f t="shared" si="7522"/>
        <v>Beauty</v>
      </c>
      <c r="N4040" s="193" t="str">
        <f t="shared" ref="N4040:N4103" si="7523">A4040</f>
        <v>Home Network Systems</v>
      </c>
      <c r="AA4040" s="193">
        <f t="shared" si="7478"/>
        <v>0</v>
      </c>
      <c r="AB4040" s="193" t="str">
        <f t="shared" ref="AB4040" si="7524">AB$158</f>
        <v>Herold, Sarah</v>
      </c>
    </row>
    <row r="4041" spans="1:28" s="188" customFormat="1" ht="17.399999999999999">
      <c r="A4041" s="193" t="str">
        <f t="shared" si="7473"/>
        <v>Home Network Systems</v>
      </c>
      <c r="B4041" s="193" t="str">
        <f t="shared" si="7474"/>
        <v>CR854Home Network Systems</v>
      </c>
      <c r="C4041" s="193" t="str">
        <f t="shared" si="7475"/>
        <v>Home Network SystemsHerold, Sarah</v>
      </c>
      <c r="D4041" s="193"/>
      <c r="E4041" s="193"/>
      <c r="F4041" s="193" t="str">
        <f t="shared" si="7476"/>
        <v>Home Network SystemsRichardson, Vicki</v>
      </c>
      <c r="G4041" s="193" t="str">
        <f t="shared" ref="G4041:M4041" si="7525">G$159</f>
        <v>Richardson, Vicki</v>
      </c>
      <c r="H4041" s="193" t="str">
        <f t="shared" si="7525"/>
        <v>Herold, Sarah</v>
      </c>
      <c r="I4041" s="193" t="str">
        <f t="shared" si="7525"/>
        <v>CR854</v>
      </c>
      <c r="J4041" s="193" t="str">
        <f t="shared" si="7525"/>
        <v>CREATIVE BEAUTY CONCEPTS</v>
      </c>
      <c r="K4041" s="193" t="str">
        <f t="shared" si="7525"/>
        <v>all</v>
      </c>
      <c r="L4041" s="193" t="str">
        <f t="shared" si="7525"/>
        <v>Jay Halaby &amp; Assoc</v>
      </c>
      <c r="M4041" s="193" t="str">
        <f t="shared" si="7525"/>
        <v>Beauty</v>
      </c>
      <c r="N4041" s="193" t="str">
        <f t="shared" si="7523"/>
        <v>Home Network Systems</v>
      </c>
      <c r="AA4041" s="193">
        <f t="shared" si="7478"/>
        <v>0</v>
      </c>
      <c r="AB4041" s="193" t="str">
        <f t="shared" ref="AB4041" si="7526">AB$159</f>
        <v>Herold, Sarah</v>
      </c>
    </row>
    <row r="4042" spans="1:28" s="188" customFormat="1" ht="17.399999999999999">
      <c r="A4042" s="193" t="str">
        <f t="shared" si="7473"/>
        <v>Home Network Systems</v>
      </c>
      <c r="B4042" s="193" t="str">
        <f t="shared" si="7474"/>
        <v>CY001Home Network Systems</v>
      </c>
      <c r="C4042" s="193" t="str">
        <f t="shared" si="7475"/>
        <v>Home Network SystemsHerold, Sarah</v>
      </c>
      <c r="D4042" s="193"/>
      <c r="E4042" s="193"/>
      <c r="F4042" s="193" t="str">
        <f t="shared" si="7476"/>
        <v>Home Network SystemsRichardson, Vicki</v>
      </c>
      <c r="G4042" s="193" t="str">
        <f t="shared" ref="G4042:M4042" si="7527">G$160</f>
        <v>Richardson, Vicki</v>
      </c>
      <c r="H4042" s="193" t="str">
        <f t="shared" si="7527"/>
        <v>Herold, Sarah</v>
      </c>
      <c r="I4042" s="193" t="str">
        <f t="shared" si="7527"/>
        <v>CY001</v>
      </c>
      <c r="J4042" s="193" t="str">
        <f t="shared" si="7527"/>
        <v>CYNTHIA SALON SERVICES</v>
      </c>
      <c r="K4042" s="193" t="str">
        <f t="shared" si="7527"/>
        <v>all</v>
      </c>
      <c r="L4042" s="193" t="str">
        <f t="shared" si="7527"/>
        <v>Jay Halaby &amp; Assoc</v>
      </c>
      <c r="M4042" s="193" t="str">
        <f t="shared" si="7527"/>
        <v>Beauty</v>
      </c>
      <c r="N4042" s="193" t="str">
        <f t="shared" si="7523"/>
        <v>Home Network Systems</v>
      </c>
      <c r="AA4042" s="193">
        <f t="shared" si="7478"/>
        <v>0</v>
      </c>
      <c r="AB4042" s="193" t="str">
        <f t="shared" ref="AB4042" si="7528">AB$160</f>
        <v>Herold, Sarah</v>
      </c>
    </row>
    <row r="4043" spans="1:28" s="188" customFormat="1" ht="17.399999999999999">
      <c r="A4043" s="193" t="str">
        <f t="shared" si="7473"/>
        <v>Home Network Systems</v>
      </c>
      <c r="B4043" s="193" t="str">
        <f t="shared" si="7474"/>
        <v>DM026Home Network Systems</v>
      </c>
      <c r="C4043" s="193" t="str">
        <f t="shared" si="7475"/>
        <v>Home Network SystemsHerold, Sarah</v>
      </c>
      <c r="D4043" s="193"/>
      <c r="E4043" s="193"/>
      <c r="F4043" s="193" t="str">
        <f t="shared" si="7476"/>
        <v>Home Network SystemsRichardson, Vicki</v>
      </c>
      <c r="G4043" s="193" t="str">
        <f t="shared" ref="G4043:M4043" si="7529">G$161</f>
        <v>Richardson, Vicki</v>
      </c>
      <c r="H4043" s="193" t="str">
        <f t="shared" si="7529"/>
        <v>Herold, Sarah</v>
      </c>
      <c r="I4043" s="193" t="str">
        <f t="shared" si="7529"/>
        <v>DM026</v>
      </c>
      <c r="J4043" s="193" t="str">
        <f t="shared" si="7529"/>
        <v>DISCOVER SALON SERVICES</v>
      </c>
      <c r="K4043" s="193" t="str">
        <f t="shared" si="7529"/>
        <v>all</v>
      </c>
      <c r="L4043" s="193" t="str">
        <f t="shared" si="7529"/>
        <v>Jay Halaby &amp; Assoc</v>
      </c>
      <c r="M4043" s="193" t="str">
        <f t="shared" si="7529"/>
        <v>Beauty</v>
      </c>
      <c r="N4043" s="193" t="str">
        <f t="shared" si="7523"/>
        <v>Home Network Systems</v>
      </c>
      <c r="AA4043" s="193">
        <f t="shared" si="7478"/>
        <v>0</v>
      </c>
      <c r="AB4043" s="193" t="str">
        <f t="shared" ref="AB4043" si="7530">AB$161</f>
        <v>Herold, Sarah</v>
      </c>
    </row>
    <row r="4044" spans="1:28" s="188" customFormat="1" ht="17.399999999999999">
      <c r="A4044" s="193" t="str">
        <f t="shared" si="7473"/>
        <v>Home Network Systems</v>
      </c>
      <c r="B4044" s="193" t="str">
        <f t="shared" si="7474"/>
        <v>EC238Home Network Systems</v>
      </c>
      <c r="C4044" s="193" t="str">
        <f t="shared" si="7475"/>
        <v>Home Network SystemsHerold, Sarah</v>
      </c>
      <c r="D4044" s="193"/>
      <c r="E4044" s="193"/>
      <c r="F4044" s="193" t="str">
        <f t="shared" si="7476"/>
        <v>Home Network SystemsRichardson, Vicki</v>
      </c>
      <c r="G4044" s="193" t="str">
        <f t="shared" ref="G4044:M4044" si="7531">G$162</f>
        <v>Richardson, Vicki</v>
      </c>
      <c r="H4044" s="193" t="str">
        <f t="shared" si="7531"/>
        <v>Herold, Sarah</v>
      </c>
      <c r="I4044" s="193" t="str">
        <f t="shared" si="7531"/>
        <v>EC238</v>
      </c>
      <c r="J4044" s="193" t="str">
        <f t="shared" si="7531"/>
        <v>ECONOMY BEAUTY SUPPLY</v>
      </c>
      <c r="K4044" s="193" t="str">
        <f t="shared" si="7531"/>
        <v>all</v>
      </c>
      <c r="L4044" s="193" t="str">
        <f t="shared" si="7531"/>
        <v>Jay Halaby &amp; Assoc</v>
      </c>
      <c r="M4044" s="193" t="str">
        <f t="shared" si="7531"/>
        <v>Beauty</v>
      </c>
      <c r="N4044" s="193" t="str">
        <f t="shared" si="7523"/>
        <v>Home Network Systems</v>
      </c>
      <c r="AA4044" s="193">
        <f t="shared" si="7478"/>
        <v>0</v>
      </c>
      <c r="AB4044" s="193" t="str">
        <f t="shared" ref="AB4044" si="7532">AB$162</f>
        <v>Herold, Sarah</v>
      </c>
    </row>
    <row r="4045" spans="1:28" s="188" customFormat="1" ht="17.399999999999999">
      <c r="A4045" s="193" t="str">
        <f t="shared" si="7473"/>
        <v>Home Network Systems</v>
      </c>
      <c r="B4045" s="193" t="str">
        <f t="shared" si="7474"/>
        <v>EC301Home Network Systems</v>
      </c>
      <c r="C4045" s="193" t="str">
        <f t="shared" si="7475"/>
        <v>Home Network SystemsHerold, Sarah</v>
      </c>
      <c r="D4045" s="193"/>
      <c r="E4045" s="193"/>
      <c r="F4045" s="193" t="str">
        <f t="shared" si="7476"/>
        <v>Home Network SystemsRichardson, Vicki</v>
      </c>
      <c r="G4045" s="193" t="str">
        <f t="shared" ref="G4045:M4045" si="7533">G$163</f>
        <v>Richardson, Vicki</v>
      </c>
      <c r="H4045" s="193" t="str">
        <f t="shared" si="7533"/>
        <v>Herold, Sarah</v>
      </c>
      <c r="I4045" s="193" t="str">
        <f t="shared" si="7533"/>
        <v>EC301</v>
      </c>
      <c r="J4045" s="193" t="str">
        <f t="shared" si="7533"/>
        <v>FINELINE DISTRIBUTOR INC</v>
      </c>
      <c r="K4045" s="193" t="str">
        <f t="shared" si="7533"/>
        <v>all</v>
      </c>
      <c r="L4045" s="193" t="str">
        <f t="shared" si="7533"/>
        <v>Jay Halaby &amp; Assoc</v>
      </c>
      <c r="M4045" s="193" t="str">
        <f t="shared" si="7533"/>
        <v>Beauty</v>
      </c>
      <c r="N4045" s="193" t="str">
        <f t="shared" si="7523"/>
        <v>Home Network Systems</v>
      </c>
      <c r="AA4045" s="193">
        <f t="shared" si="7478"/>
        <v>0</v>
      </c>
      <c r="AB4045" s="193" t="str">
        <f t="shared" ref="AB4045" si="7534">AB$163</f>
        <v>Herold, Sarah</v>
      </c>
    </row>
    <row r="4046" spans="1:28" s="188" customFormat="1" ht="17.399999999999999">
      <c r="A4046" s="193" t="str">
        <f t="shared" si="7473"/>
        <v>Home Network Systems</v>
      </c>
      <c r="B4046" s="193" t="str">
        <f t="shared" si="7474"/>
        <v>EV146Home Network Systems</v>
      </c>
      <c r="C4046" s="193" t="str">
        <f t="shared" si="7475"/>
        <v>Home Network SystemsHerold, Sarah</v>
      </c>
      <c r="D4046" s="193"/>
      <c r="E4046" s="193"/>
      <c r="F4046" s="193" t="str">
        <f t="shared" si="7476"/>
        <v>Home Network SystemsRichardson, Vicki</v>
      </c>
      <c r="G4046" s="193" t="str">
        <f t="shared" ref="G4046:M4046" si="7535">G$164</f>
        <v>Richardson, Vicki</v>
      </c>
      <c r="H4046" s="193" t="str">
        <f t="shared" si="7535"/>
        <v>Herold, Sarah</v>
      </c>
      <c r="I4046" s="193" t="str">
        <f t="shared" si="7535"/>
        <v>EV146</v>
      </c>
      <c r="J4046" s="193" t="str">
        <f t="shared" si="7535"/>
        <v>EVERGREEN TEAM USA</v>
      </c>
      <c r="K4046" s="193" t="str">
        <f t="shared" si="7535"/>
        <v>all</v>
      </c>
      <c r="L4046" s="193" t="str">
        <f t="shared" si="7535"/>
        <v>Jay Halaby &amp; Assoc</v>
      </c>
      <c r="M4046" s="193" t="str">
        <f t="shared" si="7535"/>
        <v>Beauty</v>
      </c>
      <c r="N4046" s="193" t="str">
        <f t="shared" si="7523"/>
        <v>Home Network Systems</v>
      </c>
      <c r="AA4046" s="193">
        <f t="shared" si="7478"/>
        <v>0</v>
      </c>
      <c r="AB4046" s="193" t="str">
        <f t="shared" ref="AB4046" si="7536">AB$164</f>
        <v>Herold, Sarah</v>
      </c>
    </row>
    <row r="4047" spans="1:28" s="188" customFormat="1" ht="17.399999999999999">
      <c r="A4047" s="193" t="str">
        <f t="shared" si="7473"/>
        <v>Home Network Systems</v>
      </c>
      <c r="B4047" s="193" t="str">
        <f t="shared" si="7474"/>
        <v>FO396Home Network Systems</v>
      </c>
      <c r="C4047" s="193" t="str">
        <f t="shared" si="7475"/>
        <v>Home Network SystemsHerold, Sarah</v>
      </c>
      <c r="D4047" s="193"/>
      <c r="E4047" s="193"/>
      <c r="F4047" s="193" t="str">
        <f t="shared" si="7476"/>
        <v>Home Network SystemsRichardson, Vicki</v>
      </c>
      <c r="G4047" s="193" t="str">
        <f t="shared" ref="G4047:M4047" si="7537">G$165</f>
        <v>Richardson, Vicki</v>
      </c>
      <c r="H4047" s="193" t="str">
        <f t="shared" si="7537"/>
        <v>Herold, Sarah</v>
      </c>
      <c r="I4047" s="193" t="str">
        <f t="shared" si="7537"/>
        <v>FO396</v>
      </c>
      <c r="J4047" s="193" t="str">
        <f t="shared" si="7537"/>
        <v>FOUR STAR BEAUTY SUPPLY CORP</v>
      </c>
      <c r="K4047" s="193" t="str">
        <f t="shared" si="7537"/>
        <v>all</v>
      </c>
      <c r="L4047" s="193" t="str">
        <f t="shared" si="7537"/>
        <v>Jay Halaby &amp; Assoc</v>
      </c>
      <c r="M4047" s="193" t="str">
        <f t="shared" si="7537"/>
        <v>Beauty</v>
      </c>
      <c r="N4047" s="193" t="str">
        <f t="shared" si="7523"/>
        <v>Home Network Systems</v>
      </c>
      <c r="AA4047" s="193">
        <f t="shared" si="7478"/>
        <v>0</v>
      </c>
      <c r="AB4047" s="193" t="str">
        <f t="shared" ref="AB4047" si="7538">AB$165</f>
        <v>Herold, Sarah</v>
      </c>
    </row>
    <row r="4048" spans="1:28" s="188" customFormat="1" ht="17.399999999999999">
      <c r="A4048" s="193" t="str">
        <f t="shared" si="7473"/>
        <v>Home Network Systems</v>
      </c>
      <c r="B4048" s="193" t="str">
        <f t="shared" si="7474"/>
        <v>GR900Home Network Systems</v>
      </c>
      <c r="C4048" s="193" t="str">
        <f t="shared" si="7475"/>
        <v>Home Network SystemsHerold, Sarah</v>
      </c>
      <c r="D4048" s="193"/>
      <c r="E4048" s="193"/>
      <c r="F4048" s="193" t="str">
        <f t="shared" si="7476"/>
        <v>Home Network SystemsRichardson, Vicki</v>
      </c>
      <c r="G4048" s="193" t="str">
        <f t="shared" ref="G4048:M4048" si="7539">G$166</f>
        <v>Richardson, Vicki</v>
      </c>
      <c r="H4048" s="193" t="str">
        <f t="shared" si="7539"/>
        <v>Herold, Sarah</v>
      </c>
      <c r="I4048" s="193" t="str">
        <f t="shared" si="7539"/>
        <v>GR900</v>
      </c>
      <c r="J4048" s="193" t="str">
        <f t="shared" si="7539"/>
        <v>GROOM IT INDUSTRIES</v>
      </c>
      <c r="K4048" s="193" t="str">
        <f t="shared" si="7539"/>
        <v>all</v>
      </c>
      <c r="L4048" s="193" t="str">
        <f t="shared" si="7539"/>
        <v>Jay Halaby &amp; Assoc</v>
      </c>
      <c r="M4048" s="193" t="str">
        <f t="shared" si="7539"/>
        <v>Beauty</v>
      </c>
      <c r="N4048" s="193" t="str">
        <f t="shared" si="7523"/>
        <v>Home Network Systems</v>
      </c>
      <c r="AA4048" s="193">
        <f t="shared" si="7478"/>
        <v>0</v>
      </c>
      <c r="AB4048" s="193" t="str">
        <f t="shared" ref="AB4048" si="7540">AB$166</f>
        <v>Herold, Sarah</v>
      </c>
    </row>
    <row r="4049" spans="1:28" s="188" customFormat="1" ht="17.399999999999999">
      <c r="A4049" s="193" t="str">
        <f t="shared" si="7473"/>
        <v>Home Network Systems</v>
      </c>
      <c r="B4049" s="193" t="str">
        <f t="shared" si="7474"/>
        <v>IN021Home Network Systems</v>
      </c>
      <c r="C4049" s="193" t="str">
        <f t="shared" si="7475"/>
        <v>Home Network SystemsHerold, Sarah</v>
      </c>
      <c r="D4049" s="193"/>
      <c r="E4049" s="193"/>
      <c r="F4049" s="193" t="str">
        <f t="shared" si="7476"/>
        <v>Home Network SystemsRichardson, Vicki</v>
      </c>
      <c r="G4049" s="193" t="str">
        <f t="shared" ref="G4049:M4049" si="7541">G$167</f>
        <v>Richardson, Vicki</v>
      </c>
      <c r="H4049" s="193" t="str">
        <f t="shared" si="7541"/>
        <v>Herold, Sarah</v>
      </c>
      <c r="I4049" s="193" t="str">
        <f t="shared" si="7541"/>
        <v>IN021</v>
      </c>
      <c r="J4049" s="193" t="str">
        <f t="shared" si="7541"/>
        <v>INTERNATIONAL SALON/UNITED BEAUTY</v>
      </c>
      <c r="K4049" s="193" t="str">
        <f t="shared" si="7541"/>
        <v>all</v>
      </c>
      <c r="L4049" s="193" t="str">
        <f t="shared" si="7541"/>
        <v>Jay Halaby &amp; Assoc</v>
      </c>
      <c r="M4049" s="193" t="str">
        <f t="shared" si="7541"/>
        <v>Beauty</v>
      </c>
      <c r="N4049" s="193" t="str">
        <f t="shared" si="7523"/>
        <v>Home Network Systems</v>
      </c>
      <c r="AA4049" s="193">
        <f t="shared" si="7478"/>
        <v>0</v>
      </c>
      <c r="AB4049" s="193" t="str">
        <f t="shared" ref="AB4049" si="7542">AB$167</f>
        <v>Herold, Sarah</v>
      </c>
    </row>
    <row r="4050" spans="1:28" s="188" customFormat="1" ht="17.399999999999999">
      <c r="A4050" s="193" t="str">
        <f t="shared" si="7473"/>
        <v>Home Network Systems</v>
      </c>
      <c r="B4050" s="193" t="str">
        <f t="shared" si="7474"/>
        <v>IN883Home Network Systems</v>
      </c>
      <c r="C4050" s="193" t="str">
        <f t="shared" si="7475"/>
        <v>Home Network SystemsHerold, Sarah</v>
      </c>
      <c r="D4050" s="193"/>
      <c r="E4050" s="193"/>
      <c r="F4050" s="193" t="str">
        <f t="shared" si="7476"/>
        <v>Home Network SystemsRichardson, Vicki</v>
      </c>
      <c r="G4050" s="193" t="str">
        <f t="shared" ref="G4050:M4050" si="7543">G$168</f>
        <v>Richardson, Vicki</v>
      </c>
      <c r="H4050" s="193" t="str">
        <f t="shared" si="7543"/>
        <v>Herold, Sarah</v>
      </c>
      <c r="I4050" s="193" t="str">
        <f t="shared" si="7543"/>
        <v>IN883</v>
      </c>
      <c r="J4050" s="193" t="str">
        <f t="shared" si="7543"/>
        <v>INNOVATIVE SALON SOLUTIONS</v>
      </c>
      <c r="K4050" s="193" t="str">
        <f t="shared" si="7543"/>
        <v>all</v>
      </c>
      <c r="L4050" s="193" t="str">
        <f t="shared" si="7543"/>
        <v>Jay Halaby &amp; Assoc</v>
      </c>
      <c r="M4050" s="193" t="str">
        <f t="shared" si="7543"/>
        <v>Beauty</v>
      </c>
      <c r="N4050" s="193" t="str">
        <f t="shared" si="7523"/>
        <v>Home Network Systems</v>
      </c>
      <c r="AA4050" s="193">
        <f t="shared" si="7478"/>
        <v>0</v>
      </c>
      <c r="AB4050" s="193" t="str">
        <f t="shared" ref="AB4050" si="7544">AB$168</f>
        <v>Herold, Sarah</v>
      </c>
    </row>
    <row r="4051" spans="1:28" s="188" customFormat="1" ht="17.399999999999999">
      <c r="A4051" s="193" t="str">
        <f t="shared" si="7473"/>
        <v>Home Network Systems</v>
      </c>
      <c r="B4051" s="193" t="str">
        <f t="shared" si="7474"/>
        <v>J0250Home Network Systems</v>
      </c>
      <c r="C4051" s="193" t="str">
        <f t="shared" si="7475"/>
        <v>Home Network SystemsHerold, Sarah</v>
      </c>
      <c r="D4051" s="193"/>
      <c r="E4051" s="193"/>
      <c r="F4051" s="193" t="str">
        <f t="shared" si="7476"/>
        <v>Home Network SystemsRichardson, Vicki</v>
      </c>
      <c r="G4051" s="193" t="str">
        <f t="shared" ref="G4051:M4051" si="7545">G$169</f>
        <v>Richardson, Vicki</v>
      </c>
      <c r="H4051" s="193" t="str">
        <f t="shared" si="7545"/>
        <v>Herold, Sarah</v>
      </c>
      <c r="I4051" s="193" t="str">
        <f t="shared" si="7545"/>
        <v>J0250</v>
      </c>
      <c r="J4051" s="193" t="str">
        <f t="shared" si="7545"/>
        <v>NORDSTROM</v>
      </c>
      <c r="K4051" s="193" t="str">
        <f t="shared" si="7545"/>
        <v>all</v>
      </c>
      <c r="L4051" s="193">
        <f t="shared" si="7545"/>
        <v>0</v>
      </c>
      <c r="M4051" s="193">
        <f t="shared" si="7545"/>
        <v>0</v>
      </c>
      <c r="N4051" s="193" t="str">
        <f t="shared" si="7523"/>
        <v>Home Network Systems</v>
      </c>
      <c r="AA4051" s="193">
        <f t="shared" si="7478"/>
        <v>0</v>
      </c>
      <c r="AB4051" s="193" t="str">
        <f t="shared" ref="AB4051" si="7546">AB$169</f>
        <v>Herold, Sarah</v>
      </c>
    </row>
    <row r="4052" spans="1:28" s="188" customFormat="1" ht="17.399999999999999">
      <c r="A4052" s="193" t="str">
        <f t="shared" si="7473"/>
        <v>Home Network Systems</v>
      </c>
      <c r="B4052" s="193" t="str">
        <f t="shared" si="7474"/>
        <v>JL011Home Network Systems</v>
      </c>
      <c r="C4052" s="193" t="str">
        <f t="shared" si="7475"/>
        <v>Home Network SystemsHerold, Sarah</v>
      </c>
      <c r="D4052" s="193"/>
      <c r="E4052" s="193"/>
      <c r="F4052" s="193" t="str">
        <f t="shared" si="7476"/>
        <v>Home Network SystemsRichardson, Vicki</v>
      </c>
      <c r="G4052" s="193" t="str">
        <f t="shared" ref="G4052:M4052" si="7547">G$170</f>
        <v>Richardson, Vicki</v>
      </c>
      <c r="H4052" s="193" t="str">
        <f t="shared" si="7547"/>
        <v>Herold, Sarah</v>
      </c>
      <c r="I4052" s="193" t="str">
        <f t="shared" si="7547"/>
        <v>JL011</v>
      </c>
      <c r="J4052" s="193" t="str">
        <f t="shared" si="7547"/>
        <v>JLMOON INC / PINK BEAUTY</v>
      </c>
      <c r="K4052" s="193" t="str">
        <f t="shared" si="7547"/>
        <v>all</v>
      </c>
      <c r="L4052" s="193" t="str">
        <f t="shared" si="7547"/>
        <v>Jay Halaby &amp; Assoc</v>
      </c>
      <c r="M4052" s="193" t="str">
        <f t="shared" si="7547"/>
        <v>Beauty</v>
      </c>
      <c r="N4052" s="193" t="str">
        <f t="shared" si="7523"/>
        <v>Home Network Systems</v>
      </c>
      <c r="AA4052" s="193">
        <f t="shared" si="7478"/>
        <v>0</v>
      </c>
      <c r="AB4052" s="193" t="str">
        <f t="shared" ref="AB4052" si="7548">AB$170</f>
        <v>Herold, Sarah</v>
      </c>
    </row>
    <row r="4053" spans="1:28" s="188" customFormat="1" ht="17.399999999999999">
      <c r="A4053" s="193" t="str">
        <f t="shared" si="7473"/>
        <v>Home Network Systems</v>
      </c>
      <c r="B4053" s="193" t="str">
        <f t="shared" si="7474"/>
        <v>JO471Home Network Systems</v>
      </c>
      <c r="C4053" s="193" t="str">
        <f t="shared" si="7475"/>
        <v>Home Network SystemsHerold, Sarah</v>
      </c>
      <c r="D4053" s="193"/>
      <c r="E4053" s="193"/>
      <c r="F4053" s="193" t="str">
        <f t="shared" si="7476"/>
        <v>Home Network SystemsRichardson, Vicki</v>
      </c>
      <c r="G4053" s="193" t="str">
        <f t="shared" ref="G4053:M4053" si="7549">G$171</f>
        <v>Richardson, Vicki</v>
      </c>
      <c r="H4053" s="193" t="str">
        <f t="shared" si="7549"/>
        <v>Herold, Sarah</v>
      </c>
      <c r="I4053" s="193" t="str">
        <f t="shared" si="7549"/>
        <v>JO471</v>
      </c>
      <c r="J4053" s="193" t="str">
        <f t="shared" si="7549"/>
        <v>JSKY SOLUTION INC</v>
      </c>
      <c r="K4053" s="193" t="str">
        <f t="shared" si="7549"/>
        <v>all</v>
      </c>
      <c r="L4053" s="193" t="str">
        <f t="shared" si="7549"/>
        <v>Jay Halaby &amp; Assoc</v>
      </c>
      <c r="M4053" s="193" t="str">
        <f t="shared" si="7549"/>
        <v>Beauty</v>
      </c>
      <c r="N4053" s="193" t="str">
        <f t="shared" si="7523"/>
        <v>Home Network Systems</v>
      </c>
      <c r="AA4053" s="193">
        <f t="shared" si="7478"/>
        <v>0</v>
      </c>
      <c r="AB4053" s="193" t="str">
        <f t="shared" ref="AB4053" si="7550">AB$171</f>
        <v>Herold, Sarah</v>
      </c>
    </row>
    <row r="4054" spans="1:28" s="188" customFormat="1" ht="17.399999999999999">
      <c r="A4054" s="193" t="str">
        <f t="shared" si="7473"/>
        <v>Home Network Systems</v>
      </c>
      <c r="B4054" s="193" t="str">
        <f t="shared" si="7474"/>
        <v>JR091Home Network Systems</v>
      </c>
      <c r="C4054" s="193" t="str">
        <f t="shared" si="7475"/>
        <v>Home Network SystemsHerold, Sarah</v>
      </c>
      <c r="D4054" s="193"/>
      <c r="E4054" s="193"/>
      <c r="F4054" s="193" t="str">
        <f t="shared" si="7476"/>
        <v>Home Network SystemsRichardson, Vicki</v>
      </c>
      <c r="G4054" s="193" t="str">
        <f t="shared" ref="G4054:M4054" si="7551">G$172</f>
        <v>Richardson, Vicki</v>
      </c>
      <c r="H4054" s="193" t="str">
        <f t="shared" si="7551"/>
        <v>Herold, Sarah</v>
      </c>
      <c r="I4054" s="193" t="str">
        <f t="shared" si="7551"/>
        <v>JR091</v>
      </c>
      <c r="J4054" s="193" t="str">
        <f t="shared" si="7551"/>
        <v>J &amp; R BEAUTY SUPPLY</v>
      </c>
      <c r="K4054" s="193" t="str">
        <f t="shared" si="7551"/>
        <v>all</v>
      </c>
      <c r="L4054" s="193" t="str">
        <f t="shared" si="7551"/>
        <v>Jay Halaby &amp; Assoc</v>
      </c>
      <c r="M4054" s="193" t="str">
        <f t="shared" si="7551"/>
        <v>Beauty</v>
      </c>
      <c r="N4054" s="193" t="str">
        <f t="shared" si="7523"/>
        <v>Home Network Systems</v>
      </c>
      <c r="AA4054" s="193">
        <f t="shared" si="7478"/>
        <v>0</v>
      </c>
      <c r="AB4054" s="193" t="str">
        <f t="shared" ref="AB4054" si="7552">AB$172</f>
        <v>Herold, Sarah</v>
      </c>
    </row>
    <row r="4055" spans="1:28" s="188" customFormat="1" ht="17.399999999999999">
      <c r="A4055" s="193" t="str">
        <f t="shared" si="7473"/>
        <v>Home Network Systems</v>
      </c>
      <c r="B4055" s="193" t="str">
        <f t="shared" si="7474"/>
        <v>KA388Home Network Systems</v>
      </c>
      <c r="C4055" s="193" t="str">
        <f t="shared" si="7475"/>
        <v>Home Network SystemsHerold, Sarah</v>
      </c>
      <c r="D4055" s="193"/>
      <c r="E4055" s="193"/>
      <c r="F4055" s="193" t="str">
        <f t="shared" si="7476"/>
        <v>Home Network SystemsRichardson, Vicki</v>
      </c>
      <c r="G4055" s="193" t="str">
        <f t="shared" ref="G4055:M4055" si="7553">G$173</f>
        <v>Richardson, Vicki</v>
      </c>
      <c r="H4055" s="193" t="str">
        <f t="shared" si="7553"/>
        <v>Herold, Sarah</v>
      </c>
      <c r="I4055" s="193" t="str">
        <f t="shared" si="7553"/>
        <v>KA388</v>
      </c>
      <c r="J4055" s="193" t="str">
        <f t="shared" si="7553"/>
        <v>KANAR, Inc</v>
      </c>
      <c r="K4055" s="193" t="str">
        <f t="shared" si="7553"/>
        <v>all</v>
      </c>
      <c r="L4055" s="193">
        <f t="shared" si="7553"/>
        <v>0</v>
      </c>
      <c r="M4055" s="193">
        <f t="shared" si="7553"/>
        <v>0</v>
      </c>
      <c r="N4055" s="193" t="str">
        <f t="shared" si="7523"/>
        <v>Home Network Systems</v>
      </c>
      <c r="AA4055" s="193">
        <f t="shared" si="7478"/>
        <v>0</v>
      </c>
      <c r="AB4055" s="193" t="str">
        <f t="shared" ref="AB4055" si="7554">AB$173</f>
        <v>Herold, Sarah</v>
      </c>
    </row>
    <row r="4056" spans="1:28" s="188" customFormat="1" ht="17.399999999999999">
      <c r="A4056" s="193" t="str">
        <f t="shared" si="7473"/>
        <v>Home Network Systems</v>
      </c>
      <c r="B4056" s="193" t="str">
        <f t="shared" si="7474"/>
        <v>LA971Home Network Systems</v>
      </c>
      <c r="C4056" s="193" t="str">
        <f t="shared" si="7475"/>
        <v>Home Network SystemsHerold, Sarah</v>
      </c>
      <c r="D4056" s="193"/>
      <c r="E4056" s="193"/>
      <c r="F4056" s="193" t="str">
        <f t="shared" si="7476"/>
        <v>Home Network SystemsRichardson, Vicki</v>
      </c>
      <c r="G4056" s="193" t="str">
        <f t="shared" ref="G4056:M4056" si="7555">G$174</f>
        <v>Richardson, Vicki</v>
      </c>
      <c r="H4056" s="193" t="str">
        <f t="shared" si="7555"/>
        <v>Herold, Sarah</v>
      </c>
      <c r="I4056" s="193" t="str">
        <f t="shared" si="7555"/>
        <v>LA971</v>
      </c>
      <c r="J4056" s="193" t="str">
        <f t="shared" si="7555"/>
        <v>LA SHEAR</v>
      </c>
      <c r="K4056" s="193" t="str">
        <f t="shared" si="7555"/>
        <v>all</v>
      </c>
      <c r="L4056" s="193" t="str">
        <f t="shared" si="7555"/>
        <v>Jay Halaby &amp; Assoc</v>
      </c>
      <c r="M4056" s="193" t="str">
        <f t="shared" si="7555"/>
        <v>Beauty</v>
      </c>
      <c r="N4056" s="193" t="str">
        <f t="shared" si="7523"/>
        <v>Home Network Systems</v>
      </c>
      <c r="AA4056" s="193">
        <f t="shared" si="7478"/>
        <v>0</v>
      </c>
      <c r="AB4056" s="193" t="str">
        <f t="shared" ref="AB4056" si="7556">AB$174</f>
        <v>Herold, Sarah</v>
      </c>
    </row>
    <row r="4057" spans="1:28" s="188" customFormat="1" ht="17.399999999999999">
      <c r="A4057" s="193" t="str">
        <f t="shared" si="7473"/>
        <v>Home Network Systems</v>
      </c>
      <c r="B4057" s="193" t="str">
        <f t="shared" si="7474"/>
        <v>LE620Home Network Systems</v>
      </c>
      <c r="C4057" s="193" t="str">
        <f t="shared" si="7475"/>
        <v>Home Network SystemsHerold, Sarah</v>
      </c>
      <c r="D4057" s="193"/>
      <c r="E4057" s="193"/>
      <c r="F4057" s="193" t="str">
        <f t="shared" si="7476"/>
        <v>Home Network SystemsRichardson, Vicki</v>
      </c>
      <c r="G4057" s="193" t="str">
        <f t="shared" ref="G4057:M4057" si="7557">G$175</f>
        <v>Richardson, Vicki</v>
      </c>
      <c r="H4057" s="193" t="str">
        <f t="shared" si="7557"/>
        <v>Herold, Sarah</v>
      </c>
      <c r="I4057" s="193" t="str">
        <f t="shared" si="7557"/>
        <v>LE620</v>
      </c>
      <c r="J4057" s="193" t="str">
        <f t="shared" si="7557"/>
        <v>LEZLY'S BEAUTY</v>
      </c>
      <c r="K4057" s="193" t="str">
        <f t="shared" si="7557"/>
        <v>all</v>
      </c>
      <c r="L4057" s="193" t="str">
        <f t="shared" si="7557"/>
        <v>Jay Halaby &amp; Assoc</v>
      </c>
      <c r="M4057" s="193" t="str">
        <f t="shared" si="7557"/>
        <v>Beauty</v>
      </c>
      <c r="N4057" s="193" t="str">
        <f t="shared" si="7523"/>
        <v>Home Network Systems</v>
      </c>
      <c r="AA4057" s="193">
        <f t="shared" si="7478"/>
        <v>0</v>
      </c>
      <c r="AB4057" s="193" t="str">
        <f t="shared" ref="AB4057" si="7558">AB$175</f>
        <v>Herold, Sarah</v>
      </c>
    </row>
    <row r="4058" spans="1:28" s="188" customFormat="1" ht="17.399999999999999">
      <c r="A4058" s="193" t="str">
        <f t="shared" si="7473"/>
        <v>Home Network Systems</v>
      </c>
      <c r="B4058" s="193" t="str">
        <f t="shared" si="7474"/>
        <v>MC546Home Network Systems</v>
      </c>
      <c r="C4058" s="193" t="str">
        <f t="shared" si="7475"/>
        <v>Home Network SystemsHerold, Sarah</v>
      </c>
      <c r="D4058" s="193"/>
      <c r="E4058" s="193"/>
      <c r="F4058" s="193" t="str">
        <f t="shared" si="7476"/>
        <v>Home Network SystemsRichardson, Vicki</v>
      </c>
      <c r="G4058" s="193" t="str">
        <f t="shared" ref="G4058:M4058" si="7559">G$176</f>
        <v>Richardson, Vicki</v>
      </c>
      <c r="H4058" s="193" t="str">
        <f t="shared" si="7559"/>
        <v>Herold, Sarah</v>
      </c>
      <c r="I4058" s="193" t="str">
        <f t="shared" si="7559"/>
        <v>MC546</v>
      </c>
      <c r="J4058" s="193" t="str">
        <f t="shared" si="7559"/>
        <v>MC BARBER &amp; BEAUTY SUPPLY</v>
      </c>
      <c r="K4058" s="193" t="str">
        <f t="shared" si="7559"/>
        <v>all</v>
      </c>
      <c r="L4058" s="193" t="str">
        <f t="shared" si="7559"/>
        <v>Jay Halaby &amp; Assoc</v>
      </c>
      <c r="M4058" s="193" t="str">
        <f t="shared" si="7559"/>
        <v>Beauty</v>
      </c>
      <c r="N4058" s="193" t="str">
        <f t="shared" si="7523"/>
        <v>Home Network Systems</v>
      </c>
      <c r="AA4058" s="193">
        <f t="shared" si="7478"/>
        <v>0</v>
      </c>
      <c r="AB4058" s="193" t="str">
        <f t="shared" ref="AB4058" si="7560">AB$176</f>
        <v>Herold, Sarah</v>
      </c>
    </row>
    <row r="4059" spans="1:28" s="188" customFormat="1" ht="17.399999999999999">
      <c r="A4059" s="193" t="str">
        <f t="shared" si="7473"/>
        <v>Home Network Systems</v>
      </c>
      <c r="B4059" s="193" t="str">
        <f t="shared" si="7474"/>
        <v>ME821Home Network Systems</v>
      </c>
      <c r="C4059" s="193" t="str">
        <f t="shared" si="7475"/>
        <v>Home Network SystemsHerold, Sarah</v>
      </c>
      <c r="D4059" s="193"/>
      <c r="E4059" s="193"/>
      <c r="F4059" s="193" t="str">
        <f t="shared" si="7476"/>
        <v>Home Network SystemsRichardson, Vicki</v>
      </c>
      <c r="G4059" s="193" t="str">
        <f t="shared" ref="G4059:M4059" si="7561">G$177</f>
        <v>Richardson, Vicki</v>
      </c>
      <c r="H4059" s="193" t="str">
        <f t="shared" si="7561"/>
        <v>Herold, Sarah</v>
      </c>
      <c r="I4059" s="193" t="str">
        <f t="shared" si="7561"/>
        <v>ME821</v>
      </c>
      <c r="J4059" s="193" t="str">
        <f t="shared" si="7561"/>
        <v>MERIT BEAUTY SUPPLY</v>
      </c>
      <c r="K4059" s="193" t="str">
        <f t="shared" si="7561"/>
        <v>all</v>
      </c>
      <c r="L4059" s="193" t="str">
        <f t="shared" si="7561"/>
        <v>Jay Halaby &amp; Assoc</v>
      </c>
      <c r="M4059" s="193" t="str">
        <f t="shared" si="7561"/>
        <v>Beauty</v>
      </c>
      <c r="N4059" s="193" t="str">
        <f t="shared" si="7523"/>
        <v>Home Network Systems</v>
      </c>
      <c r="AA4059" s="193">
        <f t="shared" si="7478"/>
        <v>0</v>
      </c>
      <c r="AB4059" s="193" t="str">
        <f t="shared" ref="AB4059" si="7562">AB$177</f>
        <v>Herold, Sarah</v>
      </c>
    </row>
    <row r="4060" spans="1:28" s="188" customFormat="1" ht="17.399999999999999">
      <c r="A4060" s="193" t="str">
        <f t="shared" si="7473"/>
        <v>Home Network Systems</v>
      </c>
      <c r="B4060" s="193" t="str">
        <f t="shared" si="7474"/>
        <v>MI979Home Network Systems</v>
      </c>
      <c r="C4060" s="193" t="str">
        <f t="shared" si="7475"/>
        <v>Home Network SystemsHerold, Sarah</v>
      </c>
      <c r="D4060" s="193"/>
      <c r="E4060" s="193"/>
      <c r="F4060" s="193" t="str">
        <f t="shared" si="7476"/>
        <v>Home Network SystemsRichardson, Vicki</v>
      </c>
      <c r="G4060" s="193" t="str">
        <f t="shared" ref="G4060:M4060" si="7563">G$178</f>
        <v>Richardson, Vicki</v>
      </c>
      <c r="H4060" s="193" t="str">
        <f t="shared" si="7563"/>
        <v>Herold, Sarah</v>
      </c>
      <c r="I4060" s="193" t="str">
        <f t="shared" si="7563"/>
        <v>MI979</v>
      </c>
      <c r="J4060" s="193" t="str">
        <f t="shared" si="7563"/>
        <v>MINTEX RX, INC.</v>
      </c>
      <c r="K4060" s="193" t="str">
        <f t="shared" si="7563"/>
        <v>all</v>
      </c>
      <c r="L4060" s="193" t="str">
        <f t="shared" si="7563"/>
        <v>Jay Halaby &amp; Assoc</v>
      </c>
      <c r="M4060" s="193" t="str">
        <f t="shared" si="7563"/>
        <v>Beauty</v>
      </c>
      <c r="N4060" s="193" t="str">
        <f t="shared" si="7523"/>
        <v>Home Network Systems</v>
      </c>
      <c r="AA4060" s="193">
        <f t="shared" si="7478"/>
        <v>0</v>
      </c>
      <c r="AB4060" s="193" t="str">
        <f t="shared" ref="AB4060" si="7564">AB$178</f>
        <v>Herold, Sarah</v>
      </c>
    </row>
    <row r="4061" spans="1:28" s="188" customFormat="1" ht="17.399999999999999">
      <c r="A4061" s="193" t="str">
        <f t="shared" si="7473"/>
        <v>Home Network Systems</v>
      </c>
      <c r="B4061" s="193" t="str">
        <f t="shared" si="7474"/>
        <v>NE605Home Network Systems</v>
      </c>
      <c r="C4061" s="193" t="str">
        <f t="shared" si="7475"/>
        <v>Home Network SystemsHerold, Sarah</v>
      </c>
      <c r="D4061" s="193"/>
      <c r="E4061" s="193"/>
      <c r="F4061" s="193" t="str">
        <f t="shared" si="7476"/>
        <v>Home Network SystemsRichardson, Vicki</v>
      </c>
      <c r="G4061" s="193" t="str">
        <f t="shared" ref="G4061:M4061" si="7565">G$179</f>
        <v>Richardson, Vicki</v>
      </c>
      <c r="H4061" s="193" t="str">
        <f t="shared" si="7565"/>
        <v>Herold, Sarah</v>
      </c>
      <c r="I4061" s="193" t="str">
        <f t="shared" si="7565"/>
        <v>NE605</v>
      </c>
      <c r="J4061" s="193" t="str">
        <f t="shared" si="7565"/>
        <v>NEIMAN MARCUS GROUP, THE</v>
      </c>
      <c r="K4061" s="193" t="str">
        <f t="shared" si="7565"/>
        <v>all</v>
      </c>
      <c r="L4061" s="193">
        <f t="shared" si="7565"/>
        <v>0</v>
      </c>
      <c r="M4061" s="193">
        <f t="shared" si="7565"/>
        <v>0</v>
      </c>
      <c r="N4061" s="193" t="str">
        <f t="shared" si="7523"/>
        <v>Home Network Systems</v>
      </c>
      <c r="AA4061" s="193">
        <f t="shared" si="7478"/>
        <v>0</v>
      </c>
      <c r="AB4061" s="193" t="str">
        <f t="shared" ref="AB4061" si="7566">AB$179</f>
        <v>Herold, Sarah</v>
      </c>
    </row>
    <row r="4062" spans="1:28" s="188" customFormat="1" ht="17.399999999999999">
      <c r="A4062" s="193" t="str">
        <f t="shared" si="7473"/>
        <v>Home Network Systems</v>
      </c>
      <c r="B4062" s="193" t="str">
        <f t="shared" si="7474"/>
        <v>PE101Home Network Systems</v>
      </c>
      <c r="C4062" s="193" t="str">
        <f t="shared" si="7475"/>
        <v>Home Network SystemsHerold, Sarah</v>
      </c>
      <c r="D4062" s="193"/>
      <c r="E4062" s="193"/>
      <c r="F4062" s="193" t="str">
        <f t="shared" si="7476"/>
        <v>Home Network SystemsRichardson, Vicki</v>
      </c>
      <c r="G4062" s="193" t="str">
        <f t="shared" ref="G4062:M4062" si="7567">G$180</f>
        <v>Richardson, Vicki</v>
      </c>
      <c r="H4062" s="193" t="str">
        <f t="shared" si="7567"/>
        <v>Herold, Sarah</v>
      </c>
      <c r="I4062" s="193" t="str">
        <f t="shared" si="7567"/>
        <v>PE101</v>
      </c>
      <c r="J4062" s="193" t="str">
        <f t="shared" si="7567"/>
        <v>PENTA ELECTRONICS</v>
      </c>
      <c r="K4062" s="193" t="str">
        <f t="shared" si="7567"/>
        <v>all</v>
      </c>
      <c r="L4062" s="193" t="str">
        <f t="shared" si="7567"/>
        <v>Jay Halaby &amp; Assoc</v>
      </c>
      <c r="M4062" s="193" t="str">
        <f t="shared" si="7567"/>
        <v>Beauty</v>
      </c>
      <c r="N4062" s="193" t="str">
        <f t="shared" si="7523"/>
        <v>Home Network Systems</v>
      </c>
      <c r="AA4062" s="193">
        <f t="shared" si="7478"/>
        <v>0</v>
      </c>
      <c r="AB4062" s="193" t="str">
        <f t="shared" ref="AB4062" si="7568">AB$180</f>
        <v>Herold, Sarah</v>
      </c>
    </row>
    <row r="4063" spans="1:28" s="188" customFormat="1" ht="17.399999999999999">
      <c r="A4063" s="193" t="str">
        <f t="shared" si="7473"/>
        <v>Home Network Systems</v>
      </c>
      <c r="B4063" s="193" t="str">
        <f t="shared" si="7474"/>
        <v>PE371Home Network Systems</v>
      </c>
      <c r="C4063" s="193" t="str">
        <f t="shared" si="7475"/>
        <v>Home Network SystemsHerold, Sarah</v>
      </c>
      <c r="D4063" s="193"/>
      <c r="E4063" s="193"/>
      <c r="F4063" s="193" t="str">
        <f t="shared" si="7476"/>
        <v>Home Network SystemsRichardson, Vicki</v>
      </c>
      <c r="G4063" s="193" t="str">
        <f t="shared" ref="G4063:M4063" si="7569">G$181</f>
        <v>Richardson, Vicki</v>
      </c>
      <c r="H4063" s="193" t="str">
        <f t="shared" si="7569"/>
        <v>Herold, Sarah</v>
      </c>
      <c r="I4063" s="193" t="str">
        <f t="shared" si="7569"/>
        <v>PE371</v>
      </c>
      <c r="J4063" s="193" t="str">
        <f t="shared" si="7569"/>
        <v>PETRUCCELLI INT'L DISTRIBUTORS</v>
      </c>
      <c r="K4063" s="193" t="str">
        <f t="shared" si="7569"/>
        <v>all</v>
      </c>
      <c r="L4063" s="193" t="str">
        <f t="shared" si="7569"/>
        <v>Jay Halaby &amp; Assoc</v>
      </c>
      <c r="M4063" s="193" t="str">
        <f t="shared" si="7569"/>
        <v>Beauty</v>
      </c>
      <c r="N4063" s="193" t="str">
        <f t="shared" si="7523"/>
        <v>Home Network Systems</v>
      </c>
      <c r="AA4063" s="193">
        <f t="shared" si="7478"/>
        <v>0</v>
      </c>
      <c r="AB4063" s="193" t="str">
        <f t="shared" ref="AB4063" si="7570">AB$181</f>
        <v>Herold, Sarah</v>
      </c>
    </row>
    <row r="4064" spans="1:28" s="188" customFormat="1" ht="17.399999999999999">
      <c r="A4064" s="193" t="str">
        <f t="shared" si="7473"/>
        <v>Home Network Systems</v>
      </c>
      <c r="B4064" s="193" t="str">
        <f t="shared" si="7474"/>
        <v>PE599Home Network Systems</v>
      </c>
      <c r="C4064" s="193" t="str">
        <f t="shared" si="7475"/>
        <v>Home Network SystemsHerold, Sarah</v>
      </c>
      <c r="D4064" s="193"/>
      <c r="E4064" s="193"/>
      <c r="F4064" s="193" t="str">
        <f t="shared" si="7476"/>
        <v>Home Network SystemsRichardson, Vicki</v>
      </c>
      <c r="G4064" s="193" t="str">
        <f t="shared" ref="G4064:M4064" si="7571">G$182</f>
        <v>Richardson, Vicki</v>
      </c>
      <c r="H4064" s="193" t="str">
        <f t="shared" si="7571"/>
        <v>Herold, Sarah</v>
      </c>
      <c r="I4064" s="193" t="str">
        <f t="shared" si="7571"/>
        <v>PE599</v>
      </c>
      <c r="J4064" s="193" t="str">
        <f t="shared" si="7571"/>
        <v>PENNSYLVANIA BEAUTY &amp; BARBER SU</v>
      </c>
      <c r="K4064" s="193" t="str">
        <f t="shared" si="7571"/>
        <v>all</v>
      </c>
      <c r="L4064" s="193" t="str">
        <f t="shared" si="7571"/>
        <v>Jay Halaby &amp; Assoc</v>
      </c>
      <c r="M4064" s="193" t="str">
        <f t="shared" si="7571"/>
        <v>Beauty</v>
      </c>
      <c r="N4064" s="193" t="str">
        <f t="shared" si="7523"/>
        <v>Home Network Systems</v>
      </c>
      <c r="AA4064" s="193">
        <f t="shared" si="7478"/>
        <v>0</v>
      </c>
      <c r="AB4064" s="193" t="str">
        <f t="shared" ref="AB4064" si="7572">AB$182</f>
        <v>Herold, Sarah</v>
      </c>
    </row>
    <row r="4065" spans="1:28" s="188" customFormat="1" ht="17.399999999999999">
      <c r="A4065" s="193" t="str">
        <f t="shared" si="7473"/>
        <v>Home Network Systems</v>
      </c>
      <c r="B4065" s="193" t="str">
        <f t="shared" si="7474"/>
        <v>RI453Home Network Systems</v>
      </c>
      <c r="C4065" s="193" t="str">
        <f t="shared" si="7475"/>
        <v>Home Network SystemsHerold, Sarah</v>
      </c>
      <c r="D4065" s="193"/>
      <c r="E4065" s="193"/>
      <c r="F4065" s="193" t="str">
        <f t="shared" si="7476"/>
        <v>Home Network SystemsRichardson, Vicki</v>
      </c>
      <c r="G4065" s="193" t="str">
        <f t="shared" ref="G4065:M4065" si="7573">G$183</f>
        <v>Richardson, Vicki</v>
      </c>
      <c r="H4065" s="193" t="str">
        <f t="shared" si="7573"/>
        <v>Herold, Sarah</v>
      </c>
      <c r="I4065" s="193" t="str">
        <f t="shared" si="7573"/>
        <v>RI453</v>
      </c>
      <c r="J4065" s="193" t="str">
        <f t="shared" si="7573"/>
        <v>RICKY'S NYC</v>
      </c>
      <c r="K4065" s="193" t="str">
        <f t="shared" si="7573"/>
        <v>all</v>
      </c>
      <c r="L4065" s="193" t="str">
        <f t="shared" si="7573"/>
        <v>Jay Halaby &amp; Assoc</v>
      </c>
      <c r="M4065" s="193" t="str">
        <f t="shared" si="7573"/>
        <v>Beauty</v>
      </c>
      <c r="N4065" s="193" t="str">
        <f t="shared" si="7523"/>
        <v>Home Network Systems</v>
      </c>
      <c r="AA4065" s="193">
        <f t="shared" si="7478"/>
        <v>0</v>
      </c>
      <c r="AB4065" s="193" t="str">
        <f t="shared" ref="AB4065" si="7574">AB$183</f>
        <v>Herold, Sarah</v>
      </c>
    </row>
    <row r="4066" spans="1:28" s="188" customFormat="1" ht="17.399999999999999">
      <c r="A4066" s="193" t="str">
        <f t="shared" si="7473"/>
        <v>Home Network Systems</v>
      </c>
      <c r="B4066" s="193" t="str">
        <f t="shared" si="7474"/>
        <v>SC616Home Network Systems</v>
      </c>
      <c r="C4066" s="193" t="str">
        <f t="shared" si="7475"/>
        <v>Home Network SystemsHerold, Sarah</v>
      </c>
      <c r="D4066" s="193"/>
      <c r="E4066" s="193"/>
      <c r="F4066" s="193" t="str">
        <f t="shared" si="7476"/>
        <v>Home Network SystemsRichardson, Vicki</v>
      </c>
      <c r="G4066" s="193" t="str">
        <f t="shared" ref="G4066:M4066" si="7575">G$184</f>
        <v>Richardson, Vicki</v>
      </c>
      <c r="H4066" s="193" t="str">
        <f t="shared" si="7575"/>
        <v>Herold, Sarah</v>
      </c>
      <c r="I4066" s="193" t="str">
        <f t="shared" si="7575"/>
        <v>SC616</v>
      </c>
      <c r="J4066" s="193" t="str">
        <f t="shared" si="7575"/>
        <v>S-MARK ENTERPRISE</v>
      </c>
      <c r="K4066" s="193" t="str">
        <f t="shared" si="7575"/>
        <v>all</v>
      </c>
      <c r="L4066" s="193" t="str">
        <f t="shared" si="7575"/>
        <v>Jay Halaby &amp; Assoc</v>
      </c>
      <c r="M4066" s="193" t="str">
        <f t="shared" si="7575"/>
        <v>Beauty</v>
      </c>
      <c r="N4066" s="193" t="str">
        <f t="shared" si="7523"/>
        <v>Home Network Systems</v>
      </c>
      <c r="AA4066" s="193">
        <f t="shared" si="7478"/>
        <v>0</v>
      </c>
      <c r="AB4066" s="193" t="str">
        <f t="shared" ref="AB4066" si="7576">AB$184</f>
        <v>Herold, Sarah</v>
      </c>
    </row>
    <row r="4067" spans="1:28" s="188" customFormat="1" ht="17.399999999999999">
      <c r="A4067" s="193" t="str">
        <f t="shared" si="7473"/>
        <v>Home Network Systems</v>
      </c>
      <c r="B4067" s="193" t="str">
        <f t="shared" si="7474"/>
        <v>SE636Home Network Systems</v>
      </c>
      <c r="C4067" s="193" t="str">
        <f t="shared" si="7475"/>
        <v>Home Network SystemsHerold, Sarah</v>
      </c>
      <c r="D4067" s="193"/>
      <c r="E4067" s="193"/>
      <c r="F4067" s="193" t="str">
        <f t="shared" si="7476"/>
        <v>Home Network SystemsRichardson, Vicki</v>
      </c>
      <c r="G4067" s="193" t="str">
        <f t="shared" ref="G4067:M4067" si="7577">G$185</f>
        <v>Richardson, Vicki</v>
      </c>
      <c r="H4067" s="193" t="str">
        <f t="shared" si="7577"/>
        <v>Herold, Sarah</v>
      </c>
      <c r="I4067" s="193" t="str">
        <f t="shared" si="7577"/>
        <v>SE636</v>
      </c>
      <c r="J4067" s="193" t="str">
        <f t="shared" si="7577"/>
        <v>SELBA BEAUTY SYSTEMS</v>
      </c>
      <c r="K4067" s="193" t="str">
        <f t="shared" si="7577"/>
        <v>all</v>
      </c>
      <c r="L4067" s="193" t="str">
        <f t="shared" si="7577"/>
        <v>Jay Halaby &amp; Assoc</v>
      </c>
      <c r="M4067" s="193" t="str">
        <f t="shared" si="7577"/>
        <v>Beauty</v>
      </c>
      <c r="N4067" s="193" t="str">
        <f t="shared" si="7523"/>
        <v>Home Network Systems</v>
      </c>
      <c r="AA4067" s="193">
        <f t="shared" si="7478"/>
        <v>0</v>
      </c>
      <c r="AB4067" s="193" t="str">
        <f t="shared" ref="AB4067" si="7578">AB$185</f>
        <v>Herold, Sarah</v>
      </c>
    </row>
    <row r="4068" spans="1:28" s="188" customFormat="1" ht="17.399999999999999">
      <c r="A4068" s="193" t="str">
        <f t="shared" si="7473"/>
        <v>Home Network Systems</v>
      </c>
      <c r="B4068" s="193" t="str">
        <f t="shared" si="7474"/>
        <v>SH875Home Network Systems</v>
      </c>
      <c r="C4068" s="193" t="str">
        <f t="shared" si="7475"/>
        <v>Home Network SystemsHerold, Sarah</v>
      </c>
      <c r="D4068" s="193"/>
      <c r="E4068" s="193"/>
      <c r="F4068" s="193" t="str">
        <f t="shared" si="7476"/>
        <v>Home Network SystemsRichardson, Vicki</v>
      </c>
      <c r="G4068" s="193" t="str">
        <f t="shared" ref="G4068:M4068" si="7579">G$186</f>
        <v>Richardson, Vicki</v>
      </c>
      <c r="H4068" s="193" t="str">
        <f t="shared" si="7579"/>
        <v>Herold, Sarah</v>
      </c>
      <c r="I4068" s="193" t="str">
        <f t="shared" si="7579"/>
        <v>SH875</v>
      </c>
      <c r="J4068" s="193" t="str">
        <f t="shared" si="7579"/>
        <v>THE SHAVER SHOP</v>
      </c>
      <c r="K4068" s="193" t="str">
        <f t="shared" si="7579"/>
        <v>all</v>
      </c>
      <c r="L4068" s="193">
        <f t="shared" si="7579"/>
        <v>0</v>
      </c>
      <c r="M4068" s="193">
        <f t="shared" si="7579"/>
        <v>0</v>
      </c>
      <c r="N4068" s="193" t="str">
        <f t="shared" si="7523"/>
        <v>Home Network Systems</v>
      </c>
      <c r="AA4068" s="193">
        <f t="shared" si="7478"/>
        <v>0</v>
      </c>
      <c r="AB4068" s="193" t="str">
        <f t="shared" ref="AB4068" si="7580">AB$186</f>
        <v>Herold, Sarah</v>
      </c>
    </row>
    <row r="4069" spans="1:28" s="188" customFormat="1" ht="17.399999999999999">
      <c r="A4069" s="193" t="str">
        <f t="shared" si="7473"/>
        <v>Home Network Systems</v>
      </c>
      <c r="B4069" s="193" t="str">
        <f t="shared" si="7474"/>
        <v>SH971Home Network Systems</v>
      </c>
      <c r="C4069" s="193" t="str">
        <f t="shared" si="7475"/>
        <v>Home Network SystemsHerold, Sarah</v>
      </c>
      <c r="D4069" s="193"/>
      <c r="E4069" s="193"/>
      <c r="F4069" s="193" t="str">
        <f t="shared" si="7476"/>
        <v>Home Network SystemsRichardson, Vicki</v>
      </c>
      <c r="G4069" s="193" t="str">
        <f t="shared" ref="G4069:M4069" si="7581">G$187</f>
        <v>Richardson, Vicki</v>
      </c>
      <c r="H4069" s="193" t="str">
        <f t="shared" si="7581"/>
        <v>Herold, Sarah</v>
      </c>
      <c r="I4069" s="193" t="str">
        <f t="shared" si="7581"/>
        <v>SH971</v>
      </c>
      <c r="J4069" s="193" t="str">
        <f t="shared" si="7581"/>
        <v>SHOPPERS EXPO INTERNATIONAL INC</v>
      </c>
      <c r="K4069" s="193" t="str">
        <f t="shared" si="7581"/>
        <v>all</v>
      </c>
      <c r="L4069" s="193" t="str">
        <f t="shared" si="7581"/>
        <v>Jay Halaby &amp; Assoc</v>
      </c>
      <c r="M4069" s="193" t="str">
        <f t="shared" si="7581"/>
        <v>Beauty</v>
      </c>
      <c r="N4069" s="193" t="str">
        <f t="shared" si="7523"/>
        <v>Home Network Systems</v>
      </c>
      <c r="AA4069" s="193">
        <f t="shared" si="7478"/>
        <v>0</v>
      </c>
      <c r="AB4069" s="193" t="str">
        <f t="shared" ref="AB4069" si="7582">AB$187</f>
        <v>Herold, Sarah</v>
      </c>
    </row>
    <row r="4070" spans="1:28" s="188" customFormat="1" ht="17.399999999999999">
      <c r="A4070" s="193" t="str">
        <f t="shared" si="7473"/>
        <v>Home Network Systems</v>
      </c>
      <c r="B4070" s="193" t="str">
        <f t="shared" si="7474"/>
        <v>SP594Home Network Systems</v>
      </c>
      <c r="C4070" s="193" t="str">
        <f t="shared" si="7475"/>
        <v>Home Network SystemsHerold, Sarah</v>
      </c>
      <c r="D4070" s="193"/>
      <c r="E4070" s="193"/>
      <c r="F4070" s="193" t="str">
        <f t="shared" si="7476"/>
        <v>Home Network SystemsRichardson, Vicki</v>
      </c>
      <c r="G4070" s="193" t="str">
        <f t="shared" ref="G4070:M4070" si="7583">G$188</f>
        <v>Richardson, Vicki</v>
      </c>
      <c r="H4070" s="193" t="str">
        <f t="shared" si="7583"/>
        <v>Herold, Sarah</v>
      </c>
      <c r="I4070" s="193" t="str">
        <f t="shared" si="7583"/>
        <v>SP594</v>
      </c>
      <c r="J4070" s="193" t="str">
        <f t="shared" si="7583"/>
        <v>S&amp;J HANS DISTRIBUTORS</v>
      </c>
      <c r="K4070" s="193" t="str">
        <f t="shared" si="7583"/>
        <v>all</v>
      </c>
      <c r="L4070" s="193">
        <f t="shared" si="7583"/>
        <v>0</v>
      </c>
      <c r="M4070" s="193">
        <f t="shared" si="7583"/>
        <v>0</v>
      </c>
      <c r="N4070" s="193" t="str">
        <f t="shared" si="7523"/>
        <v>Home Network Systems</v>
      </c>
      <c r="AA4070" s="193">
        <f t="shared" si="7478"/>
        <v>0</v>
      </c>
      <c r="AB4070" s="193" t="str">
        <f t="shared" ref="AB4070" si="7584">AB$188</f>
        <v>Herold, Sarah</v>
      </c>
    </row>
    <row r="4071" spans="1:28" s="188" customFormat="1" ht="17.399999999999999">
      <c r="A4071" s="193" t="str">
        <f t="shared" si="7473"/>
        <v>Home Network Systems</v>
      </c>
      <c r="B4071" s="193" t="str">
        <f t="shared" si="7474"/>
        <v>SW081Home Network Systems</v>
      </c>
      <c r="C4071" s="193" t="str">
        <f t="shared" si="7475"/>
        <v>Home Network SystemsHerold, Sarah</v>
      </c>
      <c r="D4071" s="193"/>
      <c r="E4071" s="193"/>
      <c r="F4071" s="193" t="str">
        <f t="shared" si="7476"/>
        <v>Home Network SystemsRichardson, Vicki</v>
      </c>
      <c r="G4071" s="193" t="str">
        <f t="shared" ref="G4071:M4071" si="7585">G$189</f>
        <v>Richardson, Vicki</v>
      </c>
      <c r="H4071" s="193" t="str">
        <f t="shared" si="7585"/>
        <v>Herold, Sarah</v>
      </c>
      <c r="I4071" s="193" t="str">
        <f t="shared" si="7585"/>
        <v>SW081</v>
      </c>
      <c r="J4071" s="193" t="str">
        <f t="shared" si="7585"/>
        <v>SWEIS INC</v>
      </c>
      <c r="K4071" s="193" t="str">
        <f t="shared" si="7585"/>
        <v>all</v>
      </c>
      <c r="L4071" s="193" t="str">
        <f t="shared" si="7585"/>
        <v>Jay Halaby &amp; Assoc</v>
      </c>
      <c r="M4071" s="193" t="str">
        <f t="shared" si="7585"/>
        <v>Beauty</v>
      </c>
      <c r="N4071" s="193" t="str">
        <f t="shared" si="7523"/>
        <v>Home Network Systems</v>
      </c>
      <c r="AA4071" s="193">
        <f t="shared" si="7478"/>
        <v>0</v>
      </c>
      <c r="AB4071" s="193" t="str">
        <f t="shared" ref="AB4071" si="7586">AB$189</f>
        <v>Herold, Sarah</v>
      </c>
    </row>
    <row r="4072" spans="1:28" s="188" customFormat="1" ht="17.399999999999999">
      <c r="A4072" s="193" t="str">
        <f t="shared" si="7473"/>
        <v>Home Network Systems</v>
      </c>
      <c r="B4072" s="193" t="str">
        <f t="shared" si="7474"/>
        <v>TA293Home Network Systems</v>
      </c>
      <c r="C4072" s="193" t="str">
        <f t="shared" si="7475"/>
        <v>Home Network SystemsHerold, Sarah</v>
      </c>
      <c r="D4072" s="193"/>
      <c r="E4072" s="193"/>
      <c r="F4072" s="193" t="str">
        <f t="shared" si="7476"/>
        <v>Home Network SystemsRichardson, Vicki</v>
      </c>
      <c r="G4072" s="193" t="str">
        <f t="shared" ref="G4072:M4072" si="7587">G$190</f>
        <v>Richardson, Vicki</v>
      </c>
      <c r="H4072" s="193" t="str">
        <f t="shared" si="7587"/>
        <v>Herold, Sarah</v>
      </c>
      <c r="I4072" s="193" t="str">
        <f t="shared" si="7587"/>
        <v>TA293</v>
      </c>
      <c r="J4072" s="193" t="str">
        <f t="shared" si="7587"/>
        <v>TASTAS, INC.</v>
      </c>
      <c r="K4072" s="193" t="str">
        <f t="shared" si="7587"/>
        <v>all</v>
      </c>
      <c r="L4072" s="193" t="str">
        <f t="shared" si="7587"/>
        <v>Jay Halaby &amp; Assoc</v>
      </c>
      <c r="M4072" s="193" t="str">
        <f t="shared" si="7587"/>
        <v>Beauty</v>
      </c>
      <c r="N4072" s="193" t="str">
        <f t="shared" si="7523"/>
        <v>Home Network Systems</v>
      </c>
      <c r="AA4072" s="193">
        <f t="shared" si="7478"/>
        <v>0</v>
      </c>
      <c r="AB4072" s="193" t="str">
        <f t="shared" ref="AB4072" si="7588">AB$190</f>
        <v>Herold, Sarah</v>
      </c>
    </row>
    <row r="4073" spans="1:28" s="188" customFormat="1" ht="17.399999999999999">
      <c r="A4073" s="193" t="str">
        <f t="shared" si="7473"/>
        <v>Home Network Systems</v>
      </c>
      <c r="B4073" s="193" t="str">
        <f t="shared" si="7474"/>
        <v>TH362Home Network Systems</v>
      </c>
      <c r="C4073" s="193" t="str">
        <f t="shared" si="7475"/>
        <v>Home Network SystemsHerold, Sarah</v>
      </c>
      <c r="D4073" s="193"/>
      <c r="E4073" s="193"/>
      <c r="F4073" s="193" t="str">
        <f t="shared" si="7476"/>
        <v>Home Network SystemsRichardson, Vicki</v>
      </c>
      <c r="G4073" s="193" t="str">
        <f t="shared" ref="G4073:M4073" si="7589">G$191</f>
        <v>Richardson, Vicki</v>
      </c>
      <c r="H4073" s="193" t="str">
        <f t="shared" si="7589"/>
        <v>Herold, Sarah</v>
      </c>
      <c r="I4073" s="193" t="str">
        <f t="shared" si="7589"/>
        <v>TH362</v>
      </c>
      <c r="J4073" s="193" t="str">
        <f t="shared" si="7589"/>
        <v>THE ART OF SHAVING - FL, LLC</v>
      </c>
      <c r="K4073" s="193" t="str">
        <f t="shared" si="7589"/>
        <v>all</v>
      </c>
      <c r="L4073" s="193">
        <f t="shared" si="7589"/>
        <v>0</v>
      </c>
      <c r="M4073" s="193">
        <f t="shared" si="7589"/>
        <v>0</v>
      </c>
      <c r="N4073" s="193" t="str">
        <f t="shared" si="7523"/>
        <v>Home Network Systems</v>
      </c>
      <c r="AA4073" s="193">
        <f t="shared" si="7478"/>
        <v>0</v>
      </c>
      <c r="AB4073" s="193" t="str">
        <f t="shared" ref="AB4073" si="7590">AB$191</f>
        <v>Herold, Sarah</v>
      </c>
    </row>
    <row r="4074" spans="1:28" s="188" customFormat="1" ht="17.399999999999999">
      <c r="A4074" s="193" t="str">
        <f t="shared" si="7473"/>
        <v>Home Network Systems</v>
      </c>
      <c r="B4074" s="193" t="str">
        <f t="shared" si="7474"/>
        <v>TU161Home Network Systems</v>
      </c>
      <c r="C4074" s="193" t="str">
        <f t="shared" si="7475"/>
        <v>Home Network SystemsHerold, Sarah</v>
      </c>
      <c r="D4074" s="193"/>
      <c r="E4074" s="193"/>
      <c r="F4074" s="193" t="str">
        <f t="shared" si="7476"/>
        <v>Home Network SystemsRichardson, Vicki</v>
      </c>
      <c r="G4074" s="193" t="str">
        <f t="shared" ref="G4074:M4074" si="7591">G$192</f>
        <v>Richardson, Vicki</v>
      </c>
      <c r="H4074" s="193" t="str">
        <f t="shared" si="7591"/>
        <v>Herold, Sarah</v>
      </c>
      <c r="I4074" s="193" t="str">
        <f t="shared" si="7591"/>
        <v>TU161</v>
      </c>
      <c r="J4074" s="193" t="str">
        <f t="shared" si="7591"/>
        <v>TUESDAY MORNING PARTNERS LTD</v>
      </c>
      <c r="K4074" s="193" t="str">
        <f t="shared" si="7591"/>
        <v>all</v>
      </c>
      <c r="L4074" s="193">
        <f t="shared" si="7591"/>
        <v>0</v>
      </c>
      <c r="M4074" s="193">
        <f t="shared" si="7591"/>
        <v>0</v>
      </c>
      <c r="N4074" s="193" t="str">
        <f t="shared" si="7523"/>
        <v>Home Network Systems</v>
      </c>
      <c r="AA4074" s="193">
        <f t="shared" si="7478"/>
        <v>0</v>
      </c>
      <c r="AB4074" s="193" t="str">
        <f t="shared" ref="AB4074" si="7592">AB$192</f>
        <v>Herold, Sarah</v>
      </c>
    </row>
    <row r="4075" spans="1:28" s="188" customFormat="1" ht="17.399999999999999">
      <c r="A4075" s="193" t="str">
        <f t="shared" si="7473"/>
        <v>Home Network Systems</v>
      </c>
      <c r="B4075" s="193" t="str">
        <f t="shared" si="7474"/>
        <v>UL220Home Network Systems</v>
      </c>
      <c r="C4075" s="193" t="str">
        <f t="shared" si="7475"/>
        <v>Home Network SystemsHerold, Sarah</v>
      </c>
      <c r="D4075" s="193"/>
      <c r="E4075" s="193"/>
      <c r="F4075" s="193" t="str">
        <f t="shared" si="7476"/>
        <v>Home Network SystemsRichardson, Vicki</v>
      </c>
      <c r="G4075" s="193" t="str">
        <f t="shared" ref="G4075:M4075" si="7593">G$193</f>
        <v>Richardson, Vicki</v>
      </c>
      <c r="H4075" s="193" t="str">
        <f t="shared" si="7593"/>
        <v>Herold, Sarah</v>
      </c>
      <c r="I4075" s="193" t="str">
        <f t="shared" si="7593"/>
        <v>UL220</v>
      </c>
      <c r="J4075" s="193" t="str">
        <f t="shared" si="7593"/>
        <v>ULTA SALON</v>
      </c>
      <c r="K4075" s="193" t="str">
        <f t="shared" si="7593"/>
        <v>all</v>
      </c>
      <c r="L4075" s="193">
        <f t="shared" si="7593"/>
        <v>0</v>
      </c>
      <c r="M4075" s="193">
        <f t="shared" si="7593"/>
        <v>0</v>
      </c>
      <c r="N4075" s="193" t="str">
        <f t="shared" si="7523"/>
        <v>Home Network Systems</v>
      </c>
      <c r="AA4075" s="193">
        <f t="shared" si="7478"/>
        <v>0</v>
      </c>
      <c r="AB4075" s="193" t="str">
        <f t="shared" ref="AB4075" si="7594">AB$193</f>
        <v>Herold, Sarah</v>
      </c>
    </row>
    <row r="4076" spans="1:28" s="188" customFormat="1" ht="17.399999999999999">
      <c r="A4076" s="193" t="str">
        <f t="shared" si="7473"/>
        <v>Home Network Systems</v>
      </c>
      <c r="B4076" s="193" t="str">
        <f t="shared" si="7474"/>
        <v>VI277Home Network Systems</v>
      </c>
      <c r="C4076" s="193" t="str">
        <f t="shared" si="7475"/>
        <v>Home Network SystemsHerold, Sarah</v>
      </c>
      <c r="D4076" s="193"/>
      <c r="E4076" s="193"/>
      <c r="F4076" s="193" t="str">
        <f t="shared" si="7476"/>
        <v>Home Network SystemsRichardson, Vicki</v>
      </c>
      <c r="G4076" s="193" t="str">
        <f t="shared" ref="G4076:M4076" si="7595">G$194</f>
        <v>Richardson, Vicki</v>
      </c>
      <c r="H4076" s="193" t="str">
        <f t="shared" si="7595"/>
        <v>Herold, Sarah</v>
      </c>
      <c r="I4076" s="193" t="str">
        <f t="shared" si="7595"/>
        <v>VI277</v>
      </c>
      <c r="J4076" s="193" t="str">
        <f t="shared" si="7595"/>
        <v>VINTAGE DISTRIBUTION &amp; SALON SERVIC</v>
      </c>
      <c r="K4076" s="193" t="str">
        <f t="shared" si="7595"/>
        <v>all</v>
      </c>
      <c r="L4076" s="193" t="str">
        <f t="shared" si="7595"/>
        <v>Jay Halaby &amp; Assoc</v>
      </c>
      <c r="M4076" s="193" t="str">
        <f t="shared" si="7595"/>
        <v>Beauty</v>
      </c>
      <c r="N4076" s="193" t="str">
        <f t="shared" si="7523"/>
        <v>Home Network Systems</v>
      </c>
      <c r="AA4076" s="193">
        <f t="shared" si="7478"/>
        <v>0</v>
      </c>
      <c r="AB4076" s="193" t="str">
        <f t="shared" ref="AB4076" si="7596">AB$194</f>
        <v>Herold, Sarah</v>
      </c>
    </row>
    <row r="4077" spans="1:28" s="188" customFormat="1" ht="17.399999999999999">
      <c r="A4077" s="193" t="str">
        <f t="shared" si="7473"/>
        <v>Home Network Systems</v>
      </c>
      <c r="B4077" s="193" t="str">
        <f t="shared" si="7474"/>
        <v>WA596Home Network Systems</v>
      </c>
      <c r="C4077" s="193" t="str">
        <f t="shared" si="7475"/>
        <v>Home Network SystemsHerold, Sarah</v>
      </c>
      <c r="D4077" s="193"/>
      <c r="E4077" s="193"/>
      <c r="F4077" s="193" t="str">
        <f t="shared" si="7476"/>
        <v>Home Network SystemsRichardson, Vicki</v>
      </c>
      <c r="G4077" s="193" t="str">
        <f t="shared" ref="G4077:M4077" si="7597">G$195</f>
        <v>Richardson, Vicki</v>
      </c>
      <c r="H4077" s="193" t="str">
        <f t="shared" si="7597"/>
        <v>Herold, Sarah</v>
      </c>
      <c r="I4077" s="193" t="str">
        <f t="shared" si="7597"/>
        <v>WA596</v>
      </c>
      <c r="J4077" s="193" t="str">
        <f t="shared" si="7597"/>
        <v>WALGREENS.COM</v>
      </c>
      <c r="K4077" s="193" t="str">
        <f t="shared" si="7597"/>
        <v>all</v>
      </c>
      <c r="L4077" s="193">
        <f t="shared" si="7597"/>
        <v>0</v>
      </c>
      <c r="M4077" s="193">
        <f t="shared" si="7597"/>
        <v>0</v>
      </c>
      <c r="N4077" s="193" t="str">
        <f t="shared" si="7523"/>
        <v>Home Network Systems</v>
      </c>
      <c r="AA4077" s="193">
        <f t="shared" si="7478"/>
        <v>0</v>
      </c>
      <c r="AB4077" s="193" t="str">
        <f t="shared" ref="AB4077" si="7598">AB$195</f>
        <v>Herold, Sarah</v>
      </c>
    </row>
    <row r="4078" spans="1:28" s="188" customFormat="1" ht="17.399999999999999">
      <c r="A4078" s="193" t="str">
        <f t="shared" si="7473"/>
        <v>Home Network Systems</v>
      </c>
      <c r="B4078" s="193" t="str">
        <f t="shared" si="7474"/>
        <v>WI196Home Network Systems</v>
      </c>
      <c r="C4078" s="193" t="str">
        <f t="shared" si="7475"/>
        <v>Home Network SystemsHerold, Sarah</v>
      </c>
      <c r="D4078" s="193"/>
      <c r="E4078" s="193"/>
      <c r="F4078" s="193" t="str">
        <f t="shared" si="7476"/>
        <v>Home Network SystemsRichardson, Vicki</v>
      </c>
      <c r="G4078" s="193" t="str">
        <f t="shared" ref="G4078:M4078" si="7599">G$196</f>
        <v>Richardson, Vicki</v>
      </c>
      <c r="H4078" s="193" t="str">
        <f t="shared" si="7599"/>
        <v>Herold, Sarah</v>
      </c>
      <c r="I4078" s="193" t="str">
        <f t="shared" si="7599"/>
        <v>WI196</v>
      </c>
      <c r="J4078" s="193" t="str">
        <f t="shared" si="7599"/>
        <v>WILLIAM MARVY COMPANY</v>
      </c>
      <c r="K4078" s="193" t="str">
        <f t="shared" si="7599"/>
        <v>all</v>
      </c>
      <c r="L4078" s="193" t="str">
        <f t="shared" si="7599"/>
        <v>Jay Halaby &amp; Assoc</v>
      </c>
      <c r="M4078" s="193" t="str">
        <f t="shared" si="7599"/>
        <v>Beauty</v>
      </c>
      <c r="N4078" s="193" t="str">
        <f t="shared" si="7523"/>
        <v>Home Network Systems</v>
      </c>
      <c r="AA4078" s="193">
        <f t="shared" si="7478"/>
        <v>0</v>
      </c>
      <c r="AB4078" s="193" t="str">
        <f t="shared" ref="AB4078" si="7600">AB$196</f>
        <v>Herold, Sarah</v>
      </c>
    </row>
    <row r="4079" spans="1:28" s="188" customFormat="1" ht="17.399999999999999">
      <c r="A4079" s="193" t="str">
        <f t="shared" si="7473"/>
        <v>Home Network Systems</v>
      </c>
      <c r="B4079" s="193" t="str">
        <f t="shared" si="7474"/>
        <v>CR366Home Network Systems</v>
      </c>
      <c r="C4079" s="193" t="str">
        <f t="shared" si="7475"/>
        <v>Home Network SystemsHerold, Sarah</v>
      </c>
      <c r="D4079" s="193"/>
      <c r="E4079" s="193"/>
      <c r="F4079" s="193" t="str">
        <f t="shared" si="7476"/>
        <v>Home Network SystemsRichardson, Vicki</v>
      </c>
      <c r="G4079" s="193" t="str">
        <f t="shared" ref="G4079:M4079" si="7601">G$197</f>
        <v>Richardson, Vicki</v>
      </c>
      <c r="H4079" s="193" t="str">
        <f t="shared" si="7601"/>
        <v>Herold, Sarah</v>
      </c>
      <c r="I4079" s="193" t="str">
        <f t="shared" si="7601"/>
        <v>CR366</v>
      </c>
      <c r="J4079" s="193" t="str">
        <f t="shared" si="7601"/>
        <v>CREDIBLE CULTURE</v>
      </c>
      <c r="K4079" s="193" t="str">
        <f t="shared" si="7601"/>
        <v>all</v>
      </c>
      <c r="L4079" s="193">
        <f t="shared" si="7601"/>
        <v>0</v>
      </c>
      <c r="M4079" s="193" t="str">
        <f t="shared" si="7601"/>
        <v>Beauty</v>
      </c>
      <c r="N4079" s="193" t="str">
        <f t="shared" si="7523"/>
        <v>Home Network Systems</v>
      </c>
      <c r="AA4079" s="193">
        <f t="shared" si="7478"/>
        <v>0</v>
      </c>
      <c r="AB4079" s="193" t="str">
        <f t="shared" ref="AB4079" si="7602">AB$197</f>
        <v>Herold, Sarah</v>
      </c>
    </row>
    <row r="4080" spans="1:28" s="188" customFormat="1" ht="17.399999999999999">
      <c r="A4080" s="193" t="str">
        <f t="shared" si="7473"/>
        <v>Home Network Systems</v>
      </c>
      <c r="B4080" s="193" t="str">
        <f t="shared" si="7474"/>
        <v>VE242Home Network Systems</v>
      </c>
      <c r="C4080" s="193" t="str">
        <f t="shared" si="7475"/>
        <v>Home Network SystemsHerold, Sarah</v>
      </c>
      <c r="D4080" s="193"/>
      <c r="E4080" s="193"/>
      <c r="F4080" s="193" t="str">
        <f t="shared" si="7476"/>
        <v>Home Network SystemsRichardson, Vicki</v>
      </c>
      <c r="G4080" s="193" t="str">
        <f t="shared" ref="G4080:M4080" si="7603">G$198</f>
        <v>Richardson, Vicki</v>
      </c>
      <c r="H4080" s="193" t="str">
        <f t="shared" si="7603"/>
        <v>Herold, Sarah</v>
      </c>
      <c r="I4080" s="193" t="str">
        <f t="shared" si="7603"/>
        <v>VE242</v>
      </c>
      <c r="J4080" s="193" t="str">
        <f t="shared" si="7603"/>
        <v>VECINA BEAUTY SUPPLY INC</v>
      </c>
      <c r="K4080" s="193" t="str">
        <f t="shared" si="7603"/>
        <v>all</v>
      </c>
      <c r="L4080" s="193">
        <f t="shared" si="7603"/>
        <v>0</v>
      </c>
      <c r="M4080" s="193" t="str">
        <f t="shared" si="7603"/>
        <v>Beauty</v>
      </c>
      <c r="N4080" s="193" t="str">
        <f t="shared" si="7523"/>
        <v>Home Network Systems</v>
      </c>
      <c r="AA4080" s="193">
        <f t="shared" si="7478"/>
        <v>0</v>
      </c>
      <c r="AB4080" s="193" t="str">
        <f t="shared" ref="AB4080" si="7604">AB$198</f>
        <v>Herold, Sarah</v>
      </c>
    </row>
    <row r="4081" spans="1:28" s="188" customFormat="1" ht="17.399999999999999">
      <c r="A4081" s="193" t="str">
        <f t="shared" si="7473"/>
        <v>Home Network Systems</v>
      </c>
      <c r="B4081" s="193" t="str">
        <f t="shared" si="7474"/>
        <v>0Home Network Systems</v>
      </c>
      <c r="C4081" s="193" t="str">
        <f t="shared" si="7475"/>
        <v>Home Network Systems0</v>
      </c>
      <c r="D4081" s="193"/>
      <c r="E4081" s="193"/>
      <c r="F4081" s="193" t="str">
        <f t="shared" si="7476"/>
        <v>Home Network Systems0</v>
      </c>
      <c r="G4081" s="193">
        <f t="shared" ref="G4081:M4081" si="7605">G$199</f>
        <v>0</v>
      </c>
      <c r="H4081" s="193">
        <f t="shared" si="7605"/>
        <v>0</v>
      </c>
      <c r="I4081" s="193">
        <f t="shared" si="7605"/>
        <v>0</v>
      </c>
      <c r="J4081" s="193">
        <f t="shared" si="7605"/>
        <v>0</v>
      </c>
      <c r="K4081" s="193">
        <f t="shared" si="7605"/>
        <v>0</v>
      </c>
      <c r="L4081" s="193">
        <f t="shared" si="7605"/>
        <v>0</v>
      </c>
      <c r="M4081" s="193">
        <f t="shared" si="7605"/>
        <v>0</v>
      </c>
      <c r="N4081" s="193" t="str">
        <f t="shared" si="7523"/>
        <v>Home Network Systems</v>
      </c>
      <c r="AA4081" s="193">
        <f t="shared" si="7478"/>
        <v>0</v>
      </c>
      <c r="AB4081" s="193">
        <f t="shared" ref="AB4081" si="7606">AB$199</f>
        <v>0</v>
      </c>
    </row>
    <row r="4082" spans="1:28" s="188" customFormat="1" ht="17.399999999999999">
      <c r="A4082" s="193" t="str">
        <f t="shared" ref="A4082:A4145" si="7607">T$15</f>
        <v>Home Network Systems</v>
      </c>
      <c r="B4082" s="193" t="str">
        <f t="shared" ref="B4082:B4145" si="7608">CONCATENATE(I4082,A4082)</f>
        <v>0Home Network Systems</v>
      </c>
      <c r="C4082" s="193" t="str">
        <f t="shared" ref="C4082:C4145" si="7609">CONCATENATE(A4082,H4082)</f>
        <v>Home Network Systems0</v>
      </c>
      <c r="D4082" s="193"/>
      <c r="E4082" s="193"/>
      <c r="F4082" s="193" t="str">
        <f t="shared" ref="F4082:F4145" si="7610">CONCATENATE(A4082,G4082)</f>
        <v>Home Network Systems0</v>
      </c>
      <c r="G4082" s="193">
        <f t="shared" ref="G4082:M4082" si="7611">G$200</f>
        <v>0</v>
      </c>
      <c r="H4082" s="193">
        <f t="shared" si="7611"/>
        <v>0</v>
      </c>
      <c r="I4082" s="193">
        <f t="shared" si="7611"/>
        <v>0</v>
      </c>
      <c r="J4082" s="193">
        <f t="shared" si="7611"/>
        <v>0</v>
      </c>
      <c r="K4082" s="193">
        <f t="shared" si="7611"/>
        <v>0</v>
      </c>
      <c r="L4082" s="193">
        <f t="shared" si="7611"/>
        <v>0</v>
      </c>
      <c r="M4082" s="193">
        <f t="shared" si="7611"/>
        <v>0</v>
      </c>
      <c r="N4082" s="193" t="str">
        <f t="shared" si="7523"/>
        <v>Home Network Systems</v>
      </c>
      <c r="AA4082" s="193">
        <f t="shared" ref="AA4082:AA4145" si="7612">AT$15</f>
        <v>0</v>
      </c>
      <c r="AB4082" s="193">
        <f t="shared" ref="AB4082" si="7613">AB$200</f>
        <v>0</v>
      </c>
    </row>
    <row r="4083" spans="1:28" s="188" customFormat="1" ht="17.399999999999999">
      <c r="A4083" s="193" t="str">
        <f t="shared" si="7607"/>
        <v>Home Network Systems</v>
      </c>
      <c r="B4083" s="193" t="str">
        <f t="shared" si="7608"/>
        <v>0Home Network Systems</v>
      </c>
      <c r="C4083" s="193" t="str">
        <f t="shared" si="7609"/>
        <v>Home Network Systems0</v>
      </c>
      <c r="D4083" s="193"/>
      <c r="E4083" s="193"/>
      <c r="F4083" s="193" t="str">
        <f t="shared" si="7610"/>
        <v>Home Network Systems0</v>
      </c>
      <c r="G4083" s="193">
        <f t="shared" ref="G4083:M4083" si="7614">G$201</f>
        <v>0</v>
      </c>
      <c r="H4083" s="193">
        <f t="shared" si="7614"/>
        <v>0</v>
      </c>
      <c r="I4083" s="193">
        <f t="shared" si="7614"/>
        <v>0</v>
      </c>
      <c r="J4083" s="193">
        <f t="shared" si="7614"/>
        <v>0</v>
      </c>
      <c r="K4083" s="193">
        <f t="shared" si="7614"/>
        <v>0</v>
      </c>
      <c r="L4083" s="193">
        <f t="shared" si="7614"/>
        <v>0</v>
      </c>
      <c r="M4083" s="193">
        <f t="shared" si="7614"/>
        <v>0</v>
      </c>
      <c r="N4083" s="193" t="str">
        <f t="shared" si="7523"/>
        <v>Home Network Systems</v>
      </c>
      <c r="AA4083" s="193">
        <f t="shared" si="7612"/>
        <v>0</v>
      </c>
      <c r="AB4083" s="193">
        <f t="shared" ref="AB4083" si="7615">AB$201</f>
        <v>0</v>
      </c>
    </row>
    <row r="4084" spans="1:28" s="188" customFormat="1" ht="17.399999999999999">
      <c r="A4084" s="193" t="str">
        <f t="shared" si="7607"/>
        <v>Home Network Systems</v>
      </c>
      <c r="B4084" s="193" t="str">
        <f t="shared" si="7608"/>
        <v>0Home Network Systems</v>
      </c>
      <c r="C4084" s="193" t="str">
        <f t="shared" si="7609"/>
        <v>Home Network Systems0</v>
      </c>
      <c r="D4084" s="193"/>
      <c r="E4084" s="193"/>
      <c r="F4084" s="193" t="str">
        <f t="shared" si="7610"/>
        <v>Home Network Systems0</v>
      </c>
      <c r="G4084" s="193">
        <f t="shared" ref="G4084:M4084" si="7616">G$202</f>
        <v>0</v>
      </c>
      <c r="H4084" s="193">
        <f t="shared" si="7616"/>
        <v>0</v>
      </c>
      <c r="I4084" s="193">
        <f t="shared" si="7616"/>
        <v>0</v>
      </c>
      <c r="J4084" s="193">
        <f t="shared" si="7616"/>
        <v>0</v>
      </c>
      <c r="K4084" s="193">
        <f t="shared" si="7616"/>
        <v>0</v>
      </c>
      <c r="L4084" s="193">
        <f t="shared" si="7616"/>
        <v>0</v>
      </c>
      <c r="M4084" s="193">
        <f t="shared" si="7616"/>
        <v>0</v>
      </c>
      <c r="N4084" s="193" t="str">
        <f t="shared" si="7523"/>
        <v>Home Network Systems</v>
      </c>
      <c r="AA4084" s="193">
        <f t="shared" si="7612"/>
        <v>0</v>
      </c>
      <c r="AB4084" s="193">
        <f t="shared" ref="AB4084" si="7617">AB$202</f>
        <v>0</v>
      </c>
    </row>
    <row r="4085" spans="1:28" s="188" customFormat="1" ht="17.399999999999999">
      <c r="A4085" s="193" t="str">
        <f t="shared" si="7607"/>
        <v>Home Network Systems</v>
      </c>
      <c r="B4085" s="193" t="str">
        <f t="shared" si="7608"/>
        <v>0Home Network Systems</v>
      </c>
      <c r="C4085" s="193" t="str">
        <f t="shared" si="7609"/>
        <v>Home Network Systems0</v>
      </c>
      <c r="D4085" s="193"/>
      <c r="E4085" s="193"/>
      <c r="F4085" s="193" t="str">
        <f t="shared" si="7610"/>
        <v>Home Network Systems0</v>
      </c>
      <c r="G4085" s="193">
        <f t="shared" ref="G4085:M4085" si="7618">G$203</f>
        <v>0</v>
      </c>
      <c r="H4085" s="193">
        <f t="shared" si="7618"/>
        <v>0</v>
      </c>
      <c r="I4085" s="193">
        <f t="shared" si="7618"/>
        <v>0</v>
      </c>
      <c r="J4085" s="193">
        <f t="shared" si="7618"/>
        <v>0</v>
      </c>
      <c r="K4085" s="193">
        <f t="shared" si="7618"/>
        <v>0</v>
      </c>
      <c r="L4085" s="193">
        <f t="shared" si="7618"/>
        <v>0</v>
      </c>
      <c r="M4085" s="193">
        <f t="shared" si="7618"/>
        <v>0</v>
      </c>
      <c r="N4085" s="193" t="str">
        <f t="shared" si="7523"/>
        <v>Home Network Systems</v>
      </c>
      <c r="AA4085" s="193">
        <f t="shared" si="7612"/>
        <v>0</v>
      </c>
      <c r="AB4085" s="193">
        <f t="shared" ref="AB4085" si="7619">AB$203</f>
        <v>0</v>
      </c>
    </row>
    <row r="4086" spans="1:28" s="188" customFormat="1" ht="17.399999999999999">
      <c r="A4086" s="193" t="str">
        <f t="shared" si="7607"/>
        <v>Home Network Systems</v>
      </c>
      <c r="B4086" s="193" t="str">
        <f t="shared" si="7608"/>
        <v>0Home Network Systems</v>
      </c>
      <c r="C4086" s="193" t="str">
        <f t="shared" si="7609"/>
        <v>Home Network Systems0</v>
      </c>
      <c r="D4086" s="193"/>
      <c r="E4086" s="193"/>
      <c r="F4086" s="193" t="str">
        <f t="shared" si="7610"/>
        <v>Home Network Systems0</v>
      </c>
      <c r="G4086" s="193">
        <f t="shared" ref="G4086:M4086" si="7620">G$204</f>
        <v>0</v>
      </c>
      <c r="H4086" s="193">
        <f t="shared" si="7620"/>
        <v>0</v>
      </c>
      <c r="I4086" s="193">
        <f t="shared" si="7620"/>
        <v>0</v>
      </c>
      <c r="J4086" s="193">
        <f t="shared" si="7620"/>
        <v>0</v>
      </c>
      <c r="K4086" s="193">
        <f t="shared" si="7620"/>
        <v>0</v>
      </c>
      <c r="L4086" s="193">
        <f t="shared" si="7620"/>
        <v>0</v>
      </c>
      <c r="M4086" s="193">
        <f t="shared" si="7620"/>
        <v>0</v>
      </c>
      <c r="N4086" s="193" t="str">
        <f t="shared" si="7523"/>
        <v>Home Network Systems</v>
      </c>
      <c r="AA4086" s="193">
        <f t="shared" si="7612"/>
        <v>0</v>
      </c>
      <c r="AB4086" s="193">
        <f t="shared" ref="AB4086" si="7621">AB$204</f>
        <v>0</v>
      </c>
    </row>
    <row r="4087" spans="1:28" s="188" customFormat="1" ht="17.399999999999999">
      <c r="A4087" s="193" t="str">
        <f t="shared" si="7607"/>
        <v>Home Network Systems</v>
      </c>
      <c r="B4087" s="193" t="str">
        <f t="shared" si="7608"/>
        <v>AB045Home Network Systems</v>
      </c>
      <c r="C4087" s="193" t="str">
        <f t="shared" si="7609"/>
        <v>Home Network SystemsJames, Greg</v>
      </c>
      <c r="D4087" s="193"/>
      <c r="E4087" s="193"/>
      <c r="F4087" s="193" t="str">
        <f t="shared" si="7610"/>
        <v>Home Network SystemsRichardson, Vicki</v>
      </c>
      <c r="G4087" s="193" t="str">
        <f t="shared" ref="G4087:M4087" si="7622">G$205</f>
        <v>Richardson, Vicki</v>
      </c>
      <c r="H4087" s="193" t="str">
        <f t="shared" si="7622"/>
        <v>James, Greg</v>
      </c>
      <c r="I4087" s="193" t="str">
        <f t="shared" si="7622"/>
        <v>AB045</v>
      </c>
      <c r="J4087" s="193" t="str">
        <f t="shared" si="7622"/>
        <v>ABT ELECTRONICS</v>
      </c>
      <c r="K4087" s="193" t="str">
        <f t="shared" si="7622"/>
        <v>all</v>
      </c>
      <c r="L4087" s="193">
        <f t="shared" si="7622"/>
        <v>0</v>
      </c>
      <c r="M4087" s="193">
        <f t="shared" si="7622"/>
        <v>0</v>
      </c>
      <c r="N4087" s="193" t="str">
        <f t="shared" si="7523"/>
        <v>Home Network Systems</v>
      </c>
      <c r="AA4087" s="193">
        <f t="shared" si="7612"/>
        <v>0</v>
      </c>
      <c r="AB4087" s="193" t="str">
        <f t="shared" ref="AB4087" si="7623">AB$205</f>
        <v>James, Greg</v>
      </c>
    </row>
    <row r="4088" spans="1:28" s="188" customFormat="1" ht="17.399999999999999">
      <c r="A4088" s="193" t="str">
        <f t="shared" si="7607"/>
        <v>Home Network Systems</v>
      </c>
      <c r="B4088" s="193" t="str">
        <f t="shared" si="7608"/>
        <v>AB235Home Network Systems</v>
      </c>
      <c r="C4088" s="193" t="str">
        <f t="shared" si="7609"/>
        <v>Home Network SystemsJames, Greg</v>
      </c>
      <c r="D4088" s="193"/>
      <c r="E4088" s="193"/>
      <c r="F4088" s="193" t="str">
        <f t="shared" si="7610"/>
        <v>Home Network SystemsRichardson, Vicki</v>
      </c>
      <c r="G4088" s="193" t="str">
        <f t="shared" ref="G4088:M4088" si="7624">G$206</f>
        <v>Richardson, Vicki</v>
      </c>
      <c r="H4088" s="193" t="str">
        <f t="shared" si="7624"/>
        <v>James, Greg</v>
      </c>
      <c r="I4088" s="193" t="str">
        <f t="shared" si="7624"/>
        <v>AB235</v>
      </c>
      <c r="J4088" s="193" t="str">
        <f t="shared" si="7624"/>
        <v>ABC APPLIANCE</v>
      </c>
      <c r="K4088" s="193" t="str">
        <f t="shared" si="7624"/>
        <v>all</v>
      </c>
      <c r="L4088" s="193">
        <f t="shared" si="7624"/>
        <v>0</v>
      </c>
      <c r="M4088" s="193">
        <f t="shared" si="7624"/>
        <v>0</v>
      </c>
      <c r="N4088" s="193" t="str">
        <f t="shared" si="7523"/>
        <v>Home Network Systems</v>
      </c>
      <c r="AA4088" s="193">
        <f t="shared" si="7612"/>
        <v>0</v>
      </c>
      <c r="AB4088" s="193" t="str">
        <f t="shared" ref="AB4088" si="7625">AB$206</f>
        <v>James, Greg</v>
      </c>
    </row>
    <row r="4089" spans="1:28" s="188" customFormat="1" ht="17.399999999999999">
      <c r="A4089" s="193" t="str">
        <f t="shared" si="7607"/>
        <v>Home Network Systems</v>
      </c>
      <c r="B4089" s="193" t="str">
        <f t="shared" si="7608"/>
        <v>BI001Home Network Systems</v>
      </c>
      <c r="C4089" s="193" t="str">
        <f t="shared" si="7609"/>
        <v>Home Network SystemsJames, Greg</v>
      </c>
      <c r="D4089" s="193"/>
      <c r="E4089" s="193"/>
      <c r="F4089" s="193" t="str">
        <f t="shared" si="7610"/>
        <v>Home Network SystemsRichardson, Vicki</v>
      </c>
      <c r="G4089" s="193" t="str">
        <f t="shared" ref="G4089:M4089" si="7626">G$207</f>
        <v>Richardson, Vicki</v>
      </c>
      <c r="H4089" s="193" t="str">
        <f t="shared" si="7626"/>
        <v>James, Greg</v>
      </c>
      <c r="I4089" s="193" t="str">
        <f t="shared" si="7626"/>
        <v>BI001</v>
      </c>
      <c r="J4089" s="193" t="str">
        <f t="shared" si="7626"/>
        <v>BI-MART</v>
      </c>
      <c r="K4089" s="193" t="str">
        <f t="shared" si="7626"/>
        <v>all</v>
      </c>
      <c r="L4089" s="193">
        <f t="shared" si="7626"/>
        <v>0</v>
      </c>
      <c r="M4089" s="193">
        <f t="shared" si="7626"/>
        <v>0</v>
      </c>
      <c r="N4089" s="193" t="str">
        <f t="shared" si="7523"/>
        <v>Home Network Systems</v>
      </c>
      <c r="AA4089" s="193">
        <f t="shared" si="7612"/>
        <v>0</v>
      </c>
      <c r="AB4089" s="193" t="str">
        <f t="shared" ref="AB4089" si="7627">AB$207</f>
        <v>James, Greg</v>
      </c>
    </row>
    <row r="4090" spans="1:28" s="188" customFormat="1" ht="17.399999999999999">
      <c r="A4090" s="193" t="str">
        <f t="shared" si="7607"/>
        <v>Home Network Systems</v>
      </c>
      <c r="B4090" s="193" t="str">
        <f t="shared" si="7608"/>
        <v>FR195Home Network Systems</v>
      </c>
      <c r="C4090" s="193" t="str">
        <f t="shared" si="7609"/>
        <v>Home Network SystemsJames, Greg</v>
      </c>
      <c r="D4090" s="193"/>
      <c r="E4090" s="193"/>
      <c r="F4090" s="193" t="str">
        <f t="shared" si="7610"/>
        <v>Home Network SystemsRichardson, Vicki</v>
      </c>
      <c r="G4090" s="193" t="str">
        <f t="shared" ref="G4090:M4090" si="7628">G$208</f>
        <v>Richardson, Vicki</v>
      </c>
      <c r="H4090" s="193" t="str">
        <f t="shared" si="7628"/>
        <v>James, Greg</v>
      </c>
      <c r="I4090" s="193" t="str">
        <f t="shared" si="7628"/>
        <v>FR195</v>
      </c>
      <c r="J4090" s="193" t="str">
        <f t="shared" si="7628"/>
        <v>FRY'S ELECTRONICS</v>
      </c>
      <c r="K4090" s="193" t="str">
        <f t="shared" si="7628"/>
        <v>all</v>
      </c>
      <c r="L4090" s="193">
        <f t="shared" si="7628"/>
        <v>0</v>
      </c>
      <c r="M4090" s="193">
        <f t="shared" si="7628"/>
        <v>0</v>
      </c>
      <c r="N4090" s="193" t="str">
        <f t="shared" si="7523"/>
        <v>Home Network Systems</v>
      </c>
      <c r="AA4090" s="193">
        <f t="shared" si="7612"/>
        <v>0</v>
      </c>
      <c r="AB4090" s="193" t="str">
        <f t="shared" ref="AB4090" si="7629">AB$208</f>
        <v>James, Greg</v>
      </c>
    </row>
    <row r="4091" spans="1:28" s="188" customFormat="1" ht="17.399999999999999">
      <c r="A4091" s="193" t="str">
        <f t="shared" si="7607"/>
        <v>Home Network Systems</v>
      </c>
      <c r="B4091" s="193" t="str">
        <f t="shared" si="7608"/>
        <v>PR976Home Network Systems</v>
      </c>
      <c r="C4091" s="193" t="str">
        <f t="shared" si="7609"/>
        <v>Home Network SystemsJames, Greg</v>
      </c>
      <c r="D4091" s="193"/>
      <c r="E4091" s="193"/>
      <c r="F4091" s="193" t="str">
        <f t="shared" si="7610"/>
        <v>Home Network SystemsRichardson, Vicki</v>
      </c>
      <c r="G4091" s="193" t="str">
        <f t="shared" ref="G4091:M4091" si="7630">G$209</f>
        <v>Richardson, Vicki</v>
      </c>
      <c r="H4091" s="193" t="str">
        <f t="shared" si="7630"/>
        <v>James, Greg</v>
      </c>
      <c r="I4091" s="193" t="str">
        <f t="shared" si="7630"/>
        <v>PR976</v>
      </c>
      <c r="J4091" s="193" t="str">
        <f t="shared" si="7630"/>
        <v>PROGRESSIVE GROUP OF INSURANCE CO</v>
      </c>
      <c r="K4091" s="193" t="str">
        <f t="shared" si="7630"/>
        <v>all</v>
      </c>
      <c r="L4091" s="193">
        <f t="shared" si="7630"/>
        <v>0</v>
      </c>
      <c r="M4091" s="193">
        <f t="shared" si="7630"/>
        <v>0</v>
      </c>
      <c r="N4091" s="193" t="str">
        <f t="shared" si="7523"/>
        <v>Home Network Systems</v>
      </c>
      <c r="AA4091" s="193">
        <f t="shared" si="7612"/>
        <v>0</v>
      </c>
      <c r="AB4091" s="193" t="str">
        <f t="shared" ref="AB4091" si="7631">AB$209</f>
        <v>James, Greg</v>
      </c>
    </row>
    <row r="4092" spans="1:28" s="188" customFormat="1" ht="17.399999999999999">
      <c r="A4092" s="193" t="str">
        <f t="shared" si="7607"/>
        <v>Home Network Systems</v>
      </c>
      <c r="B4092" s="193" t="str">
        <f t="shared" si="7608"/>
        <v>ME035Home Network Systems</v>
      </c>
      <c r="C4092" s="193" t="str">
        <f t="shared" si="7609"/>
        <v>Home Network SystemsJames, Greg</v>
      </c>
      <c r="D4092" s="193"/>
      <c r="E4092" s="193"/>
      <c r="F4092" s="193" t="str">
        <f t="shared" si="7610"/>
        <v>Home Network SystemsRichardson, Vicki</v>
      </c>
      <c r="G4092" s="193" t="str">
        <f t="shared" ref="G4092:M4092" si="7632">G$210</f>
        <v>Richardson, Vicki</v>
      </c>
      <c r="H4092" s="193" t="str">
        <f t="shared" si="7632"/>
        <v>James, Greg</v>
      </c>
      <c r="I4092" s="193" t="str">
        <f t="shared" si="7632"/>
        <v>ME035</v>
      </c>
      <c r="J4092" s="193" t="str">
        <f t="shared" si="7632"/>
        <v>FRED MEYER</v>
      </c>
      <c r="K4092" s="193" t="str">
        <f t="shared" si="7632"/>
        <v>all</v>
      </c>
      <c r="L4092" s="193">
        <f t="shared" si="7632"/>
        <v>0</v>
      </c>
      <c r="M4092" s="193">
        <f t="shared" si="7632"/>
        <v>0</v>
      </c>
      <c r="N4092" s="193" t="str">
        <f t="shared" si="7523"/>
        <v>Home Network Systems</v>
      </c>
      <c r="AA4092" s="193">
        <f t="shared" si="7612"/>
        <v>0</v>
      </c>
      <c r="AB4092" s="193" t="str">
        <f t="shared" ref="AB4092" si="7633">AB$210</f>
        <v>James, Greg</v>
      </c>
    </row>
    <row r="4093" spans="1:28" s="188" customFormat="1" ht="17.399999999999999">
      <c r="A4093" s="193" t="str">
        <f t="shared" si="7607"/>
        <v>Home Network Systems</v>
      </c>
      <c r="B4093" s="193" t="str">
        <f t="shared" si="7608"/>
        <v>ME170Home Network Systems</v>
      </c>
      <c r="C4093" s="193" t="str">
        <f t="shared" si="7609"/>
        <v>Home Network SystemsJames, Greg</v>
      </c>
      <c r="D4093" s="193"/>
      <c r="E4093" s="193"/>
      <c r="F4093" s="193" t="str">
        <f t="shared" si="7610"/>
        <v>Home Network SystemsRichardson, Vicki</v>
      </c>
      <c r="G4093" s="193" t="str">
        <f t="shared" ref="G4093:M4093" si="7634">G$211</f>
        <v>Richardson, Vicki</v>
      </c>
      <c r="H4093" s="193" t="str">
        <f t="shared" si="7634"/>
        <v>James, Greg</v>
      </c>
      <c r="I4093" s="193" t="str">
        <f t="shared" si="7634"/>
        <v>ME170</v>
      </c>
      <c r="J4093" s="193" t="str">
        <f t="shared" si="7634"/>
        <v>MEIJERS</v>
      </c>
      <c r="K4093" s="193" t="str">
        <f t="shared" si="7634"/>
        <v>all</v>
      </c>
      <c r="L4093" s="193">
        <f t="shared" si="7634"/>
        <v>0</v>
      </c>
      <c r="M4093" s="193">
        <f t="shared" si="7634"/>
        <v>0</v>
      </c>
      <c r="N4093" s="193" t="str">
        <f t="shared" si="7523"/>
        <v>Home Network Systems</v>
      </c>
      <c r="AA4093" s="193">
        <f t="shared" si="7612"/>
        <v>0</v>
      </c>
      <c r="AB4093" s="193" t="str">
        <f t="shared" ref="AB4093" si="7635">AB$211</f>
        <v>James, Greg</v>
      </c>
    </row>
    <row r="4094" spans="1:28" s="188" customFormat="1" ht="17.399999999999999">
      <c r="A4094" s="193" t="str">
        <f t="shared" si="7607"/>
        <v>Home Network Systems</v>
      </c>
      <c r="B4094" s="193" t="str">
        <f t="shared" si="7608"/>
        <v>0Home Network Systems</v>
      </c>
      <c r="C4094" s="193" t="str">
        <f t="shared" si="7609"/>
        <v>Home Network Systems0</v>
      </c>
      <c r="D4094" s="193"/>
      <c r="E4094" s="193"/>
      <c r="F4094" s="193" t="str">
        <f t="shared" si="7610"/>
        <v>Home Network Systems0</v>
      </c>
      <c r="G4094" s="193">
        <f t="shared" ref="G4094:M4094" si="7636">G$212</f>
        <v>0</v>
      </c>
      <c r="H4094" s="193">
        <f t="shared" si="7636"/>
        <v>0</v>
      </c>
      <c r="I4094" s="193">
        <f t="shared" si="7636"/>
        <v>0</v>
      </c>
      <c r="J4094" s="193">
        <f t="shared" si="7636"/>
        <v>0</v>
      </c>
      <c r="K4094" s="193">
        <f t="shared" si="7636"/>
        <v>0</v>
      </c>
      <c r="L4094" s="193">
        <f t="shared" si="7636"/>
        <v>0</v>
      </c>
      <c r="M4094" s="193">
        <f t="shared" si="7636"/>
        <v>0</v>
      </c>
      <c r="N4094" s="193" t="str">
        <f t="shared" si="7523"/>
        <v>Home Network Systems</v>
      </c>
      <c r="AA4094" s="193">
        <f t="shared" si="7612"/>
        <v>0</v>
      </c>
      <c r="AB4094" s="193">
        <f t="shared" ref="AB4094" si="7637">AB$212</f>
        <v>0</v>
      </c>
    </row>
    <row r="4095" spans="1:28" s="188" customFormat="1" ht="17.399999999999999">
      <c r="A4095" s="193" t="str">
        <f t="shared" si="7607"/>
        <v>Home Network Systems</v>
      </c>
      <c r="B4095" s="193" t="str">
        <f t="shared" si="7608"/>
        <v>0Home Network Systems</v>
      </c>
      <c r="C4095" s="193" t="str">
        <f t="shared" si="7609"/>
        <v>Home Network Systems0</v>
      </c>
      <c r="D4095" s="193"/>
      <c r="E4095" s="193"/>
      <c r="F4095" s="193" t="str">
        <f t="shared" si="7610"/>
        <v>Home Network Systems0</v>
      </c>
      <c r="G4095" s="193">
        <f t="shared" ref="G4095:M4095" si="7638">G$213</f>
        <v>0</v>
      </c>
      <c r="H4095" s="193">
        <f t="shared" si="7638"/>
        <v>0</v>
      </c>
      <c r="I4095" s="193">
        <f t="shared" si="7638"/>
        <v>0</v>
      </c>
      <c r="J4095" s="193">
        <f t="shared" si="7638"/>
        <v>0</v>
      </c>
      <c r="K4095" s="193">
        <f t="shared" si="7638"/>
        <v>0</v>
      </c>
      <c r="L4095" s="193">
        <f t="shared" si="7638"/>
        <v>0</v>
      </c>
      <c r="M4095" s="193">
        <f t="shared" si="7638"/>
        <v>0</v>
      </c>
      <c r="N4095" s="193" t="str">
        <f t="shared" si="7523"/>
        <v>Home Network Systems</v>
      </c>
      <c r="AA4095" s="193">
        <f t="shared" si="7612"/>
        <v>0</v>
      </c>
      <c r="AB4095" s="193">
        <f t="shared" ref="AB4095" si="7639">AB$213</f>
        <v>0</v>
      </c>
    </row>
    <row r="4096" spans="1:28" s="188" customFormat="1" ht="17.399999999999999">
      <c r="A4096" s="193" t="str">
        <f t="shared" si="7607"/>
        <v>Home Network Systems</v>
      </c>
      <c r="B4096" s="193" t="str">
        <f t="shared" si="7608"/>
        <v>AD275Home Network Systems</v>
      </c>
      <c r="C4096" s="193" t="str">
        <f t="shared" si="7609"/>
        <v>Home Network SystemsNagira, Rina</v>
      </c>
      <c r="D4096" s="193"/>
      <c r="E4096" s="193"/>
      <c r="F4096" s="193" t="str">
        <f t="shared" si="7610"/>
        <v>Home Network SystemsRichardson, Vicki</v>
      </c>
      <c r="G4096" s="193" t="str">
        <f t="shared" ref="G4096:M4096" si="7640">G$214</f>
        <v>Richardson, Vicki</v>
      </c>
      <c r="H4096" s="193" t="str">
        <f t="shared" si="7640"/>
        <v>Nagira, Rina</v>
      </c>
      <c r="I4096" s="193" t="str">
        <f t="shared" si="7640"/>
        <v>AD275</v>
      </c>
      <c r="J4096" s="193" t="str">
        <f t="shared" si="7640"/>
        <v>LA CURACAO</v>
      </c>
      <c r="K4096" s="193" t="str">
        <f t="shared" si="7640"/>
        <v>all</v>
      </c>
      <c r="L4096" s="193">
        <f t="shared" si="7640"/>
        <v>0</v>
      </c>
      <c r="M4096" s="193">
        <f t="shared" si="7640"/>
        <v>0</v>
      </c>
      <c r="N4096" s="193" t="str">
        <f t="shared" si="7523"/>
        <v>Home Network Systems</v>
      </c>
      <c r="AA4096" s="193">
        <f t="shared" si="7612"/>
        <v>0</v>
      </c>
      <c r="AB4096" s="193" t="str">
        <f t="shared" ref="AB4096" si="7641">AB$214</f>
        <v>Nagira, Rina</v>
      </c>
    </row>
    <row r="4097" spans="1:28" s="188" customFormat="1" ht="17.399999999999999">
      <c r="A4097" s="193" t="str">
        <f t="shared" si="7607"/>
        <v>Home Network Systems</v>
      </c>
      <c r="B4097" s="193" t="str">
        <f t="shared" si="7608"/>
        <v>DB075Home Network Systems</v>
      </c>
      <c r="C4097" s="193" t="str">
        <f t="shared" si="7609"/>
        <v>Home Network SystemsNagira, Rina</v>
      </c>
      <c r="D4097" s="193"/>
      <c r="E4097" s="193"/>
      <c r="F4097" s="193" t="str">
        <f t="shared" si="7610"/>
        <v>Home Network SystemsRichardson, Vicki</v>
      </c>
      <c r="G4097" s="193" t="str">
        <f t="shared" ref="G4097:M4097" si="7642">G$215</f>
        <v>Richardson, Vicki</v>
      </c>
      <c r="H4097" s="193" t="str">
        <f t="shared" si="7642"/>
        <v>Nagira, Rina</v>
      </c>
      <c r="I4097" s="193" t="str">
        <f t="shared" si="7642"/>
        <v>DB075</v>
      </c>
      <c r="J4097" s="193" t="str">
        <f t="shared" si="7642"/>
        <v>DBL DISTRIBUTING  (INGRAM)</v>
      </c>
      <c r="K4097" s="193" t="str">
        <f t="shared" si="7642"/>
        <v>all</v>
      </c>
      <c r="L4097" s="193">
        <f t="shared" si="7642"/>
        <v>0</v>
      </c>
      <c r="M4097" s="193">
        <f t="shared" si="7642"/>
        <v>0</v>
      </c>
      <c r="N4097" s="193" t="str">
        <f t="shared" si="7523"/>
        <v>Home Network Systems</v>
      </c>
      <c r="AA4097" s="193">
        <f t="shared" si="7612"/>
        <v>0</v>
      </c>
      <c r="AB4097" s="193" t="str">
        <f t="shared" ref="AB4097" si="7643">AB$215</f>
        <v>Nagira, Rina</v>
      </c>
    </row>
    <row r="4098" spans="1:28" s="188" customFormat="1" ht="17.399999999999999">
      <c r="A4098" s="193" t="str">
        <f t="shared" si="7607"/>
        <v>Home Network Systems</v>
      </c>
      <c r="B4098" s="193" t="str">
        <f t="shared" si="7608"/>
        <v>HA896Home Network Systems</v>
      </c>
      <c r="C4098" s="193" t="str">
        <f t="shared" si="7609"/>
        <v>Home Network SystemsNagira, Rina</v>
      </c>
      <c r="D4098" s="193"/>
      <c r="E4098" s="193"/>
      <c r="F4098" s="193" t="str">
        <f t="shared" si="7610"/>
        <v>Home Network SystemsRichardson, Vicki</v>
      </c>
      <c r="G4098" s="193" t="str">
        <f t="shared" ref="G4098:M4098" si="7644">G$216</f>
        <v>Richardson, Vicki</v>
      </c>
      <c r="H4098" s="193" t="str">
        <f t="shared" si="7644"/>
        <v>Nagira, Rina</v>
      </c>
      <c r="I4098" s="193" t="str">
        <f t="shared" si="7644"/>
        <v>HA896</v>
      </c>
      <c r="J4098" s="193" t="str">
        <f t="shared" si="7644"/>
        <v>HENRY LAMOND COMPANY, LTD.</v>
      </c>
      <c r="K4098" s="193" t="str">
        <f t="shared" si="7644"/>
        <v>all</v>
      </c>
      <c r="L4098" s="193">
        <f t="shared" si="7644"/>
        <v>0</v>
      </c>
      <c r="M4098" s="193">
        <f t="shared" si="7644"/>
        <v>0</v>
      </c>
      <c r="N4098" s="193" t="str">
        <f t="shared" si="7523"/>
        <v>Home Network Systems</v>
      </c>
      <c r="AA4098" s="193">
        <f t="shared" si="7612"/>
        <v>0</v>
      </c>
      <c r="AB4098" s="193" t="str">
        <f t="shared" ref="AB4098" si="7645">AB$216</f>
        <v>Nagira, Rina</v>
      </c>
    </row>
    <row r="4099" spans="1:28" s="188" customFormat="1" ht="17.399999999999999">
      <c r="A4099" s="193" t="str">
        <f t="shared" si="7607"/>
        <v>Home Network Systems</v>
      </c>
      <c r="B4099" s="193" t="str">
        <f t="shared" si="7608"/>
        <v>PA946Home Network Systems</v>
      </c>
      <c r="C4099" s="193" t="str">
        <f t="shared" si="7609"/>
        <v>Home Network SystemsNagira, Rina</v>
      </c>
      <c r="D4099" s="193"/>
      <c r="E4099" s="193"/>
      <c r="F4099" s="193" t="str">
        <f t="shared" si="7610"/>
        <v>Home Network SystemsRichardson, Vicki</v>
      </c>
      <c r="G4099" s="193" t="str">
        <f t="shared" ref="G4099:M4099" si="7646">G$217</f>
        <v>Richardson, Vicki</v>
      </c>
      <c r="H4099" s="193" t="str">
        <f t="shared" si="7646"/>
        <v>Nagira, Rina</v>
      </c>
      <c r="I4099" s="193" t="str">
        <f t="shared" si="7646"/>
        <v>PA946</v>
      </c>
      <c r="J4099" s="193" t="str">
        <f t="shared" si="7646"/>
        <v>PACIFIC MARKETING ALLIANCE</v>
      </c>
      <c r="K4099" s="193" t="str">
        <f t="shared" si="7646"/>
        <v>all</v>
      </c>
      <c r="L4099" s="193">
        <f t="shared" si="7646"/>
        <v>0</v>
      </c>
      <c r="M4099" s="193">
        <f t="shared" si="7646"/>
        <v>0</v>
      </c>
      <c r="N4099" s="193" t="str">
        <f t="shared" si="7523"/>
        <v>Home Network Systems</v>
      </c>
      <c r="AA4099" s="193">
        <f t="shared" si="7612"/>
        <v>0</v>
      </c>
      <c r="AB4099" s="193" t="str">
        <f t="shared" ref="AB4099" si="7647">AB$217</f>
        <v>Nagira, Rina</v>
      </c>
    </row>
    <row r="4100" spans="1:28" s="188" customFormat="1" ht="17.399999999999999">
      <c r="A4100" s="193" t="str">
        <f t="shared" si="7607"/>
        <v>Home Network Systems</v>
      </c>
      <c r="B4100" s="193" t="str">
        <f t="shared" si="7608"/>
        <v>UM001Home Network Systems</v>
      </c>
      <c r="C4100" s="193" t="str">
        <f t="shared" si="7609"/>
        <v>Home Network SystemsNagira, Rina</v>
      </c>
      <c r="D4100" s="193"/>
      <c r="E4100" s="193"/>
      <c r="F4100" s="193" t="str">
        <f t="shared" si="7610"/>
        <v>Home Network SystemsRichardson, Vicki</v>
      </c>
      <c r="G4100" s="193" t="str">
        <f t="shared" ref="G4100:M4100" si="7648">G$218</f>
        <v>Richardson, Vicki</v>
      </c>
      <c r="H4100" s="193" t="str">
        <f t="shared" si="7648"/>
        <v>Nagira, Rina</v>
      </c>
      <c r="I4100" s="193" t="str">
        <f t="shared" si="7648"/>
        <v>UM001</v>
      </c>
      <c r="J4100" s="193" t="str">
        <f t="shared" si="7648"/>
        <v>UWAJIMAYA, INC.</v>
      </c>
      <c r="K4100" s="193" t="str">
        <f t="shared" si="7648"/>
        <v>all</v>
      </c>
      <c r="L4100" s="193">
        <f t="shared" si="7648"/>
        <v>0</v>
      </c>
      <c r="M4100" s="193">
        <f t="shared" si="7648"/>
        <v>0</v>
      </c>
      <c r="N4100" s="193" t="str">
        <f t="shared" si="7523"/>
        <v>Home Network Systems</v>
      </c>
      <c r="AA4100" s="193">
        <f t="shared" si="7612"/>
        <v>0</v>
      </c>
      <c r="AB4100" s="193" t="str">
        <f t="shared" ref="AB4100" si="7649">AB$218</f>
        <v>Nagira, Rina</v>
      </c>
    </row>
    <row r="4101" spans="1:28" s="188" customFormat="1" ht="17.399999999999999">
      <c r="A4101" s="193" t="str">
        <f t="shared" si="7607"/>
        <v>Home Network Systems</v>
      </c>
      <c r="B4101" s="193" t="str">
        <f t="shared" si="7608"/>
        <v>UN696Home Network Systems</v>
      </c>
      <c r="C4101" s="193" t="str">
        <f t="shared" si="7609"/>
        <v>Home Network SystemsNagira, Rina</v>
      </c>
      <c r="D4101" s="193"/>
      <c r="E4101" s="193"/>
      <c r="F4101" s="193" t="str">
        <f t="shared" si="7610"/>
        <v>Home Network SystemsRichardson, Vicki</v>
      </c>
      <c r="G4101" s="193" t="str">
        <f t="shared" ref="G4101:M4101" si="7650">G$219</f>
        <v>Richardson, Vicki</v>
      </c>
      <c r="H4101" s="193" t="str">
        <f t="shared" si="7650"/>
        <v>Nagira, Rina</v>
      </c>
      <c r="I4101" s="193" t="str">
        <f t="shared" si="7650"/>
        <v>UN696</v>
      </c>
      <c r="J4101" s="193" t="str">
        <f t="shared" si="7650"/>
        <v>UNI-KING OF HAWAII, INC</v>
      </c>
      <c r="K4101" s="193" t="str">
        <f t="shared" si="7650"/>
        <v>all</v>
      </c>
      <c r="L4101" s="193">
        <f t="shared" si="7650"/>
        <v>0</v>
      </c>
      <c r="M4101" s="193">
        <f t="shared" si="7650"/>
        <v>0</v>
      </c>
      <c r="N4101" s="193" t="str">
        <f t="shared" si="7523"/>
        <v>Home Network Systems</v>
      </c>
      <c r="AA4101" s="193">
        <f t="shared" si="7612"/>
        <v>0</v>
      </c>
      <c r="AB4101" s="193" t="str">
        <f t="shared" ref="AB4101" si="7651">AB$219</f>
        <v>Nagira, Rina</v>
      </c>
    </row>
    <row r="4102" spans="1:28" s="188" customFormat="1" ht="17.399999999999999">
      <c r="A4102" s="193" t="str">
        <f t="shared" si="7607"/>
        <v>Home Network Systems</v>
      </c>
      <c r="B4102" s="193" t="str">
        <f t="shared" si="7608"/>
        <v>0Home Network Systems</v>
      </c>
      <c r="C4102" s="193" t="str">
        <f t="shared" si="7609"/>
        <v>Home Network Systems0</v>
      </c>
      <c r="D4102" s="193"/>
      <c r="E4102" s="193"/>
      <c r="F4102" s="193" t="str">
        <f t="shared" si="7610"/>
        <v>Home Network Systems0</v>
      </c>
      <c r="G4102" s="193">
        <f t="shared" ref="G4102:M4102" si="7652">G$220</f>
        <v>0</v>
      </c>
      <c r="H4102" s="193">
        <f t="shared" si="7652"/>
        <v>0</v>
      </c>
      <c r="I4102" s="193">
        <f t="shared" si="7652"/>
        <v>0</v>
      </c>
      <c r="J4102" s="193">
        <f t="shared" si="7652"/>
        <v>0</v>
      </c>
      <c r="K4102" s="193">
        <f t="shared" si="7652"/>
        <v>0</v>
      </c>
      <c r="L4102" s="193">
        <f t="shared" si="7652"/>
        <v>0</v>
      </c>
      <c r="M4102" s="193">
        <f t="shared" si="7652"/>
        <v>0</v>
      </c>
      <c r="N4102" s="193" t="str">
        <f t="shared" si="7523"/>
        <v>Home Network Systems</v>
      </c>
      <c r="AA4102" s="193">
        <f t="shared" si="7612"/>
        <v>0</v>
      </c>
      <c r="AB4102" s="193">
        <f t="shared" ref="AB4102" si="7653">AB$220</f>
        <v>0</v>
      </c>
    </row>
    <row r="4103" spans="1:28" s="188" customFormat="1" ht="17.399999999999999">
      <c r="A4103" s="193" t="str">
        <f t="shared" si="7607"/>
        <v>Home Network Systems</v>
      </c>
      <c r="B4103" s="193" t="str">
        <f t="shared" si="7608"/>
        <v>0Home Network Systems</v>
      </c>
      <c r="C4103" s="193" t="str">
        <f t="shared" si="7609"/>
        <v>Home Network Systems0</v>
      </c>
      <c r="D4103" s="193"/>
      <c r="E4103" s="193"/>
      <c r="F4103" s="193" t="str">
        <f t="shared" si="7610"/>
        <v>Home Network Systems0</v>
      </c>
      <c r="G4103" s="193">
        <f t="shared" ref="G4103:M4103" si="7654">G$221</f>
        <v>0</v>
      </c>
      <c r="H4103" s="193">
        <f t="shared" si="7654"/>
        <v>0</v>
      </c>
      <c r="I4103" s="193">
        <f t="shared" si="7654"/>
        <v>0</v>
      </c>
      <c r="J4103" s="193">
        <f t="shared" si="7654"/>
        <v>0</v>
      </c>
      <c r="K4103" s="193">
        <f t="shared" si="7654"/>
        <v>0</v>
      </c>
      <c r="L4103" s="193">
        <f t="shared" si="7654"/>
        <v>0</v>
      </c>
      <c r="M4103" s="193">
        <f t="shared" si="7654"/>
        <v>0</v>
      </c>
      <c r="N4103" s="193" t="str">
        <f t="shared" si="7523"/>
        <v>Home Network Systems</v>
      </c>
      <c r="AA4103" s="193">
        <f t="shared" si="7612"/>
        <v>0</v>
      </c>
      <c r="AB4103" s="193">
        <f t="shared" ref="AB4103" si="7655">AB$221</f>
        <v>0</v>
      </c>
    </row>
    <row r="4104" spans="1:28" s="188" customFormat="1" ht="17.399999999999999">
      <c r="A4104" s="193" t="str">
        <f t="shared" si="7607"/>
        <v>Home Network Systems</v>
      </c>
      <c r="B4104" s="193" t="str">
        <f t="shared" si="7608"/>
        <v>0Home Network Systems</v>
      </c>
      <c r="C4104" s="193" t="str">
        <f t="shared" si="7609"/>
        <v>Home Network Systems0</v>
      </c>
      <c r="D4104" s="193"/>
      <c r="E4104" s="193"/>
      <c r="F4104" s="193" t="str">
        <f t="shared" si="7610"/>
        <v>Home Network Systems0</v>
      </c>
      <c r="G4104" s="193">
        <f t="shared" ref="G4104:M4104" si="7656">G$222</f>
        <v>0</v>
      </c>
      <c r="H4104" s="193">
        <f t="shared" si="7656"/>
        <v>0</v>
      </c>
      <c r="I4104" s="193">
        <f t="shared" si="7656"/>
        <v>0</v>
      </c>
      <c r="J4104" s="193">
        <f t="shared" si="7656"/>
        <v>0</v>
      </c>
      <c r="K4104" s="193">
        <f t="shared" si="7656"/>
        <v>0</v>
      </c>
      <c r="L4104" s="193">
        <f t="shared" si="7656"/>
        <v>0</v>
      </c>
      <c r="M4104" s="193">
        <f t="shared" si="7656"/>
        <v>0</v>
      </c>
      <c r="N4104" s="193" t="str">
        <f t="shared" ref="N4104:N4167" si="7657">A4104</f>
        <v>Home Network Systems</v>
      </c>
      <c r="AA4104" s="193">
        <f t="shared" si="7612"/>
        <v>0</v>
      </c>
      <c r="AB4104" s="193">
        <f t="shared" ref="AB4104" si="7658">AB$222</f>
        <v>0</v>
      </c>
    </row>
    <row r="4105" spans="1:28" s="188" customFormat="1" ht="17.399999999999999">
      <c r="A4105" s="193" t="str">
        <f t="shared" si="7607"/>
        <v>Home Network Systems</v>
      </c>
      <c r="B4105" s="193" t="str">
        <f t="shared" si="7608"/>
        <v>0Home Network Systems</v>
      </c>
      <c r="C4105" s="193" t="str">
        <f t="shared" si="7609"/>
        <v>Home Network Systems0</v>
      </c>
      <c r="D4105" s="193"/>
      <c r="E4105" s="193"/>
      <c r="F4105" s="193" t="str">
        <f t="shared" si="7610"/>
        <v>Home Network Systems0</v>
      </c>
      <c r="G4105" s="193">
        <f t="shared" ref="G4105:M4105" si="7659">G$223</f>
        <v>0</v>
      </c>
      <c r="H4105" s="193">
        <f t="shared" si="7659"/>
        <v>0</v>
      </c>
      <c r="I4105" s="193">
        <f t="shared" si="7659"/>
        <v>0</v>
      </c>
      <c r="J4105" s="193">
        <f t="shared" si="7659"/>
        <v>0</v>
      </c>
      <c r="K4105" s="193">
        <f t="shared" si="7659"/>
        <v>0</v>
      </c>
      <c r="L4105" s="193">
        <f t="shared" si="7659"/>
        <v>0</v>
      </c>
      <c r="M4105" s="193">
        <f t="shared" si="7659"/>
        <v>0</v>
      </c>
      <c r="N4105" s="193" t="str">
        <f t="shared" si="7657"/>
        <v>Home Network Systems</v>
      </c>
      <c r="AA4105" s="193">
        <f t="shared" si="7612"/>
        <v>0</v>
      </c>
      <c r="AB4105" s="193">
        <f t="shared" ref="AB4105" si="7660">AB$223</f>
        <v>0</v>
      </c>
    </row>
    <row r="4106" spans="1:28" s="188" customFormat="1" ht="17.399999999999999">
      <c r="A4106" s="193" t="str">
        <f t="shared" si="7607"/>
        <v>Home Network Systems</v>
      </c>
      <c r="B4106" s="193" t="str">
        <f t="shared" si="7608"/>
        <v>0Home Network Systems</v>
      </c>
      <c r="C4106" s="193" t="str">
        <f t="shared" si="7609"/>
        <v>Home Network Systems0</v>
      </c>
      <c r="D4106" s="193"/>
      <c r="E4106" s="193"/>
      <c r="F4106" s="193" t="str">
        <f t="shared" si="7610"/>
        <v>Home Network Systems0</v>
      </c>
      <c r="G4106" s="193">
        <f t="shared" ref="G4106:M4106" si="7661">G$224</f>
        <v>0</v>
      </c>
      <c r="H4106" s="193">
        <f t="shared" si="7661"/>
        <v>0</v>
      </c>
      <c r="I4106" s="193">
        <f t="shared" si="7661"/>
        <v>0</v>
      </c>
      <c r="J4106" s="193">
        <f t="shared" si="7661"/>
        <v>0</v>
      </c>
      <c r="K4106" s="193">
        <f t="shared" si="7661"/>
        <v>0</v>
      </c>
      <c r="L4106" s="193">
        <f t="shared" si="7661"/>
        <v>0</v>
      </c>
      <c r="M4106" s="193">
        <f t="shared" si="7661"/>
        <v>0</v>
      </c>
      <c r="N4106" s="193" t="str">
        <f t="shared" si="7657"/>
        <v>Home Network Systems</v>
      </c>
      <c r="AA4106" s="193">
        <f t="shared" si="7612"/>
        <v>0</v>
      </c>
      <c r="AB4106" s="193">
        <f t="shared" ref="AB4106" si="7662">AB$224</f>
        <v>0</v>
      </c>
    </row>
    <row r="4107" spans="1:28" s="188" customFormat="1" ht="17.399999999999999">
      <c r="A4107" s="193" t="str">
        <f t="shared" si="7607"/>
        <v>Home Network Systems</v>
      </c>
      <c r="B4107" s="193" t="str">
        <f t="shared" si="7608"/>
        <v>AA427Home Network Systems</v>
      </c>
      <c r="C4107" s="193" t="str">
        <f t="shared" si="7609"/>
        <v>Home Network SystemsVoss, Bill</v>
      </c>
      <c r="D4107" s="193"/>
      <c r="E4107" s="193"/>
      <c r="F4107" s="193" t="str">
        <f t="shared" si="7610"/>
        <v>Home Network SystemsRichardson, Vicki</v>
      </c>
      <c r="G4107" s="193" t="str">
        <f t="shared" ref="G4107:M4107" si="7663">G$225</f>
        <v>Richardson, Vicki</v>
      </c>
      <c r="H4107" s="193" t="str">
        <f t="shared" si="7663"/>
        <v>Voss, Bill</v>
      </c>
      <c r="I4107" s="193" t="str">
        <f t="shared" si="7663"/>
        <v>AA427</v>
      </c>
      <c r="J4107" s="193" t="str">
        <f t="shared" si="7663"/>
        <v>AUDIO DEN LTD</v>
      </c>
      <c r="K4107" s="193" t="str">
        <f t="shared" si="7663"/>
        <v>all</v>
      </c>
      <c r="L4107" s="193">
        <f t="shared" si="7663"/>
        <v>0</v>
      </c>
      <c r="M4107" s="193">
        <f t="shared" si="7663"/>
        <v>0</v>
      </c>
      <c r="N4107" s="193" t="str">
        <f t="shared" si="7657"/>
        <v>Home Network Systems</v>
      </c>
      <c r="AA4107" s="193">
        <f t="shared" si="7612"/>
        <v>0</v>
      </c>
      <c r="AB4107" s="193" t="str">
        <f t="shared" ref="AB4107" si="7664">AB$225</f>
        <v>Voss, Bill</v>
      </c>
    </row>
    <row r="4108" spans="1:28" s="188" customFormat="1" ht="17.399999999999999">
      <c r="A4108" s="193" t="str">
        <f t="shared" si="7607"/>
        <v>Home Network Systems</v>
      </c>
      <c r="B4108" s="193" t="str">
        <f t="shared" si="7608"/>
        <v>AB577Home Network Systems</v>
      </c>
      <c r="C4108" s="193" t="str">
        <f t="shared" si="7609"/>
        <v>Home Network SystemsVoss, Bill</v>
      </c>
      <c r="D4108" s="193"/>
      <c r="E4108" s="193"/>
      <c r="F4108" s="193" t="str">
        <f t="shared" si="7610"/>
        <v>Home Network SystemsRichardson, Vicki</v>
      </c>
      <c r="G4108" s="193" t="str">
        <f t="shared" ref="G4108:M4108" si="7665">G$226</f>
        <v>Richardson, Vicki</v>
      </c>
      <c r="H4108" s="193" t="str">
        <f t="shared" si="7665"/>
        <v>Voss, Bill</v>
      </c>
      <c r="I4108" s="193" t="str">
        <f t="shared" si="7665"/>
        <v>AB577</v>
      </c>
      <c r="J4108" s="193" t="str">
        <f t="shared" si="7665"/>
        <v>ABSOLUTE AUDIO INC.</v>
      </c>
      <c r="K4108" s="193" t="str">
        <f t="shared" si="7665"/>
        <v>all</v>
      </c>
      <c r="L4108" s="193">
        <f t="shared" si="7665"/>
        <v>0</v>
      </c>
      <c r="M4108" s="193">
        <f t="shared" si="7665"/>
        <v>0</v>
      </c>
      <c r="N4108" s="193" t="str">
        <f t="shared" si="7657"/>
        <v>Home Network Systems</v>
      </c>
      <c r="AA4108" s="193">
        <f t="shared" si="7612"/>
        <v>0</v>
      </c>
      <c r="AB4108" s="193" t="str">
        <f t="shared" ref="AB4108" si="7666">AB$226</f>
        <v>Voss, Bill</v>
      </c>
    </row>
    <row r="4109" spans="1:28" s="188" customFormat="1" ht="17.399999999999999">
      <c r="A4109" s="193" t="str">
        <f t="shared" si="7607"/>
        <v>Home Network Systems</v>
      </c>
      <c r="B4109" s="193" t="str">
        <f t="shared" si="7608"/>
        <v>AD281Home Network Systems</v>
      </c>
      <c r="C4109" s="193" t="str">
        <f t="shared" si="7609"/>
        <v>Home Network SystemsVoss, Bill</v>
      </c>
      <c r="D4109" s="193"/>
      <c r="E4109" s="193"/>
      <c r="F4109" s="193" t="str">
        <f t="shared" si="7610"/>
        <v>Home Network SystemsRichardson, Vicki</v>
      </c>
      <c r="G4109" s="193" t="str">
        <f t="shared" ref="G4109:M4109" si="7667">G$227</f>
        <v>Richardson, Vicki</v>
      </c>
      <c r="H4109" s="193" t="str">
        <f t="shared" si="7667"/>
        <v>Voss, Bill</v>
      </c>
      <c r="I4109" s="193" t="str">
        <f t="shared" si="7667"/>
        <v>AD281</v>
      </c>
      <c r="J4109" s="193" t="str">
        <f t="shared" si="7667"/>
        <v>ADK AV, LLC</v>
      </c>
      <c r="K4109" s="193" t="str">
        <f t="shared" si="7667"/>
        <v>all</v>
      </c>
      <c r="L4109" s="193">
        <f t="shared" si="7667"/>
        <v>0</v>
      </c>
      <c r="M4109" s="193">
        <f t="shared" si="7667"/>
        <v>0</v>
      </c>
      <c r="N4109" s="193" t="str">
        <f t="shared" si="7657"/>
        <v>Home Network Systems</v>
      </c>
      <c r="AA4109" s="193">
        <f t="shared" si="7612"/>
        <v>0</v>
      </c>
      <c r="AB4109" s="193" t="str">
        <f t="shared" ref="AB4109" si="7668">AB$227</f>
        <v>Voss, Bill</v>
      </c>
    </row>
    <row r="4110" spans="1:28" s="188" customFormat="1" ht="17.399999999999999">
      <c r="A4110" s="193" t="str">
        <f t="shared" si="7607"/>
        <v>Home Network Systems</v>
      </c>
      <c r="B4110" s="193" t="str">
        <f t="shared" si="7608"/>
        <v>AJ012Home Network Systems</v>
      </c>
      <c r="C4110" s="193" t="str">
        <f t="shared" si="7609"/>
        <v>Home Network SystemsVoss, Bill</v>
      </c>
      <c r="D4110" s="193"/>
      <c r="E4110" s="193"/>
      <c r="F4110" s="193" t="str">
        <f t="shared" si="7610"/>
        <v>Home Network SystemsRichardson, Vicki</v>
      </c>
      <c r="G4110" s="193" t="str">
        <f t="shared" ref="G4110:M4110" si="7669">G$228</f>
        <v>Richardson, Vicki</v>
      </c>
      <c r="H4110" s="193" t="str">
        <f t="shared" si="7669"/>
        <v>Voss, Bill</v>
      </c>
      <c r="I4110" s="193" t="str">
        <f t="shared" si="7669"/>
        <v>AJ012</v>
      </c>
      <c r="J4110" s="193" t="str">
        <f t="shared" si="7669"/>
        <v>A-JAX GROUP, INC</v>
      </c>
      <c r="K4110" s="193" t="str">
        <f t="shared" si="7669"/>
        <v>all</v>
      </c>
      <c r="L4110" s="193">
        <f t="shared" si="7669"/>
        <v>0</v>
      </c>
      <c r="M4110" s="193">
        <f t="shared" si="7669"/>
        <v>0</v>
      </c>
      <c r="N4110" s="193" t="str">
        <f t="shared" si="7657"/>
        <v>Home Network Systems</v>
      </c>
      <c r="AA4110" s="193">
        <f t="shared" si="7612"/>
        <v>0</v>
      </c>
      <c r="AB4110" s="193" t="str">
        <f t="shared" ref="AB4110" si="7670">AB$228</f>
        <v>Voss, Bill</v>
      </c>
    </row>
    <row r="4111" spans="1:28" s="188" customFormat="1" ht="17.399999999999999">
      <c r="A4111" s="193" t="str">
        <f t="shared" si="7607"/>
        <v>Home Network Systems</v>
      </c>
      <c r="B4111" s="193" t="str">
        <f t="shared" si="7608"/>
        <v>AL057Home Network Systems</v>
      </c>
      <c r="C4111" s="193" t="str">
        <f t="shared" si="7609"/>
        <v>Home Network SystemsVoss, Bill</v>
      </c>
      <c r="D4111" s="193"/>
      <c r="E4111" s="193"/>
      <c r="F4111" s="193" t="str">
        <f t="shared" si="7610"/>
        <v>Home Network SystemsRichardson, Vicki</v>
      </c>
      <c r="G4111" s="193" t="str">
        <f t="shared" ref="G4111:M4111" si="7671">G$229</f>
        <v>Richardson, Vicki</v>
      </c>
      <c r="H4111" s="193" t="str">
        <f t="shared" si="7671"/>
        <v>Voss, Bill</v>
      </c>
      <c r="I4111" s="193" t="str">
        <f t="shared" si="7671"/>
        <v>AL057</v>
      </c>
      <c r="J4111" s="193" t="str">
        <f t="shared" si="7671"/>
        <v>ALMA AUDIO, LLC</v>
      </c>
      <c r="K4111" s="193" t="str">
        <f t="shared" si="7671"/>
        <v>all</v>
      </c>
      <c r="L4111" s="193">
        <f t="shared" si="7671"/>
        <v>0</v>
      </c>
      <c r="M4111" s="193">
        <f t="shared" si="7671"/>
        <v>0</v>
      </c>
      <c r="N4111" s="193" t="str">
        <f t="shared" si="7657"/>
        <v>Home Network Systems</v>
      </c>
      <c r="AA4111" s="193">
        <f t="shared" si="7612"/>
        <v>0</v>
      </c>
      <c r="AB4111" s="193" t="str">
        <f t="shared" ref="AB4111" si="7672">AB$229</f>
        <v>Voss, Bill</v>
      </c>
    </row>
    <row r="4112" spans="1:28" s="188" customFormat="1" ht="17.399999999999999">
      <c r="A4112" s="193" t="str">
        <f t="shared" si="7607"/>
        <v>Home Network Systems</v>
      </c>
      <c r="B4112" s="193" t="str">
        <f t="shared" si="7608"/>
        <v>AU110Home Network Systems</v>
      </c>
      <c r="C4112" s="193" t="str">
        <f t="shared" si="7609"/>
        <v>Home Network SystemsVoss, Bill</v>
      </c>
      <c r="D4112" s="193"/>
      <c r="E4112" s="193"/>
      <c r="F4112" s="193" t="str">
        <f t="shared" si="7610"/>
        <v>Home Network SystemsRichardson, Vicki</v>
      </c>
      <c r="G4112" s="193" t="str">
        <f t="shared" ref="G4112:M4112" si="7673">G$230</f>
        <v>Richardson, Vicki</v>
      </c>
      <c r="H4112" s="193" t="str">
        <f t="shared" si="7673"/>
        <v>Voss, Bill</v>
      </c>
      <c r="I4112" s="193" t="str">
        <f t="shared" si="7673"/>
        <v>AU110</v>
      </c>
      <c r="J4112" s="193" t="str">
        <f t="shared" si="7673"/>
        <v>AUDIO AUTOMATION &amp; THEATER INC</v>
      </c>
      <c r="K4112" s="193" t="str">
        <f t="shared" si="7673"/>
        <v>all</v>
      </c>
      <c r="L4112" s="193">
        <f t="shared" si="7673"/>
        <v>0</v>
      </c>
      <c r="M4112" s="193">
        <f t="shared" si="7673"/>
        <v>0</v>
      </c>
      <c r="N4112" s="193" t="str">
        <f t="shared" si="7657"/>
        <v>Home Network Systems</v>
      </c>
      <c r="AA4112" s="193">
        <f t="shared" si="7612"/>
        <v>0</v>
      </c>
      <c r="AB4112" s="193" t="str">
        <f t="shared" ref="AB4112" si="7674">AB$230</f>
        <v>Voss, Bill</v>
      </c>
    </row>
    <row r="4113" spans="1:28" s="188" customFormat="1" ht="17.399999999999999">
      <c r="A4113" s="193" t="str">
        <f t="shared" si="7607"/>
        <v>Home Network Systems</v>
      </c>
      <c r="B4113" s="193" t="str">
        <f t="shared" si="7608"/>
        <v>AU114Home Network Systems</v>
      </c>
      <c r="C4113" s="193" t="str">
        <f t="shared" si="7609"/>
        <v>Home Network SystemsVoss, Bill</v>
      </c>
      <c r="D4113" s="193"/>
      <c r="E4113" s="193"/>
      <c r="F4113" s="193" t="str">
        <f t="shared" si="7610"/>
        <v>Home Network SystemsRichardson, Vicki</v>
      </c>
      <c r="G4113" s="193" t="str">
        <f t="shared" ref="G4113:M4113" si="7675">G$231</f>
        <v>Richardson, Vicki</v>
      </c>
      <c r="H4113" s="193" t="str">
        <f t="shared" si="7675"/>
        <v>Voss, Bill</v>
      </c>
      <c r="I4113" s="193" t="str">
        <f t="shared" si="7675"/>
        <v>AU114</v>
      </c>
      <c r="J4113" s="193" t="str">
        <f t="shared" si="7675"/>
        <v>AUDIO VISUAL SOLUTIONS GROUP LLC</v>
      </c>
      <c r="K4113" s="193" t="str">
        <f t="shared" si="7675"/>
        <v>all</v>
      </c>
      <c r="L4113" s="193">
        <f t="shared" si="7675"/>
        <v>0</v>
      </c>
      <c r="M4113" s="193">
        <f t="shared" si="7675"/>
        <v>0</v>
      </c>
      <c r="N4113" s="193" t="str">
        <f t="shared" si="7657"/>
        <v>Home Network Systems</v>
      </c>
      <c r="AA4113" s="193">
        <f t="shared" si="7612"/>
        <v>0</v>
      </c>
      <c r="AB4113" s="193" t="str">
        <f t="shared" ref="AB4113" si="7676">AB$231</f>
        <v>Voss, Bill</v>
      </c>
    </row>
    <row r="4114" spans="1:28" s="188" customFormat="1" ht="17.399999999999999">
      <c r="A4114" s="193" t="str">
        <f t="shared" si="7607"/>
        <v>Home Network Systems</v>
      </c>
      <c r="B4114" s="193" t="str">
        <f t="shared" si="7608"/>
        <v>AU960Home Network Systems</v>
      </c>
      <c r="C4114" s="193" t="str">
        <f t="shared" si="7609"/>
        <v>Home Network SystemsVoss, Bill</v>
      </c>
      <c r="D4114" s="193"/>
      <c r="E4114" s="193"/>
      <c r="F4114" s="193" t="str">
        <f t="shared" si="7610"/>
        <v>Home Network SystemsRichardson, Vicki</v>
      </c>
      <c r="G4114" s="193" t="str">
        <f t="shared" ref="G4114:M4114" si="7677">G$232</f>
        <v>Richardson, Vicki</v>
      </c>
      <c r="H4114" s="193" t="str">
        <f t="shared" si="7677"/>
        <v>Voss, Bill</v>
      </c>
      <c r="I4114" s="193" t="str">
        <f t="shared" si="7677"/>
        <v>AU960</v>
      </c>
      <c r="J4114" s="193" t="str">
        <f t="shared" si="7677"/>
        <v>AUDIO VIDEO CALIBRATION CONCEPTS</v>
      </c>
      <c r="K4114" s="193" t="str">
        <f t="shared" si="7677"/>
        <v>all</v>
      </c>
      <c r="L4114" s="193">
        <f t="shared" si="7677"/>
        <v>0</v>
      </c>
      <c r="M4114" s="193">
        <f t="shared" si="7677"/>
        <v>0</v>
      </c>
      <c r="N4114" s="193" t="str">
        <f t="shared" si="7657"/>
        <v>Home Network Systems</v>
      </c>
      <c r="AA4114" s="193">
        <f t="shared" si="7612"/>
        <v>0</v>
      </c>
      <c r="AB4114" s="193" t="str">
        <f t="shared" ref="AB4114" si="7678">AB$232</f>
        <v>Voss, Bill</v>
      </c>
    </row>
    <row r="4115" spans="1:28" s="188" customFormat="1" ht="17.399999999999999">
      <c r="A4115" s="193" t="str">
        <f t="shared" si="7607"/>
        <v>Home Network Systems</v>
      </c>
      <c r="B4115" s="193" t="str">
        <f t="shared" si="7608"/>
        <v>AU961Home Network Systems</v>
      </c>
      <c r="C4115" s="193" t="str">
        <f t="shared" si="7609"/>
        <v>Home Network SystemsVoss, Bill</v>
      </c>
      <c r="D4115" s="193"/>
      <c r="E4115" s="193"/>
      <c r="F4115" s="193" t="str">
        <f t="shared" si="7610"/>
        <v>Home Network SystemsRichardson, Vicki</v>
      </c>
      <c r="G4115" s="193" t="str">
        <f t="shared" ref="G4115:M4115" si="7679">G$233</f>
        <v>Richardson, Vicki</v>
      </c>
      <c r="H4115" s="193" t="str">
        <f t="shared" si="7679"/>
        <v>Voss, Bill</v>
      </c>
      <c r="I4115" s="193" t="str">
        <f t="shared" si="7679"/>
        <v>AU961</v>
      </c>
      <c r="J4115" s="193" t="str">
        <f t="shared" si="7679"/>
        <v>AUDIO CENTER, INC.</v>
      </c>
      <c r="K4115" s="193" t="str">
        <f t="shared" si="7679"/>
        <v>all</v>
      </c>
      <c r="L4115" s="193">
        <f t="shared" si="7679"/>
        <v>0</v>
      </c>
      <c r="M4115" s="193">
        <f t="shared" si="7679"/>
        <v>0</v>
      </c>
      <c r="N4115" s="193" t="str">
        <f t="shared" si="7657"/>
        <v>Home Network Systems</v>
      </c>
      <c r="AA4115" s="193">
        <f t="shared" si="7612"/>
        <v>0</v>
      </c>
      <c r="AB4115" s="193" t="str">
        <f t="shared" ref="AB4115" si="7680">AB$233</f>
        <v>Voss, Bill</v>
      </c>
    </row>
    <row r="4116" spans="1:28" s="188" customFormat="1" ht="17.399999999999999">
      <c r="A4116" s="193" t="str">
        <f t="shared" si="7607"/>
        <v>Home Network Systems</v>
      </c>
      <c r="B4116" s="193" t="str">
        <f t="shared" si="7608"/>
        <v>AV677Home Network Systems</v>
      </c>
      <c r="C4116" s="193" t="str">
        <f t="shared" si="7609"/>
        <v>Home Network SystemsVoss, Bill</v>
      </c>
      <c r="D4116" s="193"/>
      <c r="E4116" s="193"/>
      <c r="F4116" s="193" t="str">
        <f t="shared" si="7610"/>
        <v>Home Network SystemsRichardson, Vicki</v>
      </c>
      <c r="G4116" s="193" t="str">
        <f t="shared" ref="G4116:M4116" si="7681">G$234</f>
        <v>Richardson, Vicki</v>
      </c>
      <c r="H4116" s="193" t="str">
        <f t="shared" si="7681"/>
        <v>Voss, Bill</v>
      </c>
      <c r="I4116" s="193" t="str">
        <f t="shared" si="7681"/>
        <v>AV677</v>
      </c>
      <c r="J4116" s="193" t="str">
        <f t="shared" si="7681"/>
        <v>AVSF, INC</v>
      </c>
      <c r="K4116" s="193" t="str">
        <f t="shared" si="7681"/>
        <v>all</v>
      </c>
      <c r="L4116" s="193">
        <f t="shared" si="7681"/>
        <v>0</v>
      </c>
      <c r="M4116" s="193">
        <f t="shared" si="7681"/>
        <v>0</v>
      </c>
      <c r="N4116" s="193" t="str">
        <f t="shared" si="7657"/>
        <v>Home Network Systems</v>
      </c>
      <c r="AA4116" s="193">
        <f t="shared" si="7612"/>
        <v>0</v>
      </c>
      <c r="AB4116" s="193" t="str">
        <f t="shared" ref="AB4116" si="7682">AB$234</f>
        <v>Voss, Bill</v>
      </c>
    </row>
    <row r="4117" spans="1:28" s="188" customFormat="1" ht="17.399999999999999">
      <c r="A4117" s="193" t="str">
        <f t="shared" si="7607"/>
        <v>Home Network Systems</v>
      </c>
      <c r="B4117" s="193" t="str">
        <f t="shared" si="7608"/>
        <v>BL206Home Network Systems</v>
      </c>
      <c r="C4117" s="193" t="str">
        <f t="shared" si="7609"/>
        <v>Home Network SystemsVoss, Bill</v>
      </c>
      <c r="D4117" s="193"/>
      <c r="E4117" s="193"/>
      <c r="F4117" s="193" t="str">
        <f t="shared" si="7610"/>
        <v>Home Network SystemsRichardson, Vicki</v>
      </c>
      <c r="G4117" s="193" t="str">
        <f t="shared" ref="G4117:M4117" si="7683">G$235</f>
        <v>Richardson, Vicki</v>
      </c>
      <c r="H4117" s="193" t="str">
        <f t="shared" si="7683"/>
        <v>Voss, Bill</v>
      </c>
      <c r="I4117" s="193" t="str">
        <f t="shared" si="7683"/>
        <v>BL206</v>
      </c>
      <c r="J4117" s="193" t="str">
        <f t="shared" si="7683"/>
        <v>BLINK HIGH END</v>
      </c>
      <c r="K4117" s="193" t="str">
        <f t="shared" si="7683"/>
        <v>all</v>
      </c>
      <c r="L4117" s="193">
        <f t="shared" si="7683"/>
        <v>0</v>
      </c>
      <c r="M4117" s="193">
        <f t="shared" si="7683"/>
        <v>0</v>
      </c>
      <c r="N4117" s="193" t="str">
        <f t="shared" si="7657"/>
        <v>Home Network Systems</v>
      </c>
      <c r="AA4117" s="193">
        <f t="shared" si="7612"/>
        <v>0</v>
      </c>
      <c r="AB4117" s="193" t="str">
        <f t="shared" ref="AB4117" si="7684">AB$235</f>
        <v>Voss, Bill</v>
      </c>
    </row>
    <row r="4118" spans="1:28" s="188" customFormat="1" ht="17.399999999999999">
      <c r="A4118" s="193" t="str">
        <f t="shared" si="7607"/>
        <v>Home Network Systems</v>
      </c>
      <c r="B4118" s="193" t="str">
        <f t="shared" si="7608"/>
        <v>CE043Home Network Systems</v>
      </c>
      <c r="C4118" s="193" t="str">
        <f t="shared" si="7609"/>
        <v>Home Network SystemsVoss, Bill</v>
      </c>
      <c r="D4118" s="193"/>
      <c r="E4118" s="193"/>
      <c r="F4118" s="193" t="str">
        <f t="shared" si="7610"/>
        <v>Home Network SystemsRichardson, Vicki</v>
      </c>
      <c r="G4118" s="193" t="str">
        <f t="shared" ref="G4118:M4118" si="7685">G$236</f>
        <v>Richardson, Vicki</v>
      </c>
      <c r="H4118" s="193" t="str">
        <f t="shared" si="7685"/>
        <v>Voss, Bill</v>
      </c>
      <c r="I4118" s="193" t="str">
        <f t="shared" si="7685"/>
        <v>CE043</v>
      </c>
      <c r="J4118" s="193" t="str">
        <f t="shared" si="7685"/>
        <v>CENTRAL HOME SYSTEMS</v>
      </c>
      <c r="K4118" s="193" t="str">
        <f t="shared" si="7685"/>
        <v>all</v>
      </c>
      <c r="L4118" s="193">
        <f t="shared" si="7685"/>
        <v>0</v>
      </c>
      <c r="M4118" s="193">
        <f t="shared" si="7685"/>
        <v>0</v>
      </c>
      <c r="N4118" s="193" t="str">
        <f t="shared" si="7657"/>
        <v>Home Network Systems</v>
      </c>
      <c r="AA4118" s="193">
        <f t="shared" si="7612"/>
        <v>0</v>
      </c>
      <c r="AB4118" s="193" t="str">
        <f t="shared" ref="AB4118" si="7686">AB$236</f>
        <v>Voss, Bill</v>
      </c>
    </row>
    <row r="4119" spans="1:28" s="188" customFormat="1" ht="17.399999999999999">
      <c r="A4119" s="193" t="str">
        <f t="shared" si="7607"/>
        <v>Home Network Systems</v>
      </c>
      <c r="B4119" s="193" t="str">
        <f t="shared" si="7608"/>
        <v>CR853Home Network Systems</v>
      </c>
      <c r="C4119" s="193" t="str">
        <f t="shared" si="7609"/>
        <v>Home Network SystemsVoss, Bill</v>
      </c>
      <c r="D4119" s="193"/>
      <c r="E4119" s="193"/>
      <c r="F4119" s="193" t="str">
        <f t="shared" si="7610"/>
        <v>Home Network SystemsRichardson, Vicki</v>
      </c>
      <c r="G4119" s="193" t="str">
        <f t="shared" ref="G4119:M4119" si="7687">G$237</f>
        <v>Richardson, Vicki</v>
      </c>
      <c r="H4119" s="193" t="str">
        <f t="shared" si="7687"/>
        <v>Voss, Bill</v>
      </c>
      <c r="I4119" s="193" t="str">
        <f t="shared" si="7687"/>
        <v>CR853</v>
      </c>
      <c r="J4119" s="193" t="str">
        <f t="shared" si="7687"/>
        <v>CRESCENDO LLC</v>
      </c>
      <c r="K4119" s="193" t="str">
        <f t="shared" si="7687"/>
        <v>all</v>
      </c>
      <c r="L4119" s="193">
        <f t="shared" si="7687"/>
        <v>0</v>
      </c>
      <c r="M4119" s="193">
        <f t="shared" si="7687"/>
        <v>0</v>
      </c>
      <c r="N4119" s="193" t="str">
        <f t="shared" si="7657"/>
        <v>Home Network Systems</v>
      </c>
      <c r="AA4119" s="193">
        <f t="shared" si="7612"/>
        <v>0</v>
      </c>
      <c r="AB4119" s="193" t="str">
        <f t="shared" ref="AB4119" si="7688">AB$237</f>
        <v>Voss, Bill</v>
      </c>
    </row>
    <row r="4120" spans="1:28" s="188" customFormat="1" ht="17.399999999999999">
      <c r="A4120" s="193" t="str">
        <f t="shared" si="7607"/>
        <v>Home Network Systems</v>
      </c>
      <c r="B4120" s="193" t="str">
        <f t="shared" si="7608"/>
        <v>EN172Home Network Systems</v>
      </c>
      <c r="C4120" s="193" t="str">
        <f t="shared" si="7609"/>
        <v>Home Network SystemsVoss, Bill</v>
      </c>
      <c r="D4120" s="193"/>
      <c r="E4120" s="193"/>
      <c r="F4120" s="193" t="str">
        <f t="shared" si="7610"/>
        <v>Home Network SystemsRichardson, Vicki</v>
      </c>
      <c r="G4120" s="193" t="str">
        <f t="shared" ref="G4120:M4120" si="7689">G$238</f>
        <v>Richardson, Vicki</v>
      </c>
      <c r="H4120" s="193" t="str">
        <f t="shared" si="7689"/>
        <v>Voss, Bill</v>
      </c>
      <c r="I4120" s="193" t="str">
        <f t="shared" si="7689"/>
        <v>EN172</v>
      </c>
      <c r="J4120" s="193" t="str">
        <f t="shared" si="7689"/>
        <v>ENCORE HES, INC</v>
      </c>
      <c r="K4120" s="193" t="str">
        <f t="shared" si="7689"/>
        <v>all</v>
      </c>
      <c r="L4120" s="193">
        <f t="shared" si="7689"/>
        <v>0</v>
      </c>
      <c r="M4120" s="193">
        <f t="shared" si="7689"/>
        <v>0</v>
      </c>
      <c r="N4120" s="193" t="str">
        <f t="shared" si="7657"/>
        <v>Home Network Systems</v>
      </c>
      <c r="AA4120" s="193">
        <f t="shared" si="7612"/>
        <v>0</v>
      </c>
      <c r="AB4120" s="193" t="str">
        <f t="shared" ref="AB4120" si="7690">AB$238</f>
        <v>Voss, Bill</v>
      </c>
    </row>
    <row r="4121" spans="1:28" s="188" customFormat="1" ht="17.399999999999999">
      <c r="A4121" s="193" t="str">
        <f t="shared" si="7607"/>
        <v>Home Network Systems</v>
      </c>
      <c r="B4121" s="193" t="str">
        <f t="shared" si="7608"/>
        <v>FA575Home Network Systems</v>
      </c>
      <c r="C4121" s="193" t="str">
        <f t="shared" si="7609"/>
        <v>Home Network SystemsVoss, Bill</v>
      </c>
      <c r="D4121" s="193"/>
      <c r="E4121" s="193"/>
      <c r="F4121" s="193" t="str">
        <f t="shared" si="7610"/>
        <v>Home Network SystemsRichardson, Vicki</v>
      </c>
      <c r="G4121" s="193" t="str">
        <f t="shared" ref="G4121:M4121" si="7691">G$239</f>
        <v>Richardson, Vicki</v>
      </c>
      <c r="H4121" s="193" t="str">
        <f t="shared" si="7691"/>
        <v>Voss, Bill</v>
      </c>
      <c r="I4121" s="193" t="str">
        <f t="shared" si="7691"/>
        <v>FA575</v>
      </c>
      <c r="J4121" s="193" t="str">
        <f t="shared" si="7691"/>
        <v>FIDELIS AV LLC</v>
      </c>
      <c r="K4121" s="193" t="str">
        <f t="shared" si="7691"/>
        <v>all</v>
      </c>
      <c r="L4121" s="193">
        <f t="shared" si="7691"/>
        <v>0</v>
      </c>
      <c r="M4121" s="193">
        <f t="shared" si="7691"/>
        <v>0</v>
      </c>
      <c r="N4121" s="193" t="str">
        <f t="shared" si="7657"/>
        <v>Home Network Systems</v>
      </c>
      <c r="AA4121" s="193">
        <f t="shared" si="7612"/>
        <v>0</v>
      </c>
      <c r="AB4121" s="193" t="str">
        <f t="shared" ref="AB4121" si="7692">AB$239</f>
        <v>Voss, Bill</v>
      </c>
    </row>
    <row r="4122" spans="1:28" s="188" customFormat="1" ht="17.399999999999999">
      <c r="A4122" s="193" t="str">
        <f t="shared" si="7607"/>
        <v>Home Network Systems</v>
      </c>
      <c r="B4122" s="193" t="str">
        <f t="shared" si="7608"/>
        <v>GA551Home Network Systems</v>
      </c>
      <c r="C4122" s="193" t="str">
        <f t="shared" si="7609"/>
        <v>Home Network SystemsVoss, Bill</v>
      </c>
      <c r="D4122" s="193"/>
      <c r="E4122" s="193"/>
      <c r="F4122" s="193" t="str">
        <f t="shared" si="7610"/>
        <v>Home Network SystemsRichardson, Vicki</v>
      </c>
      <c r="G4122" s="193" t="str">
        <f t="shared" ref="G4122:M4122" si="7693">G$240</f>
        <v>Richardson, Vicki</v>
      </c>
      <c r="H4122" s="193" t="str">
        <f t="shared" si="7693"/>
        <v>Voss, Bill</v>
      </c>
      <c r="I4122" s="193" t="str">
        <f t="shared" si="7693"/>
        <v>GA551</v>
      </c>
      <c r="J4122" s="193" t="str">
        <f t="shared" si="7693"/>
        <v>GALEN CAROL AUDIO</v>
      </c>
      <c r="K4122" s="193" t="str">
        <f t="shared" si="7693"/>
        <v>all</v>
      </c>
      <c r="L4122" s="193">
        <f t="shared" si="7693"/>
        <v>0</v>
      </c>
      <c r="M4122" s="193">
        <f t="shared" si="7693"/>
        <v>0</v>
      </c>
      <c r="N4122" s="193" t="str">
        <f t="shared" si="7657"/>
        <v>Home Network Systems</v>
      </c>
      <c r="AA4122" s="193">
        <f t="shared" si="7612"/>
        <v>0</v>
      </c>
      <c r="AB4122" s="193" t="str">
        <f t="shared" ref="AB4122" si="7694">AB$240</f>
        <v>Voss, Bill</v>
      </c>
    </row>
    <row r="4123" spans="1:28" s="188" customFormat="1" ht="17.399999999999999">
      <c r="A4123" s="193" t="str">
        <f t="shared" si="7607"/>
        <v>Home Network Systems</v>
      </c>
      <c r="B4123" s="193" t="str">
        <f t="shared" si="7608"/>
        <v>GL323Home Network Systems</v>
      </c>
      <c r="C4123" s="193" t="str">
        <f t="shared" si="7609"/>
        <v>Home Network SystemsVoss, Bill</v>
      </c>
      <c r="D4123" s="193"/>
      <c r="E4123" s="193"/>
      <c r="F4123" s="193" t="str">
        <f t="shared" si="7610"/>
        <v>Home Network SystemsRichardson, Vicki</v>
      </c>
      <c r="G4123" s="193" t="str">
        <f t="shared" ref="G4123:M4123" si="7695">G$241</f>
        <v>Richardson, Vicki</v>
      </c>
      <c r="H4123" s="193" t="str">
        <f t="shared" si="7695"/>
        <v>Voss, Bill</v>
      </c>
      <c r="I4123" s="193" t="str">
        <f t="shared" si="7695"/>
        <v>GL323</v>
      </c>
      <c r="J4123" s="193" t="str">
        <f t="shared" si="7695"/>
        <v>GLENN POORS AUDIO VIDEO</v>
      </c>
      <c r="K4123" s="193" t="str">
        <f t="shared" si="7695"/>
        <v>all</v>
      </c>
      <c r="L4123" s="193">
        <f t="shared" si="7695"/>
        <v>0</v>
      </c>
      <c r="M4123" s="193">
        <f t="shared" si="7695"/>
        <v>0</v>
      </c>
      <c r="N4123" s="193" t="str">
        <f t="shared" si="7657"/>
        <v>Home Network Systems</v>
      </c>
      <c r="AA4123" s="193">
        <f t="shared" si="7612"/>
        <v>0</v>
      </c>
      <c r="AB4123" s="193" t="str">
        <f t="shared" ref="AB4123" si="7696">AB$241</f>
        <v>Voss, Bill</v>
      </c>
    </row>
    <row r="4124" spans="1:28" s="188" customFormat="1" ht="17.399999999999999">
      <c r="A4124" s="193" t="str">
        <f t="shared" si="7607"/>
        <v>Home Network Systems</v>
      </c>
      <c r="B4124" s="193" t="str">
        <f t="shared" si="7608"/>
        <v>GU075Home Network Systems</v>
      </c>
      <c r="C4124" s="193" t="str">
        <f t="shared" si="7609"/>
        <v>Home Network SystemsVoss, Bill</v>
      </c>
      <c r="D4124" s="193"/>
      <c r="E4124" s="193"/>
      <c r="F4124" s="193" t="str">
        <f t="shared" si="7610"/>
        <v>Home Network SystemsRichardson, Vicki</v>
      </c>
      <c r="G4124" s="193" t="str">
        <f t="shared" ref="G4124:M4124" si="7697">G$242</f>
        <v>Richardson, Vicki</v>
      </c>
      <c r="H4124" s="193" t="str">
        <f t="shared" si="7697"/>
        <v>Voss, Bill</v>
      </c>
      <c r="I4124" s="193" t="str">
        <f t="shared" si="7697"/>
        <v>GU075</v>
      </c>
      <c r="J4124" s="193" t="str">
        <f t="shared" si="7697"/>
        <v>GUITAR CENTER INC</v>
      </c>
      <c r="K4124" s="193" t="str">
        <f t="shared" si="7697"/>
        <v>all</v>
      </c>
      <c r="L4124" s="193">
        <f t="shared" si="7697"/>
        <v>0</v>
      </c>
      <c r="M4124" s="193">
        <f t="shared" si="7697"/>
        <v>0</v>
      </c>
      <c r="N4124" s="193" t="str">
        <f t="shared" si="7657"/>
        <v>Home Network Systems</v>
      </c>
      <c r="AA4124" s="193">
        <f t="shared" si="7612"/>
        <v>0</v>
      </c>
      <c r="AB4124" s="193" t="str">
        <f t="shared" ref="AB4124" si="7698">AB$242</f>
        <v>Voss, Bill</v>
      </c>
    </row>
    <row r="4125" spans="1:28" s="188" customFormat="1" ht="17.399999999999999">
      <c r="A4125" s="193" t="str">
        <f t="shared" si="7607"/>
        <v>Home Network Systems</v>
      </c>
      <c r="B4125" s="193" t="str">
        <f t="shared" si="7608"/>
        <v>HA431Home Network Systems</v>
      </c>
      <c r="C4125" s="193" t="str">
        <f t="shared" si="7609"/>
        <v>Home Network SystemsVoss, Bill</v>
      </c>
      <c r="D4125" s="193"/>
      <c r="E4125" s="193"/>
      <c r="F4125" s="193" t="str">
        <f t="shared" si="7610"/>
        <v>Home Network SystemsRichardson, Vicki</v>
      </c>
      <c r="G4125" s="193" t="str">
        <f t="shared" ref="G4125:M4125" si="7699">G$243</f>
        <v>Richardson, Vicki</v>
      </c>
      <c r="H4125" s="193" t="str">
        <f t="shared" si="7699"/>
        <v>Voss, Bill</v>
      </c>
      <c r="I4125" s="193" t="str">
        <f t="shared" si="7699"/>
        <v>HA431</v>
      </c>
      <c r="J4125" s="193" t="str">
        <f t="shared" si="7699"/>
        <v>HARWILL RESOURCES DEVELOPMENTS CORP.</v>
      </c>
      <c r="K4125" s="193" t="str">
        <f t="shared" si="7699"/>
        <v>all</v>
      </c>
      <c r="L4125" s="193">
        <f t="shared" si="7699"/>
        <v>0</v>
      </c>
      <c r="M4125" s="193">
        <f t="shared" si="7699"/>
        <v>0</v>
      </c>
      <c r="N4125" s="193" t="str">
        <f t="shared" si="7657"/>
        <v>Home Network Systems</v>
      </c>
      <c r="AA4125" s="193">
        <f t="shared" si="7612"/>
        <v>0</v>
      </c>
      <c r="AB4125" s="193" t="str">
        <f t="shared" ref="AB4125" si="7700">AB$243</f>
        <v>Voss, Bill</v>
      </c>
    </row>
    <row r="4126" spans="1:28" s="188" customFormat="1" ht="17.399999999999999">
      <c r="A4126" s="193" t="str">
        <f t="shared" si="7607"/>
        <v>Home Network Systems</v>
      </c>
      <c r="B4126" s="193" t="str">
        <f t="shared" si="7608"/>
        <v>HD010Home Network Systems</v>
      </c>
      <c r="C4126" s="193" t="str">
        <f t="shared" si="7609"/>
        <v>Home Network SystemsVoss, Bill</v>
      </c>
      <c r="D4126" s="193"/>
      <c r="E4126" s="193"/>
      <c r="F4126" s="193" t="str">
        <f t="shared" si="7610"/>
        <v>Home Network SystemsRichardson, Vicki</v>
      </c>
      <c r="G4126" s="193" t="str">
        <f t="shared" ref="G4126:M4126" si="7701">G$244</f>
        <v>Richardson, Vicki</v>
      </c>
      <c r="H4126" s="193" t="str">
        <f t="shared" si="7701"/>
        <v>Voss, Bill</v>
      </c>
      <c r="I4126" s="193" t="str">
        <f t="shared" si="7701"/>
        <v>HD010</v>
      </c>
      <c r="J4126" s="193" t="str">
        <f t="shared" si="7701"/>
        <v>HD SYSTEMZ, INC</v>
      </c>
      <c r="K4126" s="193" t="str">
        <f t="shared" si="7701"/>
        <v>all</v>
      </c>
      <c r="L4126" s="193">
        <f t="shared" si="7701"/>
        <v>0</v>
      </c>
      <c r="M4126" s="193">
        <f t="shared" si="7701"/>
        <v>0</v>
      </c>
      <c r="N4126" s="193" t="str">
        <f t="shared" si="7657"/>
        <v>Home Network Systems</v>
      </c>
      <c r="AA4126" s="193">
        <f t="shared" si="7612"/>
        <v>0</v>
      </c>
      <c r="AB4126" s="193" t="str">
        <f t="shared" ref="AB4126" si="7702">AB$244</f>
        <v>Voss, Bill</v>
      </c>
    </row>
    <row r="4127" spans="1:28" s="188" customFormat="1" ht="17.399999999999999">
      <c r="A4127" s="193" t="str">
        <f t="shared" si="7607"/>
        <v>Home Network Systems</v>
      </c>
      <c r="B4127" s="193" t="str">
        <f t="shared" si="7608"/>
        <v>HI126Home Network Systems</v>
      </c>
      <c r="C4127" s="193" t="str">
        <f t="shared" si="7609"/>
        <v>Home Network SystemsVoss, Bill</v>
      </c>
      <c r="D4127" s="193"/>
      <c r="E4127" s="193"/>
      <c r="F4127" s="193" t="str">
        <f t="shared" si="7610"/>
        <v>Home Network SystemsRichardson, Vicki</v>
      </c>
      <c r="G4127" s="193" t="str">
        <f t="shared" ref="G4127:M4127" si="7703">G$245</f>
        <v>Richardson, Vicki</v>
      </c>
      <c r="H4127" s="193" t="str">
        <f t="shared" si="7703"/>
        <v>Voss, Bill</v>
      </c>
      <c r="I4127" s="193" t="str">
        <f t="shared" si="7703"/>
        <v>HI126</v>
      </c>
      <c r="J4127" s="193" t="str">
        <f t="shared" si="7703"/>
        <v>HI-FI HEAVEN, INC</v>
      </c>
      <c r="K4127" s="193" t="str">
        <f t="shared" si="7703"/>
        <v>all</v>
      </c>
      <c r="L4127" s="193">
        <f t="shared" si="7703"/>
        <v>0</v>
      </c>
      <c r="M4127" s="193">
        <f t="shared" si="7703"/>
        <v>0</v>
      </c>
      <c r="N4127" s="193" t="str">
        <f t="shared" si="7657"/>
        <v>Home Network Systems</v>
      </c>
      <c r="AA4127" s="193">
        <f t="shared" si="7612"/>
        <v>0</v>
      </c>
      <c r="AB4127" s="193" t="str">
        <f t="shared" ref="AB4127" si="7704">AB$245</f>
        <v>Voss, Bill</v>
      </c>
    </row>
    <row r="4128" spans="1:28" s="188" customFormat="1" ht="17.399999999999999">
      <c r="A4128" s="193" t="str">
        <f t="shared" si="7607"/>
        <v>Home Network Systems</v>
      </c>
      <c r="B4128" s="193" t="str">
        <f t="shared" si="7608"/>
        <v>HI406Home Network Systems</v>
      </c>
      <c r="C4128" s="193" t="str">
        <f t="shared" si="7609"/>
        <v>Home Network SystemsVoss, Bill</v>
      </c>
      <c r="D4128" s="193"/>
      <c r="E4128" s="193"/>
      <c r="F4128" s="193" t="str">
        <f t="shared" si="7610"/>
        <v>Home Network SystemsRichardson, Vicki</v>
      </c>
      <c r="G4128" s="193" t="str">
        <f t="shared" ref="G4128:M4128" si="7705">G$246</f>
        <v>Richardson, Vicki</v>
      </c>
      <c r="H4128" s="193" t="str">
        <f t="shared" si="7705"/>
        <v>Voss, Bill</v>
      </c>
      <c r="I4128" s="193" t="str">
        <f t="shared" si="7705"/>
        <v>HI406</v>
      </c>
      <c r="J4128" s="193" t="str">
        <f t="shared" si="7705"/>
        <v>HI-END THEATER &amp; AUDIO</v>
      </c>
      <c r="K4128" s="193" t="str">
        <f t="shared" si="7705"/>
        <v>all</v>
      </c>
      <c r="L4128" s="193">
        <f t="shared" si="7705"/>
        <v>0</v>
      </c>
      <c r="M4128" s="193">
        <f t="shared" si="7705"/>
        <v>0</v>
      </c>
      <c r="N4128" s="193" t="str">
        <f t="shared" si="7657"/>
        <v>Home Network Systems</v>
      </c>
      <c r="AA4128" s="193">
        <f t="shared" si="7612"/>
        <v>0</v>
      </c>
      <c r="AB4128" s="193" t="str">
        <f t="shared" ref="AB4128" si="7706">AB$246</f>
        <v>Voss, Bill</v>
      </c>
    </row>
    <row r="4129" spans="1:28" s="188" customFormat="1" ht="17.399999999999999">
      <c r="A4129" s="193" t="str">
        <f t="shared" si="7607"/>
        <v>Home Network Systems</v>
      </c>
      <c r="B4129" s="193" t="str">
        <f t="shared" si="7608"/>
        <v>HI598Home Network Systems</v>
      </c>
      <c r="C4129" s="193" t="str">
        <f t="shared" si="7609"/>
        <v>Home Network SystemsVoss, Bill</v>
      </c>
      <c r="D4129" s="193"/>
      <c r="E4129" s="193"/>
      <c r="F4129" s="193" t="str">
        <f t="shared" si="7610"/>
        <v>Home Network SystemsRichardson, Vicki</v>
      </c>
      <c r="G4129" s="193" t="str">
        <f t="shared" ref="G4129:M4129" si="7707">G$247</f>
        <v>Richardson, Vicki</v>
      </c>
      <c r="H4129" s="193" t="str">
        <f t="shared" si="7707"/>
        <v>Voss, Bill</v>
      </c>
      <c r="I4129" s="193" t="str">
        <f t="shared" si="7707"/>
        <v>HI598</v>
      </c>
      <c r="J4129" s="193" t="str">
        <f t="shared" si="7707"/>
        <v>HI-FI SALES CO.</v>
      </c>
      <c r="K4129" s="193" t="str">
        <f t="shared" si="7707"/>
        <v>all</v>
      </c>
      <c r="L4129" s="193">
        <f t="shared" si="7707"/>
        <v>0</v>
      </c>
      <c r="M4129" s="193">
        <f t="shared" si="7707"/>
        <v>0</v>
      </c>
      <c r="N4129" s="193" t="str">
        <f t="shared" si="7657"/>
        <v>Home Network Systems</v>
      </c>
      <c r="AA4129" s="193">
        <f t="shared" si="7612"/>
        <v>0</v>
      </c>
      <c r="AB4129" s="193" t="str">
        <f t="shared" ref="AB4129" si="7708">AB$247</f>
        <v>Voss, Bill</v>
      </c>
    </row>
    <row r="4130" spans="1:28" s="188" customFormat="1" ht="17.399999999999999">
      <c r="A4130" s="193" t="str">
        <f t="shared" si="7607"/>
        <v>Home Network Systems</v>
      </c>
      <c r="B4130" s="193" t="str">
        <f t="shared" si="7608"/>
        <v>HO005Home Network Systems</v>
      </c>
      <c r="C4130" s="193" t="str">
        <f t="shared" si="7609"/>
        <v>Home Network SystemsVoss, Bill</v>
      </c>
      <c r="D4130" s="193"/>
      <c r="E4130" s="193"/>
      <c r="F4130" s="193" t="str">
        <f t="shared" si="7610"/>
        <v>Home Network SystemsRichardson, Vicki</v>
      </c>
      <c r="G4130" s="193" t="str">
        <f t="shared" ref="G4130:M4130" si="7709">G$248</f>
        <v>Richardson, Vicki</v>
      </c>
      <c r="H4130" s="193" t="str">
        <f t="shared" si="7709"/>
        <v>Voss, Bill</v>
      </c>
      <c r="I4130" s="193" t="str">
        <f t="shared" si="7709"/>
        <v>HO005</v>
      </c>
      <c r="J4130" s="193" t="str">
        <f t="shared" si="7709"/>
        <v>HOME APPLIANCE MART</v>
      </c>
      <c r="K4130" s="193" t="str">
        <f t="shared" si="7709"/>
        <v>all</v>
      </c>
      <c r="L4130" s="193">
        <f t="shared" si="7709"/>
        <v>0</v>
      </c>
      <c r="M4130" s="193">
        <f t="shared" si="7709"/>
        <v>0</v>
      </c>
      <c r="N4130" s="193" t="str">
        <f t="shared" si="7657"/>
        <v>Home Network Systems</v>
      </c>
      <c r="AA4130" s="193">
        <f t="shared" si="7612"/>
        <v>0</v>
      </c>
      <c r="AB4130" s="193" t="str">
        <f t="shared" ref="AB4130" si="7710">AB$248</f>
        <v>Voss, Bill</v>
      </c>
    </row>
    <row r="4131" spans="1:28" s="188" customFormat="1" ht="17.399999999999999">
      <c r="A4131" s="193" t="str">
        <f t="shared" si="7607"/>
        <v>Home Network Systems</v>
      </c>
      <c r="B4131" s="193" t="str">
        <f t="shared" si="7608"/>
        <v>IN048Home Network Systems</v>
      </c>
      <c r="C4131" s="193" t="str">
        <f t="shared" si="7609"/>
        <v>Home Network SystemsVoss, Bill</v>
      </c>
      <c r="D4131" s="193"/>
      <c r="E4131" s="193"/>
      <c r="F4131" s="193" t="str">
        <f t="shared" si="7610"/>
        <v>Home Network SystemsRichardson, Vicki</v>
      </c>
      <c r="G4131" s="193" t="str">
        <f t="shared" ref="G4131:M4131" si="7711">G$249</f>
        <v>Richardson, Vicki</v>
      </c>
      <c r="H4131" s="193" t="str">
        <f t="shared" si="7711"/>
        <v>Voss, Bill</v>
      </c>
      <c r="I4131" s="193" t="str">
        <f t="shared" si="7711"/>
        <v>IN048</v>
      </c>
      <c r="J4131" s="193" t="str">
        <f t="shared" si="7711"/>
        <v>INTERSECKT CORPORATION</v>
      </c>
      <c r="K4131" s="193" t="str">
        <f t="shared" si="7711"/>
        <v>all</v>
      </c>
      <c r="L4131" s="193">
        <f t="shared" si="7711"/>
        <v>0</v>
      </c>
      <c r="M4131" s="193">
        <f t="shared" si="7711"/>
        <v>0</v>
      </c>
      <c r="N4131" s="193" t="str">
        <f t="shared" si="7657"/>
        <v>Home Network Systems</v>
      </c>
      <c r="AA4131" s="193">
        <f t="shared" si="7612"/>
        <v>0</v>
      </c>
      <c r="AB4131" s="193" t="str">
        <f t="shared" ref="AB4131" si="7712">AB$249</f>
        <v>Voss, Bill</v>
      </c>
    </row>
    <row r="4132" spans="1:28" s="188" customFormat="1" ht="17.399999999999999">
      <c r="A4132" s="193" t="str">
        <f t="shared" si="7607"/>
        <v>Home Network Systems</v>
      </c>
      <c r="B4132" s="193" t="str">
        <f t="shared" si="7608"/>
        <v>MU491Home Network Systems</v>
      </c>
      <c r="C4132" s="193" t="str">
        <f t="shared" si="7609"/>
        <v>Home Network SystemsVoss, Bill</v>
      </c>
      <c r="D4132" s="193"/>
      <c r="E4132" s="193"/>
      <c r="F4132" s="193" t="str">
        <f t="shared" si="7610"/>
        <v>Home Network SystemsRichardson, Vicki</v>
      </c>
      <c r="G4132" s="193" t="str">
        <f t="shared" ref="G4132:M4132" si="7713">G$250</f>
        <v>Richardson, Vicki</v>
      </c>
      <c r="H4132" s="193" t="str">
        <f t="shared" si="7713"/>
        <v>Voss, Bill</v>
      </c>
      <c r="I4132" s="193" t="str">
        <f t="shared" si="7713"/>
        <v>MU491</v>
      </c>
      <c r="J4132" s="193" t="str">
        <f t="shared" si="7713"/>
        <v>MUSEUM OF MODERN ART</v>
      </c>
      <c r="K4132" s="193" t="str">
        <f t="shared" si="7713"/>
        <v>all</v>
      </c>
      <c r="L4132" s="193">
        <f t="shared" si="7713"/>
        <v>0</v>
      </c>
      <c r="M4132" s="193">
        <f t="shared" si="7713"/>
        <v>0</v>
      </c>
      <c r="N4132" s="193" t="str">
        <f t="shared" si="7657"/>
        <v>Home Network Systems</v>
      </c>
      <c r="AA4132" s="193">
        <f t="shared" si="7612"/>
        <v>0</v>
      </c>
      <c r="AB4132" s="193" t="str">
        <f t="shared" ref="AB4132" si="7714">AB$250</f>
        <v>Voss, Bill</v>
      </c>
    </row>
    <row r="4133" spans="1:28" s="188" customFormat="1" ht="17.399999999999999">
      <c r="A4133" s="193" t="str">
        <f t="shared" si="7607"/>
        <v>Home Network Systems</v>
      </c>
      <c r="B4133" s="193" t="str">
        <f t="shared" si="7608"/>
        <v>NO471Home Network Systems</v>
      </c>
      <c r="C4133" s="193" t="str">
        <f t="shared" si="7609"/>
        <v>Home Network SystemsVoss, Bill</v>
      </c>
      <c r="D4133" s="193"/>
      <c r="E4133" s="193"/>
      <c r="F4133" s="193" t="str">
        <f t="shared" si="7610"/>
        <v>Home Network SystemsRichardson, Vicki</v>
      </c>
      <c r="G4133" s="193" t="str">
        <f t="shared" ref="G4133:M4133" si="7715">G$251</f>
        <v>Richardson, Vicki</v>
      </c>
      <c r="H4133" s="193" t="str">
        <f t="shared" si="7715"/>
        <v>Voss, Bill</v>
      </c>
      <c r="I4133" s="193" t="str">
        <f t="shared" si="7715"/>
        <v>NO471</v>
      </c>
      <c r="J4133" s="193" t="str">
        <f t="shared" si="7715"/>
        <v>NORTHCOAST AUDIO</v>
      </c>
      <c r="K4133" s="193" t="str">
        <f t="shared" si="7715"/>
        <v>all</v>
      </c>
      <c r="L4133" s="193">
        <f t="shared" si="7715"/>
        <v>0</v>
      </c>
      <c r="M4133" s="193">
        <f t="shared" si="7715"/>
        <v>0</v>
      </c>
      <c r="N4133" s="193" t="str">
        <f t="shared" si="7657"/>
        <v>Home Network Systems</v>
      </c>
      <c r="AA4133" s="193">
        <f t="shared" si="7612"/>
        <v>0</v>
      </c>
      <c r="AB4133" s="193" t="str">
        <f t="shared" ref="AB4133" si="7716">AB$251</f>
        <v>Voss, Bill</v>
      </c>
    </row>
    <row r="4134" spans="1:28" s="188" customFormat="1" ht="17.399999999999999">
      <c r="A4134" s="193" t="str">
        <f t="shared" si="7607"/>
        <v>Home Network Systems</v>
      </c>
      <c r="B4134" s="193" t="str">
        <f t="shared" si="7608"/>
        <v>SP581Home Network Systems</v>
      </c>
      <c r="C4134" s="193" t="str">
        <f t="shared" si="7609"/>
        <v>Home Network SystemsVoss, Bill</v>
      </c>
      <c r="D4134" s="193"/>
      <c r="E4134" s="193"/>
      <c r="F4134" s="193" t="str">
        <f t="shared" si="7610"/>
        <v>Home Network SystemsRichardson, Vicki</v>
      </c>
      <c r="G4134" s="193" t="str">
        <f t="shared" ref="G4134:M4134" si="7717">G$252</f>
        <v>Richardson, Vicki</v>
      </c>
      <c r="H4134" s="193" t="str">
        <f t="shared" si="7717"/>
        <v>Voss, Bill</v>
      </c>
      <c r="I4134" s="193" t="str">
        <f t="shared" si="7717"/>
        <v>SP581</v>
      </c>
      <c r="J4134" s="193" t="str">
        <f t="shared" si="7717"/>
        <v>SPEAKER SHOP INC.</v>
      </c>
      <c r="K4134" s="193" t="str">
        <f t="shared" si="7717"/>
        <v>all</v>
      </c>
      <c r="L4134" s="193">
        <f t="shared" si="7717"/>
        <v>0</v>
      </c>
      <c r="M4134" s="193">
        <f t="shared" si="7717"/>
        <v>0</v>
      </c>
      <c r="N4134" s="193" t="str">
        <f t="shared" si="7657"/>
        <v>Home Network Systems</v>
      </c>
      <c r="AA4134" s="193">
        <f t="shared" si="7612"/>
        <v>0</v>
      </c>
      <c r="AB4134" s="193" t="str">
        <f t="shared" ref="AB4134" si="7718">AB$252</f>
        <v>Voss, Bill</v>
      </c>
    </row>
    <row r="4135" spans="1:28" s="188" customFormat="1" ht="17.399999999999999">
      <c r="A4135" s="193" t="str">
        <f t="shared" si="7607"/>
        <v>Home Network Systems</v>
      </c>
      <c r="B4135" s="193" t="str">
        <f t="shared" si="7608"/>
        <v>SU132Home Network Systems</v>
      </c>
      <c r="C4135" s="193" t="str">
        <f t="shared" si="7609"/>
        <v>Home Network SystemsVoss, Bill</v>
      </c>
      <c r="D4135" s="193"/>
      <c r="E4135" s="193"/>
      <c r="F4135" s="193" t="str">
        <f t="shared" si="7610"/>
        <v>Home Network SystemsRichardson, Vicki</v>
      </c>
      <c r="G4135" s="193" t="str">
        <f t="shared" ref="G4135:M4135" si="7719">G$253</f>
        <v>Richardson, Vicki</v>
      </c>
      <c r="H4135" s="193" t="str">
        <f t="shared" si="7719"/>
        <v>Voss, Bill</v>
      </c>
      <c r="I4135" s="193" t="str">
        <f t="shared" si="7719"/>
        <v>SU132</v>
      </c>
      <c r="J4135" s="193" t="str">
        <f t="shared" si="7719"/>
        <v>SUNNY COMPONENTS</v>
      </c>
      <c r="K4135" s="193" t="str">
        <f t="shared" si="7719"/>
        <v>all</v>
      </c>
      <c r="L4135" s="193">
        <f t="shared" si="7719"/>
        <v>0</v>
      </c>
      <c r="M4135" s="193">
        <f t="shared" si="7719"/>
        <v>0</v>
      </c>
      <c r="N4135" s="193" t="str">
        <f t="shared" si="7657"/>
        <v>Home Network Systems</v>
      </c>
      <c r="AA4135" s="193">
        <f t="shared" si="7612"/>
        <v>0</v>
      </c>
      <c r="AB4135" s="193" t="str">
        <f t="shared" ref="AB4135" si="7720">AB$253</f>
        <v>Voss, Bill</v>
      </c>
    </row>
    <row r="4136" spans="1:28" s="188" customFormat="1" ht="17.399999999999999">
      <c r="A4136" s="193" t="str">
        <f t="shared" si="7607"/>
        <v>Home Network Systems</v>
      </c>
      <c r="B4136" s="193" t="str">
        <f t="shared" si="7608"/>
        <v>SW422Home Network Systems</v>
      </c>
      <c r="C4136" s="193" t="str">
        <f t="shared" si="7609"/>
        <v>Home Network SystemsVoss, Bill</v>
      </c>
      <c r="D4136" s="193"/>
      <c r="E4136" s="193"/>
      <c r="F4136" s="193" t="str">
        <f t="shared" si="7610"/>
        <v>Home Network SystemsRichardson, Vicki</v>
      </c>
      <c r="G4136" s="193" t="str">
        <f t="shared" ref="G4136:M4136" si="7721">G$254</f>
        <v>Richardson, Vicki</v>
      </c>
      <c r="H4136" s="193" t="str">
        <f t="shared" si="7721"/>
        <v>Voss, Bill</v>
      </c>
      <c r="I4136" s="193" t="str">
        <f t="shared" si="7721"/>
        <v>SW422</v>
      </c>
      <c r="J4136" s="193" t="str">
        <f t="shared" si="7721"/>
        <v>SWEET SPOT AUDIO &amp; RECORDS</v>
      </c>
      <c r="K4136" s="193" t="str">
        <f t="shared" si="7721"/>
        <v>all</v>
      </c>
      <c r="L4136" s="193">
        <f t="shared" si="7721"/>
        <v>0</v>
      </c>
      <c r="M4136" s="193">
        <f t="shared" si="7721"/>
        <v>0</v>
      </c>
      <c r="N4136" s="193" t="str">
        <f t="shared" si="7657"/>
        <v>Home Network Systems</v>
      </c>
      <c r="AA4136" s="193">
        <f t="shared" si="7612"/>
        <v>0</v>
      </c>
      <c r="AB4136" s="193" t="str">
        <f t="shared" ref="AB4136" si="7722">AB$254</f>
        <v>Voss, Bill</v>
      </c>
    </row>
    <row r="4137" spans="1:28" s="188" customFormat="1" ht="17.399999999999999">
      <c r="A4137" s="193" t="str">
        <f t="shared" si="7607"/>
        <v>Home Network Systems</v>
      </c>
      <c r="B4137" s="193" t="str">
        <f t="shared" si="7608"/>
        <v>VA256Home Network Systems</v>
      </c>
      <c r="C4137" s="193" t="str">
        <f t="shared" si="7609"/>
        <v>Home Network SystemsVoss, Bill</v>
      </c>
      <c r="D4137" s="193"/>
      <c r="E4137" s="193"/>
      <c r="F4137" s="193" t="str">
        <f t="shared" si="7610"/>
        <v>Home Network SystemsRichardson, Vicki</v>
      </c>
      <c r="G4137" s="193" t="str">
        <f t="shared" ref="G4137:M4137" si="7723">G$255</f>
        <v>Richardson, Vicki</v>
      </c>
      <c r="H4137" s="193" t="str">
        <f t="shared" si="7723"/>
        <v>Voss, Bill</v>
      </c>
      <c r="I4137" s="193" t="str">
        <f t="shared" si="7723"/>
        <v>VA256</v>
      </c>
      <c r="J4137" s="193" t="str">
        <f t="shared" si="7723"/>
        <v>VIVA HIFI LIMITED</v>
      </c>
      <c r="K4137" s="193" t="str">
        <f t="shared" si="7723"/>
        <v>all</v>
      </c>
      <c r="L4137" s="193">
        <f t="shared" si="7723"/>
        <v>0</v>
      </c>
      <c r="M4137" s="193">
        <f t="shared" si="7723"/>
        <v>0</v>
      </c>
      <c r="N4137" s="193" t="str">
        <f t="shared" si="7657"/>
        <v>Home Network Systems</v>
      </c>
      <c r="AA4137" s="193">
        <f t="shared" si="7612"/>
        <v>0</v>
      </c>
      <c r="AB4137" s="193" t="str">
        <f t="shared" ref="AB4137" si="7724">AB$255</f>
        <v>Voss, Bill</v>
      </c>
    </row>
    <row r="4138" spans="1:28" s="188" customFormat="1" ht="17.399999999999999">
      <c r="A4138" s="193" t="str">
        <f t="shared" si="7607"/>
        <v>Home Network Systems</v>
      </c>
      <c r="B4138" s="193" t="str">
        <f t="shared" si="7608"/>
        <v>VA671Home Network Systems</v>
      </c>
      <c r="C4138" s="193" t="str">
        <f t="shared" si="7609"/>
        <v>Home Network SystemsVoss, Bill</v>
      </c>
      <c r="D4138" s="193"/>
      <c r="E4138" s="193"/>
      <c r="F4138" s="193" t="str">
        <f t="shared" si="7610"/>
        <v>Home Network SystemsRichardson, Vicki</v>
      </c>
      <c r="G4138" s="193" t="str">
        <f t="shared" ref="G4138:M4138" si="7725">G$256</f>
        <v>Richardson, Vicki</v>
      </c>
      <c r="H4138" s="193" t="str">
        <f t="shared" si="7725"/>
        <v>Voss, Bill</v>
      </c>
      <c r="I4138" s="193" t="str">
        <f t="shared" si="7725"/>
        <v>VA671</v>
      </c>
      <c r="J4138" s="193" t="str">
        <f t="shared" si="7725"/>
        <v>VALUE ELECTRONICS.COM INC</v>
      </c>
      <c r="K4138" s="193" t="str">
        <f t="shared" si="7725"/>
        <v>all</v>
      </c>
      <c r="L4138" s="193">
        <f t="shared" si="7725"/>
        <v>0</v>
      </c>
      <c r="M4138" s="193">
        <f t="shared" si="7725"/>
        <v>0</v>
      </c>
      <c r="N4138" s="193" t="str">
        <f t="shared" si="7657"/>
        <v>Home Network Systems</v>
      </c>
      <c r="AA4138" s="193">
        <f t="shared" si="7612"/>
        <v>0</v>
      </c>
      <c r="AB4138" s="193" t="str">
        <f t="shared" ref="AB4138" si="7726">AB$256</f>
        <v>Voss, Bill</v>
      </c>
    </row>
    <row r="4139" spans="1:28" s="188" customFormat="1" ht="17.399999999999999">
      <c r="A4139" s="193" t="str">
        <f t="shared" si="7607"/>
        <v>Home Network Systems</v>
      </c>
      <c r="B4139" s="193" t="str">
        <f t="shared" si="7608"/>
        <v>OM118Home Network Systems</v>
      </c>
      <c r="C4139" s="193" t="str">
        <f t="shared" si="7609"/>
        <v>Home Network SystemsVoss, Bill</v>
      </c>
      <c r="D4139" s="193"/>
      <c r="E4139" s="193"/>
      <c r="F4139" s="193" t="str">
        <f t="shared" si="7610"/>
        <v>Home Network SystemsRichardson, Vicki</v>
      </c>
      <c r="G4139" s="193" t="str">
        <f t="shared" ref="G4139:M4139" si="7727">G$257</f>
        <v>Richardson, Vicki</v>
      </c>
      <c r="H4139" s="193" t="str">
        <f t="shared" si="7727"/>
        <v>Voss, Bill</v>
      </c>
      <c r="I4139" s="193" t="str">
        <f t="shared" si="7727"/>
        <v>OM118</v>
      </c>
      <c r="J4139" s="193" t="str">
        <f t="shared" si="7727"/>
        <v>OMA / OSWALD MILLS AUDIO</v>
      </c>
      <c r="K4139" s="193" t="str">
        <f t="shared" si="7727"/>
        <v>all</v>
      </c>
      <c r="L4139" s="193">
        <f t="shared" si="7727"/>
        <v>0</v>
      </c>
      <c r="M4139" s="193">
        <f t="shared" si="7727"/>
        <v>0</v>
      </c>
      <c r="N4139" s="193" t="str">
        <f t="shared" si="7657"/>
        <v>Home Network Systems</v>
      </c>
      <c r="AA4139" s="193">
        <f t="shared" si="7612"/>
        <v>0</v>
      </c>
      <c r="AB4139" s="193">
        <f t="shared" ref="AB4139" si="7728">AB$257</f>
        <v>0</v>
      </c>
    </row>
    <row r="4140" spans="1:28" s="188" customFormat="1" ht="17.399999999999999">
      <c r="A4140" s="193" t="str">
        <f t="shared" si="7607"/>
        <v>Home Network Systems</v>
      </c>
      <c r="B4140" s="193" t="str">
        <f t="shared" si="7608"/>
        <v>0Home Network Systems</v>
      </c>
      <c r="C4140" s="193" t="str">
        <f t="shared" si="7609"/>
        <v>Home Network Systems0</v>
      </c>
      <c r="D4140" s="193"/>
      <c r="E4140" s="193"/>
      <c r="F4140" s="193" t="str">
        <f t="shared" si="7610"/>
        <v>Home Network Systems0</v>
      </c>
      <c r="G4140" s="193">
        <f t="shared" ref="G4140:M4140" si="7729">G$258</f>
        <v>0</v>
      </c>
      <c r="H4140" s="193">
        <f t="shared" si="7729"/>
        <v>0</v>
      </c>
      <c r="I4140" s="193">
        <f t="shared" si="7729"/>
        <v>0</v>
      </c>
      <c r="J4140" s="193">
        <f t="shared" si="7729"/>
        <v>0</v>
      </c>
      <c r="K4140" s="193">
        <f t="shared" si="7729"/>
        <v>0</v>
      </c>
      <c r="L4140" s="193">
        <f t="shared" si="7729"/>
        <v>0</v>
      </c>
      <c r="M4140" s="193">
        <f t="shared" si="7729"/>
        <v>0</v>
      </c>
      <c r="N4140" s="193" t="str">
        <f t="shared" si="7657"/>
        <v>Home Network Systems</v>
      </c>
      <c r="AA4140" s="193">
        <f t="shared" si="7612"/>
        <v>0</v>
      </c>
      <c r="AB4140" s="193">
        <f t="shared" ref="AB4140" si="7730">AB$258</f>
        <v>0</v>
      </c>
    </row>
    <row r="4141" spans="1:28" s="188" customFormat="1" ht="17.399999999999999">
      <c r="A4141" s="193" t="str">
        <f t="shared" si="7607"/>
        <v>Home Network Systems</v>
      </c>
      <c r="B4141" s="193" t="str">
        <f t="shared" si="7608"/>
        <v>0Home Network Systems</v>
      </c>
      <c r="C4141" s="193" t="str">
        <f t="shared" si="7609"/>
        <v>Home Network Systems0</v>
      </c>
      <c r="D4141" s="193"/>
      <c r="E4141" s="193"/>
      <c r="F4141" s="193" t="str">
        <f t="shared" si="7610"/>
        <v>Home Network Systems0</v>
      </c>
      <c r="G4141" s="193">
        <f t="shared" ref="G4141:M4141" si="7731">G$259</f>
        <v>0</v>
      </c>
      <c r="H4141" s="193">
        <f t="shared" si="7731"/>
        <v>0</v>
      </c>
      <c r="I4141" s="193">
        <f t="shared" si="7731"/>
        <v>0</v>
      </c>
      <c r="J4141" s="193">
        <f t="shared" si="7731"/>
        <v>0</v>
      </c>
      <c r="K4141" s="193">
        <f t="shared" si="7731"/>
        <v>0</v>
      </c>
      <c r="L4141" s="193">
        <f t="shared" si="7731"/>
        <v>0</v>
      </c>
      <c r="M4141" s="193">
        <f t="shared" si="7731"/>
        <v>0</v>
      </c>
      <c r="N4141" s="193" t="str">
        <f t="shared" si="7657"/>
        <v>Home Network Systems</v>
      </c>
      <c r="AA4141" s="193">
        <f t="shared" si="7612"/>
        <v>0</v>
      </c>
      <c r="AB4141" s="193">
        <f t="shared" ref="AB4141" si="7732">AB$259</f>
        <v>0</v>
      </c>
    </row>
    <row r="4142" spans="1:28" s="188" customFormat="1" ht="17.399999999999999">
      <c r="A4142" s="193" t="str">
        <f t="shared" si="7607"/>
        <v>Home Network Systems</v>
      </c>
      <c r="B4142" s="193" t="str">
        <f t="shared" si="7608"/>
        <v>0Home Network Systems</v>
      </c>
      <c r="C4142" s="193" t="str">
        <f t="shared" si="7609"/>
        <v>Home Network Systems0</v>
      </c>
      <c r="D4142" s="193"/>
      <c r="E4142" s="193"/>
      <c r="F4142" s="193" t="str">
        <f t="shared" si="7610"/>
        <v>Home Network Systems0</v>
      </c>
      <c r="G4142" s="193">
        <f t="shared" ref="G4142:M4142" si="7733">G$260</f>
        <v>0</v>
      </c>
      <c r="H4142" s="193">
        <f t="shared" si="7733"/>
        <v>0</v>
      </c>
      <c r="I4142" s="193">
        <f t="shared" si="7733"/>
        <v>0</v>
      </c>
      <c r="J4142" s="193">
        <f t="shared" si="7733"/>
        <v>0</v>
      </c>
      <c r="K4142" s="193">
        <f t="shared" si="7733"/>
        <v>0</v>
      </c>
      <c r="L4142" s="193">
        <f t="shared" si="7733"/>
        <v>0</v>
      </c>
      <c r="M4142" s="193">
        <f t="shared" si="7733"/>
        <v>0</v>
      </c>
      <c r="N4142" s="193" t="str">
        <f t="shared" si="7657"/>
        <v>Home Network Systems</v>
      </c>
      <c r="AA4142" s="193">
        <f t="shared" si="7612"/>
        <v>0</v>
      </c>
      <c r="AB4142" s="193">
        <f t="shared" ref="AB4142" si="7734">AB$260</f>
        <v>0</v>
      </c>
    </row>
    <row r="4143" spans="1:28" s="188" customFormat="1" ht="17.399999999999999">
      <c r="A4143" s="193" t="str">
        <f t="shared" si="7607"/>
        <v>Home Network Systems</v>
      </c>
      <c r="B4143" s="193" t="str">
        <f t="shared" si="7608"/>
        <v>0Home Network Systems</v>
      </c>
      <c r="C4143" s="193" t="str">
        <f t="shared" si="7609"/>
        <v>Home Network Systems0</v>
      </c>
      <c r="D4143" s="193"/>
      <c r="E4143" s="193"/>
      <c r="F4143" s="193" t="str">
        <f t="shared" si="7610"/>
        <v>Home Network Systems0</v>
      </c>
      <c r="G4143" s="193">
        <f t="shared" ref="G4143:M4143" si="7735">G$261</f>
        <v>0</v>
      </c>
      <c r="H4143" s="193">
        <f t="shared" si="7735"/>
        <v>0</v>
      </c>
      <c r="I4143" s="193">
        <f t="shared" si="7735"/>
        <v>0</v>
      </c>
      <c r="J4143" s="193">
        <f t="shared" si="7735"/>
        <v>0</v>
      </c>
      <c r="K4143" s="193">
        <f t="shared" si="7735"/>
        <v>0</v>
      </c>
      <c r="L4143" s="193">
        <f t="shared" si="7735"/>
        <v>0</v>
      </c>
      <c r="M4143" s="193">
        <f t="shared" si="7735"/>
        <v>0</v>
      </c>
      <c r="N4143" s="193" t="str">
        <f t="shared" si="7657"/>
        <v>Home Network Systems</v>
      </c>
      <c r="AA4143" s="193">
        <f t="shared" si="7612"/>
        <v>0</v>
      </c>
      <c r="AB4143" s="193">
        <f t="shared" ref="AB4143" si="7736">AB$261</f>
        <v>0</v>
      </c>
    </row>
    <row r="4144" spans="1:28" s="188" customFormat="1" ht="17.399999999999999">
      <c r="A4144" s="193" t="str">
        <f t="shared" si="7607"/>
        <v>Home Network Systems</v>
      </c>
      <c r="B4144" s="193" t="str">
        <f t="shared" si="7608"/>
        <v>0Home Network Systems</v>
      </c>
      <c r="C4144" s="193" t="str">
        <f t="shared" si="7609"/>
        <v>Home Network Systems0</v>
      </c>
      <c r="D4144" s="193"/>
      <c r="E4144" s="193"/>
      <c r="F4144" s="193" t="str">
        <f t="shared" si="7610"/>
        <v>Home Network Systems0</v>
      </c>
      <c r="G4144" s="193">
        <f t="shared" ref="G4144:M4144" si="7737">G$262</f>
        <v>0</v>
      </c>
      <c r="H4144" s="193">
        <f t="shared" si="7737"/>
        <v>0</v>
      </c>
      <c r="I4144" s="193">
        <f t="shared" si="7737"/>
        <v>0</v>
      </c>
      <c r="J4144" s="193">
        <f t="shared" si="7737"/>
        <v>0</v>
      </c>
      <c r="K4144" s="193">
        <f t="shared" si="7737"/>
        <v>0</v>
      </c>
      <c r="L4144" s="193">
        <f t="shared" si="7737"/>
        <v>0</v>
      </c>
      <c r="M4144" s="193">
        <f t="shared" si="7737"/>
        <v>0</v>
      </c>
      <c r="N4144" s="193" t="str">
        <f t="shared" si="7657"/>
        <v>Home Network Systems</v>
      </c>
      <c r="AA4144" s="193">
        <f t="shared" si="7612"/>
        <v>0</v>
      </c>
      <c r="AB4144" s="193">
        <f t="shared" ref="AB4144" si="7738">AB$262</f>
        <v>0</v>
      </c>
    </row>
    <row r="4145" spans="1:28" s="188" customFormat="1" ht="17.399999999999999">
      <c r="A4145" s="193" t="str">
        <f t="shared" si="7607"/>
        <v>Home Network Systems</v>
      </c>
      <c r="B4145" s="193" t="str">
        <f t="shared" si="7608"/>
        <v>0Home Network Systems</v>
      </c>
      <c r="C4145" s="193" t="str">
        <f t="shared" si="7609"/>
        <v>Home Network Systems0</v>
      </c>
      <c r="D4145" s="193"/>
      <c r="E4145" s="193"/>
      <c r="F4145" s="193" t="str">
        <f t="shared" si="7610"/>
        <v>Home Network Systems0</v>
      </c>
      <c r="G4145" s="193">
        <f t="shared" ref="G4145:M4145" si="7739">G$263</f>
        <v>0</v>
      </c>
      <c r="H4145" s="193">
        <f t="shared" si="7739"/>
        <v>0</v>
      </c>
      <c r="I4145" s="193">
        <f t="shared" si="7739"/>
        <v>0</v>
      </c>
      <c r="J4145" s="193">
        <f t="shared" si="7739"/>
        <v>0</v>
      </c>
      <c r="K4145" s="193">
        <f t="shared" si="7739"/>
        <v>0</v>
      </c>
      <c r="L4145" s="193">
        <f t="shared" si="7739"/>
        <v>0</v>
      </c>
      <c r="M4145" s="193">
        <f t="shared" si="7739"/>
        <v>0</v>
      </c>
      <c r="N4145" s="193" t="str">
        <f t="shared" si="7657"/>
        <v>Home Network Systems</v>
      </c>
      <c r="AA4145" s="193">
        <f t="shared" si="7612"/>
        <v>0</v>
      </c>
      <c r="AB4145" s="193">
        <f t="shared" ref="AB4145" si="7740">AB$263</f>
        <v>0</v>
      </c>
    </row>
    <row r="4146" spans="1:28" s="188" customFormat="1" ht="17.399999999999999">
      <c r="A4146" s="193" t="str">
        <f t="shared" ref="A4146:A4209" si="7741">T$15</f>
        <v>Home Network Systems</v>
      </c>
      <c r="B4146" s="193" t="str">
        <f t="shared" ref="B4146:B4209" si="7742">CONCATENATE(I4146,A4146)</f>
        <v>0Home Network Systems</v>
      </c>
      <c r="C4146" s="193" t="str">
        <f t="shared" ref="C4146:C4209" si="7743">CONCATENATE(A4146,H4146)</f>
        <v>Home Network Systems0</v>
      </c>
      <c r="D4146" s="193"/>
      <c r="E4146" s="193"/>
      <c r="F4146" s="193" t="str">
        <f t="shared" ref="F4146:F4209" si="7744">CONCATENATE(A4146,G4146)</f>
        <v>Home Network Systems0</v>
      </c>
      <c r="G4146" s="193">
        <f t="shared" ref="G4146:M4146" si="7745">G$264</f>
        <v>0</v>
      </c>
      <c r="H4146" s="193">
        <f t="shared" si="7745"/>
        <v>0</v>
      </c>
      <c r="I4146" s="193">
        <f t="shared" si="7745"/>
        <v>0</v>
      </c>
      <c r="J4146" s="193">
        <f t="shared" si="7745"/>
        <v>0</v>
      </c>
      <c r="K4146" s="193">
        <f t="shared" si="7745"/>
        <v>0</v>
      </c>
      <c r="L4146" s="193">
        <f t="shared" si="7745"/>
        <v>0</v>
      </c>
      <c r="M4146" s="193">
        <f t="shared" si="7745"/>
        <v>0</v>
      </c>
      <c r="N4146" s="193" t="str">
        <f t="shared" si="7657"/>
        <v>Home Network Systems</v>
      </c>
      <c r="AA4146" s="193">
        <f t="shared" ref="AA4146:AA4209" si="7746">AT$15</f>
        <v>0</v>
      </c>
      <c r="AB4146" s="193">
        <f t="shared" ref="AB4146" si="7747">AB$264</f>
        <v>0</v>
      </c>
    </row>
    <row r="4147" spans="1:28" s="188" customFormat="1" ht="17.399999999999999">
      <c r="A4147" s="193" t="str">
        <f t="shared" si="7741"/>
        <v>Home Network Systems</v>
      </c>
      <c r="B4147" s="193" t="str">
        <f t="shared" si="7742"/>
        <v>0Home Network Systems</v>
      </c>
      <c r="C4147" s="193" t="str">
        <f t="shared" si="7743"/>
        <v>Home Network Systems0</v>
      </c>
      <c r="D4147" s="193"/>
      <c r="E4147" s="193"/>
      <c r="F4147" s="193" t="str">
        <f t="shared" si="7744"/>
        <v>Home Network Systems0</v>
      </c>
      <c r="G4147" s="193">
        <f t="shared" ref="G4147:M4147" si="7748">G$265</f>
        <v>0</v>
      </c>
      <c r="H4147" s="193">
        <f t="shared" si="7748"/>
        <v>0</v>
      </c>
      <c r="I4147" s="193">
        <f t="shared" si="7748"/>
        <v>0</v>
      </c>
      <c r="J4147" s="193">
        <f t="shared" si="7748"/>
        <v>0</v>
      </c>
      <c r="K4147" s="193">
        <f t="shared" si="7748"/>
        <v>0</v>
      </c>
      <c r="L4147" s="193">
        <f t="shared" si="7748"/>
        <v>0</v>
      </c>
      <c r="M4147" s="193">
        <f t="shared" si="7748"/>
        <v>0</v>
      </c>
      <c r="N4147" s="193" t="str">
        <f t="shared" si="7657"/>
        <v>Home Network Systems</v>
      </c>
      <c r="AA4147" s="193">
        <f t="shared" si="7746"/>
        <v>0</v>
      </c>
      <c r="AB4147" s="193">
        <f t="shared" ref="AB4147" si="7749">AB$265</f>
        <v>0</v>
      </c>
    </row>
    <row r="4148" spans="1:28" s="188" customFormat="1" ht="17.399999999999999">
      <c r="A4148" s="193" t="str">
        <f t="shared" si="7741"/>
        <v>Home Network Systems</v>
      </c>
      <c r="B4148" s="193" t="str">
        <f t="shared" si="7742"/>
        <v>0Home Network Systems</v>
      </c>
      <c r="C4148" s="193" t="str">
        <f t="shared" si="7743"/>
        <v>Home Network Systems0</v>
      </c>
      <c r="D4148" s="193"/>
      <c r="E4148" s="193"/>
      <c r="F4148" s="193" t="str">
        <f t="shared" si="7744"/>
        <v>Home Network Systems0</v>
      </c>
      <c r="G4148" s="193">
        <f t="shared" ref="G4148:M4148" si="7750">G$266</f>
        <v>0</v>
      </c>
      <c r="H4148" s="193">
        <f t="shared" si="7750"/>
        <v>0</v>
      </c>
      <c r="I4148" s="193">
        <f t="shared" si="7750"/>
        <v>0</v>
      </c>
      <c r="J4148" s="193">
        <f t="shared" si="7750"/>
        <v>0</v>
      </c>
      <c r="K4148" s="193">
        <f t="shared" si="7750"/>
        <v>0</v>
      </c>
      <c r="L4148" s="193">
        <f t="shared" si="7750"/>
        <v>0</v>
      </c>
      <c r="M4148" s="193">
        <f t="shared" si="7750"/>
        <v>0</v>
      </c>
      <c r="N4148" s="193" t="str">
        <f t="shared" si="7657"/>
        <v>Home Network Systems</v>
      </c>
      <c r="AA4148" s="193">
        <f t="shared" si="7746"/>
        <v>0</v>
      </c>
      <c r="AB4148" s="193">
        <f t="shared" ref="AB4148" si="7751">AB$266</f>
        <v>0</v>
      </c>
    </row>
    <row r="4149" spans="1:28" s="188" customFormat="1" ht="17.399999999999999">
      <c r="A4149" s="193" t="str">
        <f t="shared" si="7741"/>
        <v>Home Network Systems</v>
      </c>
      <c r="B4149" s="193" t="str">
        <f t="shared" si="7742"/>
        <v>0Home Network Systems</v>
      </c>
      <c r="C4149" s="193" t="str">
        <f t="shared" si="7743"/>
        <v>Home Network Systems0</v>
      </c>
      <c r="D4149" s="193"/>
      <c r="E4149" s="193"/>
      <c r="F4149" s="193" t="str">
        <f t="shared" si="7744"/>
        <v>Home Network Systems0</v>
      </c>
      <c r="G4149" s="193">
        <f t="shared" ref="G4149:M4149" si="7752">G$267</f>
        <v>0</v>
      </c>
      <c r="H4149" s="193">
        <f t="shared" si="7752"/>
        <v>0</v>
      </c>
      <c r="I4149" s="193">
        <f t="shared" si="7752"/>
        <v>0</v>
      </c>
      <c r="J4149" s="193">
        <f t="shared" si="7752"/>
        <v>0</v>
      </c>
      <c r="K4149" s="193">
        <f t="shared" si="7752"/>
        <v>0</v>
      </c>
      <c r="L4149" s="193">
        <f t="shared" si="7752"/>
        <v>0</v>
      </c>
      <c r="M4149" s="193">
        <f t="shared" si="7752"/>
        <v>0</v>
      </c>
      <c r="N4149" s="193" t="str">
        <f t="shared" si="7657"/>
        <v>Home Network Systems</v>
      </c>
      <c r="AA4149" s="193">
        <f t="shared" si="7746"/>
        <v>0</v>
      </c>
      <c r="AB4149" s="193">
        <f t="shared" ref="AB4149" si="7753">AB$267</f>
        <v>0</v>
      </c>
    </row>
    <row r="4150" spans="1:28" s="188" customFormat="1" ht="17.399999999999999">
      <c r="A4150" s="193" t="str">
        <f t="shared" si="7741"/>
        <v>Home Network Systems</v>
      </c>
      <c r="B4150" s="193" t="str">
        <f t="shared" si="7742"/>
        <v>ACSLSHome Network Systems</v>
      </c>
      <c r="C4150" s="193" t="str">
        <f t="shared" si="7743"/>
        <v>Home Network SystemsPiotrowski, Brad</v>
      </c>
      <c r="D4150" s="193"/>
      <c r="E4150" s="193"/>
      <c r="F4150" s="193" t="str">
        <f t="shared" si="7744"/>
        <v>Home Network SystemsPiotrowski, Brad</v>
      </c>
      <c r="G4150" s="193" t="str">
        <f t="shared" ref="G4150:M4150" si="7754">G$268</f>
        <v>Piotrowski, Brad</v>
      </c>
      <c r="H4150" s="193" t="str">
        <f t="shared" si="7754"/>
        <v>Piotrowski, Brad</v>
      </c>
      <c r="I4150" s="193" t="str">
        <f t="shared" si="7754"/>
        <v>ACSLS</v>
      </c>
      <c r="J4150" s="193" t="str">
        <f t="shared" si="7754"/>
        <v>e-Commerce (Accomodation Sales)</v>
      </c>
      <c r="K4150" s="193" t="str">
        <f t="shared" si="7754"/>
        <v>all</v>
      </c>
      <c r="L4150" s="193">
        <f t="shared" si="7754"/>
        <v>0</v>
      </c>
      <c r="M4150" s="193">
        <f t="shared" si="7754"/>
        <v>0</v>
      </c>
      <c r="N4150" s="193" t="str">
        <f t="shared" si="7657"/>
        <v>Home Network Systems</v>
      </c>
      <c r="AA4150" s="193">
        <f t="shared" si="7746"/>
        <v>0</v>
      </c>
      <c r="AB4150" s="193" t="str">
        <f t="shared" ref="AB4150" si="7755">AB$268</f>
        <v>Piotrowski, Brad</v>
      </c>
    </row>
    <row r="4151" spans="1:28" s="188" customFormat="1" ht="17.399999999999999">
      <c r="A4151" s="193" t="str">
        <f t="shared" si="7741"/>
        <v>Home Network Systems</v>
      </c>
      <c r="B4151" s="193" t="str">
        <f t="shared" si="7742"/>
        <v>AM762Home Network Systems</v>
      </c>
      <c r="C4151" s="193" t="str">
        <f t="shared" si="7743"/>
        <v>Home Network SystemsPiotrowski, Brad</v>
      </c>
      <c r="D4151" s="193"/>
      <c r="E4151" s="193"/>
      <c r="F4151" s="193" t="str">
        <f t="shared" si="7744"/>
        <v>Home Network SystemsPiotrowski, Brad</v>
      </c>
      <c r="G4151" s="193" t="str">
        <f t="shared" ref="G4151:M4151" si="7756">G$269</f>
        <v>Piotrowski, Brad</v>
      </c>
      <c r="H4151" s="193" t="str">
        <f t="shared" si="7756"/>
        <v>Piotrowski, Brad</v>
      </c>
      <c r="I4151" s="193" t="str">
        <f t="shared" si="7756"/>
        <v>AM762</v>
      </c>
      <c r="J4151" s="193" t="str">
        <f t="shared" si="7756"/>
        <v>AMAZON MARKETPLACE</v>
      </c>
      <c r="K4151" s="193" t="str">
        <f t="shared" si="7756"/>
        <v>all</v>
      </c>
      <c r="L4151" s="193">
        <f t="shared" si="7756"/>
        <v>0</v>
      </c>
      <c r="M4151" s="193">
        <f t="shared" si="7756"/>
        <v>0</v>
      </c>
      <c r="N4151" s="193" t="str">
        <f t="shared" si="7657"/>
        <v>Home Network Systems</v>
      </c>
      <c r="AA4151" s="193">
        <f t="shared" si="7746"/>
        <v>0</v>
      </c>
      <c r="AB4151" s="193" t="str">
        <f t="shared" ref="AB4151" si="7757">AB$269</f>
        <v>Piotrowski, Brad</v>
      </c>
    </row>
    <row r="4152" spans="1:28" s="188" customFormat="1" ht="17.399999999999999">
      <c r="A4152" s="193" t="str">
        <f t="shared" si="7741"/>
        <v>Home Network Systems</v>
      </c>
      <c r="B4152" s="193" t="str">
        <f t="shared" si="7742"/>
        <v>CHNADVHome Network Systems</v>
      </c>
      <c r="C4152" s="193" t="str">
        <f t="shared" si="7743"/>
        <v>Home Network SystemsPiotrowski, Brad</v>
      </c>
      <c r="D4152" s="193"/>
      <c r="E4152" s="193"/>
      <c r="F4152" s="193" t="str">
        <f t="shared" si="7744"/>
        <v>Home Network SystemsPiotrowski, Brad</v>
      </c>
      <c r="G4152" s="193" t="str">
        <f t="shared" ref="G4152:M4152" si="7758">G$270</f>
        <v>Piotrowski, Brad</v>
      </c>
      <c r="H4152" s="193" t="str">
        <f t="shared" si="7758"/>
        <v>Piotrowski, Brad</v>
      </c>
      <c r="I4152" s="193" t="str">
        <f t="shared" si="7758"/>
        <v>CHNADV</v>
      </c>
      <c r="J4152" s="193" t="str">
        <f t="shared" si="7758"/>
        <v>MKT PLACE CHANNEL ADVISOR</v>
      </c>
      <c r="K4152" s="193" t="str">
        <f t="shared" si="7758"/>
        <v>all</v>
      </c>
      <c r="L4152" s="193">
        <f t="shared" si="7758"/>
        <v>0</v>
      </c>
      <c r="M4152" s="193">
        <f t="shared" si="7758"/>
        <v>0</v>
      </c>
      <c r="N4152" s="193" t="str">
        <f t="shared" si="7657"/>
        <v>Home Network Systems</v>
      </c>
      <c r="AA4152" s="193">
        <f t="shared" si="7746"/>
        <v>0</v>
      </c>
      <c r="AB4152" s="193" t="str">
        <f t="shared" ref="AB4152" si="7759">AB$270</f>
        <v>Piotrowski, Brad</v>
      </c>
    </row>
    <row r="4153" spans="1:28" s="188" customFormat="1" ht="17.399999999999999">
      <c r="A4153" s="193" t="str">
        <f t="shared" si="7741"/>
        <v>Home Network Systems</v>
      </c>
      <c r="B4153" s="193" t="str">
        <f t="shared" si="7742"/>
        <v>DWAREHome Network Systems</v>
      </c>
      <c r="C4153" s="193" t="str">
        <f t="shared" si="7743"/>
        <v>Home Network SystemsPiotrowski, Brad</v>
      </c>
      <c r="D4153" s="193"/>
      <c r="E4153" s="193"/>
      <c r="F4153" s="193" t="str">
        <f t="shared" si="7744"/>
        <v>Home Network SystemsPiotrowski, Brad</v>
      </c>
      <c r="G4153" s="193" t="str">
        <f t="shared" ref="G4153:M4153" si="7760">G$271</f>
        <v>Piotrowski, Brad</v>
      </c>
      <c r="H4153" s="193" t="str">
        <f t="shared" si="7760"/>
        <v>Piotrowski, Brad</v>
      </c>
      <c r="I4153" s="193" t="str">
        <f t="shared" si="7760"/>
        <v>DWARE</v>
      </c>
      <c r="J4153" s="193" t="str">
        <f t="shared" si="7760"/>
        <v>DEMANDWARE</v>
      </c>
      <c r="K4153" s="193" t="str">
        <f t="shared" si="7760"/>
        <v>all</v>
      </c>
      <c r="L4153" s="193">
        <f t="shared" si="7760"/>
        <v>0</v>
      </c>
      <c r="M4153" s="193">
        <f t="shared" si="7760"/>
        <v>0</v>
      </c>
      <c r="N4153" s="193" t="str">
        <f t="shared" si="7657"/>
        <v>Home Network Systems</v>
      </c>
      <c r="AA4153" s="193">
        <f t="shared" si="7746"/>
        <v>0</v>
      </c>
      <c r="AB4153" s="193" t="str">
        <f t="shared" ref="AB4153" si="7761">AB$271</f>
        <v>Piotrowski, Brad</v>
      </c>
    </row>
    <row r="4154" spans="1:28" s="188" customFormat="1" ht="17.399999999999999">
      <c r="A4154" s="193" t="str">
        <f t="shared" si="7741"/>
        <v>Home Network Systems</v>
      </c>
      <c r="B4154" s="193" t="str">
        <f t="shared" si="7742"/>
        <v>EBAY1Home Network Systems</v>
      </c>
      <c r="C4154" s="193" t="str">
        <f t="shared" si="7743"/>
        <v>Home Network SystemsPiotrowski, Brad</v>
      </c>
      <c r="D4154" s="193"/>
      <c r="E4154" s="193"/>
      <c r="F4154" s="193" t="str">
        <f t="shared" si="7744"/>
        <v>Home Network SystemsPiotrowski, Brad</v>
      </c>
      <c r="G4154" s="193" t="str">
        <f t="shared" ref="G4154:M4154" si="7762">G$272</f>
        <v>Piotrowski, Brad</v>
      </c>
      <c r="H4154" s="193" t="str">
        <f t="shared" si="7762"/>
        <v>Piotrowski, Brad</v>
      </c>
      <c r="I4154" s="193" t="str">
        <f t="shared" si="7762"/>
        <v>EBAY1</v>
      </c>
      <c r="J4154" s="193" t="str">
        <f t="shared" si="7762"/>
        <v>EBAY</v>
      </c>
      <c r="K4154" s="193" t="str">
        <f t="shared" si="7762"/>
        <v>all</v>
      </c>
      <c r="L4154" s="193">
        <f t="shared" si="7762"/>
        <v>0</v>
      </c>
      <c r="M4154" s="193">
        <f t="shared" si="7762"/>
        <v>0</v>
      </c>
      <c r="N4154" s="193" t="str">
        <f t="shared" si="7657"/>
        <v>Home Network Systems</v>
      </c>
      <c r="AA4154" s="193">
        <f t="shared" si="7746"/>
        <v>0</v>
      </c>
      <c r="AB4154" s="193" t="str">
        <f t="shared" ref="AB4154" si="7763">AB$272</f>
        <v>Piotrowski, Brad</v>
      </c>
    </row>
    <row r="4155" spans="1:28" s="188" customFormat="1" ht="17.399999999999999">
      <c r="A4155" s="193" t="str">
        <f t="shared" si="7741"/>
        <v>Home Network Systems</v>
      </c>
      <c r="B4155" s="193" t="str">
        <f t="shared" si="7742"/>
        <v>EMPLOHome Network Systems</v>
      </c>
      <c r="C4155" s="193" t="str">
        <f t="shared" si="7743"/>
        <v>Home Network SystemsPiotrowski, Brad</v>
      </c>
      <c r="D4155" s="193"/>
      <c r="E4155" s="193"/>
      <c r="F4155" s="193" t="str">
        <f t="shared" si="7744"/>
        <v>Home Network SystemsPiotrowski, Brad</v>
      </c>
      <c r="G4155" s="193" t="str">
        <f t="shared" ref="G4155:M4155" si="7764">G$273</f>
        <v>Piotrowski, Brad</v>
      </c>
      <c r="H4155" s="193" t="str">
        <f t="shared" si="7764"/>
        <v>Piotrowski, Brad</v>
      </c>
      <c r="I4155" s="193" t="str">
        <f t="shared" si="7764"/>
        <v>EMPLO</v>
      </c>
      <c r="J4155" s="193" t="str">
        <f t="shared" si="7764"/>
        <v>e-Commerce (Employee Sales)</v>
      </c>
      <c r="K4155" s="193" t="str">
        <f t="shared" si="7764"/>
        <v>all</v>
      </c>
      <c r="L4155" s="193">
        <f t="shared" si="7764"/>
        <v>0</v>
      </c>
      <c r="M4155" s="193">
        <f t="shared" si="7764"/>
        <v>0</v>
      </c>
      <c r="N4155" s="193" t="str">
        <f t="shared" si="7657"/>
        <v>Home Network Systems</v>
      </c>
      <c r="AA4155" s="193">
        <f t="shared" si="7746"/>
        <v>0</v>
      </c>
      <c r="AB4155" s="193" t="str">
        <f t="shared" ref="AB4155" si="7765">AB$273</f>
        <v>Piotrowski, Brad</v>
      </c>
    </row>
    <row r="4156" spans="1:28" s="188" customFormat="1" ht="17.399999999999999">
      <c r="A4156" s="193" t="str">
        <f t="shared" si="7741"/>
        <v>Home Network Systems</v>
      </c>
      <c r="B4156" s="193" t="str">
        <f t="shared" si="7742"/>
        <v>EMSLSHome Network Systems</v>
      </c>
      <c r="C4156" s="193" t="str">
        <f t="shared" si="7743"/>
        <v>Home Network SystemsPiotrowski, Brad</v>
      </c>
      <c r="D4156" s="193"/>
      <c r="E4156" s="193"/>
      <c r="F4156" s="193" t="str">
        <f t="shared" si="7744"/>
        <v>Home Network SystemsPiotrowski, Brad</v>
      </c>
      <c r="G4156" s="193" t="str">
        <f t="shared" ref="G4156:M4156" si="7766">G$274</f>
        <v>Piotrowski, Brad</v>
      </c>
      <c r="H4156" s="193" t="str">
        <f t="shared" si="7766"/>
        <v>Piotrowski, Brad</v>
      </c>
      <c r="I4156" s="193" t="str">
        <f t="shared" si="7766"/>
        <v>EMSLS</v>
      </c>
      <c r="J4156" s="193" t="str">
        <f t="shared" si="7766"/>
        <v>e-Commerce (Employee Sales)</v>
      </c>
      <c r="K4156" s="193" t="str">
        <f t="shared" si="7766"/>
        <v>all</v>
      </c>
      <c r="L4156" s="193">
        <f t="shared" si="7766"/>
        <v>0</v>
      </c>
      <c r="M4156" s="193">
        <f t="shared" si="7766"/>
        <v>0</v>
      </c>
      <c r="N4156" s="193" t="str">
        <f t="shared" si="7657"/>
        <v>Home Network Systems</v>
      </c>
      <c r="AA4156" s="193">
        <f t="shared" si="7746"/>
        <v>0</v>
      </c>
      <c r="AB4156" s="193" t="str">
        <f t="shared" ref="AB4156" si="7767">AB$274</f>
        <v>Piotrowski, Brad</v>
      </c>
    </row>
    <row r="4157" spans="1:28" s="188" customFormat="1" ht="17.399999999999999">
      <c r="A4157" s="193" t="str">
        <f t="shared" si="7741"/>
        <v>Home Network Systems</v>
      </c>
      <c r="B4157" s="193" t="str">
        <f t="shared" si="7742"/>
        <v>HB041Home Network Systems</v>
      </c>
      <c r="C4157" s="193" t="str">
        <f t="shared" si="7743"/>
        <v>Home Network SystemsPiotrowski, Brad</v>
      </c>
      <c r="D4157" s="193"/>
      <c r="E4157" s="193"/>
      <c r="F4157" s="193" t="str">
        <f t="shared" si="7744"/>
        <v>Home Network SystemsPiotrowski, Brad</v>
      </c>
      <c r="G4157" s="193" t="str">
        <f t="shared" ref="G4157:M4157" si="7768">G$275</f>
        <v>Piotrowski, Brad</v>
      </c>
      <c r="H4157" s="193" t="str">
        <f t="shared" si="7768"/>
        <v>Piotrowski, Brad</v>
      </c>
      <c r="I4157" s="193" t="str">
        <f t="shared" si="7768"/>
        <v>HB041</v>
      </c>
      <c r="J4157" s="193" t="str">
        <f t="shared" si="7768"/>
        <v>HBO COMM. CENTER</v>
      </c>
      <c r="K4157" s="193" t="str">
        <f t="shared" si="7768"/>
        <v>all</v>
      </c>
      <c r="L4157" s="193">
        <f t="shared" si="7768"/>
        <v>0</v>
      </c>
      <c r="M4157" s="193">
        <f t="shared" si="7768"/>
        <v>0</v>
      </c>
      <c r="N4157" s="193" t="str">
        <f t="shared" si="7657"/>
        <v>Home Network Systems</v>
      </c>
      <c r="AA4157" s="193">
        <f t="shared" si="7746"/>
        <v>0</v>
      </c>
      <c r="AB4157" s="193" t="str">
        <f t="shared" ref="AB4157" si="7769">AB$275</f>
        <v>Piotrowski, Brad</v>
      </c>
    </row>
    <row r="4158" spans="1:28" s="188" customFormat="1" ht="17.399999999999999">
      <c r="A4158" s="193" t="str">
        <f t="shared" si="7741"/>
        <v>Home Network Systems</v>
      </c>
      <c r="B4158" s="193" t="str">
        <f t="shared" si="7742"/>
        <v>JE316Home Network Systems</v>
      </c>
      <c r="C4158" s="193" t="str">
        <f t="shared" si="7743"/>
        <v>Home Network SystemsPiotrowski, Brad</v>
      </c>
      <c r="D4158" s="193"/>
      <c r="E4158" s="193"/>
      <c r="F4158" s="193" t="str">
        <f t="shared" si="7744"/>
        <v>Home Network SystemsPiotrowski, Brad</v>
      </c>
      <c r="G4158" s="193" t="str">
        <f t="shared" ref="G4158:M4158" si="7770">G$276</f>
        <v>Piotrowski, Brad</v>
      </c>
      <c r="H4158" s="193" t="str">
        <f t="shared" si="7770"/>
        <v>Piotrowski, Brad</v>
      </c>
      <c r="I4158" s="193" t="str">
        <f t="shared" si="7770"/>
        <v>JE316</v>
      </c>
      <c r="J4158" s="193" t="str">
        <f t="shared" si="7770"/>
        <v>JET.COM, INC</v>
      </c>
      <c r="K4158" s="193" t="str">
        <f t="shared" si="7770"/>
        <v>all</v>
      </c>
      <c r="L4158" s="193">
        <f t="shared" si="7770"/>
        <v>0</v>
      </c>
      <c r="M4158" s="193">
        <f t="shared" si="7770"/>
        <v>0</v>
      </c>
      <c r="N4158" s="193" t="str">
        <f t="shared" si="7657"/>
        <v>Home Network Systems</v>
      </c>
      <c r="AA4158" s="193">
        <f t="shared" si="7746"/>
        <v>0</v>
      </c>
      <c r="AB4158" s="193" t="str">
        <f t="shared" ref="AB4158" si="7771">AB$276</f>
        <v>Piotrowski, Brad</v>
      </c>
    </row>
    <row r="4159" spans="1:28" s="188" customFormat="1" ht="17.399999999999999">
      <c r="A4159" s="193" t="str">
        <f t="shared" si="7741"/>
        <v>Home Network Systems</v>
      </c>
      <c r="B4159" s="193" t="str">
        <f t="shared" si="7742"/>
        <v>PA999Home Network Systems</v>
      </c>
      <c r="C4159" s="193" t="str">
        <f t="shared" si="7743"/>
        <v>Home Network SystemsPiotrowski, Brad</v>
      </c>
      <c r="D4159" s="193"/>
      <c r="E4159" s="193"/>
      <c r="F4159" s="193" t="str">
        <f t="shared" si="7744"/>
        <v>Home Network SystemsPiotrowski, Brad</v>
      </c>
      <c r="G4159" s="193" t="str">
        <f t="shared" ref="G4159:M4159" si="7772">G$277</f>
        <v>Piotrowski, Brad</v>
      </c>
      <c r="H4159" s="193" t="str">
        <f t="shared" si="7772"/>
        <v>Piotrowski, Brad</v>
      </c>
      <c r="I4159" s="193" t="str">
        <f t="shared" si="7772"/>
        <v>PA999</v>
      </c>
      <c r="J4159" s="193" t="str">
        <f t="shared" si="7772"/>
        <v>PANASONIC OUTLET STORES</v>
      </c>
      <c r="K4159" s="193" t="str">
        <f t="shared" si="7772"/>
        <v>all</v>
      </c>
      <c r="L4159" s="193">
        <f t="shared" si="7772"/>
        <v>0</v>
      </c>
      <c r="M4159" s="193">
        <f t="shared" si="7772"/>
        <v>0</v>
      </c>
      <c r="N4159" s="193" t="str">
        <f t="shared" si="7657"/>
        <v>Home Network Systems</v>
      </c>
      <c r="AA4159" s="193">
        <f t="shared" si="7746"/>
        <v>0</v>
      </c>
      <c r="AB4159" s="193" t="str">
        <f t="shared" ref="AB4159" si="7773">AB$277</f>
        <v>Piotrowski, Brad</v>
      </c>
    </row>
    <row r="4160" spans="1:28" s="188" customFormat="1" ht="17.399999999999999">
      <c r="A4160" s="193" t="str">
        <f t="shared" si="7741"/>
        <v>Home Network Systems</v>
      </c>
      <c r="B4160" s="193" t="str">
        <f t="shared" si="7742"/>
        <v>SAMPLHome Network Systems</v>
      </c>
      <c r="C4160" s="193" t="str">
        <f t="shared" si="7743"/>
        <v>Home Network SystemsPiotrowski, Brad</v>
      </c>
      <c r="D4160" s="193"/>
      <c r="E4160" s="193"/>
      <c r="F4160" s="193" t="str">
        <f t="shared" si="7744"/>
        <v>Home Network SystemsPiotrowski, Brad</v>
      </c>
      <c r="G4160" s="193" t="str">
        <f t="shared" ref="G4160:M4160" si="7774">G$278</f>
        <v>Piotrowski, Brad</v>
      </c>
      <c r="H4160" s="193" t="str">
        <f t="shared" si="7774"/>
        <v>Piotrowski, Brad</v>
      </c>
      <c r="I4160" s="193" t="str">
        <f t="shared" si="7774"/>
        <v>SAMPL</v>
      </c>
      <c r="J4160" s="193" t="str">
        <f t="shared" si="7774"/>
        <v>SAMPLE ACCT</v>
      </c>
      <c r="K4160" s="193" t="str">
        <f t="shared" si="7774"/>
        <v>all</v>
      </c>
      <c r="L4160" s="193">
        <f t="shared" si="7774"/>
        <v>0</v>
      </c>
      <c r="M4160" s="193">
        <f t="shared" si="7774"/>
        <v>0</v>
      </c>
      <c r="N4160" s="193" t="str">
        <f t="shared" si="7657"/>
        <v>Home Network Systems</v>
      </c>
      <c r="AA4160" s="193">
        <f t="shared" si="7746"/>
        <v>0</v>
      </c>
      <c r="AB4160" s="193" t="str">
        <f t="shared" ref="AB4160" si="7775">AB$278</f>
        <v>Piotrowski, Brad</v>
      </c>
    </row>
    <row r="4161" spans="1:28" s="188" customFormat="1" ht="17.399999999999999">
      <c r="A4161" s="193" t="str">
        <f t="shared" si="7741"/>
        <v>Home Network Systems</v>
      </c>
      <c r="B4161" s="193" t="str">
        <f t="shared" si="7742"/>
        <v>SP491Home Network Systems</v>
      </c>
      <c r="C4161" s="193" t="str">
        <f t="shared" si="7743"/>
        <v>Home Network SystemsPiotrowski, Brad</v>
      </c>
      <c r="D4161" s="193"/>
      <c r="E4161" s="193"/>
      <c r="F4161" s="193" t="str">
        <f t="shared" si="7744"/>
        <v>Home Network SystemsPiotrowski, Brad</v>
      </c>
      <c r="G4161" s="193" t="str">
        <f t="shared" ref="G4161:M4161" si="7776">G$279</f>
        <v>Piotrowski, Brad</v>
      </c>
      <c r="H4161" s="193" t="str">
        <f t="shared" si="7776"/>
        <v>Piotrowski, Brad</v>
      </c>
      <c r="I4161" s="193" t="str">
        <f t="shared" si="7776"/>
        <v>SP491</v>
      </c>
      <c r="J4161" s="193" t="str">
        <f t="shared" si="7776"/>
        <v>SPARTAN RACE</v>
      </c>
      <c r="K4161" s="193" t="str">
        <f t="shared" si="7776"/>
        <v>all</v>
      </c>
      <c r="L4161" s="193">
        <f t="shared" si="7776"/>
        <v>0</v>
      </c>
      <c r="M4161" s="193">
        <f t="shared" si="7776"/>
        <v>0</v>
      </c>
      <c r="N4161" s="193" t="str">
        <f t="shared" si="7657"/>
        <v>Home Network Systems</v>
      </c>
      <c r="AA4161" s="193">
        <f t="shared" si="7746"/>
        <v>0</v>
      </c>
      <c r="AB4161" s="193" t="str">
        <f t="shared" ref="AB4161" si="7777">AB$279</f>
        <v>Piotrowski, Brad</v>
      </c>
    </row>
    <row r="4162" spans="1:28" s="188" customFormat="1" ht="17.399999999999999">
      <c r="A4162" s="193" t="str">
        <f t="shared" si="7741"/>
        <v>Home Network Systems</v>
      </c>
      <c r="B4162" s="193" t="str">
        <f t="shared" si="7742"/>
        <v>SPSTRHome Network Systems</v>
      </c>
      <c r="C4162" s="193" t="str">
        <f t="shared" si="7743"/>
        <v>Home Network SystemsPiotrowski, Brad</v>
      </c>
      <c r="D4162" s="193"/>
      <c r="E4162" s="193"/>
      <c r="F4162" s="193" t="str">
        <f t="shared" si="7744"/>
        <v>Home Network SystemsPiotrowski, Brad</v>
      </c>
      <c r="G4162" s="193" t="str">
        <f t="shared" ref="G4162:M4162" si="7778">G$280</f>
        <v>Piotrowski, Brad</v>
      </c>
      <c r="H4162" s="193" t="str">
        <f t="shared" si="7778"/>
        <v>Piotrowski, Brad</v>
      </c>
      <c r="I4162" s="193" t="str">
        <f t="shared" si="7778"/>
        <v>SPSTR</v>
      </c>
      <c r="J4162" s="193" t="str">
        <f t="shared" si="7778"/>
        <v>e-Commerce</v>
      </c>
      <c r="K4162" s="193" t="str">
        <f t="shared" si="7778"/>
        <v>all</v>
      </c>
      <c r="L4162" s="193">
        <f t="shared" si="7778"/>
        <v>0</v>
      </c>
      <c r="M4162" s="193">
        <f t="shared" si="7778"/>
        <v>0</v>
      </c>
      <c r="N4162" s="193" t="str">
        <f t="shared" si="7657"/>
        <v>Home Network Systems</v>
      </c>
      <c r="AA4162" s="193">
        <f t="shared" si="7746"/>
        <v>0</v>
      </c>
      <c r="AB4162" s="193" t="str">
        <f t="shared" ref="AB4162" si="7779">AB$280</f>
        <v>Piotrowski, Brad</v>
      </c>
    </row>
    <row r="4163" spans="1:28" s="188" customFormat="1" ht="17.399999999999999">
      <c r="A4163" s="193" t="str">
        <f t="shared" si="7741"/>
        <v>Home Network Systems</v>
      </c>
      <c r="B4163" s="193" t="str">
        <f t="shared" si="7742"/>
        <v>TE778Home Network Systems</v>
      </c>
      <c r="C4163" s="193" t="str">
        <f t="shared" si="7743"/>
        <v>Home Network SystemsPiotrowski, Brad</v>
      </c>
      <c r="D4163" s="193"/>
      <c r="E4163" s="193"/>
      <c r="F4163" s="193" t="str">
        <f t="shared" si="7744"/>
        <v>Home Network SystemsPiotrowski, Brad</v>
      </c>
      <c r="G4163" s="193" t="str">
        <f t="shared" ref="G4163:M4163" si="7780">G$281</f>
        <v>Piotrowski, Brad</v>
      </c>
      <c r="H4163" s="193" t="str">
        <f t="shared" si="7780"/>
        <v>Piotrowski, Brad</v>
      </c>
      <c r="I4163" s="193" t="str">
        <f t="shared" si="7780"/>
        <v>TE778</v>
      </c>
      <c r="J4163" s="193" t="str">
        <f t="shared" si="7780"/>
        <v>TESLA MOTORS INC.</v>
      </c>
      <c r="K4163" s="193" t="str">
        <f t="shared" si="7780"/>
        <v>all</v>
      </c>
      <c r="L4163" s="193">
        <f t="shared" si="7780"/>
        <v>0</v>
      </c>
      <c r="M4163" s="193">
        <f t="shared" si="7780"/>
        <v>0</v>
      </c>
      <c r="N4163" s="193" t="str">
        <f t="shared" si="7657"/>
        <v>Home Network Systems</v>
      </c>
      <c r="AA4163" s="193">
        <f t="shared" si="7746"/>
        <v>0</v>
      </c>
      <c r="AB4163" s="193" t="str">
        <f t="shared" ref="AB4163" si="7781">AB$281</f>
        <v>Piotrowski, Brad</v>
      </c>
    </row>
    <row r="4164" spans="1:28" s="188" customFormat="1" ht="17.399999999999999">
      <c r="A4164" s="193" t="str">
        <f t="shared" si="7741"/>
        <v>Home Network Systems</v>
      </c>
      <c r="B4164" s="193" t="str">
        <f t="shared" si="7742"/>
        <v>WA012Home Network Systems</v>
      </c>
      <c r="C4164" s="193" t="str">
        <f t="shared" si="7743"/>
        <v>Home Network SystemsPiotrowski, Brad</v>
      </c>
      <c r="D4164" s="193"/>
      <c r="E4164" s="193"/>
      <c r="F4164" s="193" t="str">
        <f t="shared" si="7744"/>
        <v>Home Network SystemsPiotrowski, Brad</v>
      </c>
      <c r="G4164" s="193" t="str">
        <f t="shared" ref="G4164:M4164" si="7782">G$282</f>
        <v>Piotrowski, Brad</v>
      </c>
      <c r="H4164" s="193" t="str">
        <f t="shared" si="7782"/>
        <v>Piotrowski, Brad</v>
      </c>
      <c r="I4164" s="193" t="str">
        <f t="shared" si="7782"/>
        <v>WA012</v>
      </c>
      <c r="J4164" s="193" t="str">
        <f t="shared" si="7782"/>
        <v>WALMART MARKETPLACE</v>
      </c>
      <c r="K4164" s="193" t="str">
        <f t="shared" si="7782"/>
        <v>all</v>
      </c>
      <c r="L4164" s="193">
        <f t="shared" si="7782"/>
        <v>0</v>
      </c>
      <c r="M4164" s="193">
        <f t="shared" si="7782"/>
        <v>0</v>
      </c>
      <c r="N4164" s="193" t="str">
        <f t="shared" si="7657"/>
        <v>Home Network Systems</v>
      </c>
      <c r="AA4164" s="193">
        <f t="shared" si="7746"/>
        <v>0</v>
      </c>
      <c r="AB4164" s="193" t="str">
        <f t="shared" ref="AB4164" si="7783">AB$282</f>
        <v>Piotrowski, Brad</v>
      </c>
    </row>
    <row r="4165" spans="1:28" s="188" customFormat="1" ht="17.399999999999999">
      <c r="A4165" s="193" t="str">
        <f t="shared" si="7741"/>
        <v>Home Network Systems</v>
      </c>
      <c r="B4165" s="193" t="str">
        <f t="shared" si="7742"/>
        <v>YA051Home Network Systems</v>
      </c>
      <c r="C4165" s="193" t="str">
        <f t="shared" si="7743"/>
        <v>Home Network SystemsPiotrowski, Brad</v>
      </c>
      <c r="D4165" s="193"/>
      <c r="E4165" s="193"/>
      <c r="F4165" s="193" t="str">
        <f t="shared" si="7744"/>
        <v>Home Network SystemsPiotrowski, Brad</v>
      </c>
      <c r="G4165" s="193" t="str">
        <f t="shared" ref="G4165:M4165" si="7784">G$283</f>
        <v>Piotrowski, Brad</v>
      </c>
      <c r="H4165" s="193" t="str">
        <f t="shared" si="7784"/>
        <v>Piotrowski, Brad</v>
      </c>
      <c r="I4165" s="193" t="str">
        <f t="shared" si="7784"/>
        <v>YA051</v>
      </c>
      <c r="J4165" s="193" t="str">
        <f t="shared" si="7784"/>
        <v>YAMAHA MOTOR CORP USA</v>
      </c>
      <c r="K4165" s="193" t="str">
        <f t="shared" si="7784"/>
        <v>all</v>
      </c>
      <c r="L4165" s="193">
        <f t="shared" si="7784"/>
        <v>0</v>
      </c>
      <c r="M4165" s="193">
        <f t="shared" si="7784"/>
        <v>0</v>
      </c>
      <c r="N4165" s="193" t="str">
        <f t="shared" si="7657"/>
        <v>Home Network Systems</v>
      </c>
      <c r="AA4165" s="193">
        <f t="shared" si="7746"/>
        <v>0</v>
      </c>
      <c r="AB4165" s="193" t="str">
        <f t="shared" ref="AB4165" si="7785">AB$283</f>
        <v>Piotrowski, Brad</v>
      </c>
    </row>
    <row r="4166" spans="1:28" s="188" customFormat="1" ht="17.399999999999999">
      <c r="A4166" s="193" t="str">
        <f t="shared" si="7741"/>
        <v>Home Network Systems</v>
      </c>
      <c r="B4166" s="193" t="str">
        <f t="shared" si="7742"/>
        <v>0Home Network Systems</v>
      </c>
      <c r="C4166" s="193" t="str">
        <f t="shared" si="7743"/>
        <v>Home Network Systems0</v>
      </c>
      <c r="D4166" s="193"/>
      <c r="E4166" s="193"/>
      <c r="F4166" s="193" t="str">
        <f t="shared" si="7744"/>
        <v>Home Network Systems0</v>
      </c>
      <c r="G4166" s="193">
        <f t="shared" ref="G4166:M4166" si="7786">G$284</f>
        <v>0</v>
      </c>
      <c r="H4166" s="193">
        <f t="shared" si="7786"/>
        <v>0</v>
      </c>
      <c r="I4166" s="193">
        <f t="shared" si="7786"/>
        <v>0</v>
      </c>
      <c r="J4166" s="193">
        <f t="shared" si="7786"/>
        <v>0</v>
      </c>
      <c r="K4166" s="193">
        <f t="shared" si="7786"/>
        <v>0</v>
      </c>
      <c r="L4166" s="193">
        <f t="shared" si="7786"/>
        <v>0</v>
      </c>
      <c r="M4166" s="193">
        <f t="shared" si="7786"/>
        <v>0</v>
      </c>
      <c r="N4166" s="193" t="str">
        <f t="shared" si="7657"/>
        <v>Home Network Systems</v>
      </c>
      <c r="AA4166" s="193">
        <f t="shared" si="7746"/>
        <v>0</v>
      </c>
      <c r="AB4166" s="193">
        <f t="shared" ref="AB4166" si="7787">AB$284</f>
        <v>0</v>
      </c>
    </row>
    <row r="4167" spans="1:28" s="188" customFormat="1" ht="17.399999999999999">
      <c r="A4167" s="193" t="str">
        <f t="shared" si="7741"/>
        <v>Home Network Systems</v>
      </c>
      <c r="B4167" s="193" t="str">
        <f t="shared" si="7742"/>
        <v>0Home Network Systems</v>
      </c>
      <c r="C4167" s="193" t="str">
        <f t="shared" si="7743"/>
        <v>Home Network Systems0</v>
      </c>
      <c r="D4167" s="193"/>
      <c r="E4167" s="193"/>
      <c r="F4167" s="193" t="str">
        <f t="shared" si="7744"/>
        <v>Home Network Systems0</v>
      </c>
      <c r="G4167" s="193">
        <f t="shared" ref="G4167:M4167" si="7788">G$285</f>
        <v>0</v>
      </c>
      <c r="H4167" s="193">
        <f t="shared" si="7788"/>
        <v>0</v>
      </c>
      <c r="I4167" s="193">
        <f t="shared" si="7788"/>
        <v>0</v>
      </c>
      <c r="J4167" s="193">
        <f t="shared" si="7788"/>
        <v>0</v>
      </c>
      <c r="K4167" s="193">
        <f t="shared" si="7788"/>
        <v>0</v>
      </c>
      <c r="L4167" s="193">
        <f t="shared" si="7788"/>
        <v>0</v>
      </c>
      <c r="M4167" s="193">
        <f t="shared" si="7788"/>
        <v>0</v>
      </c>
      <c r="N4167" s="193" t="str">
        <f t="shared" si="7657"/>
        <v>Home Network Systems</v>
      </c>
      <c r="AA4167" s="193">
        <f t="shared" si="7746"/>
        <v>0</v>
      </c>
      <c r="AB4167" s="193">
        <f t="shared" ref="AB4167" si="7789">AB$285</f>
        <v>0</v>
      </c>
    </row>
    <row r="4168" spans="1:28" s="188" customFormat="1" ht="17.399999999999999">
      <c r="A4168" s="193" t="str">
        <f t="shared" si="7741"/>
        <v>Home Network Systems</v>
      </c>
      <c r="B4168" s="193" t="str">
        <f t="shared" si="7742"/>
        <v>0Home Network Systems</v>
      </c>
      <c r="C4168" s="193" t="str">
        <f t="shared" si="7743"/>
        <v>Home Network Systems0</v>
      </c>
      <c r="D4168" s="193"/>
      <c r="E4168" s="193"/>
      <c r="F4168" s="193" t="str">
        <f t="shared" si="7744"/>
        <v>Home Network Systems0</v>
      </c>
      <c r="G4168" s="193">
        <f t="shared" ref="G4168:M4168" si="7790">G$286</f>
        <v>0</v>
      </c>
      <c r="H4168" s="193">
        <f t="shared" si="7790"/>
        <v>0</v>
      </c>
      <c r="I4168" s="193">
        <f t="shared" si="7790"/>
        <v>0</v>
      </c>
      <c r="J4168" s="193">
        <f t="shared" si="7790"/>
        <v>0</v>
      </c>
      <c r="K4168" s="193">
        <f t="shared" si="7790"/>
        <v>0</v>
      </c>
      <c r="L4168" s="193">
        <f t="shared" si="7790"/>
        <v>0</v>
      </c>
      <c r="M4168" s="193">
        <f t="shared" si="7790"/>
        <v>0</v>
      </c>
      <c r="N4168" s="193" t="str">
        <f t="shared" ref="N4168:N4231" si="7791">A4168</f>
        <v>Home Network Systems</v>
      </c>
      <c r="AA4168" s="193">
        <f t="shared" si="7746"/>
        <v>0</v>
      </c>
      <c r="AB4168" s="193">
        <f t="shared" ref="AB4168" si="7792">AB$286</f>
        <v>0</v>
      </c>
    </row>
    <row r="4169" spans="1:28" s="188" customFormat="1" ht="17.399999999999999">
      <c r="A4169" s="193" t="str">
        <f t="shared" si="7741"/>
        <v>Home Network Systems</v>
      </c>
      <c r="B4169" s="193" t="str">
        <f t="shared" si="7742"/>
        <v>0Home Network Systems</v>
      </c>
      <c r="C4169" s="193" t="str">
        <f t="shared" si="7743"/>
        <v>Home Network Systems0</v>
      </c>
      <c r="D4169" s="193"/>
      <c r="E4169" s="193"/>
      <c r="F4169" s="193" t="str">
        <f t="shared" si="7744"/>
        <v>Home Network Systems0</v>
      </c>
      <c r="G4169" s="193">
        <f t="shared" ref="G4169:M4169" si="7793">G$287</f>
        <v>0</v>
      </c>
      <c r="H4169" s="193">
        <f t="shared" si="7793"/>
        <v>0</v>
      </c>
      <c r="I4169" s="193">
        <f t="shared" si="7793"/>
        <v>0</v>
      </c>
      <c r="J4169" s="193">
        <f t="shared" si="7793"/>
        <v>0</v>
      </c>
      <c r="K4169" s="193">
        <f t="shared" si="7793"/>
        <v>0</v>
      </c>
      <c r="L4169" s="193">
        <f t="shared" si="7793"/>
        <v>0</v>
      </c>
      <c r="M4169" s="193">
        <f t="shared" si="7793"/>
        <v>0</v>
      </c>
      <c r="N4169" s="193" t="str">
        <f t="shared" si="7791"/>
        <v>Home Network Systems</v>
      </c>
      <c r="AA4169" s="193">
        <f t="shared" si="7746"/>
        <v>0</v>
      </c>
      <c r="AB4169" s="193">
        <f t="shared" ref="AB4169" si="7794">AB$287</f>
        <v>0</v>
      </c>
    </row>
    <row r="4170" spans="1:28" s="188" customFormat="1" ht="17.399999999999999">
      <c r="A4170" s="193" t="str">
        <f t="shared" si="7741"/>
        <v>Home Network Systems</v>
      </c>
      <c r="B4170" s="193" t="str">
        <f t="shared" si="7742"/>
        <v>0Home Network Systems</v>
      </c>
      <c r="C4170" s="193" t="str">
        <f t="shared" si="7743"/>
        <v>Home Network Systems0</v>
      </c>
      <c r="D4170" s="193"/>
      <c r="E4170" s="193"/>
      <c r="F4170" s="193" t="str">
        <f t="shared" si="7744"/>
        <v>Home Network Systems0</v>
      </c>
      <c r="G4170" s="193">
        <f t="shared" ref="G4170:M4170" si="7795">G$288</f>
        <v>0</v>
      </c>
      <c r="H4170" s="193">
        <f t="shared" si="7795"/>
        <v>0</v>
      </c>
      <c r="I4170" s="193">
        <f t="shared" si="7795"/>
        <v>0</v>
      </c>
      <c r="J4170" s="193">
        <f t="shared" si="7795"/>
        <v>0</v>
      </c>
      <c r="K4170" s="193">
        <f t="shared" si="7795"/>
        <v>0</v>
      </c>
      <c r="L4170" s="193">
        <f t="shared" si="7795"/>
        <v>0</v>
      </c>
      <c r="M4170" s="193">
        <f t="shared" si="7795"/>
        <v>0</v>
      </c>
      <c r="N4170" s="193" t="str">
        <f t="shared" si="7791"/>
        <v>Home Network Systems</v>
      </c>
      <c r="AA4170" s="193">
        <f t="shared" si="7746"/>
        <v>0</v>
      </c>
      <c r="AB4170" s="193">
        <f t="shared" ref="AB4170" si="7796">AB$288</f>
        <v>0</v>
      </c>
    </row>
    <row r="4171" spans="1:28" s="188" customFormat="1" ht="17.399999999999999">
      <c r="A4171" s="193" t="str">
        <f t="shared" si="7741"/>
        <v>Home Network Systems</v>
      </c>
      <c r="B4171" s="193" t="str">
        <f t="shared" si="7742"/>
        <v>AU161Home Network Systems</v>
      </c>
      <c r="C4171" s="193" t="str">
        <f t="shared" si="7743"/>
        <v>Home Network SystemsPlys, Jeff</v>
      </c>
      <c r="D4171" s="193"/>
      <c r="E4171" s="193"/>
      <c r="F4171" s="193" t="str">
        <f t="shared" si="7744"/>
        <v>Home Network SystemsWilliams, David</v>
      </c>
      <c r="G4171" s="193" t="str">
        <f t="shared" ref="G4171:M4171" si="7797">G$289</f>
        <v>Williams, David</v>
      </c>
      <c r="H4171" s="193" t="str">
        <f t="shared" si="7797"/>
        <v>Plys, Jeff</v>
      </c>
      <c r="I4171" s="193" t="str">
        <f t="shared" si="7797"/>
        <v>AU161</v>
      </c>
      <c r="J4171" s="193" t="str">
        <f t="shared" si="7797"/>
        <v>AVS/AMERICAN VENDING</v>
      </c>
      <c r="K4171" s="193" t="str">
        <f t="shared" si="7797"/>
        <v>all</v>
      </c>
      <c r="L4171" s="193">
        <f t="shared" si="7797"/>
        <v>0</v>
      </c>
      <c r="M4171" s="193">
        <f t="shared" si="7797"/>
        <v>0</v>
      </c>
      <c r="N4171" s="193" t="str">
        <f t="shared" si="7791"/>
        <v>Home Network Systems</v>
      </c>
      <c r="AA4171" s="193">
        <f t="shared" si="7746"/>
        <v>0</v>
      </c>
      <c r="AB4171" s="193" t="str">
        <f t="shared" ref="AB4171" si="7798">AB$289</f>
        <v>Plys, Jeff</v>
      </c>
    </row>
    <row r="4172" spans="1:28" s="188" customFormat="1" ht="17.399999999999999">
      <c r="A4172" s="193" t="str">
        <f t="shared" si="7741"/>
        <v>Home Network Systems</v>
      </c>
      <c r="B4172" s="193" t="str">
        <f t="shared" si="7742"/>
        <v>CA271Home Network Systems</v>
      </c>
      <c r="C4172" s="193" t="str">
        <f t="shared" si="7743"/>
        <v>Home Network SystemsPlys, Jeff</v>
      </c>
      <c r="D4172" s="193"/>
      <c r="E4172" s="193"/>
      <c r="F4172" s="193" t="str">
        <f t="shared" si="7744"/>
        <v>Home Network SystemsWilliams, David</v>
      </c>
      <c r="G4172" s="193" t="str">
        <f t="shared" ref="G4172:M4172" si="7799">G$290</f>
        <v>Williams, David</v>
      </c>
      <c r="H4172" s="193" t="str">
        <f t="shared" si="7799"/>
        <v>Plys, Jeff</v>
      </c>
      <c r="I4172" s="193" t="str">
        <f t="shared" si="7799"/>
        <v>CA271</v>
      </c>
      <c r="J4172" s="193" t="str">
        <f t="shared" si="7799"/>
        <v>CARMEN'S DIST.</v>
      </c>
      <c r="K4172" s="193" t="str">
        <f t="shared" si="7799"/>
        <v>all</v>
      </c>
      <c r="L4172" s="193">
        <f t="shared" si="7799"/>
        <v>0</v>
      </c>
      <c r="M4172" s="193">
        <f t="shared" si="7799"/>
        <v>0</v>
      </c>
      <c r="N4172" s="193" t="str">
        <f t="shared" si="7791"/>
        <v>Home Network Systems</v>
      </c>
      <c r="AA4172" s="193">
        <f t="shared" si="7746"/>
        <v>0</v>
      </c>
      <c r="AB4172" s="193" t="str">
        <f t="shared" ref="AB4172" si="7800">AB$290</f>
        <v>Plys, Jeff</v>
      </c>
    </row>
    <row r="4173" spans="1:28" s="188" customFormat="1" ht="17.399999999999999">
      <c r="A4173" s="193" t="str">
        <f t="shared" si="7741"/>
        <v>Home Network Systems</v>
      </c>
      <c r="B4173" s="193" t="str">
        <f t="shared" si="7742"/>
        <v>DO355Home Network Systems</v>
      </c>
      <c r="C4173" s="193" t="str">
        <f t="shared" si="7743"/>
        <v>Home Network SystemsPlys, Jeff</v>
      </c>
      <c r="D4173" s="193"/>
      <c r="E4173" s="193"/>
      <c r="F4173" s="193" t="str">
        <f t="shared" si="7744"/>
        <v>Home Network SystemsWilliams, David</v>
      </c>
      <c r="G4173" s="193" t="str">
        <f t="shared" ref="G4173:M4173" si="7801">G$291</f>
        <v>Williams, David</v>
      </c>
      <c r="H4173" s="193" t="str">
        <f t="shared" si="7801"/>
        <v>Plys, Jeff</v>
      </c>
      <c r="I4173" s="193" t="str">
        <f t="shared" si="7801"/>
        <v>DO355</v>
      </c>
      <c r="J4173" s="193" t="str">
        <f t="shared" si="7801"/>
        <v>DORIAN DRAKE</v>
      </c>
      <c r="K4173" s="193" t="str">
        <f t="shared" si="7801"/>
        <v>all</v>
      </c>
      <c r="L4173" s="193">
        <f t="shared" si="7801"/>
        <v>0</v>
      </c>
      <c r="M4173" s="193">
        <f t="shared" si="7801"/>
        <v>0</v>
      </c>
      <c r="N4173" s="193" t="str">
        <f t="shared" si="7791"/>
        <v>Home Network Systems</v>
      </c>
      <c r="AA4173" s="193">
        <f t="shared" si="7746"/>
        <v>0</v>
      </c>
      <c r="AB4173" s="193" t="str">
        <f t="shared" ref="AB4173" si="7802">AB$291</f>
        <v>Plys, Jeff</v>
      </c>
    </row>
    <row r="4174" spans="1:28" s="188" customFormat="1" ht="17.399999999999999">
      <c r="A4174" s="193" t="str">
        <f t="shared" si="7741"/>
        <v>Home Network Systems</v>
      </c>
      <c r="B4174" s="193" t="str">
        <f t="shared" si="7742"/>
        <v>DO380Home Network Systems</v>
      </c>
      <c r="C4174" s="193" t="str">
        <f t="shared" si="7743"/>
        <v>Home Network SystemsPlys, Jeff</v>
      </c>
      <c r="D4174" s="193"/>
      <c r="E4174" s="193"/>
      <c r="F4174" s="193" t="str">
        <f t="shared" si="7744"/>
        <v>Home Network SystemsWilliams, David</v>
      </c>
      <c r="G4174" s="193" t="str">
        <f t="shared" ref="G4174:M4174" si="7803">G$292</f>
        <v>Williams, David</v>
      </c>
      <c r="H4174" s="193" t="str">
        <f t="shared" si="7803"/>
        <v>Plys, Jeff</v>
      </c>
      <c r="I4174" s="193" t="str">
        <f t="shared" si="7803"/>
        <v>DO380</v>
      </c>
      <c r="J4174" s="193" t="str">
        <f t="shared" si="7803"/>
        <v>DON STEVENS</v>
      </c>
      <c r="K4174" s="193" t="str">
        <f t="shared" si="7803"/>
        <v>all</v>
      </c>
      <c r="L4174" s="193">
        <f t="shared" si="7803"/>
        <v>0</v>
      </c>
      <c r="M4174" s="193">
        <f t="shared" si="7803"/>
        <v>0</v>
      </c>
      <c r="N4174" s="193" t="str">
        <f t="shared" si="7791"/>
        <v>Home Network Systems</v>
      </c>
      <c r="AA4174" s="193">
        <f t="shared" si="7746"/>
        <v>0</v>
      </c>
      <c r="AB4174" s="193" t="str">
        <f t="shared" ref="AB4174" si="7804">AB$292</f>
        <v>Plys, Jeff</v>
      </c>
    </row>
    <row r="4175" spans="1:28" s="188" customFormat="1" ht="17.399999999999999">
      <c r="A4175" s="193" t="str">
        <f t="shared" si="7741"/>
        <v>Home Network Systems</v>
      </c>
      <c r="B4175" s="193" t="str">
        <f t="shared" si="7742"/>
        <v>EL725Home Network Systems</v>
      </c>
      <c r="C4175" s="193" t="str">
        <f t="shared" si="7743"/>
        <v>Home Network SystemsPlys, Jeff</v>
      </c>
      <c r="D4175" s="193"/>
      <c r="E4175" s="193"/>
      <c r="F4175" s="193" t="str">
        <f t="shared" si="7744"/>
        <v>Home Network SystemsWilliams, David</v>
      </c>
      <c r="G4175" s="193" t="str">
        <f t="shared" ref="G4175:M4175" si="7805">G$293</f>
        <v>Williams, David</v>
      </c>
      <c r="H4175" s="193" t="str">
        <f t="shared" si="7805"/>
        <v>Plys, Jeff</v>
      </c>
      <c r="I4175" s="193" t="str">
        <f t="shared" si="7805"/>
        <v>EL725</v>
      </c>
      <c r="J4175" s="193" t="str">
        <f t="shared" si="7805"/>
        <v>ELEC SWEEPER</v>
      </c>
      <c r="K4175" s="193" t="str">
        <f t="shared" si="7805"/>
        <v>all</v>
      </c>
      <c r="L4175" s="193">
        <f t="shared" si="7805"/>
        <v>0</v>
      </c>
      <c r="M4175" s="193">
        <f t="shared" si="7805"/>
        <v>0</v>
      </c>
      <c r="N4175" s="193" t="str">
        <f t="shared" si="7791"/>
        <v>Home Network Systems</v>
      </c>
      <c r="AA4175" s="193">
        <f t="shared" si="7746"/>
        <v>0</v>
      </c>
      <c r="AB4175" s="193" t="str">
        <f t="shared" ref="AB4175" si="7806">AB$293</f>
        <v>Plys, Jeff</v>
      </c>
    </row>
    <row r="4176" spans="1:28" s="188" customFormat="1" ht="17.399999999999999">
      <c r="A4176" s="193" t="str">
        <f t="shared" si="7741"/>
        <v>Home Network Systems</v>
      </c>
      <c r="B4176" s="193" t="str">
        <f t="shared" si="7742"/>
        <v>ET255Home Network Systems</v>
      </c>
      <c r="C4176" s="193" t="str">
        <f t="shared" si="7743"/>
        <v>Home Network SystemsPlys, Jeff</v>
      </c>
      <c r="D4176" s="193"/>
      <c r="E4176" s="193"/>
      <c r="F4176" s="193" t="str">
        <f t="shared" si="7744"/>
        <v>Home Network SystemsWilliams, David</v>
      </c>
      <c r="G4176" s="193" t="str">
        <f t="shared" ref="G4176:M4176" si="7807">G$294</f>
        <v>Williams, David</v>
      </c>
      <c r="H4176" s="193" t="str">
        <f t="shared" si="7807"/>
        <v>Plys, Jeff</v>
      </c>
      <c r="I4176" s="193" t="str">
        <f t="shared" si="7807"/>
        <v>ET255</v>
      </c>
      <c r="J4176" s="193" t="str">
        <f t="shared" si="7807"/>
        <v>ETTINGER-ROSINI</v>
      </c>
      <c r="K4176" s="193" t="str">
        <f t="shared" si="7807"/>
        <v>all</v>
      </c>
      <c r="L4176" s="193">
        <f t="shared" si="7807"/>
        <v>0</v>
      </c>
      <c r="M4176" s="193">
        <f t="shared" si="7807"/>
        <v>0</v>
      </c>
      <c r="N4176" s="193" t="str">
        <f t="shared" si="7791"/>
        <v>Home Network Systems</v>
      </c>
      <c r="AA4176" s="193">
        <f t="shared" si="7746"/>
        <v>0</v>
      </c>
      <c r="AB4176" s="193" t="str">
        <f t="shared" ref="AB4176" si="7808">AB$294</f>
        <v>Plys, Jeff</v>
      </c>
    </row>
    <row r="4177" spans="1:28" s="188" customFormat="1" ht="17.399999999999999">
      <c r="A4177" s="193" t="str">
        <f t="shared" si="7741"/>
        <v>Home Network Systems</v>
      </c>
      <c r="B4177" s="193" t="str">
        <f t="shared" si="7742"/>
        <v>JO405Home Network Systems</v>
      </c>
      <c r="C4177" s="193" t="str">
        <f t="shared" si="7743"/>
        <v>Home Network SystemsPlys, Jeff</v>
      </c>
      <c r="D4177" s="193"/>
      <c r="E4177" s="193"/>
      <c r="F4177" s="193" t="str">
        <f t="shared" si="7744"/>
        <v>Home Network SystemsWilliams, David</v>
      </c>
      <c r="G4177" s="193" t="str">
        <f t="shared" ref="G4177:M4177" si="7809">G$295</f>
        <v>Williams, David</v>
      </c>
      <c r="H4177" s="193" t="str">
        <f t="shared" si="7809"/>
        <v>Plys, Jeff</v>
      </c>
      <c r="I4177" s="193" t="str">
        <f t="shared" si="7809"/>
        <v>JO405</v>
      </c>
      <c r="J4177" s="193" t="str">
        <f t="shared" si="7809"/>
        <v>JOHNSON PIKE</v>
      </c>
      <c r="K4177" s="193" t="str">
        <f t="shared" si="7809"/>
        <v>all</v>
      </c>
      <c r="L4177" s="193">
        <f t="shared" si="7809"/>
        <v>0</v>
      </c>
      <c r="M4177" s="193">
        <f t="shared" si="7809"/>
        <v>0</v>
      </c>
      <c r="N4177" s="193" t="str">
        <f t="shared" si="7791"/>
        <v>Home Network Systems</v>
      </c>
      <c r="AA4177" s="193">
        <f t="shared" si="7746"/>
        <v>0</v>
      </c>
      <c r="AB4177" s="193" t="str">
        <f t="shared" ref="AB4177" si="7810">AB$295</f>
        <v>Plys, Jeff</v>
      </c>
    </row>
    <row r="4178" spans="1:28" s="188" customFormat="1" ht="17.399999999999999">
      <c r="A4178" s="193" t="str">
        <f t="shared" si="7741"/>
        <v>Home Network Systems</v>
      </c>
      <c r="B4178" s="193" t="str">
        <f t="shared" si="7742"/>
        <v>KA365Home Network Systems</v>
      </c>
      <c r="C4178" s="193" t="str">
        <f t="shared" si="7743"/>
        <v>Home Network SystemsPlys, Jeff</v>
      </c>
      <c r="D4178" s="193"/>
      <c r="E4178" s="193"/>
      <c r="F4178" s="193" t="str">
        <f t="shared" si="7744"/>
        <v>Home Network SystemsWilliams, David</v>
      </c>
      <c r="G4178" s="193" t="str">
        <f t="shared" ref="G4178:M4178" si="7811">G$296</f>
        <v>Williams, David</v>
      </c>
      <c r="H4178" s="193" t="str">
        <f t="shared" si="7811"/>
        <v>Plys, Jeff</v>
      </c>
      <c r="I4178" s="193" t="str">
        <f t="shared" si="7811"/>
        <v>KA365</v>
      </c>
      <c r="J4178" s="193" t="str">
        <f t="shared" si="7811"/>
        <v>KAIN-McARTHUR INC.</v>
      </c>
      <c r="K4178" s="193" t="str">
        <f t="shared" si="7811"/>
        <v>all</v>
      </c>
      <c r="L4178" s="193">
        <f t="shared" si="7811"/>
        <v>0</v>
      </c>
      <c r="M4178" s="193">
        <f t="shared" si="7811"/>
        <v>0</v>
      </c>
      <c r="N4178" s="193" t="str">
        <f t="shared" si="7791"/>
        <v>Home Network Systems</v>
      </c>
      <c r="AA4178" s="193">
        <f t="shared" si="7746"/>
        <v>0</v>
      </c>
      <c r="AB4178" s="193" t="str">
        <f t="shared" ref="AB4178" si="7812">AB$296</f>
        <v>Plys, Jeff</v>
      </c>
    </row>
    <row r="4179" spans="1:28" s="188" customFormat="1" ht="17.399999999999999">
      <c r="A4179" s="193" t="str">
        <f t="shared" si="7741"/>
        <v>Home Network Systems</v>
      </c>
      <c r="B4179" s="193" t="str">
        <f t="shared" si="7742"/>
        <v>KL105Home Network Systems</v>
      </c>
      <c r="C4179" s="193" t="str">
        <f t="shared" si="7743"/>
        <v>Home Network SystemsPlys, Jeff</v>
      </c>
      <c r="D4179" s="193"/>
      <c r="E4179" s="193"/>
      <c r="F4179" s="193" t="str">
        <f t="shared" si="7744"/>
        <v>Home Network SystemsWilliams, David</v>
      </c>
      <c r="G4179" s="193" t="str">
        <f t="shared" ref="G4179:M4179" si="7813">G$297</f>
        <v>Williams, David</v>
      </c>
      <c r="H4179" s="193" t="str">
        <f t="shared" si="7813"/>
        <v>Plys, Jeff</v>
      </c>
      <c r="I4179" s="193" t="str">
        <f t="shared" si="7813"/>
        <v>KL105</v>
      </c>
      <c r="J4179" s="193" t="str">
        <f t="shared" si="7813"/>
        <v>KLH</v>
      </c>
      <c r="K4179" s="193" t="str">
        <f t="shared" si="7813"/>
        <v>all</v>
      </c>
      <c r="L4179" s="193">
        <f t="shared" si="7813"/>
        <v>0</v>
      </c>
      <c r="M4179" s="193">
        <f t="shared" si="7813"/>
        <v>0</v>
      </c>
      <c r="N4179" s="193" t="str">
        <f t="shared" si="7791"/>
        <v>Home Network Systems</v>
      </c>
      <c r="AA4179" s="193">
        <f t="shared" si="7746"/>
        <v>0</v>
      </c>
      <c r="AB4179" s="193" t="str">
        <f t="shared" ref="AB4179" si="7814">AB$297</f>
        <v>Plys, Jeff</v>
      </c>
    </row>
    <row r="4180" spans="1:28" s="188" customFormat="1" ht="17.399999999999999">
      <c r="A4180" s="193" t="str">
        <f t="shared" si="7741"/>
        <v>Home Network Systems</v>
      </c>
      <c r="B4180" s="193" t="str">
        <f t="shared" si="7742"/>
        <v>MI021Home Network Systems</v>
      </c>
      <c r="C4180" s="193" t="str">
        <f t="shared" si="7743"/>
        <v>Home Network SystemsPlys, Jeff</v>
      </c>
      <c r="D4180" s="193"/>
      <c r="E4180" s="193"/>
      <c r="F4180" s="193" t="str">
        <f t="shared" si="7744"/>
        <v>Home Network SystemsWilliams, David</v>
      </c>
      <c r="G4180" s="193" t="str">
        <f t="shared" ref="G4180:M4180" si="7815">G$298</f>
        <v>Williams, David</v>
      </c>
      <c r="H4180" s="193" t="str">
        <f t="shared" si="7815"/>
        <v>Plys, Jeff</v>
      </c>
      <c r="I4180" s="193" t="str">
        <f t="shared" si="7815"/>
        <v>MI021</v>
      </c>
      <c r="J4180" s="193" t="str">
        <f t="shared" si="7815"/>
        <v>MIKE SWENSON</v>
      </c>
      <c r="K4180" s="193" t="str">
        <f t="shared" si="7815"/>
        <v>all</v>
      </c>
      <c r="L4180" s="193">
        <f t="shared" si="7815"/>
        <v>0</v>
      </c>
      <c r="M4180" s="193">
        <f t="shared" si="7815"/>
        <v>0</v>
      </c>
      <c r="N4180" s="193" t="str">
        <f t="shared" si="7791"/>
        <v>Home Network Systems</v>
      </c>
      <c r="AA4180" s="193">
        <f t="shared" si="7746"/>
        <v>0</v>
      </c>
      <c r="AB4180" s="193" t="str">
        <f t="shared" ref="AB4180" si="7816">AB$298</f>
        <v>Plys, Jeff</v>
      </c>
    </row>
    <row r="4181" spans="1:28" s="188" customFormat="1" ht="17.399999999999999">
      <c r="A4181" s="193" t="str">
        <f t="shared" si="7741"/>
        <v>Home Network Systems</v>
      </c>
      <c r="B4181" s="193" t="str">
        <f t="shared" si="7742"/>
        <v>PI360Home Network Systems</v>
      </c>
      <c r="C4181" s="193" t="str">
        <f t="shared" si="7743"/>
        <v>Home Network SystemsPlys, Jeff</v>
      </c>
      <c r="D4181" s="193"/>
      <c r="E4181" s="193"/>
      <c r="F4181" s="193" t="str">
        <f t="shared" si="7744"/>
        <v>Home Network SystemsWilliams, David</v>
      </c>
      <c r="G4181" s="193" t="str">
        <f t="shared" ref="G4181:M4181" si="7817">G$299</f>
        <v>Williams, David</v>
      </c>
      <c r="H4181" s="193" t="str">
        <f t="shared" si="7817"/>
        <v>Plys, Jeff</v>
      </c>
      <c r="I4181" s="193" t="str">
        <f t="shared" si="7817"/>
        <v>PI360</v>
      </c>
      <c r="J4181" s="193" t="str">
        <f t="shared" si="7817"/>
        <v>PEIONEER SQUARE</v>
      </c>
      <c r="K4181" s="193" t="str">
        <f t="shared" si="7817"/>
        <v>all</v>
      </c>
      <c r="L4181" s="193">
        <f t="shared" si="7817"/>
        <v>0</v>
      </c>
      <c r="M4181" s="193">
        <f t="shared" si="7817"/>
        <v>0</v>
      </c>
      <c r="N4181" s="193" t="str">
        <f t="shared" si="7791"/>
        <v>Home Network Systems</v>
      </c>
      <c r="AA4181" s="193">
        <f t="shared" si="7746"/>
        <v>0</v>
      </c>
      <c r="AB4181" s="193" t="str">
        <f t="shared" ref="AB4181" si="7818">AB$299</f>
        <v>Plys, Jeff</v>
      </c>
    </row>
    <row r="4182" spans="1:28" s="188" customFormat="1" ht="17.399999999999999">
      <c r="A4182" s="193" t="str">
        <f t="shared" si="7741"/>
        <v>Home Network Systems</v>
      </c>
      <c r="B4182" s="193" t="str">
        <f t="shared" si="7742"/>
        <v>PR140Home Network Systems</v>
      </c>
      <c r="C4182" s="193" t="str">
        <f t="shared" si="7743"/>
        <v>Home Network SystemsPlys, Jeff</v>
      </c>
      <c r="D4182" s="193"/>
      <c r="E4182" s="193"/>
      <c r="F4182" s="193" t="str">
        <f t="shared" si="7744"/>
        <v>Home Network SystemsWilliams, David</v>
      </c>
      <c r="G4182" s="193" t="str">
        <f t="shared" ref="G4182:M4182" si="7819">G$300</f>
        <v>Williams, David</v>
      </c>
      <c r="H4182" s="193" t="str">
        <f t="shared" si="7819"/>
        <v>Plys, Jeff</v>
      </c>
      <c r="I4182" s="193" t="str">
        <f t="shared" si="7819"/>
        <v>PR140</v>
      </c>
      <c r="J4182" s="193" t="str">
        <f t="shared" si="7819"/>
        <v>PROFESSIONAL MANUFACTURERS REPRESEN</v>
      </c>
      <c r="K4182" s="193" t="str">
        <f t="shared" si="7819"/>
        <v>all</v>
      </c>
      <c r="L4182" s="193">
        <f t="shared" si="7819"/>
        <v>0</v>
      </c>
      <c r="M4182" s="193">
        <f t="shared" si="7819"/>
        <v>0</v>
      </c>
      <c r="N4182" s="193" t="str">
        <f t="shared" si="7791"/>
        <v>Home Network Systems</v>
      </c>
      <c r="AA4182" s="193">
        <f t="shared" si="7746"/>
        <v>0</v>
      </c>
      <c r="AB4182" s="193" t="str">
        <f t="shared" ref="AB4182" si="7820">AB$300</f>
        <v>Plys, Jeff</v>
      </c>
    </row>
    <row r="4183" spans="1:28" s="188" customFormat="1" ht="17.399999999999999">
      <c r="A4183" s="193" t="str">
        <f t="shared" si="7741"/>
        <v>Home Network Systems</v>
      </c>
      <c r="B4183" s="193" t="str">
        <f t="shared" si="7742"/>
        <v>PT046Home Network Systems</v>
      </c>
      <c r="C4183" s="193" t="str">
        <f t="shared" si="7743"/>
        <v>Home Network SystemsPlys, Jeff</v>
      </c>
      <c r="D4183" s="193"/>
      <c r="E4183" s="193"/>
      <c r="F4183" s="193" t="str">
        <f t="shared" si="7744"/>
        <v>Home Network SystemsWilliams, David</v>
      </c>
      <c r="G4183" s="193" t="str">
        <f t="shared" ref="G4183:M4183" si="7821">G$301</f>
        <v>Williams, David</v>
      </c>
      <c r="H4183" s="193" t="str">
        <f t="shared" si="7821"/>
        <v>Plys, Jeff</v>
      </c>
      <c r="I4183" s="193" t="str">
        <f t="shared" si="7821"/>
        <v>PT046</v>
      </c>
      <c r="J4183" s="193" t="str">
        <f t="shared" si="7821"/>
        <v>PRO PACIFIC AGENTS INC</v>
      </c>
      <c r="K4183" s="193" t="str">
        <f t="shared" si="7821"/>
        <v>all</v>
      </c>
      <c r="L4183" s="193">
        <f t="shared" si="7821"/>
        <v>0</v>
      </c>
      <c r="M4183" s="193">
        <f t="shared" si="7821"/>
        <v>0</v>
      </c>
      <c r="N4183" s="193" t="str">
        <f t="shared" si="7791"/>
        <v>Home Network Systems</v>
      </c>
      <c r="AA4183" s="193">
        <f t="shared" si="7746"/>
        <v>0</v>
      </c>
      <c r="AB4183" s="193" t="str">
        <f t="shared" ref="AB4183" si="7822">AB$301</f>
        <v>Plys, Jeff</v>
      </c>
    </row>
    <row r="4184" spans="1:28" s="188" customFormat="1" ht="17.399999999999999">
      <c r="A4184" s="193" t="str">
        <f t="shared" si="7741"/>
        <v>Home Network Systems</v>
      </c>
      <c r="B4184" s="193" t="str">
        <f t="shared" si="7742"/>
        <v>SA900Home Network Systems</v>
      </c>
      <c r="C4184" s="193" t="str">
        <f t="shared" si="7743"/>
        <v>Home Network SystemsPlys, Jeff</v>
      </c>
      <c r="D4184" s="193"/>
      <c r="E4184" s="193"/>
      <c r="F4184" s="193" t="str">
        <f t="shared" si="7744"/>
        <v>Home Network SystemsWilliams, David</v>
      </c>
      <c r="G4184" s="193" t="str">
        <f t="shared" ref="G4184:M4184" si="7823">G$302</f>
        <v>Williams, David</v>
      </c>
      <c r="H4184" s="193" t="str">
        <f t="shared" si="7823"/>
        <v>Plys, Jeff</v>
      </c>
      <c r="I4184" s="193" t="str">
        <f t="shared" si="7823"/>
        <v>SA900</v>
      </c>
      <c r="J4184" s="193" t="str">
        <f t="shared" si="7823"/>
        <v>SALEM SUP</v>
      </c>
      <c r="K4184" s="193" t="str">
        <f t="shared" si="7823"/>
        <v>all</v>
      </c>
      <c r="L4184" s="193">
        <f t="shared" si="7823"/>
        <v>0</v>
      </c>
      <c r="M4184" s="193">
        <f t="shared" si="7823"/>
        <v>0</v>
      </c>
      <c r="N4184" s="193" t="str">
        <f t="shared" si="7791"/>
        <v>Home Network Systems</v>
      </c>
      <c r="AA4184" s="193">
        <f t="shared" si="7746"/>
        <v>0</v>
      </c>
      <c r="AB4184" s="193" t="str">
        <f t="shared" ref="AB4184" si="7824">AB$302</f>
        <v>Plys, Jeff</v>
      </c>
    </row>
    <row r="4185" spans="1:28" s="188" customFormat="1" ht="17.399999999999999">
      <c r="A4185" s="193" t="str">
        <f t="shared" si="7741"/>
        <v>Home Network Systems</v>
      </c>
      <c r="B4185" s="193" t="str">
        <f t="shared" si="7742"/>
        <v>SC275Home Network Systems</v>
      </c>
      <c r="C4185" s="193" t="str">
        <f t="shared" si="7743"/>
        <v>Home Network SystemsPlys, Jeff</v>
      </c>
      <c r="D4185" s="193"/>
      <c r="E4185" s="193"/>
      <c r="F4185" s="193" t="str">
        <f t="shared" si="7744"/>
        <v>Home Network SystemsWilliams, David</v>
      </c>
      <c r="G4185" s="193" t="str">
        <f t="shared" ref="G4185:M4185" si="7825">G$303</f>
        <v>Williams, David</v>
      </c>
      <c r="H4185" s="193" t="str">
        <f t="shared" si="7825"/>
        <v>Plys, Jeff</v>
      </c>
      <c r="I4185" s="193" t="str">
        <f t="shared" si="7825"/>
        <v>SC275</v>
      </c>
      <c r="J4185" s="193" t="str">
        <f t="shared" si="7825"/>
        <v>STEEL CITY</v>
      </c>
      <c r="K4185" s="193" t="str">
        <f t="shared" si="7825"/>
        <v>all</v>
      </c>
      <c r="L4185" s="193">
        <f t="shared" si="7825"/>
        <v>0</v>
      </c>
      <c r="M4185" s="193">
        <f t="shared" si="7825"/>
        <v>0</v>
      </c>
      <c r="N4185" s="193" t="str">
        <f t="shared" si="7791"/>
        <v>Home Network Systems</v>
      </c>
      <c r="AA4185" s="193">
        <f t="shared" si="7746"/>
        <v>0</v>
      </c>
      <c r="AB4185" s="193" t="str">
        <f t="shared" ref="AB4185" si="7826">AB$303</f>
        <v>Plys, Jeff</v>
      </c>
    </row>
    <row r="4186" spans="1:28" s="188" customFormat="1" ht="17.399999999999999">
      <c r="A4186" s="193" t="str">
        <f t="shared" si="7741"/>
        <v>Home Network Systems</v>
      </c>
      <c r="B4186" s="193" t="str">
        <f t="shared" si="7742"/>
        <v>SH810Home Network Systems</v>
      </c>
      <c r="C4186" s="193" t="str">
        <f t="shared" si="7743"/>
        <v>Home Network SystemsPlys, Jeff</v>
      </c>
      <c r="D4186" s="193"/>
      <c r="E4186" s="193"/>
      <c r="F4186" s="193" t="str">
        <f t="shared" si="7744"/>
        <v>Home Network SystemsWilliams, David</v>
      </c>
      <c r="G4186" s="193" t="str">
        <f t="shared" ref="G4186:M4186" si="7827">G$304</f>
        <v>Williams, David</v>
      </c>
      <c r="H4186" s="193" t="str">
        <f t="shared" si="7827"/>
        <v>Plys, Jeff</v>
      </c>
      <c r="I4186" s="193" t="str">
        <f t="shared" si="7827"/>
        <v>SH810</v>
      </c>
      <c r="J4186" s="193" t="str">
        <f t="shared" si="7827"/>
        <v>SHAFFER DIST.</v>
      </c>
      <c r="K4186" s="193" t="str">
        <f t="shared" si="7827"/>
        <v>all</v>
      </c>
      <c r="L4186" s="193">
        <f t="shared" si="7827"/>
        <v>0</v>
      </c>
      <c r="M4186" s="193">
        <f t="shared" si="7827"/>
        <v>0</v>
      </c>
      <c r="N4186" s="193" t="str">
        <f t="shared" si="7791"/>
        <v>Home Network Systems</v>
      </c>
      <c r="AA4186" s="193">
        <f t="shared" si="7746"/>
        <v>0</v>
      </c>
      <c r="AB4186" s="193" t="str">
        <f t="shared" ref="AB4186" si="7828">AB$304</f>
        <v>Plys, Jeff</v>
      </c>
    </row>
    <row r="4187" spans="1:28" s="188" customFormat="1" ht="17.399999999999999">
      <c r="A4187" s="193" t="str">
        <f t="shared" si="7741"/>
        <v>Home Network Systems</v>
      </c>
      <c r="B4187" s="193" t="str">
        <f t="shared" si="7742"/>
        <v>SP578Home Network Systems</v>
      </c>
      <c r="C4187" s="193" t="str">
        <f t="shared" si="7743"/>
        <v>Home Network SystemsPlys, Jeff</v>
      </c>
      <c r="D4187" s="193"/>
      <c r="E4187" s="193"/>
      <c r="F4187" s="193" t="str">
        <f t="shared" si="7744"/>
        <v>Home Network SystemsWilliams, David</v>
      </c>
      <c r="G4187" s="193" t="str">
        <f t="shared" ref="G4187:M4187" si="7829">G$305</f>
        <v>Williams, David</v>
      </c>
      <c r="H4187" s="193" t="str">
        <f t="shared" si="7829"/>
        <v>Plys, Jeff</v>
      </c>
      <c r="I4187" s="193" t="str">
        <f t="shared" si="7829"/>
        <v>SP578</v>
      </c>
      <c r="J4187" s="193" t="str">
        <f t="shared" si="7829"/>
        <v>STIEFEL DISTRIBUTING LLC</v>
      </c>
      <c r="K4187" s="193" t="str">
        <f t="shared" si="7829"/>
        <v>all</v>
      </c>
      <c r="L4187" s="193">
        <f t="shared" si="7829"/>
        <v>0</v>
      </c>
      <c r="M4187" s="193">
        <f t="shared" si="7829"/>
        <v>0</v>
      </c>
      <c r="N4187" s="193" t="str">
        <f t="shared" si="7791"/>
        <v>Home Network Systems</v>
      </c>
      <c r="AA4187" s="193">
        <f t="shared" si="7746"/>
        <v>0</v>
      </c>
      <c r="AB4187" s="193" t="str">
        <f t="shared" ref="AB4187" si="7830">AB$305</f>
        <v>Plys, Jeff</v>
      </c>
    </row>
    <row r="4188" spans="1:28" s="188" customFormat="1" ht="17.399999999999999">
      <c r="A4188" s="193" t="str">
        <f t="shared" si="7741"/>
        <v>Home Network Systems</v>
      </c>
      <c r="B4188" s="193" t="str">
        <f t="shared" si="7742"/>
        <v>SP579Home Network Systems</v>
      </c>
      <c r="C4188" s="193" t="str">
        <f t="shared" si="7743"/>
        <v>Home Network SystemsPlys, Jeff</v>
      </c>
      <c r="D4188" s="193"/>
      <c r="E4188" s="193"/>
      <c r="F4188" s="193" t="str">
        <f t="shared" si="7744"/>
        <v>Home Network SystemsWilliams, David</v>
      </c>
      <c r="G4188" s="193" t="str">
        <f t="shared" ref="G4188:M4188" si="7831">G$306</f>
        <v>Williams, David</v>
      </c>
      <c r="H4188" s="193" t="str">
        <f t="shared" si="7831"/>
        <v>Plys, Jeff</v>
      </c>
      <c r="I4188" s="193" t="str">
        <f t="shared" si="7831"/>
        <v>SP579</v>
      </c>
      <c r="J4188" s="193" t="str">
        <f t="shared" si="7831"/>
        <v>SPECIALITY EQUIPMENT SALES (SESCO)</v>
      </c>
      <c r="K4188" s="193" t="str">
        <f t="shared" si="7831"/>
        <v>all</v>
      </c>
      <c r="L4188" s="193">
        <f t="shared" si="7831"/>
        <v>0</v>
      </c>
      <c r="M4188" s="193">
        <f t="shared" si="7831"/>
        <v>0</v>
      </c>
      <c r="N4188" s="193" t="str">
        <f t="shared" si="7791"/>
        <v>Home Network Systems</v>
      </c>
      <c r="AA4188" s="193">
        <f t="shared" si="7746"/>
        <v>0</v>
      </c>
      <c r="AB4188" s="193" t="str">
        <f t="shared" ref="AB4188" si="7832">AB$306</f>
        <v>Plys, Jeff</v>
      </c>
    </row>
    <row r="4189" spans="1:28" s="188" customFormat="1" ht="17.399999999999999">
      <c r="A4189" s="193" t="str">
        <f t="shared" si="7741"/>
        <v>Home Network Systems</v>
      </c>
      <c r="B4189" s="193" t="str">
        <f t="shared" si="7742"/>
        <v>0Home Network Systems</v>
      </c>
      <c r="C4189" s="193" t="str">
        <f t="shared" si="7743"/>
        <v>Home Network Systems0</v>
      </c>
      <c r="D4189" s="193"/>
      <c r="E4189" s="193"/>
      <c r="F4189" s="193" t="str">
        <f t="shared" si="7744"/>
        <v>Home Network Systems0</v>
      </c>
      <c r="G4189" s="193">
        <f t="shared" ref="G4189:M4189" si="7833">G$307</f>
        <v>0</v>
      </c>
      <c r="H4189" s="193">
        <f t="shared" si="7833"/>
        <v>0</v>
      </c>
      <c r="I4189" s="193">
        <f t="shared" si="7833"/>
        <v>0</v>
      </c>
      <c r="J4189" s="193">
        <f t="shared" si="7833"/>
        <v>0</v>
      </c>
      <c r="K4189" s="193">
        <f t="shared" si="7833"/>
        <v>0</v>
      </c>
      <c r="L4189" s="193">
        <f t="shared" si="7833"/>
        <v>0</v>
      </c>
      <c r="M4189" s="193">
        <f t="shared" si="7833"/>
        <v>0</v>
      </c>
      <c r="N4189" s="193" t="str">
        <f t="shared" si="7791"/>
        <v>Home Network Systems</v>
      </c>
      <c r="AA4189" s="193">
        <f t="shared" si="7746"/>
        <v>0</v>
      </c>
      <c r="AB4189" s="193">
        <f t="shared" ref="AB4189" si="7834">AB$307</f>
        <v>0</v>
      </c>
    </row>
    <row r="4190" spans="1:28" s="188" customFormat="1" ht="17.399999999999999">
      <c r="A4190" s="193" t="str">
        <f t="shared" si="7741"/>
        <v>Home Network Systems</v>
      </c>
      <c r="B4190" s="193" t="str">
        <f t="shared" si="7742"/>
        <v>0Home Network Systems</v>
      </c>
      <c r="C4190" s="193" t="str">
        <f t="shared" si="7743"/>
        <v>Home Network Systems0</v>
      </c>
      <c r="D4190" s="193"/>
      <c r="E4190" s="193"/>
      <c r="F4190" s="193" t="str">
        <f t="shared" si="7744"/>
        <v>Home Network Systems0</v>
      </c>
      <c r="G4190" s="193">
        <f t="shared" ref="G4190:M4190" si="7835">G$308</f>
        <v>0</v>
      </c>
      <c r="H4190" s="193">
        <f t="shared" si="7835"/>
        <v>0</v>
      </c>
      <c r="I4190" s="193">
        <f t="shared" si="7835"/>
        <v>0</v>
      </c>
      <c r="J4190" s="193">
        <f t="shared" si="7835"/>
        <v>0</v>
      </c>
      <c r="K4190" s="193">
        <f t="shared" si="7835"/>
        <v>0</v>
      </c>
      <c r="L4190" s="193">
        <f t="shared" si="7835"/>
        <v>0</v>
      </c>
      <c r="M4190" s="193">
        <f t="shared" si="7835"/>
        <v>0</v>
      </c>
      <c r="N4190" s="193" t="str">
        <f t="shared" si="7791"/>
        <v>Home Network Systems</v>
      </c>
      <c r="AA4190" s="193">
        <f t="shared" si="7746"/>
        <v>0</v>
      </c>
      <c r="AB4190" s="193">
        <f t="shared" ref="AB4190" si="7836">AB$308</f>
        <v>0</v>
      </c>
    </row>
    <row r="4191" spans="1:28" s="188" customFormat="1" ht="17.399999999999999">
      <c r="A4191" s="193" t="str">
        <f t="shared" si="7741"/>
        <v>Home Network Systems</v>
      </c>
      <c r="B4191" s="193" t="str">
        <f t="shared" si="7742"/>
        <v>0Home Network Systems</v>
      </c>
      <c r="C4191" s="193" t="str">
        <f t="shared" si="7743"/>
        <v>Home Network Systems0</v>
      </c>
      <c r="D4191" s="193"/>
      <c r="E4191" s="193"/>
      <c r="F4191" s="193" t="str">
        <f t="shared" si="7744"/>
        <v>Home Network Systems0</v>
      </c>
      <c r="G4191" s="193">
        <f t="shared" ref="G4191:M4191" si="7837">G$309</f>
        <v>0</v>
      </c>
      <c r="H4191" s="193">
        <f t="shared" si="7837"/>
        <v>0</v>
      </c>
      <c r="I4191" s="193">
        <f t="shared" si="7837"/>
        <v>0</v>
      </c>
      <c r="J4191" s="193">
        <f t="shared" si="7837"/>
        <v>0</v>
      </c>
      <c r="K4191" s="193">
        <f t="shared" si="7837"/>
        <v>0</v>
      </c>
      <c r="L4191" s="193">
        <f t="shared" si="7837"/>
        <v>0</v>
      </c>
      <c r="M4191" s="193">
        <f t="shared" si="7837"/>
        <v>0</v>
      </c>
      <c r="N4191" s="193" t="str">
        <f t="shared" si="7791"/>
        <v>Home Network Systems</v>
      </c>
      <c r="AA4191" s="193">
        <f t="shared" si="7746"/>
        <v>0</v>
      </c>
      <c r="AB4191" s="193">
        <f t="shared" ref="AB4191" si="7838">AB$309</f>
        <v>0</v>
      </c>
    </row>
    <row r="4192" spans="1:28" s="188" customFormat="1" ht="17.399999999999999">
      <c r="A4192" s="193" t="str">
        <f t="shared" si="7741"/>
        <v>Home Network Systems</v>
      </c>
      <c r="B4192" s="193" t="str">
        <f t="shared" si="7742"/>
        <v>0Home Network Systems</v>
      </c>
      <c r="C4192" s="193" t="str">
        <f t="shared" si="7743"/>
        <v>Home Network Systems0</v>
      </c>
      <c r="D4192" s="193"/>
      <c r="E4192" s="193"/>
      <c r="F4192" s="193" t="str">
        <f t="shared" si="7744"/>
        <v>Home Network Systems0</v>
      </c>
      <c r="G4192" s="193">
        <f t="shared" ref="G4192:M4192" si="7839">G$310</f>
        <v>0</v>
      </c>
      <c r="H4192" s="193">
        <f t="shared" si="7839"/>
        <v>0</v>
      </c>
      <c r="I4192" s="193">
        <f t="shared" si="7839"/>
        <v>0</v>
      </c>
      <c r="J4192" s="193">
        <f t="shared" si="7839"/>
        <v>0</v>
      </c>
      <c r="K4192" s="193">
        <f t="shared" si="7839"/>
        <v>0</v>
      </c>
      <c r="L4192" s="193">
        <f t="shared" si="7839"/>
        <v>0</v>
      </c>
      <c r="M4192" s="193">
        <f t="shared" si="7839"/>
        <v>0</v>
      </c>
      <c r="N4192" s="193" t="str">
        <f t="shared" si="7791"/>
        <v>Home Network Systems</v>
      </c>
      <c r="AA4192" s="193">
        <f t="shared" si="7746"/>
        <v>0</v>
      </c>
      <c r="AB4192" s="193">
        <f t="shared" ref="AB4192" si="7840">AB$310</f>
        <v>0</v>
      </c>
    </row>
    <row r="4193" spans="1:28" s="188" customFormat="1" ht="17.399999999999999">
      <c r="A4193" s="193" t="str">
        <f t="shared" si="7741"/>
        <v>Home Network Systems</v>
      </c>
      <c r="B4193" s="193" t="str">
        <f t="shared" si="7742"/>
        <v>0Home Network Systems</v>
      </c>
      <c r="C4193" s="193" t="str">
        <f t="shared" si="7743"/>
        <v>Home Network Systems0</v>
      </c>
      <c r="D4193" s="193"/>
      <c r="E4193" s="193"/>
      <c r="F4193" s="193" t="str">
        <f t="shared" si="7744"/>
        <v>Home Network Systems0</v>
      </c>
      <c r="G4193" s="193">
        <f t="shared" ref="G4193:M4193" si="7841">G$311</f>
        <v>0</v>
      </c>
      <c r="H4193" s="193">
        <f t="shared" si="7841"/>
        <v>0</v>
      </c>
      <c r="I4193" s="193">
        <f t="shared" si="7841"/>
        <v>0</v>
      </c>
      <c r="J4193" s="193">
        <f t="shared" si="7841"/>
        <v>0</v>
      </c>
      <c r="K4193" s="193">
        <f t="shared" si="7841"/>
        <v>0</v>
      </c>
      <c r="L4193" s="193">
        <f t="shared" si="7841"/>
        <v>0</v>
      </c>
      <c r="M4193" s="193">
        <f t="shared" si="7841"/>
        <v>0</v>
      </c>
      <c r="N4193" s="193" t="str">
        <f t="shared" si="7791"/>
        <v>Home Network Systems</v>
      </c>
      <c r="AA4193" s="193">
        <f t="shared" si="7746"/>
        <v>0</v>
      </c>
      <c r="AB4193" s="193">
        <f t="shared" ref="AB4193" si="7842">AB$311</f>
        <v>0</v>
      </c>
    </row>
    <row r="4194" spans="1:28" s="188" customFormat="1" ht="17.399999999999999">
      <c r="A4194" s="193" t="str">
        <f t="shared" si="7741"/>
        <v>Home Network Systems</v>
      </c>
      <c r="B4194" s="193" t="str">
        <f t="shared" si="7742"/>
        <v>EM245Home Network Systems</v>
      </c>
      <c r="C4194" s="193" t="str">
        <f t="shared" si="7743"/>
        <v>Home Network SystemsRigney, Matthew</v>
      </c>
      <c r="D4194" s="193"/>
      <c r="E4194" s="193"/>
      <c r="F4194" s="193" t="str">
        <f t="shared" si="7744"/>
        <v>Home Network SystemsWilliams, David</v>
      </c>
      <c r="G4194" s="193" t="str">
        <f t="shared" ref="G4194:M4194" si="7843">G$312</f>
        <v>Williams, David</v>
      </c>
      <c r="H4194" s="193" t="str">
        <f t="shared" si="7843"/>
        <v>Rigney, Matthew</v>
      </c>
      <c r="I4194" s="193" t="str">
        <f t="shared" si="7843"/>
        <v>EM245</v>
      </c>
      <c r="J4194" s="193" t="str">
        <f t="shared" si="7843"/>
        <v>EMPIRE EQUIPMENT COMPANY</v>
      </c>
      <c r="K4194" s="193" t="str">
        <f t="shared" si="7843"/>
        <v>all</v>
      </c>
      <c r="L4194" s="193">
        <f t="shared" si="7843"/>
        <v>0</v>
      </c>
      <c r="M4194" s="193">
        <f t="shared" si="7843"/>
        <v>0</v>
      </c>
      <c r="N4194" s="193" t="str">
        <f t="shared" si="7791"/>
        <v>Home Network Systems</v>
      </c>
      <c r="AA4194" s="193">
        <f t="shared" si="7746"/>
        <v>0</v>
      </c>
      <c r="AB4194" s="193" t="str">
        <f t="shared" ref="AB4194" si="7844">AB$312</f>
        <v>Rigney, Matthew</v>
      </c>
    </row>
    <row r="4195" spans="1:28" s="188" customFormat="1" ht="17.399999999999999">
      <c r="A4195" s="193" t="str">
        <f t="shared" si="7741"/>
        <v>Home Network Systems</v>
      </c>
      <c r="B4195" s="193" t="str">
        <f t="shared" si="7742"/>
        <v>FI415Home Network Systems</v>
      </c>
      <c r="C4195" s="193" t="str">
        <f t="shared" si="7743"/>
        <v>Home Network SystemsRigney, Matthew</v>
      </c>
      <c r="D4195" s="193"/>
      <c r="E4195" s="193"/>
      <c r="F4195" s="193" t="str">
        <f t="shared" si="7744"/>
        <v>Home Network SystemsWilliams, David</v>
      </c>
      <c r="G4195" s="193" t="str">
        <f t="shared" ref="G4195:M4195" si="7845">G$313</f>
        <v>Williams, David</v>
      </c>
      <c r="H4195" s="193" t="str">
        <f t="shared" si="7845"/>
        <v>Rigney, Matthew</v>
      </c>
      <c r="I4195" s="193" t="str">
        <f t="shared" si="7845"/>
        <v>FI415</v>
      </c>
      <c r="J4195" s="193" t="str">
        <f t="shared" si="7845"/>
        <v>FINN COMMERCIAL</v>
      </c>
      <c r="K4195" s="193" t="str">
        <f t="shared" si="7845"/>
        <v>all</v>
      </c>
      <c r="L4195" s="193">
        <f t="shared" si="7845"/>
        <v>0</v>
      </c>
      <c r="M4195" s="193">
        <f t="shared" si="7845"/>
        <v>0</v>
      </c>
      <c r="N4195" s="193" t="str">
        <f t="shared" si="7791"/>
        <v>Home Network Systems</v>
      </c>
      <c r="AA4195" s="193">
        <f t="shared" si="7746"/>
        <v>0</v>
      </c>
      <c r="AB4195" s="193" t="str">
        <f t="shared" ref="AB4195" si="7846">AB$313</f>
        <v>Rigney, Matthew</v>
      </c>
    </row>
    <row r="4196" spans="1:28" s="188" customFormat="1" ht="17.399999999999999">
      <c r="A4196" s="193" t="str">
        <f t="shared" si="7741"/>
        <v>Home Network Systems</v>
      </c>
      <c r="B4196" s="193" t="str">
        <f t="shared" si="7742"/>
        <v>HI560Home Network Systems</v>
      </c>
      <c r="C4196" s="193" t="str">
        <f t="shared" si="7743"/>
        <v>Home Network SystemsRigney, Matthew</v>
      </c>
      <c r="D4196" s="193"/>
      <c r="E4196" s="193"/>
      <c r="F4196" s="193" t="str">
        <f t="shared" si="7744"/>
        <v>Home Network SystemsWilliams, David</v>
      </c>
      <c r="G4196" s="193" t="str">
        <f t="shared" ref="G4196:M4196" si="7847">G$314</f>
        <v>Williams, David</v>
      </c>
      <c r="H4196" s="193" t="str">
        <f t="shared" si="7847"/>
        <v>Rigney, Matthew</v>
      </c>
      <c r="I4196" s="193" t="str">
        <f t="shared" si="7847"/>
        <v>HI560</v>
      </c>
      <c r="J4196" s="193" t="str">
        <f t="shared" si="7847"/>
        <v>HIGH SABATINO</v>
      </c>
      <c r="K4196" s="193" t="str">
        <f t="shared" si="7847"/>
        <v>all</v>
      </c>
      <c r="L4196" s="193">
        <f t="shared" si="7847"/>
        <v>0</v>
      </c>
      <c r="M4196" s="193">
        <f t="shared" si="7847"/>
        <v>0</v>
      </c>
      <c r="N4196" s="193" t="str">
        <f t="shared" si="7791"/>
        <v>Home Network Systems</v>
      </c>
      <c r="AA4196" s="193">
        <f t="shared" si="7746"/>
        <v>0</v>
      </c>
      <c r="AB4196" s="193" t="str">
        <f t="shared" ref="AB4196" si="7848">AB$314</f>
        <v>Rigney, Matthew</v>
      </c>
    </row>
    <row r="4197" spans="1:28" s="188" customFormat="1" ht="17.399999999999999">
      <c r="A4197" s="193" t="str">
        <f t="shared" si="7741"/>
        <v>Home Network Systems</v>
      </c>
      <c r="B4197" s="193" t="str">
        <f t="shared" si="7742"/>
        <v>KE685Home Network Systems</v>
      </c>
      <c r="C4197" s="193" t="str">
        <f t="shared" si="7743"/>
        <v>Home Network SystemsRigney, Matthew</v>
      </c>
      <c r="D4197" s="193"/>
      <c r="E4197" s="193"/>
      <c r="F4197" s="193" t="str">
        <f t="shared" si="7744"/>
        <v>Home Network SystemsWilliams, David</v>
      </c>
      <c r="G4197" s="193" t="str">
        <f t="shared" ref="G4197:M4197" si="7849">G$315</f>
        <v>Williams, David</v>
      </c>
      <c r="H4197" s="193" t="str">
        <f t="shared" si="7849"/>
        <v>Rigney, Matthew</v>
      </c>
      <c r="I4197" s="193" t="str">
        <f t="shared" si="7849"/>
        <v>KE685</v>
      </c>
      <c r="J4197" s="193" t="str">
        <f t="shared" si="7849"/>
        <v>KEN LEVEY</v>
      </c>
      <c r="K4197" s="193" t="str">
        <f t="shared" si="7849"/>
        <v>all</v>
      </c>
      <c r="L4197" s="193">
        <f t="shared" si="7849"/>
        <v>0</v>
      </c>
      <c r="M4197" s="193">
        <f t="shared" si="7849"/>
        <v>0</v>
      </c>
      <c r="N4197" s="193" t="str">
        <f t="shared" si="7791"/>
        <v>Home Network Systems</v>
      </c>
      <c r="AA4197" s="193">
        <f t="shared" si="7746"/>
        <v>0</v>
      </c>
      <c r="AB4197" s="193" t="str">
        <f t="shared" ref="AB4197" si="7850">AB$315</f>
        <v>Rigney, Matthew</v>
      </c>
    </row>
    <row r="4198" spans="1:28" s="188" customFormat="1" ht="17.399999999999999">
      <c r="A4198" s="193" t="str">
        <f t="shared" si="7741"/>
        <v>Home Network Systems</v>
      </c>
      <c r="B4198" s="193" t="str">
        <f t="shared" si="7742"/>
        <v>MP085Home Network Systems</v>
      </c>
      <c r="C4198" s="193" t="str">
        <f t="shared" si="7743"/>
        <v>Home Network SystemsRigney, Matthew</v>
      </c>
      <c r="D4198" s="193"/>
      <c r="E4198" s="193"/>
      <c r="F4198" s="193" t="str">
        <f t="shared" si="7744"/>
        <v>Home Network SystemsWilliams, David</v>
      </c>
      <c r="G4198" s="193" t="str">
        <f t="shared" ref="G4198:M4198" si="7851">G$316</f>
        <v>Williams, David</v>
      </c>
      <c r="H4198" s="193" t="str">
        <f t="shared" si="7851"/>
        <v>Rigney, Matthew</v>
      </c>
      <c r="I4198" s="193" t="str">
        <f t="shared" si="7851"/>
        <v>MP085</v>
      </c>
      <c r="J4198" s="193" t="str">
        <f t="shared" si="7851"/>
        <v>MPH GROUP</v>
      </c>
      <c r="K4198" s="193" t="str">
        <f t="shared" si="7851"/>
        <v>all</v>
      </c>
      <c r="L4198" s="193">
        <f t="shared" si="7851"/>
        <v>0</v>
      </c>
      <c r="M4198" s="193">
        <f t="shared" si="7851"/>
        <v>0</v>
      </c>
      <c r="N4198" s="193" t="str">
        <f t="shared" si="7791"/>
        <v>Home Network Systems</v>
      </c>
      <c r="AA4198" s="193">
        <f t="shared" si="7746"/>
        <v>0</v>
      </c>
      <c r="AB4198" s="193" t="str">
        <f t="shared" ref="AB4198" si="7852">AB$316</f>
        <v>Rigney, Matthew</v>
      </c>
    </row>
    <row r="4199" spans="1:28" s="188" customFormat="1" ht="17.399999999999999">
      <c r="A4199" s="193" t="str">
        <f t="shared" si="7741"/>
        <v>Home Network Systems</v>
      </c>
      <c r="B4199" s="193" t="str">
        <f t="shared" si="7742"/>
        <v>MS170Home Network Systems</v>
      </c>
      <c r="C4199" s="193" t="str">
        <f t="shared" si="7743"/>
        <v>Home Network SystemsRigney, Matthew</v>
      </c>
      <c r="D4199" s="193"/>
      <c r="E4199" s="193"/>
      <c r="F4199" s="193" t="str">
        <f t="shared" si="7744"/>
        <v>Home Network SystemsWilliams, David</v>
      </c>
      <c r="G4199" s="193" t="str">
        <f t="shared" ref="G4199:M4199" si="7853">G$317</f>
        <v>Williams, David</v>
      </c>
      <c r="H4199" s="193" t="str">
        <f t="shared" si="7853"/>
        <v>Rigney, Matthew</v>
      </c>
      <c r="I4199" s="193" t="str">
        <f t="shared" si="7853"/>
        <v>MS170</v>
      </c>
      <c r="J4199" s="193" t="str">
        <f t="shared" si="7853"/>
        <v>MICROWAVE SPECIALTIES INC.</v>
      </c>
      <c r="K4199" s="193" t="str">
        <f t="shared" si="7853"/>
        <v>all</v>
      </c>
      <c r="L4199" s="193">
        <f t="shared" si="7853"/>
        <v>0</v>
      </c>
      <c r="M4199" s="193">
        <f t="shared" si="7853"/>
        <v>0</v>
      </c>
      <c r="N4199" s="193" t="str">
        <f t="shared" si="7791"/>
        <v>Home Network Systems</v>
      </c>
      <c r="AA4199" s="193">
        <f t="shared" si="7746"/>
        <v>0</v>
      </c>
      <c r="AB4199" s="193" t="str">
        <f t="shared" ref="AB4199" si="7854">AB$317</f>
        <v>Rigney, Matthew</v>
      </c>
    </row>
    <row r="4200" spans="1:28" s="188" customFormat="1" ht="17.399999999999999">
      <c r="A4200" s="193" t="str">
        <f t="shared" si="7741"/>
        <v>Home Network Systems</v>
      </c>
      <c r="B4200" s="193" t="str">
        <f t="shared" si="7742"/>
        <v>SC585Home Network Systems</v>
      </c>
      <c r="C4200" s="193" t="str">
        <f t="shared" si="7743"/>
        <v>Home Network SystemsRigney, Matthew</v>
      </c>
      <c r="D4200" s="193"/>
      <c r="E4200" s="193"/>
      <c r="F4200" s="193" t="str">
        <f t="shared" si="7744"/>
        <v>Home Network SystemsWilliams, David</v>
      </c>
      <c r="G4200" s="193" t="str">
        <f t="shared" ref="G4200:M4200" si="7855">G$318</f>
        <v>Williams, David</v>
      </c>
      <c r="H4200" s="193" t="str">
        <f t="shared" si="7855"/>
        <v>Rigney, Matthew</v>
      </c>
      <c r="I4200" s="193" t="str">
        <f t="shared" si="7855"/>
        <v>SC585</v>
      </c>
      <c r="J4200" s="193" t="str">
        <f t="shared" si="7855"/>
        <v>SCHMID ELEVEN CORPORATION</v>
      </c>
      <c r="K4200" s="193" t="str">
        <f t="shared" si="7855"/>
        <v>all</v>
      </c>
      <c r="L4200" s="193">
        <f t="shared" si="7855"/>
        <v>0</v>
      </c>
      <c r="M4200" s="193">
        <f t="shared" si="7855"/>
        <v>0</v>
      </c>
      <c r="N4200" s="193" t="str">
        <f t="shared" si="7791"/>
        <v>Home Network Systems</v>
      </c>
      <c r="AA4200" s="193">
        <f t="shared" si="7746"/>
        <v>0</v>
      </c>
      <c r="AB4200" s="193" t="str">
        <f t="shared" ref="AB4200" si="7856">AB$318</f>
        <v>Rigney, Matthew</v>
      </c>
    </row>
    <row r="4201" spans="1:28" s="188" customFormat="1" ht="17.399999999999999">
      <c r="A4201" s="193" t="str">
        <f t="shared" si="7741"/>
        <v>Home Network Systems</v>
      </c>
      <c r="B4201" s="193" t="str">
        <f t="shared" si="7742"/>
        <v>TD115Home Network Systems</v>
      </c>
      <c r="C4201" s="193" t="str">
        <f t="shared" si="7743"/>
        <v>Home Network SystemsRigney, Matthew</v>
      </c>
      <c r="D4201" s="193"/>
      <c r="E4201" s="193"/>
      <c r="F4201" s="193" t="str">
        <f t="shared" si="7744"/>
        <v>Home Network SystemsWilliams, David</v>
      </c>
      <c r="G4201" s="193" t="str">
        <f t="shared" ref="G4201:M4201" si="7857">G$319</f>
        <v>Williams, David</v>
      </c>
      <c r="H4201" s="193" t="str">
        <f t="shared" si="7857"/>
        <v>Rigney, Matthew</v>
      </c>
      <c r="I4201" s="193" t="str">
        <f t="shared" si="7857"/>
        <v>TD115</v>
      </c>
      <c r="J4201" s="193" t="str">
        <f t="shared" si="7857"/>
        <v>TD MARKETING</v>
      </c>
      <c r="K4201" s="193" t="str">
        <f t="shared" si="7857"/>
        <v>all</v>
      </c>
      <c r="L4201" s="193">
        <f t="shared" si="7857"/>
        <v>0</v>
      </c>
      <c r="M4201" s="193">
        <f t="shared" si="7857"/>
        <v>0</v>
      </c>
      <c r="N4201" s="193" t="str">
        <f t="shared" si="7791"/>
        <v>Home Network Systems</v>
      </c>
      <c r="AA4201" s="193">
        <f t="shared" si="7746"/>
        <v>0</v>
      </c>
      <c r="AB4201" s="193" t="str">
        <f t="shared" ref="AB4201" si="7858">AB$319</f>
        <v>Rigney, Matthew</v>
      </c>
    </row>
    <row r="4202" spans="1:28" s="188" customFormat="1" ht="17.399999999999999">
      <c r="A4202" s="193" t="str">
        <f t="shared" si="7741"/>
        <v>Home Network Systems</v>
      </c>
      <c r="B4202" s="193" t="str">
        <f t="shared" si="7742"/>
        <v>GR686Home Network Systems</v>
      </c>
      <c r="C4202" s="193" t="str">
        <f t="shared" si="7743"/>
        <v>Home Network SystemsRigney, Matthew</v>
      </c>
      <c r="D4202" s="193"/>
      <c r="E4202" s="193"/>
      <c r="F4202" s="193" t="str">
        <f t="shared" si="7744"/>
        <v>Home Network SystemsWilliams, David</v>
      </c>
      <c r="G4202" s="193" t="str">
        <f t="shared" ref="G4202:M4202" si="7859">G$320</f>
        <v>Williams, David</v>
      </c>
      <c r="H4202" s="193" t="str">
        <f t="shared" si="7859"/>
        <v>Rigney, Matthew</v>
      </c>
      <c r="I4202" s="193" t="str">
        <f t="shared" si="7859"/>
        <v>GR686</v>
      </c>
      <c r="J4202" s="193" t="str">
        <f t="shared" si="7859"/>
        <v>GRIFFIN MARKETING GROUP INC</v>
      </c>
      <c r="K4202" s="193" t="str">
        <f t="shared" si="7859"/>
        <v>all</v>
      </c>
      <c r="L4202" s="193">
        <f t="shared" si="7859"/>
        <v>0</v>
      </c>
      <c r="M4202" s="193">
        <f t="shared" si="7859"/>
        <v>0</v>
      </c>
      <c r="N4202" s="193" t="str">
        <f t="shared" si="7791"/>
        <v>Home Network Systems</v>
      </c>
      <c r="AA4202" s="193">
        <f t="shared" si="7746"/>
        <v>0</v>
      </c>
      <c r="AB4202" s="193" t="str">
        <f t="shared" ref="AB4202" si="7860">AB$320</f>
        <v>Rigney, Matthew</v>
      </c>
    </row>
    <row r="4203" spans="1:28" s="188" customFormat="1" ht="17.399999999999999">
      <c r="A4203" s="193" t="str">
        <f t="shared" si="7741"/>
        <v>Home Network Systems</v>
      </c>
      <c r="B4203" s="193" t="str">
        <f t="shared" si="7742"/>
        <v>0Home Network Systems</v>
      </c>
      <c r="C4203" s="193" t="str">
        <f t="shared" si="7743"/>
        <v>Home Network Systems0</v>
      </c>
      <c r="D4203" s="193"/>
      <c r="E4203" s="193"/>
      <c r="F4203" s="193" t="str">
        <f t="shared" si="7744"/>
        <v>Home Network Systems0</v>
      </c>
      <c r="G4203" s="193">
        <f t="shared" ref="G4203:M4203" si="7861">G$321</f>
        <v>0</v>
      </c>
      <c r="H4203" s="193">
        <f t="shared" si="7861"/>
        <v>0</v>
      </c>
      <c r="I4203" s="193">
        <f t="shared" si="7861"/>
        <v>0</v>
      </c>
      <c r="J4203" s="193">
        <f t="shared" si="7861"/>
        <v>0</v>
      </c>
      <c r="K4203" s="193">
        <f t="shared" si="7861"/>
        <v>0</v>
      </c>
      <c r="L4203" s="193">
        <f t="shared" si="7861"/>
        <v>0</v>
      </c>
      <c r="M4203" s="193">
        <f t="shared" si="7861"/>
        <v>0</v>
      </c>
      <c r="N4203" s="193" t="str">
        <f t="shared" si="7791"/>
        <v>Home Network Systems</v>
      </c>
      <c r="AA4203" s="193">
        <f t="shared" si="7746"/>
        <v>0</v>
      </c>
      <c r="AB4203" s="193">
        <f t="shared" ref="AB4203" si="7862">AB$321</f>
        <v>0</v>
      </c>
    </row>
    <row r="4204" spans="1:28" s="188" customFormat="1" ht="17.399999999999999">
      <c r="A4204" s="193" t="str">
        <f t="shared" si="7741"/>
        <v>Home Network Systems</v>
      </c>
      <c r="B4204" s="193" t="str">
        <f t="shared" si="7742"/>
        <v>NI030Home Network Systems</v>
      </c>
      <c r="C4204" s="193" t="str">
        <f t="shared" si="7743"/>
        <v>Home Network SystemsFujikura, Keizo</v>
      </c>
      <c r="D4204" s="193"/>
      <c r="E4204" s="193"/>
      <c r="F4204" s="193" t="str">
        <f t="shared" si="7744"/>
        <v>Home Network SystemsWilliams, David</v>
      </c>
      <c r="G4204" s="193" t="str">
        <f t="shared" ref="G4204:M4204" si="7863">G$322</f>
        <v>Williams, David</v>
      </c>
      <c r="H4204" s="193" t="str">
        <f t="shared" si="7863"/>
        <v>Fujikura, Keizo</v>
      </c>
      <c r="I4204" s="193" t="str">
        <f t="shared" si="7863"/>
        <v>NI030</v>
      </c>
      <c r="J4204" s="193" t="str">
        <f t="shared" si="7863"/>
        <v xml:space="preserve">NISHIMOTO TRADING CO. </v>
      </c>
      <c r="K4204" s="193" t="str">
        <f t="shared" si="7863"/>
        <v>all</v>
      </c>
      <c r="L4204" s="193">
        <f t="shared" si="7863"/>
        <v>0</v>
      </c>
      <c r="M4204" s="193">
        <f t="shared" si="7863"/>
        <v>0</v>
      </c>
      <c r="N4204" s="193" t="str">
        <f t="shared" si="7791"/>
        <v>Home Network Systems</v>
      </c>
      <c r="AA4204" s="193">
        <f t="shared" si="7746"/>
        <v>0</v>
      </c>
      <c r="AB4204" s="193" t="str">
        <f t="shared" ref="AB4204" si="7864">AB$322</f>
        <v>Fujikura, Keizo</v>
      </c>
    </row>
    <row r="4205" spans="1:28" s="188" customFormat="1" ht="17.399999999999999">
      <c r="A4205" s="193" t="str">
        <f t="shared" si="7741"/>
        <v>Home Network Systems</v>
      </c>
      <c r="B4205" s="193" t="str">
        <f t="shared" si="7742"/>
        <v>EM095Home Network Systems</v>
      </c>
      <c r="C4205" s="193" t="str">
        <f t="shared" si="7743"/>
        <v>Home Network SystemsFujikura, Keizo</v>
      </c>
      <c r="D4205" s="193"/>
      <c r="E4205" s="193"/>
      <c r="F4205" s="193" t="str">
        <f t="shared" si="7744"/>
        <v>Home Network SystemsWilliams, David</v>
      </c>
      <c r="G4205" s="193" t="str">
        <f t="shared" ref="G4205:M4205" si="7865">G$323</f>
        <v>Williams, David</v>
      </c>
      <c r="H4205" s="193" t="str">
        <f t="shared" si="7865"/>
        <v>Fujikura, Keizo</v>
      </c>
      <c r="I4205" s="193" t="str">
        <f t="shared" si="7865"/>
        <v>EM095</v>
      </c>
      <c r="J4205" s="193" t="str">
        <f t="shared" si="7865"/>
        <v>EDEN MARKETING CORP.</v>
      </c>
      <c r="K4205" s="193" t="str">
        <f t="shared" si="7865"/>
        <v>all</v>
      </c>
      <c r="L4205" s="193">
        <f t="shared" si="7865"/>
        <v>0</v>
      </c>
      <c r="M4205" s="193">
        <f t="shared" si="7865"/>
        <v>0</v>
      </c>
      <c r="N4205" s="193" t="str">
        <f t="shared" si="7791"/>
        <v>Home Network Systems</v>
      </c>
      <c r="AA4205" s="193">
        <f t="shared" si="7746"/>
        <v>0</v>
      </c>
      <c r="AB4205" s="193" t="str">
        <f t="shared" ref="AB4205" si="7866">AB$323</f>
        <v>Nagira, Rina</v>
      </c>
    </row>
    <row r="4206" spans="1:28" s="188" customFormat="1" ht="17.399999999999999">
      <c r="A4206" s="193" t="str">
        <f t="shared" si="7741"/>
        <v>Home Network Systems</v>
      </c>
      <c r="B4206" s="193" t="str">
        <f t="shared" si="7742"/>
        <v>NO255Home Network Systems</v>
      </c>
      <c r="C4206" s="193" t="str">
        <f t="shared" si="7743"/>
        <v>Home Network SystemsFujikura, Keizo</v>
      </c>
      <c r="D4206" s="193"/>
      <c r="E4206" s="193"/>
      <c r="F4206" s="193" t="str">
        <f t="shared" si="7744"/>
        <v>Home Network SystemsWilliams, David</v>
      </c>
      <c r="G4206" s="193" t="str">
        <f t="shared" ref="G4206:M4206" si="7867">G$324</f>
        <v>Williams, David</v>
      </c>
      <c r="H4206" s="193" t="str">
        <f t="shared" si="7867"/>
        <v>Fujikura, Keizo</v>
      </c>
      <c r="I4206" s="193" t="str">
        <f t="shared" si="7867"/>
        <v>NO255</v>
      </c>
      <c r="J4206" s="193" t="str">
        <f t="shared" si="7867"/>
        <v>NOZAWA DISTRIBUTING</v>
      </c>
      <c r="K4206" s="193" t="str">
        <f t="shared" si="7867"/>
        <v>all</v>
      </c>
      <c r="L4206" s="193">
        <f t="shared" si="7867"/>
        <v>0</v>
      </c>
      <c r="M4206" s="193">
        <f t="shared" si="7867"/>
        <v>0</v>
      </c>
      <c r="N4206" s="193" t="str">
        <f t="shared" si="7791"/>
        <v>Home Network Systems</v>
      </c>
      <c r="AA4206" s="193">
        <f t="shared" si="7746"/>
        <v>0</v>
      </c>
      <c r="AB4206" s="193" t="str">
        <f t="shared" ref="AB4206" si="7868">AB$324</f>
        <v>Nagira, Rina</v>
      </c>
    </row>
    <row r="4207" spans="1:28" s="188" customFormat="1" ht="17.399999999999999">
      <c r="A4207" s="193" t="str">
        <f t="shared" si="7741"/>
        <v>Home Network Systems</v>
      </c>
      <c r="B4207" s="193" t="str">
        <f t="shared" si="7742"/>
        <v>AT551Home Network Systems</v>
      </c>
      <c r="C4207" s="193" t="str">
        <f t="shared" si="7743"/>
        <v>Home Network SystemsFatianow, Christina</v>
      </c>
      <c r="D4207" s="193"/>
      <c r="E4207" s="193"/>
      <c r="F4207" s="193" t="str">
        <f t="shared" si="7744"/>
        <v>Home Network SystemsHoffman, Brian</v>
      </c>
      <c r="G4207" s="193" t="str">
        <f t="shared" ref="G4207:M4207" si="7869">G$325</f>
        <v>Hoffman, Brian</v>
      </c>
      <c r="H4207" s="193" t="str">
        <f t="shared" si="7869"/>
        <v>Fatianow, Christina</v>
      </c>
      <c r="I4207" s="193" t="str">
        <f t="shared" si="7869"/>
        <v>AT551</v>
      </c>
      <c r="J4207" s="193" t="str">
        <f t="shared" si="7869"/>
        <v>ATLAS SUPPLY CHAIN SERVICES, LLC</v>
      </c>
      <c r="K4207" s="193" t="str">
        <f t="shared" si="7869"/>
        <v>all</v>
      </c>
      <c r="L4207" s="193">
        <f t="shared" si="7869"/>
        <v>0</v>
      </c>
      <c r="M4207" s="193">
        <f t="shared" si="7869"/>
        <v>0</v>
      </c>
      <c r="N4207" s="193" t="str">
        <f t="shared" si="7791"/>
        <v>Home Network Systems</v>
      </c>
      <c r="AA4207" s="193">
        <f t="shared" si="7746"/>
        <v>0</v>
      </c>
      <c r="AB4207" s="193" t="str">
        <f t="shared" ref="AB4207" si="7870">AB$325</f>
        <v>Fatianow, Christina</v>
      </c>
    </row>
    <row r="4208" spans="1:28" s="188" customFormat="1" ht="17.399999999999999">
      <c r="A4208" s="193" t="str">
        <f t="shared" si="7741"/>
        <v>Home Network Systems</v>
      </c>
      <c r="B4208" s="193" t="str">
        <f t="shared" si="7742"/>
        <v>BI413Home Network Systems</v>
      </c>
      <c r="C4208" s="193" t="str">
        <f t="shared" si="7743"/>
        <v>Home Network SystemsFatianow, Christina</v>
      </c>
      <c r="D4208" s="193"/>
      <c r="E4208" s="193"/>
      <c r="F4208" s="193" t="str">
        <f t="shared" si="7744"/>
        <v>Home Network SystemsHoffman, Brian</v>
      </c>
      <c r="G4208" s="193" t="str">
        <f t="shared" ref="G4208:M4208" si="7871">G$326</f>
        <v>Hoffman, Brian</v>
      </c>
      <c r="H4208" s="193" t="str">
        <f t="shared" si="7871"/>
        <v>Fatianow, Christina</v>
      </c>
      <c r="I4208" s="193" t="str">
        <f t="shared" si="7871"/>
        <v>BI413</v>
      </c>
      <c r="J4208" s="193" t="str">
        <f t="shared" si="7871"/>
        <v>BIRCHBOX INC</v>
      </c>
      <c r="K4208" s="193" t="str">
        <f t="shared" si="7871"/>
        <v>all</v>
      </c>
      <c r="L4208" s="193">
        <f t="shared" si="7871"/>
        <v>0</v>
      </c>
      <c r="M4208" s="193">
        <f t="shared" si="7871"/>
        <v>0</v>
      </c>
      <c r="N4208" s="193" t="str">
        <f t="shared" si="7791"/>
        <v>Home Network Systems</v>
      </c>
      <c r="AA4208" s="193">
        <f t="shared" si="7746"/>
        <v>0</v>
      </c>
      <c r="AB4208" s="193" t="str">
        <f t="shared" ref="AB4208" si="7872">AB$326</f>
        <v>Fatianow, Christina</v>
      </c>
    </row>
    <row r="4209" spans="1:28" s="188" customFormat="1" ht="17.399999999999999">
      <c r="A4209" s="193" t="str">
        <f t="shared" si="7741"/>
        <v>Home Network Systems</v>
      </c>
      <c r="B4209" s="193" t="str">
        <f t="shared" si="7742"/>
        <v>BR951Home Network Systems</v>
      </c>
      <c r="C4209" s="193" t="str">
        <f t="shared" si="7743"/>
        <v>Home Network SystemsFatianow, Christina</v>
      </c>
      <c r="D4209" s="193"/>
      <c r="E4209" s="193"/>
      <c r="F4209" s="193" t="str">
        <f t="shared" si="7744"/>
        <v>Home Network SystemsHoffman, Brian</v>
      </c>
      <c r="G4209" s="193" t="str">
        <f t="shared" ref="G4209:M4209" si="7873">G$327</f>
        <v>Hoffman, Brian</v>
      </c>
      <c r="H4209" s="193" t="str">
        <f t="shared" si="7873"/>
        <v>Fatianow, Christina</v>
      </c>
      <c r="I4209" s="193" t="str">
        <f t="shared" si="7873"/>
        <v>BR951</v>
      </c>
      <c r="J4209" s="193" t="str">
        <f t="shared" si="7873"/>
        <v>BREWER QUILTING AND SEWING</v>
      </c>
      <c r="K4209" s="193" t="str">
        <f t="shared" si="7873"/>
        <v>all</v>
      </c>
      <c r="L4209" s="193">
        <f t="shared" si="7873"/>
        <v>0</v>
      </c>
      <c r="M4209" s="193">
        <f t="shared" si="7873"/>
        <v>0</v>
      </c>
      <c r="N4209" s="193" t="str">
        <f t="shared" si="7791"/>
        <v>Home Network Systems</v>
      </c>
      <c r="AA4209" s="193">
        <f t="shared" si="7746"/>
        <v>0</v>
      </c>
      <c r="AB4209" s="193" t="str">
        <f t="shared" ref="AB4209" si="7874">AB$327</f>
        <v>Fatianow, Christina</v>
      </c>
    </row>
    <row r="4210" spans="1:28" s="188" customFormat="1" ht="17.399999999999999">
      <c r="A4210" s="193" t="str">
        <f t="shared" ref="A4210:A4273" si="7875">T$15</f>
        <v>Home Network Systems</v>
      </c>
      <c r="B4210" s="193" t="str">
        <f t="shared" ref="B4210:B4273" si="7876">CONCATENATE(I4210,A4210)</f>
        <v>CA020Home Network Systems</v>
      </c>
      <c r="C4210" s="193" t="str">
        <f t="shared" ref="C4210:C4273" si="7877">CONCATENATE(A4210,H4210)</f>
        <v>Home Network SystemsFatianow, Christina</v>
      </c>
      <c r="D4210" s="193"/>
      <c r="E4210" s="193"/>
      <c r="F4210" s="193" t="str">
        <f t="shared" ref="F4210:F4273" si="7878">CONCATENATE(A4210,G4210)</f>
        <v>Home Network SystemsHoffman, Brian</v>
      </c>
      <c r="G4210" s="193" t="str">
        <f t="shared" ref="G4210:M4210" si="7879">G$328</f>
        <v>Hoffman, Brian</v>
      </c>
      <c r="H4210" s="193" t="str">
        <f t="shared" si="7879"/>
        <v>Fatianow, Christina</v>
      </c>
      <c r="I4210" s="193" t="str">
        <f t="shared" si="7879"/>
        <v>CA020</v>
      </c>
      <c r="J4210" s="193" t="str">
        <f t="shared" si="7879"/>
        <v>CAPITAL AUDIO ELECTR</v>
      </c>
      <c r="K4210" s="193" t="str">
        <f t="shared" si="7879"/>
        <v>all</v>
      </c>
      <c r="L4210" s="193">
        <f t="shared" si="7879"/>
        <v>0</v>
      </c>
      <c r="M4210" s="193">
        <f t="shared" si="7879"/>
        <v>0</v>
      </c>
      <c r="N4210" s="193" t="str">
        <f t="shared" si="7791"/>
        <v>Home Network Systems</v>
      </c>
      <c r="AA4210" s="193">
        <f t="shared" ref="AA4210:AA4273" si="7880">AT$15</f>
        <v>0</v>
      </c>
      <c r="AB4210" s="193" t="str">
        <f t="shared" ref="AB4210" si="7881">AB$328</f>
        <v>Fatianow, Christina</v>
      </c>
    </row>
    <row r="4211" spans="1:28" s="188" customFormat="1" ht="17.399999999999999">
      <c r="A4211" s="193" t="str">
        <f t="shared" si="7875"/>
        <v>Home Network Systems</v>
      </c>
      <c r="B4211" s="193" t="str">
        <f t="shared" si="7876"/>
        <v>CA080Home Network Systems</v>
      </c>
      <c r="C4211" s="193" t="str">
        <f t="shared" si="7877"/>
        <v>Home Network SystemsFatianow, Christina</v>
      </c>
      <c r="D4211" s="193"/>
      <c r="E4211" s="193"/>
      <c r="F4211" s="193" t="str">
        <f t="shared" si="7878"/>
        <v>Home Network SystemsHoffman, Brian</v>
      </c>
      <c r="G4211" s="193" t="str">
        <f t="shared" ref="G4211:M4211" si="7882">G$329</f>
        <v>Hoffman, Brian</v>
      </c>
      <c r="H4211" s="193" t="str">
        <f t="shared" si="7882"/>
        <v>Fatianow, Christina</v>
      </c>
      <c r="I4211" s="193" t="str">
        <f t="shared" si="7882"/>
        <v>CA080</v>
      </c>
      <c r="J4211" s="193" t="str">
        <f t="shared" si="7882"/>
        <v>CAPITOL SALES COMP.</v>
      </c>
      <c r="K4211" s="193" t="str">
        <f t="shared" si="7882"/>
        <v>all</v>
      </c>
      <c r="L4211" s="193">
        <f t="shared" si="7882"/>
        <v>0</v>
      </c>
      <c r="M4211" s="193">
        <f t="shared" si="7882"/>
        <v>0</v>
      </c>
      <c r="N4211" s="193" t="str">
        <f t="shared" si="7791"/>
        <v>Home Network Systems</v>
      </c>
      <c r="AA4211" s="193">
        <f t="shared" si="7880"/>
        <v>0</v>
      </c>
      <c r="AB4211" s="193" t="str">
        <f t="shared" ref="AB4211" si="7883">AB$329</f>
        <v>Fatianow, Christina</v>
      </c>
    </row>
    <row r="4212" spans="1:28" s="188" customFormat="1" ht="17.399999999999999">
      <c r="A4212" s="193" t="str">
        <f t="shared" si="7875"/>
        <v>Home Network Systems</v>
      </c>
      <c r="B4212" s="193" t="str">
        <f t="shared" si="7876"/>
        <v>CE946Home Network Systems</v>
      </c>
      <c r="C4212" s="193" t="str">
        <f t="shared" si="7877"/>
        <v>Home Network SystemsFatianow, Christina</v>
      </c>
      <c r="D4212" s="193"/>
      <c r="E4212" s="193"/>
      <c r="F4212" s="193" t="str">
        <f t="shared" si="7878"/>
        <v>Home Network SystemsHoffman, Brian</v>
      </c>
      <c r="G4212" s="193" t="str">
        <f t="shared" ref="G4212:M4212" si="7884">G$330</f>
        <v>Hoffman, Brian</v>
      </c>
      <c r="H4212" s="193" t="str">
        <f t="shared" si="7884"/>
        <v>Fatianow, Christina</v>
      </c>
      <c r="I4212" s="193" t="str">
        <f t="shared" si="7884"/>
        <v>CE946</v>
      </c>
      <c r="J4212" s="193" t="str">
        <f t="shared" si="7884"/>
        <v>CED PCEC</v>
      </c>
      <c r="K4212" s="193" t="str">
        <f t="shared" si="7884"/>
        <v>all</v>
      </c>
      <c r="L4212" s="193">
        <f t="shared" si="7884"/>
        <v>0</v>
      </c>
      <c r="M4212" s="193">
        <f t="shared" si="7884"/>
        <v>0</v>
      </c>
      <c r="N4212" s="193" t="str">
        <f t="shared" si="7791"/>
        <v>Home Network Systems</v>
      </c>
      <c r="AA4212" s="193">
        <f t="shared" si="7880"/>
        <v>0</v>
      </c>
      <c r="AB4212" s="193" t="str">
        <f t="shared" ref="AB4212" si="7885">AB$330</f>
        <v>Fatianow, Christina</v>
      </c>
    </row>
    <row r="4213" spans="1:28" s="188" customFormat="1" ht="17.399999999999999">
      <c r="A4213" s="193" t="str">
        <f t="shared" si="7875"/>
        <v>Home Network Systems</v>
      </c>
      <c r="B4213" s="193" t="str">
        <f t="shared" si="7876"/>
        <v>CR850Home Network Systems</v>
      </c>
      <c r="C4213" s="193" t="str">
        <f t="shared" si="7877"/>
        <v>Home Network SystemsFatianow, Christina</v>
      </c>
      <c r="D4213" s="193"/>
      <c r="E4213" s="193"/>
      <c r="F4213" s="193" t="str">
        <f t="shared" si="7878"/>
        <v>Home Network SystemsHoffman, Brian</v>
      </c>
      <c r="G4213" s="193" t="str">
        <f t="shared" ref="G4213:M4213" si="7886">G$331</f>
        <v>Hoffman, Brian</v>
      </c>
      <c r="H4213" s="193" t="str">
        <f t="shared" si="7886"/>
        <v>Fatianow, Christina</v>
      </c>
      <c r="I4213" s="193" t="str">
        <f t="shared" si="7886"/>
        <v>CR850</v>
      </c>
      <c r="J4213" s="193" t="str">
        <f t="shared" si="7886"/>
        <v>CRYSTAL PROMOTIONS INC</v>
      </c>
      <c r="K4213" s="193" t="str">
        <f t="shared" si="7886"/>
        <v>all</v>
      </c>
      <c r="L4213" s="193">
        <f t="shared" si="7886"/>
        <v>0</v>
      </c>
      <c r="M4213" s="193">
        <f t="shared" si="7886"/>
        <v>0</v>
      </c>
      <c r="N4213" s="193" t="str">
        <f t="shared" si="7791"/>
        <v>Home Network Systems</v>
      </c>
      <c r="AA4213" s="193">
        <f t="shared" si="7880"/>
        <v>0</v>
      </c>
      <c r="AB4213" s="193" t="str">
        <f t="shared" ref="AB4213" si="7887">AB$331</f>
        <v>Fatianow, Christina</v>
      </c>
    </row>
    <row r="4214" spans="1:28" s="188" customFormat="1" ht="17.399999999999999">
      <c r="A4214" s="193" t="str">
        <f t="shared" si="7875"/>
        <v>Home Network Systems</v>
      </c>
      <c r="B4214" s="193" t="str">
        <f t="shared" si="7876"/>
        <v>DE635Home Network Systems</v>
      </c>
      <c r="C4214" s="193" t="str">
        <f t="shared" si="7877"/>
        <v>Home Network SystemsFatianow, Christina</v>
      </c>
      <c r="D4214" s="193"/>
      <c r="E4214" s="193"/>
      <c r="F4214" s="193" t="str">
        <f t="shared" si="7878"/>
        <v>Home Network SystemsHoffman, Brian</v>
      </c>
      <c r="G4214" s="193" t="str">
        <f t="shared" ref="G4214:M4214" si="7888">G$332</f>
        <v>Hoffman, Brian</v>
      </c>
      <c r="H4214" s="193" t="str">
        <f t="shared" si="7888"/>
        <v>Fatianow, Christina</v>
      </c>
      <c r="I4214" s="193" t="str">
        <f t="shared" si="7888"/>
        <v>DE635</v>
      </c>
      <c r="J4214" s="193" t="str">
        <f t="shared" si="7888"/>
        <v>B &amp; B ELECTRONICS</v>
      </c>
      <c r="K4214" s="193" t="str">
        <f t="shared" si="7888"/>
        <v>all</v>
      </c>
      <c r="L4214" s="193">
        <f t="shared" si="7888"/>
        <v>0</v>
      </c>
      <c r="M4214" s="193">
        <f t="shared" si="7888"/>
        <v>0</v>
      </c>
      <c r="N4214" s="193" t="str">
        <f t="shared" si="7791"/>
        <v>Home Network Systems</v>
      </c>
      <c r="AA4214" s="193">
        <f t="shared" si="7880"/>
        <v>0</v>
      </c>
      <c r="AB4214" s="193" t="str">
        <f t="shared" ref="AB4214" si="7889">AB$332</f>
        <v>Fatianow, Christina</v>
      </c>
    </row>
    <row r="4215" spans="1:28" s="188" customFormat="1" ht="17.399999999999999">
      <c r="A4215" s="193" t="str">
        <f t="shared" si="7875"/>
        <v>Home Network Systems</v>
      </c>
      <c r="B4215" s="193" t="str">
        <f t="shared" si="7876"/>
        <v>DE895Home Network Systems</v>
      </c>
      <c r="C4215" s="193" t="str">
        <f t="shared" si="7877"/>
        <v>Home Network SystemsFatianow, Christina</v>
      </c>
      <c r="D4215" s="193"/>
      <c r="E4215" s="193"/>
      <c r="F4215" s="193" t="str">
        <f t="shared" si="7878"/>
        <v>Home Network SystemsHoffman, Brian</v>
      </c>
      <c r="G4215" s="193" t="str">
        <f t="shared" ref="G4215:M4215" si="7890">G$333</f>
        <v>Hoffman, Brian</v>
      </c>
      <c r="H4215" s="193" t="str">
        <f t="shared" si="7890"/>
        <v>Fatianow, Christina</v>
      </c>
      <c r="I4215" s="193" t="str">
        <f t="shared" si="7890"/>
        <v>DE895</v>
      </c>
      <c r="J4215" s="193" t="str">
        <f t="shared" si="7890"/>
        <v>DESCO VACUUM CLEANER SUPPLY CO</v>
      </c>
      <c r="K4215" s="193" t="str">
        <f t="shared" si="7890"/>
        <v>all</v>
      </c>
      <c r="L4215" s="193">
        <f t="shared" si="7890"/>
        <v>0</v>
      </c>
      <c r="M4215" s="193">
        <f t="shared" si="7890"/>
        <v>0</v>
      </c>
      <c r="N4215" s="193" t="str">
        <f t="shared" si="7791"/>
        <v>Home Network Systems</v>
      </c>
      <c r="AA4215" s="193">
        <f t="shared" si="7880"/>
        <v>0</v>
      </c>
      <c r="AB4215" s="193" t="str">
        <f t="shared" ref="AB4215" si="7891">AB$333</f>
        <v>Fatianow, Christina</v>
      </c>
    </row>
    <row r="4216" spans="1:28" s="188" customFormat="1" ht="17.399999999999999">
      <c r="A4216" s="193" t="str">
        <f t="shared" si="7875"/>
        <v>Home Network Systems</v>
      </c>
      <c r="B4216" s="193" t="str">
        <f t="shared" si="7876"/>
        <v>EL225Home Network Systems</v>
      </c>
      <c r="C4216" s="193" t="str">
        <f t="shared" si="7877"/>
        <v>Home Network SystemsFatianow, Christina</v>
      </c>
      <c r="D4216" s="193"/>
      <c r="E4216" s="193"/>
      <c r="F4216" s="193" t="str">
        <f t="shared" si="7878"/>
        <v>Home Network SystemsHoffman, Brian</v>
      </c>
      <c r="G4216" s="193" t="str">
        <f t="shared" ref="G4216:M4216" si="7892">G$334</f>
        <v>Hoffman, Brian</v>
      </c>
      <c r="H4216" s="193" t="str">
        <f t="shared" si="7892"/>
        <v>Fatianow, Christina</v>
      </c>
      <c r="I4216" s="193" t="str">
        <f t="shared" si="7892"/>
        <v>EL225</v>
      </c>
      <c r="J4216" s="193" t="str">
        <f t="shared" si="7892"/>
        <v>ELECTRONIC EXPRESS I</v>
      </c>
      <c r="K4216" s="193" t="str">
        <f t="shared" si="7892"/>
        <v>all</v>
      </c>
      <c r="L4216" s="193">
        <f t="shared" si="7892"/>
        <v>0</v>
      </c>
      <c r="M4216" s="193">
        <f t="shared" si="7892"/>
        <v>0</v>
      </c>
      <c r="N4216" s="193" t="str">
        <f t="shared" si="7791"/>
        <v>Home Network Systems</v>
      </c>
      <c r="AA4216" s="193">
        <f t="shared" si="7880"/>
        <v>0</v>
      </c>
      <c r="AB4216" s="193" t="str">
        <f t="shared" ref="AB4216" si="7893">AB$334</f>
        <v>Fatianow, Christina</v>
      </c>
    </row>
    <row r="4217" spans="1:28" s="188" customFormat="1" ht="17.399999999999999">
      <c r="A4217" s="193" t="str">
        <f t="shared" si="7875"/>
        <v>Home Network Systems</v>
      </c>
      <c r="B4217" s="193" t="str">
        <f t="shared" si="7876"/>
        <v>EN171Home Network Systems</v>
      </c>
      <c r="C4217" s="193" t="str">
        <f t="shared" si="7877"/>
        <v>Home Network SystemsFatianow, Christina</v>
      </c>
      <c r="D4217" s="193"/>
      <c r="E4217" s="193"/>
      <c r="F4217" s="193" t="str">
        <f t="shared" si="7878"/>
        <v>Home Network SystemsHoffman, Brian</v>
      </c>
      <c r="G4217" s="193" t="str">
        <f t="shared" ref="G4217:M4217" si="7894">G$335</f>
        <v>Hoffman, Brian</v>
      </c>
      <c r="H4217" s="193" t="str">
        <f t="shared" si="7894"/>
        <v>Fatianow, Christina</v>
      </c>
      <c r="I4217" s="193" t="str">
        <f t="shared" si="7894"/>
        <v>EN171</v>
      </c>
      <c r="J4217" s="193" t="str">
        <f t="shared" si="7894"/>
        <v>ENCOMPASS SUPPLY CHAIN SOLUT. INC</v>
      </c>
      <c r="K4217" s="193" t="str">
        <f t="shared" si="7894"/>
        <v>all</v>
      </c>
      <c r="L4217" s="193">
        <f t="shared" si="7894"/>
        <v>0</v>
      </c>
      <c r="M4217" s="193">
        <f t="shared" si="7894"/>
        <v>0</v>
      </c>
      <c r="N4217" s="193" t="str">
        <f t="shared" si="7791"/>
        <v>Home Network Systems</v>
      </c>
      <c r="AA4217" s="193">
        <f t="shared" si="7880"/>
        <v>0</v>
      </c>
      <c r="AB4217" s="193" t="str">
        <f t="shared" ref="AB4217" si="7895">AB$335</f>
        <v>Fatianow, Christina</v>
      </c>
    </row>
    <row r="4218" spans="1:28" s="188" customFormat="1" ht="17.399999999999999">
      <c r="A4218" s="193" t="str">
        <f t="shared" si="7875"/>
        <v>Home Network Systems</v>
      </c>
      <c r="B4218" s="193" t="str">
        <f t="shared" si="7876"/>
        <v>FE020Home Network Systems</v>
      </c>
      <c r="C4218" s="193" t="str">
        <f t="shared" si="7877"/>
        <v>Home Network SystemsFatianow, Christina</v>
      </c>
      <c r="D4218" s="193"/>
      <c r="E4218" s="193"/>
      <c r="F4218" s="193" t="str">
        <f t="shared" si="7878"/>
        <v>Home Network SystemsHoffman, Brian</v>
      </c>
      <c r="G4218" s="193" t="str">
        <f t="shared" ref="G4218:M4218" si="7896">G$336</f>
        <v>Hoffman, Brian</v>
      </c>
      <c r="H4218" s="193" t="str">
        <f t="shared" si="7896"/>
        <v>Fatianow, Christina</v>
      </c>
      <c r="I4218" s="193" t="str">
        <f t="shared" si="7896"/>
        <v>FE020</v>
      </c>
      <c r="J4218" s="193" t="str">
        <f t="shared" si="7896"/>
        <v>FERGUSON ENTER</v>
      </c>
      <c r="K4218" s="193" t="str">
        <f t="shared" si="7896"/>
        <v>all</v>
      </c>
      <c r="L4218" s="193">
        <f t="shared" si="7896"/>
        <v>0</v>
      </c>
      <c r="M4218" s="193">
        <f t="shared" si="7896"/>
        <v>0</v>
      </c>
      <c r="N4218" s="193" t="str">
        <f t="shared" si="7791"/>
        <v>Home Network Systems</v>
      </c>
      <c r="AA4218" s="193">
        <f t="shared" si="7880"/>
        <v>0</v>
      </c>
      <c r="AB4218" s="193" t="str">
        <f t="shared" ref="AB4218" si="7897">AB$336</f>
        <v>Fatianow, Christina</v>
      </c>
    </row>
    <row r="4219" spans="1:28" s="188" customFormat="1" ht="17.399999999999999">
      <c r="A4219" s="193" t="str">
        <f t="shared" si="7875"/>
        <v>Home Network Systems</v>
      </c>
      <c r="B4219" s="193" t="str">
        <f t="shared" si="7876"/>
        <v>FI376Home Network Systems</v>
      </c>
      <c r="C4219" s="193" t="str">
        <f t="shared" si="7877"/>
        <v>Home Network SystemsFatianow, Christina</v>
      </c>
      <c r="D4219" s="193"/>
      <c r="E4219" s="193"/>
      <c r="F4219" s="193" t="str">
        <f t="shared" si="7878"/>
        <v>Home Network SystemsHoffman, Brian</v>
      </c>
      <c r="G4219" s="193" t="str">
        <f t="shared" ref="G4219:M4219" si="7898">G$337</f>
        <v>Hoffman, Brian</v>
      </c>
      <c r="H4219" s="193" t="str">
        <f t="shared" si="7898"/>
        <v>Fatianow, Christina</v>
      </c>
      <c r="I4219" s="193" t="str">
        <f t="shared" si="7898"/>
        <v>FI376</v>
      </c>
      <c r="J4219" s="193" t="str">
        <f t="shared" si="7898"/>
        <v>5-BELOW</v>
      </c>
      <c r="K4219" s="193" t="str">
        <f t="shared" si="7898"/>
        <v>all</v>
      </c>
      <c r="L4219" s="193">
        <f t="shared" si="7898"/>
        <v>0</v>
      </c>
      <c r="M4219" s="193">
        <f t="shared" si="7898"/>
        <v>0</v>
      </c>
      <c r="N4219" s="193" t="str">
        <f t="shared" si="7791"/>
        <v>Home Network Systems</v>
      </c>
      <c r="AA4219" s="193">
        <f t="shared" si="7880"/>
        <v>0</v>
      </c>
      <c r="AB4219" s="193" t="str">
        <f t="shared" ref="AB4219" si="7899">AB$337</f>
        <v>Fatianow, Christina</v>
      </c>
    </row>
    <row r="4220" spans="1:28" s="188" customFormat="1" ht="17.399999999999999">
      <c r="A4220" s="193" t="str">
        <f t="shared" si="7875"/>
        <v>Home Network Systems</v>
      </c>
      <c r="B4220" s="193" t="str">
        <f t="shared" si="7876"/>
        <v>HA110Home Network Systems</v>
      </c>
      <c r="C4220" s="193" t="str">
        <f t="shared" si="7877"/>
        <v>Home Network SystemsFatianow, Christina</v>
      </c>
      <c r="D4220" s="193"/>
      <c r="E4220" s="193"/>
      <c r="F4220" s="193" t="str">
        <f t="shared" si="7878"/>
        <v>Home Network SystemsHoffman, Brian</v>
      </c>
      <c r="G4220" s="193" t="str">
        <f t="shared" ref="G4220:M4220" si="7900">G$338</f>
        <v>Hoffman, Brian</v>
      </c>
      <c r="H4220" s="193" t="str">
        <f t="shared" si="7900"/>
        <v>Fatianow, Christina</v>
      </c>
      <c r="I4220" s="193" t="str">
        <f t="shared" si="7900"/>
        <v>HA110</v>
      </c>
      <c r="J4220" s="193" t="str">
        <f t="shared" si="7900"/>
        <v>HAMMACHER SCHLEMMER</v>
      </c>
      <c r="K4220" s="193" t="str">
        <f t="shared" si="7900"/>
        <v>all</v>
      </c>
      <c r="L4220" s="193">
        <f t="shared" si="7900"/>
        <v>0</v>
      </c>
      <c r="M4220" s="193">
        <f t="shared" si="7900"/>
        <v>0</v>
      </c>
      <c r="N4220" s="193" t="str">
        <f t="shared" si="7791"/>
        <v>Home Network Systems</v>
      </c>
      <c r="AA4220" s="193">
        <f t="shared" si="7880"/>
        <v>0</v>
      </c>
      <c r="AB4220" s="193" t="str">
        <f t="shared" ref="AB4220" si="7901">AB$338</f>
        <v>Fatianow, Christina</v>
      </c>
    </row>
    <row r="4221" spans="1:28" s="188" customFormat="1" ht="17.399999999999999">
      <c r="A4221" s="193" t="str">
        <f t="shared" si="7875"/>
        <v>Home Network Systems</v>
      </c>
      <c r="B4221" s="193" t="str">
        <f t="shared" si="7876"/>
        <v>HE085Home Network Systems</v>
      </c>
      <c r="C4221" s="193" t="str">
        <f t="shared" si="7877"/>
        <v>Home Network SystemsFatianow, Christina</v>
      </c>
      <c r="D4221" s="193"/>
      <c r="E4221" s="193"/>
      <c r="F4221" s="193" t="str">
        <f t="shared" si="7878"/>
        <v>Home Network SystemsHoffman, Brian</v>
      </c>
      <c r="G4221" s="193" t="str">
        <f t="shared" ref="G4221:M4221" si="7902">G$339</f>
        <v>Hoffman, Brian</v>
      </c>
      <c r="H4221" s="193" t="str">
        <f t="shared" si="7902"/>
        <v>Fatianow, Christina</v>
      </c>
      <c r="I4221" s="193" t="str">
        <f t="shared" si="7902"/>
        <v>HE085</v>
      </c>
      <c r="J4221" s="193" t="str">
        <f t="shared" si="7902"/>
        <v>HESCO</v>
      </c>
      <c r="K4221" s="193" t="str">
        <f t="shared" si="7902"/>
        <v>all</v>
      </c>
      <c r="L4221" s="193">
        <f t="shared" si="7902"/>
        <v>0</v>
      </c>
      <c r="M4221" s="193">
        <f t="shared" si="7902"/>
        <v>0</v>
      </c>
      <c r="N4221" s="193" t="str">
        <f t="shared" si="7791"/>
        <v>Home Network Systems</v>
      </c>
      <c r="AA4221" s="193">
        <f t="shared" si="7880"/>
        <v>0</v>
      </c>
      <c r="AB4221" s="193" t="str">
        <f t="shared" ref="AB4221" si="7903">AB$339</f>
        <v>Fatianow, Christina</v>
      </c>
    </row>
    <row r="4222" spans="1:28" s="188" customFormat="1" ht="17.399999999999999">
      <c r="A4222" s="193" t="str">
        <f t="shared" si="7875"/>
        <v>Home Network Systems</v>
      </c>
      <c r="B4222" s="193" t="str">
        <f t="shared" si="7876"/>
        <v>JE050Home Network Systems</v>
      </c>
      <c r="C4222" s="193" t="str">
        <f t="shared" si="7877"/>
        <v>Home Network SystemsFatianow, Christina</v>
      </c>
      <c r="D4222" s="193"/>
      <c r="E4222" s="193"/>
      <c r="F4222" s="193" t="str">
        <f t="shared" si="7878"/>
        <v>Home Network SystemsHoffman, Brian</v>
      </c>
      <c r="G4222" s="193" t="str">
        <f t="shared" ref="G4222:M4222" si="7904">G$340</f>
        <v>Hoffman, Brian</v>
      </c>
      <c r="H4222" s="193" t="str">
        <f t="shared" si="7904"/>
        <v>Fatianow, Christina</v>
      </c>
      <c r="I4222" s="193" t="str">
        <f t="shared" si="7904"/>
        <v>JE050</v>
      </c>
      <c r="J4222" s="193" t="str">
        <f t="shared" si="7904"/>
        <v>JENNE DISTRIBUTORS I</v>
      </c>
      <c r="K4222" s="193" t="str">
        <f t="shared" si="7904"/>
        <v>all</v>
      </c>
      <c r="L4222" s="193">
        <f t="shared" si="7904"/>
        <v>0</v>
      </c>
      <c r="M4222" s="193">
        <f t="shared" si="7904"/>
        <v>0</v>
      </c>
      <c r="N4222" s="193" t="str">
        <f t="shared" si="7791"/>
        <v>Home Network Systems</v>
      </c>
      <c r="AA4222" s="193">
        <f t="shared" si="7880"/>
        <v>0</v>
      </c>
      <c r="AB4222" s="193" t="str">
        <f t="shared" ref="AB4222" si="7905">AB$340</f>
        <v>Fatianow, Christina</v>
      </c>
    </row>
    <row r="4223" spans="1:28" s="188" customFormat="1" ht="17.399999999999999">
      <c r="A4223" s="193" t="str">
        <f t="shared" si="7875"/>
        <v>Home Network Systems</v>
      </c>
      <c r="B4223" s="193" t="str">
        <f t="shared" si="7876"/>
        <v>JE341Home Network Systems</v>
      </c>
      <c r="C4223" s="193" t="str">
        <f t="shared" si="7877"/>
        <v>Home Network SystemsFatianow, Christina</v>
      </c>
      <c r="D4223" s="193"/>
      <c r="E4223" s="193"/>
      <c r="F4223" s="193" t="str">
        <f t="shared" si="7878"/>
        <v>Home Network SystemsHoffman, Brian</v>
      </c>
      <c r="G4223" s="193" t="str">
        <f t="shared" ref="G4223:M4223" si="7906">G$341</f>
        <v>Hoffman, Brian</v>
      </c>
      <c r="H4223" s="193" t="str">
        <f t="shared" si="7906"/>
        <v>Fatianow, Christina</v>
      </c>
      <c r="I4223" s="193" t="str">
        <f t="shared" si="7906"/>
        <v>JE341</v>
      </c>
      <c r="J4223" s="193" t="str">
        <f t="shared" si="7906"/>
        <v>JENSEN DISTRIBUTION SERVICES</v>
      </c>
      <c r="K4223" s="193" t="str">
        <f t="shared" si="7906"/>
        <v>all</v>
      </c>
      <c r="L4223" s="193">
        <f t="shared" si="7906"/>
        <v>0</v>
      </c>
      <c r="M4223" s="193">
        <f t="shared" si="7906"/>
        <v>0</v>
      </c>
      <c r="N4223" s="193" t="str">
        <f t="shared" si="7791"/>
        <v>Home Network Systems</v>
      </c>
      <c r="AA4223" s="193">
        <f t="shared" si="7880"/>
        <v>0</v>
      </c>
      <c r="AB4223" s="193" t="str">
        <f t="shared" ref="AB4223" si="7907">AB$341</f>
        <v>Fatianow, Christina</v>
      </c>
    </row>
    <row r="4224" spans="1:28" s="188" customFormat="1" ht="17.399999999999999">
      <c r="A4224" s="193" t="str">
        <f t="shared" si="7875"/>
        <v>Home Network Systems</v>
      </c>
      <c r="B4224" s="193" t="str">
        <f t="shared" si="7876"/>
        <v>KE160Home Network Systems</v>
      </c>
      <c r="C4224" s="193" t="str">
        <f t="shared" si="7877"/>
        <v>Home Network SystemsFatianow, Christina</v>
      </c>
      <c r="D4224" s="193"/>
      <c r="E4224" s="193"/>
      <c r="F4224" s="193" t="str">
        <f t="shared" si="7878"/>
        <v>Home Network SystemsHoffman, Brian</v>
      </c>
      <c r="G4224" s="193" t="str">
        <f t="shared" ref="G4224:M4224" si="7908">G$342</f>
        <v>Hoffman, Brian</v>
      </c>
      <c r="H4224" s="193" t="str">
        <f t="shared" si="7908"/>
        <v>Fatianow, Christina</v>
      </c>
      <c r="I4224" s="193" t="str">
        <f t="shared" si="7908"/>
        <v>KE160</v>
      </c>
      <c r="J4224" s="193" t="str">
        <f t="shared" si="7908"/>
        <v>KEI TRADING CO. INC.</v>
      </c>
      <c r="K4224" s="193" t="str">
        <f t="shared" si="7908"/>
        <v>all</v>
      </c>
      <c r="L4224" s="193">
        <f t="shared" si="7908"/>
        <v>0</v>
      </c>
      <c r="M4224" s="193">
        <f t="shared" si="7908"/>
        <v>0</v>
      </c>
      <c r="N4224" s="193" t="str">
        <f t="shared" si="7791"/>
        <v>Home Network Systems</v>
      </c>
      <c r="AA4224" s="193">
        <f t="shared" si="7880"/>
        <v>0</v>
      </c>
      <c r="AB4224" s="193" t="str">
        <f t="shared" ref="AB4224" si="7909">AB$342</f>
        <v>Fatianow, Christina</v>
      </c>
    </row>
    <row r="4225" spans="1:28" s="188" customFormat="1" ht="17.399999999999999">
      <c r="A4225" s="193" t="str">
        <f t="shared" si="7875"/>
        <v>Home Network Systems</v>
      </c>
      <c r="B4225" s="193" t="str">
        <f t="shared" si="7876"/>
        <v>LT031Home Network Systems</v>
      </c>
      <c r="C4225" s="193" t="str">
        <f t="shared" si="7877"/>
        <v>Home Network SystemsFatianow, Christina</v>
      </c>
      <c r="D4225" s="193"/>
      <c r="E4225" s="193"/>
      <c r="F4225" s="193" t="str">
        <f t="shared" si="7878"/>
        <v>Home Network SystemsHoffman, Brian</v>
      </c>
      <c r="G4225" s="193" t="str">
        <f t="shared" ref="G4225:M4225" si="7910">G$343</f>
        <v>Hoffman, Brian</v>
      </c>
      <c r="H4225" s="193" t="str">
        <f t="shared" si="7910"/>
        <v>Fatianow, Christina</v>
      </c>
      <c r="I4225" s="193" t="str">
        <f t="shared" si="7910"/>
        <v>LT031</v>
      </c>
      <c r="J4225" s="193" t="str">
        <f t="shared" si="7910"/>
        <v>LTF CLUB OPERATIONS COMPANY INC</v>
      </c>
      <c r="K4225" s="193" t="str">
        <f t="shared" si="7910"/>
        <v>all</v>
      </c>
      <c r="L4225" s="193">
        <f t="shared" si="7910"/>
        <v>0</v>
      </c>
      <c r="M4225" s="193">
        <f t="shared" si="7910"/>
        <v>0</v>
      </c>
      <c r="N4225" s="193" t="str">
        <f t="shared" si="7791"/>
        <v>Home Network Systems</v>
      </c>
      <c r="AA4225" s="193">
        <f t="shared" si="7880"/>
        <v>0</v>
      </c>
      <c r="AB4225" s="193" t="str">
        <f t="shared" ref="AB4225" si="7911">AB$343</f>
        <v>Fatianow, Christina</v>
      </c>
    </row>
    <row r="4226" spans="1:28" s="188" customFormat="1" ht="17.399999999999999">
      <c r="A4226" s="193" t="str">
        <f t="shared" si="7875"/>
        <v>Home Network Systems</v>
      </c>
      <c r="B4226" s="193" t="str">
        <f t="shared" si="7876"/>
        <v>MA422Home Network Systems</v>
      </c>
      <c r="C4226" s="193" t="str">
        <f t="shared" si="7877"/>
        <v>Home Network SystemsFatianow, Christina</v>
      </c>
      <c r="D4226" s="193"/>
      <c r="E4226" s="193"/>
      <c r="F4226" s="193" t="str">
        <f t="shared" si="7878"/>
        <v>Home Network SystemsHoffman, Brian</v>
      </c>
      <c r="G4226" s="193" t="str">
        <f t="shared" ref="G4226:M4226" si="7912">G$344</f>
        <v>Hoffman, Brian</v>
      </c>
      <c r="H4226" s="193" t="str">
        <f t="shared" si="7912"/>
        <v>Fatianow, Christina</v>
      </c>
      <c r="I4226" s="193" t="str">
        <f t="shared" si="7912"/>
        <v>MA422</v>
      </c>
      <c r="J4226" s="193" t="str">
        <f t="shared" si="7912"/>
        <v>MASON COMPANIES INC</v>
      </c>
      <c r="K4226" s="193" t="str">
        <f t="shared" si="7912"/>
        <v>all</v>
      </c>
      <c r="L4226" s="193">
        <f t="shared" si="7912"/>
        <v>0</v>
      </c>
      <c r="M4226" s="193">
        <f t="shared" si="7912"/>
        <v>0</v>
      </c>
      <c r="N4226" s="193" t="str">
        <f t="shared" si="7791"/>
        <v>Home Network Systems</v>
      </c>
      <c r="AA4226" s="193">
        <f t="shared" si="7880"/>
        <v>0</v>
      </c>
      <c r="AB4226" s="193" t="str">
        <f t="shared" ref="AB4226" si="7913">AB$344</f>
        <v>Fatianow, Christina</v>
      </c>
    </row>
    <row r="4227" spans="1:28" s="188" customFormat="1" ht="17.399999999999999">
      <c r="A4227" s="193" t="str">
        <f t="shared" si="7875"/>
        <v>Home Network Systems</v>
      </c>
      <c r="B4227" s="193" t="str">
        <f t="shared" si="7876"/>
        <v>MI680Home Network Systems</v>
      </c>
      <c r="C4227" s="193" t="str">
        <f t="shared" si="7877"/>
        <v>Home Network SystemsFatianow, Christina</v>
      </c>
      <c r="D4227" s="193"/>
      <c r="E4227" s="193"/>
      <c r="F4227" s="193" t="str">
        <f t="shared" si="7878"/>
        <v>Home Network SystemsHoffman, Brian</v>
      </c>
      <c r="G4227" s="193" t="str">
        <f t="shared" ref="G4227:M4227" si="7914">G$345</f>
        <v>Hoffman, Brian</v>
      </c>
      <c r="H4227" s="193" t="str">
        <f t="shared" si="7914"/>
        <v>Fatianow, Christina</v>
      </c>
      <c r="I4227" s="193" t="str">
        <f t="shared" si="7914"/>
        <v>MI680</v>
      </c>
      <c r="J4227" s="193" t="str">
        <f t="shared" si="7914"/>
        <v>MICRO ELECTRONICS IN</v>
      </c>
      <c r="K4227" s="193" t="str">
        <f t="shared" si="7914"/>
        <v>all</v>
      </c>
      <c r="L4227" s="193">
        <f t="shared" si="7914"/>
        <v>0</v>
      </c>
      <c r="M4227" s="193">
        <f t="shared" si="7914"/>
        <v>0</v>
      </c>
      <c r="N4227" s="193" t="str">
        <f t="shared" si="7791"/>
        <v>Home Network Systems</v>
      </c>
      <c r="AA4227" s="193">
        <f t="shared" si="7880"/>
        <v>0</v>
      </c>
      <c r="AB4227" s="193" t="str">
        <f t="shared" ref="AB4227" si="7915">AB$345</f>
        <v>Fatianow, Christina</v>
      </c>
    </row>
    <row r="4228" spans="1:28" s="188" customFormat="1" ht="17.399999999999999">
      <c r="A4228" s="193" t="str">
        <f t="shared" si="7875"/>
        <v>Home Network Systems</v>
      </c>
      <c r="B4228" s="193" t="str">
        <f t="shared" si="7876"/>
        <v>MI978Home Network Systems</v>
      </c>
      <c r="C4228" s="193" t="str">
        <f t="shared" si="7877"/>
        <v>Home Network SystemsFatianow, Christina</v>
      </c>
      <c r="D4228" s="193"/>
      <c r="E4228" s="193"/>
      <c r="F4228" s="193" t="str">
        <f t="shared" si="7878"/>
        <v>Home Network SystemsHoffman, Brian</v>
      </c>
      <c r="G4228" s="193" t="str">
        <f t="shared" ref="G4228:M4228" si="7916">G$346</f>
        <v>Hoffman, Brian</v>
      </c>
      <c r="H4228" s="193" t="str">
        <f t="shared" si="7916"/>
        <v>Fatianow, Christina</v>
      </c>
      <c r="I4228" s="193" t="str">
        <f t="shared" si="7916"/>
        <v>MI978</v>
      </c>
      <c r="J4228" s="193" t="str">
        <f t="shared" si="7916"/>
        <v>MID-STATE DISTRIBUTING COMPANY</v>
      </c>
      <c r="K4228" s="193" t="str">
        <f t="shared" si="7916"/>
        <v>all</v>
      </c>
      <c r="L4228" s="193">
        <f t="shared" si="7916"/>
        <v>0</v>
      </c>
      <c r="M4228" s="193">
        <f t="shared" si="7916"/>
        <v>0</v>
      </c>
      <c r="N4228" s="193" t="str">
        <f t="shared" si="7791"/>
        <v>Home Network Systems</v>
      </c>
      <c r="AA4228" s="193">
        <f t="shared" si="7880"/>
        <v>0</v>
      </c>
      <c r="AB4228" s="193" t="str">
        <f t="shared" ref="AB4228" si="7917">AB$346</f>
        <v>Fatianow, Christina</v>
      </c>
    </row>
    <row r="4229" spans="1:28" s="188" customFormat="1" ht="17.399999999999999">
      <c r="A4229" s="193" t="str">
        <f t="shared" si="7875"/>
        <v>Home Network Systems</v>
      </c>
      <c r="B4229" s="193" t="str">
        <f t="shared" si="7876"/>
        <v>OL136Home Network Systems</v>
      </c>
      <c r="C4229" s="193" t="str">
        <f t="shared" si="7877"/>
        <v>Home Network SystemsFatianow, Christina</v>
      </c>
      <c r="D4229" s="193"/>
      <c r="E4229" s="193"/>
      <c r="F4229" s="193" t="str">
        <f t="shared" si="7878"/>
        <v>Home Network SystemsHoffman, Brian</v>
      </c>
      <c r="G4229" s="193" t="str">
        <f t="shared" ref="G4229:M4229" si="7918">G$347</f>
        <v>Hoffman, Brian</v>
      </c>
      <c r="H4229" s="193" t="str">
        <f t="shared" si="7918"/>
        <v>Fatianow, Christina</v>
      </c>
      <c r="I4229" s="193" t="str">
        <f t="shared" si="7918"/>
        <v>OL136</v>
      </c>
      <c r="J4229" s="193" t="str">
        <f t="shared" si="7918"/>
        <v>OLYMPIA TRADING.COM INC.</v>
      </c>
      <c r="K4229" s="193" t="str">
        <f t="shared" si="7918"/>
        <v>all</v>
      </c>
      <c r="L4229" s="193">
        <f t="shared" si="7918"/>
        <v>0</v>
      </c>
      <c r="M4229" s="193">
        <f t="shared" si="7918"/>
        <v>0</v>
      </c>
      <c r="N4229" s="193" t="str">
        <f t="shared" si="7791"/>
        <v>Home Network Systems</v>
      </c>
      <c r="AA4229" s="193">
        <f t="shared" si="7880"/>
        <v>0</v>
      </c>
      <c r="AB4229" s="193" t="str">
        <f t="shared" ref="AB4229" si="7919">AB$347</f>
        <v>Fatianow, Christina</v>
      </c>
    </row>
    <row r="4230" spans="1:28" s="188" customFormat="1" ht="17.399999999999999">
      <c r="A4230" s="193" t="str">
        <f t="shared" si="7875"/>
        <v>Home Network Systems</v>
      </c>
      <c r="B4230" s="193" t="str">
        <f t="shared" si="7876"/>
        <v>OV030Home Network Systems</v>
      </c>
      <c r="C4230" s="193" t="str">
        <f t="shared" si="7877"/>
        <v>Home Network SystemsFatianow, Christina</v>
      </c>
      <c r="D4230" s="193"/>
      <c r="E4230" s="193"/>
      <c r="F4230" s="193" t="str">
        <f t="shared" si="7878"/>
        <v>Home Network SystemsHoffman, Brian</v>
      </c>
      <c r="G4230" s="193" t="str">
        <f t="shared" ref="G4230:M4230" si="7920">G$348</f>
        <v>Hoffman, Brian</v>
      </c>
      <c r="H4230" s="193" t="str">
        <f t="shared" si="7920"/>
        <v>Fatianow, Christina</v>
      </c>
      <c r="I4230" s="193" t="str">
        <f t="shared" si="7920"/>
        <v>OV030</v>
      </c>
      <c r="J4230" s="193" t="str">
        <f t="shared" si="7920"/>
        <v>OVERSEAS CONNECTION</v>
      </c>
      <c r="K4230" s="193" t="str">
        <f t="shared" si="7920"/>
        <v>all</v>
      </c>
      <c r="L4230" s="193">
        <f t="shared" si="7920"/>
        <v>0</v>
      </c>
      <c r="M4230" s="193">
        <f t="shared" si="7920"/>
        <v>0</v>
      </c>
      <c r="N4230" s="193" t="str">
        <f t="shared" si="7791"/>
        <v>Home Network Systems</v>
      </c>
      <c r="AA4230" s="193">
        <f t="shared" si="7880"/>
        <v>0</v>
      </c>
      <c r="AB4230" s="193" t="str">
        <f t="shared" ref="AB4230" si="7921">AB$348</f>
        <v>Fatianow, Christina</v>
      </c>
    </row>
    <row r="4231" spans="1:28" s="188" customFormat="1" ht="17.399999999999999">
      <c r="A4231" s="193" t="str">
        <f t="shared" si="7875"/>
        <v>Home Network Systems</v>
      </c>
      <c r="B4231" s="193" t="str">
        <f t="shared" si="7876"/>
        <v>PE265Home Network Systems</v>
      </c>
      <c r="C4231" s="193" t="str">
        <f t="shared" si="7877"/>
        <v>Home Network SystemsFatianow, Christina</v>
      </c>
      <c r="D4231" s="193"/>
      <c r="E4231" s="193"/>
      <c r="F4231" s="193" t="str">
        <f t="shared" si="7878"/>
        <v>Home Network SystemsHoffman, Brian</v>
      </c>
      <c r="G4231" s="193" t="str">
        <f t="shared" ref="G4231:M4231" si="7922">G$349</f>
        <v>Hoffman, Brian</v>
      </c>
      <c r="H4231" s="193" t="str">
        <f t="shared" si="7922"/>
        <v>Fatianow, Christina</v>
      </c>
      <c r="I4231" s="193" t="str">
        <f t="shared" si="7922"/>
        <v>PE265</v>
      </c>
      <c r="J4231" s="193" t="str">
        <f t="shared" si="7922"/>
        <v>PETRA INDUSTRIES INC</v>
      </c>
      <c r="K4231" s="193" t="str">
        <f t="shared" si="7922"/>
        <v>all</v>
      </c>
      <c r="L4231" s="193">
        <f t="shared" si="7922"/>
        <v>0</v>
      </c>
      <c r="M4231" s="193">
        <f t="shared" si="7922"/>
        <v>0</v>
      </c>
      <c r="N4231" s="193" t="str">
        <f t="shared" si="7791"/>
        <v>Home Network Systems</v>
      </c>
      <c r="AA4231" s="193">
        <f t="shared" si="7880"/>
        <v>0</v>
      </c>
      <c r="AB4231" s="193" t="str">
        <f t="shared" ref="AB4231" si="7923">AB$349</f>
        <v>Fatianow, Christina</v>
      </c>
    </row>
    <row r="4232" spans="1:28" s="188" customFormat="1" ht="17.399999999999999">
      <c r="A4232" s="193" t="str">
        <f t="shared" si="7875"/>
        <v>Home Network Systems</v>
      </c>
      <c r="B4232" s="193" t="str">
        <f t="shared" si="7876"/>
        <v>PE370Home Network Systems</v>
      </c>
      <c r="C4232" s="193" t="str">
        <f t="shared" si="7877"/>
        <v>Home Network SystemsFatianow, Christina</v>
      </c>
      <c r="D4232" s="193"/>
      <c r="E4232" s="193"/>
      <c r="F4232" s="193" t="str">
        <f t="shared" si="7878"/>
        <v>Home Network SystemsHoffman, Brian</v>
      </c>
      <c r="G4232" s="193" t="str">
        <f t="shared" ref="G4232:M4232" si="7924">G$350</f>
        <v>Hoffman, Brian</v>
      </c>
      <c r="H4232" s="193" t="str">
        <f t="shared" si="7924"/>
        <v>Fatianow, Christina</v>
      </c>
      <c r="I4232" s="193" t="str">
        <f t="shared" si="7924"/>
        <v>PE370</v>
      </c>
      <c r="J4232" s="193" t="str">
        <f t="shared" si="7924"/>
        <v>PETRO-GEN</v>
      </c>
      <c r="K4232" s="193" t="str">
        <f t="shared" si="7924"/>
        <v>all</v>
      </c>
      <c r="L4232" s="193">
        <f t="shared" si="7924"/>
        <v>0</v>
      </c>
      <c r="M4232" s="193">
        <f t="shared" si="7924"/>
        <v>0</v>
      </c>
      <c r="N4232" s="193" t="str">
        <f t="shared" ref="N4232:N4295" si="7925">A4232</f>
        <v>Home Network Systems</v>
      </c>
      <c r="AA4232" s="193">
        <f t="shared" si="7880"/>
        <v>0</v>
      </c>
      <c r="AB4232" s="193" t="str">
        <f t="shared" ref="AB4232" si="7926">AB$350</f>
        <v>Fatianow, Christina</v>
      </c>
    </row>
    <row r="4233" spans="1:28" s="188" customFormat="1" ht="17.399999999999999">
      <c r="A4233" s="193" t="str">
        <f t="shared" si="7875"/>
        <v>Home Network Systems</v>
      </c>
      <c r="B4233" s="193" t="str">
        <f t="shared" si="7876"/>
        <v>RB005Home Network Systems</v>
      </c>
      <c r="C4233" s="193" t="str">
        <f t="shared" si="7877"/>
        <v>Home Network SystemsFatianow, Christina</v>
      </c>
      <c r="D4233" s="193"/>
      <c r="E4233" s="193"/>
      <c r="F4233" s="193" t="str">
        <f t="shared" si="7878"/>
        <v>Home Network SystemsHoffman, Brian</v>
      </c>
      <c r="G4233" s="193" t="str">
        <f t="shared" ref="G4233:M4233" si="7927">G$351</f>
        <v>Hoffman, Brian</v>
      </c>
      <c r="H4233" s="193" t="str">
        <f t="shared" si="7927"/>
        <v>Fatianow, Christina</v>
      </c>
      <c r="I4233" s="193" t="str">
        <f t="shared" si="7927"/>
        <v>RB005</v>
      </c>
      <c r="J4233" s="193" t="str">
        <f t="shared" si="7927"/>
        <v>R &amp; B WHOLESALE DISTRIBUTORS INC</v>
      </c>
      <c r="K4233" s="193" t="str">
        <f t="shared" si="7927"/>
        <v>all</v>
      </c>
      <c r="L4233" s="193">
        <f t="shared" si="7927"/>
        <v>0</v>
      </c>
      <c r="M4233" s="193">
        <f t="shared" si="7927"/>
        <v>0</v>
      </c>
      <c r="N4233" s="193" t="str">
        <f t="shared" si="7925"/>
        <v>Home Network Systems</v>
      </c>
      <c r="AA4233" s="193">
        <f t="shared" si="7880"/>
        <v>0</v>
      </c>
      <c r="AB4233" s="193" t="str">
        <f t="shared" ref="AB4233" si="7928">AB$351</f>
        <v>Fatianow, Christina</v>
      </c>
    </row>
    <row r="4234" spans="1:28" s="188" customFormat="1" ht="17.399999999999999">
      <c r="A4234" s="193" t="str">
        <f t="shared" si="7875"/>
        <v>Home Network Systems</v>
      </c>
      <c r="B4234" s="193" t="str">
        <f t="shared" si="7876"/>
        <v>SA830Home Network Systems</v>
      </c>
      <c r="C4234" s="193" t="str">
        <f t="shared" si="7877"/>
        <v>Home Network SystemsFatianow, Christina</v>
      </c>
      <c r="D4234" s="193"/>
      <c r="E4234" s="193"/>
      <c r="F4234" s="193" t="str">
        <f t="shared" si="7878"/>
        <v>Home Network SystemsHoffman, Brian</v>
      </c>
      <c r="G4234" s="193" t="str">
        <f t="shared" ref="G4234:M4234" si="7929">G$352</f>
        <v>Hoffman, Brian</v>
      </c>
      <c r="H4234" s="193" t="str">
        <f t="shared" si="7929"/>
        <v>Fatianow, Christina</v>
      </c>
      <c r="I4234" s="193" t="str">
        <f t="shared" si="7929"/>
        <v>SA830</v>
      </c>
      <c r="J4234" s="193" t="str">
        <f t="shared" si="7929"/>
        <v>SAMSONIC TRADING CO</v>
      </c>
      <c r="K4234" s="193" t="str">
        <f t="shared" si="7929"/>
        <v>all</v>
      </c>
      <c r="L4234" s="193">
        <f t="shared" si="7929"/>
        <v>0</v>
      </c>
      <c r="M4234" s="193">
        <f t="shared" si="7929"/>
        <v>0</v>
      </c>
      <c r="N4234" s="193" t="str">
        <f t="shared" si="7925"/>
        <v>Home Network Systems</v>
      </c>
      <c r="AA4234" s="193">
        <f t="shared" si="7880"/>
        <v>0</v>
      </c>
      <c r="AB4234" s="193" t="str">
        <f t="shared" ref="AB4234" si="7930">AB$352</f>
        <v>Fatianow, Christina</v>
      </c>
    </row>
    <row r="4235" spans="1:28" s="188" customFormat="1" ht="17.399999999999999">
      <c r="A4235" s="193" t="str">
        <f t="shared" si="7875"/>
        <v>Home Network Systems</v>
      </c>
      <c r="B4235" s="193" t="str">
        <f t="shared" si="7876"/>
        <v>SE831Home Network Systems</v>
      </c>
      <c r="C4235" s="193" t="str">
        <f t="shared" si="7877"/>
        <v>Home Network SystemsFatianow, Christina</v>
      </c>
      <c r="D4235" s="193"/>
      <c r="E4235" s="193"/>
      <c r="F4235" s="193" t="str">
        <f t="shared" si="7878"/>
        <v>Home Network SystemsHoffman, Brian</v>
      </c>
      <c r="G4235" s="193" t="str">
        <f t="shared" ref="G4235:M4235" si="7931">G$353</f>
        <v>Hoffman, Brian</v>
      </c>
      <c r="H4235" s="193" t="str">
        <f t="shared" si="7931"/>
        <v>Fatianow, Christina</v>
      </c>
      <c r="I4235" s="193" t="str">
        <f t="shared" si="7931"/>
        <v>SE831</v>
      </c>
      <c r="J4235" s="193" t="str">
        <f t="shared" si="7931"/>
        <v>SEVENTH AVENUE INC</v>
      </c>
      <c r="K4235" s="193" t="str">
        <f t="shared" si="7931"/>
        <v>all</v>
      </c>
      <c r="L4235" s="193">
        <f t="shared" si="7931"/>
        <v>0</v>
      </c>
      <c r="M4235" s="193">
        <f t="shared" si="7931"/>
        <v>0</v>
      </c>
      <c r="N4235" s="193" t="str">
        <f t="shared" si="7925"/>
        <v>Home Network Systems</v>
      </c>
      <c r="AA4235" s="193">
        <f t="shared" si="7880"/>
        <v>0</v>
      </c>
      <c r="AB4235" s="193" t="str">
        <f t="shared" ref="AB4235" si="7932">AB$353</f>
        <v>Fatianow, Christina</v>
      </c>
    </row>
    <row r="4236" spans="1:28" s="188" customFormat="1" ht="17.399999999999999">
      <c r="A4236" s="193" t="str">
        <f t="shared" si="7875"/>
        <v>Home Network Systems</v>
      </c>
      <c r="B4236" s="193" t="str">
        <f t="shared" si="7876"/>
        <v>SH880Home Network Systems</v>
      </c>
      <c r="C4236" s="193" t="str">
        <f t="shared" si="7877"/>
        <v>Home Network SystemsFatianow, Christina</v>
      </c>
      <c r="D4236" s="193"/>
      <c r="E4236" s="193"/>
      <c r="F4236" s="193" t="str">
        <f t="shared" si="7878"/>
        <v>Home Network SystemsHoffman, Brian</v>
      </c>
      <c r="G4236" s="193" t="str">
        <f t="shared" ref="G4236:M4236" si="7933">G$354</f>
        <v>Hoffman, Brian</v>
      </c>
      <c r="H4236" s="193" t="str">
        <f t="shared" si="7933"/>
        <v>Fatianow, Christina</v>
      </c>
      <c r="I4236" s="193" t="str">
        <f t="shared" si="7933"/>
        <v>SH880</v>
      </c>
      <c r="J4236" s="193" t="str">
        <f t="shared" si="7933"/>
        <v>SHAVER.COM</v>
      </c>
      <c r="K4236" s="193" t="str">
        <f t="shared" si="7933"/>
        <v>all</v>
      </c>
      <c r="L4236" s="193">
        <f t="shared" si="7933"/>
        <v>0</v>
      </c>
      <c r="M4236" s="193">
        <f t="shared" si="7933"/>
        <v>0</v>
      </c>
      <c r="N4236" s="193" t="str">
        <f t="shared" si="7925"/>
        <v>Home Network Systems</v>
      </c>
      <c r="AA4236" s="193">
        <f t="shared" si="7880"/>
        <v>0</v>
      </c>
      <c r="AB4236" s="193" t="str">
        <f t="shared" ref="AB4236" si="7934">AB$354</f>
        <v>Fatianow, Christina</v>
      </c>
    </row>
    <row r="4237" spans="1:28" s="188" customFormat="1" ht="17.399999999999999">
      <c r="A4237" s="193" t="str">
        <f t="shared" si="7875"/>
        <v>Home Network Systems</v>
      </c>
      <c r="B4237" s="193" t="str">
        <f t="shared" si="7876"/>
        <v>SU260Home Network Systems</v>
      </c>
      <c r="C4237" s="193" t="str">
        <f t="shared" si="7877"/>
        <v>Home Network SystemsFatianow, Christina</v>
      </c>
      <c r="D4237" s="193"/>
      <c r="E4237" s="193"/>
      <c r="F4237" s="193" t="str">
        <f t="shared" si="7878"/>
        <v>Home Network SystemsHoffman, Brian</v>
      </c>
      <c r="G4237" s="193" t="str">
        <f t="shared" ref="G4237:M4237" si="7935">G$355</f>
        <v>Hoffman, Brian</v>
      </c>
      <c r="H4237" s="193" t="str">
        <f t="shared" si="7935"/>
        <v>Fatianow, Christina</v>
      </c>
      <c r="I4237" s="193" t="str">
        <f t="shared" si="7935"/>
        <v>SU260</v>
      </c>
      <c r="J4237" s="193" t="str">
        <f t="shared" si="7935"/>
        <v>SUMMIT IMPORT CORP.</v>
      </c>
      <c r="K4237" s="193" t="str">
        <f t="shared" si="7935"/>
        <v>all</v>
      </c>
      <c r="L4237" s="193">
        <f t="shared" si="7935"/>
        <v>0</v>
      </c>
      <c r="M4237" s="193">
        <f t="shared" si="7935"/>
        <v>0</v>
      </c>
      <c r="N4237" s="193" t="str">
        <f t="shared" si="7925"/>
        <v>Home Network Systems</v>
      </c>
      <c r="AA4237" s="193">
        <f t="shared" si="7880"/>
        <v>0</v>
      </c>
      <c r="AB4237" s="193" t="str">
        <f t="shared" ref="AB4237" si="7936">AB$355</f>
        <v>Fatianow, Christina</v>
      </c>
    </row>
    <row r="4238" spans="1:28" s="188" customFormat="1" ht="17.399999999999999">
      <c r="A4238" s="193" t="str">
        <f t="shared" si="7875"/>
        <v>Home Network Systems</v>
      </c>
      <c r="B4238" s="193" t="str">
        <f t="shared" si="7876"/>
        <v>TI160Home Network Systems</v>
      </c>
      <c r="C4238" s="193" t="str">
        <f t="shared" si="7877"/>
        <v>Home Network SystemsFatianow, Christina</v>
      </c>
      <c r="D4238" s="193"/>
      <c r="E4238" s="193"/>
      <c r="F4238" s="193" t="str">
        <f t="shared" si="7878"/>
        <v>Home Network SystemsHoffman, Brian</v>
      </c>
      <c r="G4238" s="193" t="str">
        <f t="shared" ref="G4238:M4238" si="7937">G$356</f>
        <v>Hoffman, Brian</v>
      </c>
      <c r="H4238" s="193" t="str">
        <f t="shared" si="7937"/>
        <v>Fatianow, Christina</v>
      </c>
      <c r="I4238" s="193" t="str">
        <f t="shared" si="7937"/>
        <v>TI160</v>
      </c>
      <c r="J4238" s="193" t="str">
        <f t="shared" si="7937"/>
        <v>TIP TOP PARTS, USA</v>
      </c>
      <c r="K4238" s="193" t="str">
        <f t="shared" si="7937"/>
        <v>all</v>
      </c>
      <c r="L4238" s="193">
        <f t="shared" si="7937"/>
        <v>0</v>
      </c>
      <c r="M4238" s="193">
        <f t="shared" si="7937"/>
        <v>0</v>
      </c>
      <c r="N4238" s="193" t="str">
        <f t="shared" si="7925"/>
        <v>Home Network Systems</v>
      </c>
      <c r="AA4238" s="193">
        <f t="shared" si="7880"/>
        <v>0</v>
      </c>
      <c r="AB4238" s="193" t="str">
        <f t="shared" ref="AB4238" si="7938">AB$356</f>
        <v>Fatianow, Christina</v>
      </c>
    </row>
    <row r="4239" spans="1:28" s="188" customFormat="1" ht="17.399999999999999">
      <c r="A4239" s="193" t="str">
        <f t="shared" si="7875"/>
        <v>Home Network Systems</v>
      </c>
      <c r="B4239" s="193" t="str">
        <f t="shared" si="7876"/>
        <v>TR839Home Network Systems</v>
      </c>
      <c r="C4239" s="193" t="str">
        <f t="shared" si="7877"/>
        <v>Home Network SystemsFatianow, Christina</v>
      </c>
      <c r="D4239" s="193"/>
      <c r="E4239" s="193"/>
      <c r="F4239" s="193" t="str">
        <f t="shared" si="7878"/>
        <v>Home Network SystemsHoffman, Brian</v>
      </c>
      <c r="G4239" s="193" t="str">
        <f t="shared" ref="G4239:M4239" si="7939">G$357</f>
        <v>Hoffman, Brian</v>
      </c>
      <c r="H4239" s="193" t="str">
        <f t="shared" si="7939"/>
        <v>Fatianow, Christina</v>
      </c>
      <c r="I4239" s="193" t="str">
        <f t="shared" si="7939"/>
        <v>TR839</v>
      </c>
      <c r="J4239" s="193" t="str">
        <f t="shared" si="7939"/>
        <v>TRI STATE DISTRIBUTORS INC</v>
      </c>
      <c r="K4239" s="193" t="str">
        <f t="shared" si="7939"/>
        <v>all</v>
      </c>
      <c r="L4239" s="193">
        <f t="shared" si="7939"/>
        <v>0</v>
      </c>
      <c r="M4239" s="193">
        <f t="shared" si="7939"/>
        <v>0</v>
      </c>
      <c r="N4239" s="193" t="str">
        <f t="shared" si="7925"/>
        <v>Home Network Systems</v>
      </c>
      <c r="AA4239" s="193">
        <f t="shared" si="7880"/>
        <v>0</v>
      </c>
      <c r="AB4239" s="193" t="str">
        <f t="shared" ref="AB4239" si="7940">AB$357</f>
        <v>Fatianow, Christina</v>
      </c>
    </row>
    <row r="4240" spans="1:28" s="188" customFormat="1" ht="17.399999999999999">
      <c r="A4240" s="193" t="str">
        <f t="shared" si="7875"/>
        <v>Home Network Systems</v>
      </c>
      <c r="B4240" s="193" t="str">
        <f t="shared" si="7876"/>
        <v>WA130Home Network Systems</v>
      </c>
      <c r="C4240" s="193" t="str">
        <f t="shared" si="7877"/>
        <v>Home Network SystemsFatianow, Christina</v>
      </c>
      <c r="D4240" s="193"/>
      <c r="E4240" s="193"/>
      <c r="F4240" s="193" t="str">
        <f t="shared" si="7878"/>
        <v>Home Network SystemsHoffman, Brian</v>
      </c>
      <c r="G4240" s="193" t="str">
        <f t="shared" ref="G4240:M4240" si="7941">G$358</f>
        <v>Hoffman, Brian</v>
      </c>
      <c r="H4240" s="193" t="str">
        <f t="shared" si="7941"/>
        <v>Fatianow, Christina</v>
      </c>
      <c r="I4240" s="193" t="str">
        <f t="shared" si="7941"/>
        <v>WA130</v>
      </c>
      <c r="J4240" s="193" t="str">
        <f t="shared" si="7941"/>
        <v>WALKENHORST OF NAPA</v>
      </c>
      <c r="K4240" s="193" t="str">
        <f t="shared" si="7941"/>
        <v>all</v>
      </c>
      <c r="L4240" s="193">
        <f t="shared" si="7941"/>
        <v>0</v>
      </c>
      <c r="M4240" s="193">
        <f t="shared" si="7941"/>
        <v>0</v>
      </c>
      <c r="N4240" s="193" t="str">
        <f t="shared" si="7925"/>
        <v>Home Network Systems</v>
      </c>
      <c r="AA4240" s="193">
        <f t="shared" si="7880"/>
        <v>0</v>
      </c>
      <c r="AB4240" s="193" t="str">
        <f t="shared" ref="AB4240" si="7942">AB$358</f>
        <v>Fatianow, Christina</v>
      </c>
    </row>
    <row r="4241" spans="1:28" s="188" customFormat="1" ht="17.399999999999999">
      <c r="A4241" s="193" t="str">
        <f t="shared" si="7875"/>
        <v>Home Network Systems</v>
      </c>
      <c r="B4241" s="193" t="str">
        <f t="shared" si="7876"/>
        <v>WI195Home Network Systems</v>
      </c>
      <c r="C4241" s="193" t="str">
        <f t="shared" si="7877"/>
        <v>Home Network SystemsFatianow, Christina</v>
      </c>
      <c r="D4241" s="193"/>
      <c r="E4241" s="193"/>
      <c r="F4241" s="193" t="str">
        <f t="shared" si="7878"/>
        <v>Home Network SystemsHoffman, Brian</v>
      </c>
      <c r="G4241" s="193" t="str">
        <f t="shared" ref="G4241:M4241" si="7943">G$359</f>
        <v>Hoffman, Brian</v>
      </c>
      <c r="H4241" s="193" t="str">
        <f t="shared" si="7943"/>
        <v>Fatianow, Christina</v>
      </c>
      <c r="I4241" s="193" t="str">
        <f t="shared" si="7943"/>
        <v>WI195</v>
      </c>
      <c r="J4241" s="193" t="str">
        <f t="shared" si="7943"/>
        <v>WILLIAMS-SONOMA</v>
      </c>
      <c r="K4241" s="193" t="str">
        <f t="shared" si="7943"/>
        <v>all</v>
      </c>
      <c r="L4241" s="193">
        <f t="shared" si="7943"/>
        <v>0</v>
      </c>
      <c r="M4241" s="193">
        <f t="shared" si="7943"/>
        <v>0</v>
      </c>
      <c r="N4241" s="193" t="str">
        <f t="shared" si="7925"/>
        <v>Home Network Systems</v>
      </c>
      <c r="AA4241" s="193">
        <f t="shared" si="7880"/>
        <v>0</v>
      </c>
      <c r="AB4241" s="193" t="str">
        <f t="shared" ref="AB4241" si="7944">AB$359</f>
        <v>Fatianow, Christina</v>
      </c>
    </row>
    <row r="4242" spans="1:28" s="188" customFormat="1" ht="17.399999999999999">
      <c r="A4242" s="193" t="str">
        <f t="shared" si="7875"/>
        <v>Home Network Systems</v>
      </c>
      <c r="B4242" s="193" t="str">
        <f t="shared" si="7876"/>
        <v>0Home Network Systems</v>
      </c>
      <c r="C4242" s="193" t="str">
        <f t="shared" si="7877"/>
        <v>Home Network SystemsFatianow, Christina</v>
      </c>
      <c r="D4242" s="193"/>
      <c r="E4242" s="193"/>
      <c r="F4242" s="193" t="str">
        <f t="shared" si="7878"/>
        <v>Home Network SystemsHoffman, Brian</v>
      </c>
      <c r="G4242" s="193" t="str">
        <f t="shared" ref="G4242:M4242" si="7945">G$360</f>
        <v>Hoffman, Brian</v>
      </c>
      <c r="H4242" s="193" t="str">
        <f t="shared" si="7945"/>
        <v>Fatianow, Christina</v>
      </c>
      <c r="I4242" s="193">
        <f t="shared" si="7945"/>
        <v>0</v>
      </c>
      <c r="J4242" s="193" t="str">
        <f t="shared" si="7945"/>
        <v>CHECKER DISTRIBUTORS</v>
      </c>
      <c r="K4242" s="193" t="str">
        <f t="shared" si="7945"/>
        <v>all</v>
      </c>
      <c r="L4242" s="193">
        <f t="shared" si="7945"/>
        <v>0</v>
      </c>
      <c r="M4242" s="193">
        <f t="shared" si="7945"/>
        <v>0</v>
      </c>
      <c r="N4242" s="193" t="str">
        <f t="shared" si="7925"/>
        <v>Home Network Systems</v>
      </c>
      <c r="AA4242" s="193">
        <f t="shared" si="7880"/>
        <v>0</v>
      </c>
      <c r="AB4242" s="193" t="str">
        <f t="shared" ref="AB4242" si="7946">AB$360</f>
        <v>Fatianow, Christina</v>
      </c>
    </row>
    <row r="4243" spans="1:28" s="188" customFormat="1" ht="17.399999999999999">
      <c r="A4243" s="193" t="str">
        <f t="shared" si="7875"/>
        <v>Home Network Systems</v>
      </c>
      <c r="B4243" s="193" t="str">
        <f t="shared" si="7876"/>
        <v>0Home Network Systems</v>
      </c>
      <c r="C4243" s="193" t="str">
        <f t="shared" si="7877"/>
        <v>Home Network Systems0</v>
      </c>
      <c r="D4243" s="193"/>
      <c r="E4243" s="193"/>
      <c r="F4243" s="193" t="str">
        <f t="shared" si="7878"/>
        <v>Home Network Systems0</v>
      </c>
      <c r="G4243" s="193">
        <f t="shared" ref="G4243:M4243" si="7947">G$361</f>
        <v>0</v>
      </c>
      <c r="H4243" s="193">
        <f t="shared" si="7947"/>
        <v>0</v>
      </c>
      <c r="I4243" s="193">
        <f t="shared" si="7947"/>
        <v>0</v>
      </c>
      <c r="J4243" s="193">
        <f t="shared" si="7947"/>
        <v>0</v>
      </c>
      <c r="K4243" s="193">
        <f t="shared" si="7947"/>
        <v>0</v>
      </c>
      <c r="L4243" s="193">
        <f t="shared" si="7947"/>
        <v>0</v>
      </c>
      <c r="M4243" s="193">
        <f t="shared" si="7947"/>
        <v>0</v>
      </c>
      <c r="N4243" s="193" t="str">
        <f t="shared" si="7925"/>
        <v>Home Network Systems</v>
      </c>
      <c r="AA4243" s="193">
        <f t="shared" si="7880"/>
        <v>0</v>
      </c>
      <c r="AB4243" s="193">
        <f t="shared" ref="AB4243" si="7948">AB$361</f>
        <v>0</v>
      </c>
    </row>
    <row r="4244" spans="1:28" s="188" customFormat="1" ht="17.399999999999999">
      <c r="A4244" s="193" t="str">
        <f t="shared" si="7875"/>
        <v>Home Network Systems</v>
      </c>
      <c r="B4244" s="193" t="str">
        <f t="shared" si="7876"/>
        <v>0Home Network Systems</v>
      </c>
      <c r="C4244" s="193" t="str">
        <f t="shared" si="7877"/>
        <v>Home Network Systems0</v>
      </c>
      <c r="D4244" s="193"/>
      <c r="E4244" s="193"/>
      <c r="F4244" s="193" t="str">
        <f t="shared" si="7878"/>
        <v>Home Network Systems0</v>
      </c>
      <c r="G4244" s="193">
        <f t="shared" ref="G4244:M4244" si="7949">G$362</f>
        <v>0</v>
      </c>
      <c r="H4244" s="193">
        <f t="shared" si="7949"/>
        <v>0</v>
      </c>
      <c r="I4244" s="193">
        <f t="shared" si="7949"/>
        <v>0</v>
      </c>
      <c r="J4244" s="193">
        <f t="shared" si="7949"/>
        <v>0</v>
      </c>
      <c r="K4244" s="193">
        <f t="shared" si="7949"/>
        <v>0</v>
      </c>
      <c r="L4244" s="193">
        <f t="shared" si="7949"/>
        <v>0</v>
      </c>
      <c r="M4244" s="193">
        <f t="shared" si="7949"/>
        <v>0</v>
      </c>
      <c r="N4244" s="193" t="str">
        <f t="shared" si="7925"/>
        <v>Home Network Systems</v>
      </c>
      <c r="AA4244" s="193">
        <f t="shared" si="7880"/>
        <v>0</v>
      </c>
      <c r="AB4244" s="193">
        <f t="shared" ref="AB4244" si="7950">AB$362</f>
        <v>0</v>
      </c>
    </row>
    <row r="4245" spans="1:28" s="188" customFormat="1" ht="17.399999999999999">
      <c r="A4245" s="193" t="str">
        <f t="shared" si="7875"/>
        <v>Home Network Systems</v>
      </c>
      <c r="B4245" s="193" t="str">
        <f t="shared" si="7876"/>
        <v>0Home Network Systems</v>
      </c>
      <c r="C4245" s="193" t="str">
        <f t="shared" si="7877"/>
        <v>Home Network Systems0</v>
      </c>
      <c r="D4245" s="193"/>
      <c r="E4245" s="193"/>
      <c r="F4245" s="193" t="str">
        <f t="shared" si="7878"/>
        <v>Home Network Systems0</v>
      </c>
      <c r="G4245" s="193">
        <f t="shared" ref="G4245:M4245" si="7951">G$363</f>
        <v>0</v>
      </c>
      <c r="H4245" s="193">
        <f t="shared" si="7951"/>
        <v>0</v>
      </c>
      <c r="I4245" s="193">
        <f t="shared" si="7951"/>
        <v>0</v>
      </c>
      <c r="J4245" s="193">
        <f t="shared" si="7951"/>
        <v>0</v>
      </c>
      <c r="K4245" s="193">
        <f t="shared" si="7951"/>
        <v>0</v>
      </c>
      <c r="L4245" s="193">
        <f t="shared" si="7951"/>
        <v>0</v>
      </c>
      <c r="M4245" s="193">
        <f t="shared" si="7951"/>
        <v>0</v>
      </c>
      <c r="N4245" s="193" t="str">
        <f t="shared" si="7925"/>
        <v>Home Network Systems</v>
      </c>
      <c r="AA4245" s="193">
        <f t="shared" si="7880"/>
        <v>0</v>
      </c>
      <c r="AB4245" s="193">
        <f t="shared" ref="AB4245" si="7952">AB$363</f>
        <v>0</v>
      </c>
    </row>
    <row r="4246" spans="1:28" s="188" customFormat="1" ht="17.399999999999999">
      <c r="A4246" s="193" t="str">
        <f t="shared" si="7875"/>
        <v>Home Network Systems</v>
      </c>
      <c r="B4246" s="193" t="str">
        <f t="shared" si="7876"/>
        <v>0Home Network Systems</v>
      </c>
      <c r="C4246" s="193" t="str">
        <f t="shared" si="7877"/>
        <v>Home Network Systems0</v>
      </c>
      <c r="D4246" s="193"/>
      <c r="E4246" s="193"/>
      <c r="F4246" s="193" t="str">
        <f t="shared" si="7878"/>
        <v>Home Network Systems0</v>
      </c>
      <c r="G4246" s="193">
        <f t="shared" ref="G4246:M4246" si="7953">G$364</f>
        <v>0</v>
      </c>
      <c r="H4246" s="193">
        <f t="shared" si="7953"/>
        <v>0</v>
      </c>
      <c r="I4246" s="193">
        <f t="shared" si="7953"/>
        <v>0</v>
      </c>
      <c r="J4246" s="193">
        <f t="shared" si="7953"/>
        <v>0</v>
      </c>
      <c r="K4246" s="193">
        <f t="shared" si="7953"/>
        <v>0</v>
      </c>
      <c r="L4246" s="193">
        <f t="shared" si="7953"/>
        <v>0</v>
      </c>
      <c r="M4246" s="193">
        <f t="shared" si="7953"/>
        <v>0</v>
      </c>
      <c r="N4246" s="193" t="str">
        <f t="shared" si="7925"/>
        <v>Home Network Systems</v>
      </c>
      <c r="AA4246" s="193">
        <f t="shared" si="7880"/>
        <v>0</v>
      </c>
      <c r="AB4246" s="193">
        <f t="shared" ref="AB4246" si="7954">AB$364</f>
        <v>0</v>
      </c>
    </row>
    <row r="4247" spans="1:28" s="188" customFormat="1" ht="17.399999999999999">
      <c r="A4247" s="193" t="str">
        <f t="shared" si="7875"/>
        <v>Home Network Systems</v>
      </c>
      <c r="B4247" s="193" t="str">
        <f t="shared" si="7876"/>
        <v>0Home Network Systems</v>
      </c>
      <c r="C4247" s="193" t="str">
        <f t="shared" si="7877"/>
        <v>Home Network Systems0</v>
      </c>
      <c r="D4247" s="193"/>
      <c r="E4247" s="193"/>
      <c r="F4247" s="193" t="str">
        <f t="shared" si="7878"/>
        <v>Home Network Systems0</v>
      </c>
      <c r="G4247" s="193">
        <f t="shared" ref="G4247:M4247" si="7955">G$365</f>
        <v>0</v>
      </c>
      <c r="H4247" s="193">
        <f t="shared" si="7955"/>
        <v>0</v>
      </c>
      <c r="I4247" s="193">
        <f t="shared" si="7955"/>
        <v>0</v>
      </c>
      <c r="J4247" s="193">
        <f t="shared" si="7955"/>
        <v>0</v>
      </c>
      <c r="K4247" s="193">
        <f t="shared" si="7955"/>
        <v>0</v>
      </c>
      <c r="L4247" s="193">
        <f t="shared" si="7955"/>
        <v>0</v>
      </c>
      <c r="M4247" s="193">
        <f t="shared" si="7955"/>
        <v>0</v>
      </c>
      <c r="N4247" s="193" t="str">
        <f t="shared" si="7925"/>
        <v>Home Network Systems</v>
      </c>
      <c r="AA4247" s="193">
        <f t="shared" si="7880"/>
        <v>0</v>
      </c>
      <c r="AB4247" s="193">
        <f t="shared" ref="AB4247" si="7956">AB$365</f>
        <v>0</v>
      </c>
    </row>
    <row r="4248" spans="1:28" s="188" customFormat="1" ht="17.399999999999999">
      <c r="A4248" s="193" t="str">
        <f t="shared" si="7875"/>
        <v>Home Network Systems</v>
      </c>
      <c r="B4248" s="193" t="str">
        <f t="shared" si="7876"/>
        <v>0Home Network Systems</v>
      </c>
      <c r="C4248" s="193" t="str">
        <f t="shared" si="7877"/>
        <v>Home Network Systems0</v>
      </c>
      <c r="D4248" s="193"/>
      <c r="E4248" s="193"/>
      <c r="F4248" s="193" t="str">
        <f t="shared" si="7878"/>
        <v>Home Network Systems0</v>
      </c>
      <c r="G4248" s="193">
        <f t="shared" ref="G4248:M4248" si="7957">G$366</f>
        <v>0</v>
      </c>
      <c r="H4248" s="193">
        <f t="shared" si="7957"/>
        <v>0</v>
      </c>
      <c r="I4248" s="193">
        <f t="shared" si="7957"/>
        <v>0</v>
      </c>
      <c r="J4248" s="193">
        <f t="shared" si="7957"/>
        <v>0</v>
      </c>
      <c r="K4248" s="193">
        <f t="shared" si="7957"/>
        <v>0</v>
      </c>
      <c r="L4248" s="193">
        <f t="shared" si="7957"/>
        <v>0</v>
      </c>
      <c r="M4248" s="193">
        <f t="shared" si="7957"/>
        <v>0</v>
      </c>
      <c r="N4248" s="193" t="str">
        <f t="shared" si="7925"/>
        <v>Home Network Systems</v>
      </c>
      <c r="AA4248" s="193">
        <f t="shared" si="7880"/>
        <v>0</v>
      </c>
      <c r="AB4248" s="193">
        <f t="shared" ref="AB4248" si="7958">AB$366</f>
        <v>0</v>
      </c>
    </row>
    <row r="4249" spans="1:28" s="188" customFormat="1" ht="17.399999999999999">
      <c r="A4249" s="193" t="str">
        <f t="shared" si="7875"/>
        <v>Home Network Systems</v>
      </c>
      <c r="B4249" s="193" t="str">
        <f t="shared" si="7876"/>
        <v>0Home Network Systems</v>
      </c>
      <c r="C4249" s="193" t="str">
        <f t="shared" si="7877"/>
        <v>Home Network Systems0</v>
      </c>
      <c r="D4249" s="193"/>
      <c r="E4249" s="193"/>
      <c r="F4249" s="193" t="str">
        <f t="shared" si="7878"/>
        <v>Home Network Systems0</v>
      </c>
      <c r="G4249" s="193">
        <f t="shared" ref="G4249:M4249" si="7959">G$367</f>
        <v>0</v>
      </c>
      <c r="H4249" s="193">
        <f t="shared" si="7959"/>
        <v>0</v>
      </c>
      <c r="I4249" s="193">
        <f t="shared" si="7959"/>
        <v>0</v>
      </c>
      <c r="J4249" s="193">
        <f t="shared" si="7959"/>
        <v>0</v>
      </c>
      <c r="K4249" s="193">
        <f t="shared" si="7959"/>
        <v>0</v>
      </c>
      <c r="L4249" s="193">
        <f t="shared" si="7959"/>
        <v>0</v>
      </c>
      <c r="M4249" s="193">
        <f t="shared" si="7959"/>
        <v>0</v>
      </c>
      <c r="N4249" s="193" t="str">
        <f t="shared" si="7925"/>
        <v>Home Network Systems</v>
      </c>
      <c r="AA4249" s="193">
        <f t="shared" si="7880"/>
        <v>0</v>
      </c>
      <c r="AB4249" s="193">
        <f t="shared" ref="AB4249" si="7960">AB$367</f>
        <v>0</v>
      </c>
    </row>
    <row r="4250" spans="1:28" s="188" customFormat="1" ht="17.399999999999999">
      <c r="A4250" s="193" t="str">
        <f t="shared" si="7875"/>
        <v>Home Network Systems</v>
      </c>
      <c r="B4250" s="193" t="str">
        <f t="shared" si="7876"/>
        <v>0Home Network Systems</v>
      </c>
      <c r="C4250" s="193" t="str">
        <f t="shared" si="7877"/>
        <v>Home Network Systems0</v>
      </c>
      <c r="D4250" s="193"/>
      <c r="E4250" s="193"/>
      <c r="F4250" s="193" t="str">
        <f t="shared" si="7878"/>
        <v>Home Network Systems0</v>
      </c>
      <c r="G4250" s="193">
        <f t="shared" ref="G4250:M4250" si="7961">G$368</f>
        <v>0</v>
      </c>
      <c r="H4250" s="193">
        <f t="shared" si="7961"/>
        <v>0</v>
      </c>
      <c r="I4250" s="193">
        <f t="shared" si="7961"/>
        <v>0</v>
      </c>
      <c r="J4250" s="193">
        <f t="shared" si="7961"/>
        <v>0</v>
      </c>
      <c r="K4250" s="193">
        <f t="shared" si="7961"/>
        <v>0</v>
      </c>
      <c r="L4250" s="193">
        <f t="shared" si="7961"/>
        <v>0</v>
      </c>
      <c r="M4250" s="193">
        <f t="shared" si="7961"/>
        <v>0</v>
      </c>
      <c r="N4250" s="193" t="str">
        <f t="shared" si="7925"/>
        <v>Home Network Systems</v>
      </c>
      <c r="AA4250" s="193">
        <f t="shared" si="7880"/>
        <v>0</v>
      </c>
      <c r="AB4250" s="193">
        <f t="shared" ref="AB4250" si="7962">AB$368</f>
        <v>0</v>
      </c>
    </row>
    <row r="4251" spans="1:28" s="188" customFormat="1" ht="17.399999999999999">
      <c r="A4251" s="193" t="str">
        <f t="shared" si="7875"/>
        <v>Home Network Systems</v>
      </c>
      <c r="B4251" s="193" t="str">
        <f t="shared" si="7876"/>
        <v>0Home Network Systems</v>
      </c>
      <c r="C4251" s="193" t="str">
        <f t="shared" si="7877"/>
        <v>Home Network Systems0</v>
      </c>
      <c r="D4251" s="193"/>
      <c r="E4251" s="193"/>
      <c r="F4251" s="193" t="str">
        <f t="shared" si="7878"/>
        <v>Home Network Systems0</v>
      </c>
      <c r="G4251" s="193">
        <f t="shared" ref="G4251:M4251" si="7963">G$369</f>
        <v>0</v>
      </c>
      <c r="H4251" s="193">
        <f t="shared" si="7963"/>
        <v>0</v>
      </c>
      <c r="I4251" s="193">
        <f t="shared" si="7963"/>
        <v>0</v>
      </c>
      <c r="J4251" s="193">
        <f t="shared" si="7963"/>
        <v>0</v>
      </c>
      <c r="K4251" s="193">
        <f t="shared" si="7963"/>
        <v>0</v>
      </c>
      <c r="L4251" s="193">
        <f t="shared" si="7963"/>
        <v>0</v>
      </c>
      <c r="M4251" s="193">
        <f t="shared" si="7963"/>
        <v>0</v>
      </c>
      <c r="N4251" s="193" t="str">
        <f t="shared" si="7925"/>
        <v>Home Network Systems</v>
      </c>
      <c r="AA4251" s="193">
        <f t="shared" si="7880"/>
        <v>0</v>
      </c>
      <c r="AB4251" s="193">
        <f t="shared" ref="AB4251" si="7964">AB$369</f>
        <v>0</v>
      </c>
    </row>
    <row r="4252" spans="1:28" s="188" customFormat="1" ht="17.399999999999999">
      <c r="A4252" s="193" t="str">
        <f t="shared" si="7875"/>
        <v>Home Network Systems</v>
      </c>
      <c r="B4252" s="193" t="str">
        <f t="shared" si="7876"/>
        <v>0Home Network Systems</v>
      </c>
      <c r="C4252" s="193" t="str">
        <f t="shared" si="7877"/>
        <v>Home Network Systems0</v>
      </c>
      <c r="D4252" s="193"/>
      <c r="E4252" s="193"/>
      <c r="F4252" s="193" t="str">
        <f t="shared" si="7878"/>
        <v>Home Network Systems0</v>
      </c>
      <c r="G4252" s="193">
        <f t="shared" ref="G4252:M4252" si="7965">G$370</f>
        <v>0</v>
      </c>
      <c r="H4252" s="193">
        <f t="shared" si="7965"/>
        <v>0</v>
      </c>
      <c r="I4252" s="193">
        <f t="shared" si="7965"/>
        <v>0</v>
      </c>
      <c r="J4252" s="193">
        <f t="shared" si="7965"/>
        <v>0</v>
      </c>
      <c r="K4252" s="193">
        <f t="shared" si="7965"/>
        <v>0</v>
      </c>
      <c r="L4252" s="193">
        <f t="shared" si="7965"/>
        <v>0</v>
      </c>
      <c r="M4252" s="193">
        <f t="shared" si="7965"/>
        <v>0</v>
      </c>
      <c r="N4252" s="193" t="str">
        <f t="shared" si="7925"/>
        <v>Home Network Systems</v>
      </c>
      <c r="AA4252" s="193">
        <f t="shared" si="7880"/>
        <v>0</v>
      </c>
      <c r="AB4252" s="193">
        <f t="shared" ref="AB4252" si="7966">AB$370</f>
        <v>0</v>
      </c>
    </row>
    <row r="4253" spans="1:28" s="188" customFormat="1" ht="17.399999999999999">
      <c r="A4253" s="193" t="str">
        <f t="shared" si="7875"/>
        <v>Home Network Systems</v>
      </c>
      <c r="B4253" s="193" t="str">
        <f t="shared" si="7876"/>
        <v>AM036Home Network Systems</v>
      </c>
      <c r="C4253" s="193" t="str">
        <f t="shared" si="7877"/>
        <v>Home Network SystemsGaither, Kelli</v>
      </c>
      <c r="D4253" s="193"/>
      <c r="E4253" s="193"/>
      <c r="F4253" s="193" t="str">
        <f t="shared" si="7878"/>
        <v>Home Network SystemsHoffman, Brian</v>
      </c>
      <c r="G4253" s="193" t="str">
        <f t="shared" ref="G4253:M4253" si="7967">G$371</f>
        <v>Hoffman, Brian</v>
      </c>
      <c r="H4253" s="193" t="str">
        <f t="shared" si="7967"/>
        <v>Gaither, Kelli</v>
      </c>
      <c r="I4253" s="193" t="str">
        <f t="shared" si="7967"/>
        <v>AM036</v>
      </c>
      <c r="J4253" s="193" t="str">
        <f t="shared" si="7967"/>
        <v>AMERICAN BROADCASTING COMPANIES, IN</v>
      </c>
      <c r="K4253" s="193" t="str">
        <f t="shared" si="7967"/>
        <v>all</v>
      </c>
      <c r="L4253" s="193" t="str">
        <f t="shared" si="7967"/>
        <v>H2H Performance Video</v>
      </c>
      <c r="M4253" s="193" t="str">
        <f t="shared" si="7967"/>
        <v>TV, Technics</v>
      </c>
      <c r="N4253" s="193" t="str">
        <f t="shared" si="7925"/>
        <v>Home Network Systems</v>
      </c>
      <c r="AA4253" s="193">
        <f t="shared" si="7880"/>
        <v>0</v>
      </c>
      <c r="AB4253" s="193" t="str">
        <f t="shared" ref="AB4253" si="7968">AB$371</f>
        <v>Gaither, Kelli</v>
      </c>
    </row>
    <row r="4254" spans="1:28" s="188" customFormat="1" ht="17.399999999999999">
      <c r="A4254" s="193" t="str">
        <f t="shared" si="7875"/>
        <v>Home Network Systems</v>
      </c>
      <c r="B4254" s="193" t="str">
        <f t="shared" si="7876"/>
        <v>AP490Home Network Systems</v>
      </c>
      <c r="C4254" s="193" t="str">
        <f t="shared" si="7877"/>
        <v>Home Network SystemsGaither, Kelli</v>
      </c>
      <c r="D4254" s="193"/>
      <c r="E4254" s="193"/>
      <c r="F4254" s="193" t="str">
        <f t="shared" si="7878"/>
        <v>Home Network SystemsHoffman, Brian</v>
      </c>
      <c r="G4254" s="193" t="str">
        <f t="shared" ref="G4254:M4254" si="7969">G$372</f>
        <v>Hoffman, Brian</v>
      </c>
      <c r="H4254" s="193" t="str">
        <f t="shared" si="7969"/>
        <v>Gaither, Kelli</v>
      </c>
      <c r="I4254" s="193" t="str">
        <f t="shared" si="7969"/>
        <v>AP490</v>
      </c>
      <c r="J4254" s="193" t="str">
        <f t="shared" si="7969"/>
        <v>APPLE INC</v>
      </c>
      <c r="K4254" s="193" t="str">
        <f t="shared" si="7969"/>
        <v>all</v>
      </c>
      <c r="L4254" s="193" t="str">
        <f t="shared" si="7969"/>
        <v>H2H Performance Video</v>
      </c>
      <c r="M4254" s="193" t="str">
        <f t="shared" si="7969"/>
        <v>TV, Technics</v>
      </c>
      <c r="N4254" s="193" t="str">
        <f t="shared" si="7925"/>
        <v>Home Network Systems</v>
      </c>
      <c r="AA4254" s="193">
        <f t="shared" si="7880"/>
        <v>0</v>
      </c>
      <c r="AB4254" s="193" t="str">
        <f t="shared" ref="AB4254" si="7970">AB$372</f>
        <v>Gaither, Kelli</v>
      </c>
    </row>
    <row r="4255" spans="1:28" s="188" customFormat="1" ht="17.399999999999999">
      <c r="A4255" s="193" t="str">
        <f t="shared" si="7875"/>
        <v>Home Network Systems</v>
      </c>
      <c r="B4255" s="193" t="str">
        <f t="shared" si="7876"/>
        <v>B0614Home Network Systems</v>
      </c>
      <c r="C4255" s="193" t="str">
        <f t="shared" si="7877"/>
        <v>Home Network SystemsGaither, Kelli</v>
      </c>
      <c r="D4255" s="193"/>
      <c r="E4255" s="193"/>
      <c r="F4255" s="193" t="str">
        <f t="shared" si="7878"/>
        <v>Home Network SystemsHoffman, Brian</v>
      </c>
      <c r="G4255" s="193" t="str">
        <f t="shared" ref="G4255:M4255" si="7971">G$373</f>
        <v>Hoffman, Brian</v>
      </c>
      <c r="H4255" s="193" t="str">
        <f t="shared" si="7971"/>
        <v>Gaither, Kelli</v>
      </c>
      <c r="I4255" s="193" t="str">
        <f t="shared" si="7971"/>
        <v>B0614</v>
      </c>
      <c r="J4255" s="193" t="str">
        <f t="shared" si="7971"/>
        <v>022 SOUTH / ABEL CINETECH, INC( PY#</v>
      </c>
      <c r="K4255" s="193" t="str">
        <f t="shared" si="7971"/>
        <v>all</v>
      </c>
      <c r="L4255" s="193">
        <f t="shared" si="7971"/>
        <v>0</v>
      </c>
      <c r="M4255" s="193">
        <f t="shared" si="7971"/>
        <v>0</v>
      </c>
      <c r="N4255" s="193" t="str">
        <f t="shared" si="7925"/>
        <v>Home Network Systems</v>
      </c>
      <c r="AA4255" s="193">
        <f t="shared" si="7880"/>
        <v>0</v>
      </c>
      <c r="AB4255" s="193" t="str">
        <f t="shared" ref="AB4255" si="7972">AB$373</f>
        <v>Gaither, Kelli</v>
      </c>
    </row>
    <row r="4256" spans="1:28" s="188" customFormat="1" ht="17.399999999999999">
      <c r="A4256" s="193" t="str">
        <f t="shared" si="7875"/>
        <v>Home Network Systems</v>
      </c>
      <c r="B4256" s="193" t="str">
        <f t="shared" si="7876"/>
        <v>B0648Home Network Systems</v>
      </c>
      <c r="C4256" s="193" t="str">
        <f t="shared" si="7877"/>
        <v>Home Network SystemsGaither, Kelli</v>
      </c>
      <c r="D4256" s="193"/>
      <c r="E4256" s="193"/>
      <c r="F4256" s="193" t="str">
        <f t="shared" si="7878"/>
        <v>Home Network SystemsHoffman, Brian</v>
      </c>
      <c r="G4256" s="193" t="str">
        <f t="shared" ref="G4256:M4256" si="7973">G$374</f>
        <v>Hoffman, Brian</v>
      </c>
      <c r="H4256" s="193" t="str">
        <f t="shared" si="7973"/>
        <v>Gaither, Kelli</v>
      </c>
      <c r="I4256" s="193" t="str">
        <f t="shared" si="7973"/>
        <v>B0648</v>
      </c>
      <c r="J4256" s="193" t="str">
        <f t="shared" si="7973"/>
        <v>PROFESSIONAL AUDIO &amp; VIDEO SYSTEMS(</v>
      </c>
      <c r="K4256" s="193" t="str">
        <f t="shared" si="7973"/>
        <v>all</v>
      </c>
      <c r="L4256" s="193">
        <f t="shared" si="7973"/>
        <v>0</v>
      </c>
      <c r="M4256" s="193">
        <f t="shared" si="7973"/>
        <v>0</v>
      </c>
      <c r="N4256" s="193" t="str">
        <f t="shared" si="7925"/>
        <v>Home Network Systems</v>
      </c>
      <c r="AA4256" s="193">
        <f t="shared" si="7880"/>
        <v>0</v>
      </c>
      <c r="AB4256" s="193" t="str">
        <f t="shared" ref="AB4256" si="7974">AB$374</f>
        <v>Gaither, Kelli</v>
      </c>
    </row>
    <row r="4257" spans="1:28" s="188" customFormat="1" ht="17.399999999999999">
      <c r="A4257" s="193" t="str">
        <f t="shared" si="7875"/>
        <v>Home Network Systems</v>
      </c>
      <c r="B4257" s="193" t="str">
        <f t="shared" si="7876"/>
        <v>B0659Home Network Systems</v>
      </c>
      <c r="C4257" s="193" t="str">
        <f t="shared" si="7877"/>
        <v>Home Network SystemsGaither, Kelli</v>
      </c>
      <c r="D4257" s="193"/>
      <c r="E4257" s="193"/>
      <c r="F4257" s="193" t="str">
        <f t="shared" si="7878"/>
        <v>Home Network SystemsHoffman, Brian</v>
      </c>
      <c r="G4257" s="193" t="str">
        <f t="shared" ref="G4257:M4257" si="7975">G$375</f>
        <v>Hoffman, Brian</v>
      </c>
      <c r="H4257" s="193" t="str">
        <f t="shared" si="7975"/>
        <v>Gaither, Kelli</v>
      </c>
      <c r="I4257" s="193" t="str">
        <f t="shared" si="7975"/>
        <v>B0659</v>
      </c>
      <c r="J4257" s="193" t="str">
        <f t="shared" si="7975"/>
        <v>MEDIARIGHT, LLC.( PY#69167)</v>
      </c>
      <c r="K4257" s="193" t="str">
        <f t="shared" si="7975"/>
        <v>all</v>
      </c>
      <c r="L4257" s="193">
        <f t="shared" si="7975"/>
        <v>0</v>
      </c>
      <c r="M4257" s="193">
        <f t="shared" si="7975"/>
        <v>0</v>
      </c>
      <c r="N4257" s="193" t="str">
        <f t="shared" si="7925"/>
        <v>Home Network Systems</v>
      </c>
      <c r="AA4257" s="193">
        <f t="shared" si="7880"/>
        <v>0</v>
      </c>
      <c r="AB4257" s="193" t="str">
        <f t="shared" ref="AB4257" si="7976">AB$375</f>
        <v>Gaither, Kelli</v>
      </c>
    </row>
    <row r="4258" spans="1:28" s="188" customFormat="1" ht="17.399999999999999">
      <c r="A4258" s="193" t="str">
        <f t="shared" si="7875"/>
        <v>Home Network Systems</v>
      </c>
      <c r="B4258" s="193" t="str">
        <f t="shared" si="7876"/>
        <v>B0716Home Network Systems</v>
      </c>
      <c r="C4258" s="193" t="str">
        <f t="shared" si="7877"/>
        <v>Home Network SystemsGaither, Kelli</v>
      </c>
      <c r="D4258" s="193"/>
      <c r="E4258" s="193"/>
      <c r="F4258" s="193" t="str">
        <f t="shared" si="7878"/>
        <v>Home Network SystemsHoffman, Brian</v>
      </c>
      <c r="G4258" s="193" t="str">
        <f t="shared" ref="G4258:M4258" si="7977">G$376</f>
        <v>Hoffman, Brian</v>
      </c>
      <c r="H4258" s="193" t="str">
        <f t="shared" si="7977"/>
        <v>Gaither, Kelli</v>
      </c>
      <c r="I4258" s="193" t="str">
        <f t="shared" si="7977"/>
        <v>B0716</v>
      </c>
      <c r="J4258" s="193" t="str">
        <f t="shared" si="7977"/>
        <v>RULE BROADCAST SYSTEMS, INC.( PY#10</v>
      </c>
      <c r="K4258" s="193" t="str">
        <f t="shared" si="7977"/>
        <v>all</v>
      </c>
      <c r="L4258" s="193">
        <f t="shared" si="7977"/>
        <v>0</v>
      </c>
      <c r="M4258" s="193">
        <f t="shared" si="7977"/>
        <v>0</v>
      </c>
      <c r="N4258" s="193" t="str">
        <f t="shared" si="7925"/>
        <v>Home Network Systems</v>
      </c>
      <c r="AA4258" s="193">
        <f t="shared" si="7880"/>
        <v>0</v>
      </c>
      <c r="AB4258" s="193" t="str">
        <f t="shared" ref="AB4258" si="7978">AB$376</f>
        <v>Gaither, Kelli</v>
      </c>
    </row>
    <row r="4259" spans="1:28" s="188" customFormat="1" ht="17.399999999999999">
      <c r="A4259" s="193" t="str">
        <f t="shared" si="7875"/>
        <v>Home Network Systems</v>
      </c>
      <c r="B4259" s="193" t="str">
        <f t="shared" si="7876"/>
        <v>B0782Home Network Systems</v>
      </c>
      <c r="C4259" s="193" t="str">
        <f t="shared" si="7877"/>
        <v>Home Network SystemsGaither, Kelli</v>
      </c>
      <c r="D4259" s="193"/>
      <c r="E4259" s="193"/>
      <c r="F4259" s="193" t="str">
        <f t="shared" si="7878"/>
        <v>Home Network SystemsHoffman, Brian</v>
      </c>
      <c r="G4259" s="193" t="str">
        <f t="shared" ref="G4259:M4259" si="7979">G$377</f>
        <v>Hoffman, Brian</v>
      </c>
      <c r="H4259" s="193" t="str">
        <f t="shared" si="7979"/>
        <v>Gaither, Kelli</v>
      </c>
      <c r="I4259" s="193" t="str">
        <f t="shared" si="7979"/>
        <v>B0782</v>
      </c>
      <c r="J4259" s="193" t="str">
        <f t="shared" si="7979"/>
        <v>18 CONSUMER ELECTRONICS &amp; PHOTO( PY</v>
      </c>
      <c r="K4259" s="193" t="str">
        <f t="shared" si="7979"/>
        <v>all</v>
      </c>
      <c r="L4259" s="193">
        <f t="shared" si="7979"/>
        <v>0</v>
      </c>
      <c r="M4259" s="193">
        <f t="shared" si="7979"/>
        <v>0</v>
      </c>
      <c r="N4259" s="193" t="str">
        <f t="shared" si="7925"/>
        <v>Home Network Systems</v>
      </c>
      <c r="AA4259" s="193">
        <f t="shared" si="7880"/>
        <v>0</v>
      </c>
      <c r="AB4259" s="193" t="str">
        <f t="shared" ref="AB4259" si="7980">AB$377</f>
        <v>Gaither, Kelli</v>
      </c>
    </row>
    <row r="4260" spans="1:28" s="188" customFormat="1" ht="17.399999999999999">
      <c r="A4260" s="193" t="str">
        <f t="shared" si="7875"/>
        <v>Home Network Systems</v>
      </c>
      <c r="B4260" s="193" t="str">
        <f t="shared" si="7876"/>
        <v>B0792Home Network Systems</v>
      </c>
      <c r="C4260" s="193" t="str">
        <f t="shared" si="7877"/>
        <v>Home Network SystemsGaither, Kelli</v>
      </c>
      <c r="D4260" s="193"/>
      <c r="E4260" s="193"/>
      <c r="F4260" s="193" t="str">
        <f t="shared" si="7878"/>
        <v>Home Network SystemsHoffman, Brian</v>
      </c>
      <c r="G4260" s="193" t="str">
        <f t="shared" ref="G4260:M4260" si="7981">G$378</f>
        <v>Hoffman, Brian</v>
      </c>
      <c r="H4260" s="193" t="str">
        <f t="shared" si="7981"/>
        <v>Gaither, Kelli</v>
      </c>
      <c r="I4260" s="193" t="str">
        <f t="shared" si="7981"/>
        <v>B0792</v>
      </c>
      <c r="J4260" s="193" t="str">
        <f t="shared" si="7981"/>
        <v>ENGINEERING AND RECORDING, INC( PY#</v>
      </c>
      <c r="K4260" s="193" t="str">
        <f t="shared" si="7981"/>
        <v>all</v>
      </c>
      <c r="L4260" s="193">
        <f t="shared" si="7981"/>
        <v>0</v>
      </c>
      <c r="M4260" s="193">
        <f t="shared" si="7981"/>
        <v>0</v>
      </c>
      <c r="N4260" s="193" t="str">
        <f t="shared" si="7925"/>
        <v>Home Network Systems</v>
      </c>
      <c r="AA4260" s="193">
        <f t="shared" si="7880"/>
        <v>0</v>
      </c>
      <c r="AB4260" s="193" t="str">
        <f t="shared" ref="AB4260" si="7982">AB$378</f>
        <v>Gaither, Kelli</v>
      </c>
    </row>
    <row r="4261" spans="1:28" s="188" customFormat="1" ht="17.399999999999999">
      <c r="A4261" s="193" t="str">
        <f t="shared" si="7875"/>
        <v>Home Network Systems</v>
      </c>
      <c r="B4261" s="193" t="str">
        <f t="shared" si="7876"/>
        <v>B0806Home Network Systems</v>
      </c>
      <c r="C4261" s="193" t="str">
        <f t="shared" si="7877"/>
        <v>Home Network SystemsGaither, Kelli</v>
      </c>
      <c r="D4261" s="193"/>
      <c r="E4261" s="193"/>
      <c r="F4261" s="193" t="str">
        <f t="shared" si="7878"/>
        <v>Home Network SystemsHoffman, Brian</v>
      </c>
      <c r="G4261" s="193" t="str">
        <f t="shared" ref="G4261:M4261" si="7983">G$379</f>
        <v>Hoffman, Brian</v>
      </c>
      <c r="H4261" s="193" t="str">
        <f t="shared" si="7983"/>
        <v>Gaither, Kelli</v>
      </c>
      <c r="I4261" s="193" t="str">
        <f t="shared" si="7983"/>
        <v>B0806</v>
      </c>
      <c r="J4261" s="193" t="str">
        <f t="shared" si="7983"/>
        <v>EXPRESS VIDEO SUPPLY, INC( PY#10631</v>
      </c>
      <c r="K4261" s="193" t="str">
        <f t="shared" si="7983"/>
        <v>all</v>
      </c>
      <c r="L4261" s="193">
        <f t="shared" si="7983"/>
        <v>0</v>
      </c>
      <c r="M4261" s="193">
        <f t="shared" si="7983"/>
        <v>0</v>
      </c>
      <c r="N4261" s="193" t="str">
        <f t="shared" si="7925"/>
        <v>Home Network Systems</v>
      </c>
      <c r="AA4261" s="193">
        <f t="shared" si="7880"/>
        <v>0</v>
      </c>
      <c r="AB4261" s="193" t="str">
        <f t="shared" ref="AB4261" si="7984">AB$379</f>
        <v>Gaither, Kelli</v>
      </c>
    </row>
    <row r="4262" spans="1:28" s="188" customFormat="1" ht="17.399999999999999">
      <c r="A4262" s="193" t="str">
        <f t="shared" si="7875"/>
        <v>Home Network Systems</v>
      </c>
      <c r="B4262" s="193" t="str">
        <f t="shared" si="7876"/>
        <v>B1575Home Network Systems</v>
      </c>
      <c r="C4262" s="193" t="str">
        <f t="shared" si="7877"/>
        <v>Home Network SystemsGaither, Kelli</v>
      </c>
      <c r="D4262" s="193"/>
      <c r="E4262" s="193"/>
      <c r="F4262" s="193" t="str">
        <f t="shared" si="7878"/>
        <v>Home Network SystemsHoffman, Brian</v>
      </c>
      <c r="G4262" s="193" t="str">
        <f t="shared" ref="G4262:M4262" si="7985">G$380</f>
        <v>Hoffman, Brian</v>
      </c>
      <c r="H4262" s="193" t="str">
        <f t="shared" si="7985"/>
        <v>Gaither, Kelli</v>
      </c>
      <c r="I4262" s="193" t="str">
        <f t="shared" si="7985"/>
        <v>B1575</v>
      </c>
      <c r="J4262" s="193" t="str">
        <f t="shared" si="7985"/>
        <v>DELUXE DIGITAL STUDIOS</v>
      </c>
      <c r="K4262" s="193" t="str">
        <f t="shared" si="7985"/>
        <v>all</v>
      </c>
      <c r="L4262" s="193" t="str">
        <f t="shared" si="7985"/>
        <v>H2H Performance Video</v>
      </c>
      <c r="M4262" s="193" t="str">
        <f t="shared" si="7985"/>
        <v>TV, Technics</v>
      </c>
      <c r="N4262" s="193" t="str">
        <f t="shared" si="7925"/>
        <v>Home Network Systems</v>
      </c>
      <c r="AA4262" s="193">
        <f t="shared" si="7880"/>
        <v>0</v>
      </c>
      <c r="AB4262" s="193" t="str">
        <f t="shared" ref="AB4262" si="7986">AB$380</f>
        <v>Gaither, Kelli</v>
      </c>
    </row>
    <row r="4263" spans="1:28" s="188" customFormat="1" ht="17.399999999999999">
      <c r="A4263" s="193" t="str">
        <f t="shared" si="7875"/>
        <v>Home Network Systems</v>
      </c>
      <c r="B4263" s="193" t="str">
        <f t="shared" si="7876"/>
        <v>B2307Home Network Systems</v>
      </c>
      <c r="C4263" s="193" t="str">
        <f t="shared" si="7877"/>
        <v>Home Network SystemsGaither, Kelli</v>
      </c>
      <c r="D4263" s="193"/>
      <c r="E4263" s="193"/>
      <c r="F4263" s="193" t="str">
        <f t="shared" si="7878"/>
        <v>Home Network SystemsHoffman, Brian</v>
      </c>
      <c r="G4263" s="193" t="str">
        <f t="shared" ref="G4263:M4263" si="7987">G$381</f>
        <v>Hoffman, Brian</v>
      </c>
      <c r="H4263" s="193" t="str">
        <f t="shared" si="7987"/>
        <v>Gaither, Kelli</v>
      </c>
      <c r="I4263" s="193" t="str">
        <f t="shared" si="7987"/>
        <v>B2307</v>
      </c>
      <c r="J4263" s="193" t="str">
        <f t="shared" si="7987"/>
        <v>VIDEOTAPE PRODUCTS INC</v>
      </c>
      <c r="K4263" s="193" t="str">
        <f t="shared" si="7987"/>
        <v>all</v>
      </c>
      <c r="L4263" s="193" t="str">
        <f t="shared" si="7987"/>
        <v>H2H Performance Video</v>
      </c>
      <c r="M4263" s="193" t="str">
        <f t="shared" si="7987"/>
        <v>TV, Technics</v>
      </c>
      <c r="N4263" s="193" t="str">
        <f t="shared" si="7925"/>
        <v>Home Network Systems</v>
      </c>
      <c r="AA4263" s="193">
        <f t="shared" si="7880"/>
        <v>0</v>
      </c>
      <c r="AB4263" s="193" t="str">
        <f t="shared" ref="AB4263" si="7988">AB$381</f>
        <v>Gaither, Kelli</v>
      </c>
    </row>
    <row r="4264" spans="1:28" s="188" customFormat="1" ht="17.399999999999999">
      <c r="A4264" s="193" t="str">
        <f t="shared" si="7875"/>
        <v>Home Network Systems</v>
      </c>
      <c r="B4264" s="193" t="str">
        <f t="shared" si="7876"/>
        <v>BD141Home Network Systems</v>
      </c>
      <c r="C4264" s="193" t="str">
        <f t="shared" si="7877"/>
        <v>Home Network SystemsGaither, Kelli</v>
      </c>
      <c r="D4264" s="193"/>
      <c r="E4264" s="193"/>
      <c r="F4264" s="193" t="str">
        <f t="shared" si="7878"/>
        <v>Home Network SystemsHoffman, Brian</v>
      </c>
      <c r="G4264" s="193" t="str">
        <f t="shared" ref="G4264:M4264" si="7989">G$382</f>
        <v>Hoffman, Brian</v>
      </c>
      <c r="H4264" s="193" t="str">
        <f t="shared" si="7989"/>
        <v>Gaither, Kelli</v>
      </c>
      <c r="I4264" s="193" t="str">
        <f t="shared" si="7989"/>
        <v>BD141</v>
      </c>
      <c r="J4264" s="193" t="str">
        <f t="shared" si="7989"/>
        <v>BERGER BROS. CAMERA EXCHANGE</v>
      </c>
      <c r="K4264" s="193" t="str">
        <f t="shared" si="7989"/>
        <v>all</v>
      </c>
      <c r="L4264" s="193">
        <f t="shared" si="7989"/>
        <v>0</v>
      </c>
      <c r="M4264" s="193">
        <f t="shared" si="7989"/>
        <v>0</v>
      </c>
      <c r="N4264" s="193" t="str">
        <f t="shared" si="7925"/>
        <v>Home Network Systems</v>
      </c>
      <c r="AA4264" s="193">
        <f t="shared" si="7880"/>
        <v>0</v>
      </c>
      <c r="AB4264" s="193" t="str">
        <f t="shared" ref="AB4264" si="7990">AB$382</f>
        <v>Gaither, Kelli</v>
      </c>
    </row>
    <row r="4265" spans="1:28" s="188" customFormat="1" ht="17.399999999999999">
      <c r="A4265" s="193" t="str">
        <f t="shared" si="7875"/>
        <v>Home Network Systems</v>
      </c>
      <c r="B4265" s="193" t="str">
        <f t="shared" si="7876"/>
        <v>BE989Home Network Systems</v>
      </c>
      <c r="C4265" s="193" t="str">
        <f t="shared" si="7877"/>
        <v>Home Network SystemsGaither, Kelli</v>
      </c>
      <c r="D4265" s="193"/>
      <c r="E4265" s="193"/>
      <c r="F4265" s="193" t="str">
        <f t="shared" si="7878"/>
        <v>Home Network SystemsHoffman, Brian</v>
      </c>
      <c r="G4265" s="193" t="str">
        <f t="shared" ref="G4265:M4265" si="7991">G$383</f>
        <v>Hoffman, Brian</v>
      </c>
      <c r="H4265" s="193" t="str">
        <f t="shared" si="7991"/>
        <v>Gaither, Kelli</v>
      </c>
      <c r="I4265" s="193" t="str">
        <f t="shared" si="7991"/>
        <v>BE989</v>
      </c>
      <c r="J4265" s="193" t="str">
        <f t="shared" si="7991"/>
        <v>BEAST NEW YORK</v>
      </c>
      <c r="K4265" s="193" t="str">
        <f t="shared" si="7991"/>
        <v>all</v>
      </c>
      <c r="L4265" s="193" t="str">
        <f t="shared" si="7991"/>
        <v>H2H Performance Video</v>
      </c>
      <c r="M4265" s="193" t="str">
        <f t="shared" si="7991"/>
        <v>TV, Technics</v>
      </c>
      <c r="N4265" s="193" t="str">
        <f t="shared" si="7925"/>
        <v>Home Network Systems</v>
      </c>
      <c r="AA4265" s="193">
        <f t="shared" si="7880"/>
        <v>0</v>
      </c>
      <c r="AB4265" s="193" t="str">
        <f t="shared" ref="AB4265" si="7992">AB$383</f>
        <v>Gaither, Kelli</v>
      </c>
    </row>
    <row r="4266" spans="1:28" s="188" customFormat="1" ht="17.399999999999999">
      <c r="A4266" s="193" t="str">
        <f t="shared" si="7875"/>
        <v>Home Network Systems</v>
      </c>
      <c r="B4266" s="193" t="str">
        <f t="shared" si="7876"/>
        <v>BH080Home Network Systems</v>
      </c>
      <c r="C4266" s="193" t="str">
        <f t="shared" si="7877"/>
        <v>Home Network SystemsGaither, Kelli</v>
      </c>
      <c r="D4266" s="193"/>
      <c r="E4266" s="193"/>
      <c r="F4266" s="193" t="str">
        <f t="shared" si="7878"/>
        <v>Home Network SystemsHoffman, Brian</v>
      </c>
      <c r="G4266" s="193" t="str">
        <f t="shared" ref="G4266:M4266" si="7993">G$384</f>
        <v>Hoffman, Brian</v>
      </c>
      <c r="H4266" s="193" t="str">
        <f t="shared" si="7993"/>
        <v>Gaither, Kelli</v>
      </c>
      <c r="I4266" s="193" t="str">
        <f t="shared" si="7993"/>
        <v>BH080</v>
      </c>
      <c r="J4266" s="193" t="str">
        <f t="shared" si="7993"/>
        <v>BHRS GRP/UTD EDUCATION PURCHASING</v>
      </c>
      <c r="K4266" s="193" t="str">
        <f t="shared" si="7993"/>
        <v>all</v>
      </c>
      <c r="L4266" s="193">
        <f t="shared" si="7993"/>
        <v>0</v>
      </c>
      <c r="M4266" s="193">
        <f t="shared" si="7993"/>
        <v>0</v>
      </c>
      <c r="N4266" s="193" t="str">
        <f t="shared" si="7925"/>
        <v>Home Network Systems</v>
      </c>
      <c r="AA4266" s="193">
        <f t="shared" si="7880"/>
        <v>0</v>
      </c>
      <c r="AB4266" s="193" t="str">
        <f t="shared" ref="AB4266" si="7994">AB$384</f>
        <v>Gaither, Kelli</v>
      </c>
    </row>
    <row r="4267" spans="1:28" s="188" customFormat="1" ht="17.399999999999999">
      <c r="A4267" s="193" t="str">
        <f t="shared" si="7875"/>
        <v>Home Network Systems</v>
      </c>
      <c r="B4267" s="193" t="str">
        <f t="shared" si="7876"/>
        <v>BL356Home Network Systems</v>
      </c>
      <c r="C4267" s="193" t="str">
        <f t="shared" si="7877"/>
        <v>Home Network SystemsGaither, Kelli</v>
      </c>
      <c r="D4267" s="193"/>
      <c r="E4267" s="193"/>
      <c r="F4267" s="193" t="str">
        <f t="shared" si="7878"/>
        <v>Home Network SystemsHoffman, Brian</v>
      </c>
      <c r="G4267" s="193" t="str">
        <f t="shared" ref="G4267:M4267" si="7995">G$385</f>
        <v>Hoffman, Brian</v>
      </c>
      <c r="H4267" s="193" t="str">
        <f t="shared" si="7995"/>
        <v>Gaither, Kelli</v>
      </c>
      <c r="I4267" s="193" t="str">
        <f t="shared" si="7995"/>
        <v>BL356</v>
      </c>
      <c r="J4267" s="193" t="str">
        <f t="shared" si="7995"/>
        <v>BLUEWATER PHOTO</v>
      </c>
      <c r="K4267" s="193" t="str">
        <f t="shared" si="7995"/>
        <v>all</v>
      </c>
      <c r="L4267" s="193">
        <f t="shared" si="7995"/>
        <v>0</v>
      </c>
      <c r="M4267" s="193">
        <f t="shared" si="7995"/>
        <v>0</v>
      </c>
      <c r="N4267" s="193" t="str">
        <f t="shared" si="7925"/>
        <v>Home Network Systems</v>
      </c>
      <c r="AA4267" s="193">
        <f t="shared" si="7880"/>
        <v>0</v>
      </c>
      <c r="AB4267" s="193" t="str">
        <f t="shared" ref="AB4267" si="7996">AB$385</f>
        <v>Gaither, Kelli</v>
      </c>
    </row>
    <row r="4268" spans="1:28" s="188" customFormat="1" ht="17.399999999999999">
      <c r="A4268" s="193" t="str">
        <f t="shared" si="7875"/>
        <v>Home Network Systems</v>
      </c>
      <c r="B4268" s="193" t="str">
        <f t="shared" si="7876"/>
        <v>BU952Home Network Systems</v>
      </c>
      <c r="C4268" s="193" t="str">
        <f t="shared" si="7877"/>
        <v>Home Network SystemsGaither, Kelli</v>
      </c>
      <c r="D4268" s="193"/>
      <c r="E4268" s="193"/>
      <c r="F4268" s="193" t="str">
        <f t="shared" si="7878"/>
        <v>Home Network SystemsHoffman, Brian</v>
      </c>
      <c r="G4268" s="193" t="str">
        <f t="shared" ref="G4268:M4268" si="7997">G$386</f>
        <v>Hoffman, Brian</v>
      </c>
      <c r="H4268" s="193" t="str">
        <f t="shared" si="7997"/>
        <v>Gaither, Kelli</v>
      </c>
      <c r="I4268" s="193" t="str">
        <f t="shared" si="7997"/>
        <v>BU952</v>
      </c>
      <c r="J4268" s="193" t="str">
        <f t="shared" si="7997"/>
        <v>BURKE CAMERA INC</v>
      </c>
      <c r="K4268" s="193" t="str">
        <f t="shared" si="7997"/>
        <v>all</v>
      </c>
      <c r="L4268" s="193">
        <f t="shared" si="7997"/>
        <v>0</v>
      </c>
      <c r="M4268" s="193">
        <f t="shared" si="7997"/>
        <v>0</v>
      </c>
      <c r="N4268" s="193" t="str">
        <f t="shared" si="7925"/>
        <v>Home Network Systems</v>
      </c>
      <c r="AA4268" s="193">
        <f t="shared" si="7880"/>
        <v>0</v>
      </c>
      <c r="AB4268" s="193" t="str">
        <f t="shared" ref="AB4268" si="7998">AB$386</f>
        <v>Gaither, Kelli</v>
      </c>
    </row>
    <row r="4269" spans="1:28" s="188" customFormat="1" ht="17.399999999999999">
      <c r="A4269" s="193" t="str">
        <f t="shared" si="7875"/>
        <v>Home Network Systems</v>
      </c>
      <c r="B4269" s="193" t="str">
        <f t="shared" si="7876"/>
        <v>DH030Home Network Systems</v>
      </c>
      <c r="C4269" s="193" t="str">
        <f t="shared" si="7877"/>
        <v>Home Network SystemsGaither, Kelli</v>
      </c>
      <c r="D4269" s="193"/>
      <c r="E4269" s="193"/>
      <c r="F4269" s="193" t="str">
        <f t="shared" si="7878"/>
        <v>Home Network SystemsHoffman, Brian</v>
      </c>
      <c r="G4269" s="193" t="str">
        <f t="shared" ref="G4269:M4269" si="7999">G$387</f>
        <v>Hoffman, Brian</v>
      </c>
      <c r="H4269" s="193" t="str">
        <f t="shared" si="7999"/>
        <v>Gaither, Kelli</v>
      </c>
      <c r="I4269" s="193" t="str">
        <f t="shared" si="7999"/>
        <v>DH030</v>
      </c>
      <c r="J4269" s="193" t="str">
        <f t="shared" si="7999"/>
        <v>D &amp; H DIST. CO</v>
      </c>
      <c r="K4269" s="193" t="str">
        <f t="shared" si="7999"/>
        <v>all</v>
      </c>
      <c r="L4269" s="193">
        <f t="shared" si="7999"/>
        <v>0</v>
      </c>
      <c r="M4269" s="193">
        <f t="shared" si="7999"/>
        <v>0</v>
      </c>
      <c r="N4269" s="193" t="str">
        <f t="shared" si="7925"/>
        <v>Home Network Systems</v>
      </c>
      <c r="AA4269" s="193">
        <f t="shared" si="7880"/>
        <v>0</v>
      </c>
      <c r="AB4269" s="193" t="str">
        <f t="shared" ref="AB4269" si="8000">AB$387</f>
        <v>Gaither, Kelli</v>
      </c>
    </row>
    <row r="4270" spans="1:28" s="188" customFormat="1" ht="17.399999999999999">
      <c r="A4270" s="193" t="str">
        <f t="shared" si="7875"/>
        <v>Home Network Systems</v>
      </c>
      <c r="B4270" s="193" t="str">
        <f t="shared" si="7876"/>
        <v>DW001Home Network Systems</v>
      </c>
      <c r="C4270" s="193" t="str">
        <f t="shared" si="7877"/>
        <v>Home Network SystemsGaither, Kelli</v>
      </c>
      <c r="D4270" s="193"/>
      <c r="E4270" s="193"/>
      <c r="F4270" s="193" t="str">
        <f t="shared" si="7878"/>
        <v>Home Network SystemsHoffman, Brian</v>
      </c>
      <c r="G4270" s="193" t="str">
        <f t="shared" ref="G4270:M4270" si="8001">G$388</f>
        <v>Hoffman, Brian</v>
      </c>
      <c r="H4270" s="193" t="str">
        <f t="shared" si="8001"/>
        <v>Gaither, Kelli</v>
      </c>
      <c r="I4270" s="193" t="str">
        <f t="shared" si="8001"/>
        <v>DW001</v>
      </c>
      <c r="J4270" s="193" t="str">
        <f t="shared" si="8001"/>
        <v>BRAZO'S DIST.</v>
      </c>
      <c r="K4270" s="193" t="str">
        <f t="shared" si="8001"/>
        <v>all</v>
      </c>
      <c r="L4270" s="193">
        <f t="shared" si="8001"/>
        <v>0</v>
      </c>
      <c r="M4270" s="193">
        <f t="shared" si="8001"/>
        <v>0</v>
      </c>
      <c r="N4270" s="193" t="str">
        <f t="shared" si="7925"/>
        <v>Home Network Systems</v>
      </c>
      <c r="AA4270" s="193">
        <f t="shared" si="7880"/>
        <v>0</v>
      </c>
      <c r="AB4270" s="193" t="str">
        <f t="shared" ref="AB4270" si="8002">AB$388</f>
        <v>Gaither, Kelli</v>
      </c>
    </row>
    <row r="4271" spans="1:28" s="188" customFormat="1" ht="17.399999999999999">
      <c r="A4271" s="193" t="str">
        <f t="shared" si="7875"/>
        <v>Home Network Systems</v>
      </c>
      <c r="B4271" s="193" t="str">
        <f t="shared" si="7876"/>
        <v>EA402Home Network Systems</v>
      </c>
      <c r="C4271" s="193" t="str">
        <f t="shared" si="7877"/>
        <v>Home Network SystemsGaither, Kelli</v>
      </c>
      <c r="D4271" s="193"/>
      <c r="E4271" s="193"/>
      <c r="F4271" s="193" t="str">
        <f t="shared" si="7878"/>
        <v>Home Network SystemsHoffman, Brian</v>
      </c>
      <c r="G4271" s="193" t="str">
        <f t="shared" ref="G4271:M4271" si="8003">G$389</f>
        <v>Hoffman, Brian</v>
      </c>
      <c r="H4271" s="193" t="str">
        <f t="shared" si="8003"/>
        <v>Gaither, Kelli</v>
      </c>
      <c r="I4271" s="193" t="str">
        <f t="shared" si="8003"/>
        <v>EA402</v>
      </c>
      <c r="J4271" s="193" t="str">
        <f t="shared" si="8003"/>
        <v>E&amp;S INTERNATIONAL ENTERPRISES INC</v>
      </c>
      <c r="K4271" s="193" t="str">
        <f t="shared" si="8003"/>
        <v>all</v>
      </c>
      <c r="L4271" s="193">
        <f t="shared" si="8003"/>
        <v>0</v>
      </c>
      <c r="M4271" s="193">
        <f t="shared" si="8003"/>
        <v>0</v>
      </c>
      <c r="N4271" s="193" t="str">
        <f t="shared" si="7925"/>
        <v>Home Network Systems</v>
      </c>
      <c r="AA4271" s="193">
        <f t="shared" si="7880"/>
        <v>0</v>
      </c>
      <c r="AB4271" s="193" t="str">
        <f t="shared" ref="AB4271" si="8004">AB$389</f>
        <v>Gaither, Kelli</v>
      </c>
    </row>
    <row r="4272" spans="1:28" s="188" customFormat="1" ht="17.399999999999999">
      <c r="A4272" s="193" t="str">
        <f t="shared" si="7875"/>
        <v>Home Network Systems</v>
      </c>
      <c r="B4272" s="193" t="str">
        <f t="shared" si="7876"/>
        <v>FC065Home Network Systems</v>
      </c>
      <c r="C4272" s="193" t="str">
        <f t="shared" si="7877"/>
        <v>Home Network SystemsGaither, Kelli</v>
      </c>
      <c r="D4272" s="193"/>
      <c r="E4272" s="193"/>
      <c r="F4272" s="193" t="str">
        <f t="shared" si="7878"/>
        <v>Home Network SystemsHoffman, Brian</v>
      </c>
      <c r="G4272" s="193" t="str">
        <f t="shared" ref="G4272:M4272" si="8005">G$390</f>
        <v>Hoffman, Brian</v>
      </c>
      <c r="H4272" s="193" t="str">
        <f t="shared" si="8005"/>
        <v>Gaither, Kelli</v>
      </c>
      <c r="I4272" s="193" t="str">
        <f t="shared" si="8005"/>
        <v>FC065</v>
      </c>
      <c r="J4272" s="193" t="str">
        <f t="shared" si="8005"/>
        <v>FRANKLIN CASH REGIST</v>
      </c>
      <c r="K4272" s="193" t="str">
        <f t="shared" si="8005"/>
        <v>all</v>
      </c>
      <c r="L4272" s="193">
        <f t="shared" si="8005"/>
        <v>0</v>
      </c>
      <c r="M4272" s="193">
        <f t="shared" si="8005"/>
        <v>0</v>
      </c>
      <c r="N4272" s="193" t="str">
        <f t="shared" si="7925"/>
        <v>Home Network Systems</v>
      </c>
      <c r="AA4272" s="193">
        <f t="shared" si="7880"/>
        <v>0</v>
      </c>
      <c r="AB4272" s="193" t="str">
        <f t="shared" ref="AB4272" si="8006">AB$390</f>
        <v>Gaither, Kelli</v>
      </c>
    </row>
    <row r="4273" spans="1:28" s="188" customFormat="1" ht="17.399999999999999">
      <c r="A4273" s="193" t="str">
        <f t="shared" si="7875"/>
        <v>Home Network Systems</v>
      </c>
      <c r="B4273" s="193" t="str">
        <f t="shared" si="7876"/>
        <v>FO512Home Network Systems</v>
      </c>
      <c r="C4273" s="193" t="str">
        <f t="shared" si="7877"/>
        <v>Home Network SystemsGaither, Kelli</v>
      </c>
      <c r="D4273" s="193"/>
      <c r="E4273" s="193"/>
      <c r="F4273" s="193" t="str">
        <f t="shared" si="7878"/>
        <v>Home Network SystemsHoffman, Brian</v>
      </c>
      <c r="G4273" s="193" t="str">
        <f t="shared" ref="G4273:M4273" si="8007">G$391</f>
        <v>Hoffman, Brian</v>
      </c>
      <c r="H4273" s="193" t="str">
        <f t="shared" si="8007"/>
        <v>Gaither, Kelli</v>
      </c>
      <c r="I4273" s="193" t="str">
        <f t="shared" si="8007"/>
        <v>FO512</v>
      </c>
      <c r="J4273" s="193" t="str">
        <f t="shared" si="8007"/>
        <v>FOTO-CARE LTD</v>
      </c>
      <c r="K4273" s="193" t="str">
        <f t="shared" si="8007"/>
        <v>all</v>
      </c>
      <c r="L4273" s="193">
        <f t="shared" si="8007"/>
        <v>0</v>
      </c>
      <c r="M4273" s="193">
        <f t="shared" si="8007"/>
        <v>0</v>
      </c>
      <c r="N4273" s="193" t="str">
        <f t="shared" si="7925"/>
        <v>Home Network Systems</v>
      </c>
      <c r="AA4273" s="193">
        <f t="shared" si="7880"/>
        <v>0</v>
      </c>
      <c r="AB4273" s="193" t="str">
        <f t="shared" ref="AB4273" si="8008">AB$391</f>
        <v>Gaither, Kelli</v>
      </c>
    </row>
    <row r="4274" spans="1:28" s="188" customFormat="1" ht="17.399999999999999">
      <c r="A4274" s="193" t="str">
        <f t="shared" ref="A4274:A4319" si="8009">T$15</f>
        <v>Home Network Systems</v>
      </c>
      <c r="B4274" s="193" t="str">
        <f t="shared" ref="B4274:B4319" si="8010">CONCATENATE(I4274,A4274)</f>
        <v>GR025Home Network Systems</v>
      </c>
      <c r="C4274" s="193" t="str">
        <f t="shared" ref="C4274:C4319" si="8011">CONCATENATE(A4274,H4274)</f>
        <v>Home Network SystemsGaither, Kelli</v>
      </c>
      <c r="D4274" s="193"/>
      <c r="E4274" s="193"/>
      <c r="F4274" s="193" t="str">
        <f t="shared" ref="F4274:F4319" si="8012">CONCATENATE(A4274,G4274)</f>
        <v>Home Network SystemsHoffman, Brian</v>
      </c>
      <c r="G4274" s="193" t="str">
        <f t="shared" ref="G4274:M4274" si="8013">G$392</f>
        <v>Hoffman, Brian</v>
      </c>
      <c r="H4274" s="193" t="str">
        <f t="shared" si="8013"/>
        <v>Gaither, Kelli</v>
      </c>
      <c r="I4274" s="193" t="str">
        <f t="shared" si="8013"/>
        <v>GR025</v>
      </c>
      <c r="J4274" s="193" t="str">
        <f t="shared" si="8013"/>
        <v>GRAYBAR ELECTRIC CO.</v>
      </c>
      <c r="K4274" s="193" t="str">
        <f t="shared" si="8013"/>
        <v>all</v>
      </c>
      <c r="L4274" s="193">
        <f t="shared" si="8013"/>
        <v>0</v>
      </c>
      <c r="M4274" s="193">
        <f t="shared" si="8013"/>
        <v>0</v>
      </c>
      <c r="N4274" s="193" t="str">
        <f t="shared" si="7925"/>
        <v>Home Network Systems</v>
      </c>
      <c r="AA4274" s="193">
        <f t="shared" ref="AA4274:AA4319" si="8014">AT$15</f>
        <v>0</v>
      </c>
      <c r="AB4274" s="193" t="str">
        <f t="shared" ref="AB4274" si="8015">AB$392</f>
        <v>Gaither, Kelli</v>
      </c>
    </row>
    <row r="4275" spans="1:28" s="188" customFormat="1" ht="17.399999999999999">
      <c r="A4275" s="193" t="str">
        <f t="shared" si="8009"/>
        <v>Home Network Systems</v>
      </c>
      <c r="B4275" s="193" t="str">
        <f t="shared" si="8010"/>
        <v>GR843Home Network Systems</v>
      </c>
      <c r="C4275" s="193" t="str">
        <f t="shared" si="8011"/>
        <v>Home Network SystemsGaither, Kelli</v>
      </c>
      <c r="D4275" s="193"/>
      <c r="E4275" s="193"/>
      <c r="F4275" s="193" t="str">
        <f t="shared" si="8012"/>
        <v>Home Network SystemsHoffman, Brian</v>
      </c>
      <c r="G4275" s="193" t="str">
        <f t="shared" ref="G4275:M4275" si="8016">G$393</f>
        <v>Hoffman, Brian</v>
      </c>
      <c r="H4275" s="193" t="str">
        <f t="shared" si="8016"/>
        <v>Gaither, Kelli</v>
      </c>
      <c r="I4275" s="193" t="str">
        <f t="shared" si="8016"/>
        <v>GR843</v>
      </c>
      <c r="J4275" s="193" t="str">
        <f t="shared" si="8016"/>
        <v>GREEN MOUNTAIN CAMERA LLC</v>
      </c>
      <c r="K4275" s="193" t="str">
        <f t="shared" si="8016"/>
        <v>all</v>
      </c>
      <c r="L4275" s="193">
        <f t="shared" si="8016"/>
        <v>0</v>
      </c>
      <c r="M4275" s="193">
        <f t="shared" si="8016"/>
        <v>0</v>
      </c>
      <c r="N4275" s="193" t="str">
        <f t="shared" si="7925"/>
        <v>Home Network Systems</v>
      </c>
      <c r="AA4275" s="193">
        <f t="shared" si="8014"/>
        <v>0</v>
      </c>
      <c r="AB4275" s="193" t="str">
        <f t="shared" ref="AB4275" si="8017">AB$393</f>
        <v>Gaither, Kelli</v>
      </c>
    </row>
    <row r="4276" spans="1:28" s="188" customFormat="1" ht="17.399999999999999">
      <c r="A4276" s="193" t="str">
        <f t="shared" si="8009"/>
        <v>Home Network Systems</v>
      </c>
      <c r="B4276" s="193" t="str">
        <f t="shared" si="8010"/>
        <v>HA215Home Network Systems</v>
      </c>
      <c r="C4276" s="193" t="str">
        <f t="shared" si="8011"/>
        <v>Home Network SystemsGaither, Kelli</v>
      </c>
      <c r="D4276" s="193"/>
      <c r="E4276" s="193"/>
      <c r="F4276" s="193" t="str">
        <f t="shared" si="8012"/>
        <v>Home Network SystemsHoffman, Brian</v>
      </c>
      <c r="G4276" s="193" t="str">
        <f t="shared" ref="G4276:M4276" si="8018">G$394</f>
        <v>Hoffman, Brian</v>
      </c>
      <c r="H4276" s="193" t="str">
        <f t="shared" si="8018"/>
        <v>Gaither, Kelli</v>
      </c>
      <c r="I4276" s="193" t="str">
        <f t="shared" si="8018"/>
        <v>HA215</v>
      </c>
      <c r="J4276" s="193" t="str">
        <f t="shared" si="8018"/>
        <v>HARCO INDUSTRIES INC</v>
      </c>
      <c r="K4276" s="193" t="str">
        <f t="shared" si="8018"/>
        <v>all</v>
      </c>
      <c r="L4276" s="193">
        <f t="shared" si="8018"/>
        <v>0</v>
      </c>
      <c r="M4276" s="193">
        <f t="shared" si="8018"/>
        <v>0</v>
      </c>
      <c r="N4276" s="193" t="str">
        <f t="shared" si="7925"/>
        <v>Home Network Systems</v>
      </c>
      <c r="AA4276" s="193">
        <f t="shared" si="8014"/>
        <v>0</v>
      </c>
      <c r="AB4276" s="193" t="str">
        <f t="shared" ref="AB4276" si="8019">AB$394</f>
        <v>Gaither, Kelli</v>
      </c>
    </row>
    <row r="4277" spans="1:28" s="188" customFormat="1" ht="17.399999999999999">
      <c r="A4277" s="193" t="str">
        <f t="shared" si="8009"/>
        <v>Home Network Systems</v>
      </c>
      <c r="B4277" s="193" t="str">
        <f t="shared" si="8010"/>
        <v>HI001Home Network Systems</v>
      </c>
      <c r="C4277" s="193" t="str">
        <f t="shared" si="8011"/>
        <v>Home Network SystemsGaither, Kelli</v>
      </c>
      <c r="D4277" s="193"/>
      <c r="E4277" s="193"/>
      <c r="F4277" s="193" t="str">
        <f t="shared" si="8012"/>
        <v>Home Network SystemsHoffman, Brian</v>
      </c>
      <c r="G4277" s="193" t="str">
        <f t="shared" ref="G4277:M4277" si="8020">G$395</f>
        <v>Hoffman, Brian</v>
      </c>
      <c r="H4277" s="193" t="str">
        <f t="shared" si="8020"/>
        <v>Gaither, Kelli</v>
      </c>
      <c r="I4277" s="193" t="str">
        <f t="shared" si="8020"/>
        <v>HI001</v>
      </c>
      <c r="J4277" s="193" t="str">
        <f t="shared" si="8020"/>
        <v>HINDA INC.</v>
      </c>
      <c r="K4277" s="193" t="str">
        <f t="shared" si="8020"/>
        <v>all</v>
      </c>
      <c r="L4277" s="193">
        <f t="shared" si="8020"/>
        <v>0</v>
      </c>
      <c r="M4277" s="193">
        <f t="shared" si="8020"/>
        <v>0</v>
      </c>
      <c r="N4277" s="193" t="str">
        <f t="shared" si="7925"/>
        <v>Home Network Systems</v>
      </c>
      <c r="AA4277" s="193">
        <f t="shared" si="8014"/>
        <v>0</v>
      </c>
      <c r="AB4277" s="193" t="str">
        <f t="shared" ref="AB4277" si="8021">AB$395</f>
        <v>Gaither, Kelli</v>
      </c>
    </row>
    <row r="4278" spans="1:28" s="188" customFormat="1" ht="17.399999999999999">
      <c r="A4278" s="193" t="str">
        <f t="shared" si="8009"/>
        <v>Home Network Systems</v>
      </c>
      <c r="B4278" s="193" t="str">
        <f t="shared" si="8010"/>
        <v>IM266Home Network Systems</v>
      </c>
      <c r="C4278" s="193" t="str">
        <f t="shared" si="8011"/>
        <v>Home Network SystemsGaither, Kelli</v>
      </c>
      <c r="D4278" s="193"/>
      <c r="E4278" s="193"/>
      <c r="F4278" s="193" t="str">
        <f t="shared" si="8012"/>
        <v>Home Network SystemsHoffman, Brian</v>
      </c>
      <c r="G4278" s="193" t="str">
        <f t="shared" ref="G4278:M4278" si="8022">G$396</f>
        <v>Hoffman, Brian</v>
      </c>
      <c r="H4278" s="193" t="str">
        <f t="shared" si="8022"/>
        <v>Gaither, Kelli</v>
      </c>
      <c r="I4278" s="193" t="str">
        <f t="shared" si="8022"/>
        <v>IM266</v>
      </c>
      <c r="J4278" s="193" t="str">
        <f t="shared" si="8022"/>
        <v>IMAGE LOGISTICS</v>
      </c>
      <c r="K4278" s="193" t="str">
        <f t="shared" si="8022"/>
        <v>all</v>
      </c>
      <c r="L4278" s="193">
        <f t="shared" si="8022"/>
        <v>0</v>
      </c>
      <c r="M4278" s="193">
        <f t="shared" si="8022"/>
        <v>0</v>
      </c>
      <c r="N4278" s="193" t="str">
        <f t="shared" si="7925"/>
        <v>Home Network Systems</v>
      </c>
      <c r="AA4278" s="193">
        <f t="shared" si="8014"/>
        <v>0</v>
      </c>
      <c r="AB4278" s="193" t="str">
        <f t="shared" ref="AB4278" si="8023">AB$396</f>
        <v>Gaither, Kelli</v>
      </c>
    </row>
    <row r="4279" spans="1:28" s="188" customFormat="1" ht="17.399999999999999">
      <c r="A4279" s="193" t="str">
        <f t="shared" si="8009"/>
        <v>Home Network Systems</v>
      </c>
      <c r="B4279" s="193" t="str">
        <f t="shared" si="8010"/>
        <v>J0028Home Network Systems</v>
      </c>
      <c r="C4279" s="193" t="str">
        <f t="shared" si="8011"/>
        <v>Home Network SystemsGaither, Kelli</v>
      </c>
      <c r="D4279" s="193"/>
      <c r="E4279" s="193"/>
      <c r="F4279" s="193" t="str">
        <f t="shared" si="8012"/>
        <v>Home Network SystemsHoffman, Brian</v>
      </c>
      <c r="G4279" s="193" t="str">
        <f t="shared" ref="G4279:M4279" si="8024">G$397</f>
        <v>Hoffman, Brian</v>
      </c>
      <c r="H4279" s="193" t="str">
        <f t="shared" si="8024"/>
        <v>Gaither, Kelli</v>
      </c>
      <c r="I4279" s="193" t="str">
        <f t="shared" si="8024"/>
        <v>J0028</v>
      </c>
      <c r="J4279" s="193" t="str">
        <f t="shared" si="8024"/>
        <v>ACCESS A/V LLC</v>
      </c>
      <c r="K4279" s="193" t="str">
        <f t="shared" si="8024"/>
        <v>all</v>
      </c>
      <c r="L4279" s="193">
        <f t="shared" si="8024"/>
        <v>0</v>
      </c>
      <c r="M4279" s="193">
        <f t="shared" si="8024"/>
        <v>0</v>
      </c>
      <c r="N4279" s="193" t="str">
        <f t="shared" si="7925"/>
        <v>Home Network Systems</v>
      </c>
      <c r="AA4279" s="193">
        <f t="shared" si="8014"/>
        <v>0</v>
      </c>
      <c r="AB4279" s="193" t="str">
        <f t="shared" ref="AB4279" si="8025">AB$397</f>
        <v>Gaither, Kelli</v>
      </c>
    </row>
    <row r="4280" spans="1:28" s="188" customFormat="1" ht="17.399999999999999">
      <c r="A4280" s="193" t="str">
        <f t="shared" si="8009"/>
        <v>Home Network Systems</v>
      </c>
      <c r="B4280" s="193" t="str">
        <f t="shared" si="8010"/>
        <v>JA581Home Network Systems</v>
      </c>
      <c r="C4280" s="193" t="str">
        <f t="shared" si="8011"/>
        <v>Home Network SystemsGaither, Kelli</v>
      </c>
      <c r="D4280" s="193"/>
      <c r="E4280" s="193"/>
      <c r="F4280" s="193" t="str">
        <f t="shared" si="8012"/>
        <v>Home Network SystemsHoffman, Brian</v>
      </c>
      <c r="G4280" s="193" t="str">
        <f t="shared" ref="G4280:M4280" si="8026">G$398</f>
        <v>Hoffman, Brian</v>
      </c>
      <c r="H4280" s="193" t="str">
        <f t="shared" si="8026"/>
        <v>Gaither, Kelli</v>
      </c>
      <c r="I4280" s="193" t="str">
        <f t="shared" si="8026"/>
        <v>JA581</v>
      </c>
      <c r="J4280" s="193" t="str">
        <f t="shared" si="8026"/>
        <v>JALUX AMERICA'S INC</v>
      </c>
      <c r="K4280" s="193" t="str">
        <f t="shared" si="8026"/>
        <v>all</v>
      </c>
      <c r="L4280" s="193">
        <f t="shared" si="8026"/>
        <v>0</v>
      </c>
      <c r="M4280" s="193">
        <f t="shared" si="8026"/>
        <v>0</v>
      </c>
      <c r="N4280" s="193" t="str">
        <f t="shared" si="7925"/>
        <v>Home Network Systems</v>
      </c>
      <c r="AA4280" s="193">
        <f t="shared" si="8014"/>
        <v>0</v>
      </c>
      <c r="AB4280" s="193" t="str">
        <f t="shared" ref="AB4280" si="8027">AB$398</f>
        <v>Gaither, Kelli</v>
      </c>
    </row>
    <row r="4281" spans="1:28" s="188" customFormat="1" ht="17.399999999999999">
      <c r="A4281" s="193" t="str">
        <f t="shared" si="8009"/>
        <v>Home Network Systems</v>
      </c>
      <c r="B4281" s="193" t="str">
        <f t="shared" si="8010"/>
        <v>JH020Home Network Systems</v>
      </c>
      <c r="C4281" s="193" t="str">
        <f t="shared" si="8011"/>
        <v>Home Network SystemsGaither, Kelli</v>
      </c>
      <c r="D4281" s="193"/>
      <c r="E4281" s="193"/>
      <c r="F4281" s="193" t="str">
        <f t="shared" si="8012"/>
        <v>Home Network SystemsHoffman, Brian</v>
      </c>
      <c r="G4281" s="193" t="str">
        <f t="shared" ref="G4281:M4281" si="8028">G$399</f>
        <v>Hoffman, Brian</v>
      </c>
      <c r="H4281" s="193" t="str">
        <f t="shared" si="8028"/>
        <v>Gaither, Kelli</v>
      </c>
      <c r="I4281" s="193" t="str">
        <f t="shared" si="8028"/>
        <v>JH020</v>
      </c>
      <c r="J4281" s="193" t="str">
        <f t="shared" si="8028"/>
        <v>JHAM INTERNATIONAL C</v>
      </c>
      <c r="K4281" s="193" t="str">
        <f t="shared" si="8028"/>
        <v>all</v>
      </c>
      <c r="L4281" s="193">
        <f t="shared" si="8028"/>
        <v>0</v>
      </c>
      <c r="M4281" s="193">
        <f t="shared" si="8028"/>
        <v>0</v>
      </c>
      <c r="N4281" s="193" t="str">
        <f t="shared" si="7925"/>
        <v>Home Network Systems</v>
      </c>
      <c r="AA4281" s="193">
        <f t="shared" si="8014"/>
        <v>0</v>
      </c>
      <c r="AB4281" s="193" t="str">
        <f t="shared" ref="AB4281" si="8029">AB$399</f>
        <v>Gaither, Kelli</v>
      </c>
    </row>
    <row r="4282" spans="1:28" s="188" customFormat="1" ht="17.399999999999999">
      <c r="A4282" s="193" t="str">
        <f t="shared" si="8009"/>
        <v>Home Network Systems</v>
      </c>
      <c r="B4282" s="193" t="str">
        <f t="shared" si="8010"/>
        <v>LA020Home Network Systems</v>
      </c>
      <c r="C4282" s="193" t="str">
        <f t="shared" si="8011"/>
        <v>Home Network SystemsGaither, Kelli</v>
      </c>
      <c r="D4282" s="193"/>
      <c r="E4282" s="193"/>
      <c r="F4282" s="193" t="str">
        <f t="shared" si="8012"/>
        <v>Home Network SystemsHoffman, Brian</v>
      </c>
      <c r="G4282" s="193" t="str">
        <f t="shared" ref="G4282:M4282" si="8030">G$400</f>
        <v>Hoffman, Brian</v>
      </c>
      <c r="H4282" s="193" t="str">
        <f t="shared" si="8030"/>
        <v>Gaither, Kelli</v>
      </c>
      <c r="I4282" s="193" t="str">
        <f t="shared" si="8030"/>
        <v>LA020</v>
      </c>
      <c r="J4282" s="193" t="str">
        <f t="shared" si="8030"/>
        <v>LAPINE ASSOCIATES IN</v>
      </c>
      <c r="K4282" s="193" t="str">
        <f t="shared" si="8030"/>
        <v>all</v>
      </c>
      <c r="L4282" s="193">
        <f t="shared" si="8030"/>
        <v>0</v>
      </c>
      <c r="M4282" s="193">
        <f t="shared" si="8030"/>
        <v>0</v>
      </c>
      <c r="N4282" s="193" t="str">
        <f t="shared" si="7925"/>
        <v>Home Network Systems</v>
      </c>
      <c r="AA4282" s="193">
        <f t="shared" si="8014"/>
        <v>0</v>
      </c>
      <c r="AB4282" s="193" t="str">
        <f t="shared" ref="AB4282" si="8031">AB$400</f>
        <v>Gaither, Kelli</v>
      </c>
    </row>
    <row r="4283" spans="1:28" s="188" customFormat="1" ht="17.399999999999999">
      <c r="A4283" s="193" t="str">
        <f t="shared" si="8009"/>
        <v>Home Network Systems</v>
      </c>
      <c r="B4283" s="193" t="str">
        <f t="shared" si="8010"/>
        <v>LI722Home Network Systems</v>
      </c>
      <c r="C4283" s="193" t="str">
        <f t="shared" si="8011"/>
        <v>Home Network SystemsGaither, Kelli</v>
      </c>
      <c r="D4283" s="193"/>
      <c r="E4283" s="193"/>
      <c r="F4283" s="193" t="str">
        <f t="shared" si="8012"/>
        <v>Home Network SystemsHoffman, Brian</v>
      </c>
      <c r="G4283" s="193" t="str">
        <f t="shared" ref="G4283:M4283" si="8032">G$401</f>
        <v>Hoffman, Brian</v>
      </c>
      <c r="H4283" s="193" t="str">
        <f t="shared" si="8032"/>
        <v>Gaither, Kelli</v>
      </c>
      <c r="I4283" s="193" t="str">
        <f t="shared" si="8032"/>
        <v>LI722</v>
      </c>
      <c r="J4283" s="193" t="str">
        <f t="shared" si="8032"/>
        <v>LIFETOUCH NATIONAL SCHOOL STUDIOS I</v>
      </c>
      <c r="K4283" s="193" t="str">
        <f t="shared" si="8032"/>
        <v>all</v>
      </c>
      <c r="L4283" s="193">
        <f t="shared" si="8032"/>
        <v>0</v>
      </c>
      <c r="M4283" s="193">
        <f t="shared" si="8032"/>
        <v>0</v>
      </c>
      <c r="N4283" s="193" t="str">
        <f t="shared" si="7925"/>
        <v>Home Network Systems</v>
      </c>
      <c r="AA4283" s="193">
        <f t="shared" si="8014"/>
        <v>0</v>
      </c>
      <c r="AB4283" s="193" t="str">
        <f t="shared" ref="AB4283" si="8033">AB$401</f>
        <v>Gaither, Kelli</v>
      </c>
    </row>
    <row r="4284" spans="1:28" s="188" customFormat="1" ht="17.399999999999999">
      <c r="A4284" s="193" t="str">
        <f t="shared" si="8009"/>
        <v>Home Network Systems</v>
      </c>
      <c r="B4284" s="193" t="str">
        <f t="shared" si="8010"/>
        <v>MI690Home Network Systems</v>
      </c>
      <c r="C4284" s="193" t="str">
        <f t="shared" si="8011"/>
        <v>Home Network SystemsGaither, Kelli</v>
      </c>
      <c r="D4284" s="193"/>
      <c r="E4284" s="193"/>
      <c r="F4284" s="193" t="str">
        <f t="shared" si="8012"/>
        <v>Home Network SystemsHoffman, Brian</v>
      </c>
      <c r="G4284" s="193" t="str">
        <f t="shared" ref="G4284:M4284" si="8034">G$402</f>
        <v>Hoffman, Brian</v>
      </c>
      <c r="H4284" s="193" t="str">
        <f t="shared" si="8034"/>
        <v>Gaither, Kelli</v>
      </c>
      <c r="I4284" s="193" t="str">
        <f t="shared" si="8034"/>
        <v>MI690</v>
      </c>
      <c r="J4284" s="193" t="str">
        <f t="shared" si="8034"/>
        <v>MIRA ENTERPRISE</v>
      </c>
      <c r="K4284" s="193" t="str">
        <f t="shared" si="8034"/>
        <v>all</v>
      </c>
      <c r="L4284" s="193">
        <f t="shared" si="8034"/>
        <v>0</v>
      </c>
      <c r="M4284" s="193">
        <f t="shared" si="8034"/>
        <v>0</v>
      </c>
      <c r="N4284" s="193" t="str">
        <f t="shared" si="7925"/>
        <v>Home Network Systems</v>
      </c>
      <c r="AA4284" s="193">
        <f t="shared" si="8014"/>
        <v>0</v>
      </c>
      <c r="AB4284" s="193" t="str">
        <f t="shared" ref="AB4284" si="8035">AB$402</f>
        <v>Gaither, Kelli</v>
      </c>
    </row>
    <row r="4285" spans="1:28" s="188" customFormat="1" ht="17.399999999999999">
      <c r="A4285" s="193" t="str">
        <f t="shared" si="8009"/>
        <v>Home Network Systems</v>
      </c>
      <c r="B4285" s="193" t="str">
        <f t="shared" si="8010"/>
        <v>PR060Home Network Systems</v>
      </c>
      <c r="C4285" s="193" t="str">
        <f t="shared" si="8011"/>
        <v>Home Network SystemsGaither, Kelli</v>
      </c>
      <c r="D4285" s="193"/>
      <c r="E4285" s="193"/>
      <c r="F4285" s="193" t="str">
        <f t="shared" si="8012"/>
        <v>Home Network SystemsHoffman, Brian</v>
      </c>
      <c r="G4285" s="193" t="str">
        <f t="shared" ref="G4285:M4285" si="8036">G$403</f>
        <v>Hoffman, Brian</v>
      </c>
      <c r="H4285" s="193" t="str">
        <f t="shared" si="8036"/>
        <v>Gaither, Kelli</v>
      </c>
      <c r="I4285" s="193" t="str">
        <f t="shared" si="8036"/>
        <v>PR060</v>
      </c>
      <c r="J4285" s="193" t="str">
        <f t="shared" si="8036"/>
        <v>PRECISION TRADING</v>
      </c>
      <c r="K4285" s="193" t="str">
        <f t="shared" si="8036"/>
        <v>all</v>
      </c>
      <c r="L4285" s="193">
        <f t="shared" si="8036"/>
        <v>0</v>
      </c>
      <c r="M4285" s="193">
        <f t="shared" si="8036"/>
        <v>0</v>
      </c>
      <c r="N4285" s="193" t="str">
        <f t="shared" si="7925"/>
        <v>Home Network Systems</v>
      </c>
      <c r="AA4285" s="193">
        <f t="shared" si="8014"/>
        <v>0</v>
      </c>
      <c r="AB4285" s="193" t="str">
        <f t="shared" ref="AB4285" si="8037">AB$403</f>
        <v>Gaither, Kelli</v>
      </c>
    </row>
    <row r="4286" spans="1:28" s="188" customFormat="1" ht="17.399999999999999">
      <c r="A4286" s="193" t="str">
        <f t="shared" si="8009"/>
        <v>Home Network Systems</v>
      </c>
      <c r="B4286" s="193" t="str">
        <f t="shared" si="8010"/>
        <v>PR960Home Network Systems</v>
      </c>
      <c r="C4286" s="193" t="str">
        <f t="shared" si="8011"/>
        <v>Home Network SystemsGaither, Kelli</v>
      </c>
      <c r="D4286" s="193"/>
      <c r="E4286" s="193"/>
      <c r="F4286" s="193" t="str">
        <f t="shared" si="8012"/>
        <v>Home Network SystemsHoffman, Brian</v>
      </c>
      <c r="G4286" s="193" t="str">
        <f t="shared" ref="G4286:M4286" si="8038">G$404</f>
        <v>Hoffman, Brian</v>
      </c>
      <c r="H4286" s="193" t="str">
        <f t="shared" si="8038"/>
        <v>Gaither, Kelli</v>
      </c>
      <c r="I4286" s="193" t="str">
        <f t="shared" si="8038"/>
        <v>PR960</v>
      </c>
      <c r="J4286" s="193" t="str">
        <f t="shared" si="8038"/>
        <v>PRINCESS CRUISE LINES</v>
      </c>
      <c r="K4286" s="193" t="str">
        <f t="shared" si="8038"/>
        <v>all</v>
      </c>
      <c r="L4286" s="193">
        <f t="shared" si="8038"/>
        <v>0</v>
      </c>
      <c r="M4286" s="193">
        <f t="shared" si="8038"/>
        <v>0</v>
      </c>
      <c r="N4286" s="193" t="str">
        <f t="shared" si="7925"/>
        <v>Home Network Systems</v>
      </c>
      <c r="AA4286" s="193">
        <f t="shared" si="8014"/>
        <v>0</v>
      </c>
      <c r="AB4286" s="193" t="str">
        <f t="shared" ref="AB4286" si="8039">AB$404</f>
        <v>Gaither, Kelli</v>
      </c>
    </row>
    <row r="4287" spans="1:28" s="188" customFormat="1" ht="17.399999999999999">
      <c r="A4287" s="193" t="str">
        <f t="shared" si="8009"/>
        <v>Home Network Systems</v>
      </c>
      <c r="B4287" s="193" t="str">
        <f t="shared" si="8010"/>
        <v>RE802Home Network Systems</v>
      </c>
      <c r="C4287" s="193" t="str">
        <f t="shared" si="8011"/>
        <v>Home Network SystemsGaither, Kelli</v>
      </c>
      <c r="D4287" s="193"/>
      <c r="E4287" s="193"/>
      <c r="F4287" s="193" t="str">
        <f t="shared" si="8012"/>
        <v>Home Network SystemsHoffman, Brian</v>
      </c>
      <c r="G4287" s="193" t="str">
        <f t="shared" ref="G4287:M4287" si="8040">G$405</f>
        <v>Hoffman, Brian</v>
      </c>
      <c r="H4287" s="193" t="str">
        <f t="shared" si="8040"/>
        <v>Gaither, Kelli</v>
      </c>
      <c r="I4287" s="193" t="str">
        <f t="shared" si="8040"/>
        <v>RE802</v>
      </c>
      <c r="J4287" s="193" t="str">
        <f t="shared" si="8040"/>
        <v>REEF PHOTO AND VIDEO INC</v>
      </c>
      <c r="K4287" s="193" t="str">
        <f t="shared" si="8040"/>
        <v>all</v>
      </c>
      <c r="L4287" s="193">
        <f t="shared" si="8040"/>
        <v>0</v>
      </c>
      <c r="M4287" s="193">
        <f t="shared" si="8040"/>
        <v>0</v>
      </c>
      <c r="N4287" s="193" t="str">
        <f t="shared" si="7925"/>
        <v>Home Network Systems</v>
      </c>
      <c r="AA4287" s="193">
        <f t="shared" si="8014"/>
        <v>0</v>
      </c>
      <c r="AB4287" s="193" t="str">
        <f t="shared" ref="AB4287" si="8041">AB$405</f>
        <v>Gaither, Kelli</v>
      </c>
    </row>
    <row r="4288" spans="1:28" s="188" customFormat="1" ht="17.399999999999999">
      <c r="A4288" s="193" t="str">
        <f t="shared" si="8009"/>
        <v>Home Network Systems</v>
      </c>
      <c r="B4288" s="193" t="str">
        <f t="shared" si="8010"/>
        <v>SC015Home Network Systems</v>
      </c>
      <c r="C4288" s="193" t="str">
        <f t="shared" si="8011"/>
        <v>Home Network SystemsGaither, Kelli</v>
      </c>
      <c r="D4288" s="193"/>
      <c r="E4288" s="193"/>
      <c r="F4288" s="193" t="str">
        <f t="shared" si="8012"/>
        <v>Home Network SystemsHoffman, Brian</v>
      </c>
      <c r="G4288" s="193" t="str">
        <f t="shared" ref="G4288:M4288" si="8042">G$406</f>
        <v>Hoffman, Brian</v>
      </c>
      <c r="H4288" s="193" t="str">
        <f t="shared" si="8042"/>
        <v>Gaither, Kelli</v>
      </c>
      <c r="I4288" s="193" t="str">
        <f t="shared" si="8042"/>
        <v>SC015</v>
      </c>
      <c r="J4288" s="193" t="str">
        <f t="shared" si="8042"/>
        <v>SUPERSONIC ELECTRONI</v>
      </c>
      <c r="K4288" s="193" t="str">
        <f t="shared" si="8042"/>
        <v>all</v>
      </c>
      <c r="L4288" s="193">
        <f t="shared" si="8042"/>
        <v>0</v>
      </c>
      <c r="M4288" s="193">
        <f t="shared" si="8042"/>
        <v>0</v>
      </c>
      <c r="N4288" s="193" t="str">
        <f t="shared" si="7925"/>
        <v>Home Network Systems</v>
      </c>
      <c r="AA4288" s="193">
        <f t="shared" si="8014"/>
        <v>0</v>
      </c>
      <c r="AB4288" s="193" t="str">
        <f t="shared" ref="AB4288" si="8043">AB$406</f>
        <v>Gaither, Kelli</v>
      </c>
    </row>
    <row r="4289" spans="1:28" s="188" customFormat="1" ht="17.399999999999999">
      <c r="A4289" s="193" t="str">
        <f t="shared" si="8009"/>
        <v>Home Network Systems</v>
      </c>
      <c r="B4289" s="193" t="str">
        <f t="shared" si="8010"/>
        <v>SE735Home Network Systems</v>
      </c>
      <c r="C4289" s="193" t="str">
        <f t="shared" si="8011"/>
        <v>Home Network SystemsGaither, Kelli</v>
      </c>
      <c r="D4289" s="193"/>
      <c r="E4289" s="193"/>
      <c r="F4289" s="193" t="str">
        <f t="shared" si="8012"/>
        <v>Home Network SystemsHoffman, Brian</v>
      </c>
      <c r="G4289" s="193" t="str">
        <f t="shared" ref="G4289:M4289" si="8044">G$407</f>
        <v>Hoffman, Brian</v>
      </c>
      <c r="H4289" s="193" t="str">
        <f t="shared" si="8044"/>
        <v>Gaither, Kelli</v>
      </c>
      <c r="I4289" s="193" t="str">
        <f t="shared" si="8044"/>
        <v>SE735</v>
      </c>
      <c r="J4289" s="193" t="str">
        <f t="shared" si="8044"/>
        <v>SENNARI USA</v>
      </c>
      <c r="K4289" s="193" t="str">
        <f t="shared" si="8044"/>
        <v>all</v>
      </c>
      <c r="L4289" s="193">
        <f t="shared" si="8044"/>
        <v>0</v>
      </c>
      <c r="M4289" s="193">
        <f t="shared" si="8044"/>
        <v>0</v>
      </c>
      <c r="N4289" s="193" t="str">
        <f t="shared" si="7925"/>
        <v>Home Network Systems</v>
      </c>
      <c r="AA4289" s="193">
        <f t="shared" si="8014"/>
        <v>0</v>
      </c>
      <c r="AB4289" s="193" t="str">
        <f t="shared" ref="AB4289" si="8045">AB$407</f>
        <v>Gaither, Kelli</v>
      </c>
    </row>
    <row r="4290" spans="1:28" s="188" customFormat="1" ht="17.399999999999999">
      <c r="A4290" s="193" t="str">
        <f t="shared" si="8009"/>
        <v>Home Network Systems</v>
      </c>
      <c r="B4290" s="193" t="str">
        <f t="shared" si="8010"/>
        <v>SP080Home Network Systems</v>
      </c>
      <c r="C4290" s="193" t="str">
        <f t="shared" si="8011"/>
        <v>Home Network SystemsGaither, Kelli</v>
      </c>
      <c r="D4290" s="193"/>
      <c r="E4290" s="193"/>
      <c r="F4290" s="193" t="str">
        <f t="shared" si="8012"/>
        <v>Home Network SystemsHoffman, Brian</v>
      </c>
      <c r="G4290" s="193" t="str">
        <f t="shared" ref="G4290:M4290" si="8046">G$408</f>
        <v>Hoffman, Brian</v>
      </c>
      <c r="H4290" s="193" t="str">
        <f t="shared" si="8046"/>
        <v>Gaither, Kelli</v>
      </c>
      <c r="I4290" s="193" t="str">
        <f t="shared" si="8046"/>
        <v>SP080</v>
      </c>
      <c r="J4290" s="193" t="str">
        <f t="shared" si="8046"/>
        <v>S. P. RICHARDS COMPA</v>
      </c>
      <c r="K4290" s="193" t="str">
        <f t="shared" si="8046"/>
        <v>all</v>
      </c>
      <c r="L4290" s="193">
        <f t="shared" si="8046"/>
        <v>0</v>
      </c>
      <c r="M4290" s="193">
        <f t="shared" si="8046"/>
        <v>0</v>
      </c>
      <c r="N4290" s="193" t="str">
        <f t="shared" si="7925"/>
        <v>Home Network Systems</v>
      </c>
      <c r="AA4290" s="193">
        <f t="shared" si="8014"/>
        <v>0</v>
      </c>
      <c r="AB4290" s="193" t="str">
        <f t="shared" ref="AB4290" si="8047">AB$408</f>
        <v>Gaither, Kelli</v>
      </c>
    </row>
    <row r="4291" spans="1:28" s="188" customFormat="1" ht="17.399999999999999">
      <c r="A4291" s="193" t="str">
        <f t="shared" si="8009"/>
        <v>Home Network Systems</v>
      </c>
      <c r="B4291" s="193" t="str">
        <f t="shared" si="8010"/>
        <v>TE107Home Network Systems</v>
      </c>
      <c r="C4291" s="193" t="str">
        <f t="shared" si="8011"/>
        <v>Home Network SystemsGaither, Kelli</v>
      </c>
      <c r="D4291" s="193"/>
      <c r="E4291" s="193"/>
      <c r="F4291" s="193" t="str">
        <f t="shared" si="8012"/>
        <v>Home Network SystemsHoffman, Brian</v>
      </c>
      <c r="G4291" s="193" t="str">
        <f t="shared" ref="G4291:M4291" si="8048">G$409</f>
        <v>Hoffman, Brian</v>
      </c>
      <c r="H4291" s="193" t="str">
        <f t="shared" si="8048"/>
        <v>Gaither, Kelli</v>
      </c>
      <c r="I4291" s="193" t="str">
        <f t="shared" si="8048"/>
        <v>TE107</v>
      </c>
      <c r="J4291" s="193" t="str">
        <f t="shared" si="8048"/>
        <v>TECHNICOLOR / TEL-EQUIPMENT</v>
      </c>
      <c r="K4291" s="193" t="str">
        <f t="shared" si="8048"/>
        <v>all</v>
      </c>
      <c r="L4291" s="193" t="str">
        <f t="shared" si="8048"/>
        <v>H2H Performance Video</v>
      </c>
      <c r="M4291" s="193" t="str">
        <f t="shared" si="8048"/>
        <v>TV, Technics</v>
      </c>
      <c r="N4291" s="193" t="str">
        <f t="shared" si="7925"/>
        <v>Home Network Systems</v>
      </c>
      <c r="AA4291" s="193">
        <f t="shared" si="8014"/>
        <v>0</v>
      </c>
      <c r="AB4291" s="193" t="str">
        <f t="shared" ref="AB4291" si="8049">AB$409</f>
        <v>Gaither, Kelli</v>
      </c>
    </row>
    <row r="4292" spans="1:28" s="188" customFormat="1" ht="17.399999999999999">
      <c r="A4292" s="193" t="str">
        <f t="shared" si="8009"/>
        <v>Home Network Systems</v>
      </c>
      <c r="B4292" s="193" t="str">
        <f t="shared" si="8010"/>
        <v>UR001Home Network Systems</v>
      </c>
      <c r="C4292" s="193" t="str">
        <f t="shared" si="8011"/>
        <v>Home Network SystemsGaither, Kelli</v>
      </c>
      <c r="D4292" s="193"/>
      <c r="E4292" s="193"/>
      <c r="F4292" s="193" t="str">
        <f t="shared" si="8012"/>
        <v>Home Network SystemsHoffman, Brian</v>
      </c>
      <c r="G4292" s="193" t="str">
        <f t="shared" ref="G4292:M4292" si="8050">G$410</f>
        <v>Hoffman, Brian</v>
      </c>
      <c r="H4292" s="193" t="str">
        <f t="shared" si="8050"/>
        <v>Gaither, Kelli</v>
      </c>
      <c r="I4292" s="193" t="str">
        <f t="shared" si="8050"/>
        <v>UR001</v>
      </c>
      <c r="J4292" s="193" t="str">
        <f t="shared" si="8050"/>
        <v>URBAN OUTFITTERS INC</v>
      </c>
      <c r="K4292" s="193" t="str">
        <f t="shared" si="8050"/>
        <v>all</v>
      </c>
      <c r="L4292" s="193">
        <f t="shared" si="8050"/>
        <v>0</v>
      </c>
      <c r="M4292" s="193">
        <f t="shared" si="8050"/>
        <v>0</v>
      </c>
      <c r="N4292" s="193" t="str">
        <f t="shared" si="7925"/>
        <v>Home Network Systems</v>
      </c>
      <c r="AA4292" s="193">
        <f t="shared" si="8014"/>
        <v>0</v>
      </c>
      <c r="AB4292" s="193" t="str">
        <f t="shared" ref="AB4292" si="8051">AB$410</f>
        <v>Gaither, Kelli</v>
      </c>
    </row>
    <row r="4293" spans="1:28" s="188" customFormat="1" ht="17.399999999999999">
      <c r="A4293" s="193" t="str">
        <f t="shared" si="8009"/>
        <v>Home Network Systems</v>
      </c>
      <c r="B4293" s="193" t="str">
        <f t="shared" si="8010"/>
        <v>US310Home Network Systems</v>
      </c>
      <c r="C4293" s="193" t="str">
        <f t="shared" si="8011"/>
        <v>Home Network SystemsGaither, Kelli</v>
      </c>
      <c r="D4293" s="193"/>
      <c r="E4293" s="193"/>
      <c r="F4293" s="193" t="str">
        <f t="shared" si="8012"/>
        <v>Home Network SystemsHoffman, Brian</v>
      </c>
      <c r="G4293" s="193" t="str">
        <f t="shared" ref="G4293:M4293" si="8052">G$411</f>
        <v>Hoffman, Brian</v>
      </c>
      <c r="H4293" s="193" t="str">
        <f t="shared" si="8052"/>
        <v>Gaither, Kelli</v>
      </c>
      <c r="I4293" s="193" t="str">
        <f t="shared" si="8052"/>
        <v>US310</v>
      </c>
      <c r="J4293" s="193" t="str">
        <f t="shared" si="8052"/>
        <v>US ASIA</v>
      </c>
      <c r="K4293" s="193" t="str">
        <f t="shared" si="8052"/>
        <v>all</v>
      </c>
      <c r="L4293" s="193">
        <f t="shared" si="8052"/>
        <v>0</v>
      </c>
      <c r="M4293" s="193">
        <f t="shared" si="8052"/>
        <v>0</v>
      </c>
      <c r="N4293" s="193" t="str">
        <f t="shared" si="7925"/>
        <v>Home Network Systems</v>
      </c>
      <c r="AA4293" s="193">
        <f t="shared" si="8014"/>
        <v>0</v>
      </c>
      <c r="AB4293" s="193" t="str">
        <f t="shared" ref="AB4293" si="8053">AB$411</f>
        <v>Gaither, Kelli</v>
      </c>
    </row>
    <row r="4294" spans="1:28" s="188" customFormat="1" ht="17.399999999999999">
      <c r="A4294" s="193" t="str">
        <f t="shared" si="8009"/>
        <v>Home Network Systems</v>
      </c>
      <c r="B4294" s="193" t="str">
        <f t="shared" si="8010"/>
        <v>ZA116Home Network Systems</v>
      </c>
      <c r="C4294" s="193" t="str">
        <f t="shared" si="8011"/>
        <v>Home Network SystemsGaither, Kelli</v>
      </c>
      <c r="D4294" s="193"/>
      <c r="E4294" s="193"/>
      <c r="F4294" s="193" t="str">
        <f t="shared" si="8012"/>
        <v>Home Network SystemsHoffman, Brian</v>
      </c>
      <c r="G4294" s="193" t="str">
        <f t="shared" ref="G4294:M4294" si="8054">G$412</f>
        <v>Hoffman, Brian</v>
      </c>
      <c r="H4294" s="193" t="str">
        <f t="shared" si="8054"/>
        <v>Gaither, Kelli</v>
      </c>
      <c r="I4294" s="193" t="str">
        <f t="shared" si="8054"/>
        <v>ZA116</v>
      </c>
      <c r="J4294" s="193" t="str">
        <f t="shared" si="8054"/>
        <v>ZALMEN REISS AND ASSOCIATES INC</v>
      </c>
      <c r="K4294" s="193" t="str">
        <f t="shared" si="8054"/>
        <v>all</v>
      </c>
      <c r="L4294" s="193">
        <f t="shared" si="8054"/>
        <v>0</v>
      </c>
      <c r="M4294" s="193">
        <f t="shared" si="8054"/>
        <v>0</v>
      </c>
      <c r="N4294" s="193" t="str">
        <f t="shared" si="7925"/>
        <v>Home Network Systems</v>
      </c>
      <c r="AA4294" s="193">
        <f t="shared" si="8014"/>
        <v>0</v>
      </c>
      <c r="AB4294" s="193" t="str">
        <f t="shared" ref="AB4294" si="8055">AB$412</f>
        <v>Gaither, Kelli</v>
      </c>
    </row>
    <row r="4295" spans="1:28" s="188" customFormat="1" ht="17.399999999999999">
      <c r="A4295" s="193" t="str">
        <f t="shared" si="8009"/>
        <v>Home Network Systems</v>
      </c>
      <c r="B4295" s="193" t="str">
        <f t="shared" si="8010"/>
        <v>CO902Home Network Systems</v>
      </c>
      <c r="C4295" s="193" t="str">
        <f t="shared" si="8011"/>
        <v>Home Network SystemsGaither, Kelli</v>
      </c>
      <c r="D4295" s="193"/>
      <c r="E4295" s="193"/>
      <c r="F4295" s="193" t="str">
        <f t="shared" si="8012"/>
        <v>Home Network SystemsHoffman, Brian</v>
      </c>
      <c r="G4295" s="193" t="str">
        <f t="shared" ref="G4295:M4295" si="8056">G$413</f>
        <v>Hoffman, Brian</v>
      </c>
      <c r="H4295" s="193" t="str">
        <f t="shared" si="8056"/>
        <v>Gaither, Kelli</v>
      </c>
      <c r="I4295" s="193" t="str">
        <f t="shared" si="8056"/>
        <v>CO902</v>
      </c>
      <c r="J4295" s="193" t="str">
        <f t="shared" si="8056"/>
        <v>COMCAST</v>
      </c>
      <c r="K4295" s="193" t="str">
        <f t="shared" si="8056"/>
        <v>all</v>
      </c>
      <c r="L4295" s="193">
        <f t="shared" si="8056"/>
        <v>0</v>
      </c>
      <c r="M4295" s="193">
        <f t="shared" si="8056"/>
        <v>0</v>
      </c>
      <c r="N4295" s="193" t="str">
        <f t="shared" si="7925"/>
        <v>Home Network Systems</v>
      </c>
      <c r="AA4295" s="193">
        <f t="shared" si="8014"/>
        <v>0</v>
      </c>
      <c r="AB4295" s="193" t="str">
        <f t="shared" ref="AB4295" si="8057">AB$413</f>
        <v>Gaither, Kelli</v>
      </c>
    </row>
    <row r="4296" spans="1:28" s="188" customFormat="1" ht="17.399999999999999">
      <c r="A4296" s="193" t="str">
        <f t="shared" si="8009"/>
        <v>Home Network Systems</v>
      </c>
      <c r="B4296" s="193" t="str">
        <f t="shared" si="8010"/>
        <v>VI128Home Network Systems</v>
      </c>
      <c r="C4296" s="193" t="str">
        <f t="shared" si="8011"/>
        <v>Home Network SystemsGaither, Kelli</v>
      </c>
      <c r="D4296" s="193"/>
      <c r="E4296" s="193"/>
      <c r="F4296" s="193" t="str">
        <f t="shared" si="8012"/>
        <v>Home Network SystemsHoffman, Brian</v>
      </c>
      <c r="G4296" s="193" t="str">
        <f t="shared" ref="G4296:M4296" si="8058">G$414</f>
        <v>Hoffman, Brian</v>
      </c>
      <c r="H4296" s="193" t="str">
        <f t="shared" si="8058"/>
        <v>Gaither, Kelli</v>
      </c>
      <c r="I4296" s="193" t="str">
        <f t="shared" si="8058"/>
        <v>VI128</v>
      </c>
      <c r="J4296" s="193" t="str">
        <f t="shared" si="8058"/>
        <v>Graybar Electronics - Video Insight</v>
      </c>
      <c r="K4296" s="193" t="str">
        <f t="shared" si="8058"/>
        <v>all</v>
      </c>
      <c r="L4296" s="193">
        <f t="shared" si="8058"/>
        <v>0</v>
      </c>
      <c r="M4296" s="193">
        <f t="shared" si="8058"/>
        <v>0</v>
      </c>
      <c r="N4296" s="193" t="str">
        <f t="shared" ref="N4296:N4359" si="8059">A4296</f>
        <v>Home Network Systems</v>
      </c>
      <c r="AA4296" s="193">
        <f t="shared" si="8014"/>
        <v>0</v>
      </c>
      <c r="AB4296" s="193">
        <f t="shared" ref="AB4296" si="8060">AB$414</f>
        <v>0</v>
      </c>
    </row>
    <row r="4297" spans="1:28" s="188" customFormat="1" ht="17.399999999999999">
      <c r="A4297" s="193" t="str">
        <f t="shared" si="8009"/>
        <v>Home Network Systems</v>
      </c>
      <c r="B4297" s="193" t="str">
        <f t="shared" si="8010"/>
        <v>0Home Network Systems</v>
      </c>
      <c r="C4297" s="193" t="str">
        <f t="shared" si="8011"/>
        <v>Home Network Systems0</v>
      </c>
      <c r="D4297" s="193"/>
      <c r="E4297" s="193"/>
      <c r="F4297" s="193" t="str">
        <f t="shared" si="8012"/>
        <v>Home Network Systems0</v>
      </c>
      <c r="G4297" s="193">
        <f t="shared" ref="G4297:M4297" si="8061">G$415</f>
        <v>0</v>
      </c>
      <c r="H4297" s="193">
        <f t="shared" si="8061"/>
        <v>0</v>
      </c>
      <c r="I4297" s="193">
        <f t="shared" si="8061"/>
        <v>0</v>
      </c>
      <c r="J4297" s="193">
        <f t="shared" si="8061"/>
        <v>0</v>
      </c>
      <c r="K4297" s="193">
        <f t="shared" si="8061"/>
        <v>0</v>
      </c>
      <c r="L4297" s="193">
        <f t="shared" si="8061"/>
        <v>0</v>
      </c>
      <c r="M4297" s="193">
        <f t="shared" si="8061"/>
        <v>0</v>
      </c>
      <c r="N4297" s="193" t="str">
        <f t="shared" si="8059"/>
        <v>Home Network Systems</v>
      </c>
      <c r="AA4297" s="193">
        <f t="shared" si="8014"/>
        <v>0</v>
      </c>
      <c r="AB4297" s="193">
        <f t="shared" ref="AB4297" si="8062">AB$415</f>
        <v>0</v>
      </c>
    </row>
    <row r="4298" spans="1:28" s="188" customFormat="1" ht="17.399999999999999">
      <c r="A4298" s="193" t="str">
        <f t="shared" si="8009"/>
        <v>Home Network Systems</v>
      </c>
      <c r="B4298" s="193" t="str">
        <f t="shared" si="8010"/>
        <v>0Home Network Systems</v>
      </c>
      <c r="C4298" s="193" t="str">
        <f t="shared" si="8011"/>
        <v>Home Network Systems0</v>
      </c>
      <c r="D4298" s="193"/>
      <c r="E4298" s="193"/>
      <c r="F4298" s="193" t="str">
        <f t="shared" si="8012"/>
        <v>Home Network Systems0</v>
      </c>
      <c r="G4298" s="193">
        <f t="shared" ref="G4298:M4298" si="8063">G$416</f>
        <v>0</v>
      </c>
      <c r="H4298" s="193">
        <f t="shared" si="8063"/>
        <v>0</v>
      </c>
      <c r="I4298" s="193">
        <f t="shared" si="8063"/>
        <v>0</v>
      </c>
      <c r="J4298" s="193">
        <f t="shared" si="8063"/>
        <v>0</v>
      </c>
      <c r="K4298" s="193">
        <f t="shared" si="8063"/>
        <v>0</v>
      </c>
      <c r="L4298" s="193">
        <f t="shared" si="8063"/>
        <v>0</v>
      </c>
      <c r="M4298" s="193">
        <f t="shared" si="8063"/>
        <v>0</v>
      </c>
      <c r="N4298" s="193" t="str">
        <f t="shared" si="8059"/>
        <v>Home Network Systems</v>
      </c>
      <c r="AA4298" s="193">
        <f t="shared" si="8014"/>
        <v>0</v>
      </c>
      <c r="AB4298" s="193">
        <f t="shared" ref="AB4298" si="8064">AB$416</f>
        <v>0</v>
      </c>
    </row>
    <row r="4299" spans="1:28" s="188" customFormat="1" ht="17.399999999999999">
      <c r="A4299" s="193" t="str">
        <f t="shared" si="8009"/>
        <v>Home Network Systems</v>
      </c>
      <c r="B4299" s="193" t="str">
        <f t="shared" si="8010"/>
        <v>0Home Network Systems</v>
      </c>
      <c r="C4299" s="193" t="str">
        <f t="shared" si="8011"/>
        <v>Home Network Systems0</v>
      </c>
      <c r="D4299" s="193"/>
      <c r="E4299" s="193"/>
      <c r="F4299" s="193" t="str">
        <f t="shared" si="8012"/>
        <v>Home Network Systems0</v>
      </c>
      <c r="G4299" s="193">
        <f t="shared" ref="G4299:M4299" si="8065">G$417</f>
        <v>0</v>
      </c>
      <c r="H4299" s="193">
        <f t="shared" si="8065"/>
        <v>0</v>
      </c>
      <c r="I4299" s="193">
        <f t="shared" si="8065"/>
        <v>0</v>
      </c>
      <c r="J4299" s="193">
        <f t="shared" si="8065"/>
        <v>0</v>
      </c>
      <c r="K4299" s="193">
        <f t="shared" si="8065"/>
        <v>0</v>
      </c>
      <c r="L4299" s="193">
        <f t="shared" si="8065"/>
        <v>0</v>
      </c>
      <c r="M4299" s="193">
        <f t="shared" si="8065"/>
        <v>0</v>
      </c>
      <c r="N4299" s="193" t="str">
        <f t="shared" si="8059"/>
        <v>Home Network Systems</v>
      </c>
      <c r="AA4299" s="193">
        <f t="shared" si="8014"/>
        <v>0</v>
      </c>
      <c r="AB4299" s="193">
        <f t="shared" ref="AB4299" si="8066">AB$417</f>
        <v>0</v>
      </c>
    </row>
    <row r="4300" spans="1:28" s="188" customFormat="1" ht="17.399999999999999">
      <c r="A4300" s="193" t="str">
        <f t="shared" si="8009"/>
        <v>Home Network Systems</v>
      </c>
      <c r="B4300" s="193" t="str">
        <f t="shared" si="8010"/>
        <v>0Home Network Systems</v>
      </c>
      <c r="C4300" s="193" t="str">
        <f t="shared" si="8011"/>
        <v>Home Network Systems0</v>
      </c>
      <c r="D4300" s="193"/>
      <c r="E4300" s="193"/>
      <c r="F4300" s="193" t="str">
        <f t="shared" si="8012"/>
        <v>Home Network Systems0</v>
      </c>
      <c r="G4300" s="193">
        <f t="shared" ref="G4300:M4300" si="8067">G$418</f>
        <v>0</v>
      </c>
      <c r="H4300" s="193">
        <f t="shared" si="8067"/>
        <v>0</v>
      </c>
      <c r="I4300" s="193">
        <f t="shared" si="8067"/>
        <v>0</v>
      </c>
      <c r="J4300" s="193">
        <f t="shared" si="8067"/>
        <v>0</v>
      </c>
      <c r="K4300" s="193">
        <f t="shared" si="8067"/>
        <v>0</v>
      </c>
      <c r="L4300" s="193">
        <f t="shared" si="8067"/>
        <v>0</v>
      </c>
      <c r="M4300" s="193">
        <f t="shared" si="8067"/>
        <v>0</v>
      </c>
      <c r="N4300" s="193" t="str">
        <f t="shared" si="8059"/>
        <v>Home Network Systems</v>
      </c>
      <c r="AA4300" s="193">
        <f t="shared" si="8014"/>
        <v>0</v>
      </c>
      <c r="AB4300" s="193">
        <f t="shared" ref="AB4300" si="8068">AB$418</f>
        <v>0</v>
      </c>
    </row>
    <row r="4301" spans="1:28" s="188" customFormat="1" ht="17.399999999999999">
      <c r="A4301" s="193" t="str">
        <f t="shared" si="8009"/>
        <v>Home Network Systems</v>
      </c>
      <c r="B4301" s="193" t="str">
        <f t="shared" si="8010"/>
        <v>0Home Network Systems</v>
      </c>
      <c r="C4301" s="193" t="str">
        <f t="shared" si="8011"/>
        <v>Home Network Systems0</v>
      </c>
      <c r="D4301" s="193"/>
      <c r="E4301" s="193"/>
      <c r="F4301" s="193" t="str">
        <f t="shared" si="8012"/>
        <v>Home Network Systems0</v>
      </c>
      <c r="G4301" s="193">
        <f t="shared" ref="G4301:M4301" si="8069">G$419</f>
        <v>0</v>
      </c>
      <c r="H4301" s="193">
        <f t="shared" si="8069"/>
        <v>0</v>
      </c>
      <c r="I4301" s="193">
        <f t="shared" si="8069"/>
        <v>0</v>
      </c>
      <c r="J4301" s="193">
        <f t="shared" si="8069"/>
        <v>0</v>
      </c>
      <c r="K4301" s="193">
        <f t="shared" si="8069"/>
        <v>0</v>
      </c>
      <c r="L4301" s="193">
        <f t="shared" si="8069"/>
        <v>0</v>
      </c>
      <c r="M4301" s="193">
        <f t="shared" si="8069"/>
        <v>0</v>
      </c>
      <c r="N4301" s="193" t="str">
        <f t="shared" si="8059"/>
        <v>Home Network Systems</v>
      </c>
      <c r="AA4301" s="193">
        <f t="shared" si="8014"/>
        <v>0</v>
      </c>
      <c r="AB4301" s="193">
        <f t="shared" ref="AB4301" si="8070">AB$419</f>
        <v>0</v>
      </c>
    </row>
    <row r="4302" spans="1:28" s="188" customFormat="1" ht="17.399999999999999">
      <c r="A4302" s="193" t="str">
        <f t="shared" si="8009"/>
        <v>Home Network Systems</v>
      </c>
      <c r="B4302" s="193" t="str">
        <f t="shared" si="8010"/>
        <v>0Home Network Systems</v>
      </c>
      <c r="C4302" s="193" t="str">
        <f t="shared" si="8011"/>
        <v>Home Network Systems0</v>
      </c>
      <c r="D4302" s="193"/>
      <c r="E4302" s="193"/>
      <c r="F4302" s="193" t="str">
        <f t="shared" si="8012"/>
        <v>Home Network Systems0</v>
      </c>
      <c r="G4302" s="193">
        <f t="shared" ref="G4302:M4302" si="8071">G$420</f>
        <v>0</v>
      </c>
      <c r="H4302" s="193">
        <f t="shared" si="8071"/>
        <v>0</v>
      </c>
      <c r="I4302" s="193">
        <f t="shared" si="8071"/>
        <v>0</v>
      </c>
      <c r="J4302" s="193">
        <f t="shared" si="8071"/>
        <v>0</v>
      </c>
      <c r="K4302" s="193">
        <f t="shared" si="8071"/>
        <v>0</v>
      </c>
      <c r="L4302" s="193">
        <f t="shared" si="8071"/>
        <v>0</v>
      </c>
      <c r="M4302" s="193">
        <f t="shared" si="8071"/>
        <v>0</v>
      </c>
      <c r="N4302" s="193" t="str">
        <f t="shared" si="8059"/>
        <v>Home Network Systems</v>
      </c>
      <c r="AA4302" s="193">
        <f t="shared" si="8014"/>
        <v>0</v>
      </c>
      <c r="AB4302" s="193">
        <f t="shared" ref="AB4302" si="8072">AB$420</f>
        <v>0</v>
      </c>
    </row>
    <row r="4303" spans="1:28" s="188" customFormat="1" ht="17.399999999999999">
      <c r="A4303" s="193" t="str">
        <f t="shared" si="8009"/>
        <v>Home Network Systems</v>
      </c>
      <c r="B4303" s="193" t="str">
        <f t="shared" si="8010"/>
        <v>0Home Network Systems</v>
      </c>
      <c r="C4303" s="193" t="str">
        <f t="shared" si="8011"/>
        <v>Home Network Systems0</v>
      </c>
      <c r="D4303" s="193"/>
      <c r="E4303" s="193"/>
      <c r="F4303" s="193" t="str">
        <f t="shared" si="8012"/>
        <v>Home Network Systems0</v>
      </c>
      <c r="G4303" s="193">
        <f t="shared" ref="G4303:M4303" si="8073">G$421</f>
        <v>0</v>
      </c>
      <c r="H4303" s="193">
        <f t="shared" si="8073"/>
        <v>0</v>
      </c>
      <c r="I4303" s="193">
        <f t="shared" si="8073"/>
        <v>0</v>
      </c>
      <c r="J4303" s="193">
        <f t="shared" si="8073"/>
        <v>0</v>
      </c>
      <c r="K4303" s="193">
        <f t="shared" si="8073"/>
        <v>0</v>
      </c>
      <c r="L4303" s="193">
        <f t="shared" si="8073"/>
        <v>0</v>
      </c>
      <c r="M4303" s="193">
        <f t="shared" si="8073"/>
        <v>0</v>
      </c>
      <c r="N4303" s="193" t="str">
        <f t="shared" si="8059"/>
        <v>Home Network Systems</v>
      </c>
      <c r="AA4303" s="193">
        <f t="shared" si="8014"/>
        <v>0</v>
      </c>
      <c r="AB4303" s="193">
        <f t="shared" ref="AB4303" si="8074">AB$421</f>
        <v>0</v>
      </c>
    </row>
    <row r="4304" spans="1:28" s="188" customFormat="1" ht="17.399999999999999">
      <c r="A4304" s="193" t="str">
        <f t="shared" si="8009"/>
        <v>Home Network Systems</v>
      </c>
      <c r="B4304" s="193" t="str">
        <f t="shared" si="8010"/>
        <v>0Home Network Systems</v>
      </c>
      <c r="C4304" s="193" t="str">
        <f t="shared" si="8011"/>
        <v>Home Network Systems0</v>
      </c>
      <c r="D4304" s="193"/>
      <c r="E4304" s="193"/>
      <c r="F4304" s="193" t="str">
        <f t="shared" si="8012"/>
        <v>Home Network Systems0</v>
      </c>
      <c r="G4304" s="193">
        <f t="shared" ref="G4304:M4304" si="8075">G$422</f>
        <v>0</v>
      </c>
      <c r="H4304" s="193">
        <f t="shared" si="8075"/>
        <v>0</v>
      </c>
      <c r="I4304" s="193">
        <f t="shared" si="8075"/>
        <v>0</v>
      </c>
      <c r="J4304" s="193">
        <f t="shared" si="8075"/>
        <v>0</v>
      </c>
      <c r="K4304" s="193">
        <f t="shared" si="8075"/>
        <v>0</v>
      </c>
      <c r="L4304" s="193">
        <f t="shared" si="8075"/>
        <v>0</v>
      </c>
      <c r="M4304" s="193">
        <f t="shared" si="8075"/>
        <v>0</v>
      </c>
      <c r="N4304" s="193" t="str">
        <f t="shared" si="8059"/>
        <v>Home Network Systems</v>
      </c>
      <c r="AA4304" s="193">
        <f t="shared" si="8014"/>
        <v>0</v>
      </c>
      <c r="AB4304" s="193">
        <f t="shared" ref="AB4304" si="8076">AB$422</f>
        <v>0</v>
      </c>
    </row>
    <row r="4305" spans="1:28" s="188" customFormat="1" ht="17.399999999999999">
      <c r="A4305" s="193" t="str">
        <f t="shared" si="8009"/>
        <v>Home Network Systems</v>
      </c>
      <c r="B4305" s="193" t="str">
        <f t="shared" si="8010"/>
        <v>0Home Network Systems</v>
      </c>
      <c r="C4305" s="193" t="str">
        <f t="shared" si="8011"/>
        <v>Home Network Systems0</v>
      </c>
      <c r="D4305" s="193"/>
      <c r="E4305" s="193"/>
      <c r="F4305" s="193" t="str">
        <f t="shared" si="8012"/>
        <v>Home Network Systems0</v>
      </c>
      <c r="G4305" s="193">
        <f t="shared" ref="G4305:M4305" si="8077">G$423</f>
        <v>0</v>
      </c>
      <c r="H4305" s="193">
        <f t="shared" si="8077"/>
        <v>0</v>
      </c>
      <c r="I4305" s="193">
        <f t="shared" si="8077"/>
        <v>0</v>
      </c>
      <c r="J4305" s="193">
        <f t="shared" si="8077"/>
        <v>0</v>
      </c>
      <c r="K4305" s="193">
        <f t="shared" si="8077"/>
        <v>0</v>
      </c>
      <c r="L4305" s="193">
        <f t="shared" si="8077"/>
        <v>0</v>
      </c>
      <c r="M4305" s="193">
        <f t="shared" si="8077"/>
        <v>0</v>
      </c>
      <c r="N4305" s="193" t="str">
        <f t="shared" si="8059"/>
        <v>Home Network Systems</v>
      </c>
      <c r="AA4305" s="193">
        <f t="shared" si="8014"/>
        <v>0</v>
      </c>
      <c r="AB4305" s="193">
        <f t="shared" ref="AB4305" si="8078">AB$423</f>
        <v>0</v>
      </c>
    </row>
    <row r="4306" spans="1:28" s="188" customFormat="1" ht="17.399999999999999">
      <c r="A4306" s="193" t="str">
        <f t="shared" si="8009"/>
        <v>Home Network Systems</v>
      </c>
      <c r="B4306" s="193" t="str">
        <f t="shared" si="8010"/>
        <v>0Home Network Systems</v>
      </c>
      <c r="C4306" s="193" t="str">
        <f t="shared" si="8011"/>
        <v>Home Network Systems0</v>
      </c>
      <c r="D4306" s="193"/>
      <c r="E4306" s="193"/>
      <c r="F4306" s="193" t="str">
        <f t="shared" si="8012"/>
        <v>Home Network Systems0</v>
      </c>
      <c r="G4306" s="193">
        <f t="shared" ref="G4306:M4306" si="8079">G$424</f>
        <v>0</v>
      </c>
      <c r="H4306" s="193">
        <f t="shared" si="8079"/>
        <v>0</v>
      </c>
      <c r="I4306" s="193">
        <f t="shared" si="8079"/>
        <v>0</v>
      </c>
      <c r="J4306" s="193">
        <f t="shared" si="8079"/>
        <v>0</v>
      </c>
      <c r="K4306" s="193">
        <f t="shared" si="8079"/>
        <v>0</v>
      </c>
      <c r="L4306" s="193">
        <f t="shared" si="8079"/>
        <v>0</v>
      </c>
      <c r="M4306" s="193">
        <f t="shared" si="8079"/>
        <v>0</v>
      </c>
      <c r="N4306" s="193" t="str">
        <f t="shared" si="8059"/>
        <v>Home Network Systems</v>
      </c>
      <c r="AA4306" s="193">
        <f t="shared" si="8014"/>
        <v>0</v>
      </c>
      <c r="AB4306" s="193">
        <f t="shared" ref="AB4306" si="8080">AB$424</f>
        <v>0</v>
      </c>
    </row>
    <row r="4307" spans="1:28" s="188" customFormat="1" ht="17.399999999999999">
      <c r="A4307" s="193" t="str">
        <f t="shared" si="8009"/>
        <v>Home Network Systems</v>
      </c>
      <c r="B4307" s="193" t="str">
        <f t="shared" si="8010"/>
        <v>0Home Network Systems</v>
      </c>
      <c r="C4307" s="193" t="str">
        <f t="shared" si="8011"/>
        <v>Home Network Systems0</v>
      </c>
      <c r="D4307" s="193"/>
      <c r="E4307" s="193"/>
      <c r="F4307" s="193" t="str">
        <f t="shared" si="8012"/>
        <v>Home Network Systems0</v>
      </c>
      <c r="G4307" s="193">
        <f t="shared" ref="G4307:M4307" si="8081">G$425</f>
        <v>0</v>
      </c>
      <c r="H4307" s="193">
        <f t="shared" si="8081"/>
        <v>0</v>
      </c>
      <c r="I4307" s="193">
        <f t="shared" si="8081"/>
        <v>0</v>
      </c>
      <c r="J4307" s="193">
        <f t="shared" si="8081"/>
        <v>0</v>
      </c>
      <c r="K4307" s="193">
        <f t="shared" si="8081"/>
        <v>0</v>
      </c>
      <c r="L4307" s="193">
        <f t="shared" si="8081"/>
        <v>0</v>
      </c>
      <c r="M4307" s="193">
        <f t="shared" si="8081"/>
        <v>0</v>
      </c>
      <c r="N4307" s="193" t="str">
        <f t="shared" si="8059"/>
        <v>Home Network Systems</v>
      </c>
      <c r="AA4307" s="193">
        <f t="shared" si="8014"/>
        <v>0</v>
      </c>
      <c r="AB4307" s="193">
        <f t="shared" ref="AB4307" si="8082">AB$425</f>
        <v>0</v>
      </c>
    </row>
    <row r="4308" spans="1:28" s="188" customFormat="1" ht="17.399999999999999">
      <c r="A4308" s="193" t="str">
        <f t="shared" si="8009"/>
        <v>Home Network Systems</v>
      </c>
      <c r="B4308" s="193" t="str">
        <f t="shared" si="8010"/>
        <v>0Home Network Systems</v>
      </c>
      <c r="C4308" s="193" t="str">
        <f t="shared" si="8011"/>
        <v>Home Network Systems0</v>
      </c>
      <c r="D4308" s="193"/>
      <c r="E4308" s="193"/>
      <c r="F4308" s="193" t="str">
        <f t="shared" si="8012"/>
        <v>Home Network Systems0</v>
      </c>
      <c r="G4308" s="193">
        <f t="shared" ref="G4308:M4308" si="8083">G$426</f>
        <v>0</v>
      </c>
      <c r="H4308" s="193">
        <f t="shared" si="8083"/>
        <v>0</v>
      </c>
      <c r="I4308" s="193">
        <f t="shared" si="8083"/>
        <v>0</v>
      </c>
      <c r="J4308" s="193">
        <f t="shared" si="8083"/>
        <v>0</v>
      </c>
      <c r="K4308" s="193">
        <f t="shared" si="8083"/>
        <v>0</v>
      </c>
      <c r="L4308" s="193">
        <f t="shared" si="8083"/>
        <v>0</v>
      </c>
      <c r="M4308" s="193">
        <f t="shared" si="8083"/>
        <v>0</v>
      </c>
      <c r="N4308" s="193" t="str">
        <f t="shared" si="8059"/>
        <v>Home Network Systems</v>
      </c>
      <c r="AA4308" s="193">
        <f t="shared" si="8014"/>
        <v>0</v>
      </c>
      <c r="AB4308" s="193">
        <f t="shared" ref="AB4308" si="8084">AB$426</f>
        <v>0</v>
      </c>
    </row>
    <row r="4309" spans="1:28" s="188" customFormat="1" ht="17.399999999999999">
      <c r="A4309" s="193" t="str">
        <f t="shared" si="8009"/>
        <v>Home Network Systems</v>
      </c>
      <c r="B4309" s="193" t="str">
        <f t="shared" si="8010"/>
        <v>0Home Network Systems</v>
      </c>
      <c r="C4309" s="193" t="str">
        <f t="shared" si="8011"/>
        <v>Home Network Systems0</v>
      </c>
      <c r="D4309" s="193"/>
      <c r="E4309" s="193"/>
      <c r="F4309" s="193" t="str">
        <f t="shared" si="8012"/>
        <v>Home Network Systems0</v>
      </c>
      <c r="G4309" s="193">
        <f t="shared" ref="G4309:M4309" si="8085">G$427</f>
        <v>0</v>
      </c>
      <c r="H4309" s="193">
        <f t="shared" si="8085"/>
        <v>0</v>
      </c>
      <c r="I4309" s="193">
        <f t="shared" si="8085"/>
        <v>0</v>
      </c>
      <c r="J4309" s="193">
        <f t="shared" si="8085"/>
        <v>0</v>
      </c>
      <c r="K4309" s="193">
        <f t="shared" si="8085"/>
        <v>0</v>
      </c>
      <c r="L4309" s="193">
        <f t="shared" si="8085"/>
        <v>0</v>
      </c>
      <c r="M4309" s="193">
        <f t="shared" si="8085"/>
        <v>0</v>
      </c>
      <c r="N4309" s="193" t="str">
        <f t="shared" si="8059"/>
        <v>Home Network Systems</v>
      </c>
      <c r="AA4309" s="193">
        <f t="shared" si="8014"/>
        <v>0</v>
      </c>
      <c r="AB4309" s="193">
        <f t="shared" ref="AB4309" si="8086">AB$427</f>
        <v>0</v>
      </c>
    </row>
    <row r="4310" spans="1:28" s="188" customFormat="1" ht="17.399999999999999">
      <c r="A4310" s="193" t="str">
        <f t="shared" si="8009"/>
        <v>Home Network Systems</v>
      </c>
      <c r="B4310" s="193" t="str">
        <f t="shared" si="8010"/>
        <v>0Home Network Systems</v>
      </c>
      <c r="C4310" s="193" t="str">
        <f t="shared" si="8011"/>
        <v>Home Network Systems0</v>
      </c>
      <c r="D4310" s="193"/>
      <c r="E4310" s="193"/>
      <c r="F4310" s="193" t="str">
        <f t="shared" si="8012"/>
        <v>Home Network Systems0</v>
      </c>
      <c r="G4310" s="193">
        <f t="shared" ref="G4310:M4310" si="8087">G$428</f>
        <v>0</v>
      </c>
      <c r="H4310" s="193">
        <f t="shared" si="8087"/>
        <v>0</v>
      </c>
      <c r="I4310" s="193">
        <f t="shared" si="8087"/>
        <v>0</v>
      </c>
      <c r="J4310" s="193">
        <f t="shared" si="8087"/>
        <v>0</v>
      </c>
      <c r="K4310" s="193">
        <f t="shared" si="8087"/>
        <v>0</v>
      </c>
      <c r="L4310" s="193">
        <f t="shared" si="8087"/>
        <v>0</v>
      </c>
      <c r="M4310" s="193">
        <f t="shared" si="8087"/>
        <v>0</v>
      </c>
      <c r="N4310" s="193" t="str">
        <f t="shared" si="8059"/>
        <v>Home Network Systems</v>
      </c>
      <c r="AA4310" s="193">
        <f t="shared" si="8014"/>
        <v>0</v>
      </c>
      <c r="AB4310" s="193">
        <f t="shared" ref="AB4310" si="8088">AB$428</f>
        <v>0</v>
      </c>
    </row>
    <row r="4311" spans="1:28" s="188" customFormat="1" ht="17.399999999999999">
      <c r="A4311" s="193" t="str">
        <f t="shared" si="8009"/>
        <v>Home Network Systems</v>
      </c>
      <c r="B4311" s="193" t="str">
        <f t="shared" si="8010"/>
        <v>0Home Network Systems</v>
      </c>
      <c r="C4311" s="193" t="str">
        <f t="shared" si="8011"/>
        <v>Home Network Systems0</v>
      </c>
      <c r="D4311" s="193"/>
      <c r="E4311" s="193"/>
      <c r="F4311" s="193" t="str">
        <f t="shared" si="8012"/>
        <v>Home Network Systems0</v>
      </c>
      <c r="G4311" s="193">
        <f t="shared" ref="G4311:M4311" si="8089">G$429</f>
        <v>0</v>
      </c>
      <c r="H4311" s="193">
        <f t="shared" si="8089"/>
        <v>0</v>
      </c>
      <c r="I4311" s="193">
        <f t="shared" si="8089"/>
        <v>0</v>
      </c>
      <c r="J4311" s="193">
        <f t="shared" si="8089"/>
        <v>0</v>
      </c>
      <c r="K4311" s="193">
        <f t="shared" si="8089"/>
        <v>0</v>
      </c>
      <c r="L4311" s="193">
        <f t="shared" si="8089"/>
        <v>0</v>
      </c>
      <c r="M4311" s="193">
        <f t="shared" si="8089"/>
        <v>0</v>
      </c>
      <c r="N4311" s="193" t="str">
        <f t="shared" si="8059"/>
        <v>Home Network Systems</v>
      </c>
      <c r="AA4311" s="193">
        <f t="shared" si="8014"/>
        <v>0</v>
      </c>
      <c r="AB4311" s="193">
        <f t="shared" ref="AB4311" si="8090">AB$429</f>
        <v>0</v>
      </c>
    </row>
    <row r="4312" spans="1:28" s="188" customFormat="1" ht="17.399999999999999">
      <c r="A4312" s="193" t="str">
        <f t="shared" si="8009"/>
        <v>Home Network Systems</v>
      </c>
      <c r="B4312" s="193" t="str">
        <f t="shared" si="8010"/>
        <v>0Home Network Systems</v>
      </c>
      <c r="C4312" s="193" t="str">
        <f t="shared" si="8011"/>
        <v>Home Network Systems0</v>
      </c>
      <c r="D4312" s="193"/>
      <c r="E4312" s="193"/>
      <c r="F4312" s="193" t="str">
        <f t="shared" si="8012"/>
        <v>Home Network Systems0</v>
      </c>
      <c r="G4312" s="193">
        <f t="shared" ref="G4312:M4312" si="8091">G$430</f>
        <v>0</v>
      </c>
      <c r="H4312" s="193">
        <f t="shared" si="8091"/>
        <v>0</v>
      </c>
      <c r="I4312" s="193">
        <f t="shared" si="8091"/>
        <v>0</v>
      </c>
      <c r="J4312" s="193">
        <f t="shared" si="8091"/>
        <v>0</v>
      </c>
      <c r="K4312" s="193">
        <f t="shared" si="8091"/>
        <v>0</v>
      </c>
      <c r="L4312" s="193">
        <f t="shared" si="8091"/>
        <v>0</v>
      </c>
      <c r="M4312" s="193">
        <f t="shared" si="8091"/>
        <v>0</v>
      </c>
      <c r="N4312" s="193" t="str">
        <f t="shared" si="8059"/>
        <v>Home Network Systems</v>
      </c>
      <c r="AA4312" s="193">
        <f t="shared" si="8014"/>
        <v>0</v>
      </c>
      <c r="AB4312" s="193">
        <f t="shared" ref="AB4312" si="8092">AB$430</f>
        <v>0</v>
      </c>
    </row>
    <row r="4313" spans="1:28" s="188" customFormat="1" ht="17.399999999999999">
      <c r="A4313" s="193" t="str">
        <f t="shared" si="8009"/>
        <v>Home Network Systems</v>
      </c>
      <c r="B4313" s="193" t="str">
        <f t="shared" si="8010"/>
        <v>0Home Network Systems</v>
      </c>
      <c r="C4313" s="193" t="str">
        <f t="shared" si="8011"/>
        <v>Home Network Systems0</v>
      </c>
      <c r="D4313" s="193"/>
      <c r="E4313" s="193"/>
      <c r="F4313" s="193" t="str">
        <f t="shared" si="8012"/>
        <v>Home Network Systems0</v>
      </c>
      <c r="G4313" s="193">
        <f t="shared" ref="G4313:M4313" si="8093">G$431</f>
        <v>0</v>
      </c>
      <c r="H4313" s="193">
        <f t="shared" si="8093"/>
        <v>0</v>
      </c>
      <c r="I4313" s="193">
        <f t="shared" si="8093"/>
        <v>0</v>
      </c>
      <c r="J4313" s="193">
        <f t="shared" si="8093"/>
        <v>0</v>
      </c>
      <c r="K4313" s="193">
        <f t="shared" si="8093"/>
        <v>0</v>
      </c>
      <c r="L4313" s="193">
        <f t="shared" si="8093"/>
        <v>0</v>
      </c>
      <c r="M4313" s="193">
        <f t="shared" si="8093"/>
        <v>0</v>
      </c>
      <c r="N4313" s="193" t="str">
        <f t="shared" si="8059"/>
        <v>Home Network Systems</v>
      </c>
      <c r="AA4313" s="193">
        <f t="shared" si="8014"/>
        <v>0</v>
      </c>
      <c r="AB4313" s="193">
        <f t="shared" ref="AB4313" si="8094">AB$431</f>
        <v>0</v>
      </c>
    </row>
    <row r="4314" spans="1:28" s="188" customFormat="1" ht="17.399999999999999">
      <c r="A4314" s="193" t="str">
        <f t="shared" si="8009"/>
        <v>Home Network Systems</v>
      </c>
      <c r="B4314" s="193" t="str">
        <f t="shared" si="8010"/>
        <v>0Home Network Systems</v>
      </c>
      <c r="C4314" s="193" t="str">
        <f t="shared" si="8011"/>
        <v>Home Network Systems0</v>
      </c>
      <c r="D4314" s="193"/>
      <c r="E4314" s="193"/>
      <c r="F4314" s="193" t="str">
        <f t="shared" si="8012"/>
        <v>Home Network Systems0</v>
      </c>
      <c r="G4314" s="193">
        <f t="shared" ref="G4314:M4314" si="8095">G$432</f>
        <v>0</v>
      </c>
      <c r="H4314" s="193">
        <f t="shared" si="8095"/>
        <v>0</v>
      </c>
      <c r="I4314" s="193">
        <f t="shared" si="8095"/>
        <v>0</v>
      </c>
      <c r="J4314" s="193">
        <f t="shared" si="8095"/>
        <v>0</v>
      </c>
      <c r="K4314" s="193">
        <f t="shared" si="8095"/>
        <v>0</v>
      </c>
      <c r="L4314" s="193">
        <f t="shared" si="8095"/>
        <v>0</v>
      </c>
      <c r="M4314" s="193">
        <f t="shared" si="8095"/>
        <v>0</v>
      </c>
      <c r="N4314" s="193" t="str">
        <f t="shared" si="8059"/>
        <v>Home Network Systems</v>
      </c>
      <c r="AA4314" s="193">
        <f t="shared" si="8014"/>
        <v>0</v>
      </c>
      <c r="AB4314" s="193">
        <f t="shared" ref="AB4314" si="8096">AB$432</f>
        <v>0</v>
      </c>
    </row>
    <row r="4315" spans="1:28" s="188" customFormat="1" ht="17.399999999999999">
      <c r="A4315" s="193" t="str">
        <f t="shared" si="8009"/>
        <v>Home Network Systems</v>
      </c>
      <c r="B4315" s="193" t="str">
        <f t="shared" si="8010"/>
        <v>0Home Network Systems</v>
      </c>
      <c r="C4315" s="193" t="str">
        <f t="shared" si="8011"/>
        <v>Home Network Systems0</v>
      </c>
      <c r="D4315" s="193"/>
      <c r="E4315" s="193"/>
      <c r="F4315" s="193" t="str">
        <f t="shared" si="8012"/>
        <v>Home Network Systems0</v>
      </c>
      <c r="G4315" s="193">
        <f t="shared" ref="G4315:M4315" si="8097">G$433</f>
        <v>0</v>
      </c>
      <c r="H4315" s="193">
        <f t="shared" si="8097"/>
        <v>0</v>
      </c>
      <c r="I4315" s="193">
        <f t="shared" si="8097"/>
        <v>0</v>
      </c>
      <c r="J4315" s="193">
        <f t="shared" si="8097"/>
        <v>0</v>
      </c>
      <c r="K4315" s="193">
        <f t="shared" si="8097"/>
        <v>0</v>
      </c>
      <c r="L4315" s="193">
        <f t="shared" si="8097"/>
        <v>0</v>
      </c>
      <c r="M4315" s="193">
        <f t="shared" si="8097"/>
        <v>0</v>
      </c>
      <c r="N4315" s="193" t="str">
        <f t="shared" si="8059"/>
        <v>Home Network Systems</v>
      </c>
      <c r="AA4315" s="193">
        <f t="shared" si="8014"/>
        <v>0</v>
      </c>
      <c r="AB4315" s="193">
        <f t="shared" ref="AB4315" si="8098">AB$433</f>
        <v>0</v>
      </c>
    </row>
    <row r="4316" spans="1:28" s="188" customFormat="1" ht="17.399999999999999">
      <c r="A4316" s="193" t="str">
        <f t="shared" si="8009"/>
        <v>Home Network Systems</v>
      </c>
      <c r="B4316" s="193" t="str">
        <f t="shared" si="8010"/>
        <v>0Home Network Systems</v>
      </c>
      <c r="C4316" s="193" t="str">
        <f t="shared" si="8011"/>
        <v>Home Network Systems0</v>
      </c>
      <c r="D4316" s="193"/>
      <c r="E4316" s="193"/>
      <c r="F4316" s="193" t="str">
        <f t="shared" si="8012"/>
        <v>Home Network Systems0</v>
      </c>
      <c r="G4316" s="193">
        <f t="shared" ref="G4316:M4316" si="8099">G$434</f>
        <v>0</v>
      </c>
      <c r="H4316" s="193">
        <f t="shared" si="8099"/>
        <v>0</v>
      </c>
      <c r="I4316" s="193">
        <f t="shared" si="8099"/>
        <v>0</v>
      </c>
      <c r="J4316" s="193">
        <f t="shared" si="8099"/>
        <v>0</v>
      </c>
      <c r="K4316" s="193">
        <f t="shared" si="8099"/>
        <v>0</v>
      </c>
      <c r="L4316" s="193">
        <f t="shared" si="8099"/>
        <v>0</v>
      </c>
      <c r="M4316" s="193">
        <f t="shared" si="8099"/>
        <v>0</v>
      </c>
      <c r="N4316" s="193" t="str">
        <f t="shared" si="8059"/>
        <v>Home Network Systems</v>
      </c>
      <c r="AA4316" s="193">
        <f t="shared" si="8014"/>
        <v>0</v>
      </c>
      <c r="AB4316" s="193">
        <f t="shared" ref="AB4316" si="8100">AB$434</f>
        <v>0</v>
      </c>
    </row>
    <row r="4317" spans="1:28" s="188" customFormat="1" ht="17.399999999999999">
      <c r="A4317" s="193" t="str">
        <f t="shared" si="8009"/>
        <v>Home Network Systems</v>
      </c>
      <c r="B4317" s="193" t="str">
        <f t="shared" si="8010"/>
        <v>0Home Network Systems</v>
      </c>
      <c r="C4317" s="193" t="str">
        <f t="shared" si="8011"/>
        <v>Home Network Systems0</v>
      </c>
      <c r="D4317" s="193"/>
      <c r="E4317" s="193"/>
      <c r="F4317" s="193" t="str">
        <f t="shared" si="8012"/>
        <v>Home Network Systems0</v>
      </c>
      <c r="G4317" s="193">
        <f t="shared" ref="G4317:M4317" si="8101">G$435</f>
        <v>0</v>
      </c>
      <c r="H4317" s="193">
        <f t="shared" si="8101"/>
        <v>0</v>
      </c>
      <c r="I4317" s="193">
        <f t="shared" si="8101"/>
        <v>0</v>
      </c>
      <c r="J4317" s="193">
        <f t="shared" si="8101"/>
        <v>0</v>
      </c>
      <c r="K4317" s="193">
        <f t="shared" si="8101"/>
        <v>0</v>
      </c>
      <c r="L4317" s="193">
        <f t="shared" si="8101"/>
        <v>0</v>
      </c>
      <c r="M4317" s="193">
        <f t="shared" si="8101"/>
        <v>0</v>
      </c>
      <c r="N4317" s="193" t="str">
        <f t="shared" si="8059"/>
        <v>Home Network Systems</v>
      </c>
      <c r="AA4317" s="193">
        <f t="shared" si="8014"/>
        <v>0</v>
      </c>
      <c r="AB4317" s="193">
        <f t="shared" ref="AB4317" si="8102">AB$435</f>
        <v>0</v>
      </c>
    </row>
    <row r="4318" spans="1:28" s="188" customFormat="1" ht="17.399999999999999">
      <c r="A4318" s="193" t="str">
        <f t="shared" si="8009"/>
        <v>Home Network Systems</v>
      </c>
      <c r="B4318" s="193" t="str">
        <f t="shared" si="8010"/>
        <v>0Home Network Systems</v>
      </c>
      <c r="C4318" s="193" t="str">
        <f t="shared" si="8011"/>
        <v>Home Network Systems0</v>
      </c>
      <c r="D4318" s="193"/>
      <c r="E4318" s="193"/>
      <c r="F4318" s="193" t="str">
        <f t="shared" si="8012"/>
        <v>Home Network Systems0</v>
      </c>
      <c r="G4318" s="193">
        <f t="shared" ref="G4318:M4318" si="8103">G$436</f>
        <v>0</v>
      </c>
      <c r="H4318" s="193">
        <f t="shared" si="8103"/>
        <v>0</v>
      </c>
      <c r="I4318" s="193">
        <f t="shared" si="8103"/>
        <v>0</v>
      </c>
      <c r="J4318" s="193">
        <f t="shared" si="8103"/>
        <v>0</v>
      </c>
      <c r="K4318" s="193">
        <f t="shared" si="8103"/>
        <v>0</v>
      </c>
      <c r="L4318" s="193">
        <f t="shared" si="8103"/>
        <v>0</v>
      </c>
      <c r="M4318" s="193">
        <f t="shared" si="8103"/>
        <v>0</v>
      </c>
      <c r="N4318" s="193" t="str">
        <f t="shared" si="8059"/>
        <v>Home Network Systems</v>
      </c>
      <c r="AA4318" s="193">
        <f t="shared" si="8014"/>
        <v>0</v>
      </c>
      <c r="AB4318" s="193">
        <f t="shared" ref="AB4318" si="8104">AB$436</f>
        <v>0</v>
      </c>
    </row>
    <row r="4319" spans="1:28" s="188" customFormat="1" ht="17.399999999999999">
      <c r="A4319" s="193" t="str">
        <f t="shared" si="8009"/>
        <v>Home Network Systems</v>
      </c>
      <c r="B4319" s="193" t="str">
        <f t="shared" si="8010"/>
        <v>0Home Network Systems</v>
      </c>
      <c r="C4319" s="193" t="str">
        <f t="shared" si="8011"/>
        <v>Home Network Systems0</v>
      </c>
      <c r="D4319" s="193"/>
      <c r="E4319" s="193"/>
      <c r="F4319" s="193" t="str">
        <f t="shared" si="8012"/>
        <v>Home Network Systems0</v>
      </c>
      <c r="G4319" s="193">
        <f t="shared" ref="G4319:M4319" si="8105">G$437</f>
        <v>0</v>
      </c>
      <c r="H4319" s="193">
        <f t="shared" si="8105"/>
        <v>0</v>
      </c>
      <c r="I4319" s="193">
        <f t="shared" si="8105"/>
        <v>0</v>
      </c>
      <c r="J4319" s="193">
        <f t="shared" si="8105"/>
        <v>0</v>
      </c>
      <c r="K4319" s="193">
        <f t="shared" si="8105"/>
        <v>0</v>
      </c>
      <c r="L4319" s="193">
        <f t="shared" si="8105"/>
        <v>0</v>
      </c>
      <c r="M4319" s="193">
        <f t="shared" si="8105"/>
        <v>0</v>
      </c>
      <c r="N4319" s="193" t="str">
        <f t="shared" si="8059"/>
        <v>Home Network Systems</v>
      </c>
      <c r="AA4319" s="193">
        <f t="shared" si="8014"/>
        <v>0</v>
      </c>
      <c r="AB4319" s="193">
        <f t="shared" ref="AB4319" si="8106">AB$437</f>
        <v>0</v>
      </c>
    </row>
    <row r="4320" spans="1:28" s="188" customFormat="1" ht="17.399999999999999">
      <c r="A4320" s="193" t="str">
        <f>T$16</f>
        <v>Kitchen Appl</v>
      </c>
      <c r="B4320" s="193" t="str">
        <f>CONCATENATE(I4320,A4320)</f>
        <v>AM760Kitchen Appl</v>
      </c>
      <c r="C4320" s="193" t="str">
        <f>CONCATENATE(A4320,H4320)</f>
        <v>Kitchen ApplRooney, Rick</v>
      </c>
      <c r="D4320" s="193"/>
      <c r="E4320" s="193"/>
      <c r="F4320" s="193" t="str">
        <f>CONCATENATE(A4320,G4320)</f>
        <v>Kitchen ApplBusse, John</v>
      </c>
      <c r="G4320" s="193" t="str">
        <f t="shared" ref="G4320:M4320" si="8107">G$7</f>
        <v>Busse, John</v>
      </c>
      <c r="H4320" s="193" t="str">
        <f t="shared" si="8107"/>
        <v>Rooney, Rick</v>
      </c>
      <c r="I4320" s="193" t="str">
        <f t="shared" si="8107"/>
        <v>AM760</v>
      </c>
      <c r="J4320" s="193" t="str">
        <f t="shared" si="8107"/>
        <v>AMAZON.COM</v>
      </c>
      <c r="K4320" s="193" t="str">
        <f t="shared" si="8107"/>
        <v>Appliances, Beauty</v>
      </c>
      <c r="L4320" s="193">
        <f t="shared" si="8107"/>
        <v>0</v>
      </c>
      <c r="M4320" s="193">
        <f t="shared" si="8107"/>
        <v>0</v>
      </c>
      <c r="N4320" s="193" t="str">
        <f t="shared" si="8059"/>
        <v>Kitchen Appl</v>
      </c>
      <c r="AA4320" s="193">
        <f>AT$16</f>
        <v>0</v>
      </c>
      <c r="AB4320" s="193" t="str">
        <f t="shared" ref="AB4320" si="8108">AB$7</f>
        <v>Rooney, Rick</v>
      </c>
    </row>
    <row r="4321" spans="1:28" s="188" customFormat="1" ht="17.399999999999999">
      <c r="A4321" s="193" t="str">
        <f t="shared" ref="A4321:A4384" si="8109">T$16</f>
        <v>Kitchen Appl</v>
      </c>
      <c r="B4321" s="193" t="str">
        <f t="shared" ref="B4321:B4384" si="8110">CONCATENATE(I4321,A4321)</f>
        <v>AM761Kitchen Appl</v>
      </c>
      <c r="C4321" s="193" t="str">
        <f t="shared" ref="C4321:C4384" si="8111">CONCATENATE(A4321,H4321)</f>
        <v>Kitchen ApplRooney, Rick</v>
      </c>
      <c r="D4321" s="193"/>
      <c r="E4321" s="193"/>
      <c r="F4321" s="193" t="str">
        <f t="shared" ref="F4321:F4384" si="8112">CONCATENATE(A4321,G4321)</f>
        <v>Kitchen ApplBusse, John</v>
      </c>
      <c r="G4321" s="193" t="str">
        <f t="shared" ref="G4321:M4321" si="8113">G$8</f>
        <v>Busse, John</v>
      </c>
      <c r="H4321" s="193" t="str">
        <f t="shared" si="8113"/>
        <v>Rooney, Rick</v>
      </c>
      <c r="I4321" s="193" t="str">
        <f t="shared" si="8113"/>
        <v>AM761</v>
      </c>
      <c r="J4321" s="193" t="str">
        <f t="shared" si="8113"/>
        <v>AMAZON.COM(DI)</v>
      </c>
      <c r="K4321" s="193" t="str">
        <f t="shared" si="8113"/>
        <v>Appliances, Beauty</v>
      </c>
      <c r="L4321" s="193">
        <f t="shared" si="8113"/>
        <v>0</v>
      </c>
      <c r="M4321" s="193">
        <f t="shared" si="8113"/>
        <v>0</v>
      </c>
      <c r="N4321" s="193" t="str">
        <f t="shared" si="8059"/>
        <v>Kitchen Appl</v>
      </c>
      <c r="AA4321" s="193">
        <f t="shared" ref="AA4321:AA4384" si="8114">AT$16</f>
        <v>0</v>
      </c>
      <c r="AB4321" s="193" t="str">
        <f t="shared" ref="AB4321" si="8115">AB$8</f>
        <v>Rooney, Rick</v>
      </c>
    </row>
    <row r="4322" spans="1:28" s="188" customFormat="1" ht="17.399999999999999">
      <c r="A4322" s="193" t="str">
        <f t="shared" si="8109"/>
        <v>Kitchen Appl</v>
      </c>
      <c r="B4322" s="193" t="str">
        <f t="shared" si="8110"/>
        <v>Kitchen Appl</v>
      </c>
      <c r="C4322" s="193" t="str">
        <f t="shared" si="8111"/>
        <v>Kitchen Appl</v>
      </c>
      <c r="D4322" s="193"/>
      <c r="E4322" s="193"/>
      <c r="F4322" s="193" t="str">
        <f t="shared" si="8112"/>
        <v>Kitchen Appl</v>
      </c>
      <c r="G4322" s="193"/>
      <c r="H4322" s="193"/>
      <c r="I4322" s="193"/>
      <c r="J4322" s="193"/>
      <c r="K4322" s="193" t="str">
        <f t="shared" ref="K4322:M4322" si="8116">K$9</f>
        <v>IMG, DVD, AUD, Tech, TV</v>
      </c>
      <c r="L4322" s="193">
        <f t="shared" si="8116"/>
        <v>0</v>
      </c>
      <c r="M4322" s="193">
        <f t="shared" si="8116"/>
        <v>0</v>
      </c>
      <c r="N4322" s="193" t="str">
        <f t="shared" si="8059"/>
        <v>Kitchen Appl</v>
      </c>
      <c r="AA4322" s="193">
        <f t="shared" si="8114"/>
        <v>0</v>
      </c>
      <c r="AB4322" s="193" t="str">
        <f t="shared" ref="AB4322" si="8117">AB$9</f>
        <v>Busse, John</v>
      </c>
    </row>
    <row r="4323" spans="1:28" s="188" customFormat="1" ht="17.399999999999999">
      <c r="A4323" s="193" t="str">
        <f t="shared" si="8109"/>
        <v>Kitchen Appl</v>
      </c>
      <c r="B4323" s="193" t="str">
        <f t="shared" si="8110"/>
        <v>Kitchen Appl</v>
      </c>
      <c r="C4323" s="193" t="str">
        <f t="shared" si="8111"/>
        <v>Kitchen Appl</v>
      </c>
      <c r="D4323" s="193"/>
      <c r="E4323" s="193"/>
      <c r="F4323" s="193" t="str">
        <f t="shared" si="8112"/>
        <v>Kitchen Appl</v>
      </c>
      <c r="G4323" s="193"/>
      <c r="H4323" s="193"/>
      <c r="I4323" s="193"/>
      <c r="J4323" s="193"/>
      <c r="K4323" s="193" t="str">
        <f t="shared" ref="K4323:M4323" si="8118">K$10</f>
        <v>IMG, DVD, AUD, Tech, TV</v>
      </c>
      <c r="L4323" s="193">
        <f t="shared" si="8118"/>
        <v>0</v>
      </c>
      <c r="M4323" s="193">
        <f t="shared" si="8118"/>
        <v>0</v>
      </c>
      <c r="N4323" s="193" t="str">
        <f t="shared" si="8059"/>
        <v>Kitchen Appl</v>
      </c>
      <c r="AA4323" s="193">
        <f t="shared" si="8114"/>
        <v>0</v>
      </c>
      <c r="AB4323" s="193" t="str">
        <f t="shared" ref="AB4323" si="8119">AB$10</f>
        <v>Busse, John</v>
      </c>
    </row>
    <row r="4324" spans="1:28" s="188" customFormat="1" ht="17.399999999999999">
      <c r="A4324" s="193" t="str">
        <f t="shared" si="8109"/>
        <v>Kitchen Appl</v>
      </c>
      <c r="B4324" s="193" t="str">
        <f t="shared" si="8110"/>
        <v>Kitchen Appl</v>
      </c>
      <c r="C4324" s="193" t="str">
        <f t="shared" si="8111"/>
        <v>Kitchen Appl</v>
      </c>
      <c r="D4324" s="193"/>
      <c r="E4324" s="193"/>
      <c r="F4324" s="193" t="str">
        <f t="shared" si="8112"/>
        <v>Kitchen ApplBusse, John</v>
      </c>
      <c r="G4324" s="193" t="str">
        <f>G$11</f>
        <v>Busse, John</v>
      </c>
      <c r="H4324" s="193"/>
      <c r="I4324" s="193"/>
      <c r="J4324" s="193"/>
      <c r="K4324" s="193" t="str">
        <f>K$11</f>
        <v>Comm, HNS and Headphones</v>
      </c>
      <c r="L4324" s="193">
        <f>L$11</f>
        <v>0</v>
      </c>
      <c r="M4324" s="193">
        <f>M$11</f>
        <v>0</v>
      </c>
      <c r="N4324" s="193" t="str">
        <f t="shared" si="8059"/>
        <v>Kitchen Appl</v>
      </c>
      <c r="AA4324" s="193">
        <f t="shared" si="8114"/>
        <v>0</v>
      </c>
      <c r="AB4324" s="193"/>
    </row>
    <row r="4325" spans="1:28" s="188" customFormat="1" ht="17.399999999999999">
      <c r="A4325" s="193" t="str">
        <f t="shared" si="8109"/>
        <v>Kitchen Appl</v>
      </c>
      <c r="B4325" s="193" t="str">
        <f t="shared" si="8110"/>
        <v>Kitchen Appl</v>
      </c>
      <c r="C4325" s="193" t="str">
        <f t="shared" si="8111"/>
        <v>Kitchen Appl</v>
      </c>
      <c r="D4325" s="193"/>
      <c r="E4325" s="193"/>
      <c r="F4325" s="193" t="str">
        <f t="shared" si="8112"/>
        <v>Kitchen ApplBusse, John</v>
      </c>
      <c r="G4325" s="193" t="str">
        <f>G$12</f>
        <v>Busse, John</v>
      </c>
      <c r="H4325" s="193"/>
      <c r="I4325" s="193"/>
      <c r="J4325" s="193"/>
      <c r="K4325" s="193" t="str">
        <f>K$12</f>
        <v>Comm, HNS and Headphones</v>
      </c>
      <c r="L4325" s="193">
        <f>L$12</f>
        <v>0</v>
      </c>
      <c r="M4325" s="193">
        <f>M$12</f>
        <v>0</v>
      </c>
      <c r="N4325" s="193" t="str">
        <f t="shared" si="8059"/>
        <v>Kitchen Appl</v>
      </c>
      <c r="AA4325" s="193">
        <f t="shared" si="8114"/>
        <v>0</v>
      </c>
      <c r="AB4325" s="193"/>
    </row>
    <row r="4326" spans="1:28" s="188" customFormat="1" ht="17.399999999999999">
      <c r="A4326" s="193" t="str">
        <f t="shared" si="8109"/>
        <v>Kitchen Appl</v>
      </c>
      <c r="B4326" s="193" t="str">
        <f t="shared" si="8110"/>
        <v>0Kitchen Appl</v>
      </c>
      <c r="C4326" s="193" t="str">
        <f t="shared" si="8111"/>
        <v>Kitchen Appl0</v>
      </c>
      <c r="D4326" s="193"/>
      <c r="E4326" s="193"/>
      <c r="F4326" s="193" t="str">
        <f t="shared" si="8112"/>
        <v>Kitchen Appl0</v>
      </c>
      <c r="G4326" s="193">
        <f t="shared" ref="G4326:M4326" si="8120">G$13</f>
        <v>0</v>
      </c>
      <c r="H4326" s="193">
        <f t="shared" si="8120"/>
        <v>0</v>
      </c>
      <c r="I4326" s="193">
        <f t="shared" si="8120"/>
        <v>0</v>
      </c>
      <c r="J4326" s="193">
        <f t="shared" si="8120"/>
        <v>0</v>
      </c>
      <c r="K4326" s="193">
        <f t="shared" si="8120"/>
        <v>0</v>
      </c>
      <c r="L4326" s="193">
        <f t="shared" si="8120"/>
        <v>0</v>
      </c>
      <c r="M4326" s="193">
        <f t="shared" si="8120"/>
        <v>0</v>
      </c>
      <c r="N4326" s="193" t="str">
        <f t="shared" si="8059"/>
        <v>Kitchen Appl</v>
      </c>
      <c r="AA4326" s="193">
        <f t="shared" si="8114"/>
        <v>0</v>
      </c>
      <c r="AB4326" s="193">
        <f t="shared" ref="AB4326" si="8121">AB$13</f>
        <v>0</v>
      </c>
    </row>
    <row r="4327" spans="1:28" s="188" customFormat="1" ht="17.399999999999999">
      <c r="A4327" s="193" t="str">
        <f t="shared" si="8109"/>
        <v>Kitchen Appl</v>
      </c>
      <c r="B4327" s="193" t="str">
        <f t="shared" si="8110"/>
        <v>0Kitchen Appl</v>
      </c>
      <c r="C4327" s="193" t="str">
        <f t="shared" si="8111"/>
        <v>Kitchen Appl0</v>
      </c>
      <c r="D4327" s="193"/>
      <c r="E4327" s="193"/>
      <c r="F4327" s="193" t="str">
        <f t="shared" si="8112"/>
        <v>Kitchen Appl0</v>
      </c>
      <c r="G4327" s="193">
        <f t="shared" ref="G4327:M4327" si="8122">G$14</f>
        <v>0</v>
      </c>
      <c r="H4327" s="193">
        <f t="shared" si="8122"/>
        <v>0</v>
      </c>
      <c r="I4327" s="193">
        <f t="shared" si="8122"/>
        <v>0</v>
      </c>
      <c r="J4327" s="193">
        <f t="shared" si="8122"/>
        <v>0</v>
      </c>
      <c r="K4327" s="193">
        <f t="shared" si="8122"/>
        <v>0</v>
      </c>
      <c r="L4327" s="193">
        <f t="shared" si="8122"/>
        <v>0</v>
      </c>
      <c r="M4327" s="193">
        <f t="shared" si="8122"/>
        <v>0</v>
      </c>
      <c r="N4327" s="193" t="str">
        <f t="shared" si="8059"/>
        <v>Kitchen Appl</v>
      </c>
      <c r="AA4327" s="193">
        <f t="shared" si="8114"/>
        <v>0</v>
      </c>
      <c r="AB4327" s="193">
        <f t="shared" ref="AB4327" si="8123">AB$14</f>
        <v>0</v>
      </c>
    </row>
    <row r="4328" spans="1:28" s="188" customFormat="1" ht="17.399999999999999">
      <c r="A4328" s="193" t="str">
        <f t="shared" si="8109"/>
        <v>Kitchen Appl</v>
      </c>
      <c r="B4328" s="193" t="str">
        <f t="shared" si="8110"/>
        <v>BE121Kitchen Appl</v>
      </c>
      <c r="C4328" s="193" t="str">
        <f t="shared" si="8111"/>
        <v>Kitchen ApplHardwick, Tonya</v>
      </c>
      <c r="D4328" s="193"/>
      <c r="E4328" s="193"/>
      <c r="F4328" s="193" t="str">
        <f t="shared" si="8112"/>
        <v>Kitchen ApplMonaco, Nick</v>
      </c>
      <c r="G4328" s="193" t="str">
        <f t="shared" ref="G4328:M4328" si="8124">G$15</f>
        <v>Monaco, Nick</v>
      </c>
      <c r="H4328" s="193" t="str">
        <f t="shared" si="8124"/>
        <v>Hardwick, Tonya</v>
      </c>
      <c r="I4328" s="193" t="str">
        <f t="shared" si="8124"/>
        <v>BE121</v>
      </c>
      <c r="J4328" s="193" t="str">
        <f t="shared" si="8124"/>
        <v>BEST BUY</v>
      </c>
      <c r="K4328" s="193" t="str">
        <f t="shared" si="8124"/>
        <v>all</v>
      </c>
      <c r="L4328" s="193">
        <f t="shared" si="8124"/>
        <v>0</v>
      </c>
      <c r="M4328" s="193">
        <f t="shared" si="8124"/>
        <v>0</v>
      </c>
      <c r="N4328" s="193" t="str">
        <f t="shared" si="8059"/>
        <v>Kitchen Appl</v>
      </c>
      <c r="AA4328" s="193">
        <f t="shared" si="8114"/>
        <v>0</v>
      </c>
      <c r="AB4328" s="193" t="str">
        <f t="shared" ref="AB4328" si="8125">AB$15</f>
        <v>Hardwick, Tonya</v>
      </c>
    </row>
    <row r="4329" spans="1:28" s="188" customFormat="1" ht="17.399999999999999">
      <c r="A4329" s="193" t="str">
        <f t="shared" si="8109"/>
        <v>Kitchen Appl</v>
      </c>
      <c r="B4329" s="193" t="str">
        <f t="shared" si="8110"/>
        <v>BE500Kitchen Appl</v>
      </c>
      <c r="C4329" s="193" t="str">
        <f t="shared" si="8111"/>
        <v>Kitchen ApplHardwick, Tonya</v>
      </c>
      <c r="D4329" s="193"/>
      <c r="E4329" s="193"/>
      <c r="F4329" s="193" t="str">
        <f t="shared" si="8112"/>
        <v>Kitchen ApplMonaco, Nick</v>
      </c>
      <c r="G4329" s="193" t="str">
        <f t="shared" ref="G4329:M4329" si="8126">G$16</f>
        <v>Monaco, Nick</v>
      </c>
      <c r="H4329" s="193" t="str">
        <f t="shared" si="8126"/>
        <v>Hardwick, Tonya</v>
      </c>
      <c r="I4329" s="193" t="str">
        <f t="shared" si="8126"/>
        <v>BE500</v>
      </c>
      <c r="J4329" s="193" t="str">
        <f t="shared" si="8126"/>
        <v>BEST BUY PUR. LLC (VDF)</v>
      </c>
      <c r="K4329" s="193" t="str">
        <f t="shared" si="8126"/>
        <v>all</v>
      </c>
      <c r="L4329" s="193">
        <f t="shared" si="8126"/>
        <v>0</v>
      </c>
      <c r="M4329" s="193">
        <f t="shared" si="8126"/>
        <v>0</v>
      </c>
      <c r="N4329" s="193" t="str">
        <f t="shared" si="8059"/>
        <v>Kitchen Appl</v>
      </c>
      <c r="AA4329" s="193">
        <f t="shared" si="8114"/>
        <v>0</v>
      </c>
      <c r="AB4329" s="193" t="str">
        <f t="shared" ref="AB4329" si="8127">AB$16</f>
        <v>Hardwick, Tonya</v>
      </c>
    </row>
    <row r="4330" spans="1:28" s="188" customFormat="1" ht="17.399999999999999">
      <c r="A4330" s="193" t="str">
        <f t="shared" si="8109"/>
        <v>Kitchen Appl</v>
      </c>
      <c r="B4330" s="193" t="str">
        <f t="shared" si="8110"/>
        <v>MA040Kitchen Appl</v>
      </c>
      <c r="C4330" s="193" t="str">
        <f t="shared" si="8111"/>
        <v>Kitchen ApplHardwick, Tonya</v>
      </c>
      <c r="D4330" s="193"/>
      <c r="E4330" s="193"/>
      <c r="F4330" s="193" t="str">
        <f t="shared" si="8112"/>
        <v>Kitchen ApplMonaco, Nick</v>
      </c>
      <c r="G4330" s="193" t="str">
        <f t="shared" ref="G4330:M4330" si="8128">G$17</f>
        <v>Monaco, Nick</v>
      </c>
      <c r="H4330" s="193" t="str">
        <f t="shared" si="8128"/>
        <v>Hardwick, Tonya</v>
      </c>
      <c r="I4330" s="193" t="str">
        <f t="shared" si="8128"/>
        <v>MA040</v>
      </c>
      <c r="J4330" s="193" t="str">
        <f t="shared" si="8128"/>
        <v>MAGNOLIA HOME THEATER</v>
      </c>
      <c r="K4330" s="193" t="str">
        <f t="shared" si="8128"/>
        <v>all</v>
      </c>
      <c r="L4330" s="193">
        <f t="shared" si="8128"/>
        <v>0</v>
      </c>
      <c r="M4330" s="193">
        <f t="shared" si="8128"/>
        <v>0</v>
      </c>
      <c r="N4330" s="193" t="str">
        <f t="shared" si="8059"/>
        <v>Kitchen Appl</v>
      </c>
      <c r="AA4330" s="193">
        <f t="shared" si="8114"/>
        <v>0</v>
      </c>
      <c r="AB4330" s="193" t="str">
        <f t="shared" ref="AB4330" si="8129">AB$17</f>
        <v>Hardwick, Tonya</v>
      </c>
    </row>
    <row r="4331" spans="1:28" s="188" customFormat="1" ht="17.399999999999999">
      <c r="A4331" s="193" t="str">
        <f t="shared" si="8109"/>
        <v>Kitchen Appl</v>
      </c>
      <c r="B4331" s="193" t="str">
        <f t="shared" si="8110"/>
        <v>MA043Kitchen Appl</v>
      </c>
      <c r="C4331" s="193" t="str">
        <f t="shared" si="8111"/>
        <v>Kitchen ApplHardwick, Tonya</v>
      </c>
      <c r="D4331" s="193"/>
      <c r="E4331" s="193"/>
      <c r="F4331" s="193" t="str">
        <f t="shared" si="8112"/>
        <v>Kitchen ApplMonaco, Nick</v>
      </c>
      <c r="G4331" s="193" t="str">
        <f t="shared" ref="G4331:M4331" si="8130">G$18</f>
        <v>Monaco, Nick</v>
      </c>
      <c r="H4331" s="193" t="str">
        <f t="shared" si="8130"/>
        <v>Hardwick, Tonya</v>
      </c>
      <c r="I4331" s="193" t="str">
        <f t="shared" si="8130"/>
        <v>MA043</v>
      </c>
      <c r="J4331" s="193" t="str">
        <f t="shared" si="8130"/>
        <v>MAGNOLIA AUDIO VIDEO</v>
      </c>
      <c r="K4331" s="193" t="str">
        <f t="shared" si="8130"/>
        <v>all</v>
      </c>
      <c r="L4331" s="193">
        <f t="shared" si="8130"/>
        <v>0</v>
      </c>
      <c r="M4331" s="193">
        <f t="shared" si="8130"/>
        <v>0</v>
      </c>
      <c r="N4331" s="193" t="str">
        <f t="shared" si="8059"/>
        <v>Kitchen Appl</v>
      </c>
      <c r="AA4331" s="193">
        <f t="shared" si="8114"/>
        <v>0</v>
      </c>
      <c r="AB4331" s="193" t="str">
        <f t="shared" ref="AB4331" si="8131">AB$18</f>
        <v>Hardwick, Tonya</v>
      </c>
    </row>
    <row r="4332" spans="1:28" s="188" customFormat="1" ht="17.399999999999999">
      <c r="A4332" s="193" t="str">
        <f t="shared" si="8109"/>
        <v>Kitchen Appl</v>
      </c>
      <c r="B4332" s="193" t="str">
        <f t="shared" si="8110"/>
        <v>0Kitchen Appl</v>
      </c>
      <c r="C4332" s="193" t="str">
        <f t="shared" si="8111"/>
        <v>Kitchen Appl0</v>
      </c>
      <c r="D4332" s="193"/>
      <c r="E4332" s="193"/>
      <c r="F4332" s="193" t="str">
        <f t="shared" si="8112"/>
        <v>Kitchen Appl0</v>
      </c>
      <c r="G4332" s="193">
        <f t="shared" ref="G4332:M4332" si="8132">G$19</f>
        <v>0</v>
      </c>
      <c r="H4332" s="193">
        <f t="shared" si="8132"/>
        <v>0</v>
      </c>
      <c r="I4332" s="193">
        <f t="shared" si="8132"/>
        <v>0</v>
      </c>
      <c r="J4332" s="193">
        <f t="shared" si="8132"/>
        <v>0</v>
      </c>
      <c r="K4332" s="193">
        <f t="shared" si="8132"/>
        <v>0</v>
      </c>
      <c r="L4332" s="193">
        <f t="shared" si="8132"/>
        <v>0</v>
      </c>
      <c r="M4332" s="193">
        <f t="shared" si="8132"/>
        <v>0</v>
      </c>
      <c r="N4332" s="193" t="str">
        <f t="shared" si="8059"/>
        <v>Kitchen Appl</v>
      </c>
      <c r="AA4332" s="193">
        <f t="shared" si="8114"/>
        <v>0</v>
      </c>
      <c r="AB4332" s="193">
        <f t="shared" ref="AB4332" si="8133">AB$19</f>
        <v>0</v>
      </c>
    </row>
    <row r="4333" spans="1:28" s="188" customFormat="1" ht="17.399999999999999">
      <c r="A4333" s="193" t="str">
        <f t="shared" si="8109"/>
        <v>Kitchen Appl</v>
      </c>
      <c r="B4333" s="193" t="str">
        <f t="shared" si="8110"/>
        <v>BJ005Kitchen Appl</v>
      </c>
      <c r="C4333" s="193" t="str">
        <f t="shared" si="8111"/>
        <v>Kitchen ApplLyons, Brad</v>
      </c>
      <c r="D4333" s="193"/>
      <c r="E4333" s="193"/>
      <c r="F4333" s="193" t="str">
        <f t="shared" si="8112"/>
        <v>Kitchen ApplMonaco, Nick</v>
      </c>
      <c r="G4333" s="193" t="str">
        <f t="shared" ref="G4333:M4333" si="8134">G$20</f>
        <v>Monaco, Nick</v>
      </c>
      <c r="H4333" s="193" t="str">
        <f t="shared" si="8134"/>
        <v>Lyons, Brad</v>
      </c>
      <c r="I4333" s="193" t="str">
        <f t="shared" si="8134"/>
        <v>BJ005</v>
      </c>
      <c r="J4333" s="193" t="str">
        <f t="shared" si="8134"/>
        <v>BJ'S WHOLESALE</v>
      </c>
      <c r="K4333" s="193" t="str">
        <f t="shared" si="8134"/>
        <v>all</v>
      </c>
      <c r="L4333" s="193">
        <f t="shared" si="8134"/>
        <v>0</v>
      </c>
      <c r="M4333" s="193">
        <f t="shared" si="8134"/>
        <v>0</v>
      </c>
      <c r="N4333" s="193" t="str">
        <f t="shared" si="8059"/>
        <v>Kitchen Appl</v>
      </c>
      <c r="AA4333" s="193">
        <f t="shared" si="8114"/>
        <v>0</v>
      </c>
      <c r="AB4333" s="193" t="str">
        <f t="shared" ref="AB4333" si="8135">AB$20</f>
        <v>Lyons, Brad</v>
      </c>
    </row>
    <row r="4334" spans="1:28" s="188" customFormat="1" ht="17.399999999999999">
      <c r="A4334" s="193" t="str">
        <f t="shared" si="8109"/>
        <v>Kitchen Appl</v>
      </c>
      <c r="B4334" s="193" t="str">
        <f t="shared" si="8110"/>
        <v>HA052Kitchen Appl</v>
      </c>
      <c r="C4334" s="193" t="str">
        <f t="shared" si="8111"/>
        <v>Kitchen ApplLyons, Brad</v>
      </c>
      <c r="D4334" s="193"/>
      <c r="E4334" s="193"/>
      <c r="F4334" s="193" t="str">
        <f t="shared" si="8112"/>
        <v>Kitchen ApplMonaco, Nick</v>
      </c>
      <c r="G4334" s="193" t="str">
        <f t="shared" ref="G4334:M4334" si="8136">G$21</f>
        <v>Monaco, Nick</v>
      </c>
      <c r="H4334" s="193" t="str">
        <f t="shared" si="8136"/>
        <v>Lyons, Brad</v>
      </c>
      <c r="I4334" s="193" t="str">
        <f t="shared" si="8136"/>
        <v>HA052</v>
      </c>
      <c r="J4334" s="193" t="str">
        <f t="shared" si="8136"/>
        <v>HARRIS COMMUNICATIONS</v>
      </c>
      <c r="K4334" s="193" t="str">
        <f t="shared" si="8136"/>
        <v>all</v>
      </c>
      <c r="L4334" s="193">
        <f t="shared" si="8136"/>
        <v>0</v>
      </c>
      <c r="M4334" s="193">
        <f t="shared" si="8136"/>
        <v>0</v>
      </c>
      <c r="N4334" s="193" t="str">
        <f t="shared" si="8059"/>
        <v>Kitchen Appl</v>
      </c>
      <c r="AA4334" s="193">
        <f t="shared" si="8114"/>
        <v>0</v>
      </c>
      <c r="AB4334" s="193" t="str">
        <f t="shared" ref="AB4334" si="8137">AB$21</f>
        <v>Lyons, Brad</v>
      </c>
    </row>
    <row r="4335" spans="1:28" s="188" customFormat="1" ht="17.399999999999999">
      <c r="A4335" s="193" t="str">
        <f t="shared" si="8109"/>
        <v>Kitchen Appl</v>
      </c>
      <c r="B4335" s="193" t="str">
        <f t="shared" si="8110"/>
        <v>OF020Kitchen Appl</v>
      </c>
      <c r="C4335" s="193" t="str">
        <f t="shared" si="8111"/>
        <v>Kitchen ApplLyons, Brad</v>
      </c>
      <c r="D4335" s="193"/>
      <c r="E4335" s="193"/>
      <c r="F4335" s="193" t="str">
        <f t="shared" si="8112"/>
        <v>Kitchen ApplMonaco, Nick</v>
      </c>
      <c r="G4335" s="193" t="str">
        <f t="shared" ref="G4335:M4335" si="8138">G$22</f>
        <v>Monaco, Nick</v>
      </c>
      <c r="H4335" s="193" t="str">
        <f t="shared" si="8138"/>
        <v>Lyons, Brad</v>
      </c>
      <c r="I4335" s="193" t="str">
        <f t="shared" si="8138"/>
        <v>OF020</v>
      </c>
      <c r="J4335" s="193" t="str">
        <f t="shared" si="8138"/>
        <v>OFFICE DEPOT INC.</v>
      </c>
      <c r="K4335" s="193" t="str">
        <f t="shared" si="8138"/>
        <v>all</v>
      </c>
      <c r="L4335" s="193">
        <f t="shared" si="8138"/>
        <v>0</v>
      </c>
      <c r="M4335" s="193">
        <f t="shared" si="8138"/>
        <v>0</v>
      </c>
      <c r="N4335" s="193" t="str">
        <f t="shared" si="8059"/>
        <v>Kitchen Appl</v>
      </c>
      <c r="AA4335" s="193">
        <f t="shared" si="8114"/>
        <v>0</v>
      </c>
      <c r="AB4335" s="193" t="str">
        <f t="shared" ref="AB4335" si="8139">AB$22</f>
        <v>Lyons, Brad</v>
      </c>
    </row>
    <row r="4336" spans="1:28" s="188" customFormat="1" ht="17.399999999999999">
      <c r="A4336" s="193" t="str">
        <f t="shared" si="8109"/>
        <v>Kitchen Appl</v>
      </c>
      <c r="B4336" s="193" t="str">
        <f t="shared" si="8110"/>
        <v>ST455Kitchen Appl</v>
      </c>
      <c r="C4336" s="193" t="str">
        <f t="shared" si="8111"/>
        <v>Kitchen ApplLyons, Brad</v>
      </c>
      <c r="D4336" s="193"/>
      <c r="E4336" s="193"/>
      <c r="F4336" s="193" t="str">
        <f t="shared" si="8112"/>
        <v>Kitchen ApplMonaco, Nick</v>
      </c>
      <c r="G4336" s="193" t="str">
        <f t="shared" ref="G4336:M4336" si="8140">G$23</f>
        <v>Monaco, Nick</v>
      </c>
      <c r="H4336" s="193" t="str">
        <f t="shared" si="8140"/>
        <v>Lyons, Brad</v>
      </c>
      <c r="I4336" s="193" t="str">
        <f t="shared" si="8140"/>
        <v>ST455</v>
      </c>
      <c r="J4336" s="193" t="str">
        <f t="shared" si="8140"/>
        <v>QUILL CORPORATION/ST</v>
      </c>
      <c r="K4336" s="193" t="str">
        <f t="shared" si="8140"/>
        <v>all</v>
      </c>
      <c r="L4336" s="193">
        <f t="shared" si="8140"/>
        <v>0</v>
      </c>
      <c r="M4336" s="193">
        <f t="shared" si="8140"/>
        <v>0</v>
      </c>
      <c r="N4336" s="193" t="str">
        <f t="shared" si="8059"/>
        <v>Kitchen Appl</v>
      </c>
      <c r="AA4336" s="193">
        <f t="shared" si="8114"/>
        <v>0</v>
      </c>
      <c r="AB4336" s="193" t="str">
        <f t="shared" ref="AB4336" si="8141">AB$23</f>
        <v>Lyons, Brad</v>
      </c>
    </row>
    <row r="4337" spans="1:28" s="188" customFormat="1" ht="17.399999999999999">
      <c r="A4337" s="193" t="str">
        <f t="shared" si="8109"/>
        <v>Kitchen Appl</v>
      </c>
      <c r="B4337" s="193" t="str">
        <f t="shared" si="8110"/>
        <v>TE779Kitchen Appl</v>
      </c>
      <c r="C4337" s="193" t="str">
        <f t="shared" si="8111"/>
        <v>Kitchen ApplLyons, Brad</v>
      </c>
      <c r="D4337" s="193"/>
      <c r="E4337" s="193"/>
      <c r="F4337" s="193" t="str">
        <f t="shared" si="8112"/>
        <v>Kitchen ApplMonaco, Nick</v>
      </c>
      <c r="G4337" s="193" t="str">
        <f t="shared" ref="G4337:M4337" si="8142">G$24</f>
        <v>Monaco, Nick</v>
      </c>
      <c r="H4337" s="193" t="str">
        <f t="shared" si="8142"/>
        <v>Lyons, Brad</v>
      </c>
      <c r="I4337" s="193" t="str">
        <f t="shared" si="8142"/>
        <v>TE779</v>
      </c>
      <c r="J4337" s="193" t="str">
        <f t="shared" si="8142"/>
        <v>TELTEX INC</v>
      </c>
      <c r="K4337" s="193" t="str">
        <f t="shared" si="8142"/>
        <v>all</v>
      </c>
      <c r="L4337" s="193">
        <f t="shared" si="8142"/>
        <v>0</v>
      </c>
      <c r="M4337" s="193">
        <f t="shared" si="8142"/>
        <v>0</v>
      </c>
      <c r="N4337" s="193" t="str">
        <f t="shared" si="8059"/>
        <v>Kitchen Appl</v>
      </c>
      <c r="AA4337" s="193">
        <f t="shared" si="8114"/>
        <v>0</v>
      </c>
      <c r="AB4337" s="193" t="str">
        <f t="shared" ref="AB4337" si="8143">AB$24</f>
        <v>Lyons, Brad</v>
      </c>
    </row>
    <row r="4338" spans="1:28" s="188" customFormat="1" ht="17.399999999999999">
      <c r="A4338" s="193" t="str">
        <f t="shared" si="8109"/>
        <v>Kitchen Appl</v>
      </c>
      <c r="B4338" s="193" t="str">
        <f t="shared" si="8110"/>
        <v>0Kitchen Appl</v>
      </c>
      <c r="C4338" s="193" t="str">
        <f t="shared" si="8111"/>
        <v>Kitchen ApplLyons, Brad</v>
      </c>
      <c r="D4338" s="193"/>
      <c r="E4338" s="193"/>
      <c r="F4338" s="193" t="str">
        <f t="shared" si="8112"/>
        <v>Kitchen ApplMonaco, Nick</v>
      </c>
      <c r="G4338" s="193" t="str">
        <f t="shared" ref="G4338:M4338" si="8144">G$25</f>
        <v>Monaco, Nick</v>
      </c>
      <c r="H4338" s="193" t="str">
        <f t="shared" si="8144"/>
        <v>Lyons, Brad</v>
      </c>
      <c r="I4338" s="193">
        <f t="shared" si="8144"/>
        <v>0</v>
      </c>
      <c r="J4338" s="193" t="str">
        <f t="shared" si="8144"/>
        <v>MENARDS</v>
      </c>
      <c r="K4338" s="193" t="str">
        <f t="shared" si="8144"/>
        <v>all</v>
      </c>
      <c r="L4338" s="193">
        <f t="shared" si="8144"/>
        <v>0</v>
      </c>
      <c r="M4338" s="193">
        <f t="shared" si="8144"/>
        <v>0</v>
      </c>
      <c r="N4338" s="193" t="str">
        <f t="shared" si="8059"/>
        <v>Kitchen Appl</v>
      </c>
      <c r="AA4338" s="193">
        <f t="shared" si="8114"/>
        <v>0</v>
      </c>
      <c r="AB4338" s="193" t="str">
        <f t="shared" ref="AB4338" si="8145">AB$25</f>
        <v>Lyons, Brad</v>
      </c>
    </row>
    <row r="4339" spans="1:28" s="188" customFormat="1" ht="17.399999999999999">
      <c r="A4339" s="193" t="str">
        <f t="shared" si="8109"/>
        <v>Kitchen Appl</v>
      </c>
      <c r="B4339" s="193" t="str">
        <f t="shared" si="8110"/>
        <v>0Kitchen Appl</v>
      </c>
      <c r="C4339" s="193" t="str">
        <f t="shared" si="8111"/>
        <v>Kitchen Appl0</v>
      </c>
      <c r="D4339" s="193"/>
      <c r="E4339" s="193"/>
      <c r="F4339" s="193" t="str">
        <f t="shared" si="8112"/>
        <v>Kitchen Appl0</v>
      </c>
      <c r="G4339" s="193">
        <f t="shared" ref="G4339:M4339" si="8146">G$26</f>
        <v>0</v>
      </c>
      <c r="H4339" s="193">
        <f t="shared" si="8146"/>
        <v>0</v>
      </c>
      <c r="I4339" s="193">
        <f t="shared" si="8146"/>
        <v>0</v>
      </c>
      <c r="J4339" s="193">
        <f t="shared" si="8146"/>
        <v>0</v>
      </c>
      <c r="K4339" s="193">
        <f t="shared" si="8146"/>
        <v>0</v>
      </c>
      <c r="L4339" s="193">
        <f t="shared" si="8146"/>
        <v>0</v>
      </c>
      <c r="M4339" s="193">
        <f t="shared" si="8146"/>
        <v>0</v>
      </c>
      <c r="N4339" s="193" t="str">
        <f t="shared" si="8059"/>
        <v>Kitchen Appl</v>
      </c>
      <c r="AA4339" s="193">
        <f t="shared" si="8114"/>
        <v>0</v>
      </c>
      <c r="AB4339" s="193">
        <f t="shared" ref="AB4339" si="8147">AB$26</f>
        <v>0</v>
      </c>
    </row>
    <row r="4340" spans="1:28" s="188" customFormat="1" ht="17.399999999999999">
      <c r="A4340" s="193" t="str">
        <f t="shared" si="8109"/>
        <v>Kitchen Appl</v>
      </c>
      <c r="B4340" s="193" t="str">
        <f t="shared" si="8110"/>
        <v>0Kitchen Appl</v>
      </c>
      <c r="C4340" s="193" t="str">
        <f t="shared" si="8111"/>
        <v>Kitchen Appl0</v>
      </c>
      <c r="D4340" s="193"/>
      <c r="E4340" s="193"/>
      <c r="F4340" s="193" t="str">
        <f t="shared" si="8112"/>
        <v>Kitchen Appl0</v>
      </c>
      <c r="G4340" s="193">
        <f t="shared" ref="G4340:M4340" si="8148">G$27</f>
        <v>0</v>
      </c>
      <c r="H4340" s="193">
        <f t="shared" si="8148"/>
        <v>0</v>
      </c>
      <c r="I4340" s="193">
        <f t="shared" si="8148"/>
        <v>0</v>
      </c>
      <c r="J4340" s="193">
        <f t="shared" si="8148"/>
        <v>0</v>
      </c>
      <c r="K4340" s="193">
        <f t="shared" si="8148"/>
        <v>0</v>
      </c>
      <c r="L4340" s="193">
        <f t="shared" si="8148"/>
        <v>0</v>
      </c>
      <c r="M4340" s="193">
        <f t="shared" si="8148"/>
        <v>0</v>
      </c>
      <c r="N4340" s="193" t="str">
        <f t="shared" si="8059"/>
        <v>Kitchen Appl</v>
      </c>
      <c r="AA4340" s="193">
        <f t="shared" si="8114"/>
        <v>0</v>
      </c>
      <c r="AB4340" s="193">
        <f t="shared" ref="AB4340" si="8149">AB$27</f>
        <v>0</v>
      </c>
    </row>
    <row r="4341" spans="1:28" s="188" customFormat="1" ht="17.399999999999999">
      <c r="A4341" s="193" t="str">
        <f t="shared" si="8109"/>
        <v>Kitchen Appl</v>
      </c>
      <c r="B4341" s="193" t="str">
        <f t="shared" si="8110"/>
        <v>0Kitchen Appl</v>
      </c>
      <c r="C4341" s="193" t="str">
        <f t="shared" si="8111"/>
        <v>Kitchen Appl0</v>
      </c>
      <c r="D4341" s="193"/>
      <c r="E4341" s="193"/>
      <c r="F4341" s="193" t="str">
        <f t="shared" si="8112"/>
        <v>Kitchen Appl0</v>
      </c>
      <c r="G4341" s="193">
        <f t="shared" ref="G4341:M4341" si="8150">G$28</f>
        <v>0</v>
      </c>
      <c r="H4341" s="193">
        <f t="shared" si="8150"/>
        <v>0</v>
      </c>
      <c r="I4341" s="193">
        <f t="shared" si="8150"/>
        <v>0</v>
      </c>
      <c r="J4341" s="193">
        <f t="shared" si="8150"/>
        <v>0</v>
      </c>
      <c r="K4341" s="193">
        <f t="shared" si="8150"/>
        <v>0</v>
      </c>
      <c r="L4341" s="193">
        <f t="shared" si="8150"/>
        <v>0</v>
      </c>
      <c r="M4341" s="193">
        <f t="shared" si="8150"/>
        <v>0</v>
      </c>
      <c r="N4341" s="193" t="str">
        <f t="shared" si="8059"/>
        <v>Kitchen Appl</v>
      </c>
      <c r="AA4341" s="193">
        <f t="shared" si="8114"/>
        <v>0</v>
      </c>
      <c r="AB4341" s="193">
        <f t="shared" ref="AB4341" si="8151">AB$28</f>
        <v>0</v>
      </c>
    </row>
    <row r="4342" spans="1:28" s="188" customFormat="1" ht="17.399999999999999">
      <c r="A4342" s="193" t="str">
        <f t="shared" si="8109"/>
        <v>Kitchen Appl</v>
      </c>
      <c r="B4342" s="193" t="str">
        <f t="shared" si="8110"/>
        <v>BE125Kitchen Appl</v>
      </c>
      <c r="C4342" s="193" t="str">
        <f t="shared" si="8111"/>
        <v>Kitchen ApplMakhoul, Jennifer</v>
      </c>
      <c r="D4342" s="193"/>
      <c r="E4342" s="193"/>
      <c r="F4342" s="193" t="str">
        <f t="shared" si="8112"/>
        <v>Kitchen ApplMonaco, Nick</v>
      </c>
      <c r="G4342" s="193" t="str">
        <f t="shared" ref="G4342:M4342" si="8152">G$29</f>
        <v>Monaco, Nick</v>
      </c>
      <c r="H4342" s="193" t="str">
        <f t="shared" si="8152"/>
        <v>Makhoul, Jennifer</v>
      </c>
      <c r="I4342" s="193" t="str">
        <f t="shared" si="8152"/>
        <v>BE125</v>
      </c>
      <c r="J4342" s="193" t="str">
        <f t="shared" si="8152"/>
        <v>BED, BATH &amp; BEYOND</v>
      </c>
      <c r="K4342" s="193" t="str">
        <f t="shared" si="8152"/>
        <v>all</v>
      </c>
      <c r="L4342" s="193" t="str">
        <f t="shared" si="8152"/>
        <v>Janice Staib</v>
      </c>
      <c r="M4342" s="193" t="str">
        <f t="shared" si="8152"/>
        <v>Appl, Beauty, H/P</v>
      </c>
      <c r="N4342" s="193" t="str">
        <f t="shared" si="8059"/>
        <v>Kitchen Appl</v>
      </c>
      <c r="AA4342" s="193">
        <f t="shared" si="8114"/>
        <v>0</v>
      </c>
      <c r="AB4342" s="193" t="str">
        <f t="shared" ref="AB4342" si="8153">AB$29</f>
        <v>Makhoul, Jennifer</v>
      </c>
    </row>
    <row r="4343" spans="1:28" s="188" customFormat="1" ht="17.399999999999999">
      <c r="A4343" s="193" t="str">
        <f t="shared" si="8109"/>
        <v>Kitchen Appl</v>
      </c>
      <c r="B4343" s="193" t="str">
        <f t="shared" si="8110"/>
        <v>BE126Kitchen Appl</v>
      </c>
      <c r="C4343" s="193" t="str">
        <f t="shared" si="8111"/>
        <v>Kitchen ApplMakhoul, Jennifer</v>
      </c>
      <c r="D4343" s="193"/>
      <c r="E4343" s="193"/>
      <c r="F4343" s="193" t="str">
        <f t="shared" si="8112"/>
        <v>Kitchen ApplMonaco, Nick</v>
      </c>
      <c r="G4343" s="193" t="str">
        <f t="shared" ref="G4343:M4343" si="8154">G$30</f>
        <v>Monaco, Nick</v>
      </c>
      <c r="H4343" s="193" t="str">
        <f t="shared" si="8154"/>
        <v>Makhoul, Jennifer</v>
      </c>
      <c r="I4343" s="193" t="str">
        <f t="shared" si="8154"/>
        <v>BE126</v>
      </c>
      <c r="J4343" s="193" t="str">
        <f t="shared" si="8154"/>
        <v>BED, BATH &amp; BEYOND INC (VDF)</v>
      </c>
      <c r="K4343" s="193" t="str">
        <f t="shared" si="8154"/>
        <v>all</v>
      </c>
      <c r="L4343" s="193" t="str">
        <f t="shared" si="8154"/>
        <v>Janice Staib</v>
      </c>
      <c r="M4343" s="193" t="str">
        <f t="shared" si="8154"/>
        <v>Appl, Beauty, H/P</v>
      </c>
      <c r="N4343" s="193" t="str">
        <f t="shared" si="8059"/>
        <v>Kitchen Appl</v>
      </c>
      <c r="AA4343" s="193">
        <f t="shared" si="8114"/>
        <v>0</v>
      </c>
      <c r="AB4343" s="193" t="str">
        <f t="shared" ref="AB4343" si="8155">AB$30</f>
        <v>Makhoul, Jennifer</v>
      </c>
    </row>
    <row r="4344" spans="1:28" s="188" customFormat="1" ht="17.399999999999999">
      <c r="A4344" s="193" t="str">
        <f t="shared" si="8109"/>
        <v>Kitchen Appl</v>
      </c>
      <c r="B4344" s="193" t="str">
        <f t="shared" si="8110"/>
        <v>GO642Kitchen Appl</v>
      </c>
      <c r="C4344" s="193" t="str">
        <f t="shared" si="8111"/>
        <v>Kitchen ApplMakhoul, Jennifer</v>
      </c>
      <c r="D4344" s="193"/>
      <c r="E4344" s="193"/>
      <c r="F4344" s="193" t="str">
        <f t="shared" si="8112"/>
        <v>Kitchen ApplMonaco, Nick</v>
      </c>
      <c r="G4344" s="193" t="str">
        <f t="shared" ref="G4344:M4344" si="8156">G$31</f>
        <v>Monaco, Nick</v>
      </c>
      <c r="H4344" s="193" t="str">
        <f t="shared" si="8156"/>
        <v>Makhoul, Jennifer</v>
      </c>
      <c r="I4344" s="193" t="str">
        <f t="shared" si="8156"/>
        <v>GO642</v>
      </c>
      <c r="J4344" s="193" t="str">
        <f t="shared" si="8156"/>
        <v>GOGOTECH INC</v>
      </c>
      <c r="K4344" s="193" t="str">
        <f t="shared" si="8156"/>
        <v>all</v>
      </c>
      <c r="L4344" s="193">
        <f t="shared" si="8156"/>
        <v>0</v>
      </c>
      <c r="M4344" s="193">
        <f t="shared" si="8156"/>
        <v>0</v>
      </c>
      <c r="N4344" s="193" t="str">
        <f t="shared" si="8059"/>
        <v>Kitchen Appl</v>
      </c>
      <c r="AA4344" s="193">
        <f t="shared" si="8114"/>
        <v>0</v>
      </c>
      <c r="AB4344" s="193" t="str">
        <f t="shared" ref="AB4344" si="8157">AB$31</f>
        <v>Makhoul, Jennifer</v>
      </c>
    </row>
    <row r="4345" spans="1:28" s="188" customFormat="1" ht="17.399999999999999">
      <c r="A4345" s="193" t="str">
        <f t="shared" si="8109"/>
        <v>Kitchen Appl</v>
      </c>
      <c r="B4345" s="193" t="str">
        <f t="shared" si="8110"/>
        <v>HA430Kitchen Appl</v>
      </c>
      <c r="C4345" s="193" t="str">
        <f t="shared" si="8111"/>
        <v>Kitchen ApplMakhoul, Jennifer</v>
      </c>
      <c r="D4345" s="193"/>
      <c r="E4345" s="193"/>
      <c r="F4345" s="193" t="str">
        <f t="shared" si="8112"/>
        <v>Kitchen ApplMonaco, Nick</v>
      </c>
      <c r="G4345" s="193" t="str">
        <f t="shared" ref="G4345:M4345" si="8158">G$32</f>
        <v>Monaco, Nick</v>
      </c>
      <c r="H4345" s="193" t="str">
        <f t="shared" si="8158"/>
        <v>Makhoul, Jennifer</v>
      </c>
      <c r="I4345" s="193" t="str">
        <f t="shared" si="8158"/>
        <v>HA430</v>
      </c>
      <c r="J4345" s="193" t="str">
        <f t="shared" si="8158"/>
        <v>HARMON OF YONKERS, INC. DBA HARMON</v>
      </c>
      <c r="K4345" s="193" t="str">
        <f t="shared" si="8158"/>
        <v>all</v>
      </c>
      <c r="L4345" s="193" t="str">
        <f t="shared" si="8158"/>
        <v>Janice Staib</v>
      </c>
      <c r="M4345" s="193" t="str">
        <f t="shared" si="8158"/>
        <v>Appl, Beauty, H/P</v>
      </c>
      <c r="N4345" s="193" t="str">
        <f t="shared" si="8059"/>
        <v>Kitchen Appl</v>
      </c>
      <c r="AA4345" s="193">
        <f t="shared" si="8114"/>
        <v>0</v>
      </c>
      <c r="AB4345" s="193" t="str">
        <f t="shared" ref="AB4345" si="8159">AB$32</f>
        <v>Makhoul, Jennifer</v>
      </c>
    </row>
    <row r="4346" spans="1:28" s="188" customFormat="1" ht="17.399999999999999">
      <c r="A4346" s="193" t="str">
        <f t="shared" si="8109"/>
        <v>Kitchen Appl</v>
      </c>
      <c r="B4346" s="193" t="str">
        <f t="shared" si="8110"/>
        <v>HS070Kitchen Appl</v>
      </c>
      <c r="C4346" s="193" t="str">
        <f t="shared" si="8111"/>
        <v>Kitchen ApplMakhoul, Jennifer</v>
      </c>
      <c r="D4346" s="193"/>
      <c r="E4346" s="193"/>
      <c r="F4346" s="193" t="str">
        <f t="shared" si="8112"/>
        <v>Kitchen ApplMonaco, Nick</v>
      </c>
      <c r="G4346" s="193" t="str">
        <f t="shared" ref="G4346:M4346" si="8160">G$33</f>
        <v>Monaco, Nick</v>
      </c>
      <c r="H4346" s="193" t="str">
        <f t="shared" si="8160"/>
        <v>Makhoul, Jennifer</v>
      </c>
      <c r="I4346" s="193" t="str">
        <f t="shared" si="8160"/>
        <v>HS070</v>
      </c>
      <c r="J4346" s="193" t="str">
        <f t="shared" si="8160"/>
        <v>HSN INC.</v>
      </c>
      <c r="K4346" s="193" t="str">
        <f t="shared" si="8160"/>
        <v>all</v>
      </c>
      <c r="L4346" s="193" t="str">
        <f t="shared" si="8160"/>
        <v>Channel Management</v>
      </c>
      <c r="M4346" s="193" t="str">
        <f t="shared" si="8160"/>
        <v>Beauty, Appl</v>
      </c>
      <c r="N4346" s="193" t="str">
        <f t="shared" si="8059"/>
        <v>Kitchen Appl</v>
      </c>
      <c r="AA4346" s="193">
        <f t="shared" si="8114"/>
        <v>0</v>
      </c>
      <c r="AB4346" s="193" t="str">
        <f t="shared" ref="AB4346" si="8161">AB$33</f>
        <v>Makhoul, Jennifer</v>
      </c>
    </row>
    <row r="4347" spans="1:28" s="188" customFormat="1" ht="17.399999999999999">
      <c r="A4347" s="193" t="str">
        <f t="shared" si="8109"/>
        <v>Kitchen Appl</v>
      </c>
      <c r="B4347" s="193" t="str">
        <f t="shared" si="8110"/>
        <v>QV001Kitchen Appl</v>
      </c>
      <c r="C4347" s="193" t="str">
        <f t="shared" si="8111"/>
        <v>Kitchen ApplMakhoul, Jennifer</v>
      </c>
      <c r="D4347" s="193"/>
      <c r="E4347" s="193"/>
      <c r="F4347" s="193" t="str">
        <f t="shared" si="8112"/>
        <v>Kitchen ApplMonaco, Nick</v>
      </c>
      <c r="G4347" s="193" t="str">
        <f t="shared" ref="G4347:M4347" si="8162">G$34</f>
        <v>Monaco, Nick</v>
      </c>
      <c r="H4347" s="193" t="str">
        <f t="shared" si="8162"/>
        <v>Makhoul, Jennifer</v>
      </c>
      <c r="I4347" s="193" t="str">
        <f t="shared" si="8162"/>
        <v>QV001</v>
      </c>
      <c r="J4347" s="193" t="str">
        <f t="shared" si="8162"/>
        <v>QVC NETWORK INC.</v>
      </c>
      <c r="K4347" s="193" t="str">
        <f t="shared" si="8162"/>
        <v>all</v>
      </c>
      <c r="L4347" s="193" t="str">
        <f t="shared" si="8162"/>
        <v>Dynamic Marketing</v>
      </c>
      <c r="M4347" s="193" t="str">
        <f t="shared" si="8162"/>
        <v>Beauty, Headphones</v>
      </c>
      <c r="N4347" s="193" t="str">
        <f t="shared" si="8059"/>
        <v>Kitchen Appl</v>
      </c>
      <c r="AA4347" s="193">
        <f t="shared" si="8114"/>
        <v>0</v>
      </c>
      <c r="AB4347" s="193" t="str">
        <f t="shared" ref="AB4347" si="8163">AB$34</f>
        <v>Makhoul, Jennifer</v>
      </c>
    </row>
    <row r="4348" spans="1:28" s="188" customFormat="1" ht="17.399999999999999">
      <c r="A4348" s="193" t="str">
        <f t="shared" si="8109"/>
        <v>Kitchen Appl</v>
      </c>
      <c r="B4348" s="193" t="str">
        <f t="shared" si="8110"/>
        <v>QV002Kitchen Appl</v>
      </c>
      <c r="C4348" s="193" t="str">
        <f t="shared" si="8111"/>
        <v>Kitchen ApplMakhoul, Jennifer</v>
      </c>
      <c r="D4348" s="193"/>
      <c r="E4348" s="193"/>
      <c r="F4348" s="193" t="str">
        <f t="shared" si="8112"/>
        <v>Kitchen ApplMonaco, Nick</v>
      </c>
      <c r="G4348" s="193" t="str">
        <f t="shared" ref="G4348:M4348" si="8164">G$35</f>
        <v>Monaco, Nick</v>
      </c>
      <c r="H4348" s="193" t="str">
        <f t="shared" si="8164"/>
        <v>Makhoul, Jennifer</v>
      </c>
      <c r="I4348" s="193" t="str">
        <f t="shared" si="8164"/>
        <v>QV002</v>
      </c>
      <c r="J4348" s="193" t="str">
        <f t="shared" si="8164"/>
        <v>QVC (VDF)</v>
      </c>
      <c r="K4348" s="193" t="str">
        <f t="shared" si="8164"/>
        <v>all</v>
      </c>
      <c r="L4348" s="193" t="str">
        <f t="shared" si="8164"/>
        <v>Dynamic Marketing</v>
      </c>
      <c r="M4348" s="193" t="str">
        <f t="shared" si="8164"/>
        <v>Beauty, Headphones</v>
      </c>
      <c r="N4348" s="193" t="str">
        <f t="shared" si="8059"/>
        <v>Kitchen Appl</v>
      </c>
      <c r="AA4348" s="193">
        <f t="shared" si="8114"/>
        <v>0</v>
      </c>
      <c r="AB4348" s="193" t="str">
        <f t="shared" ref="AB4348" si="8165">AB$35</f>
        <v>Makhoul, Jennifer</v>
      </c>
    </row>
    <row r="4349" spans="1:28" s="188" customFormat="1" ht="17.399999999999999">
      <c r="A4349" s="193" t="str">
        <f t="shared" si="8109"/>
        <v>Kitchen Appl</v>
      </c>
      <c r="B4349" s="193" t="str">
        <f t="shared" si="8110"/>
        <v>TE165Kitchen Appl</v>
      </c>
      <c r="C4349" s="193" t="str">
        <f t="shared" si="8111"/>
        <v>Kitchen ApplMakhoul, Jennifer</v>
      </c>
      <c r="D4349" s="193"/>
      <c r="E4349" s="193"/>
      <c r="F4349" s="193" t="str">
        <f t="shared" si="8112"/>
        <v>Kitchen ApplMonaco, Nick</v>
      </c>
      <c r="G4349" s="193" t="str">
        <f t="shared" ref="G4349:M4349" si="8166">G$36</f>
        <v>Monaco, Nick</v>
      </c>
      <c r="H4349" s="193" t="str">
        <f t="shared" si="8166"/>
        <v>Makhoul, Jennifer</v>
      </c>
      <c r="I4349" s="193" t="str">
        <f t="shared" si="8166"/>
        <v>TE165</v>
      </c>
      <c r="J4349" s="193" t="str">
        <f t="shared" si="8166"/>
        <v>TELEDYNAMICS CORP.</v>
      </c>
      <c r="K4349" s="193" t="str">
        <f t="shared" si="8166"/>
        <v>all</v>
      </c>
      <c r="L4349" s="193">
        <f t="shared" si="8166"/>
        <v>0</v>
      </c>
      <c r="M4349" s="193">
        <f t="shared" si="8166"/>
        <v>0</v>
      </c>
      <c r="N4349" s="193" t="str">
        <f t="shared" si="8059"/>
        <v>Kitchen Appl</v>
      </c>
      <c r="AA4349" s="193">
        <f t="shared" si="8114"/>
        <v>0</v>
      </c>
      <c r="AB4349" s="193" t="str">
        <f t="shared" ref="AB4349" si="8167">AB$36</f>
        <v>Makhoul, Jennifer</v>
      </c>
    </row>
    <row r="4350" spans="1:28" s="188" customFormat="1" ht="17.399999999999999">
      <c r="A4350" s="193" t="str">
        <f t="shared" si="8109"/>
        <v>Kitchen Appl</v>
      </c>
      <c r="B4350" s="193" t="str">
        <f t="shared" si="8110"/>
        <v>0Kitchen Appl</v>
      </c>
      <c r="C4350" s="193" t="str">
        <f t="shared" si="8111"/>
        <v>Kitchen ApplMakhoul, Jennifer</v>
      </c>
      <c r="D4350" s="193"/>
      <c r="E4350" s="193"/>
      <c r="F4350" s="193" t="str">
        <f t="shared" si="8112"/>
        <v>Kitchen ApplMonaco, Nick</v>
      </c>
      <c r="G4350" s="193" t="str">
        <f t="shared" ref="G4350:M4350" si="8168">G$37</f>
        <v>Monaco, Nick</v>
      </c>
      <c r="H4350" s="193" t="str">
        <f t="shared" si="8168"/>
        <v>Makhoul, Jennifer</v>
      </c>
      <c r="I4350" s="193">
        <f t="shared" si="8168"/>
        <v>0</v>
      </c>
      <c r="J4350" s="193" t="str">
        <f t="shared" si="8168"/>
        <v>BUY-BUY BABY</v>
      </c>
      <c r="K4350" s="193" t="str">
        <f t="shared" si="8168"/>
        <v>all</v>
      </c>
      <c r="L4350" s="193">
        <f t="shared" si="8168"/>
        <v>0</v>
      </c>
      <c r="M4350" s="193">
        <f t="shared" si="8168"/>
        <v>0</v>
      </c>
      <c r="N4350" s="193" t="str">
        <f t="shared" si="8059"/>
        <v>Kitchen Appl</v>
      </c>
      <c r="AA4350" s="193">
        <f t="shared" si="8114"/>
        <v>0</v>
      </c>
      <c r="AB4350" s="193" t="str">
        <f t="shared" ref="AB4350" si="8169">AB$37</f>
        <v>Makhoul, Jennifer</v>
      </c>
    </row>
    <row r="4351" spans="1:28" s="188" customFormat="1" ht="17.399999999999999">
      <c r="A4351" s="193" t="str">
        <f t="shared" si="8109"/>
        <v>Kitchen Appl</v>
      </c>
      <c r="B4351" s="193" t="str">
        <f t="shared" si="8110"/>
        <v>0Kitchen Appl</v>
      </c>
      <c r="C4351" s="193" t="str">
        <f t="shared" si="8111"/>
        <v>Kitchen Appl0</v>
      </c>
      <c r="D4351" s="193"/>
      <c r="E4351" s="193"/>
      <c r="F4351" s="193" t="str">
        <f t="shared" si="8112"/>
        <v>Kitchen Appl0</v>
      </c>
      <c r="G4351" s="193">
        <f t="shared" ref="G4351:M4351" si="8170">G$38</f>
        <v>0</v>
      </c>
      <c r="H4351" s="193">
        <f t="shared" si="8170"/>
        <v>0</v>
      </c>
      <c r="I4351" s="193">
        <f t="shared" si="8170"/>
        <v>0</v>
      </c>
      <c r="J4351" s="193">
        <f t="shared" si="8170"/>
        <v>0</v>
      </c>
      <c r="K4351" s="193">
        <f t="shared" si="8170"/>
        <v>0</v>
      </c>
      <c r="L4351" s="193">
        <f t="shared" si="8170"/>
        <v>0</v>
      </c>
      <c r="M4351" s="193">
        <f t="shared" si="8170"/>
        <v>0</v>
      </c>
      <c r="N4351" s="193" t="str">
        <f t="shared" si="8059"/>
        <v>Kitchen Appl</v>
      </c>
      <c r="AA4351" s="193">
        <f t="shared" si="8114"/>
        <v>0</v>
      </c>
      <c r="AB4351" s="193" t="str">
        <f t="shared" ref="AB4351" si="8171">AB$38</f>
        <v>Makhoul, Jennifer</v>
      </c>
    </row>
    <row r="4352" spans="1:28" s="188" customFormat="1" ht="17.399999999999999">
      <c r="A4352" s="193" t="str">
        <f t="shared" si="8109"/>
        <v>Kitchen Appl</v>
      </c>
      <c r="B4352" s="193" t="str">
        <f t="shared" si="8110"/>
        <v>0Kitchen Appl</v>
      </c>
      <c r="C4352" s="193" t="str">
        <f t="shared" si="8111"/>
        <v>Kitchen Appl0</v>
      </c>
      <c r="D4352" s="193"/>
      <c r="E4352" s="193"/>
      <c r="F4352" s="193" t="str">
        <f t="shared" si="8112"/>
        <v>Kitchen Appl0</v>
      </c>
      <c r="G4352" s="193">
        <f t="shared" ref="G4352:M4352" si="8172">G$39</f>
        <v>0</v>
      </c>
      <c r="H4352" s="193">
        <f t="shared" si="8172"/>
        <v>0</v>
      </c>
      <c r="I4352" s="193">
        <f t="shared" si="8172"/>
        <v>0</v>
      </c>
      <c r="J4352" s="193">
        <f t="shared" si="8172"/>
        <v>0</v>
      </c>
      <c r="K4352" s="193">
        <f t="shared" si="8172"/>
        <v>0</v>
      </c>
      <c r="L4352" s="193">
        <f t="shared" si="8172"/>
        <v>0</v>
      </c>
      <c r="M4352" s="193">
        <f t="shared" si="8172"/>
        <v>0</v>
      </c>
      <c r="N4352" s="193" t="str">
        <f t="shared" si="8059"/>
        <v>Kitchen Appl</v>
      </c>
      <c r="AA4352" s="193">
        <f t="shared" si="8114"/>
        <v>0</v>
      </c>
      <c r="AB4352" s="193">
        <f t="shared" ref="AB4352" si="8173">AB$39</f>
        <v>0</v>
      </c>
    </row>
    <row r="4353" spans="1:28" s="188" customFormat="1" ht="17.399999999999999">
      <c r="A4353" s="193" t="str">
        <f t="shared" si="8109"/>
        <v>Kitchen Appl</v>
      </c>
      <c r="B4353" s="193" t="str">
        <f t="shared" si="8110"/>
        <v>0Kitchen Appl</v>
      </c>
      <c r="C4353" s="193" t="str">
        <f t="shared" si="8111"/>
        <v>Kitchen Appl0</v>
      </c>
      <c r="D4353" s="193"/>
      <c r="E4353" s="193"/>
      <c r="F4353" s="193" t="str">
        <f t="shared" si="8112"/>
        <v>Kitchen Appl0</v>
      </c>
      <c r="G4353" s="193">
        <f t="shared" ref="G4353:M4353" si="8174">G$40</f>
        <v>0</v>
      </c>
      <c r="H4353" s="193">
        <f t="shared" si="8174"/>
        <v>0</v>
      </c>
      <c r="I4353" s="193">
        <f t="shared" si="8174"/>
        <v>0</v>
      </c>
      <c r="J4353" s="193">
        <f t="shared" si="8174"/>
        <v>0</v>
      </c>
      <c r="K4353" s="193">
        <f t="shared" si="8174"/>
        <v>0</v>
      </c>
      <c r="L4353" s="193">
        <f t="shared" si="8174"/>
        <v>0</v>
      </c>
      <c r="M4353" s="193">
        <f t="shared" si="8174"/>
        <v>0</v>
      </c>
      <c r="N4353" s="193" t="str">
        <f t="shared" si="8059"/>
        <v>Kitchen Appl</v>
      </c>
      <c r="AA4353" s="193">
        <f t="shared" si="8114"/>
        <v>0</v>
      </c>
      <c r="AB4353" s="193">
        <f t="shared" ref="AB4353" si="8175">AB$40</f>
        <v>0</v>
      </c>
    </row>
    <row r="4354" spans="1:28" s="188" customFormat="1" ht="17.399999999999999">
      <c r="A4354" s="193" t="str">
        <f t="shared" si="8109"/>
        <v>Kitchen Appl</v>
      </c>
      <c r="B4354" s="193" t="str">
        <f t="shared" si="8110"/>
        <v>SC078Kitchen Appl</v>
      </c>
      <c r="C4354" s="193" t="str">
        <f t="shared" si="8111"/>
        <v>Kitchen ApplMertes, Mark</v>
      </c>
      <c r="D4354" s="193"/>
      <c r="E4354" s="193"/>
      <c r="F4354" s="193" t="str">
        <f t="shared" si="8112"/>
        <v>Kitchen ApplMonaco, Nick</v>
      </c>
      <c r="G4354" s="193" t="str">
        <f t="shared" ref="G4354:M4354" si="8176">G$41</f>
        <v>Monaco, Nick</v>
      </c>
      <c r="H4354" s="193" t="str">
        <f t="shared" si="8176"/>
        <v>Mertes, Mark</v>
      </c>
      <c r="I4354" s="193" t="str">
        <f t="shared" si="8176"/>
        <v>SC078</v>
      </c>
      <c r="J4354" s="193" t="str">
        <f t="shared" si="8176"/>
        <v>COSTCO WHOLESALE</v>
      </c>
      <c r="K4354" s="193" t="str">
        <f t="shared" si="8176"/>
        <v>all</v>
      </c>
      <c r="L4354" s="193">
        <f t="shared" si="8176"/>
        <v>0</v>
      </c>
      <c r="M4354" s="193">
        <f t="shared" si="8176"/>
        <v>0</v>
      </c>
      <c r="N4354" s="193" t="str">
        <f t="shared" si="8059"/>
        <v>Kitchen Appl</v>
      </c>
      <c r="AA4354" s="193">
        <f t="shared" si="8114"/>
        <v>0</v>
      </c>
      <c r="AB4354" s="193" t="str">
        <f t="shared" ref="AB4354" si="8177">AB$41</f>
        <v>Mertes, Mark</v>
      </c>
    </row>
    <row r="4355" spans="1:28" s="188" customFormat="1" ht="17.399999999999999">
      <c r="A4355" s="193" t="str">
        <f t="shared" si="8109"/>
        <v>Kitchen Appl</v>
      </c>
      <c r="B4355" s="193" t="str">
        <f t="shared" si="8110"/>
        <v>0Kitchen Appl</v>
      </c>
      <c r="C4355" s="193" t="str">
        <f t="shared" si="8111"/>
        <v>Kitchen Appl0</v>
      </c>
      <c r="D4355" s="193"/>
      <c r="E4355" s="193"/>
      <c r="F4355" s="193" t="str">
        <f t="shared" si="8112"/>
        <v>Kitchen Appl0</v>
      </c>
      <c r="G4355" s="193">
        <f t="shared" ref="G4355:M4355" si="8178">G$42</f>
        <v>0</v>
      </c>
      <c r="H4355" s="193">
        <f t="shared" si="8178"/>
        <v>0</v>
      </c>
      <c r="I4355" s="193">
        <f t="shared" si="8178"/>
        <v>0</v>
      </c>
      <c r="J4355" s="193">
        <f t="shared" si="8178"/>
        <v>0</v>
      </c>
      <c r="K4355" s="193">
        <f t="shared" si="8178"/>
        <v>0</v>
      </c>
      <c r="L4355" s="193">
        <f t="shared" si="8178"/>
        <v>0</v>
      </c>
      <c r="M4355" s="193">
        <f t="shared" si="8178"/>
        <v>0</v>
      </c>
      <c r="N4355" s="193" t="str">
        <f t="shared" si="8059"/>
        <v>Kitchen Appl</v>
      </c>
      <c r="AA4355" s="193">
        <f t="shared" si="8114"/>
        <v>0</v>
      </c>
      <c r="AB4355" s="193">
        <f t="shared" ref="AB4355" si="8179">AB$42</f>
        <v>0</v>
      </c>
    </row>
    <row r="4356" spans="1:28" s="188" customFormat="1" ht="17.399999999999999">
      <c r="A4356" s="193" t="str">
        <f t="shared" si="8109"/>
        <v>Kitchen Appl</v>
      </c>
      <c r="B4356" s="193" t="str">
        <f t="shared" si="8110"/>
        <v>0Kitchen Appl</v>
      </c>
      <c r="C4356" s="193" t="str">
        <f t="shared" si="8111"/>
        <v>Kitchen Appl0</v>
      </c>
      <c r="D4356" s="193"/>
      <c r="E4356" s="193"/>
      <c r="F4356" s="193" t="str">
        <f t="shared" si="8112"/>
        <v>Kitchen Appl0</v>
      </c>
      <c r="G4356" s="193">
        <f t="shared" ref="G4356:M4356" si="8180">G$43</f>
        <v>0</v>
      </c>
      <c r="H4356" s="193">
        <f t="shared" si="8180"/>
        <v>0</v>
      </c>
      <c r="I4356" s="193">
        <f t="shared" si="8180"/>
        <v>0</v>
      </c>
      <c r="J4356" s="193">
        <f t="shared" si="8180"/>
        <v>0</v>
      </c>
      <c r="K4356" s="193">
        <f t="shared" si="8180"/>
        <v>0</v>
      </c>
      <c r="L4356" s="193">
        <f t="shared" si="8180"/>
        <v>0</v>
      </c>
      <c r="M4356" s="193">
        <f t="shared" si="8180"/>
        <v>0</v>
      </c>
      <c r="N4356" s="193" t="str">
        <f t="shared" si="8059"/>
        <v>Kitchen Appl</v>
      </c>
      <c r="AA4356" s="193">
        <f t="shared" si="8114"/>
        <v>0</v>
      </c>
      <c r="AB4356" s="193">
        <f t="shared" ref="AB4356" si="8181">AB$43</f>
        <v>0</v>
      </c>
    </row>
    <row r="4357" spans="1:28" s="188" customFormat="1" ht="17.399999999999999">
      <c r="A4357" s="193" t="str">
        <f t="shared" si="8109"/>
        <v>Kitchen Appl</v>
      </c>
      <c r="B4357" s="193" t="str">
        <f t="shared" si="8110"/>
        <v>HO840Kitchen Appl</v>
      </c>
      <c r="C4357" s="193" t="str">
        <f t="shared" si="8111"/>
        <v>Kitchen ApplRyder, Scott</v>
      </c>
      <c r="D4357" s="193"/>
      <c r="E4357" s="193"/>
      <c r="F4357" s="193" t="str">
        <f t="shared" si="8112"/>
        <v>Kitchen ApplMonaco, Nick</v>
      </c>
      <c r="G4357" s="193" t="str">
        <f t="shared" ref="G4357:M4357" si="8182">G$44</f>
        <v>Monaco, Nick</v>
      </c>
      <c r="H4357" s="193" t="str">
        <f t="shared" si="8182"/>
        <v>Ryder, Scott</v>
      </c>
      <c r="I4357" s="193" t="str">
        <f t="shared" si="8182"/>
        <v>HO840</v>
      </c>
      <c r="J4357" s="193" t="str">
        <f t="shared" si="8182"/>
        <v>HOME DEPOT, THE</v>
      </c>
      <c r="K4357" s="193" t="str">
        <f t="shared" si="8182"/>
        <v>all</v>
      </c>
      <c r="L4357" s="193">
        <f t="shared" si="8182"/>
        <v>0</v>
      </c>
      <c r="M4357" s="193">
        <f t="shared" si="8182"/>
        <v>0</v>
      </c>
      <c r="N4357" s="193" t="str">
        <f t="shared" si="8059"/>
        <v>Kitchen Appl</v>
      </c>
      <c r="AA4357" s="193">
        <f t="shared" si="8114"/>
        <v>0</v>
      </c>
      <c r="AB4357" s="193" t="str">
        <f t="shared" ref="AB4357" si="8183">AB$44</f>
        <v>Ryder, Scott</v>
      </c>
    </row>
    <row r="4358" spans="1:28" s="188" customFormat="1" ht="17.399999999999999">
      <c r="A4358" s="193" t="str">
        <f t="shared" si="8109"/>
        <v>Kitchen Appl</v>
      </c>
      <c r="B4358" s="193" t="str">
        <f t="shared" si="8110"/>
        <v>LO296Kitchen Appl</v>
      </c>
      <c r="C4358" s="193" t="str">
        <f t="shared" si="8111"/>
        <v>Kitchen ApplRyder, Scott</v>
      </c>
      <c r="D4358" s="193"/>
      <c r="E4358" s="193"/>
      <c r="F4358" s="193" t="str">
        <f t="shared" si="8112"/>
        <v>Kitchen ApplMonaco, Nick</v>
      </c>
      <c r="G4358" s="193" t="str">
        <f t="shared" ref="G4358:M4358" si="8184">G$45</f>
        <v>Monaco, Nick</v>
      </c>
      <c r="H4358" s="193" t="str">
        <f t="shared" si="8184"/>
        <v>Ryder, Scott</v>
      </c>
      <c r="I4358" s="193" t="str">
        <f t="shared" si="8184"/>
        <v>LO296</v>
      </c>
      <c r="J4358" s="193" t="str">
        <f t="shared" si="8184"/>
        <v>LOWE's</v>
      </c>
      <c r="K4358" s="193" t="str">
        <f t="shared" si="8184"/>
        <v>all</v>
      </c>
      <c r="L4358" s="193">
        <f t="shared" si="8184"/>
        <v>0</v>
      </c>
      <c r="M4358" s="193">
        <f t="shared" si="8184"/>
        <v>0</v>
      </c>
      <c r="N4358" s="193" t="str">
        <f t="shared" si="8059"/>
        <v>Kitchen Appl</v>
      </c>
      <c r="AA4358" s="193">
        <f t="shared" si="8114"/>
        <v>0</v>
      </c>
      <c r="AB4358" s="193" t="str">
        <f t="shared" ref="AB4358" si="8185">AB$45</f>
        <v>Ryder, Scott</v>
      </c>
    </row>
    <row r="4359" spans="1:28" s="188" customFormat="1" ht="17.399999999999999">
      <c r="A4359" s="193" t="str">
        <f t="shared" si="8109"/>
        <v>Kitchen Appl</v>
      </c>
      <c r="B4359" s="193" t="str">
        <f t="shared" si="8110"/>
        <v>NE040Kitchen Appl</v>
      </c>
      <c r="C4359" s="193" t="str">
        <f t="shared" si="8111"/>
        <v>Kitchen ApplRyder, Scott</v>
      </c>
      <c r="D4359" s="193"/>
      <c r="E4359" s="193"/>
      <c r="F4359" s="193" t="str">
        <f t="shared" si="8112"/>
        <v>Kitchen ApplMonaco, Nick</v>
      </c>
      <c r="G4359" s="193" t="str">
        <f t="shared" ref="G4359:M4359" si="8186">G$46</f>
        <v>Monaco, Nick</v>
      </c>
      <c r="H4359" s="193" t="str">
        <f t="shared" si="8186"/>
        <v>Ryder, Scott</v>
      </c>
      <c r="I4359" s="193" t="str">
        <f t="shared" si="8186"/>
        <v>NE040</v>
      </c>
      <c r="J4359" s="193" t="str">
        <f t="shared" si="8186"/>
        <v>NEBRASKA FURNITURE M</v>
      </c>
      <c r="K4359" s="193" t="str">
        <f t="shared" si="8186"/>
        <v>all</v>
      </c>
      <c r="L4359" s="193">
        <f t="shared" si="8186"/>
        <v>0</v>
      </c>
      <c r="M4359" s="193">
        <f t="shared" si="8186"/>
        <v>0</v>
      </c>
      <c r="N4359" s="193" t="str">
        <f t="shared" si="8059"/>
        <v>Kitchen Appl</v>
      </c>
      <c r="AA4359" s="193">
        <f t="shared" si="8114"/>
        <v>0</v>
      </c>
      <c r="AB4359" s="193" t="str">
        <f t="shared" ref="AB4359" si="8187">AB$46</f>
        <v>Ryder, Scott</v>
      </c>
    </row>
    <row r="4360" spans="1:28" s="188" customFormat="1" ht="17.399999999999999">
      <c r="A4360" s="193" t="str">
        <f t="shared" si="8109"/>
        <v>Kitchen Appl</v>
      </c>
      <c r="B4360" s="193" t="str">
        <f t="shared" si="8110"/>
        <v>SA055Kitchen Appl</v>
      </c>
      <c r="C4360" s="193" t="str">
        <f t="shared" si="8111"/>
        <v>Kitchen ApplRyder, Scott</v>
      </c>
      <c r="D4360" s="193"/>
      <c r="E4360" s="193"/>
      <c r="F4360" s="193" t="str">
        <f t="shared" si="8112"/>
        <v>Kitchen ApplMonaco, Nick</v>
      </c>
      <c r="G4360" s="193" t="str">
        <f t="shared" ref="G4360:M4360" si="8188">G$47</f>
        <v>Monaco, Nick</v>
      </c>
      <c r="H4360" s="193" t="str">
        <f t="shared" si="8188"/>
        <v>Ryder, Scott</v>
      </c>
      <c r="I4360" s="193" t="str">
        <f t="shared" si="8188"/>
        <v>SA055</v>
      </c>
      <c r="J4360" s="193" t="str">
        <f t="shared" si="8188"/>
        <v>SAM'S CLUB</v>
      </c>
      <c r="K4360" s="193" t="str">
        <f t="shared" si="8188"/>
        <v>all</v>
      </c>
      <c r="L4360" s="193">
        <f t="shared" si="8188"/>
        <v>0</v>
      </c>
      <c r="M4360" s="193">
        <f t="shared" si="8188"/>
        <v>0</v>
      </c>
      <c r="N4360" s="193" t="str">
        <f t="shared" ref="N4360:N4423" si="8189">A4360</f>
        <v>Kitchen Appl</v>
      </c>
      <c r="AA4360" s="193">
        <f t="shared" si="8114"/>
        <v>0</v>
      </c>
      <c r="AB4360" s="193" t="str">
        <f t="shared" ref="AB4360" si="8190">AB$47</f>
        <v>Ryder, Scott</v>
      </c>
    </row>
    <row r="4361" spans="1:28" s="188" customFormat="1" ht="17.399999999999999">
      <c r="A4361" s="193" t="str">
        <f t="shared" si="8109"/>
        <v>Kitchen Appl</v>
      </c>
      <c r="B4361" s="193" t="str">
        <f t="shared" si="8110"/>
        <v>WI160Kitchen Appl</v>
      </c>
      <c r="C4361" s="193" t="str">
        <f t="shared" si="8111"/>
        <v>Kitchen ApplRyder, Scott</v>
      </c>
      <c r="D4361" s="193"/>
      <c r="E4361" s="193"/>
      <c r="F4361" s="193" t="str">
        <f t="shared" si="8112"/>
        <v>Kitchen ApplMonaco, Nick</v>
      </c>
      <c r="G4361" s="193" t="str">
        <f t="shared" ref="G4361:M4361" si="8191">G$48</f>
        <v>Monaco, Nick</v>
      </c>
      <c r="H4361" s="193" t="str">
        <f t="shared" si="8191"/>
        <v>Ryder, Scott</v>
      </c>
      <c r="I4361" s="193" t="str">
        <f t="shared" si="8191"/>
        <v>WI160</v>
      </c>
      <c r="J4361" s="193" t="str">
        <f t="shared" si="8191"/>
        <v>R.C. WILLEY</v>
      </c>
      <c r="K4361" s="193" t="str">
        <f t="shared" si="8191"/>
        <v>all</v>
      </c>
      <c r="L4361" s="193">
        <f t="shared" si="8191"/>
        <v>0</v>
      </c>
      <c r="M4361" s="193">
        <f t="shared" si="8191"/>
        <v>0</v>
      </c>
      <c r="N4361" s="193" t="str">
        <f t="shared" si="8189"/>
        <v>Kitchen Appl</v>
      </c>
      <c r="AA4361" s="193">
        <f t="shared" si="8114"/>
        <v>0</v>
      </c>
      <c r="AB4361" s="193" t="str">
        <f t="shared" ref="AB4361" si="8192">AB$48</f>
        <v>Ryder, Scott</v>
      </c>
    </row>
    <row r="4362" spans="1:28" s="188" customFormat="1" ht="17.399999999999999">
      <c r="A4362" s="193" t="str">
        <f t="shared" si="8109"/>
        <v>Kitchen Appl</v>
      </c>
      <c r="B4362" s="193" t="str">
        <f t="shared" si="8110"/>
        <v>0Kitchen Appl</v>
      </c>
      <c r="C4362" s="193" t="str">
        <f t="shared" si="8111"/>
        <v>Kitchen Appl0</v>
      </c>
      <c r="D4362" s="193"/>
      <c r="E4362" s="193"/>
      <c r="F4362" s="193" t="str">
        <f t="shared" si="8112"/>
        <v>Kitchen Appl0</v>
      </c>
      <c r="G4362" s="193">
        <f t="shared" ref="G4362:M4362" si="8193">G$49</f>
        <v>0</v>
      </c>
      <c r="H4362" s="193">
        <f t="shared" si="8193"/>
        <v>0</v>
      </c>
      <c r="I4362" s="193">
        <f t="shared" si="8193"/>
        <v>0</v>
      </c>
      <c r="J4362" s="193">
        <f t="shared" si="8193"/>
        <v>0</v>
      </c>
      <c r="K4362" s="193">
        <f t="shared" si="8193"/>
        <v>0</v>
      </c>
      <c r="L4362" s="193">
        <f t="shared" si="8193"/>
        <v>0</v>
      </c>
      <c r="M4362" s="193">
        <f t="shared" si="8193"/>
        <v>0</v>
      </c>
      <c r="N4362" s="193" t="str">
        <f t="shared" si="8189"/>
        <v>Kitchen Appl</v>
      </c>
      <c r="AA4362" s="193">
        <f t="shared" si="8114"/>
        <v>0</v>
      </c>
      <c r="AB4362" s="193">
        <f t="shared" ref="AB4362" si="8194">AB$49</f>
        <v>0</v>
      </c>
    </row>
    <row r="4363" spans="1:28" s="188" customFormat="1" ht="17.399999999999999">
      <c r="A4363" s="193" t="str">
        <f t="shared" si="8109"/>
        <v>Kitchen Appl</v>
      </c>
      <c r="B4363" s="193" t="str">
        <f t="shared" si="8110"/>
        <v>0Kitchen Appl</v>
      </c>
      <c r="C4363" s="193" t="str">
        <f t="shared" si="8111"/>
        <v>Kitchen Appl0</v>
      </c>
      <c r="D4363" s="193"/>
      <c r="E4363" s="193"/>
      <c r="F4363" s="193" t="str">
        <f t="shared" si="8112"/>
        <v>Kitchen Appl0</v>
      </c>
      <c r="G4363" s="193">
        <f t="shared" ref="G4363:M4363" si="8195">G$50</f>
        <v>0</v>
      </c>
      <c r="H4363" s="193">
        <f t="shared" si="8195"/>
        <v>0</v>
      </c>
      <c r="I4363" s="193">
        <f t="shared" si="8195"/>
        <v>0</v>
      </c>
      <c r="J4363" s="193">
        <f t="shared" si="8195"/>
        <v>0</v>
      </c>
      <c r="K4363" s="193">
        <f t="shared" si="8195"/>
        <v>0</v>
      </c>
      <c r="L4363" s="193">
        <f t="shared" si="8195"/>
        <v>0</v>
      </c>
      <c r="M4363" s="193">
        <f t="shared" si="8195"/>
        <v>0</v>
      </c>
      <c r="N4363" s="193" t="str">
        <f t="shared" si="8189"/>
        <v>Kitchen Appl</v>
      </c>
      <c r="AA4363" s="193">
        <f t="shared" si="8114"/>
        <v>0</v>
      </c>
      <c r="AB4363" s="193">
        <f t="shared" ref="AB4363" si="8196">AB$50</f>
        <v>0</v>
      </c>
    </row>
    <row r="4364" spans="1:28" s="188" customFormat="1" ht="17.399999999999999">
      <c r="A4364" s="193" t="str">
        <f t="shared" si="8109"/>
        <v>Kitchen Appl</v>
      </c>
      <c r="B4364" s="193" t="str">
        <f t="shared" si="8110"/>
        <v>WA010Kitchen Appl</v>
      </c>
      <c r="C4364" s="193" t="str">
        <f t="shared" si="8111"/>
        <v>Kitchen ApplStrickland, Amy</v>
      </c>
      <c r="D4364" s="193"/>
      <c r="E4364" s="193"/>
      <c r="F4364" s="193" t="str">
        <f t="shared" si="8112"/>
        <v>Kitchen ApplMonaco, Nick</v>
      </c>
      <c r="G4364" s="193" t="str">
        <f t="shared" ref="G4364:M4364" si="8197">G$51</f>
        <v>Monaco, Nick</v>
      </c>
      <c r="H4364" s="193" t="str">
        <f t="shared" si="8197"/>
        <v>Strickland, Amy</v>
      </c>
      <c r="I4364" s="193" t="str">
        <f t="shared" si="8197"/>
        <v>WA010</v>
      </c>
      <c r="J4364" s="193" t="str">
        <f t="shared" si="8197"/>
        <v>WAL-MART</v>
      </c>
      <c r="K4364" s="193" t="str">
        <f t="shared" si="8197"/>
        <v>all</v>
      </c>
      <c r="L4364" s="193">
        <f t="shared" si="8197"/>
        <v>0</v>
      </c>
      <c r="M4364" s="193">
        <f t="shared" si="8197"/>
        <v>0</v>
      </c>
      <c r="N4364" s="193" t="str">
        <f t="shared" si="8189"/>
        <v>Kitchen Appl</v>
      </c>
      <c r="AA4364" s="193">
        <f t="shared" si="8114"/>
        <v>0</v>
      </c>
      <c r="AB4364" s="193" t="str">
        <f t="shared" ref="AB4364" si="8198">AB$51</f>
        <v>Strickland, Amy</v>
      </c>
    </row>
    <row r="4365" spans="1:28" s="188" customFormat="1" ht="17.399999999999999">
      <c r="A4365" s="193" t="str">
        <f t="shared" si="8109"/>
        <v>Kitchen Appl</v>
      </c>
      <c r="B4365" s="193" t="str">
        <f t="shared" si="8110"/>
        <v>WA011Kitchen Appl</v>
      </c>
      <c r="C4365" s="193" t="str">
        <f t="shared" si="8111"/>
        <v>Kitchen ApplStrickland, Amy</v>
      </c>
      <c r="D4365" s="193"/>
      <c r="E4365" s="193"/>
      <c r="F4365" s="193" t="str">
        <f t="shared" si="8112"/>
        <v>Kitchen ApplMonaco, Nick</v>
      </c>
      <c r="G4365" s="193" t="str">
        <f t="shared" ref="G4365:M4365" si="8199">G$52</f>
        <v>Monaco, Nick</v>
      </c>
      <c r="H4365" s="193" t="str">
        <f t="shared" si="8199"/>
        <v>Strickland, Amy</v>
      </c>
      <c r="I4365" s="193" t="str">
        <f t="shared" si="8199"/>
        <v>WA011</v>
      </c>
      <c r="J4365" s="193" t="str">
        <f t="shared" si="8199"/>
        <v>WAL-MART STORES, INC (VDF)</v>
      </c>
      <c r="K4365" s="193" t="str">
        <f t="shared" si="8199"/>
        <v>all</v>
      </c>
      <c r="L4365" s="193">
        <f t="shared" si="8199"/>
        <v>0</v>
      </c>
      <c r="M4365" s="193">
        <f t="shared" si="8199"/>
        <v>0</v>
      </c>
      <c r="N4365" s="193" t="str">
        <f t="shared" si="8189"/>
        <v>Kitchen Appl</v>
      </c>
      <c r="AA4365" s="193">
        <f t="shared" si="8114"/>
        <v>0</v>
      </c>
      <c r="AB4365" s="193" t="str">
        <f t="shared" ref="AB4365" si="8200">AB$52</f>
        <v>Strickland, Amy</v>
      </c>
    </row>
    <row r="4366" spans="1:28" s="188" customFormat="1" ht="17.399999999999999">
      <c r="A4366" s="193" t="str">
        <f t="shared" si="8109"/>
        <v>Kitchen Appl</v>
      </c>
      <c r="B4366" s="193" t="str">
        <f t="shared" si="8110"/>
        <v>0Kitchen Appl</v>
      </c>
      <c r="C4366" s="193" t="str">
        <f t="shared" si="8111"/>
        <v>Kitchen Appl0</v>
      </c>
      <c r="D4366" s="193"/>
      <c r="E4366" s="193"/>
      <c r="F4366" s="193" t="str">
        <f t="shared" si="8112"/>
        <v>Kitchen Appl0</v>
      </c>
      <c r="G4366" s="193">
        <f t="shared" ref="G4366:M4366" si="8201">G$53</f>
        <v>0</v>
      </c>
      <c r="H4366" s="193">
        <f t="shared" si="8201"/>
        <v>0</v>
      </c>
      <c r="I4366" s="193">
        <f t="shared" si="8201"/>
        <v>0</v>
      </c>
      <c r="J4366" s="193">
        <f t="shared" si="8201"/>
        <v>0</v>
      </c>
      <c r="K4366" s="193">
        <f t="shared" si="8201"/>
        <v>0</v>
      </c>
      <c r="L4366" s="193">
        <f t="shared" si="8201"/>
        <v>0</v>
      </c>
      <c r="M4366" s="193">
        <f t="shared" si="8201"/>
        <v>0</v>
      </c>
      <c r="N4366" s="193" t="str">
        <f t="shared" si="8189"/>
        <v>Kitchen Appl</v>
      </c>
      <c r="AA4366" s="193">
        <f t="shared" si="8114"/>
        <v>0</v>
      </c>
      <c r="AB4366" s="193">
        <f t="shared" ref="AB4366" si="8202">AB$53</f>
        <v>0</v>
      </c>
    </row>
    <row r="4367" spans="1:28" s="188" customFormat="1" ht="17.399999999999999">
      <c r="A4367" s="193" t="str">
        <f t="shared" si="8109"/>
        <v>Kitchen Appl</v>
      </c>
      <c r="B4367" s="193" t="str">
        <f t="shared" si="8110"/>
        <v>0Kitchen Appl</v>
      </c>
      <c r="C4367" s="193" t="str">
        <f t="shared" si="8111"/>
        <v>Kitchen Appl0</v>
      </c>
      <c r="D4367" s="193"/>
      <c r="E4367" s="193"/>
      <c r="F4367" s="193" t="str">
        <f t="shared" si="8112"/>
        <v>Kitchen Appl0</v>
      </c>
      <c r="G4367" s="193">
        <f t="shared" ref="G4367:M4367" si="8203">G$54</f>
        <v>0</v>
      </c>
      <c r="H4367" s="193">
        <f t="shared" si="8203"/>
        <v>0</v>
      </c>
      <c r="I4367" s="193">
        <f t="shared" si="8203"/>
        <v>0</v>
      </c>
      <c r="J4367" s="193">
        <f t="shared" si="8203"/>
        <v>0</v>
      </c>
      <c r="K4367" s="193">
        <f t="shared" si="8203"/>
        <v>0</v>
      </c>
      <c r="L4367" s="193">
        <f t="shared" si="8203"/>
        <v>0</v>
      </c>
      <c r="M4367" s="193">
        <f t="shared" si="8203"/>
        <v>0</v>
      </c>
      <c r="N4367" s="193" t="str">
        <f t="shared" si="8189"/>
        <v>Kitchen Appl</v>
      </c>
      <c r="AA4367" s="193">
        <f t="shared" si="8114"/>
        <v>0</v>
      </c>
      <c r="AB4367" s="193">
        <f t="shared" ref="AB4367" si="8204">AB$54</f>
        <v>0</v>
      </c>
    </row>
    <row r="4368" spans="1:28" s="188" customFormat="1" ht="17.399999999999999">
      <c r="A4368" s="193" t="str">
        <f t="shared" si="8109"/>
        <v>Kitchen Appl</v>
      </c>
      <c r="B4368" s="193" t="str">
        <f t="shared" si="8110"/>
        <v>TA001Kitchen Appl</v>
      </c>
      <c r="C4368" s="193" t="str">
        <f t="shared" si="8111"/>
        <v>Kitchen ApplSweeney, Danielle</v>
      </c>
      <c r="D4368" s="193"/>
      <c r="E4368" s="193"/>
      <c r="F4368" s="193" t="str">
        <f t="shared" si="8112"/>
        <v>Kitchen ApplMonaco, Nick</v>
      </c>
      <c r="G4368" s="193" t="str">
        <f t="shared" ref="G4368:M4368" si="8205">G$55</f>
        <v>Monaco, Nick</v>
      </c>
      <c r="H4368" s="193" t="str">
        <f t="shared" si="8205"/>
        <v>Sweeney, Danielle</v>
      </c>
      <c r="I4368" s="193" t="str">
        <f t="shared" si="8205"/>
        <v>TA001</v>
      </c>
      <c r="J4368" s="193" t="str">
        <f t="shared" si="8205"/>
        <v>TARGET CORPORATION</v>
      </c>
      <c r="K4368" s="193" t="str">
        <f t="shared" si="8205"/>
        <v>all</v>
      </c>
      <c r="L4368" s="193" t="str">
        <f t="shared" si="8205"/>
        <v>Signature Sales</v>
      </c>
      <c r="M4368" s="193" t="str">
        <f t="shared" si="8205"/>
        <v>Beauty</v>
      </c>
      <c r="N4368" s="193" t="str">
        <f t="shared" si="8189"/>
        <v>Kitchen Appl</v>
      </c>
      <c r="AA4368" s="193">
        <f t="shared" si="8114"/>
        <v>0</v>
      </c>
      <c r="AB4368" s="193" t="str">
        <f t="shared" ref="AB4368" si="8206">AB$55</f>
        <v>Sweeney, Danielle</v>
      </c>
    </row>
    <row r="4369" spans="1:28" s="188" customFormat="1" ht="17.399999999999999">
      <c r="A4369" s="193" t="str">
        <f t="shared" si="8109"/>
        <v>Kitchen Appl</v>
      </c>
      <c r="B4369" s="193" t="str">
        <f t="shared" si="8110"/>
        <v>TA004Kitchen Appl</v>
      </c>
      <c r="C4369" s="193" t="str">
        <f t="shared" si="8111"/>
        <v>Kitchen ApplSweeney, Danielle</v>
      </c>
      <c r="D4369" s="193"/>
      <c r="E4369" s="193"/>
      <c r="F4369" s="193" t="str">
        <f t="shared" si="8112"/>
        <v>Kitchen ApplMonaco, Nick</v>
      </c>
      <c r="G4369" s="193" t="str">
        <f t="shared" ref="G4369:M4369" si="8207">G$56</f>
        <v>Monaco, Nick</v>
      </c>
      <c r="H4369" s="193" t="str">
        <f t="shared" si="8207"/>
        <v>Sweeney, Danielle</v>
      </c>
      <c r="I4369" s="193" t="str">
        <f t="shared" si="8207"/>
        <v>TA004</v>
      </c>
      <c r="J4369" s="193" t="str">
        <f t="shared" si="8207"/>
        <v>TARGET NORTHERN OPERATIONS (VDF)</v>
      </c>
      <c r="K4369" s="193" t="str">
        <f t="shared" si="8207"/>
        <v>all</v>
      </c>
      <c r="L4369" s="193" t="str">
        <f t="shared" si="8207"/>
        <v>Signature Sales</v>
      </c>
      <c r="M4369" s="193" t="str">
        <f t="shared" si="8207"/>
        <v>Beauty</v>
      </c>
      <c r="N4369" s="193" t="str">
        <f t="shared" si="8189"/>
        <v>Kitchen Appl</v>
      </c>
      <c r="AA4369" s="193">
        <f t="shared" si="8114"/>
        <v>0</v>
      </c>
      <c r="AB4369" s="193" t="str">
        <f t="shared" ref="AB4369" si="8208">AB$56</f>
        <v>Sweeney, Danielle</v>
      </c>
    </row>
    <row r="4370" spans="1:28" s="188" customFormat="1" ht="17.399999999999999">
      <c r="A4370" s="193" t="str">
        <f t="shared" si="8109"/>
        <v>Kitchen Appl</v>
      </c>
      <c r="B4370" s="193" t="str">
        <f t="shared" si="8110"/>
        <v>0Kitchen Appl</v>
      </c>
      <c r="C4370" s="193" t="str">
        <f t="shared" si="8111"/>
        <v>Kitchen Appl0</v>
      </c>
      <c r="D4370" s="193"/>
      <c r="E4370" s="193"/>
      <c r="F4370" s="193" t="str">
        <f t="shared" si="8112"/>
        <v>Kitchen Appl0</v>
      </c>
      <c r="G4370" s="193">
        <f t="shared" ref="G4370:M4370" si="8209">G$57</f>
        <v>0</v>
      </c>
      <c r="H4370" s="193">
        <f t="shared" si="8209"/>
        <v>0</v>
      </c>
      <c r="I4370" s="193">
        <f t="shared" si="8209"/>
        <v>0</v>
      </c>
      <c r="J4370" s="193">
        <f t="shared" si="8209"/>
        <v>0</v>
      </c>
      <c r="K4370" s="193">
        <f t="shared" si="8209"/>
        <v>0</v>
      </c>
      <c r="L4370" s="193">
        <f t="shared" si="8209"/>
        <v>0</v>
      </c>
      <c r="M4370" s="193">
        <f t="shared" si="8209"/>
        <v>0</v>
      </c>
      <c r="N4370" s="193" t="str">
        <f t="shared" si="8189"/>
        <v>Kitchen Appl</v>
      </c>
      <c r="AA4370" s="193">
        <f t="shared" si="8114"/>
        <v>0</v>
      </c>
      <c r="AB4370" s="193">
        <f t="shared" ref="AB4370" si="8210">AB$57</f>
        <v>0</v>
      </c>
    </row>
    <row r="4371" spans="1:28" s="188" customFormat="1" ht="17.399999999999999">
      <c r="A4371" s="193" t="str">
        <f t="shared" si="8109"/>
        <v>Kitchen Appl</v>
      </c>
      <c r="B4371" s="193" t="str">
        <f t="shared" si="8110"/>
        <v>0Kitchen Appl</v>
      </c>
      <c r="C4371" s="193" t="str">
        <f t="shared" si="8111"/>
        <v>Kitchen Appl0</v>
      </c>
      <c r="D4371" s="193"/>
      <c r="E4371" s="193"/>
      <c r="F4371" s="193" t="str">
        <f t="shared" si="8112"/>
        <v>Kitchen Appl0</v>
      </c>
      <c r="G4371" s="193">
        <f t="shared" ref="G4371:M4371" si="8211">G$58</f>
        <v>0</v>
      </c>
      <c r="H4371" s="193">
        <f t="shared" si="8211"/>
        <v>0</v>
      </c>
      <c r="I4371" s="193">
        <f t="shared" si="8211"/>
        <v>0</v>
      </c>
      <c r="J4371" s="193">
        <f t="shared" si="8211"/>
        <v>0</v>
      </c>
      <c r="K4371" s="193">
        <f t="shared" si="8211"/>
        <v>0</v>
      </c>
      <c r="L4371" s="193">
        <f t="shared" si="8211"/>
        <v>0</v>
      </c>
      <c r="M4371" s="193">
        <f t="shared" si="8211"/>
        <v>0</v>
      </c>
      <c r="N4371" s="193" t="str">
        <f t="shared" si="8189"/>
        <v>Kitchen Appl</v>
      </c>
      <c r="AA4371" s="193">
        <f t="shared" si="8114"/>
        <v>0</v>
      </c>
      <c r="AB4371" s="193">
        <f t="shared" ref="AB4371" si="8212">AB$58</f>
        <v>0</v>
      </c>
    </row>
    <row r="4372" spans="1:28" s="188" customFormat="1" ht="17.399999999999999">
      <c r="A4372" s="193" t="str">
        <f t="shared" si="8109"/>
        <v>Kitchen Appl</v>
      </c>
      <c r="B4372" s="193" t="str">
        <f t="shared" si="8110"/>
        <v>0Kitchen Appl</v>
      </c>
      <c r="C4372" s="193" t="str">
        <f t="shared" si="8111"/>
        <v>Kitchen Appl0</v>
      </c>
      <c r="D4372" s="193"/>
      <c r="E4372" s="193"/>
      <c r="F4372" s="193" t="str">
        <f t="shared" si="8112"/>
        <v>Kitchen Appl0</v>
      </c>
      <c r="G4372" s="193">
        <f t="shared" ref="G4372:M4372" si="8213">G$59</f>
        <v>0</v>
      </c>
      <c r="H4372" s="193">
        <f t="shared" si="8213"/>
        <v>0</v>
      </c>
      <c r="I4372" s="193">
        <f t="shared" si="8213"/>
        <v>0</v>
      </c>
      <c r="J4372" s="193">
        <f t="shared" si="8213"/>
        <v>0</v>
      </c>
      <c r="K4372" s="193">
        <f t="shared" si="8213"/>
        <v>0</v>
      </c>
      <c r="L4372" s="193">
        <f t="shared" si="8213"/>
        <v>0</v>
      </c>
      <c r="M4372" s="193">
        <f t="shared" si="8213"/>
        <v>0</v>
      </c>
      <c r="N4372" s="193" t="str">
        <f t="shared" si="8189"/>
        <v>Kitchen Appl</v>
      </c>
      <c r="AA4372" s="193">
        <f t="shared" si="8114"/>
        <v>0</v>
      </c>
      <c r="AB4372" s="193">
        <f t="shared" ref="AB4372" si="8214">AB$59</f>
        <v>0</v>
      </c>
    </row>
    <row r="4373" spans="1:28" s="188" customFormat="1" ht="17.399999999999999">
      <c r="A4373" s="193" t="str">
        <f t="shared" si="8109"/>
        <v>Kitchen Appl</v>
      </c>
      <c r="B4373" s="193" t="str">
        <f t="shared" si="8110"/>
        <v>AR602Kitchen Appl</v>
      </c>
      <c r="C4373" s="193" t="str">
        <f t="shared" si="8111"/>
        <v>Kitchen ApplAltman, Andrea</v>
      </c>
      <c r="D4373" s="193"/>
      <c r="E4373" s="193"/>
      <c r="F4373" s="193" t="str">
        <f t="shared" si="8112"/>
        <v>Kitchen ApplLong, Kristin</v>
      </c>
      <c r="G4373" s="193" t="str">
        <f t="shared" ref="G4373:M4373" si="8215">G$60</f>
        <v>Long, Kristin</v>
      </c>
      <c r="H4373" s="193" t="str">
        <f t="shared" si="8215"/>
        <v>Altman, Andrea</v>
      </c>
      <c r="I4373" s="193" t="str">
        <f t="shared" si="8215"/>
        <v>AR602</v>
      </c>
      <c r="J4373" s="193" t="str">
        <f t="shared" si="8215"/>
        <v>ARLINGTON CAMERA INC</v>
      </c>
      <c r="K4373" s="193" t="str">
        <f t="shared" si="8215"/>
        <v>all</v>
      </c>
      <c r="L4373" s="193">
        <f t="shared" si="8215"/>
        <v>0</v>
      </c>
      <c r="M4373" s="193">
        <f t="shared" si="8215"/>
        <v>0</v>
      </c>
      <c r="N4373" s="193" t="str">
        <f t="shared" si="8189"/>
        <v>Kitchen Appl</v>
      </c>
      <c r="AA4373" s="193">
        <f t="shared" si="8114"/>
        <v>0</v>
      </c>
      <c r="AB4373" s="193" t="str">
        <f t="shared" ref="AB4373" si="8216">AB$60</f>
        <v>Altman, Andrea</v>
      </c>
    </row>
    <row r="4374" spans="1:28" s="188" customFormat="1" ht="17.399999999999999">
      <c r="A4374" s="193" t="str">
        <f t="shared" si="8109"/>
        <v>Kitchen Appl</v>
      </c>
      <c r="B4374" s="193" t="str">
        <f t="shared" si="8110"/>
        <v>B0466Kitchen Appl</v>
      </c>
      <c r="C4374" s="193" t="str">
        <f t="shared" si="8111"/>
        <v>Kitchen ApplAltman, Andrea</v>
      </c>
      <c r="D4374" s="193"/>
      <c r="E4374" s="193"/>
      <c r="F4374" s="193" t="str">
        <f t="shared" si="8112"/>
        <v>Kitchen ApplLong, Kristin</v>
      </c>
      <c r="G4374" s="193" t="str">
        <f t="shared" ref="G4374:M4374" si="8217">G$61</f>
        <v>Long, Kristin</v>
      </c>
      <c r="H4374" s="193" t="str">
        <f t="shared" si="8217"/>
        <v>Altman, Andrea</v>
      </c>
      <c r="I4374" s="193" t="str">
        <f t="shared" si="8217"/>
        <v>B0466</v>
      </c>
      <c r="J4374" s="193" t="str">
        <f t="shared" si="8217"/>
        <v>VIDEOTEX SYSTEMS INC.( PY#55224)</v>
      </c>
      <c r="K4374" s="193" t="str">
        <f t="shared" si="8217"/>
        <v>all</v>
      </c>
      <c r="L4374" s="193">
        <f t="shared" si="8217"/>
        <v>0</v>
      </c>
      <c r="M4374" s="193">
        <f t="shared" si="8217"/>
        <v>0</v>
      </c>
      <c r="N4374" s="193" t="str">
        <f t="shared" si="8189"/>
        <v>Kitchen Appl</v>
      </c>
      <c r="AA4374" s="193">
        <f t="shared" si="8114"/>
        <v>0</v>
      </c>
      <c r="AB4374" s="193" t="str">
        <f t="shared" ref="AB4374" si="8218">AB$61</f>
        <v>Altman, Andrea</v>
      </c>
    </row>
    <row r="4375" spans="1:28" s="188" customFormat="1" ht="17.399999999999999">
      <c r="A4375" s="193" t="str">
        <f t="shared" si="8109"/>
        <v>Kitchen Appl</v>
      </c>
      <c r="B4375" s="193" t="str">
        <f t="shared" si="8110"/>
        <v>B0667Kitchen Appl</v>
      </c>
      <c r="C4375" s="193" t="str">
        <f t="shared" si="8111"/>
        <v>Kitchen ApplAltman, Andrea</v>
      </c>
      <c r="D4375" s="193"/>
      <c r="E4375" s="193"/>
      <c r="F4375" s="193" t="str">
        <f t="shared" si="8112"/>
        <v>Kitchen ApplLong, Kristin</v>
      </c>
      <c r="G4375" s="193" t="str">
        <f t="shared" ref="G4375:M4375" si="8219">G$62</f>
        <v>Long, Kristin</v>
      </c>
      <c r="H4375" s="193" t="str">
        <f t="shared" si="8219"/>
        <v>Altman, Andrea</v>
      </c>
      <c r="I4375" s="193" t="str">
        <f t="shared" si="8219"/>
        <v>B0667</v>
      </c>
      <c r="J4375" s="193" t="str">
        <f t="shared" si="8219"/>
        <v>OMEGA BROADCAST GROUP( PY#69636)</v>
      </c>
      <c r="K4375" s="193" t="str">
        <f t="shared" si="8219"/>
        <v>all</v>
      </c>
      <c r="L4375" s="193">
        <f t="shared" si="8219"/>
        <v>0</v>
      </c>
      <c r="M4375" s="193">
        <f t="shared" si="8219"/>
        <v>0</v>
      </c>
      <c r="N4375" s="193" t="str">
        <f t="shared" si="8189"/>
        <v>Kitchen Appl</v>
      </c>
      <c r="AA4375" s="193">
        <f t="shared" si="8114"/>
        <v>0</v>
      </c>
      <c r="AB4375" s="193" t="str">
        <f t="shared" ref="AB4375" si="8220">AB$62</f>
        <v>Altman, Andrea</v>
      </c>
    </row>
    <row r="4376" spans="1:28" s="188" customFormat="1" ht="17.399999999999999">
      <c r="A4376" s="193" t="str">
        <f t="shared" si="8109"/>
        <v>Kitchen Appl</v>
      </c>
      <c r="B4376" s="193" t="str">
        <f t="shared" si="8110"/>
        <v>B0815Kitchen Appl</v>
      </c>
      <c r="C4376" s="193" t="str">
        <f t="shared" si="8111"/>
        <v>Kitchen ApplAltman, Andrea</v>
      </c>
      <c r="D4376" s="193"/>
      <c r="E4376" s="193"/>
      <c r="F4376" s="193" t="str">
        <f t="shared" si="8112"/>
        <v>Kitchen ApplLong, Kristin</v>
      </c>
      <c r="G4376" s="193" t="str">
        <f t="shared" ref="G4376:M4376" si="8221">G$63</f>
        <v>Long, Kristin</v>
      </c>
      <c r="H4376" s="193" t="str">
        <f t="shared" si="8221"/>
        <v>Altman, Andrea</v>
      </c>
      <c r="I4376" s="193" t="str">
        <f t="shared" si="8221"/>
        <v>B0815</v>
      </c>
      <c r="J4376" s="193" t="str">
        <f t="shared" si="8221"/>
        <v>TEXAS MEDIA SYSTEMS, INC( PY#106335</v>
      </c>
      <c r="K4376" s="193" t="str">
        <f t="shared" si="8221"/>
        <v>all</v>
      </c>
      <c r="L4376" s="193">
        <f t="shared" si="8221"/>
        <v>0</v>
      </c>
      <c r="M4376" s="193">
        <f t="shared" si="8221"/>
        <v>0</v>
      </c>
      <c r="N4376" s="193" t="str">
        <f t="shared" si="8189"/>
        <v>Kitchen Appl</v>
      </c>
      <c r="AA4376" s="193">
        <f t="shared" si="8114"/>
        <v>0</v>
      </c>
      <c r="AB4376" s="193" t="str">
        <f t="shared" ref="AB4376" si="8222">AB$63</f>
        <v>Altman, Andrea</v>
      </c>
    </row>
    <row r="4377" spans="1:28" s="188" customFormat="1" ht="17.399999999999999">
      <c r="A4377" s="193" t="str">
        <f t="shared" si="8109"/>
        <v>Kitchen Appl</v>
      </c>
      <c r="B4377" s="193" t="str">
        <f t="shared" si="8110"/>
        <v>CA024Kitchen Appl</v>
      </c>
      <c r="C4377" s="193" t="str">
        <f t="shared" si="8111"/>
        <v>Kitchen ApplAltman, Andrea</v>
      </c>
      <c r="D4377" s="193"/>
      <c r="E4377" s="193"/>
      <c r="F4377" s="193" t="str">
        <f t="shared" si="8112"/>
        <v>Kitchen ApplLong, Kristin</v>
      </c>
      <c r="G4377" s="193" t="str">
        <f t="shared" ref="G4377:M4377" si="8223">G$64</f>
        <v>Long, Kristin</v>
      </c>
      <c r="H4377" s="193" t="str">
        <f t="shared" si="8223"/>
        <v>Altman, Andrea</v>
      </c>
      <c r="I4377" s="193" t="str">
        <f t="shared" si="8223"/>
        <v>CA024</v>
      </c>
      <c r="J4377" s="193" t="str">
        <f t="shared" si="8223"/>
        <v>CAMCOR INC</v>
      </c>
      <c r="K4377" s="193" t="str">
        <f t="shared" si="8223"/>
        <v>all</v>
      </c>
      <c r="L4377" s="193">
        <f t="shared" si="8223"/>
        <v>0</v>
      </c>
      <c r="M4377" s="193">
        <f t="shared" si="8223"/>
        <v>0</v>
      </c>
      <c r="N4377" s="193" t="str">
        <f t="shared" si="8189"/>
        <v>Kitchen Appl</v>
      </c>
      <c r="AA4377" s="193">
        <f t="shared" si="8114"/>
        <v>0</v>
      </c>
      <c r="AB4377" s="193" t="str">
        <f t="shared" ref="AB4377" si="8224">AB$64</f>
        <v>Altman, Andrea</v>
      </c>
    </row>
    <row r="4378" spans="1:28" s="188" customFormat="1" ht="17.399999999999999">
      <c r="A4378" s="193" t="str">
        <f t="shared" si="8109"/>
        <v>Kitchen Appl</v>
      </c>
      <c r="B4378" s="193" t="str">
        <f t="shared" si="8110"/>
        <v>CA977Kitchen Appl</v>
      </c>
      <c r="C4378" s="193" t="str">
        <f t="shared" si="8111"/>
        <v>Kitchen ApplAltman, Andrea</v>
      </c>
      <c r="D4378" s="193"/>
      <c r="E4378" s="193"/>
      <c r="F4378" s="193" t="str">
        <f t="shared" si="8112"/>
        <v>Kitchen ApplLong, Kristin</v>
      </c>
      <c r="G4378" s="193" t="str">
        <f t="shared" ref="G4378:M4378" si="8225">G$65</f>
        <v>Long, Kristin</v>
      </c>
      <c r="H4378" s="193" t="str">
        <f t="shared" si="8225"/>
        <v>Altman, Andrea</v>
      </c>
      <c r="I4378" s="193" t="str">
        <f t="shared" si="8225"/>
        <v>CA977</v>
      </c>
      <c r="J4378" s="193" t="str">
        <f t="shared" si="8225"/>
        <v>CAMERA RENTAL CO</v>
      </c>
      <c r="K4378" s="193" t="str">
        <f t="shared" si="8225"/>
        <v>all</v>
      </c>
      <c r="L4378" s="193">
        <f t="shared" si="8225"/>
        <v>0</v>
      </c>
      <c r="M4378" s="193">
        <f t="shared" si="8225"/>
        <v>0</v>
      </c>
      <c r="N4378" s="193" t="str">
        <f t="shared" si="8189"/>
        <v>Kitchen Appl</v>
      </c>
      <c r="AA4378" s="193">
        <f t="shared" si="8114"/>
        <v>0</v>
      </c>
      <c r="AB4378" s="193" t="str">
        <f t="shared" ref="AB4378" si="8226">AB$65</f>
        <v>Altman, Andrea</v>
      </c>
    </row>
    <row r="4379" spans="1:28" s="188" customFormat="1" ht="17.399999999999999">
      <c r="A4379" s="193" t="str">
        <f t="shared" si="8109"/>
        <v>Kitchen Appl</v>
      </c>
      <c r="B4379" s="193" t="str">
        <f t="shared" si="8110"/>
        <v>CA978Kitchen Appl</v>
      </c>
      <c r="C4379" s="193" t="str">
        <f t="shared" si="8111"/>
        <v>Kitchen ApplAltman, Andrea</v>
      </c>
      <c r="D4379" s="193"/>
      <c r="E4379" s="193"/>
      <c r="F4379" s="193" t="str">
        <f t="shared" si="8112"/>
        <v>Kitchen ApplLong, Kristin</v>
      </c>
      <c r="G4379" s="193" t="str">
        <f t="shared" ref="G4379:M4379" si="8227">G$66</f>
        <v>Long, Kristin</v>
      </c>
      <c r="H4379" s="193" t="str">
        <f t="shared" si="8227"/>
        <v>Altman, Andrea</v>
      </c>
      <c r="I4379" s="193" t="str">
        <f t="shared" si="8227"/>
        <v>CA978</v>
      </c>
      <c r="J4379" s="193" t="str">
        <f t="shared" si="8227"/>
        <v>CAMERA EXCHANGE INC, THE</v>
      </c>
      <c r="K4379" s="193" t="str">
        <f t="shared" si="8227"/>
        <v>all</v>
      </c>
      <c r="L4379" s="193">
        <f t="shared" si="8227"/>
        <v>0</v>
      </c>
      <c r="M4379" s="193">
        <f t="shared" si="8227"/>
        <v>0</v>
      </c>
      <c r="N4379" s="193" t="str">
        <f t="shared" si="8189"/>
        <v>Kitchen Appl</v>
      </c>
      <c r="AA4379" s="193">
        <f t="shared" si="8114"/>
        <v>0</v>
      </c>
      <c r="AB4379" s="193" t="str">
        <f t="shared" ref="AB4379" si="8228">AB$66</f>
        <v>Altman, Andrea</v>
      </c>
    </row>
    <row r="4380" spans="1:28" s="188" customFormat="1" ht="17.399999999999999">
      <c r="A4380" s="193" t="str">
        <f t="shared" si="8109"/>
        <v>Kitchen Appl</v>
      </c>
      <c r="B4380" s="193" t="str">
        <f t="shared" si="8110"/>
        <v>CO153Kitchen Appl</v>
      </c>
      <c r="C4380" s="193" t="str">
        <f t="shared" si="8111"/>
        <v>Kitchen ApplAltman, Andrea</v>
      </c>
      <c r="D4380" s="193"/>
      <c r="E4380" s="193"/>
      <c r="F4380" s="193" t="str">
        <f t="shared" si="8112"/>
        <v>Kitchen ApplLong, Kristin</v>
      </c>
      <c r="G4380" s="193" t="str">
        <f t="shared" ref="G4380:M4380" si="8229">G$67</f>
        <v>Long, Kristin</v>
      </c>
      <c r="H4380" s="193" t="str">
        <f t="shared" si="8229"/>
        <v>Altman, Andrea</v>
      </c>
      <c r="I4380" s="193" t="str">
        <f t="shared" si="8229"/>
        <v>CO153</v>
      </c>
      <c r="J4380" s="193" t="str">
        <f t="shared" si="8229"/>
        <v>COLONIAL PHOTO &amp; HOBBY, INC</v>
      </c>
      <c r="K4380" s="193" t="str">
        <f t="shared" si="8229"/>
        <v>all</v>
      </c>
      <c r="L4380" s="193">
        <f t="shared" si="8229"/>
        <v>0</v>
      </c>
      <c r="M4380" s="193">
        <f t="shared" si="8229"/>
        <v>0</v>
      </c>
      <c r="N4380" s="193" t="str">
        <f t="shared" si="8189"/>
        <v>Kitchen Appl</v>
      </c>
      <c r="AA4380" s="193">
        <f t="shared" si="8114"/>
        <v>0</v>
      </c>
      <c r="AB4380" s="193" t="str">
        <f t="shared" ref="AB4380" si="8230">AB$67</f>
        <v>Altman, Andrea</v>
      </c>
    </row>
    <row r="4381" spans="1:28" s="188" customFormat="1" ht="17.399999999999999">
      <c r="A4381" s="193" t="str">
        <f t="shared" si="8109"/>
        <v>Kitchen Appl</v>
      </c>
      <c r="B4381" s="193" t="str">
        <f t="shared" si="8110"/>
        <v>CR785Kitchen Appl</v>
      </c>
      <c r="C4381" s="193" t="str">
        <f t="shared" si="8111"/>
        <v>Kitchen ApplAltman, Andrea</v>
      </c>
      <c r="D4381" s="193"/>
      <c r="E4381" s="193"/>
      <c r="F4381" s="193" t="str">
        <f t="shared" si="8112"/>
        <v>Kitchen ApplLong, Kristin</v>
      </c>
      <c r="G4381" s="193" t="str">
        <f t="shared" ref="G4381:M4381" si="8231">G$68</f>
        <v>Long, Kristin</v>
      </c>
      <c r="H4381" s="193" t="str">
        <f t="shared" si="8231"/>
        <v>Altman, Andrea</v>
      </c>
      <c r="I4381" s="193" t="str">
        <f t="shared" si="8231"/>
        <v>CR785</v>
      </c>
      <c r="J4381" s="193" t="str">
        <f t="shared" si="8231"/>
        <v>CREVE COUER</v>
      </c>
      <c r="K4381" s="193" t="str">
        <f t="shared" si="8231"/>
        <v>all</v>
      </c>
      <c r="L4381" s="193">
        <f t="shared" si="8231"/>
        <v>0</v>
      </c>
      <c r="M4381" s="193">
        <f t="shared" si="8231"/>
        <v>0</v>
      </c>
      <c r="N4381" s="193" t="str">
        <f t="shared" si="8189"/>
        <v>Kitchen Appl</v>
      </c>
      <c r="AA4381" s="193">
        <f t="shared" si="8114"/>
        <v>0</v>
      </c>
      <c r="AB4381" s="193" t="str">
        <f t="shared" ref="AB4381" si="8232">AB$68</f>
        <v>Altman, Andrea</v>
      </c>
    </row>
    <row r="4382" spans="1:28" s="188" customFormat="1" ht="17.399999999999999">
      <c r="A4382" s="193" t="str">
        <f t="shared" si="8109"/>
        <v>Kitchen Appl</v>
      </c>
      <c r="B4382" s="193" t="str">
        <f t="shared" si="8110"/>
        <v>PH522Kitchen Appl</v>
      </c>
      <c r="C4382" s="193" t="str">
        <f t="shared" si="8111"/>
        <v>Kitchen ApplAltman, Andrea</v>
      </c>
      <c r="D4382" s="193"/>
      <c r="E4382" s="193"/>
      <c r="F4382" s="193" t="str">
        <f t="shared" si="8112"/>
        <v>Kitchen ApplLong, Kristin</v>
      </c>
      <c r="G4382" s="193" t="str">
        <f t="shared" ref="G4382:M4382" si="8233">G$69</f>
        <v>Long, Kristin</v>
      </c>
      <c r="H4382" s="193" t="str">
        <f t="shared" si="8233"/>
        <v>Altman, Andrea</v>
      </c>
      <c r="I4382" s="193" t="str">
        <f t="shared" si="8233"/>
        <v>PH522</v>
      </c>
      <c r="J4382" s="193" t="str">
        <f t="shared" si="8233"/>
        <v>PHOTO TECHNOLOGIES</v>
      </c>
      <c r="K4382" s="193" t="str">
        <f t="shared" si="8233"/>
        <v>all</v>
      </c>
      <c r="L4382" s="193">
        <f t="shared" si="8233"/>
        <v>0</v>
      </c>
      <c r="M4382" s="193">
        <f t="shared" si="8233"/>
        <v>0</v>
      </c>
      <c r="N4382" s="193" t="str">
        <f t="shared" si="8189"/>
        <v>Kitchen Appl</v>
      </c>
      <c r="AA4382" s="193">
        <f t="shared" si="8114"/>
        <v>0</v>
      </c>
      <c r="AB4382" s="193" t="str">
        <f t="shared" ref="AB4382" si="8234">AB$69</f>
        <v>Altman, Andrea</v>
      </c>
    </row>
    <row r="4383" spans="1:28" s="188" customFormat="1" ht="17.399999999999999">
      <c r="A4383" s="193" t="str">
        <f t="shared" si="8109"/>
        <v>Kitchen Appl</v>
      </c>
      <c r="B4383" s="193" t="str">
        <f t="shared" si="8110"/>
        <v>PR971Kitchen Appl</v>
      </c>
      <c r="C4383" s="193" t="str">
        <f t="shared" si="8111"/>
        <v>Kitchen ApplAltman, Andrea</v>
      </c>
      <c r="D4383" s="193"/>
      <c r="E4383" s="193"/>
      <c r="F4383" s="193" t="str">
        <f t="shared" si="8112"/>
        <v>Kitchen ApplLong, Kristin</v>
      </c>
      <c r="G4383" s="193" t="str">
        <f t="shared" ref="G4383:M4383" si="8235">G$70</f>
        <v>Long, Kristin</v>
      </c>
      <c r="H4383" s="193" t="str">
        <f t="shared" si="8235"/>
        <v>Altman, Andrea</v>
      </c>
      <c r="I4383" s="193" t="str">
        <f t="shared" si="8235"/>
        <v>PR971</v>
      </c>
      <c r="J4383" s="193" t="str">
        <f t="shared" si="8235"/>
        <v>PRECISION CAMERA LP</v>
      </c>
      <c r="K4383" s="193" t="str">
        <f t="shared" si="8235"/>
        <v>all</v>
      </c>
      <c r="L4383" s="193">
        <f t="shared" si="8235"/>
        <v>0</v>
      </c>
      <c r="M4383" s="193">
        <f t="shared" si="8235"/>
        <v>0</v>
      </c>
      <c r="N4383" s="193" t="str">
        <f t="shared" si="8189"/>
        <v>Kitchen Appl</v>
      </c>
      <c r="AA4383" s="193">
        <f t="shared" si="8114"/>
        <v>0</v>
      </c>
      <c r="AB4383" s="193" t="str">
        <f t="shared" ref="AB4383" si="8236">AB$70</f>
        <v>Altman, Andrea</v>
      </c>
    </row>
    <row r="4384" spans="1:28" s="188" customFormat="1" ht="17.399999999999999">
      <c r="A4384" s="193" t="str">
        <f t="shared" si="8109"/>
        <v>Kitchen Appl</v>
      </c>
      <c r="B4384" s="193" t="str">
        <f t="shared" si="8110"/>
        <v>0Kitchen Appl</v>
      </c>
      <c r="C4384" s="193" t="str">
        <f t="shared" si="8111"/>
        <v>Kitchen ApplAltman, Andrea</v>
      </c>
      <c r="D4384" s="193"/>
      <c r="E4384" s="193"/>
      <c r="F4384" s="193" t="str">
        <f t="shared" si="8112"/>
        <v>Kitchen ApplLong, Kristin</v>
      </c>
      <c r="G4384" s="193" t="str">
        <f t="shared" ref="G4384:M4384" si="8237">G$71</f>
        <v>Long, Kristin</v>
      </c>
      <c r="H4384" s="193" t="str">
        <f t="shared" si="8237"/>
        <v>Altman, Andrea</v>
      </c>
      <c r="I4384" s="193">
        <f t="shared" si="8237"/>
        <v>0</v>
      </c>
      <c r="J4384" s="193" t="str">
        <f t="shared" si="8237"/>
        <v>BEDFORD</v>
      </c>
      <c r="K4384" s="193" t="str">
        <f t="shared" si="8237"/>
        <v>all</v>
      </c>
      <c r="L4384" s="193">
        <f t="shared" si="8237"/>
        <v>0</v>
      </c>
      <c r="M4384" s="193">
        <f t="shared" si="8237"/>
        <v>0</v>
      </c>
      <c r="N4384" s="193" t="str">
        <f t="shared" si="8189"/>
        <v>Kitchen Appl</v>
      </c>
      <c r="AA4384" s="193">
        <f t="shared" si="8114"/>
        <v>0</v>
      </c>
      <c r="AB4384" s="193" t="str">
        <f t="shared" ref="AB4384" si="8238">AB$71</f>
        <v>Altman, Andrea</v>
      </c>
    </row>
    <row r="4385" spans="1:28" s="188" customFormat="1" ht="17.399999999999999">
      <c r="A4385" s="193" t="str">
        <f t="shared" ref="A4385:A4448" si="8239">T$16</f>
        <v>Kitchen Appl</v>
      </c>
      <c r="B4385" s="193" t="str">
        <f t="shared" ref="B4385:B4448" si="8240">CONCATENATE(I4385,A4385)</f>
        <v>WO427Kitchen Appl</v>
      </c>
      <c r="C4385" s="193" t="str">
        <f t="shared" ref="C4385:C4448" si="8241">CONCATENATE(A4385,H4385)</f>
        <v>Kitchen ApplAltman, Andrea</v>
      </c>
      <c r="D4385" s="193"/>
      <c r="E4385" s="193"/>
      <c r="F4385" s="193" t="str">
        <f t="shared" ref="F4385:F4448" si="8242">CONCATENATE(A4385,G4385)</f>
        <v>Kitchen ApplLong, Kristin</v>
      </c>
      <c r="G4385" s="193" t="str">
        <f t="shared" ref="G4385:M4385" si="8243">G$72</f>
        <v>Long, Kristin</v>
      </c>
      <c r="H4385" s="193" t="str">
        <f t="shared" si="8243"/>
        <v>Altman, Andrea</v>
      </c>
      <c r="I4385" s="193" t="str">
        <f t="shared" si="8243"/>
        <v>WO427</v>
      </c>
      <c r="J4385" s="193" t="str">
        <f t="shared" si="8243"/>
        <v>WOLFE'S CAMERA SHOPS INC.</v>
      </c>
      <c r="K4385" s="193" t="str">
        <f t="shared" si="8243"/>
        <v>all</v>
      </c>
      <c r="L4385" s="193">
        <f t="shared" si="8243"/>
        <v>0</v>
      </c>
      <c r="M4385" s="193">
        <f t="shared" si="8243"/>
        <v>0</v>
      </c>
      <c r="N4385" s="193" t="str">
        <f t="shared" si="8189"/>
        <v>Kitchen Appl</v>
      </c>
      <c r="AA4385" s="193">
        <f t="shared" ref="AA4385:AA4448" si="8244">AT$16</f>
        <v>0</v>
      </c>
      <c r="AB4385" s="193" t="str">
        <f t="shared" ref="AB4385" si="8245">AB$72</f>
        <v>Altman, Andrea</v>
      </c>
    </row>
    <row r="4386" spans="1:28" s="188" customFormat="1" ht="17.399999999999999">
      <c r="A4386" s="193" t="str">
        <f t="shared" si="8239"/>
        <v>Kitchen Appl</v>
      </c>
      <c r="B4386" s="193" t="str">
        <f t="shared" si="8240"/>
        <v>0Kitchen Appl</v>
      </c>
      <c r="C4386" s="193" t="str">
        <f t="shared" si="8241"/>
        <v>Kitchen Appl0</v>
      </c>
      <c r="D4386" s="193"/>
      <c r="E4386" s="193"/>
      <c r="F4386" s="193" t="str">
        <f t="shared" si="8242"/>
        <v>Kitchen Appl0</v>
      </c>
      <c r="G4386" s="193">
        <f t="shared" ref="G4386:M4386" si="8246">G$73</f>
        <v>0</v>
      </c>
      <c r="H4386" s="193">
        <f t="shared" si="8246"/>
        <v>0</v>
      </c>
      <c r="I4386" s="193">
        <f t="shared" si="8246"/>
        <v>0</v>
      </c>
      <c r="J4386" s="193">
        <f t="shared" si="8246"/>
        <v>0</v>
      </c>
      <c r="K4386" s="193">
        <f t="shared" si="8246"/>
        <v>0</v>
      </c>
      <c r="L4386" s="193">
        <f t="shared" si="8246"/>
        <v>0</v>
      </c>
      <c r="M4386" s="193">
        <f t="shared" si="8246"/>
        <v>0</v>
      </c>
      <c r="N4386" s="193" t="str">
        <f t="shared" si="8189"/>
        <v>Kitchen Appl</v>
      </c>
      <c r="AA4386" s="193">
        <f t="shared" si="8244"/>
        <v>0</v>
      </c>
      <c r="AB4386" s="193">
        <f t="shared" ref="AB4386" si="8247">AB$73</f>
        <v>0</v>
      </c>
    </row>
    <row r="4387" spans="1:28" s="188" customFormat="1" ht="17.399999999999999">
      <c r="A4387" s="193" t="str">
        <f t="shared" si="8239"/>
        <v>Kitchen Appl</v>
      </c>
      <c r="B4387" s="193" t="str">
        <f t="shared" si="8240"/>
        <v>0Kitchen Appl</v>
      </c>
      <c r="C4387" s="193" t="str">
        <f t="shared" si="8241"/>
        <v>Kitchen Appl0</v>
      </c>
      <c r="D4387" s="193"/>
      <c r="E4387" s="193"/>
      <c r="F4387" s="193" t="str">
        <f t="shared" si="8242"/>
        <v>Kitchen Appl0</v>
      </c>
      <c r="G4387" s="193">
        <f t="shared" ref="G4387:M4387" si="8248">G$74</f>
        <v>0</v>
      </c>
      <c r="H4387" s="193">
        <f t="shared" si="8248"/>
        <v>0</v>
      </c>
      <c r="I4387" s="193">
        <f t="shared" si="8248"/>
        <v>0</v>
      </c>
      <c r="J4387" s="193">
        <f t="shared" si="8248"/>
        <v>0</v>
      </c>
      <c r="K4387" s="193">
        <f t="shared" si="8248"/>
        <v>0</v>
      </c>
      <c r="L4387" s="193">
        <f t="shared" si="8248"/>
        <v>0</v>
      </c>
      <c r="M4387" s="193">
        <f t="shared" si="8248"/>
        <v>0</v>
      </c>
      <c r="N4387" s="193" t="str">
        <f t="shared" si="8189"/>
        <v>Kitchen Appl</v>
      </c>
      <c r="AA4387" s="193">
        <f t="shared" si="8244"/>
        <v>0</v>
      </c>
      <c r="AB4387" s="193">
        <f t="shared" ref="AB4387" si="8249">AB$74</f>
        <v>0</v>
      </c>
    </row>
    <row r="4388" spans="1:28" s="188" customFormat="1" ht="17.399999999999999">
      <c r="A4388" s="193" t="str">
        <f t="shared" si="8239"/>
        <v>Kitchen Appl</v>
      </c>
      <c r="B4388" s="193" t="str">
        <f t="shared" si="8240"/>
        <v>AC201Kitchen Appl</v>
      </c>
      <c r="C4388" s="193" t="str">
        <f t="shared" si="8241"/>
        <v>Kitchen ApplChandler, Matt</v>
      </c>
      <c r="D4388" s="193"/>
      <c r="E4388" s="193"/>
      <c r="F4388" s="193" t="str">
        <f t="shared" si="8242"/>
        <v>Kitchen ApplLong, Kristin</v>
      </c>
      <c r="G4388" s="193" t="str">
        <f t="shared" ref="G4388:M4388" si="8250">G$75</f>
        <v>Long, Kristin</v>
      </c>
      <c r="H4388" s="193" t="str">
        <f t="shared" si="8250"/>
        <v>Chandler, Matt</v>
      </c>
      <c r="I4388" s="193" t="str">
        <f t="shared" si="8250"/>
        <v>AC201</v>
      </c>
      <c r="J4388" s="193" t="str">
        <f t="shared" si="8250"/>
        <v>ACE PHOTO INC</v>
      </c>
      <c r="K4388" s="193" t="str">
        <f t="shared" si="8250"/>
        <v>all</v>
      </c>
      <c r="L4388" s="193">
        <f t="shared" si="8250"/>
        <v>0</v>
      </c>
      <c r="M4388" s="193">
        <f t="shared" si="8250"/>
        <v>0</v>
      </c>
      <c r="N4388" s="193" t="str">
        <f t="shared" si="8189"/>
        <v>Kitchen Appl</v>
      </c>
      <c r="AA4388" s="193">
        <f t="shared" si="8244"/>
        <v>0</v>
      </c>
      <c r="AB4388" s="193" t="str">
        <f t="shared" ref="AB4388" si="8251">AB$75</f>
        <v>Chandler, Matt</v>
      </c>
    </row>
    <row r="4389" spans="1:28" s="188" customFormat="1" ht="17.399999999999999">
      <c r="A4389" s="193" t="str">
        <f t="shared" si="8239"/>
        <v>Kitchen Appl</v>
      </c>
      <c r="B4389" s="193" t="str">
        <f t="shared" si="8240"/>
        <v>BE206Kitchen Appl</v>
      </c>
      <c r="C4389" s="193" t="str">
        <f t="shared" si="8241"/>
        <v>Kitchen ApplChandler, Matt</v>
      </c>
      <c r="D4389" s="193"/>
      <c r="E4389" s="193"/>
      <c r="F4389" s="193" t="str">
        <f t="shared" si="8242"/>
        <v>Kitchen ApplLong, Kristin</v>
      </c>
      <c r="G4389" s="193" t="str">
        <f t="shared" ref="G4389:M4389" si="8252">G$76</f>
        <v>Long, Kristin</v>
      </c>
      <c r="H4389" s="193" t="str">
        <f t="shared" si="8252"/>
        <v>Chandler, Matt</v>
      </c>
      <c r="I4389" s="193" t="str">
        <f t="shared" si="8252"/>
        <v>BE206</v>
      </c>
      <c r="J4389" s="193" t="str">
        <f t="shared" si="8252"/>
        <v>BERGEN COUNTY CAMERA INC</v>
      </c>
      <c r="K4389" s="193" t="str">
        <f t="shared" si="8252"/>
        <v>all</v>
      </c>
      <c r="L4389" s="193">
        <f t="shared" si="8252"/>
        <v>0</v>
      </c>
      <c r="M4389" s="193">
        <f t="shared" si="8252"/>
        <v>0</v>
      </c>
      <c r="N4389" s="193" t="str">
        <f t="shared" si="8189"/>
        <v>Kitchen Appl</v>
      </c>
      <c r="AA4389" s="193">
        <f t="shared" si="8244"/>
        <v>0</v>
      </c>
      <c r="AB4389" s="193" t="str">
        <f t="shared" ref="AB4389" si="8253">AB$76</f>
        <v>Chandler, Matt</v>
      </c>
    </row>
    <row r="4390" spans="1:28" s="188" customFormat="1" ht="17.399999999999999">
      <c r="A4390" s="193" t="str">
        <f t="shared" si="8239"/>
        <v>Kitchen Appl</v>
      </c>
      <c r="B4390" s="193" t="str">
        <f t="shared" si="8240"/>
        <v>BE313Kitchen Appl</v>
      </c>
      <c r="C4390" s="193" t="str">
        <f t="shared" si="8241"/>
        <v>Kitchen ApplChandler, Matt</v>
      </c>
      <c r="D4390" s="193"/>
      <c r="E4390" s="193"/>
      <c r="F4390" s="193" t="str">
        <f t="shared" si="8242"/>
        <v>Kitchen ApplLong, Kristin</v>
      </c>
      <c r="G4390" s="193" t="str">
        <f t="shared" ref="G4390:M4390" si="8254">G$77</f>
        <v>Long, Kristin</v>
      </c>
      <c r="H4390" s="193" t="str">
        <f t="shared" si="8254"/>
        <v>Chandler, Matt</v>
      </c>
      <c r="I4390" s="193" t="str">
        <f t="shared" si="8254"/>
        <v>BE313</v>
      </c>
      <c r="J4390" s="193" t="str">
        <f t="shared" si="8254"/>
        <v>BEACH TRADING CO INC DBA BEACH CAME</v>
      </c>
      <c r="K4390" s="193" t="str">
        <f t="shared" si="8254"/>
        <v>all</v>
      </c>
      <c r="L4390" s="193">
        <f t="shared" si="8254"/>
        <v>0</v>
      </c>
      <c r="M4390" s="193">
        <f t="shared" si="8254"/>
        <v>0</v>
      </c>
      <c r="N4390" s="193" t="str">
        <f t="shared" si="8189"/>
        <v>Kitchen Appl</v>
      </c>
      <c r="AA4390" s="193">
        <f t="shared" si="8244"/>
        <v>0</v>
      </c>
      <c r="AB4390" s="193" t="str">
        <f t="shared" ref="AB4390" si="8255">AB$77</f>
        <v>Chandler, Matt</v>
      </c>
    </row>
    <row r="4391" spans="1:28" s="188" customFormat="1" ht="17.399999999999999">
      <c r="A4391" s="193" t="str">
        <f t="shared" si="8239"/>
        <v>Kitchen Appl</v>
      </c>
      <c r="B4391" s="193" t="str">
        <f t="shared" si="8240"/>
        <v>D0577Kitchen Appl</v>
      </c>
      <c r="C4391" s="193" t="str">
        <f t="shared" si="8241"/>
        <v>Kitchen ApplChandler, Matt</v>
      </c>
      <c r="D4391" s="193"/>
      <c r="E4391" s="193"/>
      <c r="F4391" s="193" t="str">
        <f t="shared" si="8242"/>
        <v>Kitchen ApplLong, Kristin</v>
      </c>
      <c r="G4391" s="193" t="str">
        <f t="shared" ref="G4391:M4391" si="8256">G$78</f>
        <v>Long, Kristin</v>
      </c>
      <c r="H4391" s="193" t="str">
        <f t="shared" si="8256"/>
        <v>Chandler, Matt</v>
      </c>
      <c r="I4391" s="193" t="str">
        <f t="shared" si="8256"/>
        <v>D0577</v>
      </c>
      <c r="J4391" s="193" t="str">
        <f t="shared" si="8256"/>
        <v>ADORAMA( PY#1073502)</v>
      </c>
      <c r="K4391" s="193" t="str">
        <f t="shared" si="8256"/>
        <v>all</v>
      </c>
      <c r="L4391" s="193">
        <f t="shared" si="8256"/>
        <v>0</v>
      </c>
      <c r="M4391" s="193">
        <f t="shared" si="8256"/>
        <v>0</v>
      </c>
      <c r="N4391" s="193" t="str">
        <f t="shared" si="8189"/>
        <v>Kitchen Appl</v>
      </c>
      <c r="AA4391" s="193">
        <f t="shared" si="8244"/>
        <v>0</v>
      </c>
      <c r="AB4391" s="193" t="str">
        <f t="shared" ref="AB4391" si="8257">AB$78</f>
        <v>Chandler, Matt</v>
      </c>
    </row>
    <row r="4392" spans="1:28" s="188" customFormat="1" ht="17.399999999999999">
      <c r="A4392" s="193" t="str">
        <f t="shared" si="8239"/>
        <v>Kitchen Appl</v>
      </c>
      <c r="B4392" s="193" t="str">
        <f t="shared" si="8240"/>
        <v>DI583Kitchen Appl</v>
      </c>
      <c r="C4392" s="193" t="str">
        <f t="shared" si="8241"/>
        <v>Kitchen ApplChandler, Matt</v>
      </c>
      <c r="D4392" s="193"/>
      <c r="E4392" s="193"/>
      <c r="F4392" s="193" t="str">
        <f t="shared" si="8242"/>
        <v>Kitchen ApplLong, Kristin</v>
      </c>
      <c r="G4392" s="193" t="str">
        <f t="shared" ref="G4392:M4392" si="8258">G$79</f>
        <v>Long, Kristin</v>
      </c>
      <c r="H4392" s="193" t="str">
        <f t="shared" si="8258"/>
        <v>Chandler, Matt</v>
      </c>
      <c r="I4392" s="193" t="str">
        <f t="shared" si="8258"/>
        <v>DI583</v>
      </c>
      <c r="J4392" s="193" t="str">
        <f t="shared" si="8258"/>
        <v>DIGITAL DARKROOM AND PHOTOGRAPHY</v>
      </c>
      <c r="K4392" s="193" t="str">
        <f t="shared" si="8258"/>
        <v>all</v>
      </c>
      <c r="L4392" s="193">
        <f t="shared" si="8258"/>
        <v>0</v>
      </c>
      <c r="M4392" s="193">
        <f t="shared" si="8258"/>
        <v>0</v>
      </c>
      <c r="N4392" s="193" t="str">
        <f t="shared" si="8189"/>
        <v>Kitchen Appl</v>
      </c>
      <c r="AA4392" s="193">
        <f t="shared" si="8244"/>
        <v>0</v>
      </c>
      <c r="AB4392" s="193" t="str">
        <f t="shared" ref="AB4392" si="8259">AB$79</f>
        <v>Chandler, Matt</v>
      </c>
    </row>
    <row r="4393" spans="1:28" s="188" customFormat="1" ht="17.399999999999999">
      <c r="A4393" s="193" t="str">
        <f t="shared" si="8239"/>
        <v>Kitchen Appl</v>
      </c>
      <c r="B4393" s="193" t="str">
        <f t="shared" si="8240"/>
        <v>EL967Kitchen Appl</v>
      </c>
      <c r="C4393" s="193" t="str">
        <f t="shared" si="8241"/>
        <v>Kitchen ApplChandler, Matt</v>
      </c>
      <c r="D4393" s="193"/>
      <c r="E4393" s="193"/>
      <c r="F4393" s="193" t="str">
        <f t="shared" si="8242"/>
        <v>Kitchen ApplLong, Kristin</v>
      </c>
      <c r="G4393" s="193" t="str">
        <f t="shared" ref="G4393:M4393" si="8260">G$80</f>
        <v>Long, Kristin</v>
      </c>
      <c r="H4393" s="193" t="str">
        <f t="shared" si="8260"/>
        <v>Chandler, Matt</v>
      </c>
      <c r="I4393" s="193" t="str">
        <f t="shared" si="8260"/>
        <v>EL967</v>
      </c>
      <c r="J4393" s="193" t="str">
        <f t="shared" si="8260"/>
        <v>E&amp;L CORP</v>
      </c>
      <c r="K4393" s="193" t="str">
        <f t="shared" si="8260"/>
        <v>all</v>
      </c>
      <c r="L4393" s="193">
        <f t="shared" si="8260"/>
        <v>0</v>
      </c>
      <c r="M4393" s="193">
        <f t="shared" si="8260"/>
        <v>0</v>
      </c>
      <c r="N4393" s="193" t="str">
        <f t="shared" si="8189"/>
        <v>Kitchen Appl</v>
      </c>
      <c r="AA4393" s="193">
        <f t="shared" si="8244"/>
        <v>0</v>
      </c>
      <c r="AB4393" s="193" t="str">
        <f t="shared" ref="AB4393" si="8261">AB$80</f>
        <v>Chandler, Matt</v>
      </c>
    </row>
    <row r="4394" spans="1:28" s="188" customFormat="1" ht="17.399999999999999">
      <c r="A4394" s="193" t="str">
        <f t="shared" si="8239"/>
        <v>Kitchen Appl</v>
      </c>
      <c r="B4394" s="193" t="str">
        <f t="shared" si="8240"/>
        <v>FO513Kitchen Appl</v>
      </c>
      <c r="C4394" s="193" t="str">
        <f t="shared" si="8241"/>
        <v>Kitchen ApplChandler, Matt</v>
      </c>
      <c r="D4394" s="193"/>
      <c r="E4394" s="193"/>
      <c r="F4394" s="193" t="str">
        <f t="shared" si="8242"/>
        <v>Kitchen ApplLong, Kristin</v>
      </c>
      <c r="G4394" s="193" t="str">
        <f t="shared" ref="G4394:M4394" si="8262">G$81</f>
        <v>Long, Kristin</v>
      </c>
      <c r="H4394" s="193" t="str">
        <f t="shared" si="8262"/>
        <v>Chandler, Matt</v>
      </c>
      <c r="I4394" s="193" t="str">
        <f t="shared" si="8262"/>
        <v>FO513</v>
      </c>
      <c r="J4394" s="193" t="str">
        <f t="shared" si="8262"/>
        <v>FOCUS CAMERA</v>
      </c>
      <c r="K4394" s="193" t="str">
        <f t="shared" si="8262"/>
        <v>all</v>
      </c>
      <c r="L4394" s="193">
        <f t="shared" si="8262"/>
        <v>0</v>
      </c>
      <c r="M4394" s="193">
        <f t="shared" si="8262"/>
        <v>0</v>
      </c>
      <c r="N4394" s="193" t="str">
        <f t="shared" si="8189"/>
        <v>Kitchen Appl</v>
      </c>
      <c r="AA4394" s="193">
        <f t="shared" si="8244"/>
        <v>0</v>
      </c>
      <c r="AB4394" s="193" t="str">
        <f t="shared" ref="AB4394" si="8263">AB$81</f>
        <v>Chandler, Matt</v>
      </c>
    </row>
    <row r="4395" spans="1:28" s="188" customFormat="1" ht="17.399999999999999">
      <c r="A4395" s="193" t="str">
        <f t="shared" si="8239"/>
        <v>Kitchen Appl</v>
      </c>
      <c r="B4395" s="193" t="str">
        <f t="shared" si="8240"/>
        <v>UN635Kitchen Appl</v>
      </c>
      <c r="C4395" s="193" t="str">
        <f t="shared" si="8241"/>
        <v>Kitchen ApplChandler, Matt</v>
      </c>
      <c r="D4395" s="193"/>
      <c r="E4395" s="193"/>
      <c r="F4395" s="193" t="str">
        <f t="shared" si="8242"/>
        <v>Kitchen ApplLong, Kristin</v>
      </c>
      <c r="G4395" s="193" t="str">
        <f t="shared" ref="G4395:M4395" si="8264">G$82</f>
        <v>Long, Kristin</v>
      </c>
      <c r="H4395" s="193" t="str">
        <f t="shared" si="8264"/>
        <v>Chandler, Matt</v>
      </c>
      <c r="I4395" s="193" t="str">
        <f t="shared" si="8264"/>
        <v>UN635</v>
      </c>
      <c r="J4395" s="193" t="str">
        <f t="shared" si="8264"/>
        <v>UNIQUE PHOTO</v>
      </c>
      <c r="K4395" s="193" t="str">
        <f t="shared" si="8264"/>
        <v>all</v>
      </c>
      <c r="L4395" s="193">
        <f t="shared" si="8264"/>
        <v>0</v>
      </c>
      <c r="M4395" s="193">
        <f t="shared" si="8264"/>
        <v>0</v>
      </c>
      <c r="N4395" s="193" t="str">
        <f t="shared" si="8189"/>
        <v>Kitchen Appl</v>
      </c>
      <c r="AA4395" s="193">
        <f t="shared" si="8244"/>
        <v>0</v>
      </c>
      <c r="AB4395" s="193" t="str">
        <f t="shared" ref="AB4395" si="8265">AB$82</f>
        <v>Chandler, Matt</v>
      </c>
    </row>
    <row r="4396" spans="1:28" s="188" customFormat="1" ht="17.399999999999999">
      <c r="A4396" s="193" t="str">
        <f t="shared" si="8239"/>
        <v>Kitchen Appl</v>
      </c>
      <c r="B4396" s="193" t="str">
        <f t="shared" si="8240"/>
        <v>WB001Kitchen Appl</v>
      </c>
      <c r="C4396" s="193" t="str">
        <f t="shared" si="8241"/>
        <v>Kitchen ApplChandler, Matt</v>
      </c>
      <c r="D4396" s="193"/>
      <c r="E4396" s="193"/>
      <c r="F4396" s="193" t="str">
        <f t="shared" si="8242"/>
        <v>Kitchen ApplLong, Kristin</v>
      </c>
      <c r="G4396" s="193" t="str">
        <f t="shared" ref="G4396:M4396" si="8266">G$83</f>
        <v>Long, Kristin</v>
      </c>
      <c r="H4396" s="193" t="str">
        <f t="shared" si="8266"/>
        <v>Chandler, Matt</v>
      </c>
      <c r="I4396" s="193" t="str">
        <f t="shared" si="8266"/>
        <v>WB001</v>
      </c>
      <c r="J4396" s="193" t="str">
        <f t="shared" si="8266"/>
        <v>WB HUNT</v>
      </c>
      <c r="K4396" s="193" t="str">
        <f t="shared" si="8266"/>
        <v>all</v>
      </c>
      <c r="L4396" s="193">
        <f t="shared" si="8266"/>
        <v>0</v>
      </c>
      <c r="M4396" s="193">
        <f t="shared" si="8266"/>
        <v>0</v>
      </c>
      <c r="N4396" s="193" t="str">
        <f t="shared" si="8189"/>
        <v>Kitchen Appl</v>
      </c>
      <c r="AA4396" s="193">
        <f t="shared" si="8244"/>
        <v>0</v>
      </c>
      <c r="AB4396" s="193" t="str">
        <f t="shared" ref="AB4396" si="8267">AB$83</f>
        <v>Chandler, Matt</v>
      </c>
    </row>
    <row r="4397" spans="1:28" s="188" customFormat="1" ht="17.399999999999999">
      <c r="A4397" s="193" t="str">
        <f t="shared" si="8239"/>
        <v>Kitchen Appl</v>
      </c>
      <c r="B4397" s="193" t="str">
        <f t="shared" si="8240"/>
        <v>0Kitchen Appl</v>
      </c>
      <c r="C4397" s="193" t="str">
        <f t="shared" si="8241"/>
        <v>Kitchen ApplChandler, Matt</v>
      </c>
      <c r="D4397" s="193"/>
      <c r="E4397" s="193"/>
      <c r="F4397" s="193" t="str">
        <f t="shared" si="8242"/>
        <v>Kitchen ApplLong, Kristin</v>
      </c>
      <c r="G4397" s="193" t="str">
        <f t="shared" ref="G4397:M4397" si="8268">G$84</f>
        <v>Long, Kristin</v>
      </c>
      <c r="H4397" s="193" t="str">
        <f t="shared" si="8268"/>
        <v>Chandler, Matt</v>
      </c>
      <c r="I4397" s="193">
        <f t="shared" si="8268"/>
        <v>0</v>
      </c>
      <c r="J4397" s="193" t="str">
        <f t="shared" si="8268"/>
        <v>CAMERALAND</v>
      </c>
      <c r="K4397" s="193" t="str">
        <f t="shared" si="8268"/>
        <v>all</v>
      </c>
      <c r="L4397" s="193">
        <f t="shared" si="8268"/>
        <v>0</v>
      </c>
      <c r="M4397" s="193">
        <f t="shared" si="8268"/>
        <v>0</v>
      </c>
      <c r="N4397" s="193" t="str">
        <f t="shared" si="8189"/>
        <v>Kitchen Appl</v>
      </c>
      <c r="AA4397" s="193">
        <f t="shared" si="8244"/>
        <v>0</v>
      </c>
      <c r="AB4397" s="193" t="str">
        <f t="shared" ref="AB4397" si="8269">AB$84</f>
        <v>Chandler, Matt</v>
      </c>
    </row>
    <row r="4398" spans="1:28" s="188" customFormat="1" ht="17.399999999999999">
      <c r="A4398" s="193" t="str">
        <f t="shared" si="8239"/>
        <v>Kitchen Appl</v>
      </c>
      <c r="B4398" s="193" t="str">
        <f t="shared" si="8240"/>
        <v>0Kitchen Appl</v>
      </c>
      <c r="C4398" s="193" t="str">
        <f t="shared" si="8241"/>
        <v>Kitchen Appl0</v>
      </c>
      <c r="D4398" s="193"/>
      <c r="E4398" s="193"/>
      <c r="F4398" s="193" t="str">
        <f t="shared" si="8242"/>
        <v>Kitchen Appl0</v>
      </c>
      <c r="G4398" s="193">
        <f t="shared" ref="G4398:M4398" si="8270">G$85</f>
        <v>0</v>
      </c>
      <c r="H4398" s="193">
        <f t="shared" si="8270"/>
        <v>0</v>
      </c>
      <c r="I4398" s="193">
        <f t="shared" si="8270"/>
        <v>0</v>
      </c>
      <c r="J4398" s="193">
        <f t="shared" si="8270"/>
        <v>0</v>
      </c>
      <c r="K4398" s="193">
        <f t="shared" si="8270"/>
        <v>0</v>
      </c>
      <c r="L4398" s="193">
        <f t="shared" si="8270"/>
        <v>0</v>
      </c>
      <c r="M4398" s="193">
        <f t="shared" si="8270"/>
        <v>0</v>
      </c>
      <c r="N4398" s="193" t="str">
        <f t="shared" si="8189"/>
        <v>Kitchen Appl</v>
      </c>
      <c r="AA4398" s="193">
        <f t="shared" si="8244"/>
        <v>0</v>
      </c>
      <c r="AB4398" s="193">
        <f t="shared" ref="AB4398" si="8271">AB$85</f>
        <v>0</v>
      </c>
    </row>
    <row r="4399" spans="1:28" s="188" customFormat="1" ht="17.399999999999999">
      <c r="A4399" s="193" t="str">
        <f t="shared" si="8239"/>
        <v>Kitchen Appl</v>
      </c>
      <c r="B4399" s="193" t="str">
        <f t="shared" si="8240"/>
        <v>0Kitchen Appl</v>
      </c>
      <c r="C4399" s="193" t="str">
        <f t="shared" si="8241"/>
        <v>Kitchen Appl0</v>
      </c>
      <c r="D4399" s="193"/>
      <c r="E4399" s="193"/>
      <c r="F4399" s="193" t="str">
        <f t="shared" si="8242"/>
        <v>Kitchen Appl0</v>
      </c>
      <c r="G4399" s="193">
        <f t="shared" ref="G4399:M4399" si="8272">G$86</f>
        <v>0</v>
      </c>
      <c r="H4399" s="193">
        <f t="shared" si="8272"/>
        <v>0</v>
      </c>
      <c r="I4399" s="193">
        <f t="shared" si="8272"/>
        <v>0</v>
      </c>
      <c r="J4399" s="193">
        <f t="shared" si="8272"/>
        <v>0</v>
      </c>
      <c r="K4399" s="193">
        <f t="shared" si="8272"/>
        <v>0</v>
      </c>
      <c r="L4399" s="193">
        <f t="shared" si="8272"/>
        <v>0</v>
      </c>
      <c r="M4399" s="193">
        <f t="shared" si="8272"/>
        <v>0</v>
      </c>
      <c r="N4399" s="193" t="str">
        <f t="shared" si="8189"/>
        <v>Kitchen Appl</v>
      </c>
      <c r="AA4399" s="193">
        <f t="shared" si="8244"/>
        <v>0</v>
      </c>
      <c r="AB4399" s="193">
        <f t="shared" ref="AB4399" si="8273">AB$86</f>
        <v>0</v>
      </c>
    </row>
    <row r="4400" spans="1:28" s="188" customFormat="1" ht="17.399999999999999">
      <c r="A4400" s="193" t="str">
        <f t="shared" si="8239"/>
        <v>Kitchen Appl</v>
      </c>
      <c r="B4400" s="193" t="str">
        <f t="shared" si="8240"/>
        <v>BI472Kitchen Appl</v>
      </c>
      <c r="C4400" s="193" t="str">
        <f t="shared" si="8241"/>
        <v>Kitchen ApplCohn, Brad</v>
      </c>
      <c r="D4400" s="193"/>
      <c r="E4400" s="193"/>
      <c r="F4400" s="193" t="str">
        <f t="shared" si="8242"/>
        <v>Kitchen ApplLong, Kristin</v>
      </c>
      <c r="G4400" s="193" t="str">
        <f t="shared" ref="G4400:M4400" si="8274">G$87</f>
        <v>Long, Kristin</v>
      </c>
      <c r="H4400" s="193" t="str">
        <f t="shared" si="8274"/>
        <v>Cohn, Brad</v>
      </c>
      <c r="I4400" s="193" t="str">
        <f t="shared" si="8274"/>
        <v>BI472</v>
      </c>
      <c r="J4400" s="193" t="str">
        <f t="shared" si="8274"/>
        <v>BILL AND MIKE'S PHOTO INC</v>
      </c>
      <c r="K4400" s="193" t="str">
        <f t="shared" si="8274"/>
        <v>all</v>
      </c>
      <c r="L4400" s="193">
        <f t="shared" si="8274"/>
        <v>0</v>
      </c>
      <c r="M4400" s="193">
        <f t="shared" si="8274"/>
        <v>0</v>
      </c>
      <c r="N4400" s="193" t="str">
        <f t="shared" si="8189"/>
        <v>Kitchen Appl</v>
      </c>
      <c r="AA4400" s="193">
        <f t="shared" si="8244"/>
        <v>0</v>
      </c>
      <c r="AB4400" s="193" t="str">
        <f t="shared" ref="AB4400" si="8275">AB$87</f>
        <v>Cohn, Brad</v>
      </c>
    </row>
    <row r="4401" spans="1:28" s="188" customFormat="1" ht="17.399999999999999">
      <c r="A4401" s="193" t="str">
        <f t="shared" si="8239"/>
        <v>Kitchen Appl</v>
      </c>
      <c r="B4401" s="193" t="str">
        <f t="shared" si="8240"/>
        <v>CA342Kitchen Appl</v>
      </c>
      <c r="C4401" s="193" t="str">
        <f t="shared" si="8241"/>
        <v>Kitchen ApplCohn, Brad</v>
      </c>
      <c r="D4401" s="193"/>
      <c r="E4401" s="193"/>
      <c r="F4401" s="193" t="str">
        <f t="shared" si="8242"/>
        <v>Kitchen ApplLong, Kristin</v>
      </c>
      <c r="G4401" s="193" t="str">
        <f t="shared" ref="G4401:M4401" si="8276">G$88</f>
        <v>Long, Kristin</v>
      </c>
      <c r="H4401" s="193" t="str">
        <f t="shared" si="8276"/>
        <v>Cohn, Brad</v>
      </c>
      <c r="I4401" s="193" t="str">
        <f t="shared" si="8276"/>
        <v>CA342</v>
      </c>
      <c r="J4401" s="193" t="str">
        <f t="shared" si="8276"/>
        <v>CAPTURE AND CONNECT CORP</v>
      </c>
      <c r="K4401" s="193" t="str">
        <f t="shared" si="8276"/>
        <v>all</v>
      </c>
      <c r="L4401" s="193">
        <f t="shared" si="8276"/>
        <v>0</v>
      </c>
      <c r="M4401" s="193">
        <f t="shared" si="8276"/>
        <v>0</v>
      </c>
      <c r="N4401" s="193" t="str">
        <f t="shared" si="8189"/>
        <v>Kitchen Appl</v>
      </c>
      <c r="AA4401" s="193">
        <f t="shared" si="8244"/>
        <v>0</v>
      </c>
      <c r="AB4401" s="193" t="str">
        <f t="shared" ref="AB4401" si="8277">AB$88</f>
        <v>Cohn, Brad</v>
      </c>
    </row>
    <row r="4402" spans="1:28" s="188" customFormat="1" ht="17.399999999999999">
      <c r="A4402" s="193" t="str">
        <f t="shared" si="8239"/>
        <v>Kitchen Appl</v>
      </c>
      <c r="B4402" s="193" t="str">
        <f t="shared" si="8240"/>
        <v>DO421Kitchen Appl</v>
      </c>
      <c r="C4402" s="193" t="str">
        <f t="shared" si="8241"/>
        <v>Kitchen ApplCohn, Brad</v>
      </c>
      <c r="D4402" s="193"/>
      <c r="E4402" s="193"/>
      <c r="F4402" s="193" t="str">
        <f t="shared" si="8242"/>
        <v>Kitchen ApplLong, Kristin</v>
      </c>
      <c r="G4402" s="193" t="str">
        <f t="shared" ref="G4402:M4402" si="8278">G$89</f>
        <v>Long, Kristin</v>
      </c>
      <c r="H4402" s="193" t="str">
        <f t="shared" si="8278"/>
        <v>Cohn, Brad</v>
      </c>
      <c r="I4402" s="193" t="str">
        <f t="shared" si="8278"/>
        <v>DO421</v>
      </c>
      <c r="J4402" s="193" t="str">
        <f t="shared" si="8278"/>
        <v>DODD CAMERA HOLDINGS</v>
      </c>
      <c r="K4402" s="193" t="str">
        <f t="shared" si="8278"/>
        <v>all</v>
      </c>
      <c r="L4402" s="193">
        <f t="shared" si="8278"/>
        <v>0</v>
      </c>
      <c r="M4402" s="193">
        <f t="shared" si="8278"/>
        <v>0</v>
      </c>
      <c r="N4402" s="193" t="str">
        <f t="shared" si="8189"/>
        <v>Kitchen Appl</v>
      </c>
      <c r="AA4402" s="193">
        <f t="shared" si="8244"/>
        <v>0</v>
      </c>
      <c r="AB4402" s="193" t="str">
        <f t="shared" ref="AB4402" si="8279">AB$89</f>
        <v>Cohn, Brad</v>
      </c>
    </row>
    <row r="4403" spans="1:28" s="188" customFormat="1" ht="17.399999999999999">
      <c r="A4403" s="193" t="str">
        <f t="shared" si="8239"/>
        <v>Kitchen Appl</v>
      </c>
      <c r="B4403" s="193" t="str">
        <f t="shared" si="8240"/>
        <v>FU243Kitchen Appl</v>
      </c>
      <c r="C4403" s="193" t="str">
        <f t="shared" si="8241"/>
        <v>Kitchen ApplCohn, Brad</v>
      </c>
      <c r="D4403" s="193"/>
      <c r="E4403" s="193"/>
      <c r="F4403" s="193" t="str">
        <f t="shared" si="8242"/>
        <v>Kitchen ApplLong, Kristin</v>
      </c>
      <c r="G4403" s="193" t="str">
        <f t="shared" ref="G4403:M4403" si="8280">G$90</f>
        <v>Long, Kristin</v>
      </c>
      <c r="H4403" s="193" t="str">
        <f t="shared" si="8280"/>
        <v>Cohn, Brad</v>
      </c>
      <c r="I4403" s="193" t="str">
        <f t="shared" si="8280"/>
        <v>FU243</v>
      </c>
      <c r="J4403" s="193" t="str">
        <f t="shared" si="8280"/>
        <v>FULL COMPASS SYSTEMS, LTD</v>
      </c>
      <c r="K4403" s="193" t="str">
        <f t="shared" si="8280"/>
        <v>all</v>
      </c>
      <c r="L4403" s="193">
        <f t="shared" si="8280"/>
        <v>0</v>
      </c>
      <c r="M4403" s="193">
        <f t="shared" si="8280"/>
        <v>0</v>
      </c>
      <c r="N4403" s="193" t="str">
        <f t="shared" si="8189"/>
        <v>Kitchen Appl</v>
      </c>
      <c r="AA4403" s="193">
        <f t="shared" si="8244"/>
        <v>0</v>
      </c>
      <c r="AB4403" s="193" t="str">
        <f t="shared" ref="AB4403" si="8281">AB$90</f>
        <v>Cohn, Brad</v>
      </c>
    </row>
    <row r="4404" spans="1:28" s="188" customFormat="1" ht="17.399999999999999">
      <c r="A4404" s="193" t="str">
        <f t="shared" si="8239"/>
        <v>Kitchen Appl</v>
      </c>
      <c r="B4404" s="193" t="str">
        <f t="shared" si="8240"/>
        <v>HE087Kitchen Appl</v>
      </c>
      <c r="C4404" s="193" t="str">
        <f t="shared" si="8241"/>
        <v>Kitchen ApplCohn, Brad</v>
      </c>
      <c r="D4404" s="193"/>
      <c r="E4404" s="193"/>
      <c r="F4404" s="193" t="str">
        <f t="shared" si="8242"/>
        <v>Kitchen ApplLong, Kristin</v>
      </c>
      <c r="G4404" s="193" t="str">
        <f t="shared" ref="G4404:M4404" si="8282">G$91</f>
        <v>Long, Kristin</v>
      </c>
      <c r="H4404" s="193" t="str">
        <f t="shared" si="8282"/>
        <v>Cohn, Brad</v>
      </c>
      <c r="I4404" s="193" t="str">
        <f t="shared" si="8282"/>
        <v>HE087</v>
      </c>
      <c r="J4404" s="193" t="str">
        <f t="shared" si="8282"/>
        <v>HELIX LIMITED</v>
      </c>
      <c r="K4404" s="193" t="str">
        <f t="shared" si="8282"/>
        <v>all</v>
      </c>
      <c r="L4404" s="193">
        <f t="shared" si="8282"/>
        <v>0</v>
      </c>
      <c r="M4404" s="193">
        <f t="shared" si="8282"/>
        <v>0</v>
      </c>
      <c r="N4404" s="193" t="str">
        <f t="shared" si="8189"/>
        <v>Kitchen Appl</v>
      </c>
      <c r="AA4404" s="193">
        <f t="shared" si="8244"/>
        <v>0</v>
      </c>
      <c r="AB4404" s="193" t="str">
        <f t="shared" ref="AB4404" si="8283">AB$91</f>
        <v>Cohn, Brad</v>
      </c>
    </row>
    <row r="4405" spans="1:28" s="188" customFormat="1" ht="17.399999999999999">
      <c r="A4405" s="193" t="str">
        <f t="shared" si="8239"/>
        <v>Kitchen Appl</v>
      </c>
      <c r="B4405" s="193" t="str">
        <f t="shared" si="8240"/>
        <v>MA009Kitchen Appl</v>
      </c>
      <c r="C4405" s="193" t="str">
        <f t="shared" si="8241"/>
        <v>Kitchen ApplCohn, Brad</v>
      </c>
      <c r="D4405" s="193"/>
      <c r="E4405" s="193"/>
      <c r="F4405" s="193" t="str">
        <f t="shared" si="8242"/>
        <v>Kitchen ApplLong, Kristin</v>
      </c>
      <c r="G4405" s="193" t="str">
        <f t="shared" ref="G4405:M4405" si="8284">G$92</f>
        <v>Long, Kristin</v>
      </c>
      <c r="H4405" s="193" t="str">
        <f t="shared" si="8284"/>
        <v>Cohn, Brad</v>
      </c>
      <c r="I4405" s="193" t="str">
        <f t="shared" si="8284"/>
        <v>MA009</v>
      </c>
      <c r="J4405" s="193" t="str">
        <f t="shared" si="8284"/>
        <v>MACOMBER HADDAD LLC</v>
      </c>
      <c r="K4405" s="193" t="str">
        <f t="shared" si="8284"/>
        <v>all</v>
      </c>
      <c r="L4405" s="193">
        <f t="shared" si="8284"/>
        <v>0</v>
      </c>
      <c r="M4405" s="193">
        <f t="shared" si="8284"/>
        <v>0</v>
      </c>
      <c r="N4405" s="193" t="str">
        <f t="shared" si="8189"/>
        <v>Kitchen Appl</v>
      </c>
      <c r="AA4405" s="193">
        <f t="shared" si="8244"/>
        <v>0</v>
      </c>
      <c r="AB4405" s="193" t="str">
        <f t="shared" ref="AB4405" si="8285">AB$92</f>
        <v>Cohn, Brad</v>
      </c>
    </row>
    <row r="4406" spans="1:28" s="188" customFormat="1" ht="17.399999999999999">
      <c r="A4406" s="193" t="str">
        <f t="shared" si="8239"/>
        <v>Kitchen Appl</v>
      </c>
      <c r="B4406" s="193" t="str">
        <f t="shared" si="8240"/>
        <v>NA708Kitchen Appl</v>
      </c>
      <c r="C4406" s="193" t="str">
        <f t="shared" si="8241"/>
        <v>Kitchen ApplCohn, Brad</v>
      </c>
      <c r="D4406" s="193"/>
      <c r="E4406" s="193"/>
      <c r="F4406" s="193" t="str">
        <f t="shared" si="8242"/>
        <v>Kitchen ApplLong, Kristin</v>
      </c>
      <c r="G4406" s="193" t="str">
        <f t="shared" ref="G4406:M4406" si="8286">G$93</f>
        <v>Long, Kristin</v>
      </c>
      <c r="H4406" s="193" t="str">
        <f t="shared" si="8286"/>
        <v>Cohn, Brad</v>
      </c>
      <c r="I4406" s="193" t="str">
        <f t="shared" si="8286"/>
        <v>NA708</v>
      </c>
      <c r="J4406" s="193" t="str">
        <f t="shared" si="8286"/>
        <v>NATIONAL CAMERA EXCHANGE</v>
      </c>
      <c r="K4406" s="193" t="str">
        <f t="shared" si="8286"/>
        <v>all</v>
      </c>
      <c r="L4406" s="193">
        <f t="shared" si="8286"/>
        <v>0</v>
      </c>
      <c r="M4406" s="193">
        <f t="shared" si="8286"/>
        <v>0</v>
      </c>
      <c r="N4406" s="193" t="str">
        <f t="shared" si="8189"/>
        <v>Kitchen Appl</v>
      </c>
      <c r="AA4406" s="193">
        <f t="shared" si="8244"/>
        <v>0</v>
      </c>
      <c r="AB4406" s="193" t="str">
        <f t="shared" ref="AB4406" si="8287">AB$93</f>
        <v>Cohn, Brad</v>
      </c>
    </row>
    <row r="4407" spans="1:28" s="188" customFormat="1" ht="17.399999999999999">
      <c r="A4407" s="193" t="str">
        <f t="shared" si="8239"/>
        <v>Kitchen Appl</v>
      </c>
      <c r="B4407" s="193" t="str">
        <f t="shared" si="8240"/>
        <v>NO665Kitchen Appl</v>
      </c>
      <c r="C4407" s="193" t="str">
        <f t="shared" si="8241"/>
        <v>Kitchen ApplCohn, Brad</v>
      </c>
      <c r="D4407" s="193"/>
      <c r="E4407" s="193"/>
      <c r="F4407" s="193" t="str">
        <f t="shared" si="8242"/>
        <v>Kitchen ApplLong, Kristin</v>
      </c>
      <c r="G4407" s="193" t="str">
        <f t="shared" ref="G4407:M4407" si="8288">G$94</f>
        <v>Long, Kristin</v>
      </c>
      <c r="H4407" s="193" t="str">
        <f t="shared" si="8288"/>
        <v>Cohn, Brad</v>
      </c>
      <c r="I4407" s="193" t="str">
        <f t="shared" si="8288"/>
        <v>NO665</v>
      </c>
      <c r="J4407" s="193" t="str">
        <f t="shared" si="8288"/>
        <v>NORMAN CAMERA COMPANY LLC</v>
      </c>
      <c r="K4407" s="193" t="str">
        <f t="shared" si="8288"/>
        <v>all</v>
      </c>
      <c r="L4407" s="193">
        <f t="shared" si="8288"/>
        <v>0</v>
      </c>
      <c r="M4407" s="193">
        <f t="shared" si="8288"/>
        <v>0</v>
      </c>
      <c r="N4407" s="193" t="str">
        <f t="shared" si="8189"/>
        <v>Kitchen Appl</v>
      </c>
      <c r="AA4407" s="193">
        <f t="shared" si="8244"/>
        <v>0</v>
      </c>
      <c r="AB4407" s="193" t="str">
        <f t="shared" ref="AB4407" si="8289">AB$94</f>
        <v>Cohn, Brad</v>
      </c>
    </row>
    <row r="4408" spans="1:28" s="188" customFormat="1" ht="17.399999999999999">
      <c r="A4408" s="193" t="str">
        <f t="shared" si="8239"/>
        <v>Kitchen Appl</v>
      </c>
      <c r="B4408" s="193" t="str">
        <f t="shared" si="8240"/>
        <v>RO125Kitchen Appl</v>
      </c>
      <c r="C4408" s="193" t="str">
        <f t="shared" si="8241"/>
        <v>Kitchen ApplCohn, Brad</v>
      </c>
      <c r="D4408" s="193"/>
      <c r="E4408" s="193"/>
      <c r="F4408" s="193" t="str">
        <f t="shared" si="8242"/>
        <v>Kitchen ApplLong, Kristin</v>
      </c>
      <c r="G4408" s="193" t="str">
        <f t="shared" ref="G4408:M4408" si="8290">G$95</f>
        <v>Long, Kristin</v>
      </c>
      <c r="H4408" s="193" t="str">
        <f t="shared" si="8290"/>
        <v>Cohn, Brad</v>
      </c>
      <c r="I4408" s="193" t="str">
        <f t="shared" si="8290"/>
        <v>RO125</v>
      </c>
      <c r="J4408" s="193" t="str">
        <f t="shared" si="8290"/>
        <v>ROBERTS DIST CO</v>
      </c>
      <c r="K4408" s="193" t="str">
        <f t="shared" si="8290"/>
        <v>all</v>
      </c>
      <c r="L4408" s="193">
        <f t="shared" si="8290"/>
        <v>0</v>
      </c>
      <c r="M4408" s="193">
        <f t="shared" si="8290"/>
        <v>0</v>
      </c>
      <c r="N4408" s="193" t="str">
        <f t="shared" si="8189"/>
        <v>Kitchen Appl</v>
      </c>
      <c r="AA4408" s="193">
        <f t="shared" si="8244"/>
        <v>0</v>
      </c>
      <c r="AB4408" s="193" t="str">
        <f t="shared" ref="AB4408" si="8291">AB$95</f>
        <v>Cohn, Brad</v>
      </c>
    </row>
    <row r="4409" spans="1:28" s="188" customFormat="1" ht="17.399999999999999">
      <c r="A4409" s="193" t="str">
        <f t="shared" si="8239"/>
        <v>Kitchen Appl</v>
      </c>
      <c r="B4409" s="193" t="str">
        <f t="shared" si="8240"/>
        <v>TH361Kitchen Appl</v>
      </c>
      <c r="C4409" s="193" t="str">
        <f t="shared" si="8241"/>
        <v>Kitchen ApplCohn, Brad</v>
      </c>
      <c r="D4409" s="193"/>
      <c r="E4409" s="193"/>
      <c r="F4409" s="193" t="str">
        <f t="shared" si="8242"/>
        <v>Kitchen ApplLong, Kristin</v>
      </c>
      <c r="G4409" s="193" t="str">
        <f t="shared" ref="G4409:M4409" si="8292">G$96</f>
        <v>Long, Kristin</v>
      </c>
      <c r="H4409" s="193" t="str">
        <f t="shared" si="8292"/>
        <v>Cohn, Brad</v>
      </c>
      <c r="I4409" s="193" t="str">
        <f t="shared" si="8292"/>
        <v>TH361</v>
      </c>
      <c r="J4409" s="193" t="str">
        <f t="shared" si="8292"/>
        <v>THE CAMERA SHOP OF MUSKEGON INC,</v>
      </c>
      <c r="K4409" s="193" t="str">
        <f t="shared" si="8292"/>
        <v>all</v>
      </c>
      <c r="L4409" s="193">
        <f t="shared" si="8292"/>
        <v>0</v>
      </c>
      <c r="M4409" s="193">
        <f t="shared" si="8292"/>
        <v>0</v>
      </c>
      <c r="N4409" s="193" t="str">
        <f t="shared" si="8189"/>
        <v>Kitchen Appl</v>
      </c>
      <c r="AA4409" s="193">
        <f t="shared" si="8244"/>
        <v>0</v>
      </c>
      <c r="AB4409" s="193" t="str">
        <f t="shared" ref="AB4409" si="8293">AB$96</f>
        <v>Cohn, Brad</v>
      </c>
    </row>
    <row r="4410" spans="1:28" s="188" customFormat="1" ht="17.399999999999999">
      <c r="A4410" s="193" t="str">
        <f t="shared" si="8239"/>
        <v>Kitchen Appl</v>
      </c>
      <c r="B4410" s="193" t="str">
        <f t="shared" si="8240"/>
        <v>WO426Kitchen Appl</v>
      </c>
      <c r="C4410" s="193" t="str">
        <f t="shared" si="8241"/>
        <v>Kitchen ApplCohn, Brad</v>
      </c>
      <c r="D4410" s="193"/>
      <c r="E4410" s="193"/>
      <c r="F4410" s="193" t="str">
        <f t="shared" si="8242"/>
        <v>Kitchen ApplLong, Kristin</v>
      </c>
      <c r="G4410" s="193" t="str">
        <f t="shared" ref="G4410:M4410" si="8294">G$97</f>
        <v>Long, Kristin</v>
      </c>
      <c r="H4410" s="193" t="str">
        <f t="shared" si="8294"/>
        <v>Cohn, Brad</v>
      </c>
      <c r="I4410" s="193" t="str">
        <f t="shared" si="8294"/>
        <v>WO426</v>
      </c>
      <c r="J4410" s="193" t="str">
        <f t="shared" si="8294"/>
        <v>WOODWARD CAMERA INC</v>
      </c>
      <c r="K4410" s="193" t="str">
        <f t="shared" si="8294"/>
        <v>all</v>
      </c>
      <c r="L4410" s="193">
        <f t="shared" si="8294"/>
        <v>0</v>
      </c>
      <c r="M4410" s="193">
        <f t="shared" si="8294"/>
        <v>0</v>
      </c>
      <c r="N4410" s="193" t="str">
        <f t="shared" si="8189"/>
        <v>Kitchen Appl</v>
      </c>
      <c r="AA4410" s="193">
        <f t="shared" si="8244"/>
        <v>0</v>
      </c>
      <c r="AB4410" s="193" t="str">
        <f t="shared" ref="AB4410" si="8295">AB$97</f>
        <v>Cohn, Brad</v>
      </c>
    </row>
    <row r="4411" spans="1:28" s="188" customFormat="1" ht="17.399999999999999">
      <c r="A4411" s="193" t="str">
        <f t="shared" si="8239"/>
        <v>Kitchen Appl</v>
      </c>
      <c r="B4411" s="193" t="str">
        <f t="shared" si="8240"/>
        <v>0Kitchen Appl</v>
      </c>
      <c r="C4411" s="193" t="str">
        <f t="shared" si="8241"/>
        <v>Kitchen Appl0</v>
      </c>
      <c r="D4411" s="193"/>
      <c r="E4411" s="193"/>
      <c r="F4411" s="193" t="str">
        <f t="shared" si="8242"/>
        <v>Kitchen Appl0</v>
      </c>
      <c r="G4411" s="193">
        <f t="shared" ref="G4411:M4411" si="8296">G$98</f>
        <v>0</v>
      </c>
      <c r="H4411" s="193">
        <f t="shared" si="8296"/>
        <v>0</v>
      </c>
      <c r="I4411" s="193">
        <f t="shared" si="8296"/>
        <v>0</v>
      </c>
      <c r="J4411" s="193">
        <f t="shared" si="8296"/>
        <v>0</v>
      </c>
      <c r="K4411" s="193">
        <f t="shared" si="8296"/>
        <v>0</v>
      </c>
      <c r="L4411" s="193">
        <f t="shared" si="8296"/>
        <v>0</v>
      </c>
      <c r="M4411" s="193">
        <f t="shared" si="8296"/>
        <v>0</v>
      </c>
      <c r="N4411" s="193" t="str">
        <f t="shared" si="8189"/>
        <v>Kitchen Appl</v>
      </c>
      <c r="AA4411" s="193">
        <f t="shared" si="8244"/>
        <v>0</v>
      </c>
      <c r="AB4411" s="193">
        <f t="shared" ref="AB4411" si="8297">AB$98</f>
        <v>0</v>
      </c>
    </row>
    <row r="4412" spans="1:28" s="188" customFormat="1" ht="17.399999999999999">
      <c r="A4412" s="193" t="str">
        <f t="shared" si="8239"/>
        <v>Kitchen Appl</v>
      </c>
      <c r="B4412" s="193" t="str">
        <f t="shared" si="8240"/>
        <v>0Kitchen Appl</v>
      </c>
      <c r="C4412" s="193" t="str">
        <f t="shared" si="8241"/>
        <v>Kitchen Appl0</v>
      </c>
      <c r="D4412" s="193"/>
      <c r="E4412" s="193"/>
      <c r="F4412" s="193" t="str">
        <f t="shared" si="8242"/>
        <v>Kitchen Appl0</v>
      </c>
      <c r="G4412" s="193">
        <f t="shared" ref="G4412:M4412" si="8298">G$99</f>
        <v>0</v>
      </c>
      <c r="H4412" s="193">
        <f t="shared" si="8298"/>
        <v>0</v>
      </c>
      <c r="I4412" s="193">
        <f t="shared" si="8298"/>
        <v>0</v>
      </c>
      <c r="J4412" s="193">
        <f t="shared" si="8298"/>
        <v>0</v>
      </c>
      <c r="K4412" s="193">
        <f t="shared" si="8298"/>
        <v>0</v>
      </c>
      <c r="L4412" s="193">
        <f t="shared" si="8298"/>
        <v>0</v>
      </c>
      <c r="M4412" s="193">
        <f t="shared" si="8298"/>
        <v>0</v>
      </c>
      <c r="N4412" s="193" t="str">
        <f t="shared" si="8189"/>
        <v>Kitchen Appl</v>
      </c>
      <c r="AA4412" s="193">
        <f t="shared" si="8244"/>
        <v>0</v>
      </c>
      <c r="AB4412" s="193">
        <f t="shared" ref="AB4412" si="8299">AB$99</f>
        <v>0</v>
      </c>
    </row>
    <row r="4413" spans="1:28" s="188" customFormat="1" ht="17.399999999999999">
      <c r="A4413" s="193" t="str">
        <f t="shared" si="8239"/>
        <v>Kitchen Appl</v>
      </c>
      <c r="B4413" s="193" t="str">
        <f t="shared" si="8240"/>
        <v>AR605Kitchen Appl</v>
      </c>
      <c r="C4413" s="193" t="str">
        <f t="shared" si="8241"/>
        <v>Kitchen ApplJacobson, Rick</v>
      </c>
      <c r="D4413" s="193"/>
      <c r="E4413" s="193"/>
      <c r="F4413" s="193" t="str">
        <f t="shared" si="8242"/>
        <v>Kitchen ApplLong, Kristin</v>
      </c>
      <c r="G4413" s="193" t="str">
        <f t="shared" ref="G4413:M4413" si="8300">G$100</f>
        <v>Long, Kristin</v>
      </c>
      <c r="H4413" s="193" t="str">
        <f t="shared" si="8300"/>
        <v>Jacobson, Rick</v>
      </c>
      <c r="I4413" s="193" t="str">
        <f t="shared" si="8300"/>
        <v>AR605</v>
      </c>
      <c r="J4413" s="193" t="str">
        <f t="shared" si="8300"/>
        <v>ART SUTCH PHOTOGRAPHY &amp; DIGITAL</v>
      </c>
      <c r="K4413" s="193" t="str">
        <f t="shared" si="8300"/>
        <v>all</v>
      </c>
      <c r="L4413" s="193">
        <f t="shared" si="8300"/>
        <v>0</v>
      </c>
      <c r="M4413" s="193">
        <f t="shared" si="8300"/>
        <v>0</v>
      </c>
      <c r="N4413" s="193" t="str">
        <f t="shared" si="8189"/>
        <v>Kitchen Appl</v>
      </c>
      <c r="AA4413" s="193">
        <f t="shared" si="8244"/>
        <v>0</v>
      </c>
      <c r="AB4413" s="193" t="str">
        <f t="shared" ref="AB4413" si="8301">AB$100</f>
        <v>Jacobson, Rick</v>
      </c>
    </row>
    <row r="4414" spans="1:28" s="188" customFormat="1" ht="17.399999999999999">
      <c r="A4414" s="193" t="str">
        <f t="shared" si="8239"/>
        <v>Kitchen Appl</v>
      </c>
      <c r="B4414" s="193" t="str">
        <f t="shared" si="8240"/>
        <v>BA020Kitchen Appl</v>
      </c>
      <c r="C4414" s="193" t="str">
        <f t="shared" si="8241"/>
        <v>Kitchen ApplJacobson, Rick</v>
      </c>
      <c r="D4414" s="193"/>
      <c r="E4414" s="193"/>
      <c r="F4414" s="193" t="str">
        <f t="shared" si="8242"/>
        <v>Kitchen ApplLong, Kristin</v>
      </c>
      <c r="G4414" s="193" t="str">
        <f t="shared" ref="G4414:M4414" si="8302">G$101</f>
        <v>Long, Kristin</v>
      </c>
      <c r="H4414" s="193" t="str">
        <f t="shared" si="8302"/>
        <v>Jacobson, Rick</v>
      </c>
      <c r="I4414" s="193" t="str">
        <f t="shared" si="8302"/>
        <v>BA020</v>
      </c>
      <c r="J4414" s="193" t="str">
        <f t="shared" si="8302"/>
        <v>BACKSCATTER</v>
      </c>
      <c r="K4414" s="193" t="str">
        <f t="shared" si="8302"/>
        <v>all</v>
      </c>
      <c r="L4414" s="193">
        <f t="shared" si="8302"/>
        <v>0</v>
      </c>
      <c r="M4414" s="193">
        <f t="shared" si="8302"/>
        <v>0</v>
      </c>
      <c r="N4414" s="193" t="str">
        <f t="shared" si="8189"/>
        <v>Kitchen Appl</v>
      </c>
      <c r="AA4414" s="193">
        <f t="shared" si="8244"/>
        <v>0</v>
      </c>
      <c r="AB4414" s="193" t="str">
        <f t="shared" ref="AB4414" si="8303">AB$101</f>
        <v>Jacobson, Rick</v>
      </c>
    </row>
    <row r="4415" spans="1:28" s="188" customFormat="1" ht="17.399999999999999">
      <c r="A4415" s="193" t="str">
        <f t="shared" si="8239"/>
        <v>Kitchen Appl</v>
      </c>
      <c r="B4415" s="193" t="str">
        <f t="shared" si="8240"/>
        <v>BO900Kitchen Appl</v>
      </c>
      <c r="C4415" s="193" t="str">
        <f t="shared" si="8241"/>
        <v>Kitchen ApplJacobson, Rick</v>
      </c>
      <c r="D4415" s="193"/>
      <c r="E4415" s="193"/>
      <c r="F4415" s="193" t="str">
        <f t="shared" si="8242"/>
        <v>Kitchen ApplLong, Kristin</v>
      </c>
      <c r="G4415" s="193" t="str">
        <f t="shared" ref="G4415:M4415" si="8304">G$102</f>
        <v>Long, Kristin</v>
      </c>
      <c r="H4415" s="193" t="str">
        <f t="shared" si="8304"/>
        <v>Jacobson, Rick</v>
      </c>
      <c r="I4415" s="193" t="str">
        <f t="shared" si="8304"/>
        <v>BO900</v>
      </c>
      <c r="J4415" s="193" t="str">
        <f t="shared" si="8304"/>
        <v>BOZEMAN CAMERA &amp; REPAIR INC</v>
      </c>
      <c r="K4415" s="193" t="str">
        <f t="shared" si="8304"/>
        <v>all</v>
      </c>
      <c r="L4415" s="193">
        <f t="shared" si="8304"/>
        <v>0</v>
      </c>
      <c r="M4415" s="193">
        <f t="shared" si="8304"/>
        <v>0</v>
      </c>
      <c r="N4415" s="193" t="str">
        <f t="shared" si="8189"/>
        <v>Kitchen Appl</v>
      </c>
      <c r="AA4415" s="193">
        <f t="shared" si="8244"/>
        <v>0</v>
      </c>
      <c r="AB4415" s="193" t="str">
        <f t="shared" ref="AB4415" si="8305">AB$102</f>
        <v>Jacobson, Rick</v>
      </c>
    </row>
    <row r="4416" spans="1:28" s="188" customFormat="1" ht="17.399999999999999">
      <c r="A4416" s="193" t="str">
        <f t="shared" si="8239"/>
        <v>Kitchen Appl</v>
      </c>
      <c r="B4416" s="193" t="str">
        <f t="shared" si="8240"/>
        <v>FI427Kitchen Appl</v>
      </c>
      <c r="C4416" s="193" t="str">
        <f t="shared" si="8241"/>
        <v>Kitchen ApplJacobson, Rick</v>
      </c>
      <c r="D4416" s="193"/>
      <c r="E4416" s="193"/>
      <c r="F4416" s="193" t="str">
        <f t="shared" si="8242"/>
        <v>Kitchen ApplLong, Kristin</v>
      </c>
      <c r="G4416" s="193" t="str">
        <f t="shared" ref="G4416:M4416" si="8306">G$103</f>
        <v>Long, Kristin</v>
      </c>
      <c r="H4416" s="193" t="str">
        <f t="shared" si="8306"/>
        <v>Jacobson, Rick</v>
      </c>
      <c r="I4416" s="193" t="str">
        <f t="shared" si="8306"/>
        <v>FI427</v>
      </c>
      <c r="J4416" s="193" t="str">
        <f t="shared" si="8306"/>
        <v>FIRESIDE CAMERA INC</v>
      </c>
      <c r="K4416" s="193" t="str">
        <f t="shared" si="8306"/>
        <v>all</v>
      </c>
      <c r="L4416" s="193">
        <f t="shared" si="8306"/>
        <v>0</v>
      </c>
      <c r="M4416" s="193">
        <f t="shared" si="8306"/>
        <v>0</v>
      </c>
      <c r="N4416" s="193" t="str">
        <f t="shared" si="8189"/>
        <v>Kitchen Appl</v>
      </c>
      <c r="AA4416" s="193">
        <f t="shared" si="8244"/>
        <v>0</v>
      </c>
      <c r="AB4416" s="193" t="str">
        <f t="shared" ref="AB4416" si="8307">AB$103</f>
        <v>Jacobson, Rick</v>
      </c>
    </row>
    <row r="4417" spans="1:28" s="188" customFormat="1" ht="17.399999999999999">
      <c r="A4417" s="193" t="str">
        <f t="shared" si="8239"/>
        <v>Kitchen Appl</v>
      </c>
      <c r="B4417" s="193" t="str">
        <f t="shared" si="8240"/>
        <v>GL321Kitchen Appl</v>
      </c>
      <c r="C4417" s="193" t="str">
        <f t="shared" si="8241"/>
        <v>Kitchen ApplJacobson, Rick</v>
      </c>
      <c r="D4417" s="193"/>
      <c r="E4417" s="193"/>
      <c r="F4417" s="193" t="str">
        <f t="shared" si="8242"/>
        <v>Kitchen ApplLong, Kristin</v>
      </c>
      <c r="G4417" s="193" t="str">
        <f t="shared" ref="G4417:M4417" si="8308">G$104</f>
        <v>Long, Kristin</v>
      </c>
      <c r="H4417" s="193" t="str">
        <f t="shared" si="8308"/>
        <v>Jacobson, Rick</v>
      </c>
      <c r="I4417" s="193" t="str">
        <f t="shared" si="8308"/>
        <v>GL321</v>
      </c>
      <c r="J4417" s="193" t="str">
        <f t="shared" si="8308"/>
        <v>GLAZER'S CAMERA SUPPLY INC</v>
      </c>
      <c r="K4417" s="193" t="str">
        <f t="shared" si="8308"/>
        <v>all</v>
      </c>
      <c r="L4417" s="193">
        <f t="shared" si="8308"/>
        <v>0</v>
      </c>
      <c r="M4417" s="193">
        <f t="shared" si="8308"/>
        <v>0</v>
      </c>
      <c r="N4417" s="193" t="str">
        <f t="shared" si="8189"/>
        <v>Kitchen Appl</v>
      </c>
      <c r="AA4417" s="193">
        <f t="shared" si="8244"/>
        <v>0</v>
      </c>
      <c r="AB4417" s="193" t="str">
        <f t="shared" ref="AB4417" si="8309">AB$104</f>
        <v>Jacobson, Rick</v>
      </c>
    </row>
    <row r="4418" spans="1:28" s="188" customFormat="1" ht="17.399999999999999">
      <c r="A4418" s="193" t="str">
        <f t="shared" si="8239"/>
        <v>Kitchen Appl</v>
      </c>
      <c r="B4418" s="193" t="str">
        <f t="shared" si="8240"/>
        <v>KE811Kitchen Appl</v>
      </c>
      <c r="C4418" s="193" t="str">
        <f t="shared" si="8241"/>
        <v>Kitchen ApplJacobson, Rick</v>
      </c>
      <c r="D4418" s="193"/>
      <c r="E4418" s="193"/>
      <c r="F4418" s="193" t="str">
        <f t="shared" si="8242"/>
        <v>Kitchen ApplLong, Kristin</v>
      </c>
      <c r="G4418" s="193" t="str">
        <f t="shared" ref="G4418:M4418" si="8310">G$105</f>
        <v>Long, Kristin</v>
      </c>
      <c r="H4418" s="193" t="str">
        <f t="shared" si="8310"/>
        <v>Jacobson, Rick</v>
      </c>
      <c r="I4418" s="193" t="str">
        <f t="shared" si="8310"/>
        <v>KE811</v>
      </c>
      <c r="J4418" s="193" t="str">
        <f t="shared" si="8310"/>
        <v>KENMORE CAMERA INC</v>
      </c>
      <c r="K4418" s="193" t="str">
        <f t="shared" si="8310"/>
        <v>all</v>
      </c>
      <c r="L4418" s="193">
        <f t="shared" si="8310"/>
        <v>0</v>
      </c>
      <c r="M4418" s="193">
        <f t="shared" si="8310"/>
        <v>0</v>
      </c>
      <c r="N4418" s="193" t="str">
        <f t="shared" si="8189"/>
        <v>Kitchen Appl</v>
      </c>
      <c r="AA4418" s="193">
        <f t="shared" si="8244"/>
        <v>0</v>
      </c>
      <c r="AB4418" s="193" t="str">
        <f t="shared" ref="AB4418" si="8311">AB$105</f>
        <v>Jacobson, Rick</v>
      </c>
    </row>
    <row r="4419" spans="1:28" s="188" customFormat="1" ht="17.399999999999999">
      <c r="A4419" s="193" t="str">
        <f t="shared" si="8239"/>
        <v>Kitchen Appl</v>
      </c>
      <c r="B4419" s="193" t="str">
        <f t="shared" si="8240"/>
        <v>MI975Kitchen Appl</v>
      </c>
      <c r="C4419" s="193" t="str">
        <f t="shared" si="8241"/>
        <v>Kitchen ApplJacobson, Rick</v>
      </c>
      <c r="D4419" s="193"/>
      <c r="E4419" s="193"/>
      <c r="F4419" s="193" t="str">
        <f t="shared" si="8242"/>
        <v>Kitchen ApplLong, Kristin</v>
      </c>
      <c r="G4419" s="193" t="str">
        <f t="shared" ref="G4419:M4419" si="8312">G$106</f>
        <v>Long, Kristin</v>
      </c>
      <c r="H4419" s="193" t="str">
        <f t="shared" si="8312"/>
        <v>Jacobson, Rick</v>
      </c>
      <c r="I4419" s="193" t="str">
        <f t="shared" si="8312"/>
        <v>MI975</v>
      </c>
      <c r="J4419" s="193" t="str">
        <f t="shared" si="8312"/>
        <v>MIKE'S CAMERA OF CALIFORNIA</v>
      </c>
      <c r="K4419" s="193" t="str">
        <f t="shared" si="8312"/>
        <v>all</v>
      </c>
      <c r="L4419" s="193">
        <f t="shared" si="8312"/>
        <v>0</v>
      </c>
      <c r="M4419" s="193">
        <f t="shared" si="8312"/>
        <v>0</v>
      </c>
      <c r="N4419" s="193" t="str">
        <f t="shared" si="8189"/>
        <v>Kitchen Appl</v>
      </c>
      <c r="AA4419" s="193">
        <f t="shared" si="8244"/>
        <v>0</v>
      </c>
      <c r="AB4419" s="193" t="str">
        <f t="shared" ref="AB4419" si="8313">AB$106</f>
        <v>Jacobson, Rick</v>
      </c>
    </row>
    <row r="4420" spans="1:28" s="188" customFormat="1" ht="17.399999999999999">
      <c r="A4420" s="193" t="str">
        <f t="shared" si="8239"/>
        <v>Kitchen Appl</v>
      </c>
      <c r="B4420" s="193" t="str">
        <f t="shared" si="8240"/>
        <v>MI976Kitchen Appl</v>
      </c>
      <c r="C4420" s="193" t="str">
        <f t="shared" si="8241"/>
        <v>Kitchen ApplJacobson, Rick</v>
      </c>
      <c r="D4420" s="193"/>
      <c r="E4420" s="193"/>
      <c r="F4420" s="193" t="str">
        <f t="shared" si="8242"/>
        <v>Kitchen ApplLong, Kristin</v>
      </c>
      <c r="G4420" s="193" t="str">
        <f t="shared" ref="G4420:M4420" si="8314">G$107</f>
        <v>Long, Kristin</v>
      </c>
      <c r="H4420" s="193" t="str">
        <f t="shared" si="8314"/>
        <v>Jacobson, Rick</v>
      </c>
      <c r="I4420" s="193" t="str">
        <f t="shared" si="8314"/>
        <v>MI976</v>
      </c>
      <c r="J4420" s="193" t="str">
        <f t="shared" si="8314"/>
        <v>MIKE'S CAMERA INC</v>
      </c>
      <c r="K4420" s="193" t="str">
        <f t="shared" si="8314"/>
        <v>all</v>
      </c>
      <c r="L4420" s="193">
        <f t="shared" si="8314"/>
        <v>0</v>
      </c>
      <c r="M4420" s="193">
        <f t="shared" si="8314"/>
        <v>0</v>
      </c>
      <c r="N4420" s="193" t="str">
        <f t="shared" si="8189"/>
        <v>Kitchen Appl</v>
      </c>
      <c r="AA4420" s="193">
        <f t="shared" si="8244"/>
        <v>0</v>
      </c>
      <c r="AB4420" s="193" t="str">
        <f t="shared" ref="AB4420" si="8315">AB$107</f>
        <v>Jacobson, Rick</v>
      </c>
    </row>
    <row r="4421" spans="1:28" s="188" customFormat="1" ht="17.399999999999999">
      <c r="A4421" s="193" t="str">
        <f t="shared" si="8239"/>
        <v>Kitchen Appl</v>
      </c>
      <c r="B4421" s="193" t="str">
        <f t="shared" si="8240"/>
        <v>PR015Kitchen Appl</v>
      </c>
      <c r="C4421" s="193" t="str">
        <f t="shared" si="8241"/>
        <v>Kitchen ApplJacobson, Rick</v>
      </c>
      <c r="D4421" s="193"/>
      <c r="E4421" s="193"/>
      <c r="F4421" s="193" t="str">
        <f t="shared" si="8242"/>
        <v>Kitchen ApplLong, Kristin</v>
      </c>
      <c r="G4421" s="193" t="str">
        <f t="shared" ref="G4421:M4421" si="8316">G$108</f>
        <v>Long, Kristin</v>
      </c>
      <c r="H4421" s="193" t="str">
        <f t="shared" si="8316"/>
        <v>Jacobson, Rick</v>
      </c>
      <c r="I4421" s="193" t="str">
        <f t="shared" si="8316"/>
        <v>PR015</v>
      </c>
      <c r="J4421" s="193" t="str">
        <f t="shared" si="8316"/>
        <v>PRO PHOTO SUPPLY INC</v>
      </c>
      <c r="K4421" s="193" t="str">
        <f t="shared" si="8316"/>
        <v>all</v>
      </c>
      <c r="L4421" s="193">
        <f t="shared" si="8316"/>
        <v>0</v>
      </c>
      <c r="M4421" s="193">
        <f t="shared" si="8316"/>
        <v>0</v>
      </c>
      <c r="N4421" s="193" t="str">
        <f t="shared" si="8189"/>
        <v>Kitchen Appl</v>
      </c>
      <c r="AA4421" s="193">
        <f t="shared" si="8244"/>
        <v>0</v>
      </c>
      <c r="AB4421" s="193" t="str">
        <f t="shared" ref="AB4421" si="8317">AB$108</f>
        <v>Jacobson, Rick</v>
      </c>
    </row>
    <row r="4422" spans="1:28" s="188" customFormat="1" ht="17.399999999999999">
      <c r="A4422" s="193" t="str">
        <f t="shared" si="8239"/>
        <v>Kitchen Appl</v>
      </c>
      <c r="B4422" s="193" t="str">
        <f t="shared" si="8240"/>
        <v>SN287Kitchen Appl</v>
      </c>
      <c r="C4422" s="193" t="str">
        <f t="shared" si="8241"/>
        <v>Kitchen ApplJacobson, Rick</v>
      </c>
      <c r="D4422" s="193"/>
      <c r="E4422" s="193"/>
      <c r="F4422" s="193" t="str">
        <f t="shared" si="8242"/>
        <v>Kitchen ApplLong, Kristin</v>
      </c>
      <c r="G4422" s="193" t="str">
        <f t="shared" ref="G4422:M4422" si="8318">G$109</f>
        <v>Long, Kristin</v>
      </c>
      <c r="H4422" s="193" t="str">
        <f t="shared" si="8318"/>
        <v>Jacobson, Rick</v>
      </c>
      <c r="I4422" s="193" t="str">
        <f t="shared" si="8318"/>
        <v>SN287</v>
      </c>
      <c r="J4422" s="193" t="str">
        <f t="shared" si="8318"/>
        <v>SAN JOSE CAMERA &amp; VI</v>
      </c>
      <c r="K4422" s="193" t="str">
        <f t="shared" si="8318"/>
        <v>all</v>
      </c>
      <c r="L4422" s="193">
        <f t="shared" si="8318"/>
        <v>0</v>
      </c>
      <c r="M4422" s="193">
        <f t="shared" si="8318"/>
        <v>0</v>
      </c>
      <c r="N4422" s="193" t="str">
        <f t="shared" si="8189"/>
        <v>Kitchen Appl</v>
      </c>
      <c r="AA4422" s="193">
        <f t="shared" si="8244"/>
        <v>0</v>
      </c>
      <c r="AB4422" s="193" t="str">
        <f t="shared" ref="AB4422" si="8319">AB$109</f>
        <v>Jacobson, Rick</v>
      </c>
    </row>
    <row r="4423" spans="1:28" s="188" customFormat="1" ht="17.399999999999999">
      <c r="A4423" s="193" t="str">
        <f t="shared" si="8239"/>
        <v>Kitchen Appl</v>
      </c>
      <c r="B4423" s="193" t="str">
        <f t="shared" si="8240"/>
        <v>ST095Kitchen Appl</v>
      </c>
      <c r="C4423" s="193" t="str">
        <f t="shared" si="8241"/>
        <v>Kitchen ApplJacobson, Rick</v>
      </c>
      <c r="D4423" s="193"/>
      <c r="E4423" s="193"/>
      <c r="F4423" s="193" t="str">
        <f t="shared" si="8242"/>
        <v>Kitchen ApplLong, Kristin</v>
      </c>
      <c r="G4423" s="193" t="str">
        <f t="shared" ref="G4423:M4423" si="8320">G$110</f>
        <v>Long, Kristin</v>
      </c>
      <c r="H4423" s="193" t="str">
        <f t="shared" si="8320"/>
        <v>Jacobson, Rick</v>
      </c>
      <c r="I4423" s="193" t="str">
        <f t="shared" si="8320"/>
        <v>ST095</v>
      </c>
      <c r="J4423" s="193" t="str">
        <f t="shared" si="8320"/>
        <v>STEWARTS PHOTO, INC</v>
      </c>
      <c r="K4423" s="193" t="str">
        <f t="shared" si="8320"/>
        <v>all</v>
      </c>
      <c r="L4423" s="193">
        <f t="shared" si="8320"/>
        <v>0</v>
      </c>
      <c r="M4423" s="193">
        <f t="shared" si="8320"/>
        <v>0</v>
      </c>
      <c r="N4423" s="193" t="str">
        <f t="shared" si="8189"/>
        <v>Kitchen Appl</v>
      </c>
      <c r="AA4423" s="193">
        <f t="shared" si="8244"/>
        <v>0</v>
      </c>
      <c r="AB4423" s="193" t="str">
        <f t="shared" ref="AB4423" si="8321">AB$110</f>
        <v>Jacobson, Rick</v>
      </c>
    </row>
    <row r="4424" spans="1:28" s="188" customFormat="1" ht="17.399999999999999">
      <c r="A4424" s="193" t="str">
        <f t="shared" si="8239"/>
        <v>Kitchen Appl</v>
      </c>
      <c r="B4424" s="193" t="str">
        <f t="shared" si="8240"/>
        <v>0Kitchen Appl</v>
      </c>
      <c r="C4424" s="193" t="str">
        <f t="shared" si="8241"/>
        <v>Kitchen Appl0</v>
      </c>
      <c r="D4424" s="193"/>
      <c r="E4424" s="193"/>
      <c r="F4424" s="193" t="str">
        <f t="shared" si="8242"/>
        <v>Kitchen Appl0</v>
      </c>
      <c r="G4424" s="193">
        <f t="shared" ref="G4424:M4424" si="8322">G$111</f>
        <v>0</v>
      </c>
      <c r="H4424" s="193">
        <f t="shared" si="8322"/>
        <v>0</v>
      </c>
      <c r="I4424" s="193">
        <f t="shared" si="8322"/>
        <v>0</v>
      </c>
      <c r="J4424" s="193">
        <f t="shared" si="8322"/>
        <v>0</v>
      </c>
      <c r="K4424" s="193">
        <f t="shared" si="8322"/>
        <v>0</v>
      </c>
      <c r="L4424" s="193">
        <f t="shared" si="8322"/>
        <v>0</v>
      </c>
      <c r="M4424" s="193">
        <f t="shared" si="8322"/>
        <v>0</v>
      </c>
      <c r="N4424" s="193" t="str">
        <f t="shared" ref="N4424:N4487" si="8323">A4424</f>
        <v>Kitchen Appl</v>
      </c>
      <c r="AA4424" s="193">
        <f t="shared" si="8244"/>
        <v>0</v>
      </c>
      <c r="AB4424" s="193">
        <f t="shared" ref="AB4424" si="8324">AB$111</f>
        <v>0</v>
      </c>
    </row>
    <row r="4425" spans="1:28" s="188" customFormat="1" ht="17.399999999999999">
      <c r="A4425" s="193" t="str">
        <f t="shared" si="8239"/>
        <v>Kitchen Appl</v>
      </c>
      <c r="B4425" s="193" t="str">
        <f t="shared" si="8240"/>
        <v>0Kitchen Appl</v>
      </c>
      <c r="C4425" s="193" t="str">
        <f t="shared" si="8241"/>
        <v>Kitchen Appl0</v>
      </c>
      <c r="D4425" s="193"/>
      <c r="E4425" s="193"/>
      <c r="F4425" s="193" t="str">
        <f t="shared" si="8242"/>
        <v>Kitchen Appl0</v>
      </c>
      <c r="G4425" s="193">
        <f t="shared" ref="G4425:M4425" si="8325">G$112</f>
        <v>0</v>
      </c>
      <c r="H4425" s="193">
        <f t="shared" si="8325"/>
        <v>0</v>
      </c>
      <c r="I4425" s="193">
        <f t="shared" si="8325"/>
        <v>0</v>
      </c>
      <c r="J4425" s="193">
        <f t="shared" si="8325"/>
        <v>0</v>
      </c>
      <c r="K4425" s="193">
        <f t="shared" si="8325"/>
        <v>0</v>
      </c>
      <c r="L4425" s="193">
        <f t="shared" si="8325"/>
        <v>0</v>
      </c>
      <c r="M4425" s="193">
        <f t="shared" si="8325"/>
        <v>0</v>
      </c>
      <c r="N4425" s="193" t="str">
        <f t="shared" si="8323"/>
        <v>Kitchen Appl</v>
      </c>
      <c r="AA4425" s="193">
        <f t="shared" si="8244"/>
        <v>0</v>
      </c>
      <c r="AB4425" s="193">
        <f t="shared" ref="AB4425" si="8326">AB$112</f>
        <v>0</v>
      </c>
    </row>
    <row r="4426" spans="1:28" s="188" customFormat="1" ht="17.399999999999999">
      <c r="A4426" s="193" t="str">
        <f t="shared" si="8239"/>
        <v>Kitchen Appl</v>
      </c>
      <c r="B4426" s="193" t="str">
        <f t="shared" si="8240"/>
        <v>BH085Kitchen Appl</v>
      </c>
      <c r="C4426" s="193" t="str">
        <f t="shared" si="8241"/>
        <v>Kitchen ApplNocho, Charles</v>
      </c>
      <c r="D4426" s="193"/>
      <c r="E4426" s="193"/>
      <c r="F4426" s="193" t="str">
        <f t="shared" si="8242"/>
        <v>Kitchen ApplLong, Kristin</v>
      </c>
      <c r="G4426" s="193" t="str">
        <f t="shared" ref="G4426:M4426" si="8327">G$113</f>
        <v>Long, Kristin</v>
      </c>
      <c r="H4426" s="193" t="str">
        <f t="shared" si="8327"/>
        <v>Nocho, Charles</v>
      </c>
      <c r="I4426" s="193" t="str">
        <f t="shared" si="8327"/>
        <v>BH085</v>
      </c>
      <c r="J4426" s="193" t="str">
        <f t="shared" si="8327"/>
        <v>B &amp; H PHOTO &amp; ELEC CO</v>
      </c>
      <c r="K4426" s="193" t="str">
        <f t="shared" si="8327"/>
        <v>all</v>
      </c>
      <c r="L4426" s="193">
        <f t="shared" si="8327"/>
        <v>0</v>
      </c>
      <c r="M4426" s="193">
        <f t="shared" si="8327"/>
        <v>0</v>
      </c>
      <c r="N4426" s="193" t="str">
        <f t="shared" si="8323"/>
        <v>Kitchen Appl</v>
      </c>
      <c r="AA4426" s="193">
        <f t="shared" si="8244"/>
        <v>0</v>
      </c>
      <c r="AB4426" s="193" t="str">
        <f t="shared" ref="AB4426" si="8328">AB$113</f>
        <v>Nocho, Charles</v>
      </c>
    </row>
    <row r="4427" spans="1:28" s="188" customFormat="1" ht="17.399999999999999">
      <c r="A4427" s="193" t="str">
        <f t="shared" si="8239"/>
        <v>Kitchen Appl</v>
      </c>
      <c r="B4427" s="193" t="str">
        <f t="shared" si="8240"/>
        <v>CA023Kitchen Appl</v>
      </c>
      <c r="C4427" s="193" t="str">
        <f t="shared" si="8241"/>
        <v>Kitchen ApplNocho, Charles</v>
      </c>
      <c r="D4427" s="193"/>
      <c r="E4427" s="193"/>
      <c r="F4427" s="193" t="str">
        <f t="shared" si="8242"/>
        <v>Kitchen ApplLong, Kristin</v>
      </c>
      <c r="G4427" s="193" t="str">
        <f t="shared" ref="G4427:M4427" si="8329">G$114</f>
        <v>Long, Kristin</v>
      </c>
      <c r="H4427" s="193" t="str">
        <f t="shared" si="8329"/>
        <v>Nocho, Charles</v>
      </c>
      <c r="I4427" s="193" t="str">
        <f t="shared" si="8329"/>
        <v>CA023</v>
      </c>
      <c r="J4427" s="193" t="str">
        <f t="shared" si="8329"/>
        <v>C&amp;A MARKETING INC</v>
      </c>
      <c r="K4427" s="193" t="str">
        <f t="shared" si="8329"/>
        <v>all</v>
      </c>
      <c r="L4427" s="193">
        <f t="shared" si="8329"/>
        <v>0</v>
      </c>
      <c r="M4427" s="193">
        <f t="shared" si="8329"/>
        <v>0</v>
      </c>
      <c r="N4427" s="193" t="str">
        <f t="shared" si="8323"/>
        <v>Kitchen Appl</v>
      </c>
      <c r="AA4427" s="193">
        <f t="shared" si="8244"/>
        <v>0</v>
      </c>
      <c r="AB4427" s="193" t="str">
        <f t="shared" ref="AB4427" si="8330">AB$114</f>
        <v>Nocho, Charles</v>
      </c>
    </row>
    <row r="4428" spans="1:28" s="188" customFormat="1" ht="17.399999999999999">
      <c r="A4428" s="193" t="str">
        <f t="shared" si="8239"/>
        <v>Kitchen Appl</v>
      </c>
      <c r="B4428" s="193" t="str">
        <f t="shared" si="8240"/>
        <v>CA956Kitchen Appl</v>
      </c>
      <c r="C4428" s="193" t="str">
        <f t="shared" si="8241"/>
        <v>Kitchen ApplNocho, Charles</v>
      </c>
      <c r="D4428" s="193"/>
      <c r="E4428" s="193"/>
      <c r="F4428" s="193" t="str">
        <f t="shared" si="8242"/>
        <v>Kitchen ApplLong, Kristin</v>
      </c>
      <c r="G4428" s="193" t="str">
        <f t="shared" ref="G4428:M4428" si="8331">G$115</f>
        <v>Long, Kristin</v>
      </c>
      <c r="H4428" s="193" t="str">
        <f t="shared" si="8331"/>
        <v>Nocho, Charles</v>
      </c>
      <c r="I4428" s="193" t="str">
        <f t="shared" si="8331"/>
        <v>CA956</v>
      </c>
      <c r="J4428" s="193" t="str">
        <f t="shared" si="8331"/>
        <v>CARDINAL CAMERA &amp; VIDEO CENTER</v>
      </c>
      <c r="K4428" s="193" t="str">
        <f t="shared" si="8331"/>
        <v>all</v>
      </c>
      <c r="L4428" s="193">
        <f t="shared" si="8331"/>
        <v>0</v>
      </c>
      <c r="M4428" s="193">
        <f t="shared" si="8331"/>
        <v>0</v>
      </c>
      <c r="N4428" s="193" t="str">
        <f t="shared" si="8323"/>
        <v>Kitchen Appl</v>
      </c>
      <c r="AA4428" s="193">
        <f t="shared" si="8244"/>
        <v>0</v>
      </c>
      <c r="AB4428" s="193" t="str">
        <f t="shared" ref="AB4428" si="8332">AB$115</f>
        <v>Nocho, Charles</v>
      </c>
    </row>
    <row r="4429" spans="1:28" s="188" customFormat="1" ht="17.399999999999999">
      <c r="A4429" s="193" t="str">
        <f t="shared" si="8239"/>
        <v>Kitchen Appl</v>
      </c>
      <c r="B4429" s="193" t="str">
        <f t="shared" si="8240"/>
        <v>0Kitchen Appl</v>
      </c>
      <c r="C4429" s="193" t="str">
        <f t="shared" si="8241"/>
        <v>Kitchen Appl0</v>
      </c>
      <c r="D4429" s="193"/>
      <c r="E4429" s="193"/>
      <c r="F4429" s="193" t="str">
        <f t="shared" si="8242"/>
        <v>Kitchen Appl0</v>
      </c>
      <c r="G4429" s="193">
        <f t="shared" ref="G4429:M4429" si="8333">G$116</f>
        <v>0</v>
      </c>
      <c r="H4429" s="193">
        <f t="shared" si="8333"/>
        <v>0</v>
      </c>
      <c r="I4429" s="193">
        <f t="shared" si="8333"/>
        <v>0</v>
      </c>
      <c r="J4429" s="193">
        <f t="shared" si="8333"/>
        <v>0</v>
      </c>
      <c r="K4429" s="193">
        <f t="shared" si="8333"/>
        <v>0</v>
      </c>
      <c r="L4429" s="193">
        <f t="shared" si="8333"/>
        <v>0</v>
      </c>
      <c r="M4429" s="193">
        <f t="shared" si="8333"/>
        <v>0</v>
      </c>
      <c r="N4429" s="193" t="str">
        <f t="shared" si="8323"/>
        <v>Kitchen Appl</v>
      </c>
      <c r="AA4429" s="193">
        <f t="shared" si="8244"/>
        <v>0</v>
      </c>
      <c r="AB4429" s="193">
        <f t="shared" ref="AB4429" si="8334">AB$116</f>
        <v>0</v>
      </c>
    </row>
    <row r="4430" spans="1:28" s="188" customFormat="1" ht="17.399999999999999">
      <c r="A4430" s="193" t="str">
        <f t="shared" si="8239"/>
        <v>Kitchen Appl</v>
      </c>
      <c r="B4430" s="193" t="str">
        <f t="shared" si="8240"/>
        <v>0Kitchen Appl</v>
      </c>
      <c r="C4430" s="193" t="str">
        <f t="shared" si="8241"/>
        <v>Kitchen Appl0</v>
      </c>
      <c r="D4430" s="193"/>
      <c r="E4430" s="193"/>
      <c r="F4430" s="193" t="str">
        <f t="shared" si="8242"/>
        <v>Kitchen Appl0</v>
      </c>
      <c r="G4430" s="193">
        <f t="shared" ref="G4430:M4430" si="8335">G$117</f>
        <v>0</v>
      </c>
      <c r="H4430" s="193">
        <f t="shared" si="8335"/>
        <v>0</v>
      </c>
      <c r="I4430" s="193">
        <f t="shared" si="8335"/>
        <v>0</v>
      </c>
      <c r="J4430" s="193">
        <f t="shared" si="8335"/>
        <v>0</v>
      </c>
      <c r="K4430" s="193">
        <f t="shared" si="8335"/>
        <v>0</v>
      </c>
      <c r="L4430" s="193">
        <f t="shared" si="8335"/>
        <v>0</v>
      </c>
      <c r="M4430" s="193">
        <f t="shared" si="8335"/>
        <v>0</v>
      </c>
      <c r="N4430" s="193" t="str">
        <f t="shared" si="8323"/>
        <v>Kitchen Appl</v>
      </c>
      <c r="AA4430" s="193">
        <f t="shared" si="8244"/>
        <v>0</v>
      </c>
      <c r="AB4430" s="193">
        <f t="shared" ref="AB4430" si="8336">AB$117</f>
        <v>0</v>
      </c>
    </row>
    <row r="4431" spans="1:28" s="188" customFormat="1" ht="17.399999999999999">
      <c r="A4431" s="193" t="str">
        <f t="shared" si="8239"/>
        <v>Kitchen Appl</v>
      </c>
      <c r="B4431" s="193" t="str">
        <f t="shared" si="8240"/>
        <v>HO050Kitchen Appl</v>
      </c>
      <c r="C4431" s="193" t="str">
        <f t="shared" si="8241"/>
        <v>Kitchen ApplPreston, Peter</v>
      </c>
      <c r="D4431" s="193"/>
      <c r="E4431" s="193"/>
      <c r="F4431" s="193" t="str">
        <f t="shared" si="8242"/>
        <v>Kitchen ApplLong, Kristin</v>
      </c>
      <c r="G4431" s="193" t="str">
        <f t="shared" ref="G4431:M4431" si="8337">G$118</f>
        <v>Long, Kristin</v>
      </c>
      <c r="H4431" s="193" t="str">
        <f t="shared" si="8337"/>
        <v>Preston, Peter</v>
      </c>
      <c r="I4431" s="193" t="str">
        <f t="shared" si="8337"/>
        <v>HO050</v>
      </c>
      <c r="J4431" s="193" t="str">
        <f t="shared" si="8337"/>
        <v>HORN PHOTO</v>
      </c>
      <c r="K4431" s="193" t="str">
        <f t="shared" si="8337"/>
        <v>all</v>
      </c>
      <c r="L4431" s="193">
        <f t="shared" si="8337"/>
        <v>0</v>
      </c>
      <c r="M4431" s="193">
        <f t="shared" si="8337"/>
        <v>0</v>
      </c>
      <c r="N4431" s="193" t="str">
        <f t="shared" si="8323"/>
        <v>Kitchen Appl</v>
      </c>
      <c r="AA4431" s="193">
        <f t="shared" si="8244"/>
        <v>0</v>
      </c>
      <c r="AB4431" s="193" t="str">
        <f t="shared" ref="AB4431" si="8338">AB$118</f>
        <v>Preston, Peter</v>
      </c>
    </row>
    <row r="4432" spans="1:28" s="188" customFormat="1" ht="17.399999999999999">
      <c r="A4432" s="193" t="str">
        <f t="shared" si="8239"/>
        <v>Kitchen Appl</v>
      </c>
      <c r="B4432" s="193" t="str">
        <f t="shared" si="8240"/>
        <v>HO122Kitchen Appl</v>
      </c>
      <c r="C4432" s="193" t="str">
        <f t="shared" si="8241"/>
        <v>Kitchen ApplPreston, Peter</v>
      </c>
      <c r="D4432" s="193"/>
      <c r="E4432" s="193"/>
      <c r="F4432" s="193" t="str">
        <f t="shared" si="8242"/>
        <v>Kitchen ApplLong, Kristin</v>
      </c>
      <c r="G4432" s="193" t="str">
        <f t="shared" ref="G4432:M4432" si="8339">G$119</f>
        <v>Long, Kristin</v>
      </c>
      <c r="H4432" s="193" t="str">
        <f t="shared" si="8339"/>
        <v>Preston, Peter</v>
      </c>
      <c r="I4432" s="193" t="str">
        <f t="shared" si="8339"/>
        <v>HO122</v>
      </c>
      <c r="J4432" s="193" t="str">
        <f t="shared" si="8339"/>
        <v>HOT ROD CAMERAS LLC</v>
      </c>
      <c r="K4432" s="193" t="str">
        <f t="shared" si="8339"/>
        <v>all</v>
      </c>
      <c r="L4432" s="193">
        <f t="shared" si="8339"/>
        <v>0</v>
      </c>
      <c r="M4432" s="193">
        <f t="shared" si="8339"/>
        <v>0</v>
      </c>
      <c r="N4432" s="193" t="str">
        <f t="shared" si="8323"/>
        <v>Kitchen Appl</v>
      </c>
      <c r="AA4432" s="193">
        <f t="shared" si="8244"/>
        <v>0</v>
      </c>
      <c r="AB4432" s="193" t="str">
        <f t="shared" ref="AB4432" si="8340">AB$119</f>
        <v>Preston, Peter</v>
      </c>
    </row>
    <row r="4433" spans="1:28" s="188" customFormat="1" ht="17.399999999999999">
      <c r="A4433" s="193" t="str">
        <f t="shared" si="8239"/>
        <v>Kitchen Appl</v>
      </c>
      <c r="B4433" s="193" t="str">
        <f t="shared" si="8240"/>
        <v>IM267Kitchen Appl</v>
      </c>
      <c r="C4433" s="193" t="str">
        <f t="shared" si="8241"/>
        <v>Kitchen ApplPreston, Peter</v>
      </c>
      <c r="D4433" s="193"/>
      <c r="E4433" s="193"/>
      <c r="F4433" s="193" t="str">
        <f t="shared" si="8242"/>
        <v>Kitchen ApplLong, Kristin</v>
      </c>
      <c r="G4433" s="193" t="str">
        <f t="shared" ref="G4433:M4433" si="8341">G$120</f>
        <v>Long, Kristin</v>
      </c>
      <c r="H4433" s="193" t="str">
        <f t="shared" si="8341"/>
        <v>Preston, Peter</v>
      </c>
      <c r="I4433" s="193" t="str">
        <f t="shared" si="8341"/>
        <v>IM267</v>
      </c>
      <c r="J4433" s="193" t="str">
        <f t="shared" si="8341"/>
        <v>IMAGE ONE ENTERPRISES LLC</v>
      </c>
      <c r="K4433" s="193" t="str">
        <f t="shared" si="8341"/>
        <v>all</v>
      </c>
      <c r="L4433" s="193">
        <f t="shared" si="8341"/>
        <v>0</v>
      </c>
      <c r="M4433" s="193">
        <f t="shared" si="8341"/>
        <v>0</v>
      </c>
      <c r="N4433" s="193" t="str">
        <f t="shared" si="8323"/>
        <v>Kitchen Appl</v>
      </c>
      <c r="AA4433" s="193">
        <f t="shared" si="8244"/>
        <v>0</v>
      </c>
      <c r="AB4433" s="193" t="str">
        <f t="shared" ref="AB4433" si="8342">AB$120</f>
        <v>Preston, Peter</v>
      </c>
    </row>
    <row r="4434" spans="1:28" s="188" customFormat="1" ht="17.399999999999999">
      <c r="A4434" s="193" t="str">
        <f t="shared" si="8239"/>
        <v>Kitchen Appl</v>
      </c>
      <c r="B4434" s="193" t="str">
        <f t="shared" si="8240"/>
        <v>JO461Kitchen Appl</v>
      </c>
      <c r="C4434" s="193" t="str">
        <f t="shared" si="8241"/>
        <v>Kitchen ApplPreston, Peter</v>
      </c>
      <c r="D4434" s="193"/>
      <c r="E4434" s="193"/>
      <c r="F4434" s="193" t="str">
        <f t="shared" si="8242"/>
        <v>Kitchen ApplLong, Kristin</v>
      </c>
      <c r="G4434" s="193" t="str">
        <f t="shared" ref="G4434:M4434" si="8343">G$121</f>
        <v>Long, Kristin</v>
      </c>
      <c r="H4434" s="193" t="str">
        <f t="shared" si="8343"/>
        <v>Preston, Peter</v>
      </c>
      <c r="I4434" s="193" t="str">
        <f t="shared" si="8343"/>
        <v>JO461</v>
      </c>
      <c r="J4434" s="193" t="str">
        <f t="shared" si="8343"/>
        <v>JOE CAMERA INC</v>
      </c>
      <c r="K4434" s="193" t="str">
        <f t="shared" si="8343"/>
        <v>all</v>
      </c>
      <c r="L4434" s="193">
        <f t="shared" si="8343"/>
        <v>0</v>
      </c>
      <c r="M4434" s="193">
        <f t="shared" si="8343"/>
        <v>0</v>
      </c>
      <c r="N4434" s="193" t="str">
        <f t="shared" si="8323"/>
        <v>Kitchen Appl</v>
      </c>
      <c r="AA4434" s="193">
        <f t="shared" si="8244"/>
        <v>0</v>
      </c>
      <c r="AB4434" s="193" t="str">
        <f t="shared" ref="AB4434" si="8344">AB$121</f>
        <v>Preston, Peter</v>
      </c>
    </row>
    <row r="4435" spans="1:28" s="188" customFormat="1" ht="17.399999999999999">
      <c r="A4435" s="193" t="str">
        <f t="shared" si="8239"/>
        <v>Kitchen Appl</v>
      </c>
      <c r="B4435" s="193" t="str">
        <f t="shared" si="8240"/>
        <v>NL001Kitchen Appl</v>
      </c>
      <c r="C4435" s="193" t="str">
        <f t="shared" si="8241"/>
        <v>Kitchen ApplPreston, Peter</v>
      </c>
      <c r="D4435" s="193"/>
      <c r="E4435" s="193"/>
      <c r="F4435" s="193" t="str">
        <f t="shared" si="8242"/>
        <v>Kitchen ApplLong, Kristin</v>
      </c>
      <c r="G4435" s="193" t="str">
        <f t="shared" ref="G4435:M4435" si="8345">G$122</f>
        <v>Long, Kristin</v>
      </c>
      <c r="H4435" s="193" t="str">
        <f t="shared" si="8345"/>
        <v>Preston, Peter</v>
      </c>
      <c r="I4435" s="193" t="str">
        <f t="shared" si="8345"/>
        <v>NL001</v>
      </c>
      <c r="J4435" s="193" t="str">
        <f t="shared" si="8345"/>
        <v>NL2K ENTERPRISES INC</v>
      </c>
      <c r="K4435" s="193" t="str">
        <f t="shared" si="8345"/>
        <v>all</v>
      </c>
      <c r="L4435" s="193">
        <f t="shared" si="8345"/>
        <v>0</v>
      </c>
      <c r="M4435" s="193">
        <f t="shared" si="8345"/>
        <v>0</v>
      </c>
      <c r="N4435" s="193" t="str">
        <f t="shared" si="8323"/>
        <v>Kitchen Appl</v>
      </c>
      <c r="AA4435" s="193">
        <f t="shared" si="8244"/>
        <v>0</v>
      </c>
      <c r="AB4435" s="193" t="str">
        <f t="shared" ref="AB4435" si="8346">AB$122</f>
        <v>Preston, Peter</v>
      </c>
    </row>
    <row r="4436" spans="1:28" s="188" customFormat="1" ht="17.399999999999999">
      <c r="A4436" s="193" t="str">
        <f t="shared" si="8239"/>
        <v>Kitchen Appl</v>
      </c>
      <c r="B4436" s="193" t="str">
        <f t="shared" si="8240"/>
        <v>PA446Kitchen Appl</v>
      </c>
      <c r="C4436" s="193" t="str">
        <f t="shared" si="8241"/>
        <v>Kitchen ApplPreston, Peter</v>
      </c>
      <c r="D4436" s="193"/>
      <c r="E4436" s="193"/>
      <c r="F4436" s="193" t="str">
        <f t="shared" si="8242"/>
        <v>Kitchen ApplLong, Kristin</v>
      </c>
      <c r="G4436" s="193" t="str">
        <f t="shared" ref="G4436:M4436" si="8347">G$123</f>
        <v>Long, Kristin</v>
      </c>
      <c r="H4436" s="193" t="str">
        <f t="shared" si="8347"/>
        <v>Preston, Peter</v>
      </c>
      <c r="I4436" s="193" t="str">
        <f t="shared" si="8347"/>
        <v>PA446</v>
      </c>
      <c r="J4436" s="193" t="str">
        <f t="shared" si="8347"/>
        <v>PAUL'S PHOTO INC</v>
      </c>
      <c r="K4436" s="193" t="str">
        <f t="shared" si="8347"/>
        <v>all</v>
      </c>
      <c r="L4436" s="193">
        <f t="shared" si="8347"/>
        <v>0</v>
      </c>
      <c r="M4436" s="193">
        <f t="shared" si="8347"/>
        <v>0</v>
      </c>
      <c r="N4436" s="193" t="str">
        <f t="shared" si="8323"/>
        <v>Kitchen Appl</v>
      </c>
      <c r="AA4436" s="193">
        <f t="shared" si="8244"/>
        <v>0</v>
      </c>
      <c r="AB4436" s="193" t="str">
        <f t="shared" ref="AB4436" si="8348">AB$123</f>
        <v>Preston, Peter</v>
      </c>
    </row>
    <row r="4437" spans="1:28" s="188" customFormat="1" ht="17.399999999999999">
      <c r="A4437" s="193" t="str">
        <f t="shared" si="8239"/>
        <v>Kitchen Appl</v>
      </c>
      <c r="B4437" s="193" t="str">
        <f t="shared" si="8240"/>
        <v>PI458Kitchen Appl</v>
      </c>
      <c r="C4437" s="193" t="str">
        <f t="shared" si="8241"/>
        <v>Kitchen ApplPreston, Peter</v>
      </c>
      <c r="D4437" s="193"/>
      <c r="E4437" s="193"/>
      <c r="F4437" s="193" t="str">
        <f t="shared" si="8242"/>
        <v>Kitchen ApplLong, Kristin</v>
      </c>
      <c r="G4437" s="193" t="str">
        <f t="shared" ref="G4437:M4437" si="8349">G$124</f>
        <v>Long, Kristin</v>
      </c>
      <c r="H4437" s="193" t="str">
        <f t="shared" si="8349"/>
        <v>Preston, Peter</v>
      </c>
      <c r="I4437" s="193" t="str">
        <f t="shared" si="8349"/>
        <v>PI458</v>
      </c>
      <c r="J4437" s="193" t="str">
        <f t="shared" si="8349"/>
        <v>PICTURELINE INC</v>
      </c>
      <c r="K4437" s="193" t="str">
        <f t="shared" si="8349"/>
        <v>all</v>
      </c>
      <c r="L4437" s="193">
        <f t="shared" si="8349"/>
        <v>0</v>
      </c>
      <c r="M4437" s="193">
        <f t="shared" si="8349"/>
        <v>0</v>
      </c>
      <c r="N4437" s="193" t="str">
        <f t="shared" si="8323"/>
        <v>Kitchen Appl</v>
      </c>
      <c r="AA4437" s="193">
        <f t="shared" si="8244"/>
        <v>0</v>
      </c>
      <c r="AB4437" s="193" t="str">
        <f t="shared" ref="AB4437" si="8350">AB$124</f>
        <v>Preston, Peter</v>
      </c>
    </row>
    <row r="4438" spans="1:28" s="188" customFormat="1" ht="17.399999999999999">
      <c r="A4438" s="193" t="str">
        <f t="shared" si="8239"/>
        <v>Kitchen Appl</v>
      </c>
      <c r="B4438" s="193" t="str">
        <f t="shared" si="8240"/>
        <v>SA065Kitchen Appl</v>
      </c>
      <c r="C4438" s="193" t="str">
        <f t="shared" si="8241"/>
        <v>Kitchen ApplPreston, Peter</v>
      </c>
      <c r="D4438" s="193"/>
      <c r="E4438" s="193"/>
      <c r="F4438" s="193" t="str">
        <f t="shared" si="8242"/>
        <v>Kitchen ApplLong, Kristin</v>
      </c>
      <c r="G4438" s="193" t="str">
        <f t="shared" ref="G4438:M4438" si="8351">G$125</f>
        <v>Long, Kristin</v>
      </c>
      <c r="H4438" s="193" t="str">
        <f t="shared" si="8351"/>
        <v>Preston, Peter</v>
      </c>
      <c r="I4438" s="193" t="str">
        <f t="shared" si="8351"/>
        <v>SA065</v>
      </c>
      <c r="J4438" s="193" t="str">
        <f t="shared" si="8351"/>
        <v>SAMY'S CAMERA #CCL17</v>
      </c>
      <c r="K4438" s="193" t="str">
        <f t="shared" si="8351"/>
        <v>all</v>
      </c>
      <c r="L4438" s="193">
        <f t="shared" si="8351"/>
        <v>0</v>
      </c>
      <c r="M4438" s="193">
        <f t="shared" si="8351"/>
        <v>0</v>
      </c>
      <c r="N4438" s="193" t="str">
        <f t="shared" si="8323"/>
        <v>Kitchen Appl</v>
      </c>
      <c r="AA4438" s="193">
        <f t="shared" si="8244"/>
        <v>0</v>
      </c>
      <c r="AB4438" s="193" t="str">
        <f t="shared" ref="AB4438" si="8352">AB$125</f>
        <v>Preston, Peter</v>
      </c>
    </row>
    <row r="4439" spans="1:28" s="188" customFormat="1" ht="17.399999999999999">
      <c r="A4439" s="193" t="str">
        <f t="shared" si="8239"/>
        <v>Kitchen Appl</v>
      </c>
      <c r="B4439" s="193" t="str">
        <f t="shared" si="8240"/>
        <v>0Kitchen Appl</v>
      </c>
      <c r="C4439" s="193" t="str">
        <f t="shared" si="8241"/>
        <v>Kitchen Appl0</v>
      </c>
      <c r="D4439" s="193"/>
      <c r="E4439" s="193"/>
      <c r="F4439" s="193" t="str">
        <f t="shared" si="8242"/>
        <v>Kitchen Appl0</v>
      </c>
      <c r="G4439" s="193">
        <f t="shared" ref="G4439:M4439" si="8353">G$126</f>
        <v>0</v>
      </c>
      <c r="H4439" s="193">
        <f t="shared" si="8353"/>
        <v>0</v>
      </c>
      <c r="I4439" s="193">
        <f t="shared" si="8353"/>
        <v>0</v>
      </c>
      <c r="J4439" s="193">
        <f t="shared" si="8353"/>
        <v>0</v>
      </c>
      <c r="K4439" s="193">
        <f t="shared" si="8353"/>
        <v>0</v>
      </c>
      <c r="L4439" s="193">
        <f t="shared" si="8353"/>
        <v>0</v>
      </c>
      <c r="M4439" s="193">
        <f t="shared" si="8353"/>
        <v>0</v>
      </c>
      <c r="N4439" s="193" t="str">
        <f t="shared" si="8323"/>
        <v>Kitchen Appl</v>
      </c>
      <c r="AA4439" s="193">
        <f t="shared" si="8244"/>
        <v>0</v>
      </c>
      <c r="AB4439" s="193">
        <f t="shared" ref="AB4439" si="8354">AB$126</f>
        <v>0</v>
      </c>
    </row>
    <row r="4440" spans="1:28" s="188" customFormat="1" ht="17.399999999999999">
      <c r="A4440" s="193" t="str">
        <f t="shared" si="8239"/>
        <v>Kitchen Appl</v>
      </c>
      <c r="B4440" s="193" t="str">
        <f t="shared" si="8240"/>
        <v>0Kitchen Appl</v>
      </c>
      <c r="C4440" s="193" t="str">
        <f t="shared" si="8241"/>
        <v>Kitchen Appl0</v>
      </c>
      <c r="D4440" s="193"/>
      <c r="E4440" s="193"/>
      <c r="F4440" s="193" t="str">
        <f t="shared" si="8242"/>
        <v>Kitchen Appl0</v>
      </c>
      <c r="G4440" s="193">
        <f t="shared" ref="G4440:M4440" si="8355">G$127</f>
        <v>0</v>
      </c>
      <c r="H4440" s="193">
        <f t="shared" si="8355"/>
        <v>0</v>
      </c>
      <c r="I4440" s="193">
        <f t="shared" si="8355"/>
        <v>0</v>
      </c>
      <c r="J4440" s="193">
        <f t="shared" si="8355"/>
        <v>0</v>
      </c>
      <c r="K4440" s="193">
        <f t="shared" si="8355"/>
        <v>0</v>
      </c>
      <c r="L4440" s="193">
        <f t="shared" si="8355"/>
        <v>0</v>
      </c>
      <c r="M4440" s="193">
        <f t="shared" si="8355"/>
        <v>0</v>
      </c>
      <c r="N4440" s="193" t="str">
        <f t="shared" si="8323"/>
        <v>Kitchen Appl</v>
      </c>
      <c r="AA4440" s="193">
        <f t="shared" si="8244"/>
        <v>0</v>
      </c>
      <c r="AB4440" s="193">
        <f t="shared" ref="AB4440" si="8356">AB$127</f>
        <v>0</v>
      </c>
    </row>
    <row r="4441" spans="1:28" s="188" customFormat="1" ht="17.399999999999999">
      <c r="A4441" s="193" t="str">
        <f t="shared" si="8239"/>
        <v>Kitchen Appl</v>
      </c>
      <c r="B4441" s="193" t="str">
        <f t="shared" si="8240"/>
        <v>AB240Kitchen Appl</v>
      </c>
      <c r="C4441" s="193" t="str">
        <f t="shared" si="8241"/>
        <v>Kitchen ApplChao, Kai</v>
      </c>
      <c r="D4441" s="193"/>
      <c r="E4441" s="193"/>
      <c r="F4441" s="193" t="str">
        <f t="shared" si="8242"/>
        <v>Kitchen ApplRichardson, Vicki</v>
      </c>
      <c r="G4441" s="193" t="str">
        <f t="shared" ref="G4441:M4441" si="8357">G$128</f>
        <v>Richardson, Vicki</v>
      </c>
      <c r="H4441" s="193" t="str">
        <f t="shared" si="8357"/>
        <v>Chao, Kai</v>
      </c>
      <c r="I4441" s="193" t="str">
        <f t="shared" si="8357"/>
        <v>AB240</v>
      </c>
      <c r="J4441" s="193" t="str">
        <f t="shared" si="8357"/>
        <v>ABC APPLIANCE  (arc)</v>
      </c>
      <c r="K4441" s="193" t="str">
        <f t="shared" si="8357"/>
        <v>all</v>
      </c>
      <c r="L4441" s="193">
        <f t="shared" si="8357"/>
        <v>0</v>
      </c>
      <c r="M4441" s="193">
        <f t="shared" si="8357"/>
        <v>0</v>
      </c>
      <c r="N4441" s="193" t="str">
        <f t="shared" si="8323"/>
        <v>Kitchen Appl</v>
      </c>
      <c r="AA4441" s="193">
        <f t="shared" si="8244"/>
        <v>0</v>
      </c>
      <c r="AB4441" s="193" t="str">
        <f t="shared" ref="AB4441" si="8358">AB$128</f>
        <v>Chao, Kai</v>
      </c>
    </row>
    <row r="4442" spans="1:28" s="188" customFormat="1" ht="17.399999999999999">
      <c r="A4442" s="193" t="str">
        <f t="shared" si="8239"/>
        <v>Kitchen Appl</v>
      </c>
      <c r="B4442" s="193" t="str">
        <f t="shared" si="8240"/>
        <v>GO651Kitchen Appl</v>
      </c>
      <c r="C4442" s="193" t="str">
        <f t="shared" si="8241"/>
        <v>Kitchen ApplChao, Kai</v>
      </c>
      <c r="D4442" s="193"/>
      <c r="E4442" s="193"/>
      <c r="F4442" s="193" t="str">
        <f t="shared" si="8242"/>
        <v>Kitchen ApplRichardson, Vicki</v>
      </c>
      <c r="G4442" s="193" t="str">
        <f t="shared" ref="G4442:M4442" si="8359">G$129</f>
        <v>Richardson, Vicki</v>
      </c>
      <c r="H4442" s="193" t="str">
        <f t="shared" si="8359"/>
        <v>Chao, Kai</v>
      </c>
      <c r="I4442" s="193" t="str">
        <f t="shared" si="8359"/>
        <v>GO651</v>
      </c>
      <c r="J4442" s="193" t="str">
        <f t="shared" si="8359"/>
        <v>GOOD FORTUNE SUPERMARKET</v>
      </c>
      <c r="K4442" s="193" t="str">
        <f t="shared" si="8359"/>
        <v>all</v>
      </c>
      <c r="L4442" s="193">
        <f t="shared" si="8359"/>
        <v>0</v>
      </c>
      <c r="M4442" s="193">
        <f t="shared" si="8359"/>
        <v>0</v>
      </c>
      <c r="N4442" s="193" t="str">
        <f t="shared" si="8323"/>
        <v>Kitchen Appl</v>
      </c>
      <c r="AA4442" s="193">
        <f t="shared" si="8244"/>
        <v>0</v>
      </c>
      <c r="AB4442" s="193" t="str">
        <f t="shared" ref="AB4442" si="8360">AB$129</f>
        <v>Chao, Kai</v>
      </c>
    </row>
    <row r="4443" spans="1:28" s="188" customFormat="1" ht="17.399999999999999">
      <c r="A4443" s="193" t="str">
        <f t="shared" si="8239"/>
        <v>Kitchen Appl</v>
      </c>
      <c r="B4443" s="193" t="str">
        <f t="shared" si="8240"/>
        <v>JA081Kitchen Appl</v>
      </c>
      <c r="C4443" s="193" t="str">
        <f t="shared" si="8241"/>
        <v>Kitchen ApplChao, Kai</v>
      </c>
      <c r="D4443" s="193"/>
      <c r="E4443" s="193"/>
      <c r="F4443" s="193" t="str">
        <f t="shared" si="8242"/>
        <v>Kitchen ApplRichardson, Vicki</v>
      </c>
      <c r="G4443" s="193" t="str">
        <f t="shared" ref="G4443:M4443" si="8361">G$130</f>
        <v>Richardson, Vicki</v>
      </c>
      <c r="H4443" s="193" t="str">
        <f t="shared" si="8361"/>
        <v>Chao, Kai</v>
      </c>
      <c r="I4443" s="193" t="str">
        <f t="shared" si="8361"/>
        <v>JA081</v>
      </c>
      <c r="J4443" s="193" t="str">
        <f t="shared" si="8361"/>
        <v>JAS GROUP, INC.</v>
      </c>
      <c r="K4443" s="193" t="str">
        <f t="shared" si="8361"/>
        <v>all</v>
      </c>
      <c r="L4443" s="193">
        <f t="shared" si="8361"/>
        <v>0</v>
      </c>
      <c r="M4443" s="193">
        <f t="shared" si="8361"/>
        <v>0</v>
      </c>
      <c r="N4443" s="193" t="str">
        <f t="shared" si="8323"/>
        <v>Kitchen Appl</v>
      </c>
      <c r="AA4443" s="193">
        <f t="shared" si="8244"/>
        <v>0</v>
      </c>
      <c r="AB4443" s="193" t="str">
        <f t="shared" ref="AB4443" si="8362">AB$130</f>
        <v>Chao, Kai</v>
      </c>
    </row>
    <row r="4444" spans="1:28" s="188" customFormat="1" ht="17.399999999999999">
      <c r="A4444" s="193" t="str">
        <f t="shared" si="8239"/>
        <v>Kitchen Appl</v>
      </c>
      <c r="B4444" s="193" t="str">
        <f t="shared" si="8240"/>
        <v>JA100Kitchen Appl</v>
      </c>
      <c r="C4444" s="193" t="str">
        <f t="shared" si="8241"/>
        <v>Kitchen ApplChao, Kai</v>
      </c>
      <c r="D4444" s="193"/>
      <c r="E4444" s="193"/>
      <c r="F4444" s="193" t="str">
        <f t="shared" si="8242"/>
        <v>Kitchen ApplRichardson, Vicki</v>
      </c>
      <c r="G4444" s="193" t="str">
        <f t="shared" ref="G4444:M4444" si="8363">G$131</f>
        <v>Richardson, Vicki</v>
      </c>
      <c r="H4444" s="193" t="str">
        <f t="shared" si="8363"/>
        <v>Chao, Kai</v>
      </c>
      <c r="I4444" s="193" t="str">
        <f t="shared" si="8363"/>
        <v>JA100</v>
      </c>
      <c r="J4444" s="193" t="str">
        <f t="shared" si="8363"/>
        <v>JFC INTERNATIONAL</v>
      </c>
      <c r="K4444" s="193" t="str">
        <f t="shared" si="8363"/>
        <v>all</v>
      </c>
      <c r="L4444" s="193">
        <f t="shared" si="8363"/>
        <v>0</v>
      </c>
      <c r="M4444" s="193">
        <f t="shared" si="8363"/>
        <v>0</v>
      </c>
      <c r="N4444" s="193" t="str">
        <f t="shared" si="8323"/>
        <v>Kitchen Appl</v>
      </c>
      <c r="AA4444" s="193">
        <f t="shared" si="8244"/>
        <v>0</v>
      </c>
      <c r="AB4444" s="193" t="str">
        <f t="shared" ref="AB4444" si="8364">AB$131</f>
        <v>Chao, Kai</v>
      </c>
    </row>
    <row r="4445" spans="1:28" s="188" customFormat="1" ht="17.399999999999999">
      <c r="A4445" s="193" t="str">
        <f t="shared" si="8239"/>
        <v>Kitchen Appl</v>
      </c>
      <c r="B4445" s="193" t="str">
        <f t="shared" si="8240"/>
        <v>KI090Kitchen Appl</v>
      </c>
      <c r="C4445" s="193" t="str">
        <f t="shared" si="8241"/>
        <v>Kitchen ApplChao, Kai</v>
      </c>
      <c r="D4445" s="193"/>
      <c r="E4445" s="193"/>
      <c r="F4445" s="193" t="str">
        <f t="shared" si="8242"/>
        <v>Kitchen ApplRichardson, Vicki</v>
      </c>
      <c r="G4445" s="193" t="str">
        <f t="shared" ref="G4445:M4445" si="8365">G$132</f>
        <v>Richardson, Vicki</v>
      </c>
      <c r="H4445" s="193" t="str">
        <f t="shared" si="8365"/>
        <v>Chao, Kai</v>
      </c>
      <c r="I4445" s="193" t="str">
        <f t="shared" si="8365"/>
        <v>KI090</v>
      </c>
      <c r="J4445" s="193" t="str">
        <f t="shared" si="8365"/>
        <v>KIM'S HOME</v>
      </c>
      <c r="K4445" s="193" t="str">
        <f t="shared" si="8365"/>
        <v>all</v>
      </c>
      <c r="L4445" s="193">
        <f t="shared" si="8365"/>
        <v>0</v>
      </c>
      <c r="M4445" s="193">
        <f t="shared" si="8365"/>
        <v>0</v>
      </c>
      <c r="N4445" s="193" t="str">
        <f t="shared" si="8323"/>
        <v>Kitchen Appl</v>
      </c>
      <c r="AA4445" s="193">
        <f t="shared" si="8244"/>
        <v>0</v>
      </c>
      <c r="AB4445" s="193" t="str">
        <f t="shared" ref="AB4445" si="8366">AB$132</f>
        <v>Chao, Kai</v>
      </c>
    </row>
    <row r="4446" spans="1:28" s="188" customFormat="1" ht="17.399999999999999">
      <c r="A4446" s="193" t="str">
        <f t="shared" si="8239"/>
        <v>Kitchen Appl</v>
      </c>
      <c r="B4446" s="193" t="str">
        <f t="shared" si="8240"/>
        <v>SA152Kitchen Appl</v>
      </c>
      <c r="C4446" s="193" t="str">
        <f t="shared" si="8241"/>
        <v>Kitchen ApplChao, Kai</v>
      </c>
      <c r="D4446" s="193"/>
      <c r="E4446" s="193"/>
      <c r="F4446" s="193" t="str">
        <f t="shared" si="8242"/>
        <v>Kitchen ApplRichardson, Vicki</v>
      </c>
      <c r="G4446" s="193" t="str">
        <f t="shared" ref="G4446:M4446" si="8367">G$133</f>
        <v>Richardson, Vicki</v>
      </c>
      <c r="H4446" s="193" t="str">
        <f t="shared" si="8367"/>
        <v>Chao, Kai</v>
      </c>
      <c r="I4446" s="193" t="str">
        <f t="shared" si="8367"/>
        <v>SA152</v>
      </c>
      <c r="J4446" s="193" t="str">
        <f t="shared" si="8367"/>
        <v>SAVE LOT INT'L CORP</v>
      </c>
      <c r="K4446" s="193" t="str">
        <f t="shared" si="8367"/>
        <v>all</v>
      </c>
      <c r="L4446" s="193">
        <f t="shared" si="8367"/>
        <v>0</v>
      </c>
      <c r="M4446" s="193">
        <f t="shared" si="8367"/>
        <v>0</v>
      </c>
      <c r="N4446" s="193" t="str">
        <f t="shared" si="8323"/>
        <v>Kitchen Appl</v>
      </c>
      <c r="AA4446" s="193">
        <f t="shared" si="8244"/>
        <v>0</v>
      </c>
      <c r="AB4446" s="193" t="str">
        <f t="shared" ref="AB4446" si="8368">AB$133</f>
        <v>Chao, Kai</v>
      </c>
    </row>
    <row r="4447" spans="1:28" s="188" customFormat="1" ht="17.399999999999999">
      <c r="A4447" s="193" t="str">
        <f t="shared" si="8239"/>
        <v>Kitchen Appl</v>
      </c>
      <c r="B4447" s="193" t="str">
        <f t="shared" si="8240"/>
        <v>TA292Kitchen Appl</v>
      </c>
      <c r="C4447" s="193" t="str">
        <f t="shared" si="8241"/>
        <v>Kitchen ApplChao, Kai</v>
      </c>
      <c r="D4447" s="193"/>
      <c r="E4447" s="193"/>
      <c r="F4447" s="193" t="str">
        <f t="shared" si="8242"/>
        <v>Kitchen ApplRichardson, Vicki</v>
      </c>
      <c r="G4447" s="193" t="str">
        <f t="shared" ref="G4447:M4447" si="8369">G$134</f>
        <v>Richardson, Vicki</v>
      </c>
      <c r="H4447" s="193" t="str">
        <f t="shared" si="8369"/>
        <v>Chao, Kai</v>
      </c>
      <c r="I4447" s="193" t="str">
        <f t="shared" si="8369"/>
        <v>TA292</v>
      </c>
      <c r="J4447" s="193" t="str">
        <f t="shared" si="8369"/>
        <v>TAK SHING HONG INC</v>
      </c>
      <c r="K4447" s="193" t="str">
        <f t="shared" si="8369"/>
        <v>all</v>
      </c>
      <c r="L4447" s="193">
        <f t="shared" si="8369"/>
        <v>0</v>
      </c>
      <c r="M4447" s="193">
        <f t="shared" si="8369"/>
        <v>0</v>
      </c>
      <c r="N4447" s="193" t="str">
        <f t="shared" si="8323"/>
        <v>Kitchen Appl</v>
      </c>
      <c r="AA4447" s="193">
        <f t="shared" si="8244"/>
        <v>0</v>
      </c>
      <c r="AB4447" s="193" t="str">
        <f t="shared" ref="AB4447" si="8370">AB$134</f>
        <v>Chao, Kai</v>
      </c>
    </row>
    <row r="4448" spans="1:28" s="188" customFormat="1" ht="17.399999999999999">
      <c r="A4448" s="193" t="str">
        <f t="shared" si="8239"/>
        <v>Kitchen Appl</v>
      </c>
      <c r="B4448" s="193" t="str">
        <f t="shared" si="8240"/>
        <v>0Kitchen Appl</v>
      </c>
      <c r="C4448" s="193" t="str">
        <f t="shared" si="8241"/>
        <v>Kitchen Appl0</v>
      </c>
      <c r="D4448" s="193"/>
      <c r="E4448" s="193"/>
      <c r="F4448" s="193" t="str">
        <f t="shared" si="8242"/>
        <v>Kitchen Appl0</v>
      </c>
      <c r="G4448" s="193">
        <f t="shared" ref="G4448:M4448" si="8371">G$135</f>
        <v>0</v>
      </c>
      <c r="H4448" s="193">
        <f t="shared" si="8371"/>
        <v>0</v>
      </c>
      <c r="I4448" s="193">
        <f t="shared" si="8371"/>
        <v>0</v>
      </c>
      <c r="J4448" s="193">
        <f t="shared" si="8371"/>
        <v>0</v>
      </c>
      <c r="K4448" s="193">
        <f t="shared" si="8371"/>
        <v>0</v>
      </c>
      <c r="L4448" s="193">
        <f t="shared" si="8371"/>
        <v>0</v>
      </c>
      <c r="M4448" s="193">
        <f t="shared" si="8371"/>
        <v>0</v>
      </c>
      <c r="N4448" s="193" t="str">
        <f t="shared" si="8323"/>
        <v>Kitchen Appl</v>
      </c>
      <c r="AA4448" s="193">
        <f t="shared" si="8244"/>
        <v>0</v>
      </c>
      <c r="AB4448" s="193">
        <f t="shared" ref="AB4448" si="8372">AB$135</f>
        <v>0</v>
      </c>
    </row>
    <row r="4449" spans="1:28" s="188" customFormat="1" ht="17.399999999999999">
      <c r="A4449" s="193" t="str">
        <f t="shared" ref="A4449:A4512" si="8373">T$16</f>
        <v>Kitchen Appl</v>
      </c>
      <c r="B4449" s="193" t="str">
        <f t="shared" ref="B4449:B4512" si="8374">CONCATENATE(I4449,A4449)</f>
        <v>0Kitchen Appl</v>
      </c>
      <c r="C4449" s="193" t="str">
        <f t="shared" ref="C4449:C4512" si="8375">CONCATENATE(A4449,H4449)</f>
        <v>Kitchen Appl0</v>
      </c>
      <c r="D4449" s="193"/>
      <c r="E4449" s="193"/>
      <c r="F4449" s="193" t="str">
        <f t="shared" ref="F4449:F4512" si="8376">CONCATENATE(A4449,G4449)</f>
        <v>Kitchen Appl0</v>
      </c>
      <c r="G4449" s="193">
        <f t="shared" ref="G4449:M4449" si="8377">G$136</f>
        <v>0</v>
      </c>
      <c r="H4449" s="193">
        <f t="shared" si="8377"/>
        <v>0</v>
      </c>
      <c r="I4449" s="193">
        <f t="shared" si="8377"/>
        <v>0</v>
      </c>
      <c r="J4449" s="193">
        <f t="shared" si="8377"/>
        <v>0</v>
      </c>
      <c r="K4449" s="193">
        <f t="shared" si="8377"/>
        <v>0</v>
      </c>
      <c r="L4449" s="193">
        <f t="shared" si="8377"/>
        <v>0</v>
      </c>
      <c r="M4449" s="193">
        <f t="shared" si="8377"/>
        <v>0</v>
      </c>
      <c r="N4449" s="193" t="str">
        <f t="shared" si="8323"/>
        <v>Kitchen Appl</v>
      </c>
      <c r="AA4449" s="193">
        <f t="shared" ref="AA4449:AA4512" si="8378">AT$16</f>
        <v>0</v>
      </c>
      <c r="AB4449" s="193">
        <f t="shared" ref="AB4449" si="8379">AB$136</f>
        <v>0</v>
      </c>
    </row>
    <row r="4450" spans="1:28" s="188" customFormat="1" ht="17.399999999999999">
      <c r="A4450" s="193" t="str">
        <f t="shared" si="8373"/>
        <v>Kitchen Appl</v>
      </c>
      <c r="B4450" s="193" t="str">
        <f t="shared" si="8374"/>
        <v>AAFESKitchen Appl</v>
      </c>
      <c r="C4450" s="193" t="str">
        <f t="shared" si="8375"/>
        <v>Kitchen ApplFleming, Bern</v>
      </c>
      <c r="D4450" s="193"/>
      <c r="E4450" s="193"/>
      <c r="F4450" s="193" t="str">
        <f t="shared" si="8376"/>
        <v>Kitchen ApplRichardson, Vicki</v>
      </c>
      <c r="G4450" s="193" t="str">
        <f t="shared" ref="G4450:M4450" si="8380">G$137</f>
        <v>Richardson, Vicki</v>
      </c>
      <c r="H4450" s="193" t="str">
        <f t="shared" si="8380"/>
        <v>Fleming, Bern</v>
      </c>
      <c r="I4450" s="193" t="str">
        <f t="shared" si="8380"/>
        <v>AAFES</v>
      </c>
      <c r="J4450" s="193" t="str">
        <f t="shared" si="8380"/>
        <v>EXCHANGE CATALOG SAL</v>
      </c>
      <c r="K4450" s="193" t="str">
        <f t="shared" si="8380"/>
        <v>all</v>
      </c>
      <c r="L4450" s="193">
        <f t="shared" si="8380"/>
        <v>0</v>
      </c>
      <c r="M4450" s="193">
        <f t="shared" si="8380"/>
        <v>0</v>
      </c>
      <c r="N4450" s="193" t="str">
        <f t="shared" si="8323"/>
        <v>Kitchen Appl</v>
      </c>
      <c r="AA4450" s="193">
        <f t="shared" si="8378"/>
        <v>0</v>
      </c>
      <c r="AB4450" s="193" t="str">
        <f t="shared" ref="AB4450" si="8381">AB$137</f>
        <v>Fleming, Bern</v>
      </c>
    </row>
    <row r="4451" spans="1:28" s="188" customFormat="1" ht="17.399999999999999">
      <c r="A4451" s="193" t="str">
        <f t="shared" si="8373"/>
        <v>Kitchen Appl</v>
      </c>
      <c r="B4451" s="193" t="str">
        <f t="shared" si="8374"/>
        <v>AK050Kitchen Appl</v>
      </c>
      <c r="C4451" s="193" t="str">
        <f t="shared" si="8375"/>
        <v>Kitchen ApplFleming, Bern</v>
      </c>
      <c r="D4451" s="193"/>
      <c r="E4451" s="193"/>
      <c r="F4451" s="193" t="str">
        <f t="shared" si="8376"/>
        <v>Kitchen ApplRichardson, Vicki</v>
      </c>
      <c r="G4451" s="193" t="str">
        <f t="shared" ref="G4451:M4451" si="8382">G$138</f>
        <v>Richardson, Vicki</v>
      </c>
      <c r="H4451" s="193" t="str">
        <f t="shared" si="8382"/>
        <v>Fleming, Bern</v>
      </c>
      <c r="I4451" s="193" t="str">
        <f t="shared" si="8382"/>
        <v>AK050</v>
      </c>
      <c r="J4451" s="193" t="str">
        <f t="shared" si="8382"/>
        <v>AK DISTRIBUTORS</v>
      </c>
      <c r="K4451" s="193" t="str">
        <f t="shared" si="8382"/>
        <v>all</v>
      </c>
      <c r="L4451" s="193">
        <f t="shared" si="8382"/>
        <v>0</v>
      </c>
      <c r="M4451" s="193">
        <f t="shared" si="8382"/>
        <v>0</v>
      </c>
      <c r="N4451" s="193" t="str">
        <f t="shared" si="8323"/>
        <v>Kitchen Appl</v>
      </c>
      <c r="AA4451" s="193">
        <f t="shared" si="8378"/>
        <v>0</v>
      </c>
      <c r="AB4451" s="193" t="str">
        <f t="shared" ref="AB4451" si="8383">AB$138</f>
        <v>Fleming, Bern</v>
      </c>
    </row>
    <row r="4452" spans="1:28" s="188" customFormat="1" ht="17.399999999999999">
      <c r="A4452" s="193" t="str">
        <f t="shared" si="8373"/>
        <v>Kitchen Appl</v>
      </c>
      <c r="B4452" s="193" t="str">
        <f t="shared" si="8374"/>
        <v>CI776Kitchen Appl</v>
      </c>
      <c r="C4452" s="193" t="str">
        <f t="shared" si="8375"/>
        <v>Kitchen ApplFleming, Bern</v>
      </c>
      <c r="D4452" s="193"/>
      <c r="E4452" s="193"/>
      <c r="F4452" s="193" t="str">
        <f t="shared" si="8376"/>
        <v>Kitchen ApplRichardson, Vicki</v>
      </c>
      <c r="G4452" s="193" t="str">
        <f t="shared" ref="G4452:M4452" si="8384">G$139</f>
        <v>Richardson, Vicki</v>
      </c>
      <c r="H4452" s="193" t="str">
        <f t="shared" si="8384"/>
        <v>Fleming, Bern</v>
      </c>
      <c r="I4452" s="193" t="str">
        <f t="shared" si="8384"/>
        <v>CI776</v>
      </c>
      <c r="J4452" s="193" t="str">
        <f t="shared" si="8384"/>
        <v>CIRCUIT CITY CORPORATION INC</v>
      </c>
      <c r="K4452" s="193" t="str">
        <f t="shared" si="8384"/>
        <v>all</v>
      </c>
      <c r="L4452" s="193">
        <f t="shared" si="8384"/>
        <v>0</v>
      </c>
      <c r="M4452" s="193">
        <f t="shared" si="8384"/>
        <v>0</v>
      </c>
      <c r="N4452" s="193" t="str">
        <f t="shared" si="8323"/>
        <v>Kitchen Appl</v>
      </c>
      <c r="AA4452" s="193">
        <f t="shared" si="8378"/>
        <v>0</v>
      </c>
      <c r="AB4452" s="193" t="str">
        <f t="shared" ref="AB4452" si="8385">AB$139</f>
        <v>Fleming, Bern</v>
      </c>
    </row>
    <row r="4453" spans="1:28" s="188" customFormat="1" ht="17.399999999999999">
      <c r="A4453" s="193" t="str">
        <f t="shared" si="8373"/>
        <v>Kitchen Appl</v>
      </c>
      <c r="B4453" s="193" t="str">
        <f t="shared" si="8374"/>
        <v>FI432Kitchen Appl</v>
      </c>
      <c r="C4453" s="193" t="str">
        <f t="shared" si="8375"/>
        <v>Kitchen ApplFleming, Bern</v>
      </c>
      <c r="D4453" s="193"/>
      <c r="E4453" s="193"/>
      <c r="F4453" s="193" t="str">
        <f t="shared" si="8376"/>
        <v>Kitchen ApplRichardson, Vicki</v>
      </c>
      <c r="G4453" s="193" t="str">
        <f t="shared" ref="G4453:M4453" si="8386">G$140</f>
        <v>Richardson, Vicki</v>
      </c>
      <c r="H4453" s="193" t="str">
        <f t="shared" si="8386"/>
        <v>Fleming, Bern</v>
      </c>
      <c r="I4453" s="193" t="str">
        <f t="shared" si="8386"/>
        <v>FI432</v>
      </c>
      <c r="J4453" s="193" t="str">
        <f t="shared" si="8386"/>
        <v>FIUS DISTRUBTORS LLC</v>
      </c>
      <c r="K4453" s="193" t="str">
        <f t="shared" si="8386"/>
        <v>all</v>
      </c>
      <c r="L4453" s="193">
        <f t="shared" si="8386"/>
        <v>0</v>
      </c>
      <c r="M4453" s="193">
        <f t="shared" si="8386"/>
        <v>0</v>
      </c>
      <c r="N4453" s="193" t="str">
        <f t="shared" si="8323"/>
        <v>Kitchen Appl</v>
      </c>
      <c r="AA4453" s="193">
        <f t="shared" si="8378"/>
        <v>0</v>
      </c>
      <c r="AB4453" s="193" t="str">
        <f t="shared" ref="AB4453" si="8387">AB$140</f>
        <v>Fleming, Bern</v>
      </c>
    </row>
    <row r="4454" spans="1:28" s="188" customFormat="1" ht="17.399999999999999">
      <c r="A4454" s="193" t="str">
        <f t="shared" si="8373"/>
        <v>Kitchen Appl</v>
      </c>
      <c r="B4454" s="193" t="str">
        <f t="shared" si="8374"/>
        <v>FO080Kitchen Appl</v>
      </c>
      <c r="C4454" s="193" t="str">
        <f t="shared" si="8375"/>
        <v>Kitchen ApplFleming, Bern</v>
      </c>
      <c r="D4454" s="193"/>
      <c r="E4454" s="193"/>
      <c r="F4454" s="193" t="str">
        <f t="shared" si="8376"/>
        <v>Kitchen ApplRichardson, Vicki</v>
      </c>
      <c r="G4454" s="193" t="str">
        <f t="shared" ref="G4454:M4454" si="8388">G$141</f>
        <v>Richardson, Vicki</v>
      </c>
      <c r="H4454" s="193" t="str">
        <f t="shared" si="8388"/>
        <v>Fleming, Bern</v>
      </c>
      <c r="I4454" s="193" t="str">
        <f t="shared" si="8388"/>
        <v>FO080</v>
      </c>
      <c r="J4454" s="193" t="str">
        <f t="shared" si="8388"/>
        <v>FESCO</v>
      </c>
      <c r="K4454" s="193" t="str">
        <f t="shared" si="8388"/>
        <v>all</v>
      </c>
      <c r="L4454" s="193">
        <f t="shared" si="8388"/>
        <v>0</v>
      </c>
      <c r="M4454" s="193">
        <f t="shared" si="8388"/>
        <v>0</v>
      </c>
      <c r="N4454" s="193" t="str">
        <f t="shared" si="8323"/>
        <v>Kitchen Appl</v>
      </c>
      <c r="AA4454" s="193">
        <f t="shared" si="8378"/>
        <v>0</v>
      </c>
      <c r="AB4454" s="193" t="str">
        <f t="shared" ref="AB4454" si="8389">AB$141</f>
        <v>Fleming, Bern</v>
      </c>
    </row>
    <row r="4455" spans="1:28" s="188" customFormat="1" ht="17.399999999999999">
      <c r="A4455" s="193" t="str">
        <f t="shared" si="8373"/>
        <v>Kitchen Appl</v>
      </c>
      <c r="B4455" s="193" t="str">
        <f t="shared" si="8374"/>
        <v>GA548Kitchen Appl</v>
      </c>
      <c r="C4455" s="193" t="str">
        <f t="shared" si="8375"/>
        <v>Kitchen ApplFleming, Bern</v>
      </c>
      <c r="D4455" s="193"/>
      <c r="E4455" s="193"/>
      <c r="F4455" s="193" t="str">
        <f t="shared" si="8376"/>
        <v>Kitchen ApplRichardson, Vicki</v>
      </c>
      <c r="G4455" s="193" t="str">
        <f t="shared" ref="G4455:M4455" si="8390">G$142</f>
        <v>Richardson, Vicki</v>
      </c>
      <c r="H4455" s="193" t="str">
        <f t="shared" si="8390"/>
        <v>Fleming, Bern</v>
      </c>
      <c r="I4455" s="193" t="str">
        <f t="shared" si="8390"/>
        <v>GA548</v>
      </c>
      <c r="J4455" s="193" t="str">
        <f t="shared" si="8390"/>
        <v>IN-MOTION / GATE PETR / PROJECT HORI</v>
      </c>
      <c r="K4455" s="193" t="str">
        <f t="shared" si="8390"/>
        <v>all</v>
      </c>
      <c r="L4455" s="193">
        <f t="shared" si="8390"/>
        <v>0</v>
      </c>
      <c r="M4455" s="193">
        <f t="shared" si="8390"/>
        <v>0</v>
      </c>
      <c r="N4455" s="193" t="str">
        <f t="shared" si="8323"/>
        <v>Kitchen Appl</v>
      </c>
      <c r="AA4455" s="193">
        <f t="shared" si="8378"/>
        <v>0</v>
      </c>
      <c r="AB4455" s="193" t="str">
        <f t="shared" ref="AB4455" si="8391">AB$142</f>
        <v>Fleming, Bern</v>
      </c>
    </row>
    <row r="4456" spans="1:28" s="188" customFormat="1" ht="17.399999999999999">
      <c r="A4456" s="193" t="str">
        <f t="shared" si="8373"/>
        <v>Kitchen Appl</v>
      </c>
      <c r="B4456" s="193" t="str">
        <f t="shared" si="8374"/>
        <v>IN035Kitchen Appl</v>
      </c>
      <c r="C4456" s="193" t="str">
        <f t="shared" si="8375"/>
        <v>Kitchen ApplFleming, Bern</v>
      </c>
      <c r="D4456" s="193"/>
      <c r="E4456" s="193"/>
      <c r="F4456" s="193" t="str">
        <f t="shared" si="8376"/>
        <v>Kitchen ApplRichardson, Vicki</v>
      </c>
      <c r="G4456" s="193" t="str">
        <f t="shared" ref="G4456:M4456" si="8392">G$143</f>
        <v>Richardson, Vicki</v>
      </c>
      <c r="H4456" s="193" t="str">
        <f t="shared" si="8392"/>
        <v>Fleming, Bern</v>
      </c>
      <c r="I4456" s="193" t="str">
        <f t="shared" si="8392"/>
        <v>IN035</v>
      </c>
      <c r="J4456" s="193" t="str">
        <f t="shared" si="8392"/>
        <v>INTERBOND CORP OF AM</v>
      </c>
      <c r="K4456" s="193" t="str">
        <f t="shared" si="8392"/>
        <v>all</v>
      </c>
      <c r="L4456" s="193">
        <f t="shared" si="8392"/>
        <v>0</v>
      </c>
      <c r="M4456" s="193">
        <f t="shared" si="8392"/>
        <v>0</v>
      </c>
      <c r="N4456" s="193" t="str">
        <f t="shared" si="8323"/>
        <v>Kitchen Appl</v>
      </c>
      <c r="AA4456" s="193">
        <f t="shared" si="8378"/>
        <v>0</v>
      </c>
      <c r="AB4456" s="193" t="str">
        <f t="shared" ref="AB4456" si="8393">AB$143</f>
        <v>Fleming, Bern</v>
      </c>
    </row>
    <row r="4457" spans="1:28" s="188" customFormat="1" ht="17.399999999999999">
      <c r="A4457" s="193" t="str">
        <f t="shared" si="8373"/>
        <v>Kitchen Appl</v>
      </c>
      <c r="B4457" s="193" t="str">
        <f t="shared" si="8374"/>
        <v>KO165Kitchen Appl</v>
      </c>
      <c r="C4457" s="193" t="str">
        <f t="shared" si="8375"/>
        <v>Kitchen ApplFleming, Bern</v>
      </c>
      <c r="D4457" s="193"/>
      <c r="E4457" s="193"/>
      <c r="F4457" s="193" t="str">
        <f t="shared" si="8376"/>
        <v>Kitchen ApplRichardson, Vicki</v>
      </c>
      <c r="G4457" s="193" t="str">
        <f t="shared" ref="G4457:M4457" si="8394">G$144</f>
        <v>Richardson, Vicki</v>
      </c>
      <c r="H4457" s="193" t="str">
        <f t="shared" si="8394"/>
        <v>Fleming, Bern</v>
      </c>
      <c r="I4457" s="193" t="str">
        <f t="shared" si="8394"/>
        <v>KO165</v>
      </c>
      <c r="J4457" s="193" t="str">
        <f t="shared" si="8394"/>
        <v>KOHL'S</v>
      </c>
      <c r="K4457" s="193" t="str">
        <f t="shared" si="8394"/>
        <v>all</v>
      </c>
      <c r="L4457" s="193">
        <f t="shared" si="8394"/>
        <v>0</v>
      </c>
      <c r="M4457" s="193">
        <f t="shared" si="8394"/>
        <v>0</v>
      </c>
      <c r="N4457" s="193" t="str">
        <f t="shared" si="8323"/>
        <v>Kitchen Appl</v>
      </c>
      <c r="AA4457" s="193">
        <f t="shared" si="8378"/>
        <v>0</v>
      </c>
      <c r="AB4457" s="193" t="str">
        <f t="shared" ref="AB4457" si="8395">AB$144</f>
        <v>Fleming, Bern</v>
      </c>
    </row>
    <row r="4458" spans="1:28" s="188" customFormat="1" ht="17.399999999999999">
      <c r="A4458" s="193" t="str">
        <f t="shared" si="8373"/>
        <v>Kitchen Appl</v>
      </c>
      <c r="B4458" s="193" t="str">
        <f t="shared" si="8374"/>
        <v>NA450Kitchen Appl</v>
      </c>
      <c r="C4458" s="193" t="str">
        <f t="shared" si="8375"/>
        <v>Kitchen ApplFleming, Bern</v>
      </c>
      <c r="D4458" s="193"/>
      <c r="E4458" s="193"/>
      <c r="F4458" s="193" t="str">
        <f t="shared" si="8376"/>
        <v>Kitchen ApplRichardson, Vicki</v>
      </c>
      <c r="G4458" s="193" t="str">
        <f t="shared" ref="G4458:M4458" si="8396">G$145</f>
        <v>Richardson, Vicki</v>
      </c>
      <c r="H4458" s="193" t="str">
        <f t="shared" si="8396"/>
        <v>Fleming, Bern</v>
      </c>
      <c r="I4458" s="193" t="str">
        <f t="shared" si="8396"/>
        <v>NA450</v>
      </c>
      <c r="J4458" s="193" t="str">
        <f t="shared" si="8396"/>
        <v>NAVY EXCHANGE</v>
      </c>
      <c r="K4458" s="193" t="str">
        <f t="shared" si="8396"/>
        <v>all</v>
      </c>
      <c r="L4458" s="193">
        <f t="shared" si="8396"/>
        <v>0</v>
      </c>
      <c r="M4458" s="193">
        <f t="shared" si="8396"/>
        <v>0</v>
      </c>
      <c r="N4458" s="193" t="str">
        <f t="shared" si="8323"/>
        <v>Kitchen Appl</v>
      </c>
      <c r="AA4458" s="193">
        <f t="shared" si="8378"/>
        <v>0</v>
      </c>
      <c r="AB4458" s="193" t="str">
        <f t="shared" ref="AB4458" si="8397">AB$145</f>
        <v>Fleming, Bern</v>
      </c>
    </row>
    <row r="4459" spans="1:28" s="188" customFormat="1" ht="17.399999999999999">
      <c r="A4459" s="193" t="str">
        <f t="shared" si="8373"/>
        <v>Kitchen Appl</v>
      </c>
      <c r="B4459" s="193" t="str">
        <f t="shared" si="8374"/>
        <v>PC001Kitchen Appl</v>
      </c>
      <c r="C4459" s="193" t="str">
        <f t="shared" si="8375"/>
        <v>Kitchen ApplFleming, Bern</v>
      </c>
      <c r="D4459" s="193"/>
      <c r="E4459" s="193"/>
      <c r="F4459" s="193" t="str">
        <f t="shared" si="8376"/>
        <v>Kitchen ApplRichardson, Vicki</v>
      </c>
      <c r="G4459" s="193" t="str">
        <f t="shared" ref="G4459:M4459" si="8398">G$146</f>
        <v>Richardson, Vicki</v>
      </c>
      <c r="H4459" s="193" t="str">
        <f t="shared" si="8398"/>
        <v>Fleming, Bern</v>
      </c>
      <c r="I4459" s="193" t="str">
        <f t="shared" si="8398"/>
        <v>PC001</v>
      </c>
      <c r="J4459" s="193" t="str">
        <f t="shared" si="8398"/>
        <v>P.C.RICHARD &amp; SON IN</v>
      </c>
      <c r="K4459" s="193" t="str">
        <f t="shared" si="8398"/>
        <v>all</v>
      </c>
      <c r="L4459" s="193">
        <f t="shared" si="8398"/>
        <v>0</v>
      </c>
      <c r="M4459" s="193">
        <f t="shared" si="8398"/>
        <v>0</v>
      </c>
      <c r="N4459" s="193" t="str">
        <f t="shared" si="8323"/>
        <v>Kitchen Appl</v>
      </c>
      <c r="AA4459" s="193">
        <f t="shared" si="8378"/>
        <v>0</v>
      </c>
      <c r="AB4459" s="193">
        <f t="shared" ref="AB4459" si="8399">AB$146</f>
        <v>0</v>
      </c>
    </row>
    <row r="4460" spans="1:28" s="188" customFormat="1" ht="17.399999999999999">
      <c r="A4460" s="193" t="str">
        <f t="shared" si="8373"/>
        <v>Kitchen Appl</v>
      </c>
      <c r="B4460" s="193" t="str">
        <f t="shared" si="8374"/>
        <v>0Kitchen Appl</v>
      </c>
      <c r="C4460" s="193" t="str">
        <f t="shared" si="8375"/>
        <v>Kitchen Appl0</v>
      </c>
      <c r="D4460" s="193"/>
      <c r="E4460" s="193"/>
      <c r="F4460" s="193" t="str">
        <f t="shared" si="8376"/>
        <v>Kitchen Appl0</v>
      </c>
      <c r="G4460" s="193">
        <f t="shared" ref="G4460:M4460" si="8400">G$147</f>
        <v>0</v>
      </c>
      <c r="H4460" s="193">
        <f t="shared" si="8400"/>
        <v>0</v>
      </c>
      <c r="I4460" s="193">
        <f t="shared" si="8400"/>
        <v>0</v>
      </c>
      <c r="J4460" s="193">
        <f t="shared" si="8400"/>
        <v>0</v>
      </c>
      <c r="K4460" s="193">
        <f t="shared" si="8400"/>
        <v>0</v>
      </c>
      <c r="L4460" s="193">
        <f t="shared" si="8400"/>
        <v>0</v>
      </c>
      <c r="M4460" s="193">
        <f t="shared" si="8400"/>
        <v>0</v>
      </c>
      <c r="N4460" s="193" t="str">
        <f t="shared" si="8323"/>
        <v>Kitchen Appl</v>
      </c>
      <c r="AA4460" s="193">
        <f t="shared" si="8378"/>
        <v>0</v>
      </c>
      <c r="AB4460" s="193">
        <f t="shared" ref="AB4460" si="8401">AB$147</f>
        <v>0</v>
      </c>
    </row>
    <row r="4461" spans="1:28" s="188" customFormat="1" ht="17.399999999999999">
      <c r="A4461" s="193" t="str">
        <f t="shared" si="8373"/>
        <v>Kitchen Appl</v>
      </c>
      <c r="B4461" s="193" t="str">
        <f t="shared" si="8374"/>
        <v>AD230Kitchen Appl</v>
      </c>
      <c r="C4461" s="193" t="str">
        <f t="shared" si="8375"/>
        <v>Kitchen ApplHerold, Sarah</v>
      </c>
      <c r="D4461" s="193"/>
      <c r="E4461" s="193"/>
      <c r="F4461" s="193" t="str">
        <f t="shared" si="8376"/>
        <v>Kitchen ApplRichardson, Vicki</v>
      </c>
      <c r="G4461" s="193" t="str">
        <f t="shared" ref="G4461:M4461" si="8402">G$148</f>
        <v>Richardson, Vicki</v>
      </c>
      <c r="H4461" s="193" t="str">
        <f t="shared" si="8402"/>
        <v>Herold, Sarah</v>
      </c>
      <c r="I4461" s="193" t="str">
        <f t="shared" si="8402"/>
        <v>AD230</v>
      </c>
      <c r="J4461" s="193" t="str">
        <f t="shared" si="8402"/>
        <v>ALMO DISTRIBUTING</v>
      </c>
      <c r="K4461" s="193" t="str">
        <f t="shared" si="8402"/>
        <v>all</v>
      </c>
      <c r="L4461" s="193">
        <f t="shared" si="8402"/>
        <v>0</v>
      </c>
      <c r="M4461" s="193">
        <f t="shared" si="8402"/>
        <v>0</v>
      </c>
      <c r="N4461" s="193" t="str">
        <f t="shared" si="8323"/>
        <v>Kitchen Appl</v>
      </c>
      <c r="AA4461" s="193">
        <f t="shared" si="8378"/>
        <v>0</v>
      </c>
      <c r="AB4461" s="193" t="str">
        <f t="shared" ref="AB4461" si="8403">AB$148</f>
        <v>Herold, Sarah</v>
      </c>
    </row>
    <row r="4462" spans="1:28" s="188" customFormat="1" ht="17.399999999999999">
      <c r="A4462" s="193" t="str">
        <f t="shared" si="8373"/>
        <v>Kitchen Appl</v>
      </c>
      <c r="B4462" s="193" t="str">
        <f t="shared" si="8374"/>
        <v>AD783Kitchen Appl</v>
      </c>
      <c r="C4462" s="193" t="str">
        <f t="shared" si="8375"/>
        <v>Kitchen ApplHerold, Sarah</v>
      </c>
      <c r="D4462" s="193"/>
      <c r="E4462" s="193"/>
      <c r="F4462" s="193" t="str">
        <f t="shared" si="8376"/>
        <v>Kitchen ApplRichardson, Vicki</v>
      </c>
      <c r="G4462" s="193" t="str">
        <f t="shared" ref="G4462:M4462" si="8404">G$149</f>
        <v>Richardson, Vicki</v>
      </c>
      <c r="H4462" s="193" t="str">
        <f t="shared" si="8404"/>
        <v>Herold, Sarah</v>
      </c>
      <c r="I4462" s="193" t="str">
        <f t="shared" si="8404"/>
        <v>AD783</v>
      </c>
      <c r="J4462" s="193" t="str">
        <f t="shared" si="8404"/>
        <v>ADVANCE SALON &amp; BARBER SUPPLY</v>
      </c>
      <c r="K4462" s="193" t="str">
        <f t="shared" si="8404"/>
        <v>all</v>
      </c>
      <c r="L4462" s="193" t="str">
        <f t="shared" si="8404"/>
        <v>Jay Halaby &amp; Assoc</v>
      </c>
      <c r="M4462" s="193" t="str">
        <f t="shared" si="8404"/>
        <v>Beauty</v>
      </c>
      <c r="N4462" s="193" t="str">
        <f t="shared" si="8323"/>
        <v>Kitchen Appl</v>
      </c>
      <c r="AA4462" s="193">
        <f t="shared" si="8378"/>
        <v>0</v>
      </c>
      <c r="AB4462" s="193" t="str">
        <f t="shared" ref="AB4462" si="8405">AB$149</f>
        <v>Herold, Sarah</v>
      </c>
    </row>
    <row r="4463" spans="1:28" s="188" customFormat="1" ht="17.399999999999999">
      <c r="A4463" s="193" t="str">
        <f t="shared" si="8373"/>
        <v>Kitchen Appl</v>
      </c>
      <c r="B4463" s="193" t="str">
        <f t="shared" si="8374"/>
        <v>AL921Kitchen Appl</v>
      </c>
      <c r="C4463" s="193" t="str">
        <f t="shared" si="8375"/>
        <v>Kitchen ApplHerold, Sarah</v>
      </c>
      <c r="D4463" s="193"/>
      <c r="E4463" s="193"/>
      <c r="F4463" s="193" t="str">
        <f t="shared" si="8376"/>
        <v>Kitchen ApplRichardson, Vicki</v>
      </c>
      <c r="G4463" s="193" t="str">
        <f t="shared" ref="G4463:M4463" si="8406">G$150</f>
        <v>Richardson, Vicki</v>
      </c>
      <c r="H4463" s="193" t="str">
        <f t="shared" si="8406"/>
        <v>Herold, Sarah</v>
      </c>
      <c r="I4463" s="193" t="str">
        <f t="shared" si="8406"/>
        <v>AL921</v>
      </c>
      <c r="J4463" s="193" t="str">
        <f t="shared" si="8406"/>
        <v>ALL ESSENTIALS INC</v>
      </c>
      <c r="K4463" s="193" t="str">
        <f t="shared" si="8406"/>
        <v>all</v>
      </c>
      <c r="L4463" s="193" t="str">
        <f t="shared" si="8406"/>
        <v>Jay Halaby &amp; Assoc</v>
      </c>
      <c r="M4463" s="193" t="str">
        <f t="shared" si="8406"/>
        <v>Beauty</v>
      </c>
      <c r="N4463" s="193" t="str">
        <f t="shared" si="8323"/>
        <v>Kitchen Appl</v>
      </c>
      <c r="AA4463" s="193">
        <f t="shared" si="8378"/>
        <v>0</v>
      </c>
      <c r="AB4463" s="193" t="str">
        <f t="shared" ref="AB4463" si="8407">AB$150</f>
        <v>Herold, Sarah</v>
      </c>
    </row>
    <row r="4464" spans="1:28" s="188" customFormat="1" ht="17.399999999999999">
      <c r="A4464" s="193" t="str">
        <f t="shared" si="8373"/>
        <v>Kitchen Appl</v>
      </c>
      <c r="B4464" s="193" t="str">
        <f t="shared" si="8374"/>
        <v>BE305Kitchen Appl</v>
      </c>
      <c r="C4464" s="193" t="str">
        <f t="shared" si="8375"/>
        <v>Kitchen ApplHerold, Sarah</v>
      </c>
      <c r="D4464" s="193"/>
      <c r="E4464" s="193"/>
      <c r="F4464" s="193" t="str">
        <f t="shared" si="8376"/>
        <v>Kitchen ApplRichardson, Vicki</v>
      </c>
      <c r="G4464" s="193" t="str">
        <f t="shared" ref="G4464:M4464" si="8408">G$151</f>
        <v>Richardson, Vicki</v>
      </c>
      <c r="H4464" s="193" t="str">
        <f t="shared" si="8408"/>
        <v>Herold, Sarah</v>
      </c>
      <c r="I4464" s="193" t="str">
        <f t="shared" si="8408"/>
        <v>BE305</v>
      </c>
      <c r="J4464" s="193" t="str">
        <f t="shared" si="8408"/>
        <v>BEAUTY COLLECTION.COM INC</v>
      </c>
      <c r="K4464" s="193" t="str">
        <f t="shared" si="8408"/>
        <v>all</v>
      </c>
      <c r="L4464" s="193">
        <f t="shared" si="8408"/>
        <v>0</v>
      </c>
      <c r="M4464" s="193">
        <f t="shared" si="8408"/>
        <v>0</v>
      </c>
      <c r="N4464" s="193" t="str">
        <f t="shared" si="8323"/>
        <v>Kitchen Appl</v>
      </c>
      <c r="AA4464" s="193">
        <f t="shared" si="8378"/>
        <v>0</v>
      </c>
      <c r="AB4464" s="193" t="str">
        <f t="shared" ref="AB4464" si="8409">AB$151</f>
        <v>Herold, Sarah</v>
      </c>
    </row>
    <row r="4465" spans="1:28" s="188" customFormat="1" ht="17.399999999999999">
      <c r="A4465" s="193" t="str">
        <f t="shared" si="8373"/>
        <v>Kitchen Appl</v>
      </c>
      <c r="B4465" s="193" t="str">
        <f t="shared" si="8374"/>
        <v>BE337Kitchen Appl</v>
      </c>
      <c r="C4465" s="193" t="str">
        <f t="shared" si="8375"/>
        <v>Kitchen ApplHerold, Sarah</v>
      </c>
      <c r="D4465" s="193"/>
      <c r="E4465" s="193"/>
      <c r="F4465" s="193" t="str">
        <f t="shared" si="8376"/>
        <v>Kitchen ApplRichardson, Vicki</v>
      </c>
      <c r="G4465" s="193" t="str">
        <f t="shared" ref="G4465:M4465" si="8410">G$152</f>
        <v>Richardson, Vicki</v>
      </c>
      <c r="H4465" s="193" t="str">
        <f t="shared" si="8410"/>
        <v>Herold, Sarah</v>
      </c>
      <c r="I4465" s="193" t="str">
        <f t="shared" si="8410"/>
        <v>BE337</v>
      </c>
      <c r="J4465" s="193" t="str">
        <f t="shared" si="8410"/>
        <v>BELLA'S BEAUTY SUPPLY LLC</v>
      </c>
      <c r="K4465" s="193" t="str">
        <f t="shared" si="8410"/>
        <v>all</v>
      </c>
      <c r="L4465" s="193" t="str">
        <f t="shared" si="8410"/>
        <v>Jay Halaby &amp; Assoc</v>
      </c>
      <c r="M4465" s="193" t="str">
        <f t="shared" si="8410"/>
        <v>Beauty</v>
      </c>
      <c r="N4465" s="193" t="str">
        <f t="shared" si="8323"/>
        <v>Kitchen Appl</v>
      </c>
      <c r="AA4465" s="193">
        <f t="shared" si="8378"/>
        <v>0</v>
      </c>
      <c r="AB4465" s="193" t="str">
        <f t="shared" ref="AB4465" si="8411">AB$152</f>
        <v>Herold, Sarah</v>
      </c>
    </row>
    <row r="4466" spans="1:28" s="188" customFormat="1" ht="17.399999999999999">
      <c r="A4466" s="193" t="str">
        <f t="shared" si="8373"/>
        <v>Kitchen Appl</v>
      </c>
      <c r="B4466" s="193" t="str">
        <f t="shared" si="8374"/>
        <v>BE587Kitchen Appl</v>
      </c>
      <c r="C4466" s="193" t="str">
        <f t="shared" si="8375"/>
        <v>Kitchen ApplHerold, Sarah</v>
      </c>
      <c r="D4466" s="193"/>
      <c r="E4466" s="193"/>
      <c r="F4466" s="193" t="str">
        <f t="shared" si="8376"/>
        <v>Kitchen ApplRichardson, Vicki</v>
      </c>
      <c r="G4466" s="193" t="str">
        <f t="shared" ref="G4466:M4466" si="8412">G$153</f>
        <v>Richardson, Vicki</v>
      </c>
      <c r="H4466" s="193" t="str">
        <f t="shared" si="8412"/>
        <v>Herold, Sarah</v>
      </c>
      <c r="I4466" s="193" t="str">
        <f t="shared" si="8412"/>
        <v>BE587</v>
      </c>
      <c r="J4466" s="193" t="str">
        <f t="shared" si="8412"/>
        <v>BEAUTY.COM</v>
      </c>
      <c r="K4466" s="193" t="str">
        <f t="shared" si="8412"/>
        <v>all</v>
      </c>
      <c r="L4466" s="193">
        <f t="shared" si="8412"/>
        <v>0</v>
      </c>
      <c r="M4466" s="193">
        <f t="shared" si="8412"/>
        <v>0</v>
      </c>
      <c r="N4466" s="193" t="str">
        <f t="shared" si="8323"/>
        <v>Kitchen Appl</v>
      </c>
      <c r="AA4466" s="193">
        <f t="shared" si="8378"/>
        <v>0</v>
      </c>
      <c r="AB4466" s="193" t="str">
        <f t="shared" ref="AB4466" si="8413">AB$153</f>
        <v>Herold, Sarah</v>
      </c>
    </row>
    <row r="4467" spans="1:28" s="188" customFormat="1" ht="17.399999999999999">
      <c r="A4467" s="193" t="str">
        <f t="shared" si="8373"/>
        <v>Kitchen Appl</v>
      </c>
      <c r="B4467" s="193" t="str">
        <f t="shared" si="8374"/>
        <v>BE986Kitchen Appl</v>
      </c>
      <c r="C4467" s="193" t="str">
        <f t="shared" si="8375"/>
        <v>Kitchen ApplHerold, Sarah</v>
      </c>
      <c r="D4467" s="193"/>
      <c r="E4467" s="193"/>
      <c r="F4467" s="193" t="str">
        <f t="shared" si="8376"/>
        <v>Kitchen ApplRichardson, Vicki</v>
      </c>
      <c r="G4467" s="193" t="str">
        <f t="shared" ref="G4467:M4467" si="8414">G$154</f>
        <v>Richardson, Vicki</v>
      </c>
      <c r="H4467" s="193" t="str">
        <f t="shared" si="8414"/>
        <v>Herold, Sarah</v>
      </c>
      <c r="I4467" s="193" t="str">
        <f t="shared" si="8414"/>
        <v>BE986</v>
      </c>
      <c r="J4467" s="193" t="str">
        <f t="shared" si="8414"/>
        <v>BEAUTY BROS INC</v>
      </c>
      <c r="K4467" s="193" t="str">
        <f t="shared" si="8414"/>
        <v>all</v>
      </c>
      <c r="L4467" s="193">
        <f t="shared" si="8414"/>
        <v>0</v>
      </c>
      <c r="M4467" s="193">
        <f t="shared" si="8414"/>
        <v>0</v>
      </c>
      <c r="N4467" s="193" t="str">
        <f t="shared" si="8323"/>
        <v>Kitchen Appl</v>
      </c>
      <c r="AA4467" s="193">
        <f t="shared" si="8378"/>
        <v>0</v>
      </c>
      <c r="AB4467" s="193" t="str">
        <f t="shared" ref="AB4467" si="8415">AB$154</f>
        <v>Herold, Sarah</v>
      </c>
    </row>
    <row r="4468" spans="1:28" s="188" customFormat="1" ht="17.399999999999999">
      <c r="A4468" s="193" t="str">
        <f t="shared" si="8373"/>
        <v>Kitchen Appl</v>
      </c>
      <c r="B4468" s="193" t="str">
        <f t="shared" si="8374"/>
        <v>BI356Kitchen Appl</v>
      </c>
      <c r="C4468" s="193" t="str">
        <f t="shared" si="8375"/>
        <v>Kitchen ApplHerold, Sarah</v>
      </c>
      <c r="D4468" s="193"/>
      <c r="E4468" s="193"/>
      <c r="F4468" s="193" t="str">
        <f t="shared" si="8376"/>
        <v>Kitchen ApplRichardson, Vicki</v>
      </c>
      <c r="G4468" s="193" t="str">
        <f t="shared" ref="G4468:M4468" si="8416">G$155</f>
        <v>Richardson, Vicki</v>
      </c>
      <c r="H4468" s="193" t="str">
        <f t="shared" si="8416"/>
        <v>Herold, Sarah</v>
      </c>
      <c r="I4468" s="193" t="str">
        <f t="shared" si="8416"/>
        <v>BI356</v>
      </c>
      <c r="J4468" s="193" t="str">
        <f t="shared" si="8416"/>
        <v>BIONEXIA USA INC</v>
      </c>
      <c r="K4468" s="193" t="str">
        <f t="shared" si="8416"/>
        <v>all</v>
      </c>
      <c r="L4468" s="193" t="str">
        <f t="shared" si="8416"/>
        <v>Jay Halaby &amp; Assoc</v>
      </c>
      <c r="M4468" s="193" t="str">
        <f t="shared" si="8416"/>
        <v>Beauty</v>
      </c>
      <c r="N4468" s="193" t="str">
        <f t="shared" si="8323"/>
        <v>Kitchen Appl</v>
      </c>
      <c r="AA4468" s="193">
        <f t="shared" si="8378"/>
        <v>0</v>
      </c>
      <c r="AB4468" s="193" t="str">
        <f t="shared" ref="AB4468" si="8417">AB$155</f>
        <v>Herold, Sarah</v>
      </c>
    </row>
    <row r="4469" spans="1:28" s="188" customFormat="1" ht="17.399999999999999">
      <c r="A4469" s="193" t="str">
        <f t="shared" si="8373"/>
        <v>Kitchen Appl</v>
      </c>
      <c r="B4469" s="193" t="str">
        <f t="shared" si="8374"/>
        <v>BL345Kitchen Appl</v>
      </c>
      <c r="C4469" s="193" t="str">
        <f t="shared" si="8375"/>
        <v>Kitchen ApplHerold, Sarah</v>
      </c>
      <c r="D4469" s="193"/>
      <c r="E4469" s="193"/>
      <c r="F4469" s="193" t="str">
        <f t="shared" si="8376"/>
        <v>Kitchen ApplRichardson, Vicki</v>
      </c>
      <c r="G4469" s="193" t="str">
        <f t="shared" ref="G4469:M4469" si="8418">G$156</f>
        <v>Richardson, Vicki</v>
      </c>
      <c r="H4469" s="193" t="str">
        <f t="shared" si="8418"/>
        <v>Herold, Sarah</v>
      </c>
      <c r="I4469" s="193" t="str">
        <f t="shared" si="8418"/>
        <v>BL345</v>
      </c>
      <c r="J4469" s="193" t="str">
        <f t="shared" si="8418"/>
        <v>BLOOMINGDALE'S</v>
      </c>
      <c r="K4469" s="193" t="str">
        <f t="shared" si="8418"/>
        <v>all</v>
      </c>
      <c r="L4469" s="193">
        <f t="shared" si="8418"/>
        <v>0</v>
      </c>
      <c r="M4469" s="193">
        <f t="shared" si="8418"/>
        <v>0</v>
      </c>
      <c r="N4469" s="193" t="str">
        <f t="shared" si="8323"/>
        <v>Kitchen Appl</v>
      </c>
      <c r="AA4469" s="193">
        <f t="shared" si="8378"/>
        <v>0</v>
      </c>
      <c r="AB4469" s="193" t="str">
        <f t="shared" ref="AB4469" si="8419">AB$156</f>
        <v>Herold, Sarah</v>
      </c>
    </row>
    <row r="4470" spans="1:28" s="188" customFormat="1" ht="17.399999999999999">
      <c r="A4470" s="193" t="str">
        <f t="shared" si="8373"/>
        <v>Kitchen Appl</v>
      </c>
      <c r="B4470" s="193" t="str">
        <f t="shared" si="8374"/>
        <v>CE281Kitchen Appl</v>
      </c>
      <c r="C4470" s="193" t="str">
        <f t="shared" si="8375"/>
        <v>Kitchen ApplHerold, Sarah</v>
      </c>
      <c r="D4470" s="193"/>
      <c r="E4470" s="193"/>
      <c r="F4470" s="193" t="str">
        <f t="shared" si="8376"/>
        <v>Kitchen ApplRichardson, Vicki</v>
      </c>
      <c r="G4470" s="193" t="str">
        <f t="shared" ref="G4470:M4470" si="8420">G$157</f>
        <v>Richardson, Vicki</v>
      </c>
      <c r="H4470" s="193" t="str">
        <f t="shared" si="8420"/>
        <v>Herold, Sarah</v>
      </c>
      <c r="I4470" s="193" t="str">
        <f t="shared" si="8420"/>
        <v>CE281</v>
      </c>
      <c r="J4470" s="193" t="str">
        <f t="shared" si="8420"/>
        <v>CONTEC INTERNATIONAL</v>
      </c>
      <c r="K4470" s="193" t="str">
        <f t="shared" si="8420"/>
        <v>all</v>
      </c>
      <c r="L4470" s="193">
        <f t="shared" si="8420"/>
        <v>0</v>
      </c>
      <c r="M4470" s="193">
        <f t="shared" si="8420"/>
        <v>0</v>
      </c>
      <c r="N4470" s="193" t="str">
        <f t="shared" si="8323"/>
        <v>Kitchen Appl</v>
      </c>
      <c r="AA4470" s="193">
        <f t="shared" si="8378"/>
        <v>0</v>
      </c>
      <c r="AB4470" s="193" t="str">
        <f t="shared" ref="AB4470" si="8421">AB$157</f>
        <v>Herold, Sarah</v>
      </c>
    </row>
    <row r="4471" spans="1:28" s="188" customFormat="1" ht="17.399999999999999">
      <c r="A4471" s="193" t="str">
        <f t="shared" si="8373"/>
        <v>Kitchen Appl</v>
      </c>
      <c r="B4471" s="193" t="str">
        <f t="shared" si="8374"/>
        <v>CH901Kitchen Appl</v>
      </c>
      <c r="C4471" s="193" t="str">
        <f t="shared" si="8375"/>
        <v>Kitchen ApplHerold, Sarah</v>
      </c>
      <c r="D4471" s="193"/>
      <c r="E4471" s="193"/>
      <c r="F4471" s="193" t="str">
        <f t="shared" si="8376"/>
        <v>Kitchen ApplRichardson, Vicki</v>
      </c>
      <c r="G4471" s="193" t="str">
        <f t="shared" ref="G4471:M4471" si="8422">G$158</f>
        <v>Richardson, Vicki</v>
      </c>
      <c r="H4471" s="193" t="str">
        <f t="shared" si="8422"/>
        <v>Herold, Sarah</v>
      </c>
      <c r="I4471" s="193" t="str">
        <f t="shared" si="8422"/>
        <v>CH901</v>
      </c>
      <c r="J4471" s="193" t="str">
        <f t="shared" si="8422"/>
        <v>CHENICE PRO SALON</v>
      </c>
      <c r="K4471" s="193" t="str">
        <f t="shared" si="8422"/>
        <v>all</v>
      </c>
      <c r="L4471" s="193" t="str">
        <f t="shared" si="8422"/>
        <v>Jay Halaby &amp; Assoc</v>
      </c>
      <c r="M4471" s="193" t="str">
        <f t="shared" si="8422"/>
        <v>Beauty</v>
      </c>
      <c r="N4471" s="193" t="str">
        <f t="shared" si="8323"/>
        <v>Kitchen Appl</v>
      </c>
      <c r="AA4471" s="193">
        <f t="shared" si="8378"/>
        <v>0</v>
      </c>
      <c r="AB4471" s="193" t="str">
        <f t="shared" ref="AB4471" si="8423">AB$158</f>
        <v>Herold, Sarah</v>
      </c>
    </row>
    <row r="4472" spans="1:28" s="188" customFormat="1" ht="17.399999999999999">
      <c r="A4472" s="193" t="str">
        <f t="shared" si="8373"/>
        <v>Kitchen Appl</v>
      </c>
      <c r="B4472" s="193" t="str">
        <f t="shared" si="8374"/>
        <v>CR854Kitchen Appl</v>
      </c>
      <c r="C4472" s="193" t="str">
        <f t="shared" si="8375"/>
        <v>Kitchen ApplHerold, Sarah</v>
      </c>
      <c r="D4472" s="193"/>
      <c r="E4472" s="193"/>
      <c r="F4472" s="193" t="str">
        <f t="shared" si="8376"/>
        <v>Kitchen ApplRichardson, Vicki</v>
      </c>
      <c r="G4472" s="193" t="str">
        <f t="shared" ref="G4472:M4472" si="8424">G$159</f>
        <v>Richardson, Vicki</v>
      </c>
      <c r="H4472" s="193" t="str">
        <f t="shared" si="8424"/>
        <v>Herold, Sarah</v>
      </c>
      <c r="I4472" s="193" t="str">
        <f t="shared" si="8424"/>
        <v>CR854</v>
      </c>
      <c r="J4472" s="193" t="str">
        <f t="shared" si="8424"/>
        <v>CREATIVE BEAUTY CONCEPTS</v>
      </c>
      <c r="K4472" s="193" t="str">
        <f t="shared" si="8424"/>
        <v>all</v>
      </c>
      <c r="L4472" s="193" t="str">
        <f t="shared" si="8424"/>
        <v>Jay Halaby &amp; Assoc</v>
      </c>
      <c r="M4472" s="193" t="str">
        <f t="shared" si="8424"/>
        <v>Beauty</v>
      </c>
      <c r="N4472" s="193" t="str">
        <f t="shared" si="8323"/>
        <v>Kitchen Appl</v>
      </c>
      <c r="AA4472" s="193">
        <f t="shared" si="8378"/>
        <v>0</v>
      </c>
      <c r="AB4472" s="193" t="str">
        <f t="shared" ref="AB4472" si="8425">AB$159</f>
        <v>Herold, Sarah</v>
      </c>
    </row>
    <row r="4473" spans="1:28" s="188" customFormat="1" ht="17.399999999999999">
      <c r="A4473" s="193" t="str">
        <f t="shared" si="8373"/>
        <v>Kitchen Appl</v>
      </c>
      <c r="B4473" s="193" t="str">
        <f t="shared" si="8374"/>
        <v>CY001Kitchen Appl</v>
      </c>
      <c r="C4473" s="193" t="str">
        <f t="shared" si="8375"/>
        <v>Kitchen ApplHerold, Sarah</v>
      </c>
      <c r="D4473" s="193"/>
      <c r="E4473" s="193"/>
      <c r="F4473" s="193" t="str">
        <f t="shared" si="8376"/>
        <v>Kitchen ApplRichardson, Vicki</v>
      </c>
      <c r="G4473" s="193" t="str">
        <f t="shared" ref="G4473:M4473" si="8426">G$160</f>
        <v>Richardson, Vicki</v>
      </c>
      <c r="H4473" s="193" t="str">
        <f t="shared" si="8426"/>
        <v>Herold, Sarah</v>
      </c>
      <c r="I4473" s="193" t="str">
        <f t="shared" si="8426"/>
        <v>CY001</v>
      </c>
      <c r="J4473" s="193" t="str">
        <f t="shared" si="8426"/>
        <v>CYNTHIA SALON SERVICES</v>
      </c>
      <c r="K4473" s="193" t="str">
        <f t="shared" si="8426"/>
        <v>all</v>
      </c>
      <c r="L4473" s="193" t="str">
        <f t="shared" si="8426"/>
        <v>Jay Halaby &amp; Assoc</v>
      </c>
      <c r="M4473" s="193" t="str">
        <f t="shared" si="8426"/>
        <v>Beauty</v>
      </c>
      <c r="N4473" s="193" t="str">
        <f t="shared" si="8323"/>
        <v>Kitchen Appl</v>
      </c>
      <c r="AA4473" s="193">
        <f t="shared" si="8378"/>
        <v>0</v>
      </c>
      <c r="AB4473" s="193" t="str">
        <f t="shared" ref="AB4473" si="8427">AB$160</f>
        <v>Herold, Sarah</v>
      </c>
    </row>
    <row r="4474" spans="1:28" s="188" customFormat="1" ht="17.399999999999999">
      <c r="A4474" s="193" t="str">
        <f t="shared" si="8373"/>
        <v>Kitchen Appl</v>
      </c>
      <c r="B4474" s="193" t="str">
        <f t="shared" si="8374"/>
        <v>DM026Kitchen Appl</v>
      </c>
      <c r="C4474" s="193" t="str">
        <f t="shared" si="8375"/>
        <v>Kitchen ApplHerold, Sarah</v>
      </c>
      <c r="D4474" s="193"/>
      <c r="E4474" s="193"/>
      <c r="F4474" s="193" t="str">
        <f t="shared" si="8376"/>
        <v>Kitchen ApplRichardson, Vicki</v>
      </c>
      <c r="G4474" s="193" t="str">
        <f t="shared" ref="G4474:M4474" si="8428">G$161</f>
        <v>Richardson, Vicki</v>
      </c>
      <c r="H4474" s="193" t="str">
        <f t="shared" si="8428"/>
        <v>Herold, Sarah</v>
      </c>
      <c r="I4474" s="193" t="str">
        <f t="shared" si="8428"/>
        <v>DM026</v>
      </c>
      <c r="J4474" s="193" t="str">
        <f t="shared" si="8428"/>
        <v>DISCOVER SALON SERVICES</v>
      </c>
      <c r="K4474" s="193" t="str">
        <f t="shared" si="8428"/>
        <v>all</v>
      </c>
      <c r="L4474" s="193" t="str">
        <f t="shared" si="8428"/>
        <v>Jay Halaby &amp; Assoc</v>
      </c>
      <c r="M4474" s="193" t="str">
        <f t="shared" si="8428"/>
        <v>Beauty</v>
      </c>
      <c r="N4474" s="193" t="str">
        <f t="shared" si="8323"/>
        <v>Kitchen Appl</v>
      </c>
      <c r="AA4474" s="193">
        <f t="shared" si="8378"/>
        <v>0</v>
      </c>
      <c r="AB4474" s="193" t="str">
        <f t="shared" ref="AB4474" si="8429">AB$161</f>
        <v>Herold, Sarah</v>
      </c>
    </row>
    <row r="4475" spans="1:28" s="188" customFormat="1" ht="17.399999999999999">
      <c r="A4475" s="193" t="str">
        <f t="shared" si="8373"/>
        <v>Kitchen Appl</v>
      </c>
      <c r="B4475" s="193" t="str">
        <f t="shared" si="8374"/>
        <v>EC238Kitchen Appl</v>
      </c>
      <c r="C4475" s="193" t="str">
        <f t="shared" si="8375"/>
        <v>Kitchen ApplHerold, Sarah</v>
      </c>
      <c r="D4475" s="193"/>
      <c r="E4475" s="193"/>
      <c r="F4475" s="193" t="str">
        <f t="shared" si="8376"/>
        <v>Kitchen ApplRichardson, Vicki</v>
      </c>
      <c r="G4475" s="193" t="str">
        <f t="shared" ref="G4475:M4475" si="8430">G$162</f>
        <v>Richardson, Vicki</v>
      </c>
      <c r="H4475" s="193" t="str">
        <f t="shared" si="8430"/>
        <v>Herold, Sarah</v>
      </c>
      <c r="I4475" s="193" t="str">
        <f t="shared" si="8430"/>
        <v>EC238</v>
      </c>
      <c r="J4475" s="193" t="str">
        <f t="shared" si="8430"/>
        <v>ECONOMY BEAUTY SUPPLY</v>
      </c>
      <c r="K4475" s="193" t="str">
        <f t="shared" si="8430"/>
        <v>all</v>
      </c>
      <c r="L4475" s="193" t="str">
        <f t="shared" si="8430"/>
        <v>Jay Halaby &amp; Assoc</v>
      </c>
      <c r="M4475" s="193" t="str">
        <f t="shared" si="8430"/>
        <v>Beauty</v>
      </c>
      <c r="N4475" s="193" t="str">
        <f t="shared" si="8323"/>
        <v>Kitchen Appl</v>
      </c>
      <c r="AA4475" s="193">
        <f t="shared" si="8378"/>
        <v>0</v>
      </c>
      <c r="AB4475" s="193" t="str">
        <f t="shared" ref="AB4475" si="8431">AB$162</f>
        <v>Herold, Sarah</v>
      </c>
    </row>
    <row r="4476" spans="1:28" s="188" customFormat="1" ht="17.399999999999999">
      <c r="A4476" s="193" t="str">
        <f t="shared" si="8373"/>
        <v>Kitchen Appl</v>
      </c>
      <c r="B4476" s="193" t="str">
        <f t="shared" si="8374"/>
        <v>EC301Kitchen Appl</v>
      </c>
      <c r="C4476" s="193" t="str">
        <f t="shared" si="8375"/>
        <v>Kitchen ApplHerold, Sarah</v>
      </c>
      <c r="D4476" s="193"/>
      <c r="E4476" s="193"/>
      <c r="F4476" s="193" t="str">
        <f t="shared" si="8376"/>
        <v>Kitchen ApplRichardson, Vicki</v>
      </c>
      <c r="G4476" s="193" t="str">
        <f t="shared" ref="G4476:M4476" si="8432">G$163</f>
        <v>Richardson, Vicki</v>
      </c>
      <c r="H4476" s="193" t="str">
        <f t="shared" si="8432"/>
        <v>Herold, Sarah</v>
      </c>
      <c r="I4476" s="193" t="str">
        <f t="shared" si="8432"/>
        <v>EC301</v>
      </c>
      <c r="J4476" s="193" t="str">
        <f t="shared" si="8432"/>
        <v>FINELINE DISTRIBUTOR INC</v>
      </c>
      <c r="K4476" s="193" t="str">
        <f t="shared" si="8432"/>
        <v>all</v>
      </c>
      <c r="L4476" s="193" t="str">
        <f t="shared" si="8432"/>
        <v>Jay Halaby &amp; Assoc</v>
      </c>
      <c r="M4476" s="193" t="str">
        <f t="shared" si="8432"/>
        <v>Beauty</v>
      </c>
      <c r="N4476" s="193" t="str">
        <f t="shared" si="8323"/>
        <v>Kitchen Appl</v>
      </c>
      <c r="AA4476" s="193">
        <f t="shared" si="8378"/>
        <v>0</v>
      </c>
      <c r="AB4476" s="193" t="str">
        <f t="shared" ref="AB4476" si="8433">AB$163</f>
        <v>Herold, Sarah</v>
      </c>
    </row>
    <row r="4477" spans="1:28" s="188" customFormat="1" ht="17.399999999999999">
      <c r="A4477" s="193" t="str">
        <f t="shared" si="8373"/>
        <v>Kitchen Appl</v>
      </c>
      <c r="B4477" s="193" t="str">
        <f t="shared" si="8374"/>
        <v>EV146Kitchen Appl</v>
      </c>
      <c r="C4477" s="193" t="str">
        <f t="shared" si="8375"/>
        <v>Kitchen ApplHerold, Sarah</v>
      </c>
      <c r="D4477" s="193"/>
      <c r="E4477" s="193"/>
      <c r="F4477" s="193" t="str">
        <f t="shared" si="8376"/>
        <v>Kitchen ApplRichardson, Vicki</v>
      </c>
      <c r="G4477" s="193" t="str">
        <f t="shared" ref="G4477:M4477" si="8434">G$164</f>
        <v>Richardson, Vicki</v>
      </c>
      <c r="H4477" s="193" t="str">
        <f t="shared" si="8434"/>
        <v>Herold, Sarah</v>
      </c>
      <c r="I4477" s="193" t="str">
        <f t="shared" si="8434"/>
        <v>EV146</v>
      </c>
      <c r="J4477" s="193" t="str">
        <f t="shared" si="8434"/>
        <v>EVERGREEN TEAM USA</v>
      </c>
      <c r="K4477" s="193" t="str">
        <f t="shared" si="8434"/>
        <v>all</v>
      </c>
      <c r="L4477" s="193" t="str">
        <f t="shared" si="8434"/>
        <v>Jay Halaby &amp; Assoc</v>
      </c>
      <c r="M4477" s="193" t="str">
        <f t="shared" si="8434"/>
        <v>Beauty</v>
      </c>
      <c r="N4477" s="193" t="str">
        <f t="shared" si="8323"/>
        <v>Kitchen Appl</v>
      </c>
      <c r="AA4477" s="193">
        <f t="shared" si="8378"/>
        <v>0</v>
      </c>
      <c r="AB4477" s="193" t="str">
        <f t="shared" ref="AB4477" si="8435">AB$164</f>
        <v>Herold, Sarah</v>
      </c>
    </row>
    <row r="4478" spans="1:28" s="188" customFormat="1" ht="17.399999999999999">
      <c r="A4478" s="193" t="str">
        <f t="shared" si="8373"/>
        <v>Kitchen Appl</v>
      </c>
      <c r="B4478" s="193" t="str">
        <f t="shared" si="8374"/>
        <v>FO396Kitchen Appl</v>
      </c>
      <c r="C4478" s="193" t="str">
        <f t="shared" si="8375"/>
        <v>Kitchen ApplHerold, Sarah</v>
      </c>
      <c r="D4478" s="193"/>
      <c r="E4478" s="193"/>
      <c r="F4478" s="193" t="str">
        <f t="shared" si="8376"/>
        <v>Kitchen ApplRichardson, Vicki</v>
      </c>
      <c r="G4478" s="193" t="str">
        <f t="shared" ref="G4478:M4478" si="8436">G$165</f>
        <v>Richardson, Vicki</v>
      </c>
      <c r="H4478" s="193" t="str">
        <f t="shared" si="8436"/>
        <v>Herold, Sarah</v>
      </c>
      <c r="I4478" s="193" t="str">
        <f t="shared" si="8436"/>
        <v>FO396</v>
      </c>
      <c r="J4478" s="193" t="str">
        <f t="shared" si="8436"/>
        <v>FOUR STAR BEAUTY SUPPLY CORP</v>
      </c>
      <c r="K4478" s="193" t="str">
        <f t="shared" si="8436"/>
        <v>all</v>
      </c>
      <c r="L4478" s="193" t="str">
        <f t="shared" si="8436"/>
        <v>Jay Halaby &amp; Assoc</v>
      </c>
      <c r="M4478" s="193" t="str">
        <f t="shared" si="8436"/>
        <v>Beauty</v>
      </c>
      <c r="N4478" s="193" t="str">
        <f t="shared" si="8323"/>
        <v>Kitchen Appl</v>
      </c>
      <c r="AA4478" s="193">
        <f t="shared" si="8378"/>
        <v>0</v>
      </c>
      <c r="AB4478" s="193" t="str">
        <f t="shared" ref="AB4478" si="8437">AB$165</f>
        <v>Herold, Sarah</v>
      </c>
    </row>
    <row r="4479" spans="1:28" s="188" customFormat="1" ht="17.399999999999999">
      <c r="A4479" s="193" t="str">
        <f t="shared" si="8373"/>
        <v>Kitchen Appl</v>
      </c>
      <c r="B4479" s="193" t="str">
        <f t="shared" si="8374"/>
        <v>GR900Kitchen Appl</v>
      </c>
      <c r="C4479" s="193" t="str">
        <f t="shared" si="8375"/>
        <v>Kitchen ApplHerold, Sarah</v>
      </c>
      <c r="D4479" s="193"/>
      <c r="E4479" s="193"/>
      <c r="F4479" s="193" t="str">
        <f t="shared" si="8376"/>
        <v>Kitchen ApplRichardson, Vicki</v>
      </c>
      <c r="G4479" s="193" t="str">
        <f t="shared" ref="G4479:M4479" si="8438">G$166</f>
        <v>Richardson, Vicki</v>
      </c>
      <c r="H4479" s="193" t="str">
        <f t="shared" si="8438"/>
        <v>Herold, Sarah</v>
      </c>
      <c r="I4479" s="193" t="str">
        <f t="shared" si="8438"/>
        <v>GR900</v>
      </c>
      <c r="J4479" s="193" t="str">
        <f t="shared" si="8438"/>
        <v>GROOM IT INDUSTRIES</v>
      </c>
      <c r="K4479" s="193" t="str">
        <f t="shared" si="8438"/>
        <v>all</v>
      </c>
      <c r="L4479" s="193" t="str">
        <f t="shared" si="8438"/>
        <v>Jay Halaby &amp; Assoc</v>
      </c>
      <c r="M4479" s="193" t="str">
        <f t="shared" si="8438"/>
        <v>Beauty</v>
      </c>
      <c r="N4479" s="193" t="str">
        <f t="shared" si="8323"/>
        <v>Kitchen Appl</v>
      </c>
      <c r="AA4479" s="193">
        <f t="shared" si="8378"/>
        <v>0</v>
      </c>
      <c r="AB4479" s="193" t="str">
        <f t="shared" ref="AB4479" si="8439">AB$166</f>
        <v>Herold, Sarah</v>
      </c>
    </row>
    <row r="4480" spans="1:28" s="188" customFormat="1" ht="17.399999999999999">
      <c r="A4480" s="193" t="str">
        <f t="shared" si="8373"/>
        <v>Kitchen Appl</v>
      </c>
      <c r="B4480" s="193" t="str">
        <f t="shared" si="8374"/>
        <v>IN021Kitchen Appl</v>
      </c>
      <c r="C4480" s="193" t="str">
        <f t="shared" si="8375"/>
        <v>Kitchen ApplHerold, Sarah</v>
      </c>
      <c r="D4480" s="193"/>
      <c r="E4480" s="193"/>
      <c r="F4480" s="193" t="str">
        <f t="shared" si="8376"/>
        <v>Kitchen ApplRichardson, Vicki</v>
      </c>
      <c r="G4480" s="193" t="str">
        <f t="shared" ref="G4480:M4480" si="8440">G$167</f>
        <v>Richardson, Vicki</v>
      </c>
      <c r="H4480" s="193" t="str">
        <f t="shared" si="8440"/>
        <v>Herold, Sarah</v>
      </c>
      <c r="I4480" s="193" t="str">
        <f t="shared" si="8440"/>
        <v>IN021</v>
      </c>
      <c r="J4480" s="193" t="str">
        <f t="shared" si="8440"/>
        <v>INTERNATIONAL SALON/UNITED BEAUTY</v>
      </c>
      <c r="K4480" s="193" t="str">
        <f t="shared" si="8440"/>
        <v>all</v>
      </c>
      <c r="L4480" s="193" t="str">
        <f t="shared" si="8440"/>
        <v>Jay Halaby &amp; Assoc</v>
      </c>
      <c r="M4480" s="193" t="str">
        <f t="shared" si="8440"/>
        <v>Beauty</v>
      </c>
      <c r="N4480" s="193" t="str">
        <f t="shared" si="8323"/>
        <v>Kitchen Appl</v>
      </c>
      <c r="AA4480" s="193">
        <f t="shared" si="8378"/>
        <v>0</v>
      </c>
      <c r="AB4480" s="193" t="str">
        <f t="shared" ref="AB4480" si="8441">AB$167</f>
        <v>Herold, Sarah</v>
      </c>
    </row>
    <row r="4481" spans="1:28" s="188" customFormat="1" ht="17.399999999999999">
      <c r="A4481" s="193" t="str">
        <f t="shared" si="8373"/>
        <v>Kitchen Appl</v>
      </c>
      <c r="B4481" s="193" t="str">
        <f t="shared" si="8374"/>
        <v>IN883Kitchen Appl</v>
      </c>
      <c r="C4481" s="193" t="str">
        <f t="shared" si="8375"/>
        <v>Kitchen ApplHerold, Sarah</v>
      </c>
      <c r="D4481" s="193"/>
      <c r="E4481" s="193"/>
      <c r="F4481" s="193" t="str">
        <f t="shared" si="8376"/>
        <v>Kitchen ApplRichardson, Vicki</v>
      </c>
      <c r="G4481" s="193" t="str">
        <f t="shared" ref="G4481:M4481" si="8442">G$168</f>
        <v>Richardson, Vicki</v>
      </c>
      <c r="H4481" s="193" t="str">
        <f t="shared" si="8442"/>
        <v>Herold, Sarah</v>
      </c>
      <c r="I4481" s="193" t="str">
        <f t="shared" si="8442"/>
        <v>IN883</v>
      </c>
      <c r="J4481" s="193" t="str">
        <f t="shared" si="8442"/>
        <v>INNOVATIVE SALON SOLUTIONS</v>
      </c>
      <c r="K4481" s="193" t="str">
        <f t="shared" si="8442"/>
        <v>all</v>
      </c>
      <c r="L4481" s="193" t="str">
        <f t="shared" si="8442"/>
        <v>Jay Halaby &amp; Assoc</v>
      </c>
      <c r="M4481" s="193" t="str">
        <f t="shared" si="8442"/>
        <v>Beauty</v>
      </c>
      <c r="N4481" s="193" t="str">
        <f t="shared" si="8323"/>
        <v>Kitchen Appl</v>
      </c>
      <c r="AA4481" s="193">
        <f t="shared" si="8378"/>
        <v>0</v>
      </c>
      <c r="AB4481" s="193" t="str">
        <f t="shared" ref="AB4481" si="8443">AB$168</f>
        <v>Herold, Sarah</v>
      </c>
    </row>
    <row r="4482" spans="1:28" s="188" customFormat="1" ht="17.399999999999999">
      <c r="A4482" s="193" t="str">
        <f t="shared" si="8373"/>
        <v>Kitchen Appl</v>
      </c>
      <c r="B4482" s="193" t="str">
        <f t="shared" si="8374"/>
        <v>J0250Kitchen Appl</v>
      </c>
      <c r="C4482" s="193" t="str">
        <f t="shared" si="8375"/>
        <v>Kitchen ApplHerold, Sarah</v>
      </c>
      <c r="D4482" s="193"/>
      <c r="E4482" s="193"/>
      <c r="F4482" s="193" t="str">
        <f t="shared" si="8376"/>
        <v>Kitchen ApplRichardson, Vicki</v>
      </c>
      <c r="G4482" s="193" t="str">
        <f t="shared" ref="G4482:M4482" si="8444">G$169</f>
        <v>Richardson, Vicki</v>
      </c>
      <c r="H4482" s="193" t="str">
        <f t="shared" si="8444"/>
        <v>Herold, Sarah</v>
      </c>
      <c r="I4482" s="193" t="str">
        <f t="shared" si="8444"/>
        <v>J0250</v>
      </c>
      <c r="J4482" s="193" t="str">
        <f t="shared" si="8444"/>
        <v>NORDSTROM</v>
      </c>
      <c r="K4482" s="193" t="str">
        <f t="shared" si="8444"/>
        <v>all</v>
      </c>
      <c r="L4482" s="193">
        <f t="shared" si="8444"/>
        <v>0</v>
      </c>
      <c r="M4482" s="193">
        <f t="shared" si="8444"/>
        <v>0</v>
      </c>
      <c r="N4482" s="193" t="str">
        <f t="shared" si="8323"/>
        <v>Kitchen Appl</v>
      </c>
      <c r="AA4482" s="193">
        <f t="shared" si="8378"/>
        <v>0</v>
      </c>
      <c r="AB4482" s="193" t="str">
        <f t="shared" ref="AB4482" si="8445">AB$169</f>
        <v>Herold, Sarah</v>
      </c>
    </row>
    <row r="4483" spans="1:28" s="188" customFormat="1" ht="17.399999999999999">
      <c r="A4483" s="193" t="str">
        <f t="shared" si="8373"/>
        <v>Kitchen Appl</v>
      </c>
      <c r="B4483" s="193" t="str">
        <f t="shared" si="8374"/>
        <v>JL011Kitchen Appl</v>
      </c>
      <c r="C4483" s="193" t="str">
        <f t="shared" si="8375"/>
        <v>Kitchen ApplHerold, Sarah</v>
      </c>
      <c r="D4483" s="193"/>
      <c r="E4483" s="193"/>
      <c r="F4483" s="193" t="str">
        <f t="shared" si="8376"/>
        <v>Kitchen ApplRichardson, Vicki</v>
      </c>
      <c r="G4483" s="193" t="str">
        <f t="shared" ref="G4483:M4483" si="8446">G$170</f>
        <v>Richardson, Vicki</v>
      </c>
      <c r="H4483" s="193" t="str">
        <f t="shared" si="8446"/>
        <v>Herold, Sarah</v>
      </c>
      <c r="I4483" s="193" t="str">
        <f t="shared" si="8446"/>
        <v>JL011</v>
      </c>
      <c r="J4483" s="193" t="str">
        <f t="shared" si="8446"/>
        <v>JLMOON INC / PINK BEAUTY</v>
      </c>
      <c r="K4483" s="193" t="str">
        <f t="shared" si="8446"/>
        <v>all</v>
      </c>
      <c r="L4483" s="193" t="str">
        <f t="shared" si="8446"/>
        <v>Jay Halaby &amp; Assoc</v>
      </c>
      <c r="M4483" s="193" t="str">
        <f t="shared" si="8446"/>
        <v>Beauty</v>
      </c>
      <c r="N4483" s="193" t="str">
        <f t="shared" si="8323"/>
        <v>Kitchen Appl</v>
      </c>
      <c r="AA4483" s="193">
        <f t="shared" si="8378"/>
        <v>0</v>
      </c>
      <c r="AB4483" s="193" t="str">
        <f t="shared" ref="AB4483" si="8447">AB$170</f>
        <v>Herold, Sarah</v>
      </c>
    </row>
    <row r="4484" spans="1:28" s="188" customFormat="1" ht="17.399999999999999">
      <c r="A4484" s="193" t="str">
        <f t="shared" si="8373"/>
        <v>Kitchen Appl</v>
      </c>
      <c r="B4484" s="193" t="str">
        <f t="shared" si="8374"/>
        <v>JO471Kitchen Appl</v>
      </c>
      <c r="C4484" s="193" t="str">
        <f t="shared" si="8375"/>
        <v>Kitchen ApplHerold, Sarah</v>
      </c>
      <c r="D4484" s="193"/>
      <c r="E4484" s="193"/>
      <c r="F4484" s="193" t="str">
        <f t="shared" si="8376"/>
        <v>Kitchen ApplRichardson, Vicki</v>
      </c>
      <c r="G4484" s="193" t="str">
        <f t="shared" ref="G4484:M4484" si="8448">G$171</f>
        <v>Richardson, Vicki</v>
      </c>
      <c r="H4484" s="193" t="str">
        <f t="shared" si="8448"/>
        <v>Herold, Sarah</v>
      </c>
      <c r="I4484" s="193" t="str">
        <f t="shared" si="8448"/>
        <v>JO471</v>
      </c>
      <c r="J4484" s="193" t="str">
        <f t="shared" si="8448"/>
        <v>JSKY SOLUTION INC</v>
      </c>
      <c r="K4484" s="193" t="str">
        <f t="shared" si="8448"/>
        <v>all</v>
      </c>
      <c r="L4484" s="193" t="str">
        <f t="shared" si="8448"/>
        <v>Jay Halaby &amp; Assoc</v>
      </c>
      <c r="M4484" s="193" t="str">
        <f t="shared" si="8448"/>
        <v>Beauty</v>
      </c>
      <c r="N4484" s="193" t="str">
        <f t="shared" si="8323"/>
        <v>Kitchen Appl</v>
      </c>
      <c r="AA4484" s="193">
        <f t="shared" si="8378"/>
        <v>0</v>
      </c>
      <c r="AB4484" s="193" t="str">
        <f t="shared" ref="AB4484" si="8449">AB$171</f>
        <v>Herold, Sarah</v>
      </c>
    </row>
    <row r="4485" spans="1:28" s="188" customFormat="1" ht="17.399999999999999">
      <c r="A4485" s="193" t="str">
        <f t="shared" si="8373"/>
        <v>Kitchen Appl</v>
      </c>
      <c r="B4485" s="193" t="str">
        <f t="shared" si="8374"/>
        <v>JR091Kitchen Appl</v>
      </c>
      <c r="C4485" s="193" t="str">
        <f t="shared" si="8375"/>
        <v>Kitchen ApplHerold, Sarah</v>
      </c>
      <c r="D4485" s="193"/>
      <c r="E4485" s="193"/>
      <c r="F4485" s="193" t="str">
        <f t="shared" si="8376"/>
        <v>Kitchen ApplRichardson, Vicki</v>
      </c>
      <c r="G4485" s="193" t="str">
        <f t="shared" ref="G4485:M4485" si="8450">G$172</f>
        <v>Richardson, Vicki</v>
      </c>
      <c r="H4485" s="193" t="str">
        <f t="shared" si="8450"/>
        <v>Herold, Sarah</v>
      </c>
      <c r="I4485" s="193" t="str">
        <f t="shared" si="8450"/>
        <v>JR091</v>
      </c>
      <c r="J4485" s="193" t="str">
        <f t="shared" si="8450"/>
        <v>J &amp; R BEAUTY SUPPLY</v>
      </c>
      <c r="K4485" s="193" t="str">
        <f t="shared" si="8450"/>
        <v>all</v>
      </c>
      <c r="L4485" s="193" t="str">
        <f t="shared" si="8450"/>
        <v>Jay Halaby &amp; Assoc</v>
      </c>
      <c r="M4485" s="193" t="str">
        <f t="shared" si="8450"/>
        <v>Beauty</v>
      </c>
      <c r="N4485" s="193" t="str">
        <f t="shared" si="8323"/>
        <v>Kitchen Appl</v>
      </c>
      <c r="AA4485" s="193">
        <f t="shared" si="8378"/>
        <v>0</v>
      </c>
      <c r="AB4485" s="193" t="str">
        <f t="shared" ref="AB4485" si="8451">AB$172</f>
        <v>Herold, Sarah</v>
      </c>
    </row>
    <row r="4486" spans="1:28" s="188" customFormat="1" ht="17.399999999999999">
      <c r="A4486" s="193" t="str">
        <f t="shared" si="8373"/>
        <v>Kitchen Appl</v>
      </c>
      <c r="B4486" s="193" t="str">
        <f t="shared" si="8374"/>
        <v>KA388Kitchen Appl</v>
      </c>
      <c r="C4486" s="193" t="str">
        <f t="shared" si="8375"/>
        <v>Kitchen ApplHerold, Sarah</v>
      </c>
      <c r="D4486" s="193"/>
      <c r="E4486" s="193"/>
      <c r="F4486" s="193" t="str">
        <f t="shared" si="8376"/>
        <v>Kitchen ApplRichardson, Vicki</v>
      </c>
      <c r="G4486" s="193" t="str">
        <f t="shared" ref="G4486:M4486" si="8452">G$173</f>
        <v>Richardson, Vicki</v>
      </c>
      <c r="H4486" s="193" t="str">
        <f t="shared" si="8452"/>
        <v>Herold, Sarah</v>
      </c>
      <c r="I4486" s="193" t="str">
        <f t="shared" si="8452"/>
        <v>KA388</v>
      </c>
      <c r="J4486" s="193" t="str">
        <f t="shared" si="8452"/>
        <v>KANAR, Inc</v>
      </c>
      <c r="K4486" s="193" t="str">
        <f t="shared" si="8452"/>
        <v>all</v>
      </c>
      <c r="L4486" s="193">
        <f t="shared" si="8452"/>
        <v>0</v>
      </c>
      <c r="M4486" s="193">
        <f t="shared" si="8452"/>
        <v>0</v>
      </c>
      <c r="N4486" s="193" t="str">
        <f t="shared" si="8323"/>
        <v>Kitchen Appl</v>
      </c>
      <c r="AA4486" s="193">
        <f t="shared" si="8378"/>
        <v>0</v>
      </c>
      <c r="AB4486" s="193" t="str">
        <f t="shared" ref="AB4486" si="8453">AB$173</f>
        <v>Herold, Sarah</v>
      </c>
    </row>
    <row r="4487" spans="1:28" s="188" customFormat="1" ht="17.399999999999999">
      <c r="A4487" s="193" t="str">
        <f t="shared" si="8373"/>
        <v>Kitchen Appl</v>
      </c>
      <c r="B4487" s="193" t="str">
        <f t="shared" si="8374"/>
        <v>LA971Kitchen Appl</v>
      </c>
      <c r="C4487" s="193" t="str">
        <f t="shared" si="8375"/>
        <v>Kitchen ApplHerold, Sarah</v>
      </c>
      <c r="D4487" s="193"/>
      <c r="E4487" s="193"/>
      <c r="F4487" s="193" t="str">
        <f t="shared" si="8376"/>
        <v>Kitchen ApplRichardson, Vicki</v>
      </c>
      <c r="G4487" s="193" t="str">
        <f t="shared" ref="G4487:M4487" si="8454">G$174</f>
        <v>Richardson, Vicki</v>
      </c>
      <c r="H4487" s="193" t="str">
        <f t="shared" si="8454"/>
        <v>Herold, Sarah</v>
      </c>
      <c r="I4487" s="193" t="str">
        <f t="shared" si="8454"/>
        <v>LA971</v>
      </c>
      <c r="J4487" s="193" t="str">
        <f t="shared" si="8454"/>
        <v>LA SHEAR</v>
      </c>
      <c r="K4487" s="193" t="str">
        <f t="shared" si="8454"/>
        <v>all</v>
      </c>
      <c r="L4487" s="193" t="str">
        <f t="shared" si="8454"/>
        <v>Jay Halaby &amp; Assoc</v>
      </c>
      <c r="M4487" s="193" t="str">
        <f t="shared" si="8454"/>
        <v>Beauty</v>
      </c>
      <c r="N4487" s="193" t="str">
        <f t="shared" si="8323"/>
        <v>Kitchen Appl</v>
      </c>
      <c r="AA4487" s="193">
        <f t="shared" si="8378"/>
        <v>0</v>
      </c>
      <c r="AB4487" s="193" t="str">
        <f t="shared" ref="AB4487" si="8455">AB$174</f>
        <v>Herold, Sarah</v>
      </c>
    </row>
    <row r="4488" spans="1:28" s="188" customFormat="1" ht="17.399999999999999">
      <c r="A4488" s="193" t="str">
        <f t="shared" si="8373"/>
        <v>Kitchen Appl</v>
      </c>
      <c r="B4488" s="193" t="str">
        <f t="shared" si="8374"/>
        <v>LE620Kitchen Appl</v>
      </c>
      <c r="C4488" s="193" t="str">
        <f t="shared" si="8375"/>
        <v>Kitchen ApplHerold, Sarah</v>
      </c>
      <c r="D4488" s="193"/>
      <c r="E4488" s="193"/>
      <c r="F4488" s="193" t="str">
        <f t="shared" si="8376"/>
        <v>Kitchen ApplRichardson, Vicki</v>
      </c>
      <c r="G4488" s="193" t="str">
        <f t="shared" ref="G4488:M4488" si="8456">G$175</f>
        <v>Richardson, Vicki</v>
      </c>
      <c r="H4488" s="193" t="str">
        <f t="shared" si="8456"/>
        <v>Herold, Sarah</v>
      </c>
      <c r="I4488" s="193" t="str">
        <f t="shared" si="8456"/>
        <v>LE620</v>
      </c>
      <c r="J4488" s="193" t="str">
        <f t="shared" si="8456"/>
        <v>LEZLY'S BEAUTY</v>
      </c>
      <c r="K4488" s="193" t="str">
        <f t="shared" si="8456"/>
        <v>all</v>
      </c>
      <c r="L4488" s="193" t="str">
        <f t="shared" si="8456"/>
        <v>Jay Halaby &amp; Assoc</v>
      </c>
      <c r="M4488" s="193" t="str">
        <f t="shared" si="8456"/>
        <v>Beauty</v>
      </c>
      <c r="N4488" s="193" t="str">
        <f t="shared" ref="N4488:N4551" si="8457">A4488</f>
        <v>Kitchen Appl</v>
      </c>
      <c r="AA4488" s="193">
        <f t="shared" si="8378"/>
        <v>0</v>
      </c>
      <c r="AB4488" s="193" t="str">
        <f t="shared" ref="AB4488" si="8458">AB$175</f>
        <v>Herold, Sarah</v>
      </c>
    </row>
    <row r="4489" spans="1:28" s="188" customFormat="1" ht="17.399999999999999">
      <c r="A4489" s="193" t="str">
        <f t="shared" si="8373"/>
        <v>Kitchen Appl</v>
      </c>
      <c r="B4489" s="193" t="str">
        <f t="shared" si="8374"/>
        <v>MC546Kitchen Appl</v>
      </c>
      <c r="C4489" s="193" t="str">
        <f t="shared" si="8375"/>
        <v>Kitchen ApplHerold, Sarah</v>
      </c>
      <c r="D4489" s="193"/>
      <c r="E4489" s="193"/>
      <c r="F4489" s="193" t="str">
        <f t="shared" si="8376"/>
        <v>Kitchen ApplRichardson, Vicki</v>
      </c>
      <c r="G4489" s="193" t="str">
        <f t="shared" ref="G4489:M4489" si="8459">G$176</f>
        <v>Richardson, Vicki</v>
      </c>
      <c r="H4489" s="193" t="str">
        <f t="shared" si="8459"/>
        <v>Herold, Sarah</v>
      </c>
      <c r="I4489" s="193" t="str">
        <f t="shared" si="8459"/>
        <v>MC546</v>
      </c>
      <c r="J4489" s="193" t="str">
        <f t="shared" si="8459"/>
        <v>MC BARBER &amp; BEAUTY SUPPLY</v>
      </c>
      <c r="K4489" s="193" t="str">
        <f t="shared" si="8459"/>
        <v>all</v>
      </c>
      <c r="L4489" s="193" t="str">
        <f t="shared" si="8459"/>
        <v>Jay Halaby &amp; Assoc</v>
      </c>
      <c r="M4489" s="193" t="str">
        <f t="shared" si="8459"/>
        <v>Beauty</v>
      </c>
      <c r="N4489" s="193" t="str">
        <f t="shared" si="8457"/>
        <v>Kitchen Appl</v>
      </c>
      <c r="AA4489" s="193">
        <f t="shared" si="8378"/>
        <v>0</v>
      </c>
      <c r="AB4489" s="193" t="str">
        <f t="shared" ref="AB4489" si="8460">AB$176</f>
        <v>Herold, Sarah</v>
      </c>
    </row>
    <row r="4490" spans="1:28" s="188" customFormat="1" ht="17.399999999999999">
      <c r="A4490" s="193" t="str">
        <f t="shared" si="8373"/>
        <v>Kitchen Appl</v>
      </c>
      <c r="B4490" s="193" t="str">
        <f t="shared" si="8374"/>
        <v>ME821Kitchen Appl</v>
      </c>
      <c r="C4490" s="193" t="str">
        <f t="shared" si="8375"/>
        <v>Kitchen ApplHerold, Sarah</v>
      </c>
      <c r="D4490" s="193"/>
      <c r="E4490" s="193"/>
      <c r="F4490" s="193" t="str">
        <f t="shared" si="8376"/>
        <v>Kitchen ApplRichardson, Vicki</v>
      </c>
      <c r="G4490" s="193" t="str">
        <f t="shared" ref="G4490:M4490" si="8461">G$177</f>
        <v>Richardson, Vicki</v>
      </c>
      <c r="H4490" s="193" t="str">
        <f t="shared" si="8461"/>
        <v>Herold, Sarah</v>
      </c>
      <c r="I4490" s="193" t="str">
        <f t="shared" si="8461"/>
        <v>ME821</v>
      </c>
      <c r="J4490" s="193" t="str">
        <f t="shared" si="8461"/>
        <v>MERIT BEAUTY SUPPLY</v>
      </c>
      <c r="K4490" s="193" t="str">
        <f t="shared" si="8461"/>
        <v>all</v>
      </c>
      <c r="L4490" s="193" t="str">
        <f t="shared" si="8461"/>
        <v>Jay Halaby &amp; Assoc</v>
      </c>
      <c r="M4490" s="193" t="str">
        <f t="shared" si="8461"/>
        <v>Beauty</v>
      </c>
      <c r="N4490" s="193" t="str">
        <f t="shared" si="8457"/>
        <v>Kitchen Appl</v>
      </c>
      <c r="AA4490" s="193">
        <f t="shared" si="8378"/>
        <v>0</v>
      </c>
      <c r="AB4490" s="193" t="str">
        <f t="shared" ref="AB4490" si="8462">AB$177</f>
        <v>Herold, Sarah</v>
      </c>
    </row>
    <row r="4491" spans="1:28" s="188" customFormat="1" ht="17.399999999999999">
      <c r="A4491" s="193" t="str">
        <f t="shared" si="8373"/>
        <v>Kitchen Appl</v>
      </c>
      <c r="B4491" s="193" t="str">
        <f t="shared" si="8374"/>
        <v>MI979Kitchen Appl</v>
      </c>
      <c r="C4491" s="193" t="str">
        <f t="shared" si="8375"/>
        <v>Kitchen ApplHerold, Sarah</v>
      </c>
      <c r="D4491" s="193"/>
      <c r="E4491" s="193"/>
      <c r="F4491" s="193" t="str">
        <f t="shared" si="8376"/>
        <v>Kitchen ApplRichardson, Vicki</v>
      </c>
      <c r="G4491" s="193" t="str">
        <f t="shared" ref="G4491:M4491" si="8463">G$178</f>
        <v>Richardson, Vicki</v>
      </c>
      <c r="H4491" s="193" t="str">
        <f t="shared" si="8463"/>
        <v>Herold, Sarah</v>
      </c>
      <c r="I4491" s="193" t="str">
        <f t="shared" si="8463"/>
        <v>MI979</v>
      </c>
      <c r="J4491" s="193" t="str">
        <f t="shared" si="8463"/>
        <v>MINTEX RX, INC.</v>
      </c>
      <c r="K4491" s="193" t="str">
        <f t="shared" si="8463"/>
        <v>all</v>
      </c>
      <c r="L4491" s="193" t="str">
        <f t="shared" si="8463"/>
        <v>Jay Halaby &amp; Assoc</v>
      </c>
      <c r="M4491" s="193" t="str">
        <f t="shared" si="8463"/>
        <v>Beauty</v>
      </c>
      <c r="N4491" s="193" t="str">
        <f t="shared" si="8457"/>
        <v>Kitchen Appl</v>
      </c>
      <c r="AA4491" s="193">
        <f t="shared" si="8378"/>
        <v>0</v>
      </c>
      <c r="AB4491" s="193" t="str">
        <f t="shared" ref="AB4491" si="8464">AB$178</f>
        <v>Herold, Sarah</v>
      </c>
    </row>
    <row r="4492" spans="1:28" s="188" customFormat="1" ht="17.399999999999999">
      <c r="A4492" s="193" t="str">
        <f t="shared" si="8373"/>
        <v>Kitchen Appl</v>
      </c>
      <c r="B4492" s="193" t="str">
        <f t="shared" si="8374"/>
        <v>NE605Kitchen Appl</v>
      </c>
      <c r="C4492" s="193" t="str">
        <f t="shared" si="8375"/>
        <v>Kitchen ApplHerold, Sarah</v>
      </c>
      <c r="D4492" s="193"/>
      <c r="E4492" s="193"/>
      <c r="F4492" s="193" t="str">
        <f t="shared" si="8376"/>
        <v>Kitchen ApplRichardson, Vicki</v>
      </c>
      <c r="G4492" s="193" t="str">
        <f t="shared" ref="G4492:M4492" si="8465">G$179</f>
        <v>Richardson, Vicki</v>
      </c>
      <c r="H4492" s="193" t="str">
        <f t="shared" si="8465"/>
        <v>Herold, Sarah</v>
      </c>
      <c r="I4492" s="193" t="str">
        <f t="shared" si="8465"/>
        <v>NE605</v>
      </c>
      <c r="J4492" s="193" t="str">
        <f t="shared" si="8465"/>
        <v>NEIMAN MARCUS GROUP, THE</v>
      </c>
      <c r="K4492" s="193" t="str">
        <f t="shared" si="8465"/>
        <v>all</v>
      </c>
      <c r="L4492" s="193">
        <f t="shared" si="8465"/>
        <v>0</v>
      </c>
      <c r="M4492" s="193">
        <f t="shared" si="8465"/>
        <v>0</v>
      </c>
      <c r="N4492" s="193" t="str">
        <f t="shared" si="8457"/>
        <v>Kitchen Appl</v>
      </c>
      <c r="AA4492" s="193">
        <f t="shared" si="8378"/>
        <v>0</v>
      </c>
      <c r="AB4492" s="193" t="str">
        <f t="shared" ref="AB4492" si="8466">AB$179</f>
        <v>Herold, Sarah</v>
      </c>
    </row>
    <row r="4493" spans="1:28" s="188" customFormat="1" ht="17.399999999999999">
      <c r="A4493" s="193" t="str">
        <f t="shared" si="8373"/>
        <v>Kitchen Appl</v>
      </c>
      <c r="B4493" s="193" t="str">
        <f t="shared" si="8374"/>
        <v>PE101Kitchen Appl</v>
      </c>
      <c r="C4493" s="193" t="str">
        <f t="shared" si="8375"/>
        <v>Kitchen ApplHerold, Sarah</v>
      </c>
      <c r="D4493" s="193"/>
      <c r="E4493" s="193"/>
      <c r="F4493" s="193" t="str">
        <f t="shared" si="8376"/>
        <v>Kitchen ApplRichardson, Vicki</v>
      </c>
      <c r="G4493" s="193" t="str">
        <f t="shared" ref="G4493:M4493" si="8467">G$180</f>
        <v>Richardson, Vicki</v>
      </c>
      <c r="H4493" s="193" t="str">
        <f t="shared" si="8467"/>
        <v>Herold, Sarah</v>
      </c>
      <c r="I4493" s="193" t="str">
        <f t="shared" si="8467"/>
        <v>PE101</v>
      </c>
      <c r="J4493" s="193" t="str">
        <f t="shared" si="8467"/>
        <v>PENTA ELECTRONICS</v>
      </c>
      <c r="K4493" s="193" t="str">
        <f t="shared" si="8467"/>
        <v>all</v>
      </c>
      <c r="L4493" s="193" t="str">
        <f t="shared" si="8467"/>
        <v>Jay Halaby &amp; Assoc</v>
      </c>
      <c r="M4493" s="193" t="str">
        <f t="shared" si="8467"/>
        <v>Beauty</v>
      </c>
      <c r="N4493" s="193" t="str">
        <f t="shared" si="8457"/>
        <v>Kitchen Appl</v>
      </c>
      <c r="AA4493" s="193">
        <f t="shared" si="8378"/>
        <v>0</v>
      </c>
      <c r="AB4493" s="193" t="str">
        <f t="shared" ref="AB4493" si="8468">AB$180</f>
        <v>Herold, Sarah</v>
      </c>
    </row>
    <row r="4494" spans="1:28" s="188" customFormat="1" ht="17.399999999999999">
      <c r="A4494" s="193" t="str">
        <f t="shared" si="8373"/>
        <v>Kitchen Appl</v>
      </c>
      <c r="B4494" s="193" t="str">
        <f t="shared" si="8374"/>
        <v>PE371Kitchen Appl</v>
      </c>
      <c r="C4494" s="193" t="str">
        <f t="shared" si="8375"/>
        <v>Kitchen ApplHerold, Sarah</v>
      </c>
      <c r="D4494" s="193"/>
      <c r="E4494" s="193"/>
      <c r="F4494" s="193" t="str">
        <f t="shared" si="8376"/>
        <v>Kitchen ApplRichardson, Vicki</v>
      </c>
      <c r="G4494" s="193" t="str">
        <f t="shared" ref="G4494:M4494" si="8469">G$181</f>
        <v>Richardson, Vicki</v>
      </c>
      <c r="H4494" s="193" t="str">
        <f t="shared" si="8469"/>
        <v>Herold, Sarah</v>
      </c>
      <c r="I4494" s="193" t="str">
        <f t="shared" si="8469"/>
        <v>PE371</v>
      </c>
      <c r="J4494" s="193" t="str">
        <f t="shared" si="8469"/>
        <v>PETRUCCELLI INT'L DISTRIBUTORS</v>
      </c>
      <c r="K4494" s="193" t="str">
        <f t="shared" si="8469"/>
        <v>all</v>
      </c>
      <c r="L4494" s="193" t="str">
        <f t="shared" si="8469"/>
        <v>Jay Halaby &amp; Assoc</v>
      </c>
      <c r="M4494" s="193" t="str">
        <f t="shared" si="8469"/>
        <v>Beauty</v>
      </c>
      <c r="N4494" s="193" t="str">
        <f t="shared" si="8457"/>
        <v>Kitchen Appl</v>
      </c>
      <c r="AA4494" s="193">
        <f t="shared" si="8378"/>
        <v>0</v>
      </c>
      <c r="AB4494" s="193" t="str">
        <f t="shared" ref="AB4494" si="8470">AB$181</f>
        <v>Herold, Sarah</v>
      </c>
    </row>
    <row r="4495" spans="1:28" s="188" customFormat="1" ht="17.399999999999999">
      <c r="A4495" s="193" t="str">
        <f t="shared" si="8373"/>
        <v>Kitchen Appl</v>
      </c>
      <c r="B4495" s="193" t="str">
        <f t="shared" si="8374"/>
        <v>PE599Kitchen Appl</v>
      </c>
      <c r="C4495" s="193" t="str">
        <f t="shared" si="8375"/>
        <v>Kitchen ApplHerold, Sarah</v>
      </c>
      <c r="D4495" s="193"/>
      <c r="E4495" s="193"/>
      <c r="F4495" s="193" t="str">
        <f t="shared" si="8376"/>
        <v>Kitchen ApplRichardson, Vicki</v>
      </c>
      <c r="G4495" s="193" t="str">
        <f t="shared" ref="G4495:M4495" si="8471">G$182</f>
        <v>Richardson, Vicki</v>
      </c>
      <c r="H4495" s="193" t="str">
        <f t="shared" si="8471"/>
        <v>Herold, Sarah</v>
      </c>
      <c r="I4495" s="193" t="str">
        <f t="shared" si="8471"/>
        <v>PE599</v>
      </c>
      <c r="J4495" s="193" t="str">
        <f t="shared" si="8471"/>
        <v>PENNSYLVANIA BEAUTY &amp; BARBER SU</v>
      </c>
      <c r="K4495" s="193" t="str">
        <f t="shared" si="8471"/>
        <v>all</v>
      </c>
      <c r="L4495" s="193" t="str">
        <f t="shared" si="8471"/>
        <v>Jay Halaby &amp; Assoc</v>
      </c>
      <c r="M4495" s="193" t="str">
        <f t="shared" si="8471"/>
        <v>Beauty</v>
      </c>
      <c r="N4495" s="193" t="str">
        <f t="shared" si="8457"/>
        <v>Kitchen Appl</v>
      </c>
      <c r="AA4495" s="193">
        <f t="shared" si="8378"/>
        <v>0</v>
      </c>
      <c r="AB4495" s="193" t="str">
        <f t="shared" ref="AB4495" si="8472">AB$182</f>
        <v>Herold, Sarah</v>
      </c>
    </row>
    <row r="4496" spans="1:28" s="188" customFormat="1" ht="17.399999999999999">
      <c r="A4496" s="193" t="str">
        <f t="shared" si="8373"/>
        <v>Kitchen Appl</v>
      </c>
      <c r="B4496" s="193" t="str">
        <f t="shared" si="8374"/>
        <v>RI453Kitchen Appl</v>
      </c>
      <c r="C4496" s="193" t="str">
        <f t="shared" si="8375"/>
        <v>Kitchen ApplHerold, Sarah</v>
      </c>
      <c r="D4496" s="193"/>
      <c r="E4496" s="193"/>
      <c r="F4496" s="193" t="str">
        <f t="shared" si="8376"/>
        <v>Kitchen ApplRichardson, Vicki</v>
      </c>
      <c r="G4496" s="193" t="str">
        <f t="shared" ref="G4496:M4496" si="8473">G$183</f>
        <v>Richardson, Vicki</v>
      </c>
      <c r="H4496" s="193" t="str">
        <f t="shared" si="8473"/>
        <v>Herold, Sarah</v>
      </c>
      <c r="I4496" s="193" t="str">
        <f t="shared" si="8473"/>
        <v>RI453</v>
      </c>
      <c r="J4496" s="193" t="str">
        <f t="shared" si="8473"/>
        <v>RICKY'S NYC</v>
      </c>
      <c r="K4496" s="193" t="str">
        <f t="shared" si="8473"/>
        <v>all</v>
      </c>
      <c r="L4496" s="193" t="str">
        <f t="shared" si="8473"/>
        <v>Jay Halaby &amp; Assoc</v>
      </c>
      <c r="M4496" s="193" t="str">
        <f t="shared" si="8473"/>
        <v>Beauty</v>
      </c>
      <c r="N4496" s="193" t="str">
        <f t="shared" si="8457"/>
        <v>Kitchen Appl</v>
      </c>
      <c r="AA4496" s="193">
        <f t="shared" si="8378"/>
        <v>0</v>
      </c>
      <c r="AB4496" s="193" t="str">
        <f t="shared" ref="AB4496" si="8474">AB$183</f>
        <v>Herold, Sarah</v>
      </c>
    </row>
    <row r="4497" spans="1:28" s="188" customFormat="1" ht="17.399999999999999">
      <c r="A4497" s="193" t="str">
        <f t="shared" si="8373"/>
        <v>Kitchen Appl</v>
      </c>
      <c r="B4497" s="193" t="str">
        <f t="shared" si="8374"/>
        <v>SC616Kitchen Appl</v>
      </c>
      <c r="C4497" s="193" t="str">
        <f t="shared" si="8375"/>
        <v>Kitchen ApplHerold, Sarah</v>
      </c>
      <c r="D4497" s="193"/>
      <c r="E4497" s="193"/>
      <c r="F4497" s="193" t="str">
        <f t="shared" si="8376"/>
        <v>Kitchen ApplRichardson, Vicki</v>
      </c>
      <c r="G4497" s="193" t="str">
        <f t="shared" ref="G4497:M4497" si="8475">G$184</f>
        <v>Richardson, Vicki</v>
      </c>
      <c r="H4497" s="193" t="str">
        <f t="shared" si="8475"/>
        <v>Herold, Sarah</v>
      </c>
      <c r="I4497" s="193" t="str">
        <f t="shared" si="8475"/>
        <v>SC616</v>
      </c>
      <c r="J4497" s="193" t="str">
        <f t="shared" si="8475"/>
        <v>S-MARK ENTERPRISE</v>
      </c>
      <c r="K4497" s="193" t="str">
        <f t="shared" si="8475"/>
        <v>all</v>
      </c>
      <c r="L4497" s="193" t="str">
        <f t="shared" si="8475"/>
        <v>Jay Halaby &amp; Assoc</v>
      </c>
      <c r="M4497" s="193" t="str">
        <f t="shared" si="8475"/>
        <v>Beauty</v>
      </c>
      <c r="N4497" s="193" t="str">
        <f t="shared" si="8457"/>
        <v>Kitchen Appl</v>
      </c>
      <c r="AA4497" s="193">
        <f t="shared" si="8378"/>
        <v>0</v>
      </c>
      <c r="AB4497" s="193" t="str">
        <f t="shared" ref="AB4497" si="8476">AB$184</f>
        <v>Herold, Sarah</v>
      </c>
    </row>
    <row r="4498" spans="1:28" s="188" customFormat="1" ht="17.399999999999999">
      <c r="A4498" s="193" t="str">
        <f t="shared" si="8373"/>
        <v>Kitchen Appl</v>
      </c>
      <c r="B4498" s="193" t="str">
        <f t="shared" si="8374"/>
        <v>SE636Kitchen Appl</v>
      </c>
      <c r="C4498" s="193" t="str">
        <f t="shared" si="8375"/>
        <v>Kitchen ApplHerold, Sarah</v>
      </c>
      <c r="D4498" s="193"/>
      <c r="E4498" s="193"/>
      <c r="F4498" s="193" t="str">
        <f t="shared" si="8376"/>
        <v>Kitchen ApplRichardson, Vicki</v>
      </c>
      <c r="G4498" s="193" t="str">
        <f t="shared" ref="G4498:M4498" si="8477">G$185</f>
        <v>Richardson, Vicki</v>
      </c>
      <c r="H4498" s="193" t="str">
        <f t="shared" si="8477"/>
        <v>Herold, Sarah</v>
      </c>
      <c r="I4498" s="193" t="str">
        <f t="shared" si="8477"/>
        <v>SE636</v>
      </c>
      <c r="J4498" s="193" t="str">
        <f t="shared" si="8477"/>
        <v>SELBA BEAUTY SYSTEMS</v>
      </c>
      <c r="K4498" s="193" t="str">
        <f t="shared" si="8477"/>
        <v>all</v>
      </c>
      <c r="L4498" s="193" t="str">
        <f t="shared" si="8477"/>
        <v>Jay Halaby &amp; Assoc</v>
      </c>
      <c r="M4498" s="193" t="str">
        <f t="shared" si="8477"/>
        <v>Beauty</v>
      </c>
      <c r="N4498" s="193" t="str">
        <f t="shared" si="8457"/>
        <v>Kitchen Appl</v>
      </c>
      <c r="AA4498" s="193">
        <f t="shared" si="8378"/>
        <v>0</v>
      </c>
      <c r="AB4498" s="193" t="str">
        <f t="shared" ref="AB4498" si="8478">AB$185</f>
        <v>Herold, Sarah</v>
      </c>
    </row>
    <row r="4499" spans="1:28" s="188" customFormat="1" ht="17.399999999999999">
      <c r="A4499" s="193" t="str">
        <f t="shared" si="8373"/>
        <v>Kitchen Appl</v>
      </c>
      <c r="B4499" s="193" t="str">
        <f t="shared" si="8374"/>
        <v>SH875Kitchen Appl</v>
      </c>
      <c r="C4499" s="193" t="str">
        <f t="shared" si="8375"/>
        <v>Kitchen ApplHerold, Sarah</v>
      </c>
      <c r="D4499" s="193"/>
      <c r="E4499" s="193"/>
      <c r="F4499" s="193" t="str">
        <f t="shared" si="8376"/>
        <v>Kitchen ApplRichardson, Vicki</v>
      </c>
      <c r="G4499" s="193" t="str">
        <f t="shared" ref="G4499:M4499" si="8479">G$186</f>
        <v>Richardson, Vicki</v>
      </c>
      <c r="H4499" s="193" t="str">
        <f t="shared" si="8479"/>
        <v>Herold, Sarah</v>
      </c>
      <c r="I4499" s="193" t="str">
        <f t="shared" si="8479"/>
        <v>SH875</v>
      </c>
      <c r="J4499" s="193" t="str">
        <f t="shared" si="8479"/>
        <v>THE SHAVER SHOP</v>
      </c>
      <c r="K4499" s="193" t="str">
        <f t="shared" si="8479"/>
        <v>all</v>
      </c>
      <c r="L4499" s="193">
        <f t="shared" si="8479"/>
        <v>0</v>
      </c>
      <c r="M4499" s="193">
        <f t="shared" si="8479"/>
        <v>0</v>
      </c>
      <c r="N4499" s="193" t="str">
        <f t="shared" si="8457"/>
        <v>Kitchen Appl</v>
      </c>
      <c r="AA4499" s="193">
        <f t="shared" si="8378"/>
        <v>0</v>
      </c>
      <c r="AB4499" s="193" t="str">
        <f t="shared" ref="AB4499" si="8480">AB$186</f>
        <v>Herold, Sarah</v>
      </c>
    </row>
    <row r="4500" spans="1:28" s="188" customFormat="1" ht="17.399999999999999">
      <c r="A4500" s="193" t="str">
        <f t="shared" si="8373"/>
        <v>Kitchen Appl</v>
      </c>
      <c r="B4500" s="193" t="str">
        <f t="shared" si="8374"/>
        <v>SH971Kitchen Appl</v>
      </c>
      <c r="C4500" s="193" t="str">
        <f t="shared" si="8375"/>
        <v>Kitchen ApplHerold, Sarah</v>
      </c>
      <c r="D4500" s="193"/>
      <c r="E4500" s="193"/>
      <c r="F4500" s="193" t="str">
        <f t="shared" si="8376"/>
        <v>Kitchen ApplRichardson, Vicki</v>
      </c>
      <c r="G4500" s="193" t="str">
        <f t="shared" ref="G4500:M4500" si="8481">G$187</f>
        <v>Richardson, Vicki</v>
      </c>
      <c r="H4500" s="193" t="str">
        <f t="shared" si="8481"/>
        <v>Herold, Sarah</v>
      </c>
      <c r="I4500" s="193" t="str">
        <f t="shared" si="8481"/>
        <v>SH971</v>
      </c>
      <c r="J4500" s="193" t="str">
        <f t="shared" si="8481"/>
        <v>SHOPPERS EXPO INTERNATIONAL INC</v>
      </c>
      <c r="K4500" s="193" t="str">
        <f t="shared" si="8481"/>
        <v>all</v>
      </c>
      <c r="L4500" s="193" t="str">
        <f t="shared" si="8481"/>
        <v>Jay Halaby &amp; Assoc</v>
      </c>
      <c r="M4500" s="193" t="str">
        <f t="shared" si="8481"/>
        <v>Beauty</v>
      </c>
      <c r="N4500" s="193" t="str">
        <f t="shared" si="8457"/>
        <v>Kitchen Appl</v>
      </c>
      <c r="AA4500" s="193">
        <f t="shared" si="8378"/>
        <v>0</v>
      </c>
      <c r="AB4500" s="193" t="str">
        <f t="shared" ref="AB4500" si="8482">AB$187</f>
        <v>Herold, Sarah</v>
      </c>
    </row>
    <row r="4501" spans="1:28" s="188" customFormat="1" ht="17.399999999999999">
      <c r="A4501" s="193" t="str">
        <f t="shared" si="8373"/>
        <v>Kitchen Appl</v>
      </c>
      <c r="B4501" s="193" t="str">
        <f t="shared" si="8374"/>
        <v>SP594Kitchen Appl</v>
      </c>
      <c r="C4501" s="193" t="str">
        <f t="shared" si="8375"/>
        <v>Kitchen ApplHerold, Sarah</v>
      </c>
      <c r="D4501" s="193"/>
      <c r="E4501" s="193"/>
      <c r="F4501" s="193" t="str">
        <f t="shared" si="8376"/>
        <v>Kitchen ApplRichardson, Vicki</v>
      </c>
      <c r="G4501" s="193" t="str">
        <f t="shared" ref="G4501:M4501" si="8483">G$188</f>
        <v>Richardson, Vicki</v>
      </c>
      <c r="H4501" s="193" t="str">
        <f t="shared" si="8483"/>
        <v>Herold, Sarah</v>
      </c>
      <c r="I4501" s="193" t="str">
        <f t="shared" si="8483"/>
        <v>SP594</v>
      </c>
      <c r="J4501" s="193" t="str">
        <f t="shared" si="8483"/>
        <v>S&amp;J HANS DISTRIBUTORS</v>
      </c>
      <c r="K4501" s="193" t="str">
        <f t="shared" si="8483"/>
        <v>all</v>
      </c>
      <c r="L4501" s="193">
        <f t="shared" si="8483"/>
        <v>0</v>
      </c>
      <c r="M4501" s="193">
        <f t="shared" si="8483"/>
        <v>0</v>
      </c>
      <c r="N4501" s="193" t="str">
        <f t="shared" si="8457"/>
        <v>Kitchen Appl</v>
      </c>
      <c r="AA4501" s="193">
        <f t="shared" si="8378"/>
        <v>0</v>
      </c>
      <c r="AB4501" s="193" t="str">
        <f t="shared" ref="AB4501" si="8484">AB$188</f>
        <v>Herold, Sarah</v>
      </c>
    </row>
    <row r="4502" spans="1:28" s="188" customFormat="1" ht="17.399999999999999">
      <c r="A4502" s="193" t="str">
        <f t="shared" si="8373"/>
        <v>Kitchen Appl</v>
      </c>
      <c r="B4502" s="193" t="str">
        <f t="shared" si="8374"/>
        <v>SW081Kitchen Appl</v>
      </c>
      <c r="C4502" s="193" t="str">
        <f t="shared" si="8375"/>
        <v>Kitchen ApplHerold, Sarah</v>
      </c>
      <c r="D4502" s="193"/>
      <c r="E4502" s="193"/>
      <c r="F4502" s="193" t="str">
        <f t="shared" si="8376"/>
        <v>Kitchen ApplRichardson, Vicki</v>
      </c>
      <c r="G4502" s="193" t="str">
        <f t="shared" ref="G4502:M4502" si="8485">G$189</f>
        <v>Richardson, Vicki</v>
      </c>
      <c r="H4502" s="193" t="str">
        <f t="shared" si="8485"/>
        <v>Herold, Sarah</v>
      </c>
      <c r="I4502" s="193" t="str">
        <f t="shared" si="8485"/>
        <v>SW081</v>
      </c>
      <c r="J4502" s="193" t="str">
        <f t="shared" si="8485"/>
        <v>SWEIS INC</v>
      </c>
      <c r="K4502" s="193" t="str">
        <f t="shared" si="8485"/>
        <v>all</v>
      </c>
      <c r="L4502" s="193" t="str">
        <f t="shared" si="8485"/>
        <v>Jay Halaby &amp; Assoc</v>
      </c>
      <c r="M4502" s="193" t="str">
        <f t="shared" si="8485"/>
        <v>Beauty</v>
      </c>
      <c r="N4502" s="193" t="str">
        <f t="shared" si="8457"/>
        <v>Kitchen Appl</v>
      </c>
      <c r="AA4502" s="193">
        <f t="shared" si="8378"/>
        <v>0</v>
      </c>
      <c r="AB4502" s="193" t="str">
        <f t="shared" ref="AB4502" si="8486">AB$189</f>
        <v>Herold, Sarah</v>
      </c>
    </row>
    <row r="4503" spans="1:28" s="188" customFormat="1" ht="17.399999999999999">
      <c r="A4503" s="193" t="str">
        <f t="shared" si="8373"/>
        <v>Kitchen Appl</v>
      </c>
      <c r="B4503" s="193" t="str">
        <f t="shared" si="8374"/>
        <v>TA293Kitchen Appl</v>
      </c>
      <c r="C4503" s="193" t="str">
        <f t="shared" si="8375"/>
        <v>Kitchen ApplHerold, Sarah</v>
      </c>
      <c r="D4503" s="193"/>
      <c r="E4503" s="193"/>
      <c r="F4503" s="193" t="str">
        <f t="shared" si="8376"/>
        <v>Kitchen ApplRichardson, Vicki</v>
      </c>
      <c r="G4503" s="193" t="str">
        <f t="shared" ref="G4503:M4503" si="8487">G$190</f>
        <v>Richardson, Vicki</v>
      </c>
      <c r="H4503" s="193" t="str">
        <f t="shared" si="8487"/>
        <v>Herold, Sarah</v>
      </c>
      <c r="I4503" s="193" t="str">
        <f t="shared" si="8487"/>
        <v>TA293</v>
      </c>
      <c r="J4503" s="193" t="str">
        <f t="shared" si="8487"/>
        <v>TASTAS, INC.</v>
      </c>
      <c r="K4503" s="193" t="str">
        <f t="shared" si="8487"/>
        <v>all</v>
      </c>
      <c r="L4503" s="193" t="str">
        <f t="shared" si="8487"/>
        <v>Jay Halaby &amp; Assoc</v>
      </c>
      <c r="M4503" s="193" t="str">
        <f t="shared" si="8487"/>
        <v>Beauty</v>
      </c>
      <c r="N4503" s="193" t="str">
        <f t="shared" si="8457"/>
        <v>Kitchen Appl</v>
      </c>
      <c r="AA4503" s="193">
        <f t="shared" si="8378"/>
        <v>0</v>
      </c>
      <c r="AB4503" s="193" t="str">
        <f t="shared" ref="AB4503" si="8488">AB$190</f>
        <v>Herold, Sarah</v>
      </c>
    </row>
    <row r="4504" spans="1:28" s="188" customFormat="1" ht="17.399999999999999">
      <c r="A4504" s="193" t="str">
        <f t="shared" si="8373"/>
        <v>Kitchen Appl</v>
      </c>
      <c r="B4504" s="193" t="str">
        <f t="shared" si="8374"/>
        <v>TH362Kitchen Appl</v>
      </c>
      <c r="C4504" s="193" t="str">
        <f t="shared" si="8375"/>
        <v>Kitchen ApplHerold, Sarah</v>
      </c>
      <c r="D4504" s="193"/>
      <c r="E4504" s="193"/>
      <c r="F4504" s="193" t="str">
        <f t="shared" si="8376"/>
        <v>Kitchen ApplRichardson, Vicki</v>
      </c>
      <c r="G4504" s="193" t="str">
        <f t="shared" ref="G4504:M4504" si="8489">G$191</f>
        <v>Richardson, Vicki</v>
      </c>
      <c r="H4504" s="193" t="str">
        <f t="shared" si="8489"/>
        <v>Herold, Sarah</v>
      </c>
      <c r="I4504" s="193" t="str">
        <f t="shared" si="8489"/>
        <v>TH362</v>
      </c>
      <c r="J4504" s="193" t="str">
        <f t="shared" si="8489"/>
        <v>THE ART OF SHAVING - FL, LLC</v>
      </c>
      <c r="K4504" s="193" t="str">
        <f t="shared" si="8489"/>
        <v>all</v>
      </c>
      <c r="L4504" s="193">
        <f t="shared" si="8489"/>
        <v>0</v>
      </c>
      <c r="M4504" s="193">
        <f t="shared" si="8489"/>
        <v>0</v>
      </c>
      <c r="N4504" s="193" t="str">
        <f t="shared" si="8457"/>
        <v>Kitchen Appl</v>
      </c>
      <c r="AA4504" s="193">
        <f t="shared" si="8378"/>
        <v>0</v>
      </c>
      <c r="AB4504" s="193" t="str">
        <f t="shared" ref="AB4504" si="8490">AB$191</f>
        <v>Herold, Sarah</v>
      </c>
    </row>
    <row r="4505" spans="1:28" s="188" customFormat="1" ht="17.399999999999999">
      <c r="A4505" s="193" t="str">
        <f t="shared" si="8373"/>
        <v>Kitchen Appl</v>
      </c>
      <c r="B4505" s="193" t="str">
        <f t="shared" si="8374"/>
        <v>TU161Kitchen Appl</v>
      </c>
      <c r="C4505" s="193" t="str">
        <f t="shared" si="8375"/>
        <v>Kitchen ApplHerold, Sarah</v>
      </c>
      <c r="D4505" s="193"/>
      <c r="E4505" s="193"/>
      <c r="F4505" s="193" t="str">
        <f t="shared" si="8376"/>
        <v>Kitchen ApplRichardson, Vicki</v>
      </c>
      <c r="G4505" s="193" t="str">
        <f t="shared" ref="G4505:M4505" si="8491">G$192</f>
        <v>Richardson, Vicki</v>
      </c>
      <c r="H4505" s="193" t="str">
        <f t="shared" si="8491"/>
        <v>Herold, Sarah</v>
      </c>
      <c r="I4505" s="193" t="str">
        <f t="shared" si="8491"/>
        <v>TU161</v>
      </c>
      <c r="J4505" s="193" t="str">
        <f t="shared" si="8491"/>
        <v>TUESDAY MORNING PARTNERS LTD</v>
      </c>
      <c r="K4505" s="193" t="str">
        <f t="shared" si="8491"/>
        <v>all</v>
      </c>
      <c r="L4505" s="193">
        <f t="shared" si="8491"/>
        <v>0</v>
      </c>
      <c r="M4505" s="193">
        <f t="shared" si="8491"/>
        <v>0</v>
      </c>
      <c r="N4505" s="193" t="str">
        <f t="shared" si="8457"/>
        <v>Kitchen Appl</v>
      </c>
      <c r="AA4505" s="193">
        <f t="shared" si="8378"/>
        <v>0</v>
      </c>
      <c r="AB4505" s="193" t="str">
        <f t="shared" ref="AB4505" si="8492">AB$192</f>
        <v>Herold, Sarah</v>
      </c>
    </row>
    <row r="4506" spans="1:28" s="188" customFormat="1" ht="17.399999999999999">
      <c r="A4506" s="193" t="str">
        <f t="shared" si="8373"/>
        <v>Kitchen Appl</v>
      </c>
      <c r="B4506" s="193" t="str">
        <f t="shared" si="8374"/>
        <v>UL220Kitchen Appl</v>
      </c>
      <c r="C4506" s="193" t="str">
        <f t="shared" si="8375"/>
        <v>Kitchen ApplHerold, Sarah</v>
      </c>
      <c r="D4506" s="193"/>
      <c r="E4506" s="193"/>
      <c r="F4506" s="193" t="str">
        <f t="shared" si="8376"/>
        <v>Kitchen ApplRichardson, Vicki</v>
      </c>
      <c r="G4506" s="193" t="str">
        <f t="shared" ref="G4506:M4506" si="8493">G$193</f>
        <v>Richardson, Vicki</v>
      </c>
      <c r="H4506" s="193" t="str">
        <f t="shared" si="8493"/>
        <v>Herold, Sarah</v>
      </c>
      <c r="I4506" s="193" t="str">
        <f t="shared" si="8493"/>
        <v>UL220</v>
      </c>
      <c r="J4506" s="193" t="str">
        <f t="shared" si="8493"/>
        <v>ULTA SALON</v>
      </c>
      <c r="K4506" s="193" t="str">
        <f t="shared" si="8493"/>
        <v>all</v>
      </c>
      <c r="L4506" s="193">
        <f t="shared" si="8493"/>
        <v>0</v>
      </c>
      <c r="M4506" s="193">
        <f t="shared" si="8493"/>
        <v>0</v>
      </c>
      <c r="N4506" s="193" t="str">
        <f t="shared" si="8457"/>
        <v>Kitchen Appl</v>
      </c>
      <c r="AA4506" s="193">
        <f t="shared" si="8378"/>
        <v>0</v>
      </c>
      <c r="AB4506" s="193" t="str">
        <f t="shared" ref="AB4506" si="8494">AB$193</f>
        <v>Herold, Sarah</v>
      </c>
    </row>
    <row r="4507" spans="1:28" s="188" customFormat="1" ht="17.399999999999999">
      <c r="A4507" s="193" t="str">
        <f t="shared" si="8373"/>
        <v>Kitchen Appl</v>
      </c>
      <c r="B4507" s="193" t="str">
        <f t="shared" si="8374"/>
        <v>VI277Kitchen Appl</v>
      </c>
      <c r="C4507" s="193" t="str">
        <f t="shared" si="8375"/>
        <v>Kitchen ApplHerold, Sarah</v>
      </c>
      <c r="D4507" s="193"/>
      <c r="E4507" s="193"/>
      <c r="F4507" s="193" t="str">
        <f t="shared" si="8376"/>
        <v>Kitchen ApplRichardson, Vicki</v>
      </c>
      <c r="G4507" s="193" t="str">
        <f t="shared" ref="G4507:M4507" si="8495">G$194</f>
        <v>Richardson, Vicki</v>
      </c>
      <c r="H4507" s="193" t="str">
        <f t="shared" si="8495"/>
        <v>Herold, Sarah</v>
      </c>
      <c r="I4507" s="193" t="str">
        <f t="shared" si="8495"/>
        <v>VI277</v>
      </c>
      <c r="J4507" s="193" t="str">
        <f t="shared" si="8495"/>
        <v>VINTAGE DISTRIBUTION &amp; SALON SERVIC</v>
      </c>
      <c r="K4507" s="193" t="str">
        <f t="shared" si="8495"/>
        <v>all</v>
      </c>
      <c r="L4507" s="193" t="str">
        <f t="shared" si="8495"/>
        <v>Jay Halaby &amp; Assoc</v>
      </c>
      <c r="M4507" s="193" t="str">
        <f t="shared" si="8495"/>
        <v>Beauty</v>
      </c>
      <c r="N4507" s="193" t="str">
        <f t="shared" si="8457"/>
        <v>Kitchen Appl</v>
      </c>
      <c r="AA4507" s="193">
        <f t="shared" si="8378"/>
        <v>0</v>
      </c>
      <c r="AB4507" s="193" t="str">
        <f t="shared" ref="AB4507" si="8496">AB$194</f>
        <v>Herold, Sarah</v>
      </c>
    </row>
    <row r="4508" spans="1:28" s="188" customFormat="1" ht="17.399999999999999">
      <c r="A4508" s="193" t="str">
        <f t="shared" si="8373"/>
        <v>Kitchen Appl</v>
      </c>
      <c r="B4508" s="193" t="str">
        <f t="shared" si="8374"/>
        <v>WA596Kitchen Appl</v>
      </c>
      <c r="C4508" s="193" t="str">
        <f t="shared" si="8375"/>
        <v>Kitchen ApplHerold, Sarah</v>
      </c>
      <c r="D4508" s="193"/>
      <c r="E4508" s="193"/>
      <c r="F4508" s="193" t="str">
        <f t="shared" si="8376"/>
        <v>Kitchen ApplRichardson, Vicki</v>
      </c>
      <c r="G4508" s="193" t="str">
        <f t="shared" ref="G4508:M4508" si="8497">G$195</f>
        <v>Richardson, Vicki</v>
      </c>
      <c r="H4508" s="193" t="str">
        <f t="shared" si="8497"/>
        <v>Herold, Sarah</v>
      </c>
      <c r="I4508" s="193" t="str">
        <f t="shared" si="8497"/>
        <v>WA596</v>
      </c>
      <c r="J4508" s="193" t="str">
        <f t="shared" si="8497"/>
        <v>WALGREENS.COM</v>
      </c>
      <c r="K4508" s="193" t="str">
        <f t="shared" si="8497"/>
        <v>all</v>
      </c>
      <c r="L4508" s="193">
        <f t="shared" si="8497"/>
        <v>0</v>
      </c>
      <c r="M4508" s="193">
        <f t="shared" si="8497"/>
        <v>0</v>
      </c>
      <c r="N4508" s="193" t="str">
        <f t="shared" si="8457"/>
        <v>Kitchen Appl</v>
      </c>
      <c r="AA4508" s="193">
        <f t="shared" si="8378"/>
        <v>0</v>
      </c>
      <c r="AB4508" s="193" t="str">
        <f t="shared" ref="AB4508" si="8498">AB$195</f>
        <v>Herold, Sarah</v>
      </c>
    </row>
    <row r="4509" spans="1:28" s="188" customFormat="1" ht="17.399999999999999">
      <c r="A4509" s="193" t="str">
        <f t="shared" si="8373"/>
        <v>Kitchen Appl</v>
      </c>
      <c r="B4509" s="193" t="str">
        <f t="shared" si="8374"/>
        <v>WI196Kitchen Appl</v>
      </c>
      <c r="C4509" s="193" t="str">
        <f t="shared" si="8375"/>
        <v>Kitchen ApplHerold, Sarah</v>
      </c>
      <c r="D4509" s="193"/>
      <c r="E4509" s="193"/>
      <c r="F4509" s="193" t="str">
        <f t="shared" si="8376"/>
        <v>Kitchen ApplRichardson, Vicki</v>
      </c>
      <c r="G4509" s="193" t="str">
        <f t="shared" ref="G4509:M4509" si="8499">G$196</f>
        <v>Richardson, Vicki</v>
      </c>
      <c r="H4509" s="193" t="str">
        <f t="shared" si="8499"/>
        <v>Herold, Sarah</v>
      </c>
      <c r="I4509" s="193" t="str">
        <f t="shared" si="8499"/>
        <v>WI196</v>
      </c>
      <c r="J4509" s="193" t="str">
        <f t="shared" si="8499"/>
        <v>WILLIAM MARVY COMPANY</v>
      </c>
      <c r="K4509" s="193" t="str">
        <f t="shared" si="8499"/>
        <v>all</v>
      </c>
      <c r="L4509" s="193" t="str">
        <f t="shared" si="8499"/>
        <v>Jay Halaby &amp; Assoc</v>
      </c>
      <c r="M4509" s="193" t="str">
        <f t="shared" si="8499"/>
        <v>Beauty</v>
      </c>
      <c r="N4509" s="193" t="str">
        <f t="shared" si="8457"/>
        <v>Kitchen Appl</v>
      </c>
      <c r="AA4509" s="193">
        <f t="shared" si="8378"/>
        <v>0</v>
      </c>
      <c r="AB4509" s="193" t="str">
        <f t="shared" ref="AB4509" si="8500">AB$196</f>
        <v>Herold, Sarah</v>
      </c>
    </row>
    <row r="4510" spans="1:28" s="188" customFormat="1" ht="17.399999999999999">
      <c r="A4510" s="193" t="str">
        <f t="shared" si="8373"/>
        <v>Kitchen Appl</v>
      </c>
      <c r="B4510" s="193" t="str">
        <f t="shared" si="8374"/>
        <v>CR366Kitchen Appl</v>
      </c>
      <c r="C4510" s="193" t="str">
        <f t="shared" si="8375"/>
        <v>Kitchen ApplHerold, Sarah</v>
      </c>
      <c r="D4510" s="193"/>
      <c r="E4510" s="193"/>
      <c r="F4510" s="193" t="str">
        <f t="shared" si="8376"/>
        <v>Kitchen ApplRichardson, Vicki</v>
      </c>
      <c r="G4510" s="193" t="str">
        <f t="shared" ref="G4510:M4510" si="8501">G$197</f>
        <v>Richardson, Vicki</v>
      </c>
      <c r="H4510" s="193" t="str">
        <f t="shared" si="8501"/>
        <v>Herold, Sarah</v>
      </c>
      <c r="I4510" s="193" t="str">
        <f t="shared" si="8501"/>
        <v>CR366</v>
      </c>
      <c r="J4510" s="193" t="str">
        <f t="shared" si="8501"/>
        <v>CREDIBLE CULTURE</v>
      </c>
      <c r="K4510" s="193" t="str">
        <f t="shared" si="8501"/>
        <v>all</v>
      </c>
      <c r="L4510" s="193">
        <f t="shared" si="8501"/>
        <v>0</v>
      </c>
      <c r="M4510" s="193" t="str">
        <f t="shared" si="8501"/>
        <v>Beauty</v>
      </c>
      <c r="N4510" s="193" t="str">
        <f t="shared" si="8457"/>
        <v>Kitchen Appl</v>
      </c>
      <c r="AA4510" s="193">
        <f t="shared" si="8378"/>
        <v>0</v>
      </c>
      <c r="AB4510" s="193" t="str">
        <f t="shared" ref="AB4510" si="8502">AB$197</f>
        <v>Herold, Sarah</v>
      </c>
    </row>
    <row r="4511" spans="1:28" s="188" customFormat="1" ht="17.399999999999999">
      <c r="A4511" s="193" t="str">
        <f t="shared" si="8373"/>
        <v>Kitchen Appl</v>
      </c>
      <c r="B4511" s="193" t="str">
        <f t="shared" si="8374"/>
        <v>VE242Kitchen Appl</v>
      </c>
      <c r="C4511" s="193" t="str">
        <f t="shared" si="8375"/>
        <v>Kitchen ApplHerold, Sarah</v>
      </c>
      <c r="D4511" s="193"/>
      <c r="E4511" s="193"/>
      <c r="F4511" s="193" t="str">
        <f t="shared" si="8376"/>
        <v>Kitchen ApplRichardson, Vicki</v>
      </c>
      <c r="G4511" s="193" t="str">
        <f t="shared" ref="G4511:M4511" si="8503">G$198</f>
        <v>Richardson, Vicki</v>
      </c>
      <c r="H4511" s="193" t="str">
        <f t="shared" si="8503"/>
        <v>Herold, Sarah</v>
      </c>
      <c r="I4511" s="193" t="str">
        <f t="shared" si="8503"/>
        <v>VE242</v>
      </c>
      <c r="J4511" s="193" t="str">
        <f t="shared" si="8503"/>
        <v>VECINA BEAUTY SUPPLY INC</v>
      </c>
      <c r="K4511" s="193" t="str">
        <f t="shared" si="8503"/>
        <v>all</v>
      </c>
      <c r="L4511" s="193">
        <f t="shared" si="8503"/>
        <v>0</v>
      </c>
      <c r="M4511" s="193" t="str">
        <f t="shared" si="8503"/>
        <v>Beauty</v>
      </c>
      <c r="N4511" s="193" t="str">
        <f t="shared" si="8457"/>
        <v>Kitchen Appl</v>
      </c>
      <c r="AA4511" s="193">
        <f t="shared" si="8378"/>
        <v>0</v>
      </c>
      <c r="AB4511" s="193" t="str">
        <f t="shared" ref="AB4511" si="8504">AB$198</f>
        <v>Herold, Sarah</v>
      </c>
    </row>
    <row r="4512" spans="1:28" s="188" customFormat="1" ht="17.399999999999999">
      <c r="A4512" s="193" t="str">
        <f t="shared" si="8373"/>
        <v>Kitchen Appl</v>
      </c>
      <c r="B4512" s="193" t="str">
        <f t="shared" si="8374"/>
        <v>0Kitchen Appl</v>
      </c>
      <c r="C4512" s="193" t="str">
        <f t="shared" si="8375"/>
        <v>Kitchen Appl0</v>
      </c>
      <c r="D4512" s="193"/>
      <c r="E4512" s="193"/>
      <c r="F4512" s="193" t="str">
        <f t="shared" si="8376"/>
        <v>Kitchen Appl0</v>
      </c>
      <c r="G4512" s="193">
        <f t="shared" ref="G4512:M4512" si="8505">G$199</f>
        <v>0</v>
      </c>
      <c r="H4512" s="193">
        <f t="shared" si="8505"/>
        <v>0</v>
      </c>
      <c r="I4512" s="193">
        <f t="shared" si="8505"/>
        <v>0</v>
      </c>
      <c r="J4512" s="193">
        <f t="shared" si="8505"/>
        <v>0</v>
      </c>
      <c r="K4512" s="193">
        <f t="shared" si="8505"/>
        <v>0</v>
      </c>
      <c r="L4512" s="193">
        <f t="shared" si="8505"/>
        <v>0</v>
      </c>
      <c r="M4512" s="193">
        <f t="shared" si="8505"/>
        <v>0</v>
      </c>
      <c r="N4512" s="193" t="str">
        <f t="shared" si="8457"/>
        <v>Kitchen Appl</v>
      </c>
      <c r="AA4512" s="193">
        <f t="shared" si="8378"/>
        <v>0</v>
      </c>
      <c r="AB4512" s="193">
        <f t="shared" ref="AB4512" si="8506">AB$199</f>
        <v>0</v>
      </c>
    </row>
    <row r="4513" spans="1:28" s="188" customFormat="1" ht="17.399999999999999">
      <c r="A4513" s="193" t="str">
        <f t="shared" ref="A4513:A4576" si="8507">T$16</f>
        <v>Kitchen Appl</v>
      </c>
      <c r="B4513" s="193" t="str">
        <f t="shared" ref="B4513:B4576" si="8508">CONCATENATE(I4513,A4513)</f>
        <v>0Kitchen Appl</v>
      </c>
      <c r="C4513" s="193" t="str">
        <f t="shared" ref="C4513:C4576" si="8509">CONCATENATE(A4513,H4513)</f>
        <v>Kitchen Appl0</v>
      </c>
      <c r="D4513" s="193"/>
      <c r="E4513" s="193"/>
      <c r="F4513" s="193" t="str">
        <f t="shared" ref="F4513:F4576" si="8510">CONCATENATE(A4513,G4513)</f>
        <v>Kitchen Appl0</v>
      </c>
      <c r="G4513" s="193">
        <f t="shared" ref="G4513:M4513" si="8511">G$200</f>
        <v>0</v>
      </c>
      <c r="H4513" s="193">
        <f t="shared" si="8511"/>
        <v>0</v>
      </c>
      <c r="I4513" s="193">
        <f t="shared" si="8511"/>
        <v>0</v>
      </c>
      <c r="J4513" s="193">
        <f t="shared" si="8511"/>
        <v>0</v>
      </c>
      <c r="K4513" s="193">
        <f t="shared" si="8511"/>
        <v>0</v>
      </c>
      <c r="L4513" s="193">
        <f t="shared" si="8511"/>
        <v>0</v>
      </c>
      <c r="M4513" s="193">
        <f t="shared" si="8511"/>
        <v>0</v>
      </c>
      <c r="N4513" s="193" t="str">
        <f t="shared" si="8457"/>
        <v>Kitchen Appl</v>
      </c>
      <c r="AA4513" s="193">
        <f t="shared" ref="AA4513:AA4576" si="8512">AT$16</f>
        <v>0</v>
      </c>
      <c r="AB4513" s="193">
        <f t="shared" ref="AB4513" si="8513">AB$200</f>
        <v>0</v>
      </c>
    </row>
    <row r="4514" spans="1:28" s="188" customFormat="1" ht="17.399999999999999">
      <c r="A4514" s="193" t="str">
        <f t="shared" si="8507"/>
        <v>Kitchen Appl</v>
      </c>
      <c r="B4514" s="193" t="str">
        <f t="shared" si="8508"/>
        <v>0Kitchen Appl</v>
      </c>
      <c r="C4514" s="193" t="str">
        <f t="shared" si="8509"/>
        <v>Kitchen Appl0</v>
      </c>
      <c r="D4514" s="193"/>
      <c r="E4514" s="193"/>
      <c r="F4514" s="193" t="str">
        <f t="shared" si="8510"/>
        <v>Kitchen Appl0</v>
      </c>
      <c r="G4514" s="193">
        <f t="shared" ref="G4514:M4514" si="8514">G$201</f>
        <v>0</v>
      </c>
      <c r="H4514" s="193">
        <f t="shared" si="8514"/>
        <v>0</v>
      </c>
      <c r="I4514" s="193">
        <f t="shared" si="8514"/>
        <v>0</v>
      </c>
      <c r="J4514" s="193">
        <f t="shared" si="8514"/>
        <v>0</v>
      </c>
      <c r="K4514" s="193">
        <f t="shared" si="8514"/>
        <v>0</v>
      </c>
      <c r="L4514" s="193">
        <f t="shared" si="8514"/>
        <v>0</v>
      </c>
      <c r="M4514" s="193">
        <f t="shared" si="8514"/>
        <v>0</v>
      </c>
      <c r="N4514" s="193" t="str">
        <f t="shared" si="8457"/>
        <v>Kitchen Appl</v>
      </c>
      <c r="AA4514" s="193">
        <f t="shared" si="8512"/>
        <v>0</v>
      </c>
      <c r="AB4514" s="193">
        <f t="shared" ref="AB4514" si="8515">AB$201</f>
        <v>0</v>
      </c>
    </row>
    <row r="4515" spans="1:28" s="188" customFormat="1" ht="17.399999999999999">
      <c r="A4515" s="193" t="str">
        <f t="shared" si="8507"/>
        <v>Kitchen Appl</v>
      </c>
      <c r="B4515" s="193" t="str">
        <f t="shared" si="8508"/>
        <v>0Kitchen Appl</v>
      </c>
      <c r="C4515" s="193" t="str">
        <f t="shared" si="8509"/>
        <v>Kitchen Appl0</v>
      </c>
      <c r="D4515" s="193"/>
      <c r="E4515" s="193"/>
      <c r="F4515" s="193" t="str">
        <f t="shared" si="8510"/>
        <v>Kitchen Appl0</v>
      </c>
      <c r="G4515" s="193">
        <f t="shared" ref="G4515:M4515" si="8516">G$202</f>
        <v>0</v>
      </c>
      <c r="H4515" s="193">
        <f t="shared" si="8516"/>
        <v>0</v>
      </c>
      <c r="I4515" s="193">
        <f t="shared" si="8516"/>
        <v>0</v>
      </c>
      <c r="J4515" s="193">
        <f t="shared" si="8516"/>
        <v>0</v>
      </c>
      <c r="K4515" s="193">
        <f t="shared" si="8516"/>
        <v>0</v>
      </c>
      <c r="L4515" s="193">
        <f t="shared" si="8516"/>
        <v>0</v>
      </c>
      <c r="M4515" s="193">
        <f t="shared" si="8516"/>
        <v>0</v>
      </c>
      <c r="N4515" s="193" t="str">
        <f t="shared" si="8457"/>
        <v>Kitchen Appl</v>
      </c>
      <c r="AA4515" s="193">
        <f t="shared" si="8512"/>
        <v>0</v>
      </c>
      <c r="AB4515" s="193">
        <f t="shared" ref="AB4515" si="8517">AB$202</f>
        <v>0</v>
      </c>
    </row>
    <row r="4516" spans="1:28" s="188" customFormat="1" ht="17.399999999999999">
      <c r="A4516" s="193" t="str">
        <f t="shared" si="8507"/>
        <v>Kitchen Appl</v>
      </c>
      <c r="B4516" s="193" t="str">
        <f t="shared" si="8508"/>
        <v>0Kitchen Appl</v>
      </c>
      <c r="C4516" s="193" t="str">
        <f t="shared" si="8509"/>
        <v>Kitchen Appl0</v>
      </c>
      <c r="D4516" s="193"/>
      <c r="E4516" s="193"/>
      <c r="F4516" s="193" t="str">
        <f t="shared" si="8510"/>
        <v>Kitchen Appl0</v>
      </c>
      <c r="G4516" s="193">
        <f t="shared" ref="G4516:M4516" si="8518">G$203</f>
        <v>0</v>
      </c>
      <c r="H4516" s="193">
        <f t="shared" si="8518"/>
        <v>0</v>
      </c>
      <c r="I4516" s="193">
        <f t="shared" si="8518"/>
        <v>0</v>
      </c>
      <c r="J4516" s="193">
        <f t="shared" si="8518"/>
        <v>0</v>
      </c>
      <c r="K4516" s="193">
        <f t="shared" si="8518"/>
        <v>0</v>
      </c>
      <c r="L4516" s="193">
        <f t="shared" si="8518"/>
        <v>0</v>
      </c>
      <c r="M4516" s="193">
        <f t="shared" si="8518"/>
        <v>0</v>
      </c>
      <c r="N4516" s="193" t="str">
        <f t="shared" si="8457"/>
        <v>Kitchen Appl</v>
      </c>
      <c r="AA4516" s="193">
        <f t="shared" si="8512"/>
        <v>0</v>
      </c>
      <c r="AB4516" s="193">
        <f t="shared" ref="AB4516" si="8519">AB$203</f>
        <v>0</v>
      </c>
    </row>
    <row r="4517" spans="1:28" s="188" customFormat="1" ht="17.399999999999999">
      <c r="A4517" s="193" t="str">
        <f t="shared" si="8507"/>
        <v>Kitchen Appl</v>
      </c>
      <c r="B4517" s="193" t="str">
        <f t="shared" si="8508"/>
        <v>0Kitchen Appl</v>
      </c>
      <c r="C4517" s="193" t="str">
        <f t="shared" si="8509"/>
        <v>Kitchen Appl0</v>
      </c>
      <c r="D4517" s="193"/>
      <c r="E4517" s="193"/>
      <c r="F4517" s="193" t="str">
        <f t="shared" si="8510"/>
        <v>Kitchen Appl0</v>
      </c>
      <c r="G4517" s="193">
        <f t="shared" ref="G4517:M4517" si="8520">G$204</f>
        <v>0</v>
      </c>
      <c r="H4517" s="193">
        <f t="shared" si="8520"/>
        <v>0</v>
      </c>
      <c r="I4517" s="193">
        <f t="shared" si="8520"/>
        <v>0</v>
      </c>
      <c r="J4517" s="193">
        <f t="shared" si="8520"/>
        <v>0</v>
      </c>
      <c r="K4517" s="193">
        <f t="shared" si="8520"/>
        <v>0</v>
      </c>
      <c r="L4517" s="193">
        <f t="shared" si="8520"/>
        <v>0</v>
      </c>
      <c r="M4517" s="193">
        <f t="shared" si="8520"/>
        <v>0</v>
      </c>
      <c r="N4517" s="193" t="str">
        <f t="shared" si="8457"/>
        <v>Kitchen Appl</v>
      </c>
      <c r="AA4517" s="193">
        <f t="shared" si="8512"/>
        <v>0</v>
      </c>
      <c r="AB4517" s="193">
        <f t="shared" ref="AB4517" si="8521">AB$204</f>
        <v>0</v>
      </c>
    </row>
    <row r="4518" spans="1:28" s="188" customFormat="1" ht="17.399999999999999">
      <c r="A4518" s="193" t="str">
        <f t="shared" si="8507"/>
        <v>Kitchen Appl</v>
      </c>
      <c r="B4518" s="193" t="str">
        <f t="shared" si="8508"/>
        <v>AB045Kitchen Appl</v>
      </c>
      <c r="C4518" s="193" t="str">
        <f t="shared" si="8509"/>
        <v>Kitchen ApplJames, Greg</v>
      </c>
      <c r="D4518" s="193"/>
      <c r="E4518" s="193"/>
      <c r="F4518" s="193" t="str">
        <f t="shared" si="8510"/>
        <v>Kitchen ApplRichardson, Vicki</v>
      </c>
      <c r="G4518" s="193" t="str">
        <f t="shared" ref="G4518:M4518" si="8522">G$205</f>
        <v>Richardson, Vicki</v>
      </c>
      <c r="H4518" s="193" t="str">
        <f t="shared" si="8522"/>
        <v>James, Greg</v>
      </c>
      <c r="I4518" s="193" t="str">
        <f t="shared" si="8522"/>
        <v>AB045</v>
      </c>
      <c r="J4518" s="193" t="str">
        <f t="shared" si="8522"/>
        <v>ABT ELECTRONICS</v>
      </c>
      <c r="K4518" s="193" t="str">
        <f t="shared" si="8522"/>
        <v>all</v>
      </c>
      <c r="L4518" s="193">
        <f t="shared" si="8522"/>
        <v>0</v>
      </c>
      <c r="M4518" s="193">
        <f t="shared" si="8522"/>
        <v>0</v>
      </c>
      <c r="N4518" s="193" t="str">
        <f t="shared" si="8457"/>
        <v>Kitchen Appl</v>
      </c>
      <c r="AA4518" s="193">
        <f t="shared" si="8512"/>
        <v>0</v>
      </c>
      <c r="AB4518" s="193" t="str">
        <f t="shared" ref="AB4518" si="8523">AB$205</f>
        <v>James, Greg</v>
      </c>
    </row>
    <row r="4519" spans="1:28" s="188" customFormat="1" ht="17.399999999999999">
      <c r="A4519" s="193" t="str">
        <f t="shared" si="8507"/>
        <v>Kitchen Appl</v>
      </c>
      <c r="B4519" s="193" t="str">
        <f t="shared" si="8508"/>
        <v>AB235Kitchen Appl</v>
      </c>
      <c r="C4519" s="193" t="str">
        <f t="shared" si="8509"/>
        <v>Kitchen ApplJames, Greg</v>
      </c>
      <c r="D4519" s="193"/>
      <c r="E4519" s="193"/>
      <c r="F4519" s="193" t="str">
        <f t="shared" si="8510"/>
        <v>Kitchen ApplRichardson, Vicki</v>
      </c>
      <c r="G4519" s="193" t="str">
        <f t="shared" ref="G4519:M4519" si="8524">G$206</f>
        <v>Richardson, Vicki</v>
      </c>
      <c r="H4519" s="193" t="str">
        <f t="shared" si="8524"/>
        <v>James, Greg</v>
      </c>
      <c r="I4519" s="193" t="str">
        <f t="shared" si="8524"/>
        <v>AB235</v>
      </c>
      <c r="J4519" s="193" t="str">
        <f t="shared" si="8524"/>
        <v>ABC APPLIANCE</v>
      </c>
      <c r="K4519" s="193" t="str">
        <f t="shared" si="8524"/>
        <v>all</v>
      </c>
      <c r="L4519" s="193">
        <f t="shared" si="8524"/>
        <v>0</v>
      </c>
      <c r="M4519" s="193">
        <f t="shared" si="8524"/>
        <v>0</v>
      </c>
      <c r="N4519" s="193" t="str">
        <f t="shared" si="8457"/>
        <v>Kitchen Appl</v>
      </c>
      <c r="AA4519" s="193">
        <f t="shared" si="8512"/>
        <v>0</v>
      </c>
      <c r="AB4519" s="193" t="str">
        <f t="shared" ref="AB4519" si="8525">AB$206</f>
        <v>James, Greg</v>
      </c>
    </row>
    <row r="4520" spans="1:28" s="188" customFormat="1" ht="17.399999999999999">
      <c r="A4520" s="193" t="str">
        <f t="shared" si="8507"/>
        <v>Kitchen Appl</v>
      </c>
      <c r="B4520" s="193" t="str">
        <f t="shared" si="8508"/>
        <v>BI001Kitchen Appl</v>
      </c>
      <c r="C4520" s="193" t="str">
        <f t="shared" si="8509"/>
        <v>Kitchen ApplJames, Greg</v>
      </c>
      <c r="D4520" s="193"/>
      <c r="E4520" s="193"/>
      <c r="F4520" s="193" t="str">
        <f t="shared" si="8510"/>
        <v>Kitchen ApplRichardson, Vicki</v>
      </c>
      <c r="G4520" s="193" t="str">
        <f t="shared" ref="G4520:M4520" si="8526">G$207</f>
        <v>Richardson, Vicki</v>
      </c>
      <c r="H4520" s="193" t="str">
        <f t="shared" si="8526"/>
        <v>James, Greg</v>
      </c>
      <c r="I4520" s="193" t="str">
        <f t="shared" si="8526"/>
        <v>BI001</v>
      </c>
      <c r="J4520" s="193" t="str">
        <f t="shared" si="8526"/>
        <v>BI-MART</v>
      </c>
      <c r="K4520" s="193" t="str">
        <f t="shared" si="8526"/>
        <v>all</v>
      </c>
      <c r="L4520" s="193">
        <f t="shared" si="8526"/>
        <v>0</v>
      </c>
      <c r="M4520" s="193">
        <f t="shared" si="8526"/>
        <v>0</v>
      </c>
      <c r="N4520" s="193" t="str">
        <f t="shared" si="8457"/>
        <v>Kitchen Appl</v>
      </c>
      <c r="AA4520" s="193">
        <f t="shared" si="8512"/>
        <v>0</v>
      </c>
      <c r="AB4520" s="193" t="str">
        <f t="shared" ref="AB4520" si="8527">AB$207</f>
        <v>James, Greg</v>
      </c>
    </row>
    <row r="4521" spans="1:28" s="188" customFormat="1" ht="17.399999999999999">
      <c r="A4521" s="193" t="str">
        <f t="shared" si="8507"/>
        <v>Kitchen Appl</v>
      </c>
      <c r="B4521" s="193" t="str">
        <f t="shared" si="8508"/>
        <v>FR195Kitchen Appl</v>
      </c>
      <c r="C4521" s="193" t="str">
        <f t="shared" si="8509"/>
        <v>Kitchen ApplJames, Greg</v>
      </c>
      <c r="D4521" s="193"/>
      <c r="E4521" s="193"/>
      <c r="F4521" s="193" t="str">
        <f t="shared" si="8510"/>
        <v>Kitchen ApplRichardson, Vicki</v>
      </c>
      <c r="G4521" s="193" t="str">
        <f t="shared" ref="G4521:M4521" si="8528">G$208</f>
        <v>Richardson, Vicki</v>
      </c>
      <c r="H4521" s="193" t="str">
        <f t="shared" si="8528"/>
        <v>James, Greg</v>
      </c>
      <c r="I4521" s="193" t="str">
        <f t="shared" si="8528"/>
        <v>FR195</v>
      </c>
      <c r="J4521" s="193" t="str">
        <f t="shared" si="8528"/>
        <v>FRY'S ELECTRONICS</v>
      </c>
      <c r="K4521" s="193" t="str">
        <f t="shared" si="8528"/>
        <v>all</v>
      </c>
      <c r="L4521" s="193">
        <f t="shared" si="8528"/>
        <v>0</v>
      </c>
      <c r="M4521" s="193">
        <f t="shared" si="8528"/>
        <v>0</v>
      </c>
      <c r="N4521" s="193" t="str">
        <f t="shared" si="8457"/>
        <v>Kitchen Appl</v>
      </c>
      <c r="AA4521" s="193">
        <f t="shared" si="8512"/>
        <v>0</v>
      </c>
      <c r="AB4521" s="193" t="str">
        <f t="shared" ref="AB4521" si="8529">AB$208</f>
        <v>James, Greg</v>
      </c>
    </row>
    <row r="4522" spans="1:28" s="188" customFormat="1" ht="17.399999999999999">
      <c r="A4522" s="193" t="str">
        <f t="shared" si="8507"/>
        <v>Kitchen Appl</v>
      </c>
      <c r="B4522" s="193" t="str">
        <f t="shared" si="8508"/>
        <v>PR976Kitchen Appl</v>
      </c>
      <c r="C4522" s="193" t="str">
        <f t="shared" si="8509"/>
        <v>Kitchen ApplJames, Greg</v>
      </c>
      <c r="D4522" s="193"/>
      <c r="E4522" s="193"/>
      <c r="F4522" s="193" t="str">
        <f t="shared" si="8510"/>
        <v>Kitchen ApplRichardson, Vicki</v>
      </c>
      <c r="G4522" s="193" t="str">
        <f t="shared" ref="G4522:M4522" si="8530">G$209</f>
        <v>Richardson, Vicki</v>
      </c>
      <c r="H4522" s="193" t="str">
        <f t="shared" si="8530"/>
        <v>James, Greg</v>
      </c>
      <c r="I4522" s="193" t="str">
        <f t="shared" si="8530"/>
        <v>PR976</v>
      </c>
      <c r="J4522" s="193" t="str">
        <f t="shared" si="8530"/>
        <v>PROGRESSIVE GROUP OF INSURANCE CO</v>
      </c>
      <c r="K4522" s="193" t="str">
        <f t="shared" si="8530"/>
        <v>all</v>
      </c>
      <c r="L4522" s="193">
        <f t="shared" si="8530"/>
        <v>0</v>
      </c>
      <c r="M4522" s="193">
        <f t="shared" si="8530"/>
        <v>0</v>
      </c>
      <c r="N4522" s="193" t="str">
        <f t="shared" si="8457"/>
        <v>Kitchen Appl</v>
      </c>
      <c r="AA4522" s="193">
        <f t="shared" si="8512"/>
        <v>0</v>
      </c>
      <c r="AB4522" s="193" t="str">
        <f t="shared" ref="AB4522" si="8531">AB$209</f>
        <v>James, Greg</v>
      </c>
    </row>
    <row r="4523" spans="1:28" s="188" customFormat="1" ht="17.399999999999999">
      <c r="A4523" s="193" t="str">
        <f t="shared" si="8507"/>
        <v>Kitchen Appl</v>
      </c>
      <c r="B4523" s="193" t="str">
        <f t="shared" si="8508"/>
        <v>ME035Kitchen Appl</v>
      </c>
      <c r="C4523" s="193" t="str">
        <f t="shared" si="8509"/>
        <v>Kitchen ApplJames, Greg</v>
      </c>
      <c r="D4523" s="193"/>
      <c r="E4523" s="193"/>
      <c r="F4523" s="193" t="str">
        <f t="shared" si="8510"/>
        <v>Kitchen ApplRichardson, Vicki</v>
      </c>
      <c r="G4523" s="193" t="str">
        <f t="shared" ref="G4523:M4523" si="8532">G$210</f>
        <v>Richardson, Vicki</v>
      </c>
      <c r="H4523" s="193" t="str">
        <f t="shared" si="8532"/>
        <v>James, Greg</v>
      </c>
      <c r="I4523" s="193" t="str">
        <f t="shared" si="8532"/>
        <v>ME035</v>
      </c>
      <c r="J4523" s="193" t="str">
        <f t="shared" si="8532"/>
        <v>FRED MEYER</v>
      </c>
      <c r="K4523" s="193" t="str">
        <f t="shared" si="8532"/>
        <v>all</v>
      </c>
      <c r="L4523" s="193">
        <f t="shared" si="8532"/>
        <v>0</v>
      </c>
      <c r="M4523" s="193">
        <f t="shared" si="8532"/>
        <v>0</v>
      </c>
      <c r="N4523" s="193" t="str">
        <f t="shared" si="8457"/>
        <v>Kitchen Appl</v>
      </c>
      <c r="AA4523" s="193">
        <f t="shared" si="8512"/>
        <v>0</v>
      </c>
      <c r="AB4523" s="193" t="str">
        <f t="shared" ref="AB4523" si="8533">AB$210</f>
        <v>James, Greg</v>
      </c>
    </row>
    <row r="4524" spans="1:28" s="188" customFormat="1" ht="17.399999999999999">
      <c r="A4524" s="193" t="str">
        <f t="shared" si="8507"/>
        <v>Kitchen Appl</v>
      </c>
      <c r="B4524" s="193" t="str">
        <f t="shared" si="8508"/>
        <v>ME170Kitchen Appl</v>
      </c>
      <c r="C4524" s="193" t="str">
        <f t="shared" si="8509"/>
        <v>Kitchen ApplJames, Greg</v>
      </c>
      <c r="D4524" s="193"/>
      <c r="E4524" s="193"/>
      <c r="F4524" s="193" t="str">
        <f t="shared" si="8510"/>
        <v>Kitchen ApplRichardson, Vicki</v>
      </c>
      <c r="G4524" s="193" t="str">
        <f t="shared" ref="G4524:M4524" si="8534">G$211</f>
        <v>Richardson, Vicki</v>
      </c>
      <c r="H4524" s="193" t="str">
        <f t="shared" si="8534"/>
        <v>James, Greg</v>
      </c>
      <c r="I4524" s="193" t="str">
        <f t="shared" si="8534"/>
        <v>ME170</v>
      </c>
      <c r="J4524" s="193" t="str">
        <f t="shared" si="8534"/>
        <v>MEIJERS</v>
      </c>
      <c r="K4524" s="193" t="str">
        <f t="shared" si="8534"/>
        <v>all</v>
      </c>
      <c r="L4524" s="193">
        <f t="shared" si="8534"/>
        <v>0</v>
      </c>
      <c r="M4524" s="193">
        <f t="shared" si="8534"/>
        <v>0</v>
      </c>
      <c r="N4524" s="193" t="str">
        <f t="shared" si="8457"/>
        <v>Kitchen Appl</v>
      </c>
      <c r="AA4524" s="193">
        <f t="shared" si="8512"/>
        <v>0</v>
      </c>
      <c r="AB4524" s="193" t="str">
        <f t="shared" ref="AB4524" si="8535">AB$211</f>
        <v>James, Greg</v>
      </c>
    </row>
    <row r="4525" spans="1:28" s="188" customFormat="1" ht="17.399999999999999">
      <c r="A4525" s="193" t="str">
        <f t="shared" si="8507"/>
        <v>Kitchen Appl</v>
      </c>
      <c r="B4525" s="193" t="str">
        <f t="shared" si="8508"/>
        <v>0Kitchen Appl</v>
      </c>
      <c r="C4525" s="193" t="str">
        <f t="shared" si="8509"/>
        <v>Kitchen Appl0</v>
      </c>
      <c r="D4525" s="193"/>
      <c r="E4525" s="193"/>
      <c r="F4525" s="193" t="str">
        <f t="shared" si="8510"/>
        <v>Kitchen Appl0</v>
      </c>
      <c r="G4525" s="193">
        <f t="shared" ref="G4525:M4525" si="8536">G$212</f>
        <v>0</v>
      </c>
      <c r="H4525" s="193">
        <f t="shared" si="8536"/>
        <v>0</v>
      </c>
      <c r="I4525" s="193">
        <f t="shared" si="8536"/>
        <v>0</v>
      </c>
      <c r="J4525" s="193">
        <f t="shared" si="8536"/>
        <v>0</v>
      </c>
      <c r="K4525" s="193">
        <f t="shared" si="8536"/>
        <v>0</v>
      </c>
      <c r="L4525" s="193">
        <f t="shared" si="8536"/>
        <v>0</v>
      </c>
      <c r="M4525" s="193">
        <f t="shared" si="8536"/>
        <v>0</v>
      </c>
      <c r="N4525" s="193" t="str">
        <f t="shared" si="8457"/>
        <v>Kitchen Appl</v>
      </c>
      <c r="AA4525" s="193">
        <f t="shared" si="8512"/>
        <v>0</v>
      </c>
      <c r="AB4525" s="193">
        <f t="shared" ref="AB4525" si="8537">AB$212</f>
        <v>0</v>
      </c>
    </row>
    <row r="4526" spans="1:28" s="188" customFormat="1" ht="17.399999999999999">
      <c r="A4526" s="193" t="str">
        <f t="shared" si="8507"/>
        <v>Kitchen Appl</v>
      </c>
      <c r="B4526" s="193" t="str">
        <f t="shared" si="8508"/>
        <v>0Kitchen Appl</v>
      </c>
      <c r="C4526" s="193" t="str">
        <f t="shared" si="8509"/>
        <v>Kitchen Appl0</v>
      </c>
      <c r="D4526" s="193"/>
      <c r="E4526" s="193"/>
      <c r="F4526" s="193" t="str">
        <f t="shared" si="8510"/>
        <v>Kitchen Appl0</v>
      </c>
      <c r="G4526" s="193">
        <f t="shared" ref="G4526:M4526" si="8538">G$213</f>
        <v>0</v>
      </c>
      <c r="H4526" s="193">
        <f t="shared" si="8538"/>
        <v>0</v>
      </c>
      <c r="I4526" s="193">
        <f t="shared" si="8538"/>
        <v>0</v>
      </c>
      <c r="J4526" s="193">
        <f t="shared" si="8538"/>
        <v>0</v>
      </c>
      <c r="K4526" s="193">
        <f t="shared" si="8538"/>
        <v>0</v>
      </c>
      <c r="L4526" s="193">
        <f t="shared" si="8538"/>
        <v>0</v>
      </c>
      <c r="M4526" s="193">
        <f t="shared" si="8538"/>
        <v>0</v>
      </c>
      <c r="N4526" s="193" t="str">
        <f t="shared" si="8457"/>
        <v>Kitchen Appl</v>
      </c>
      <c r="AA4526" s="193">
        <f t="shared" si="8512"/>
        <v>0</v>
      </c>
      <c r="AB4526" s="193">
        <f t="shared" ref="AB4526" si="8539">AB$213</f>
        <v>0</v>
      </c>
    </row>
    <row r="4527" spans="1:28" s="188" customFormat="1" ht="17.399999999999999">
      <c r="A4527" s="193" t="str">
        <f t="shared" si="8507"/>
        <v>Kitchen Appl</v>
      </c>
      <c r="B4527" s="193" t="str">
        <f t="shared" si="8508"/>
        <v>AD275Kitchen Appl</v>
      </c>
      <c r="C4527" s="193" t="str">
        <f t="shared" si="8509"/>
        <v>Kitchen ApplNagira, Rina</v>
      </c>
      <c r="D4527" s="193"/>
      <c r="E4527" s="193"/>
      <c r="F4527" s="193" t="str">
        <f t="shared" si="8510"/>
        <v>Kitchen ApplRichardson, Vicki</v>
      </c>
      <c r="G4527" s="193" t="str">
        <f t="shared" ref="G4527:M4527" si="8540">G$214</f>
        <v>Richardson, Vicki</v>
      </c>
      <c r="H4527" s="193" t="str">
        <f t="shared" si="8540"/>
        <v>Nagira, Rina</v>
      </c>
      <c r="I4527" s="193" t="str">
        <f t="shared" si="8540"/>
        <v>AD275</v>
      </c>
      <c r="J4527" s="193" t="str">
        <f t="shared" si="8540"/>
        <v>LA CURACAO</v>
      </c>
      <c r="K4527" s="193" t="str">
        <f t="shared" si="8540"/>
        <v>all</v>
      </c>
      <c r="L4527" s="193">
        <f t="shared" si="8540"/>
        <v>0</v>
      </c>
      <c r="M4527" s="193">
        <f t="shared" si="8540"/>
        <v>0</v>
      </c>
      <c r="N4527" s="193" t="str">
        <f t="shared" si="8457"/>
        <v>Kitchen Appl</v>
      </c>
      <c r="AA4527" s="193">
        <f t="shared" si="8512"/>
        <v>0</v>
      </c>
      <c r="AB4527" s="193" t="str">
        <f t="shared" ref="AB4527" si="8541">AB$214</f>
        <v>Nagira, Rina</v>
      </c>
    </row>
    <row r="4528" spans="1:28" s="188" customFormat="1" ht="17.399999999999999">
      <c r="A4528" s="193" t="str">
        <f t="shared" si="8507"/>
        <v>Kitchen Appl</v>
      </c>
      <c r="B4528" s="193" t="str">
        <f t="shared" si="8508"/>
        <v>DB075Kitchen Appl</v>
      </c>
      <c r="C4528" s="193" t="str">
        <f t="shared" si="8509"/>
        <v>Kitchen ApplNagira, Rina</v>
      </c>
      <c r="D4528" s="193"/>
      <c r="E4528" s="193"/>
      <c r="F4528" s="193" t="str">
        <f t="shared" si="8510"/>
        <v>Kitchen ApplRichardson, Vicki</v>
      </c>
      <c r="G4528" s="193" t="str">
        <f t="shared" ref="G4528:M4528" si="8542">G$215</f>
        <v>Richardson, Vicki</v>
      </c>
      <c r="H4528" s="193" t="str">
        <f t="shared" si="8542"/>
        <v>Nagira, Rina</v>
      </c>
      <c r="I4528" s="193" t="str">
        <f t="shared" si="8542"/>
        <v>DB075</v>
      </c>
      <c r="J4528" s="193" t="str">
        <f t="shared" si="8542"/>
        <v>DBL DISTRIBUTING  (INGRAM)</v>
      </c>
      <c r="K4528" s="193" t="str">
        <f t="shared" si="8542"/>
        <v>all</v>
      </c>
      <c r="L4528" s="193">
        <f t="shared" si="8542"/>
        <v>0</v>
      </c>
      <c r="M4528" s="193">
        <f t="shared" si="8542"/>
        <v>0</v>
      </c>
      <c r="N4528" s="193" t="str">
        <f t="shared" si="8457"/>
        <v>Kitchen Appl</v>
      </c>
      <c r="AA4528" s="193">
        <f t="shared" si="8512"/>
        <v>0</v>
      </c>
      <c r="AB4528" s="193" t="str">
        <f t="shared" ref="AB4528" si="8543">AB$215</f>
        <v>Nagira, Rina</v>
      </c>
    </row>
    <row r="4529" spans="1:28" s="188" customFormat="1" ht="17.399999999999999">
      <c r="A4529" s="193" t="str">
        <f t="shared" si="8507"/>
        <v>Kitchen Appl</v>
      </c>
      <c r="B4529" s="193" t="str">
        <f t="shared" si="8508"/>
        <v>HA896Kitchen Appl</v>
      </c>
      <c r="C4529" s="193" t="str">
        <f t="shared" si="8509"/>
        <v>Kitchen ApplNagira, Rina</v>
      </c>
      <c r="D4529" s="193"/>
      <c r="E4529" s="193"/>
      <c r="F4529" s="193" t="str">
        <f t="shared" si="8510"/>
        <v>Kitchen ApplRichardson, Vicki</v>
      </c>
      <c r="G4529" s="193" t="str">
        <f t="shared" ref="G4529:M4529" si="8544">G$216</f>
        <v>Richardson, Vicki</v>
      </c>
      <c r="H4529" s="193" t="str">
        <f t="shared" si="8544"/>
        <v>Nagira, Rina</v>
      </c>
      <c r="I4529" s="193" t="str">
        <f t="shared" si="8544"/>
        <v>HA896</v>
      </c>
      <c r="J4529" s="193" t="str">
        <f t="shared" si="8544"/>
        <v>HENRY LAMOND COMPANY, LTD.</v>
      </c>
      <c r="K4529" s="193" t="str">
        <f t="shared" si="8544"/>
        <v>all</v>
      </c>
      <c r="L4529" s="193">
        <f t="shared" si="8544"/>
        <v>0</v>
      </c>
      <c r="M4529" s="193">
        <f t="shared" si="8544"/>
        <v>0</v>
      </c>
      <c r="N4529" s="193" t="str">
        <f t="shared" si="8457"/>
        <v>Kitchen Appl</v>
      </c>
      <c r="AA4529" s="193">
        <f t="shared" si="8512"/>
        <v>0</v>
      </c>
      <c r="AB4529" s="193" t="str">
        <f t="shared" ref="AB4529" si="8545">AB$216</f>
        <v>Nagira, Rina</v>
      </c>
    </row>
    <row r="4530" spans="1:28" s="188" customFormat="1" ht="17.399999999999999">
      <c r="A4530" s="193" t="str">
        <f t="shared" si="8507"/>
        <v>Kitchen Appl</v>
      </c>
      <c r="B4530" s="193" t="str">
        <f t="shared" si="8508"/>
        <v>PA946Kitchen Appl</v>
      </c>
      <c r="C4530" s="193" t="str">
        <f t="shared" si="8509"/>
        <v>Kitchen ApplNagira, Rina</v>
      </c>
      <c r="D4530" s="193"/>
      <c r="E4530" s="193"/>
      <c r="F4530" s="193" t="str">
        <f t="shared" si="8510"/>
        <v>Kitchen ApplRichardson, Vicki</v>
      </c>
      <c r="G4530" s="193" t="str">
        <f t="shared" ref="G4530:M4530" si="8546">G$217</f>
        <v>Richardson, Vicki</v>
      </c>
      <c r="H4530" s="193" t="str">
        <f t="shared" si="8546"/>
        <v>Nagira, Rina</v>
      </c>
      <c r="I4530" s="193" t="str">
        <f t="shared" si="8546"/>
        <v>PA946</v>
      </c>
      <c r="J4530" s="193" t="str">
        <f t="shared" si="8546"/>
        <v>PACIFIC MARKETING ALLIANCE</v>
      </c>
      <c r="K4530" s="193" t="str">
        <f t="shared" si="8546"/>
        <v>all</v>
      </c>
      <c r="L4530" s="193">
        <f t="shared" si="8546"/>
        <v>0</v>
      </c>
      <c r="M4530" s="193">
        <f t="shared" si="8546"/>
        <v>0</v>
      </c>
      <c r="N4530" s="193" t="str">
        <f t="shared" si="8457"/>
        <v>Kitchen Appl</v>
      </c>
      <c r="AA4530" s="193">
        <f t="shared" si="8512"/>
        <v>0</v>
      </c>
      <c r="AB4530" s="193" t="str">
        <f t="shared" ref="AB4530" si="8547">AB$217</f>
        <v>Nagira, Rina</v>
      </c>
    </row>
    <row r="4531" spans="1:28" s="188" customFormat="1" ht="17.399999999999999">
      <c r="A4531" s="193" t="str">
        <f t="shared" si="8507"/>
        <v>Kitchen Appl</v>
      </c>
      <c r="B4531" s="193" t="str">
        <f t="shared" si="8508"/>
        <v>UM001Kitchen Appl</v>
      </c>
      <c r="C4531" s="193" t="str">
        <f t="shared" si="8509"/>
        <v>Kitchen ApplNagira, Rina</v>
      </c>
      <c r="D4531" s="193"/>
      <c r="E4531" s="193"/>
      <c r="F4531" s="193" t="str">
        <f t="shared" si="8510"/>
        <v>Kitchen ApplRichardson, Vicki</v>
      </c>
      <c r="G4531" s="193" t="str">
        <f t="shared" ref="G4531:M4531" si="8548">G$218</f>
        <v>Richardson, Vicki</v>
      </c>
      <c r="H4531" s="193" t="str">
        <f t="shared" si="8548"/>
        <v>Nagira, Rina</v>
      </c>
      <c r="I4531" s="193" t="str">
        <f t="shared" si="8548"/>
        <v>UM001</v>
      </c>
      <c r="J4531" s="193" t="str">
        <f t="shared" si="8548"/>
        <v>UWAJIMAYA, INC.</v>
      </c>
      <c r="K4531" s="193" t="str">
        <f t="shared" si="8548"/>
        <v>all</v>
      </c>
      <c r="L4531" s="193">
        <f t="shared" si="8548"/>
        <v>0</v>
      </c>
      <c r="M4531" s="193">
        <f t="shared" si="8548"/>
        <v>0</v>
      </c>
      <c r="N4531" s="193" t="str">
        <f t="shared" si="8457"/>
        <v>Kitchen Appl</v>
      </c>
      <c r="AA4531" s="193">
        <f t="shared" si="8512"/>
        <v>0</v>
      </c>
      <c r="AB4531" s="193" t="str">
        <f t="shared" ref="AB4531" si="8549">AB$218</f>
        <v>Nagira, Rina</v>
      </c>
    </row>
    <row r="4532" spans="1:28" s="188" customFormat="1" ht="17.399999999999999">
      <c r="A4532" s="193" t="str">
        <f t="shared" si="8507"/>
        <v>Kitchen Appl</v>
      </c>
      <c r="B4532" s="193" t="str">
        <f t="shared" si="8508"/>
        <v>UN696Kitchen Appl</v>
      </c>
      <c r="C4532" s="193" t="str">
        <f t="shared" si="8509"/>
        <v>Kitchen ApplNagira, Rina</v>
      </c>
      <c r="D4532" s="193"/>
      <c r="E4532" s="193"/>
      <c r="F4532" s="193" t="str">
        <f t="shared" si="8510"/>
        <v>Kitchen ApplRichardson, Vicki</v>
      </c>
      <c r="G4532" s="193" t="str">
        <f t="shared" ref="G4532:M4532" si="8550">G$219</f>
        <v>Richardson, Vicki</v>
      </c>
      <c r="H4532" s="193" t="str">
        <f t="shared" si="8550"/>
        <v>Nagira, Rina</v>
      </c>
      <c r="I4532" s="193" t="str">
        <f t="shared" si="8550"/>
        <v>UN696</v>
      </c>
      <c r="J4532" s="193" t="str">
        <f t="shared" si="8550"/>
        <v>UNI-KING OF HAWAII, INC</v>
      </c>
      <c r="K4532" s="193" t="str">
        <f t="shared" si="8550"/>
        <v>all</v>
      </c>
      <c r="L4532" s="193">
        <f t="shared" si="8550"/>
        <v>0</v>
      </c>
      <c r="M4532" s="193">
        <f t="shared" si="8550"/>
        <v>0</v>
      </c>
      <c r="N4532" s="193" t="str">
        <f t="shared" si="8457"/>
        <v>Kitchen Appl</v>
      </c>
      <c r="AA4532" s="193">
        <f t="shared" si="8512"/>
        <v>0</v>
      </c>
      <c r="AB4532" s="193" t="str">
        <f t="shared" ref="AB4532" si="8551">AB$219</f>
        <v>Nagira, Rina</v>
      </c>
    </row>
    <row r="4533" spans="1:28" s="188" customFormat="1" ht="17.399999999999999">
      <c r="A4533" s="193" t="str">
        <f t="shared" si="8507"/>
        <v>Kitchen Appl</v>
      </c>
      <c r="B4533" s="193" t="str">
        <f t="shared" si="8508"/>
        <v>0Kitchen Appl</v>
      </c>
      <c r="C4533" s="193" t="str">
        <f t="shared" si="8509"/>
        <v>Kitchen Appl0</v>
      </c>
      <c r="D4533" s="193"/>
      <c r="E4533" s="193"/>
      <c r="F4533" s="193" t="str">
        <f t="shared" si="8510"/>
        <v>Kitchen Appl0</v>
      </c>
      <c r="G4533" s="193">
        <f t="shared" ref="G4533:M4533" si="8552">G$220</f>
        <v>0</v>
      </c>
      <c r="H4533" s="193">
        <f t="shared" si="8552"/>
        <v>0</v>
      </c>
      <c r="I4533" s="193">
        <f t="shared" si="8552"/>
        <v>0</v>
      </c>
      <c r="J4533" s="193">
        <f t="shared" si="8552"/>
        <v>0</v>
      </c>
      <c r="K4533" s="193">
        <f t="shared" si="8552"/>
        <v>0</v>
      </c>
      <c r="L4533" s="193">
        <f t="shared" si="8552"/>
        <v>0</v>
      </c>
      <c r="M4533" s="193">
        <f t="shared" si="8552"/>
        <v>0</v>
      </c>
      <c r="N4533" s="193" t="str">
        <f t="shared" si="8457"/>
        <v>Kitchen Appl</v>
      </c>
      <c r="AA4533" s="193">
        <f t="shared" si="8512"/>
        <v>0</v>
      </c>
      <c r="AB4533" s="193">
        <f t="shared" ref="AB4533" si="8553">AB$220</f>
        <v>0</v>
      </c>
    </row>
    <row r="4534" spans="1:28" s="188" customFormat="1" ht="17.399999999999999">
      <c r="A4534" s="193" t="str">
        <f t="shared" si="8507"/>
        <v>Kitchen Appl</v>
      </c>
      <c r="B4534" s="193" t="str">
        <f t="shared" si="8508"/>
        <v>0Kitchen Appl</v>
      </c>
      <c r="C4534" s="193" t="str">
        <f t="shared" si="8509"/>
        <v>Kitchen Appl0</v>
      </c>
      <c r="D4534" s="193"/>
      <c r="E4534" s="193"/>
      <c r="F4534" s="193" t="str">
        <f t="shared" si="8510"/>
        <v>Kitchen Appl0</v>
      </c>
      <c r="G4534" s="193">
        <f t="shared" ref="G4534:M4534" si="8554">G$221</f>
        <v>0</v>
      </c>
      <c r="H4534" s="193">
        <f t="shared" si="8554"/>
        <v>0</v>
      </c>
      <c r="I4534" s="193">
        <f t="shared" si="8554"/>
        <v>0</v>
      </c>
      <c r="J4534" s="193">
        <f t="shared" si="8554"/>
        <v>0</v>
      </c>
      <c r="K4534" s="193">
        <f t="shared" si="8554"/>
        <v>0</v>
      </c>
      <c r="L4534" s="193">
        <f t="shared" si="8554"/>
        <v>0</v>
      </c>
      <c r="M4534" s="193">
        <f t="shared" si="8554"/>
        <v>0</v>
      </c>
      <c r="N4534" s="193" t="str">
        <f t="shared" si="8457"/>
        <v>Kitchen Appl</v>
      </c>
      <c r="AA4534" s="193">
        <f t="shared" si="8512"/>
        <v>0</v>
      </c>
      <c r="AB4534" s="193">
        <f t="shared" ref="AB4534" si="8555">AB$221</f>
        <v>0</v>
      </c>
    </row>
    <row r="4535" spans="1:28" s="188" customFormat="1" ht="17.399999999999999">
      <c r="A4535" s="193" t="str">
        <f t="shared" si="8507"/>
        <v>Kitchen Appl</v>
      </c>
      <c r="B4535" s="193" t="str">
        <f t="shared" si="8508"/>
        <v>0Kitchen Appl</v>
      </c>
      <c r="C4535" s="193" t="str">
        <f t="shared" si="8509"/>
        <v>Kitchen Appl0</v>
      </c>
      <c r="D4535" s="193"/>
      <c r="E4535" s="193"/>
      <c r="F4535" s="193" t="str">
        <f t="shared" si="8510"/>
        <v>Kitchen Appl0</v>
      </c>
      <c r="G4535" s="193">
        <f t="shared" ref="G4535:M4535" si="8556">G$222</f>
        <v>0</v>
      </c>
      <c r="H4535" s="193">
        <f t="shared" si="8556"/>
        <v>0</v>
      </c>
      <c r="I4535" s="193">
        <f t="shared" si="8556"/>
        <v>0</v>
      </c>
      <c r="J4535" s="193">
        <f t="shared" si="8556"/>
        <v>0</v>
      </c>
      <c r="K4535" s="193">
        <f t="shared" si="8556"/>
        <v>0</v>
      </c>
      <c r="L4535" s="193">
        <f t="shared" si="8556"/>
        <v>0</v>
      </c>
      <c r="M4535" s="193">
        <f t="shared" si="8556"/>
        <v>0</v>
      </c>
      <c r="N4535" s="193" t="str">
        <f t="shared" si="8457"/>
        <v>Kitchen Appl</v>
      </c>
      <c r="AA4535" s="193">
        <f t="shared" si="8512"/>
        <v>0</v>
      </c>
      <c r="AB4535" s="193">
        <f t="shared" ref="AB4535" si="8557">AB$222</f>
        <v>0</v>
      </c>
    </row>
    <row r="4536" spans="1:28" s="188" customFormat="1" ht="17.399999999999999">
      <c r="A4536" s="193" t="str">
        <f t="shared" si="8507"/>
        <v>Kitchen Appl</v>
      </c>
      <c r="B4536" s="193" t="str">
        <f t="shared" si="8508"/>
        <v>0Kitchen Appl</v>
      </c>
      <c r="C4536" s="193" t="str">
        <f t="shared" si="8509"/>
        <v>Kitchen Appl0</v>
      </c>
      <c r="D4536" s="193"/>
      <c r="E4536" s="193"/>
      <c r="F4536" s="193" t="str">
        <f t="shared" si="8510"/>
        <v>Kitchen Appl0</v>
      </c>
      <c r="G4536" s="193">
        <f t="shared" ref="G4536:M4536" si="8558">G$223</f>
        <v>0</v>
      </c>
      <c r="H4536" s="193">
        <f t="shared" si="8558"/>
        <v>0</v>
      </c>
      <c r="I4536" s="193">
        <f t="shared" si="8558"/>
        <v>0</v>
      </c>
      <c r="J4536" s="193">
        <f t="shared" si="8558"/>
        <v>0</v>
      </c>
      <c r="K4536" s="193">
        <f t="shared" si="8558"/>
        <v>0</v>
      </c>
      <c r="L4536" s="193">
        <f t="shared" si="8558"/>
        <v>0</v>
      </c>
      <c r="M4536" s="193">
        <f t="shared" si="8558"/>
        <v>0</v>
      </c>
      <c r="N4536" s="193" t="str">
        <f t="shared" si="8457"/>
        <v>Kitchen Appl</v>
      </c>
      <c r="AA4536" s="193">
        <f t="shared" si="8512"/>
        <v>0</v>
      </c>
      <c r="AB4536" s="193">
        <f t="shared" ref="AB4536" si="8559">AB$223</f>
        <v>0</v>
      </c>
    </row>
    <row r="4537" spans="1:28" s="188" customFormat="1" ht="17.399999999999999">
      <c r="A4537" s="193" t="str">
        <f t="shared" si="8507"/>
        <v>Kitchen Appl</v>
      </c>
      <c r="B4537" s="193" t="str">
        <f t="shared" si="8508"/>
        <v>0Kitchen Appl</v>
      </c>
      <c r="C4537" s="193" t="str">
        <f t="shared" si="8509"/>
        <v>Kitchen Appl0</v>
      </c>
      <c r="D4537" s="193"/>
      <c r="E4537" s="193"/>
      <c r="F4537" s="193" t="str">
        <f t="shared" si="8510"/>
        <v>Kitchen Appl0</v>
      </c>
      <c r="G4537" s="193">
        <f t="shared" ref="G4537:M4537" si="8560">G$224</f>
        <v>0</v>
      </c>
      <c r="H4537" s="193">
        <f t="shared" si="8560"/>
        <v>0</v>
      </c>
      <c r="I4537" s="193">
        <f t="shared" si="8560"/>
        <v>0</v>
      </c>
      <c r="J4537" s="193">
        <f t="shared" si="8560"/>
        <v>0</v>
      </c>
      <c r="K4537" s="193">
        <f t="shared" si="8560"/>
        <v>0</v>
      </c>
      <c r="L4537" s="193">
        <f t="shared" si="8560"/>
        <v>0</v>
      </c>
      <c r="M4537" s="193">
        <f t="shared" si="8560"/>
        <v>0</v>
      </c>
      <c r="N4537" s="193" t="str">
        <f t="shared" si="8457"/>
        <v>Kitchen Appl</v>
      </c>
      <c r="AA4537" s="193">
        <f t="shared" si="8512"/>
        <v>0</v>
      </c>
      <c r="AB4537" s="193">
        <f t="shared" ref="AB4537" si="8561">AB$224</f>
        <v>0</v>
      </c>
    </row>
    <row r="4538" spans="1:28" s="188" customFormat="1" ht="17.399999999999999">
      <c r="A4538" s="193" t="str">
        <f t="shared" si="8507"/>
        <v>Kitchen Appl</v>
      </c>
      <c r="B4538" s="193" t="str">
        <f t="shared" si="8508"/>
        <v>AA427Kitchen Appl</v>
      </c>
      <c r="C4538" s="193" t="str">
        <f t="shared" si="8509"/>
        <v>Kitchen ApplVoss, Bill</v>
      </c>
      <c r="D4538" s="193"/>
      <c r="E4538" s="193"/>
      <c r="F4538" s="193" t="str">
        <f t="shared" si="8510"/>
        <v>Kitchen ApplRichardson, Vicki</v>
      </c>
      <c r="G4538" s="193" t="str">
        <f t="shared" ref="G4538:M4538" si="8562">G$225</f>
        <v>Richardson, Vicki</v>
      </c>
      <c r="H4538" s="193" t="str">
        <f t="shared" si="8562"/>
        <v>Voss, Bill</v>
      </c>
      <c r="I4538" s="193" t="str">
        <f t="shared" si="8562"/>
        <v>AA427</v>
      </c>
      <c r="J4538" s="193" t="str">
        <f t="shared" si="8562"/>
        <v>AUDIO DEN LTD</v>
      </c>
      <c r="K4538" s="193" t="str">
        <f t="shared" si="8562"/>
        <v>all</v>
      </c>
      <c r="L4538" s="193">
        <f t="shared" si="8562"/>
        <v>0</v>
      </c>
      <c r="M4538" s="193">
        <f t="shared" si="8562"/>
        <v>0</v>
      </c>
      <c r="N4538" s="193" t="str">
        <f t="shared" si="8457"/>
        <v>Kitchen Appl</v>
      </c>
      <c r="AA4538" s="193">
        <f t="shared" si="8512"/>
        <v>0</v>
      </c>
      <c r="AB4538" s="193" t="str">
        <f t="shared" ref="AB4538" si="8563">AB$225</f>
        <v>Voss, Bill</v>
      </c>
    </row>
    <row r="4539" spans="1:28" s="188" customFormat="1" ht="17.399999999999999">
      <c r="A4539" s="193" t="str">
        <f t="shared" si="8507"/>
        <v>Kitchen Appl</v>
      </c>
      <c r="B4539" s="193" t="str">
        <f t="shared" si="8508"/>
        <v>AB577Kitchen Appl</v>
      </c>
      <c r="C4539" s="193" t="str">
        <f t="shared" si="8509"/>
        <v>Kitchen ApplVoss, Bill</v>
      </c>
      <c r="D4539" s="193"/>
      <c r="E4539" s="193"/>
      <c r="F4539" s="193" t="str">
        <f t="shared" si="8510"/>
        <v>Kitchen ApplRichardson, Vicki</v>
      </c>
      <c r="G4539" s="193" t="str">
        <f t="shared" ref="G4539:M4539" si="8564">G$226</f>
        <v>Richardson, Vicki</v>
      </c>
      <c r="H4539" s="193" t="str">
        <f t="shared" si="8564"/>
        <v>Voss, Bill</v>
      </c>
      <c r="I4539" s="193" t="str">
        <f t="shared" si="8564"/>
        <v>AB577</v>
      </c>
      <c r="J4539" s="193" t="str">
        <f t="shared" si="8564"/>
        <v>ABSOLUTE AUDIO INC.</v>
      </c>
      <c r="K4539" s="193" t="str">
        <f t="shared" si="8564"/>
        <v>all</v>
      </c>
      <c r="L4539" s="193">
        <f t="shared" si="8564"/>
        <v>0</v>
      </c>
      <c r="M4539" s="193">
        <f t="shared" si="8564"/>
        <v>0</v>
      </c>
      <c r="N4539" s="193" t="str">
        <f t="shared" si="8457"/>
        <v>Kitchen Appl</v>
      </c>
      <c r="AA4539" s="193">
        <f t="shared" si="8512"/>
        <v>0</v>
      </c>
      <c r="AB4539" s="193" t="str">
        <f t="shared" ref="AB4539" si="8565">AB$226</f>
        <v>Voss, Bill</v>
      </c>
    </row>
    <row r="4540" spans="1:28" s="188" customFormat="1" ht="17.399999999999999">
      <c r="A4540" s="193" t="str">
        <f t="shared" si="8507"/>
        <v>Kitchen Appl</v>
      </c>
      <c r="B4540" s="193" t="str">
        <f t="shared" si="8508"/>
        <v>AD281Kitchen Appl</v>
      </c>
      <c r="C4540" s="193" t="str">
        <f t="shared" si="8509"/>
        <v>Kitchen ApplVoss, Bill</v>
      </c>
      <c r="D4540" s="193"/>
      <c r="E4540" s="193"/>
      <c r="F4540" s="193" t="str">
        <f t="shared" si="8510"/>
        <v>Kitchen ApplRichardson, Vicki</v>
      </c>
      <c r="G4540" s="193" t="str">
        <f t="shared" ref="G4540:M4540" si="8566">G$227</f>
        <v>Richardson, Vicki</v>
      </c>
      <c r="H4540" s="193" t="str">
        <f t="shared" si="8566"/>
        <v>Voss, Bill</v>
      </c>
      <c r="I4540" s="193" t="str">
        <f t="shared" si="8566"/>
        <v>AD281</v>
      </c>
      <c r="J4540" s="193" t="str">
        <f t="shared" si="8566"/>
        <v>ADK AV, LLC</v>
      </c>
      <c r="K4540" s="193" t="str">
        <f t="shared" si="8566"/>
        <v>all</v>
      </c>
      <c r="L4540" s="193">
        <f t="shared" si="8566"/>
        <v>0</v>
      </c>
      <c r="M4540" s="193">
        <f t="shared" si="8566"/>
        <v>0</v>
      </c>
      <c r="N4540" s="193" t="str">
        <f t="shared" si="8457"/>
        <v>Kitchen Appl</v>
      </c>
      <c r="AA4540" s="193">
        <f t="shared" si="8512"/>
        <v>0</v>
      </c>
      <c r="AB4540" s="193" t="str">
        <f t="shared" ref="AB4540" si="8567">AB$227</f>
        <v>Voss, Bill</v>
      </c>
    </row>
    <row r="4541" spans="1:28" s="188" customFormat="1" ht="17.399999999999999">
      <c r="A4541" s="193" t="str">
        <f t="shared" si="8507"/>
        <v>Kitchen Appl</v>
      </c>
      <c r="B4541" s="193" t="str">
        <f t="shared" si="8508"/>
        <v>AJ012Kitchen Appl</v>
      </c>
      <c r="C4541" s="193" t="str">
        <f t="shared" si="8509"/>
        <v>Kitchen ApplVoss, Bill</v>
      </c>
      <c r="D4541" s="193"/>
      <c r="E4541" s="193"/>
      <c r="F4541" s="193" t="str">
        <f t="shared" si="8510"/>
        <v>Kitchen ApplRichardson, Vicki</v>
      </c>
      <c r="G4541" s="193" t="str">
        <f t="shared" ref="G4541:M4541" si="8568">G$228</f>
        <v>Richardson, Vicki</v>
      </c>
      <c r="H4541" s="193" t="str">
        <f t="shared" si="8568"/>
        <v>Voss, Bill</v>
      </c>
      <c r="I4541" s="193" t="str">
        <f t="shared" si="8568"/>
        <v>AJ012</v>
      </c>
      <c r="J4541" s="193" t="str">
        <f t="shared" si="8568"/>
        <v>A-JAX GROUP, INC</v>
      </c>
      <c r="K4541" s="193" t="str">
        <f t="shared" si="8568"/>
        <v>all</v>
      </c>
      <c r="L4541" s="193">
        <f t="shared" si="8568"/>
        <v>0</v>
      </c>
      <c r="M4541" s="193">
        <f t="shared" si="8568"/>
        <v>0</v>
      </c>
      <c r="N4541" s="193" t="str">
        <f t="shared" si="8457"/>
        <v>Kitchen Appl</v>
      </c>
      <c r="AA4541" s="193">
        <f t="shared" si="8512"/>
        <v>0</v>
      </c>
      <c r="AB4541" s="193" t="str">
        <f t="shared" ref="AB4541" si="8569">AB$228</f>
        <v>Voss, Bill</v>
      </c>
    </row>
    <row r="4542" spans="1:28" s="188" customFormat="1" ht="17.399999999999999">
      <c r="A4542" s="193" t="str">
        <f t="shared" si="8507"/>
        <v>Kitchen Appl</v>
      </c>
      <c r="B4542" s="193" t="str">
        <f t="shared" si="8508"/>
        <v>AL057Kitchen Appl</v>
      </c>
      <c r="C4542" s="193" t="str">
        <f t="shared" si="8509"/>
        <v>Kitchen ApplVoss, Bill</v>
      </c>
      <c r="D4542" s="193"/>
      <c r="E4542" s="193"/>
      <c r="F4542" s="193" t="str">
        <f t="shared" si="8510"/>
        <v>Kitchen ApplRichardson, Vicki</v>
      </c>
      <c r="G4542" s="193" t="str">
        <f t="shared" ref="G4542:M4542" si="8570">G$229</f>
        <v>Richardson, Vicki</v>
      </c>
      <c r="H4542" s="193" t="str">
        <f t="shared" si="8570"/>
        <v>Voss, Bill</v>
      </c>
      <c r="I4542" s="193" t="str">
        <f t="shared" si="8570"/>
        <v>AL057</v>
      </c>
      <c r="J4542" s="193" t="str">
        <f t="shared" si="8570"/>
        <v>ALMA AUDIO, LLC</v>
      </c>
      <c r="K4542" s="193" t="str">
        <f t="shared" si="8570"/>
        <v>all</v>
      </c>
      <c r="L4542" s="193">
        <f t="shared" si="8570"/>
        <v>0</v>
      </c>
      <c r="M4542" s="193">
        <f t="shared" si="8570"/>
        <v>0</v>
      </c>
      <c r="N4542" s="193" t="str">
        <f t="shared" si="8457"/>
        <v>Kitchen Appl</v>
      </c>
      <c r="AA4542" s="193">
        <f t="shared" si="8512"/>
        <v>0</v>
      </c>
      <c r="AB4542" s="193" t="str">
        <f t="shared" ref="AB4542" si="8571">AB$229</f>
        <v>Voss, Bill</v>
      </c>
    </row>
    <row r="4543" spans="1:28" s="188" customFormat="1" ht="17.399999999999999">
      <c r="A4543" s="193" t="str">
        <f t="shared" si="8507"/>
        <v>Kitchen Appl</v>
      </c>
      <c r="B4543" s="193" t="str">
        <f t="shared" si="8508"/>
        <v>AU110Kitchen Appl</v>
      </c>
      <c r="C4543" s="193" t="str">
        <f t="shared" si="8509"/>
        <v>Kitchen ApplVoss, Bill</v>
      </c>
      <c r="D4543" s="193"/>
      <c r="E4543" s="193"/>
      <c r="F4543" s="193" t="str">
        <f t="shared" si="8510"/>
        <v>Kitchen ApplRichardson, Vicki</v>
      </c>
      <c r="G4543" s="193" t="str">
        <f t="shared" ref="G4543:M4543" si="8572">G$230</f>
        <v>Richardson, Vicki</v>
      </c>
      <c r="H4543" s="193" t="str">
        <f t="shared" si="8572"/>
        <v>Voss, Bill</v>
      </c>
      <c r="I4543" s="193" t="str">
        <f t="shared" si="8572"/>
        <v>AU110</v>
      </c>
      <c r="J4543" s="193" t="str">
        <f t="shared" si="8572"/>
        <v>AUDIO AUTOMATION &amp; THEATER INC</v>
      </c>
      <c r="K4543" s="193" t="str">
        <f t="shared" si="8572"/>
        <v>all</v>
      </c>
      <c r="L4543" s="193">
        <f t="shared" si="8572"/>
        <v>0</v>
      </c>
      <c r="M4543" s="193">
        <f t="shared" si="8572"/>
        <v>0</v>
      </c>
      <c r="N4543" s="193" t="str">
        <f t="shared" si="8457"/>
        <v>Kitchen Appl</v>
      </c>
      <c r="AA4543" s="193">
        <f t="shared" si="8512"/>
        <v>0</v>
      </c>
      <c r="AB4543" s="193" t="str">
        <f t="shared" ref="AB4543" si="8573">AB$230</f>
        <v>Voss, Bill</v>
      </c>
    </row>
    <row r="4544" spans="1:28" s="188" customFormat="1" ht="17.399999999999999">
      <c r="A4544" s="193" t="str">
        <f t="shared" si="8507"/>
        <v>Kitchen Appl</v>
      </c>
      <c r="B4544" s="193" t="str">
        <f t="shared" si="8508"/>
        <v>AU114Kitchen Appl</v>
      </c>
      <c r="C4544" s="193" t="str">
        <f t="shared" si="8509"/>
        <v>Kitchen ApplVoss, Bill</v>
      </c>
      <c r="D4544" s="193"/>
      <c r="E4544" s="193"/>
      <c r="F4544" s="193" t="str">
        <f t="shared" si="8510"/>
        <v>Kitchen ApplRichardson, Vicki</v>
      </c>
      <c r="G4544" s="193" t="str">
        <f t="shared" ref="G4544:M4544" si="8574">G$231</f>
        <v>Richardson, Vicki</v>
      </c>
      <c r="H4544" s="193" t="str">
        <f t="shared" si="8574"/>
        <v>Voss, Bill</v>
      </c>
      <c r="I4544" s="193" t="str">
        <f t="shared" si="8574"/>
        <v>AU114</v>
      </c>
      <c r="J4544" s="193" t="str">
        <f t="shared" si="8574"/>
        <v>AUDIO VISUAL SOLUTIONS GROUP LLC</v>
      </c>
      <c r="K4544" s="193" t="str">
        <f t="shared" si="8574"/>
        <v>all</v>
      </c>
      <c r="L4544" s="193">
        <f t="shared" si="8574"/>
        <v>0</v>
      </c>
      <c r="M4544" s="193">
        <f t="shared" si="8574"/>
        <v>0</v>
      </c>
      <c r="N4544" s="193" t="str">
        <f t="shared" si="8457"/>
        <v>Kitchen Appl</v>
      </c>
      <c r="AA4544" s="193">
        <f t="shared" si="8512"/>
        <v>0</v>
      </c>
      <c r="AB4544" s="193" t="str">
        <f t="shared" ref="AB4544" si="8575">AB$231</f>
        <v>Voss, Bill</v>
      </c>
    </row>
    <row r="4545" spans="1:28" s="188" customFormat="1" ht="17.399999999999999">
      <c r="A4545" s="193" t="str">
        <f t="shared" si="8507"/>
        <v>Kitchen Appl</v>
      </c>
      <c r="B4545" s="193" t="str">
        <f t="shared" si="8508"/>
        <v>AU960Kitchen Appl</v>
      </c>
      <c r="C4545" s="193" t="str">
        <f t="shared" si="8509"/>
        <v>Kitchen ApplVoss, Bill</v>
      </c>
      <c r="D4545" s="193"/>
      <c r="E4545" s="193"/>
      <c r="F4545" s="193" t="str">
        <f t="shared" si="8510"/>
        <v>Kitchen ApplRichardson, Vicki</v>
      </c>
      <c r="G4545" s="193" t="str">
        <f t="shared" ref="G4545:M4545" si="8576">G$232</f>
        <v>Richardson, Vicki</v>
      </c>
      <c r="H4545" s="193" t="str">
        <f t="shared" si="8576"/>
        <v>Voss, Bill</v>
      </c>
      <c r="I4545" s="193" t="str">
        <f t="shared" si="8576"/>
        <v>AU960</v>
      </c>
      <c r="J4545" s="193" t="str">
        <f t="shared" si="8576"/>
        <v>AUDIO VIDEO CALIBRATION CONCEPTS</v>
      </c>
      <c r="K4545" s="193" t="str">
        <f t="shared" si="8576"/>
        <v>all</v>
      </c>
      <c r="L4545" s="193">
        <f t="shared" si="8576"/>
        <v>0</v>
      </c>
      <c r="M4545" s="193">
        <f t="shared" si="8576"/>
        <v>0</v>
      </c>
      <c r="N4545" s="193" t="str">
        <f t="shared" si="8457"/>
        <v>Kitchen Appl</v>
      </c>
      <c r="AA4545" s="193">
        <f t="shared" si="8512"/>
        <v>0</v>
      </c>
      <c r="AB4545" s="193" t="str">
        <f t="shared" ref="AB4545" si="8577">AB$232</f>
        <v>Voss, Bill</v>
      </c>
    </row>
    <row r="4546" spans="1:28" s="188" customFormat="1" ht="17.399999999999999">
      <c r="A4546" s="193" t="str">
        <f t="shared" si="8507"/>
        <v>Kitchen Appl</v>
      </c>
      <c r="B4546" s="193" t="str">
        <f t="shared" si="8508"/>
        <v>AU961Kitchen Appl</v>
      </c>
      <c r="C4546" s="193" t="str">
        <f t="shared" si="8509"/>
        <v>Kitchen ApplVoss, Bill</v>
      </c>
      <c r="D4546" s="193"/>
      <c r="E4546" s="193"/>
      <c r="F4546" s="193" t="str">
        <f t="shared" si="8510"/>
        <v>Kitchen ApplRichardson, Vicki</v>
      </c>
      <c r="G4546" s="193" t="str">
        <f t="shared" ref="G4546:M4546" si="8578">G$233</f>
        <v>Richardson, Vicki</v>
      </c>
      <c r="H4546" s="193" t="str">
        <f t="shared" si="8578"/>
        <v>Voss, Bill</v>
      </c>
      <c r="I4546" s="193" t="str">
        <f t="shared" si="8578"/>
        <v>AU961</v>
      </c>
      <c r="J4546" s="193" t="str">
        <f t="shared" si="8578"/>
        <v>AUDIO CENTER, INC.</v>
      </c>
      <c r="K4546" s="193" t="str">
        <f t="shared" si="8578"/>
        <v>all</v>
      </c>
      <c r="L4546" s="193">
        <f t="shared" si="8578"/>
        <v>0</v>
      </c>
      <c r="M4546" s="193">
        <f t="shared" si="8578"/>
        <v>0</v>
      </c>
      <c r="N4546" s="193" t="str">
        <f t="shared" si="8457"/>
        <v>Kitchen Appl</v>
      </c>
      <c r="AA4546" s="193">
        <f t="shared" si="8512"/>
        <v>0</v>
      </c>
      <c r="AB4546" s="193" t="str">
        <f t="shared" ref="AB4546" si="8579">AB$233</f>
        <v>Voss, Bill</v>
      </c>
    </row>
    <row r="4547" spans="1:28" s="188" customFormat="1" ht="17.399999999999999">
      <c r="A4547" s="193" t="str">
        <f t="shared" si="8507"/>
        <v>Kitchen Appl</v>
      </c>
      <c r="B4547" s="193" t="str">
        <f t="shared" si="8508"/>
        <v>AV677Kitchen Appl</v>
      </c>
      <c r="C4547" s="193" t="str">
        <f t="shared" si="8509"/>
        <v>Kitchen ApplVoss, Bill</v>
      </c>
      <c r="D4547" s="193"/>
      <c r="E4547" s="193"/>
      <c r="F4547" s="193" t="str">
        <f t="shared" si="8510"/>
        <v>Kitchen ApplRichardson, Vicki</v>
      </c>
      <c r="G4547" s="193" t="str">
        <f t="shared" ref="G4547:M4547" si="8580">G$234</f>
        <v>Richardson, Vicki</v>
      </c>
      <c r="H4547" s="193" t="str">
        <f t="shared" si="8580"/>
        <v>Voss, Bill</v>
      </c>
      <c r="I4547" s="193" t="str">
        <f t="shared" si="8580"/>
        <v>AV677</v>
      </c>
      <c r="J4547" s="193" t="str">
        <f t="shared" si="8580"/>
        <v>AVSF, INC</v>
      </c>
      <c r="K4547" s="193" t="str">
        <f t="shared" si="8580"/>
        <v>all</v>
      </c>
      <c r="L4547" s="193">
        <f t="shared" si="8580"/>
        <v>0</v>
      </c>
      <c r="M4547" s="193">
        <f t="shared" si="8580"/>
        <v>0</v>
      </c>
      <c r="N4547" s="193" t="str">
        <f t="shared" si="8457"/>
        <v>Kitchen Appl</v>
      </c>
      <c r="AA4547" s="193">
        <f t="shared" si="8512"/>
        <v>0</v>
      </c>
      <c r="AB4547" s="193" t="str">
        <f t="shared" ref="AB4547" si="8581">AB$234</f>
        <v>Voss, Bill</v>
      </c>
    </row>
    <row r="4548" spans="1:28" s="188" customFormat="1" ht="17.399999999999999">
      <c r="A4548" s="193" t="str">
        <f t="shared" si="8507"/>
        <v>Kitchen Appl</v>
      </c>
      <c r="B4548" s="193" t="str">
        <f t="shared" si="8508"/>
        <v>BL206Kitchen Appl</v>
      </c>
      <c r="C4548" s="193" t="str">
        <f t="shared" si="8509"/>
        <v>Kitchen ApplVoss, Bill</v>
      </c>
      <c r="D4548" s="193"/>
      <c r="E4548" s="193"/>
      <c r="F4548" s="193" t="str">
        <f t="shared" si="8510"/>
        <v>Kitchen ApplRichardson, Vicki</v>
      </c>
      <c r="G4548" s="193" t="str">
        <f t="shared" ref="G4548:M4548" si="8582">G$235</f>
        <v>Richardson, Vicki</v>
      </c>
      <c r="H4548" s="193" t="str">
        <f t="shared" si="8582"/>
        <v>Voss, Bill</v>
      </c>
      <c r="I4548" s="193" t="str">
        <f t="shared" si="8582"/>
        <v>BL206</v>
      </c>
      <c r="J4548" s="193" t="str">
        <f t="shared" si="8582"/>
        <v>BLINK HIGH END</v>
      </c>
      <c r="K4548" s="193" t="str">
        <f t="shared" si="8582"/>
        <v>all</v>
      </c>
      <c r="L4548" s="193">
        <f t="shared" si="8582"/>
        <v>0</v>
      </c>
      <c r="M4548" s="193">
        <f t="shared" si="8582"/>
        <v>0</v>
      </c>
      <c r="N4548" s="193" t="str">
        <f t="shared" si="8457"/>
        <v>Kitchen Appl</v>
      </c>
      <c r="AA4548" s="193">
        <f t="shared" si="8512"/>
        <v>0</v>
      </c>
      <c r="AB4548" s="193" t="str">
        <f t="shared" ref="AB4548" si="8583">AB$235</f>
        <v>Voss, Bill</v>
      </c>
    </row>
    <row r="4549" spans="1:28" s="188" customFormat="1" ht="17.399999999999999">
      <c r="A4549" s="193" t="str">
        <f t="shared" si="8507"/>
        <v>Kitchen Appl</v>
      </c>
      <c r="B4549" s="193" t="str">
        <f t="shared" si="8508"/>
        <v>CE043Kitchen Appl</v>
      </c>
      <c r="C4549" s="193" t="str">
        <f t="shared" si="8509"/>
        <v>Kitchen ApplVoss, Bill</v>
      </c>
      <c r="D4549" s="193"/>
      <c r="E4549" s="193"/>
      <c r="F4549" s="193" t="str">
        <f t="shared" si="8510"/>
        <v>Kitchen ApplRichardson, Vicki</v>
      </c>
      <c r="G4549" s="193" t="str">
        <f t="shared" ref="G4549:M4549" si="8584">G$236</f>
        <v>Richardson, Vicki</v>
      </c>
      <c r="H4549" s="193" t="str">
        <f t="shared" si="8584"/>
        <v>Voss, Bill</v>
      </c>
      <c r="I4549" s="193" t="str">
        <f t="shared" si="8584"/>
        <v>CE043</v>
      </c>
      <c r="J4549" s="193" t="str">
        <f t="shared" si="8584"/>
        <v>CENTRAL HOME SYSTEMS</v>
      </c>
      <c r="K4549" s="193" t="str">
        <f t="shared" si="8584"/>
        <v>all</v>
      </c>
      <c r="L4549" s="193">
        <f t="shared" si="8584"/>
        <v>0</v>
      </c>
      <c r="M4549" s="193">
        <f t="shared" si="8584"/>
        <v>0</v>
      </c>
      <c r="N4549" s="193" t="str">
        <f t="shared" si="8457"/>
        <v>Kitchen Appl</v>
      </c>
      <c r="AA4549" s="193">
        <f t="shared" si="8512"/>
        <v>0</v>
      </c>
      <c r="AB4549" s="193" t="str">
        <f t="shared" ref="AB4549" si="8585">AB$236</f>
        <v>Voss, Bill</v>
      </c>
    </row>
    <row r="4550" spans="1:28" s="188" customFormat="1" ht="17.399999999999999">
      <c r="A4550" s="193" t="str">
        <f t="shared" si="8507"/>
        <v>Kitchen Appl</v>
      </c>
      <c r="B4550" s="193" t="str">
        <f t="shared" si="8508"/>
        <v>CR853Kitchen Appl</v>
      </c>
      <c r="C4550" s="193" t="str">
        <f t="shared" si="8509"/>
        <v>Kitchen ApplVoss, Bill</v>
      </c>
      <c r="D4550" s="193"/>
      <c r="E4550" s="193"/>
      <c r="F4550" s="193" t="str">
        <f t="shared" si="8510"/>
        <v>Kitchen ApplRichardson, Vicki</v>
      </c>
      <c r="G4550" s="193" t="str">
        <f t="shared" ref="G4550:M4550" si="8586">G$237</f>
        <v>Richardson, Vicki</v>
      </c>
      <c r="H4550" s="193" t="str">
        <f t="shared" si="8586"/>
        <v>Voss, Bill</v>
      </c>
      <c r="I4550" s="193" t="str">
        <f t="shared" si="8586"/>
        <v>CR853</v>
      </c>
      <c r="J4550" s="193" t="str">
        <f t="shared" si="8586"/>
        <v>CRESCENDO LLC</v>
      </c>
      <c r="K4550" s="193" t="str">
        <f t="shared" si="8586"/>
        <v>all</v>
      </c>
      <c r="L4550" s="193">
        <f t="shared" si="8586"/>
        <v>0</v>
      </c>
      <c r="M4550" s="193">
        <f t="shared" si="8586"/>
        <v>0</v>
      </c>
      <c r="N4550" s="193" t="str">
        <f t="shared" si="8457"/>
        <v>Kitchen Appl</v>
      </c>
      <c r="AA4550" s="193">
        <f t="shared" si="8512"/>
        <v>0</v>
      </c>
      <c r="AB4550" s="193" t="str">
        <f t="shared" ref="AB4550" si="8587">AB$237</f>
        <v>Voss, Bill</v>
      </c>
    </row>
    <row r="4551" spans="1:28" s="188" customFormat="1" ht="17.399999999999999">
      <c r="A4551" s="193" t="str">
        <f t="shared" si="8507"/>
        <v>Kitchen Appl</v>
      </c>
      <c r="B4551" s="193" t="str">
        <f t="shared" si="8508"/>
        <v>EN172Kitchen Appl</v>
      </c>
      <c r="C4551" s="193" t="str">
        <f t="shared" si="8509"/>
        <v>Kitchen ApplVoss, Bill</v>
      </c>
      <c r="D4551" s="193"/>
      <c r="E4551" s="193"/>
      <c r="F4551" s="193" t="str">
        <f t="shared" si="8510"/>
        <v>Kitchen ApplRichardson, Vicki</v>
      </c>
      <c r="G4551" s="193" t="str">
        <f t="shared" ref="G4551:M4551" si="8588">G$238</f>
        <v>Richardson, Vicki</v>
      </c>
      <c r="H4551" s="193" t="str">
        <f t="shared" si="8588"/>
        <v>Voss, Bill</v>
      </c>
      <c r="I4551" s="193" t="str">
        <f t="shared" si="8588"/>
        <v>EN172</v>
      </c>
      <c r="J4551" s="193" t="str">
        <f t="shared" si="8588"/>
        <v>ENCORE HES, INC</v>
      </c>
      <c r="K4551" s="193" t="str">
        <f t="shared" si="8588"/>
        <v>all</v>
      </c>
      <c r="L4551" s="193">
        <f t="shared" si="8588"/>
        <v>0</v>
      </c>
      <c r="M4551" s="193">
        <f t="shared" si="8588"/>
        <v>0</v>
      </c>
      <c r="N4551" s="193" t="str">
        <f t="shared" si="8457"/>
        <v>Kitchen Appl</v>
      </c>
      <c r="AA4551" s="193">
        <f t="shared" si="8512"/>
        <v>0</v>
      </c>
      <c r="AB4551" s="193" t="str">
        <f t="shared" ref="AB4551" si="8589">AB$238</f>
        <v>Voss, Bill</v>
      </c>
    </row>
    <row r="4552" spans="1:28" s="188" customFormat="1" ht="17.399999999999999">
      <c r="A4552" s="193" t="str">
        <f t="shared" si="8507"/>
        <v>Kitchen Appl</v>
      </c>
      <c r="B4552" s="193" t="str">
        <f t="shared" si="8508"/>
        <v>FA575Kitchen Appl</v>
      </c>
      <c r="C4552" s="193" t="str">
        <f t="shared" si="8509"/>
        <v>Kitchen ApplVoss, Bill</v>
      </c>
      <c r="D4552" s="193"/>
      <c r="E4552" s="193"/>
      <c r="F4552" s="193" t="str">
        <f t="shared" si="8510"/>
        <v>Kitchen ApplRichardson, Vicki</v>
      </c>
      <c r="G4552" s="193" t="str">
        <f t="shared" ref="G4552:M4552" si="8590">G$239</f>
        <v>Richardson, Vicki</v>
      </c>
      <c r="H4552" s="193" t="str">
        <f t="shared" si="8590"/>
        <v>Voss, Bill</v>
      </c>
      <c r="I4552" s="193" t="str">
        <f t="shared" si="8590"/>
        <v>FA575</v>
      </c>
      <c r="J4552" s="193" t="str">
        <f t="shared" si="8590"/>
        <v>FIDELIS AV LLC</v>
      </c>
      <c r="K4552" s="193" t="str">
        <f t="shared" si="8590"/>
        <v>all</v>
      </c>
      <c r="L4552" s="193">
        <f t="shared" si="8590"/>
        <v>0</v>
      </c>
      <c r="M4552" s="193">
        <f t="shared" si="8590"/>
        <v>0</v>
      </c>
      <c r="N4552" s="193" t="str">
        <f t="shared" ref="N4552:N4615" si="8591">A4552</f>
        <v>Kitchen Appl</v>
      </c>
      <c r="AA4552" s="193">
        <f t="shared" si="8512"/>
        <v>0</v>
      </c>
      <c r="AB4552" s="193" t="str">
        <f t="shared" ref="AB4552" si="8592">AB$239</f>
        <v>Voss, Bill</v>
      </c>
    </row>
    <row r="4553" spans="1:28" s="188" customFormat="1" ht="17.399999999999999">
      <c r="A4553" s="193" t="str">
        <f t="shared" si="8507"/>
        <v>Kitchen Appl</v>
      </c>
      <c r="B4553" s="193" t="str">
        <f t="shared" si="8508"/>
        <v>GA551Kitchen Appl</v>
      </c>
      <c r="C4553" s="193" t="str">
        <f t="shared" si="8509"/>
        <v>Kitchen ApplVoss, Bill</v>
      </c>
      <c r="D4553" s="193"/>
      <c r="E4553" s="193"/>
      <c r="F4553" s="193" t="str">
        <f t="shared" si="8510"/>
        <v>Kitchen ApplRichardson, Vicki</v>
      </c>
      <c r="G4553" s="193" t="str">
        <f t="shared" ref="G4553:M4553" si="8593">G$240</f>
        <v>Richardson, Vicki</v>
      </c>
      <c r="H4553" s="193" t="str">
        <f t="shared" si="8593"/>
        <v>Voss, Bill</v>
      </c>
      <c r="I4553" s="193" t="str">
        <f t="shared" si="8593"/>
        <v>GA551</v>
      </c>
      <c r="J4553" s="193" t="str">
        <f t="shared" si="8593"/>
        <v>GALEN CAROL AUDIO</v>
      </c>
      <c r="K4553" s="193" t="str">
        <f t="shared" si="8593"/>
        <v>all</v>
      </c>
      <c r="L4553" s="193">
        <f t="shared" si="8593"/>
        <v>0</v>
      </c>
      <c r="M4553" s="193">
        <f t="shared" si="8593"/>
        <v>0</v>
      </c>
      <c r="N4553" s="193" t="str">
        <f t="shared" si="8591"/>
        <v>Kitchen Appl</v>
      </c>
      <c r="AA4553" s="193">
        <f t="shared" si="8512"/>
        <v>0</v>
      </c>
      <c r="AB4553" s="193" t="str">
        <f t="shared" ref="AB4553" si="8594">AB$240</f>
        <v>Voss, Bill</v>
      </c>
    </row>
    <row r="4554" spans="1:28" s="188" customFormat="1" ht="17.399999999999999">
      <c r="A4554" s="193" t="str">
        <f t="shared" si="8507"/>
        <v>Kitchen Appl</v>
      </c>
      <c r="B4554" s="193" t="str">
        <f t="shared" si="8508"/>
        <v>GL323Kitchen Appl</v>
      </c>
      <c r="C4554" s="193" t="str">
        <f t="shared" si="8509"/>
        <v>Kitchen ApplVoss, Bill</v>
      </c>
      <c r="D4554" s="193"/>
      <c r="E4554" s="193"/>
      <c r="F4554" s="193" t="str">
        <f t="shared" si="8510"/>
        <v>Kitchen ApplRichardson, Vicki</v>
      </c>
      <c r="G4554" s="193" t="str">
        <f t="shared" ref="G4554:M4554" si="8595">G$241</f>
        <v>Richardson, Vicki</v>
      </c>
      <c r="H4554" s="193" t="str">
        <f t="shared" si="8595"/>
        <v>Voss, Bill</v>
      </c>
      <c r="I4554" s="193" t="str">
        <f t="shared" si="8595"/>
        <v>GL323</v>
      </c>
      <c r="J4554" s="193" t="str">
        <f t="shared" si="8595"/>
        <v>GLENN POORS AUDIO VIDEO</v>
      </c>
      <c r="K4554" s="193" t="str">
        <f t="shared" si="8595"/>
        <v>all</v>
      </c>
      <c r="L4554" s="193">
        <f t="shared" si="8595"/>
        <v>0</v>
      </c>
      <c r="M4554" s="193">
        <f t="shared" si="8595"/>
        <v>0</v>
      </c>
      <c r="N4554" s="193" t="str">
        <f t="shared" si="8591"/>
        <v>Kitchen Appl</v>
      </c>
      <c r="AA4554" s="193">
        <f t="shared" si="8512"/>
        <v>0</v>
      </c>
      <c r="AB4554" s="193" t="str">
        <f t="shared" ref="AB4554" si="8596">AB$241</f>
        <v>Voss, Bill</v>
      </c>
    </row>
    <row r="4555" spans="1:28" s="188" customFormat="1" ht="17.399999999999999">
      <c r="A4555" s="193" t="str">
        <f t="shared" si="8507"/>
        <v>Kitchen Appl</v>
      </c>
      <c r="B4555" s="193" t="str">
        <f t="shared" si="8508"/>
        <v>GU075Kitchen Appl</v>
      </c>
      <c r="C4555" s="193" t="str">
        <f t="shared" si="8509"/>
        <v>Kitchen ApplVoss, Bill</v>
      </c>
      <c r="D4555" s="193"/>
      <c r="E4555" s="193"/>
      <c r="F4555" s="193" t="str">
        <f t="shared" si="8510"/>
        <v>Kitchen ApplRichardson, Vicki</v>
      </c>
      <c r="G4555" s="193" t="str">
        <f t="shared" ref="G4555:M4555" si="8597">G$242</f>
        <v>Richardson, Vicki</v>
      </c>
      <c r="H4555" s="193" t="str">
        <f t="shared" si="8597"/>
        <v>Voss, Bill</v>
      </c>
      <c r="I4555" s="193" t="str">
        <f t="shared" si="8597"/>
        <v>GU075</v>
      </c>
      <c r="J4555" s="193" t="str">
        <f t="shared" si="8597"/>
        <v>GUITAR CENTER INC</v>
      </c>
      <c r="K4555" s="193" t="str">
        <f t="shared" si="8597"/>
        <v>all</v>
      </c>
      <c r="L4555" s="193">
        <f t="shared" si="8597"/>
        <v>0</v>
      </c>
      <c r="M4555" s="193">
        <f t="shared" si="8597"/>
        <v>0</v>
      </c>
      <c r="N4555" s="193" t="str">
        <f t="shared" si="8591"/>
        <v>Kitchen Appl</v>
      </c>
      <c r="AA4555" s="193">
        <f t="shared" si="8512"/>
        <v>0</v>
      </c>
      <c r="AB4555" s="193" t="str">
        <f t="shared" ref="AB4555" si="8598">AB$242</f>
        <v>Voss, Bill</v>
      </c>
    </row>
    <row r="4556" spans="1:28" s="188" customFormat="1" ht="17.399999999999999">
      <c r="A4556" s="193" t="str">
        <f t="shared" si="8507"/>
        <v>Kitchen Appl</v>
      </c>
      <c r="B4556" s="193" t="str">
        <f t="shared" si="8508"/>
        <v>HA431Kitchen Appl</v>
      </c>
      <c r="C4556" s="193" t="str">
        <f t="shared" si="8509"/>
        <v>Kitchen ApplVoss, Bill</v>
      </c>
      <c r="D4556" s="193"/>
      <c r="E4556" s="193"/>
      <c r="F4556" s="193" t="str">
        <f t="shared" si="8510"/>
        <v>Kitchen ApplRichardson, Vicki</v>
      </c>
      <c r="G4556" s="193" t="str">
        <f t="shared" ref="G4556:M4556" si="8599">G$243</f>
        <v>Richardson, Vicki</v>
      </c>
      <c r="H4556" s="193" t="str">
        <f t="shared" si="8599"/>
        <v>Voss, Bill</v>
      </c>
      <c r="I4556" s="193" t="str">
        <f t="shared" si="8599"/>
        <v>HA431</v>
      </c>
      <c r="J4556" s="193" t="str">
        <f t="shared" si="8599"/>
        <v>HARWILL RESOURCES DEVELOPMENTS CORP.</v>
      </c>
      <c r="K4556" s="193" t="str">
        <f t="shared" si="8599"/>
        <v>all</v>
      </c>
      <c r="L4556" s="193">
        <f t="shared" si="8599"/>
        <v>0</v>
      </c>
      <c r="M4556" s="193">
        <f t="shared" si="8599"/>
        <v>0</v>
      </c>
      <c r="N4556" s="193" t="str">
        <f t="shared" si="8591"/>
        <v>Kitchen Appl</v>
      </c>
      <c r="AA4556" s="193">
        <f t="shared" si="8512"/>
        <v>0</v>
      </c>
      <c r="AB4556" s="193" t="str">
        <f t="shared" ref="AB4556" si="8600">AB$243</f>
        <v>Voss, Bill</v>
      </c>
    </row>
    <row r="4557" spans="1:28" s="188" customFormat="1" ht="17.399999999999999">
      <c r="A4557" s="193" t="str">
        <f t="shared" si="8507"/>
        <v>Kitchen Appl</v>
      </c>
      <c r="B4557" s="193" t="str">
        <f t="shared" si="8508"/>
        <v>HD010Kitchen Appl</v>
      </c>
      <c r="C4557" s="193" t="str">
        <f t="shared" si="8509"/>
        <v>Kitchen ApplVoss, Bill</v>
      </c>
      <c r="D4557" s="193"/>
      <c r="E4557" s="193"/>
      <c r="F4557" s="193" t="str">
        <f t="shared" si="8510"/>
        <v>Kitchen ApplRichardson, Vicki</v>
      </c>
      <c r="G4557" s="193" t="str">
        <f t="shared" ref="G4557:M4557" si="8601">G$244</f>
        <v>Richardson, Vicki</v>
      </c>
      <c r="H4557" s="193" t="str">
        <f t="shared" si="8601"/>
        <v>Voss, Bill</v>
      </c>
      <c r="I4557" s="193" t="str">
        <f t="shared" si="8601"/>
        <v>HD010</v>
      </c>
      <c r="J4557" s="193" t="str">
        <f t="shared" si="8601"/>
        <v>HD SYSTEMZ, INC</v>
      </c>
      <c r="K4557" s="193" t="str">
        <f t="shared" si="8601"/>
        <v>all</v>
      </c>
      <c r="L4557" s="193">
        <f t="shared" si="8601"/>
        <v>0</v>
      </c>
      <c r="M4557" s="193">
        <f t="shared" si="8601"/>
        <v>0</v>
      </c>
      <c r="N4557" s="193" t="str">
        <f t="shared" si="8591"/>
        <v>Kitchen Appl</v>
      </c>
      <c r="AA4557" s="193">
        <f t="shared" si="8512"/>
        <v>0</v>
      </c>
      <c r="AB4557" s="193" t="str">
        <f t="shared" ref="AB4557" si="8602">AB$244</f>
        <v>Voss, Bill</v>
      </c>
    </row>
    <row r="4558" spans="1:28" s="188" customFormat="1" ht="17.399999999999999">
      <c r="A4558" s="193" t="str">
        <f t="shared" si="8507"/>
        <v>Kitchen Appl</v>
      </c>
      <c r="B4558" s="193" t="str">
        <f t="shared" si="8508"/>
        <v>HI126Kitchen Appl</v>
      </c>
      <c r="C4558" s="193" t="str">
        <f t="shared" si="8509"/>
        <v>Kitchen ApplVoss, Bill</v>
      </c>
      <c r="D4558" s="193"/>
      <c r="E4558" s="193"/>
      <c r="F4558" s="193" t="str">
        <f t="shared" si="8510"/>
        <v>Kitchen ApplRichardson, Vicki</v>
      </c>
      <c r="G4558" s="193" t="str">
        <f t="shared" ref="G4558:M4558" si="8603">G$245</f>
        <v>Richardson, Vicki</v>
      </c>
      <c r="H4558" s="193" t="str">
        <f t="shared" si="8603"/>
        <v>Voss, Bill</v>
      </c>
      <c r="I4558" s="193" t="str">
        <f t="shared" si="8603"/>
        <v>HI126</v>
      </c>
      <c r="J4558" s="193" t="str">
        <f t="shared" si="8603"/>
        <v>HI-FI HEAVEN, INC</v>
      </c>
      <c r="K4558" s="193" t="str">
        <f t="shared" si="8603"/>
        <v>all</v>
      </c>
      <c r="L4558" s="193">
        <f t="shared" si="8603"/>
        <v>0</v>
      </c>
      <c r="M4558" s="193">
        <f t="shared" si="8603"/>
        <v>0</v>
      </c>
      <c r="N4558" s="193" t="str">
        <f t="shared" si="8591"/>
        <v>Kitchen Appl</v>
      </c>
      <c r="AA4558" s="193">
        <f t="shared" si="8512"/>
        <v>0</v>
      </c>
      <c r="AB4558" s="193" t="str">
        <f t="shared" ref="AB4558" si="8604">AB$245</f>
        <v>Voss, Bill</v>
      </c>
    </row>
    <row r="4559" spans="1:28" s="188" customFormat="1" ht="17.399999999999999">
      <c r="A4559" s="193" t="str">
        <f t="shared" si="8507"/>
        <v>Kitchen Appl</v>
      </c>
      <c r="B4559" s="193" t="str">
        <f t="shared" si="8508"/>
        <v>HI406Kitchen Appl</v>
      </c>
      <c r="C4559" s="193" t="str">
        <f t="shared" si="8509"/>
        <v>Kitchen ApplVoss, Bill</v>
      </c>
      <c r="D4559" s="193"/>
      <c r="E4559" s="193"/>
      <c r="F4559" s="193" t="str">
        <f t="shared" si="8510"/>
        <v>Kitchen ApplRichardson, Vicki</v>
      </c>
      <c r="G4559" s="193" t="str">
        <f t="shared" ref="G4559:M4559" si="8605">G$246</f>
        <v>Richardson, Vicki</v>
      </c>
      <c r="H4559" s="193" t="str">
        <f t="shared" si="8605"/>
        <v>Voss, Bill</v>
      </c>
      <c r="I4559" s="193" t="str">
        <f t="shared" si="8605"/>
        <v>HI406</v>
      </c>
      <c r="J4559" s="193" t="str">
        <f t="shared" si="8605"/>
        <v>HI-END THEATER &amp; AUDIO</v>
      </c>
      <c r="K4559" s="193" t="str">
        <f t="shared" si="8605"/>
        <v>all</v>
      </c>
      <c r="L4559" s="193">
        <f t="shared" si="8605"/>
        <v>0</v>
      </c>
      <c r="M4559" s="193">
        <f t="shared" si="8605"/>
        <v>0</v>
      </c>
      <c r="N4559" s="193" t="str">
        <f t="shared" si="8591"/>
        <v>Kitchen Appl</v>
      </c>
      <c r="AA4559" s="193">
        <f t="shared" si="8512"/>
        <v>0</v>
      </c>
      <c r="AB4559" s="193" t="str">
        <f t="shared" ref="AB4559" si="8606">AB$246</f>
        <v>Voss, Bill</v>
      </c>
    </row>
    <row r="4560" spans="1:28" s="188" customFormat="1" ht="17.399999999999999">
      <c r="A4560" s="193" t="str">
        <f t="shared" si="8507"/>
        <v>Kitchen Appl</v>
      </c>
      <c r="B4560" s="193" t="str">
        <f t="shared" si="8508"/>
        <v>HI598Kitchen Appl</v>
      </c>
      <c r="C4560" s="193" t="str">
        <f t="shared" si="8509"/>
        <v>Kitchen ApplVoss, Bill</v>
      </c>
      <c r="D4560" s="193"/>
      <c r="E4560" s="193"/>
      <c r="F4560" s="193" t="str">
        <f t="shared" si="8510"/>
        <v>Kitchen ApplRichardson, Vicki</v>
      </c>
      <c r="G4560" s="193" t="str">
        <f t="shared" ref="G4560:M4560" si="8607">G$247</f>
        <v>Richardson, Vicki</v>
      </c>
      <c r="H4560" s="193" t="str">
        <f t="shared" si="8607"/>
        <v>Voss, Bill</v>
      </c>
      <c r="I4560" s="193" t="str">
        <f t="shared" si="8607"/>
        <v>HI598</v>
      </c>
      <c r="J4560" s="193" t="str">
        <f t="shared" si="8607"/>
        <v>HI-FI SALES CO.</v>
      </c>
      <c r="K4560" s="193" t="str">
        <f t="shared" si="8607"/>
        <v>all</v>
      </c>
      <c r="L4560" s="193">
        <f t="shared" si="8607"/>
        <v>0</v>
      </c>
      <c r="M4560" s="193">
        <f t="shared" si="8607"/>
        <v>0</v>
      </c>
      <c r="N4560" s="193" t="str">
        <f t="shared" si="8591"/>
        <v>Kitchen Appl</v>
      </c>
      <c r="AA4560" s="193">
        <f t="shared" si="8512"/>
        <v>0</v>
      </c>
      <c r="AB4560" s="193" t="str">
        <f t="shared" ref="AB4560" si="8608">AB$247</f>
        <v>Voss, Bill</v>
      </c>
    </row>
    <row r="4561" spans="1:28" s="188" customFormat="1" ht="17.399999999999999">
      <c r="A4561" s="193" t="str">
        <f t="shared" si="8507"/>
        <v>Kitchen Appl</v>
      </c>
      <c r="B4561" s="193" t="str">
        <f t="shared" si="8508"/>
        <v>HO005Kitchen Appl</v>
      </c>
      <c r="C4561" s="193" t="str">
        <f t="shared" si="8509"/>
        <v>Kitchen ApplVoss, Bill</v>
      </c>
      <c r="D4561" s="193"/>
      <c r="E4561" s="193"/>
      <c r="F4561" s="193" t="str">
        <f t="shared" si="8510"/>
        <v>Kitchen ApplRichardson, Vicki</v>
      </c>
      <c r="G4561" s="193" t="str">
        <f t="shared" ref="G4561:M4561" si="8609">G$248</f>
        <v>Richardson, Vicki</v>
      </c>
      <c r="H4561" s="193" t="str">
        <f t="shared" si="8609"/>
        <v>Voss, Bill</v>
      </c>
      <c r="I4561" s="193" t="str">
        <f t="shared" si="8609"/>
        <v>HO005</v>
      </c>
      <c r="J4561" s="193" t="str">
        <f t="shared" si="8609"/>
        <v>HOME APPLIANCE MART</v>
      </c>
      <c r="K4561" s="193" t="str">
        <f t="shared" si="8609"/>
        <v>all</v>
      </c>
      <c r="L4561" s="193">
        <f t="shared" si="8609"/>
        <v>0</v>
      </c>
      <c r="M4561" s="193">
        <f t="shared" si="8609"/>
        <v>0</v>
      </c>
      <c r="N4561" s="193" t="str">
        <f t="shared" si="8591"/>
        <v>Kitchen Appl</v>
      </c>
      <c r="AA4561" s="193">
        <f t="shared" si="8512"/>
        <v>0</v>
      </c>
      <c r="AB4561" s="193" t="str">
        <f t="shared" ref="AB4561" si="8610">AB$248</f>
        <v>Voss, Bill</v>
      </c>
    </row>
    <row r="4562" spans="1:28" s="188" customFormat="1" ht="17.399999999999999">
      <c r="A4562" s="193" t="str">
        <f t="shared" si="8507"/>
        <v>Kitchen Appl</v>
      </c>
      <c r="B4562" s="193" t="str">
        <f t="shared" si="8508"/>
        <v>IN048Kitchen Appl</v>
      </c>
      <c r="C4562" s="193" t="str">
        <f t="shared" si="8509"/>
        <v>Kitchen ApplVoss, Bill</v>
      </c>
      <c r="D4562" s="193"/>
      <c r="E4562" s="193"/>
      <c r="F4562" s="193" t="str">
        <f t="shared" si="8510"/>
        <v>Kitchen ApplRichardson, Vicki</v>
      </c>
      <c r="G4562" s="193" t="str">
        <f t="shared" ref="G4562:M4562" si="8611">G$249</f>
        <v>Richardson, Vicki</v>
      </c>
      <c r="H4562" s="193" t="str">
        <f t="shared" si="8611"/>
        <v>Voss, Bill</v>
      </c>
      <c r="I4562" s="193" t="str">
        <f t="shared" si="8611"/>
        <v>IN048</v>
      </c>
      <c r="J4562" s="193" t="str">
        <f t="shared" si="8611"/>
        <v>INTERSECKT CORPORATION</v>
      </c>
      <c r="K4562" s="193" t="str">
        <f t="shared" si="8611"/>
        <v>all</v>
      </c>
      <c r="L4562" s="193">
        <f t="shared" si="8611"/>
        <v>0</v>
      </c>
      <c r="M4562" s="193">
        <f t="shared" si="8611"/>
        <v>0</v>
      </c>
      <c r="N4562" s="193" t="str">
        <f t="shared" si="8591"/>
        <v>Kitchen Appl</v>
      </c>
      <c r="AA4562" s="193">
        <f t="shared" si="8512"/>
        <v>0</v>
      </c>
      <c r="AB4562" s="193" t="str">
        <f t="shared" ref="AB4562" si="8612">AB$249</f>
        <v>Voss, Bill</v>
      </c>
    </row>
    <row r="4563" spans="1:28" s="188" customFormat="1" ht="17.399999999999999">
      <c r="A4563" s="193" t="str">
        <f t="shared" si="8507"/>
        <v>Kitchen Appl</v>
      </c>
      <c r="B4563" s="193" t="str">
        <f t="shared" si="8508"/>
        <v>MU491Kitchen Appl</v>
      </c>
      <c r="C4563" s="193" t="str">
        <f t="shared" si="8509"/>
        <v>Kitchen ApplVoss, Bill</v>
      </c>
      <c r="D4563" s="193"/>
      <c r="E4563" s="193"/>
      <c r="F4563" s="193" t="str">
        <f t="shared" si="8510"/>
        <v>Kitchen ApplRichardson, Vicki</v>
      </c>
      <c r="G4563" s="193" t="str">
        <f t="shared" ref="G4563:M4563" si="8613">G$250</f>
        <v>Richardson, Vicki</v>
      </c>
      <c r="H4563" s="193" t="str">
        <f t="shared" si="8613"/>
        <v>Voss, Bill</v>
      </c>
      <c r="I4563" s="193" t="str">
        <f t="shared" si="8613"/>
        <v>MU491</v>
      </c>
      <c r="J4563" s="193" t="str">
        <f t="shared" si="8613"/>
        <v>MUSEUM OF MODERN ART</v>
      </c>
      <c r="K4563" s="193" t="str">
        <f t="shared" si="8613"/>
        <v>all</v>
      </c>
      <c r="L4563" s="193">
        <f t="shared" si="8613"/>
        <v>0</v>
      </c>
      <c r="M4563" s="193">
        <f t="shared" si="8613"/>
        <v>0</v>
      </c>
      <c r="N4563" s="193" t="str">
        <f t="shared" si="8591"/>
        <v>Kitchen Appl</v>
      </c>
      <c r="AA4563" s="193">
        <f t="shared" si="8512"/>
        <v>0</v>
      </c>
      <c r="AB4563" s="193" t="str">
        <f t="shared" ref="AB4563" si="8614">AB$250</f>
        <v>Voss, Bill</v>
      </c>
    </row>
    <row r="4564" spans="1:28" s="188" customFormat="1" ht="17.399999999999999">
      <c r="A4564" s="193" t="str">
        <f t="shared" si="8507"/>
        <v>Kitchen Appl</v>
      </c>
      <c r="B4564" s="193" t="str">
        <f t="shared" si="8508"/>
        <v>NO471Kitchen Appl</v>
      </c>
      <c r="C4564" s="193" t="str">
        <f t="shared" si="8509"/>
        <v>Kitchen ApplVoss, Bill</v>
      </c>
      <c r="D4564" s="193"/>
      <c r="E4564" s="193"/>
      <c r="F4564" s="193" t="str">
        <f t="shared" si="8510"/>
        <v>Kitchen ApplRichardson, Vicki</v>
      </c>
      <c r="G4564" s="193" t="str">
        <f t="shared" ref="G4564:M4564" si="8615">G$251</f>
        <v>Richardson, Vicki</v>
      </c>
      <c r="H4564" s="193" t="str">
        <f t="shared" si="8615"/>
        <v>Voss, Bill</v>
      </c>
      <c r="I4564" s="193" t="str">
        <f t="shared" si="8615"/>
        <v>NO471</v>
      </c>
      <c r="J4564" s="193" t="str">
        <f t="shared" si="8615"/>
        <v>NORTHCOAST AUDIO</v>
      </c>
      <c r="K4564" s="193" t="str">
        <f t="shared" si="8615"/>
        <v>all</v>
      </c>
      <c r="L4564" s="193">
        <f t="shared" si="8615"/>
        <v>0</v>
      </c>
      <c r="M4564" s="193">
        <f t="shared" si="8615"/>
        <v>0</v>
      </c>
      <c r="N4564" s="193" t="str">
        <f t="shared" si="8591"/>
        <v>Kitchen Appl</v>
      </c>
      <c r="AA4564" s="193">
        <f t="shared" si="8512"/>
        <v>0</v>
      </c>
      <c r="AB4564" s="193" t="str">
        <f t="shared" ref="AB4564" si="8616">AB$251</f>
        <v>Voss, Bill</v>
      </c>
    </row>
    <row r="4565" spans="1:28" s="188" customFormat="1" ht="17.399999999999999">
      <c r="A4565" s="193" t="str">
        <f t="shared" si="8507"/>
        <v>Kitchen Appl</v>
      </c>
      <c r="B4565" s="193" t="str">
        <f t="shared" si="8508"/>
        <v>SP581Kitchen Appl</v>
      </c>
      <c r="C4565" s="193" t="str">
        <f t="shared" si="8509"/>
        <v>Kitchen ApplVoss, Bill</v>
      </c>
      <c r="D4565" s="193"/>
      <c r="E4565" s="193"/>
      <c r="F4565" s="193" t="str">
        <f t="shared" si="8510"/>
        <v>Kitchen ApplRichardson, Vicki</v>
      </c>
      <c r="G4565" s="193" t="str">
        <f t="shared" ref="G4565:M4565" si="8617">G$252</f>
        <v>Richardson, Vicki</v>
      </c>
      <c r="H4565" s="193" t="str">
        <f t="shared" si="8617"/>
        <v>Voss, Bill</v>
      </c>
      <c r="I4565" s="193" t="str">
        <f t="shared" si="8617"/>
        <v>SP581</v>
      </c>
      <c r="J4565" s="193" t="str">
        <f t="shared" si="8617"/>
        <v>SPEAKER SHOP INC.</v>
      </c>
      <c r="K4565" s="193" t="str">
        <f t="shared" si="8617"/>
        <v>all</v>
      </c>
      <c r="L4565" s="193">
        <f t="shared" si="8617"/>
        <v>0</v>
      </c>
      <c r="M4565" s="193">
        <f t="shared" si="8617"/>
        <v>0</v>
      </c>
      <c r="N4565" s="193" t="str">
        <f t="shared" si="8591"/>
        <v>Kitchen Appl</v>
      </c>
      <c r="AA4565" s="193">
        <f t="shared" si="8512"/>
        <v>0</v>
      </c>
      <c r="AB4565" s="193" t="str">
        <f t="shared" ref="AB4565" si="8618">AB$252</f>
        <v>Voss, Bill</v>
      </c>
    </row>
    <row r="4566" spans="1:28" s="188" customFormat="1" ht="17.399999999999999">
      <c r="A4566" s="193" t="str">
        <f t="shared" si="8507"/>
        <v>Kitchen Appl</v>
      </c>
      <c r="B4566" s="193" t="str">
        <f t="shared" si="8508"/>
        <v>SU132Kitchen Appl</v>
      </c>
      <c r="C4566" s="193" t="str">
        <f t="shared" si="8509"/>
        <v>Kitchen ApplVoss, Bill</v>
      </c>
      <c r="D4566" s="193"/>
      <c r="E4566" s="193"/>
      <c r="F4566" s="193" t="str">
        <f t="shared" si="8510"/>
        <v>Kitchen ApplRichardson, Vicki</v>
      </c>
      <c r="G4566" s="193" t="str">
        <f t="shared" ref="G4566:M4566" si="8619">G$253</f>
        <v>Richardson, Vicki</v>
      </c>
      <c r="H4566" s="193" t="str">
        <f t="shared" si="8619"/>
        <v>Voss, Bill</v>
      </c>
      <c r="I4566" s="193" t="str">
        <f t="shared" si="8619"/>
        <v>SU132</v>
      </c>
      <c r="J4566" s="193" t="str">
        <f t="shared" si="8619"/>
        <v>SUNNY COMPONENTS</v>
      </c>
      <c r="K4566" s="193" t="str">
        <f t="shared" si="8619"/>
        <v>all</v>
      </c>
      <c r="L4566" s="193">
        <f t="shared" si="8619"/>
        <v>0</v>
      </c>
      <c r="M4566" s="193">
        <f t="shared" si="8619"/>
        <v>0</v>
      </c>
      <c r="N4566" s="193" t="str">
        <f t="shared" si="8591"/>
        <v>Kitchen Appl</v>
      </c>
      <c r="AA4566" s="193">
        <f t="shared" si="8512"/>
        <v>0</v>
      </c>
      <c r="AB4566" s="193" t="str">
        <f t="shared" ref="AB4566" si="8620">AB$253</f>
        <v>Voss, Bill</v>
      </c>
    </row>
    <row r="4567" spans="1:28" s="188" customFormat="1" ht="17.399999999999999">
      <c r="A4567" s="193" t="str">
        <f t="shared" si="8507"/>
        <v>Kitchen Appl</v>
      </c>
      <c r="B4567" s="193" t="str">
        <f t="shared" si="8508"/>
        <v>SW422Kitchen Appl</v>
      </c>
      <c r="C4567" s="193" t="str">
        <f t="shared" si="8509"/>
        <v>Kitchen ApplVoss, Bill</v>
      </c>
      <c r="D4567" s="193"/>
      <c r="E4567" s="193"/>
      <c r="F4567" s="193" t="str">
        <f t="shared" si="8510"/>
        <v>Kitchen ApplRichardson, Vicki</v>
      </c>
      <c r="G4567" s="193" t="str">
        <f t="shared" ref="G4567:M4567" si="8621">G$254</f>
        <v>Richardson, Vicki</v>
      </c>
      <c r="H4567" s="193" t="str">
        <f t="shared" si="8621"/>
        <v>Voss, Bill</v>
      </c>
      <c r="I4567" s="193" t="str">
        <f t="shared" si="8621"/>
        <v>SW422</v>
      </c>
      <c r="J4567" s="193" t="str">
        <f t="shared" si="8621"/>
        <v>SWEET SPOT AUDIO &amp; RECORDS</v>
      </c>
      <c r="K4567" s="193" t="str">
        <f t="shared" si="8621"/>
        <v>all</v>
      </c>
      <c r="L4567" s="193">
        <f t="shared" si="8621"/>
        <v>0</v>
      </c>
      <c r="M4567" s="193">
        <f t="shared" si="8621"/>
        <v>0</v>
      </c>
      <c r="N4567" s="193" t="str">
        <f t="shared" si="8591"/>
        <v>Kitchen Appl</v>
      </c>
      <c r="AA4567" s="193">
        <f t="shared" si="8512"/>
        <v>0</v>
      </c>
      <c r="AB4567" s="193" t="str">
        <f t="shared" ref="AB4567" si="8622">AB$254</f>
        <v>Voss, Bill</v>
      </c>
    </row>
    <row r="4568" spans="1:28" s="188" customFormat="1" ht="17.399999999999999">
      <c r="A4568" s="193" t="str">
        <f t="shared" si="8507"/>
        <v>Kitchen Appl</v>
      </c>
      <c r="B4568" s="193" t="str">
        <f t="shared" si="8508"/>
        <v>VA256Kitchen Appl</v>
      </c>
      <c r="C4568" s="193" t="str">
        <f t="shared" si="8509"/>
        <v>Kitchen ApplVoss, Bill</v>
      </c>
      <c r="D4568" s="193"/>
      <c r="E4568" s="193"/>
      <c r="F4568" s="193" t="str">
        <f t="shared" si="8510"/>
        <v>Kitchen ApplRichardson, Vicki</v>
      </c>
      <c r="G4568" s="193" t="str">
        <f t="shared" ref="G4568:M4568" si="8623">G$255</f>
        <v>Richardson, Vicki</v>
      </c>
      <c r="H4568" s="193" t="str">
        <f t="shared" si="8623"/>
        <v>Voss, Bill</v>
      </c>
      <c r="I4568" s="193" t="str">
        <f t="shared" si="8623"/>
        <v>VA256</v>
      </c>
      <c r="J4568" s="193" t="str">
        <f t="shared" si="8623"/>
        <v>VIVA HIFI LIMITED</v>
      </c>
      <c r="K4568" s="193" t="str">
        <f t="shared" si="8623"/>
        <v>all</v>
      </c>
      <c r="L4568" s="193">
        <f t="shared" si="8623"/>
        <v>0</v>
      </c>
      <c r="M4568" s="193">
        <f t="shared" si="8623"/>
        <v>0</v>
      </c>
      <c r="N4568" s="193" t="str">
        <f t="shared" si="8591"/>
        <v>Kitchen Appl</v>
      </c>
      <c r="AA4568" s="193">
        <f t="shared" si="8512"/>
        <v>0</v>
      </c>
      <c r="AB4568" s="193" t="str">
        <f t="shared" ref="AB4568" si="8624">AB$255</f>
        <v>Voss, Bill</v>
      </c>
    </row>
    <row r="4569" spans="1:28" s="188" customFormat="1" ht="17.399999999999999">
      <c r="A4569" s="193" t="str">
        <f t="shared" si="8507"/>
        <v>Kitchen Appl</v>
      </c>
      <c r="B4569" s="193" t="str">
        <f t="shared" si="8508"/>
        <v>VA671Kitchen Appl</v>
      </c>
      <c r="C4569" s="193" t="str">
        <f t="shared" si="8509"/>
        <v>Kitchen ApplVoss, Bill</v>
      </c>
      <c r="D4569" s="193"/>
      <c r="E4569" s="193"/>
      <c r="F4569" s="193" t="str">
        <f t="shared" si="8510"/>
        <v>Kitchen ApplRichardson, Vicki</v>
      </c>
      <c r="G4569" s="193" t="str">
        <f t="shared" ref="G4569:M4569" si="8625">G$256</f>
        <v>Richardson, Vicki</v>
      </c>
      <c r="H4569" s="193" t="str">
        <f t="shared" si="8625"/>
        <v>Voss, Bill</v>
      </c>
      <c r="I4569" s="193" t="str">
        <f t="shared" si="8625"/>
        <v>VA671</v>
      </c>
      <c r="J4569" s="193" t="str">
        <f t="shared" si="8625"/>
        <v>VALUE ELECTRONICS.COM INC</v>
      </c>
      <c r="K4569" s="193" t="str">
        <f t="shared" si="8625"/>
        <v>all</v>
      </c>
      <c r="L4569" s="193">
        <f t="shared" si="8625"/>
        <v>0</v>
      </c>
      <c r="M4569" s="193">
        <f t="shared" si="8625"/>
        <v>0</v>
      </c>
      <c r="N4569" s="193" t="str">
        <f t="shared" si="8591"/>
        <v>Kitchen Appl</v>
      </c>
      <c r="AA4569" s="193">
        <f t="shared" si="8512"/>
        <v>0</v>
      </c>
      <c r="AB4569" s="193" t="str">
        <f t="shared" ref="AB4569" si="8626">AB$256</f>
        <v>Voss, Bill</v>
      </c>
    </row>
    <row r="4570" spans="1:28" s="188" customFormat="1" ht="17.399999999999999">
      <c r="A4570" s="193" t="str">
        <f t="shared" si="8507"/>
        <v>Kitchen Appl</v>
      </c>
      <c r="B4570" s="193" t="str">
        <f t="shared" si="8508"/>
        <v>OM118Kitchen Appl</v>
      </c>
      <c r="C4570" s="193" t="str">
        <f t="shared" si="8509"/>
        <v>Kitchen ApplVoss, Bill</v>
      </c>
      <c r="D4570" s="193"/>
      <c r="E4570" s="193"/>
      <c r="F4570" s="193" t="str">
        <f t="shared" si="8510"/>
        <v>Kitchen ApplRichardson, Vicki</v>
      </c>
      <c r="G4570" s="193" t="str">
        <f t="shared" ref="G4570:M4570" si="8627">G$257</f>
        <v>Richardson, Vicki</v>
      </c>
      <c r="H4570" s="193" t="str">
        <f t="shared" si="8627"/>
        <v>Voss, Bill</v>
      </c>
      <c r="I4570" s="193" t="str">
        <f t="shared" si="8627"/>
        <v>OM118</v>
      </c>
      <c r="J4570" s="193" t="str">
        <f t="shared" si="8627"/>
        <v>OMA / OSWALD MILLS AUDIO</v>
      </c>
      <c r="K4570" s="193" t="str">
        <f t="shared" si="8627"/>
        <v>all</v>
      </c>
      <c r="L4570" s="193">
        <f t="shared" si="8627"/>
        <v>0</v>
      </c>
      <c r="M4570" s="193">
        <f t="shared" si="8627"/>
        <v>0</v>
      </c>
      <c r="N4570" s="193" t="str">
        <f t="shared" si="8591"/>
        <v>Kitchen Appl</v>
      </c>
      <c r="AA4570" s="193">
        <f t="shared" si="8512"/>
        <v>0</v>
      </c>
      <c r="AB4570" s="193">
        <f t="shared" ref="AB4570" si="8628">AB$257</f>
        <v>0</v>
      </c>
    </row>
    <row r="4571" spans="1:28" s="188" customFormat="1" ht="17.399999999999999">
      <c r="A4571" s="193" t="str">
        <f t="shared" si="8507"/>
        <v>Kitchen Appl</v>
      </c>
      <c r="B4571" s="193" t="str">
        <f t="shared" si="8508"/>
        <v>0Kitchen Appl</v>
      </c>
      <c r="C4571" s="193" t="str">
        <f t="shared" si="8509"/>
        <v>Kitchen Appl0</v>
      </c>
      <c r="D4571" s="193"/>
      <c r="E4571" s="193"/>
      <c r="F4571" s="193" t="str">
        <f t="shared" si="8510"/>
        <v>Kitchen Appl0</v>
      </c>
      <c r="G4571" s="193">
        <f t="shared" ref="G4571:M4571" si="8629">G$258</f>
        <v>0</v>
      </c>
      <c r="H4571" s="193">
        <f t="shared" si="8629"/>
        <v>0</v>
      </c>
      <c r="I4571" s="193">
        <f t="shared" si="8629"/>
        <v>0</v>
      </c>
      <c r="J4571" s="193">
        <f t="shared" si="8629"/>
        <v>0</v>
      </c>
      <c r="K4571" s="193">
        <f t="shared" si="8629"/>
        <v>0</v>
      </c>
      <c r="L4571" s="193">
        <f t="shared" si="8629"/>
        <v>0</v>
      </c>
      <c r="M4571" s="193">
        <f t="shared" si="8629"/>
        <v>0</v>
      </c>
      <c r="N4571" s="193" t="str">
        <f t="shared" si="8591"/>
        <v>Kitchen Appl</v>
      </c>
      <c r="AA4571" s="193">
        <f t="shared" si="8512"/>
        <v>0</v>
      </c>
      <c r="AB4571" s="193">
        <f t="shared" ref="AB4571" si="8630">AB$258</f>
        <v>0</v>
      </c>
    </row>
    <row r="4572" spans="1:28" s="188" customFormat="1" ht="17.399999999999999">
      <c r="A4572" s="193" t="str">
        <f t="shared" si="8507"/>
        <v>Kitchen Appl</v>
      </c>
      <c r="B4572" s="193" t="str">
        <f t="shared" si="8508"/>
        <v>0Kitchen Appl</v>
      </c>
      <c r="C4572" s="193" t="str">
        <f t="shared" si="8509"/>
        <v>Kitchen Appl0</v>
      </c>
      <c r="D4572" s="193"/>
      <c r="E4572" s="193"/>
      <c r="F4572" s="193" t="str">
        <f t="shared" si="8510"/>
        <v>Kitchen Appl0</v>
      </c>
      <c r="G4572" s="193">
        <f t="shared" ref="G4572:M4572" si="8631">G$259</f>
        <v>0</v>
      </c>
      <c r="H4572" s="193">
        <f t="shared" si="8631"/>
        <v>0</v>
      </c>
      <c r="I4572" s="193">
        <f t="shared" si="8631"/>
        <v>0</v>
      </c>
      <c r="J4572" s="193">
        <f t="shared" si="8631"/>
        <v>0</v>
      </c>
      <c r="K4572" s="193">
        <f t="shared" si="8631"/>
        <v>0</v>
      </c>
      <c r="L4572" s="193">
        <f t="shared" si="8631"/>
        <v>0</v>
      </c>
      <c r="M4572" s="193">
        <f t="shared" si="8631"/>
        <v>0</v>
      </c>
      <c r="N4572" s="193" t="str">
        <f t="shared" si="8591"/>
        <v>Kitchen Appl</v>
      </c>
      <c r="AA4572" s="193">
        <f t="shared" si="8512"/>
        <v>0</v>
      </c>
      <c r="AB4572" s="193">
        <f t="shared" ref="AB4572" si="8632">AB$259</f>
        <v>0</v>
      </c>
    </row>
    <row r="4573" spans="1:28" s="188" customFormat="1" ht="17.399999999999999">
      <c r="A4573" s="193" t="str">
        <f t="shared" si="8507"/>
        <v>Kitchen Appl</v>
      </c>
      <c r="B4573" s="193" t="str">
        <f t="shared" si="8508"/>
        <v>0Kitchen Appl</v>
      </c>
      <c r="C4573" s="193" t="str">
        <f t="shared" si="8509"/>
        <v>Kitchen Appl0</v>
      </c>
      <c r="D4573" s="193"/>
      <c r="E4573" s="193"/>
      <c r="F4573" s="193" t="str">
        <f t="shared" si="8510"/>
        <v>Kitchen Appl0</v>
      </c>
      <c r="G4573" s="193">
        <f t="shared" ref="G4573:M4573" si="8633">G$260</f>
        <v>0</v>
      </c>
      <c r="H4573" s="193">
        <f t="shared" si="8633"/>
        <v>0</v>
      </c>
      <c r="I4573" s="193">
        <f t="shared" si="8633"/>
        <v>0</v>
      </c>
      <c r="J4573" s="193">
        <f t="shared" si="8633"/>
        <v>0</v>
      </c>
      <c r="K4573" s="193">
        <f t="shared" si="8633"/>
        <v>0</v>
      </c>
      <c r="L4573" s="193">
        <f t="shared" si="8633"/>
        <v>0</v>
      </c>
      <c r="M4573" s="193">
        <f t="shared" si="8633"/>
        <v>0</v>
      </c>
      <c r="N4573" s="193" t="str">
        <f t="shared" si="8591"/>
        <v>Kitchen Appl</v>
      </c>
      <c r="AA4573" s="193">
        <f t="shared" si="8512"/>
        <v>0</v>
      </c>
      <c r="AB4573" s="193">
        <f t="shared" ref="AB4573" si="8634">AB$260</f>
        <v>0</v>
      </c>
    </row>
    <row r="4574" spans="1:28" s="188" customFormat="1" ht="17.399999999999999">
      <c r="A4574" s="193" t="str">
        <f t="shared" si="8507"/>
        <v>Kitchen Appl</v>
      </c>
      <c r="B4574" s="193" t="str">
        <f t="shared" si="8508"/>
        <v>0Kitchen Appl</v>
      </c>
      <c r="C4574" s="193" t="str">
        <f t="shared" si="8509"/>
        <v>Kitchen Appl0</v>
      </c>
      <c r="D4574" s="193"/>
      <c r="E4574" s="193"/>
      <c r="F4574" s="193" t="str">
        <f t="shared" si="8510"/>
        <v>Kitchen Appl0</v>
      </c>
      <c r="G4574" s="193">
        <f t="shared" ref="G4574:M4574" si="8635">G$261</f>
        <v>0</v>
      </c>
      <c r="H4574" s="193">
        <f t="shared" si="8635"/>
        <v>0</v>
      </c>
      <c r="I4574" s="193">
        <f t="shared" si="8635"/>
        <v>0</v>
      </c>
      <c r="J4574" s="193">
        <f t="shared" si="8635"/>
        <v>0</v>
      </c>
      <c r="K4574" s="193">
        <f t="shared" si="8635"/>
        <v>0</v>
      </c>
      <c r="L4574" s="193">
        <f t="shared" si="8635"/>
        <v>0</v>
      </c>
      <c r="M4574" s="193">
        <f t="shared" si="8635"/>
        <v>0</v>
      </c>
      <c r="N4574" s="193" t="str">
        <f t="shared" si="8591"/>
        <v>Kitchen Appl</v>
      </c>
      <c r="AA4574" s="193">
        <f t="shared" si="8512"/>
        <v>0</v>
      </c>
      <c r="AB4574" s="193">
        <f t="shared" ref="AB4574" si="8636">AB$261</f>
        <v>0</v>
      </c>
    </row>
    <row r="4575" spans="1:28" s="188" customFormat="1" ht="17.399999999999999">
      <c r="A4575" s="193" t="str">
        <f t="shared" si="8507"/>
        <v>Kitchen Appl</v>
      </c>
      <c r="B4575" s="193" t="str">
        <f t="shared" si="8508"/>
        <v>0Kitchen Appl</v>
      </c>
      <c r="C4575" s="193" t="str">
        <f t="shared" si="8509"/>
        <v>Kitchen Appl0</v>
      </c>
      <c r="D4575" s="193"/>
      <c r="E4575" s="193"/>
      <c r="F4575" s="193" t="str">
        <f t="shared" si="8510"/>
        <v>Kitchen Appl0</v>
      </c>
      <c r="G4575" s="193">
        <f t="shared" ref="G4575:M4575" si="8637">G$262</f>
        <v>0</v>
      </c>
      <c r="H4575" s="193">
        <f t="shared" si="8637"/>
        <v>0</v>
      </c>
      <c r="I4575" s="193">
        <f t="shared" si="8637"/>
        <v>0</v>
      </c>
      <c r="J4575" s="193">
        <f t="shared" si="8637"/>
        <v>0</v>
      </c>
      <c r="K4575" s="193">
        <f t="shared" si="8637"/>
        <v>0</v>
      </c>
      <c r="L4575" s="193">
        <f t="shared" si="8637"/>
        <v>0</v>
      </c>
      <c r="M4575" s="193">
        <f t="shared" si="8637"/>
        <v>0</v>
      </c>
      <c r="N4575" s="193" t="str">
        <f t="shared" si="8591"/>
        <v>Kitchen Appl</v>
      </c>
      <c r="AA4575" s="193">
        <f t="shared" si="8512"/>
        <v>0</v>
      </c>
      <c r="AB4575" s="193">
        <f t="shared" ref="AB4575" si="8638">AB$262</f>
        <v>0</v>
      </c>
    </row>
    <row r="4576" spans="1:28" s="188" customFormat="1" ht="17.399999999999999">
      <c r="A4576" s="193" t="str">
        <f t="shared" si="8507"/>
        <v>Kitchen Appl</v>
      </c>
      <c r="B4576" s="193" t="str">
        <f t="shared" si="8508"/>
        <v>0Kitchen Appl</v>
      </c>
      <c r="C4576" s="193" t="str">
        <f t="shared" si="8509"/>
        <v>Kitchen Appl0</v>
      </c>
      <c r="D4576" s="193"/>
      <c r="E4576" s="193"/>
      <c r="F4576" s="193" t="str">
        <f t="shared" si="8510"/>
        <v>Kitchen Appl0</v>
      </c>
      <c r="G4576" s="193">
        <f t="shared" ref="G4576:M4576" si="8639">G$263</f>
        <v>0</v>
      </c>
      <c r="H4576" s="193">
        <f t="shared" si="8639"/>
        <v>0</v>
      </c>
      <c r="I4576" s="193">
        <f t="shared" si="8639"/>
        <v>0</v>
      </c>
      <c r="J4576" s="193">
        <f t="shared" si="8639"/>
        <v>0</v>
      </c>
      <c r="K4576" s="193">
        <f t="shared" si="8639"/>
        <v>0</v>
      </c>
      <c r="L4576" s="193">
        <f t="shared" si="8639"/>
        <v>0</v>
      </c>
      <c r="M4576" s="193">
        <f t="shared" si="8639"/>
        <v>0</v>
      </c>
      <c r="N4576" s="193" t="str">
        <f t="shared" si="8591"/>
        <v>Kitchen Appl</v>
      </c>
      <c r="AA4576" s="193">
        <f t="shared" si="8512"/>
        <v>0</v>
      </c>
      <c r="AB4576" s="193">
        <f t="shared" ref="AB4576" si="8640">AB$263</f>
        <v>0</v>
      </c>
    </row>
    <row r="4577" spans="1:28" s="188" customFormat="1" ht="17.399999999999999">
      <c r="A4577" s="193" t="str">
        <f t="shared" ref="A4577:A4640" si="8641">T$16</f>
        <v>Kitchen Appl</v>
      </c>
      <c r="B4577" s="193" t="str">
        <f t="shared" ref="B4577:B4640" si="8642">CONCATENATE(I4577,A4577)</f>
        <v>0Kitchen Appl</v>
      </c>
      <c r="C4577" s="193" t="str">
        <f t="shared" ref="C4577:C4640" si="8643">CONCATENATE(A4577,H4577)</f>
        <v>Kitchen Appl0</v>
      </c>
      <c r="D4577" s="193"/>
      <c r="E4577" s="193"/>
      <c r="F4577" s="193" t="str">
        <f t="shared" ref="F4577:F4640" si="8644">CONCATENATE(A4577,G4577)</f>
        <v>Kitchen Appl0</v>
      </c>
      <c r="G4577" s="193">
        <f t="shared" ref="G4577:M4577" si="8645">G$264</f>
        <v>0</v>
      </c>
      <c r="H4577" s="193">
        <f t="shared" si="8645"/>
        <v>0</v>
      </c>
      <c r="I4577" s="193">
        <f t="shared" si="8645"/>
        <v>0</v>
      </c>
      <c r="J4577" s="193">
        <f t="shared" si="8645"/>
        <v>0</v>
      </c>
      <c r="K4577" s="193">
        <f t="shared" si="8645"/>
        <v>0</v>
      </c>
      <c r="L4577" s="193">
        <f t="shared" si="8645"/>
        <v>0</v>
      </c>
      <c r="M4577" s="193">
        <f t="shared" si="8645"/>
        <v>0</v>
      </c>
      <c r="N4577" s="193" t="str">
        <f t="shared" si="8591"/>
        <v>Kitchen Appl</v>
      </c>
      <c r="AA4577" s="193">
        <f t="shared" ref="AA4577:AA4640" si="8646">AT$16</f>
        <v>0</v>
      </c>
      <c r="AB4577" s="193">
        <f t="shared" ref="AB4577" si="8647">AB$264</f>
        <v>0</v>
      </c>
    </row>
    <row r="4578" spans="1:28" s="188" customFormat="1" ht="17.399999999999999">
      <c r="A4578" s="193" t="str">
        <f t="shared" si="8641"/>
        <v>Kitchen Appl</v>
      </c>
      <c r="B4578" s="193" t="str">
        <f t="shared" si="8642"/>
        <v>0Kitchen Appl</v>
      </c>
      <c r="C4578" s="193" t="str">
        <f t="shared" si="8643"/>
        <v>Kitchen Appl0</v>
      </c>
      <c r="D4578" s="193"/>
      <c r="E4578" s="193"/>
      <c r="F4578" s="193" t="str">
        <f t="shared" si="8644"/>
        <v>Kitchen Appl0</v>
      </c>
      <c r="G4578" s="193">
        <f t="shared" ref="G4578:M4578" si="8648">G$265</f>
        <v>0</v>
      </c>
      <c r="H4578" s="193">
        <f t="shared" si="8648"/>
        <v>0</v>
      </c>
      <c r="I4578" s="193">
        <f t="shared" si="8648"/>
        <v>0</v>
      </c>
      <c r="J4578" s="193">
        <f t="shared" si="8648"/>
        <v>0</v>
      </c>
      <c r="K4578" s="193">
        <f t="shared" si="8648"/>
        <v>0</v>
      </c>
      <c r="L4578" s="193">
        <f t="shared" si="8648"/>
        <v>0</v>
      </c>
      <c r="M4578" s="193">
        <f t="shared" si="8648"/>
        <v>0</v>
      </c>
      <c r="N4578" s="193" t="str">
        <f t="shared" si="8591"/>
        <v>Kitchen Appl</v>
      </c>
      <c r="AA4578" s="193">
        <f t="shared" si="8646"/>
        <v>0</v>
      </c>
      <c r="AB4578" s="193">
        <f t="shared" ref="AB4578" si="8649">AB$265</f>
        <v>0</v>
      </c>
    </row>
    <row r="4579" spans="1:28" s="188" customFormat="1" ht="17.399999999999999">
      <c r="A4579" s="193" t="str">
        <f t="shared" si="8641"/>
        <v>Kitchen Appl</v>
      </c>
      <c r="B4579" s="193" t="str">
        <f t="shared" si="8642"/>
        <v>0Kitchen Appl</v>
      </c>
      <c r="C4579" s="193" t="str">
        <f t="shared" si="8643"/>
        <v>Kitchen Appl0</v>
      </c>
      <c r="D4579" s="193"/>
      <c r="E4579" s="193"/>
      <c r="F4579" s="193" t="str">
        <f t="shared" si="8644"/>
        <v>Kitchen Appl0</v>
      </c>
      <c r="G4579" s="193">
        <f t="shared" ref="G4579:M4579" si="8650">G$266</f>
        <v>0</v>
      </c>
      <c r="H4579" s="193">
        <f t="shared" si="8650"/>
        <v>0</v>
      </c>
      <c r="I4579" s="193">
        <f t="shared" si="8650"/>
        <v>0</v>
      </c>
      <c r="J4579" s="193">
        <f t="shared" si="8650"/>
        <v>0</v>
      </c>
      <c r="K4579" s="193">
        <f t="shared" si="8650"/>
        <v>0</v>
      </c>
      <c r="L4579" s="193">
        <f t="shared" si="8650"/>
        <v>0</v>
      </c>
      <c r="M4579" s="193">
        <f t="shared" si="8650"/>
        <v>0</v>
      </c>
      <c r="N4579" s="193" t="str">
        <f t="shared" si="8591"/>
        <v>Kitchen Appl</v>
      </c>
      <c r="AA4579" s="193">
        <f t="shared" si="8646"/>
        <v>0</v>
      </c>
      <c r="AB4579" s="193">
        <f t="shared" ref="AB4579" si="8651">AB$266</f>
        <v>0</v>
      </c>
    </row>
    <row r="4580" spans="1:28" s="188" customFormat="1" ht="17.399999999999999">
      <c r="A4580" s="193" t="str">
        <f t="shared" si="8641"/>
        <v>Kitchen Appl</v>
      </c>
      <c r="B4580" s="193" t="str">
        <f t="shared" si="8642"/>
        <v>0Kitchen Appl</v>
      </c>
      <c r="C4580" s="193" t="str">
        <f t="shared" si="8643"/>
        <v>Kitchen Appl0</v>
      </c>
      <c r="D4580" s="193"/>
      <c r="E4580" s="193"/>
      <c r="F4580" s="193" t="str">
        <f t="shared" si="8644"/>
        <v>Kitchen Appl0</v>
      </c>
      <c r="G4580" s="193">
        <f t="shared" ref="G4580:M4580" si="8652">G$267</f>
        <v>0</v>
      </c>
      <c r="H4580" s="193">
        <f t="shared" si="8652"/>
        <v>0</v>
      </c>
      <c r="I4580" s="193">
        <f t="shared" si="8652"/>
        <v>0</v>
      </c>
      <c r="J4580" s="193">
        <f t="shared" si="8652"/>
        <v>0</v>
      </c>
      <c r="K4580" s="193">
        <f t="shared" si="8652"/>
        <v>0</v>
      </c>
      <c r="L4580" s="193">
        <f t="shared" si="8652"/>
        <v>0</v>
      </c>
      <c r="M4580" s="193">
        <f t="shared" si="8652"/>
        <v>0</v>
      </c>
      <c r="N4580" s="193" t="str">
        <f t="shared" si="8591"/>
        <v>Kitchen Appl</v>
      </c>
      <c r="AA4580" s="193">
        <f t="shared" si="8646"/>
        <v>0</v>
      </c>
      <c r="AB4580" s="193">
        <f t="shared" ref="AB4580" si="8653">AB$267</f>
        <v>0</v>
      </c>
    </row>
    <row r="4581" spans="1:28" s="188" customFormat="1" ht="17.399999999999999">
      <c r="A4581" s="193" t="str">
        <f t="shared" si="8641"/>
        <v>Kitchen Appl</v>
      </c>
      <c r="B4581" s="193" t="str">
        <f t="shared" si="8642"/>
        <v>ACSLSKitchen Appl</v>
      </c>
      <c r="C4581" s="193" t="str">
        <f t="shared" si="8643"/>
        <v>Kitchen ApplPiotrowski, Brad</v>
      </c>
      <c r="D4581" s="193"/>
      <c r="E4581" s="193"/>
      <c r="F4581" s="193" t="str">
        <f t="shared" si="8644"/>
        <v>Kitchen ApplPiotrowski, Brad</v>
      </c>
      <c r="G4581" s="193" t="str">
        <f t="shared" ref="G4581:M4581" si="8654">G$268</f>
        <v>Piotrowski, Brad</v>
      </c>
      <c r="H4581" s="193" t="str">
        <f t="shared" si="8654"/>
        <v>Piotrowski, Brad</v>
      </c>
      <c r="I4581" s="193" t="str">
        <f t="shared" si="8654"/>
        <v>ACSLS</v>
      </c>
      <c r="J4581" s="193" t="str">
        <f t="shared" si="8654"/>
        <v>e-Commerce (Accomodation Sales)</v>
      </c>
      <c r="K4581" s="193" t="str">
        <f t="shared" si="8654"/>
        <v>all</v>
      </c>
      <c r="L4581" s="193">
        <f t="shared" si="8654"/>
        <v>0</v>
      </c>
      <c r="M4581" s="193">
        <f t="shared" si="8654"/>
        <v>0</v>
      </c>
      <c r="N4581" s="193" t="str">
        <f t="shared" si="8591"/>
        <v>Kitchen Appl</v>
      </c>
      <c r="AA4581" s="193">
        <f t="shared" si="8646"/>
        <v>0</v>
      </c>
      <c r="AB4581" s="193" t="str">
        <f t="shared" ref="AB4581" si="8655">AB$268</f>
        <v>Piotrowski, Brad</v>
      </c>
    </row>
    <row r="4582" spans="1:28" s="188" customFormat="1" ht="17.399999999999999">
      <c r="A4582" s="193" t="str">
        <f t="shared" si="8641"/>
        <v>Kitchen Appl</v>
      </c>
      <c r="B4582" s="193" t="str">
        <f t="shared" si="8642"/>
        <v>AM762Kitchen Appl</v>
      </c>
      <c r="C4582" s="193" t="str">
        <f t="shared" si="8643"/>
        <v>Kitchen ApplPiotrowski, Brad</v>
      </c>
      <c r="D4582" s="193"/>
      <c r="E4582" s="193"/>
      <c r="F4582" s="193" t="str">
        <f t="shared" si="8644"/>
        <v>Kitchen ApplPiotrowski, Brad</v>
      </c>
      <c r="G4582" s="193" t="str">
        <f t="shared" ref="G4582:M4582" si="8656">G$269</f>
        <v>Piotrowski, Brad</v>
      </c>
      <c r="H4582" s="193" t="str">
        <f t="shared" si="8656"/>
        <v>Piotrowski, Brad</v>
      </c>
      <c r="I4582" s="193" t="str">
        <f t="shared" si="8656"/>
        <v>AM762</v>
      </c>
      <c r="J4582" s="193" t="str">
        <f t="shared" si="8656"/>
        <v>AMAZON MARKETPLACE</v>
      </c>
      <c r="K4582" s="193" t="str">
        <f t="shared" si="8656"/>
        <v>all</v>
      </c>
      <c r="L4582" s="193">
        <f t="shared" si="8656"/>
        <v>0</v>
      </c>
      <c r="M4582" s="193">
        <f t="shared" si="8656"/>
        <v>0</v>
      </c>
      <c r="N4582" s="193" t="str">
        <f t="shared" si="8591"/>
        <v>Kitchen Appl</v>
      </c>
      <c r="AA4582" s="193">
        <f t="shared" si="8646"/>
        <v>0</v>
      </c>
      <c r="AB4582" s="193" t="str">
        <f t="shared" ref="AB4582" si="8657">AB$269</f>
        <v>Piotrowski, Brad</v>
      </c>
    </row>
    <row r="4583" spans="1:28" s="188" customFormat="1" ht="17.399999999999999">
      <c r="A4583" s="193" t="str">
        <f t="shared" si="8641"/>
        <v>Kitchen Appl</v>
      </c>
      <c r="B4583" s="193" t="str">
        <f t="shared" si="8642"/>
        <v>CHNADVKitchen Appl</v>
      </c>
      <c r="C4583" s="193" t="str">
        <f t="shared" si="8643"/>
        <v>Kitchen ApplPiotrowski, Brad</v>
      </c>
      <c r="D4583" s="193"/>
      <c r="E4583" s="193"/>
      <c r="F4583" s="193" t="str">
        <f t="shared" si="8644"/>
        <v>Kitchen ApplPiotrowski, Brad</v>
      </c>
      <c r="G4583" s="193" t="str">
        <f t="shared" ref="G4583:M4583" si="8658">G$270</f>
        <v>Piotrowski, Brad</v>
      </c>
      <c r="H4583" s="193" t="str">
        <f t="shared" si="8658"/>
        <v>Piotrowski, Brad</v>
      </c>
      <c r="I4583" s="193" t="str">
        <f t="shared" si="8658"/>
        <v>CHNADV</v>
      </c>
      <c r="J4583" s="193" t="str">
        <f t="shared" si="8658"/>
        <v>MKT PLACE CHANNEL ADVISOR</v>
      </c>
      <c r="K4583" s="193" t="str">
        <f t="shared" si="8658"/>
        <v>all</v>
      </c>
      <c r="L4583" s="193">
        <f t="shared" si="8658"/>
        <v>0</v>
      </c>
      <c r="M4583" s="193">
        <f t="shared" si="8658"/>
        <v>0</v>
      </c>
      <c r="N4583" s="193" t="str">
        <f t="shared" si="8591"/>
        <v>Kitchen Appl</v>
      </c>
      <c r="AA4583" s="193">
        <f t="shared" si="8646"/>
        <v>0</v>
      </c>
      <c r="AB4583" s="193" t="str">
        <f t="shared" ref="AB4583" si="8659">AB$270</f>
        <v>Piotrowski, Brad</v>
      </c>
    </row>
    <row r="4584" spans="1:28" s="188" customFormat="1" ht="17.399999999999999">
      <c r="A4584" s="193" t="str">
        <f t="shared" si="8641"/>
        <v>Kitchen Appl</v>
      </c>
      <c r="B4584" s="193" t="str">
        <f t="shared" si="8642"/>
        <v>DWAREKitchen Appl</v>
      </c>
      <c r="C4584" s="193" t="str">
        <f t="shared" si="8643"/>
        <v>Kitchen ApplPiotrowski, Brad</v>
      </c>
      <c r="D4584" s="193"/>
      <c r="E4584" s="193"/>
      <c r="F4584" s="193" t="str">
        <f t="shared" si="8644"/>
        <v>Kitchen ApplPiotrowski, Brad</v>
      </c>
      <c r="G4584" s="193" t="str">
        <f t="shared" ref="G4584:M4584" si="8660">G$271</f>
        <v>Piotrowski, Brad</v>
      </c>
      <c r="H4584" s="193" t="str">
        <f t="shared" si="8660"/>
        <v>Piotrowski, Brad</v>
      </c>
      <c r="I4584" s="193" t="str">
        <f t="shared" si="8660"/>
        <v>DWARE</v>
      </c>
      <c r="J4584" s="193" t="str">
        <f t="shared" si="8660"/>
        <v>DEMANDWARE</v>
      </c>
      <c r="K4584" s="193" t="str">
        <f t="shared" si="8660"/>
        <v>all</v>
      </c>
      <c r="L4584" s="193">
        <f t="shared" si="8660"/>
        <v>0</v>
      </c>
      <c r="M4584" s="193">
        <f t="shared" si="8660"/>
        <v>0</v>
      </c>
      <c r="N4584" s="193" t="str">
        <f t="shared" si="8591"/>
        <v>Kitchen Appl</v>
      </c>
      <c r="AA4584" s="193">
        <f t="shared" si="8646"/>
        <v>0</v>
      </c>
      <c r="AB4584" s="193" t="str">
        <f t="shared" ref="AB4584" si="8661">AB$271</f>
        <v>Piotrowski, Brad</v>
      </c>
    </row>
    <row r="4585" spans="1:28" s="188" customFormat="1" ht="17.399999999999999">
      <c r="A4585" s="193" t="str">
        <f t="shared" si="8641"/>
        <v>Kitchen Appl</v>
      </c>
      <c r="B4585" s="193" t="str">
        <f t="shared" si="8642"/>
        <v>EBAY1Kitchen Appl</v>
      </c>
      <c r="C4585" s="193" t="str">
        <f t="shared" si="8643"/>
        <v>Kitchen ApplPiotrowski, Brad</v>
      </c>
      <c r="D4585" s="193"/>
      <c r="E4585" s="193"/>
      <c r="F4585" s="193" t="str">
        <f t="shared" si="8644"/>
        <v>Kitchen ApplPiotrowski, Brad</v>
      </c>
      <c r="G4585" s="193" t="str">
        <f t="shared" ref="G4585:M4585" si="8662">G$272</f>
        <v>Piotrowski, Brad</v>
      </c>
      <c r="H4585" s="193" t="str">
        <f t="shared" si="8662"/>
        <v>Piotrowski, Brad</v>
      </c>
      <c r="I4585" s="193" t="str">
        <f t="shared" si="8662"/>
        <v>EBAY1</v>
      </c>
      <c r="J4585" s="193" t="str">
        <f t="shared" si="8662"/>
        <v>EBAY</v>
      </c>
      <c r="K4585" s="193" t="str">
        <f t="shared" si="8662"/>
        <v>all</v>
      </c>
      <c r="L4585" s="193">
        <f t="shared" si="8662"/>
        <v>0</v>
      </c>
      <c r="M4585" s="193">
        <f t="shared" si="8662"/>
        <v>0</v>
      </c>
      <c r="N4585" s="193" t="str">
        <f t="shared" si="8591"/>
        <v>Kitchen Appl</v>
      </c>
      <c r="AA4585" s="193">
        <f t="shared" si="8646"/>
        <v>0</v>
      </c>
      <c r="AB4585" s="193" t="str">
        <f t="shared" ref="AB4585" si="8663">AB$272</f>
        <v>Piotrowski, Brad</v>
      </c>
    </row>
    <row r="4586" spans="1:28" s="188" customFormat="1" ht="17.399999999999999">
      <c r="A4586" s="193" t="str">
        <f t="shared" si="8641"/>
        <v>Kitchen Appl</v>
      </c>
      <c r="B4586" s="193" t="str">
        <f t="shared" si="8642"/>
        <v>EMPLOKitchen Appl</v>
      </c>
      <c r="C4586" s="193" t="str">
        <f t="shared" si="8643"/>
        <v>Kitchen ApplPiotrowski, Brad</v>
      </c>
      <c r="D4586" s="193"/>
      <c r="E4586" s="193"/>
      <c r="F4586" s="193" t="str">
        <f t="shared" si="8644"/>
        <v>Kitchen ApplPiotrowski, Brad</v>
      </c>
      <c r="G4586" s="193" t="str">
        <f t="shared" ref="G4586:M4586" si="8664">G$273</f>
        <v>Piotrowski, Brad</v>
      </c>
      <c r="H4586" s="193" t="str">
        <f t="shared" si="8664"/>
        <v>Piotrowski, Brad</v>
      </c>
      <c r="I4586" s="193" t="str">
        <f t="shared" si="8664"/>
        <v>EMPLO</v>
      </c>
      <c r="J4586" s="193" t="str">
        <f t="shared" si="8664"/>
        <v>e-Commerce (Employee Sales)</v>
      </c>
      <c r="K4586" s="193" t="str">
        <f t="shared" si="8664"/>
        <v>all</v>
      </c>
      <c r="L4586" s="193">
        <f t="shared" si="8664"/>
        <v>0</v>
      </c>
      <c r="M4586" s="193">
        <f t="shared" si="8664"/>
        <v>0</v>
      </c>
      <c r="N4586" s="193" t="str">
        <f t="shared" si="8591"/>
        <v>Kitchen Appl</v>
      </c>
      <c r="AA4586" s="193">
        <f t="shared" si="8646"/>
        <v>0</v>
      </c>
      <c r="AB4586" s="193" t="str">
        <f t="shared" ref="AB4586" si="8665">AB$273</f>
        <v>Piotrowski, Brad</v>
      </c>
    </row>
    <row r="4587" spans="1:28" s="188" customFormat="1" ht="17.399999999999999">
      <c r="A4587" s="193" t="str">
        <f t="shared" si="8641"/>
        <v>Kitchen Appl</v>
      </c>
      <c r="B4587" s="193" t="str">
        <f t="shared" si="8642"/>
        <v>EMSLSKitchen Appl</v>
      </c>
      <c r="C4587" s="193" t="str">
        <f t="shared" si="8643"/>
        <v>Kitchen ApplPiotrowski, Brad</v>
      </c>
      <c r="D4587" s="193"/>
      <c r="E4587" s="193"/>
      <c r="F4587" s="193" t="str">
        <f t="shared" si="8644"/>
        <v>Kitchen ApplPiotrowski, Brad</v>
      </c>
      <c r="G4587" s="193" t="str">
        <f t="shared" ref="G4587:M4587" si="8666">G$274</f>
        <v>Piotrowski, Brad</v>
      </c>
      <c r="H4587" s="193" t="str">
        <f t="shared" si="8666"/>
        <v>Piotrowski, Brad</v>
      </c>
      <c r="I4587" s="193" t="str">
        <f t="shared" si="8666"/>
        <v>EMSLS</v>
      </c>
      <c r="J4587" s="193" t="str">
        <f t="shared" si="8666"/>
        <v>e-Commerce (Employee Sales)</v>
      </c>
      <c r="K4587" s="193" t="str">
        <f t="shared" si="8666"/>
        <v>all</v>
      </c>
      <c r="L4587" s="193">
        <f t="shared" si="8666"/>
        <v>0</v>
      </c>
      <c r="M4587" s="193">
        <f t="shared" si="8666"/>
        <v>0</v>
      </c>
      <c r="N4587" s="193" t="str">
        <f t="shared" si="8591"/>
        <v>Kitchen Appl</v>
      </c>
      <c r="AA4587" s="193">
        <f t="shared" si="8646"/>
        <v>0</v>
      </c>
      <c r="AB4587" s="193" t="str">
        <f t="shared" ref="AB4587" si="8667">AB$274</f>
        <v>Piotrowski, Brad</v>
      </c>
    </row>
    <row r="4588" spans="1:28" s="188" customFormat="1" ht="17.399999999999999">
      <c r="A4588" s="193" t="str">
        <f t="shared" si="8641"/>
        <v>Kitchen Appl</v>
      </c>
      <c r="B4588" s="193" t="str">
        <f t="shared" si="8642"/>
        <v>HB041Kitchen Appl</v>
      </c>
      <c r="C4588" s="193" t="str">
        <f t="shared" si="8643"/>
        <v>Kitchen ApplPiotrowski, Brad</v>
      </c>
      <c r="D4588" s="193"/>
      <c r="E4588" s="193"/>
      <c r="F4588" s="193" t="str">
        <f t="shared" si="8644"/>
        <v>Kitchen ApplPiotrowski, Brad</v>
      </c>
      <c r="G4588" s="193" t="str">
        <f t="shared" ref="G4588:M4588" si="8668">G$275</f>
        <v>Piotrowski, Brad</v>
      </c>
      <c r="H4588" s="193" t="str">
        <f t="shared" si="8668"/>
        <v>Piotrowski, Brad</v>
      </c>
      <c r="I4588" s="193" t="str">
        <f t="shared" si="8668"/>
        <v>HB041</v>
      </c>
      <c r="J4588" s="193" t="str">
        <f t="shared" si="8668"/>
        <v>HBO COMM. CENTER</v>
      </c>
      <c r="K4588" s="193" t="str">
        <f t="shared" si="8668"/>
        <v>all</v>
      </c>
      <c r="L4588" s="193">
        <f t="shared" si="8668"/>
        <v>0</v>
      </c>
      <c r="M4588" s="193">
        <f t="shared" si="8668"/>
        <v>0</v>
      </c>
      <c r="N4588" s="193" t="str">
        <f t="shared" si="8591"/>
        <v>Kitchen Appl</v>
      </c>
      <c r="AA4588" s="193">
        <f t="shared" si="8646"/>
        <v>0</v>
      </c>
      <c r="AB4588" s="193" t="str">
        <f t="shared" ref="AB4588" si="8669">AB$275</f>
        <v>Piotrowski, Brad</v>
      </c>
    </row>
    <row r="4589" spans="1:28" s="188" customFormat="1" ht="17.399999999999999">
      <c r="A4589" s="193" t="str">
        <f t="shared" si="8641"/>
        <v>Kitchen Appl</v>
      </c>
      <c r="B4589" s="193" t="str">
        <f t="shared" si="8642"/>
        <v>JE316Kitchen Appl</v>
      </c>
      <c r="C4589" s="193" t="str">
        <f t="shared" si="8643"/>
        <v>Kitchen ApplPiotrowski, Brad</v>
      </c>
      <c r="D4589" s="193"/>
      <c r="E4589" s="193"/>
      <c r="F4589" s="193" t="str">
        <f t="shared" si="8644"/>
        <v>Kitchen ApplPiotrowski, Brad</v>
      </c>
      <c r="G4589" s="193" t="str">
        <f t="shared" ref="G4589:M4589" si="8670">G$276</f>
        <v>Piotrowski, Brad</v>
      </c>
      <c r="H4589" s="193" t="str">
        <f t="shared" si="8670"/>
        <v>Piotrowski, Brad</v>
      </c>
      <c r="I4589" s="193" t="str">
        <f t="shared" si="8670"/>
        <v>JE316</v>
      </c>
      <c r="J4589" s="193" t="str">
        <f t="shared" si="8670"/>
        <v>JET.COM, INC</v>
      </c>
      <c r="K4589" s="193" t="str">
        <f t="shared" si="8670"/>
        <v>all</v>
      </c>
      <c r="L4589" s="193">
        <f t="shared" si="8670"/>
        <v>0</v>
      </c>
      <c r="M4589" s="193">
        <f t="shared" si="8670"/>
        <v>0</v>
      </c>
      <c r="N4589" s="193" t="str">
        <f t="shared" si="8591"/>
        <v>Kitchen Appl</v>
      </c>
      <c r="AA4589" s="193">
        <f t="shared" si="8646"/>
        <v>0</v>
      </c>
      <c r="AB4589" s="193" t="str">
        <f t="shared" ref="AB4589" si="8671">AB$276</f>
        <v>Piotrowski, Brad</v>
      </c>
    </row>
    <row r="4590" spans="1:28" s="188" customFormat="1" ht="17.399999999999999">
      <c r="A4590" s="193" t="str">
        <f t="shared" si="8641"/>
        <v>Kitchen Appl</v>
      </c>
      <c r="B4590" s="193" t="str">
        <f t="shared" si="8642"/>
        <v>PA999Kitchen Appl</v>
      </c>
      <c r="C4590" s="193" t="str">
        <f t="shared" si="8643"/>
        <v>Kitchen ApplPiotrowski, Brad</v>
      </c>
      <c r="D4590" s="193"/>
      <c r="E4590" s="193"/>
      <c r="F4590" s="193" t="str">
        <f t="shared" si="8644"/>
        <v>Kitchen ApplPiotrowski, Brad</v>
      </c>
      <c r="G4590" s="193" t="str">
        <f t="shared" ref="G4590:M4590" si="8672">G$277</f>
        <v>Piotrowski, Brad</v>
      </c>
      <c r="H4590" s="193" t="str">
        <f t="shared" si="8672"/>
        <v>Piotrowski, Brad</v>
      </c>
      <c r="I4590" s="193" t="str">
        <f t="shared" si="8672"/>
        <v>PA999</v>
      </c>
      <c r="J4590" s="193" t="str">
        <f t="shared" si="8672"/>
        <v>PANASONIC OUTLET STORES</v>
      </c>
      <c r="K4590" s="193" t="str">
        <f t="shared" si="8672"/>
        <v>all</v>
      </c>
      <c r="L4590" s="193">
        <f t="shared" si="8672"/>
        <v>0</v>
      </c>
      <c r="M4590" s="193">
        <f t="shared" si="8672"/>
        <v>0</v>
      </c>
      <c r="N4590" s="193" t="str">
        <f t="shared" si="8591"/>
        <v>Kitchen Appl</v>
      </c>
      <c r="AA4590" s="193">
        <f t="shared" si="8646"/>
        <v>0</v>
      </c>
      <c r="AB4590" s="193" t="str">
        <f t="shared" ref="AB4590" si="8673">AB$277</f>
        <v>Piotrowski, Brad</v>
      </c>
    </row>
    <row r="4591" spans="1:28" s="188" customFormat="1" ht="17.399999999999999">
      <c r="A4591" s="193" t="str">
        <f t="shared" si="8641"/>
        <v>Kitchen Appl</v>
      </c>
      <c r="B4591" s="193" t="str">
        <f t="shared" si="8642"/>
        <v>SAMPLKitchen Appl</v>
      </c>
      <c r="C4591" s="193" t="str">
        <f t="shared" si="8643"/>
        <v>Kitchen ApplPiotrowski, Brad</v>
      </c>
      <c r="D4591" s="193"/>
      <c r="E4591" s="193"/>
      <c r="F4591" s="193" t="str">
        <f t="shared" si="8644"/>
        <v>Kitchen ApplPiotrowski, Brad</v>
      </c>
      <c r="G4591" s="193" t="str">
        <f t="shared" ref="G4591:M4591" si="8674">G$278</f>
        <v>Piotrowski, Brad</v>
      </c>
      <c r="H4591" s="193" t="str">
        <f t="shared" si="8674"/>
        <v>Piotrowski, Brad</v>
      </c>
      <c r="I4591" s="193" t="str">
        <f t="shared" si="8674"/>
        <v>SAMPL</v>
      </c>
      <c r="J4591" s="193" t="str">
        <f t="shared" si="8674"/>
        <v>SAMPLE ACCT</v>
      </c>
      <c r="K4591" s="193" t="str">
        <f t="shared" si="8674"/>
        <v>all</v>
      </c>
      <c r="L4591" s="193">
        <f t="shared" si="8674"/>
        <v>0</v>
      </c>
      <c r="M4591" s="193">
        <f t="shared" si="8674"/>
        <v>0</v>
      </c>
      <c r="N4591" s="193" t="str">
        <f t="shared" si="8591"/>
        <v>Kitchen Appl</v>
      </c>
      <c r="AA4591" s="193">
        <f t="shared" si="8646"/>
        <v>0</v>
      </c>
      <c r="AB4591" s="193" t="str">
        <f t="shared" ref="AB4591" si="8675">AB$278</f>
        <v>Piotrowski, Brad</v>
      </c>
    </row>
    <row r="4592" spans="1:28" s="188" customFormat="1" ht="17.399999999999999">
      <c r="A4592" s="193" t="str">
        <f t="shared" si="8641"/>
        <v>Kitchen Appl</v>
      </c>
      <c r="B4592" s="193" t="str">
        <f t="shared" si="8642"/>
        <v>SP491Kitchen Appl</v>
      </c>
      <c r="C4592" s="193" t="str">
        <f t="shared" si="8643"/>
        <v>Kitchen ApplPiotrowski, Brad</v>
      </c>
      <c r="D4592" s="193"/>
      <c r="E4592" s="193"/>
      <c r="F4592" s="193" t="str">
        <f t="shared" si="8644"/>
        <v>Kitchen ApplPiotrowski, Brad</v>
      </c>
      <c r="G4592" s="193" t="str">
        <f t="shared" ref="G4592:M4592" si="8676">G$279</f>
        <v>Piotrowski, Brad</v>
      </c>
      <c r="H4592" s="193" t="str">
        <f t="shared" si="8676"/>
        <v>Piotrowski, Brad</v>
      </c>
      <c r="I4592" s="193" t="str">
        <f t="shared" si="8676"/>
        <v>SP491</v>
      </c>
      <c r="J4592" s="193" t="str">
        <f t="shared" si="8676"/>
        <v>SPARTAN RACE</v>
      </c>
      <c r="K4592" s="193" t="str">
        <f t="shared" si="8676"/>
        <v>all</v>
      </c>
      <c r="L4592" s="193">
        <f t="shared" si="8676"/>
        <v>0</v>
      </c>
      <c r="M4592" s="193">
        <f t="shared" si="8676"/>
        <v>0</v>
      </c>
      <c r="N4592" s="193" t="str">
        <f t="shared" si="8591"/>
        <v>Kitchen Appl</v>
      </c>
      <c r="AA4592" s="193">
        <f t="shared" si="8646"/>
        <v>0</v>
      </c>
      <c r="AB4592" s="193" t="str">
        <f t="shared" ref="AB4592" si="8677">AB$279</f>
        <v>Piotrowski, Brad</v>
      </c>
    </row>
    <row r="4593" spans="1:28" s="188" customFormat="1" ht="17.399999999999999">
      <c r="A4593" s="193" t="str">
        <f t="shared" si="8641"/>
        <v>Kitchen Appl</v>
      </c>
      <c r="B4593" s="193" t="str">
        <f t="shared" si="8642"/>
        <v>SPSTRKitchen Appl</v>
      </c>
      <c r="C4593" s="193" t="str">
        <f t="shared" si="8643"/>
        <v>Kitchen ApplPiotrowski, Brad</v>
      </c>
      <c r="D4593" s="193"/>
      <c r="E4593" s="193"/>
      <c r="F4593" s="193" t="str">
        <f t="shared" si="8644"/>
        <v>Kitchen ApplPiotrowski, Brad</v>
      </c>
      <c r="G4593" s="193" t="str">
        <f t="shared" ref="G4593:M4593" si="8678">G$280</f>
        <v>Piotrowski, Brad</v>
      </c>
      <c r="H4593" s="193" t="str">
        <f t="shared" si="8678"/>
        <v>Piotrowski, Brad</v>
      </c>
      <c r="I4593" s="193" t="str">
        <f t="shared" si="8678"/>
        <v>SPSTR</v>
      </c>
      <c r="J4593" s="193" t="str">
        <f t="shared" si="8678"/>
        <v>e-Commerce</v>
      </c>
      <c r="K4593" s="193" t="str">
        <f t="shared" si="8678"/>
        <v>all</v>
      </c>
      <c r="L4593" s="193">
        <f t="shared" si="8678"/>
        <v>0</v>
      </c>
      <c r="M4593" s="193">
        <f t="shared" si="8678"/>
        <v>0</v>
      </c>
      <c r="N4593" s="193" t="str">
        <f t="shared" si="8591"/>
        <v>Kitchen Appl</v>
      </c>
      <c r="AA4593" s="193">
        <f t="shared" si="8646"/>
        <v>0</v>
      </c>
      <c r="AB4593" s="193" t="str">
        <f t="shared" ref="AB4593" si="8679">AB$280</f>
        <v>Piotrowski, Brad</v>
      </c>
    </row>
    <row r="4594" spans="1:28" s="188" customFormat="1" ht="17.399999999999999">
      <c r="A4594" s="193" t="str">
        <f t="shared" si="8641"/>
        <v>Kitchen Appl</v>
      </c>
      <c r="B4594" s="193" t="str">
        <f t="shared" si="8642"/>
        <v>TE778Kitchen Appl</v>
      </c>
      <c r="C4594" s="193" t="str">
        <f t="shared" si="8643"/>
        <v>Kitchen ApplPiotrowski, Brad</v>
      </c>
      <c r="D4594" s="193"/>
      <c r="E4594" s="193"/>
      <c r="F4594" s="193" t="str">
        <f t="shared" si="8644"/>
        <v>Kitchen ApplPiotrowski, Brad</v>
      </c>
      <c r="G4594" s="193" t="str">
        <f t="shared" ref="G4594:M4594" si="8680">G$281</f>
        <v>Piotrowski, Brad</v>
      </c>
      <c r="H4594" s="193" t="str">
        <f t="shared" si="8680"/>
        <v>Piotrowski, Brad</v>
      </c>
      <c r="I4594" s="193" t="str">
        <f t="shared" si="8680"/>
        <v>TE778</v>
      </c>
      <c r="J4594" s="193" t="str">
        <f t="shared" si="8680"/>
        <v>TESLA MOTORS INC.</v>
      </c>
      <c r="K4594" s="193" t="str">
        <f t="shared" si="8680"/>
        <v>all</v>
      </c>
      <c r="L4594" s="193">
        <f t="shared" si="8680"/>
        <v>0</v>
      </c>
      <c r="M4594" s="193">
        <f t="shared" si="8680"/>
        <v>0</v>
      </c>
      <c r="N4594" s="193" t="str">
        <f t="shared" si="8591"/>
        <v>Kitchen Appl</v>
      </c>
      <c r="AA4594" s="193">
        <f t="shared" si="8646"/>
        <v>0</v>
      </c>
      <c r="AB4594" s="193" t="str">
        <f t="shared" ref="AB4594" si="8681">AB$281</f>
        <v>Piotrowski, Brad</v>
      </c>
    </row>
    <row r="4595" spans="1:28" s="188" customFormat="1" ht="17.399999999999999">
      <c r="A4595" s="193" t="str">
        <f t="shared" si="8641"/>
        <v>Kitchen Appl</v>
      </c>
      <c r="B4595" s="193" t="str">
        <f t="shared" si="8642"/>
        <v>WA012Kitchen Appl</v>
      </c>
      <c r="C4595" s="193" t="str">
        <f t="shared" si="8643"/>
        <v>Kitchen ApplPiotrowski, Brad</v>
      </c>
      <c r="D4595" s="193"/>
      <c r="E4595" s="193"/>
      <c r="F4595" s="193" t="str">
        <f t="shared" si="8644"/>
        <v>Kitchen ApplPiotrowski, Brad</v>
      </c>
      <c r="G4595" s="193" t="str">
        <f t="shared" ref="G4595:M4595" si="8682">G$282</f>
        <v>Piotrowski, Brad</v>
      </c>
      <c r="H4595" s="193" t="str">
        <f t="shared" si="8682"/>
        <v>Piotrowski, Brad</v>
      </c>
      <c r="I4595" s="193" t="str">
        <f t="shared" si="8682"/>
        <v>WA012</v>
      </c>
      <c r="J4595" s="193" t="str">
        <f t="shared" si="8682"/>
        <v>WALMART MARKETPLACE</v>
      </c>
      <c r="K4595" s="193" t="str">
        <f t="shared" si="8682"/>
        <v>all</v>
      </c>
      <c r="L4595" s="193">
        <f t="shared" si="8682"/>
        <v>0</v>
      </c>
      <c r="M4595" s="193">
        <f t="shared" si="8682"/>
        <v>0</v>
      </c>
      <c r="N4595" s="193" t="str">
        <f t="shared" si="8591"/>
        <v>Kitchen Appl</v>
      </c>
      <c r="AA4595" s="193">
        <f t="shared" si="8646"/>
        <v>0</v>
      </c>
      <c r="AB4595" s="193" t="str">
        <f t="shared" ref="AB4595" si="8683">AB$282</f>
        <v>Piotrowski, Brad</v>
      </c>
    </row>
    <row r="4596" spans="1:28" s="188" customFormat="1" ht="17.399999999999999">
      <c r="A4596" s="193" t="str">
        <f t="shared" si="8641"/>
        <v>Kitchen Appl</v>
      </c>
      <c r="B4596" s="193" t="str">
        <f t="shared" si="8642"/>
        <v>YA051Kitchen Appl</v>
      </c>
      <c r="C4596" s="193" t="str">
        <f t="shared" si="8643"/>
        <v>Kitchen ApplPiotrowski, Brad</v>
      </c>
      <c r="D4596" s="193"/>
      <c r="E4596" s="193"/>
      <c r="F4596" s="193" t="str">
        <f t="shared" si="8644"/>
        <v>Kitchen ApplPiotrowski, Brad</v>
      </c>
      <c r="G4596" s="193" t="str">
        <f t="shared" ref="G4596:M4596" si="8684">G$283</f>
        <v>Piotrowski, Brad</v>
      </c>
      <c r="H4596" s="193" t="str">
        <f t="shared" si="8684"/>
        <v>Piotrowski, Brad</v>
      </c>
      <c r="I4596" s="193" t="str">
        <f t="shared" si="8684"/>
        <v>YA051</v>
      </c>
      <c r="J4596" s="193" t="str">
        <f t="shared" si="8684"/>
        <v>YAMAHA MOTOR CORP USA</v>
      </c>
      <c r="K4596" s="193" t="str">
        <f t="shared" si="8684"/>
        <v>all</v>
      </c>
      <c r="L4596" s="193">
        <f t="shared" si="8684"/>
        <v>0</v>
      </c>
      <c r="M4596" s="193">
        <f t="shared" si="8684"/>
        <v>0</v>
      </c>
      <c r="N4596" s="193" t="str">
        <f t="shared" si="8591"/>
        <v>Kitchen Appl</v>
      </c>
      <c r="AA4596" s="193">
        <f t="shared" si="8646"/>
        <v>0</v>
      </c>
      <c r="AB4596" s="193" t="str">
        <f t="shared" ref="AB4596" si="8685">AB$283</f>
        <v>Piotrowski, Brad</v>
      </c>
    </row>
    <row r="4597" spans="1:28" s="188" customFormat="1" ht="17.399999999999999">
      <c r="A4597" s="193" t="str">
        <f t="shared" si="8641"/>
        <v>Kitchen Appl</v>
      </c>
      <c r="B4597" s="193" t="str">
        <f t="shared" si="8642"/>
        <v>0Kitchen Appl</v>
      </c>
      <c r="C4597" s="193" t="str">
        <f t="shared" si="8643"/>
        <v>Kitchen Appl0</v>
      </c>
      <c r="D4597" s="193"/>
      <c r="E4597" s="193"/>
      <c r="F4597" s="193" t="str">
        <f t="shared" si="8644"/>
        <v>Kitchen Appl0</v>
      </c>
      <c r="G4597" s="193">
        <f t="shared" ref="G4597:M4597" si="8686">G$284</f>
        <v>0</v>
      </c>
      <c r="H4597" s="193">
        <f t="shared" si="8686"/>
        <v>0</v>
      </c>
      <c r="I4597" s="193">
        <f t="shared" si="8686"/>
        <v>0</v>
      </c>
      <c r="J4597" s="193">
        <f t="shared" si="8686"/>
        <v>0</v>
      </c>
      <c r="K4597" s="193">
        <f t="shared" si="8686"/>
        <v>0</v>
      </c>
      <c r="L4597" s="193">
        <f t="shared" si="8686"/>
        <v>0</v>
      </c>
      <c r="M4597" s="193">
        <f t="shared" si="8686"/>
        <v>0</v>
      </c>
      <c r="N4597" s="193" t="str">
        <f t="shared" si="8591"/>
        <v>Kitchen Appl</v>
      </c>
      <c r="AA4597" s="193">
        <f t="shared" si="8646"/>
        <v>0</v>
      </c>
      <c r="AB4597" s="193">
        <f t="shared" ref="AB4597" si="8687">AB$284</f>
        <v>0</v>
      </c>
    </row>
    <row r="4598" spans="1:28" s="188" customFormat="1" ht="17.399999999999999">
      <c r="A4598" s="193" t="str">
        <f t="shared" si="8641"/>
        <v>Kitchen Appl</v>
      </c>
      <c r="B4598" s="193" t="str">
        <f t="shared" si="8642"/>
        <v>0Kitchen Appl</v>
      </c>
      <c r="C4598" s="193" t="str">
        <f t="shared" si="8643"/>
        <v>Kitchen Appl0</v>
      </c>
      <c r="D4598" s="193"/>
      <c r="E4598" s="193"/>
      <c r="F4598" s="193" t="str">
        <f t="shared" si="8644"/>
        <v>Kitchen Appl0</v>
      </c>
      <c r="G4598" s="193">
        <f t="shared" ref="G4598:M4598" si="8688">G$285</f>
        <v>0</v>
      </c>
      <c r="H4598" s="193">
        <f t="shared" si="8688"/>
        <v>0</v>
      </c>
      <c r="I4598" s="193">
        <f t="shared" si="8688"/>
        <v>0</v>
      </c>
      <c r="J4598" s="193">
        <f t="shared" si="8688"/>
        <v>0</v>
      </c>
      <c r="K4598" s="193">
        <f t="shared" si="8688"/>
        <v>0</v>
      </c>
      <c r="L4598" s="193">
        <f t="shared" si="8688"/>
        <v>0</v>
      </c>
      <c r="M4598" s="193">
        <f t="shared" si="8688"/>
        <v>0</v>
      </c>
      <c r="N4598" s="193" t="str">
        <f t="shared" si="8591"/>
        <v>Kitchen Appl</v>
      </c>
      <c r="AA4598" s="193">
        <f t="shared" si="8646"/>
        <v>0</v>
      </c>
      <c r="AB4598" s="193">
        <f t="shared" ref="AB4598" si="8689">AB$285</f>
        <v>0</v>
      </c>
    </row>
    <row r="4599" spans="1:28" s="188" customFormat="1" ht="17.399999999999999">
      <c r="A4599" s="193" t="str">
        <f t="shared" si="8641"/>
        <v>Kitchen Appl</v>
      </c>
      <c r="B4599" s="193" t="str">
        <f t="shared" si="8642"/>
        <v>0Kitchen Appl</v>
      </c>
      <c r="C4599" s="193" t="str">
        <f t="shared" si="8643"/>
        <v>Kitchen Appl0</v>
      </c>
      <c r="D4599" s="193"/>
      <c r="E4599" s="193"/>
      <c r="F4599" s="193" t="str">
        <f t="shared" si="8644"/>
        <v>Kitchen Appl0</v>
      </c>
      <c r="G4599" s="193">
        <f t="shared" ref="G4599:M4599" si="8690">G$286</f>
        <v>0</v>
      </c>
      <c r="H4599" s="193">
        <f t="shared" si="8690"/>
        <v>0</v>
      </c>
      <c r="I4599" s="193">
        <f t="shared" si="8690"/>
        <v>0</v>
      </c>
      <c r="J4599" s="193">
        <f t="shared" si="8690"/>
        <v>0</v>
      </c>
      <c r="K4599" s="193">
        <f t="shared" si="8690"/>
        <v>0</v>
      </c>
      <c r="L4599" s="193">
        <f t="shared" si="8690"/>
        <v>0</v>
      </c>
      <c r="M4599" s="193">
        <f t="shared" si="8690"/>
        <v>0</v>
      </c>
      <c r="N4599" s="193" t="str">
        <f t="shared" si="8591"/>
        <v>Kitchen Appl</v>
      </c>
      <c r="AA4599" s="193">
        <f t="shared" si="8646"/>
        <v>0</v>
      </c>
      <c r="AB4599" s="193">
        <f t="shared" ref="AB4599" si="8691">AB$286</f>
        <v>0</v>
      </c>
    </row>
    <row r="4600" spans="1:28" s="188" customFormat="1" ht="17.399999999999999">
      <c r="A4600" s="193" t="str">
        <f t="shared" si="8641"/>
        <v>Kitchen Appl</v>
      </c>
      <c r="B4600" s="193" t="str">
        <f t="shared" si="8642"/>
        <v>0Kitchen Appl</v>
      </c>
      <c r="C4600" s="193" t="str">
        <f t="shared" si="8643"/>
        <v>Kitchen Appl0</v>
      </c>
      <c r="D4600" s="193"/>
      <c r="E4600" s="193"/>
      <c r="F4600" s="193" t="str">
        <f t="shared" si="8644"/>
        <v>Kitchen Appl0</v>
      </c>
      <c r="G4600" s="193">
        <f t="shared" ref="G4600:M4600" si="8692">G$287</f>
        <v>0</v>
      </c>
      <c r="H4600" s="193">
        <f t="shared" si="8692"/>
        <v>0</v>
      </c>
      <c r="I4600" s="193">
        <f t="shared" si="8692"/>
        <v>0</v>
      </c>
      <c r="J4600" s="193">
        <f t="shared" si="8692"/>
        <v>0</v>
      </c>
      <c r="K4600" s="193">
        <f t="shared" si="8692"/>
        <v>0</v>
      </c>
      <c r="L4600" s="193">
        <f t="shared" si="8692"/>
        <v>0</v>
      </c>
      <c r="M4600" s="193">
        <f t="shared" si="8692"/>
        <v>0</v>
      </c>
      <c r="N4600" s="193" t="str">
        <f t="shared" si="8591"/>
        <v>Kitchen Appl</v>
      </c>
      <c r="AA4600" s="193">
        <f t="shared" si="8646"/>
        <v>0</v>
      </c>
      <c r="AB4600" s="193">
        <f t="shared" ref="AB4600" si="8693">AB$287</f>
        <v>0</v>
      </c>
    </row>
    <row r="4601" spans="1:28" s="188" customFormat="1" ht="17.399999999999999">
      <c r="A4601" s="193" t="str">
        <f t="shared" si="8641"/>
        <v>Kitchen Appl</v>
      </c>
      <c r="B4601" s="193" t="str">
        <f t="shared" si="8642"/>
        <v>0Kitchen Appl</v>
      </c>
      <c r="C4601" s="193" t="str">
        <f t="shared" si="8643"/>
        <v>Kitchen Appl0</v>
      </c>
      <c r="D4601" s="193"/>
      <c r="E4601" s="193"/>
      <c r="F4601" s="193" t="str">
        <f t="shared" si="8644"/>
        <v>Kitchen Appl0</v>
      </c>
      <c r="G4601" s="193">
        <f t="shared" ref="G4601:M4601" si="8694">G$288</f>
        <v>0</v>
      </c>
      <c r="H4601" s="193">
        <f t="shared" si="8694"/>
        <v>0</v>
      </c>
      <c r="I4601" s="193">
        <f t="shared" si="8694"/>
        <v>0</v>
      </c>
      <c r="J4601" s="193">
        <f t="shared" si="8694"/>
        <v>0</v>
      </c>
      <c r="K4601" s="193">
        <f t="shared" si="8694"/>
        <v>0</v>
      </c>
      <c r="L4601" s="193">
        <f t="shared" si="8694"/>
        <v>0</v>
      </c>
      <c r="M4601" s="193">
        <f t="shared" si="8694"/>
        <v>0</v>
      </c>
      <c r="N4601" s="193" t="str">
        <f t="shared" si="8591"/>
        <v>Kitchen Appl</v>
      </c>
      <c r="AA4601" s="193">
        <f t="shared" si="8646"/>
        <v>0</v>
      </c>
      <c r="AB4601" s="193">
        <f t="shared" ref="AB4601" si="8695">AB$288</f>
        <v>0</v>
      </c>
    </row>
    <row r="4602" spans="1:28" s="188" customFormat="1" ht="17.399999999999999">
      <c r="A4602" s="193" t="str">
        <f t="shared" si="8641"/>
        <v>Kitchen Appl</v>
      </c>
      <c r="B4602" s="193" t="str">
        <f t="shared" si="8642"/>
        <v>AU161Kitchen Appl</v>
      </c>
      <c r="C4602" s="193" t="str">
        <f t="shared" si="8643"/>
        <v>Kitchen ApplPlys, Jeff</v>
      </c>
      <c r="D4602" s="193"/>
      <c r="E4602" s="193"/>
      <c r="F4602" s="193" t="str">
        <f t="shared" si="8644"/>
        <v>Kitchen ApplWilliams, David</v>
      </c>
      <c r="G4602" s="193" t="str">
        <f t="shared" ref="G4602:M4602" si="8696">G$289</f>
        <v>Williams, David</v>
      </c>
      <c r="H4602" s="193" t="str">
        <f t="shared" si="8696"/>
        <v>Plys, Jeff</v>
      </c>
      <c r="I4602" s="193" t="str">
        <f t="shared" si="8696"/>
        <v>AU161</v>
      </c>
      <c r="J4602" s="193" t="str">
        <f t="shared" si="8696"/>
        <v>AVS/AMERICAN VENDING</v>
      </c>
      <c r="K4602" s="193" t="str">
        <f t="shared" si="8696"/>
        <v>all</v>
      </c>
      <c r="L4602" s="193">
        <f t="shared" si="8696"/>
        <v>0</v>
      </c>
      <c r="M4602" s="193">
        <f t="shared" si="8696"/>
        <v>0</v>
      </c>
      <c r="N4602" s="193" t="str">
        <f t="shared" si="8591"/>
        <v>Kitchen Appl</v>
      </c>
      <c r="AA4602" s="193">
        <f t="shared" si="8646"/>
        <v>0</v>
      </c>
      <c r="AB4602" s="193" t="str">
        <f t="shared" ref="AB4602" si="8697">AB$289</f>
        <v>Plys, Jeff</v>
      </c>
    </row>
    <row r="4603" spans="1:28" s="188" customFormat="1" ht="17.399999999999999">
      <c r="A4603" s="193" t="str">
        <f t="shared" si="8641"/>
        <v>Kitchen Appl</v>
      </c>
      <c r="B4603" s="193" t="str">
        <f t="shared" si="8642"/>
        <v>CA271Kitchen Appl</v>
      </c>
      <c r="C4603" s="193" t="str">
        <f t="shared" si="8643"/>
        <v>Kitchen ApplPlys, Jeff</v>
      </c>
      <c r="D4603" s="193"/>
      <c r="E4603" s="193"/>
      <c r="F4603" s="193" t="str">
        <f t="shared" si="8644"/>
        <v>Kitchen ApplWilliams, David</v>
      </c>
      <c r="G4603" s="193" t="str">
        <f t="shared" ref="G4603:M4603" si="8698">G$290</f>
        <v>Williams, David</v>
      </c>
      <c r="H4603" s="193" t="str">
        <f t="shared" si="8698"/>
        <v>Plys, Jeff</v>
      </c>
      <c r="I4603" s="193" t="str">
        <f t="shared" si="8698"/>
        <v>CA271</v>
      </c>
      <c r="J4603" s="193" t="str">
        <f t="shared" si="8698"/>
        <v>CARMEN'S DIST.</v>
      </c>
      <c r="K4603" s="193" t="str">
        <f t="shared" si="8698"/>
        <v>all</v>
      </c>
      <c r="L4603" s="193">
        <f t="shared" si="8698"/>
        <v>0</v>
      </c>
      <c r="M4603" s="193">
        <f t="shared" si="8698"/>
        <v>0</v>
      </c>
      <c r="N4603" s="193" t="str">
        <f t="shared" si="8591"/>
        <v>Kitchen Appl</v>
      </c>
      <c r="AA4603" s="193">
        <f t="shared" si="8646"/>
        <v>0</v>
      </c>
      <c r="AB4603" s="193" t="str">
        <f t="shared" ref="AB4603" si="8699">AB$290</f>
        <v>Plys, Jeff</v>
      </c>
    </row>
    <row r="4604" spans="1:28" s="188" customFormat="1" ht="17.399999999999999">
      <c r="A4604" s="193" t="str">
        <f t="shared" si="8641"/>
        <v>Kitchen Appl</v>
      </c>
      <c r="B4604" s="193" t="str">
        <f t="shared" si="8642"/>
        <v>DO355Kitchen Appl</v>
      </c>
      <c r="C4604" s="193" t="str">
        <f t="shared" si="8643"/>
        <v>Kitchen ApplPlys, Jeff</v>
      </c>
      <c r="D4604" s="193"/>
      <c r="E4604" s="193"/>
      <c r="F4604" s="193" t="str">
        <f t="shared" si="8644"/>
        <v>Kitchen ApplWilliams, David</v>
      </c>
      <c r="G4604" s="193" t="str">
        <f t="shared" ref="G4604:M4604" si="8700">G$291</f>
        <v>Williams, David</v>
      </c>
      <c r="H4604" s="193" t="str">
        <f t="shared" si="8700"/>
        <v>Plys, Jeff</v>
      </c>
      <c r="I4604" s="193" t="str">
        <f t="shared" si="8700"/>
        <v>DO355</v>
      </c>
      <c r="J4604" s="193" t="str">
        <f t="shared" si="8700"/>
        <v>DORIAN DRAKE</v>
      </c>
      <c r="K4604" s="193" t="str">
        <f t="shared" si="8700"/>
        <v>all</v>
      </c>
      <c r="L4604" s="193">
        <f t="shared" si="8700"/>
        <v>0</v>
      </c>
      <c r="M4604" s="193">
        <f t="shared" si="8700"/>
        <v>0</v>
      </c>
      <c r="N4604" s="193" t="str">
        <f t="shared" si="8591"/>
        <v>Kitchen Appl</v>
      </c>
      <c r="AA4604" s="193">
        <f t="shared" si="8646"/>
        <v>0</v>
      </c>
      <c r="AB4604" s="193" t="str">
        <f t="shared" ref="AB4604" si="8701">AB$291</f>
        <v>Plys, Jeff</v>
      </c>
    </row>
    <row r="4605" spans="1:28" s="188" customFormat="1" ht="17.399999999999999">
      <c r="A4605" s="193" t="str">
        <f t="shared" si="8641"/>
        <v>Kitchen Appl</v>
      </c>
      <c r="B4605" s="193" t="str">
        <f t="shared" si="8642"/>
        <v>DO380Kitchen Appl</v>
      </c>
      <c r="C4605" s="193" t="str">
        <f t="shared" si="8643"/>
        <v>Kitchen ApplPlys, Jeff</v>
      </c>
      <c r="D4605" s="193"/>
      <c r="E4605" s="193"/>
      <c r="F4605" s="193" t="str">
        <f t="shared" si="8644"/>
        <v>Kitchen ApplWilliams, David</v>
      </c>
      <c r="G4605" s="193" t="str">
        <f t="shared" ref="G4605:M4605" si="8702">G$292</f>
        <v>Williams, David</v>
      </c>
      <c r="H4605" s="193" t="str">
        <f t="shared" si="8702"/>
        <v>Plys, Jeff</v>
      </c>
      <c r="I4605" s="193" t="str">
        <f t="shared" si="8702"/>
        <v>DO380</v>
      </c>
      <c r="J4605" s="193" t="str">
        <f t="shared" si="8702"/>
        <v>DON STEVENS</v>
      </c>
      <c r="K4605" s="193" t="str">
        <f t="shared" si="8702"/>
        <v>all</v>
      </c>
      <c r="L4605" s="193">
        <f t="shared" si="8702"/>
        <v>0</v>
      </c>
      <c r="M4605" s="193">
        <f t="shared" si="8702"/>
        <v>0</v>
      </c>
      <c r="N4605" s="193" t="str">
        <f t="shared" si="8591"/>
        <v>Kitchen Appl</v>
      </c>
      <c r="AA4605" s="193">
        <f t="shared" si="8646"/>
        <v>0</v>
      </c>
      <c r="AB4605" s="193" t="str">
        <f t="shared" ref="AB4605" si="8703">AB$292</f>
        <v>Plys, Jeff</v>
      </c>
    </row>
    <row r="4606" spans="1:28" s="188" customFormat="1" ht="17.399999999999999">
      <c r="A4606" s="193" t="str">
        <f t="shared" si="8641"/>
        <v>Kitchen Appl</v>
      </c>
      <c r="B4606" s="193" t="str">
        <f t="shared" si="8642"/>
        <v>EL725Kitchen Appl</v>
      </c>
      <c r="C4606" s="193" t="str">
        <f t="shared" si="8643"/>
        <v>Kitchen ApplPlys, Jeff</v>
      </c>
      <c r="D4606" s="193"/>
      <c r="E4606" s="193"/>
      <c r="F4606" s="193" t="str">
        <f t="shared" si="8644"/>
        <v>Kitchen ApplWilliams, David</v>
      </c>
      <c r="G4606" s="193" t="str">
        <f t="shared" ref="G4606:M4606" si="8704">G$293</f>
        <v>Williams, David</v>
      </c>
      <c r="H4606" s="193" t="str">
        <f t="shared" si="8704"/>
        <v>Plys, Jeff</v>
      </c>
      <c r="I4606" s="193" t="str">
        <f t="shared" si="8704"/>
        <v>EL725</v>
      </c>
      <c r="J4606" s="193" t="str">
        <f t="shared" si="8704"/>
        <v>ELEC SWEEPER</v>
      </c>
      <c r="K4606" s="193" t="str">
        <f t="shared" si="8704"/>
        <v>all</v>
      </c>
      <c r="L4606" s="193">
        <f t="shared" si="8704"/>
        <v>0</v>
      </c>
      <c r="M4606" s="193">
        <f t="shared" si="8704"/>
        <v>0</v>
      </c>
      <c r="N4606" s="193" t="str">
        <f t="shared" si="8591"/>
        <v>Kitchen Appl</v>
      </c>
      <c r="AA4606" s="193">
        <f t="shared" si="8646"/>
        <v>0</v>
      </c>
      <c r="AB4606" s="193" t="str">
        <f t="shared" ref="AB4606" si="8705">AB$293</f>
        <v>Plys, Jeff</v>
      </c>
    </row>
    <row r="4607" spans="1:28" s="188" customFormat="1" ht="17.399999999999999">
      <c r="A4607" s="193" t="str">
        <f t="shared" si="8641"/>
        <v>Kitchen Appl</v>
      </c>
      <c r="B4607" s="193" t="str">
        <f t="shared" si="8642"/>
        <v>ET255Kitchen Appl</v>
      </c>
      <c r="C4607" s="193" t="str">
        <f t="shared" si="8643"/>
        <v>Kitchen ApplPlys, Jeff</v>
      </c>
      <c r="D4607" s="193"/>
      <c r="E4607" s="193"/>
      <c r="F4607" s="193" t="str">
        <f t="shared" si="8644"/>
        <v>Kitchen ApplWilliams, David</v>
      </c>
      <c r="G4607" s="193" t="str">
        <f t="shared" ref="G4607:M4607" si="8706">G$294</f>
        <v>Williams, David</v>
      </c>
      <c r="H4607" s="193" t="str">
        <f t="shared" si="8706"/>
        <v>Plys, Jeff</v>
      </c>
      <c r="I4607" s="193" t="str">
        <f t="shared" si="8706"/>
        <v>ET255</v>
      </c>
      <c r="J4607" s="193" t="str">
        <f t="shared" si="8706"/>
        <v>ETTINGER-ROSINI</v>
      </c>
      <c r="K4607" s="193" t="str">
        <f t="shared" si="8706"/>
        <v>all</v>
      </c>
      <c r="L4607" s="193">
        <f t="shared" si="8706"/>
        <v>0</v>
      </c>
      <c r="M4607" s="193">
        <f t="shared" si="8706"/>
        <v>0</v>
      </c>
      <c r="N4607" s="193" t="str">
        <f t="shared" si="8591"/>
        <v>Kitchen Appl</v>
      </c>
      <c r="AA4607" s="193">
        <f t="shared" si="8646"/>
        <v>0</v>
      </c>
      <c r="AB4607" s="193" t="str">
        <f t="shared" ref="AB4607" si="8707">AB$294</f>
        <v>Plys, Jeff</v>
      </c>
    </row>
    <row r="4608" spans="1:28" s="188" customFormat="1" ht="17.399999999999999">
      <c r="A4608" s="193" t="str">
        <f t="shared" si="8641"/>
        <v>Kitchen Appl</v>
      </c>
      <c r="B4608" s="193" t="str">
        <f t="shared" si="8642"/>
        <v>JO405Kitchen Appl</v>
      </c>
      <c r="C4608" s="193" t="str">
        <f t="shared" si="8643"/>
        <v>Kitchen ApplPlys, Jeff</v>
      </c>
      <c r="D4608" s="193"/>
      <c r="E4608" s="193"/>
      <c r="F4608" s="193" t="str">
        <f t="shared" si="8644"/>
        <v>Kitchen ApplWilliams, David</v>
      </c>
      <c r="G4608" s="193" t="str">
        <f t="shared" ref="G4608:M4608" si="8708">G$295</f>
        <v>Williams, David</v>
      </c>
      <c r="H4608" s="193" t="str">
        <f t="shared" si="8708"/>
        <v>Plys, Jeff</v>
      </c>
      <c r="I4608" s="193" t="str">
        <f t="shared" si="8708"/>
        <v>JO405</v>
      </c>
      <c r="J4608" s="193" t="str">
        <f t="shared" si="8708"/>
        <v>JOHNSON PIKE</v>
      </c>
      <c r="K4608" s="193" t="str">
        <f t="shared" si="8708"/>
        <v>all</v>
      </c>
      <c r="L4608" s="193">
        <f t="shared" si="8708"/>
        <v>0</v>
      </c>
      <c r="M4608" s="193">
        <f t="shared" si="8708"/>
        <v>0</v>
      </c>
      <c r="N4608" s="193" t="str">
        <f t="shared" si="8591"/>
        <v>Kitchen Appl</v>
      </c>
      <c r="AA4608" s="193">
        <f t="shared" si="8646"/>
        <v>0</v>
      </c>
      <c r="AB4608" s="193" t="str">
        <f t="shared" ref="AB4608" si="8709">AB$295</f>
        <v>Plys, Jeff</v>
      </c>
    </row>
    <row r="4609" spans="1:28" s="188" customFormat="1" ht="17.399999999999999">
      <c r="A4609" s="193" t="str">
        <f t="shared" si="8641"/>
        <v>Kitchen Appl</v>
      </c>
      <c r="B4609" s="193" t="str">
        <f t="shared" si="8642"/>
        <v>KA365Kitchen Appl</v>
      </c>
      <c r="C4609" s="193" t="str">
        <f t="shared" si="8643"/>
        <v>Kitchen ApplPlys, Jeff</v>
      </c>
      <c r="D4609" s="193"/>
      <c r="E4609" s="193"/>
      <c r="F4609" s="193" t="str">
        <f t="shared" si="8644"/>
        <v>Kitchen ApplWilliams, David</v>
      </c>
      <c r="G4609" s="193" t="str">
        <f t="shared" ref="G4609:M4609" si="8710">G$296</f>
        <v>Williams, David</v>
      </c>
      <c r="H4609" s="193" t="str">
        <f t="shared" si="8710"/>
        <v>Plys, Jeff</v>
      </c>
      <c r="I4609" s="193" t="str">
        <f t="shared" si="8710"/>
        <v>KA365</v>
      </c>
      <c r="J4609" s="193" t="str">
        <f t="shared" si="8710"/>
        <v>KAIN-McARTHUR INC.</v>
      </c>
      <c r="K4609" s="193" t="str">
        <f t="shared" si="8710"/>
        <v>all</v>
      </c>
      <c r="L4609" s="193">
        <f t="shared" si="8710"/>
        <v>0</v>
      </c>
      <c r="M4609" s="193">
        <f t="shared" si="8710"/>
        <v>0</v>
      </c>
      <c r="N4609" s="193" t="str">
        <f t="shared" si="8591"/>
        <v>Kitchen Appl</v>
      </c>
      <c r="AA4609" s="193">
        <f t="shared" si="8646"/>
        <v>0</v>
      </c>
      <c r="AB4609" s="193" t="str">
        <f t="shared" ref="AB4609" si="8711">AB$296</f>
        <v>Plys, Jeff</v>
      </c>
    </row>
    <row r="4610" spans="1:28" s="188" customFormat="1" ht="17.399999999999999">
      <c r="A4610" s="193" t="str">
        <f t="shared" si="8641"/>
        <v>Kitchen Appl</v>
      </c>
      <c r="B4610" s="193" t="str">
        <f t="shared" si="8642"/>
        <v>KL105Kitchen Appl</v>
      </c>
      <c r="C4610" s="193" t="str">
        <f t="shared" si="8643"/>
        <v>Kitchen ApplPlys, Jeff</v>
      </c>
      <c r="D4610" s="193"/>
      <c r="E4610" s="193"/>
      <c r="F4610" s="193" t="str">
        <f t="shared" si="8644"/>
        <v>Kitchen ApplWilliams, David</v>
      </c>
      <c r="G4610" s="193" t="str">
        <f t="shared" ref="G4610:M4610" si="8712">G$297</f>
        <v>Williams, David</v>
      </c>
      <c r="H4610" s="193" t="str">
        <f t="shared" si="8712"/>
        <v>Plys, Jeff</v>
      </c>
      <c r="I4610" s="193" t="str">
        <f t="shared" si="8712"/>
        <v>KL105</v>
      </c>
      <c r="J4610" s="193" t="str">
        <f t="shared" si="8712"/>
        <v>KLH</v>
      </c>
      <c r="K4610" s="193" t="str">
        <f t="shared" si="8712"/>
        <v>all</v>
      </c>
      <c r="L4610" s="193">
        <f t="shared" si="8712"/>
        <v>0</v>
      </c>
      <c r="M4610" s="193">
        <f t="shared" si="8712"/>
        <v>0</v>
      </c>
      <c r="N4610" s="193" t="str">
        <f t="shared" si="8591"/>
        <v>Kitchen Appl</v>
      </c>
      <c r="AA4610" s="193">
        <f t="shared" si="8646"/>
        <v>0</v>
      </c>
      <c r="AB4610" s="193" t="str">
        <f t="shared" ref="AB4610" si="8713">AB$297</f>
        <v>Plys, Jeff</v>
      </c>
    </row>
    <row r="4611" spans="1:28" s="188" customFormat="1" ht="17.399999999999999">
      <c r="A4611" s="193" t="str">
        <f t="shared" si="8641"/>
        <v>Kitchen Appl</v>
      </c>
      <c r="B4611" s="193" t="str">
        <f t="shared" si="8642"/>
        <v>MI021Kitchen Appl</v>
      </c>
      <c r="C4611" s="193" t="str">
        <f t="shared" si="8643"/>
        <v>Kitchen ApplPlys, Jeff</v>
      </c>
      <c r="D4611" s="193"/>
      <c r="E4611" s="193"/>
      <c r="F4611" s="193" t="str">
        <f t="shared" si="8644"/>
        <v>Kitchen ApplWilliams, David</v>
      </c>
      <c r="G4611" s="193" t="str">
        <f t="shared" ref="G4611:M4611" si="8714">G$298</f>
        <v>Williams, David</v>
      </c>
      <c r="H4611" s="193" t="str">
        <f t="shared" si="8714"/>
        <v>Plys, Jeff</v>
      </c>
      <c r="I4611" s="193" t="str">
        <f t="shared" si="8714"/>
        <v>MI021</v>
      </c>
      <c r="J4611" s="193" t="str">
        <f t="shared" si="8714"/>
        <v>MIKE SWENSON</v>
      </c>
      <c r="K4611" s="193" t="str">
        <f t="shared" si="8714"/>
        <v>all</v>
      </c>
      <c r="L4611" s="193">
        <f t="shared" si="8714"/>
        <v>0</v>
      </c>
      <c r="M4611" s="193">
        <f t="shared" si="8714"/>
        <v>0</v>
      </c>
      <c r="N4611" s="193" t="str">
        <f t="shared" si="8591"/>
        <v>Kitchen Appl</v>
      </c>
      <c r="AA4611" s="193">
        <f t="shared" si="8646"/>
        <v>0</v>
      </c>
      <c r="AB4611" s="193" t="str">
        <f t="shared" ref="AB4611" si="8715">AB$298</f>
        <v>Plys, Jeff</v>
      </c>
    </row>
    <row r="4612" spans="1:28" s="188" customFormat="1" ht="17.399999999999999">
      <c r="A4612" s="193" t="str">
        <f t="shared" si="8641"/>
        <v>Kitchen Appl</v>
      </c>
      <c r="B4612" s="193" t="str">
        <f t="shared" si="8642"/>
        <v>PI360Kitchen Appl</v>
      </c>
      <c r="C4612" s="193" t="str">
        <f t="shared" si="8643"/>
        <v>Kitchen ApplPlys, Jeff</v>
      </c>
      <c r="D4612" s="193"/>
      <c r="E4612" s="193"/>
      <c r="F4612" s="193" t="str">
        <f t="shared" si="8644"/>
        <v>Kitchen ApplWilliams, David</v>
      </c>
      <c r="G4612" s="193" t="str">
        <f t="shared" ref="G4612:M4612" si="8716">G$299</f>
        <v>Williams, David</v>
      </c>
      <c r="H4612" s="193" t="str">
        <f t="shared" si="8716"/>
        <v>Plys, Jeff</v>
      </c>
      <c r="I4612" s="193" t="str">
        <f t="shared" si="8716"/>
        <v>PI360</v>
      </c>
      <c r="J4612" s="193" t="str">
        <f t="shared" si="8716"/>
        <v>PEIONEER SQUARE</v>
      </c>
      <c r="K4612" s="193" t="str">
        <f t="shared" si="8716"/>
        <v>all</v>
      </c>
      <c r="L4612" s="193">
        <f t="shared" si="8716"/>
        <v>0</v>
      </c>
      <c r="M4612" s="193">
        <f t="shared" si="8716"/>
        <v>0</v>
      </c>
      <c r="N4612" s="193" t="str">
        <f t="shared" si="8591"/>
        <v>Kitchen Appl</v>
      </c>
      <c r="AA4612" s="193">
        <f t="shared" si="8646"/>
        <v>0</v>
      </c>
      <c r="AB4612" s="193" t="str">
        <f t="shared" ref="AB4612" si="8717">AB$299</f>
        <v>Plys, Jeff</v>
      </c>
    </row>
    <row r="4613" spans="1:28" s="188" customFormat="1" ht="17.399999999999999">
      <c r="A4613" s="193" t="str">
        <f t="shared" si="8641"/>
        <v>Kitchen Appl</v>
      </c>
      <c r="B4613" s="193" t="str">
        <f t="shared" si="8642"/>
        <v>PR140Kitchen Appl</v>
      </c>
      <c r="C4613" s="193" t="str">
        <f t="shared" si="8643"/>
        <v>Kitchen ApplPlys, Jeff</v>
      </c>
      <c r="D4613" s="193"/>
      <c r="E4613" s="193"/>
      <c r="F4613" s="193" t="str">
        <f t="shared" si="8644"/>
        <v>Kitchen ApplWilliams, David</v>
      </c>
      <c r="G4613" s="193" t="str">
        <f t="shared" ref="G4613:M4613" si="8718">G$300</f>
        <v>Williams, David</v>
      </c>
      <c r="H4613" s="193" t="str">
        <f t="shared" si="8718"/>
        <v>Plys, Jeff</v>
      </c>
      <c r="I4613" s="193" t="str">
        <f t="shared" si="8718"/>
        <v>PR140</v>
      </c>
      <c r="J4613" s="193" t="str">
        <f t="shared" si="8718"/>
        <v>PROFESSIONAL MANUFACTURERS REPRESEN</v>
      </c>
      <c r="K4613" s="193" t="str">
        <f t="shared" si="8718"/>
        <v>all</v>
      </c>
      <c r="L4613" s="193">
        <f t="shared" si="8718"/>
        <v>0</v>
      </c>
      <c r="M4613" s="193">
        <f t="shared" si="8718"/>
        <v>0</v>
      </c>
      <c r="N4613" s="193" t="str">
        <f t="shared" si="8591"/>
        <v>Kitchen Appl</v>
      </c>
      <c r="AA4613" s="193">
        <f t="shared" si="8646"/>
        <v>0</v>
      </c>
      <c r="AB4613" s="193" t="str">
        <f t="shared" ref="AB4613" si="8719">AB$300</f>
        <v>Plys, Jeff</v>
      </c>
    </row>
    <row r="4614" spans="1:28" s="188" customFormat="1" ht="17.399999999999999">
      <c r="A4614" s="193" t="str">
        <f t="shared" si="8641"/>
        <v>Kitchen Appl</v>
      </c>
      <c r="B4614" s="193" t="str">
        <f t="shared" si="8642"/>
        <v>PT046Kitchen Appl</v>
      </c>
      <c r="C4614" s="193" t="str">
        <f t="shared" si="8643"/>
        <v>Kitchen ApplPlys, Jeff</v>
      </c>
      <c r="D4614" s="193"/>
      <c r="E4614" s="193"/>
      <c r="F4614" s="193" t="str">
        <f t="shared" si="8644"/>
        <v>Kitchen ApplWilliams, David</v>
      </c>
      <c r="G4614" s="193" t="str">
        <f t="shared" ref="G4614:M4614" si="8720">G$301</f>
        <v>Williams, David</v>
      </c>
      <c r="H4614" s="193" t="str">
        <f t="shared" si="8720"/>
        <v>Plys, Jeff</v>
      </c>
      <c r="I4614" s="193" t="str">
        <f t="shared" si="8720"/>
        <v>PT046</v>
      </c>
      <c r="J4614" s="193" t="str">
        <f t="shared" si="8720"/>
        <v>PRO PACIFIC AGENTS INC</v>
      </c>
      <c r="K4614" s="193" t="str">
        <f t="shared" si="8720"/>
        <v>all</v>
      </c>
      <c r="L4614" s="193">
        <f t="shared" si="8720"/>
        <v>0</v>
      </c>
      <c r="M4614" s="193">
        <f t="shared" si="8720"/>
        <v>0</v>
      </c>
      <c r="N4614" s="193" t="str">
        <f t="shared" si="8591"/>
        <v>Kitchen Appl</v>
      </c>
      <c r="AA4614" s="193">
        <f t="shared" si="8646"/>
        <v>0</v>
      </c>
      <c r="AB4614" s="193" t="str">
        <f t="shared" ref="AB4614" si="8721">AB$301</f>
        <v>Plys, Jeff</v>
      </c>
    </row>
    <row r="4615" spans="1:28" s="188" customFormat="1" ht="17.399999999999999">
      <c r="A4615" s="193" t="str">
        <f t="shared" si="8641"/>
        <v>Kitchen Appl</v>
      </c>
      <c r="B4615" s="193" t="str">
        <f t="shared" si="8642"/>
        <v>SA900Kitchen Appl</v>
      </c>
      <c r="C4615" s="193" t="str">
        <f t="shared" si="8643"/>
        <v>Kitchen ApplPlys, Jeff</v>
      </c>
      <c r="D4615" s="193"/>
      <c r="E4615" s="193"/>
      <c r="F4615" s="193" t="str">
        <f t="shared" si="8644"/>
        <v>Kitchen ApplWilliams, David</v>
      </c>
      <c r="G4615" s="193" t="str">
        <f t="shared" ref="G4615:M4615" si="8722">G$302</f>
        <v>Williams, David</v>
      </c>
      <c r="H4615" s="193" t="str">
        <f t="shared" si="8722"/>
        <v>Plys, Jeff</v>
      </c>
      <c r="I4615" s="193" t="str">
        <f t="shared" si="8722"/>
        <v>SA900</v>
      </c>
      <c r="J4615" s="193" t="str">
        <f t="shared" si="8722"/>
        <v>SALEM SUP</v>
      </c>
      <c r="K4615" s="193" t="str">
        <f t="shared" si="8722"/>
        <v>all</v>
      </c>
      <c r="L4615" s="193">
        <f t="shared" si="8722"/>
        <v>0</v>
      </c>
      <c r="M4615" s="193">
        <f t="shared" si="8722"/>
        <v>0</v>
      </c>
      <c r="N4615" s="193" t="str">
        <f t="shared" si="8591"/>
        <v>Kitchen Appl</v>
      </c>
      <c r="AA4615" s="193">
        <f t="shared" si="8646"/>
        <v>0</v>
      </c>
      <c r="AB4615" s="193" t="str">
        <f t="shared" ref="AB4615" si="8723">AB$302</f>
        <v>Plys, Jeff</v>
      </c>
    </row>
    <row r="4616" spans="1:28" s="188" customFormat="1" ht="17.399999999999999">
      <c r="A4616" s="193" t="str">
        <f t="shared" si="8641"/>
        <v>Kitchen Appl</v>
      </c>
      <c r="B4616" s="193" t="str">
        <f t="shared" si="8642"/>
        <v>SC275Kitchen Appl</v>
      </c>
      <c r="C4616" s="193" t="str">
        <f t="shared" si="8643"/>
        <v>Kitchen ApplPlys, Jeff</v>
      </c>
      <c r="D4616" s="193"/>
      <c r="E4616" s="193"/>
      <c r="F4616" s="193" t="str">
        <f t="shared" si="8644"/>
        <v>Kitchen ApplWilliams, David</v>
      </c>
      <c r="G4616" s="193" t="str">
        <f t="shared" ref="G4616:M4616" si="8724">G$303</f>
        <v>Williams, David</v>
      </c>
      <c r="H4616" s="193" t="str">
        <f t="shared" si="8724"/>
        <v>Plys, Jeff</v>
      </c>
      <c r="I4616" s="193" t="str">
        <f t="shared" si="8724"/>
        <v>SC275</v>
      </c>
      <c r="J4616" s="193" t="str">
        <f t="shared" si="8724"/>
        <v>STEEL CITY</v>
      </c>
      <c r="K4616" s="193" t="str">
        <f t="shared" si="8724"/>
        <v>all</v>
      </c>
      <c r="L4616" s="193">
        <f t="shared" si="8724"/>
        <v>0</v>
      </c>
      <c r="M4616" s="193">
        <f t="shared" si="8724"/>
        <v>0</v>
      </c>
      <c r="N4616" s="193" t="str">
        <f t="shared" ref="N4616:N4679" si="8725">A4616</f>
        <v>Kitchen Appl</v>
      </c>
      <c r="AA4616" s="193">
        <f t="shared" si="8646"/>
        <v>0</v>
      </c>
      <c r="AB4616" s="193" t="str">
        <f t="shared" ref="AB4616" si="8726">AB$303</f>
        <v>Plys, Jeff</v>
      </c>
    </row>
    <row r="4617" spans="1:28" s="188" customFormat="1" ht="17.399999999999999">
      <c r="A4617" s="193" t="str">
        <f t="shared" si="8641"/>
        <v>Kitchen Appl</v>
      </c>
      <c r="B4617" s="193" t="str">
        <f t="shared" si="8642"/>
        <v>SH810Kitchen Appl</v>
      </c>
      <c r="C4617" s="193" t="str">
        <f t="shared" si="8643"/>
        <v>Kitchen ApplPlys, Jeff</v>
      </c>
      <c r="D4617" s="193"/>
      <c r="E4617" s="193"/>
      <c r="F4617" s="193" t="str">
        <f t="shared" si="8644"/>
        <v>Kitchen ApplWilliams, David</v>
      </c>
      <c r="G4617" s="193" t="str">
        <f t="shared" ref="G4617:M4617" si="8727">G$304</f>
        <v>Williams, David</v>
      </c>
      <c r="H4617" s="193" t="str">
        <f t="shared" si="8727"/>
        <v>Plys, Jeff</v>
      </c>
      <c r="I4617" s="193" t="str">
        <f t="shared" si="8727"/>
        <v>SH810</v>
      </c>
      <c r="J4617" s="193" t="str">
        <f t="shared" si="8727"/>
        <v>SHAFFER DIST.</v>
      </c>
      <c r="K4617" s="193" t="str">
        <f t="shared" si="8727"/>
        <v>all</v>
      </c>
      <c r="L4617" s="193">
        <f t="shared" si="8727"/>
        <v>0</v>
      </c>
      <c r="M4617" s="193">
        <f t="shared" si="8727"/>
        <v>0</v>
      </c>
      <c r="N4617" s="193" t="str">
        <f t="shared" si="8725"/>
        <v>Kitchen Appl</v>
      </c>
      <c r="AA4617" s="193">
        <f t="shared" si="8646"/>
        <v>0</v>
      </c>
      <c r="AB4617" s="193" t="str">
        <f t="shared" ref="AB4617" si="8728">AB$304</f>
        <v>Plys, Jeff</v>
      </c>
    </row>
    <row r="4618" spans="1:28" s="188" customFormat="1" ht="17.399999999999999">
      <c r="A4618" s="193" t="str">
        <f t="shared" si="8641"/>
        <v>Kitchen Appl</v>
      </c>
      <c r="B4618" s="193" t="str">
        <f t="shared" si="8642"/>
        <v>SP578Kitchen Appl</v>
      </c>
      <c r="C4618" s="193" t="str">
        <f t="shared" si="8643"/>
        <v>Kitchen ApplPlys, Jeff</v>
      </c>
      <c r="D4618" s="193"/>
      <c r="E4618" s="193"/>
      <c r="F4618" s="193" t="str">
        <f t="shared" si="8644"/>
        <v>Kitchen ApplWilliams, David</v>
      </c>
      <c r="G4618" s="193" t="str">
        <f t="shared" ref="G4618:M4618" si="8729">G$305</f>
        <v>Williams, David</v>
      </c>
      <c r="H4618" s="193" t="str">
        <f t="shared" si="8729"/>
        <v>Plys, Jeff</v>
      </c>
      <c r="I4618" s="193" t="str">
        <f t="shared" si="8729"/>
        <v>SP578</v>
      </c>
      <c r="J4618" s="193" t="str">
        <f t="shared" si="8729"/>
        <v>STIEFEL DISTRIBUTING LLC</v>
      </c>
      <c r="K4618" s="193" t="str">
        <f t="shared" si="8729"/>
        <v>all</v>
      </c>
      <c r="L4618" s="193">
        <f t="shared" si="8729"/>
        <v>0</v>
      </c>
      <c r="M4618" s="193">
        <f t="shared" si="8729"/>
        <v>0</v>
      </c>
      <c r="N4618" s="193" t="str">
        <f t="shared" si="8725"/>
        <v>Kitchen Appl</v>
      </c>
      <c r="AA4618" s="193">
        <f t="shared" si="8646"/>
        <v>0</v>
      </c>
      <c r="AB4618" s="193" t="str">
        <f t="shared" ref="AB4618" si="8730">AB$305</f>
        <v>Plys, Jeff</v>
      </c>
    </row>
    <row r="4619" spans="1:28" s="188" customFormat="1" ht="17.399999999999999">
      <c r="A4619" s="193" t="str">
        <f t="shared" si="8641"/>
        <v>Kitchen Appl</v>
      </c>
      <c r="B4619" s="193" t="str">
        <f t="shared" si="8642"/>
        <v>SP579Kitchen Appl</v>
      </c>
      <c r="C4619" s="193" t="str">
        <f t="shared" si="8643"/>
        <v>Kitchen ApplPlys, Jeff</v>
      </c>
      <c r="D4619" s="193"/>
      <c r="E4619" s="193"/>
      <c r="F4619" s="193" t="str">
        <f t="shared" si="8644"/>
        <v>Kitchen ApplWilliams, David</v>
      </c>
      <c r="G4619" s="193" t="str">
        <f t="shared" ref="G4619:M4619" si="8731">G$306</f>
        <v>Williams, David</v>
      </c>
      <c r="H4619" s="193" t="str">
        <f t="shared" si="8731"/>
        <v>Plys, Jeff</v>
      </c>
      <c r="I4619" s="193" t="str">
        <f t="shared" si="8731"/>
        <v>SP579</v>
      </c>
      <c r="J4619" s="193" t="str">
        <f t="shared" si="8731"/>
        <v>SPECIALITY EQUIPMENT SALES (SESCO)</v>
      </c>
      <c r="K4619" s="193" t="str">
        <f t="shared" si="8731"/>
        <v>all</v>
      </c>
      <c r="L4619" s="193">
        <f t="shared" si="8731"/>
        <v>0</v>
      </c>
      <c r="M4619" s="193">
        <f t="shared" si="8731"/>
        <v>0</v>
      </c>
      <c r="N4619" s="193" t="str">
        <f t="shared" si="8725"/>
        <v>Kitchen Appl</v>
      </c>
      <c r="AA4619" s="193">
        <f t="shared" si="8646"/>
        <v>0</v>
      </c>
      <c r="AB4619" s="193" t="str">
        <f t="shared" ref="AB4619" si="8732">AB$306</f>
        <v>Plys, Jeff</v>
      </c>
    </row>
    <row r="4620" spans="1:28" s="188" customFormat="1" ht="17.399999999999999">
      <c r="A4620" s="193" t="str">
        <f t="shared" si="8641"/>
        <v>Kitchen Appl</v>
      </c>
      <c r="B4620" s="193" t="str">
        <f t="shared" si="8642"/>
        <v>0Kitchen Appl</v>
      </c>
      <c r="C4620" s="193" t="str">
        <f t="shared" si="8643"/>
        <v>Kitchen Appl0</v>
      </c>
      <c r="D4620" s="193"/>
      <c r="E4620" s="193"/>
      <c r="F4620" s="193" t="str">
        <f t="shared" si="8644"/>
        <v>Kitchen Appl0</v>
      </c>
      <c r="G4620" s="193">
        <f t="shared" ref="G4620:M4620" si="8733">G$307</f>
        <v>0</v>
      </c>
      <c r="H4620" s="193">
        <f t="shared" si="8733"/>
        <v>0</v>
      </c>
      <c r="I4620" s="193">
        <f t="shared" si="8733"/>
        <v>0</v>
      </c>
      <c r="J4620" s="193">
        <f t="shared" si="8733"/>
        <v>0</v>
      </c>
      <c r="K4620" s="193">
        <f t="shared" si="8733"/>
        <v>0</v>
      </c>
      <c r="L4620" s="193">
        <f t="shared" si="8733"/>
        <v>0</v>
      </c>
      <c r="M4620" s="193">
        <f t="shared" si="8733"/>
        <v>0</v>
      </c>
      <c r="N4620" s="193" t="str">
        <f t="shared" si="8725"/>
        <v>Kitchen Appl</v>
      </c>
      <c r="AA4620" s="193">
        <f t="shared" si="8646"/>
        <v>0</v>
      </c>
      <c r="AB4620" s="193">
        <f t="shared" ref="AB4620" si="8734">AB$307</f>
        <v>0</v>
      </c>
    </row>
    <row r="4621" spans="1:28" s="188" customFormat="1" ht="17.399999999999999">
      <c r="A4621" s="193" t="str">
        <f t="shared" si="8641"/>
        <v>Kitchen Appl</v>
      </c>
      <c r="B4621" s="193" t="str">
        <f t="shared" si="8642"/>
        <v>0Kitchen Appl</v>
      </c>
      <c r="C4621" s="193" t="str">
        <f t="shared" si="8643"/>
        <v>Kitchen Appl0</v>
      </c>
      <c r="D4621" s="193"/>
      <c r="E4621" s="193"/>
      <c r="F4621" s="193" t="str">
        <f t="shared" si="8644"/>
        <v>Kitchen Appl0</v>
      </c>
      <c r="G4621" s="193">
        <f t="shared" ref="G4621:M4621" si="8735">G$308</f>
        <v>0</v>
      </c>
      <c r="H4621" s="193">
        <f t="shared" si="8735"/>
        <v>0</v>
      </c>
      <c r="I4621" s="193">
        <f t="shared" si="8735"/>
        <v>0</v>
      </c>
      <c r="J4621" s="193">
        <f t="shared" si="8735"/>
        <v>0</v>
      </c>
      <c r="K4621" s="193">
        <f t="shared" si="8735"/>
        <v>0</v>
      </c>
      <c r="L4621" s="193">
        <f t="shared" si="8735"/>
        <v>0</v>
      </c>
      <c r="M4621" s="193">
        <f t="shared" si="8735"/>
        <v>0</v>
      </c>
      <c r="N4621" s="193" t="str">
        <f t="shared" si="8725"/>
        <v>Kitchen Appl</v>
      </c>
      <c r="AA4621" s="193">
        <f t="shared" si="8646"/>
        <v>0</v>
      </c>
      <c r="AB4621" s="193">
        <f t="shared" ref="AB4621" si="8736">AB$308</f>
        <v>0</v>
      </c>
    </row>
    <row r="4622" spans="1:28" s="188" customFormat="1" ht="17.399999999999999">
      <c r="A4622" s="193" t="str">
        <f t="shared" si="8641"/>
        <v>Kitchen Appl</v>
      </c>
      <c r="B4622" s="193" t="str">
        <f t="shared" si="8642"/>
        <v>0Kitchen Appl</v>
      </c>
      <c r="C4622" s="193" t="str">
        <f t="shared" si="8643"/>
        <v>Kitchen Appl0</v>
      </c>
      <c r="D4622" s="193"/>
      <c r="E4622" s="193"/>
      <c r="F4622" s="193" t="str">
        <f t="shared" si="8644"/>
        <v>Kitchen Appl0</v>
      </c>
      <c r="G4622" s="193">
        <f t="shared" ref="G4622:M4622" si="8737">G$309</f>
        <v>0</v>
      </c>
      <c r="H4622" s="193">
        <f t="shared" si="8737"/>
        <v>0</v>
      </c>
      <c r="I4622" s="193">
        <f t="shared" si="8737"/>
        <v>0</v>
      </c>
      <c r="J4622" s="193">
        <f t="shared" si="8737"/>
        <v>0</v>
      </c>
      <c r="K4622" s="193">
        <f t="shared" si="8737"/>
        <v>0</v>
      </c>
      <c r="L4622" s="193">
        <f t="shared" si="8737"/>
        <v>0</v>
      </c>
      <c r="M4622" s="193">
        <f t="shared" si="8737"/>
        <v>0</v>
      </c>
      <c r="N4622" s="193" t="str">
        <f t="shared" si="8725"/>
        <v>Kitchen Appl</v>
      </c>
      <c r="AA4622" s="193">
        <f t="shared" si="8646"/>
        <v>0</v>
      </c>
      <c r="AB4622" s="193">
        <f t="shared" ref="AB4622" si="8738">AB$309</f>
        <v>0</v>
      </c>
    </row>
    <row r="4623" spans="1:28" s="188" customFormat="1" ht="17.399999999999999">
      <c r="A4623" s="193" t="str">
        <f t="shared" si="8641"/>
        <v>Kitchen Appl</v>
      </c>
      <c r="B4623" s="193" t="str">
        <f t="shared" si="8642"/>
        <v>0Kitchen Appl</v>
      </c>
      <c r="C4623" s="193" t="str">
        <f t="shared" si="8643"/>
        <v>Kitchen Appl0</v>
      </c>
      <c r="D4623" s="193"/>
      <c r="E4623" s="193"/>
      <c r="F4623" s="193" t="str">
        <f t="shared" si="8644"/>
        <v>Kitchen Appl0</v>
      </c>
      <c r="G4623" s="193">
        <f t="shared" ref="G4623:M4623" si="8739">G$310</f>
        <v>0</v>
      </c>
      <c r="H4623" s="193">
        <f t="shared" si="8739"/>
        <v>0</v>
      </c>
      <c r="I4623" s="193">
        <f t="shared" si="8739"/>
        <v>0</v>
      </c>
      <c r="J4623" s="193">
        <f t="shared" si="8739"/>
        <v>0</v>
      </c>
      <c r="K4623" s="193">
        <f t="shared" si="8739"/>
        <v>0</v>
      </c>
      <c r="L4623" s="193">
        <f t="shared" si="8739"/>
        <v>0</v>
      </c>
      <c r="M4623" s="193">
        <f t="shared" si="8739"/>
        <v>0</v>
      </c>
      <c r="N4623" s="193" t="str">
        <f t="shared" si="8725"/>
        <v>Kitchen Appl</v>
      </c>
      <c r="AA4623" s="193">
        <f t="shared" si="8646"/>
        <v>0</v>
      </c>
      <c r="AB4623" s="193">
        <f t="shared" ref="AB4623" si="8740">AB$310</f>
        <v>0</v>
      </c>
    </row>
    <row r="4624" spans="1:28" s="188" customFormat="1" ht="17.399999999999999">
      <c r="A4624" s="193" t="str">
        <f t="shared" si="8641"/>
        <v>Kitchen Appl</v>
      </c>
      <c r="B4624" s="193" t="str">
        <f t="shared" si="8642"/>
        <v>0Kitchen Appl</v>
      </c>
      <c r="C4624" s="193" t="str">
        <f t="shared" si="8643"/>
        <v>Kitchen Appl0</v>
      </c>
      <c r="D4624" s="193"/>
      <c r="E4624" s="193"/>
      <c r="F4624" s="193" t="str">
        <f t="shared" si="8644"/>
        <v>Kitchen Appl0</v>
      </c>
      <c r="G4624" s="193">
        <f t="shared" ref="G4624:M4624" si="8741">G$311</f>
        <v>0</v>
      </c>
      <c r="H4624" s="193">
        <f t="shared" si="8741"/>
        <v>0</v>
      </c>
      <c r="I4624" s="193">
        <f t="shared" si="8741"/>
        <v>0</v>
      </c>
      <c r="J4624" s="193">
        <f t="shared" si="8741"/>
        <v>0</v>
      </c>
      <c r="K4624" s="193">
        <f t="shared" si="8741"/>
        <v>0</v>
      </c>
      <c r="L4624" s="193">
        <f t="shared" si="8741"/>
        <v>0</v>
      </c>
      <c r="M4624" s="193">
        <f t="shared" si="8741"/>
        <v>0</v>
      </c>
      <c r="N4624" s="193" t="str">
        <f t="shared" si="8725"/>
        <v>Kitchen Appl</v>
      </c>
      <c r="AA4624" s="193">
        <f t="shared" si="8646"/>
        <v>0</v>
      </c>
      <c r="AB4624" s="193">
        <f t="shared" ref="AB4624" si="8742">AB$311</f>
        <v>0</v>
      </c>
    </row>
    <row r="4625" spans="1:28" s="188" customFormat="1" ht="17.399999999999999">
      <c r="A4625" s="193" t="str">
        <f t="shared" si="8641"/>
        <v>Kitchen Appl</v>
      </c>
      <c r="B4625" s="193" t="str">
        <f t="shared" si="8642"/>
        <v>EM245Kitchen Appl</v>
      </c>
      <c r="C4625" s="193" t="str">
        <f t="shared" si="8643"/>
        <v>Kitchen ApplRigney, Matthew</v>
      </c>
      <c r="D4625" s="193"/>
      <c r="E4625" s="193"/>
      <c r="F4625" s="193" t="str">
        <f t="shared" si="8644"/>
        <v>Kitchen ApplWilliams, David</v>
      </c>
      <c r="G4625" s="193" t="str">
        <f t="shared" ref="G4625:M4625" si="8743">G$312</f>
        <v>Williams, David</v>
      </c>
      <c r="H4625" s="193" t="str">
        <f t="shared" si="8743"/>
        <v>Rigney, Matthew</v>
      </c>
      <c r="I4625" s="193" t="str">
        <f t="shared" si="8743"/>
        <v>EM245</v>
      </c>
      <c r="J4625" s="193" t="str">
        <f t="shared" si="8743"/>
        <v>EMPIRE EQUIPMENT COMPANY</v>
      </c>
      <c r="K4625" s="193" t="str">
        <f t="shared" si="8743"/>
        <v>all</v>
      </c>
      <c r="L4625" s="193">
        <f t="shared" si="8743"/>
        <v>0</v>
      </c>
      <c r="M4625" s="193">
        <f t="shared" si="8743"/>
        <v>0</v>
      </c>
      <c r="N4625" s="193" t="str">
        <f t="shared" si="8725"/>
        <v>Kitchen Appl</v>
      </c>
      <c r="AA4625" s="193">
        <f t="shared" si="8646"/>
        <v>0</v>
      </c>
      <c r="AB4625" s="193" t="str">
        <f t="shared" ref="AB4625" si="8744">AB$312</f>
        <v>Rigney, Matthew</v>
      </c>
    </row>
    <row r="4626" spans="1:28" s="188" customFormat="1" ht="17.399999999999999">
      <c r="A4626" s="193" t="str">
        <f t="shared" si="8641"/>
        <v>Kitchen Appl</v>
      </c>
      <c r="B4626" s="193" t="str">
        <f t="shared" si="8642"/>
        <v>FI415Kitchen Appl</v>
      </c>
      <c r="C4626" s="193" t="str">
        <f t="shared" si="8643"/>
        <v>Kitchen ApplRigney, Matthew</v>
      </c>
      <c r="D4626" s="193"/>
      <c r="E4626" s="193"/>
      <c r="F4626" s="193" t="str">
        <f t="shared" si="8644"/>
        <v>Kitchen ApplWilliams, David</v>
      </c>
      <c r="G4626" s="193" t="str">
        <f t="shared" ref="G4626:M4626" si="8745">G$313</f>
        <v>Williams, David</v>
      </c>
      <c r="H4626" s="193" t="str">
        <f t="shared" si="8745"/>
        <v>Rigney, Matthew</v>
      </c>
      <c r="I4626" s="193" t="str">
        <f t="shared" si="8745"/>
        <v>FI415</v>
      </c>
      <c r="J4626" s="193" t="str">
        <f t="shared" si="8745"/>
        <v>FINN COMMERCIAL</v>
      </c>
      <c r="K4626" s="193" t="str">
        <f t="shared" si="8745"/>
        <v>all</v>
      </c>
      <c r="L4626" s="193">
        <f t="shared" si="8745"/>
        <v>0</v>
      </c>
      <c r="M4626" s="193">
        <f t="shared" si="8745"/>
        <v>0</v>
      </c>
      <c r="N4626" s="193" t="str">
        <f t="shared" si="8725"/>
        <v>Kitchen Appl</v>
      </c>
      <c r="AA4626" s="193">
        <f t="shared" si="8646"/>
        <v>0</v>
      </c>
      <c r="AB4626" s="193" t="str">
        <f t="shared" ref="AB4626" si="8746">AB$313</f>
        <v>Rigney, Matthew</v>
      </c>
    </row>
    <row r="4627" spans="1:28" s="188" customFormat="1" ht="17.399999999999999">
      <c r="A4627" s="193" t="str">
        <f t="shared" si="8641"/>
        <v>Kitchen Appl</v>
      </c>
      <c r="B4627" s="193" t="str">
        <f t="shared" si="8642"/>
        <v>HI560Kitchen Appl</v>
      </c>
      <c r="C4627" s="193" t="str">
        <f t="shared" si="8643"/>
        <v>Kitchen ApplRigney, Matthew</v>
      </c>
      <c r="D4627" s="193"/>
      <c r="E4627" s="193"/>
      <c r="F4627" s="193" t="str">
        <f t="shared" si="8644"/>
        <v>Kitchen ApplWilliams, David</v>
      </c>
      <c r="G4627" s="193" t="str">
        <f t="shared" ref="G4627:M4627" si="8747">G$314</f>
        <v>Williams, David</v>
      </c>
      <c r="H4627" s="193" t="str">
        <f t="shared" si="8747"/>
        <v>Rigney, Matthew</v>
      </c>
      <c r="I4627" s="193" t="str">
        <f t="shared" si="8747"/>
        <v>HI560</v>
      </c>
      <c r="J4627" s="193" t="str">
        <f t="shared" si="8747"/>
        <v>HIGH SABATINO</v>
      </c>
      <c r="K4627" s="193" t="str">
        <f t="shared" si="8747"/>
        <v>all</v>
      </c>
      <c r="L4627" s="193">
        <f t="shared" si="8747"/>
        <v>0</v>
      </c>
      <c r="M4627" s="193">
        <f t="shared" si="8747"/>
        <v>0</v>
      </c>
      <c r="N4627" s="193" t="str">
        <f t="shared" si="8725"/>
        <v>Kitchen Appl</v>
      </c>
      <c r="AA4627" s="193">
        <f t="shared" si="8646"/>
        <v>0</v>
      </c>
      <c r="AB4627" s="193" t="str">
        <f t="shared" ref="AB4627" si="8748">AB$314</f>
        <v>Rigney, Matthew</v>
      </c>
    </row>
    <row r="4628" spans="1:28" s="188" customFormat="1" ht="17.399999999999999">
      <c r="A4628" s="193" t="str">
        <f t="shared" si="8641"/>
        <v>Kitchen Appl</v>
      </c>
      <c r="B4628" s="193" t="str">
        <f t="shared" si="8642"/>
        <v>KE685Kitchen Appl</v>
      </c>
      <c r="C4628" s="193" t="str">
        <f t="shared" si="8643"/>
        <v>Kitchen ApplRigney, Matthew</v>
      </c>
      <c r="D4628" s="193"/>
      <c r="E4628" s="193"/>
      <c r="F4628" s="193" t="str">
        <f t="shared" si="8644"/>
        <v>Kitchen ApplWilliams, David</v>
      </c>
      <c r="G4628" s="193" t="str">
        <f t="shared" ref="G4628:M4628" si="8749">G$315</f>
        <v>Williams, David</v>
      </c>
      <c r="H4628" s="193" t="str">
        <f t="shared" si="8749"/>
        <v>Rigney, Matthew</v>
      </c>
      <c r="I4628" s="193" t="str">
        <f t="shared" si="8749"/>
        <v>KE685</v>
      </c>
      <c r="J4628" s="193" t="str">
        <f t="shared" si="8749"/>
        <v>KEN LEVEY</v>
      </c>
      <c r="K4628" s="193" t="str">
        <f t="shared" si="8749"/>
        <v>all</v>
      </c>
      <c r="L4628" s="193">
        <f t="shared" si="8749"/>
        <v>0</v>
      </c>
      <c r="M4628" s="193">
        <f t="shared" si="8749"/>
        <v>0</v>
      </c>
      <c r="N4628" s="193" t="str">
        <f t="shared" si="8725"/>
        <v>Kitchen Appl</v>
      </c>
      <c r="AA4628" s="193">
        <f t="shared" si="8646"/>
        <v>0</v>
      </c>
      <c r="AB4628" s="193" t="str">
        <f t="shared" ref="AB4628" si="8750">AB$315</f>
        <v>Rigney, Matthew</v>
      </c>
    </row>
    <row r="4629" spans="1:28" s="188" customFormat="1" ht="17.399999999999999">
      <c r="A4629" s="193" t="str">
        <f t="shared" si="8641"/>
        <v>Kitchen Appl</v>
      </c>
      <c r="B4629" s="193" t="str">
        <f t="shared" si="8642"/>
        <v>MP085Kitchen Appl</v>
      </c>
      <c r="C4629" s="193" t="str">
        <f t="shared" si="8643"/>
        <v>Kitchen ApplRigney, Matthew</v>
      </c>
      <c r="D4629" s="193"/>
      <c r="E4629" s="193"/>
      <c r="F4629" s="193" t="str">
        <f t="shared" si="8644"/>
        <v>Kitchen ApplWilliams, David</v>
      </c>
      <c r="G4629" s="193" t="str">
        <f t="shared" ref="G4629:M4629" si="8751">G$316</f>
        <v>Williams, David</v>
      </c>
      <c r="H4629" s="193" t="str">
        <f t="shared" si="8751"/>
        <v>Rigney, Matthew</v>
      </c>
      <c r="I4629" s="193" t="str">
        <f t="shared" si="8751"/>
        <v>MP085</v>
      </c>
      <c r="J4629" s="193" t="str">
        <f t="shared" si="8751"/>
        <v>MPH GROUP</v>
      </c>
      <c r="K4629" s="193" t="str">
        <f t="shared" si="8751"/>
        <v>all</v>
      </c>
      <c r="L4629" s="193">
        <f t="shared" si="8751"/>
        <v>0</v>
      </c>
      <c r="M4629" s="193">
        <f t="shared" si="8751"/>
        <v>0</v>
      </c>
      <c r="N4629" s="193" t="str">
        <f t="shared" si="8725"/>
        <v>Kitchen Appl</v>
      </c>
      <c r="AA4629" s="193">
        <f t="shared" si="8646"/>
        <v>0</v>
      </c>
      <c r="AB4629" s="193" t="str">
        <f t="shared" ref="AB4629" si="8752">AB$316</f>
        <v>Rigney, Matthew</v>
      </c>
    </row>
    <row r="4630" spans="1:28" s="188" customFormat="1" ht="17.399999999999999">
      <c r="A4630" s="193" t="str">
        <f t="shared" si="8641"/>
        <v>Kitchen Appl</v>
      </c>
      <c r="B4630" s="193" t="str">
        <f t="shared" si="8642"/>
        <v>MS170Kitchen Appl</v>
      </c>
      <c r="C4630" s="193" t="str">
        <f t="shared" si="8643"/>
        <v>Kitchen ApplRigney, Matthew</v>
      </c>
      <c r="D4630" s="193"/>
      <c r="E4630" s="193"/>
      <c r="F4630" s="193" t="str">
        <f t="shared" si="8644"/>
        <v>Kitchen ApplWilliams, David</v>
      </c>
      <c r="G4630" s="193" t="str">
        <f t="shared" ref="G4630:M4630" si="8753">G$317</f>
        <v>Williams, David</v>
      </c>
      <c r="H4630" s="193" t="str">
        <f t="shared" si="8753"/>
        <v>Rigney, Matthew</v>
      </c>
      <c r="I4630" s="193" t="str">
        <f t="shared" si="8753"/>
        <v>MS170</v>
      </c>
      <c r="J4630" s="193" t="str">
        <f t="shared" si="8753"/>
        <v>MICROWAVE SPECIALTIES INC.</v>
      </c>
      <c r="K4630" s="193" t="str">
        <f t="shared" si="8753"/>
        <v>all</v>
      </c>
      <c r="L4630" s="193">
        <f t="shared" si="8753"/>
        <v>0</v>
      </c>
      <c r="M4630" s="193">
        <f t="shared" si="8753"/>
        <v>0</v>
      </c>
      <c r="N4630" s="193" t="str">
        <f t="shared" si="8725"/>
        <v>Kitchen Appl</v>
      </c>
      <c r="AA4630" s="193">
        <f t="shared" si="8646"/>
        <v>0</v>
      </c>
      <c r="AB4630" s="193" t="str">
        <f t="shared" ref="AB4630" si="8754">AB$317</f>
        <v>Rigney, Matthew</v>
      </c>
    </row>
    <row r="4631" spans="1:28" s="188" customFormat="1" ht="17.399999999999999">
      <c r="A4631" s="193" t="str">
        <f t="shared" si="8641"/>
        <v>Kitchen Appl</v>
      </c>
      <c r="B4631" s="193" t="str">
        <f t="shared" si="8642"/>
        <v>SC585Kitchen Appl</v>
      </c>
      <c r="C4631" s="193" t="str">
        <f t="shared" si="8643"/>
        <v>Kitchen ApplRigney, Matthew</v>
      </c>
      <c r="D4631" s="193"/>
      <c r="E4631" s="193"/>
      <c r="F4631" s="193" t="str">
        <f t="shared" si="8644"/>
        <v>Kitchen ApplWilliams, David</v>
      </c>
      <c r="G4631" s="193" t="str">
        <f t="shared" ref="G4631:M4631" si="8755">G$318</f>
        <v>Williams, David</v>
      </c>
      <c r="H4631" s="193" t="str">
        <f t="shared" si="8755"/>
        <v>Rigney, Matthew</v>
      </c>
      <c r="I4631" s="193" t="str">
        <f t="shared" si="8755"/>
        <v>SC585</v>
      </c>
      <c r="J4631" s="193" t="str">
        <f t="shared" si="8755"/>
        <v>SCHMID ELEVEN CORPORATION</v>
      </c>
      <c r="K4631" s="193" t="str">
        <f t="shared" si="8755"/>
        <v>all</v>
      </c>
      <c r="L4631" s="193">
        <f t="shared" si="8755"/>
        <v>0</v>
      </c>
      <c r="M4631" s="193">
        <f t="shared" si="8755"/>
        <v>0</v>
      </c>
      <c r="N4631" s="193" t="str">
        <f t="shared" si="8725"/>
        <v>Kitchen Appl</v>
      </c>
      <c r="AA4631" s="193">
        <f t="shared" si="8646"/>
        <v>0</v>
      </c>
      <c r="AB4631" s="193" t="str">
        <f t="shared" ref="AB4631" si="8756">AB$318</f>
        <v>Rigney, Matthew</v>
      </c>
    </row>
    <row r="4632" spans="1:28" s="188" customFormat="1" ht="17.399999999999999">
      <c r="A4632" s="193" t="str">
        <f t="shared" si="8641"/>
        <v>Kitchen Appl</v>
      </c>
      <c r="B4632" s="193" t="str">
        <f t="shared" si="8642"/>
        <v>TD115Kitchen Appl</v>
      </c>
      <c r="C4632" s="193" t="str">
        <f t="shared" si="8643"/>
        <v>Kitchen ApplRigney, Matthew</v>
      </c>
      <c r="D4632" s="193"/>
      <c r="E4632" s="193"/>
      <c r="F4632" s="193" t="str">
        <f t="shared" si="8644"/>
        <v>Kitchen ApplWilliams, David</v>
      </c>
      <c r="G4632" s="193" t="str">
        <f t="shared" ref="G4632:M4632" si="8757">G$319</f>
        <v>Williams, David</v>
      </c>
      <c r="H4632" s="193" t="str">
        <f t="shared" si="8757"/>
        <v>Rigney, Matthew</v>
      </c>
      <c r="I4632" s="193" t="str">
        <f t="shared" si="8757"/>
        <v>TD115</v>
      </c>
      <c r="J4632" s="193" t="str">
        <f t="shared" si="8757"/>
        <v>TD MARKETING</v>
      </c>
      <c r="K4632" s="193" t="str">
        <f t="shared" si="8757"/>
        <v>all</v>
      </c>
      <c r="L4632" s="193">
        <f t="shared" si="8757"/>
        <v>0</v>
      </c>
      <c r="M4632" s="193">
        <f t="shared" si="8757"/>
        <v>0</v>
      </c>
      <c r="N4632" s="193" t="str">
        <f t="shared" si="8725"/>
        <v>Kitchen Appl</v>
      </c>
      <c r="AA4632" s="193">
        <f t="shared" si="8646"/>
        <v>0</v>
      </c>
      <c r="AB4632" s="193" t="str">
        <f t="shared" ref="AB4632" si="8758">AB$319</f>
        <v>Rigney, Matthew</v>
      </c>
    </row>
    <row r="4633" spans="1:28" s="188" customFormat="1" ht="17.399999999999999">
      <c r="A4633" s="193" t="str">
        <f t="shared" si="8641"/>
        <v>Kitchen Appl</v>
      </c>
      <c r="B4633" s="193" t="str">
        <f t="shared" si="8642"/>
        <v>GR686Kitchen Appl</v>
      </c>
      <c r="C4633" s="193" t="str">
        <f t="shared" si="8643"/>
        <v>Kitchen ApplRigney, Matthew</v>
      </c>
      <c r="D4633" s="193"/>
      <c r="E4633" s="193"/>
      <c r="F4633" s="193" t="str">
        <f t="shared" si="8644"/>
        <v>Kitchen ApplWilliams, David</v>
      </c>
      <c r="G4633" s="193" t="str">
        <f t="shared" ref="G4633:M4633" si="8759">G$320</f>
        <v>Williams, David</v>
      </c>
      <c r="H4633" s="193" t="str">
        <f t="shared" si="8759"/>
        <v>Rigney, Matthew</v>
      </c>
      <c r="I4633" s="193" t="str">
        <f t="shared" si="8759"/>
        <v>GR686</v>
      </c>
      <c r="J4633" s="193" t="str">
        <f t="shared" si="8759"/>
        <v>GRIFFIN MARKETING GROUP INC</v>
      </c>
      <c r="K4633" s="193" t="str">
        <f t="shared" si="8759"/>
        <v>all</v>
      </c>
      <c r="L4633" s="193">
        <f t="shared" si="8759"/>
        <v>0</v>
      </c>
      <c r="M4633" s="193">
        <f t="shared" si="8759"/>
        <v>0</v>
      </c>
      <c r="N4633" s="193" t="str">
        <f t="shared" si="8725"/>
        <v>Kitchen Appl</v>
      </c>
      <c r="AA4633" s="193">
        <f t="shared" si="8646"/>
        <v>0</v>
      </c>
      <c r="AB4633" s="193" t="str">
        <f t="shared" ref="AB4633" si="8760">AB$320</f>
        <v>Rigney, Matthew</v>
      </c>
    </row>
    <row r="4634" spans="1:28" s="188" customFormat="1" ht="17.399999999999999">
      <c r="A4634" s="193" t="str">
        <f t="shared" si="8641"/>
        <v>Kitchen Appl</v>
      </c>
      <c r="B4634" s="193" t="str">
        <f t="shared" si="8642"/>
        <v>0Kitchen Appl</v>
      </c>
      <c r="C4634" s="193" t="str">
        <f t="shared" si="8643"/>
        <v>Kitchen Appl0</v>
      </c>
      <c r="D4634" s="193"/>
      <c r="E4634" s="193"/>
      <c r="F4634" s="193" t="str">
        <f t="shared" si="8644"/>
        <v>Kitchen Appl0</v>
      </c>
      <c r="G4634" s="193">
        <f t="shared" ref="G4634:M4634" si="8761">G$321</f>
        <v>0</v>
      </c>
      <c r="H4634" s="193">
        <f t="shared" si="8761"/>
        <v>0</v>
      </c>
      <c r="I4634" s="193">
        <f t="shared" si="8761"/>
        <v>0</v>
      </c>
      <c r="J4634" s="193">
        <f t="shared" si="8761"/>
        <v>0</v>
      </c>
      <c r="K4634" s="193">
        <f t="shared" si="8761"/>
        <v>0</v>
      </c>
      <c r="L4634" s="193">
        <f t="shared" si="8761"/>
        <v>0</v>
      </c>
      <c r="M4634" s="193">
        <f t="shared" si="8761"/>
        <v>0</v>
      </c>
      <c r="N4634" s="193" t="str">
        <f t="shared" si="8725"/>
        <v>Kitchen Appl</v>
      </c>
      <c r="AA4634" s="193">
        <f t="shared" si="8646"/>
        <v>0</v>
      </c>
      <c r="AB4634" s="193">
        <f t="shared" ref="AB4634" si="8762">AB$321</f>
        <v>0</v>
      </c>
    </row>
    <row r="4635" spans="1:28" s="188" customFormat="1" ht="17.399999999999999">
      <c r="A4635" s="193" t="str">
        <f t="shared" si="8641"/>
        <v>Kitchen Appl</v>
      </c>
      <c r="B4635" s="193" t="str">
        <f t="shared" si="8642"/>
        <v>NI030Kitchen Appl</v>
      </c>
      <c r="C4635" s="193" t="str">
        <f t="shared" si="8643"/>
        <v>Kitchen ApplFujikura, Keizo</v>
      </c>
      <c r="D4635" s="193"/>
      <c r="E4635" s="193"/>
      <c r="F4635" s="193" t="str">
        <f t="shared" si="8644"/>
        <v>Kitchen ApplWilliams, David</v>
      </c>
      <c r="G4635" s="193" t="str">
        <f t="shared" ref="G4635:M4635" si="8763">G$322</f>
        <v>Williams, David</v>
      </c>
      <c r="H4635" s="193" t="str">
        <f t="shared" si="8763"/>
        <v>Fujikura, Keizo</v>
      </c>
      <c r="I4635" s="193" t="str">
        <f t="shared" si="8763"/>
        <v>NI030</v>
      </c>
      <c r="J4635" s="193" t="str">
        <f t="shared" si="8763"/>
        <v xml:space="preserve">NISHIMOTO TRADING CO. </v>
      </c>
      <c r="K4635" s="193" t="str">
        <f t="shared" si="8763"/>
        <v>all</v>
      </c>
      <c r="L4635" s="193">
        <f t="shared" si="8763"/>
        <v>0</v>
      </c>
      <c r="M4635" s="193">
        <f t="shared" si="8763"/>
        <v>0</v>
      </c>
      <c r="N4635" s="193" t="str">
        <f t="shared" si="8725"/>
        <v>Kitchen Appl</v>
      </c>
      <c r="AA4635" s="193">
        <f t="shared" si="8646"/>
        <v>0</v>
      </c>
      <c r="AB4635" s="193" t="str">
        <f t="shared" ref="AB4635" si="8764">AB$322</f>
        <v>Fujikura, Keizo</v>
      </c>
    </row>
    <row r="4636" spans="1:28" s="188" customFormat="1" ht="17.399999999999999">
      <c r="A4636" s="193" t="str">
        <f t="shared" si="8641"/>
        <v>Kitchen Appl</v>
      </c>
      <c r="B4636" s="193" t="str">
        <f t="shared" si="8642"/>
        <v>EM095Kitchen Appl</v>
      </c>
      <c r="C4636" s="193" t="str">
        <f t="shared" si="8643"/>
        <v>Kitchen ApplFujikura, Keizo</v>
      </c>
      <c r="D4636" s="193"/>
      <c r="E4636" s="193"/>
      <c r="F4636" s="193" t="str">
        <f t="shared" si="8644"/>
        <v>Kitchen ApplWilliams, David</v>
      </c>
      <c r="G4636" s="193" t="str">
        <f t="shared" ref="G4636:M4636" si="8765">G$323</f>
        <v>Williams, David</v>
      </c>
      <c r="H4636" s="193" t="str">
        <f t="shared" si="8765"/>
        <v>Fujikura, Keizo</v>
      </c>
      <c r="I4636" s="193" t="str">
        <f t="shared" si="8765"/>
        <v>EM095</v>
      </c>
      <c r="J4636" s="193" t="str">
        <f t="shared" si="8765"/>
        <v>EDEN MARKETING CORP.</v>
      </c>
      <c r="K4636" s="193" t="str">
        <f t="shared" si="8765"/>
        <v>all</v>
      </c>
      <c r="L4636" s="193">
        <f t="shared" si="8765"/>
        <v>0</v>
      </c>
      <c r="M4636" s="193">
        <f t="shared" si="8765"/>
        <v>0</v>
      </c>
      <c r="N4636" s="193" t="str">
        <f t="shared" si="8725"/>
        <v>Kitchen Appl</v>
      </c>
      <c r="AA4636" s="193">
        <f t="shared" si="8646"/>
        <v>0</v>
      </c>
      <c r="AB4636" s="193" t="str">
        <f t="shared" ref="AB4636" si="8766">AB$323</f>
        <v>Nagira, Rina</v>
      </c>
    </row>
    <row r="4637" spans="1:28" s="188" customFormat="1" ht="17.399999999999999">
      <c r="A4637" s="193" t="str">
        <f t="shared" si="8641"/>
        <v>Kitchen Appl</v>
      </c>
      <c r="B4637" s="193" t="str">
        <f t="shared" si="8642"/>
        <v>NO255Kitchen Appl</v>
      </c>
      <c r="C4637" s="193" t="str">
        <f t="shared" si="8643"/>
        <v>Kitchen ApplFujikura, Keizo</v>
      </c>
      <c r="D4637" s="193"/>
      <c r="E4637" s="193"/>
      <c r="F4637" s="193" t="str">
        <f t="shared" si="8644"/>
        <v>Kitchen ApplWilliams, David</v>
      </c>
      <c r="G4637" s="193" t="str">
        <f t="shared" ref="G4637:M4637" si="8767">G$324</f>
        <v>Williams, David</v>
      </c>
      <c r="H4637" s="193" t="str">
        <f t="shared" si="8767"/>
        <v>Fujikura, Keizo</v>
      </c>
      <c r="I4637" s="193" t="str">
        <f t="shared" si="8767"/>
        <v>NO255</v>
      </c>
      <c r="J4637" s="193" t="str">
        <f t="shared" si="8767"/>
        <v>NOZAWA DISTRIBUTING</v>
      </c>
      <c r="K4637" s="193" t="str">
        <f t="shared" si="8767"/>
        <v>all</v>
      </c>
      <c r="L4637" s="193">
        <f t="shared" si="8767"/>
        <v>0</v>
      </c>
      <c r="M4637" s="193">
        <f t="shared" si="8767"/>
        <v>0</v>
      </c>
      <c r="N4637" s="193" t="str">
        <f t="shared" si="8725"/>
        <v>Kitchen Appl</v>
      </c>
      <c r="AA4637" s="193">
        <f t="shared" si="8646"/>
        <v>0</v>
      </c>
      <c r="AB4637" s="193" t="str">
        <f t="shared" ref="AB4637" si="8768">AB$324</f>
        <v>Nagira, Rina</v>
      </c>
    </row>
    <row r="4638" spans="1:28" s="188" customFormat="1" ht="17.399999999999999">
      <c r="A4638" s="193" t="str">
        <f t="shared" si="8641"/>
        <v>Kitchen Appl</v>
      </c>
      <c r="B4638" s="193" t="str">
        <f t="shared" si="8642"/>
        <v>AT551Kitchen Appl</v>
      </c>
      <c r="C4638" s="193" t="str">
        <f t="shared" si="8643"/>
        <v>Kitchen ApplFatianow, Christina</v>
      </c>
      <c r="D4638" s="193"/>
      <c r="E4638" s="193"/>
      <c r="F4638" s="193" t="str">
        <f t="shared" si="8644"/>
        <v>Kitchen ApplHoffman, Brian</v>
      </c>
      <c r="G4638" s="193" t="str">
        <f t="shared" ref="G4638:M4638" si="8769">G$325</f>
        <v>Hoffman, Brian</v>
      </c>
      <c r="H4638" s="193" t="str">
        <f t="shared" si="8769"/>
        <v>Fatianow, Christina</v>
      </c>
      <c r="I4638" s="193" t="str">
        <f t="shared" si="8769"/>
        <v>AT551</v>
      </c>
      <c r="J4638" s="193" t="str">
        <f t="shared" si="8769"/>
        <v>ATLAS SUPPLY CHAIN SERVICES, LLC</v>
      </c>
      <c r="K4638" s="193" t="str">
        <f t="shared" si="8769"/>
        <v>all</v>
      </c>
      <c r="L4638" s="193">
        <f t="shared" si="8769"/>
        <v>0</v>
      </c>
      <c r="M4638" s="193">
        <f t="shared" si="8769"/>
        <v>0</v>
      </c>
      <c r="N4638" s="193" t="str">
        <f t="shared" si="8725"/>
        <v>Kitchen Appl</v>
      </c>
      <c r="AA4638" s="193">
        <f t="shared" si="8646"/>
        <v>0</v>
      </c>
      <c r="AB4638" s="193" t="str">
        <f t="shared" ref="AB4638" si="8770">AB$325</f>
        <v>Fatianow, Christina</v>
      </c>
    </row>
    <row r="4639" spans="1:28" s="188" customFormat="1" ht="17.399999999999999">
      <c r="A4639" s="193" t="str">
        <f t="shared" si="8641"/>
        <v>Kitchen Appl</v>
      </c>
      <c r="B4639" s="193" t="str">
        <f t="shared" si="8642"/>
        <v>BI413Kitchen Appl</v>
      </c>
      <c r="C4639" s="193" t="str">
        <f t="shared" si="8643"/>
        <v>Kitchen ApplFatianow, Christina</v>
      </c>
      <c r="D4639" s="193"/>
      <c r="E4639" s="193"/>
      <c r="F4639" s="193" t="str">
        <f t="shared" si="8644"/>
        <v>Kitchen ApplHoffman, Brian</v>
      </c>
      <c r="G4639" s="193" t="str">
        <f t="shared" ref="G4639:M4639" si="8771">G$326</f>
        <v>Hoffman, Brian</v>
      </c>
      <c r="H4639" s="193" t="str">
        <f t="shared" si="8771"/>
        <v>Fatianow, Christina</v>
      </c>
      <c r="I4639" s="193" t="str">
        <f t="shared" si="8771"/>
        <v>BI413</v>
      </c>
      <c r="J4639" s="193" t="str">
        <f t="shared" si="8771"/>
        <v>BIRCHBOX INC</v>
      </c>
      <c r="K4639" s="193" t="str">
        <f t="shared" si="8771"/>
        <v>all</v>
      </c>
      <c r="L4639" s="193">
        <f t="shared" si="8771"/>
        <v>0</v>
      </c>
      <c r="M4639" s="193">
        <f t="shared" si="8771"/>
        <v>0</v>
      </c>
      <c r="N4639" s="193" t="str">
        <f t="shared" si="8725"/>
        <v>Kitchen Appl</v>
      </c>
      <c r="AA4639" s="193">
        <f t="shared" si="8646"/>
        <v>0</v>
      </c>
      <c r="AB4639" s="193" t="str">
        <f t="shared" ref="AB4639" si="8772">AB$326</f>
        <v>Fatianow, Christina</v>
      </c>
    </row>
    <row r="4640" spans="1:28" s="188" customFormat="1" ht="17.399999999999999">
      <c r="A4640" s="193" t="str">
        <f t="shared" si="8641"/>
        <v>Kitchen Appl</v>
      </c>
      <c r="B4640" s="193" t="str">
        <f t="shared" si="8642"/>
        <v>BR951Kitchen Appl</v>
      </c>
      <c r="C4640" s="193" t="str">
        <f t="shared" si="8643"/>
        <v>Kitchen ApplFatianow, Christina</v>
      </c>
      <c r="D4640" s="193"/>
      <c r="E4640" s="193"/>
      <c r="F4640" s="193" t="str">
        <f t="shared" si="8644"/>
        <v>Kitchen ApplHoffman, Brian</v>
      </c>
      <c r="G4640" s="193" t="str">
        <f t="shared" ref="G4640:M4640" si="8773">G$327</f>
        <v>Hoffman, Brian</v>
      </c>
      <c r="H4640" s="193" t="str">
        <f t="shared" si="8773"/>
        <v>Fatianow, Christina</v>
      </c>
      <c r="I4640" s="193" t="str">
        <f t="shared" si="8773"/>
        <v>BR951</v>
      </c>
      <c r="J4640" s="193" t="str">
        <f t="shared" si="8773"/>
        <v>BREWER QUILTING AND SEWING</v>
      </c>
      <c r="K4640" s="193" t="str">
        <f t="shared" si="8773"/>
        <v>all</v>
      </c>
      <c r="L4640" s="193">
        <f t="shared" si="8773"/>
        <v>0</v>
      </c>
      <c r="M4640" s="193">
        <f t="shared" si="8773"/>
        <v>0</v>
      </c>
      <c r="N4640" s="193" t="str">
        <f t="shared" si="8725"/>
        <v>Kitchen Appl</v>
      </c>
      <c r="AA4640" s="193">
        <f t="shared" si="8646"/>
        <v>0</v>
      </c>
      <c r="AB4640" s="193" t="str">
        <f t="shared" ref="AB4640" si="8774">AB$327</f>
        <v>Fatianow, Christina</v>
      </c>
    </row>
    <row r="4641" spans="1:28" s="188" customFormat="1" ht="17.399999999999999">
      <c r="A4641" s="193" t="str">
        <f t="shared" ref="A4641:A4704" si="8775">T$16</f>
        <v>Kitchen Appl</v>
      </c>
      <c r="B4641" s="193" t="str">
        <f t="shared" ref="B4641:B4704" si="8776">CONCATENATE(I4641,A4641)</f>
        <v>CA020Kitchen Appl</v>
      </c>
      <c r="C4641" s="193" t="str">
        <f t="shared" ref="C4641:C4704" si="8777">CONCATENATE(A4641,H4641)</f>
        <v>Kitchen ApplFatianow, Christina</v>
      </c>
      <c r="D4641" s="193"/>
      <c r="E4641" s="193"/>
      <c r="F4641" s="193" t="str">
        <f t="shared" ref="F4641:F4704" si="8778">CONCATENATE(A4641,G4641)</f>
        <v>Kitchen ApplHoffman, Brian</v>
      </c>
      <c r="G4641" s="193" t="str">
        <f t="shared" ref="G4641:M4641" si="8779">G$328</f>
        <v>Hoffman, Brian</v>
      </c>
      <c r="H4641" s="193" t="str">
        <f t="shared" si="8779"/>
        <v>Fatianow, Christina</v>
      </c>
      <c r="I4641" s="193" t="str">
        <f t="shared" si="8779"/>
        <v>CA020</v>
      </c>
      <c r="J4641" s="193" t="str">
        <f t="shared" si="8779"/>
        <v>CAPITAL AUDIO ELECTR</v>
      </c>
      <c r="K4641" s="193" t="str">
        <f t="shared" si="8779"/>
        <v>all</v>
      </c>
      <c r="L4641" s="193">
        <f t="shared" si="8779"/>
        <v>0</v>
      </c>
      <c r="M4641" s="193">
        <f t="shared" si="8779"/>
        <v>0</v>
      </c>
      <c r="N4641" s="193" t="str">
        <f t="shared" si="8725"/>
        <v>Kitchen Appl</v>
      </c>
      <c r="AA4641" s="193">
        <f t="shared" ref="AA4641:AA4704" si="8780">AT$16</f>
        <v>0</v>
      </c>
      <c r="AB4641" s="193" t="str">
        <f t="shared" ref="AB4641" si="8781">AB$328</f>
        <v>Fatianow, Christina</v>
      </c>
    </row>
    <row r="4642" spans="1:28" s="188" customFormat="1" ht="17.399999999999999">
      <c r="A4642" s="193" t="str">
        <f t="shared" si="8775"/>
        <v>Kitchen Appl</v>
      </c>
      <c r="B4642" s="193" t="str">
        <f t="shared" si="8776"/>
        <v>CA080Kitchen Appl</v>
      </c>
      <c r="C4642" s="193" t="str">
        <f t="shared" si="8777"/>
        <v>Kitchen ApplFatianow, Christina</v>
      </c>
      <c r="D4642" s="193"/>
      <c r="E4642" s="193"/>
      <c r="F4642" s="193" t="str">
        <f t="shared" si="8778"/>
        <v>Kitchen ApplHoffman, Brian</v>
      </c>
      <c r="G4642" s="193" t="str">
        <f t="shared" ref="G4642:M4642" si="8782">G$329</f>
        <v>Hoffman, Brian</v>
      </c>
      <c r="H4642" s="193" t="str">
        <f t="shared" si="8782"/>
        <v>Fatianow, Christina</v>
      </c>
      <c r="I4642" s="193" t="str">
        <f t="shared" si="8782"/>
        <v>CA080</v>
      </c>
      <c r="J4642" s="193" t="str">
        <f t="shared" si="8782"/>
        <v>CAPITOL SALES COMP.</v>
      </c>
      <c r="K4642" s="193" t="str">
        <f t="shared" si="8782"/>
        <v>all</v>
      </c>
      <c r="L4642" s="193">
        <f t="shared" si="8782"/>
        <v>0</v>
      </c>
      <c r="M4642" s="193">
        <f t="shared" si="8782"/>
        <v>0</v>
      </c>
      <c r="N4642" s="193" t="str">
        <f t="shared" si="8725"/>
        <v>Kitchen Appl</v>
      </c>
      <c r="AA4642" s="193">
        <f t="shared" si="8780"/>
        <v>0</v>
      </c>
      <c r="AB4642" s="193" t="str">
        <f t="shared" ref="AB4642" si="8783">AB$329</f>
        <v>Fatianow, Christina</v>
      </c>
    </row>
    <row r="4643" spans="1:28" s="188" customFormat="1" ht="17.399999999999999">
      <c r="A4643" s="193" t="str">
        <f t="shared" si="8775"/>
        <v>Kitchen Appl</v>
      </c>
      <c r="B4643" s="193" t="str">
        <f t="shared" si="8776"/>
        <v>CE946Kitchen Appl</v>
      </c>
      <c r="C4643" s="193" t="str">
        <f t="shared" si="8777"/>
        <v>Kitchen ApplFatianow, Christina</v>
      </c>
      <c r="D4643" s="193"/>
      <c r="E4643" s="193"/>
      <c r="F4643" s="193" t="str">
        <f t="shared" si="8778"/>
        <v>Kitchen ApplHoffman, Brian</v>
      </c>
      <c r="G4643" s="193" t="str">
        <f t="shared" ref="G4643:M4643" si="8784">G$330</f>
        <v>Hoffman, Brian</v>
      </c>
      <c r="H4643" s="193" t="str">
        <f t="shared" si="8784"/>
        <v>Fatianow, Christina</v>
      </c>
      <c r="I4643" s="193" t="str">
        <f t="shared" si="8784"/>
        <v>CE946</v>
      </c>
      <c r="J4643" s="193" t="str">
        <f t="shared" si="8784"/>
        <v>CED PCEC</v>
      </c>
      <c r="K4643" s="193" t="str">
        <f t="shared" si="8784"/>
        <v>all</v>
      </c>
      <c r="L4643" s="193">
        <f t="shared" si="8784"/>
        <v>0</v>
      </c>
      <c r="M4643" s="193">
        <f t="shared" si="8784"/>
        <v>0</v>
      </c>
      <c r="N4643" s="193" t="str">
        <f t="shared" si="8725"/>
        <v>Kitchen Appl</v>
      </c>
      <c r="AA4643" s="193">
        <f t="shared" si="8780"/>
        <v>0</v>
      </c>
      <c r="AB4643" s="193" t="str">
        <f t="shared" ref="AB4643" si="8785">AB$330</f>
        <v>Fatianow, Christina</v>
      </c>
    </row>
    <row r="4644" spans="1:28" s="188" customFormat="1" ht="17.399999999999999">
      <c r="A4644" s="193" t="str">
        <f t="shared" si="8775"/>
        <v>Kitchen Appl</v>
      </c>
      <c r="B4644" s="193" t="str">
        <f t="shared" si="8776"/>
        <v>CR850Kitchen Appl</v>
      </c>
      <c r="C4644" s="193" t="str">
        <f t="shared" si="8777"/>
        <v>Kitchen ApplFatianow, Christina</v>
      </c>
      <c r="D4644" s="193"/>
      <c r="E4644" s="193"/>
      <c r="F4644" s="193" t="str">
        <f t="shared" si="8778"/>
        <v>Kitchen ApplHoffman, Brian</v>
      </c>
      <c r="G4644" s="193" t="str">
        <f t="shared" ref="G4644:M4644" si="8786">G$331</f>
        <v>Hoffman, Brian</v>
      </c>
      <c r="H4644" s="193" t="str">
        <f t="shared" si="8786"/>
        <v>Fatianow, Christina</v>
      </c>
      <c r="I4644" s="193" t="str">
        <f t="shared" si="8786"/>
        <v>CR850</v>
      </c>
      <c r="J4644" s="193" t="str">
        <f t="shared" si="8786"/>
        <v>CRYSTAL PROMOTIONS INC</v>
      </c>
      <c r="K4644" s="193" t="str">
        <f t="shared" si="8786"/>
        <v>all</v>
      </c>
      <c r="L4644" s="193">
        <f t="shared" si="8786"/>
        <v>0</v>
      </c>
      <c r="M4644" s="193">
        <f t="shared" si="8786"/>
        <v>0</v>
      </c>
      <c r="N4644" s="193" t="str">
        <f t="shared" si="8725"/>
        <v>Kitchen Appl</v>
      </c>
      <c r="AA4644" s="193">
        <f t="shared" si="8780"/>
        <v>0</v>
      </c>
      <c r="AB4644" s="193" t="str">
        <f t="shared" ref="AB4644" si="8787">AB$331</f>
        <v>Fatianow, Christina</v>
      </c>
    </row>
    <row r="4645" spans="1:28" s="188" customFormat="1" ht="17.399999999999999">
      <c r="A4645" s="193" t="str">
        <f t="shared" si="8775"/>
        <v>Kitchen Appl</v>
      </c>
      <c r="B4645" s="193" t="str">
        <f t="shared" si="8776"/>
        <v>DE635Kitchen Appl</v>
      </c>
      <c r="C4645" s="193" t="str">
        <f t="shared" si="8777"/>
        <v>Kitchen ApplFatianow, Christina</v>
      </c>
      <c r="D4645" s="193"/>
      <c r="E4645" s="193"/>
      <c r="F4645" s="193" t="str">
        <f t="shared" si="8778"/>
        <v>Kitchen ApplHoffman, Brian</v>
      </c>
      <c r="G4645" s="193" t="str">
        <f t="shared" ref="G4645:M4645" si="8788">G$332</f>
        <v>Hoffman, Brian</v>
      </c>
      <c r="H4645" s="193" t="str">
        <f t="shared" si="8788"/>
        <v>Fatianow, Christina</v>
      </c>
      <c r="I4645" s="193" t="str">
        <f t="shared" si="8788"/>
        <v>DE635</v>
      </c>
      <c r="J4645" s="193" t="str">
        <f t="shared" si="8788"/>
        <v>B &amp; B ELECTRONICS</v>
      </c>
      <c r="K4645" s="193" t="str">
        <f t="shared" si="8788"/>
        <v>all</v>
      </c>
      <c r="L4645" s="193">
        <f t="shared" si="8788"/>
        <v>0</v>
      </c>
      <c r="M4645" s="193">
        <f t="shared" si="8788"/>
        <v>0</v>
      </c>
      <c r="N4645" s="193" t="str">
        <f t="shared" si="8725"/>
        <v>Kitchen Appl</v>
      </c>
      <c r="AA4645" s="193">
        <f t="shared" si="8780"/>
        <v>0</v>
      </c>
      <c r="AB4645" s="193" t="str">
        <f t="shared" ref="AB4645" si="8789">AB$332</f>
        <v>Fatianow, Christina</v>
      </c>
    </row>
    <row r="4646" spans="1:28" s="188" customFormat="1" ht="17.399999999999999">
      <c r="A4646" s="193" t="str">
        <f t="shared" si="8775"/>
        <v>Kitchen Appl</v>
      </c>
      <c r="B4646" s="193" t="str">
        <f t="shared" si="8776"/>
        <v>DE895Kitchen Appl</v>
      </c>
      <c r="C4646" s="193" t="str">
        <f t="shared" si="8777"/>
        <v>Kitchen ApplFatianow, Christina</v>
      </c>
      <c r="D4646" s="193"/>
      <c r="E4646" s="193"/>
      <c r="F4646" s="193" t="str">
        <f t="shared" si="8778"/>
        <v>Kitchen ApplHoffman, Brian</v>
      </c>
      <c r="G4646" s="193" t="str">
        <f t="shared" ref="G4646:M4646" si="8790">G$333</f>
        <v>Hoffman, Brian</v>
      </c>
      <c r="H4646" s="193" t="str">
        <f t="shared" si="8790"/>
        <v>Fatianow, Christina</v>
      </c>
      <c r="I4646" s="193" t="str">
        <f t="shared" si="8790"/>
        <v>DE895</v>
      </c>
      <c r="J4646" s="193" t="str">
        <f t="shared" si="8790"/>
        <v>DESCO VACUUM CLEANER SUPPLY CO</v>
      </c>
      <c r="K4646" s="193" t="str">
        <f t="shared" si="8790"/>
        <v>all</v>
      </c>
      <c r="L4646" s="193">
        <f t="shared" si="8790"/>
        <v>0</v>
      </c>
      <c r="M4646" s="193">
        <f t="shared" si="8790"/>
        <v>0</v>
      </c>
      <c r="N4646" s="193" t="str">
        <f t="shared" si="8725"/>
        <v>Kitchen Appl</v>
      </c>
      <c r="AA4646" s="193">
        <f t="shared" si="8780"/>
        <v>0</v>
      </c>
      <c r="AB4646" s="193" t="str">
        <f t="shared" ref="AB4646" si="8791">AB$333</f>
        <v>Fatianow, Christina</v>
      </c>
    </row>
    <row r="4647" spans="1:28" s="188" customFormat="1" ht="17.399999999999999">
      <c r="A4647" s="193" t="str">
        <f t="shared" si="8775"/>
        <v>Kitchen Appl</v>
      </c>
      <c r="B4647" s="193" t="str">
        <f t="shared" si="8776"/>
        <v>EL225Kitchen Appl</v>
      </c>
      <c r="C4647" s="193" t="str">
        <f t="shared" si="8777"/>
        <v>Kitchen ApplFatianow, Christina</v>
      </c>
      <c r="D4647" s="193"/>
      <c r="E4647" s="193"/>
      <c r="F4647" s="193" t="str">
        <f t="shared" si="8778"/>
        <v>Kitchen ApplHoffman, Brian</v>
      </c>
      <c r="G4647" s="193" t="str">
        <f t="shared" ref="G4647:M4647" si="8792">G$334</f>
        <v>Hoffman, Brian</v>
      </c>
      <c r="H4647" s="193" t="str">
        <f t="shared" si="8792"/>
        <v>Fatianow, Christina</v>
      </c>
      <c r="I4647" s="193" t="str">
        <f t="shared" si="8792"/>
        <v>EL225</v>
      </c>
      <c r="J4647" s="193" t="str">
        <f t="shared" si="8792"/>
        <v>ELECTRONIC EXPRESS I</v>
      </c>
      <c r="K4647" s="193" t="str">
        <f t="shared" si="8792"/>
        <v>all</v>
      </c>
      <c r="L4647" s="193">
        <f t="shared" si="8792"/>
        <v>0</v>
      </c>
      <c r="M4647" s="193">
        <f t="shared" si="8792"/>
        <v>0</v>
      </c>
      <c r="N4647" s="193" t="str">
        <f t="shared" si="8725"/>
        <v>Kitchen Appl</v>
      </c>
      <c r="AA4647" s="193">
        <f t="shared" si="8780"/>
        <v>0</v>
      </c>
      <c r="AB4647" s="193" t="str">
        <f t="shared" ref="AB4647" si="8793">AB$334</f>
        <v>Fatianow, Christina</v>
      </c>
    </row>
    <row r="4648" spans="1:28" s="188" customFormat="1" ht="17.399999999999999">
      <c r="A4648" s="193" t="str">
        <f t="shared" si="8775"/>
        <v>Kitchen Appl</v>
      </c>
      <c r="B4648" s="193" t="str">
        <f t="shared" si="8776"/>
        <v>EN171Kitchen Appl</v>
      </c>
      <c r="C4648" s="193" t="str">
        <f t="shared" si="8777"/>
        <v>Kitchen ApplFatianow, Christina</v>
      </c>
      <c r="D4648" s="193"/>
      <c r="E4648" s="193"/>
      <c r="F4648" s="193" t="str">
        <f t="shared" si="8778"/>
        <v>Kitchen ApplHoffman, Brian</v>
      </c>
      <c r="G4648" s="193" t="str">
        <f t="shared" ref="G4648:M4648" si="8794">G$335</f>
        <v>Hoffman, Brian</v>
      </c>
      <c r="H4648" s="193" t="str">
        <f t="shared" si="8794"/>
        <v>Fatianow, Christina</v>
      </c>
      <c r="I4648" s="193" t="str">
        <f t="shared" si="8794"/>
        <v>EN171</v>
      </c>
      <c r="J4648" s="193" t="str">
        <f t="shared" si="8794"/>
        <v>ENCOMPASS SUPPLY CHAIN SOLUT. INC</v>
      </c>
      <c r="K4648" s="193" t="str">
        <f t="shared" si="8794"/>
        <v>all</v>
      </c>
      <c r="L4648" s="193">
        <f t="shared" si="8794"/>
        <v>0</v>
      </c>
      <c r="M4648" s="193">
        <f t="shared" si="8794"/>
        <v>0</v>
      </c>
      <c r="N4648" s="193" t="str">
        <f t="shared" si="8725"/>
        <v>Kitchen Appl</v>
      </c>
      <c r="AA4648" s="193">
        <f t="shared" si="8780"/>
        <v>0</v>
      </c>
      <c r="AB4648" s="193" t="str">
        <f t="shared" ref="AB4648" si="8795">AB$335</f>
        <v>Fatianow, Christina</v>
      </c>
    </row>
    <row r="4649" spans="1:28" s="188" customFormat="1" ht="17.399999999999999">
      <c r="A4649" s="193" t="str">
        <f t="shared" si="8775"/>
        <v>Kitchen Appl</v>
      </c>
      <c r="B4649" s="193" t="str">
        <f t="shared" si="8776"/>
        <v>FE020Kitchen Appl</v>
      </c>
      <c r="C4649" s="193" t="str">
        <f t="shared" si="8777"/>
        <v>Kitchen ApplFatianow, Christina</v>
      </c>
      <c r="D4649" s="193"/>
      <c r="E4649" s="193"/>
      <c r="F4649" s="193" t="str">
        <f t="shared" si="8778"/>
        <v>Kitchen ApplHoffman, Brian</v>
      </c>
      <c r="G4649" s="193" t="str">
        <f t="shared" ref="G4649:M4649" si="8796">G$336</f>
        <v>Hoffman, Brian</v>
      </c>
      <c r="H4649" s="193" t="str">
        <f t="shared" si="8796"/>
        <v>Fatianow, Christina</v>
      </c>
      <c r="I4649" s="193" t="str">
        <f t="shared" si="8796"/>
        <v>FE020</v>
      </c>
      <c r="J4649" s="193" t="str">
        <f t="shared" si="8796"/>
        <v>FERGUSON ENTER</v>
      </c>
      <c r="K4649" s="193" t="str">
        <f t="shared" si="8796"/>
        <v>all</v>
      </c>
      <c r="L4649" s="193">
        <f t="shared" si="8796"/>
        <v>0</v>
      </c>
      <c r="M4649" s="193">
        <f t="shared" si="8796"/>
        <v>0</v>
      </c>
      <c r="N4649" s="193" t="str">
        <f t="shared" si="8725"/>
        <v>Kitchen Appl</v>
      </c>
      <c r="AA4649" s="193">
        <f t="shared" si="8780"/>
        <v>0</v>
      </c>
      <c r="AB4649" s="193" t="str">
        <f t="shared" ref="AB4649" si="8797">AB$336</f>
        <v>Fatianow, Christina</v>
      </c>
    </row>
    <row r="4650" spans="1:28" s="188" customFormat="1" ht="17.399999999999999">
      <c r="A4650" s="193" t="str">
        <f t="shared" si="8775"/>
        <v>Kitchen Appl</v>
      </c>
      <c r="B4650" s="193" t="str">
        <f t="shared" si="8776"/>
        <v>FI376Kitchen Appl</v>
      </c>
      <c r="C4650" s="193" t="str">
        <f t="shared" si="8777"/>
        <v>Kitchen ApplFatianow, Christina</v>
      </c>
      <c r="D4650" s="193"/>
      <c r="E4650" s="193"/>
      <c r="F4650" s="193" t="str">
        <f t="shared" si="8778"/>
        <v>Kitchen ApplHoffman, Brian</v>
      </c>
      <c r="G4650" s="193" t="str">
        <f t="shared" ref="G4650:M4650" si="8798">G$337</f>
        <v>Hoffman, Brian</v>
      </c>
      <c r="H4650" s="193" t="str">
        <f t="shared" si="8798"/>
        <v>Fatianow, Christina</v>
      </c>
      <c r="I4650" s="193" t="str">
        <f t="shared" si="8798"/>
        <v>FI376</v>
      </c>
      <c r="J4650" s="193" t="str">
        <f t="shared" si="8798"/>
        <v>5-BELOW</v>
      </c>
      <c r="K4650" s="193" t="str">
        <f t="shared" si="8798"/>
        <v>all</v>
      </c>
      <c r="L4650" s="193">
        <f t="shared" si="8798"/>
        <v>0</v>
      </c>
      <c r="M4650" s="193">
        <f t="shared" si="8798"/>
        <v>0</v>
      </c>
      <c r="N4650" s="193" t="str">
        <f t="shared" si="8725"/>
        <v>Kitchen Appl</v>
      </c>
      <c r="AA4650" s="193">
        <f t="shared" si="8780"/>
        <v>0</v>
      </c>
      <c r="AB4650" s="193" t="str">
        <f t="shared" ref="AB4650" si="8799">AB$337</f>
        <v>Fatianow, Christina</v>
      </c>
    </row>
    <row r="4651" spans="1:28" s="188" customFormat="1" ht="17.399999999999999">
      <c r="A4651" s="193" t="str">
        <f t="shared" si="8775"/>
        <v>Kitchen Appl</v>
      </c>
      <c r="B4651" s="193" t="str">
        <f t="shared" si="8776"/>
        <v>HA110Kitchen Appl</v>
      </c>
      <c r="C4651" s="193" t="str">
        <f t="shared" si="8777"/>
        <v>Kitchen ApplFatianow, Christina</v>
      </c>
      <c r="D4651" s="193"/>
      <c r="E4651" s="193"/>
      <c r="F4651" s="193" t="str">
        <f t="shared" si="8778"/>
        <v>Kitchen ApplHoffman, Brian</v>
      </c>
      <c r="G4651" s="193" t="str">
        <f t="shared" ref="G4651:M4651" si="8800">G$338</f>
        <v>Hoffman, Brian</v>
      </c>
      <c r="H4651" s="193" t="str">
        <f t="shared" si="8800"/>
        <v>Fatianow, Christina</v>
      </c>
      <c r="I4651" s="193" t="str">
        <f t="shared" si="8800"/>
        <v>HA110</v>
      </c>
      <c r="J4651" s="193" t="str">
        <f t="shared" si="8800"/>
        <v>HAMMACHER SCHLEMMER</v>
      </c>
      <c r="K4651" s="193" t="str">
        <f t="shared" si="8800"/>
        <v>all</v>
      </c>
      <c r="L4651" s="193">
        <f t="shared" si="8800"/>
        <v>0</v>
      </c>
      <c r="M4651" s="193">
        <f t="shared" si="8800"/>
        <v>0</v>
      </c>
      <c r="N4651" s="193" t="str">
        <f t="shared" si="8725"/>
        <v>Kitchen Appl</v>
      </c>
      <c r="AA4651" s="193">
        <f t="shared" si="8780"/>
        <v>0</v>
      </c>
      <c r="AB4651" s="193" t="str">
        <f t="shared" ref="AB4651" si="8801">AB$338</f>
        <v>Fatianow, Christina</v>
      </c>
    </row>
    <row r="4652" spans="1:28" s="188" customFormat="1" ht="17.399999999999999">
      <c r="A4652" s="193" t="str">
        <f t="shared" si="8775"/>
        <v>Kitchen Appl</v>
      </c>
      <c r="B4652" s="193" t="str">
        <f t="shared" si="8776"/>
        <v>HE085Kitchen Appl</v>
      </c>
      <c r="C4652" s="193" t="str">
        <f t="shared" si="8777"/>
        <v>Kitchen ApplFatianow, Christina</v>
      </c>
      <c r="D4652" s="193"/>
      <c r="E4652" s="193"/>
      <c r="F4652" s="193" t="str">
        <f t="shared" si="8778"/>
        <v>Kitchen ApplHoffman, Brian</v>
      </c>
      <c r="G4652" s="193" t="str">
        <f t="shared" ref="G4652:M4652" si="8802">G$339</f>
        <v>Hoffman, Brian</v>
      </c>
      <c r="H4652" s="193" t="str">
        <f t="shared" si="8802"/>
        <v>Fatianow, Christina</v>
      </c>
      <c r="I4652" s="193" t="str">
        <f t="shared" si="8802"/>
        <v>HE085</v>
      </c>
      <c r="J4652" s="193" t="str">
        <f t="shared" si="8802"/>
        <v>HESCO</v>
      </c>
      <c r="K4652" s="193" t="str">
        <f t="shared" si="8802"/>
        <v>all</v>
      </c>
      <c r="L4652" s="193">
        <f t="shared" si="8802"/>
        <v>0</v>
      </c>
      <c r="M4652" s="193">
        <f t="shared" si="8802"/>
        <v>0</v>
      </c>
      <c r="N4652" s="193" t="str">
        <f t="shared" si="8725"/>
        <v>Kitchen Appl</v>
      </c>
      <c r="AA4652" s="193">
        <f t="shared" si="8780"/>
        <v>0</v>
      </c>
      <c r="AB4652" s="193" t="str">
        <f t="shared" ref="AB4652" si="8803">AB$339</f>
        <v>Fatianow, Christina</v>
      </c>
    </row>
    <row r="4653" spans="1:28" s="188" customFormat="1" ht="17.399999999999999">
      <c r="A4653" s="193" t="str">
        <f t="shared" si="8775"/>
        <v>Kitchen Appl</v>
      </c>
      <c r="B4653" s="193" t="str">
        <f t="shared" si="8776"/>
        <v>JE050Kitchen Appl</v>
      </c>
      <c r="C4653" s="193" t="str">
        <f t="shared" si="8777"/>
        <v>Kitchen ApplFatianow, Christina</v>
      </c>
      <c r="D4653" s="193"/>
      <c r="E4653" s="193"/>
      <c r="F4653" s="193" t="str">
        <f t="shared" si="8778"/>
        <v>Kitchen ApplHoffman, Brian</v>
      </c>
      <c r="G4653" s="193" t="str">
        <f t="shared" ref="G4653:M4653" si="8804">G$340</f>
        <v>Hoffman, Brian</v>
      </c>
      <c r="H4653" s="193" t="str">
        <f t="shared" si="8804"/>
        <v>Fatianow, Christina</v>
      </c>
      <c r="I4653" s="193" t="str">
        <f t="shared" si="8804"/>
        <v>JE050</v>
      </c>
      <c r="J4653" s="193" t="str">
        <f t="shared" si="8804"/>
        <v>JENNE DISTRIBUTORS I</v>
      </c>
      <c r="K4653" s="193" t="str">
        <f t="shared" si="8804"/>
        <v>all</v>
      </c>
      <c r="L4653" s="193">
        <f t="shared" si="8804"/>
        <v>0</v>
      </c>
      <c r="M4653" s="193">
        <f t="shared" si="8804"/>
        <v>0</v>
      </c>
      <c r="N4653" s="193" t="str">
        <f t="shared" si="8725"/>
        <v>Kitchen Appl</v>
      </c>
      <c r="AA4653" s="193">
        <f t="shared" si="8780"/>
        <v>0</v>
      </c>
      <c r="AB4653" s="193" t="str">
        <f t="shared" ref="AB4653" si="8805">AB$340</f>
        <v>Fatianow, Christina</v>
      </c>
    </row>
    <row r="4654" spans="1:28" s="188" customFormat="1" ht="17.399999999999999">
      <c r="A4654" s="193" t="str">
        <f t="shared" si="8775"/>
        <v>Kitchen Appl</v>
      </c>
      <c r="B4654" s="193" t="str">
        <f t="shared" si="8776"/>
        <v>JE341Kitchen Appl</v>
      </c>
      <c r="C4654" s="193" t="str">
        <f t="shared" si="8777"/>
        <v>Kitchen ApplFatianow, Christina</v>
      </c>
      <c r="D4654" s="193"/>
      <c r="E4654" s="193"/>
      <c r="F4654" s="193" t="str">
        <f t="shared" si="8778"/>
        <v>Kitchen ApplHoffman, Brian</v>
      </c>
      <c r="G4654" s="193" t="str">
        <f t="shared" ref="G4654:M4654" si="8806">G$341</f>
        <v>Hoffman, Brian</v>
      </c>
      <c r="H4654" s="193" t="str">
        <f t="shared" si="8806"/>
        <v>Fatianow, Christina</v>
      </c>
      <c r="I4654" s="193" t="str">
        <f t="shared" si="8806"/>
        <v>JE341</v>
      </c>
      <c r="J4654" s="193" t="str">
        <f t="shared" si="8806"/>
        <v>JENSEN DISTRIBUTION SERVICES</v>
      </c>
      <c r="K4654" s="193" t="str">
        <f t="shared" si="8806"/>
        <v>all</v>
      </c>
      <c r="L4654" s="193">
        <f t="shared" si="8806"/>
        <v>0</v>
      </c>
      <c r="M4654" s="193">
        <f t="shared" si="8806"/>
        <v>0</v>
      </c>
      <c r="N4654" s="193" t="str">
        <f t="shared" si="8725"/>
        <v>Kitchen Appl</v>
      </c>
      <c r="AA4654" s="193">
        <f t="shared" si="8780"/>
        <v>0</v>
      </c>
      <c r="AB4654" s="193" t="str">
        <f t="shared" ref="AB4654" si="8807">AB$341</f>
        <v>Fatianow, Christina</v>
      </c>
    </row>
    <row r="4655" spans="1:28" s="188" customFormat="1" ht="17.399999999999999">
      <c r="A4655" s="193" t="str">
        <f t="shared" si="8775"/>
        <v>Kitchen Appl</v>
      </c>
      <c r="B4655" s="193" t="str">
        <f t="shared" si="8776"/>
        <v>KE160Kitchen Appl</v>
      </c>
      <c r="C4655" s="193" t="str">
        <f t="shared" si="8777"/>
        <v>Kitchen ApplFatianow, Christina</v>
      </c>
      <c r="D4655" s="193"/>
      <c r="E4655" s="193"/>
      <c r="F4655" s="193" t="str">
        <f t="shared" si="8778"/>
        <v>Kitchen ApplHoffman, Brian</v>
      </c>
      <c r="G4655" s="193" t="str">
        <f t="shared" ref="G4655:M4655" si="8808">G$342</f>
        <v>Hoffman, Brian</v>
      </c>
      <c r="H4655" s="193" t="str">
        <f t="shared" si="8808"/>
        <v>Fatianow, Christina</v>
      </c>
      <c r="I4655" s="193" t="str">
        <f t="shared" si="8808"/>
        <v>KE160</v>
      </c>
      <c r="J4655" s="193" t="str">
        <f t="shared" si="8808"/>
        <v>KEI TRADING CO. INC.</v>
      </c>
      <c r="K4655" s="193" t="str">
        <f t="shared" si="8808"/>
        <v>all</v>
      </c>
      <c r="L4655" s="193">
        <f t="shared" si="8808"/>
        <v>0</v>
      </c>
      <c r="M4655" s="193">
        <f t="shared" si="8808"/>
        <v>0</v>
      </c>
      <c r="N4655" s="193" t="str">
        <f t="shared" si="8725"/>
        <v>Kitchen Appl</v>
      </c>
      <c r="AA4655" s="193">
        <f t="shared" si="8780"/>
        <v>0</v>
      </c>
      <c r="AB4655" s="193" t="str">
        <f t="shared" ref="AB4655" si="8809">AB$342</f>
        <v>Fatianow, Christina</v>
      </c>
    </row>
    <row r="4656" spans="1:28" s="188" customFormat="1" ht="17.399999999999999">
      <c r="A4656" s="193" t="str">
        <f t="shared" si="8775"/>
        <v>Kitchen Appl</v>
      </c>
      <c r="B4656" s="193" t="str">
        <f t="shared" si="8776"/>
        <v>LT031Kitchen Appl</v>
      </c>
      <c r="C4656" s="193" t="str">
        <f t="shared" si="8777"/>
        <v>Kitchen ApplFatianow, Christina</v>
      </c>
      <c r="D4656" s="193"/>
      <c r="E4656" s="193"/>
      <c r="F4656" s="193" t="str">
        <f t="shared" si="8778"/>
        <v>Kitchen ApplHoffman, Brian</v>
      </c>
      <c r="G4656" s="193" t="str">
        <f t="shared" ref="G4656:M4656" si="8810">G$343</f>
        <v>Hoffman, Brian</v>
      </c>
      <c r="H4656" s="193" t="str">
        <f t="shared" si="8810"/>
        <v>Fatianow, Christina</v>
      </c>
      <c r="I4656" s="193" t="str">
        <f t="shared" si="8810"/>
        <v>LT031</v>
      </c>
      <c r="J4656" s="193" t="str">
        <f t="shared" si="8810"/>
        <v>LTF CLUB OPERATIONS COMPANY INC</v>
      </c>
      <c r="K4656" s="193" t="str">
        <f t="shared" si="8810"/>
        <v>all</v>
      </c>
      <c r="L4656" s="193">
        <f t="shared" si="8810"/>
        <v>0</v>
      </c>
      <c r="M4656" s="193">
        <f t="shared" si="8810"/>
        <v>0</v>
      </c>
      <c r="N4656" s="193" t="str">
        <f t="shared" si="8725"/>
        <v>Kitchen Appl</v>
      </c>
      <c r="AA4656" s="193">
        <f t="shared" si="8780"/>
        <v>0</v>
      </c>
      <c r="AB4656" s="193" t="str">
        <f t="shared" ref="AB4656" si="8811">AB$343</f>
        <v>Fatianow, Christina</v>
      </c>
    </row>
    <row r="4657" spans="1:28" s="188" customFormat="1" ht="17.399999999999999">
      <c r="A4657" s="193" t="str">
        <f t="shared" si="8775"/>
        <v>Kitchen Appl</v>
      </c>
      <c r="B4657" s="193" t="str">
        <f t="shared" si="8776"/>
        <v>MA422Kitchen Appl</v>
      </c>
      <c r="C4657" s="193" t="str">
        <f t="shared" si="8777"/>
        <v>Kitchen ApplFatianow, Christina</v>
      </c>
      <c r="D4657" s="193"/>
      <c r="E4657" s="193"/>
      <c r="F4657" s="193" t="str">
        <f t="shared" si="8778"/>
        <v>Kitchen ApplHoffman, Brian</v>
      </c>
      <c r="G4657" s="193" t="str">
        <f t="shared" ref="G4657:M4657" si="8812">G$344</f>
        <v>Hoffman, Brian</v>
      </c>
      <c r="H4657" s="193" t="str">
        <f t="shared" si="8812"/>
        <v>Fatianow, Christina</v>
      </c>
      <c r="I4657" s="193" t="str">
        <f t="shared" si="8812"/>
        <v>MA422</v>
      </c>
      <c r="J4657" s="193" t="str">
        <f t="shared" si="8812"/>
        <v>MASON COMPANIES INC</v>
      </c>
      <c r="K4657" s="193" t="str">
        <f t="shared" si="8812"/>
        <v>all</v>
      </c>
      <c r="L4657" s="193">
        <f t="shared" si="8812"/>
        <v>0</v>
      </c>
      <c r="M4657" s="193">
        <f t="shared" si="8812"/>
        <v>0</v>
      </c>
      <c r="N4657" s="193" t="str">
        <f t="shared" si="8725"/>
        <v>Kitchen Appl</v>
      </c>
      <c r="AA4657" s="193">
        <f t="shared" si="8780"/>
        <v>0</v>
      </c>
      <c r="AB4657" s="193" t="str">
        <f t="shared" ref="AB4657" si="8813">AB$344</f>
        <v>Fatianow, Christina</v>
      </c>
    </row>
    <row r="4658" spans="1:28" s="188" customFormat="1" ht="17.399999999999999">
      <c r="A4658" s="193" t="str">
        <f t="shared" si="8775"/>
        <v>Kitchen Appl</v>
      </c>
      <c r="B4658" s="193" t="str">
        <f t="shared" si="8776"/>
        <v>MI680Kitchen Appl</v>
      </c>
      <c r="C4658" s="193" t="str">
        <f t="shared" si="8777"/>
        <v>Kitchen ApplFatianow, Christina</v>
      </c>
      <c r="D4658" s="193"/>
      <c r="E4658" s="193"/>
      <c r="F4658" s="193" t="str">
        <f t="shared" si="8778"/>
        <v>Kitchen ApplHoffman, Brian</v>
      </c>
      <c r="G4658" s="193" t="str">
        <f t="shared" ref="G4658:M4658" si="8814">G$345</f>
        <v>Hoffman, Brian</v>
      </c>
      <c r="H4658" s="193" t="str">
        <f t="shared" si="8814"/>
        <v>Fatianow, Christina</v>
      </c>
      <c r="I4658" s="193" t="str">
        <f t="shared" si="8814"/>
        <v>MI680</v>
      </c>
      <c r="J4658" s="193" t="str">
        <f t="shared" si="8814"/>
        <v>MICRO ELECTRONICS IN</v>
      </c>
      <c r="K4658" s="193" t="str">
        <f t="shared" si="8814"/>
        <v>all</v>
      </c>
      <c r="L4658" s="193">
        <f t="shared" si="8814"/>
        <v>0</v>
      </c>
      <c r="M4658" s="193">
        <f t="shared" si="8814"/>
        <v>0</v>
      </c>
      <c r="N4658" s="193" t="str">
        <f t="shared" si="8725"/>
        <v>Kitchen Appl</v>
      </c>
      <c r="AA4658" s="193">
        <f t="shared" si="8780"/>
        <v>0</v>
      </c>
      <c r="AB4658" s="193" t="str">
        <f t="shared" ref="AB4658" si="8815">AB$345</f>
        <v>Fatianow, Christina</v>
      </c>
    </row>
    <row r="4659" spans="1:28" s="188" customFormat="1" ht="17.399999999999999">
      <c r="A4659" s="193" t="str">
        <f t="shared" si="8775"/>
        <v>Kitchen Appl</v>
      </c>
      <c r="B4659" s="193" t="str">
        <f t="shared" si="8776"/>
        <v>MI978Kitchen Appl</v>
      </c>
      <c r="C4659" s="193" t="str">
        <f t="shared" si="8777"/>
        <v>Kitchen ApplFatianow, Christina</v>
      </c>
      <c r="D4659" s="193"/>
      <c r="E4659" s="193"/>
      <c r="F4659" s="193" t="str">
        <f t="shared" si="8778"/>
        <v>Kitchen ApplHoffman, Brian</v>
      </c>
      <c r="G4659" s="193" t="str">
        <f t="shared" ref="G4659:M4659" si="8816">G$346</f>
        <v>Hoffman, Brian</v>
      </c>
      <c r="H4659" s="193" t="str">
        <f t="shared" si="8816"/>
        <v>Fatianow, Christina</v>
      </c>
      <c r="I4659" s="193" t="str">
        <f t="shared" si="8816"/>
        <v>MI978</v>
      </c>
      <c r="J4659" s="193" t="str">
        <f t="shared" si="8816"/>
        <v>MID-STATE DISTRIBUTING COMPANY</v>
      </c>
      <c r="K4659" s="193" t="str">
        <f t="shared" si="8816"/>
        <v>all</v>
      </c>
      <c r="L4659" s="193">
        <f t="shared" si="8816"/>
        <v>0</v>
      </c>
      <c r="M4659" s="193">
        <f t="shared" si="8816"/>
        <v>0</v>
      </c>
      <c r="N4659" s="193" t="str">
        <f t="shared" si="8725"/>
        <v>Kitchen Appl</v>
      </c>
      <c r="AA4659" s="193">
        <f t="shared" si="8780"/>
        <v>0</v>
      </c>
      <c r="AB4659" s="193" t="str">
        <f t="shared" ref="AB4659" si="8817">AB$346</f>
        <v>Fatianow, Christina</v>
      </c>
    </row>
    <row r="4660" spans="1:28" s="188" customFormat="1" ht="17.399999999999999">
      <c r="A4660" s="193" t="str">
        <f t="shared" si="8775"/>
        <v>Kitchen Appl</v>
      </c>
      <c r="B4660" s="193" t="str">
        <f t="shared" si="8776"/>
        <v>OL136Kitchen Appl</v>
      </c>
      <c r="C4660" s="193" t="str">
        <f t="shared" si="8777"/>
        <v>Kitchen ApplFatianow, Christina</v>
      </c>
      <c r="D4660" s="193"/>
      <c r="E4660" s="193"/>
      <c r="F4660" s="193" t="str">
        <f t="shared" si="8778"/>
        <v>Kitchen ApplHoffman, Brian</v>
      </c>
      <c r="G4660" s="193" t="str">
        <f t="shared" ref="G4660:M4660" si="8818">G$347</f>
        <v>Hoffman, Brian</v>
      </c>
      <c r="H4660" s="193" t="str">
        <f t="shared" si="8818"/>
        <v>Fatianow, Christina</v>
      </c>
      <c r="I4660" s="193" t="str">
        <f t="shared" si="8818"/>
        <v>OL136</v>
      </c>
      <c r="J4660" s="193" t="str">
        <f t="shared" si="8818"/>
        <v>OLYMPIA TRADING.COM INC.</v>
      </c>
      <c r="K4660" s="193" t="str">
        <f t="shared" si="8818"/>
        <v>all</v>
      </c>
      <c r="L4660" s="193">
        <f t="shared" si="8818"/>
        <v>0</v>
      </c>
      <c r="M4660" s="193">
        <f t="shared" si="8818"/>
        <v>0</v>
      </c>
      <c r="N4660" s="193" t="str">
        <f t="shared" si="8725"/>
        <v>Kitchen Appl</v>
      </c>
      <c r="AA4660" s="193">
        <f t="shared" si="8780"/>
        <v>0</v>
      </c>
      <c r="AB4660" s="193" t="str">
        <f t="shared" ref="AB4660" si="8819">AB$347</f>
        <v>Fatianow, Christina</v>
      </c>
    </row>
    <row r="4661" spans="1:28" s="188" customFormat="1" ht="17.399999999999999">
      <c r="A4661" s="193" t="str">
        <f t="shared" si="8775"/>
        <v>Kitchen Appl</v>
      </c>
      <c r="B4661" s="193" t="str">
        <f t="shared" si="8776"/>
        <v>OV030Kitchen Appl</v>
      </c>
      <c r="C4661" s="193" t="str">
        <f t="shared" si="8777"/>
        <v>Kitchen ApplFatianow, Christina</v>
      </c>
      <c r="D4661" s="193"/>
      <c r="E4661" s="193"/>
      <c r="F4661" s="193" t="str">
        <f t="shared" si="8778"/>
        <v>Kitchen ApplHoffman, Brian</v>
      </c>
      <c r="G4661" s="193" t="str">
        <f t="shared" ref="G4661:M4661" si="8820">G$348</f>
        <v>Hoffman, Brian</v>
      </c>
      <c r="H4661" s="193" t="str">
        <f t="shared" si="8820"/>
        <v>Fatianow, Christina</v>
      </c>
      <c r="I4661" s="193" t="str">
        <f t="shared" si="8820"/>
        <v>OV030</v>
      </c>
      <c r="J4661" s="193" t="str">
        <f t="shared" si="8820"/>
        <v>OVERSEAS CONNECTION</v>
      </c>
      <c r="K4661" s="193" t="str">
        <f t="shared" si="8820"/>
        <v>all</v>
      </c>
      <c r="L4661" s="193">
        <f t="shared" si="8820"/>
        <v>0</v>
      </c>
      <c r="M4661" s="193">
        <f t="shared" si="8820"/>
        <v>0</v>
      </c>
      <c r="N4661" s="193" t="str">
        <f t="shared" si="8725"/>
        <v>Kitchen Appl</v>
      </c>
      <c r="AA4661" s="193">
        <f t="shared" si="8780"/>
        <v>0</v>
      </c>
      <c r="AB4661" s="193" t="str">
        <f t="shared" ref="AB4661" si="8821">AB$348</f>
        <v>Fatianow, Christina</v>
      </c>
    </row>
    <row r="4662" spans="1:28" s="188" customFormat="1" ht="17.399999999999999">
      <c r="A4662" s="193" t="str">
        <f t="shared" si="8775"/>
        <v>Kitchen Appl</v>
      </c>
      <c r="B4662" s="193" t="str">
        <f t="shared" si="8776"/>
        <v>PE265Kitchen Appl</v>
      </c>
      <c r="C4662" s="193" t="str">
        <f t="shared" si="8777"/>
        <v>Kitchen ApplFatianow, Christina</v>
      </c>
      <c r="D4662" s="193"/>
      <c r="E4662" s="193"/>
      <c r="F4662" s="193" t="str">
        <f t="shared" si="8778"/>
        <v>Kitchen ApplHoffman, Brian</v>
      </c>
      <c r="G4662" s="193" t="str">
        <f t="shared" ref="G4662:M4662" si="8822">G$349</f>
        <v>Hoffman, Brian</v>
      </c>
      <c r="H4662" s="193" t="str">
        <f t="shared" si="8822"/>
        <v>Fatianow, Christina</v>
      </c>
      <c r="I4662" s="193" t="str">
        <f t="shared" si="8822"/>
        <v>PE265</v>
      </c>
      <c r="J4662" s="193" t="str">
        <f t="shared" si="8822"/>
        <v>PETRA INDUSTRIES INC</v>
      </c>
      <c r="K4662" s="193" t="str">
        <f t="shared" si="8822"/>
        <v>all</v>
      </c>
      <c r="L4662" s="193">
        <f t="shared" si="8822"/>
        <v>0</v>
      </c>
      <c r="M4662" s="193">
        <f t="shared" si="8822"/>
        <v>0</v>
      </c>
      <c r="N4662" s="193" t="str">
        <f t="shared" si="8725"/>
        <v>Kitchen Appl</v>
      </c>
      <c r="AA4662" s="193">
        <f t="shared" si="8780"/>
        <v>0</v>
      </c>
      <c r="AB4662" s="193" t="str">
        <f t="shared" ref="AB4662" si="8823">AB$349</f>
        <v>Fatianow, Christina</v>
      </c>
    </row>
    <row r="4663" spans="1:28" s="188" customFormat="1" ht="17.399999999999999">
      <c r="A4663" s="193" t="str">
        <f t="shared" si="8775"/>
        <v>Kitchen Appl</v>
      </c>
      <c r="B4663" s="193" t="str">
        <f t="shared" si="8776"/>
        <v>PE370Kitchen Appl</v>
      </c>
      <c r="C4663" s="193" t="str">
        <f t="shared" si="8777"/>
        <v>Kitchen ApplFatianow, Christina</v>
      </c>
      <c r="D4663" s="193"/>
      <c r="E4663" s="193"/>
      <c r="F4663" s="193" t="str">
        <f t="shared" si="8778"/>
        <v>Kitchen ApplHoffman, Brian</v>
      </c>
      <c r="G4663" s="193" t="str">
        <f t="shared" ref="G4663:M4663" si="8824">G$350</f>
        <v>Hoffman, Brian</v>
      </c>
      <c r="H4663" s="193" t="str">
        <f t="shared" si="8824"/>
        <v>Fatianow, Christina</v>
      </c>
      <c r="I4663" s="193" t="str">
        <f t="shared" si="8824"/>
        <v>PE370</v>
      </c>
      <c r="J4663" s="193" t="str">
        <f t="shared" si="8824"/>
        <v>PETRO-GEN</v>
      </c>
      <c r="K4663" s="193" t="str">
        <f t="shared" si="8824"/>
        <v>all</v>
      </c>
      <c r="L4663" s="193">
        <f t="shared" si="8824"/>
        <v>0</v>
      </c>
      <c r="M4663" s="193">
        <f t="shared" si="8824"/>
        <v>0</v>
      </c>
      <c r="N4663" s="193" t="str">
        <f t="shared" si="8725"/>
        <v>Kitchen Appl</v>
      </c>
      <c r="AA4663" s="193">
        <f t="shared" si="8780"/>
        <v>0</v>
      </c>
      <c r="AB4663" s="193" t="str">
        <f t="shared" ref="AB4663" si="8825">AB$350</f>
        <v>Fatianow, Christina</v>
      </c>
    </row>
    <row r="4664" spans="1:28" s="188" customFormat="1" ht="17.399999999999999">
      <c r="A4664" s="193" t="str">
        <f t="shared" si="8775"/>
        <v>Kitchen Appl</v>
      </c>
      <c r="B4664" s="193" t="str">
        <f t="shared" si="8776"/>
        <v>RB005Kitchen Appl</v>
      </c>
      <c r="C4664" s="193" t="str">
        <f t="shared" si="8777"/>
        <v>Kitchen ApplFatianow, Christina</v>
      </c>
      <c r="D4664" s="193"/>
      <c r="E4664" s="193"/>
      <c r="F4664" s="193" t="str">
        <f t="shared" si="8778"/>
        <v>Kitchen ApplHoffman, Brian</v>
      </c>
      <c r="G4664" s="193" t="str">
        <f t="shared" ref="G4664:M4664" si="8826">G$351</f>
        <v>Hoffman, Brian</v>
      </c>
      <c r="H4664" s="193" t="str">
        <f t="shared" si="8826"/>
        <v>Fatianow, Christina</v>
      </c>
      <c r="I4664" s="193" t="str">
        <f t="shared" si="8826"/>
        <v>RB005</v>
      </c>
      <c r="J4664" s="193" t="str">
        <f t="shared" si="8826"/>
        <v>R &amp; B WHOLESALE DISTRIBUTORS INC</v>
      </c>
      <c r="K4664" s="193" t="str">
        <f t="shared" si="8826"/>
        <v>all</v>
      </c>
      <c r="L4664" s="193">
        <f t="shared" si="8826"/>
        <v>0</v>
      </c>
      <c r="M4664" s="193">
        <f t="shared" si="8826"/>
        <v>0</v>
      </c>
      <c r="N4664" s="193" t="str">
        <f t="shared" si="8725"/>
        <v>Kitchen Appl</v>
      </c>
      <c r="AA4664" s="193">
        <f t="shared" si="8780"/>
        <v>0</v>
      </c>
      <c r="AB4664" s="193" t="str">
        <f t="shared" ref="AB4664" si="8827">AB$351</f>
        <v>Fatianow, Christina</v>
      </c>
    </row>
    <row r="4665" spans="1:28" s="188" customFormat="1" ht="17.399999999999999">
      <c r="A4665" s="193" t="str">
        <f t="shared" si="8775"/>
        <v>Kitchen Appl</v>
      </c>
      <c r="B4665" s="193" t="str">
        <f t="shared" si="8776"/>
        <v>SA830Kitchen Appl</v>
      </c>
      <c r="C4665" s="193" t="str">
        <f t="shared" si="8777"/>
        <v>Kitchen ApplFatianow, Christina</v>
      </c>
      <c r="D4665" s="193"/>
      <c r="E4665" s="193"/>
      <c r="F4665" s="193" t="str">
        <f t="shared" si="8778"/>
        <v>Kitchen ApplHoffman, Brian</v>
      </c>
      <c r="G4665" s="193" t="str">
        <f t="shared" ref="G4665:M4665" si="8828">G$352</f>
        <v>Hoffman, Brian</v>
      </c>
      <c r="H4665" s="193" t="str">
        <f t="shared" si="8828"/>
        <v>Fatianow, Christina</v>
      </c>
      <c r="I4665" s="193" t="str">
        <f t="shared" si="8828"/>
        <v>SA830</v>
      </c>
      <c r="J4665" s="193" t="str">
        <f t="shared" si="8828"/>
        <v>SAMSONIC TRADING CO</v>
      </c>
      <c r="K4665" s="193" t="str">
        <f t="shared" si="8828"/>
        <v>all</v>
      </c>
      <c r="L4665" s="193">
        <f t="shared" si="8828"/>
        <v>0</v>
      </c>
      <c r="M4665" s="193">
        <f t="shared" si="8828"/>
        <v>0</v>
      </c>
      <c r="N4665" s="193" t="str">
        <f t="shared" si="8725"/>
        <v>Kitchen Appl</v>
      </c>
      <c r="AA4665" s="193">
        <f t="shared" si="8780"/>
        <v>0</v>
      </c>
      <c r="AB4665" s="193" t="str">
        <f t="shared" ref="AB4665" si="8829">AB$352</f>
        <v>Fatianow, Christina</v>
      </c>
    </row>
    <row r="4666" spans="1:28" s="188" customFormat="1" ht="17.399999999999999">
      <c r="A4666" s="193" t="str">
        <f t="shared" si="8775"/>
        <v>Kitchen Appl</v>
      </c>
      <c r="B4666" s="193" t="str">
        <f t="shared" si="8776"/>
        <v>SE831Kitchen Appl</v>
      </c>
      <c r="C4666" s="193" t="str">
        <f t="shared" si="8777"/>
        <v>Kitchen ApplFatianow, Christina</v>
      </c>
      <c r="D4666" s="193"/>
      <c r="E4666" s="193"/>
      <c r="F4666" s="193" t="str">
        <f t="shared" si="8778"/>
        <v>Kitchen ApplHoffman, Brian</v>
      </c>
      <c r="G4666" s="193" t="str">
        <f t="shared" ref="G4666:M4666" si="8830">G$353</f>
        <v>Hoffman, Brian</v>
      </c>
      <c r="H4666" s="193" t="str">
        <f t="shared" si="8830"/>
        <v>Fatianow, Christina</v>
      </c>
      <c r="I4666" s="193" t="str">
        <f t="shared" si="8830"/>
        <v>SE831</v>
      </c>
      <c r="J4666" s="193" t="str">
        <f t="shared" si="8830"/>
        <v>SEVENTH AVENUE INC</v>
      </c>
      <c r="K4666" s="193" t="str">
        <f t="shared" si="8830"/>
        <v>all</v>
      </c>
      <c r="L4666" s="193">
        <f t="shared" si="8830"/>
        <v>0</v>
      </c>
      <c r="M4666" s="193">
        <f t="shared" si="8830"/>
        <v>0</v>
      </c>
      <c r="N4666" s="193" t="str">
        <f t="shared" si="8725"/>
        <v>Kitchen Appl</v>
      </c>
      <c r="AA4666" s="193">
        <f t="shared" si="8780"/>
        <v>0</v>
      </c>
      <c r="AB4666" s="193" t="str">
        <f t="shared" ref="AB4666" si="8831">AB$353</f>
        <v>Fatianow, Christina</v>
      </c>
    </row>
    <row r="4667" spans="1:28" s="188" customFormat="1" ht="17.399999999999999">
      <c r="A4667" s="193" t="str">
        <f t="shared" si="8775"/>
        <v>Kitchen Appl</v>
      </c>
      <c r="B4667" s="193" t="str">
        <f t="shared" si="8776"/>
        <v>SH880Kitchen Appl</v>
      </c>
      <c r="C4667" s="193" t="str">
        <f t="shared" si="8777"/>
        <v>Kitchen ApplFatianow, Christina</v>
      </c>
      <c r="D4667" s="193"/>
      <c r="E4667" s="193"/>
      <c r="F4667" s="193" t="str">
        <f t="shared" si="8778"/>
        <v>Kitchen ApplHoffman, Brian</v>
      </c>
      <c r="G4667" s="193" t="str">
        <f t="shared" ref="G4667:M4667" si="8832">G$354</f>
        <v>Hoffman, Brian</v>
      </c>
      <c r="H4667" s="193" t="str">
        <f t="shared" si="8832"/>
        <v>Fatianow, Christina</v>
      </c>
      <c r="I4667" s="193" t="str">
        <f t="shared" si="8832"/>
        <v>SH880</v>
      </c>
      <c r="J4667" s="193" t="str">
        <f t="shared" si="8832"/>
        <v>SHAVER.COM</v>
      </c>
      <c r="K4667" s="193" t="str">
        <f t="shared" si="8832"/>
        <v>all</v>
      </c>
      <c r="L4667" s="193">
        <f t="shared" si="8832"/>
        <v>0</v>
      </c>
      <c r="M4667" s="193">
        <f t="shared" si="8832"/>
        <v>0</v>
      </c>
      <c r="N4667" s="193" t="str">
        <f t="shared" si="8725"/>
        <v>Kitchen Appl</v>
      </c>
      <c r="AA4667" s="193">
        <f t="shared" si="8780"/>
        <v>0</v>
      </c>
      <c r="AB4667" s="193" t="str">
        <f t="shared" ref="AB4667" si="8833">AB$354</f>
        <v>Fatianow, Christina</v>
      </c>
    </row>
    <row r="4668" spans="1:28" s="188" customFormat="1" ht="17.399999999999999">
      <c r="A4668" s="193" t="str">
        <f t="shared" si="8775"/>
        <v>Kitchen Appl</v>
      </c>
      <c r="B4668" s="193" t="str">
        <f t="shared" si="8776"/>
        <v>SU260Kitchen Appl</v>
      </c>
      <c r="C4668" s="193" t="str">
        <f t="shared" si="8777"/>
        <v>Kitchen ApplFatianow, Christina</v>
      </c>
      <c r="D4668" s="193"/>
      <c r="E4668" s="193"/>
      <c r="F4668" s="193" t="str">
        <f t="shared" si="8778"/>
        <v>Kitchen ApplHoffman, Brian</v>
      </c>
      <c r="G4668" s="193" t="str">
        <f t="shared" ref="G4668:M4668" si="8834">G$355</f>
        <v>Hoffman, Brian</v>
      </c>
      <c r="H4668" s="193" t="str">
        <f t="shared" si="8834"/>
        <v>Fatianow, Christina</v>
      </c>
      <c r="I4668" s="193" t="str">
        <f t="shared" si="8834"/>
        <v>SU260</v>
      </c>
      <c r="J4668" s="193" t="str">
        <f t="shared" si="8834"/>
        <v>SUMMIT IMPORT CORP.</v>
      </c>
      <c r="K4668" s="193" t="str">
        <f t="shared" si="8834"/>
        <v>all</v>
      </c>
      <c r="L4668" s="193">
        <f t="shared" si="8834"/>
        <v>0</v>
      </c>
      <c r="M4668" s="193">
        <f t="shared" si="8834"/>
        <v>0</v>
      </c>
      <c r="N4668" s="193" t="str">
        <f t="shared" si="8725"/>
        <v>Kitchen Appl</v>
      </c>
      <c r="AA4668" s="193">
        <f t="shared" si="8780"/>
        <v>0</v>
      </c>
      <c r="AB4668" s="193" t="str">
        <f t="shared" ref="AB4668" si="8835">AB$355</f>
        <v>Fatianow, Christina</v>
      </c>
    </row>
    <row r="4669" spans="1:28" s="188" customFormat="1" ht="17.399999999999999">
      <c r="A4669" s="193" t="str">
        <f t="shared" si="8775"/>
        <v>Kitchen Appl</v>
      </c>
      <c r="B4669" s="193" t="str">
        <f t="shared" si="8776"/>
        <v>TI160Kitchen Appl</v>
      </c>
      <c r="C4669" s="193" t="str">
        <f t="shared" si="8777"/>
        <v>Kitchen ApplFatianow, Christina</v>
      </c>
      <c r="D4669" s="193"/>
      <c r="E4669" s="193"/>
      <c r="F4669" s="193" t="str">
        <f t="shared" si="8778"/>
        <v>Kitchen ApplHoffman, Brian</v>
      </c>
      <c r="G4669" s="193" t="str">
        <f t="shared" ref="G4669:M4669" si="8836">G$356</f>
        <v>Hoffman, Brian</v>
      </c>
      <c r="H4669" s="193" t="str">
        <f t="shared" si="8836"/>
        <v>Fatianow, Christina</v>
      </c>
      <c r="I4669" s="193" t="str">
        <f t="shared" si="8836"/>
        <v>TI160</v>
      </c>
      <c r="J4669" s="193" t="str">
        <f t="shared" si="8836"/>
        <v>TIP TOP PARTS, USA</v>
      </c>
      <c r="K4669" s="193" t="str">
        <f t="shared" si="8836"/>
        <v>all</v>
      </c>
      <c r="L4669" s="193">
        <f t="shared" si="8836"/>
        <v>0</v>
      </c>
      <c r="M4669" s="193">
        <f t="shared" si="8836"/>
        <v>0</v>
      </c>
      <c r="N4669" s="193" t="str">
        <f t="shared" si="8725"/>
        <v>Kitchen Appl</v>
      </c>
      <c r="AA4669" s="193">
        <f t="shared" si="8780"/>
        <v>0</v>
      </c>
      <c r="AB4669" s="193" t="str">
        <f t="shared" ref="AB4669" si="8837">AB$356</f>
        <v>Fatianow, Christina</v>
      </c>
    </row>
    <row r="4670" spans="1:28" s="188" customFormat="1" ht="17.399999999999999">
      <c r="A4670" s="193" t="str">
        <f t="shared" si="8775"/>
        <v>Kitchen Appl</v>
      </c>
      <c r="B4670" s="193" t="str">
        <f t="shared" si="8776"/>
        <v>TR839Kitchen Appl</v>
      </c>
      <c r="C4670" s="193" t="str">
        <f t="shared" si="8777"/>
        <v>Kitchen ApplFatianow, Christina</v>
      </c>
      <c r="D4670" s="193"/>
      <c r="E4670" s="193"/>
      <c r="F4670" s="193" t="str">
        <f t="shared" si="8778"/>
        <v>Kitchen ApplHoffman, Brian</v>
      </c>
      <c r="G4670" s="193" t="str">
        <f t="shared" ref="G4670:M4670" si="8838">G$357</f>
        <v>Hoffman, Brian</v>
      </c>
      <c r="H4670" s="193" t="str">
        <f t="shared" si="8838"/>
        <v>Fatianow, Christina</v>
      </c>
      <c r="I4670" s="193" t="str">
        <f t="shared" si="8838"/>
        <v>TR839</v>
      </c>
      <c r="J4670" s="193" t="str">
        <f t="shared" si="8838"/>
        <v>TRI STATE DISTRIBUTORS INC</v>
      </c>
      <c r="K4670" s="193" t="str">
        <f t="shared" si="8838"/>
        <v>all</v>
      </c>
      <c r="L4670" s="193">
        <f t="shared" si="8838"/>
        <v>0</v>
      </c>
      <c r="M4670" s="193">
        <f t="shared" si="8838"/>
        <v>0</v>
      </c>
      <c r="N4670" s="193" t="str">
        <f t="shared" si="8725"/>
        <v>Kitchen Appl</v>
      </c>
      <c r="AA4670" s="193">
        <f t="shared" si="8780"/>
        <v>0</v>
      </c>
      <c r="AB4670" s="193" t="str">
        <f t="shared" ref="AB4670" si="8839">AB$357</f>
        <v>Fatianow, Christina</v>
      </c>
    </row>
    <row r="4671" spans="1:28" s="188" customFormat="1" ht="17.399999999999999">
      <c r="A4671" s="193" t="str">
        <f t="shared" si="8775"/>
        <v>Kitchen Appl</v>
      </c>
      <c r="B4671" s="193" t="str">
        <f t="shared" si="8776"/>
        <v>WA130Kitchen Appl</v>
      </c>
      <c r="C4671" s="193" t="str">
        <f t="shared" si="8777"/>
        <v>Kitchen ApplFatianow, Christina</v>
      </c>
      <c r="D4671" s="193"/>
      <c r="E4671" s="193"/>
      <c r="F4671" s="193" t="str">
        <f t="shared" si="8778"/>
        <v>Kitchen ApplHoffman, Brian</v>
      </c>
      <c r="G4671" s="193" t="str">
        <f t="shared" ref="G4671:M4671" si="8840">G$358</f>
        <v>Hoffman, Brian</v>
      </c>
      <c r="H4671" s="193" t="str">
        <f t="shared" si="8840"/>
        <v>Fatianow, Christina</v>
      </c>
      <c r="I4671" s="193" t="str">
        <f t="shared" si="8840"/>
        <v>WA130</v>
      </c>
      <c r="J4671" s="193" t="str">
        <f t="shared" si="8840"/>
        <v>WALKENHORST OF NAPA</v>
      </c>
      <c r="K4671" s="193" t="str">
        <f t="shared" si="8840"/>
        <v>all</v>
      </c>
      <c r="L4671" s="193">
        <f t="shared" si="8840"/>
        <v>0</v>
      </c>
      <c r="M4671" s="193">
        <f t="shared" si="8840"/>
        <v>0</v>
      </c>
      <c r="N4671" s="193" t="str">
        <f t="shared" si="8725"/>
        <v>Kitchen Appl</v>
      </c>
      <c r="AA4671" s="193">
        <f t="shared" si="8780"/>
        <v>0</v>
      </c>
      <c r="AB4671" s="193" t="str">
        <f t="shared" ref="AB4671" si="8841">AB$358</f>
        <v>Fatianow, Christina</v>
      </c>
    </row>
    <row r="4672" spans="1:28" s="188" customFormat="1" ht="17.399999999999999">
      <c r="A4672" s="193" t="str">
        <f t="shared" si="8775"/>
        <v>Kitchen Appl</v>
      </c>
      <c r="B4672" s="193" t="str">
        <f t="shared" si="8776"/>
        <v>WI195Kitchen Appl</v>
      </c>
      <c r="C4672" s="193" t="str">
        <f t="shared" si="8777"/>
        <v>Kitchen ApplFatianow, Christina</v>
      </c>
      <c r="D4672" s="193"/>
      <c r="E4672" s="193"/>
      <c r="F4672" s="193" t="str">
        <f t="shared" si="8778"/>
        <v>Kitchen ApplHoffman, Brian</v>
      </c>
      <c r="G4672" s="193" t="str">
        <f t="shared" ref="G4672:M4672" si="8842">G$359</f>
        <v>Hoffman, Brian</v>
      </c>
      <c r="H4672" s="193" t="str">
        <f t="shared" si="8842"/>
        <v>Fatianow, Christina</v>
      </c>
      <c r="I4672" s="193" t="str">
        <f t="shared" si="8842"/>
        <v>WI195</v>
      </c>
      <c r="J4672" s="193" t="str">
        <f t="shared" si="8842"/>
        <v>WILLIAMS-SONOMA</v>
      </c>
      <c r="K4672" s="193" t="str">
        <f t="shared" si="8842"/>
        <v>all</v>
      </c>
      <c r="L4672" s="193">
        <f t="shared" si="8842"/>
        <v>0</v>
      </c>
      <c r="M4672" s="193">
        <f t="shared" si="8842"/>
        <v>0</v>
      </c>
      <c r="N4672" s="193" t="str">
        <f t="shared" si="8725"/>
        <v>Kitchen Appl</v>
      </c>
      <c r="AA4672" s="193">
        <f t="shared" si="8780"/>
        <v>0</v>
      </c>
      <c r="AB4672" s="193" t="str">
        <f t="shared" ref="AB4672" si="8843">AB$359</f>
        <v>Fatianow, Christina</v>
      </c>
    </row>
    <row r="4673" spans="1:28" s="188" customFormat="1" ht="17.399999999999999">
      <c r="A4673" s="193" t="str">
        <f t="shared" si="8775"/>
        <v>Kitchen Appl</v>
      </c>
      <c r="B4673" s="193" t="str">
        <f t="shared" si="8776"/>
        <v>0Kitchen Appl</v>
      </c>
      <c r="C4673" s="193" t="str">
        <f t="shared" si="8777"/>
        <v>Kitchen ApplFatianow, Christina</v>
      </c>
      <c r="D4673" s="193"/>
      <c r="E4673" s="193"/>
      <c r="F4673" s="193" t="str">
        <f t="shared" si="8778"/>
        <v>Kitchen ApplHoffman, Brian</v>
      </c>
      <c r="G4673" s="193" t="str">
        <f t="shared" ref="G4673:M4673" si="8844">G$360</f>
        <v>Hoffman, Brian</v>
      </c>
      <c r="H4673" s="193" t="str">
        <f t="shared" si="8844"/>
        <v>Fatianow, Christina</v>
      </c>
      <c r="I4673" s="193">
        <f t="shared" si="8844"/>
        <v>0</v>
      </c>
      <c r="J4673" s="193" t="str">
        <f t="shared" si="8844"/>
        <v>CHECKER DISTRIBUTORS</v>
      </c>
      <c r="K4673" s="193" t="str">
        <f t="shared" si="8844"/>
        <v>all</v>
      </c>
      <c r="L4673" s="193">
        <f t="shared" si="8844"/>
        <v>0</v>
      </c>
      <c r="M4673" s="193">
        <f t="shared" si="8844"/>
        <v>0</v>
      </c>
      <c r="N4673" s="193" t="str">
        <f t="shared" si="8725"/>
        <v>Kitchen Appl</v>
      </c>
      <c r="AA4673" s="193">
        <f t="shared" si="8780"/>
        <v>0</v>
      </c>
      <c r="AB4673" s="193" t="str">
        <f t="shared" ref="AB4673" si="8845">AB$360</f>
        <v>Fatianow, Christina</v>
      </c>
    </row>
    <row r="4674" spans="1:28" s="188" customFormat="1" ht="17.399999999999999">
      <c r="A4674" s="193" t="str">
        <f t="shared" si="8775"/>
        <v>Kitchen Appl</v>
      </c>
      <c r="B4674" s="193" t="str">
        <f t="shared" si="8776"/>
        <v>0Kitchen Appl</v>
      </c>
      <c r="C4674" s="193" t="str">
        <f t="shared" si="8777"/>
        <v>Kitchen Appl0</v>
      </c>
      <c r="D4674" s="193"/>
      <c r="E4674" s="193"/>
      <c r="F4674" s="193" t="str">
        <f t="shared" si="8778"/>
        <v>Kitchen Appl0</v>
      </c>
      <c r="G4674" s="193">
        <f t="shared" ref="G4674:M4674" si="8846">G$361</f>
        <v>0</v>
      </c>
      <c r="H4674" s="193">
        <f t="shared" si="8846"/>
        <v>0</v>
      </c>
      <c r="I4674" s="193">
        <f t="shared" si="8846"/>
        <v>0</v>
      </c>
      <c r="J4674" s="193">
        <f t="shared" si="8846"/>
        <v>0</v>
      </c>
      <c r="K4674" s="193">
        <f t="shared" si="8846"/>
        <v>0</v>
      </c>
      <c r="L4674" s="193">
        <f t="shared" si="8846"/>
        <v>0</v>
      </c>
      <c r="M4674" s="193">
        <f t="shared" si="8846"/>
        <v>0</v>
      </c>
      <c r="N4674" s="193" t="str">
        <f t="shared" si="8725"/>
        <v>Kitchen Appl</v>
      </c>
      <c r="AA4674" s="193">
        <f t="shared" si="8780"/>
        <v>0</v>
      </c>
      <c r="AB4674" s="193">
        <f t="shared" ref="AB4674" si="8847">AB$361</f>
        <v>0</v>
      </c>
    </row>
    <row r="4675" spans="1:28" s="188" customFormat="1" ht="17.399999999999999">
      <c r="A4675" s="193" t="str">
        <f t="shared" si="8775"/>
        <v>Kitchen Appl</v>
      </c>
      <c r="B4675" s="193" t="str">
        <f t="shared" si="8776"/>
        <v>0Kitchen Appl</v>
      </c>
      <c r="C4675" s="193" t="str">
        <f t="shared" si="8777"/>
        <v>Kitchen Appl0</v>
      </c>
      <c r="D4675" s="193"/>
      <c r="E4675" s="193"/>
      <c r="F4675" s="193" t="str">
        <f t="shared" si="8778"/>
        <v>Kitchen Appl0</v>
      </c>
      <c r="G4675" s="193">
        <f t="shared" ref="G4675:M4675" si="8848">G$362</f>
        <v>0</v>
      </c>
      <c r="H4675" s="193">
        <f t="shared" si="8848"/>
        <v>0</v>
      </c>
      <c r="I4675" s="193">
        <f t="shared" si="8848"/>
        <v>0</v>
      </c>
      <c r="J4675" s="193">
        <f t="shared" si="8848"/>
        <v>0</v>
      </c>
      <c r="K4675" s="193">
        <f t="shared" si="8848"/>
        <v>0</v>
      </c>
      <c r="L4675" s="193">
        <f t="shared" si="8848"/>
        <v>0</v>
      </c>
      <c r="M4675" s="193">
        <f t="shared" si="8848"/>
        <v>0</v>
      </c>
      <c r="N4675" s="193" t="str">
        <f t="shared" si="8725"/>
        <v>Kitchen Appl</v>
      </c>
      <c r="AA4675" s="193">
        <f t="shared" si="8780"/>
        <v>0</v>
      </c>
      <c r="AB4675" s="193">
        <f t="shared" ref="AB4675" si="8849">AB$362</f>
        <v>0</v>
      </c>
    </row>
    <row r="4676" spans="1:28" s="188" customFormat="1" ht="17.399999999999999">
      <c r="A4676" s="193" t="str">
        <f t="shared" si="8775"/>
        <v>Kitchen Appl</v>
      </c>
      <c r="B4676" s="193" t="str">
        <f t="shared" si="8776"/>
        <v>0Kitchen Appl</v>
      </c>
      <c r="C4676" s="193" t="str">
        <f t="shared" si="8777"/>
        <v>Kitchen Appl0</v>
      </c>
      <c r="D4676" s="193"/>
      <c r="E4676" s="193"/>
      <c r="F4676" s="193" t="str">
        <f t="shared" si="8778"/>
        <v>Kitchen Appl0</v>
      </c>
      <c r="G4676" s="193">
        <f t="shared" ref="G4676:M4676" si="8850">G$363</f>
        <v>0</v>
      </c>
      <c r="H4676" s="193">
        <f t="shared" si="8850"/>
        <v>0</v>
      </c>
      <c r="I4676" s="193">
        <f t="shared" si="8850"/>
        <v>0</v>
      </c>
      <c r="J4676" s="193">
        <f t="shared" si="8850"/>
        <v>0</v>
      </c>
      <c r="K4676" s="193">
        <f t="shared" si="8850"/>
        <v>0</v>
      </c>
      <c r="L4676" s="193">
        <f t="shared" si="8850"/>
        <v>0</v>
      </c>
      <c r="M4676" s="193">
        <f t="shared" si="8850"/>
        <v>0</v>
      </c>
      <c r="N4676" s="193" t="str">
        <f t="shared" si="8725"/>
        <v>Kitchen Appl</v>
      </c>
      <c r="AA4676" s="193">
        <f t="shared" si="8780"/>
        <v>0</v>
      </c>
      <c r="AB4676" s="193">
        <f t="shared" ref="AB4676" si="8851">AB$363</f>
        <v>0</v>
      </c>
    </row>
    <row r="4677" spans="1:28" s="188" customFormat="1" ht="17.399999999999999">
      <c r="A4677" s="193" t="str">
        <f t="shared" si="8775"/>
        <v>Kitchen Appl</v>
      </c>
      <c r="B4677" s="193" t="str">
        <f t="shared" si="8776"/>
        <v>0Kitchen Appl</v>
      </c>
      <c r="C4677" s="193" t="str">
        <f t="shared" si="8777"/>
        <v>Kitchen Appl0</v>
      </c>
      <c r="D4677" s="193"/>
      <c r="E4677" s="193"/>
      <c r="F4677" s="193" t="str">
        <f t="shared" si="8778"/>
        <v>Kitchen Appl0</v>
      </c>
      <c r="G4677" s="193">
        <f t="shared" ref="G4677:M4677" si="8852">G$364</f>
        <v>0</v>
      </c>
      <c r="H4677" s="193">
        <f t="shared" si="8852"/>
        <v>0</v>
      </c>
      <c r="I4677" s="193">
        <f t="shared" si="8852"/>
        <v>0</v>
      </c>
      <c r="J4677" s="193">
        <f t="shared" si="8852"/>
        <v>0</v>
      </c>
      <c r="K4677" s="193">
        <f t="shared" si="8852"/>
        <v>0</v>
      </c>
      <c r="L4677" s="193">
        <f t="shared" si="8852"/>
        <v>0</v>
      </c>
      <c r="M4677" s="193">
        <f t="shared" si="8852"/>
        <v>0</v>
      </c>
      <c r="N4677" s="193" t="str">
        <f t="shared" si="8725"/>
        <v>Kitchen Appl</v>
      </c>
      <c r="AA4677" s="193">
        <f t="shared" si="8780"/>
        <v>0</v>
      </c>
      <c r="AB4677" s="193">
        <f t="shared" ref="AB4677" si="8853">AB$364</f>
        <v>0</v>
      </c>
    </row>
    <row r="4678" spans="1:28" s="188" customFormat="1" ht="17.399999999999999">
      <c r="A4678" s="193" t="str">
        <f t="shared" si="8775"/>
        <v>Kitchen Appl</v>
      </c>
      <c r="B4678" s="193" t="str">
        <f t="shared" si="8776"/>
        <v>0Kitchen Appl</v>
      </c>
      <c r="C4678" s="193" t="str">
        <f t="shared" si="8777"/>
        <v>Kitchen Appl0</v>
      </c>
      <c r="D4678" s="193"/>
      <c r="E4678" s="193"/>
      <c r="F4678" s="193" t="str">
        <f t="shared" si="8778"/>
        <v>Kitchen Appl0</v>
      </c>
      <c r="G4678" s="193">
        <f t="shared" ref="G4678:M4678" si="8854">G$365</f>
        <v>0</v>
      </c>
      <c r="H4678" s="193">
        <f t="shared" si="8854"/>
        <v>0</v>
      </c>
      <c r="I4678" s="193">
        <f t="shared" si="8854"/>
        <v>0</v>
      </c>
      <c r="J4678" s="193">
        <f t="shared" si="8854"/>
        <v>0</v>
      </c>
      <c r="K4678" s="193">
        <f t="shared" si="8854"/>
        <v>0</v>
      </c>
      <c r="L4678" s="193">
        <f t="shared" si="8854"/>
        <v>0</v>
      </c>
      <c r="M4678" s="193">
        <f t="shared" si="8854"/>
        <v>0</v>
      </c>
      <c r="N4678" s="193" t="str">
        <f t="shared" si="8725"/>
        <v>Kitchen Appl</v>
      </c>
      <c r="AA4678" s="193">
        <f t="shared" si="8780"/>
        <v>0</v>
      </c>
      <c r="AB4678" s="193">
        <f t="shared" ref="AB4678" si="8855">AB$365</f>
        <v>0</v>
      </c>
    </row>
    <row r="4679" spans="1:28" s="188" customFormat="1" ht="17.399999999999999">
      <c r="A4679" s="193" t="str">
        <f t="shared" si="8775"/>
        <v>Kitchen Appl</v>
      </c>
      <c r="B4679" s="193" t="str">
        <f t="shared" si="8776"/>
        <v>0Kitchen Appl</v>
      </c>
      <c r="C4679" s="193" t="str">
        <f t="shared" si="8777"/>
        <v>Kitchen Appl0</v>
      </c>
      <c r="D4679" s="193"/>
      <c r="E4679" s="193"/>
      <c r="F4679" s="193" t="str">
        <f t="shared" si="8778"/>
        <v>Kitchen Appl0</v>
      </c>
      <c r="G4679" s="193">
        <f t="shared" ref="G4679:M4679" si="8856">G$366</f>
        <v>0</v>
      </c>
      <c r="H4679" s="193">
        <f t="shared" si="8856"/>
        <v>0</v>
      </c>
      <c r="I4679" s="193">
        <f t="shared" si="8856"/>
        <v>0</v>
      </c>
      <c r="J4679" s="193">
        <f t="shared" si="8856"/>
        <v>0</v>
      </c>
      <c r="K4679" s="193">
        <f t="shared" si="8856"/>
        <v>0</v>
      </c>
      <c r="L4679" s="193">
        <f t="shared" si="8856"/>
        <v>0</v>
      </c>
      <c r="M4679" s="193">
        <f t="shared" si="8856"/>
        <v>0</v>
      </c>
      <c r="N4679" s="193" t="str">
        <f t="shared" si="8725"/>
        <v>Kitchen Appl</v>
      </c>
      <c r="AA4679" s="193">
        <f t="shared" si="8780"/>
        <v>0</v>
      </c>
      <c r="AB4679" s="193">
        <f t="shared" ref="AB4679" si="8857">AB$366</f>
        <v>0</v>
      </c>
    </row>
    <row r="4680" spans="1:28" s="188" customFormat="1" ht="17.399999999999999">
      <c r="A4680" s="193" t="str">
        <f t="shared" si="8775"/>
        <v>Kitchen Appl</v>
      </c>
      <c r="B4680" s="193" t="str">
        <f t="shared" si="8776"/>
        <v>0Kitchen Appl</v>
      </c>
      <c r="C4680" s="193" t="str">
        <f t="shared" si="8777"/>
        <v>Kitchen Appl0</v>
      </c>
      <c r="D4680" s="193"/>
      <c r="E4680" s="193"/>
      <c r="F4680" s="193" t="str">
        <f t="shared" si="8778"/>
        <v>Kitchen Appl0</v>
      </c>
      <c r="G4680" s="193">
        <f t="shared" ref="G4680:M4680" si="8858">G$367</f>
        <v>0</v>
      </c>
      <c r="H4680" s="193">
        <f t="shared" si="8858"/>
        <v>0</v>
      </c>
      <c r="I4680" s="193">
        <f t="shared" si="8858"/>
        <v>0</v>
      </c>
      <c r="J4680" s="193">
        <f t="shared" si="8858"/>
        <v>0</v>
      </c>
      <c r="K4680" s="193">
        <f t="shared" si="8858"/>
        <v>0</v>
      </c>
      <c r="L4680" s="193">
        <f t="shared" si="8858"/>
        <v>0</v>
      </c>
      <c r="M4680" s="193">
        <f t="shared" si="8858"/>
        <v>0</v>
      </c>
      <c r="N4680" s="193" t="str">
        <f t="shared" ref="N4680:N4743" si="8859">A4680</f>
        <v>Kitchen Appl</v>
      </c>
      <c r="AA4680" s="193">
        <f t="shared" si="8780"/>
        <v>0</v>
      </c>
      <c r="AB4680" s="193">
        <f t="shared" ref="AB4680" si="8860">AB$367</f>
        <v>0</v>
      </c>
    </row>
    <row r="4681" spans="1:28" s="188" customFormat="1" ht="17.399999999999999">
      <c r="A4681" s="193" t="str">
        <f t="shared" si="8775"/>
        <v>Kitchen Appl</v>
      </c>
      <c r="B4681" s="193" t="str">
        <f t="shared" si="8776"/>
        <v>0Kitchen Appl</v>
      </c>
      <c r="C4681" s="193" t="str">
        <f t="shared" si="8777"/>
        <v>Kitchen Appl0</v>
      </c>
      <c r="D4681" s="193"/>
      <c r="E4681" s="193"/>
      <c r="F4681" s="193" t="str">
        <f t="shared" si="8778"/>
        <v>Kitchen Appl0</v>
      </c>
      <c r="G4681" s="193">
        <f t="shared" ref="G4681:M4681" si="8861">G$368</f>
        <v>0</v>
      </c>
      <c r="H4681" s="193">
        <f t="shared" si="8861"/>
        <v>0</v>
      </c>
      <c r="I4681" s="193">
        <f t="shared" si="8861"/>
        <v>0</v>
      </c>
      <c r="J4681" s="193">
        <f t="shared" si="8861"/>
        <v>0</v>
      </c>
      <c r="K4681" s="193">
        <f t="shared" si="8861"/>
        <v>0</v>
      </c>
      <c r="L4681" s="193">
        <f t="shared" si="8861"/>
        <v>0</v>
      </c>
      <c r="M4681" s="193">
        <f t="shared" si="8861"/>
        <v>0</v>
      </c>
      <c r="N4681" s="193" t="str">
        <f t="shared" si="8859"/>
        <v>Kitchen Appl</v>
      </c>
      <c r="AA4681" s="193">
        <f t="shared" si="8780"/>
        <v>0</v>
      </c>
      <c r="AB4681" s="193">
        <f t="shared" ref="AB4681" si="8862">AB$368</f>
        <v>0</v>
      </c>
    </row>
    <row r="4682" spans="1:28" s="188" customFormat="1" ht="17.399999999999999">
      <c r="A4682" s="193" t="str">
        <f t="shared" si="8775"/>
        <v>Kitchen Appl</v>
      </c>
      <c r="B4682" s="193" t="str">
        <f t="shared" si="8776"/>
        <v>0Kitchen Appl</v>
      </c>
      <c r="C4682" s="193" t="str">
        <f t="shared" si="8777"/>
        <v>Kitchen Appl0</v>
      </c>
      <c r="D4682" s="193"/>
      <c r="E4682" s="193"/>
      <c r="F4682" s="193" t="str">
        <f t="shared" si="8778"/>
        <v>Kitchen Appl0</v>
      </c>
      <c r="G4682" s="193">
        <f t="shared" ref="G4682:M4682" si="8863">G$369</f>
        <v>0</v>
      </c>
      <c r="H4682" s="193">
        <f t="shared" si="8863"/>
        <v>0</v>
      </c>
      <c r="I4682" s="193">
        <f t="shared" si="8863"/>
        <v>0</v>
      </c>
      <c r="J4682" s="193">
        <f t="shared" si="8863"/>
        <v>0</v>
      </c>
      <c r="K4682" s="193">
        <f t="shared" si="8863"/>
        <v>0</v>
      </c>
      <c r="L4682" s="193">
        <f t="shared" si="8863"/>
        <v>0</v>
      </c>
      <c r="M4682" s="193">
        <f t="shared" si="8863"/>
        <v>0</v>
      </c>
      <c r="N4682" s="193" t="str">
        <f t="shared" si="8859"/>
        <v>Kitchen Appl</v>
      </c>
      <c r="AA4682" s="193">
        <f t="shared" si="8780"/>
        <v>0</v>
      </c>
      <c r="AB4682" s="193">
        <f t="shared" ref="AB4682" si="8864">AB$369</f>
        <v>0</v>
      </c>
    </row>
    <row r="4683" spans="1:28" s="188" customFormat="1" ht="17.399999999999999">
      <c r="A4683" s="193" t="str">
        <f t="shared" si="8775"/>
        <v>Kitchen Appl</v>
      </c>
      <c r="B4683" s="193" t="str">
        <f t="shared" si="8776"/>
        <v>0Kitchen Appl</v>
      </c>
      <c r="C4683" s="193" t="str">
        <f t="shared" si="8777"/>
        <v>Kitchen Appl0</v>
      </c>
      <c r="D4683" s="193"/>
      <c r="E4683" s="193"/>
      <c r="F4683" s="193" t="str">
        <f t="shared" si="8778"/>
        <v>Kitchen Appl0</v>
      </c>
      <c r="G4683" s="193">
        <f t="shared" ref="G4683:M4683" si="8865">G$370</f>
        <v>0</v>
      </c>
      <c r="H4683" s="193">
        <f t="shared" si="8865"/>
        <v>0</v>
      </c>
      <c r="I4683" s="193">
        <f t="shared" si="8865"/>
        <v>0</v>
      </c>
      <c r="J4683" s="193">
        <f t="shared" si="8865"/>
        <v>0</v>
      </c>
      <c r="K4683" s="193">
        <f t="shared" si="8865"/>
        <v>0</v>
      </c>
      <c r="L4683" s="193">
        <f t="shared" si="8865"/>
        <v>0</v>
      </c>
      <c r="M4683" s="193">
        <f t="shared" si="8865"/>
        <v>0</v>
      </c>
      <c r="N4683" s="193" t="str">
        <f t="shared" si="8859"/>
        <v>Kitchen Appl</v>
      </c>
      <c r="AA4683" s="193">
        <f t="shared" si="8780"/>
        <v>0</v>
      </c>
      <c r="AB4683" s="193">
        <f t="shared" ref="AB4683" si="8866">AB$370</f>
        <v>0</v>
      </c>
    </row>
    <row r="4684" spans="1:28" s="188" customFormat="1" ht="17.399999999999999">
      <c r="A4684" s="193" t="str">
        <f t="shared" si="8775"/>
        <v>Kitchen Appl</v>
      </c>
      <c r="B4684" s="193" t="str">
        <f t="shared" si="8776"/>
        <v>AM036Kitchen Appl</v>
      </c>
      <c r="C4684" s="193" t="str">
        <f t="shared" si="8777"/>
        <v>Kitchen ApplGaither, Kelli</v>
      </c>
      <c r="D4684" s="193"/>
      <c r="E4684" s="193"/>
      <c r="F4684" s="193" t="str">
        <f t="shared" si="8778"/>
        <v>Kitchen ApplHoffman, Brian</v>
      </c>
      <c r="G4684" s="193" t="str">
        <f t="shared" ref="G4684:M4684" si="8867">G$371</f>
        <v>Hoffman, Brian</v>
      </c>
      <c r="H4684" s="193" t="str">
        <f t="shared" si="8867"/>
        <v>Gaither, Kelli</v>
      </c>
      <c r="I4684" s="193" t="str">
        <f t="shared" si="8867"/>
        <v>AM036</v>
      </c>
      <c r="J4684" s="193" t="str">
        <f t="shared" si="8867"/>
        <v>AMERICAN BROADCASTING COMPANIES, IN</v>
      </c>
      <c r="K4684" s="193" t="str">
        <f t="shared" si="8867"/>
        <v>all</v>
      </c>
      <c r="L4684" s="193" t="str">
        <f t="shared" si="8867"/>
        <v>H2H Performance Video</v>
      </c>
      <c r="M4684" s="193" t="str">
        <f t="shared" si="8867"/>
        <v>TV, Technics</v>
      </c>
      <c r="N4684" s="193" t="str">
        <f t="shared" si="8859"/>
        <v>Kitchen Appl</v>
      </c>
      <c r="AA4684" s="193">
        <f t="shared" si="8780"/>
        <v>0</v>
      </c>
      <c r="AB4684" s="193" t="str">
        <f t="shared" ref="AB4684" si="8868">AB$371</f>
        <v>Gaither, Kelli</v>
      </c>
    </row>
    <row r="4685" spans="1:28" s="188" customFormat="1" ht="17.399999999999999">
      <c r="A4685" s="193" t="str">
        <f t="shared" si="8775"/>
        <v>Kitchen Appl</v>
      </c>
      <c r="B4685" s="193" t="str">
        <f t="shared" si="8776"/>
        <v>AP490Kitchen Appl</v>
      </c>
      <c r="C4685" s="193" t="str">
        <f t="shared" si="8777"/>
        <v>Kitchen ApplGaither, Kelli</v>
      </c>
      <c r="D4685" s="193"/>
      <c r="E4685" s="193"/>
      <c r="F4685" s="193" t="str">
        <f t="shared" si="8778"/>
        <v>Kitchen ApplHoffman, Brian</v>
      </c>
      <c r="G4685" s="193" t="str">
        <f t="shared" ref="G4685:M4685" si="8869">G$372</f>
        <v>Hoffman, Brian</v>
      </c>
      <c r="H4685" s="193" t="str">
        <f t="shared" si="8869"/>
        <v>Gaither, Kelli</v>
      </c>
      <c r="I4685" s="193" t="str">
        <f t="shared" si="8869"/>
        <v>AP490</v>
      </c>
      <c r="J4685" s="193" t="str">
        <f t="shared" si="8869"/>
        <v>APPLE INC</v>
      </c>
      <c r="K4685" s="193" t="str">
        <f t="shared" si="8869"/>
        <v>all</v>
      </c>
      <c r="L4685" s="193" t="str">
        <f t="shared" si="8869"/>
        <v>H2H Performance Video</v>
      </c>
      <c r="M4685" s="193" t="str">
        <f t="shared" si="8869"/>
        <v>TV, Technics</v>
      </c>
      <c r="N4685" s="193" t="str">
        <f t="shared" si="8859"/>
        <v>Kitchen Appl</v>
      </c>
      <c r="AA4685" s="193">
        <f t="shared" si="8780"/>
        <v>0</v>
      </c>
      <c r="AB4685" s="193" t="str">
        <f t="shared" ref="AB4685" si="8870">AB$372</f>
        <v>Gaither, Kelli</v>
      </c>
    </row>
    <row r="4686" spans="1:28" s="188" customFormat="1" ht="17.399999999999999">
      <c r="A4686" s="193" t="str">
        <f t="shared" si="8775"/>
        <v>Kitchen Appl</v>
      </c>
      <c r="B4686" s="193" t="str">
        <f t="shared" si="8776"/>
        <v>B0614Kitchen Appl</v>
      </c>
      <c r="C4686" s="193" t="str">
        <f t="shared" si="8777"/>
        <v>Kitchen ApplGaither, Kelli</v>
      </c>
      <c r="D4686" s="193"/>
      <c r="E4686" s="193"/>
      <c r="F4686" s="193" t="str">
        <f t="shared" si="8778"/>
        <v>Kitchen ApplHoffman, Brian</v>
      </c>
      <c r="G4686" s="193" t="str">
        <f t="shared" ref="G4686:M4686" si="8871">G$373</f>
        <v>Hoffman, Brian</v>
      </c>
      <c r="H4686" s="193" t="str">
        <f t="shared" si="8871"/>
        <v>Gaither, Kelli</v>
      </c>
      <c r="I4686" s="193" t="str">
        <f t="shared" si="8871"/>
        <v>B0614</v>
      </c>
      <c r="J4686" s="193" t="str">
        <f t="shared" si="8871"/>
        <v>022 SOUTH / ABEL CINETECH, INC( PY#</v>
      </c>
      <c r="K4686" s="193" t="str">
        <f t="shared" si="8871"/>
        <v>all</v>
      </c>
      <c r="L4686" s="193">
        <f t="shared" si="8871"/>
        <v>0</v>
      </c>
      <c r="M4686" s="193">
        <f t="shared" si="8871"/>
        <v>0</v>
      </c>
      <c r="N4686" s="193" t="str">
        <f t="shared" si="8859"/>
        <v>Kitchen Appl</v>
      </c>
      <c r="AA4686" s="193">
        <f t="shared" si="8780"/>
        <v>0</v>
      </c>
      <c r="AB4686" s="193" t="str">
        <f t="shared" ref="AB4686" si="8872">AB$373</f>
        <v>Gaither, Kelli</v>
      </c>
    </row>
    <row r="4687" spans="1:28" s="188" customFormat="1" ht="17.399999999999999">
      <c r="A4687" s="193" t="str">
        <f t="shared" si="8775"/>
        <v>Kitchen Appl</v>
      </c>
      <c r="B4687" s="193" t="str">
        <f t="shared" si="8776"/>
        <v>B0648Kitchen Appl</v>
      </c>
      <c r="C4687" s="193" t="str">
        <f t="shared" si="8777"/>
        <v>Kitchen ApplGaither, Kelli</v>
      </c>
      <c r="D4687" s="193"/>
      <c r="E4687" s="193"/>
      <c r="F4687" s="193" t="str">
        <f t="shared" si="8778"/>
        <v>Kitchen ApplHoffman, Brian</v>
      </c>
      <c r="G4687" s="193" t="str">
        <f t="shared" ref="G4687:M4687" si="8873">G$374</f>
        <v>Hoffman, Brian</v>
      </c>
      <c r="H4687" s="193" t="str">
        <f t="shared" si="8873"/>
        <v>Gaither, Kelli</v>
      </c>
      <c r="I4687" s="193" t="str">
        <f t="shared" si="8873"/>
        <v>B0648</v>
      </c>
      <c r="J4687" s="193" t="str">
        <f t="shared" si="8873"/>
        <v>PROFESSIONAL AUDIO &amp; VIDEO SYSTEMS(</v>
      </c>
      <c r="K4687" s="193" t="str">
        <f t="shared" si="8873"/>
        <v>all</v>
      </c>
      <c r="L4687" s="193">
        <f t="shared" si="8873"/>
        <v>0</v>
      </c>
      <c r="M4687" s="193">
        <f t="shared" si="8873"/>
        <v>0</v>
      </c>
      <c r="N4687" s="193" t="str">
        <f t="shared" si="8859"/>
        <v>Kitchen Appl</v>
      </c>
      <c r="AA4687" s="193">
        <f t="shared" si="8780"/>
        <v>0</v>
      </c>
      <c r="AB4687" s="193" t="str">
        <f t="shared" ref="AB4687" si="8874">AB$374</f>
        <v>Gaither, Kelli</v>
      </c>
    </row>
    <row r="4688" spans="1:28" s="188" customFormat="1" ht="17.399999999999999">
      <c r="A4688" s="193" t="str">
        <f t="shared" si="8775"/>
        <v>Kitchen Appl</v>
      </c>
      <c r="B4688" s="193" t="str">
        <f t="shared" si="8776"/>
        <v>B0659Kitchen Appl</v>
      </c>
      <c r="C4688" s="193" t="str">
        <f t="shared" si="8777"/>
        <v>Kitchen ApplGaither, Kelli</v>
      </c>
      <c r="D4688" s="193"/>
      <c r="E4688" s="193"/>
      <c r="F4688" s="193" t="str">
        <f t="shared" si="8778"/>
        <v>Kitchen ApplHoffman, Brian</v>
      </c>
      <c r="G4688" s="193" t="str">
        <f t="shared" ref="G4688:M4688" si="8875">G$375</f>
        <v>Hoffman, Brian</v>
      </c>
      <c r="H4688" s="193" t="str">
        <f t="shared" si="8875"/>
        <v>Gaither, Kelli</v>
      </c>
      <c r="I4688" s="193" t="str">
        <f t="shared" si="8875"/>
        <v>B0659</v>
      </c>
      <c r="J4688" s="193" t="str">
        <f t="shared" si="8875"/>
        <v>MEDIARIGHT, LLC.( PY#69167)</v>
      </c>
      <c r="K4688" s="193" t="str">
        <f t="shared" si="8875"/>
        <v>all</v>
      </c>
      <c r="L4688" s="193">
        <f t="shared" si="8875"/>
        <v>0</v>
      </c>
      <c r="M4688" s="193">
        <f t="shared" si="8875"/>
        <v>0</v>
      </c>
      <c r="N4688" s="193" t="str">
        <f t="shared" si="8859"/>
        <v>Kitchen Appl</v>
      </c>
      <c r="AA4688" s="193">
        <f t="shared" si="8780"/>
        <v>0</v>
      </c>
      <c r="AB4688" s="193" t="str">
        <f t="shared" ref="AB4688" si="8876">AB$375</f>
        <v>Gaither, Kelli</v>
      </c>
    </row>
    <row r="4689" spans="1:28" s="188" customFormat="1" ht="17.399999999999999">
      <c r="A4689" s="193" t="str">
        <f t="shared" si="8775"/>
        <v>Kitchen Appl</v>
      </c>
      <c r="B4689" s="193" t="str">
        <f t="shared" si="8776"/>
        <v>B0716Kitchen Appl</v>
      </c>
      <c r="C4689" s="193" t="str">
        <f t="shared" si="8777"/>
        <v>Kitchen ApplGaither, Kelli</v>
      </c>
      <c r="D4689" s="193"/>
      <c r="E4689" s="193"/>
      <c r="F4689" s="193" t="str">
        <f t="shared" si="8778"/>
        <v>Kitchen ApplHoffman, Brian</v>
      </c>
      <c r="G4689" s="193" t="str">
        <f t="shared" ref="G4689:M4689" si="8877">G$376</f>
        <v>Hoffman, Brian</v>
      </c>
      <c r="H4689" s="193" t="str">
        <f t="shared" si="8877"/>
        <v>Gaither, Kelli</v>
      </c>
      <c r="I4689" s="193" t="str">
        <f t="shared" si="8877"/>
        <v>B0716</v>
      </c>
      <c r="J4689" s="193" t="str">
        <f t="shared" si="8877"/>
        <v>RULE BROADCAST SYSTEMS, INC.( PY#10</v>
      </c>
      <c r="K4689" s="193" t="str">
        <f t="shared" si="8877"/>
        <v>all</v>
      </c>
      <c r="L4689" s="193">
        <f t="shared" si="8877"/>
        <v>0</v>
      </c>
      <c r="M4689" s="193">
        <f t="shared" si="8877"/>
        <v>0</v>
      </c>
      <c r="N4689" s="193" t="str">
        <f t="shared" si="8859"/>
        <v>Kitchen Appl</v>
      </c>
      <c r="AA4689" s="193">
        <f t="shared" si="8780"/>
        <v>0</v>
      </c>
      <c r="AB4689" s="193" t="str">
        <f t="shared" ref="AB4689" si="8878">AB$376</f>
        <v>Gaither, Kelli</v>
      </c>
    </row>
    <row r="4690" spans="1:28" s="188" customFormat="1" ht="17.399999999999999">
      <c r="A4690" s="193" t="str">
        <f t="shared" si="8775"/>
        <v>Kitchen Appl</v>
      </c>
      <c r="B4690" s="193" t="str">
        <f t="shared" si="8776"/>
        <v>B0782Kitchen Appl</v>
      </c>
      <c r="C4690" s="193" t="str">
        <f t="shared" si="8777"/>
        <v>Kitchen ApplGaither, Kelli</v>
      </c>
      <c r="D4690" s="193"/>
      <c r="E4690" s="193"/>
      <c r="F4690" s="193" t="str">
        <f t="shared" si="8778"/>
        <v>Kitchen ApplHoffman, Brian</v>
      </c>
      <c r="G4690" s="193" t="str">
        <f t="shared" ref="G4690:M4690" si="8879">G$377</f>
        <v>Hoffman, Brian</v>
      </c>
      <c r="H4690" s="193" t="str">
        <f t="shared" si="8879"/>
        <v>Gaither, Kelli</v>
      </c>
      <c r="I4690" s="193" t="str">
        <f t="shared" si="8879"/>
        <v>B0782</v>
      </c>
      <c r="J4690" s="193" t="str">
        <f t="shared" si="8879"/>
        <v>18 CONSUMER ELECTRONICS &amp; PHOTO( PY</v>
      </c>
      <c r="K4690" s="193" t="str">
        <f t="shared" si="8879"/>
        <v>all</v>
      </c>
      <c r="L4690" s="193">
        <f t="shared" si="8879"/>
        <v>0</v>
      </c>
      <c r="M4690" s="193">
        <f t="shared" si="8879"/>
        <v>0</v>
      </c>
      <c r="N4690" s="193" t="str">
        <f t="shared" si="8859"/>
        <v>Kitchen Appl</v>
      </c>
      <c r="AA4690" s="193">
        <f t="shared" si="8780"/>
        <v>0</v>
      </c>
      <c r="AB4690" s="193" t="str">
        <f t="shared" ref="AB4690" si="8880">AB$377</f>
        <v>Gaither, Kelli</v>
      </c>
    </row>
    <row r="4691" spans="1:28" s="188" customFormat="1" ht="17.399999999999999">
      <c r="A4691" s="193" t="str">
        <f t="shared" si="8775"/>
        <v>Kitchen Appl</v>
      </c>
      <c r="B4691" s="193" t="str">
        <f t="shared" si="8776"/>
        <v>B0792Kitchen Appl</v>
      </c>
      <c r="C4691" s="193" t="str">
        <f t="shared" si="8777"/>
        <v>Kitchen ApplGaither, Kelli</v>
      </c>
      <c r="D4691" s="193"/>
      <c r="E4691" s="193"/>
      <c r="F4691" s="193" t="str">
        <f t="shared" si="8778"/>
        <v>Kitchen ApplHoffman, Brian</v>
      </c>
      <c r="G4691" s="193" t="str">
        <f t="shared" ref="G4691:M4691" si="8881">G$378</f>
        <v>Hoffman, Brian</v>
      </c>
      <c r="H4691" s="193" t="str">
        <f t="shared" si="8881"/>
        <v>Gaither, Kelli</v>
      </c>
      <c r="I4691" s="193" t="str">
        <f t="shared" si="8881"/>
        <v>B0792</v>
      </c>
      <c r="J4691" s="193" t="str">
        <f t="shared" si="8881"/>
        <v>ENGINEERING AND RECORDING, INC( PY#</v>
      </c>
      <c r="K4691" s="193" t="str">
        <f t="shared" si="8881"/>
        <v>all</v>
      </c>
      <c r="L4691" s="193">
        <f t="shared" si="8881"/>
        <v>0</v>
      </c>
      <c r="M4691" s="193">
        <f t="shared" si="8881"/>
        <v>0</v>
      </c>
      <c r="N4691" s="193" t="str">
        <f t="shared" si="8859"/>
        <v>Kitchen Appl</v>
      </c>
      <c r="AA4691" s="193">
        <f t="shared" si="8780"/>
        <v>0</v>
      </c>
      <c r="AB4691" s="193" t="str">
        <f t="shared" ref="AB4691" si="8882">AB$378</f>
        <v>Gaither, Kelli</v>
      </c>
    </row>
    <row r="4692" spans="1:28" s="188" customFormat="1" ht="17.399999999999999">
      <c r="A4692" s="193" t="str">
        <f t="shared" si="8775"/>
        <v>Kitchen Appl</v>
      </c>
      <c r="B4692" s="193" t="str">
        <f t="shared" si="8776"/>
        <v>B0806Kitchen Appl</v>
      </c>
      <c r="C4692" s="193" t="str">
        <f t="shared" si="8777"/>
        <v>Kitchen ApplGaither, Kelli</v>
      </c>
      <c r="D4692" s="193"/>
      <c r="E4692" s="193"/>
      <c r="F4692" s="193" t="str">
        <f t="shared" si="8778"/>
        <v>Kitchen ApplHoffman, Brian</v>
      </c>
      <c r="G4692" s="193" t="str">
        <f t="shared" ref="G4692:M4692" si="8883">G$379</f>
        <v>Hoffman, Brian</v>
      </c>
      <c r="H4692" s="193" t="str">
        <f t="shared" si="8883"/>
        <v>Gaither, Kelli</v>
      </c>
      <c r="I4692" s="193" t="str">
        <f t="shared" si="8883"/>
        <v>B0806</v>
      </c>
      <c r="J4692" s="193" t="str">
        <f t="shared" si="8883"/>
        <v>EXPRESS VIDEO SUPPLY, INC( PY#10631</v>
      </c>
      <c r="K4692" s="193" t="str">
        <f t="shared" si="8883"/>
        <v>all</v>
      </c>
      <c r="L4692" s="193">
        <f t="shared" si="8883"/>
        <v>0</v>
      </c>
      <c r="M4692" s="193">
        <f t="shared" si="8883"/>
        <v>0</v>
      </c>
      <c r="N4692" s="193" t="str">
        <f t="shared" si="8859"/>
        <v>Kitchen Appl</v>
      </c>
      <c r="AA4692" s="193">
        <f t="shared" si="8780"/>
        <v>0</v>
      </c>
      <c r="AB4692" s="193" t="str">
        <f t="shared" ref="AB4692" si="8884">AB$379</f>
        <v>Gaither, Kelli</v>
      </c>
    </row>
    <row r="4693" spans="1:28" s="188" customFormat="1" ht="17.399999999999999">
      <c r="A4693" s="193" t="str">
        <f t="shared" si="8775"/>
        <v>Kitchen Appl</v>
      </c>
      <c r="B4693" s="193" t="str">
        <f t="shared" si="8776"/>
        <v>B1575Kitchen Appl</v>
      </c>
      <c r="C4693" s="193" t="str">
        <f t="shared" si="8777"/>
        <v>Kitchen ApplGaither, Kelli</v>
      </c>
      <c r="D4693" s="193"/>
      <c r="E4693" s="193"/>
      <c r="F4693" s="193" t="str">
        <f t="shared" si="8778"/>
        <v>Kitchen ApplHoffman, Brian</v>
      </c>
      <c r="G4693" s="193" t="str">
        <f t="shared" ref="G4693:M4693" si="8885">G$380</f>
        <v>Hoffman, Brian</v>
      </c>
      <c r="H4693" s="193" t="str">
        <f t="shared" si="8885"/>
        <v>Gaither, Kelli</v>
      </c>
      <c r="I4693" s="193" t="str">
        <f t="shared" si="8885"/>
        <v>B1575</v>
      </c>
      <c r="J4693" s="193" t="str">
        <f t="shared" si="8885"/>
        <v>DELUXE DIGITAL STUDIOS</v>
      </c>
      <c r="K4693" s="193" t="str">
        <f t="shared" si="8885"/>
        <v>all</v>
      </c>
      <c r="L4693" s="193" t="str">
        <f t="shared" si="8885"/>
        <v>H2H Performance Video</v>
      </c>
      <c r="M4693" s="193" t="str">
        <f t="shared" si="8885"/>
        <v>TV, Technics</v>
      </c>
      <c r="N4693" s="193" t="str">
        <f t="shared" si="8859"/>
        <v>Kitchen Appl</v>
      </c>
      <c r="AA4693" s="193">
        <f t="shared" si="8780"/>
        <v>0</v>
      </c>
      <c r="AB4693" s="193" t="str">
        <f t="shared" ref="AB4693" si="8886">AB$380</f>
        <v>Gaither, Kelli</v>
      </c>
    </row>
    <row r="4694" spans="1:28" s="188" customFormat="1" ht="17.399999999999999">
      <c r="A4694" s="193" t="str">
        <f t="shared" si="8775"/>
        <v>Kitchen Appl</v>
      </c>
      <c r="B4694" s="193" t="str">
        <f t="shared" si="8776"/>
        <v>B2307Kitchen Appl</v>
      </c>
      <c r="C4694" s="193" t="str">
        <f t="shared" si="8777"/>
        <v>Kitchen ApplGaither, Kelli</v>
      </c>
      <c r="D4694" s="193"/>
      <c r="E4694" s="193"/>
      <c r="F4694" s="193" t="str">
        <f t="shared" si="8778"/>
        <v>Kitchen ApplHoffman, Brian</v>
      </c>
      <c r="G4694" s="193" t="str">
        <f t="shared" ref="G4694:M4694" si="8887">G$381</f>
        <v>Hoffman, Brian</v>
      </c>
      <c r="H4694" s="193" t="str">
        <f t="shared" si="8887"/>
        <v>Gaither, Kelli</v>
      </c>
      <c r="I4694" s="193" t="str">
        <f t="shared" si="8887"/>
        <v>B2307</v>
      </c>
      <c r="J4694" s="193" t="str">
        <f t="shared" si="8887"/>
        <v>VIDEOTAPE PRODUCTS INC</v>
      </c>
      <c r="K4694" s="193" t="str">
        <f t="shared" si="8887"/>
        <v>all</v>
      </c>
      <c r="L4694" s="193" t="str">
        <f t="shared" si="8887"/>
        <v>H2H Performance Video</v>
      </c>
      <c r="M4694" s="193" t="str">
        <f t="shared" si="8887"/>
        <v>TV, Technics</v>
      </c>
      <c r="N4694" s="193" t="str">
        <f t="shared" si="8859"/>
        <v>Kitchen Appl</v>
      </c>
      <c r="AA4694" s="193">
        <f t="shared" si="8780"/>
        <v>0</v>
      </c>
      <c r="AB4694" s="193" t="str">
        <f t="shared" ref="AB4694" si="8888">AB$381</f>
        <v>Gaither, Kelli</v>
      </c>
    </row>
    <row r="4695" spans="1:28" s="188" customFormat="1" ht="17.399999999999999">
      <c r="A4695" s="193" t="str">
        <f t="shared" si="8775"/>
        <v>Kitchen Appl</v>
      </c>
      <c r="B4695" s="193" t="str">
        <f t="shared" si="8776"/>
        <v>BD141Kitchen Appl</v>
      </c>
      <c r="C4695" s="193" t="str">
        <f t="shared" si="8777"/>
        <v>Kitchen ApplGaither, Kelli</v>
      </c>
      <c r="D4695" s="193"/>
      <c r="E4695" s="193"/>
      <c r="F4695" s="193" t="str">
        <f t="shared" si="8778"/>
        <v>Kitchen ApplHoffman, Brian</v>
      </c>
      <c r="G4695" s="193" t="str">
        <f t="shared" ref="G4695:M4695" si="8889">G$382</f>
        <v>Hoffman, Brian</v>
      </c>
      <c r="H4695" s="193" t="str">
        <f t="shared" si="8889"/>
        <v>Gaither, Kelli</v>
      </c>
      <c r="I4695" s="193" t="str">
        <f t="shared" si="8889"/>
        <v>BD141</v>
      </c>
      <c r="J4695" s="193" t="str">
        <f t="shared" si="8889"/>
        <v>BERGER BROS. CAMERA EXCHANGE</v>
      </c>
      <c r="K4695" s="193" t="str">
        <f t="shared" si="8889"/>
        <v>all</v>
      </c>
      <c r="L4695" s="193">
        <f t="shared" si="8889"/>
        <v>0</v>
      </c>
      <c r="M4695" s="193">
        <f t="shared" si="8889"/>
        <v>0</v>
      </c>
      <c r="N4695" s="193" t="str">
        <f t="shared" si="8859"/>
        <v>Kitchen Appl</v>
      </c>
      <c r="AA4695" s="193">
        <f t="shared" si="8780"/>
        <v>0</v>
      </c>
      <c r="AB4695" s="193" t="str">
        <f t="shared" ref="AB4695" si="8890">AB$382</f>
        <v>Gaither, Kelli</v>
      </c>
    </row>
    <row r="4696" spans="1:28" s="188" customFormat="1" ht="17.399999999999999">
      <c r="A4696" s="193" t="str">
        <f t="shared" si="8775"/>
        <v>Kitchen Appl</v>
      </c>
      <c r="B4696" s="193" t="str">
        <f t="shared" si="8776"/>
        <v>BE989Kitchen Appl</v>
      </c>
      <c r="C4696" s="193" t="str">
        <f t="shared" si="8777"/>
        <v>Kitchen ApplGaither, Kelli</v>
      </c>
      <c r="D4696" s="193"/>
      <c r="E4696" s="193"/>
      <c r="F4696" s="193" t="str">
        <f t="shared" si="8778"/>
        <v>Kitchen ApplHoffman, Brian</v>
      </c>
      <c r="G4696" s="193" t="str">
        <f t="shared" ref="G4696:M4696" si="8891">G$383</f>
        <v>Hoffman, Brian</v>
      </c>
      <c r="H4696" s="193" t="str">
        <f t="shared" si="8891"/>
        <v>Gaither, Kelli</v>
      </c>
      <c r="I4696" s="193" t="str">
        <f t="shared" si="8891"/>
        <v>BE989</v>
      </c>
      <c r="J4696" s="193" t="str">
        <f t="shared" si="8891"/>
        <v>BEAST NEW YORK</v>
      </c>
      <c r="K4696" s="193" t="str">
        <f t="shared" si="8891"/>
        <v>all</v>
      </c>
      <c r="L4696" s="193" t="str">
        <f t="shared" si="8891"/>
        <v>H2H Performance Video</v>
      </c>
      <c r="M4696" s="193" t="str">
        <f t="shared" si="8891"/>
        <v>TV, Technics</v>
      </c>
      <c r="N4696" s="193" t="str">
        <f t="shared" si="8859"/>
        <v>Kitchen Appl</v>
      </c>
      <c r="AA4696" s="193">
        <f t="shared" si="8780"/>
        <v>0</v>
      </c>
      <c r="AB4696" s="193" t="str">
        <f t="shared" ref="AB4696" si="8892">AB$383</f>
        <v>Gaither, Kelli</v>
      </c>
    </row>
    <row r="4697" spans="1:28" s="188" customFormat="1" ht="17.399999999999999">
      <c r="A4697" s="193" t="str">
        <f t="shared" si="8775"/>
        <v>Kitchen Appl</v>
      </c>
      <c r="B4697" s="193" t="str">
        <f t="shared" si="8776"/>
        <v>BH080Kitchen Appl</v>
      </c>
      <c r="C4697" s="193" t="str">
        <f t="shared" si="8777"/>
        <v>Kitchen ApplGaither, Kelli</v>
      </c>
      <c r="D4697" s="193"/>
      <c r="E4697" s="193"/>
      <c r="F4697" s="193" t="str">
        <f t="shared" si="8778"/>
        <v>Kitchen ApplHoffman, Brian</v>
      </c>
      <c r="G4697" s="193" t="str">
        <f t="shared" ref="G4697:M4697" si="8893">G$384</f>
        <v>Hoffman, Brian</v>
      </c>
      <c r="H4697" s="193" t="str">
        <f t="shared" si="8893"/>
        <v>Gaither, Kelli</v>
      </c>
      <c r="I4697" s="193" t="str">
        <f t="shared" si="8893"/>
        <v>BH080</v>
      </c>
      <c r="J4697" s="193" t="str">
        <f t="shared" si="8893"/>
        <v>BHRS GRP/UTD EDUCATION PURCHASING</v>
      </c>
      <c r="K4697" s="193" t="str">
        <f t="shared" si="8893"/>
        <v>all</v>
      </c>
      <c r="L4697" s="193">
        <f t="shared" si="8893"/>
        <v>0</v>
      </c>
      <c r="M4697" s="193">
        <f t="shared" si="8893"/>
        <v>0</v>
      </c>
      <c r="N4697" s="193" t="str">
        <f t="shared" si="8859"/>
        <v>Kitchen Appl</v>
      </c>
      <c r="AA4697" s="193">
        <f t="shared" si="8780"/>
        <v>0</v>
      </c>
      <c r="AB4697" s="193" t="str">
        <f t="shared" ref="AB4697" si="8894">AB$384</f>
        <v>Gaither, Kelli</v>
      </c>
    </row>
    <row r="4698" spans="1:28" s="188" customFormat="1" ht="17.399999999999999">
      <c r="A4698" s="193" t="str">
        <f t="shared" si="8775"/>
        <v>Kitchen Appl</v>
      </c>
      <c r="B4698" s="193" t="str">
        <f t="shared" si="8776"/>
        <v>BL356Kitchen Appl</v>
      </c>
      <c r="C4698" s="193" t="str">
        <f t="shared" si="8777"/>
        <v>Kitchen ApplGaither, Kelli</v>
      </c>
      <c r="D4698" s="193"/>
      <c r="E4698" s="193"/>
      <c r="F4698" s="193" t="str">
        <f t="shared" si="8778"/>
        <v>Kitchen ApplHoffman, Brian</v>
      </c>
      <c r="G4698" s="193" t="str">
        <f t="shared" ref="G4698:M4698" si="8895">G$385</f>
        <v>Hoffman, Brian</v>
      </c>
      <c r="H4698" s="193" t="str">
        <f t="shared" si="8895"/>
        <v>Gaither, Kelli</v>
      </c>
      <c r="I4698" s="193" t="str">
        <f t="shared" si="8895"/>
        <v>BL356</v>
      </c>
      <c r="J4698" s="193" t="str">
        <f t="shared" si="8895"/>
        <v>BLUEWATER PHOTO</v>
      </c>
      <c r="K4698" s="193" t="str">
        <f t="shared" si="8895"/>
        <v>all</v>
      </c>
      <c r="L4698" s="193">
        <f t="shared" si="8895"/>
        <v>0</v>
      </c>
      <c r="M4698" s="193">
        <f t="shared" si="8895"/>
        <v>0</v>
      </c>
      <c r="N4698" s="193" t="str">
        <f t="shared" si="8859"/>
        <v>Kitchen Appl</v>
      </c>
      <c r="AA4698" s="193">
        <f t="shared" si="8780"/>
        <v>0</v>
      </c>
      <c r="AB4698" s="193" t="str">
        <f t="shared" ref="AB4698" si="8896">AB$385</f>
        <v>Gaither, Kelli</v>
      </c>
    </row>
    <row r="4699" spans="1:28" s="188" customFormat="1" ht="17.399999999999999">
      <c r="A4699" s="193" t="str">
        <f t="shared" si="8775"/>
        <v>Kitchen Appl</v>
      </c>
      <c r="B4699" s="193" t="str">
        <f t="shared" si="8776"/>
        <v>BU952Kitchen Appl</v>
      </c>
      <c r="C4699" s="193" t="str">
        <f t="shared" si="8777"/>
        <v>Kitchen ApplGaither, Kelli</v>
      </c>
      <c r="D4699" s="193"/>
      <c r="E4699" s="193"/>
      <c r="F4699" s="193" t="str">
        <f t="shared" si="8778"/>
        <v>Kitchen ApplHoffman, Brian</v>
      </c>
      <c r="G4699" s="193" t="str">
        <f t="shared" ref="G4699:M4699" si="8897">G$386</f>
        <v>Hoffman, Brian</v>
      </c>
      <c r="H4699" s="193" t="str">
        <f t="shared" si="8897"/>
        <v>Gaither, Kelli</v>
      </c>
      <c r="I4699" s="193" t="str">
        <f t="shared" si="8897"/>
        <v>BU952</v>
      </c>
      <c r="J4699" s="193" t="str">
        <f t="shared" si="8897"/>
        <v>BURKE CAMERA INC</v>
      </c>
      <c r="K4699" s="193" t="str">
        <f t="shared" si="8897"/>
        <v>all</v>
      </c>
      <c r="L4699" s="193">
        <f t="shared" si="8897"/>
        <v>0</v>
      </c>
      <c r="M4699" s="193">
        <f t="shared" si="8897"/>
        <v>0</v>
      </c>
      <c r="N4699" s="193" t="str">
        <f t="shared" si="8859"/>
        <v>Kitchen Appl</v>
      </c>
      <c r="AA4699" s="193">
        <f t="shared" si="8780"/>
        <v>0</v>
      </c>
      <c r="AB4699" s="193" t="str">
        <f t="shared" ref="AB4699" si="8898">AB$386</f>
        <v>Gaither, Kelli</v>
      </c>
    </row>
    <row r="4700" spans="1:28" s="188" customFormat="1" ht="17.399999999999999">
      <c r="A4700" s="193" t="str">
        <f t="shared" si="8775"/>
        <v>Kitchen Appl</v>
      </c>
      <c r="B4700" s="193" t="str">
        <f t="shared" si="8776"/>
        <v>DH030Kitchen Appl</v>
      </c>
      <c r="C4700" s="193" t="str">
        <f t="shared" si="8777"/>
        <v>Kitchen ApplGaither, Kelli</v>
      </c>
      <c r="D4700" s="193"/>
      <c r="E4700" s="193"/>
      <c r="F4700" s="193" t="str">
        <f t="shared" si="8778"/>
        <v>Kitchen ApplHoffman, Brian</v>
      </c>
      <c r="G4700" s="193" t="str">
        <f t="shared" ref="G4700:M4700" si="8899">G$387</f>
        <v>Hoffman, Brian</v>
      </c>
      <c r="H4700" s="193" t="str">
        <f t="shared" si="8899"/>
        <v>Gaither, Kelli</v>
      </c>
      <c r="I4700" s="193" t="str">
        <f t="shared" si="8899"/>
        <v>DH030</v>
      </c>
      <c r="J4700" s="193" t="str">
        <f t="shared" si="8899"/>
        <v>D &amp; H DIST. CO</v>
      </c>
      <c r="K4700" s="193" t="str">
        <f t="shared" si="8899"/>
        <v>all</v>
      </c>
      <c r="L4700" s="193">
        <f t="shared" si="8899"/>
        <v>0</v>
      </c>
      <c r="M4700" s="193">
        <f t="shared" si="8899"/>
        <v>0</v>
      </c>
      <c r="N4700" s="193" t="str">
        <f t="shared" si="8859"/>
        <v>Kitchen Appl</v>
      </c>
      <c r="AA4700" s="193">
        <f t="shared" si="8780"/>
        <v>0</v>
      </c>
      <c r="AB4700" s="193" t="str">
        <f t="shared" ref="AB4700" si="8900">AB$387</f>
        <v>Gaither, Kelli</v>
      </c>
    </row>
    <row r="4701" spans="1:28" s="188" customFormat="1" ht="17.399999999999999">
      <c r="A4701" s="193" t="str">
        <f t="shared" si="8775"/>
        <v>Kitchen Appl</v>
      </c>
      <c r="B4701" s="193" t="str">
        <f t="shared" si="8776"/>
        <v>DW001Kitchen Appl</v>
      </c>
      <c r="C4701" s="193" t="str">
        <f t="shared" si="8777"/>
        <v>Kitchen ApplGaither, Kelli</v>
      </c>
      <c r="D4701" s="193"/>
      <c r="E4701" s="193"/>
      <c r="F4701" s="193" t="str">
        <f t="shared" si="8778"/>
        <v>Kitchen ApplHoffman, Brian</v>
      </c>
      <c r="G4701" s="193" t="str">
        <f t="shared" ref="G4701:M4701" si="8901">G$388</f>
        <v>Hoffman, Brian</v>
      </c>
      <c r="H4701" s="193" t="str">
        <f t="shared" si="8901"/>
        <v>Gaither, Kelli</v>
      </c>
      <c r="I4701" s="193" t="str">
        <f t="shared" si="8901"/>
        <v>DW001</v>
      </c>
      <c r="J4701" s="193" t="str">
        <f t="shared" si="8901"/>
        <v>BRAZO'S DIST.</v>
      </c>
      <c r="K4701" s="193" t="str">
        <f t="shared" si="8901"/>
        <v>all</v>
      </c>
      <c r="L4701" s="193">
        <f t="shared" si="8901"/>
        <v>0</v>
      </c>
      <c r="M4701" s="193">
        <f t="shared" si="8901"/>
        <v>0</v>
      </c>
      <c r="N4701" s="193" t="str">
        <f t="shared" si="8859"/>
        <v>Kitchen Appl</v>
      </c>
      <c r="AA4701" s="193">
        <f t="shared" si="8780"/>
        <v>0</v>
      </c>
      <c r="AB4701" s="193" t="str">
        <f t="shared" ref="AB4701" si="8902">AB$388</f>
        <v>Gaither, Kelli</v>
      </c>
    </row>
    <row r="4702" spans="1:28" s="188" customFormat="1" ht="17.399999999999999">
      <c r="A4702" s="193" t="str">
        <f t="shared" si="8775"/>
        <v>Kitchen Appl</v>
      </c>
      <c r="B4702" s="193" t="str">
        <f t="shared" si="8776"/>
        <v>EA402Kitchen Appl</v>
      </c>
      <c r="C4702" s="193" t="str">
        <f t="shared" si="8777"/>
        <v>Kitchen ApplGaither, Kelli</v>
      </c>
      <c r="D4702" s="193"/>
      <c r="E4702" s="193"/>
      <c r="F4702" s="193" t="str">
        <f t="shared" si="8778"/>
        <v>Kitchen ApplHoffman, Brian</v>
      </c>
      <c r="G4702" s="193" t="str">
        <f t="shared" ref="G4702:M4702" si="8903">G$389</f>
        <v>Hoffman, Brian</v>
      </c>
      <c r="H4702" s="193" t="str">
        <f t="shared" si="8903"/>
        <v>Gaither, Kelli</v>
      </c>
      <c r="I4702" s="193" t="str">
        <f t="shared" si="8903"/>
        <v>EA402</v>
      </c>
      <c r="J4702" s="193" t="str">
        <f t="shared" si="8903"/>
        <v>E&amp;S INTERNATIONAL ENTERPRISES INC</v>
      </c>
      <c r="K4702" s="193" t="str">
        <f t="shared" si="8903"/>
        <v>all</v>
      </c>
      <c r="L4702" s="193">
        <f t="shared" si="8903"/>
        <v>0</v>
      </c>
      <c r="M4702" s="193">
        <f t="shared" si="8903"/>
        <v>0</v>
      </c>
      <c r="N4702" s="193" t="str">
        <f t="shared" si="8859"/>
        <v>Kitchen Appl</v>
      </c>
      <c r="AA4702" s="193">
        <f t="shared" si="8780"/>
        <v>0</v>
      </c>
      <c r="AB4702" s="193" t="str">
        <f t="shared" ref="AB4702" si="8904">AB$389</f>
        <v>Gaither, Kelli</v>
      </c>
    </row>
    <row r="4703" spans="1:28" s="188" customFormat="1" ht="17.399999999999999">
      <c r="A4703" s="193" t="str">
        <f t="shared" si="8775"/>
        <v>Kitchen Appl</v>
      </c>
      <c r="B4703" s="193" t="str">
        <f t="shared" si="8776"/>
        <v>FC065Kitchen Appl</v>
      </c>
      <c r="C4703" s="193" t="str">
        <f t="shared" si="8777"/>
        <v>Kitchen ApplGaither, Kelli</v>
      </c>
      <c r="D4703" s="193"/>
      <c r="E4703" s="193"/>
      <c r="F4703" s="193" t="str">
        <f t="shared" si="8778"/>
        <v>Kitchen ApplHoffman, Brian</v>
      </c>
      <c r="G4703" s="193" t="str">
        <f t="shared" ref="G4703:M4703" si="8905">G$390</f>
        <v>Hoffman, Brian</v>
      </c>
      <c r="H4703" s="193" t="str">
        <f t="shared" si="8905"/>
        <v>Gaither, Kelli</v>
      </c>
      <c r="I4703" s="193" t="str">
        <f t="shared" si="8905"/>
        <v>FC065</v>
      </c>
      <c r="J4703" s="193" t="str">
        <f t="shared" si="8905"/>
        <v>FRANKLIN CASH REGIST</v>
      </c>
      <c r="K4703" s="193" t="str">
        <f t="shared" si="8905"/>
        <v>all</v>
      </c>
      <c r="L4703" s="193">
        <f t="shared" si="8905"/>
        <v>0</v>
      </c>
      <c r="M4703" s="193">
        <f t="shared" si="8905"/>
        <v>0</v>
      </c>
      <c r="N4703" s="193" t="str">
        <f t="shared" si="8859"/>
        <v>Kitchen Appl</v>
      </c>
      <c r="AA4703" s="193">
        <f t="shared" si="8780"/>
        <v>0</v>
      </c>
      <c r="AB4703" s="193" t="str">
        <f t="shared" ref="AB4703" si="8906">AB$390</f>
        <v>Gaither, Kelli</v>
      </c>
    </row>
    <row r="4704" spans="1:28" s="188" customFormat="1" ht="17.399999999999999">
      <c r="A4704" s="193" t="str">
        <f t="shared" si="8775"/>
        <v>Kitchen Appl</v>
      </c>
      <c r="B4704" s="193" t="str">
        <f t="shared" si="8776"/>
        <v>FO512Kitchen Appl</v>
      </c>
      <c r="C4704" s="193" t="str">
        <f t="shared" si="8777"/>
        <v>Kitchen ApplGaither, Kelli</v>
      </c>
      <c r="D4704" s="193"/>
      <c r="E4704" s="193"/>
      <c r="F4704" s="193" t="str">
        <f t="shared" si="8778"/>
        <v>Kitchen ApplHoffman, Brian</v>
      </c>
      <c r="G4704" s="193" t="str">
        <f t="shared" ref="G4704:M4704" si="8907">G$391</f>
        <v>Hoffman, Brian</v>
      </c>
      <c r="H4704" s="193" t="str">
        <f t="shared" si="8907"/>
        <v>Gaither, Kelli</v>
      </c>
      <c r="I4704" s="193" t="str">
        <f t="shared" si="8907"/>
        <v>FO512</v>
      </c>
      <c r="J4704" s="193" t="str">
        <f t="shared" si="8907"/>
        <v>FOTO-CARE LTD</v>
      </c>
      <c r="K4704" s="193" t="str">
        <f t="shared" si="8907"/>
        <v>all</v>
      </c>
      <c r="L4704" s="193">
        <f t="shared" si="8907"/>
        <v>0</v>
      </c>
      <c r="M4704" s="193">
        <f t="shared" si="8907"/>
        <v>0</v>
      </c>
      <c r="N4704" s="193" t="str">
        <f t="shared" si="8859"/>
        <v>Kitchen Appl</v>
      </c>
      <c r="AA4704" s="193">
        <f t="shared" si="8780"/>
        <v>0</v>
      </c>
      <c r="AB4704" s="193" t="str">
        <f t="shared" ref="AB4704" si="8908">AB$391</f>
        <v>Gaither, Kelli</v>
      </c>
    </row>
    <row r="4705" spans="1:28" s="188" customFormat="1" ht="17.399999999999999">
      <c r="A4705" s="193" t="str">
        <f t="shared" ref="A4705:A4750" si="8909">T$16</f>
        <v>Kitchen Appl</v>
      </c>
      <c r="B4705" s="193" t="str">
        <f t="shared" ref="B4705:B4750" si="8910">CONCATENATE(I4705,A4705)</f>
        <v>GR025Kitchen Appl</v>
      </c>
      <c r="C4705" s="193" t="str">
        <f t="shared" ref="C4705:C4750" si="8911">CONCATENATE(A4705,H4705)</f>
        <v>Kitchen ApplGaither, Kelli</v>
      </c>
      <c r="D4705" s="193"/>
      <c r="E4705" s="193"/>
      <c r="F4705" s="193" t="str">
        <f t="shared" ref="F4705:F4750" si="8912">CONCATENATE(A4705,G4705)</f>
        <v>Kitchen ApplHoffman, Brian</v>
      </c>
      <c r="G4705" s="193" t="str">
        <f t="shared" ref="G4705:M4705" si="8913">G$392</f>
        <v>Hoffman, Brian</v>
      </c>
      <c r="H4705" s="193" t="str">
        <f t="shared" si="8913"/>
        <v>Gaither, Kelli</v>
      </c>
      <c r="I4705" s="193" t="str">
        <f t="shared" si="8913"/>
        <v>GR025</v>
      </c>
      <c r="J4705" s="193" t="str">
        <f t="shared" si="8913"/>
        <v>GRAYBAR ELECTRIC CO.</v>
      </c>
      <c r="K4705" s="193" t="str">
        <f t="shared" si="8913"/>
        <v>all</v>
      </c>
      <c r="L4705" s="193">
        <f t="shared" si="8913"/>
        <v>0</v>
      </c>
      <c r="M4705" s="193">
        <f t="shared" si="8913"/>
        <v>0</v>
      </c>
      <c r="N4705" s="193" t="str">
        <f t="shared" si="8859"/>
        <v>Kitchen Appl</v>
      </c>
      <c r="AA4705" s="193">
        <f t="shared" ref="AA4705:AA4750" si="8914">AT$16</f>
        <v>0</v>
      </c>
      <c r="AB4705" s="193" t="str">
        <f t="shared" ref="AB4705" si="8915">AB$392</f>
        <v>Gaither, Kelli</v>
      </c>
    </row>
    <row r="4706" spans="1:28" s="188" customFormat="1" ht="17.399999999999999">
      <c r="A4706" s="193" t="str">
        <f t="shared" si="8909"/>
        <v>Kitchen Appl</v>
      </c>
      <c r="B4706" s="193" t="str">
        <f t="shared" si="8910"/>
        <v>GR843Kitchen Appl</v>
      </c>
      <c r="C4706" s="193" t="str">
        <f t="shared" si="8911"/>
        <v>Kitchen ApplGaither, Kelli</v>
      </c>
      <c r="D4706" s="193"/>
      <c r="E4706" s="193"/>
      <c r="F4706" s="193" t="str">
        <f t="shared" si="8912"/>
        <v>Kitchen ApplHoffman, Brian</v>
      </c>
      <c r="G4706" s="193" t="str">
        <f t="shared" ref="G4706:M4706" si="8916">G$393</f>
        <v>Hoffman, Brian</v>
      </c>
      <c r="H4706" s="193" t="str">
        <f t="shared" si="8916"/>
        <v>Gaither, Kelli</v>
      </c>
      <c r="I4706" s="193" t="str">
        <f t="shared" si="8916"/>
        <v>GR843</v>
      </c>
      <c r="J4706" s="193" t="str">
        <f t="shared" si="8916"/>
        <v>GREEN MOUNTAIN CAMERA LLC</v>
      </c>
      <c r="K4706" s="193" t="str">
        <f t="shared" si="8916"/>
        <v>all</v>
      </c>
      <c r="L4706" s="193">
        <f t="shared" si="8916"/>
        <v>0</v>
      </c>
      <c r="M4706" s="193">
        <f t="shared" si="8916"/>
        <v>0</v>
      </c>
      <c r="N4706" s="193" t="str">
        <f t="shared" si="8859"/>
        <v>Kitchen Appl</v>
      </c>
      <c r="AA4706" s="193">
        <f t="shared" si="8914"/>
        <v>0</v>
      </c>
      <c r="AB4706" s="193" t="str">
        <f t="shared" ref="AB4706" si="8917">AB$393</f>
        <v>Gaither, Kelli</v>
      </c>
    </row>
    <row r="4707" spans="1:28" s="188" customFormat="1" ht="17.399999999999999">
      <c r="A4707" s="193" t="str">
        <f t="shared" si="8909"/>
        <v>Kitchen Appl</v>
      </c>
      <c r="B4707" s="193" t="str">
        <f t="shared" si="8910"/>
        <v>HA215Kitchen Appl</v>
      </c>
      <c r="C4707" s="193" t="str">
        <f t="shared" si="8911"/>
        <v>Kitchen ApplGaither, Kelli</v>
      </c>
      <c r="D4707" s="193"/>
      <c r="E4707" s="193"/>
      <c r="F4707" s="193" t="str">
        <f t="shared" si="8912"/>
        <v>Kitchen ApplHoffman, Brian</v>
      </c>
      <c r="G4707" s="193" t="str">
        <f t="shared" ref="G4707:M4707" si="8918">G$394</f>
        <v>Hoffman, Brian</v>
      </c>
      <c r="H4707" s="193" t="str">
        <f t="shared" si="8918"/>
        <v>Gaither, Kelli</v>
      </c>
      <c r="I4707" s="193" t="str">
        <f t="shared" si="8918"/>
        <v>HA215</v>
      </c>
      <c r="J4707" s="193" t="str">
        <f t="shared" si="8918"/>
        <v>HARCO INDUSTRIES INC</v>
      </c>
      <c r="K4707" s="193" t="str">
        <f t="shared" si="8918"/>
        <v>all</v>
      </c>
      <c r="L4707" s="193">
        <f t="shared" si="8918"/>
        <v>0</v>
      </c>
      <c r="M4707" s="193">
        <f t="shared" si="8918"/>
        <v>0</v>
      </c>
      <c r="N4707" s="193" t="str">
        <f t="shared" si="8859"/>
        <v>Kitchen Appl</v>
      </c>
      <c r="AA4707" s="193">
        <f t="shared" si="8914"/>
        <v>0</v>
      </c>
      <c r="AB4707" s="193" t="str">
        <f t="shared" ref="AB4707" si="8919">AB$394</f>
        <v>Gaither, Kelli</v>
      </c>
    </row>
    <row r="4708" spans="1:28" s="188" customFormat="1" ht="17.399999999999999">
      <c r="A4708" s="193" t="str">
        <f t="shared" si="8909"/>
        <v>Kitchen Appl</v>
      </c>
      <c r="B4708" s="193" t="str">
        <f t="shared" si="8910"/>
        <v>HI001Kitchen Appl</v>
      </c>
      <c r="C4708" s="193" t="str">
        <f t="shared" si="8911"/>
        <v>Kitchen ApplGaither, Kelli</v>
      </c>
      <c r="D4708" s="193"/>
      <c r="E4708" s="193"/>
      <c r="F4708" s="193" t="str">
        <f t="shared" si="8912"/>
        <v>Kitchen ApplHoffman, Brian</v>
      </c>
      <c r="G4708" s="193" t="str">
        <f t="shared" ref="G4708:M4708" si="8920">G$395</f>
        <v>Hoffman, Brian</v>
      </c>
      <c r="H4708" s="193" t="str">
        <f t="shared" si="8920"/>
        <v>Gaither, Kelli</v>
      </c>
      <c r="I4708" s="193" t="str">
        <f t="shared" si="8920"/>
        <v>HI001</v>
      </c>
      <c r="J4708" s="193" t="str">
        <f t="shared" si="8920"/>
        <v>HINDA INC.</v>
      </c>
      <c r="K4708" s="193" t="str">
        <f t="shared" si="8920"/>
        <v>all</v>
      </c>
      <c r="L4708" s="193">
        <f t="shared" si="8920"/>
        <v>0</v>
      </c>
      <c r="M4708" s="193">
        <f t="shared" si="8920"/>
        <v>0</v>
      </c>
      <c r="N4708" s="193" t="str">
        <f t="shared" si="8859"/>
        <v>Kitchen Appl</v>
      </c>
      <c r="AA4708" s="193">
        <f t="shared" si="8914"/>
        <v>0</v>
      </c>
      <c r="AB4708" s="193" t="str">
        <f t="shared" ref="AB4708" si="8921">AB$395</f>
        <v>Gaither, Kelli</v>
      </c>
    </row>
    <row r="4709" spans="1:28" s="188" customFormat="1" ht="17.399999999999999">
      <c r="A4709" s="193" t="str">
        <f t="shared" si="8909"/>
        <v>Kitchen Appl</v>
      </c>
      <c r="B4709" s="193" t="str">
        <f t="shared" si="8910"/>
        <v>IM266Kitchen Appl</v>
      </c>
      <c r="C4709" s="193" t="str">
        <f t="shared" si="8911"/>
        <v>Kitchen ApplGaither, Kelli</v>
      </c>
      <c r="D4709" s="193"/>
      <c r="E4709" s="193"/>
      <c r="F4709" s="193" t="str">
        <f t="shared" si="8912"/>
        <v>Kitchen ApplHoffman, Brian</v>
      </c>
      <c r="G4709" s="193" t="str">
        <f t="shared" ref="G4709:M4709" si="8922">G$396</f>
        <v>Hoffman, Brian</v>
      </c>
      <c r="H4709" s="193" t="str">
        <f t="shared" si="8922"/>
        <v>Gaither, Kelli</v>
      </c>
      <c r="I4709" s="193" t="str">
        <f t="shared" si="8922"/>
        <v>IM266</v>
      </c>
      <c r="J4709" s="193" t="str">
        <f t="shared" si="8922"/>
        <v>IMAGE LOGISTICS</v>
      </c>
      <c r="K4709" s="193" t="str">
        <f t="shared" si="8922"/>
        <v>all</v>
      </c>
      <c r="L4709" s="193">
        <f t="shared" si="8922"/>
        <v>0</v>
      </c>
      <c r="M4709" s="193">
        <f t="shared" si="8922"/>
        <v>0</v>
      </c>
      <c r="N4709" s="193" t="str">
        <f t="shared" si="8859"/>
        <v>Kitchen Appl</v>
      </c>
      <c r="AA4709" s="193">
        <f t="shared" si="8914"/>
        <v>0</v>
      </c>
      <c r="AB4709" s="193" t="str">
        <f t="shared" ref="AB4709" si="8923">AB$396</f>
        <v>Gaither, Kelli</v>
      </c>
    </row>
    <row r="4710" spans="1:28" s="188" customFormat="1" ht="17.399999999999999">
      <c r="A4710" s="193" t="str">
        <f t="shared" si="8909"/>
        <v>Kitchen Appl</v>
      </c>
      <c r="B4710" s="193" t="str">
        <f t="shared" si="8910"/>
        <v>J0028Kitchen Appl</v>
      </c>
      <c r="C4710" s="193" t="str">
        <f t="shared" si="8911"/>
        <v>Kitchen ApplGaither, Kelli</v>
      </c>
      <c r="D4710" s="193"/>
      <c r="E4710" s="193"/>
      <c r="F4710" s="193" t="str">
        <f t="shared" si="8912"/>
        <v>Kitchen ApplHoffman, Brian</v>
      </c>
      <c r="G4710" s="193" t="str">
        <f t="shared" ref="G4710:M4710" si="8924">G$397</f>
        <v>Hoffman, Brian</v>
      </c>
      <c r="H4710" s="193" t="str">
        <f t="shared" si="8924"/>
        <v>Gaither, Kelli</v>
      </c>
      <c r="I4710" s="193" t="str">
        <f t="shared" si="8924"/>
        <v>J0028</v>
      </c>
      <c r="J4710" s="193" t="str">
        <f t="shared" si="8924"/>
        <v>ACCESS A/V LLC</v>
      </c>
      <c r="K4710" s="193" t="str">
        <f t="shared" si="8924"/>
        <v>all</v>
      </c>
      <c r="L4710" s="193">
        <f t="shared" si="8924"/>
        <v>0</v>
      </c>
      <c r="M4710" s="193">
        <f t="shared" si="8924"/>
        <v>0</v>
      </c>
      <c r="N4710" s="193" t="str">
        <f t="shared" si="8859"/>
        <v>Kitchen Appl</v>
      </c>
      <c r="AA4710" s="193">
        <f t="shared" si="8914"/>
        <v>0</v>
      </c>
      <c r="AB4710" s="193" t="str">
        <f t="shared" ref="AB4710" si="8925">AB$397</f>
        <v>Gaither, Kelli</v>
      </c>
    </row>
    <row r="4711" spans="1:28" s="188" customFormat="1" ht="17.399999999999999">
      <c r="A4711" s="193" t="str">
        <f t="shared" si="8909"/>
        <v>Kitchen Appl</v>
      </c>
      <c r="B4711" s="193" t="str">
        <f t="shared" si="8910"/>
        <v>JA581Kitchen Appl</v>
      </c>
      <c r="C4711" s="193" t="str">
        <f t="shared" si="8911"/>
        <v>Kitchen ApplGaither, Kelli</v>
      </c>
      <c r="D4711" s="193"/>
      <c r="E4711" s="193"/>
      <c r="F4711" s="193" t="str">
        <f t="shared" si="8912"/>
        <v>Kitchen ApplHoffman, Brian</v>
      </c>
      <c r="G4711" s="193" t="str">
        <f t="shared" ref="G4711:M4711" si="8926">G$398</f>
        <v>Hoffman, Brian</v>
      </c>
      <c r="H4711" s="193" t="str">
        <f t="shared" si="8926"/>
        <v>Gaither, Kelli</v>
      </c>
      <c r="I4711" s="193" t="str">
        <f t="shared" si="8926"/>
        <v>JA581</v>
      </c>
      <c r="J4711" s="193" t="str">
        <f t="shared" si="8926"/>
        <v>JALUX AMERICA'S INC</v>
      </c>
      <c r="K4711" s="193" t="str">
        <f t="shared" si="8926"/>
        <v>all</v>
      </c>
      <c r="L4711" s="193">
        <f t="shared" si="8926"/>
        <v>0</v>
      </c>
      <c r="M4711" s="193">
        <f t="shared" si="8926"/>
        <v>0</v>
      </c>
      <c r="N4711" s="193" t="str">
        <f t="shared" si="8859"/>
        <v>Kitchen Appl</v>
      </c>
      <c r="AA4711" s="193">
        <f t="shared" si="8914"/>
        <v>0</v>
      </c>
      <c r="AB4711" s="193" t="str">
        <f t="shared" ref="AB4711" si="8927">AB$398</f>
        <v>Gaither, Kelli</v>
      </c>
    </row>
    <row r="4712" spans="1:28" s="188" customFormat="1" ht="17.399999999999999">
      <c r="A4712" s="193" t="str">
        <f t="shared" si="8909"/>
        <v>Kitchen Appl</v>
      </c>
      <c r="B4712" s="193" t="str">
        <f t="shared" si="8910"/>
        <v>JH020Kitchen Appl</v>
      </c>
      <c r="C4712" s="193" t="str">
        <f t="shared" si="8911"/>
        <v>Kitchen ApplGaither, Kelli</v>
      </c>
      <c r="D4712" s="193"/>
      <c r="E4712" s="193"/>
      <c r="F4712" s="193" t="str">
        <f t="shared" si="8912"/>
        <v>Kitchen ApplHoffman, Brian</v>
      </c>
      <c r="G4712" s="193" t="str">
        <f t="shared" ref="G4712:M4712" si="8928">G$399</f>
        <v>Hoffman, Brian</v>
      </c>
      <c r="H4712" s="193" t="str">
        <f t="shared" si="8928"/>
        <v>Gaither, Kelli</v>
      </c>
      <c r="I4712" s="193" t="str">
        <f t="shared" si="8928"/>
        <v>JH020</v>
      </c>
      <c r="J4712" s="193" t="str">
        <f t="shared" si="8928"/>
        <v>JHAM INTERNATIONAL C</v>
      </c>
      <c r="K4712" s="193" t="str">
        <f t="shared" si="8928"/>
        <v>all</v>
      </c>
      <c r="L4712" s="193">
        <f t="shared" si="8928"/>
        <v>0</v>
      </c>
      <c r="M4712" s="193">
        <f t="shared" si="8928"/>
        <v>0</v>
      </c>
      <c r="N4712" s="193" t="str">
        <f t="shared" si="8859"/>
        <v>Kitchen Appl</v>
      </c>
      <c r="AA4712" s="193">
        <f t="shared" si="8914"/>
        <v>0</v>
      </c>
      <c r="AB4712" s="193" t="str">
        <f t="shared" ref="AB4712" si="8929">AB$399</f>
        <v>Gaither, Kelli</v>
      </c>
    </row>
    <row r="4713" spans="1:28" s="188" customFormat="1" ht="17.399999999999999">
      <c r="A4713" s="193" t="str">
        <f t="shared" si="8909"/>
        <v>Kitchen Appl</v>
      </c>
      <c r="B4713" s="193" t="str">
        <f t="shared" si="8910"/>
        <v>LA020Kitchen Appl</v>
      </c>
      <c r="C4713" s="193" t="str">
        <f t="shared" si="8911"/>
        <v>Kitchen ApplGaither, Kelli</v>
      </c>
      <c r="D4713" s="193"/>
      <c r="E4713" s="193"/>
      <c r="F4713" s="193" t="str">
        <f t="shared" si="8912"/>
        <v>Kitchen ApplHoffman, Brian</v>
      </c>
      <c r="G4713" s="193" t="str">
        <f t="shared" ref="G4713:M4713" si="8930">G$400</f>
        <v>Hoffman, Brian</v>
      </c>
      <c r="H4713" s="193" t="str">
        <f t="shared" si="8930"/>
        <v>Gaither, Kelli</v>
      </c>
      <c r="I4713" s="193" t="str">
        <f t="shared" si="8930"/>
        <v>LA020</v>
      </c>
      <c r="J4713" s="193" t="str">
        <f t="shared" si="8930"/>
        <v>LAPINE ASSOCIATES IN</v>
      </c>
      <c r="K4713" s="193" t="str">
        <f t="shared" si="8930"/>
        <v>all</v>
      </c>
      <c r="L4713" s="193">
        <f t="shared" si="8930"/>
        <v>0</v>
      </c>
      <c r="M4713" s="193">
        <f t="shared" si="8930"/>
        <v>0</v>
      </c>
      <c r="N4713" s="193" t="str">
        <f t="shared" si="8859"/>
        <v>Kitchen Appl</v>
      </c>
      <c r="AA4713" s="193">
        <f t="shared" si="8914"/>
        <v>0</v>
      </c>
      <c r="AB4713" s="193" t="str">
        <f t="shared" ref="AB4713" si="8931">AB$400</f>
        <v>Gaither, Kelli</v>
      </c>
    </row>
    <row r="4714" spans="1:28" s="188" customFormat="1" ht="17.399999999999999">
      <c r="A4714" s="193" t="str">
        <f t="shared" si="8909"/>
        <v>Kitchen Appl</v>
      </c>
      <c r="B4714" s="193" t="str">
        <f t="shared" si="8910"/>
        <v>LI722Kitchen Appl</v>
      </c>
      <c r="C4714" s="193" t="str">
        <f t="shared" si="8911"/>
        <v>Kitchen ApplGaither, Kelli</v>
      </c>
      <c r="D4714" s="193"/>
      <c r="E4714" s="193"/>
      <c r="F4714" s="193" t="str">
        <f t="shared" si="8912"/>
        <v>Kitchen ApplHoffman, Brian</v>
      </c>
      <c r="G4714" s="193" t="str">
        <f t="shared" ref="G4714:M4714" si="8932">G$401</f>
        <v>Hoffman, Brian</v>
      </c>
      <c r="H4714" s="193" t="str">
        <f t="shared" si="8932"/>
        <v>Gaither, Kelli</v>
      </c>
      <c r="I4714" s="193" t="str">
        <f t="shared" si="8932"/>
        <v>LI722</v>
      </c>
      <c r="J4714" s="193" t="str">
        <f t="shared" si="8932"/>
        <v>LIFETOUCH NATIONAL SCHOOL STUDIOS I</v>
      </c>
      <c r="K4714" s="193" t="str">
        <f t="shared" si="8932"/>
        <v>all</v>
      </c>
      <c r="L4714" s="193">
        <f t="shared" si="8932"/>
        <v>0</v>
      </c>
      <c r="M4714" s="193">
        <f t="shared" si="8932"/>
        <v>0</v>
      </c>
      <c r="N4714" s="193" t="str">
        <f t="shared" si="8859"/>
        <v>Kitchen Appl</v>
      </c>
      <c r="AA4714" s="193">
        <f t="shared" si="8914"/>
        <v>0</v>
      </c>
      <c r="AB4714" s="193" t="str">
        <f t="shared" ref="AB4714" si="8933">AB$401</f>
        <v>Gaither, Kelli</v>
      </c>
    </row>
    <row r="4715" spans="1:28" s="188" customFormat="1" ht="17.399999999999999">
      <c r="A4715" s="193" t="str">
        <f t="shared" si="8909"/>
        <v>Kitchen Appl</v>
      </c>
      <c r="B4715" s="193" t="str">
        <f t="shared" si="8910"/>
        <v>MI690Kitchen Appl</v>
      </c>
      <c r="C4715" s="193" t="str">
        <f t="shared" si="8911"/>
        <v>Kitchen ApplGaither, Kelli</v>
      </c>
      <c r="D4715" s="193"/>
      <c r="E4715" s="193"/>
      <c r="F4715" s="193" t="str">
        <f t="shared" si="8912"/>
        <v>Kitchen ApplHoffman, Brian</v>
      </c>
      <c r="G4715" s="193" t="str">
        <f t="shared" ref="G4715:M4715" si="8934">G$402</f>
        <v>Hoffman, Brian</v>
      </c>
      <c r="H4715" s="193" t="str">
        <f t="shared" si="8934"/>
        <v>Gaither, Kelli</v>
      </c>
      <c r="I4715" s="193" t="str">
        <f t="shared" si="8934"/>
        <v>MI690</v>
      </c>
      <c r="J4715" s="193" t="str">
        <f t="shared" si="8934"/>
        <v>MIRA ENTERPRISE</v>
      </c>
      <c r="K4715" s="193" t="str">
        <f t="shared" si="8934"/>
        <v>all</v>
      </c>
      <c r="L4715" s="193">
        <f t="shared" si="8934"/>
        <v>0</v>
      </c>
      <c r="M4715" s="193">
        <f t="shared" si="8934"/>
        <v>0</v>
      </c>
      <c r="N4715" s="193" t="str">
        <f t="shared" si="8859"/>
        <v>Kitchen Appl</v>
      </c>
      <c r="AA4715" s="193">
        <f t="shared" si="8914"/>
        <v>0</v>
      </c>
      <c r="AB4715" s="193" t="str">
        <f t="shared" ref="AB4715" si="8935">AB$402</f>
        <v>Gaither, Kelli</v>
      </c>
    </row>
    <row r="4716" spans="1:28" s="188" customFormat="1" ht="17.399999999999999">
      <c r="A4716" s="193" t="str">
        <f t="shared" si="8909"/>
        <v>Kitchen Appl</v>
      </c>
      <c r="B4716" s="193" t="str">
        <f t="shared" si="8910"/>
        <v>PR060Kitchen Appl</v>
      </c>
      <c r="C4716" s="193" t="str">
        <f t="shared" si="8911"/>
        <v>Kitchen ApplGaither, Kelli</v>
      </c>
      <c r="D4716" s="193"/>
      <c r="E4716" s="193"/>
      <c r="F4716" s="193" t="str">
        <f t="shared" si="8912"/>
        <v>Kitchen ApplHoffman, Brian</v>
      </c>
      <c r="G4716" s="193" t="str">
        <f t="shared" ref="G4716:M4716" si="8936">G$403</f>
        <v>Hoffman, Brian</v>
      </c>
      <c r="H4716" s="193" t="str">
        <f t="shared" si="8936"/>
        <v>Gaither, Kelli</v>
      </c>
      <c r="I4716" s="193" t="str">
        <f t="shared" si="8936"/>
        <v>PR060</v>
      </c>
      <c r="J4716" s="193" t="str">
        <f t="shared" si="8936"/>
        <v>PRECISION TRADING</v>
      </c>
      <c r="K4716" s="193" t="str">
        <f t="shared" si="8936"/>
        <v>all</v>
      </c>
      <c r="L4716" s="193">
        <f t="shared" si="8936"/>
        <v>0</v>
      </c>
      <c r="M4716" s="193">
        <f t="shared" si="8936"/>
        <v>0</v>
      </c>
      <c r="N4716" s="193" t="str">
        <f t="shared" si="8859"/>
        <v>Kitchen Appl</v>
      </c>
      <c r="AA4716" s="193">
        <f t="shared" si="8914"/>
        <v>0</v>
      </c>
      <c r="AB4716" s="193" t="str">
        <f t="shared" ref="AB4716" si="8937">AB$403</f>
        <v>Gaither, Kelli</v>
      </c>
    </row>
    <row r="4717" spans="1:28" s="188" customFormat="1" ht="17.399999999999999">
      <c r="A4717" s="193" t="str">
        <f t="shared" si="8909"/>
        <v>Kitchen Appl</v>
      </c>
      <c r="B4717" s="193" t="str">
        <f t="shared" si="8910"/>
        <v>PR960Kitchen Appl</v>
      </c>
      <c r="C4717" s="193" t="str">
        <f t="shared" si="8911"/>
        <v>Kitchen ApplGaither, Kelli</v>
      </c>
      <c r="D4717" s="193"/>
      <c r="E4717" s="193"/>
      <c r="F4717" s="193" t="str">
        <f t="shared" si="8912"/>
        <v>Kitchen ApplHoffman, Brian</v>
      </c>
      <c r="G4717" s="193" t="str">
        <f t="shared" ref="G4717:M4717" si="8938">G$404</f>
        <v>Hoffman, Brian</v>
      </c>
      <c r="H4717" s="193" t="str">
        <f t="shared" si="8938"/>
        <v>Gaither, Kelli</v>
      </c>
      <c r="I4717" s="193" t="str">
        <f t="shared" si="8938"/>
        <v>PR960</v>
      </c>
      <c r="J4717" s="193" t="str">
        <f t="shared" si="8938"/>
        <v>PRINCESS CRUISE LINES</v>
      </c>
      <c r="K4717" s="193" t="str">
        <f t="shared" si="8938"/>
        <v>all</v>
      </c>
      <c r="L4717" s="193">
        <f t="shared" si="8938"/>
        <v>0</v>
      </c>
      <c r="M4717" s="193">
        <f t="shared" si="8938"/>
        <v>0</v>
      </c>
      <c r="N4717" s="193" t="str">
        <f t="shared" si="8859"/>
        <v>Kitchen Appl</v>
      </c>
      <c r="AA4717" s="193">
        <f t="shared" si="8914"/>
        <v>0</v>
      </c>
      <c r="AB4717" s="193" t="str">
        <f t="shared" ref="AB4717" si="8939">AB$404</f>
        <v>Gaither, Kelli</v>
      </c>
    </row>
    <row r="4718" spans="1:28" s="188" customFormat="1" ht="17.399999999999999">
      <c r="A4718" s="193" t="str">
        <f t="shared" si="8909"/>
        <v>Kitchen Appl</v>
      </c>
      <c r="B4718" s="193" t="str">
        <f t="shared" si="8910"/>
        <v>RE802Kitchen Appl</v>
      </c>
      <c r="C4718" s="193" t="str">
        <f t="shared" si="8911"/>
        <v>Kitchen ApplGaither, Kelli</v>
      </c>
      <c r="D4718" s="193"/>
      <c r="E4718" s="193"/>
      <c r="F4718" s="193" t="str">
        <f t="shared" si="8912"/>
        <v>Kitchen ApplHoffman, Brian</v>
      </c>
      <c r="G4718" s="193" t="str">
        <f t="shared" ref="G4718:M4718" si="8940">G$405</f>
        <v>Hoffman, Brian</v>
      </c>
      <c r="H4718" s="193" t="str">
        <f t="shared" si="8940"/>
        <v>Gaither, Kelli</v>
      </c>
      <c r="I4718" s="193" t="str">
        <f t="shared" si="8940"/>
        <v>RE802</v>
      </c>
      <c r="J4718" s="193" t="str">
        <f t="shared" si="8940"/>
        <v>REEF PHOTO AND VIDEO INC</v>
      </c>
      <c r="K4718" s="193" t="str">
        <f t="shared" si="8940"/>
        <v>all</v>
      </c>
      <c r="L4718" s="193">
        <f t="shared" si="8940"/>
        <v>0</v>
      </c>
      <c r="M4718" s="193">
        <f t="shared" si="8940"/>
        <v>0</v>
      </c>
      <c r="N4718" s="193" t="str">
        <f t="shared" si="8859"/>
        <v>Kitchen Appl</v>
      </c>
      <c r="AA4718" s="193">
        <f t="shared" si="8914"/>
        <v>0</v>
      </c>
      <c r="AB4718" s="193" t="str">
        <f t="shared" ref="AB4718" si="8941">AB$405</f>
        <v>Gaither, Kelli</v>
      </c>
    </row>
    <row r="4719" spans="1:28" s="188" customFormat="1" ht="17.399999999999999">
      <c r="A4719" s="193" t="str">
        <f t="shared" si="8909"/>
        <v>Kitchen Appl</v>
      </c>
      <c r="B4719" s="193" t="str">
        <f t="shared" si="8910"/>
        <v>SC015Kitchen Appl</v>
      </c>
      <c r="C4719" s="193" t="str">
        <f t="shared" si="8911"/>
        <v>Kitchen ApplGaither, Kelli</v>
      </c>
      <c r="D4719" s="193"/>
      <c r="E4719" s="193"/>
      <c r="F4719" s="193" t="str">
        <f t="shared" si="8912"/>
        <v>Kitchen ApplHoffman, Brian</v>
      </c>
      <c r="G4719" s="193" t="str">
        <f t="shared" ref="G4719:M4719" si="8942">G$406</f>
        <v>Hoffman, Brian</v>
      </c>
      <c r="H4719" s="193" t="str">
        <f t="shared" si="8942"/>
        <v>Gaither, Kelli</v>
      </c>
      <c r="I4719" s="193" t="str">
        <f t="shared" si="8942"/>
        <v>SC015</v>
      </c>
      <c r="J4719" s="193" t="str">
        <f t="shared" si="8942"/>
        <v>SUPERSONIC ELECTRONI</v>
      </c>
      <c r="K4719" s="193" t="str">
        <f t="shared" si="8942"/>
        <v>all</v>
      </c>
      <c r="L4719" s="193">
        <f t="shared" si="8942"/>
        <v>0</v>
      </c>
      <c r="M4719" s="193">
        <f t="shared" si="8942"/>
        <v>0</v>
      </c>
      <c r="N4719" s="193" t="str">
        <f t="shared" si="8859"/>
        <v>Kitchen Appl</v>
      </c>
      <c r="AA4719" s="193">
        <f t="shared" si="8914"/>
        <v>0</v>
      </c>
      <c r="AB4719" s="193" t="str">
        <f t="shared" ref="AB4719" si="8943">AB$406</f>
        <v>Gaither, Kelli</v>
      </c>
    </row>
    <row r="4720" spans="1:28" s="188" customFormat="1" ht="17.399999999999999">
      <c r="A4720" s="193" t="str">
        <f t="shared" si="8909"/>
        <v>Kitchen Appl</v>
      </c>
      <c r="B4720" s="193" t="str">
        <f t="shared" si="8910"/>
        <v>SE735Kitchen Appl</v>
      </c>
      <c r="C4720" s="193" t="str">
        <f t="shared" si="8911"/>
        <v>Kitchen ApplGaither, Kelli</v>
      </c>
      <c r="D4720" s="193"/>
      <c r="E4720" s="193"/>
      <c r="F4720" s="193" t="str">
        <f t="shared" si="8912"/>
        <v>Kitchen ApplHoffman, Brian</v>
      </c>
      <c r="G4720" s="193" t="str">
        <f t="shared" ref="G4720:M4720" si="8944">G$407</f>
        <v>Hoffman, Brian</v>
      </c>
      <c r="H4720" s="193" t="str">
        <f t="shared" si="8944"/>
        <v>Gaither, Kelli</v>
      </c>
      <c r="I4720" s="193" t="str">
        <f t="shared" si="8944"/>
        <v>SE735</v>
      </c>
      <c r="J4720" s="193" t="str">
        <f t="shared" si="8944"/>
        <v>SENNARI USA</v>
      </c>
      <c r="K4720" s="193" t="str">
        <f t="shared" si="8944"/>
        <v>all</v>
      </c>
      <c r="L4720" s="193">
        <f t="shared" si="8944"/>
        <v>0</v>
      </c>
      <c r="M4720" s="193">
        <f t="shared" si="8944"/>
        <v>0</v>
      </c>
      <c r="N4720" s="193" t="str">
        <f t="shared" si="8859"/>
        <v>Kitchen Appl</v>
      </c>
      <c r="AA4720" s="193">
        <f t="shared" si="8914"/>
        <v>0</v>
      </c>
      <c r="AB4720" s="193" t="str">
        <f t="shared" ref="AB4720" si="8945">AB$407</f>
        <v>Gaither, Kelli</v>
      </c>
    </row>
    <row r="4721" spans="1:28" s="188" customFormat="1" ht="17.399999999999999">
      <c r="A4721" s="193" t="str">
        <f t="shared" si="8909"/>
        <v>Kitchen Appl</v>
      </c>
      <c r="B4721" s="193" t="str">
        <f t="shared" si="8910"/>
        <v>SP080Kitchen Appl</v>
      </c>
      <c r="C4721" s="193" t="str">
        <f t="shared" si="8911"/>
        <v>Kitchen ApplGaither, Kelli</v>
      </c>
      <c r="D4721" s="193"/>
      <c r="E4721" s="193"/>
      <c r="F4721" s="193" t="str">
        <f t="shared" si="8912"/>
        <v>Kitchen ApplHoffman, Brian</v>
      </c>
      <c r="G4721" s="193" t="str">
        <f t="shared" ref="G4721:M4721" si="8946">G$408</f>
        <v>Hoffman, Brian</v>
      </c>
      <c r="H4721" s="193" t="str">
        <f t="shared" si="8946"/>
        <v>Gaither, Kelli</v>
      </c>
      <c r="I4721" s="193" t="str">
        <f t="shared" si="8946"/>
        <v>SP080</v>
      </c>
      <c r="J4721" s="193" t="str">
        <f t="shared" si="8946"/>
        <v>S. P. RICHARDS COMPA</v>
      </c>
      <c r="K4721" s="193" t="str">
        <f t="shared" si="8946"/>
        <v>all</v>
      </c>
      <c r="L4721" s="193">
        <f t="shared" si="8946"/>
        <v>0</v>
      </c>
      <c r="M4721" s="193">
        <f t="shared" si="8946"/>
        <v>0</v>
      </c>
      <c r="N4721" s="193" t="str">
        <f t="shared" si="8859"/>
        <v>Kitchen Appl</v>
      </c>
      <c r="AA4721" s="193">
        <f t="shared" si="8914"/>
        <v>0</v>
      </c>
      <c r="AB4721" s="193" t="str">
        <f t="shared" ref="AB4721" si="8947">AB$408</f>
        <v>Gaither, Kelli</v>
      </c>
    </row>
    <row r="4722" spans="1:28" s="188" customFormat="1" ht="17.399999999999999">
      <c r="A4722" s="193" t="str">
        <f t="shared" si="8909"/>
        <v>Kitchen Appl</v>
      </c>
      <c r="B4722" s="193" t="str">
        <f t="shared" si="8910"/>
        <v>TE107Kitchen Appl</v>
      </c>
      <c r="C4722" s="193" t="str">
        <f t="shared" si="8911"/>
        <v>Kitchen ApplGaither, Kelli</v>
      </c>
      <c r="D4722" s="193"/>
      <c r="E4722" s="193"/>
      <c r="F4722" s="193" t="str">
        <f t="shared" si="8912"/>
        <v>Kitchen ApplHoffman, Brian</v>
      </c>
      <c r="G4722" s="193" t="str">
        <f t="shared" ref="G4722:M4722" si="8948">G$409</f>
        <v>Hoffman, Brian</v>
      </c>
      <c r="H4722" s="193" t="str">
        <f t="shared" si="8948"/>
        <v>Gaither, Kelli</v>
      </c>
      <c r="I4722" s="193" t="str">
        <f t="shared" si="8948"/>
        <v>TE107</v>
      </c>
      <c r="J4722" s="193" t="str">
        <f t="shared" si="8948"/>
        <v>TECHNICOLOR / TEL-EQUIPMENT</v>
      </c>
      <c r="K4722" s="193" t="str">
        <f t="shared" si="8948"/>
        <v>all</v>
      </c>
      <c r="L4722" s="193" t="str">
        <f t="shared" si="8948"/>
        <v>H2H Performance Video</v>
      </c>
      <c r="M4722" s="193" t="str">
        <f t="shared" si="8948"/>
        <v>TV, Technics</v>
      </c>
      <c r="N4722" s="193" t="str">
        <f t="shared" si="8859"/>
        <v>Kitchen Appl</v>
      </c>
      <c r="AA4722" s="193">
        <f t="shared" si="8914"/>
        <v>0</v>
      </c>
      <c r="AB4722" s="193" t="str">
        <f t="shared" ref="AB4722" si="8949">AB$409</f>
        <v>Gaither, Kelli</v>
      </c>
    </row>
    <row r="4723" spans="1:28" s="188" customFormat="1" ht="17.399999999999999">
      <c r="A4723" s="193" t="str">
        <f t="shared" si="8909"/>
        <v>Kitchen Appl</v>
      </c>
      <c r="B4723" s="193" t="str">
        <f t="shared" si="8910"/>
        <v>UR001Kitchen Appl</v>
      </c>
      <c r="C4723" s="193" t="str">
        <f t="shared" si="8911"/>
        <v>Kitchen ApplGaither, Kelli</v>
      </c>
      <c r="D4723" s="193"/>
      <c r="E4723" s="193"/>
      <c r="F4723" s="193" t="str">
        <f t="shared" si="8912"/>
        <v>Kitchen ApplHoffman, Brian</v>
      </c>
      <c r="G4723" s="193" t="str">
        <f t="shared" ref="G4723:M4723" si="8950">G$410</f>
        <v>Hoffman, Brian</v>
      </c>
      <c r="H4723" s="193" t="str">
        <f t="shared" si="8950"/>
        <v>Gaither, Kelli</v>
      </c>
      <c r="I4723" s="193" t="str">
        <f t="shared" si="8950"/>
        <v>UR001</v>
      </c>
      <c r="J4723" s="193" t="str">
        <f t="shared" si="8950"/>
        <v>URBAN OUTFITTERS INC</v>
      </c>
      <c r="K4723" s="193" t="str">
        <f t="shared" si="8950"/>
        <v>all</v>
      </c>
      <c r="L4723" s="193">
        <f t="shared" si="8950"/>
        <v>0</v>
      </c>
      <c r="M4723" s="193">
        <f t="shared" si="8950"/>
        <v>0</v>
      </c>
      <c r="N4723" s="193" t="str">
        <f t="shared" si="8859"/>
        <v>Kitchen Appl</v>
      </c>
      <c r="AA4723" s="193">
        <f t="shared" si="8914"/>
        <v>0</v>
      </c>
      <c r="AB4723" s="193" t="str">
        <f t="shared" ref="AB4723" si="8951">AB$410</f>
        <v>Gaither, Kelli</v>
      </c>
    </row>
    <row r="4724" spans="1:28" s="188" customFormat="1" ht="17.399999999999999">
      <c r="A4724" s="193" t="str">
        <f t="shared" si="8909"/>
        <v>Kitchen Appl</v>
      </c>
      <c r="B4724" s="193" t="str">
        <f t="shared" si="8910"/>
        <v>US310Kitchen Appl</v>
      </c>
      <c r="C4724" s="193" t="str">
        <f t="shared" si="8911"/>
        <v>Kitchen ApplGaither, Kelli</v>
      </c>
      <c r="D4724" s="193"/>
      <c r="E4724" s="193"/>
      <c r="F4724" s="193" t="str">
        <f t="shared" si="8912"/>
        <v>Kitchen ApplHoffman, Brian</v>
      </c>
      <c r="G4724" s="193" t="str">
        <f t="shared" ref="G4724:M4724" si="8952">G$411</f>
        <v>Hoffman, Brian</v>
      </c>
      <c r="H4724" s="193" t="str">
        <f t="shared" si="8952"/>
        <v>Gaither, Kelli</v>
      </c>
      <c r="I4724" s="193" t="str">
        <f t="shared" si="8952"/>
        <v>US310</v>
      </c>
      <c r="J4724" s="193" t="str">
        <f t="shared" si="8952"/>
        <v>US ASIA</v>
      </c>
      <c r="K4724" s="193" t="str">
        <f t="shared" si="8952"/>
        <v>all</v>
      </c>
      <c r="L4724" s="193">
        <f t="shared" si="8952"/>
        <v>0</v>
      </c>
      <c r="M4724" s="193">
        <f t="shared" si="8952"/>
        <v>0</v>
      </c>
      <c r="N4724" s="193" t="str">
        <f t="shared" si="8859"/>
        <v>Kitchen Appl</v>
      </c>
      <c r="AA4724" s="193">
        <f t="shared" si="8914"/>
        <v>0</v>
      </c>
      <c r="AB4724" s="193" t="str">
        <f t="shared" ref="AB4724" si="8953">AB$411</f>
        <v>Gaither, Kelli</v>
      </c>
    </row>
    <row r="4725" spans="1:28" s="188" customFormat="1" ht="17.399999999999999">
      <c r="A4725" s="193" t="str">
        <f t="shared" si="8909"/>
        <v>Kitchen Appl</v>
      </c>
      <c r="B4725" s="193" t="str">
        <f t="shared" si="8910"/>
        <v>ZA116Kitchen Appl</v>
      </c>
      <c r="C4725" s="193" t="str">
        <f t="shared" si="8911"/>
        <v>Kitchen ApplGaither, Kelli</v>
      </c>
      <c r="D4725" s="193"/>
      <c r="E4725" s="193"/>
      <c r="F4725" s="193" t="str">
        <f t="shared" si="8912"/>
        <v>Kitchen ApplHoffman, Brian</v>
      </c>
      <c r="G4725" s="193" t="str">
        <f t="shared" ref="G4725:M4725" si="8954">G$412</f>
        <v>Hoffman, Brian</v>
      </c>
      <c r="H4725" s="193" t="str">
        <f t="shared" si="8954"/>
        <v>Gaither, Kelli</v>
      </c>
      <c r="I4725" s="193" t="str">
        <f t="shared" si="8954"/>
        <v>ZA116</v>
      </c>
      <c r="J4725" s="193" t="str">
        <f t="shared" si="8954"/>
        <v>ZALMEN REISS AND ASSOCIATES INC</v>
      </c>
      <c r="K4725" s="193" t="str">
        <f t="shared" si="8954"/>
        <v>all</v>
      </c>
      <c r="L4725" s="193">
        <f t="shared" si="8954"/>
        <v>0</v>
      </c>
      <c r="M4725" s="193">
        <f t="shared" si="8954"/>
        <v>0</v>
      </c>
      <c r="N4725" s="193" t="str">
        <f t="shared" si="8859"/>
        <v>Kitchen Appl</v>
      </c>
      <c r="AA4725" s="193">
        <f t="shared" si="8914"/>
        <v>0</v>
      </c>
      <c r="AB4725" s="193" t="str">
        <f t="shared" ref="AB4725" si="8955">AB$412</f>
        <v>Gaither, Kelli</v>
      </c>
    </row>
    <row r="4726" spans="1:28" s="188" customFormat="1" ht="17.399999999999999">
      <c r="A4726" s="193" t="str">
        <f t="shared" si="8909"/>
        <v>Kitchen Appl</v>
      </c>
      <c r="B4726" s="193" t="str">
        <f t="shared" si="8910"/>
        <v>CO902Kitchen Appl</v>
      </c>
      <c r="C4726" s="193" t="str">
        <f t="shared" si="8911"/>
        <v>Kitchen ApplGaither, Kelli</v>
      </c>
      <c r="D4726" s="193"/>
      <c r="E4726" s="193"/>
      <c r="F4726" s="193" t="str">
        <f t="shared" si="8912"/>
        <v>Kitchen ApplHoffman, Brian</v>
      </c>
      <c r="G4726" s="193" t="str">
        <f t="shared" ref="G4726:M4726" si="8956">G$413</f>
        <v>Hoffman, Brian</v>
      </c>
      <c r="H4726" s="193" t="str">
        <f t="shared" si="8956"/>
        <v>Gaither, Kelli</v>
      </c>
      <c r="I4726" s="193" t="str">
        <f t="shared" si="8956"/>
        <v>CO902</v>
      </c>
      <c r="J4726" s="193" t="str">
        <f t="shared" si="8956"/>
        <v>COMCAST</v>
      </c>
      <c r="K4726" s="193" t="str">
        <f t="shared" si="8956"/>
        <v>all</v>
      </c>
      <c r="L4726" s="193">
        <f t="shared" si="8956"/>
        <v>0</v>
      </c>
      <c r="M4726" s="193">
        <f t="shared" si="8956"/>
        <v>0</v>
      </c>
      <c r="N4726" s="193" t="str">
        <f t="shared" si="8859"/>
        <v>Kitchen Appl</v>
      </c>
      <c r="AA4726" s="193">
        <f t="shared" si="8914"/>
        <v>0</v>
      </c>
      <c r="AB4726" s="193" t="str">
        <f t="shared" ref="AB4726" si="8957">AB$413</f>
        <v>Gaither, Kelli</v>
      </c>
    </row>
    <row r="4727" spans="1:28" s="188" customFormat="1" ht="17.399999999999999">
      <c r="A4727" s="193" t="str">
        <f t="shared" si="8909"/>
        <v>Kitchen Appl</v>
      </c>
      <c r="B4727" s="193" t="str">
        <f t="shared" si="8910"/>
        <v>VI128Kitchen Appl</v>
      </c>
      <c r="C4727" s="193" t="str">
        <f t="shared" si="8911"/>
        <v>Kitchen ApplGaither, Kelli</v>
      </c>
      <c r="D4727" s="193"/>
      <c r="E4727" s="193"/>
      <c r="F4727" s="193" t="str">
        <f t="shared" si="8912"/>
        <v>Kitchen ApplHoffman, Brian</v>
      </c>
      <c r="G4727" s="193" t="str">
        <f t="shared" ref="G4727:M4727" si="8958">G$414</f>
        <v>Hoffman, Brian</v>
      </c>
      <c r="H4727" s="193" t="str">
        <f t="shared" si="8958"/>
        <v>Gaither, Kelli</v>
      </c>
      <c r="I4727" s="193" t="str">
        <f t="shared" si="8958"/>
        <v>VI128</v>
      </c>
      <c r="J4727" s="193" t="str">
        <f t="shared" si="8958"/>
        <v>Graybar Electronics - Video Insight</v>
      </c>
      <c r="K4727" s="193" t="str">
        <f t="shared" si="8958"/>
        <v>all</v>
      </c>
      <c r="L4727" s="193">
        <f t="shared" si="8958"/>
        <v>0</v>
      </c>
      <c r="M4727" s="193">
        <f t="shared" si="8958"/>
        <v>0</v>
      </c>
      <c r="N4727" s="193" t="str">
        <f t="shared" si="8859"/>
        <v>Kitchen Appl</v>
      </c>
      <c r="AA4727" s="193">
        <f t="shared" si="8914"/>
        <v>0</v>
      </c>
      <c r="AB4727" s="193">
        <f t="shared" ref="AB4727" si="8959">AB$414</f>
        <v>0</v>
      </c>
    </row>
    <row r="4728" spans="1:28" s="188" customFormat="1" ht="17.399999999999999">
      <c r="A4728" s="193" t="str">
        <f t="shared" si="8909"/>
        <v>Kitchen Appl</v>
      </c>
      <c r="B4728" s="193" t="str">
        <f t="shared" si="8910"/>
        <v>0Kitchen Appl</v>
      </c>
      <c r="C4728" s="193" t="str">
        <f t="shared" si="8911"/>
        <v>Kitchen Appl0</v>
      </c>
      <c r="D4728" s="193"/>
      <c r="E4728" s="193"/>
      <c r="F4728" s="193" t="str">
        <f t="shared" si="8912"/>
        <v>Kitchen Appl0</v>
      </c>
      <c r="G4728" s="193">
        <f t="shared" ref="G4728:M4728" si="8960">G$415</f>
        <v>0</v>
      </c>
      <c r="H4728" s="193">
        <f t="shared" si="8960"/>
        <v>0</v>
      </c>
      <c r="I4728" s="193">
        <f t="shared" si="8960"/>
        <v>0</v>
      </c>
      <c r="J4728" s="193">
        <f t="shared" si="8960"/>
        <v>0</v>
      </c>
      <c r="K4728" s="193">
        <f t="shared" si="8960"/>
        <v>0</v>
      </c>
      <c r="L4728" s="193">
        <f t="shared" si="8960"/>
        <v>0</v>
      </c>
      <c r="M4728" s="193">
        <f t="shared" si="8960"/>
        <v>0</v>
      </c>
      <c r="N4728" s="193" t="str">
        <f t="shared" si="8859"/>
        <v>Kitchen Appl</v>
      </c>
      <c r="AA4728" s="193">
        <f t="shared" si="8914"/>
        <v>0</v>
      </c>
      <c r="AB4728" s="193">
        <f t="shared" ref="AB4728" si="8961">AB$415</f>
        <v>0</v>
      </c>
    </row>
    <row r="4729" spans="1:28" s="188" customFormat="1" ht="17.399999999999999">
      <c r="A4729" s="193" t="str">
        <f t="shared" si="8909"/>
        <v>Kitchen Appl</v>
      </c>
      <c r="B4729" s="193" t="str">
        <f t="shared" si="8910"/>
        <v>0Kitchen Appl</v>
      </c>
      <c r="C4729" s="193" t="str">
        <f t="shared" si="8911"/>
        <v>Kitchen Appl0</v>
      </c>
      <c r="D4729" s="193"/>
      <c r="E4729" s="193"/>
      <c r="F4729" s="193" t="str">
        <f t="shared" si="8912"/>
        <v>Kitchen Appl0</v>
      </c>
      <c r="G4729" s="193">
        <f t="shared" ref="G4729:M4729" si="8962">G$416</f>
        <v>0</v>
      </c>
      <c r="H4729" s="193">
        <f t="shared" si="8962"/>
        <v>0</v>
      </c>
      <c r="I4729" s="193">
        <f t="shared" si="8962"/>
        <v>0</v>
      </c>
      <c r="J4729" s="193">
        <f t="shared" si="8962"/>
        <v>0</v>
      </c>
      <c r="K4729" s="193">
        <f t="shared" si="8962"/>
        <v>0</v>
      </c>
      <c r="L4729" s="193">
        <f t="shared" si="8962"/>
        <v>0</v>
      </c>
      <c r="M4729" s="193">
        <f t="shared" si="8962"/>
        <v>0</v>
      </c>
      <c r="N4729" s="193" t="str">
        <f t="shared" si="8859"/>
        <v>Kitchen Appl</v>
      </c>
      <c r="AA4729" s="193">
        <f t="shared" si="8914"/>
        <v>0</v>
      </c>
      <c r="AB4729" s="193">
        <f t="shared" ref="AB4729" si="8963">AB$416</f>
        <v>0</v>
      </c>
    </row>
    <row r="4730" spans="1:28" s="188" customFormat="1" ht="17.399999999999999">
      <c r="A4730" s="193" t="str">
        <f t="shared" si="8909"/>
        <v>Kitchen Appl</v>
      </c>
      <c r="B4730" s="193" t="str">
        <f t="shared" si="8910"/>
        <v>0Kitchen Appl</v>
      </c>
      <c r="C4730" s="193" t="str">
        <f t="shared" si="8911"/>
        <v>Kitchen Appl0</v>
      </c>
      <c r="D4730" s="193"/>
      <c r="E4730" s="193"/>
      <c r="F4730" s="193" t="str">
        <f t="shared" si="8912"/>
        <v>Kitchen Appl0</v>
      </c>
      <c r="G4730" s="193">
        <f t="shared" ref="G4730:M4730" si="8964">G$417</f>
        <v>0</v>
      </c>
      <c r="H4730" s="193">
        <f t="shared" si="8964"/>
        <v>0</v>
      </c>
      <c r="I4730" s="193">
        <f t="shared" si="8964"/>
        <v>0</v>
      </c>
      <c r="J4730" s="193">
        <f t="shared" si="8964"/>
        <v>0</v>
      </c>
      <c r="K4730" s="193">
        <f t="shared" si="8964"/>
        <v>0</v>
      </c>
      <c r="L4730" s="193">
        <f t="shared" si="8964"/>
        <v>0</v>
      </c>
      <c r="M4730" s="193">
        <f t="shared" si="8964"/>
        <v>0</v>
      </c>
      <c r="N4730" s="193" t="str">
        <f t="shared" si="8859"/>
        <v>Kitchen Appl</v>
      </c>
      <c r="AA4730" s="193">
        <f t="shared" si="8914"/>
        <v>0</v>
      </c>
      <c r="AB4730" s="193">
        <f t="shared" ref="AB4730" si="8965">AB$417</f>
        <v>0</v>
      </c>
    </row>
    <row r="4731" spans="1:28" s="188" customFormat="1" ht="17.399999999999999">
      <c r="A4731" s="193" t="str">
        <f t="shared" si="8909"/>
        <v>Kitchen Appl</v>
      </c>
      <c r="B4731" s="193" t="str">
        <f t="shared" si="8910"/>
        <v>0Kitchen Appl</v>
      </c>
      <c r="C4731" s="193" t="str">
        <f t="shared" si="8911"/>
        <v>Kitchen Appl0</v>
      </c>
      <c r="D4731" s="193"/>
      <c r="E4731" s="193"/>
      <c r="F4731" s="193" t="str">
        <f t="shared" si="8912"/>
        <v>Kitchen Appl0</v>
      </c>
      <c r="G4731" s="193">
        <f t="shared" ref="G4731:M4731" si="8966">G$418</f>
        <v>0</v>
      </c>
      <c r="H4731" s="193">
        <f t="shared" si="8966"/>
        <v>0</v>
      </c>
      <c r="I4731" s="193">
        <f t="shared" si="8966"/>
        <v>0</v>
      </c>
      <c r="J4731" s="193">
        <f t="shared" si="8966"/>
        <v>0</v>
      </c>
      <c r="K4731" s="193">
        <f t="shared" si="8966"/>
        <v>0</v>
      </c>
      <c r="L4731" s="193">
        <f t="shared" si="8966"/>
        <v>0</v>
      </c>
      <c r="M4731" s="193">
        <f t="shared" si="8966"/>
        <v>0</v>
      </c>
      <c r="N4731" s="193" t="str">
        <f t="shared" si="8859"/>
        <v>Kitchen Appl</v>
      </c>
      <c r="AA4731" s="193">
        <f t="shared" si="8914"/>
        <v>0</v>
      </c>
      <c r="AB4731" s="193">
        <f t="shared" ref="AB4731" si="8967">AB$418</f>
        <v>0</v>
      </c>
    </row>
    <row r="4732" spans="1:28" s="188" customFormat="1" ht="17.399999999999999">
      <c r="A4732" s="193" t="str">
        <f t="shared" si="8909"/>
        <v>Kitchen Appl</v>
      </c>
      <c r="B4732" s="193" t="str">
        <f t="shared" si="8910"/>
        <v>0Kitchen Appl</v>
      </c>
      <c r="C4732" s="193" t="str">
        <f t="shared" si="8911"/>
        <v>Kitchen Appl0</v>
      </c>
      <c r="D4732" s="193"/>
      <c r="E4732" s="193"/>
      <c r="F4732" s="193" t="str">
        <f t="shared" si="8912"/>
        <v>Kitchen Appl0</v>
      </c>
      <c r="G4732" s="193">
        <f t="shared" ref="G4732:M4732" si="8968">G$419</f>
        <v>0</v>
      </c>
      <c r="H4732" s="193">
        <f t="shared" si="8968"/>
        <v>0</v>
      </c>
      <c r="I4732" s="193">
        <f t="shared" si="8968"/>
        <v>0</v>
      </c>
      <c r="J4732" s="193">
        <f t="shared" si="8968"/>
        <v>0</v>
      </c>
      <c r="K4732" s="193">
        <f t="shared" si="8968"/>
        <v>0</v>
      </c>
      <c r="L4732" s="193">
        <f t="shared" si="8968"/>
        <v>0</v>
      </c>
      <c r="M4732" s="193">
        <f t="shared" si="8968"/>
        <v>0</v>
      </c>
      <c r="N4732" s="193" t="str">
        <f t="shared" si="8859"/>
        <v>Kitchen Appl</v>
      </c>
      <c r="AA4732" s="193">
        <f t="shared" si="8914"/>
        <v>0</v>
      </c>
      <c r="AB4732" s="193">
        <f t="shared" ref="AB4732" si="8969">AB$419</f>
        <v>0</v>
      </c>
    </row>
    <row r="4733" spans="1:28" s="188" customFormat="1" ht="17.399999999999999">
      <c r="A4733" s="193" t="str">
        <f t="shared" si="8909"/>
        <v>Kitchen Appl</v>
      </c>
      <c r="B4733" s="193" t="str">
        <f t="shared" si="8910"/>
        <v>0Kitchen Appl</v>
      </c>
      <c r="C4733" s="193" t="str">
        <f t="shared" si="8911"/>
        <v>Kitchen Appl0</v>
      </c>
      <c r="D4733" s="193"/>
      <c r="E4733" s="193"/>
      <c r="F4733" s="193" t="str">
        <f t="shared" si="8912"/>
        <v>Kitchen Appl0</v>
      </c>
      <c r="G4733" s="193">
        <f t="shared" ref="G4733:M4733" si="8970">G$420</f>
        <v>0</v>
      </c>
      <c r="H4733" s="193">
        <f t="shared" si="8970"/>
        <v>0</v>
      </c>
      <c r="I4733" s="193">
        <f t="shared" si="8970"/>
        <v>0</v>
      </c>
      <c r="J4733" s="193">
        <f t="shared" si="8970"/>
        <v>0</v>
      </c>
      <c r="K4733" s="193">
        <f t="shared" si="8970"/>
        <v>0</v>
      </c>
      <c r="L4733" s="193">
        <f t="shared" si="8970"/>
        <v>0</v>
      </c>
      <c r="M4733" s="193">
        <f t="shared" si="8970"/>
        <v>0</v>
      </c>
      <c r="N4733" s="193" t="str">
        <f t="shared" si="8859"/>
        <v>Kitchen Appl</v>
      </c>
      <c r="AA4733" s="193">
        <f t="shared" si="8914"/>
        <v>0</v>
      </c>
      <c r="AB4733" s="193">
        <f t="shared" ref="AB4733" si="8971">AB$420</f>
        <v>0</v>
      </c>
    </row>
    <row r="4734" spans="1:28" s="188" customFormat="1" ht="17.399999999999999">
      <c r="A4734" s="193" t="str">
        <f t="shared" si="8909"/>
        <v>Kitchen Appl</v>
      </c>
      <c r="B4734" s="193" t="str">
        <f t="shared" si="8910"/>
        <v>0Kitchen Appl</v>
      </c>
      <c r="C4734" s="193" t="str">
        <f t="shared" si="8911"/>
        <v>Kitchen Appl0</v>
      </c>
      <c r="D4734" s="193"/>
      <c r="E4734" s="193"/>
      <c r="F4734" s="193" t="str">
        <f t="shared" si="8912"/>
        <v>Kitchen Appl0</v>
      </c>
      <c r="G4734" s="193">
        <f t="shared" ref="G4734:M4734" si="8972">G$421</f>
        <v>0</v>
      </c>
      <c r="H4734" s="193">
        <f t="shared" si="8972"/>
        <v>0</v>
      </c>
      <c r="I4734" s="193">
        <f t="shared" si="8972"/>
        <v>0</v>
      </c>
      <c r="J4734" s="193">
        <f t="shared" si="8972"/>
        <v>0</v>
      </c>
      <c r="K4734" s="193">
        <f t="shared" si="8972"/>
        <v>0</v>
      </c>
      <c r="L4734" s="193">
        <f t="shared" si="8972"/>
        <v>0</v>
      </c>
      <c r="M4734" s="193">
        <f t="shared" si="8972"/>
        <v>0</v>
      </c>
      <c r="N4734" s="193" t="str">
        <f t="shared" si="8859"/>
        <v>Kitchen Appl</v>
      </c>
      <c r="AA4734" s="193">
        <f t="shared" si="8914"/>
        <v>0</v>
      </c>
      <c r="AB4734" s="193">
        <f t="shared" ref="AB4734" si="8973">AB$421</f>
        <v>0</v>
      </c>
    </row>
    <row r="4735" spans="1:28" s="188" customFormat="1" ht="17.399999999999999">
      <c r="A4735" s="193" t="str">
        <f t="shared" si="8909"/>
        <v>Kitchen Appl</v>
      </c>
      <c r="B4735" s="193" t="str">
        <f t="shared" si="8910"/>
        <v>0Kitchen Appl</v>
      </c>
      <c r="C4735" s="193" t="str">
        <f t="shared" si="8911"/>
        <v>Kitchen Appl0</v>
      </c>
      <c r="D4735" s="193"/>
      <c r="E4735" s="193"/>
      <c r="F4735" s="193" t="str">
        <f t="shared" si="8912"/>
        <v>Kitchen Appl0</v>
      </c>
      <c r="G4735" s="193">
        <f t="shared" ref="G4735:M4735" si="8974">G$422</f>
        <v>0</v>
      </c>
      <c r="H4735" s="193">
        <f t="shared" si="8974"/>
        <v>0</v>
      </c>
      <c r="I4735" s="193">
        <f t="shared" si="8974"/>
        <v>0</v>
      </c>
      <c r="J4735" s="193">
        <f t="shared" si="8974"/>
        <v>0</v>
      </c>
      <c r="K4735" s="193">
        <f t="shared" si="8974"/>
        <v>0</v>
      </c>
      <c r="L4735" s="193">
        <f t="shared" si="8974"/>
        <v>0</v>
      </c>
      <c r="M4735" s="193">
        <f t="shared" si="8974"/>
        <v>0</v>
      </c>
      <c r="N4735" s="193" t="str">
        <f t="shared" si="8859"/>
        <v>Kitchen Appl</v>
      </c>
      <c r="AA4735" s="193">
        <f t="shared" si="8914"/>
        <v>0</v>
      </c>
      <c r="AB4735" s="193">
        <f t="shared" ref="AB4735" si="8975">AB$422</f>
        <v>0</v>
      </c>
    </row>
    <row r="4736" spans="1:28" s="188" customFormat="1" ht="17.399999999999999">
      <c r="A4736" s="193" t="str">
        <f t="shared" si="8909"/>
        <v>Kitchen Appl</v>
      </c>
      <c r="B4736" s="193" t="str">
        <f t="shared" si="8910"/>
        <v>0Kitchen Appl</v>
      </c>
      <c r="C4736" s="193" t="str">
        <f t="shared" si="8911"/>
        <v>Kitchen Appl0</v>
      </c>
      <c r="D4736" s="193"/>
      <c r="E4736" s="193"/>
      <c r="F4736" s="193" t="str">
        <f t="shared" si="8912"/>
        <v>Kitchen Appl0</v>
      </c>
      <c r="G4736" s="193">
        <f t="shared" ref="G4736:M4736" si="8976">G$423</f>
        <v>0</v>
      </c>
      <c r="H4736" s="193">
        <f t="shared" si="8976"/>
        <v>0</v>
      </c>
      <c r="I4736" s="193">
        <f t="shared" si="8976"/>
        <v>0</v>
      </c>
      <c r="J4736" s="193">
        <f t="shared" si="8976"/>
        <v>0</v>
      </c>
      <c r="K4736" s="193">
        <f t="shared" si="8976"/>
        <v>0</v>
      </c>
      <c r="L4736" s="193">
        <f t="shared" si="8976"/>
        <v>0</v>
      </c>
      <c r="M4736" s="193">
        <f t="shared" si="8976"/>
        <v>0</v>
      </c>
      <c r="N4736" s="193" t="str">
        <f t="shared" si="8859"/>
        <v>Kitchen Appl</v>
      </c>
      <c r="AA4736" s="193">
        <f t="shared" si="8914"/>
        <v>0</v>
      </c>
      <c r="AB4736" s="193">
        <f t="shared" ref="AB4736" si="8977">AB$423</f>
        <v>0</v>
      </c>
    </row>
    <row r="4737" spans="1:28" s="188" customFormat="1" ht="17.399999999999999">
      <c r="A4737" s="193" t="str">
        <f t="shared" si="8909"/>
        <v>Kitchen Appl</v>
      </c>
      <c r="B4737" s="193" t="str">
        <f t="shared" si="8910"/>
        <v>0Kitchen Appl</v>
      </c>
      <c r="C4737" s="193" t="str">
        <f t="shared" si="8911"/>
        <v>Kitchen Appl0</v>
      </c>
      <c r="D4737" s="193"/>
      <c r="E4737" s="193"/>
      <c r="F4737" s="193" t="str">
        <f t="shared" si="8912"/>
        <v>Kitchen Appl0</v>
      </c>
      <c r="G4737" s="193">
        <f t="shared" ref="G4737:M4737" si="8978">G$424</f>
        <v>0</v>
      </c>
      <c r="H4737" s="193">
        <f t="shared" si="8978"/>
        <v>0</v>
      </c>
      <c r="I4737" s="193">
        <f t="shared" si="8978"/>
        <v>0</v>
      </c>
      <c r="J4737" s="193">
        <f t="shared" si="8978"/>
        <v>0</v>
      </c>
      <c r="K4737" s="193">
        <f t="shared" si="8978"/>
        <v>0</v>
      </c>
      <c r="L4737" s="193">
        <f t="shared" si="8978"/>
        <v>0</v>
      </c>
      <c r="M4737" s="193">
        <f t="shared" si="8978"/>
        <v>0</v>
      </c>
      <c r="N4737" s="193" t="str">
        <f t="shared" si="8859"/>
        <v>Kitchen Appl</v>
      </c>
      <c r="AA4737" s="193">
        <f t="shared" si="8914"/>
        <v>0</v>
      </c>
      <c r="AB4737" s="193">
        <f t="shared" ref="AB4737" si="8979">AB$424</f>
        <v>0</v>
      </c>
    </row>
    <row r="4738" spans="1:28" s="188" customFormat="1" ht="17.399999999999999">
      <c r="A4738" s="193" t="str">
        <f t="shared" si="8909"/>
        <v>Kitchen Appl</v>
      </c>
      <c r="B4738" s="193" t="str">
        <f t="shared" si="8910"/>
        <v>0Kitchen Appl</v>
      </c>
      <c r="C4738" s="193" t="str">
        <f t="shared" si="8911"/>
        <v>Kitchen Appl0</v>
      </c>
      <c r="D4738" s="193"/>
      <c r="E4738" s="193"/>
      <c r="F4738" s="193" t="str">
        <f t="shared" si="8912"/>
        <v>Kitchen Appl0</v>
      </c>
      <c r="G4738" s="193">
        <f t="shared" ref="G4738:M4738" si="8980">G$425</f>
        <v>0</v>
      </c>
      <c r="H4738" s="193">
        <f t="shared" si="8980"/>
        <v>0</v>
      </c>
      <c r="I4738" s="193">
        <f t="shared" si="8980"/>
        <v>0</v>
      </c>
      <c r="J4738" s="193">
        <f t="shared" si="8980"/>
        <v>0</v>
      </c>
      <c r="K4738" s="193">
        <f t="shared" si="8980"/>
        <v>0</v>
      </c>
      <c r="L4738" s="193">
        <f t="shared" si="8980"/>
        <v>0</v>
      </c>
      <c r="M4738" s="193">
        <f t="shared" si="8980"/>
        <v>0</v>
      </c>
      <c r="N4738" s="193" t="str">
        <f t="shared" si="8859"/>
        <v>Kitchen Appl</v>
      </c>
      <c r="AA4738" s="193">
        <f t="shared" si="8914"/>
        <v>0</v>
      </c>
      <c r="AB4738" s="193">
        <f t="shared" ref="AB4738" si="8981">AB$425</f>
        <v>0</v>
      </c>
    </row>
    <row r="4739" spans="1:28" s="188" customFormat="1" ht="17.399999999999999">
      <c r="A4739" s="193" t="str">
        <f t="shared" si="8909"/>
        <v>Kitchen Appl</v>
      </c>
      <c r="B4739" s="193" t="str">
        <f t="shared" si="8910"/>
        <v>0Kitchen Appl</v>
      </c>
      <c r="C4739" s="193" t="str">
        <f t="shared" si="8911"/>
        <v>Kitchen Appl0</v>
      </c>
      <c r="D4739" s="193"/>
      <c r="E4739" s="193"/>
      <c r="F4739" s="193" t="str">
        <f t="shared" si="8912"/>
        <v>Kitchen Appl0</v>
      </c>
      <c r="G4739" s="193">
        <f t="shared" ref="G4739:M4739" si="8982">G$426</f>
        <v>0</v>
      </c>
      <c r="H4739" s="193">
        <f t="shared" si="8982"/>
        <v>0</v>
      </c>
      <c r="I4739" s="193">
        <f t="shared" si="8982"/>
        <v>0</v>
      </c>
      <c r="J4739" s="193">
        <f t="shared" si="8982"/>
        <v>0</v>
      </c>
      <c r="K4739" s="193">
        <f t="shared" si="8982"/>
        <v>0</v>
      </c>
      <c r="L4739" s="193">
        <f t="shared" si="8982"/>
        <v>0</v>
      </c>
      <c r="M4739" s="193">
        <f t="shared" si="8982"/>
        <v>0</v>
      </c>
      <c r="N4739" s="193" t="str">
        <f t="shared" si="8859"/>
        <v>Kitchen Appl</v>
      </c>
      <c r="AA4739" s="193">
        <f t="shared" si="8914"/>
        <v>0</v>
      </c>
      <c r="AB4739" s="193">
        <f t="shared" ref="AB4739" si="8983">AB$426</f>
        <v>0</v>
      </c>
    </row>
    <row r="4740" spans="1:28" s="188" customFormat="1" ht="17.399999999999999">
      <c r="A4740" s="193" t="str">
        <f t="shared" si="8909"/>
        <v>Kitchen Appl</v>
      </c>
      <c r="B4740" s="193" t="str">
        <f t="shared" si="8910"/>
        <v>0Kitchen Appl</v>
      </c>
      <c r="C4740" s="193" t="str">
        <f t="shared" si="8911"/>
        <v>Kitchen Appl0</v>
      </c>
      <c r="D4740" s="193"/>
      <c r="E4740" s="193"/>
      <c r="F4740" s="193" t="str">
        <f t="shared" si="8912"/>
        <v>Kitchen Appl0</v>
      </c>
      <c r="G4740" s="193">
        <f t="shared" ref="G4740:M4740" si="8984">G$427</f>
        <v>0</v>
      </c>
      <c r="H4740" s="193">
        <f t="shared" si="8984"/>
        <v>0</v>
      </c>
      <c r="I4740" s="193">
        <f t="shared" si="8984"/>
        <v>0</v>
      </c>
      <c r="J4740" s="193">
        <f t="shared" si="8984"/>
        <v>0</v>
      </c>
      <c r="K4740" s="193">
        <f t="shared" si="8984"/>
        <v>0</v>
      </c>
      <c r="L4740" s="193">
        <f t="shared" si="8984"/>
        <v>0</v>
      </c>
      <c r="M4740" s="193">
        <f t="shared" si="8984"/>
        <v>0</v>
      </c>
      <c r="N4740" s="193" t="str">
        <f t="shared" si="8859"/>
        <v>Kitchen Appl</v>
      </c>
      <c r="AA4740" s="193">
        <f t="shared" si="8914"/>
        <v>0</v>
      </c>
      <c r="AB4740" s="193">
        <f t="shared" ref="AB4740" si="8985">AB$427</f>
        <v>0</v>
      </c>
    </row>
    <row r="4741" spans="1:28" s="188" customFormat="1" ht="17.399999999999999">
      <c r="A4741" s="193" t="str">
        <f t="shared" si="8909"/>
        <v>Kitchen Appl</v>
      </c>
      <c r="B4741" s="193" t="str">
        <f t="shared" si="8910"/>
        <v>0Kitchen Appl</v>
      </c>
      <c r="C4741" s="193" t="str">
        <f t="shared" si="8911"/>
        <v>Kitchen Appl0</v>
      </c>
      <c r="D4741" s="193"/>
      <c r="E4741" s="193"/>
      <c r="F4741" s="193" t="str">
        <f t="shared" si="8912"/>
        <v>Kitchen Appl0</v>
      </c>
      <c r="G4741" s="193">
        <f t="shared" ref="G4741:M4741" si="8986">G$428</f>
        <v>0</v>
      </c>
      <c r="H4741" s="193">
        <f t="shared" si="8986"/>
        <v>0</v>
      </c>
      <c r="I4741" s="193">
        <f t="shared" si="8986"/>
        <v>0</v>
      </c>
      <c r="J4741" s="193">
        <f t="shared" si="8986"/>
        <v>0</v>
      </c>
      <c r="K4741" s="193">
        <f t="shared" si="8986"/>
        <v>0</v>
      </c>
      <c r="L4741" s="193">
        <f t="shared" si="8986"/>
        <v>0</v>
      </c>
      <c r="M4741" s="193">
        <f t="shared" si="8986"/>
        <v>0</v>
      </c>
      <c r="N4741" s="193" t="str">
        <f t="shared" si="8859"/>
        <v>Kitchen Appl</v>
      </c>
      <c r="AA4741" s="193">
        <f t="shared" si="8914"/>
        <v>0</v>
      </c>
      <c r="AB4741" s="193">
        <f t="shared" ref="AB4741" si="8987">AB$428</f>
        <v>0</v>
      </c>
    </row>
    <row r="4742" spans="1:28" s="188" customFormat="1" ht="17.399999999999999">
      <c r="A4742" s="193" t="str">
        <f t="shared" si="8909"/>
        <v>Kitchen Appl</v>
      </c>
      <c r="B4742" s="193" t="str">
        <f t="shared" si="8910"/>
        <v>0Kitchen Appl</v>
      </c>
      <c r="C4742" s="193" t="str">
        <f t="shared" si="8911"/>
        <v>Kitchen Appl0</v>
      </c>
      <c r="D4742" s="193"/>
      <c r="E4742" s="193"/>
      <c r="F4742" s="193" t="str">
        <f t="shared" si="8912"/>
        <v>Kitchen Appl0</v>
      </c>
      <c r="G4742" s="193">
        <f t="shared" ref="G4742:M4742" si="8988">G$429</f>
        <v>0</v>
      </c>
      <c r="H4742" s="193">
        <f t="shared" si="8988"/>
        <v>0</v>
      </c>
      <c r="I4742" s="193">
        <f t="shared" si="8988"/>
        <v>0</v>
      </c>
      <c r="J4742" s="193">
        <f t="shared" si="8988"/>
        <v>0</v>
      </c>
      <c r="K4742" s="193">
        <f t="shared" si="8988"/>
        <v>0</v>
      </c>
      <c r="L4742" s="193">
        <f t="shared" si="8988"/>
        <v>0</v>
      </c>
      <c r="M4742" s="193">
        <f t="shared" si="8988"/>
        <v>0</v>
      </c>
      <c r="N4742" s="193" t="str">
        <f t="shared" si="8859"/>
        <v>Kitchen Appl</v>
      </c>
      <c r="AA4742" s="193">
        <f t="shared" si="8914"/>
        <v>0</v>
      </c>
      <c r="AB4742" s="193">
        <f t="shared" ref="AB4742" si="8989">AB$429</f>
        <v>0</v>
      </c>
    </row>
    <row r="4743" spans="1:28" s="188" customFormat="1" ht="17.399999999999999">
      <c r="A4743" s="193" t="str">
        <f t="shared" si="8909"/>
        <v>Kitchen Appl</v>
      </c>
      <c r="B4743" s="193" t="str">
        <f t="shared" si="8910"/>
        <v>0Kitchen Appl</v>
      </c>
      <c r="C4743" s="193" t="str">
        <f t="shared" si="8911"/>
        <v>Kitchen Appl0</v>
      </c>
      <c r="D4743" s="193"/>
      <c r="E4743" s="193"/>
      <c r="F4743" s="193" t="str">
        <f t="shared" si="8912"/>
        <v>Kitchen Appl0</v>
      </c>
      <c r="G4743" s="193">
        <f t="shared" ref="G4743:M4743" si="8990">G$430</f>
        <v>0</v>
      </c>
      <c r="H4743" s="193">
        <f t="shared" si="8990"/>
        <v>0</v>
      </c>
      <c r="I4743" s="193">
        <f t="shared" si="8990"/>
        <v>0</v>
      </c>
      <c r="J4743" s="193">
        <f t="shared" si="8990"/>
        <v>0</v>
      </c>
      <c r="K4743" s="193">
        <f t="shared" si="8990"/>
        <v>0</v>
      </c>
      <c r="L4743" s="193">
        <f t="shared" si="8990"/>
        <v>0</v>
      </c>
      <c r="M4743" s="193">
        <f t="shared" si="8990"/>
        <v>0</v>
      </c>
      <c r="N4743" s="193" t="str">
        <f t="shared" si="8859"/>
        <v>Kitchen Appl</v>
      </c>
      <c r="AA4743" s="193">
        <f t="shared" si="8914"/>
        <v>0</v>
      </c>
      <c r="AB4743" s="193">
        <f t="shared" ref="AB4743" si="8991">AB$430</f>
        <v>0</v>
      </c>
    </row>
    <row r="4744" spans="1:28" s="188" customFormat="1" ht="17.399999999999999">
      <c r="A4744" s="193" t="str">
        <f t="shared" si="8909"/>
        <v>Kitchen Appl</v>
      </c>
      <c r="B4744" s="193" t="str">
        <f t="shared" si="8910"/>
        <v>0Kitchen Appl</v>
      </c>
      <c r="C4744" s="193" t="str">
        <f t="shared" si="8911"/>
        <v>Kitchen Appl0</v>
      </c>
      <c r="D4744" s="193"/>
      <c r="E4744" s="193"/>
      <c r="F4744" s="193" t="str">
        <f t="shared" si="8912"/>
        <v>Kitchen Appl0</v>
      </c>
      <c r="G4744" s="193">
        <f t="shared" ref="G4744:M4744" si="8992">G$431</f>
        <v>0</v>
      </c>
      <c r="H4744" s="193">
        <f t="shared" si="8992"/>
        <v>0</v>
      </c>
      <c r="I4744" s="193">
        <f t="shared" si="8992"/>
        <v>0</v>
      </c>
      <c r="J4744" s="193">
        <f t="shared" si="8992"/>
        <v>0</v>
      </c>
      <c r="K4744" s="193">
        <f t="shared" si="8992"/>
        <v>0</v>
      </c>
      <c r="L4744" s="193">
        <f t="shared" si="8992"/>
        <v>0</v>
      </c>
      <c r="M4744" s="193">
        <f t="shared" si="8992"/>
        <v>0</v>
      </c>
      <c r="N4744" s="193" t="str">
        <f t="shared" ref="N4744:N4807" si="8993">A4744</f>
        <v>Kitchen Appl</v>
      </c>
      <c r="AA4744" s="193">
        <f t="shared" si="8914"/>
        <v>0</v>
      </c>
      <c r="AB4744" s="193">
        <f t="shared" ref="AB4744" si="8994">AB$431</f>
        <v>0</v>
      </c>
    </row>
    <row r="4745" spans="1:28" s="188" customFormat="1" ht="17.399999999999999">
      <c r="A4745" s="193" t="str">
        <f t="shared" si="8909"/>
        <v>Kitchen Appl</v>
      </c>
      <c r="B4745" s="193" t="str">
        <f t="shared" si="8910"/>
        <v>0Kitchen Appl</v>
      </c>
      <c r="C4745" s="193" t="str">
        <f t="shared" si="8911"/>
        <v>Kitchen Appl0</v>
      </c>
      <c r="D4745" s="193"/>
      <c r="E4745" s="193"/>
      <c r="F4745" s="193" t="str">
        <f t="shared" si="8912"/>
        <v>Kitchen Appl0</v>
      </c>
      <c r="G4745" s="193">
        <f t="shared" ref="G4745:M4745" si="8995">G$432</f>
        <v>0</v>
      </c>
      <c r="H4745" s="193">
        <f t="shared" si="8995"/>
        <v>0</v>
      </c>
      <c r="I4745" s="193">
        <f t="shared" si="8995"/>
        <v>0</v>
      </c>
      <c r="J4745" s="193">
        <f t="shared" si="8995"/>
        <v>0</v>
      </c>
      <c r="K4745" s="193">
        <f t="shared" si="8995"/>
        <v>0</v>
      </c>
      <c r="L4745" s="193">
        <f t="shared" si="8995"/>
        <v>0</v>
      </c>
      <c r="M4745" s="193">
        <f t="shared" si="8995"/>
        <v>0</v>
      </c>
      <c r="N4745" s="193" t="str">
        <f t="shared" si="8993"/>
        <v>Kitchen Appl</v>
      </c>
      <c r="AA4745" s="193">
        <f t="shared" si="8914"/>
        <v>0</v>
      </c>
      <c r="AB4745" s="193">
        <f t="shared" ref="AB4745" si="8996">AB$432</f>
        <v>0</v>
      </c>
    </row>
    <row r="4746" spans="1:28" s="188" customFormat="1" ht="17.399999999999999">
      <c r="A4746" s="193" t="str">
        <f t="shared" si="8909"/>
        <v>Kitchen Appl</v>
      </c>
      <c r="B4746" s="193" t="str">
        <f t="shared" si="8910"/>
        <v>0Kitchen Appl</v>
      </c>
      <c r="C4746" s="193" t="str">
        <f t="shared" si="8911"/>
        <v>Kitchen Appl0</v>
      </c>
      <c r="D4746" s="193"/>
      <c r="E4746" s="193"/>
      <c r="F4746" s="193" t="str">
        <f t="shared" si="8912"/>
        <v>Kitchen Appl0</v>
      </c>
      <c r="G4746" s="193">
        <f t="shared" ref="G4746:M4746" si="8997">G$433</f>
        <v>0</v>
      </c>
      <c r="H4746" s="193">
        <f t="shared" si="8997"/>
        <v>0</v>
      </c>
      <c r="I4746" s="193">
        <f t="shared" si="8997"/>
        <v>0</v>
      </c>
      <c r="J4746" s="193">
        <f t="shared" si="8997"/>
        <v>0</v>
      </c>
      <c r="K4746" s="193">
        <f t="shared" si="8997"/>
        <v>0</v>
      </c>
      <c r="L4746" s="193">
        <f t="shared" si="8997"/>
        <v>0</v>
      </c>
      <c r="M4746" s="193">
        <f t="shared" si="8997"/>
        <v>0</v>
      </c>
      <c r="N4746" s="193" t="str">
        <f t="shared" si="8993"/>
        <v>Kitchen Appl</v>
      </c>
      <c r="AA4746" s="193">
        <f t="shared" si="8914"/>
        <v>0</v>
      </c>
      <c r="AB4746" s="193">
        <f t="shared" ref="AB4746" si="8998">AB$433</f>
        <v>0</v>
      </c>
    </row>
    <row r="4747" spans="1:28" s="188" customFormat="1" ht="17.399999999999999">
      <c r="A4747" s="193" t="str">
        <f t="shared" si="8909"/>
        <v>Kitchen Appl</v>
      </c>
      <c r="B4747" s="193" t="str">
        <f t="shared" si="8910"/>
        <v>0Kitchen Appl</v>
      </c>
      <c r="C4747" s="193" t="str">
        <f t="shared" si="8911"/>
        <v>Kitchen Appl0</v>
      </c>
      <c r="D4747" s="193"/>
      <c r="E4747" s="193"/>
      <c r="F4747" s="193" t="str">
        <f t="shared" si="8912"/>
        <v>Kitchen Appl0</v>
      </c>
      <c r="G4747" s="193">
        <f t="shared" ref="G4747:M4747" si="8999">G$434</f>
        <v>0</v>
      </c>
      <c r="H4747" s="193">
        <f t="shared" si="8999"/>
        <v>0</v>
      </c>
      <c r="I4747" s="193">
        <f t="shared" si="8999"/>
        <v>0</v>
      </c>
      <c r="J4747" s="193">
        <f t="shared" si="8999"/>
        <v>0</v>
      </c>
      <c r="K4747" s="193">
        <f t="shared" si="8999"/>
        <v>0</v>
      </c>
      <c r="L4747" s="193">
        <f t="shared" si="8999"/>
        <v>0</v>
      </c>
      <c r="M4747" s="193">
        <f t="shared" si="8999"/>
        <v>0</v>
      </c>
      <c r="N4747" s="193" t="str">
        <f t="shared" si="8993"/>
        <v>Kitchen Appl</v>
      </c>
      <c r="AA4747" s="193">
        <f t="shared" si="8914"/>
        <v>0</v>
      </c>
      <c r="AB4747" s="193">
        <f t="shared" ref="AB4747" si="9000">AB$434</f>
        <v>0</v>
      </c>
    </row>
    <row r="4748" spans="1:28" s="188" customFormat="1" ht="17.399999999999999">
      <c r="A4748" s="193" t="str">
        <f t="shared" si="8909"/>
        <v>Kitchen Appl</v>
      </c>
      <c r="B4748" s="193" t="str">
        <f t="shared" si="8910"/>
        <v>0Kitchen Appl</v>
      </c>
      <c r="C4748" s="193" t="str">
        <f t="shared" si="8911"/>
        <v>Kitchen Appl0</v>
      </c>
      <c r="D4748" s="193"/>
      <c r="E4748" s="193"/>
      <c r="F4748" s="193" t="str">
        <f t="shared" si="8912"/>
        <v>Kitchen Appl0</v>
      </c>
      <c r="G4748" s="193">
        <f t="shared" ref="G4748:M4748" si="9001">G$435</f>
        <v>0</v>
      </c>
      <c r="H4748" s="193">
        <f t="shared" si="9001"/>
        <v>0</v>
      </c>
      <c r="I4748" s="193">
        <f t="shared" si="9001"/>
        <v>0</v>
      </c>
      <c r="J4748" s="193">
        <f t="shared" si="9001"/>
        <v>0</v>
      </c>
      <c r="K4748" s="193">
        <f t="shared" si="9001"/>
        <v>0</v>
      </c>
      <c r="L4748" s="193">
        <f t="shared" si="9001"/>
        <v>0</v>
      </c>
      <c r="M4748" s="193">
        <f t="shared" si="9001"/>
        <v>0</v>
      </c>
      <c r="N4748" s="193" t="str">
        <f t="shared" si="8993"/>
        <v>Kitchen Appl</v>
      </c>
      <c r="AA4748" s="193">
        <f t="shared" si="8914"/>
        <v>0</v>
      </c>
      <c r="AB4748" s="193">
        <f t="shared" ref="AB4748" si="9002">AB$435</f>
        <v>0</v>
      </c>
    </row>
    <row r="4749" spans="1:28" s="188" customFormat="1" ht="17.399999999999999">
      <c r="A4749" s="193" t="str">
        <f t="shared" si="8909"/>
        <v>Kitchen Appl</v>
      </c>
      <c r="B4749" s="193" t="str">
        <f t="shared" si="8910"/>
        <v>0Kitchen Appl</v>
      </c>
      <c r="C4749" s="193" t="str">
        <f t="shared" si="8911"/>
        <v>Kitchen Appl0</v>
      </c>
      <c r="D4749" s="193"/>
      <c r="E4749" s="193"/>
      <c r="F4749" s="193" t="str">
        <f t="shared" si="8912"/>
        <v>Kitchen Appl0</v>
      </c>
      <c r="G4749" s="193">
        <f t="shared" ref="G4749:M4749" si="9003">G$436</f>
        <v>0</v>
      </c>
      <c r="H4749" s="193">
        <f t="shared" si="9003"/>
        <v>0</v>
      </c>
      <c r="I4749" s="193">
        <f t="shared" si="9003"/>
        <v>0</v>
      </c>
      <c r="J4749" s="193">
        <f t="shared" si="9003"/>
        <v>0</v>
      </c>
      <c r="K4749" s="193">
        <f t="shared" si="9003"/>
        <v>0</v>
      </c>
      <c r="L4749" s="193">
        <f t="shared" si="9003"/>
        <v>0</v>
      </c>
      <c r="M4749" s="193">
        <f t="shared" si="9003"/>
        <v>0</v>
      </c>
      <c r="N4749" s="193" t="str">
        <f t="shared" si="8993"/>
        <v>Kitchen Appl</v>
      </c>
      <c r="AA4749" s="193">
        <f t="shared" si="8914"/>
        <v>0</v>
      </c>
      <c r="AB4749" s="193">
        <f t="shared" ref="AB4749" si="9004">AB$436</f>
        <v>0</v>
      </c>
    </row>
    <row r="4750" spans="1:28" s="188" customFormat="1" ht="17.399999999999999">
      <c r="A4750" s="193" t="str">
        <f t="shared" si="8909"/>
        <v>Kitchen Appl</v>
      </c>
      <c r="B4750" s="193" t="str">
        <f t="shared" si="8910"/>
        <v>0Kitchen Appl</v>
      </c>
      <c r="C4750" s="193" t="str">
        <f t="shared" si="8911"/>
        <v>Kitchen Appl0</v>
      </c>
      <c r="D4750" s="193"/>
      <c r="E4750" s="193"/>
      <c r="F4750" s="193" t="str">
        <f t="shared" si="8912"/>
        <v>Kitchen Appl0</v>
      </c>
      <c r="G4750" s="193">
        <f t="shared" ref="G4750:M4750" si="9005">G$437</f>
        <v>0</v>
      </c>
      <c r="H4750" s="193">
        <f t="shared" si="9005"/>
        <v>0</v>
      </c>
      <c r="I4750" s="193">
        <f t="shared" si="9005"/>
        <v>0</v>
      </c>
      <c r="J4750" s="193">
        <f t="shared" si="9005"/>
        <v>0</v>
      </c>
      <c r="K4750" s="193">
        <f t="shared" si="9005"/>
        <v>0</v>
      </c>
      <c r="L4750" s="193">
        <f t="shared" si="9005"/>
        <v>0</v>
      </c>
      <c r="M4750" s="193">
        <f t="shared" si="9005"/>
        <v>0</v>
      </c>
      <c r="N4750" s="193" t="str">
        <f t="shared" si="8993"/>
        <v>Kitchen Appl</v>
      </c>
      <c r="AA4750" s="193">
        <f t="shared" si="8914"/>
        <v>0</v>
      </c>
      <c r="AB4750" s="193">
        <f t="shared" ref="AB4750" si="9006">AB$437</f>
        <v>0</v>
      </c>
    </row>
    <row r="4751" spans="1:28" s="188" customFormat="1" ht="17.399999999999999">
      <c r="A4751" s="193" t="str">
        <f>T$17</f>
        <v>Microwaves</v>
      </c>
      <c r="B4751" s="193" t="str">
        <f>CONCATENATE(I4751,A4751)</f>
        <v>AM760Microwaves</v>
      </c>
      <c r="C4751" s="193" t="str">
        <f>CONCATENATE(A4751,H4751)</f>
        <v>MicrowavesRooney, Rick</v>
      </c>
      <c r="D4751" s="193"/>
      <c r="E4751" s="193"/>
      <c r="F4751" s="193" t="str">
        <f>CONCATENATE(A4751,G4751)</f>
        <v>MicrowavesBusse, John</v>
      </c>
      <c r="G4751" s="193" t="str">
        <f>G$7</f>
        <v>Busse, John</v>
      </c>
      <c r="H4751" s="193" t="str">
        <f t="shared" ref="H4751:M4751" si="9007">H$7</f>
        <v>Rooney, Rick</v>
      </c>
      <c r="I4751" s="193" t="str">
        <f t="shared" si="9007"/>
        <v>AM760</v>
      </c>
      <c r="J4751" s="193" t="str">
        <f t="shared" si="9007"/>
        <v>AMAZON.COM</v>
      </c>
      <c r="K4751" s="193" t="str">
        <f t="shared" si="9007"/>
        <v>Appliances, Beauty</v>
      </c>
      <c r="L4751" s="193">
        <f t="shared" si="9007"/>
        <v>0</v>
      </c>
      <c r="M4751" s="193">
        <f t="shared" si="9007"/>
        <v>0</v>
      </c>
      <c r="N4751" s="193" t="str">
        <f t="shared" si="8993"/>
        <v>Microwaves</v>
      </c>
      <c r="AA4751" s="193">
        <f>AT$17</f>
        <v>0</v>
      </c>
      <c r="AB4751" s="193"/>
    </row>
    <row r="4752" spans="1:28" s="188" customFormat="1" ht="17.399999999999999">
      <c r="A4752" s="193" t="str">
        <f t="shared" ref="A4752:A4815" si="9008">T$17</f>
        <v>Microwaves</v>
      </c>
      <c r="B4752" s="193" t="str">
        <f t="shared" ref="B4752:B4815" si="9009">CONCATENATE(I4752,A4752)</f>
        <v>AM761Microwaves</v>
      </c>
      <c r="C4752" s="193" t="str">
        <f t="shared" ref="C4752:C4815" si="9010">CONCATENATE(A4752,H4752)</f>
        <v>MicrowavesRooney, Rick</v>
      </c>
      <c r="D4752" s="193"/>
      <c r="E4752" s="193"/>
      <c r="F4752" s="193" t="str">
        <f t="shared" ref="F4752:F4815" si="9011">CONCATENATE(A4752,G4752)</f>
        <v>MicrowavesBusse, John</v>
      </c>
      <c r="G4752" s="193" t="str">
        <f>G$8</f>
        <v>Busse, John</v>
      </c>
      <c r="H4752" s="193" t="str">
        <f t="shared" ref="H4752:M4752" si="9012">H$8</f>
        <v>Rooney, Rick</v>
      </c>
      <c r="I4752" s="193" t="str">
        <f t="shared" si="9012"/>
        <v>AM761</v>
      </c>
      <c r="J4752" s="193" t="str">
        <f t="shared" si="9012"/>
        <v>AMAZON.COM(DI)</v>
      </c>
      <c r="K4752" s="193" t="str">
        <f t="shared" si="9012"/>
        <v>Appliances, Beauty</v>
      </c>
      <c r="L4752" s="193">
        <f t="shared" si="9012"/>
        <v>0</v>
      </c>
      <c r="M4752" s="193">
        <f t="shared" si="9012"/>
        <v>0</v>
      </c>
      <c r="N4752" s="193" t="str">
        <f t="shared" si="8993"/>
        <v>Microwaves</v>
      </c>
      <c r="AA4752" s="193">
        <f t="shared" ref="AA4752:AA4815" si="9013">AT$17</f>
        <v>0</v>
      </c>
      <c r="AB4752" s="193"/>
    </row>
    <row r="4753" spans="1:28" s="188" customFormat="1" ht="17.399999999999999">
      <c r="A4753" s="193" t="str">
        <f t="shared" si="9008"/>
        <v>Microwaves</v>
      </c>
      <c r="B4753" s="193" t="str">
        <f t="shared" si="9009"/>
        <v>Microwaves</v>
      </c>
      <c r="C4753" s="193" t="str">
        <f t="shared" si="9010"/>
        <v>Microwaves</v>
      </c>
      <c r="D4753" s="193"/>
      <c r="E4753" s="193"/>
      <c r="F4753" s="193" t="str">
        <f t="shared" si="9011"/>
        <v>Microwaves</v>
      </c>
      <c r="G4753" s="193"/>
      <c r="H4753" s="193"/>
      <c r="I4753" s="193"/>
      <c r="J4753" s="193"/>
      <c r="K4753" s="193" t="str">
        <f t="shared" ref="K4753:M4753" si="9014">K$9</f>
        <v>IMG, DVD, AUD, Tech, TV</v>
      </c>
      <c r="L4753" s="193">
        <f t="shared" si="9014"/>
        <v>0</v>
      </c>
      <c r="M4753" s="193">
        <f t="shared" si="9014"/>
        <v>0</v>
      </c>
      <c r="N4753" s="193" t="str">
        <f t="shared" si="8993"/>
        <v>Microwaves</v>
      </c>
      <c r="AA4753" s="193">
        <f t="shared" si="9013"/>
        <v>0</v>
      </c>
      <c r="AB4753" s="193" t="str">
        <f t="shared" ref="AB4753" si="9015">AB$9</f>
        <v>Busse, John</v>
      </c>
    </row>
    <row r="4754" spans="1:28" s="188" customFormat="1" ht="17.399999999999999">
      <c r="A4754" s="193" t="str">
        <f t="shared" si="9008"/>
        <v>Microwaves</v>
      </c>
      <c r="B4754" s="193" t="str">
        <f t="shared" si="9009"/>
        <v>Microwaves</v>
      </c>
      <c r="C4754" s="193" t="str">
        <f t="shared" si="9010"/>
        <v>Microwaves</v>
      </c>
      <c r="D4754" s="193"/>
      <c r="E4754" s="193"/>
      <c r="F4754" s="193" t="str">
        <f t="shared" si="9011"/>
        <v>Microwaves</v>
      </c>
      <c r="G4754" s="193"/>
      <c r="H4754" s="193"/>
      <c r="I4754" s="193"/>
      <c r="J4754" s="193"/>
      <c r="K4754" s="193" t="str">
        <f t="shared" ref="K4754:M4754" si="9016">K$10</f>
        <v>IMG, DVD, AUD, Tech, TV</v>
      </c>
      <c r="L4754" s="193">
        <f t="shared" si="9016"/>
        <v>0</v>
      </c>
      <c r="M4754" s="193">
        <f t="shared" si="9016"/>
        <v>0</v>
      </c>
      <c r="N4754" s="193" t="str">
        <f t="shared" si="8993"/>
        <v>Microwaves</v>
      </c>
      <c r="AA4754" s="193">
        <f t="shared" si="9013"/>
        <v>0</v>
      </c>
      <c r="AB4754" s="193" t="str">
        <f t="shared" ref="AB4754" si="9017">AB$10</f>
        <v>Busse, John</v>
      </c>
    </row>
    <row r="4755" spans="1:28" s="188" customFormat="1" ht="17.399999999999999">
      <c r="A4755" s="193" t="str">
        <f t="shared" si="9008"/>
        <v>Microwaves</v>
      </c>
      <c r="B4755" s="193" t="str">
        <f t="shared" si="9009"/>
        <v>Microwaves</v>
      </c>
      <c r="C4755" s="193" t="str">
        <f t="shared" si="9010"/>
        <v>Microwaves</v>
      </c>
      <c r="D4755" s="193"/>
      <c r="E4755" s="193"/>
      <c r="F4755" s="193" t="str">
        <f t="shared" si="9011"/>
        <v>Microwaves</v>
      </c>
      <c r="G4755" s="193"/>
      <c r="H4755" s="193"/>
      <c r="I4755" s="193"/>
      <c r="J4755" s="193"/>
      <c r="K4755" s="193" t="str">
        <f t="shared" ref="K4755:M4755" si="9018">K$11</f>
        <v>Comm, HNS and Headphones</v>
      </c>
      <c r="L4755" s="193">
        <f t="shared" si="9018"/>
        <v>0</v>
      </c>
      <c r="M4755" s="193">
        <f t="shared" si="9018"/>
        <v>0</v>
      </c>
      <c r="N4755" s="193" t="str">
        <f t="shared" si="8993"/>
        <v>Microwaves</v>
      </c>
      <c r="AA4755" s="193">
        <f t="shared" si="9013"/>
        <v>0</v>
      </c>
      <c r="AB4755" s="193" t="str">
        <f t="shared" ref="AB4755" si="9019">AB$11</f>
        <v>Mertes, Mark (A)</v>
      </c>
    </row>
    <row r="4756" spans="1:28" s="188" customFormat="1" ht="17.399999999999999">
      <c r="A4756" s="193" t="str">
        <f t="shared" si="9008"/>
        <v>Microwaves</v>
      </c>
      <c r="B4756" s="193" t="str">
        <f t="shared" si="9009"/>
        <v>Microwaves</v>
      </c>
      <c r="C4756" s="193" t="str">
        <f t="shared" si="9010"/>
        <v>Microwaves</v>
      </c>
      <c r="D4756" s="193"/>
      <c r="E4756" s="193"/>
      <c r="F4756" s="193" t="str">
        <f t="shared" si="9011"/>
        <v>Microwaves</v>
      </c>
      <c r="G4756" s="193"/>
      <c r="H4756" s="193"/>
      <c r="I4756" s="193"/>
      <c r="J4756" s="193"/>
      <c r="K4756" s="193" t="str">
        <f t="shared" ref="K4756:M4756" si="9020">K$12</f>
        <v>Comm, HNS and Headphones</v>
      </c>
      <c r="L4756" s="193">
        <f t="shared" si="9020"/>
        <v>0</v>
      </c>
      <c r="M4756" s="193">
        <f t="shared" si="9020"/>
        <v>0</v>
      </c>
      <c r="N4756" s="193" t="str">
        <f t="shared" si="8993"/>
        <v>Microwaves</v>
      </c>
      <c r="AA4756" s="193">
        <f t="shared" si="9013"/>
        <v>0</v>
      </c>
      <c r="AB4756" s="193" t="str">
        <f t="shared" ref="AB4756" si="9021">AB$12</f>
        <v>Mertes, Mark (A)</v>
      </c>
    </row>
    <row r="4757" spans="1:28" s="188" customFormat="1" ht="17.399999999999999">
      <c r="A4757" s="193" t="str">
        <f t="shared" si="9008"/>
        <v>Microwaves</v>
      </c>
      <c r="B4757" s="193" t="str">
        <f t="shared" si="9009"/>
        <v>0Microwaves</v>
      </c>
      <c r="C4757" s="193" t="str">
        <f t="shared" si="9010"/>
        <v>Microwaves0</v>
      </c>
      <c r="D4757" s="193"/>
      <c r="E4757" s="193"/>
      <c r="F4757" s="193" t="str">
        <f t="shared" si="9011"/>
        <v>Microwaves0</v>
      </c>
      <c r="G4757" s="193">
        <f t="shared" ref="G4757:M4757" si="9022">G$13</f>
        <v>0</v>
      </c>
      <c r="H4757" s="193">
        <f t="shared" si="9022"/>
        <v>0</v>
      </c>
      <c r="I4757" s="193">
        <f t="shared" si="9022"/>
        <v>0</v>
      </c>
      <c r="J4757" s="193">
        <f t="shared" si="9022"/>
        <v>0</v>
      </c>
      <c r="K4757" s="193">
        <f t="shared" si="9022"/>
        <v>0</v>
      </c>
      <c r="L4757" s="193">
        <f t="shared" si="9022"/>
        <v>0</v>
      </c>
      <c r="M4757" s="193">
        <f t="shared" si="9022"/>
        <v>0</v>
      </c>
      <c r="N4757" s="193" t="str">
        <f t="shared" si="8993"/>
        <v>Microwaves</v>
      </c>
      <c r="AA4757" s="193">
        <f t="shared" si="9013"/>
        <v>0</v>
      </c>
      <c r="AB4757" s="193">
        <f t="shared" ref="AB4757" si="9023">AB$13</f>
        <v>0</v>
      </c>
    </row>
    <row r="4758" spans="1:28" s="188" customFormat="1" ht="17.399999999999999">
      <c r="A4758" s="193" t="str">
        <f t="shared" si="9008"/>
        <v>Microwaves</v>
      </c>
      <c r="B4758" s="193" t="str">
        <f t="shared" si="9009"/>
        <v>0Microwaves</v>
      </c>
      <c r="C4758" s="193" t="str">
        <f t="shared" si="9010"/>
        <v>Microwaves0</v>
      </c>
      <c r="D4758" s="193"/>
      <c r="E4758" s="193"/>
      <c r="F4758" s="193" t="str">
        <f t="shared" si="9011"/>
        <v>Microwaves0</v>
      </c>
      <c r="G4758" s="193">
        <f t="shared" ref="G4758:M4758" si="9024">G$14</f>
        <v>0</v>
      </c>
      <c r="H4758" s="193">
        <f t="shared" si="9024"/>
        <v>0</v>
      </c>
      <c r="I4758" s="193">
        <f t="shared" si="9024"/>
        <v>0</v>
      </c>
      <c r="J4758" s="193">
        <f t="shared" si="9024"/>
        <v>0</v>
      </c>
      <c r="K4758" s="193">
        <f t="shared" si="9024"/>
        <v>0</v>
      </c>
      <c r="L4758" s="193">
        <f t="shared" si="9024"/>
        <v>0</v>
      </c>
      <c r="M4758" s="193">
        <f t="shared" si="9024"/>
        <v>0</v>
      </c>
      <c r="N4758" s="193" t="str">
        <f t="shared" si="8993"/>
        <v>Microwaves</v>
      </c>
      <c r="AA4758" s="193">
        <f t="shared" si="9013"/>
        <v>0</v>
      </c>
      <c r="AB4758" s="193">
        <f t="shared" ref="AB4758" si="9025">AB$14</f>
        <v>0</v>
      </c>
    </row>
    <row r="4759" spans="1:28" s="188" customFormat="1" ht="17.399999999999999">
      <c r="A4759" s="193" t="str">
        <f t="shared" si="9008"/>
        <v>Microwaves</v>
      </c>
      <c r="B4759" s="193" t="str">
        <f t="shared" si="9009"/>
        <v>BE121Microwaves</v>
      </c>
      <c r="C4759" s="193" t="str">
        <f t="shared" si="9010"/>
        <v>MicrowavesHardwick, Tonya</v>
      </c>
      <c r="D4759" s="193"/>
      <c r="E4759" s="193"/>
      <c r="F4759" s="193" t="str">
        <f t="shared" si="9011"/>
        <v>MicrowavesMonaco, Nick</v>
      </c>
      <c r="G4759" s="193" t="str">
        <f t="shared" ref="G4759:M4759" si="9026">G$15</f>
        <v>Monaco, Nick</v>
      </c>
      <c r="H4759" s="193" t="str">
        <f t="shared" si="9026"/>
        <v>Hardwick, Tonya</v>
      </c>
      <c r="I4759" s="193" t="str">
        <f t="shared" si="9026"/>
        <v>BE121</v>
      </c>
      <c r="J4759" s="193" t="str">
        <f t="shared" si="9026"/>
        <v>BEST BUY</v>
      </c>
      <c r="K4759" s="193" t="str">
        <f t="shared" si="9026"/>
        <v>all</v>
      </c>
      <c r="L4759" s="193">
        <f t="shared" si="9026"/>
        <v>0</v>
      </c>
      <c r="M4759" s="193">
        <f t="shared" si="9026"/>
        <v>0</v>
      </c>
      <c r="N4759" s="193" t="str">
        <f t="shared" si="8993"/>
        <v>Microwaves</v>
      </c>
      <c r="AA4759" s="193">
        <f t="shared" si="9013"/>
        <v>0</v>
      </c>
      <c r="AB4759" s="193" t="str">
        <f t="shared" ref="AB4759" si="9027">AB$15</f>
        <v>Hardwick, Tonya</v>
      </c>
    </row>
    <row r="4760" spans="1:28" s="188" customFormat="1" ht="17.399999999999999">
      <c r="A4760" s="193" t="str">
        <f t="shared" si="9008"/>
        <v>Microwaves</v>
      </c>
      <c r="B4760" s="193" t="str">
        <f t="shared" si="9009"/>
        <v>BE500Microwaves</v>
      </c>
      <c r="C4760" s="193" t="str">
        <f t="shared" si="9010"/>
        <v>MicrowavesHardwick, Tonya</v>
      </c>
      <c r="D4760" s="193"/>
      <c r="E4760" s="193"/>
      <c r="F4760" s="193" t="str">
        <f t="shared" si="9011"/>
        <v>MicrowavesMonaco, Nick</v>
      </c>
      <c r="G4760" s="193" t="str">
        <f t="shared" ref="G4760:M4760" si="9028">G$16</f>
        <v>Monaco, Nick</v>
      </c>
      <c r="H4760" s="193" t="str">
        <f t="shared" si="9028"/>
        <v>Hardwick, Tonya</v>
      </c>
      <c r="I4760" s="193" t="str">
        <f t="shared" si="9028"/>
        <v>BE500</v>
      </c>
      <c r="J4760" s="193" t="str">
        <f t="shared" si="9028"/>
        <v>BEST BUY PUR. LLC (VDF)</v>
      </c>
      <c r="K4760" s="193" t="str">
        <f t="shared" si="9028"/>
        <v>all</v>
      </c>
      <c r="L4760" s="193">
        <f t="shared" si="9028"/>
        <v>0</v>
      </c>
      <c r="M4760" s="193">
        <f t="shared" si="9028"/>
        <v>0</v>
      </c>
      <c r="N4760" s="193" t="str">
        <f t="shared" si="8993"/>
        <v>Microwaves</v>
      </c>
      <c r="AA4760" s="193">
        <f t="shared" si="9013"/>
        <v>0</v>
      </c>
      <c r="AB4760" s="193" t="str">
        <f t="shared" ref="AB4760" si="9029">AB$16</f>
        <v>Hardwick, Tonya</v>
      </c>
    </row>
    <row r="4761" spans="1:28" s="188" customFormat="1" ht="17.399999999999999">
      <c r="A4761" s="193" t="str">
        <f t="shared" si="9008"/>
        <v>Microwaves</v>
      </c>
      <c r="B4761" s="193" t="str">
        <f t="shared" si="9009"/>
        <v>MA040Microwaves</v>
      </c>
      <c r="C4761" s="193" t="str">
        <f t="shared" si="9010"/>
        <v>MicrowavesHardwick, Tonya</v>
      </c>
      <c r="D4761" s="193"/>
      <c r="E4761" s="193"/>
      <c r="F4761" s="193" t="str">
        <f t="shared" si="9011"/>
        <v>MicrowavesMonaco, Nick</v>
      </c>
      <c r="G4761" s="193" t="str">
        <f t="shared" ref="G4761:M4761" si="9030">G$17</f>
        <v>Monaco, Nick</v>
      </c>
      <c r="H4761" s="193" t="str">
        <f t="shared" si="9030"/>
        <v>Hardwick, Tonya</v>
      </c>
      <c r="I4761" s="193" t="str">
        <f t="shared" si="9030"/>
        <v>MA040</v>
      </c>
      <c r="J4761" s="193" t="str">
        <f t="shared" si="9030"/>
        <v>MAGNOLIA HOME THEATER</v>
      </c>
      <c r="K4761" s="193" t="str">
        <f t="shared" si="9030"/>
        <v>all</v>
      </c>
      <c r="L4761" s="193">
        <f t="shared" si="9030"/>
        <v>0</v>
      </c>
      <c r="M4761" s="193">
        <f t="shared" si="9030"/>
        <v>0</v>
      </c>
      <c r="N4761" s="193" t="str">
        <f t="shared" si="8993"/>
        <v>Microwaves</v>
      </c>
      <c r="AA4761" s="193">
        <f t="shared" si="9013"/>
        <v>0</v>
      </c>
      <c r="AB4761" s="193" t="str">
        <f t="shared" ref="AB4761" si="9031">AB$17</f>
        <v>Hardwick, Tonya</v>
      </c>
    </row>
    <row r="4762" spans="1:28" s="188" customFormat="1" ht="17.399999999999999">
      <c r="A4762" s="193" t="str">
        <f t="shared" si="9008"/>
        <v>Microwaves</v>
      </c>
      <c r="B4762" s="193" t="str">
        <f t="shared" si="9009"/>
        <v>MA043Microwaves</v>
      </c>
      <c r="C4762" s="193" t="str">
        <f t="shared" si="9010"/>
        <v>MicrowavesHardwick, Tonya</v>
      </c>
      <c r="D4762" s="193"/>
      <c r="E4762" s="193"/>
      <c r="F4762" s="193" t="str">
        <f t="shared" si="9011"/>
        <v>MicrowavesMonaco, Nick</v>
      </c>
      <c r="G4762" s="193" t="str">
        <f t="shared" ref="G4762:M4762" si="9032">G$18</f>
        <v>Monaco, Nick</v>
      </c>
      <c r="H4762" s="193" t="str">
        <f t="shared" si="9032"/>
        <v>Hardwick, Tonya</v>
      </c>
      <c r="I4762" s="193" t="str">
        <f t="shared" si="9032"/>
        <v>MA043</v>
      </c>
      <c r="J4762" s="193" t="str">
        <f t="shared" si="9032"/>
        <v>MAGNOLIA AUDIO VIDEO</v>
      </c>
      <c r="K4762" s="193" t="str">
        <f t="shared" si="9032"/>
        <v>all</v>
      </c>
      <c r="L4762" s="193">
        <f t="shared" si="9032"/>
        <v>0</v>
      </c>
      <c r="M4762" s="193">
        <f t="shared" si="9032"/>
        <v>0</v>
      </c>
      <c r="N4762" s="193" t="str">
        <f t="shared" si="8993"/>
        <v>Microwaves</v>
      </c>
      <c r="AA4762" s="193">
        <f t="shared" si="9013"/>
        <v>0</v>
      </c>
      <c r="AB4762" s="193" t="str">
        <f t="shared" ref="AB4762" si="9033">AB$18</f>
        <v>Hardwick, Tonya</v>
      </c>
    </row>
    <row r="4763" spans="1:28" s="188" customFormat="1" ht="17.399999999999999">
      <c r="A4763" s="193" t="str">
        <f t="shared" si="9008"/>
        <v>Microwaves</v>
      </c>
      <c r="B4763" s="193" t="str">
        <f t="shared" si="9009"/>
        <v>0Microwaves</v>
      </c>
      <c r="C4763" s="193" t="str">
        <f t="shared" si="9010"/>
        <v>Microwaves0</v>
      </c>
      <c r="D4763" s="193"/>
      <c r="E4763" s="193"/>
      <c r="F4763" s="193" t="str">
        <f t="shared" si="9011"/>
        <v>Microwaves0</v>
      </c>
      <c r="G4763" s="193">
        <f t="shared" ref="G4763:M4763" si="9034">G$19</f>
        <v>0</v>
      </c>
      <c r="H4763" s="193">
        <f t="shared" si="9034"/>
        <v>0</v>
      </c>
      <c r="I4763" s="193">
        <f t="shared" si="9034"/>
        <v>0</v>
      </c>
      <c r="J4763" s="193">
        <f t="shared" si="9034"/>
        <v>0</v>
      </c>
      <c r="K4763" s="193">
        <f t="shared" si="9034"/>
        <v>0</v>
      </c>
      <c r="L4763" s="193">
        <f t="shared" si="9034"/>
        <v>0</v>
      </c>
      <c r="M4763" s="193">
        <f t="shared" si="9034"/>
        <v>0</v>
      </c>
      <c r="N4763" s="193" t="str">
        <f t="shared" si="8993"/>
        <v>Microwaves</v>
      </c>
      <c r="AA4763" s="193">
        <f t="shared" si="9013"/>
        <v>0</v>
      </c>
      <c r="AB4763" s="193">
        <f t="shared" ref="AB4763" si="9035">AB$19</f>
        <v>0</v>
      </c>
    </row>
    <row r="4764" spans="1:28" s="188" customFormat="1" ht="17.399999999999999">
      <c r="A4764" s="193" t="str">
        <f t="shared" si="9008"/>
        <v>Microwaves</v>
      </c>
      <c r="B4764" s="193" t="str">
        <f t="shared" si="9009"/>
        <v>BJ005Microwaves</v>
      </c>
      <c r="C4764" s="193" t="str">
        <f t="shared" si="9010"/>
        <v>MicrowavesLyons, Brad</v>
      </c>
      <c r="D4764" s="193"/>
      <c r="E4764" s="193"/>
      <c r="F4764" s="193" t="str">
        <f t="shared" si="9011"/>
        <v>MicrowavesMonaco, Nick</v>
      </c>
      <c r="G4764" s="193" t="str">
        <f t="shared" ref="G4764:M4764" si="9036">G$20</f>
        <v>Monaco, Nick</v>
      </c>
      <c r="H4764" s="193" t="str">
        <f t="shared" si="9036"/>
        <v>Lyons, Brad</v>
      </c>
      <c r="I4764" s="193" t="str">
        <f t="shared" si="9036"/>
        <v>BJ005</v>
      </c>
      <c r="J4764" s="193" t="str">
        <f t="shared" si="9036"/>
        <v>BJ'S WHOLESALE</v>
      </c>
      <c r="K4764" s="193" t="str">
        <f t="shared" si="9036"/>
        <v>all</v>
      </c>
      <c r="L4764" s="193">
        <f t="shared" si="9036"/>
        <v>0</v>
      </c>
      <c r="M4764" s="193">
        <f t="shared" si="9036"/>
        <v>0</v>
      </c>
      <c r="N4764" s="193" t="str">
        <f t="shared" si="8993"/>
        <v>Microwaves</v>
      </c>
      <c r="AA4764" s="193">
        <f t="shared" si="9013"/>
        <v>0</v>
      </c>
      <c r="AB4764" s="193" t="str">
        <f t="shared" ref="AB4764" si="9037">AB$20</f>
        <v>Lyons, Brad</v>
      </c>
    </row>
    <row r="4765" spans="1:28" s="188" customFormat="1" ht="17.399999999999999">
      <c r="A4765" s="193" t="str">
        <f t="shared" si="9008"/>
        <v>Microwaves</v>
      </c>
      <c r="B4765" s="193" t="str">
        <f t="shared" si="9009"/>
        <v>HA052Microwaves</v>
      </c>
      <c r="C4765" s="193" t="str">
        <f t="shared" si="9010"/>
        <v>MicrowavesLyons, Brad</v>
      </c>
      <c r="D4765" s="193"/>
      <c r="E4765" s="193"/>
      <c r="F4765" s="193" t="str">
        <f t="shared" si="9011"/>
        <v>MicrowavesMonaco, Nick</v>
      </c>
      <c r="G4765" s="193" t="str">
        <f t="shared" ref="G4765:M4765" si="9038">G$21</f>
        <v>Monaco, Nick</v>
      </c>
      <c r="H4765" s="193" t="str">
        <f t="shared" si="9038"/>
        <v>Lyons, Brad</v>
      </c>
      <c r="I4765" s="193" t="str">
        <f t="shared" si="9038"/>
        <v>HA052</v>
      </c>
      <c r="J4765" s="193" t="str">
        <f t="shared" si="9038"/>
        <v>HARRIS COMMUNICATIONS</v>
      </c>
      <c r="K4765" s="193" t="str">
        <f t="shared" si="9038"/>
        <v>all</v>
      </c>
      <c r="L4765" s="193">
        <f t="shared" si="9038"/>
        <v>0</v>
      </c>
      <c r="M4765" s="193">
        <f t="shared" si="9038"/>
        <v>0</v>
      </c>
      <c r="N4765" s="193" t="str">
        <f t="shared" si="8993"/>
        <v>Microwaves</v>
      </c>
      <c r="AA4765" s="193">
        <f t="shared" si="9013"/>
        <v>0</v>
      </c>
      <c r="AB4765" s="193" t="str">
        <f t="shared" ref="AB4765" si="9039">AB$21</f>
        <v>Lyons, Brad</v>
      </c>
    </row>
    <row r="4766" spans="1:28" s="188" customFormat="1" ht="17.399999999999999">
      <c r="A4766" s="193" t="str">
        <f t="shared" si="9008"/>
        <v>Microwaves</v>
      </c>
      <c r="B4766" s="193" t="str">
        <f t="shared" si="9009"/>
        <v>OF020Microwaves</v>
      </c>
      <c r="C4766" s="193" t="str">
        <f t="shared" si="9010"/>
        <v>MicrowavesLyons, Brad</v>
      </c>
      <c r="D4766" s="193"/>
      <c r="E4766" s="193"/>
      <c r="F4766" s="193" t="str">
        <f t="shared" si="9011"/>
        <v>MicrowavesMonaco, Nick</v>
      </c>
      <c r="G4766" s="193" t="str">
        <f t="shared" ref="G4766:M4766" si="9040">G$22</f>
        <v>Monaco, Nick</v>
      </c>
      <c r="H4766" s="193" t="str">
        <f t="shared" si="9040"/>
        <v>Lyons, Brad</v>
      </c>
      <c r="I4766" s="193" t="str">
        <f t="shared" si="9040"/>
        <v>OF020</v>
      </c>
      <c r="J4766" s="193" t="str">
        <f t="shared" si="9040"/>
        <v>OFFICE DEPOT INC.</v>
      </c>
      <c r="K4766" s="193" t="str">
        <f t="shared" si="9040"/>
        <v>all</v>
      </c>
      <c r="L4766" s="193">
        <f t="shared" si="9040"/>
        <v>0</v>
      </c>
      <c r="M4766" s="193">
        <f t="shared" si="9040"/>
        <v>0</v>
      </c>
      <c r="N4766" s="193" t="str">
        <f t="shared" si="8993"/>
        <v>Microwaves</v>
      </c>
      <c r="AA4766" s="193">
        <f t="shared" si="9013"/>
        <v>0</v>
      </c>
      <c r="AB4766" s="193" t="str">
        <f t="shared" ref="AB4766" si="9041">AB$22</f>
        <v>Lyons, Brad</v>
      </c>
    </row>
    <row r="4767" spans="1:28" s="188" customFormat="1" ht="17.399999999999999">
      <c r="A4767" s="193" t="str">
        <f t="shared" si="9008"/>
        <v>Microwaves</v>
      </c>
      <c r="B4767" s="193" t="str">
        <f t="shared" si="9009"/>
        <v>ST455Microwaves</v>
      </c>
      <c r="C4767" s="193" t="str">
        <f t="shared" si="9010"/>
        <v>MicrowavesLyons, Brad</v>
      </c>
      <c r="D4767" s="193"/>
      <c r="E4767" s="193"/>
      <c r="F4767" s="193" t="str">
        <f t="shared" si="9011"/>
        <v>MicrowavesMonaco, Nick</v>
      </c>
      <c r="G4767" s="193" t="str">
        <f t="shared" ref="G4767:M4767" si="9042">G$23</f>
        <v>Monaco, Nick</v>
      </c>
      <c r="H4767" s="193" t="str">
        <f t="shared" si="9042"/>
        <v>Lyons, Brad</v>
      </c>
      <c r="I4767" s="193" t="str">
        <f t="shared" si="9042"/>
        <v>ST455</v>
      </c>
      <c r="J4767" s="193" t="str">
        <f t="shared" si="9042"/>
        <v>QUILL CORPORATION/ST</v>
      </c>
      <c r="K4767" s="193" t="str">
        <f t="shared" si="9042"/>
        <v>all</v>
      </c>
      <c r="L4767" s="193">
        <f t="shared" si="9042"/>
        <v>0</v>
      </c>
      <c r="M4767" s="193">
        <f t="shared" si="9042"/>
        <v>0</v>
      </c>
      <c r="N4767" s="193" t="str">
        <f t="shared" si="8993"/>
        <v>Microwaves</v>
      </c>
      <c r="AA4767" s="193">
        <f t="shared" si="9013"/>
        <v>0</v>
      </c>
      <c r="AB4767" s="193" t="str">
        <f t="shared" ref="AB4767" si="9043">AB$23</f>
        <v>Lyons, Brad</v>
      </c>
    </row>
    <row r="4768" spans="1:28" s="188" customFormat="1" ht="17.399999999999999">
      <c r="A4768" s="193" t="str">
        <f t="shared" si="9008"/>
        <v>Microwaves</v>
      </c>
      <c r="B4768" s="193" t="str">
        <f t="shared" si="9009"/>
        <v>TE779Microwaves</v>
      </c>
      <c r="C4768" s="193" t="str">
        <f t="shared" si="9010"/>
        <v>MicrowavesLyons, Brad</v>
      </c>
      <c r="D4768" s="193"/>
      <c r="E4768" s="193"/>
      <c r="F4768" s="193" t="str">
        <f t="shared" si="9011"/>
        <v>MicrowavesMonaco, Nick</v>
      </c>
      <c r="G4768" s="193" t="str">
        <f t="shared" ref="G4768:M4768" si="9044">G$24</f>
        <v>Monaco, Nick</v>
      </c>
      <c r="H4768" s="193" t="str">
        <f t="shared" si="9044"/>
        <v>Lyons, Brad</v>
      </c>
      <c r="I4768" s="193" t="str">
        <f t="shared" si="9044"/>
        <v>TE779</v>
      </c>
      <c r="J4768" s="193" t="str">
        <f t="shared" si="9044"/>
        <v>TELTEX INC</v>
      </c>
      <c r="K4768" s="193" t="str">
        <f t="shared" si="9044"/>
        <v>all</v>
      </c>
      <c r="L4768" s="193">
        <f t="shared" si="9044"/>
        <v>0</v>
      </c>
      <c r="M4768" s="193">
        <f t="shared" si="9044"/>
        <v>0</v>
      </c>
      <c r="N4768" s="193" t="str">
        <f t="shared" si="8993"/>
        <v>Microwaves</v>
      </c>
      <c r="AA4768" s="193">
        <f t="shared" si="9013"/>
        <v>0</v>
      </c>
      <c r="AB4768" s="193" t="str">
        <f t="shared" ref="AB4768" si="9045">AB$24</f>
        <v>Lyons, Brad</v>
      </c>
    </row>
    <row r="4769" spans="1:28" s="188" customFormat="1" ht="17.399999999999999">
      <c r="A4769" s="193" t="str">
        <f t="shared" si="9008"/>
        <v>Microwaves</v>
      </c>
      <c r="B4769" s="193" t="str">
        <f t="shared" si="9009"/>
        <v>0Microwaves</v>
      </c>
      <c r="C4769" s="193" t="str">
        <f t="shared" si="9010"/>
        <v>MicrowavesLyons, Brad</v>
      </c>
      <c r="D4769" s="193"/>
      <c r="E4769" s="193"/>
      <c r="F4769" s="193" t="str">
        <f t="shared" si="9011"/>
        <v>MicrowavesMonaco, Nick</v>
      </c>
      <c r="G4769" s="193" t="str">
        <f t="shared" ref="G4769:M4769" si="9046">G$25</f>
        <v>Monaco, Nick</v>
      </c>
      <c r="H4769" s="193" t="str">
        <f t="shared" si="9046"/>
        <v>Lyons, Brad</v>
      </c>
      <c r="I4769" s="193">
        <f t="shared" si="9046"/>
        <v>0</v>
      </c>
      <c r="J4769" s="193" t="str">
        <f t="shared" si="9046"/>
        <v>MENARDS</v>
      </c>
      <c r="K4769" s="193" t="str">
        <f t="shared" si="9046"/>
        <v>all</v>
      </c>
      <c r="L4769" s="193">
        <f t="shared" si="9046"/>
        <v>0</v>
      </c>
      <c r="M4769" s="193">
        <f t="shared" si="9046"/>
        <v>0</v>
      </c>
      <c r="N4769" s="193" t="str">
        <f t="shared" si="8993"/>
        <v>Microwaves</v>
      </c>
      <c r="AA4769" s="193">
        <f t="shared" si="9013"/>
        <v>0</v>
      </c>
      <c r="AB4769" s="193" t="str">
        <f t="shared" ref="AB4769" si="9047">AB$25</f>
        <v>Lyons, Brad</v>
      </c>
    </row>
    <row r="4770" spans="1:28" s="188" customFormat="1" ht="17.399999999999999">
      <c r="A4770" s="193" t="str">
        <f t="shared" si="9008"/>
        <v>Microwaves</v>
      </c>
      <c r="B4770" s="193" t="str">
        <f t="shared" si="9009"/>
        <v>0Microwaves</v>
      </c>
      <c r="C4770" s="193" t="str">
        <f t="shared" si="9010"/>
        <v>Microwaves0</v>
      </c>
      <c r="D4770" s="193"/>
      <c r="E4770" s="193"/>
      <c r="F4770" s="193" t="str">
        <f t="shared" si="9011"/>
        <v>Microwaves0</v>
      </c>
      <c r="G4770" s="193">
        <f t="shared" ref="G4770:M4770" si="9048">G$26</f>
        <v>0</v>
      </c>
      <c r="H4770" s="193">
        <f t="shared" si="9048"/>
        <v>0</v>
      </c>
      <c r="I4770" s="193">
        <f t="shared" si="9048"/>
        <v>0</v>
      </c>
      <c r="J4770" s="193">
        <f t="shared" si="9048"/>
        <v>0</v>
      </c>
      <c r="K4770" s="193">
        <f t="shared" si="9048"/>
        <v>0</v>
      </c>
      <c r="L4770" s="193">
        <f t="shared" si="9048"/>
        <v>0</v>
      </c>
      <c r="M4770" s="193">
        <f t="shared" si="9048"/>
        <v>0</v>
      </c>
      <c r="N4770" s="193" t="str">
        <f t="shared" si="8993"/>
        <v>Microwaves</v>
      </c>
      <c r="AA4770" s="193">
        <f t="shared" si="9013"/>
        <v>0</v>
      </c>
      <c r="AB4770" s="193">
        <f t="shared" ref="AB4770" si="9049">AB$26</f>
        <v>0</v>
      </c>
    </row>
    <row r="4771" spans="1:28" s="188" customFormat="1" ht="17.399999999999999">
      <c r="A4771" s="193" t="str">
        <f t="shared" si="9008"/>
        <v>Microwaves</v>
      </c>
      <c r="B4771" s="193" t="str">
        <f t="shared" si="9009"/>
        <v>0Microwaves</v>
      </c>
      <c r="C4771" s="193" t="str">
        <f t="shared" si="9010"/>
        <v>Microwaves0</v>
      </c>
      <c r="D4771" s="193"/>
      <c r="E4771" s="193"/>
      <c r="F4771" s="193" t="str">
        <f t="shared" si="9011"/>
        <v>Microwaves0</v>
      </c>
      <c r="G4771" s="193">
        <f t="shared" ref="G4771:M4771" si="9050">G$27</f>
        <v>0</v>
      </c>
      <c r="H4771" s="193">
        <f t="shared" si="9050"/>
        <v>0</v>
      </c>
      <c r="I4771" s="193">
        <f t="shared" si="9050"/>
        <v>0</v>
      </c>
      <c r="J4771" s="193">
        <f t="shared" si="9050"/>
        <v>0</v>
      </c>
      <c r="K4771" s="193">
        <f t="shared" si="9050"/>
        <v>0</v>
      </c>
      <c r="L4771" s="193">
        <f t="shared" si="9050"/>
        <v>0</v>
      </c>
      <c r="M4771" s="193">
        <f t="shared" si="9050"/>
        <v>0</v>
      </c>
      <c r="N4771" s="193" t="str">
        <f t="shared" si="8993"/>
        <v>Microwaves</v>
      </c>
      <c r="AA4771" s="193">
        <f t="shared" si="9013"/>
        <v>0</v>
      </c>
      <c r="AB4771" s="193">
        <f t="shared" ref="AB4771" si="9051">AB$27</f>
        <v>0</v>
      </c>
    </row>
    <row r="4772" spans="1:28" s="188" customFormat="1" ht="17.399999999999999">
      <c r="A4772" s="193" t="str">
        <f t="shared" si="9008"/>
        <v>Microwaves</v>
      </c>
      <c r="B4772" s="193" t="str">
        <f t="shared" si="9009"/>
        <v>0Microwaves</v>
      </c>
      <c r="C4772" s="193" t="str">
        <f t="shared" si="9010"/>
        <v>Microwaves0</v>
      </c>
      <c r="D4772" s="193"/>
      <c r="E4772" s="193"/>
      <c r="F4772" s="193" t="str">
        <f t="shared" si="9011"/>
        <v>Microwaves0</v>
      </c>
      <c r="G4772" s="193">
        <f t="shared" ref="G4772:M4772" si="9052">G$28</f>
        <v>0</v>
      </c>
      <c r="H4772" s="193">
        <f t="shared" si="9052"/>
        <v>0</v>
      </c>
      <c r="I4772" s="193">
        <f t="shared" si="9052"/>
        <v>0</v>
      </c>
      <c r="J4772" s="193">
        <f t="shared" si="9052"/>
        <v>0</v>
      </c>
      <c r="K4772" s="193">
        <f t="shared" si="9052"/>
        <v>0</v>
      </c>
      <c r="L4772" s="193">
        <f t="shared" si="9052"/>
        <v>0</v>
      </c>
      <c r="M4772" s="193">
        <f t="shared" si="9052"/>
        <v>0</v>
      </c>
      <c r="N4772" s="193" t="str">
        <f t="shared" si="8993"/>
        <v>Microwaves</v>
      </c>
      <c r="AA4772" s="193">
        <f t="shared" si="9013"/>
        <v>0</v>
      </c>
      <c r="AB4772" s="193">
        <f t="shared" ref="AB4772" si="9053">AB$28</f>
        <v>0</v>
      </c>
    </row>
    <row r="4773" spans="1:28" s="188" customFormat="1" ht="17.399999999999999">
      <c r="A4773" s="193" t="str">
        <f t="shared" si="9008"/>
        <v>Microwaves</v>
      </c>
      <c r="B4773" s="193" t="str">
        <f t="shared" si="9009"/>
        <v>BE125Microwaves</v>
      </c>
      <c r="C4773" s="193" t="str">
        <f t="shared" si="9010"/>
        <v>MicrowavesMakhoul, Jennifer</v>
      </c>
      <c r="D4773" s="193"/>
      <c r="E4773" s="193"/>
      <c r="F4773" s="193" t="str">
        <f t="shared" si="9011"/>
        <v>MicrowavesMonaco, Nick</v>
      </c>
      <c r="G4773" s="193" t="str">
        <f t="shared" ref="G4773:M4773" si="9054">G$29</f>
        <v>Monaco, Nick</v>
      </c>
      <c r="H4773" s="193" t="str">
        <f t="shared" si="9054"/>
        <v>Makhoul, Jennifer</v>
      </c>
      <c r="I4773" s="193" t="str">
        <f t="shared" si="9054"/>
        <v>BE125</v>
      </c>
      <c r="J4773" s="193" t="str">
        <f t="shared" si="9054"/>
        <v>BED, BATH &amp; BEYOND</v>
      </c>
      <c r="K4773" s="193" t="str">
        <f t="shared" si="9054"/>
        <v>all</v>
      </c>
      <c r="L4773" s="193" t="str">
        <f t="shared" si="9054"/>
        <v>Janice Staib</v>
      </c>
      <c r="M4773" s="193" t="str">
        <f t="shared" si="9054"/>
        <v>Appl, Beauty, H/P</v>
      </c>
      <c r="N4773" s="193" t="str">
        <f t="shared" si="8993"/>
        <v>Microwaves</v>
      </c>
      <c r="AA4773" s="193">
        <f t="shared" si="9013"/>
        <v>0</v>
      </c>
      <c r="AB4773" s="193" t="str">
        <f t="shared" ref="AB4773" si="9055">AB$29</f>
        <v>Makhoul, Jennifer</v>
      </c>
    </row>
    <row r="4774" spans="1:28" s="188" customFormat="1" ht="17.399999999999999">
      <c r="A4774" s="193" t="str">
        <f t="shared" si="9008"/>
        <v>Microwaves</v>
      </c>
      <c r="B4774" s="193" t="str">
        <f t="shared" si="9009"/>
        <v>BE126Microwaves</v>
      </c>
      <c r="C4774" s="193" t="str">
        <f t="shared" si="9010"/>
        <v>MicrowavesMakhoul, Jennifer</v>
      </c>
      <c r="D4774" s="193"/>
      <c r="E4774" s="193"/>
      <c r="F4774" s="193" t="str">
        <f t="shared" si="9011"/>
        <v>MicrowavesMonaco, Nick</v>
      </c>
      <c r="G4774" s="193" t="str">
        <f t="shared" ref="G4774:M4774" si="9056">G$30</f>
        <v>Monaco, Nick</v>
      </c>
      <c r="H4774" s="193" t="str">
        <f t="shared" si="9056"/>
        <v>Makhoul, Jennifer</v>
      </c>
      <c r="I4774" s="193" t="str">
        <f t="shared" si="9056"/>
        <v>BE126</v>
      </c>
      <c r="J4774" s="193" t="str">
        <f t="shared" si="9056"/>
        <v>BED, BATH &amp; BEYOND INC (VDF)</v>
      </c>
      <c r="K4774" s="193" t="str">
        <f t="shared" si="9056"/>
        <v>all</v>
      </c>
      <c r="L4774" s="193" t="str">
        <f t="shared" si="9056"/>
        <v>Janice Staib</v>
      </c>
      <c r="M4774" s="193" t="str">
        <f t="shared" si="9056"/>
        <v>Appl, Beauty, H/P</v>
      </c>
      <c r="N4774" s="193" t="str">
        <f t="shared" si="8993"/>
        <v>Microwaves</v>
      </c>
      <c r="AA4774" s="193">
        <f t="shared" si="9013"/>
        <v>0</v>
      </c>
      <c r="AB4774" s="193" t="str">
        <f t="shared" ref="AB4774" si="9057">AB$30</f>
        <v>Makhoul, Jennifer</v>
      </c>
    </row>
    <row r="4775" spans="1:28" s="188" customFormat="1" ht="17.399999999999999">
      <c r="A4775" s="193" t="str">
        <f t="shared" si="9008"/>
        <v>Microwaves</v>
      </c>
      <c r="B4775" s="193" t="str">
        <f t="shared" si="9009"/>
        <v>GO642Microwaves</v>
      </c>
      <c r="C4775" s="193" t="str">
        <f t="shared" si="9010"/>
        <v>MicrowavesMakhoul, Jennifer</v>
      </c>
      <c r="D4775" s="193"/>
      <c r="E4775" s="193"/>
      <c r="F4775" s="193" t="str">
        <f t="shared" si="9011"/>
        <v>MicrowavesMonaco, Nick</v>
      </c>
      <c r="G4775" s="193" t="str">
        <f t="shared" ref="G4775:M4775" si="9058">G$31</f>
        <v>Monaco, Nick</v>
      </c>
      <c r="H4775" s="193" t="str">
        <f t="shared" si="9058"/>
        <v>Makhoul, Jennifer</v>
      </c>
      <c r="I4775" s="193" t="str">
        <f t="shared" si="9058"/>
        <v>GO642</v>
      </c>
      <c r="J4775" s="193" t="str">
        <f t="shared" si="9058"/>
        <v>GOGOTECH INC</v>
      </c>
      <c r="K4775" s="193" t="str">
        <f t="shared" si="9058"/>
        <v>all</v>
      </c>
      <c r="L4775" s="193">
        <f t="shared" si="9058"/>
        <v>0</v>
      </c>
      <c r="M4775" s="193">
        <f t="shared" si="9058"/>
        <v>0</v>
      </c>
      <c r="N4775" s="193" t="str">
        <f t="shared" si="8993"/>
        <v>Microwaves</v>
      </c>
      <c r="AA4775" s="193">
        <f t="shared" si="9013"/>
        <v>0</v>
      </c>
      <c r="AB4775" s="193" t="str">
        <f t="shared" ref="AB4775" si="9059">AB$31</f>
        <v>Makhoul, Jennifer</v>
      </c>
    </row>
    <row r="4776" spans="1:28" s="188" customFormat="1" ht="17.399999999999999">
      <c r="A4776" s="193" t="str">
        <f t="shared" si="9008"/>
        <v>Microwaves</v>
      </c>
      <c r="B4776" s="193" t="str">
        <f t="shared" si="9009"/>
        <v>HA430Microwaves</v>
      </c>
      <c r="C4776" s="193" t="str">
        <f t="shared" si="9010"/>
        <v>MicrowavesMakhoul, Jennifer</v>
      </c>
      <c r="D4776" s="193"/>
      <c r="E4776" s="193"/>
      <c r="F4776" s="193" t="str">
        <f t="shared" si="9011"/>
        <v>MicrowavesMonaco, Nick</v>
      </c>
      <c r="G4776" s="193" t="str">
        <f t="shared" ref="G4776:M4776" si="9060">G$32</f>
        <v>Monaco, Nick</v>
      </c>
      <c r="H4776" s="193" t="str">
        <f t="shared" si="9060"/>
        <v>Makhoul, Jennifer</v>
      </c>
      <c r="I4776" s="193" t="str">
        <f t="shared" si="9060"/>
        <v>HA430</v>
      </c>
      <c r="J4776" s="193" t="str">
        <f t="shared" si="9060"/>
        <v>HARMON OF YONKERS, INC. DBA HARMON</v>
      </c>
      <c r="K4776" s="193" t="str">
        <f t="shared" si="9060"/>
        <v>all</v>
      </c>
      <c r="L4776" s="193" t="str">
        <f t="shared" si="9060"/>
        <v>Janice Staib</v>
      </c>
      <c r="M4776" s="193" t="str">
        <f t="shared" si="9060"/>
        <v>Appl, Beauty, H/P</v>
      </c>
      <c r="N4776" s="193" t="str">
        <f t="shared" si="8993"/>
        <v>Microwaves</v>
      </c>
      <c r="AA4776" s="193">
        <f t="shared" si="9013"/>
        <v>0</v>
      </c>
      <c r="AB4776" s="193" t="str">
        <f t="shared" ref="AB4776" si="9061">AB$32</f>
        <v>Makhoul, Jennifer</v>
      </c>
    </row>
    <row r="4777" spans="1:28" s="188" customFormat="1" ht="17.399999999999999">
      <c r="A4777" s="193" t="str">
        <f t="shared" si="9008"/>
        <v>Microwaves</v>
      </c>
      <c r="B4777" s="193" t="str">
        <f t="shared" si="9009"/>
        <v>HS070Microwaves</v>
      </c>
      <c r="C4777" s="193" t="str">
        <f t="shared" si="9010"/>
        <v>MicrowavesMakhoul, Jennifer</v>
      </c>
      <c r="D4777" s="193"/>
      <c r="E4777" s="193"/>
      <c r="F4777" s="193" t="str">
        <f t="shared" si="9011"/>
        <v>MicrowavesMonaco, Nick</v>
      </c>
      <c r="G4777" s="193" t="str">
        <f t="shared" ref="G4777:M4777" si="9062">G$33</f>
        <v>Monaco, Nick</v>
      </c>
      <c r="H4777" s="193" t="str">
        <f t="shared" si="9062"/>
        <v>Makhoul, Jennifer</v>
      </c>
      <c r="I4777" s="193" t="str">
        <f t="shared" si="9062"/>
        <v>HS070</v>
      </c>
      <c r="J4777" s="193" t="str">
        <f t="shared" si="9062"/>
        <v>HSN INC.</v>
      </c>
      <c r="K4777" s="193" t="str">
        <f t="shared" si="9062"/>
        <v>all</v>
      </c>
      <c r="L4777" s="193" t="str">
        <f t="shared" si="9062"/>
        <v>Channel Management</v>
      </c>
      <c r="M4777" s="193" t="str">
        <f t="shared" si="9062"/>
        <v>Beauty, Appl</v>
      </c>
      <c r="N4777" s="193" t="str">
        <f t="shared" si="8993"/>
        <v>Microwaves</v>
      </c>
      <c r="AA4777" s="193">
        <f t="shared" si="9013"/>
        <v>0</v>
      </c>
      <c r="AB4777" s="193" t="str">
        <f t="shared" ref="AB4777" si="9063">AB$33</f>
        <v>Makhoul, Jennifer</v>
      </c>
    </row>
    <row r="4778" spans="1:28" s="188" customFormat="1" ht="17.399999999999999">
      <c r="A4778" s="193" t="str">
        <f t="shared" si="9008"/>
        <v>Microwaves</v>
      </c>
      <c r="B4778" s="193" t="str">
        <f t="shared" si="9009"/>
        <v>QV001Microwaves</v>
      </c>
      <c r="C4778" s="193" t="str">
        <f t="shared" si="9010"/>
        <v>MicrowavesMakhoul, Jennifer</v>
      </c>
      <c r="D4778" s="193"/>
      <c r="E4778" s="193"/>
      <c r="F4778" s="193" t="str">
        <f t="shared" si="9011"/>
        <v>MicrowavesMonaco, Nick</v>
      </c>
      <c r="G4778" s="193" t="str">
        <f t="shared" ref="G4778:M4778" si="9064">G$34</f>
        <v>Monaco, Nick</v>
      </c>
      <c r="H4778" s="193" t="str">
        <f t="shared" si="9064"/>
        <v>Makhoul, Jennifer</v>
      </c>
      <c r="I4778" s="193" t="str">
        <f t="shared" si="9064"/>
        <v>QV001</v>
      </c>
      <c r="J4778" s="193" t="str">
        <f t="shared" si="9064"/>
        <v>QVC NETWORK INC.</v>
      </c>
      <c r="K4778" s="193" t="str">
        <f t="shared" si="9064"/>
        <v>all</v>
      </c>
      <c r="L4778" s="193" t="str">
        <f t="shared" si="9064"/>
        <v>Dynamic Marketing</v>
      </c>
      <c r="M4778" s="193" t="str">
        <f t="shared" si="9064"/>
        <v>Beauty, Headphones</v>
      </c>
      <c r="N4778" s="193" t="str">
        <f t="shared" si="8993"/>
        <v>Microwaves</v>
      </c>
      <c r="AA4778" s="193">
        <f t="shared" si="9013"/>
        <v>0</v>
      </c>
      <c r="AB4778" s="193" t="str">
        <f t="shared" ref="AB4778" si="9065">AB$34</f>
        <v>Makhoul, Jennifer</v>
      </c>
    </row>
    <row r="4779" spans="1:28" s="188" customFormat="1" ht="17.399999999999999">
      <c r="A4779" s="193" t="str">
        <f t="shared" si="9008"/>
        <v>Microwaves</v>
      </c>
      <c r="B4779" s="193" t="str">
        <f t="shared" si="9009"/>
        <v>QV002Microwaves</v>
      </c>
      <c r="C4779" s="193" t="str">
        <f t="shared" si="9010"/>
        <v>MicrowavesMakhoul, Jennifer</v>
      </c>
      <c r="D4779" s="193"/>
      <c r="E4779" s="193"/>
      <c r="F4779" s="193" t="str">
        <f t="shared" si="9011"/>
        <v>MicrowavesMonaco, Nick</v>
      </c>
      <c r="G4779" s="193" t="str">
        <f t="shared" ref="G4779:M4779" si="9066">G$35</f>
        <v>Monaco, Nick</v>
      </c>
      <c r="H4779" s="193" t="str">
        <f t="shared" si="9066"/>
        <v>Makhoul, Jennifer</v>
      </c>
      <c r="I4779" s="193" t="str">
        <f t="shared" si="9066"/>
        <v>QV002</v>
      </c>
      <c r="J4779" s="193" t="str">
        <f t="shared" si="9066"/>
        <v>QVC (VDF)</v>
      </c>
      <c r="K4779" s="193" t="str">
        <f t="shared" si="9066"/>
        <v>all</v>
      </c>
      <c r="L4779" s="193" t="str">
        <f t="shared" si="9066"/>
        <v>Dynamic Marketing</v>
      </c>
      <c r="M4779" s="193" t="str">
        <f t="shared" si="9066"/>
        <v>Beauty, Headphones</v>
      </c>
      <c r="N4779" s="193" t="str">
        <f t="shared" si="8993"/>
        <v>Microwaves</v>
      </c>
      <c r="AA4779" s="193">
        <f t="shared" si="9013"/>
        <v>0</v>
      </c>
      <c r="AB4779" s="193" t="str">
        <f t="shared" ref="AB4779" si="9067">AB$35</f>
        <v>Makhoul, Jennifer</v>
      </c>
    </row>
    <row r="4780" spans="1:28" s="188" customFormat="1" ht="17.399999999999999">
      <c r="A4780" s="193" t="str">
        <f t="shared" si="9008"/>
        <v>Microwaves</v>
      </c>
      <c r="B4780" s="193" t="str">
        <f t="shared" si="9009"/>
        <v>TE165Microwaves</v>
      </c>
      <c r="C4780" s="193" t="str">
        <f t="shared" si="9010"/>
        <v>MicrowavesMakhoul, Jennifer</v>
      </c>
      <c r="D4780" s="193"/>
      <c r="E4780" s="193"/>
      <c r="F4780" s="193" t="str">
        <f t="shared" si="9011"/>
        <v>MicrowavesMonaco, Nick</v>
      </c>
      <c r="G4780" s="193" t="str">
        <f t="shared" ref="G4780:M4780" si="9068">G$36</f>
        <v>Monaco, Nick</v>
      </c>
      <c r="H4780" s="193" t="str">
        <f t="shared" si="9068"/>
        <v>Makhoul, Jennifer</v>
      </c>
      <c r="I4780" s="193" t="str">
        <f t="shared" si="9068"/>
        <v>TE165</v>
      </c>
      <c r="J4780" s="193" t="str">
        <f t="shared" si="9068"/>
        <v>TELEDYNAMICS CORP.</v>
      </c>
      <c r="K4780" s="193" t="str">
        <f t="shared" si="9068"/>
        <v>all</v>
      </c>
      <c r="L4780" s="193">
        <f t="shared" si="9068"/>
        <v>0</v>
      </c>
      <c r="M4780" s="193">
        <f t="shared" si="9068"/>
        <v>0</v>
      </c>
      <c r="N4780" s="193" t="str">
        <f t="shared" si="8993"/>
        <v>Microwaves</v>
      </c>
      <c r="AA4780" s="193">
        <f t="shared" si="9013"/>
        <v>0</v>
      </c>
      <c r="AB4780" s="193" t="str">
        <f t="shared" ref="AB4780" si="9069">AB$36</f>
        <v>Makhoul, Jennifer</v>
      </c>
    </row>
    <row r="4781" spans="1:28" s="188" customFormat="1" ht="17.399999999999999">
      <c r="A4781" s="193" t="str">
        <f t="shared" si="9008"/>
        <v>Microwaves</v>
      </c>
      <c r="B4781" s="193" t="str">
        <f t="shared" si="9009"/>
        <v>0Microwaves</v>
      </c>
      <c r="C4781" s="193" t="str">
        <f t="shared" si="9010"/>
        <v>MicrowavesMakhoul, Jennifer</v>
      </c>
      <c r="D4781" s="193"/>
      <c r="E4781" s="193"/>
      <c r="F4781" s="193" t="str">
        <f t="shared" si="9011"/>
        <v>MicrowavesMonaco, Nick</v>
      </c>
      <c r="G4781" s="193" t="str">
        <f t="shared" ref="G4781:M4781" si="9070">G$37</f>
        <v>Monaco, Nick</v>
      </c>
      <c r="H4781" s="193" t="str">
        <f t="shared" si="9070"/>
        <v>Makhoul, Jennifer</v>
      </c>
      <c r="I4781" s="193">
        <f t="shared" si="9070"/>
        <v>0</v>
      </c>
      <c r="J4781" s="193" t="str">
        <f t="shared" si="9070"/>
        <v>BUY-BUY BABY</v>
      </c>
      <c r="K4781" s="193" t="str">
        <f t="shared" si="9070"/>
        <v>all</v>
      </c>
      <c r="L4781" s="193">
        <f t="shared" si="9070"/>
        <v>0</v>
      </c>
      <c r="M4781" s="193">
        <f t="shared" si="9070"/>
        <v>0</v>
      </c>
      <c r="N4781" s="193" t="str">
        <f t="shared" si="8993"/>
        <v>Microwaves</v>
      </c>
      <c r="AA4781" s="193">
        <f t="shared" si="9013"/>
        <v>0</v>
      </c>
      <c r="AB4781" s="193" t="str">
        <f t="shared" ref="AB4781" si="9071">AB$37</f>
        <v>Makhoul, Jennifer</v>
      </c>
    </row>
    <row r="4782" spans="1:28" s="188" customFormat="1" ht="17.399999999999999">
      <c r="A4782" s="193" t="str">
        <f t="shared" si="9008"/>
        <v>Microwaves</v>
      </c>
      <c r="B4782" s="193" t="str">
        <f t="shared" si="9009"/>
        <v>0Microwaves</v>
      </c>
      <c r="C4782" s="193" t="str">
        <f t="shared" si="9010"/>
        <v>Microwaves0</v>
      </c>
      <c r="D4782" s="193"/>
      <c r="E4782" s="193"/>
      <c r="F4782" s="193" t="str">
        <f t="shared" si="9011"/>
        <v>Microwaves0</v>
      </c>
      <c r="G4782" s="193">
        <f t="shared" ref="G4782:M4782" si="9072">G$38</f>
        <v>0</v>
      </c>
      <c r="H4782" s="193">
        <f t="shared" si="9072"/>
        <v>0</v>
      </c>
      <c r="I4782" s="193">
        <f t="shared" si="9072"/>
        <v>0</v>
      </c>
      <c r="J4782" s="193">
        <f t="shared" si="9072"/>
        <v>0</v>
      </c>
      <c r="K4782" s="193">
        <f t="shared" si="9072"/>
        <v>0</v>
      </c>
      <c r="L4782" s="193">
        <f t="shared" si="9072"/>
        <v>0</v>
      </c>
      <c r="M4782" s="193">
        <f t="shared" si="9072"/>
        <v>0</v>
      </c>
      <c r="N4782" s="193" t="str">
        <f t="shared" si="8993"/>
        <v>Microwaves</v>
      </c>
      <c r="AA4782" s="193">
        <f t="shared" si="9013"/>
        <v>0</v>
      </c>
      <c r="AB4782" s="193" t="str">
        <f t="shared" ref="AB4782" si="9073">AB$38</f>
        <v>Makhoul, Jennifer</v>
      </c>
    </row>
    <row r="4783" spans="1:28" s="188" customFormat="1" ht="17.399999999999999">
      <c r="A4783" s="193" t="str">
        <f t="shared" si="9008"/>
        <v>Microwaves</v>
      </c>
      <c r="B4783" s="193" t="str">
        <f t="shared" si="9009"/>
        <v>0Microwaves</v>
      </c>
      <c r="C4783" s="193" t="str">
        <f t="shared" si="9010"/>
        <v>Microwaves0</v>
      </c>
      <c r="D4783" s="193"/>
      <c r="E4783" s="193"/>
      <c r="F4783" s="193" t="str">
        <f t="shared" si="9011"/>
        <v>Microwaves0</v>
      </c>
      <c r="G4783" s="193">
        <f t="shared" ref="G4783:M4783" si="9074">G$39</f>
        <v>0</v>
      </c>
      <c r="H4783" s="193">
        <f t="shared" si="9074"/>
        <v>0</v>
      </c>
      <c r="I4783" s="193">
        <f t="shared" si="9074"/>
        <v>0</v>
      </c>
      <c r="J4783" s="193">
        <f t="shared" si="9074"/>
        <v>0</v>
      </c>
      <c r="K4783" s="193">
        <f t="shared" si="9074"/>
        <v>0</v>
      </c>
      <c r="L4783" s="193">
        <f t="shared" si="9074"/>
        <v>0</v>
      </c>
      <c r="M4783" s="193">
        <f t="shared" si="9074"/>
        <v>0</v>
      </c>
      <c r="N4783" s="193" t="str">
        <f t="shared" si="8993"/>
        <v>Microwaves</v>
      </c>
      <c r="AA4783" s="193">
        <f t="shared" si="9013"/>
        <v>0</v>
      </c>
      <c r="AB4783" s="193">
        <f t="shared" ref="AB4783" si="9075">AB$39</f>
        <v>0</v>
      </c>
    </row>
    <row r="4784" spans="1:28" s="188" customFormat="1" ht="17.399999999999999">
      <c r="A4784" s="193" t="str">
        <f t="shared" si="9008"/>
        <v>Microwaves</v>
      </c>
      <c r="B4784" s="193" t="str">
        <f t="shared" si="9009"/>
        <v>0Microwaves</v>
      </c>
      <c r="C4784" s="193" t="str">
        <f t="shared" si="9010"/>
        <v>Microwaves0</v>
      </c>
      <c r="D4784" s="193"/>
      <c r="E4784" s="193"/>
      <c r="F4784" s="193" t="str">
        <f t="shared" si="9011"/>
        <v>Microwaves0</v>
      </c>
      <c r="G4784" s="193">
        <f t="shared" ref="G4784:M4784" si="9076">G$40</f>
        <v>0</v>
      </c>
      <c r="H4784" s="193">
        <f t="shared" si="9076"/>
        <v>0</v>
      </c>
      <c r="I4784" s="193">
        <f t="shared" si="9076"/>
        <v>0</v>
      </c>
      <c r="J4784" s="193">
        <f t="shared" si="9076"/>
        <v>0</v>
      </c>
      <c r="K4784" s="193">
        <f t="shared" si="9076"/>
        <v>0</v>
      </c>
      <c r="L4784" s="193">
        <f t="shared" si="9076"/>
        <v>0</v>
      </c>
      <c r="M4784" s="193">
        <f t="shared" si="9076"/>
        <v>0</v>
      </c>
      <c r="N4784" s="193" t="str">
        <f t="shared" si="8993"/>
        <v>Microwaves</v>
      </c>
      <c r="AA4784" s="193">
        <f t="shared" si="9013"/>
        <v>0</v>
      </c>
      <c r="AB4784" s="193">
        <f t="shared" ref="AB4784" si="9077">AB$40</f>
        <v>0</v>
      </c>
    </row>
    <row r="4785" spans="1:28" s="188" customFormat="1" ht="17.399999999999999">
      <c r="A4785" s="193" t="str">
        <f t="shared" si="9008"/>
        <v>Microwaves</v>
      </c>
      <c r="B4785" s="193" t="str">
        <f t="shared" si="9009"/>
        <v>SC078Microwaves</v>
      </c>
      <c r="C4785" s="193" t="str">
        <f t="shared" si="9010"/>
        <v>MicrowavesMertes, Mark</v>
      </c>
      <c r="D4785" s="193"/>
      <c r="E4785" s="193"/>
      <c r="F4785" s="193" t="str">
        <f t="shared" si="9011"/>
        <v>MicrowavesMonaco, Nick</v>
      </c>
      <c r="G4785" s="193" t="str">
        <f t="shared" ref="G4785:M4785" si="9078">G$41</f>
        <v>Monaco, Nick</v>
      </c>
      <c r="H4785" s="193" t="str">
        <f t="shared" si="9078"/>
        <v>Mertes, Mark</v>
      </c>
      <c r="I4785" s="193" t="str">
        <f t="shared" si="9078"/>
        <v>SC078</v>
      </c>
      <c r="J4785" s="193" t="str">
        <f t="shared" si="9078"/>
        <v>COSTCO WHOLESALE</v>
      </c>
      <c r="K4785" s="193" t="str">
        <f t="shared" si="9078"/>
        <v>all</v>
      </c>
      <c r="L4785" s="193">
        <f t="shared" si="9078"/>
        <v>0</v>
      </c>
      <c r="M4785" s="193">
        <f t="shared" si="9078"/>
        <v>0</v>
      </c>
      <c r="N4785" s="193" t="str">
        <f t="shared" si="8993"/>
        <v>Microwaves</v>
      </c>
      <c r="AA4785" s="193">
        <f t="shared" si="9013"/>
        <v>0</v>
      </c>
      <c r="AB4785" s="193" t="str">
        <f t="shared" ref="AB4785" si="9079">AB$41</f>
        <v>Mertes, Mark</v>
      </c>
    </row>
    <row r="4786" spans="1:28" s="188" customFormat="1" ht="17.399999999999999">
      <c r="A4786" s="193" t="str">
        <f t="shared" si="9008"/>
        <v>Microwaves</v>
      </c>
      <c r="B4786" s="193" t="str">
        <f t="shared" si="9009"/>
        <v>0Microwaves</v>
      </c>
      <c r="C4786" s="193" t="str">
        <f t="shared" si="9010"/>
        <v>Microwaves0</v>
      </c>
      <c r="D4786" s="193"/>
      <c r="E4786" s="193"/>
      <c r="F4786" s="193" t="str">
        <f t="shared" si="9011"/>
        <v>Microwaves0</v>
      </c>
      <c r="G4786" s="193">
        <f t="shared" ref="G4786:M4786" si="9080">G$42</f>
        <v>0</v>
      </c>
      <c r="H4786" s="193">
        <f t="shared" si="9080"/>
        <v>0</v>
      </c>
      <c r="I4786" s="193">
        <f t="shared" si="9080"/>
        <v>0</v>
      </c>
      <c r="J4786" s="193">
        <f t="shared" si="9080"/>
        <v>0</v>
      </c>
      <c r="K4786" s="193">
        <f t="shared" si="9080"/>
        <v>0</v>
      </c>
      <c r="L4786" s="193">
        <f t="shared" si="9080"/>
        <v>0</v>
      </c>
      <c r="M4786" s="193">
        <f t="shared" si="9080"/>
        <v>0</v>
      </c>
      <c r="N4786" s="193" t="str">
        <f t="shared" si="8993"/>
        <v>Microwaves</v>
      </c>
      <c r="AA4786" s="193">
        <f t="shared" si="9013"/>
        <v>0</v>
      </c>
      <c r="AB4786" s="193">
        <f t="shared" ref="AB4786" si="9081">AB$42</f>
        <v>0</v>
      </c>
    </row>
    <row r="4787" spans="1:28" s="188" customFormat="1" ht="17.399999999999999">
      <c r="A4787" s="193" t="str">
        <f t="shared" si="9008"/>
        <v>Microwaves</v>
      </c>
      <c r="B4787" s="193" t="str">
        <f t="shared" si="9009"/>
        <v>0Microwaves</v>
      </c>
      <c r="C4787" s="193" t="str">
        <f t="shared" si="9010"/>
        <v>Microwaves0</v>
      </c>
      <c r="D4787" s="193"/>
      <c r="E4787" s="193"/>
      <c r="F4787" s="193" t="str">
        <f t="shared" si="9011"/>
        <v>Microwaves0</v>
      </c>
      <c r="G4787" s="193">
        <f t="shared" ref="G4787:M4787" si="9082">G$43</f>
        <v>0</v>
      </c>
      <c r="H4787" s="193">
        <f t="shared" si="9082"/>
        <v>0</v>
      </c>
      <c r="I4787" s="193">
        <f t="shared" si="9082"/>
        <v>0</v>
      </c>
      <c r="J4787" s="193">
        <f t="shared" si="9082"/>
        <v>0</v>
      </c>
      <c r="K4787" s="193">
        <f t="shared" si="9082"/>
        <v>0</v>
      </c>
      <c r="L4787" s="193">
        <f t="shared" si="9082"/>
        <v>0</v>
      </c>
      <c r="M4787" s="193">
        <f t="shared" si="9082"/>
        <v>0</v>
      </c>
      <c r="N4787" s="193" t="str">
        <f t="shared" si="8993"/>
        <v>Microwaves</v>
      </c>
      <c r="AA4787" s="193">
        <f t="shared" si="9013"/>
        <v>0</v>
      </c>
      <c r="AB4787" s="193">
        <f t="shared" ref="AB4787" si="9083">AB$43</f>
        <v>0</v>
      </c>
    </row>
    <row r="4788" spans="1:28" s="188" customFormat="1" ht="17.399999999999999">
      <c r="A4788" s="193" t="str">
        <f t="shared" si="9008"/>
        <v>Microwaves</v>
      </c>
      <c r="B4788" s="193" t="str">
        <f t="shared" si="9009"/>
        <v>HO840Microwaves</v>
      </c>
      <c r="C4788" s="193" t="str">
        <f t="shared" si="9010"/>
        <v>MicrowavesRyder, Scott</v>
      </c>
      <c r="D4788" s="193"/>
      <c r="E4788" s="193"/>
      <c r="F4788" s="193" t="str">
        <f t="shared" si="9011"/>
        <v>MicrowavesMonaco, Nick</v>
      </c>
      <c r="G4788" s="193" t="str">
        <f t="shared" ref="G4788:M4788" si="9084">G$44</f>
        <v>Monaco, Nick</v>
      </c>
      <c r="H4788" s="193" t="str">
        <f t="shared" si="9084"/>
        <v>Ryder, Scott</v>
      </c>
      <c r="I4788" s="193" t="str">
        <f t="shared" si="9084"/>
        <v>HO840</v>
      </c>
      <c r="J4788" s="193" t="str">
        <f t="shared" si="9084"/>
        <v>HOME DEPOT, THE</v>
      </c>
      <c r="K4788" s="193" t="str">
        <f t="shared" si="9084"/>
        <v>all</v>
      </c>
      <c r="L4788" s="193">
        <f t="shared" si="9084"/>
        <v>0</v>
      </c>
      <c r="M4788" s="193">
        <f t="shared" si="9084"/>
        <v>0</v>
      </c>
      <c r="N4788" s="193" t="str">
        <f t="shared" si="8993"/>
        <v>Microwaves</v>
      </c>
      <c r="AA4788" s="193">
        <f t="shared" si="9013"/>
        <v>0</v>
      </c>
      <c r="AB4788" s="193" t="str">
        <f t="shared" ref="AB4788" si="9085">AB$44</f>
        <v>Ryder, Scott</v>
      </c>
    </row>
    <row r="4789" spans="1:28" s="188" customFormat="1" ht="17.399999999999999">
      <c r="A4789" s="193" t="str">
        <f t="shared" si="9008"/>
        <v>Microwaves</v>
      </c>
      <c r="B4789" s="193" t="str">
        <f t="shared" si="9009"/>
        <v>LO296Microwaves</v>
      </c>
      <c r="C4789" s="193" t="str">
        <f t="shared" si="9010"/>
        <v>MicrowavesRyder, Scott</v>
      </c>
      <c r="D4789" s="193"/>
      <c r="E4789" s="193"/>
      <c r="F4789" s="193" t="str">
        <f t="shared" si="9011"/>
        <v>MicrowavesMonaco, Nick</v>
      </c>
      <c r="G4789" s="193" t="str">
        <f t="shared" ref="G4789:M4789" si="9086">G$45</f>
        <v>Monaco, Nick</v>
      </c>
      <c r="H4789" s="193" t="str">
        <f t="shared" si="9086"/>
        <v>Ryder, Scott</v>
      </c>
      <c r="I4789" s="193" t="str">
        <f t="shared" si="9086"/>
        <v>LO296</v>
      </c>
      <c r="J4789" s="193" t="str">
        <f t="shared" si="9086"/>
        <v>LOWE's</v>
      </c>
      <c r="K4789" s="193" t="str">
        <f t="shared" si="9086"/>
        <v>all</v>
      </c>
      <c r="L4789" s="193">
        <f t="shared" si="9086"/>
        <v>0</v>
      </c>
      <c r="M4789" s="193">
        <f t="shared" si="9086"/>
        <v>0</v>
      </c>
      <c r="N4789" s="193" t="str">
        <f t="shared" si="8993"/>
        <v>Microwaves</v>
      </c>
      <c r="AA4789" s="193">
        <f t="shared" si="9013"/>
        <v>0</v>
      </c>
      <c r="AB4789" s="193" t="str">
        <f t="shared" ref="AB4789" si="9087">AB$45</f>
        <v>Ryder, Scott</v>
      </c>
    </row>
    <row r="4790" spans="1:28" s="188" customFormat="1" ht="17.399999999999999">
      <c r="A4790" s="193" t="str">
        <f t="shared" si="9008"/>
        <v>Microwaves</v>
      </c>
      <c r="B4790" s="193" t="str">
        <f t="shared" si="9009"/>
        <v>NE040Microwaves</v>
      </c>
      <c r="C4790" s="193" t="str">
        <f t="shared" si="9010"/>
        <v>MicrowavesRyder, Scott</v>
      </c>
      <c r="D4790" s="193"/>
      <c r="E4790" s="193"/>
      <c r="F4790" s="193" t="str">
        <f t="shared" si="9011"/>
        <v>MicrowavesMonaco, Nick</v>
      </c>
      <c r="G4790" s="193" t="str">
        <f t="shared" ref="G4790:M4790" si="9088">G$46</f>
        <v>Monaco, Nick</v>
      </c>
      <c r="H4790" s="193" t="str">
        <f t="shared" si="9088"/>
        <v>Ryder, Scott</v>
      </c>
      <c r="I4790" s="193" t="str">
        <f t="shared" si="9088"/>
        <v>NE040</v>
      </c>
      <c r="J4790" s="193" t="str">
        <f t="shared" si="9088"/>
        <v>NEBRASKA FURNITURE M</v>
      </c>
      <c r="K4790" s="193" t="str">
        <f t="shared" si="9088"/>
        <v>all</v>
      </c>
      <c r="L4790" s="193">
        <f t="shared" si="9088"/>
        <v>0</v>
      </c>
      <c r="M4790" s="193">
        <f t="shared" si="9088"/>
        <v>0</v>
      </c>
      <c r="N4790" s="193" t="str">
        <f t="shared" si="8993"/>
        <v>Microwaves</v>
      </c>
      <c r="AA4790" s="193">
        <f t="shared" si="9013"/>
        <v>0</v>
      </c>
      <c r="AB4790" s="193" t="str">
        <f t="shared" ref="AB4790" si="9089">AB$46</f>
        <v>Ryder, Scott</v>
      </c>
    </row>
    <row r="4791" spans="1:28" s="188" customFormat="1" ht="17.399999999999999">
      <c r="A4791" s="193" t="str">
        <f t="shared" si="9008"/>
        <v>Microwaves</v>
      </c>
      <c r="B4791" s="193" t="str">
        <f t="shared" si="9009"/>
        <v>SA055Microwaves</v>
      </c>
      <c r="C4791" s="193" t="str">
        <f t="shared" si="9010"/>
        <v>MicrowavesRyder, Scott</v>
      </c>
      <c r="D4791" s="193"/>
      <c r="E4791" s="193"/>
      <c r="F4791" s="193" t="str">
        <f t="shared" si="9011"/>
        <v>MicrowavesMonaco, Nick</v>
      </c>
      <c r="G4791" s="193" t="str">
        <f t="shared" ref="G4791:M4791" si="9090">G$47</f>
        <v>Monaco, Nick</v>
      </c>
      <c r="H4791" s="193" t="str">
        <f t="shared" si="9090"/>
        <v>Ryder, Scott</v>
      </c>
      <c r="I4791" s="193" t="str">
        <f t="shared" si="9090"/>
        <v>SA055</v>
      </c>
      <c r="J4791" s="193" t="str">
        <f t="shared" si="9090"/>
        <v>SAM'S CLUB</v>
      </c>
      <c r="K4791" s="193" t="str">
        <f t="shared" si="9090"/>
        <v>all</v>
      </c>
      <c r="L4791" s="193">
        <f t="shared" si="9090"/>
        <v>0</v>
      </c>
      <c r="M4791" s="193">
        <f t="shared" si="9090"/>
        <v>0</v>
      </c>
      <c r="N4791" s="193" t="str">
        <f t="shared" si="8993"/>
        <v>Microwaves</v>
      </c>
      <c r="AA4791" s="193">
        <f t="shared" si="9013"/>
        <v>0</v>
      </c>
      <c r="AB4791" s="193" t="str">
        <f t="shared" ref="AB4791" si="9091">AB$47</f>
        <v>Ryder, Scott</v>
      </c>
    </row>
    <row r="4792" spans="1:28" s="188" customFormat="1" ht="17.399999999999999">
      <c r="A4792" s="193" t="str">
        <f t="shared" si="9008"/>
        <v>Microwaves</v>
      </c>
      <c r="B4792" s="193" t="str">
        <f t="shared" si="9009"/>
        <v>WI160Microwaves</v>
      </c>
      <c r="C4792" s="193" t="str">
        <f t="shared" si="9010"/>
        <v>MicrowavesRyder, Scott</v>
      </c>
      <c r="D4792" s="193"/>
      <c r="E4792" s="193"/>
      <c r="F4792" s="193" t="str">
        <f t="shared" si="9011"/>
        <v>MicrowavesMonaco, Nick</v>
      </c>
      <c r="G4792" s="193" t="str">
        <f t="shared" ref="G4792:M4792" si="9092">G$48</f>
        <v>Monaco, Nick</v>
      </c>
      <c r="H4792" s="193" t="str">
        <f t="shared" si="9092"/>
        <v>Ryder, Scott</v>
      </c>
      <c r="I4792" s="193" t="str">
        <f t="shared" si="9092"/>
        <v>WI160</v>
      </c>
      <c r="J4792" s="193" t="str">
        <f t="shared" si="9092"/>
        <v>R.C. WILLEY</v>
      </c>
      <c r="K4792" s="193" t="str">
        <f t="shared" si="9092"/>
        <v>all</v>
      </c>
      <c r="L4792" s="193">
        <f t="shared" si="9092"/>
        <v>0</v>
      </c>
      <c r="M4792" s="193">
        <f t="shared" si="9092"/>
        <v>0</v>
      </c>
      <c r="N4792" s="193" t="str">
        <f t="shared" si="8993"/>
        <v>Microwaves</v>
      </c>
      <c r="AA4792" s="193">
        <f t="shared" si="9013"/>
        <v>0</v>
      </c>
      <c r="AB4792" s="193" t="str">
        <f t="shared" ref="AB4792" si="9093">AB$48</f>
        <v>Ryder, Scott</v>
      </c>
    </row>
    <row r="4793" spans="1:28" s="188" customFormat="1" ht="17.399999999999999">
      <c r="A4793" s="193" t="str">
        <f t="shared" si="9008"/>
        <v>Microwaves</v>
      </c>
      <c r="B4793" s="193" t="str">
        <f t="shared" si="9009"/>
        <v>0Microwaves</v>
      </c>
      <c r="C4793" s="193" t="str">
        <f t="shared" si="9010"/>
        <v>Microwaves0</v>
      </c>
      <c r="D4793" s="193"/>
      <c r="E4793" s="193"/>
      <c r="F4793" s="193" t="str">
        <f t="shared" si="9011"/>
        <v>Microwaves0</v>
      </c>
      <c r="G4793" s="193">
        <f t="shared" ref="G4793:M4793" si="9094">G$49</f>
        <v>0</v>
      </c>
      <c r="H4793" s="193">
        <f t="shared" si="9094"/>
        <v>0</v>
      </c>
      <c r="I4793" s="193">
        <f t="shared" si="9094"/>
        <v>0</v>
      </c>
      <c r="J4793" s="193">
        <f t="shared" si="9094"/>
        <v>0</v>
      </c>
      <c r="K4793" s="193">
        <f t="shared" si="9094"/>
        <v>0</v>
      </c>
      <c r="L4793" s="193">
        <f t="shared" si="9094"/>
        <v>0</v>
      </c>
      <c r="M4793" s="193">
        <f t="shared" si="9094"/>
        <v>0</v>
      </c>
      <c r="N4793" s="193" t="str">
        <f t="shared" si="8993"/>
        <v>Microwaves</v>
      </c>
      <c r="AA4793" s="193">
        <f t="shared" si="9013"/>
        <v>0</v>
      </c>
      <c r="AB4793" s="193">
        <f t="shared" ref="AB4793" si="9095">AB$49</f>
        <v>0</v>
      </c>
    </row>
    <row r="4794" spans="1:28" s="188" customFormat="1" ht="17.399999999999999">
      <c r="A4794" s="193" t="str">
        <f t="shared" si="9008"/>
        <v>Microwaves</v>
      </c>
      <c r="B4794" s="193" t="str">
        <f t="shared" si="9009"/>
        <v>0Microwaves</v>
      </c>
      <c r="C4794" s="193" t="str">
        <f t="shared" si="9010"/>
        <v>Microwaves0</v>
      </c>
      <c r="D4794" s="193"/>
      <c r="E4794" s="193"/>
      <c r="F4794" s="193" t="str">
        <f t="shared" si="9011"/>
        <v>Microwaves0</v>
      </c>
      <c r="G4794" s="193">
        <f t="shared" ref="G4794:M4794" si="9096">G$50</f>
        <v>0</v>
      </c>
      <c r="H4794" s="193">
        <f t="shared" si="9096"/>
        <v>0</v>
      </c>
      <c r="I4794" s="193">
        <f t="shared" si="9096"/>
        <v>0</v>
      </c>
      <c r="J4794" s="193">
        <f t="shared" si="9096"/>
        <v>0</v>
      </c>
      <c r="K4794" s="193">
        <f t="shared" si="9096"/>
        <v>0</v>
      </c>
      <c r="L4794" s="193">
        <f t="shared" si="9096"/>
        <v>0</v>
      </c>
      <c r="M4794" s="193">
        <f t="shared" si="9096"/>
        <v>0</v>
      </c>
      <c r="N4794" s="193" t="str">
        <f t="shared" si="8993"/>
        <v>Microwaves</v>
      </c>
      <c r="AA4794" s="193">
        <f t="shared" si="9013"/>
        <v>0</v>
      </c>
      <c r="AB4794" s="193">
        <f t="shared" ref="AB4794" si="9097">AB$50</f>
        <v>0</v>
      </c>
    </row>
    <row r="4795" spans="1:28" s="188" customFormat="1" ht="17.399999999999999">
      <c r="A4795" s="193" t="str">
        <f t="shared" si="9008"/>
        <v>Microwaves</v>
      </c>
      <c r="B4795" s="193" t="str">
        <f t="shared" si="9009"/>
        <v>WA010Microwaves</v>
      </c>
      <c r="C4795" s="193" t="str">
        <f t="shared" si="9010"/>
        <v>MicrowavesStrickland, Amy</v>
      </c>
      <c r="D4795" s="193"/>
      <c r="E4795" s="193"/>
      <c r="F4795" s="193" t="str">
        <f t="shared" si="9011"/>
        <v>MicrowavesMonaco, Nick</v>
      </c>
      <c r="G4795" s="193" t="str">
        <f t="shared" ref="G4795:M4795" si="9098">G$51</f>
        <v>Monaco, Nick</v>
      </c>
      <c r="H4795" s="193" t="str">
        <f t="shared" si="9098"/>
        <v>Strickland, Amy</v>
      </c>
      <c r="I4795" s="193" t="str">
        <f t="shared" si="9098"/>
        <v>WA010</v>
      </c>
      <c r="J4795" s="193" t="str">
        <f t="shared" si="9098"/>
        <v>WAL-MART</v>
      </c>
      <c r="K4795" s="193" t="str">
        <f t="shared" si="9098"/>
        <v>all</v>
      </c>
      <c r="L4795" s="193">
        <f t="shared" si="9098"/>
        <v>0</v>
      </c>
      <c r="M4795" s="193">
        <f t="shared" si="9098"/>
        <v>0</v>
      </c>
      <c r="N4795" s="193" t="str">
        <f t="shared" si="8993"/>
        <v>Microwaves</v>
      </c>
      <c r="AA4795" s="193">
        <f t="shared" si="9013"/>
        <v>0</v>
      </c>
      <c r="AB4795" s="193" t="str">
        <f t="shared" ref="AB4795" si="9099">AB$51</f>
        <v>Strickland, Amy</v>
      </c>
    </row>
    <row r="4796" spans="1:28" s="188" customFormat="1" ht="17.399999999999999">
      <c r="A4796" s="193" t="str">
        <f t="shared" si="9008"/>
        <v>Microwaves</v>
      </c>
      <c r="B4796" s="193" t="str">
        <f t="shared" si="9009"/>
        <v>WA011Microwaves</v>
      </c>
      <c r="C4796" s="193" t="str">
        <f t="shared" si="9010"/>
        <v>MicrowavesStrickland, Amy</v>
      </c>
      <c r="D4796" s="193"/>
      <c r="E4796" s="193"/>
      <c r="F4796" s="193" t="str">
        <f t="shared" si="9011"/>
        <v>MicrowavesMonaco, Nick</v>
      </c>
      <c r="G4796" s="193" t="str">
        <f t="shared" ref="G4796:M4796" si="9100">G$52</f>
        <v>Monaco, Nick</v>
      </c>
      <c r="H4796" s="193" t="str">
        <f t="shared" si="9100"/>
        <v>Strickland, Amy</v>
      </c>
      <c r="I4796" s="193" t="str">
        <f t="shared" si="9100"/>
        <v>WA011</v>
      </c>
      <c r="J4796" s="193" t="str">
        <f t="shared" si="9100"/>
        <v>WAL-MART STORES, INC (VDF)</v>
      </c>
      <c r="K4796" s="193" t="str">
        <f t="shared" si="9100"/>
        <v>all</v>
      </c>
      <c r="L4796" s="193">
        <f t="shared" si="9100"/>
        <v>0</v>
      </c>
      <c r="M4796" s="193">
        <f t="shared" si="9100"/>
        <v>0</v>
      </c>
      <c r="N4796" s="193" t="str">
        <f t="shared" si="8993"/>
        <v>Microwaves</v>
      </c>
      <c r="AA4796" s="193">
        <f t="shared" si="9013"/>
        <v>0</v>
      </c>
      <c r="AB4796" s="193" t="str">
        <f t="shared" ref="AB4796" si="9101">AB$52</f>
        <v>Strickland, Amy</v>
      </c>
    </row>
    <row r="4797" spans="1:28" s="188" customFormat="1" ht="17.399999999999999">
      <c r="A4797" s="193" t="str">
        <f t="shared" si="9008"/>
        <v>Microwaves</v>
      </c>
      <c r="B4797" s="193" t="str">
        <f t="shared" si="9009"/>
        <v>0Microwaves</v>
      </c>
      <c r="C4797" s="193" t="str">
        <f t="shared" si="9010"/>
        <v>Microwaves0</v>
      </c>
      <c r="D4797" s="193"/>
      <c r="E4797" s="193"/>
      <c r="F4797" s="193" t="str">
        <f t="shared" si="9011"/>
        <v>Microwaves0</v>
      </c>
      <c r="G4797" s="193">
        <f t="shared" ref="G4797:M4797" si="9102">G$53</f>
        <v>0</v>
      </c>
      <c r="H4797" s="193">
        <f t="shared" si="9102"/>
        <v>0</v>
      </c>
      <c r="I4797" s="193">
        <f t="shared" si="9102"/>
        <v>0</v>
      </c>
      <c r="J4797" s="193">
        <f t="shared" si="9102"/>
        <v>0</v>
      </c>
      <c r="K4797" s="193">
        <f t="shared" si="9102"/>
        <v>0</v>
      </c>
      <c r="L4797" s="193">
        <f t="shared" si="9102"/>
        <v>0</v>
      </c>
      <c r="M4797" s="193">
        <f t="shared" si="9102"/>
        <v>0</v>
      </c>
      <c r="N4797" s="193" t="str">
        <f t="shared" si="8993"/>
        <v>Microwaves</v>
      </c>
      <c r="AA4797" s="193">
        <f t="shared" si="9013"/>
        <v>0</v>
      </c>
      <c r="AB4797" s="193">
        <f t="shared" ref="AB4797" si="9103">AB$53</f>
        <v>0</v>
      </c>
    </row>
    <row r="4798" spans="1:28" s="188" customFormat="1" ht="17.399999999999999">
      <c r="A4798" s="193" t="str">
        <f t="shared" si="9008"/>
        <v>Microwaves</v>
      </c>
      <c r="B4798" s="193" t="str">
        <f t="shared" si="9009"/>
        <v>0Microwaves</v>
      </c>
      <c r="C4798" s="193" t="str">
        <f t="shared" si="9010"/>
        <v>Microwaves0</v>
      </c>
      <c r="D4798" s="193"/>
      <c r="E4798" s="193"/>
      <c r="F4798" s="193" t="str">
        <f t="shared" si="9011"/>
        <v>Microwaves0</v>
      </c>
      <c r="G4798" s="193">
        <f t="shared" ref="G4798:M4798" si="9104">G$54</f>
        <v>0</v>
      </c>
      <c r="H4798" s="193">
        <f t="shared" si="9104"/>
        <v>0</v>
      </c>
      <c r="I4798" s="193">
        <f t="shared" si="9104"/>
        <v>0</v>
      </c>
      <c r="J4798" s="193">
        <f t="shared" si="9104"/>
        <v>0</v>
      </c>
      <c r="K4798" s="193">
        <f t="shared" si="9104"/>
        <v>0</v>
      </c>
      <c r="L4798" s="193">
        <f t="shared" si="9104"/>
        <v>0</v>
      </c>
      <c r="M4798" s="193">
        <f t="shared" si="9104"/>
        <v>0</v>
      </c>
      <c r="N4798" s="193" t="str">
        <f t="shared" si="8993"/>
        <v>Microwaves</v>
      </c>
      <c r="AA4798" s="193">
        <f t="shared" si="9013"/>
        <v>0</v>
      </c>
      <c r="AB4798" s="193">
        <f t="shared" ref="AB4798" si="9105">AB$54</f>
        <v>0</v>
      </c>
    </row>
    <row r="4799" spans="1:28" s="188" customFormat="1" ht="17.399999999999999">
      <c r="A4799" s="193" t="str">
        <f t="shared" si="9008"/>
        <v>Microwaves</v>
      </c>
      <c r="B4799" s="193" t="str">
        <f t="shared" si="9009"/>
        <v>TA001Microwaves</v>
      </c>
      <c r="C4799" s="193" t="str">
        <f t="shared" si="9010"/>
        <v>MicrowavesSweeney, Danielle</v>
      </c>
      <c r="D4799" s="193"/>
      <c r="E4799" s="193"/>
      <c r="F4799" s="193" t="str">
        <f t="shared" si="9011"/>
        <v>MicrowavesMonaco, Nick</v>
      </c>
      <c r="G4799" s="193" t="str">
        <f t="shared" ref="G4799:M4799" si="9106">G$55</f>
        <v>Monaco, Nick</v>
      </c>
      <c r="H4799" s="193" t="str">
        <f t="shared" si="9106"/>
        <v>Sweeney, Danielle</v>
      </c>
      <c r="I4799" s="193" t="str">
        <f t="shared" si="9106"/>
        <v>TA001</v>
      </c>
      <c r="J4799" s="193" t="str">
        <f t="shared" si="9106"/>
        <v>TARGET CORPORATION</v>
      </c>
      <c r="K4799" s="193" t="str">
        <f t="shared" si="9106"/>
        <v>all</v>
      </c>
      <c r="L4799" s="193" t="str">
        <f t="shared" si="9106"/>
        <v>Signature Sales</v>
      </c>
      <c r="M4799" s="193" t="str">
        <f t="shared" si="9106"/>
        <v>Beauty</v>
      </c>
      <c r="N4799" s="193" t="str">
        <f t="shared" si="8993"/>
        <v>Microwaves</v>
      </c>
      <c r="AA4799" s="193">
        <f t="shared" si="9013"/>
        <v>0</v>
      </c>
      <c r="AB4799" s="193" t="str">
        <f t="shared" ref="AB4799" si="9107">AB$55</f>
        <v>Sweeney, Danielle</v>
      </c>
    </row>
    <row r="4800" spans="1:28" s="188" customFormat="1" ht="17.399999999999999">
      <c r="A4800" s="193" t="str">
        <f t="shared" si="9008"/>
        <v>Microwaves</v>
      </c>
      <c r="B4800" s="193" t="str">
        <f t="shared" si="9009"/>
        <v>TA004Microwaves</v>
      </c>
      <c r="C4800" s="193" t="str">
        <f t="shared" si="9010"/>
        <v>MicrowavesSweeney, Danielle</v>
      </c>
      <c r="D4800" s="193"/>
      <c r="E4800" s="193"/>
      <c r="F4800" s="193" t="str">
        <f t="shared" si="9011"/>
        <v>MicrowavesMonaco, Nick</v>
      </c>
      <c r="G4800" s="193" t="str">
        <f t="shared" ref="G4800:M4800" si="9108">G$56</f>
        <v>Monaco, Nick</v>
      </c>
      <c r="H4800" s="193" t="str">
        <f t="shared" si="9108"/>
        <v>Sweeney, Danielle</v>
      </c>
      <c r="I4800" s="193" t="str">
        <f t="shared" si="9108"/>
        <v>TA004</v>
      </c>
      <c r="J4800" s="193" t="str">
        <f t="shared" si="9108"/>
        <v>TARGET NORTHERN OPERATIONS (VDF)</v>
      </c>
      <c r="K4800" s="193" t="str">
        <f t="shared" si="9108"/>
        <v>all</v>
      </c>
      <c r="L4800" s="193" t="str">
        <f t="shared" si="9108"/>
        <v>Signature Sales</v>
      </c>
      <c r="M4800" s="193" t="str">
        <f t="shared" si="9108"/>
        <v>Beauty</v>
      </c>
      <c r="N4800" s="193" t="str">
        <f t="shared" si="8993"/>
        <v>Microwaves</v>
      </c>
      <c r="AA4800" s="193">
        <f t="shared" si="9013"/>
        <v>0</v>
      </c>
      <c r="AB4800" s="193" t="str">
        <f t="shared" ref="AB4800" si="9109">AB$56</f>
        <v>Sweeney, Danielle</v>
      </c>
    </row>
    <row r="4801" spans="1:28" s="188" customFormat="1" ht="17.399999999999999">
      <c r="A4801" s="193" t="str">
        <f t="shared" si="9008"/>
        <v>Microwaves</v>
      </c>
      <c r="B4801" s="193" t="str">
        <f t="shared" si="9009"/>
        <v>0Microwaves</v>
      </c>
      <c r="C4801" s="193" t="str">
        <f t="shared" si="9010"/>
        <v>Microwaves0</v>
      </c>
      <c r="D4801" s="193"/>
      <c r="E4801" s="193"/>
      <c r="F4801" s="193" t="str">
        <f t="shared" si="9011"/>
        <v>Microwaves0</v>
      </c>
      <c r="G4801" s="193">
        <f t="shared" ref="G4801:M4801" si="9110">G$57</f>
        <v>0</v>
      </c>
      <c r="H4801" s="193">
        <f t="shared" si="9110"/>
        <v>0</v>
      </c>
      <c r="I4801" s="193">
        <f t="shared" si="9110"/>
        <v>0</v>
      </c>
      <c r="J4801" s="193">
        <f t="shared" si="9110"/>
        <v>0</v>
      </c>
      <c r="K4801" s="193">
        <f t="shared" si="9110"/>
        <v>0</v>
      </c>
      <c r="L4801" s="193">
        <f t="shared" si="9110"/>
        <v>0</v>
      </c>
      <c r="M4801" s="193">
        <f t="shared" si="9110"/>
        <v>0</v>
      </c>
      <c r="N4801" s="193" t="str">
        <f t="shared" si="8993"/>
        <v>Microwaves</v>
      </c>
      <c r="AA4801" s="193">
        <f t="shared" si="9013"/>
        <v>0</v>
      </c>
      <c r="AB4801" s="193">
        <f t="shared" ref="AB4801" si="9111">AB$57</f>
        <v>0</v>
      </c>
    </row>
    <row r="4802" spans="1:28" s="188" customFormat="1" ht="17.399999999999999">
      <c r="A4802" s="193" t="str">
        <f t="shared" si="9008"/>
        <v>Microwaves</v>
      </c>
      <c r="B4802" s="193" t="str">
        <f t="shared" si="9009"/>
        <v>0Microwaves</v>
      </c>
      <c r="C4802" s="193" t="str">
        <f t="shared" si="9010"/>
        <v>Microwaves0</v>
      </c>
      <c r="D4802" s="193"/>
      <c r="E4802" s="193"/>
      <c r="F4802" s="193" t="str">
        <f t="shared" si="9011"/>
        <v>Microwaves0</v>
      </c>
      <c r="G4802" s="193">
        <f t="shared" ref="G4802:M4802" si="9112">G$58</f>
        <v>0</v>
      </c>
      <c r="H4802" s="193">
        <f t="shared" si="9112"/>
        <v>0</v>
      </c>
      <c r="I4802" s="193">
        <f t="shared" si="9112"/>
        <v>0</v>
      </c>
      <c r="J4802" s="193">
        <f t="shared" si="9112"/>
        <v>0</v>
      </c>
      <c r="K4802" s="193">
        <f t="shared" si="9112"/>
        <v>0</v>
      </c>
      <c r="L4802" s="193">
        <f t="shared" si="9112"/>
        <v>0</v>
      </c>
      <c r="M4802" s="193">
        <f t="shared" si="9112"/>
        <v>0</v>
      </c>
      <c r="N4802" s="193" t="str">
        <f t="shared" si="8993"/>
        <v>Microwaves</v>
      </c>
      <c r="AA4802" s="193">
        <f t="shared" si="9013"/>
        <v>0</v>
      </c>
      <c r="AB4802" s="193">
        <f t="shared" ref="AB4802" si="9113">AB$58</f>
        <v>0</v>
      </c>
    </row>
    <row r="4803" spans="1:28" s="188" customFormat="1" ht="17.399999999999999">
      <c r="A4803" s="193" t="str">
        <f t="shared" si="9008"/>
        <v>Microwaves</v>
      </c>
      <c r="B4803" s="193" t="str">
        <f t="shared" si="9009"/>
        <v>0Microwaves</v>
      </c>
      <c r="C4803" s="193" t="str">
        <f t="shared" si="9010"/>
        <v>Microwaves0</v>
      </c>
      <c r="D4803" s="193"/>
      <c r="E4803" s="193"/>
      <c r="F4803" s="193" t="str">
        <f t="shared" si="9011"/>
        <v>Microwaves0</v>
      </c>
      <c r="G4803" s="193">
        <f t="shared" ref="G4803:M4803" si="9114">G$59</f>
        <v>0</v>
      </c>
      <c r="H4803" s="193">
        <f t="shared" si="9114"/>
        <v>0</v>
      </c>
      <c r="I4803" s="193">
        <f t="shared" si="9114"/>
        <v>0</v>
      </c>
      <c r="J4803" s="193">
        <f t="shared" si="9114"/>
        <v>0</v>
      </c>
      <c r="K4803" s="193">
        <f t="shared" si="9114"/>
        <v>0</v>
      </c>
      <c r="L4803" s="193">
        <f t="shared" si="9114"/>
        <v>0</v>
      </c>
      <c r="M4803" s="193">
        <f t="shared" si="9114"/>
        <v>0</v>
      </c>
      <c r="N4803" s="193" t="str">
        <f t="shared" si="8993"/>
        <v>Microwaves</v>
      </c>
      <c r="AA4803" s="193">
        <f t="shared" si="9013"/>
        <v>0</v>
      </c>
      <c r="AB4803" s="193">
        <f t="shared" ref="AB4803" si="9115">AB$59</f>
        <v>0</v>
      </c>
    </row>
    <row r="4804" spans="1:28" s="188" customFormat="1" ht="17.399999999999999">
      <c r="A4804" s="193" t="str">
        <f t="shared" si="9008"/>
        <v>Microwaves</v>
      </c>
      <c r="B4804" s="193" t="str">
        <f t="shared" si="9009"/>
        <v>AR602Microwaves</v>
      </c>
      <c r="C4804" s="193" t="str">
        <f t="shared" si="9010"/>
        <v>MicrowavesAltman, Andrea</v>
      </c>
      <c r="D4804" s="193"/>
      <c r="E4804" s="193"/>
      <c r="F4804" s="193" t="str">
        <f t="shared" si="9011"/>
        <v>MicrowavesLong, Kristin</v>
      </c>
      <c r="G4804" s="193" t="str">
        <f t="shared" ref="G4804:M4804" si="9116">G$60</f>
        <v>Long, Kristin</v>
      </c>
      <c r="H4804" s="193" t="str">
        <f t="shared" si="9116"/>
        <v>Altman, Andrea</v>
      </c>
      <c r="I4804" s="193" t="str">
        <f t="shared" si="9116"/>
        <v>AR602</v>
      </c>
      <c r="J4804" s="193" t="str">
        <f t="shared" si="9116"/>
        <v>ARLINGTON CAMERA INC</v>
      </c>
      <c r="K4804" s="193" t="str">
        <f t="shared" si="9116"/>
        <v>all</v>
      </c>
      <c r="L4804" s="193">
        <f t="shared" si="9116"/>
        <v>0</v>
      </c>
      <c r="M4804" s="193">
        <f t="shared" si="9116"/>
        <v>0</v>
      </c>
      <c r="N4804" s="193" t="str">
        <f t="shared" si="8993"/>
        <v>Microwaves</v>
      </c>
      <c r="AA4804" s="193">
        <f t="shared" si="9013"/>
        <v>0</v>
      </c>
      <c r="AB4804" s="193" t="str">
        <f t="shared" ref="AB4804" si="9117">AB$60</f>
        <v>Altman, Andrea</v>
      </c>
    </row>
    <row r="4805" spans="1:28" s="188" customFormat="1" ht="17.399999999999999">
      <c r="A4805" s="193" t="str">
        <f t="shared" si="9008"/>
        <v>Microwaves</v>
      </c>
      <c r="B4805" s="193" t="str">
        <f t="shared" si="9009"/>
        <v>B0466Microwaves</v>
      </c>
      <c r="C4805" s="193" t="str">
        <f t="shared" si="9010"/>
        <v>MicrowavesAltman, Andrea</v>
      </c>
      <c r="D4805" s="193"/>
      <c r="E4805" s="193"/>
      <c r="F4805" s="193" t="str">
        <f t="shared" si="9011"/>
        <v>MicrowavesLong, Kristin</v>
      </c>
      <c r="G4805" s="193" t="str">
        <f t="shared" ref="G4805:M4805" si="9118">G$61</f>
        <v>Long, Kristin</v>
      </c>
      <c r="H4805" s="193" t="str">
        <f t="shared" si="9118"/>
        <v>Altman, Andrea</v>
      </c>
      <c r="I4805" s="193" t="str">
        <f t="shared" si="9118"/>
        <v>B0466</v>
      </c>
      <c r="J4805" s="193" t="str">
        <f t="shared" si="9118"/>
        <v>VIDEOTEX SYSTEMS INC.( PY#55224)</v>
      </c>
      <c r="K4805" s="193" t="str">
        <f t="shared" si="9118"/>
        <v>all</v>
      </c>
      <c r="L4805" s="193">
        <f t="shared" si="9118"/>
        <v>0</v>
      </c>
      <c r="M4805" s="193">
        <f t="shared" si="9118"/>
        <v>0</v>
      </c>
      <c r="N4805" s="193" t="str">
        <f t="shared" si="8993"/>
        <v>Microwaves</v>
      </c>
      <c r="AA4805" s="193">
        <f t="shared" si="9013"/>
        <v>0</v>
      </c>
      <c r="AB4805" s="193" t="str">
        <f t="shared" ref="AB4805" si="9119">AB$61</f>
        <v>Altman, Andrea</v>
      </c>
    </row>
    <row r="4806" spans="1:28" s="188" customFormat="1" ht="17.399999999999999">
      <c r="A4806" s="193" t="str">
        <f t="shared" si="9008"/>
        <v>Microwaves</v>
      </c>
      <c r="B4806" s="193" t="str">
        <f t="shared" si="9009"/>
        <v>B0667Microwaves</v>
      </c>
      <c r="C4806" s="193" t="str">
        <f t="shared" si="9010"/>
        <v>MicrowavesAltman, Andrea</v>
      </c>
      <c r="D4806" s="193"/>
      <c r="E4806" s="193"/>
      <c r="F4806" s="193" t="str">
        <f t="shared" si="9011"/>
        <v>MicrowavesLong, Kristin</v>
      </c>
      <c r="G4806" s="193" t="str">
        <f t="shared" ref="G4806:M4806" si="9120">G$62</f>
        <v>Long, Kristin</v>
      </c>
      <c r="H4806" s="193" t="str">
        <f t="shared" si="9120"/>
        <v>Altman, Andrea</v>
      </c>
      <c r="I4806" s="193" t="str">
        <f t="shared" si="9120"/>
        <v>B0667</v>
      </c>
      <c r="J4806" s="193" t="str">
        <f t="shared" si="9120"/>
        <v>OMEGA BROADCAST GROUP( PY#69636)</v>
      </c>
      <c r="K4806" s="193" t="str">
        <f t="shared" si="9120"/>
        <v>all</v>
      </c>
      <c r="L4806" s="193">
        <f t="shared" si="9120"/>
        <v>0</v>
      </c>
      <c r="M4806" s="193">
        <f t="shared" si="9120"/>
        <v>0</v>
      </c>
      <c r="N4806" s="193" t="str">
        <f t="shared" si="8993"/>
        <v>Microwaves</v>
      </c>
      <c r="AA4806" s="193">
        <f t="shared" si="9013"/>
        <v>0</v>
      </c>
      <c r="AB4806" s="193" t="str">
        <f t="shared" ref="AB4806" si="9121">AB$62</f>
        <v>Altman, Andrea</v>
      </c>
    </row>
    <row r="4807" spans="1:28" s="188" customFormat="1" ht="17.399999999999999">
      <c r="A4807" s="193" t="str">
        <f t="shared" si="9008"/>
        <v>Microwaves</v>
      </c>
      <c r="B4807" s="193" t="str">
        <f t="shared" si="9009"/>
        <v>B0815Microwaves</v>
      </c>
      <c r="C4807" s="193" t="str">
        <f t="shared" si="9010"/>
        <v>MicrowavesAltman, Andrea</v>
      </c>
      <c r="D4807" s="193"/>
      <c r="E4807" s="193"/>
      <c r="F4807" s="193" t="str">
        <f t="shared" si="9011"/>
        <v>MicrowavesLong, Kristin</v>
      </c>
      <c r="G4807" s="193" t="str">
        <f t="shared" ref="G4807:M4807" si="9122">G$63</f>
        <v>Long, Kristin</v>
      </c>
      <c r="H4807" s="193" t="str">
        <f t="shared" si="9122"/>
        <v>Altman, Andrea</v>
      </c>
      <c r="I4807" s="193" t="str">
        <f t="shared" si="9122"/>
        <v>B0815</v>
      </c>
      <c r="J4807" s="193" t="str">
        <f t="shared" si="9122"/>
        <v>TEXAS MEDIA SYSTEMS, INC( PY#106335</v>
      </c>
      <c r="K4807" s="193" t="str">
        <f t="shared" si="9122"/>
        <v>all</v>
      </c>
      <c r="L4807" s="193">
        <f t="shared" si="9122"/>
        <v>0</v>
      </c>
      <c r="M4807" s="193">
        <f t="shared" si="9122"/>
        <v>0</v>
      </c>
      <c r="N4807" s="193" t="str">
        <f t="shared" si="8993"/>
        <v>Microwaves</v>
      </c>
      <c r="AA4807" s="193">
        <f t="shared" si="9013"/>
        <v>0</v>
      </c>
      <c r="AB4807" s="193" t="str">
        <f t="shared" ref="AB4807" si="9123">AB$63</f>
        <v>Altman, Andrea</v>
      </c>
    </row>
    <row r="4808" spans="1:28" s="188" customFormat="1" ht="17.399999999999999">
      <c r="A4808" s="193" t="str">
        <f t="shared" si="9008"/>
        <v>Microwaves</v>
      </c>
      <c r="B4808" s="193" t="str">
        <f t="shared" si="9009"/>
        <v>CA024Microwaves</v>
      </c>
      <c r="C4808" s="193" t="str">
        <f t="shared" si="9010"/>
        <v>MicrowavesAltman, Andrea</v>
      </c>
      <c r="D4808" s="193"/>
      <c r="E4808" s="193"/>
      <c r="F4808" s="193" t="str">
        <f t="shared" si="9011"/>
        <v>MicrowavesLong, Kristin</v>
      </c>
      <c r="G4808" s="193" t="str">
        <f t="shared" ref="G4808:M4808" si="9124">G$64</f>
        <v>Long, Kristin</v>
      </c>
      <c r="H4808" s="193" t="str">
        <f t="shared" si="9124"/>
        <v>Altman, Andrea</v>
      </c>
      <c r="I4808" s="193" t="str">
        <f t="shared" si="9124"/>
        <v>CA024</v>
      </c>
      <c r="J4808" s="193" t="str">
        <f t="shared" si="9124"/>
        <v>CAMCOR INC</v>
      </c>
      <c r="K4808" s="193" t="str">
        <f t="shared" si="9124"/>
        <v>all</v>
      </c>
      <c r="L4808" s="193">
        <f t="shared" si="9124"/>
        <v>0</v>
      </c>
      <c r="M4808" s="193">
        <f t="shared" si="9124"/>
        <v>0</v>
      </c>
      <c r="N4808" s="193" t="str">
        <f t="shared" ref="N4808:N4871" si="9125">A4808</f>
        <v>Microwaves</v>
      </c>
      <c r="AA4808" s="193">
        <f t="shared" si="9013"/>
        <v>0</v>
      </c>
      <c r="AB4808" s="193" t="str">
        <f t="shared" ref="AB4808" si="9126">AB$64</f>
        <v>Altman, Andrea</v>
      </c>
    </row>
    <row r="4809" spans="1:28" s="188" customFormat="1" ht="17.399999999999999">
      <c r="A4809" s="193" t="str">
        <f t="shared" si="9008"/>
        <v>Microwaves</v>
      </c>
      <c r="B4809" s="193" t="str">
        <f t="shared" si="9009"/>
        <v>CA977Microwaves</v>
      </c>
      <c r="C4809" s="193" t="str">
        <f t="shared" si="9010"/>
        <v>MicrowavesAltman, Andrea</v>
      </c>
      <c r="D4809" s="193"/>
      <c r="E4809" s="193"/>
      <c r="F4809" s="193" t="str">
        <f t="shared" si="9011"/>
        <v>MicrowavesLong, Kristin</v>
      </c>
      <c r="G4809" s="193" t="str">
        <f t="shared" ref="G4809:M4809" si="9127">G$65</f>
        <v>Long, Kristin</v>
      </c>
      <c r="H4809" s="193" t="str">
        <f t="shared" si="9127"/>
        <v>Altman, Andrea</v>
      </c>
      <c r="I4809" s="193" t="str">
        <f t="shared" si="9127"/>
        <v>CA977</v>
      </c>
      <c r="J4809" s="193" t="str">
        <f t="shared" si="9127"/>
        <v>CAMERA RENTAL CO</v>
      </c>
      <c r="K4809" s="193" t="str">
        <f t="shared" si="9127"/>
        <v>all</v>
      </c>
      <c r="L4809" s="193">
        <f t="shared" si="9127"/>
        <v>0</v>
      </c>
      <c r="M4809" s="193">
        <f t="shared" si="9127"/>
        <v>0</v>
      </c>
      <c r="N4809" s="193" t="str">
        <f t="shared" si="9125"/>
        <v>Microwaves</v>
      </c>
      <c r="AA4809" s="193">
        <f t="shared" si="9013"/>
        <v>0</v>
      </c>
      <c r="AB4809" s="193" t="str">
        <f t="shared" ref="AB4809" si="9128">AB$65</f>
        <v>Altman, Andrea</v>
      </c>
    </row>
    <row r="4810" spans="1:28" s="188" customFormat="1" ht="17.399999999999999">
      <c r="A4810" s="193" t="str">
        <f t="shared" si="9008"/>
        <v>Microwaves</v>
      </c>
      <c r="B4810" s="193" t="str">
        <f t="shared" si="9009"/>
        <v>CA978Microwaves</v>
      </c>
      <c r="C4810" s="193" t="str">
        <f t="shared" si="9010"/>
        <v>MicrowavesAltman, Andrea</v>
      </c>
      <c r="D4810" s="193"/>
      <c r="E4810" s="193"/>
      <c r="F4810" s="193" t="str">
        <f t="shared" si="9011"/>
        <v>MicrowavesLong, Kristin</v>
      </c>
      <c r="G4810" s="193" t="str">
        <f t="shared" ref="G4810:M4810" si="9129">G$66</f>
        <v>Long, Kristin</v>
      </c>
      <c r="H4810" s="193" t="str">
        <f t="shared" si="9129"/>
        <v>Altman, Andrea</v>
      </c>
      <c r="I4810" s="193" t="str">
        <f t="shared" si="9129"/>
        <v>CA978</v>
      </c>
      <c r="J4810" s="193" t="str">
        <f t="shared" si="9129"/>
        <v>CAMERA EXCHANGE INC, THE</v>
      </c>
      <c r="K4810" s="193" t="str">
        <f t="shared" si="9129"/>
        <v>all</v>
      </c>
      <c r="L4810" s="193">
        <f t="shared" si="9129"/>
        <v>0</v>
      </c>
      <c r="M4810" s="193">
        <f t="shared" si="9129"/>
        <v>0</v>
      </c>
      <c r="N4810" s="193" t="str">
        <f t="shared" si="9125"/>
        <v>Microwaves</v>
      </c>
      <c r="AA4810" s="193">
        <f t="shared" si="9013"/>
        <v>0</v>
      </c>
      <c r="AB4810" s="193" t="str">
        <f t="shared" ref="AB4810" si="9130">AB$66</f>
        <v>Altman, Andrea</v>
      </c>
    </row>
    <row r="4811" spans="1:28" s="188" customFormat="1" ht="17.399999999999999">
      <c r="A4811" s="193" t="str">
        <f t="shared" si="9008"/>
        <v>Microwaves</v>
      </c>
      <c r="B4811" s="193" t="str">
        <f t="shared" si="9009"/>
        <v>CO153Microwaves</v>
      </c>
      <c r="C4811" s="193" t="str">
        <f t="shared" si="9010"/>
        <v>MicrowavesAltman, Andrea</v>
      </c>
      <c r="D4811" s="193"/>
      <c r="E4811" s="193"/>
      <c r="F4811" s="193" t="str">
        <f t="shared" si="9011"/>
        <v>MicrowavesLong, Kristin</v>
      </c>
      <c r="G4811" s="193" t="str">
        <f t="shared" ref="G4811:M4811" si="9131">G$67</f>
        <v>Long, Kristin</v>
      </c>
      <c r="H4811" s="193" t="str">
        <f t="shared" si="9131"/>
        <v>Altman, Andrea</v>
      </c>
      <c r="I4811" s="193" t="str">
        <f t="shared" si="9131"/>
        <v>CO153</v>
      </c>
      <c r="J4811" s="193" t="str">
        <f t="shared" si="9131"/>
        <v>COLONIAL PHOTO &amp; HOBBY, INC</v>
      </c>
      <c r="K4811" s="193" t="str">
        <f t="shared" si="9131"/>
        <v>all</v>
      </c>
      <c r="L4811" s="193">
        <f t="shared" si="9131"/>
        <v>0</v>
      </c>
      <c r="M4811" s="193">
        <f t="shared" si="9131"/>
        <v>0</v>
      </c>
      <c r="N4811" s="193" t="str">
        <f t="shared" si="9125"/>
        <v>Microwaves</v>
      </c>
      <c r="AA4811" s="193">
        <f t="shared" si="9013"/>
        <v>0</v>
      </c>
      <c r="AB4811" s="193" t="str">
        <f t="shared" ref="AB4811" si="9132">AB$67</f>
        <v>Altman, Andrea</v>
      </c>
    </row>
    <row r="4812" spans="1:28" s="188" customFormat="1" ht="17.399999999999999">
      <c r="A4812" s="193" t="str">
        <f t="shared" si="9008"/>
        <v>Microwaves</v>
      </c>
      <c r="B4812" s="193" t="str">
        <f t="shared" si="9009"/>
        <v>CR785Microwaves</v>
      </c>
      <c r="C4812" s="193" t="str">
        <f t="shared" si="9010"/>
        <v>MicrowavesAltman, Andrea</v>
      </c>
      <c r="D4812" s="193"/>
      <c r="E4812" s="193"/>
      <c r="F4812" s="193" t="str">
        <f t="shared" si="9011"/>
        <v>MicrowavesLong, Kristin</v>
      </c>
      <c r="G4812" s="193" t="str">
        <f t="shared" ref="G4812:M4812" si="9133">G$68</f>
        <v>Long, Kristin</v>
      </c>
      <c r="H4812" s="193" t="str">
        <f t="shared" si="9133"/>
        <v>Altman, Andrea</v>
      </c>
      <c r="I4812" s="193" t="str">
        <f t="shared" si="9133"/>
        <v>CR785</v>
      </c>
      <c r="J4812" s="193" t="str">
        <f t="shared" si="9133"/>
        <v>CREVE COUER</v>
      </c>
      <c r="K4812" s="193" t="str">
        <f t="shared" si="9133"/>
        <v>all</v>
      </c>
      <c r="L4812" s="193">
        <f t="shared" si="9133"/>
        <v>0</v>
      </c>
      <c r="M4812" s="193">
        <f t="shared" si="9133"/>
        <v>0</v>
      </c>
      <c r="N4812" s="193" t="str">
        <f t="shared" si="9125"/>
        <v>Microwaves</v>
      </c>
      <c r="AA4812" s="193">
        <f t="shared" si="9013"/>
        <v>0</v>
      </c>
      <c r="AB4812" s="193" t="str">
        <f t="shared" ref="AB4812" si="9134">AB$68</f>
        <v>Altman, Andrea</v>
      </c>
    </row>
    <row r="4813" spans="1:28" s="188" customFormat="1" ht="17.399999999999999">
      <c r="A4813" s="193" t="str">
        <f t="shared" si="9008"/>
        <v>Microwaves</v>
      </c>
      <c r="B4813" s="193" t="str">
        <f t="shared" si="9009"/>
        <v>PH522Microwaves</v>
      </c>
      <c r="C4813" s="193" t="str">
        <f t="shared" si="9010"/>
        <v>MicrowavesAltman, Andrea</v>
      </c>
      <c r="D4813" s="193"/>
      <c r="E4813" s="193"/>
      <c r="F4813" s="193" t="str">
        <f t="shared" si="9011"/>
        <v>MicrowavesLong, Kristin</v>
      </c>
      <c r="G4813" s="193" t="str">
        <f t="shared" ref="G4813:M4813" si="9135">G$69</f>
        <v>Long, Kristin</v>
      </c>
      <c r="H4813" s="193" t="str">
        <f t="shared" si="9135"/>
        <v>Altman, Andrea</v>
      </c>
      <c r="I4813" s="193" t="str">
        <f t="shared" si="9135"/>
        <v>PH522</v>
      </c>
      <c r="J4813" s="193" t="str">
        <f t="shared" si="9135"/>
        <v>PHOTO TECHNOLOGIES</v>
      </c>
      <c r="K4813" s="193" t="str">
        <f t="shared" si="9135"/>
        <v>all</v>
      </c>
      <c r="L4813" s="193">
        <f t="shared" si="9135"/>
        <v>0</v>
      </c>
      <c r="M4813" s="193">
        <f t="shared" si="9135"/>
        <v>0</v>
      </c>
      <c r="N4813" s="193" t="str">
        <f t="shared" si="9125"/>
        <v>Microwaves</v>
      </c>
      <c r="AA4813" s="193">
        <f t="shared" si="9013"/>
        <v>0</v>
      </c>
      <c r="AB4813" s="193" t="str">
        <f t="shared" ref="AB4813" si="9136">AB$69</f>
        <v>Altman, Andrea</v>
      </c>
    </row>
    <row r="4814" spans="1:28" s="188" customFormat="1" ht="17.399999999999999">
      <c r="A4814" s="193" t="str">
        <f t="shared" si="9008"/>
        <v>Microwaves</v>
      </c>
      <c r="B4814" s="193" t="str">
        <f t="shared" si="9009"/>
        <v>PR971Microwaves</v>
      </c>
      <c r="C4814" s="193" t="str">
        <f t="shared" si="9010"/>
        <v>MicrowavesAltman, Andrea</v>
      </c>
      <c r="D4814" s="193"/>
      <c r="E4814" s="193"/>
      <c r="F4814" s="193" t="str">
        <f t="shared" si="9011"/>
        <v>MicrowavesLong, Kristin</v>
      </c>
      <c r="G4814" s="193" t="str">
        <f t="shared" ref="G4814:M4814" si="9137">G$70</f>
        <v>Long, Kristin</v>
      </c>
      <c r="H4814" s="193" t="str">
        <f t="shared" si="9137"/>
        <v>Altman, Andrea</v>
      </c>
      <c r="I4814" s="193" t="str">
        <f t="shared" si="9137"/>
        <v>PR971</v>
      </c>
      <c r="J4814" s="193" t="str">
        <f t="shared" si="9137"/>
        <v>PRECISION CAMERA LP</v>
      </c>
      <c r="K4814" s="193" t="str">
        <f t="shared" si="9137"/>
        <v>all</v>
      </c>
      <c r="L4814" s="193">
        <f t="shared" si="9137"/>
        <v>0</v>
      </c>
      <c r="M4814" s="193">
        <f t="shared" si="9137"/>
        <v>0</v>
      </c>
      <c r="N4814" s="193" t="str">
        <f t="shared" si="9125"/>
        <v>Microwaves</v>
      </c>
      <c r="AA4814" s="193">
        <f t="shared" si="9013"/>
        <v>0</v>
      </c>
      <c r="AB4814" s="193" t="str">
        <f t="shared" ref="AB4814" si="9138">AB$70</f>
        <v>Altman, Andrea</v>
      </c>
    </row>
    <row r="4815" spans="1:28" s="188" customFormat="1" ht="17.399999999999999">
      <c r="A4815" s="193" t="str">
        <f t="shared" si="9008"/>
        <v>Microwaves</v>
      </c>
      <c r="B4815" s="193" t="str">
        <f t="shared" si="9009"/>
        <v>0Microwaves</v>
      </c>
      <c r="C4815" s="193" t="str">
        <f t="shared" si="9010"/>
        <v>MicrowavesAltman, Andrea</v>
      </c>
      <c r="D4815" s="193"/>
      <c r="E4815" s="193"/>
      <c r="F4815" s="193" t="str">
        <f t="shared" si="9011"/>
        <v>MicrowavesLong, Kristin</v>
      </c>
      <c r="G4815" s="193" t="str">
        <f t="shared" ref="G4815:M4815" si="9139">G$71</f>
        <v>Long, Kristin</v>
      </c>
      <c r="H4815" s="193" t="str">
        <f t="shared" si="9139"/>
        <v>Altman, Andrea</v>
      </c>
      <c r="I4815" s="193">
        <f t="shared" si="9139"/>
        <v>0</v>
      </c>
      <c r="J4815" s="193" t="str">
        <f t="shared" si="9139"/>
        <v>BEDFORD</v>
      </c>
      <c r="K4815" s="193" t="str">
        <f t="shared" si="9139"/>
        <v>all</v>
      </c>
      <c r="L4815" s="193">
        <f t="shared" si="9139"/>
        <v>0</v>
      </c>
      <c r="M4815" s="193">
        <f t="shared" si="9139"/>
        <v>0</v>
      </c>
      <c r="N4815" s="193" t="str">
        <f t="shared" si="9125"/>
        <v>Microwaves</v>
      </c>
      <c r="AA4815" s="193">
        <f t="shared" si="9013"/>
        <v>0</v>
      </c>
      <c r="AB4815" s="193" t="str">
        <f t="shared" ref="AB4815" si="9140">AB$71</f>
        <v>Altman, Andrea</v>
      </c>
    </row>
    <row r="4816" spans="1:28" s="188" customFormat="1" ht="17.399999999999999">
      <c r="A4816" s="193" t="str">
        <f t="shared" ref="A4816:A4879" si="9141">T$17</f>
        <v>Microwaves</v>
      </c>
      <c r="B4816" s="193" t="str">
        <f t="shared" ref="B4816:B4879" si="9142">CONCATENATE(I4816,A4816)</f>
        <v>WO427Microwaves</v>
      </c>
      <c r="C4816" s="193" t="str">
        <f t="shared" ref="C4816:C4879" si="9143">CONCATENATE(A4816,H4816)</f>
        <v>MicrowavesAltman, Andrea</v>
      </c>
      <c r="D4816" s="193"/>
      <c r="E4816" s="193"/>
      <c r="F4816" s="193" t="str">
        <f t="shared" ref="F4816:F4879" si="9144">CONCATENATE(A4816,G4816)</f>
        <v>MicrowavesLong, Kristin</v>
      </c>
      <c r="G4816" s="193" t="str">
        <f t="shared" ref="G4816:M4816" si="9145">G$72</f>
        <v>Long, Kristin</v>
      </c>
      <c r="H4816" s="193" t="str">
        <f t="shared" si="9145"/>
        <v>Altman, Andrea</v>
      </c>
      <c r="I4816" s="193" t="str">
        <f t="shared" si="9145"/>
        <v>WO427</v>
      </c>
      <c r="J4816" s="193" t="str">
        <f t="shared" si="9145"/>
        <v>WOLFE'S CAMERA SHOPS INC.</v>
      </c>
      <c r="K4816" s="193" t="str">
        <f t="shared" si="9145"/>
        <v>all</v>
      </c>
      <c r="L4816" s="193">
        <f t="shared" si="9145"/>
        <v>0</v>
      </c>
      <c r="M4816" s="193">
        <f t="shared" si="9145"/>
        <v>0</v>
      </c>
      <c r="N4816" s="193" t="str">
        <f t="shared" si="9125"/>
        <v>Microwaves</v>
      </c>
      <c r="AA4816" s="193">
        <f t="shared" ref="AA4816:AA4879" si="9146">AT$17</f>
        <v>0</v>
      </c>
      <c r="AB4816" s="193" t="str">
        <f t="shared" ref="AB4816" si="9147">AB$72</f>
        <v>Altman, Andrea</v>
      </c>
    </row>
    <row r="4817" spans="1:28" s="188" customFormat="1" ht="17.399999999999999">
      <c r="A4817" s="193" t="str">
        <f t="shared" si="9141"/>
        <v>Microwaves</v>
      </c>
      <c r="B4817" s="193" t="str">
        <f t="shared" si="9142"/>
        <v>0Microwaves</v>
      </c>
      <c r="C4817" s="193" t="str">
        <f t="shared" si="9143"/>
        <v>Microwaves0</v>
      </c>
      <c r="D4817" s="193"/>
      <c r="E4817" s="193"/>
      <c r="F4817" s="193" t="str">
        <f t="shared" si="9144"/>
        <v>Microwaves0</v>
      </c>
      <c r="G4817" s="193">
        <f t="shared" ref="G4817:M4817" si="9148">G$73</f>
        <v>0</v>
      </c>
      <c r="H4817" s="193">
        <f t="shared" si="9148"/>
        <v>0</v>
      </c>
      <c r="I4817" s="193">
        <f t="shared" si="9148"/>
        <v>0</v>
      </c>
      <c r="J4817" s="193">
        <f t="shared" si="9148"/>
        <v>0</v>
      </c>
      <c r="K4817" s="193">
        <f t="shared" si="9148"/>
        <v>0</v>
      </c>
      <c r="L4817" s="193">
        <f t="shared" si="9148"/>
        <v>0</v>
      </c>
      <c r="M4817" s="193">
        <f t="shared" si="9148"/>
        <v>0</v>
      </c>
      <c r="N4817" s="193" t="str">
        <f t="shared" si="9125"/>
        <v>Microwaves</v>
      </c>
      <c r="AA4817" s="193">
        <f t="shared" si="9146"/>
        <v>0</v>
      </c>
      <c r="AB4817" s="193">
        <f t="shared" ref="AB4817" si="9149">AB$73</f>
        <v>0</v>
      </c>
    </row>
    <row r="4818" spans="1:28" s="188" customFormat="1" ht="17.399999999999999">
      <c r="A4818" s="193" t="str">
        <f t="shared" si="9141"/>
        <v>Microwaves</v>
      </c>
      <c r="B4818" s="193" t="str">
        <f t="shared" si="9142"/>
        <v>0Microwaves</v>
      </c>
      <c r="C4818" s="193" t="str">
        <f t="shared" si="9143"/>
        <v>Microwaves0</v>
      </c>
      <c r="D4818" s="193"/>
      <c r="E4818" s="193"/>
      <c r="F4818" s="193" t="str">
        <f t="shared" si="9144"/>
        <v>Microwaves0</v>
      </c>
      <c r="G4818" s="193">
        <f t="shared" ref="G4818:M4818" si="9150">G$74</f>
        <v>0</v>
      </c>
      <c r="H4818" s="193">
        <f t="shared" si="9150"/>
        <v>0</v>
      </c>
      <c r="I4818" s="193">
        <f t="shared" si="9150"/>
        <v>0</v>
      </c>
      <c r="J4818" s="193">
        <f t="shared" si="9150"/>
        <v>0</v>
      </c>
      <c r="K4818" s="193">
        <f t="shared" si="9150"/>
        <v>0</v>
      </c>
      <c r="L4818" s="193">
        <f t="shared" si="9150"/>
        <v>0</v>
      </c>
      <c r="M4818" s="193">
        <f t="shared" si="9150"/>
        <v>0</v>
      </c>
      <c r="N4818" s="193" t="str">
        <f t="shared" si="9125"/>
        <v>Microwaves</v>
      </c>
      <c r="AA4818" s="193">
        <f t="shared" si="9146"/>
        <v>0</v>
      </c>
      <c r="AB4818" s="193">
        <f t="shared" ref="AB4818" si="9151">AB$74</f>
        <v>0</v>
      </c>
    </row>
    <row r="4819" spans="1:28" s="188" customFormat="1" ht="17.399999999999999">
      <c r="A4819" s="193" t="str">
        <f t="shared" si="9141"/>
        <v>Microwaves</v>
      </c>
      <c r="B4819" s="193" t="str">
        <f t="shared" si="9142"/>
        <v>AC201Microwaves</v>
      </c>
      <c r="C4819" s="193" t="str">
        <f t="shared" si="9143"/>
        <v>MicrowavesChandler, Matt</v>
      </c>
      <c r="D4819" s="193"/>
      <c r="E4819" s="193"/>
      <c r="F4819" s="193" t="str">
        <f t="shared" si="9144"/>
        <v>MicrowavesLong, Kristin</v>
      </c>
      <c r="G4819" s="193" t="str">
        <f t="shared" ref="G4819:M4819" si="9152">G$75</f>
        <v>Long, Kristin</v>
      </c>
      <c r="H4819" s="193" t="str">
        <f t="shared" si="9152"/>
        <v>Chandler, Matt</v>
      </c>
      <c r="I4819" s="193" t="str">
        <f t="shared" si="9152"/>
        <v>AC201</v>
      </c>
      <c r="J4819" s="193" t="str">
        <f t="shared" si="9152"/>
        <v>ACE PHOTO INC</v>
      </c>
      <c r="K4819" s="193" t="str">
        <f t="shared" si="9152"/>
        <v>all</v>
      </c>
      <c r="L4819" s="193">
        <f t="shared" si="9152"/>
        <v>0</v>
      </c>
      <c r="M4819" s="193">
        <f t="shared" si="9152"/>
        <v>0</v>
      </c>
      <c r="N4819" s="193" t="str">
        <f t="shared" si="9125"/>
        <v>Microwaves</v>
      </c>
      <c r="AA4819" s="193">
        <f t="shared" si="9146"/>
        <v>0</v>
      </c>
      <c r="AB4819" s="193" t="str">
        <f t="shared" ref="AB4819" si="9153">AB$75</f>
        <v>Chandler, Matt</v>
      </c>
    </row>
    <row r="4820" spans="1:28" s="188" customFormat="1" ht="17.399999999999999">
      <c r="A4820" s="193" t="str">
        <f t="shared" si="9141"/>
        <v>Microwaves</v>
      </c>
      <c r="B4820" s="193" t="str">
        <f t="shared" si="9142"/>
        <v>BE206Microwaves</v>
      </c>
      <c r="C4820" s="193" t="str">
        <f t="shared" si="9143"/>
        <v>MicrowavesChandler, Matt</v>
      </c>
      <c r="D4820" s="193"/>
      <c r="E4820" s="193"/>
      <c r="F4820" s="193" t="str">
        <f t="shared" si="9144"/>
        <v>MicrowavesLong, Kristin</v>
      </c>
      <c r="G4820" s="193" t="str">
        <f t="shared" ref="G4820:M4820" si="9154">G$76</f>
        <v>Long, Kristin</v>
      </c>
      <c r="H4820" s="193" t="str">
        <f t="shared" si="9154"/>
        <v>Chandler, Matt</v>
      </c>
      <c r="I4820" s="193" t="str">
        <f t="shared" si="9154"/>
        <v>BE206</v>
      </c>
      <c r="J4820" s="193" t="str">
        <f t="shared" si="9154"/>
        <v>BERGEN COUNTY CAMERA INC</v>
      </c>
      <c r="K4820" s="193" t="str">
        <f t="shared" si="9154"/>
        <v>all</v>
      </c>
      <c r="L4820" s="193">
        <f t="shared" si="9154"/>
        <v>0</v>
      </c>
      <c r="M4820" s="193">
        <f t="shared" si="9154"/>
        <v>0</v>
      </c>
      <c r="N4820" s="193" t="str">
        <f t="shared" si="9125"/>
        <v>Microwaves</v>
      </c>
      <c r="AA4820" s="193">
        <f t="shared" si="9146"/>
        <v>0</v>
      </c>
      <c r="AB4820" s="193" t="str">
        <f t="shared" ref="AB4820" si="9155">AB$76</f>
        <v>Chandler, Matt</v>
      </c>
    </row>
    <row r="4821" spans="1:28" s="188" customFormat="1" ht="17.399999999999999">
      <c r="A4821" s="193" t="str">
        <f t="shared" si="9141"/>
        <v>Microwaves</v>
      </c>
      <c r="B4821" s="193" t="str">
        <f t="shared" si="9142"/>
        <v>BE313Microwaves</v>
      </c>
      <c r="C4821" s="193" t="str">
        <f t="shared" si="9143"/>
        <v>MicrowavesChandler, Matt</v>
      </c>
      <c r="D4821" s="193"/>
      <c r="E4821" s="193"/>
      <c r="F4821" s="193" t="str">
        <f t="shared" si="9144"/>
        <v>MicrowavesLong, Kristin</v>
      </c>
      <c r="G4821" s="193" t="str">
        <f t="shared" ref="G4821:M4821" si="9156">G$77</f>
        <v>Long, Kristin</v>
      </c>
      <c r="H4821" s="193" t="str">
        <f t="shared" si="9156"/>
        <v>Chandler, Matt</v>
      </c>
      <c r="I4821" s="193" t="str">
        <f t="shared" si="9156"/>
        <v>BE313</v>
      </c>
      <c r="J4821" s="193" t="str">
        <f t="shared" si="9156"/>
        <v>BEACH TRADING CO INC DBA BEACH CAME</v>
      </c>
      <c r="K4821" s="193" t="str">
        <f t="shared" si="9156"/>
        <v>all</v>
      </c>
      <c r="L4821" s="193">
        <f t="shared" si="9156"/>
        <v>0</v>
      </c>
      <c r="M4821" s="193">
        <f t="shared" si="9156"/>
        <v>0</v>
      </c>
      <c r="N4821" s="193" t="str">
        <f t="shared" si="9125"/>
        <v>Microwaves</v>
      </c>
      <c r="AA4821" s="193">
        <f t="shared" si="9146"/>
        <v>0</v>
      </c>
      <c r="AB4821" s="193" t="str">
        <f t="shared" ref="AB4821" si="9157">AB$77</f>
        <v>Chandler, Matt</v>
      </c>
    </row>
    <row r="4822" spans="1:28" s="188" customFormat="1" ht="17.399999999999999">
      <c r="A4822" s="193" t="str">
        <f t="shared" si="9141"/>
        <v>Microwaves</v>
      </c>
      <c r="B4822" s="193" t="str">
        <f t="shared" si="9142"/>
        <v>D0577Microwaves</v>
      </c>
      <c r="C4822" s="193" t="str">
        <f t="shared" si="9143"/>
        <v>MicrowavesChandler, Matt</v>
      </c>
      <c r="D4822" s="193"/>
      <c r="E4822" s="193"/>
      <c r="F4822" s="193" t="str">
        <f t="shared" si="9144"/>
        <v>MicrowavesLong, Kristin</v>
      </c>
      <c r="G4822" s="193" t="str">
        <f t="shared" ref="G4822:M4822" si="9158">G$78</f>
        <v>Long, Kristin</v>
      </c>
      <c r="H4822" s="193" t="str">
        <f t="shared" si="9158"/>
        <v>Chandler, Matt</v>
      </c>
      <c r="I4822" s="193" t="str">
        <f t="shared" si="9158"/>
        <v>D0577</v>
      </c>
      <c r="J4822" s="193" t="str">
        <f t="shared" si="9158"/>
        <v>ADORAMA( PY#1073502)</v>
      </c>
      <c r="K4822" s="193" t="str">
        <f t="shared" si="9158"/>
        <v>all</v>
      </c>
      <c r="L4822" s="193">
        <f t="shared" si="9158"/>
        <v>0</v>
      </c>
      <c r="M4822" s="193">
        <f t="shared" si="9158"/>
        <v>0</v>
      </c>
      <c r="N4822" s="193" t="str">
        <f t="shared" si="9125"/>
        <v>Microwaves</v>
      </c>
      <c r="AA4822" s="193">
        <f t="shared" si="9146"/>
        <v>0</v>
      </c>
      <c r="AB4822" s="193" t="str">
        <f t="shared" ref="AB4822" si="9159">AB$78</f>
        <v>Chandler, Matt</v>
      </c>
    </row>
    <row r="4823" spans="1:28" s="188" customFormat="1" ht="17.399999999999999">
      <c r="A4823" s="193" t="str">
        <f t="shared" si="9141"/>
        <v>Microwaves</v>
      </c>
      <c r="B4823" s="193" t="str">
        <f t="shared" si="9142"/>
        <v>DI583Microwaves</v>
      </c>
      <c r="C4823" s="193" t="str">
        <f t="shared" si="9143"/>
        <v>MicrowavesChandler, Matt</v>
      </c>
      <c r="D4823" s="193"/>
      <c r="E4823" s="193"/>
      <c r="F4823" s="193" t="str">
        <f t="shared" si="9144"/>
        <v>MicrowavesLong, Kristin</v>
      </c>
      <c r="G4823" s="193" t="str">
        <f t="shared" ref="G4823:M4823" si="9160">G$79</f>
        <v>Long, Kristin</v>
      </c>
      <c r="H4823" s="193" t="str">
        <f t="shared" si="9160"/>
        <v>Chandler, Matt</v>
      </c>
      <c r="I4823" s="193" t="str">
        <f t="shared" si="9160"/>
        <v>DI583</v>
      </c>
      <c r="J4823" s="193" t="str">
        <f t="shared" si="9160"/>
        <v>DIGITAL DARKROOM AND PHOTOGRAPHY</v>
      </c>
      <c r="K4823" s="193" t="str">
        <f t="shared" si="9160"/>
        <v>all</v>
      </c>
      <c r="L4823" s="193">
        <f t="shared" si="9160"/>
        <v>0</v>
      </c>
      <c r="M4823" s="193">
        <f t="shared" si="9160"/>
        <v>0</v>
      </c>
      <c r="N4823" s="193" t="str">
        <f t="shared" si="9125"/>
        <v>Microwaves</v>
      </c>
      <c r="AA4823" s="193">
        <f t="shared" si="9146"/>
        <v>0</v>
      </c>
      <c r="AB4823" s="193" t="str">
        <f t="shared" ref="AB4823" si="9161">AB$79</f>
        <v>Chandler, Matt</v>
      </c>
    </row>
    <row r="4824" spans="1:28" s="188" customFormat="1" ht="17.399999999999999">
      <c r="A4824" s="193" t="str">
        <f t="shared" si="9141"/>
        <v>Microwaves</v>
      </c>
      <c r="B4824" s="193" t="str">
        <f t="shared" si="9142"/>
        <v>EL967Microwaves</v>
      </c>
      <c r="C4824" s="193" t="str">
        <f t="shared" si="9143"/>
        <v>MicrowavesChandler, Matt</v>
      </c>
      <c r="D4824" s="193"/>
      <c r="E4824" s="193"/>
      <c r="F4824" s="193" t="str">
        <f t="shared" si="9144"/>
        <v>MicrowavesLong, Kristin</v>
      </c>
      <c r="G4824" s="193" t="str">
        <f t="shared" ref="G4824:M4824" si="9162">G$80</f>
        <v>Long, Kristin</v>
      </c>
      <c r="H4824" s="193" t="str">
        <f t="shared" si="9162"/>
        <v>Chandler, Matt</v>
      </c>
      <c r="I4824" s="193" t="str">
        <f t="shared" si="9162"/>
        <v>EL967</v>
      </c>
      <c r="J4824" s="193" t="str">
        <f t="shared" si="9162"/>
        <v>E&amp;L CORP</v>
      </c>
      <c r="K4824" s="193" t="str">
        <f t="shared" si="9162"/>
        <v>all</v>
      </c>
      <c r="L4824" s="193">
        <f t="shared" si="9162"/>
        <v>0</v>
      </c>
      <c r="M4824" s="193">
        <f t="shared" si="9162"/>
        <v>0</v>
      </c>
      <c r="N4824" s="193" t="str">
        <f t="shared" si="9125"/>
        <v>Microwaves</v>
      </c>
      <c r="AA4824" s="193">
        <f t="shared" si="9146"/>
        <v>0</v>
      </c>
      <c r="AB4824" s="193" t="str">
        <f t="shared" ref="AB4824" si="9163">AB$80</f>
        <v>Chandler, Matt</v>
      </c>
    </row>
    <row r="4825" spans="1:28" s="188" customFormat="1" ht="17.399999999999999">
      <c r="A4825" s="193" t="str">
        <f t="shared" si="9141"/>
        <v>Microwaves</v>
      </c>
      <c r="B4825" s="193" t="str">
        <f t="shared" si="9142"/>
        <v>FO513Microwaves</v>
      </c>
      <c r="C4825" s="193" t="str">
        <f t="shared" si="9143"/>
        <v>MicrowavesChandler, Matt</v>
      </c>
      <c r="D4825" s="193"/>
      <c r="E4825" s="193"/>
      <c r="F4825" s="193" t="str">
        <f t="shared" si="9144"/>
        <v>MicrowavesLong, Kristin</v>
      </c>
      <c r="G4825" s="193" t="str">
        <f t="shared" ref="G4825:M4825" si="9164">G$81</f>
        <v>Long, Kristin</v>
      </c>
      <c r="H4825" s="193" t="str">
        <f t="shared" si="9164"/>
        <v>Chandler, Matt</v>
      </c>
      <c r="I4825" s="193" t="str">
        <f t="shared" si="9164"/>
        <v>FO513</v>
      </c>
      <c r="J4825" s="193" t="str">
        <f t="shared" si="9164"/>
        <v>FOCUS CAMERA</v>
      </c>
      <c r="K4825" s="193" t="str">
        <f t="shared" si="9164"/>
        <v>all</v>
      </c>
      <c r="L4825" s="193">
        <f t="shared" si="9164"/>
        <v>0</v>
      </c>
      <c r="M4825" s="193">
        <f t="shared" si="9164"/>
        <v>0</v>
      </c>
      <c r="N4825" s="193" t="str">
        <f t="shared" si="9125"/>
        <v>Microwaves</v>
      </c>
      <c r="AA4825" s="193">
        <f t="shared" si="9146"/>
        <v>0</v>
      </c>
      <c r="AB4825" s="193" t="str">
        <f t="shared" ref="AB4825" si="9165">AB$81</f>
        <v>Chandler, Matt</v>
      </c>
    </row>
    <row r="4826" spans="1:28" s="188" customFormat="1" ht="17.399999999999999">
      <c r="A4826" s="193" t="str">
        <f t="shared" si="9141"/>
        <v>Microwaves</v>
      </c>
      <c r="B4826" s="193" t="str">
        <f t="shared" si="9142"/>
        <v>UN635Microwaves</v>
      </c>
      <c r="C4826" s="193" t="str">
        <f t="shared" si="9143"/>
        <v>MicrowavesChandler, Matt</v>
      </c>
      <c r="D4826" s="193"/>
      <c r="E4826" s="193"/>
      <c r="F4826" s="193" t="str">
        <f t="shared" si="9144"/>
        <v>MicrowavesLong, Kristin</v>
      </c>
      <c r="G4826" s="193" t="str">
        <f t="shared" ref="G4826:M4826" si="9166">G$82</f>
        <v>Long, Kristin</v>
      </c>
      <c r="H4826" s="193" t="str">
        <f t="shared" si="9166"/>
        <v>Chandler, Matt</v>
      </c>
      <c r="I4826" s="193" t="str">
        <f t="shared" si="9166"/>
        <v>UN635</v>
      </c>
      <c r="J4826" s="193" t="str">
        <f t="shared" si="9166"/>
        <v>UNIQUE PHOTO</v>
      </c>
      <c r="K4826" s="193" t="str">
        <f t="shared" si="9166"/>
        <v>all</v>
      </c>
      <c r="L4826" s="193">
        <f t="shared" si="9166"/>
        <v>0</v>
      </c>
      <c r="M4826" s="193">
        <f t="shared" si="9166"/>
        <v>0</v>
      </c>
      <c r="N4826" s="193" t="str">
        <f t="shared" si="9125"/>
        <v>Microwaves</v>
      </c>
      <c r="AA4826" s="193">
        <f t="shared" si="9146"/>
        <v>0</v>
      </c>
      <c r="AB4826" s="193" t="str">
        <f t="shared" ref="AB4826" si="9167">AB$82</f>
        <v>Chandler, Matt</v>
      </c>
    </row>
    <row r="4827" spans="1:28" s="188" customFormat="1" ht="17.399999999999999">
      <c r="A4827" s="193" t="str">
        <f t="shared" si="9141"/>
        <v>Microwaves</v>
      </c>
      <c r="B4827" s="193" t="str">
        <f t="shared" si="9142"/>
        <v>WB001Microwaves</v>
      </c>
      <c r="C4827" s="193" t="str">
        <f t="shared" si="9143"/>
        <v>MicrowavesChandler, Matt</v>
      </c>
      <c r="D4827" s="193"/>
      <c r="E4827" s="193"/>
      <c r="F4827" s="193" t="str">
        <f t="shared" si="9144"/>
        <v>MicrowavesLong, Kristin</v>
      </c>
      <c r="G4827" s="193" t="str">
        <f t="shared" ref="G4827:M4827" si="9168">G$83</f>
        <v>Long, Kristin</v>
      </c>
      <c r="H4827" s="193" t="str">
        <f t="shared" si="9168"/>
        <v>Chandler, Matt</v>
      </c>
      <c r="I4827" s="193" t="str">
        <f t="shared" si="9168"/>
        <v>WB001</v>
      </c>
      <c r="J4827" s="193" t="str">
        <f t="shared" si="9168"/>
        <v>WB HUNT</v>
      </c>
      <c r="K4827" s="193" t="str">
        <f t="shared" si="9168"/>
        <v>all</v>
      </c>
      <c r="L4827" s="193">
        <f t="shared" si="9168"/>
        <v>0</v>
      </c>
      <c r="M4827" s="193">
        <f t="shared" si="9168"/>
        <v>0</v>
      </c>
      <c r="N4827" s="193" t="str">
        <f t="shared" si="9125"/>
        <v>Microwaves</v>
      </c>
      <c r="AA4827" s="193">
        <f t="shared" si="9146"/>
        <v>0</v>
      </c>
      <c r="AB4827" s="193" t="str">
        <f t="shared" ref="AB4827" si="9169">AB$83</f>
        <v>Chandler, Matt</v>
      </c>
    </row>
    <row r="4828" spans="1:28" s="188" customFormat="1" ht="17.399999999999999">
      <c r="A4828" s="193" t="str">
        <f t="shared" si="9141"/>
        <v>Microwaves</v>
      </c>
      <c r="B4828" s="193" t="str">
        <f t="shared" si="9142"/>
        <v>0Microwaves</v>
      </c>
      <c r="C4828" s="193" t="str">
        <f t="shared" si="9143"/>
        <v>MicrowavesChandler, Matt</v>
      </c>
      <c r="D4828" s="193"/>
      <c r="E4828" s="193"/>
      <c r="F4828" s="193" t="str">
        <f t="shared" si="9144"/>
        <v>MicrowavesLong, Kristin</v>
      </c>
      <c r="G4828" s="193" t="str">
        <f t="shared" ref="G4828:M4828" si="9170">G$84</f>
        <v>Long, Kristin</v>
      </c>
      <c r="H4828" s="193" t="str">
        <f t="shared" si="9170"/>
        <v>Chandler, Matt</v>
      </c>
      <c r="I4828" s="193">
        <f t="shared" si="9170"/>
        <v>0</v>
      </c>
      <c r="J4828" s="193" t="str">
        <f t="shared" si="9170"/>
        <v>CAMERALAND</v>
      </c>
      <c r="K4828" s="193" t="str">
        <f t="shared" si="9170"/>
        <v>all</v>
      </c>
      <c r="L4828" s="193">
        <f t="shared" si="9170"/>
        <v>0</v>
      </c>
      <c r="M4828" s="193">
        <f t="shared" si="9170"/>
        <v>0</v>
      </c>
      <c r="N4828" s="193" t="str">
        <f t="shared" si="9125"/>
        <v>Microwaves</v>
      </c>
      <c r="AA4828" s="193">
        <f t="shared" si="9146"/>
        <v>0</v>
      </c>
      <c r="AB4828" s="193" t="str">
        <f t="shared" ref="AB4828" si="9171">AB$84</f>
        <v>Chandler, Matt</v>
      </c>
    </row>
    <row r="4829" spans="1:28" s="188" customFormat="1" ht="17.399999999999999">
      <c r="A4829" s="193" t="str">
        <f t="shared" si="9141"/>
        <v>Microwaves</v>
      </c>
      <c r="B4829" s="193" t="str">
        <f t="shared" si="9142"/>
        <v>0Microwaves</v>
      </c>
      <c r="C4829" s="193" t="str">
        <f t="shared" si="9143"/>
        <v>Microwaves0</v>
      </c>
      <c r="D4829" s="193"/>
      <c r="E4829" s="193"/>
      <c r="F4829" s="193" t="str">
        <f t="shared" si="9144"/>
        <v>Microwaves0</v>
      </c>
      <c r="G4829" s="193">
        <f t="shared" ref="G4829:M4829" si="9172">G$85</f>
        <v>0</v>
      </c>
      <c r="H4829" s="193">
        <f t="shared" si="9172"/>
        <v>0</v>
      </c>
      <c r="I4829" s="193">
        <f t="shared" si="9172"/>
        <v>0</v>
      </c>
      <c r="J4829" s="193">
        <f t="shared" si="9172"/>
        <v>0</v>
      </c>
      <c r="K4829" s="193">
        <f t="shared" si="9172"/>
        <v>0</v>
      </c>
      <c r="L4829" s="193">
        <f t="shared" si="9172"/>
        <v>0</v>
      </c>
      <c r="M4829" s="193">
        <f t="shared" si="9172"/>
        <v>0</v>
      </c>
      <c r="N4829" s="193" t="str">
        <f t="shared" si="9125"/>
        <v>Microwaves</v>
      </c>
      <c r="AA4829" s="193">
        <f t="shared" si="9146"/>
        <v>0</v>
      </c>
      <c r="AB4829" s="193">
        <f t="shared" ref="AB4829" si="9173">AB$85</f>
        <v>0</v>
      </c>
    </row>
    <row r="4830" spans="1:28" s="188" customFormat="1" ht="17.399999999999999">
      <c r="A4830" s="193" t="str">
        <f t="shared" si="9141"/>
        <v>Microwaves</v>
      </c>
      <c r="B4830" s="193" t="str">
        <f t="shared" si="9142"/>
        <v>0Microwaves</v>
      </c>
      <c r="C4830" s="193" t="str">
        <f t="shared" si="9143"/>
        <v>Microwaves0</v>
      </c>
      <c r="D4830" s="193"/>
      <c r="E4830" s="193"/>
      <c r="F4830" s="193" t="str">
        <f t="shared" si="9144"/>
        <v>Microwaves0</v>
      </c>
      <c r="G4830" s="193">
        <f t="shared" ref="G4830:M4830" si="9174">G$86</f>
        <v>0</v>
      </c>
      <c r="H4830" s="193">
        <f t="shared" si="9174"/>
        <v>0</v>
      </c>
      <c r="I4830" s="193">
        <f t="shared" si="9174"/>
        <v>0</v>
      </c>
      <c r="J4830" s="193">
        <f t="shared" si="9174"/>
        <v>0</v>
      </c>
      <c r="K4830" s="193">
        <f t="shared" si="9174"/>
        <v>0</v>
      </c>
      <c r="L4830" s="193">
        <f t="shared" si="9174"/>
        <v>0</v>
      </c>
      <c r="M4830" s="193">
        <f t="shared" si="9174"/>
        <v>0</v>
      </c>
      <c r="N4830" s="193" t="str">
        <f t="shared" si="9125"/>
        <v>Microwaves</v>
      </c>
      <c r="AA4830" s="193">
        <f t="shared" si="9146"/>
        <v>0</v>
      </c>
      <c r="AB4830" s="193">
        <f t="shared" ref="AB4830" si="9175">AB$86</f>
        <v>0</v>
      </c>
    </row>
    <row r="4831" spans="1:28" s="188" customFormat="1" ht="17.399999999999999">
      <c r="A4831" s="193" t="str">
        <f t="shared" si="9141"/>
        <v>Microwaves</v>
      </c>
      <c r="B4831" s="193" t="str">
        <f t="shared" si="9142"/>
        <v>BI472Microwaves</v>
      </c>
      <c r="C4831" s="193" t="str">
        <f t="shared" si="9143"/>
        <v>MicrowavesCohn, Brad</v>
      </c>
      <c r="D4831" s="193"/>
      <c r="E4831" s="193"/>
      <c r="F4831" s="193" t="str">
        <f t="shared" si="9144"/>
        <v>MicrowavesLong, Kristin</v>
      </c>
      <c r="G4831" s="193" t="str">
        <f t="shared" ref="G4831:M4831" si="9176">G$87</f>
        <v>Long, Kristin</v>
      </c>
      <c r="H4831" s="193" t="str">
        <f t="shared" si="9176"/>
        <v>Cohn, Brad</v>
      </c>
      <c r="I4831" s="193" t="str">
        <f t="shared" si="9176"/>
        <v>BI472</v>
      </c>
      <c r="J4831" s="193" t="str">
        <f t="shared" si="9176"/>
        <v>BILL AND MIKE'S PHOTO INC</v>
      </c>
      <c r="K4831" s="193" t="str">
        <f t="shared" si="9176"/>
        <v>all</v>
      </c>
      <c r="L4831" s="193">
        <f t="shared" si="9176"/>
        <v>0</v>
      </c>
      <c r="M4831" s="193">
        <f t="shared" si="9176"/>
        <v>0</v>
      </c>
      <c r="N4831" s="193" t="str">
        <f t="shared" si="9125"/>
        <v>Microwaves</v>
      </c>
      <c r="AA4831" s="193">
        <f t="shared" si="9146"/>
        <v>0</v>
      </c>
      <c r="AB4831" s="193" t="str">
        <f t="shared" ref="AB4831" si="9177">AB$87</f>
        <v>Cohn, Brad</v>
      </c>
    </row>
    <row r="4832" spans="1:28" s="188" customFormat="1" ht="17.399999999999999">
      <c r="A4832" s="193" t="str">
        <f t="shared" si="9141"/>
        <v>Microwaves</v>
      </c>
      <c r="B4832" s="193" t="str">
        <f t="shared" si="9142"/>
        <v>CA342Microwaves</v>
      </c>
      <c r="C4832" s="193" t="str">
        <f t="shared" si="9143"/>
        <v>MicrowavesCohn, Brad</v>
      </c>
      <c r="D4832" s="193"/>
      <c r="E4832" s="193"/>
      <c r="F4832" s="193" t="str">
        <f t="shared" si="9144"/>
        <v>MicrowavesLong, Kristin</v>
      </c>
      <c r="G4832" s="193" t="str">
        <f t="shared" ref="G4832:M4832" si="9178">G$88</f>
        <v>Long, Kristin</v>
      </c>
      <c r="H4832" s="193" t="str">
        <f t="shared" si="9178"/>
        <v>Cohn, Brad</v>
      </c>
      <c r="I4832" s="193" t="str">
        <f t="shared" si="9178"/>
        <v>CA342</v>
      </c>
      <c r="J4832" s="193" t="str">
        <f t="shared" si="9178"/>
        <v>CAPTURE AND CONNECT CORP</v>
      </c>
      <c r="K4832" s="193" t="str">
        <f t="shared" si="9178"/>
        <v>all</v>
      </c>
      <c r="L4832" s="193">
        <f t="shared" si="9178"/>
        <v>0</v>
      </c>
      <c r="M4832" s="193">
        <f t="shared" si="9178"/>
        <v>0</v>
      </c>
      <c r="N4832" s="193" t="str">
        <f t="shared" si="9125"/>
        <v>Microwaves</v>
      </c>
      <c r="AA4832" s="193">
        <f t="shared" si="9146"/>
        <v>0</v>
      </c>
      <c r="AB4832" s="193" t="str">
        <f t="shared" ref="AB4832" si="9179">AB$88</f>
        <v>Cohn, Brad</v>
      </c>
    </row>
    <row r="4833" spans="1:28" s="188" customFormat="1" ht="17.399999999999999">
      <c r="A4833" s="193" t="str">
        <f t="shared" si="9141"/>
        <v>Microwaves</v>
      </c>
      <c r="B4833" s="193" t="str">
        <f t="shared" si="9142"/>
        <v>DO421Microwaves</v>
      </c>
      <c r="C4833" s="193" t="str">
        <f t="shared" si="9143"/>
        <v>MicrowavesCohn, Brad</v>
      </c>
      <c r="D4833" s="193"/>
      <c r="E4833" s="193"/>
      <c r="F4833" s="193" t="str">
        <f t="shared" si="9144"/>
        <v>MicrowavesLong, Kristin</v>
      </c>
      <c r="G4833" s="193" t="str">
        <f t="shared" ref="G4833:M4833" si="9180">G$89</f>
        <v>Long, Kristin</v>
      </c>
      <c r="H4833" s="193" t="str">
        <f t="shared" si="9180"/>
        <v>Cohn, Brad</v>
      </c>
      <c r="I4833" s="193" t="str">
        <f t="shared" si="9180"/>
        <v>DO421</v>
      </c>
      <c r="J4833" s="193" t="str">
        <f t="shared" si="9180"/>
        <v>DODD CAMERA HOLDINGS</v>
      </c>
      <c r="K4833" s="193" t="str">
        <f t="shared" si="9180"/>
        <v>all</v>
      </c>
      <c r="L4833" s="193">
        <f t="shared" si="9180"/>
        <v>0</v>
      </c>
      <c r="M4833" s="193">
        <f t="shared" si="9180"/>
        <v>0</v>
      </c>
      <c r="N4833" s="193" t="str">
        <f t="shared" si="9125"/>
        <v>Microwaves</v>
      </c>
      <c r="AA4833" s="193">
        <f t="shared" si="9146"/>
        <v>0</v>
      </c>
      <c r="AB4833" s="193" t="str">
        <f t="shared" ref="AB4833" si="9181">AB$89</f>
        <v>Cohn, Brad</v>
      </c>
    </row>
    <row r="4834" spans="1:28" s="188" customFormat="1" ht="17.399999999999999">
      <c r="A4834" s="193" t="str">
        <f t="shared" si="9141"/>
        <v>Microwaves</v>
      </c>
      <c r="B4834" s="193" t="str">
        <f t="shared" si="9142"/>
        <v>FU243Microwaves</v>
      </c>
      <c r="C4834" s="193" t="str">
        <f t="shared" si="9143"/>
        <v>MicrowavesCohn, Brad</v>
      </c>
      <c r="D4834" s="193"/>
      <c r="E4834" s="193"/>
      <c r="F4834" s="193" t="str">
        <f t="shared" si="9144"/>
        <v>MicrowavesLong, Kristin</v>
      </c>
      <c r="G4834" s="193" t="str">
        <f t="shared" ref="G4834:M4834" si="9182">G$90</f>
        <v>Long, Kristin</v>
      </c>
      <c r="H4834" s="193" t="str">
        <f t="shared" si="9182"/>
        <v>Cohn, Brad</v>
      </c>
      <c r="I4834" s="193" t="str">
        <f t="shared" si="9182"/>
        <v>FU243</v>
      </c>
      <c r="J4834" s="193" t="str">
        <f t="shared" si="9182"/>
        <v>FULL COMPASS SYSTEMS, LTD</v>
      </c>
      <c r="K4834" s="193" t="str">
        <f t="shared" si="9182"/>
        <v>all</v>
      </c>
      <c r="L4834" s="193">
        <f t="shared" si="9182"/>
        <v>0</v>
      </c>
      <c r="M4834" s="193">
        <f t="shared" si="9182"/>
        <v>0</v>
      </c>
      <c r="N4834" s="193" t="str">
        <f t="shared" si="9125"/>
        <v>Microwaves</v>
      </c>
      <c r="AA4834" s="193">
        <f t="shared" si="9146"/>
        <v>0</v>
      </c>
      <c r="AB4834" s="193" t="str">
        <f t="shared" ref="AB4834" si="9183">AB$90</f>
        <v>Cohn, Brad</v>
      </c>
    </row>
    <row r="4835" spans="1:28" s="188" customFormat="1" ht="17.399999999999999">
      <c r="A4835" s="193" t="str">
        <f t="shared" si="9141"/>
        <v>Microwaves</v>
      </c>
      <c r="B4835" s="193" t="str">
        <f t="shared" si="9142"/>
        <v>HE087Microwaves</v>
      </c>
      <c r="C4835" s="193" t="str">
        <f t="shared" si="9143"/>
        <v>MicrowavesCohn, Brad</v>
      </c>
      <c r="D4835" s="193"/>
      <c r="E4835" s="193"/>
      <c r="F4835" s="193" t="str">
        <f t="shared" si="9144"/>
        <v>MicrowavesLong, Kristin</v>
      </c>
      <c r="G4835" s="193" t="str">
        <f t="shared" ref="G4835:M4835" si="9184">G$91</f>
        <v>Long, Kristin</v>
      </c>
      <c r="H4835" s="193" t="str">
        <f t="shared" si="9184"/>
        <v>Cohn, Brad</v>
      </c>
      <c r="I4835" s="193" t="str">
        <f t="shared" si="9184"/>
        <v>HE087</v>
      </c>
      <c r="J4835" s="193" t="str">
        <f t="shared" si="9184"/>
        <v>HELIX LIMITED</v>
      </c>
      <c r="K4835" s="193" t="str">
        <f t="shared" si="9184"/>
        <v>all</v>
      </c>
      <c r="L4835" s="193">
        <f t="shared" si="9184"/>
        <v>0</v>
      </c>
      <c r="M4835" s="193">
        <f t="shared" si="9184"/>
        <v>0</v>
      </c>
      <c r="N4835" s="193" t="str">
        <f t="shared" si="9125"/>
        <v>Microwaves</v>
      </c>
      <c r="AA4835" s="193">
        <f t="shared" si="9146"/>
        <v>0</v>
      </c>
      <c r="AB4835" s="193" t="str">
        <f t="shared" ref="AB4835" si="9185">AB$91</f>
        <v>Cohn, Brad</v>
      </c>
    </row>
    <row r="4836" spans="1:28" s="188" customFormat="1" ht="17.399999999999999">
      <c r="A4836" s="193" t="str">
        <f t="shared" si="9141"/>
        <v>Microwaves</v>
      </c>
      <c r="B4836" s="193" t="str">
        <f t="shared" si="9142"/>
        <v>MA009Microwaves</v>
      </c>
      <c r="C4836" s="193" t="str">
        <f t="shared" si="9143"/>
        <v>MicrowavesCohn, Brad</v>
      </c>
      <c r="D4836" s="193"/>
      <c r="E4836" s="193"/>
      <c r="F4836" s="193" t="str">
        <f t="shared" si="9144"/>
        <v>MicrowavesLong, Kristin</v>
      </c>
      <c r="G4836" s="193" t="str">
        <f t="shared" ref="G4836:M4836" si="9186">G$92</f>
        <v>Long, Kristin</v>
      </c>
      <c r="H4836" s="193" t="str">
        <f t="shared" si="9186"/>
        <v>Cohn, Brad</v>
      </c>
      <c r="I4836" s="193" t="str">
        <f t="shared" si="9186"/>
        <v>MA009</v>
      </c>
      <c r="J4836" s="193" t="str">
        <f t="shared" si="9186"/>
        <v>MACOMBER HADDAD LLC</v>
      </c>
      <c r="K4836" s="193" t="str">
        <f t="shared" si="9186"/>
        <v>all</v>
      </c>
      <c r="L4836" s="193">
        <f t="shared" si="9186"/>
        <v>0</v>
      </c>
      <c r="M4836" s="193">
        <f t="shared" si="9186"/>
        <v>0</v>
      </c>
      <c r="N4836" s="193" t="str">
        <f t="shared" si="9125"/>
        <v>Microwaves</v>
      </c>
      <c r="AA4836" s="193">
        <f t="shared" si="9146"/>
        <v>0</v>
      </c>
      <c r="AB4836" s="193" t="str">
        <f t="shared" ref="AB4836" si="9187">AB$92</f>
        <v>Cohn, Brad</v>
      </c>
    </row>
    <row r="4837" spans="1:28" s="188" customFormat="1" ht="17.399999999999999">
      <c r="A4837" s="193" t="str">
        <f t="shared" si="9141"/>
        <v>Microwaves</v>
      </c>
      <c r="B4837" s="193" t="str">
        <f t="shared" si="9142"/>
        <v>NA708Microwaves</v>
      </c>
      <c r="C4837" s="193" t="str">
        <f t="shared" si="9143"/>
        <v>MicrowavesCohn, Brad</v>
      </c>
      <c r="D4837" s="193"/>
      <c r="E4837" s="193"/>
      <c r="F4837" s="193" t="str">
        <f t="shared" si="9144"/>
        <v>MicrowavesLong, Kristin</v>
      </c>
      <c r="G4837" s="193" t="str">
        <f t="shared" ref="G4837:M4837" si="9188">G$93</f>
        <v>Long, Kristin</v>
      </c>
      <c r="H4837" s="193" t="str">
        <f t="shared" si="9188"/>
        <v>Cohn, Brad</v>
      </c>
      <c r="I4837" s="193" t="str">
        <f t="shared" si="9188"/>
        <v>NA708</v>
      </c>
      <c r="J4837" s="193" t="str">
        <f t="shared" si="9188"/>
        <v>NATIONAL CAMERA EXCHANGE</v>
      </c>
      <c r="K4837" s="193" t="str">
        <f t="shared" si="9188"/>
        <v>all</v>
      </c>
      <c r="L4837" s="193">
        <f t="shared" si="9188"/>
        <v>0</v>
      </c>
      <c r="M4837" s="193">
        <f t="shared" si="9188"/>
        <v>0</v>
      </c>
      <c r="N4837" s="193" t="str">
        <f t="shared" si="9125"/>
        <v>Microwaves</v>
      </c>
      <c r="AA4837" s="193">
        <f t="shared" si="9146"/>
        <v>0</v>
      </c>
      <c r="AB4837" s="193" t="str">
        <f t="shared" ref="AB4837" si="9189">AB$93</f>
        <v>Cohn, Brad</v>
      </c>
    </row>
    <row r="4838" spans="1:28" s="188" customFormat="1" ht="17.399999999999999">
      <c r="A4838" s="193" t="str">
        <f t="shared" si="9141"/>
        <v>Microwaves</v>
      </c>
      <c r="B4838" s="193" t="str">
        <f t="shared" si="9142"/>
        <v>NO665Microwaves</v>
      </c>
      <c r="C4838" s="193" t="str">
        <f t="shared" si="9143"/>
        <v>MicrowavesCohn, Brad</v>
      </c>
      <c r="D4838" s="193"/>
      <c r="E4838" s="193"/>
      <c r="F4838" s="193" t="str">
        <f t="shared" si="9144"/>
        <v>MicrowavesLong, Kristin</v>
      </c>
      <c r="G4838" s="193" t="str">
        <f t="shared" ref="G4838:M4838" si="9190">G$94</f>
        <v>Long, Kristin</v>
      </c>
      <c r="H4838" s="193" t="str">
        <f t="shared" si="9190"/>
        <v>Cohn, Brad</v>
      </c>
      <c r="I4838" s="193" t="str">
        <f t="shared" si="9190"/>
        <v>NO665</v>
      </c>
      <c r="J4838" s="193" t="str">
        <f t="shared" si="9190"/>
        <v>NORMAN CAMERA COMPANY LLC</v>
      </c>
      <c r="K4838" s="193" t="str">
        <f t="shared" si="9190"/>
        <v>all</v>
      </c>
      <c r="L4838" s="193">
        <f t="shared" si="9190"/>
        <v>0</v>
      </c>
      <c r="M4838" s="193">
        <f t="shared" si="9190"/>
        <v>0</v>
      </c>
      <c r="N4838" s="193" t="str">
        <f t="shared" si="9125"/>
        <v>Microwaves</v>
      </c>
      <c r="AA4838" s="193">
        <f t="shared" si="9146"/>
        <v>0</v>
      </c>
      <c r="AB4838" s="193" t="str">
        <f t="shared" ref="AB4838" si="9191">AB$94</f>
        <v>Cohn, Brad</v>
      </c>
    </row>
    <row r="4839" spans="1:28" s="188" customFormat="1" ht="17.399999999999999">
      <c r="A4839" s="193" t="str">
        <f t="shared" si="9141"/>
        <v>Microwaves</v>
      </c>
      <c r="B4839" s="193" t="str">
        <f t="shared" si="9142"/>
        <v>RO125Microwaves</v>
      </c>
      <c r="C4839" s="193" t="str">
        <f t="shared" si="9143"/>
        <v>MicrowavesCohn, Brad</v>
      </c>
      <c r="D4839" s="193"/>
      <c r="E4839" s="193"/>
      <c r="F4839" s="193" t="str">
        <f t="shared" si="9144"/>
        <v>MicrowavesLong, Kristin</v>
      </c>
      <c r="G4839" s="193" t="str">
        <f t="shared" ref="G4839:M4839" si="9192">G$95</f>
        <v>Long, Kristin</v>
      </c>
      <c r="H4839" s="193" t="str">
        <f t="shared" si="9192"/>
        <v>Cohn, Brad</v>
      </c>
      <c r="I4839" s="193" t="str">
        <f t="shared" si="9192"/>
        <v>RO125</v>
      </c>
      <c r="J4839" s="193" t="str">
        <f t="shared" si="9192"/>
        <v>ROBERTS DIST CO</v>
      </c>
      <c r="K4839" s="193" t="str">
        <f t="shared" si="9192"/>
        <v>all</v>
      </c>
      <c r="L4839" s="193">
        <f t="shared" si="9192"/>
        <v>0</v>
      </c>
      <c r="M4839" s="193">
        <f t="shared" si="9192"/>
        <v>0</v>
      </c>
      <c r="N4839" s="193" t="str">
        <f t="shared" si="9125"/>
        <v>Microwaves</v>
      </c>
      <c r="AA4839" s="193">
        <f t="shared" si="9146"/>
        <v>0</v>
      </c>
      <c r="AB4839" s="193" t="str">
        <f t="shared" ref="AB4839" si="9193">AB$95</f>
        <v>Cohn, Brad</v>
      </c>
    </row>
    <row r="4840" spans="1:28" s="188" customFormat="1" ht="17.399999999999999">
      <c r="A4840" s="193" t="str">
        <f t="shared" si="9141"/>
        <v>Microwaves</v>
      </c>
      <c r="B4840" s="193" t="str">
        <f t="shared" si="9142"/>
        <v>TH361Microwaves</v>
      </c>
      <c r="C4840" s="193" t="str">
        <f t="shared" si="9143"/>
        <v>MicrowavesCohn, Brad</v>
      </c>
      <c r="D4840" s="193"/>
      <c r="E4840" s="193"/>
      <c r="F4840" s="193" t="str">
        <f t="shared" si="9144"/>
        <v>MicrowavesLong, Kristin</v>
      </c>
      <c r="G4840" s="193" t="str">
        <f t="shared" ref="G4840:M4840" si="9194">G$96</f>
        <v>Long, Kristin</v>
      </c>
      <c r="H4840" s="193" t="str">
        <f t="shared" si="9194"/>
        <v>Cohn, Brad</v>
      </c>
      <c r="I4840" s="193" t="str">
        <f t="shared" si="9194"/>
        <v>TH361</v>
      </c>
      <c r="J4840" s="193" t="str">
        <f t="shared" si="9194"/>
        <v>THE CAMERA SHOP OF MUSKEGON INC,</v>
      </c>
      <c r="K4840" s="193" t="str">
        <f t="shared" si="9194"/>
        <v>all</v>
      </c>
      <c r="L4840" s="193">
        <f t="shared" si="9194"/>
        <v>0</v>
      </c>
      <c r="M4840" s="193">
        <f t="shared" si="9194"/>
        <v>0</v>
      </c>
      <c r="N4840" s="193" t="str">
        <f t="shared" si="9125"/>
        <v>Microwaves</v>
      </c>
      <c r="AA4840" s="193">
        <f t="shared" si="9146"/>
        <v>0</v>
      </c>
      <c r="AB4840" s="193" t="str">
        <f t="shared" ref="AB4840" si="9195">AB$96</f>
        <v>Cohn, Brad</v>
      </c>
    </row>
    <row r="4841" spans="1:28" s="188" customFormat="1" ht="17.399999999999999">
      <c r="A4841" s="193" t="str">
        <f t="shared" si="9141"/>
        <v>Microwaves</v>
      </c>
      <c r="B4841" s="193" t="str">
        <f t="shared" si="9142"/>
        <v>WO426Microwaves</v>
      </c>
      <c r="C4841" s="193" t="str">
        <f t="shared" si="9143"/>
        <v>MicrowavesCohn, Brad</v>
      </c>
      <c r="D4841" s="193"/>
      <c r="E4841" s="193"/>
      <c r="F4841" s="193" t="str">
        <f t="shared" si="9144"/>
        <v>MicrowavesLong, Kristin</v>
      </c>
      <c r="G4841" s="193" t="str">
        <f t="shared" ref="G4841:M4841" si="9196">G$97</f>
        <v>Long, Kristin</v>
      </c>
      <c r="H4841" s="193" t="str">
        <f t="shared" si="9196"/>
        <v>Cohn, Brad</v>
      </c>
      <c r="I4841" s="193" t="str">
        <f t="shared" si="9196"/>
        <v>WO426</v>
      </c>
      <c r="J4841" s="193" t="str">
        <f t="shared" si="9196"/>
        <v>WOODWARD CAMERA INC</v>
      </c>
      <c r="K4841" s="193" t="str">
        <f t="shared" si="9196"/>
        <v>all</v>
      </c>
      <c r="L4841" s="193">
        <f t="shared" si="9196"/>
        <v>0</v>
      </c>
      <c r="M4841" s="193">
        <f t="shared" si="9196"/>
        <v>0</v>
      </c>
      <c r="N4841" s="193" t="str">
        <f t="shared" si="9125"/>
        <v>Microwaves</v>
      </c>
      <c r="AA4841" s="193">
        <f t="shared" si="9146"/>
        <v>0</v>
      </c>
      <c r="AB4841" s="193" t="str">
        <f t="shared" ref="AB4841" si="9197">AB$97</f>
        <v>Cohn, Brad</v>
      </c>
    </row>
    <row r="4842" spans="1:28" s="188" customFormat="1" ht="17.399999999999999">
      <c r="A4842" s="193" t="str">
        <f t="shared" si="9141"/>
        <v>Microwaves</v>
      </c>
      <c r="B4842" s="193" t="str">
        <f t="shared" si="9142"/>
        <v>0Microwaves</v>
      </c>
      <c r="C4842" s="193" t="str">
        <f t="shared" si="9143"/>
        <v>Microwaves0</v>
      </c>
      <c r="D4842" s="193"/>
      <c r="E4842" s="193"/>
      <c r="F4842" s="193" t="str">
        <f t="shared" si="9144"/>
        <v>Microwaves0</v>
      </c>
      <c r="G4842" s="193">
        <f t="shared" ref="G4842:M4842" si="9198">G$98</f>
        <v>0</v>
      </c>
      <c r="H4842" s="193">
        <f t="shared" si="9198"/>
        <v>0</v>
      </c>
      <c r="I4842" s="193">
        <f t="shared" si="9198"/>
        <v>0</v>
      </c>
      <c r="J4842" s="193">
        <f t="shared" si="9198"/>
        <v>0</v>
      </c>
      <c r="K4842" s="193">
        <f t="shared" si="9198"/>
        <v>0</v>
      </c>
      <c r="L4842" s="193">
        <f t="shared" si="9198"/>
        <v>0</v>
      </c>
      <c r="M4842" s="193">
        <f t="shared" si="9198"/>
        <v>0</v>
      </c>
      <c r="N4842" s="193" t="str">
        <f t="shared" si="9125"/>
        <v>Microwaves</v>
      </c>
      <c r="AA4842" s="193">
        <f t="shared" si="9146"/>
        <v>0</v>
      </c>
      <c r="AB4842" s="193">
        <f t="shared" ref="AB4842" si="9199">AB$98</f>
        <v>0</v>
      </c>
    </row>
    <row r="4843" spans="1:28" s="188" customFormat="1" ht="17.399999999999999">
      <c r="A4843" s="193" t="str">
        <f t="shared" si="9141"/>
        <v>Microwaves</v>
      </c>
      <c r="B4843" s="193" t="str">
        <f t="shared" si="9142"/>
        <v>0Microwaves</v>
      </c>
      <c r="C4843" s="193" t="str">
        <f t="shared" si="9143"/>
        <v>Microwaves0</v>
      </c>
      <c r="D4843" s="193"/>
      <c r="E4843" s="193"/>
      <c r="F4843" s="193" t="str">
        <f t="shared" si="9144"/>
        <v>Microwaves0</v>
      </c>
      <c r="G4843" s="193">
        <f t="shared" ref="G4843:M4843" si="9200">G$99</f>
        <v>0</v>
      </c>
      <c r="H4843" s="193">
        <f t="shared" si="9200"/>
        <v>0</v>
      </c>
      <c r="I4843" s="193">
        <f t="shared" si="9200"/>
        <v>0</v>
      </c>
      <c r="J4843" s="193">
        <f t="shared" si="9200"/>
        <v>0</v>
      </c>
      <c r="K4843" s="193">
        <f t="shared" si="9200"/>
        <v>0</v>
      </c>
      <c r="L4843" s="193">
        <f t="shared" si="9200"/>
        <v>0</v>
      </c>
      <c r="M4843" s="193">
        <f t="shared" si="9200"/>
        <v>0</v>
      </c>
      <c r="N4843" s="193" t="str">
        <f t="shared" si="9125"/>
        <v>Microwaves</v>
      </c>
      <c r="AA4843" s="193">
        <f t="shared" si="9146"/>
        <v>0</v>
      </c>
      <c r="AB4843" s="193">
        <f t="shared" ref="AB4843" si="9201">AB$99</f>
        <v>0</v>
      </c>
    </row>
    <row r="4844" spans="1:28" s="188" customFormat="1" ht="17.399999999999999">
      <c r="A4844" s="193" t="str">
        <f t="shared" si="9141"/>
        <v>Microwaves</v>
      </c>
      <c r="B4844" s="193" t="str">
        <f t="shared" si="9142"/>
        <v>AR605Microwaves</v>
      </c>
      <c r="C4844" s="193" t="str">
        <f t="shared" si="9143"/>
        <v>MicrowavesJacobson, Rick</v>
      </c>
      <c r="D4844" s="193"/>
      <c r="E4844" s="193"/>
      <c r="F4844" s="193" t="str">
        <f t="shared" si="9144"/>
        <v>MicrowavesLong, Kristin</v>
      </c>
      <c r="G4844" s="193" t="str">
        <f t="shared" ref="G4844:M4844" si="9202">G$100</f>
        <v>Long, Kristin</v>
      </c>
      <c r="H4844" s="193" t="str">
        <f t="shared" si="9202"/>
        <v>Jacobson, Rick</v>
      </c>
      <c r="I4844" s="193" t="str">
        <f t="shared" si="9202"/>
        <v>AR605</v>
      </c>
      <c r="J4844" s="193" t="str">
        <f t="shared" si="9202"/>
        <v>ART SUTCH PHOTOGRAPHY &amp; DIGITAL</v>
      </c>
      <c r="K4844" s="193" t="str">
        <f t="shared" si="9202"/>
        <v>all</v>
      </c>
      <c r="L4844" s="193">
        <f t="shared" si="9202"/>
        <v>0</v>
      </c>
      <c r="M4844" s="193">
        <f t="shared" si="9202"/>
        <v>0</v>
      </c>
      <c r="N4844" s="193" t="str">
        <f t="shared" si="9125"/>
        <v>Microwaves</v>
      </c>
      <c r="AA4844" s="193">
        <f t="shared" si="9146"/>
        <v>0</v>
      </c>
      <c r="AB4844" s="193" t="str">
        <f t="shared" ref="AB4844" si="9203">AB$100</f>
        <v>Jacobson, Rick</v>
      </c>
    </row>
    <row r="4845" spans="1:28" s="188" customFormat="1" ht="17.399999999999999">
      <c r="A4845" s="193" t="str">
        <f t="shared" si="9141"/>
        <v>Microwaves</v>
      </c>
      <c r="B4845" s="193" t="str">
        <f t="shared" si="9142"/>
        <v>BA020Microwaves</v>
      </c>
      <c r="C4845" s="193" t="str">
        <f t="shared" si="9143"/>
        <v>MicrowavesJacobson, Rick</v>
      </c>
      <c r="D4845" s="193"/>
      <c r="E4845" s="193"/>
      <c r="F4845" s="193" t="str">
        <f t="shared" si="9144"/>
        <v>MicrowavesLong, Kristin</v>
      </c>
      <c r="G4845" s="193" t="str">
        <f t="shared" ref="G4845:M4845" si="9204">G$101</f>
        <v>Long, Kristin</v>
      </c>
      <c r="H4845" s="193" t="str">
        <f t="shared" si="9204"/>
        <v>Jacobson, Rick</v>
      </c>
      <c r="I4845" s="193" t="str">
        <f t="shared" si="9204"/>
        <v>BA020</v>
      </c>
      <c r="J4845" s="193" t="str">
        <f t="shared" si="9204"/>
        <v>BACKSCATTER</v>
      </c>
      <c r="K4845" s="193" t="str">
        <f t="shared" si="9204"/>
        <v>all</v>
      </c>
      <c r="L4845" s="193">
        <f t="shared" si="9204"/>
        <v>0</v>
      </c>
      <c r="M4845" s="193">
        <f t="shared" si="9204"/>
        <v>0</v>
      </c>
      <c r="N4845" s="193" t="str">
        <f t="shared" si="9125"/>
        <v>Microwaves</v>
      </c>
      <c r="AA4845" s="193">
        <f t="shared" si="9146"/>
        <v>0</v>
      </c>
      <c r="AB4845" s="193" t="str">
        <f t="shared" ref="AB4845" si="9205">AB$101</f>
        <v>Jacobson, Rick</v>
      </c>
    </row>
    <row r="4846" spans="1:28" s="188" customFormat="1" ht="17.399999999999999">
      <c r="A4846" s="193" t="str">
        <f t="shared" si="9141"/>
        <v>Microwaves</v>
      </c>
      <c r="B4846" s="193" t="str">
        <f t="shared" si="9142"/>
        <v>BO900Microwaves</v>
      </c>
      <c r="C4846" s="193" t="str">
        <f t="shared" si="9143"/>
        <v>MicrowavesJacobson, Rick</v>
      </c>
      <c r="D4846" s="193"/>
      <c r="E4846" s="193"/>
      <c r="F4846" s="193" t="str">
        <f t="shared" si="9144"/>
        <v>MicrowavesLong, Kristin</v>
      </c>
      <c r="G4846" s="193" t="str">
        <f t="shared" ref="G4846:M4846" si="9206">G$102</f>
        <v>Long, Kristin</v>
      </c>
      <c r="H4846" s="193" t="str">
        <f t="shared" si="9206"/>
        <v>Jacobson, Rick</v>
      </c>
      <c r="I4846" s="193" t="str">
        <f t="shared" si="9206"/>
        <v>BO900</v>
      </c>
      <c r="J4846" s="193" t="str">
        <f t="shared" si="9206"/>
        <v>BOZEMAN CAMERA &amp; REPAIR INC</v>
      </c>
      <c r="K4846" s="193" t="str">
        <f t="shared" si="9206"/>
        <v>all</v>
      </c>
      <c r="L4846" s="193">
        <f t="shared" si="9206"/>
        <v>0</v>
      </c>
      <c r="M4846" s="193">
        <f t="shared" si="9206"/>
        <v>0</v>
      </c>
      <c r="N4846" s="193" t="str">
        <f t="shared" si="9125"/>
        <v>Microwaves</v>
      </c>
      <c r="AA4846" s="193">
        <f t="shared" si="9146"/>
        <v>0</v>
      </c>
      <c r="AB4846" s="193" t="str">
        <f t="shared" ref="AB4846" si="9207">AB$102</f>
        <v>Jacobson, Rick</v>
      </c>
    </row>
    <row r="4847" spans="1:28" s="188" customFormat="1" ht="17.399999999999999">
      <c r="A4847" s="193" t="str">
        <f t="shared" si="9141"/>
        <v>Microwaves</v>
      </c>
      <c r="B4847" s="193" t="str">
        <f t="shared" si="9142"/>
        <v>FI427Microwaves</v>
      </c>
      <c r="C4847" s="193" t="str">
        <f t="shared" si="9143"/>
        <v>MicrowavesJacobson, Rick</v>
      </c>
      <c r="D4847" s="193"/>
      <c r="E4847" s="193"/>
      <c r="F4847" s="193" t="str">
        <f t="shared" si="9144"/>
        <v>MicrowavesLong, Kristin</v>
      </c>
      <c r="G4847" s="193" t="str">
        <f t="shared" ref="G4847:M4847" si="9208">G$103</f>
        <v>Long, Kristin</v>
      </c>
      <c r="H4847" s="193" t="str">
        <f t="shared" si="9208"/>
        <v>Jacobson, Rick</v>
      </c>
      <c r="I4847" s="193" t="str">
        <f t="shared" si="9208"/>
        <v>FI427</v>
      </c>
      <c r="J4847" s="193" t="str">
        <f t="shared" si="9208"/>
        <v>FIRESIDE CAMERA INC</v>
      </c>
      <c r="K4847" s="193" t="str">
        <f t="shared" si="9208"/>
        <v>all</v>
      </c>
      <c r="L4847" s="193">
        <f t="shared" si="9208"/>
        <v>0</v>
      </c>
      <c r="M4847" s="193">
        <f t="shared" si="9208"/>
        <v>0</v>
      </c>
      <c r="N4847" s="193" t="str">
        <f t="shared" si="9125"/>
        <v>Microwaves</v>
      </c>
      <c r="AA4847" s="193">
        <f t="shared" si="9146"/>
        <v>0</v>
      </c>
      <c r="AB4847" s="193" t="str">
        <f t="shared" ref="AB4847" si="9209">AB$103</f>
        <v>Jacobson, Rick</v>
      </c>
    </row>
    <row r="4848" spans="1:28" s="188" customFormat="1" ht="17.399999999999999">
      <c r="A4848" s="193" t="str">
        <f t="shared" si="9141"/>
        <v>Microwaves</v>
      </c>
      <c r="B4848" s="193" t="str">
        <f t="shared" si="9142"/>
        <v>GL321Microwaves</v>
      </c>
      <c r="C4848" s="193" t="str">
        <f t="shared" si="9143"/>
        <v>MicrowavesJacobson, Rick</v>
      </c>
      <c r="D4848" s="193"/>
      <c r="E4848" s="193"/>
      <c r="F4848" s="193" t="str">
        <f t="shared" si="9144"/>
        <v>MicrowavesLong, Kristin</v>
      </c>
      <c r="G4848" s="193" t="str">
        <f t="shared" ref="G4848:M4848" si="9210">G$104</f>
        <v>Long, Kristin</v>
      </c>
      <c r="H4848" s="193" t="str">
        <f t="shared" si="9210"/>
        <v>Jacobson, Rick</v>
      </c>
      <c r="I4848" s="193" t="str">
        <f t="shared" si="9210"/>
        <v>GL321</v>
      </c>
      <c r="J4848" s="193" t="str">
        <f t="shared" si="9210"/>
        <v>GLAZER'S CAMERA SUPPLY INC</v>
      </c>
      <c r="K4848" s="193" t="str">
        <f t="shared" si="9210"/>
        <v>all</v>
      </c>
      <c r="L4848" s="193">
        <f t="shared" si="9210"/>
        <v>0</v>
      </c>
      <c r="M4848" s="193">
        <f t="shared" si="9210"/>
        <v>0</v>
      </c>
      <c r="N4848" s="193" t="str">
        <f t="shared" si="9125"/>
        <v>Microwaves</v>
      </c>
      <c r="AA4848" s="193">
        <f t="shared" si="9146"/>
        <v>0</v>
      </c>
      <c r="AB4848" s="193" t="str">
        <f t="shared" ref="AB4848" si="9211">AB$104</f>
        <v>Jacobson, Rick</v>
      </c>
    </row>
    <row r="4849" spans="1:28" s="188" customFormat="1" ht="17.399999999999999">
      <c r="A4849" s="193" t="str">
        <f t="shared" si="9141"/>
        <v>Microwaves</v>
      </c>
      <c r="B4849" s="193" t="str">
        <f t="shared" si="9142"/>
        <v>KE811Microwaves</v>
      </c>
      <c r="C4849" s="193" t="str">
        <f t="shared" si="9143"/>
        <v>MicrowavesJacobson, Rick</v>
      </c>
      <c r="D4849" s="193"/>
      <c r="E4849" s="193"/>
      <c r="F4849" s="193" t="str">
        <f t="shared" si="9144"/>
        <v>MicrowavesLong, Kristin</v>
      </c>
      <c r="G4849" s="193" t="str">
        <f t="shared" ref="G4849:M4849" si="9212">G$105</f>
        <v>Long, Kristin</v>
      </c>
      <c r="H4849" s="193" t="str">
        <f t="shared" si="9212"/>
        <v>Jacobson, Rick</v>
      </c>
      <c r="I4849" s="193" t="str">
        <f t="shared" si="9212"/>
        <v>KE811</v>
      </c>
      <c r="J4849" s="193" t="str">
        <f t="shared" si="9212"/>
        <v>KENMORE CAMERA INC</v>
      </c>
      <c r="K4849" s="193" t="str">
        <f t="shared" si="9212"/>
        <v>all</v>
      </c>
      <c r="L4849" s="193">
        <f t="shared" si="9212"/>
        <v>0</v>
      </c>
      <c r="M4849" s="193">
        <f t="shared" si="9212"/>
        <v>0</v>
      </c>
      <c r="N4849" s="193" t="str">
        <f t="shared" si="9125"/>
        <v>Microwaves</v>
      </c>
      <c r="AA4849" s="193">
        <f t="shared" si="9146"/>
        <v>0</v>
      </c>
      <c r="AB4849" s="193" t="str">
        <f t="shared" ref="AB4849" si="9213">AB$105</f>
        <v>Jacobson, Rick</v>
      </c>
    </row>
    <row r="4850" spans="1:28" s="188" customFormat="1" ht="17.399999999999999">
      <c r="A4850" s="193" t="str">
        <f t="shared" si="9141"/>
        <v>Microwaves</v>
      </c>
      <c r="B4850" s="193" t="str">
        <f t="shared" si="9142"/>
        <v>MI975Microwaves</v>
      </c>
      <c r="C4850" s="193" t="str">
        <f t="shared" si="9143"/>
        <v>MicrowavesJacobson, Rick</v>
      </c>
      <c r="D4850" s="193"/>
      <c r="E4850" s="193"/>
      <c r="F4850" s="193" t="str">
        <f t="shared" si="9144"/>
        <v>MicrowavesLong, Kristin</v>
      </c>
      <c r="G4850" s="193" t="str">
        <f t="shared" ref="G4850:M4850" si="9214">G$106</f>
        <v>Long, Kristin</v>
      </c>
      <c r="H4850" s="193" t="str">
        <f t="shared" si="9214"/>
        <v>Jacobson, Rick</v>
      </c>
      <c r="I4850" s="193" t="str">
        <f t="shared" si="9214"/>
        <v>MI975</v>
      </c>
      <c r="J4850" s="193" t="str">
        <f t="shared" si="9214"/>
        <v>MIKE'S CAMERA OF CALIFORNIA</v>
      </c>
      <c r="K4850" s="193" t="str">
        <f t="shared" si="9214"/>
        <v>all</v>
      </c>
      <c r="L4850" s="193">
        <f t="shared" si="9214"/>
        <v>0</v>
      </c>
      <c r="M4850" s="193">
        <f t="shared" si="9214"/>
        <v>0</v>
      </c>
      <c r="N4850" s="193" t="str">
        <f t="shared" si="9125"/>
        <v>Microwaves</v>
      </c>
      <c r="AA4850" s="193">
        <f t="shared" si="9146"/>
        <v>0</v>
      </c>
      <c r="AB4850" s="193" t="str">
        <f t="shared" ref="AB4850" si="9215">AB$106</f>
        <v>Jacobson, Rick</v>
      </c>
    </row>
    <row r="4851" spans="1:28" s="188" customFormat="1" ht="17.399999999999999">
      <c r="A4851" s="193" t="str">
        <f t="shared" si="9141"/>
        <v>Microwaves</v>
      </c>
      <c r="B4851" s="193" t="str">
        <f t="shared" si="9142"/>
        <v>MI976Microwaves</v>
      </c>
      <c r="C4851" s="193" t="str">
        <f t="shared" si="9143"/>
        <v>MicrowavesJacobson, Rick</v>
      </c>
      <c r="D4851" s="193"/>
      <c r="E4851" s="193"/>
      <c r="F4851" s="193" t="str">
        <f t="shared" si="9144"/>
        <v>MicrowavesLong, Kristin</v>
      </c>
      <c r="G4851" s="193" t="str">
        <f t="shared" ref="G4851:M4851" si="9216">G$107</f>
        <v>Long, Kristin</v>
      </c>
      <c r="H4851" s="193" t="str">
        <f t="shared" si="9216"/>
        <v>Jacobson, Rick</v>
      </c>
      <c r="I4851" s="193" t="str">
        <f t="shared" si="9216"/>
        <v>MI976</v>
      </c>
      <c r="J4851" s="193" t="str">
        <f t="shared" si="9216"/>
        <v>MIKE'S CAMERA INC</v>
      </c>
      <c r="K4851" s="193" t="str">
        <f t="shared" si="9216"/>
        <v>all</v>
      </c>
      <c r="L4851" s="193">
        <f t="shared" si="9216"/>
        <v>0</v>
      </c>
      <c r="M4851" s="193">
        <f t="shared" si="9216"/>
        <v>0</v>
      </c>
      <c r="N4851" s="193" t="str">
        <f t="shared" si="9125"/>
        <v>Microwaves</v>
      </c>
      <c r="AA4851" s="193">
        <f t="shared" si="9146"/>
        <v>0</v>
      </c>
      <c r="AB4851" s="193" t="str">
        <f t="shared" ref="AB4851" si="9217">AB$107</f>
        <v>Jacobson, Rick</v>
      </c>
    </row>
    <row r="4852" spans="1:28" s="188" customFormat="1" ht="17.399999999999999">
      <c r="A4852" s="193" t="str">
        <f t="shared" si="9141"/>
        <v>Microwaves</v>
      </c>
      <c r="B4852" s="193" t="str">
        <f t="shared" si="9142"/>
        <v>PR015Microwaves</v>
      </c>
      <c r="C4852" s="193" t="str">
        <f t="shared" si="9143"/>
        <v>MicrowavesJacobson, Rick</v>
      </c>
      <c r="D4852" s="193"/>
      <c r="E4852" s="193"/>
      <c r="F4852" s="193" t="str">
        <f t="shared" si="9144"/>
        <v>MicrowavesLong, Kristin</v>
      </c>
      <c r="G4852" s="193" t="str">
        <f t="shared" ref="G4852:M4852" si="9218">G$108</f>
        <v>Long, Kristin</v>
      </c>
      <c r="H4852" s="193" t="str">
        <f t="shared" si="9218"/>
        <v>Jacobson, Rick</v>
      </c>
      <c r="I4852" s="193" t="str">
        <f t="shared" si="9218"/>
        <v>PR015</v>
      </c>
      <c r="J4852" s="193" t="str">
        <f t="shared" si="9218"/>
        <v>PRO PHOTO SUPPLY INC</v>
      </c>
      <c r="K4852" s="193" t="str">
        <f t="shared" si="9218"/>
        <v>all</v>
      </c>
      <c r="L4852" s="193">
        <f t="shared" si="9218"/>
        <v>0</v>
      </c>
      <c r="M4852" s="193">
        <f t="shared" si="9218"/>
        <v>0</v>
      </c>
      <c r="N4852" s="193" t="str">
        <f t="shared" si="9125"/>
        <v>Microwaves</v>
      </c>
      <c r="AA4852" s="193">
        <f t="shared" si="9146"/>
        <v>0</v>
      </c>
      <c r="AB4852" s="193" t="str">
        <f t="shared" ref="AB4852" si="9219">AB$108</f>
        <v>Jacobson, Rick</v>
      </c>
    </row>
    <row r="4853" spans="1:28" s="188" customFormat="1" ht="17.399999999999999">
      <c r="A4853" s="193" t="str">
        <f t="shared" si="9141"/>
        <v>Microwaves</v>
      </c>
      <c r="B4853" s="193" t="str">
        <f t="shared" si="9142"/>
        <v>SN287Microwaves</v>
      </c>
      <c r="C4853" s="193" t="str">
        <f t="shared" si="9143"/>
        <v>MicrowavesJacobson, Rick</v>
      </c>
      <c r="D4853" s="193"/>
      <c r="E4853" s="193"/>
      <c r="F4853" s="193" t="str">
        <f t="shared" si="9144"/>
        <v>MicrowavesLong, Kristin</v>
      </c>
      <c r="G4853" s="193" t="str">
        <f t="shared" ref="G4853:M4853" si="9220">G$109</f>
        <v>Long, Kristin</v>
      </c>
      <c r="H4853" s="193" t="str">
        <f t="shared" si="9220"/>
        <v>Jacobson, Rick</v>
      </c>
      <c r="I4853" s="193" t="str">
        <f t="shared" si="9220"/>
        <v>SN287</v>
      </c>
      <c r="J4853" s="193" t="str">
        <f t="shared" si="9220"/>
        <v>SAN JOSE CAMERA &amp; VI</v>
      </c>
      <c r="K4853" s="193" t="str">
        <f t="shared" si="9220"/>
        <v>all</v>
      </c>
      <c r="L4853" s="193">
        <f t="shared" si="9220"/>
        <v>0</v>
      </c>
      <c r="M4853" s="193">
        <f t="shared" si="9220"/>
        <v>0</v>
      </c>
      <c r="N4853" s="193" t="str">
        <f t="shared" si="9125"/>
        <v>Microwaves</v>
      </c>
      <c r="AA4853" s="193">
        <f t="shared" si="9146"/>
        <v>0</v>
      </c>
      <c r="AB4853" s="193" t="str">
        <f t="shared" ref="AB4853" si="9221">AB$109</f>
        <v>Jacobson, Rick</v>
      </c>
    </row>
    <row r="4854" spans="1:28" s="188" customFormat="1" ht="17.399999999999999">
      <c r="A4854" s="193" t="str">
        <f t="shared" si="9141"/>
        <v>Microwaves</v>
      </c>
      <c r="B4854" s="193" t="str">
        <f t="shared" si="9142"/>
        <v>ST095Microwaves</v>
      </c>
      <c r="C4854" s="193" t="str">
        <f t="shared" si="9143"/>
        <v>MicrowavesJacobson, Rick</v>
      </c>
      <c r="D4854" s="193"/>
      <c r="E4854" s="193"/>
      <c r="F4854" s="193" t="str">
        <f t="shared" si="9144"/>
        <v>MicrowavesLong, Kristin</v>
      </c>
      <c r="G4854" s="193" t="str">
        <f t="shared" ref="G4854:M4854" si="9222">G$110</f>
        <v>Long, Kristin</v>
      </c>
      <c r="H4854" s="193" t="str">
        <f t="shared" si="9222"/>
        <v>Jacobson, Rick</v>
      </c>
      <c r="I4854" s="193" t="str">
        <f t="shared" si="9222"/>
        <v>ST095</v>
      </c>
      <c r="J4854" s="193" t="str">
        <f t="shared" si="9222"/>
        <v>STEWARTS PHOTO, INC</v>
      </c>
      <c r="K4854" s="193" t="str">
        <f t="shared" si="9222"/>
        <v>all</v>
      </c>
      <c r="L4854" s="193">
        <f t="shared" si="9222"/>
        <v>0</v>
      </c>
      <c r="M4854" s="193">
        <f t="shared" si="9222"/>
        <v>0</v>
      </c>
      <c r="N4854" s="193" t="str">
        <f t="shared" si="9125"/>
        <v>Microwaves</v>
      </c>
      <c r="AA4854" s="193">
        <f t="shared" si="9146"/>
        <v>0</v>
      </c>
      <c r="AB4854" s="193" t="str">
        <f t="shared" ref="AB4854" si="9223">AB$110</f>
        <v>Jacobson, Rick</v>
      </c>
    </row>
    <row r="4855" spans="1:28" s="188" customFormat="1" ht="17.399999999999999">
      <c r="A4855" s="193" t="str">
        <f t="shared" si="9141"/>
        <v>Microwaves</v>
      </c>
      <c r="B4855" s="193" t="str">
        <f t="shared" si="9142"/>
        <v>0Microwaves</v>
      </c>
      <c r="C4855" s="193" t="str">
        <f t="shared" si="9143"/>
        <v>Microwaves0</v>
      </c>
      <c r="D4855" s="193"/>
      <c r="E4855" s="193"/>
      <c r="F4855" s="193" t="str">
        <f t="shared" si="9144"/>
        <v>Microwaves0</v>
      </c>
      <c r="G4855" s="193">
        <f t="shared" ref="G4855:M4855" si="9224">G$111</f>
        <v>0</v>
      </c>
      <c r="H4855" s="193">
        <f t="shared" si="9224"/>
        <v>0</v>
      </c>
      <c r="I4855" s="193">
        <f t="shared" si="9224"/>
        <v>0</v>
      </c>
      <c r="J4855" s="193">
        <f t="shared" si="9224"/>
        <v>0</v>
      </c>
      <c r="K4855" s="193">
        <f t="shared" si="9224"/>
        <v>0</v>
      </c>
      <c r="L4855" s="193">
        <f t="shared" si="9224"/>
        <v>0</v>
      </c>
      <c r="M4855" s="193">
        <f t="shared" si="9224"/>
        <v>0</v>
      </c>
      <c r="N4855" s="193" t="str">
        <f t="shared" si="9125"/>
        <v>Microwaves</v>
      </c>
      <c r="AA4855" s="193">
        <f t="shared" si="9146"/>
        <v>0</v>
      </c>
      <c r="AB4855" s="193">
        <f t="shared" ref="AB4855" si="9225">AB$111</f>
        <v>0</v>
      </c>
    </row>
    <row r="4856" spans="1:28" s="188" customFormat="1" ht="17.399999999999999">
      <c r="A4856" s="193" t="str">
        <f t="shared" si="9141"/>
        <v>Microwaves</v>
      </c>
      <c r="B4856" s="193" t="str">
        <f t="shared" si="9142"/>
        <v>0Microwaves</v>
      </c>
      <c r="C4856" s="193" t="str">
        <f t="shared" si="9143"/>
        <v>Microwaves0</v>
      </c>
      <c r="D4856" s="193"/>
      <c r="E4856" s="193"/>
      <c r="F4856" s="193" t="str">
        <f t="shared" si="9144"/>
        <v>Microwaves0</v>
      </c>
      <c r="G4856" s="193">
        <f t="shared" ref="G4856:M4856" si="9226">G$112</f>
        <v>0</v>
      </c>
      <c r="H4856" s="193">
        <f t="shared" si="9226"/>
        <v>0</v>
      </c>
      <c r="I4856" s="193">
        <f t="shared" si="9226"/>
        <v>0</v>
      </c>
      <c r="J4856" s="193">
        <f t="shared" si="9226"/>
        <v>0</v>
      </c>
      <c r="K4856" s="193">
        <f t="shared" si="9226"/>
        <v>0</v>
      </c>
      <c r="L4856" s="193">
        <f t="shared" si="9226"/>
        <v>0</v>
      </c>
      <c r="M4856" s="193">
        <f t="shared" si="9226"/>
        <v>0</v>
      </c>
      <c r="N4856" s="193" t="str">
        <f t="shared" si="9125"/>
        <v>Microwaves</v>
      </c>
      <c r="AA4856" s="193">
        <f t="shared" si="9146"/>
        <v>0</v>
      </c>
      <c r="AB4856" s="193">
        <f t="shared" ref="AB4856" si="9227">AB$112</f>
        <v>0</v>
      </c>
    </row>
    <row r="4857" spans="1:28" s="188" customFormat="1" ht="17.399999999999999">
      <c r="A4857" s="193" t="str">
        <f t="shared" si="9141"/>
        <v>Microwaves</v>
      </c>
      <c r="B4857" s="193" t="str">
        <f t="shared" si="9142"/>
        <v>BH085Microwaves</v>
      </c>
      <c r="C4857" s="193" t="str">
        <f t="shared" si="9143"/>
        <v>MicrowavesNocho, Charles</v>
      </c>
      <c r="D4857" s="193"/>
      <c r="E4857" s="193"/>
      <c r="F4857" s="193" t="str">
        <f t="shared" si="9144"/>
        <v>MicrowavesLong, Kristin</v>
      </c>
      <c r="G4857" s="193" t="str">
        <f t="shared" ref="G4857:M4857" si="9228">G$113</f>
        <v>Long, Kristin</v>
      </c>
      <c r="H4857" s="193" t="str">
        <f t="shared" si="9228"/>
        <v>Nocho, Charles</v>
      </c>
      <c r="I4857" s="193" t="str">
        <f t="shared" si="9228"/>
        <v>BH085</v>
      </c>
      <c r="J4857" s="193" t="str">
        <f t="shared" si="9228"/>
        <v>B &amp; H PHOTO &amp; ELEC CO</v>
      </c>
      <c r="K4857" s="193" t="str">
        <f t="shared" si="9228"/>
        <v>all</v>
      </c>
      <c r="L4857" s="193">
        <f t="shared" si="9228"/>
        <v>0</v>
      </c>
      <c r="M4857" s="193">
        <f t="shared" si="9228"/>
        <v>0</v>
      </c>
      <c r="N4857" s="193" t="str">
        <f t="shared" si="9125"/>
        <v>Microwaves</v>
      </c>
      <c r="AA4857" s="193">
        <f t="shared" si="9146"/>
        <v>0</v>
      </c>
      <c r="AB4857" s="193" t="str">
        <f t="shared" ref="AB4857" si="9229">AB$113</f>
        <v>Nocho, Charles</v>
      </c>
    </row>
    <row r="4858" spans="1:28" s="188" customFormat="1" ht="17.399999999999999">
      <c r="A4858" s="193" t="str">
        <f t="shared" si="9141"/>
        <v>Microwaves</v>
      </c>
      <c r="B4858" s="193" t="str">
        <f t="shared" si="9142"/>
        <v>CA023Microwaves</v>
      </c>
      <c r="C4858" s="193" t="str">
        <f t="shared" si="9143"/>
        <v>MicrowavesNocho, Charles</v>
      </c>
      <c r="D4858" s="193"/>
      <c r="E4858" s="193"/>
      <c r="F4858" s="193" t="str">
        <f t="shared" si="9144"/>
        <v>MicrowavesLong, Kristin</v>
      </c>
      <c r="G4858" s="193" t="str">
        <f t="shared" ref="G4858:M4858" si="9230">G$114</f>
        <v>Long, Kristin</v>
      </c>
      <c r="H4858" s="193" t="str">
        <f t="shared" si="9230"/>
        <v>Nocho, Charles</v>
      </c>
      <c r="I4858" s="193" t="str">
        <f t="shared" si="9230"/>
        <v>CA023</v>
      </c>
      <c r="J4858" s="193" t="str">
        <f t="shared" si="9230"/>
        <v>C&amp;A MARKETING INC</v>
      </c>
      <c r="K4858" s="193" t="str">
        <f t="shared" si="9230"/>
        <v>all</v>
      </c>
      <c r="L4858" s="193">
        <f t="shared" si="9230"/>
        <v>0</v>
      </c>
      <c r="M4858" s="193">
        <f t="shared" si="9230"/>
        <v>0</v>
      </c>
      <c r="N4858" s="193" t="str">
        <f t="shared" si="9125"/>
        <v>Microwaves</v>
      </c>
      <c r="AA4858" s="193">
        <f t="shared" si="9146"/>
        <v>0</v>
      </c>
      <c r="AB4858" s="193" t="str">
        <f t="shared" ref="AB4858" si="9231">AB$114</f>
        <v>Nocho, Charles</v>
      </c>
    </row>
    <row r="4859" spans="1:28" s="188" customFormat="1" ht="17.399999999999999">
      <c r="A4859" s="193" t="str">
        <f t="shared" si="9141"/>
        <v>Microwaves</v>
      </c>
      <c r="B4859" s="193" t="str">
        <f t="shared" si="9142"/>
        <v>CA956Microwaves</v>
      </c>
      <c r="C4859" s="193" t="str">
        <f t="shared" si="9143"/>
        <v>MicrowavesNocho, Charles</v>
      </c>
      <c r="D4859" s="193"/>
      <c r="E4859" s="193"/>
      <c r="F4859" s="193" t="str">
        <f t="shared" si="9144"/>
        <v>MicrowavesLong, Kristin</v>
      </c>
      <c r="G4859" s="193" t="str">
        <f t="shared" ref="G4859:M4859" si="9232">G$115</f>
        <v>Long, Kristin</v>
      </c>
      <c r="H4859" s="193" t="str">
        <f t="shared" si="9232"/>
        <v>Nocho, Charles</v>
      </c>
      <c r="I4859" s="193" t="str">
        <f t="shared" si="9232"/>
        <v>CA956</v>
      </c>
      <c r="J4859" s="193" t="str">
        <f t="shared" si="9232"/>
        <v>CARDINAL CAMERA &amp; VIDEO CENTER</v>
      </c>
      <c r="K4859" s="193" t="str">
        <f t="shared" si="9232"/>
        <v>all</v>
      </c>
      <c r="L4859" s="193">
        <f t="shared" si="9232"/>
        <v>0</v>
      </c>
      <c r="M4859" s="193">
        <f t="shared" si="9232"/>
        <v>0</v>
      </c>
      <c r="N4859" s="193" t="str">
        <f t="shared" si="9125"/>
        <v>Microwaves</v>
      </c>
      <c r="AA4859" s="193">
        <f t="shared" si="9146"/>
        <v>0</v>
      </c>
      <c r="AB4859" s="193" t="str">
        <f t="shared" ref="AB4859" si="9233">AB$115</f>
        <v>Nocho, Charles</v>
      </c>
    </row>
    <row r="4860" spans="1:28" s="188" customFormat="1" ht="17.399999999999999">
      <c r="A4860" s="193" t="str">
        <f t="shared" si="9141"/>
        <v>Microwaves</v>
      </c>
      <c r="B4860" s="193" t="str">
        <f t="shared" si="9142"/>
        <v>0Microwaves</v>
      </c>
      <c r="C4860" s="193" t="str">
        <f t="shared" si="9143"/>
        <v>Microwaves0</v>
      </c>
      <c r="D4860" s="193"/>
      <c r="E4860" s="193"/>
      <c r="F4860" s="193" t="str">
        <f t="shared" si="9144"/>
        <v>Microwaves0</v>
      </c>
      <c r="G4860" s="193">
        <f t="shared" ref="G4860:M4860" si="9234">G$116</f>
        <v>0</v>
      </c>
      <c r="H4860" s="193">
        <f t="shared" si="9234"/>
        <v>0</v>
      </c>
      <c r="I4860" s="193">
        <f t="shared" si="9234"/>
        <v>0</v>
      </c>
      <c r="J4860" s="193">
        <f t="shared" si="9234"/>
        <v>0</v>
      </c>
      <c r="K4860" s="193">
        <f t="shared" si="9234"/>
        <v>0</v>
      </c>
      <c r="L4860" s="193">
        <f t="shared" si="9234"/>
        <v>0</v>
      </c>
      <c r="M4860" s="193">
        <f t="shared" si="9234"/>
        <v>0</v>
      </c>
      <c r="N4860" s="193" t="str">
        <f t="shared" si="9125"/>
        <v>Microwaves</v>
      </c>
      <c r="AA4860" s="193">
        <f t="shared" si="9146"/>
        <v>0</v>
      </c>
      <c r="AB4860" s="193">
        <f t="shared" ref="AB4860" si="9235">AB$116</f>
        <v>0</v>
      </c>
    </row>
    <row r="4861" spans="1:28" s="188" customFormat="1" ht="17.399999999999999">
      <c r="A4861" s="193" t="str">
        <f t="shared" si="9141"/>
        <v>Microwaves</v>
      </c>
      <c r="B4861" s="193" t="str">
        <f t="shared" si="9142"/>
        <v>0Microwaves</v>
      </c>
      <c r="C4861" s="193" t="str">
        <f t="shared" si="9143"/>
        <v>Microwaves0</v>
      </c>
      <c r="D4861" s="193"/>
      <c r="E4861" s="193"/>
      <c r="F4861" s="193" t="str">
        <f t="shared" si="9144"/>
        <v>Microwaves0</v>
      </c>
      <c r="G4861" s="193">
        <f t="shared" ref="G4861:M4861" si="9236">G$117</f>
        <v>0</v>
      </c>
      <c r="H4861" s="193">
        <f t="shared" si="9236"/>
        <v>0</v>
      </c>
      <c r="I4861" s="193">
        <f t="shared" si="9236"/>
        <v>0</v>
      </c>
      <c r="J4861" s="193">
        <f t="shared" si="9236"/>
        <v>0</v>
      </c>
      <c r="K4861" s="193">
        <f t="shared" si="9236"/>
        <v>0</v>
      </c>
      <c r="L4861" s="193">
        <f t="shared" si="9236"/>
        <v>0</v>
      </c>
      <c r="M4861" s="193">
        <f t="shared" si="9236"/>
        <v>0</v>
      </c>
      <c r="N4861" s="193" t="str">
        <f t="shared" si="9125"/>
        <v>Microwaves</v>
      </c>
      <c r="AA4861" s="193">
        <f t="shared" si="9146"/>
        <v>0</v>
      </c>
      <c r="AB4861" s="193">
        <f t="shared" ref="AB4861" si="9237">AB$117</f>
        <v>0</v>
      </c>
    </row>
    <row r="4862" spans="1:28" s="188" customFormat="1" ht="17.399999999999999">
      <c r="A4862" s="193" t="str">
        <f t="shared" si="9141"/>
        <v>Microwaves</v>
      </c>
      <c r="B4862" s="193" t="str">
        <f t="shared" si="9142"/>
        <v>HO050Microwaves</v>
      </c>
      <c r="C4862" s="193" t="str">
        <f t="shared" si="9143"/>
        <v>MicrowavesPreston, Peter</v>
      </c>
      <c r="D4862" s="193"/>
      <c r="E4862" s="193"/>
      <c r="F4862" s="193" t="str">
        <f t="shared" si="9144"/>
        <v>MicrowavesLong, Kristin</v>
      </c>
      <c r="G4862" s="193" t="str">
        <f t="shared" ref="G4862:M4862" si="9238">G$118</f>
        <v>Long, Kristin</v>
      </c>
      <c r="H4862" s="193" t="str">
        <f t="shared" si="9238"/>
        <v>Preston, Peter</v>
      </c>
      <c r="I4862" s="193" t="str">
        <f t="shared" si="9238"/>
        <v>HO050</v>
      </c>
      <c r="J4862" s="193" t="str">
        <f t="shared" si="9238"/>
        <v>HORN PHOTO</v>
      </c>
      <c r="K4862" s="193" t="str">
        <f t="shared" si="9238"/>
        <v>all</v>
      </c>
      <c r="L4862" s="193">
        <f t="shared" si="9238"/>
        <v>0</v>
      </c>
      <c r="M4862" s="193">
        <f t="shared" si="9238"/>
        <v>0</v>
      </c>
      <c r="N4862" s="193" t="str">
        <f t="shared" si="9125"/>
        <v>Microwaves</v>
      </c>
      <c r="AA4862" s="193">
        <f t="shared" si="9146"/>
        <v>0</v>
      </c>
      <c r="AB4862" s="193" t="str">
        <f t="shared" ref="AB4862" si="9239">AB$118</f>
        <v>Preston, Peter</v>
      </c>
    </row>
    <row r="4863" spans="1:28" s="188" customFormat="1" ht="17.399999999999999">
      <c r="A4863" s="193" t="str">
        <f t="shared" si="9141"/>
        <v>Microwaves</v>
      </c>
      <c r="B4863" s="193" t="str">
        <f t="shared" si="9142"/>
        <v>HO122Microwaves</v>
      </c>
      <c r="C4863" s="193" t="str">
        <f t="shared" si="9143"/>
        <v>MicrowavesPreston, Peter</v>
      </c>
      <c r="D4863" s="193"/>
      <c r="E4863" s="193"/>
      <c r="F4863" s="193" t="str">
        <f t="shared" si="9144"/>
        <v>MicrowavesLong, Kristin</v>
      </c>
      <c r="G4863" s="193" t="str">
        <f t="shared" ref="G4863:M4863" si="9240">G$119</f>
        <v>Long, Kristin</v>
      </c>
      <c r="H4863" s="193" t="str">
        <f t="shared" si="9240"/>
        <v>Preston, Peter</v>
      </c>
      <c r="I4863" s="193" t="str">
        <f t="shared" si="9240"/>
        <v>HO122</v>
      </c>
      <c r="J4863" s="193" t="str">
        <f t="shared" si="9240"/>
        <v>HOT ROD CAMERAS LLC</v>
      </c>
      <c r="K4863" s="193" t="str">
        <f t="shared" si="9240"/>
        <v>all</v>
      </c>
      <c r="L4863" s="193">
        <f t="shared" si="9240"/>
        <v>0</v>
      </c>
      <c r="M4863" s="193">
        <f t="shared" si="9240"/>
        <v>0</v>
      </c>
      <c r="N4863" s="193" t="str">
        <f t="shared" si="9125"/>
        <v>Microwaves</v>
      </c>
      <c r="AA4863" s="193">
        <f t="shared" si="9146"/>
        <v>0</v>
      </c>
      <c r="AB4863" s="193" t="str">
        <f t="shared" ref="AB4863" si="9241">AB$119</f>
        <v>Preston, Peter</v>
      </c>
    </row>
    <row r="4864" spans="1:28" s="188" customFormat="1" ht="17.399999999999999">
      <c r="A4864" s="193" t="str">
        <f t="shared" si="9141"/>
        <v>Microwaves</v>
      </c>
      <c r="B4864" s="193" t="str">
        <f t="shared" si="9142"/>
        <v>IM267Microwaves</v>
      </c>
      <c r="C4864" s="193" t="str">
        <f t="shared" si="9143"/>
        <v>MicrowavesPreston, Peter</v>
      </c>
      <c r="D4864" s="193"/>
      <c r="E4864" s="193"/>
      <c r="F4864" s="193" t="str">
        <f t="shared" si="9144"/>
        <v>MicrowavesLong, Kristin</v>
      </c>
      <c r="G4864" s="193" t="str">
        <f t="shared" ref="G4864:M4864" si="9242">G$120</f>
        <v>Long, Kristin</v>
      </c>
      <c r="H4864" s="193" t="str">
        <f t="shared" si="9242"/>
        <v>Preston, Peter</v>
      </c>
      <c r="I4864" s="193" t="str">
        <f t="shared" si="9242"/>
        <v>IM267</v>
      </c>
      <c r="J4864" s="193" t="str">
        <f t="shared" si="9242"/>
        <v>IMAGE ONE ENTERPRISES LLC</v>
      </c>
      <c r="K4864" s="193" t="str">
        <f t="shared" si="9242"/>
        <v>all</v>
      </c>
      <c r="L4864" s="193">
        <f t="shared" si="9242"/>
        <v>0</v>
      </c>
      <c r="M4864" s="193">
        <f t="shared" si="9242"/>
        <v>0</v>
      </c>
      <c r="N4864" s="193" t="str">
        <f t="shared" si="9125"/>
        <v>Microwaves</v>
      </c>
      <c r="AA4864" s="193">
        <f t="shared" si="9146"/>
        <v>0</v>
      </c>
      <c r="AB4864" s="193" t="str">
        <f t="shared" ref="AB4864" si="9243">AB$120</f>
        <v>Preston, Peter</v>
      </c>
    </row>
    <row r="4865" spans="1:28" s="188" customFormat="1" ht="17.399999999999999">
      <c r="A4865" s="193" t="str">
        <f t="shared" si="9141"/>
        <v>Microwaves</v>
      </c>
      <c r="B4865" s="193" t="str">
        <f t="shared" si="9142"/>
        <v>JO461Microwaves</v>
      </c>
      <c r="C4865" s="193" t="str">
        <f t="shared" si="9143"/>
        <v>MicrowavesPreston, Peter</v>
      </c>
      <c r="D4865" s="193"/>
      <c r="E4865" s="193"/>
      <c r="F4865" s="193" t="str">
        <f t="shared" si="9144"/>
        <v>MicrowavesLong, Kristin</v>
      </c>
      <c r="G4865" s="193" t="str">
        <f t="shared" ref="G4865:M4865" si="9244">G$121</f>
        <v>Long, Kristin</v>
      </c>
      <c r="H4865" s="193" t="str">
        <f t="shared" si="9244"/>
        <v>Preston, Peter</v>
      </c>
      <c r="I4865" s="193" t="str">
        <f t="shared" si="9244"/>
        <v>JO461</v>
      </c>
      <c r="J4865" s="193" t="str">
        <f t="shared" si="9244"/>
        <v>JOE CAMERA INC</v>
      </c>
      <c r="K4865" s="193" t="str">
        <f t="shared" si="9244"/>
        <v>all</v>
      </c>
      <c r="L4865" s="193">
        <f t="shared" si="9244"/>
        <v>0</v>
      </c>
      <c r="M4865" s="193">
        <f t="shared" si="9244"/>
        <v>0</v>
      </c>
      <c r="N4865" s="193" t="str">
        <f t="shared" si="9125"/>
        <v>Microwaves</v>
      </c>
      <c r="AA4865" s="193">
        <f t="shared" si="9146"/>
        <v>0</v>
      </c>
      <c r="AB4865" s="193" t="str">
        <f t="shared" ref="AB4865" si="9245">AB$121</f>
        <v>Preston, Peter</v>
      </c>
    </row>
    <row r="4866" spans="1:28" s="188" customFormat="1" ht="17.399999999999999">
      <c r="A4866" s="193" t="str">
        <f t="shared" si="9141"/>
        <v>Microwaves</v>
      </c>
      <c r="B4866" s="193" t="str">
        <f t="shared" si="9142"/>
        <v>NL001Microwaves</v>
      </c>
      <c r="C4866" s="193" t="str">
        <f t="shared" si="9143"/>
        <v>MicrowavesPreston, Peter</v>
      </c>
      <c r="D4866" s="193"/>
      <c r="E4866" s="193"/>
      <c r="F4866" s="193" t="str">
        <f t="shared" si="9144"/>
        <v>MicrowavesLong, Kristin</v>
      </c>
      <c r="G4866" s="193" t="str">
        <f t="shared" ref="G4866:M4866" si="9246">G$122</f>
        <v>Long, Kristin</v>
      </c>
      <c r="H4866" s="193" t="str">
        <f t="shared" si="9246"/>
        <v>Preston, Peter</v>
      </c>
      <c r="I4866" s="193" t="str">
        <f t="shared" si="9246"/>
        <v>NL001</v>
      </c>
      <c r="J4866" s="193" t="str">
        <f t="shared" si="9246"/>
        <v>NL2K ENTERPRISES INC</v>
      </c>
      <c r="K4866" s="193" t="str">
        <f t="shared" si="9246"/>
        <v>all</v>
      </c>
      <c r="L4866" s="193">
        <f t="shared" si="9246"/>
        <v>0</v>
      </c>
      <c r="M4866" s="193">
        <f t="shared" si="9246"/>
        <v>0</v>
      </c>
      <c r="N4866" s="193" t="str">
        <f t="shared" si="9125"/>
        <v>Microwaves</v>
      </c>
      <c r="AA4866" s="193">
        <f t="shared" si="9146"/>
        <v>0</v>
      </c>
      <c r="AB4866" s="193" t="str">
        <f t="shared" ref="AB4866" si="9247">AB$122</f>
        <v>Preston, Peter</v>
      </c>
    </row>
    <row r="4867" spans="1:28" s="188" customFormat="1" ht="17.399999999999999">
      <c r="A4867" s="193" t="str">
        <f t="shared" si="9141"/>
        <v>Microwaves</v>
      </c>
      <c r="B4867" s="193" t="str">
        <f t="shared" si="9142"/>
        <v>PA446Microwaves</v>
      </c>
      <c r="C4867" s="193" t="str">
        <f t="shared" si="9143"/>
        <v>MicrowavesPreston, Peter</v>
      </c>
      <c r="D4867" s="193"/>
      <c r="E4867" s="193"/>
      <c r="F4867" s="193" t="str">
        <f t="shared" si="9144"/>
        <v>MicrowavesLong, Kristin</v>
      </c>
      <c r="G4867" s="193" t="str">
        <f t="shared" ref="G4867:M4867" si="9248">G$123</f>
        <v>Long, Kristin</v>
      </c>
      <c r="H4867" s="193" t="str">
        <f t="shared" si="9248"/>
        <v>Preston, Peter</v>
      </c>
      <c r="I4867" s="193" t="str">
        <f t="shared" si="9248"/>
        <v>PA446</v>
      </c>
      <c r="J4867" s="193" t="str">
        <f t="shared" si="9248"/>
        <v>PAUL'S PHOTO INC</v>
      </c>
      <c r="K4867" s="193" t="str">
        <f t="shared" si="9248"/>
        <v>all</v>
      </c>
      <c r="L4867" s="193">
        <f t="shared" si="9248"/>
        <v>0</v>
      </c>
      <c r="M4867" s="193">
        <f t="shared" si="9248"/>
        <v>0</v>
      </c>
      <c r="N4867" s="193" t="str">
        <f t="shared" si="9125"/>
        <v>Microwaves</v>
      </c>
      <c r="AA4867" s="193">
        <f t="shared" si="9146"/>
        <v>0</v>
      </c>
      <c r="AB4867" s="193" t="str">
        <f t="shared" ref="AB4867" si="9249">AB$123</f>
        <v>Preston, Peter</v>
      </c>
    </row>
    <row r="4868" spans="1:28" s="188" customFormat="1" ht="17.399999999999999">
      <c r="A4868" s="193" t="str">
        <f t="shared" si="9141"/>
        <v>Microwaves</v>
      </c>
      <c r="B4868" s="193" t="str">
        <f t="shared" si="9142"/>
        <v>PI458Microwaves</v>
      </c>
      <c r="C4868" s="193" t="str">
        <f t="shared" si="9143"/>
        <v>MicrowavesPreston, Peter</v>
      </c>
      <c r="D4868" s="193"/>
      <c r="E4868" s="193"/>
      <c r="F4868" s="193" t="str">
        <f t="shared" si="9144"/>
        <v>MicrowavesLong, Kristin</v>
      </c>
      <c r="G4868" s="193" t="str">
        <f t="shared" ref="G4868:M4868" si="9250">G$124</f>
        <v>Long, Kristin</v>
      </c>
      <c r="H4868" s="193" t="str">
        <f t="shared" si="9250"/>
        <v>Preston, Peter</v>
      </c>
      <c r="I4868" s="193" t="str">
        <f t="shared" si="9250"/>
        <v>PI458</v>
      </c>
      <c r="J4868" s="193" t="str">
        <f t="shared" si="9250"/>
        <v>PICTURELINE INC</v>
      </c>
      <c r="K4868" s="193" t="str">
        <f t="shared" si="9250"/>
        <v>all</v>
      </c>
      <c r="L4868" s="193">
        <f t="shared" si="9250"/>
        <v>0</v>
      </c>
      <c r="M4868" s="193">
        <f t="shared" si="9250"/>
        <v>0</v>
      </c>
      <c r="N4868" s="193" t="str">
        <f t="shared" si="9125"/>
        <v>Microwaves</v>
      </c>
      <c r="AA4868" s="193">
        <f t="shared" si="9146"/>
        <v>0</v>
      </c>
      <c r="AB4868" s="193" t="str">
        <f t="shared" ref="AB4868" si="9251">AB$124</f>
        <v>Preston, Peter</v>
      </c>
    </row>
    <row r="4869" spans="1:28" s="188" customFormat="1" ht="17.399999999999999">
      <c r="A4869" s="193" t="str">
        <f t="shared" si="9141"/>
        <v>Microwaves</v>
      </c>
      <c r="B4869" s="193" t="str">
        <f t="shared" si="9142"/>
        <v>SA065Microwaves</v>
      </c>
      <c r="C4869" s="193" t="str">
        <f t="shared" si="9143"/>
        <v>MicrowavesPreston, Peter</v>
      </c>
      <c r="D4869" s="193"/>
      <c r="E4869" s="193"/>
      <c r="F4869" s="193" t="str">
        <f t="shared" si="9144"/>
        <v>MicrowavesLong, Kristin</v>
      </c>
      <c r="G4869" s="193" t="str">
        <f t="shared" ref="G4869:M4869" si="9252">G$125</f>
        <v>Long, Kristin</v>
      </c>
      <c r="H4869" s="193" t="str">
        <f t="shared" si="9252"/>
        <v>Preston, Peter</v>
      </c>
      <c r="I4869" s="193" t="str">
        <f t="shared" si="9252"/>
        <v>SA065</v>
      </c>
      <c r="J4869" s="193" t="str">
        <f t="shared" si="9252"/>
        <v>SAMY'S CAMERA #CCL17</v>
      </c>
      <c r="K4869" s="193" t="str">
        <f t="shared" si="9252"/>
        <v>all</v>
      </c>
      <c r="L4869" s="193">
        <f t="shared" si="9252"/>
        <v>0</v>
      </c>
      <c r="M4869" s="193">
        <f t="shared" si="9252"/>
        <v>0</v>
      </c>
      <c r="N4869" s="193" t="str">
        <f t="shared" si="9125"/>
        <v>Microwaves</v>
      </c>
      <c r="AA4869" s="193">
        <f t="shared" si="9146"/>
        <v>0</v>
      </c>
      <c r="AB4869" s="193" t="str">
        <f t="shared" ref="AB4869" si="9253">AB$125</f>
        <v>Preston, Peter</v>
      </c>
    </row>
    <row r="4870" spans="1:28" s="188" customFormat="1" ht="17.399999999999999">
      <c r="A4870" s="193" t="str">
        <f t="shared" si="9141"/>
        <v>Microwaves</v>
      </c>
      <c r="B4870" s="193" t="str">
        <f t="shared" si="9142"/>
        <v>0Microwaves</v>
      </c>
      <c r="C4870" s="193" t="str">
        <f t="shared" si="9143"/>
        <v>Microwaves0</v>
      </c>
      <c r="D4870" s="193"/>
      <c r="E4870" s="193"/>
      <c r="F4870" s="193" t="str">
        <f t="shared" si="9144"/>
        <v>Microwaves0</v>
      </c>
      <c r="G4870" s="193">
        <f t="shared" ref="G4870:M4870" si="9254">G$126</f>
        <v>0</v>
      </c>
      <c r="H4870" s="193">
        <f t="shared" si="9254"/>
        <v>0</v>
      </c>
      <c r="I4870" s="193">
        <f t="shared" si="9254"/>
        <v>0</v>
      </c>
      <c r="J4870" s="193">
        <f t="shared" si="9254"/>
        <v>0</v>
      </c>
      <c r="K4870" s="193">
        <f t="shared" si="9254"/>
        <v>0</v>
      </c>
      <c r="L4870" s="193">
        <f t="shared" si="9254"/>
        <v>0</v>
      </c>
      <c r="M4870" s="193">
        <f t="shared" si="9254"/>
        <v>0</v>
      </c>
      <c r="N4870" s="193" t="str">
        <f t="shared" si="9125"/>
        <v>Microwaves</v>
      </c>
      <c r="AA4870" s="193">
        <f t="shared" si="9146"/>
        <v>0</v>
      </c>
      <c r="AB4870" s="193">
        <f t="shared" ref="AB4870" si="9255">AB$126</f>
        <v>0</v>
      </c>
    </row>
    <row r="4871" spans="1:28" s="188" customFormat="1" ht="17.399999999999999">
      <c r="A4871" s="193" t="str">
        <f t="shared" si="9141"/>
        <v>Microwaves</v>
      </c>
      <c r="B4871" s="193" t="str">
        <f t="shared" si="9142"/>
        <v>0Microwaves</v>
      </c>
      <c r="C4871" s="193" t="str">
        <f t="shared" si="9143"/>
        <v>Microwaves0</v>
      </c>
      <c r="D4871" s="193"/>
      <c r="E4871" s="193"/>
      <c r="F4871" s="193" t="str">
        <f t="shared" si="9144"/>
        <v>Microwaves0</v>
      </c>
      <c r="G4871" s="193">
        <f t="shared" ref="G4871:M4871" si="9256">G$127</f>
        <v>0</v>
      </c>
      <c r="H4871" s="193">
        <f t="shared" si="9256"/>
        <v>0</v>
      </c>
      <c r="I4871" s="193">
        <f t="shared" si="9256"/>
        <v>0</v>
      </c>
      <c r="J4871" s="193">
        <f t="shared" si="9256"/>
        <v>0</v>
      </c>
      <c r="K4871" s="193">
        <f t="shared" si="9256"/>
        <v>0</v>
      </c>
      <c r="L4871" s="193">
        <f t="shared" si="9256"/>
        <v>0</v>
      </c>
      <c r="M4871" s="193">
        <f t="shared" si="9256"/>
        <v>0</v>
      </c>
      <c r="N4871" s="193" t="str">
        <f t="shared" si="9125"/>
        <v>Microwaves</v>
      </c>
      <c r="AA4871" s="193">
        <f t="shared" si="9146"/>
        <v>0</v>
      </c>
      <c r="AB4871" s="193">
        <f t="shared" ref="AB4871" si="9257">AB$127</f>
        <v>0</v>
      </c>
    </row>
    <row r="4872" spans="1:28" s="188" customFormat="1" ht="17.399999999999999">
      <c r="A4872" s="193" t="str">
        <f t="shared" si="9141"/>
        <v>Microwaves</v>
      </c>
      <c r="B4872" s="193" t="str">
        <f t="shared" si="9142"/>
        <v>AB240Microwaves</v>
      </c>
      <c r="C4872" s="193" t="str">
        <f t="shared" si="9143"/>
        <v>MicrowavesChao, Kai</v>
      </c>
      <c r="D4872" s="193"/>
      <c r="E4872" s="193"/>
      <c r="F4872" s="193" t="str">
        <f t="shared" si="9144"/>
        <v>MicrowavesRichardson, Vicki</v>
      </c>
      <c r="G4872" s="193" t="str">
        <f t="shared" ref="G4872:M4872" si="9258">G$128</f>
        <v>Richardson, Vicki</v>
      </c>
      <c r="H4872" s="193" t="str">
        <f t="shared" si="9258"/>
        <v>Chao, Kai</v>
      </c>
      <c r="I4872" s="193" t="str">
        <f t="shared" si="9258"/>
        <v>AB240</v>
      </c>
      <c r="J4872" s="193" t="str">
        <f t="shared" si="9258"/>
        <v>ABC APPLIANCE  (arc)</v>
      </c>
      <c r="K4872" s="193" t="str">
        <f t="shared" si="9258"/>
        <v>all</v>
      </c>
      <c r="L4872" s="193">
        <f t="shared" si="9258"/>
        <v>0</v>
      </c>
      <c r="M4872" s="193">
        <f t="shared" si="9258"/>
        <v>0</v>
      </c>
      <c r="N4872" s="193" t="str">
        <f t="shared" ref="N4872:N4935" si="9259">A4872</f>
        <v>Microwaves</v>
      </c>
      <c r="AA4872" s="193">
        <f t="shared" si="9146"/>
        <v>0</v>
      </c>
      <c r="AB4872" s="193" t="str">
        <f t="shared" ref="AB4872" si="9260">AB$128</f>
        <v>Chao, Kai</v>
      </c>
    </row>
    <row r="4873" spans="1:28" s="188" customFormat="1" ht="17.399999999999999">
      <c r="A4873" s="193" t="str">
        <f t="shared" si="9141"/>
        <v>Microwaves</v>
      </c>
      <c r="B4873" s="193" t="str">
        <f t="shared" si="9142"/>
        <v>GO651Microwaves</v>
      </c>
      <c r="C4873" s="193" t="str">
        <f t="shared" si="9143"/>
        <v>MicrowavesChao, Kai</v>
      </c>
      <c r="D4873" s="193"/>
      <c r="E4873" s="193"/>
      <c r="F4873" s="193" t="str">
        <f t="shared" si="9144"/>
        <v>MicrowavesRichardson, Vicki</v>
      </c>
      <c r="G4873" s="193" t="str">
        <f t="shared" ref="G4873:M4873" si="9261">G$129</f>
        <v>Richardson, Vicki</v>
      </c>
      <c r="H4873" s="193" t="str">
        <f t="shared" si="9261"/>
        <v>Chao, Kai</v>
      </c>
      <c r="I4873" s="193" t="str">
        <f t="shared" si="9261"/>
        <v>GO651</v>
      </c>
      <c r="J4873" s="193" t="str">
        <f t="shared" si="9261"/>
        <v>GOOD FORTUNE SUPERMARKET</v>
      </c>
      <c r="K4873" s="193" t="str">
        <f t="shared" si="9261"/>
        <v>all</v>
      </c>
      <c r="L4873" s="193">
        <f t="shared" si="9261"/>
        <v>0</v>
      </c>
      <c r="M4873" s="193">
        <f t="shared" si="9261"/>
        <v>0</v>
      </c>
      <c r="N4873" s="193" t="str">
        <f t="shared" si="9259"/>
        <v>Microwaves</v>
      </c>
      <c r="AA4873" s="193">
        <f t="shared" si="9146"/>
        <v>0</v>
      </c>
      <c r="AB4873" s="193" t="str">
        <f t="shared" ref="AB4873" si="9262">AB$129</f>
        <v>Chao, Kai</v>
      </c>
    </row>
    <row r="4874" spans="1:28" s="188" customFormat="1" ht="17.399999999999999">
      <c r="A4874" s="193" t="str">
        <f t="shared" si="9141"/>
        <v>Microwaves</v>
      </c>
      <c r="B4874" s="193" t="str">
        <f t="shared" si="9142"/>
        <v>JA081Microwaves</v>
      </c>
      <c r="C4874" s="193" t="str">
        <f t="shared" si="9143"/>
        <v>MicrowavesChao, Kai</v>
      </c>
      <c r="D4874" s="193"/>
      <c r="E4874" s="193"/>
      <c r="F4874" s="193" t="str">
        <f t="shared" si="9144"/>
        <v>MicrowavesRichardson, Vicki</v>
      </c>
      <c r="G4874" s="193" t="str">
        <f t="shared" ref="G4874:M4874" si="9263">G$130</f>
        <v>Richardson, Vicki</v>
      </c>
      <c r="H4874" s="193" t="str">
        <f t="shared" si="9263"/>
        <v>Chao, Kai</v>
      </c>
      <c r="I4874" s="193" t="str">
        <f t="shared" si="9263"/>
        <v>JA081</v>
      </c>
      <c r="J4874" s="193" t="str">
        <f t="shared" si="9263"/>
        <v>JAS GROUP, INC.</v>
      </c>
      <c r="K4874" s="193" t="str">
        <f t="shared" si="9263"/>
        <v>all</v>
      </c>
      <c r="L4874" s="193">
        <f t="shared" si="9263"/>
        <v>0</v>
      </c>
      <c r="M4874" s="193">
        <f t="shared" si="9263"/>
        <v>0</v>
      </c>
      <c r="N4874" s="193" t="str">
        <f t="shared" si="9259"/>
        <v>Microwaves</v>
      </c>
      <c r="AA4874" s="193">
        <f t="shared" si="9146"/>
        <v>0</v>
      </c>
      <c r="AB4874" s="193" t="str">
        <f t="shared" ref="AB4874" si="9264">AB$130</f>
        <v>Chao, Kai</v>
      </c>
    </row>
    <row r="4875" spans="1:28" s="188" customFormat="1" ht="17.399999999999999">
      <c r="A4875" s="193" t="str">
        <f t="shared" si="9141"/>
        <v>Microwaves</v>
      </c>
      <c r="B4875" s="193" t="str">
        <f t="shared" si="9142"/>
        <v>JA100Microwaves</v>
      </c>
      <c r="C4875" s="193" t="str">
        <f t="shared" si="9143"/>
        <v>MicrowavesChao, Kai</v>
      </c>
      <c r="D4875" s="193"/>
      <c r="E4875" s="193"/>
      <c r="F4875" s="193" t="str">
        <f t="shared" si="9144"/>
        <v>MicrowavesRichardson, Vicki</v>
      </c>
      <c r="G4875" s="193" t="str">
        <f t="shared" ref="G4875:M4875" si="9265">G$131</f>
        <v>Richardson, Vicki</v>
      </c>
      <c r="H4875" s="193" t="str">
        <f t="shared" si="9265"/>
        <v>Chao, Kai</v>
      </c>
      <c r="I4875" s="193" t="str">
        <f t="shared" si="9265"/>
        <v>JA100</v>
      </c>
      <c r="J4875" s="193" t="str">
        <f t="shared" si="9265"/>
        <v>JFC INTERNATIONAL</v>
      </c>
      <c r="K4875" s="193" t="str">
        <f t="shared" si="9265"/>
        <v>all</v>
      </c>
      <c r="L4875" s="193">
        <f t="shared" si="9265"/>
        <v>0</v>
      </c>
      <c r="M4875" s="193">
        <f t="shared" si="9265"/>
        <v>0</v>
      </c>
      <c r="N4875" s="193" t="str">
        <f t="shared" si="9259"/>
        <v>Microwaves</v>
      </c>
      <c r="AA4875" s="193">
        <f t="shared" si="9146"/>
        <v>0</v>
      </c>
      <c r="AB4875" s="193" t="str">
        <f t="shared" ref="AB4875" si="9266">AB$131</f>
        <v>Chao, Kai</v>
      </c>
    </row>
    <row r="4876" spans="1:28" s="188" customFormat="1" ht="17.399999999999999">
      <c r="A4876" s="193" t="str">
        <f t="shared" si="9141"/>
        <v>Microwaves</v>
      </c>
      <c r="B4876" s="193" t="str">
        <f t="shared" si="9142"/>
        <v>KI090Microwaves</v>
      </c>
      <c r="C4876" s="193" t="str">
        <f t="shared" si="9143"/>
        <v>MicrowavesChao, Kai</v>
      </c>
      <c r="D4876" s="193"/>
      <c r="E4876" s="193"/>
      <c r="F4876" s="193" t="str">
        <f t="shared" si="9144"/>
        <v>MicrowavesRichardson, Vicki</v>
      </c>
      <c r="G4876" s="193" t="str">
        <f t="shared" ref="G4876:M4876" si="9267">G$132</f>
        <v>Richardson, Vicki</v>
      </c>
      <c r="H4876" s="193" t="str">
        <f t="shared" si="9267"/>
        <v>Chao, Kai</v>
      </c>
      <c r="I4876" s="193" t="str">
        <f t="shared" si="9267"/>
        <v>KI090</v>
      </c>
      <c r="J4876" s="193" t="str">
        <f t="shared" si="9267"/>
        <v>KIM'S HOME</v>
      </c>
      <c r="K4876" s="193" t="str">
        <f t="shared" si="9267"/>
        <v>all</v>
      </c>
      <c r="L4876" s="193">
        <f t="shared" si="9267"/>
        <v>0</v>
      </c>
      <c r="M4876" s="193">
        <f t="shared" si="9267"/>
        <v>0</v>
      </c>
      <c r="N4876" s="193" t="str">
        <f t="shared" si="9259"/>
        <v>Microwaves</v>
      </c>
      <c r="AA4876" s="193">
        <f t="shared" si="9146"/>
        <v>0</v>
      </c>
      <c r="AB4876" s="193" t="str">
        <f t="shared" ref="AB4876" si="9268">AB$132</f>
        <v>Chao, Kai</v>
      </c>
    </row>
    <row r="4877" spans="1:28" s="188" customFormat="1" ht="17.399999999999999">
      <c r="A4877" s="193" t="str">
        <f t="shared" si="9141"/>
        <v>Microwaves</v>
      </c>
      <c r="B4877" s="193" t="str">
        <f t="shared" si="9142"/>
        <v>SA152Microwaves</v>
      </c>
      <c r="C4877" s="193" t="str">
        <f t="shared" si="9143"/>
        <v>MicrowavesChao, Kai</v>
      </c>
      <c r="D4877" s="193"/>
      <c r="E4877" s="193"/>
      <c r="F4877" s="193" t="str">
        <f t="shared" si="9144"/>
        <v>MicrowavesRichardson, Vicki</v>
      </c>
      <c r="G4877" s="193" t="str">
        <f t="shared" ref="G4877:M4877" si="9269">G$133</f>
        <v>Richardson, Vicki</v>
      </c>
      <c r="H4877" s="193" t="str">
        <f t="shared" si="9269"/>
        <v>Chao, Kai</v>
      </c>
      <c r="I4877" s="193" t="str">
        <f t="shared" si="9269"/>
        <v>SA152</v>
      </c>
      <c r="J4877" s="193" t="str">
        <f t="shared" si="9269"/>
        <v>SAVE LOT INT'L CORP</v>
      </c>
      <c r="K4877" s="193" t="str">
        <f t="shared" si="9269"/>
        <v>all</v>
      </c>
      <c r="L4877" s="193">
        <f t="shared" si="9269"/>
        <v>0</v>
      </c>
      <c r="M4877" s="193">
        <f t="shared" si="9269"/>
        <v>0</v>
      </c>
      <c r="N4877" s="193" t="str">
        <f t="shared" si="9259"/>
        <v>Microwaves</v>
      </c>
      <c r="AA4877" s="193">
        <f t="shared" si="9146"/>
        <v>0</v>
      </c>
      <c r="AB4877" s="193" t="str">
        <f t="shared" ref="AB4877" si="9270">AB$133</f>
        <v>Chao, Kai</v>
      </c>
    </row>
    <row r="4878" spans="1:28" s="188" customFormat="1" ht="17.399999999999999">
      <c r="A4878" s="193" t="str">
        <f t="shared" si="9141"/>
        <v>Microwaves</v>
      </c>
      <c r="B4878" s="193" t="str">
        <f t="shared" si="9142"/>
        <v>TA292Microwaves</v>
      </c>
      <c r="C4878" s="193" t="str">
        <f t="shared" si="9143"/>
        <v>MicrowavesChao, Kai</v>
      </c>
      <c r="D4878" s="193"/>
      <c r="E4878" s="193"/>
      <c r="F4878" s="193" t="str">
        <f t="shared" si="9144"/>
        <v>MicrowavesRichardson, Vicki</v>
      </c>
      <c r="G4878" s="193" t="str">
        <f t="shared" ref="G4878:M4878" si="9271">G$134</f>
        <v>Richardson, Vicki</v>
      </c>
      <c r="H4878" s="193" t="str">
        <f t="shared" si="9271"/>
        <v>Chao, Kai</v>
      </c>
      <c r="I4878" s="193" t="str">
        <f t="shared" si="9271"/>
        <v>TA292</v>
      </c>
      <c r="J4878" s="193" t="str">
        <f t="shared" si="9271"/>
        <v>TAK SHING HONG INC</v>
      </c>
      <c r="K4878" s="193" t="str">
        <f t="shared" si="9271"/>
        <v>all</v>
      </c>
      <c r="L4878" s="193">
        <f t="shared" si="9271"/>
        <v>0</v>
      </c>
      <c r="M4878" s="193">
        <f t="shared" si="9271"/>
        <v>0</v>
      </c>
      <c r="N4878" s="193" t="str">
        <f t="shared" si="9259"/>
        <v>Microwaves</v>
      </c>
      <c r="AA4878" s="193">
        <f t="shared" si="9146"/>
        <v>0</v>
      </c>
      <c r="AB4878" s="193" t="str">
        <f t="shared" ref="AB4878" si="9272">AB$134</f>
        <v>Chao, Kai</v>
      </c>
    </row>
    <row r="4879" spans="1:28" s="188" customFormat="1" ht="17.399999999999999">
      <c r="A4879" s="193" t="str">
        <f t="shared" si="9141"/>
        <v>Microwaves</v>
      </c>
      <c r="B4879" s="193" t="str">
        <f t="shared" si="9142"/>
        <v>0Microwaves</v>
      </c>
      <c r="C4879" s="193" t="str">
        <f t="shared" si="9143"/>
        <v>Microwaves0</v>
      </c>
      <c r="D4879" s="193"/>
      <c r="E4879" s="193"/>
      <c r="F4879" s="193" t="str">
        <f t="shared" si="9144"/>
        <v>Microwaves0</v>
      </c>
      <c r="G4879" s="193">
        <f t="shared" ref="G4879:M4879" si="9273">G$135</f>
        <v>0</v>
      </c>
      <c r="H4879" s="193">
        <f t="shared" si="9273"/>
        <v>0</v>
      </c>
      <c r="I4879" s="193">
        <f t="shared" si="9273"/>
        <v>0</v>
      </c>
      <c r="J4879" s="193">
        <f t="shared" si="9273"/>
        <v>0</v>
      </c>
      <c r="K4879" s="193">
        <f t="shared" si="9273"/>
        <v>0</v>
      </c>
      <c r="L4879" s="193">
        <f t="shared" si="9273"/>
        <v>0</v>
      </c>
      <c r="M4879" s="193">
        <f t="shared" si="9273"/>
        <v>0</v>
      </c>
      <c r="N4879" s="193" t="str">
        <f t="shared" si="9259"/>
        <v>Microwaves</v>
      </c>
      <c r="AA4879" s="193">
        <f t="shared" si="9146"/>
        <v>0</v>
      </c>
      <c r="AB4879" s="193">
        <f t="shared" ref="AB4879" si="9274">AB$135</f>
        <v>0</v>
      </c>
    </row>
    <row r="4880" spans="1:28" s="188" customFormat="1" ht="17.399999999999999">
      <c r="A4880" s="193" t="str">
        <f t="shared" ref="A4880:A4943" si="9275">T$17</f>
        <v>Microwaves</v>
      </c>
      <c r="B4880" s="193" t="str">
        <f t="shared" ref="B4880:B4943" si="9276">CONCATENATE(I4880,A4880)</f>
        <v>0Microwaves</v>
      </c>
      <c r="C4880" s="193" t="str">
        <f t="shared" ref="C4880:C4943" si="9277">CONCATENATE(A4880,H4880)</f>
        <v>Microwaves0</v>
      </c>
      <c r="D4880" s="193"/>
      <c r="E4880" s="193"/>
      <c r="F4880" s="193" t="str">
        <f t="shared" ref="F4880:F4943" si="9278">CONCATENATE(A4880,G4880)</f>
        <v>Microwaves0</v>
      </c>
      <c r="G4880" s="193">
        <f t="shared" ref="G4880:M4880" si="9279">G$136</f>
        <v>0</v>
      </c>
      <c r="H4880" s="193">
        <f t="shared" si="9279"/>
        <v>0</v>
      </c>
      <c r="I4880" s="193">
        <f t="shared" si="9279"/>
        <v>0</v>
      </c>
      <c r="J4880" s="193">
        <f t="shared" si="9279"/>
        <v>0</v>
      </c>
      <c r="K4880" s="193">
        <f t="shared" si="9279"/>
        <v>0</v>
      </c>
      <c r="L4880" s="193">
        <f t="shared" si="9279"/>
        <v>0</v>
      </c>
      <c r="M4880" s="193">
        <f t="shared" si="9279"/>
        <v>0</v>
      </c>
      <c r="N4880" s="193" t="str">
        <f t="shared" si="9259"/>
        <v>Microwaves</v>
      </c>
      <c r="AA4880" s="193">
        <f t="shared" ref="AA4880:AA4943" si="9280">AT$17</f>
        <v>0</v>
      </c>
      <c r="AB4880" s="193">
        <f t="shared" ref="AB4880" si="9281">AB$136</f>
        <v>0</v>
      </c>
    </row>
    <row r="4881" spans="1:28" s="188" customFormat="1" ht="17.399999999999999">
      <c r="A4881" s="193" t="str">
        <f t="shared" si="9275"/>
        <v>Microwaves</v>
      </c>
      <c r="B4881" s="193" t="str">
        <f t="shared" si="9276"/>
        <v>AAFESMicrowaves</v>
      </c>
      <c r="C4881" s="193" t="str">
        <f t="shared" si="9277"/>
        <v>MicrowavesFleming, Bern</v>
      </c>
      <c r="D4881" s="193"/>
      <c r="E4881" s="193"/>
      <c r="F4881" s="193" t="str">
        <f t="shared" si="9278"/>
        <v>MicrowavesRichardson, Vicki</v>
      </c>
      <c r="G4881" s="193" t="str">
        <f t="shared" ref="G4881:M4881" si="9282">G$137</f>
        <v>Richardson, Vicki</v>
      </c>
      <c r="H4881" s="193" t="str">
        <f t="shared" si="9282"/>
        <v>Fleming, Bern</v>
      </c>
      <c r="I4881" s="193" t="str">
        <f t="shared" si="9282"/>
        <v>AAFES</v>
      </c>
      <c r="J4881" s="193" t="str">
        <f t="shared" si="9282"/>
        <v>EXCHANGE CATALOG SAL</v>
      </c>
      <c r="K4881" s="193" t="str">
        <f t="shared" si="9282"/>
        <v>all</v>
      </c>
      <c r="L4881" s="193">
        <f t="shared" si="9282"/>
        <v>0</v>
      </c>
      <c r="M4881" s="193">
        <f t="shared" si="9282"/>
        <v>0</v>
      </c>
      <c r="N4881" s="193" t="str">
        <f t="shared" si="9259"/>
        <v>Microwaves</v>
      </c>
      <c r="AA4881" s="193">
        <f t="shared" si="9280"/>
        <v>0</v>
      </c>
      <c r="AB4881" s="193" t="str">
        <f t="shared" ref="AB4881" si="9283">AB$137</f>
        <v>Fleming, Bern</v>
      </c>
    </row>
    <row r="4882" spans="1:28" s="188" customFormat="1" ht="17.399999999999999">
      <c r="A4882" s="193" t="str">
        <f t="shared" si="9275"/>
        <v>Microwaves</v>
      </c>
      <c r="B4882" s="193" t="str">
        <f t="shared" si="9276"/>
        <v>AK050Microwaves</v>
      </c>
      <c r="C4882" s="193" t="str">
        <f t="shared" si="9277"/>
        <v>MicrowavesFleming, Bern</v>
      </c>
      <c r="D4882" s="193"/>
      <c r="E4882" s="193"/>
      <c r="F4882" s="193" t="str">
        <f t="shared" si="9278"/>
        <v>MicrowavesRichardson, Vicki</v>
      </c>
      <c r="G4882" s="193" t="str">
        <f t="shared" ref="G4882:M4882" si="9284">G$138</f>
        <v>Richardson, Vicki</v>
      </c>
      <c r="H4882" s="193" t="str">
        <f t="shared" si="9284"/>
        <v>Fleming, Bern</v>
      </c>
      <c r="I4882" s="193" t="str">
        <f t="shared" si="9284"/>
        <v>AK050</v>
      </c>
      <c r="J4882" s="193" t="str">
        <f t="shared" si="9284"/>
        <v>AK DISTRIBUTORS</v>
      </c>
      <c r="K4882" s="193" t="str">
        <f t="shared" si="9284"/>
        <v>all</v>
      </c>
      <c r="L4882" s="193">
        <f t="shared" si="9284"/>
        <v>0</v>
      </c>
      <c r="M4882" s="193">
        <f t="shared" si="9284"/>
        <v>0</v>
      </c>
      <c r="N4882" s="193" t="str">
        <f t="shared" si="9259"/>
        <v>Microwaves</v>
      </c>
      <c r="AA4882" s="193">
        <f t="shared" si="9280"/>
        <v>0</v>
      </c>
      <c r="AB4882" s="193" t="str">
        <f t="shared" ref="AB4882" si="9285">AB$138</f>
        <v>Fleming, Bern</v>
      </c>
    </row>
    <row r="4883" spans="1:28" s="188" customFormat="1" ht="17.399999999999999">
      <c r="A4883" s="193" t="str">
        <f t="shared" si="9275"/>
        <v>Microwaves</v>
      </c>
      <c r="B4883" s="193" t="str">
        <f t="shared" si="9276"/>
        <v>CI776Microwaves</v>
      </c>
      <c r="C4883" s="193" t="str">
        <f t="shared" si="9277"/>
        <v>MicrowavesFleming, Bern</v>
      </c>
      <c r="D4883" s="193"/>
      <c r="E4883" s="193"/>
      <c r="F4883" s="193" t="str">
        <f t="shared" si="9278"/>
        <v>MicrowavesRichardson, Vicki</v>
      </c>
      <c r="G4883" s="193" t="str">
        <f t="shared" ref="G4883:M4883" si="9286">G$139</f>
        <v>Richardson, Vicki</v>
      </c>
      <c r="H4883" s="193" t="str">
        <f t="shared" si="9286"/>
        <v>Fleming, Bern</v>
      </c>
      <c r="I4883" s="193" t="str">
        <f t="shared" si="9286"/>
        <v>CI776</v>
      </c>
      <c r="J4883" s="193" t="str">
        <f t="shared" si="9286"/>
        <v>CIRCUIT CITY CORPORATION INC</v>
      </c>
      <c r="K4883" s="193" t="str">
        <f t="shared" si="9286"/>
        <v>all</v>
      </c>
      <c r="L4883" s="193">
        <f t="shared" si="9286"/>
        <v>0</v>
      </c>
      <c r="M4883" s="193">
        <f t="shared" si="9286"/>
        <v>0</v>
      </c>
      <c r="N4883" s="193" t="str">
        <f t="shared" si="9259"/>
        <v>Microwaves</v>
      </c>
      <c r="AA4883" s="193">
        <f t="shared" si="9280"/>
        <v>0</v>
      </c>
      <c r="AB4883" s="193" t="str">
        <f t="shared" ref="AB4883" si="9287">AB$139</f>
        <v>Fleming, Bern</v>
      </c>
    </row>
    <row r="4884" spans="1:28" s="188" customFormat="1" ht="17.399999999999999">
      <c r="A4884" s="193" t="str">
        <f t="shared" si="9275"/>
        <v>Microwaves</v>
      </c>
      <c r="B4884" s="193" t="str">
        <f t="shared" si="9276"/>
        <v>FI432Microwaves</v>
      </c>
      <c r="C4884" s="193" t="str">
        <f t="shared" si="9277"/>
        <v>MicrowavesFleming, Bern</v>
      </c>
      <c r="D4884" s="193"/>
      <c r="E4884" s="193"/>
      <c r="F4884" s="193" t="str">
        <f t="shared" si="9278"/>
        <v>MicrowavesRichardson, Vicki</v>
      </c>
      <c r="G4884" s="193" t="str">
        <f t="shared" ref="G4884:M4884" si="9288">G$140</f>
        <v>Richardson, Vicki</v>
      </c>
      <c r="H4884" s="193" t="str">
        <f t="shared" si="9288"/>
        <v>Fleming, Bern</v>
      </c>
      <c r="I4884" s="193" t="str">
        <f t="shared" si="9288"/>
        <v>FI432</v>
      </c>
      <c r="J4884" s="193" t="str">
        <f t="shared" si="9288"/>
        <v>FIUS DISTRUBTORS LLC</v>
      </c>
      <c r="K4884" s="193" t="str">
        <f t="shared" si="9288"/>
        <v>all</v>
      </c>
      <c r="L4884" s="193">
        <f t="shared" si="9288"/>
        <v>0</v>
      </c>
      <c r="M4884" s="193">
        <f t="shared" si="9288"/>
        <v>0</v>
      </c>
      <c r="N4884" s="193" t="str">
        <f t="shared" si="9259"/>
        <v>Microwaves</v>
      </c>
      <c r="AA4884" s="193">
        <f t="shared" si="9280"/>
        <v>0</v>
      </c>
      <c r="AB4884" s="193" t="str">
        <f t="shared" ref="AB4884" si="9289">AB$140</f>
        <v>Fleming, Bern</v>
      </c>
    </row>
    <row r="4885" spans="1:28" s="188" customFormat="1" ht="17.399999999999999">
      <c r="A4885" s="193" t="str">
        <f t="shared" si="9275"/>
        <v>Microwaves</v>
      </c>
      <c r="B4885" s="193" t="str">
        <f t="shared" si="9276"/>
        <v>FO080Microwaves</v>
      </c>
      <c r="C4885" s="193" t="str">
        <f t="shared" si="9277"/>
        <v>MicrowavesFleming, Bern</v>
      </c>
      <c r="D4885" s="193"/>
      <c r="E4885" s="193"/>
      <c r="F4885" s="193" t="str">
        <f t="shared" si="9278"/>
        <v>MicrowavesRichardson, Vicki</v>
      </c>
      <c r="G4885" s="193" t="str">
        <f t="shared" ref="G4885:M4885" si="9290">G$141</f>
        <v>Richardson, Vicki</v>
      </c>
      <c r="H4885" s="193" t="str">
        <f t="shared" si="9290"/>
        <v>Fleming, Bern</v>
      </c>
      <c r="I4885" s="193" t="str">
        <f t="shared" si="9290"/>
        <v>FO080</v>
      </c>
      <c r="J4885" s="193" t="str">
        <f t="shared" si="9290"/>
        <v>FESCO</v>
      </c>
      <c r="K4885" s="193" t="str">
        <f t="shared" si="9290"/>
        <v>all</v>
      </c>
      <c r="L4885" s="193">
        <f t="shared" si="9290"/>
        <v>0</v>
      </c>
      <c r="M4885" s="193">
        <f t="shared" si="9290"/>
        <v>0</v>
      </c>
      <c r="N4885" s="193" t="str">
        <f t="shared" si="9259"/>
        <v>Microwaves</v>
      </c>
      <c r="AA4885" s="193">
        <f t="shared" si="9280"/>
        <v>0</v>
      </c>
      <c r="AB4885" s="193" t="str">
        <f t="shared" ref="AB4885" si="9291">AB$141</f>
        <v>Fleming, Bern</v>
      </c>
    </row>
    <row r="4886" spans="1:28" s="188" customFormat="1" ht="17.399999999999999">
      <c r="A4886" s="193" t="str">
        <f t="shared" si="9275"/>
        <v>Microwaves</v>
      </c>
      <c r="B4886" s="193" t="str">
        <f t="shared" si="9276"/>
        <v>GA548Microwaves</v>
      </c>
      <c r="C4886" s="193" t="str">
        <f t="shared" si="9277"/>
        <v>MicrowavesFleming, Bern</v>
      </c>
      <c r="D4886" s="193"/>
      <c r="E4886" s="193"/>
      <c r="F4886" s="193" t="str">
        <f t="shared" si="9278"/>
        <v>MicrowavesRichardson, Vicki</v>
      </c>
      <c r="G4886" s="193" t="str">
        <f t="shared" ref="G4886:M4886" si="9292">G$142</f>
        <v>Richardson, Vicki</v>
      </c>
      <c r="H4886" s="193" t="str">
        <f t="shared" si="9292"/>
        <v>Fleming, Bern</v>
      </c>
      <c r="I4886" s="193" t="str">
        <f t="shared" si="9292"/>
        <v>GA548</v>
      </c>
      <c r="J4886" s="193" t="str">
        <f t="shared" si="9292"/>
        <v>IN-MOTION / GATE PETR / PROJECT HORI</v>
      </c>
      <c r="K4886" s="193" t="str">
        <f t="shared" si="9292"/>
        <v>all</v>
      </c>
      <c r="L4886" s="193">
        <f t="shared" si="9292"/>
        <v>0</v>
      </c>
      <c r="M4886" s="193">
        <f t="shared" si="9292"/>
        <v>0</v>
      </c>
      <c r="N4886" s="193" t="str">
        <f t="shared" si="9259"/>
        <v>Microwaves</v>
      </c>
      <c r="AA4886" s="193">
        <f t="shared" si="9280"/>
        <v>0</v>
      </c>
      <c r="AB4886" s="193" t="str">
        <f t="shared" ref="AB4886" si="9293">AB$142</f>
        <v>Fleming, Bern</v>
      </c>
    </row>
    <row r="4887" spans="1:28" s="188" customFormat="1" ht="17.399999999999999">
      <c r="A4887" s="193" t="str">
        <f t="shared" si="9275"/>
        <v>Microwaves</v>
      </c>
      <c r="B4887" s="193" t="str">
        <f t="shared" si="9276"/>
        <v>IN035Microwaves</v>
      </c>
      <c r="C4887" s="193" t="str">
        <f t="shared" si="9277"/>
        <v>MicrowavesFleming, Bern</v>
      </c>
      <c r="D4887" s="193"/>
      <c r="E4887" s="193"/>
      <c r="F4887" s="193" t="str">
        <f t="shared" si="9278"/>
        <v>MicrowavesRichardson, Vicki</v>
      </c>
      <c r="G4887" s="193" t="str">
        <f t="shared" ref="G4887:M4887" si="9294">G$143</f>
        <v>Richardson, Vicki</v>
      </c>
      <c r="H4887" s="193" t="str">
        <f t="shared" si="9294"/>
        <v>Fleming, Bern</v>
      </c>
      <c r="I4887" s="193" t="str">
        <f t="shared" si="9294"/>
        <v>IN035</v>
      </c>
      <c r="J4887" s="193" t="str">
        <f t="shared" si="9294"/>
        <v>INTERBOND CORP OF AM</v>
      </c>
      <c r="K4887" s="193" t="str">
        <f t="shared" si="9294"/>
        <v>all</v>
      </c>
      <c r="L4887" s="193">
        <f t="shared" si="9294"/>
        <v>0</v>
      </c>
      <c r="M4887" s="193">
        <f t="shared" si="9294"/>
        <v>0</v>
      </c>
      <c r="N4887" s="193" t="str">
        <f t="shared" si="9259"/>
        <v>Microwaves</v>
      </c>
      <c r="AA4887" s="193">
        <f t="shared" si="9280"/>
        <v>0</v>
      </c>
      <c r="AB4887" s="193" t="str">
        <f t="shared" ref="AB4887" si="9295">AB$143</f>
        <v>Fleming, Bern</v>
      </c>
    </row>
    <row r="4888" spans="1:28" s="188" customFormat="1" ht="17.399999999999999">
      <c r="A4888" s="193" t="str">
        <f t="shared" si="9275"/>
        <v>Microwaves</v>
      </c>
      <c r="B4888" s="193" t="str">
        <f t="shared" si="9276"/>
        <v>KO165Microwaves</v>
      </c>
      <c r="C4888" s="193" t="str">
        <f t="shared" si="9277"/>
        <v>MicrowavesFleming, Bern</v>
      </c>
      <c r="D4888" s="193"/>
      <c r="E4888" s="193"/>
      <c r="F4888" s="193" t="str">
        <f t="shared" si="9278"/>
        <v>MicrowavesRichardson, Vicki</v>
      </c>
      <c r="G4888" s="193" t="str">
        <f t="shared" ref="G4888:M4888" si="9296">G$144</f>
        <v>Richardson, Vicki</v>
      </c>
      <c r="H4888" s="193" t="str">
        <f t="shared" si="9296"/>
        <v>Fleming, Bern</v>
      </c>
      <c r="I4888" s="193" t="str">
        <f t="shared" si="9296"/>
        <v>KO165</v>
      </c>
      <c r="J4888" s="193" t="str">
        <f t="shared" si="9296"/>
        <v>KOHL'S</v>
      </c>
      <c r="K4888" s="193" t="str">
        <f t="shared" si="9296"/>
        <v>all</v>
      </c>
      <c r="L4888" s="193">
        <f t="shared" si="9296"/>
        <v>0</v>
      </c>
      <c r="M4888" s="193">
        <f t="shared" si="9296"/>
        <v>0</v>
      </c>
      <c r="N4888" s="193" t="str">
        <f t="shared" si="9259"/>
        <v>Microwaves</v>
      </c>
      <c r="AA4888" s="193">
        <f t="shared" si="9280"/>
        <v>0</v>
      </c>
      <c r="AB4888" s="193" t="str">
        <f t="shared" ref="AB4888" si="9297">AB$144</f>
        <v>Fleming, Bern</v>
      </c>
    </row>
    <row r="4889" spans="1:28" s="188" customFormat="1" ht="17.399999999999999">
      <c r="A4889" s="193" t="str">
        <f t="shared" si="9275"/>
        <v>Microwaves</v>
      </c>
      <c r="B4889" s="193" t="str">
        <f t="shared" si="9276"/>
        <v>NA450Microwaves</v>
      </c>
      <c r="C4889" s="193" t="str">
        <f t="shared" si="9277"/>
        <v>MicrowavesFleming, Bern</v>
      </c>
      <c r="D4889" s="193"/>
      <c r="E4889" s="193"/>
      <c r="F4889" s="193" t="str">
        <f t="shared" si="9278"/>
        <v>MicrowavesRichardson, Vicki</v>
      </c>
      <c r="G4889" s="193" t="str">
        <f t="shared" ref="G4889:M4889" si="9298">G$145</f>
        <v>Richardson, Vicki</v>
      </c>
      <c r="H4889" s="193" t="str">
        <f t="shared" si="9298"/>
        <v>Fleming, Bern</v>
      </c>
      <c r="I4889" s="193" t="str">
        <f t="shared" si="9298"/>
        <v>NA450</v>
      </c>
      <c r="J4889" s="193" t="str">
        <f t="shared" si="9298"/>
        <v>NAVY EXCHANGE</v>
      </c>
      <c r="K4889" s="193" t="str">
        <f t="shared" si="9298"/>
        <v>all</v>
      </c>
      <c r="L4889" s="193">
        <f t="shared" si="9298"/>
        <v>0</v>
      </c>
      <c r="M4889" s="193">
        <f t="shared" si="9298"/>
        <v>0</v>
      </c>
      <c r="N4889" s="193" t="str">
        <f t="shared" si="9259"/>
        <v>Microwaves</v>
      </c>
      <c r="AA4889" s="193">
        <f t="shared" si="9280"/>
        <v>0</v>
      </c>
      <c r="AB4889" s="193" t="str">
        <f t="shared" ref="AB4889" si="9299">AB$145</f>
        <v>Fleming, Bern</v>
      </c>
    </row>
    <row r="4890" spans="1:28" s="188" customFormat="1" ht="17.399999999999999">
      <c r="A4890" s="193" t="str">
        <f t="shared" si="9275"/>
        <v>Microwaves</v>
      </c>
      <c r="B4890" s="193" t="str">
        <f t="shared" si="9276"/>
        <v>PC001Microwaves</v>
      </c>
      <c r="C4890" s="193" t="str">
        <f t="shared" si="9277"/>
        <v>MicrowavesFleming, Bern</v>
      </c>
      <c r="D4890" s="193"/>
      <c r="E4890" s="193"/>
      <c r="F4890" s="193" t="str">
        <f t="shared" si="9278"/>
        <v>MicrowavesRichardson, Vicki</v>
      </c>
      <c r="G4890" s="193" t="str">
        <f t="shared" ref="G4890:M4890" si="9300">G$146</f>
        <v>Richardson, Vicki</v>
      </c>
      <c r="H4890" s="193" t="str">
        <f t="shared" si="9300"/>
        <v>Fleming, Bern</v>
      </c>
      <c r="I4890" s="193" t="str">
        <f t="shared" si="9300"/>
        <v>PC001</v>
      </c>
      <c r="J4890" s="193" t="str">
        <f t="shared" si="9300"/>
        <v>P.C.RICHARD &amp; SON IN</v>
      </c>
      <c r="K4890" s="193" t="str">
        <f t="shared" si="9300"/>
        <v>all</v>
      </c>
      <c r="L4890" s="193">
        <f t="shared" si="9300"/>
        <v>0</v>
      </c>
      <c r="M4890" s="193">
        <f t="shared" si="9300"/>
        <v>0</v>
      </c>
      <c r="N4890" s="193" t="str">
        <f t="shared" si="9259"/>
        <v>Microwaves</v>
      </c>
      <c r="AA4890" s="193">
        <f t="shared" si="9280"/>
        <v>0</v>
      </c>
      <c r="AB4890" s="193">
        <f t="shared" ref="AB4890" si="9301">AB$146</f>
        <v>0</v>
      </c>
    </row>
    <row r="4891" spans="1:28" s="188" customFormat="1" ht="17.399999999999999">
      <c r="A4891" s="193" t="str">
        <f t="shared" si="9275"/>
        <v>Microwaves</v>
      </c>
      <c r="B4891" s="193" t="str">
        <f t="shared" si="9276"/>
        <v>0Microwaves</v>
      </c>
      <c r="C4891" s="193" t="str">
        <f t="shared" si="9277"/>
        <v>Microwaves0</v>
      </c>
      <c r="D4891" s="193"/>
      <c r="E4891" s="193"/>
      <c r="F4891" s="193" t="str">
        <f t="shared" si="9278"/>
        <v>Microwaves0</v>
      </c>
      <c r="G4891" s="193">
        <f t="shared" ref="G4891:M4891" si="9302">G$147</f>
        <v>0</v>
      </c>
      <c r="H4891" s="193">
        <f t="shared" si="9302"/>
        <v>0</v>
      </c>
      <c r="I4891" s="193">
        <f t="shared" si="9302"/>
        <v>0</v>
      </c>
      <c r="J4891" s="193">
        <f t="shared" si="9302"/>
        <v>0</v>
      </c>
      <c r="K4891" s="193">
        <f t="shared" si="9302"/>
        <v>0</v>
      </c>
      <c r="L4891" s="193">
        <f t="shared" si="9302"/>
        <v>0</v>
      </c>
      <c r="M4891" s="193">
        <f t="shared" si="9302"/>
        <v>0</v>
      </c>
      <c r="N4891" s="193" t="str">
        <f t="shared" si="9259"/>
        <v>Microwaves</v>
      </c>
      <c r="AA4891" s="193">
        <f t="shared" si="9280"/>
        <v>0</v>
      </c>
      <c r="AB4891" s="193">
        <f t="shared" ref="AB4891" si="9303">AB$147</f>
        <v>0</v>
      </c>
    </row>
    <row r="4892" spans="1:28" s="188" customFormat="1" ht="17.399999999999999">
      <c r="A4892" s="193" t="str">
        <f t="shared" si="9275"/>
        <v>Microwaves</v>
      </c>
      <c r="B4892" s="193" t="str">
        <f t="shared" si="9276"/>
        <v>AD230Microwaves</v>
      </c>
      <c r="C4892" s="193" t="str">
        <f t="shared" si="9277"/>
        <v>MicrowavesHerold, Sarah</v>
      </c>
      <c r="D4892" s="193"/>
      <c r="E4892" s="193"/>
      <c r="F4892" s="193" t="str">
        <f t="shared" si="9278"/>
        <v>MicrowavesRichardson, Vicki</v>
      </c>
      <c r="G4892" s="193" t="str">
        <f t="shared" ref="G4892:M4892" si="9304">G$148</f>
        <v>Richardson, Vicki</v>
      </c>
      <c r="H4892" s="193" t="str">
        <f t="shared" si="9304"/>
        <v>Herold, Sarah</v>
      </c>
      <c r="I4892" s="193" t="str">
        <f t="shared" si="9304"/>
        <v>AD230</v>
      </c>
      <c r="J4892" s="193" t="str">
        <f t="shared" si="9304"/>
        <v>ALMO DISTRIBUTING</v>
      </c>
      <c r="K4892" s="193" t="str">
        <f t="shared" si="9304"/>
        <v>all</v>
      </c>
      <c r="L4892" s="193">
        <f t="shared" si="9304"/>
        <v>0</v>
      </c>
      <c r="M4892" s="193">
        <f t="shared" si="9304"/>
        <v>0</v>
      </c>
      <c r="N4892" s="193" t="str">
        <f t="shared" si="9259"/>
        <v>Microwaves</v>
      </c>
      <c r="AA4892" s="193">
        <f t="shared" si="9280"/>
        <v>0</v>
      </c>
      <c r="AB4892" s="193" t="str">
        <f t="shared" ref="AB4892" si="9305">AB$148</f>
        <v>Herold, Sarah</v>
      </c>
    </row>
    <row r="4893" spans="1:28" s="188" customFormat="1" ht="17.399999999999999">
      <c r="A4893" s="193" t="str">
        <f t="shared" si="9275"/>
        <v>Microwaves</v>
      </c>
      <c r="B4893" s="193" t="str">
        <f t="shared" si="9276"/>
        <v>AD783Microwaves</v>
      </c>
      <c r="C4893" s="193" t="str">
        <f t="shared" si="9277"/>
        <v>MicrowavesHerold, Sarah</v>
      </c>
      <c r="D4893" s="193"/>
      <c r="E4893" s="193"/>
      <c r="F4893" s="193" t="str">
        <f t="shared" si="9278"/>
        <v>MicrowavesRichardson, Vicki</v>
      </c>
      <c r="G4893" s="193" t="str">
        <f t="shared" ref="G4893:M4893" si="9306">G$149</f>
        <v>Richardson, Vicki</v>
      </c>
      <c r="H4893" s="193" t="str">
        <f t="shared" si="9306"/>
        <v>Herold, Sarah</v>
      </c>
      <c r="I4893" s="193" t="str">
        <f t="shared" si="9306"/>
        <v>AD783</v>
      </c>
      <c r="J4893" s="193" t="str">
        <f t="shared" si="9306"/>
        <v>ADVANCE SALON &amp; BARBER SUPPLY</v>
      </c>
      <c r="K4893" s="193" t="str">
        <f t="shared" si="9306"/>
        <v>all</v>
      </c>
      <c r="L4893" s="193" t="str">
        <f t="shared" si="9306"/>
        <v>Jay Halaby &amp; Assoc</v>
      </c>
      <c r="M4893" s="193" t="str">
        <f t="shared" si="9306"/>
        <v>Beauty</v>
      </c>
      <c r="N4893" s="193" t="str">
        <f t="shared" si="9259"/>
        <v>Microwaves</v>
      </c>
      <c r="AA4893" s="193">
        <f t="shared" si="9280"/>
        <v>0</v>
      </c>
      <c r="AB4893" s="193" t="str">
        <f t="shared" ref="AB4893" si="9307">AB$149</f>
        <v>Herold, Sarah</v>
      </c>
    </row>
    <row r="4894" spans="1:28" s="188" customFormat="1" ht="17.399999999999999">
      <c r="A4894" s="193" t="str">
        <f t="shared" si="9275"/>
        <v>Microwaves</v>
      </c>
      <c r="B4894" s="193" t="str">
        <f t="shared" si="9276"/>
        <v>AL921Microwaves</v>
      </c>
      <c r="C4894" s="193" t="str">
        <f t="shared" si="9277"/>
        <v>MicrowavesHerold, Sarah</v>
      </c>
      <c r="D4894" s="193"/>
      <c r="E4894" s="193"/>
      <c r="F4894" s="193" t="str">
        <f t="shared" si="9278"/>
        <v>MicrowavesRichardson, Vicki</v>
      </c>
      <c r="G4894" s="193" t="str">
        <f t="shared" ref="G4894:M4894" si="9308">G$150</f>
        <v>Richardson, Vicki</v>
      </c>
      <c r="H4894" s="193" t="str">
        <f t="shared" si="9308"/>
        <v>Herold, Sarah</v>
      </c>
      <c r="I4894" s="193" t="str">
        <f t="shared" si="9308"/>
        <v>AL921</v>
      </c>
      <c r="J4894" s="193" t="str">
        <f t="shared" si="9308"/>
        <v>ALL ESSENTIALS INC</v>
      </c>
      <c r="K4894" s="193" t="str">
        <f t="shared" si="9308"/>
        <v>all</v>
      </c>
      <c r="L4894" s="193" t="str">
        <f t="shared" si="9308"/>
        <v>Jay Halaby &amp; Assoc</v>
      </c>
      <c r="M4894" s="193" t="str">
        <f t="shared" si="9308"/>
        <v>Beauty</v>
      </c>
      <c r="N4894" s="193" t="str">
        <f t="shared" si="9259"/>
        <v>Microwaves</v>
      </c>
      <c r="AA4894" s="193">
        <f t="shared" si="9280"/>
        <v>0</v>
      </c>
      <c r="AB4894" s="193" t="str">
        <f t="shared" ref="AB4894" si="9309">AB$150</f>
        <v>Herold, Sarah</v>
      </c>
    </row>
    <row r="4895" spans="1:28" s="188" customFormat="1" ht="17.399999999999999">
      <c r="A4895" s="193" t="str">
        <f t="shared" si="9275"/>
        <v>Microwaves</v>
      </c>
      <c r="B4895" s="193" t="str">
        <f t="shared" si="9276"/>
        <v>BE305Microwaves</v>
      </c>
      <c r="C4895" s="193" t="str">
        <f t="shared" si="9277"/>
        <v>MicrowavesHerold, Sarah</v>
      </c>
      <c r="D4895" s="193"/>
      <c r="E4895" s="193"/>
      <c r="F4895" s="193" t="str">
        <f t="shared" si="9278"/>
        <v>MicrowavesRichardson, Vicki</v>
      </c>
      <c r="G4895" s="193" t="str">
        <f t="shared" ref="G4895:M4895" si="9310">G$151</f>
        <v>Richardson, Vicki</v>
      </c>
      <c r="H4895" s="193" t="str">
        <f t="shared" si="9310"/>
        <v>Herold, Sarah</v>
      </c>
      <c r="I4895" s="193" t="str">
        <f t="shared" si="9310"/>
        <v>BE305</v>
      </c>
      <c r="J4895" s="193" t="str">
        <f t="shared" si="9310"/>
        <v>BEAUTY COLLECTION.COM INC</v>
      </c>
      <c r="K4895" s="193" t="str">
        <f t="shared" si="9310"/>
        <v>all</v>
      </c>
      <c r="L4895" s="193">
        <f t="shared" si="9310"/>
        <v>0</v>
      </c>
      <c r="M4895" s="193">
        <f t="shared" si="9310"/>
        <v>0</v>
      </c>
      <c r="N4895" s="193" t="str">
        <f t="shared" si="9259"/>
        <v>Microwaves</v>
      </c>
      <c r="AA4895" s="193">
        <f t="shared" si="9280"/>
        <v>0</v>
      </c>
      <c r="AB4895" s="193" t="str">
        <f t="shared" ref="AB4895" si="9311">AB$151</f>
        <v>Herold, Sarah</v>
      </c>
    </row>
    <row r="4896" spans="1:28" s="188" customFormat="1" ht="17.399999999999999">
      <c r="A4896" s="193" t="str">
        <f t="shared" si="9275"/>
        <v>Microwaves</v>
      </c>
      <c r="B4896" s="193" t="str">
        <f t="shared" si="9276"/>
        <v>BE337Microwaves</v>
      </c>
      <c r="C4896" s="193" t="str">
        <f t="shared" si="9277"/>
        <v>MicrowavesHerold, Sarah</v>
      </c>
      <c r="D4896" s="193"/>
      <c r="E4896" s="193"/>
      <c r="F4896" s="193" t="str">
        <f t="shared" si="9278"/>
        <v>MicrowavesRichardson, Vicki</v>
      </c>
      <c r="G4896" s="193" t="str">
        <f t="shared" ref="G4896:M4896" si="9312">G$152</f>
        <v>Richardson, Vicki</v>
      </c>
      <c r="H4896" s="193" t="str">
        <f t="shared" si="9312"/>
        <v>Herold, Sarah</v>
      </c>
      <c r="I4896" s="193" t="str">
        <f t="shared" si="9312"/>
        <v>BE337</v>
      </c>
      <c r="J4896" s="193" t="str">
        <f t="shared" si="9312"/>
        <v>BELLA'S BEAUTY SUPPLY LLC</v>
      </c>
      <c r="K4896" s="193" t="str">
        <f t="shared" si="9312"/>
        <v>all</v>
      </c>
      <c r="L4896" s="193" t="str">
        <f t="shared" si="9312"/>
        <v>Jay Halaby &amp; Assoc</v>
      </c>
      <c r="M4896" s="193" t="str">
        <f t="shared" si="9312"/>
        <v>Beauty</v>
      </c>
      <c r="N4896" s="193" t="str">
        <f t="shared" si="9259"/>
        <v>Microwaves</v>
      </c>
      <c r="AA4896" s="193">
        <f t="shared" si="9280"/>
        <v>0</v>
      </c>
      <c r="AB4896" s="193" t="str">
        <f t="shared" ref="AB4896" si="9313">AB$152</f>
        <v>Herold, Sarah</v>
      </c>
    </row>
    <row r="4897" spans="1:28" s="188" customFormat="1" ht="17.399999999999999">
      <c r="A4897" s="193" t="str">
        <f t="shared" si="9275"/>
        <v>Microwaves</v>
      </c>
      <c r="B4897" s="193" t="str">
        <f t="shared" si="9276"/>
        <v>BE587Microwaves</v>
      </c>
      <c r="C4897" s="193" t="str">
        <f t="shared" si="9277"/>
        <v>MicrowavesHerold, Sarah</v>
      </c>
      <c r="D4897" s="193"/>
      <c r="E4897" s="193"/>
      <c r="F4897" s="193" t="str">
        <f t="shared" si="9278"/>
        <v>MicrowavesRichardson, Vicki</v>
      </c>
      <c r="G4897" s="193" t="str">
        <f t="shared" ref="G4897:M4897" si="9314">G$153</f>
        <v>Richardson, Vicki</v>
      </c>
      <c r="H4897" s="193" t="str">
        <f t="shared" si="9314"/>
        <v>Herold, Sarah</v>
      </c>
      <c r="I4897" s="193" t="str">
        <f t="shared" si="9314"/>
        <v>BE587</v>
      </c>
      <c r="J4897" s="193" t="str">
        <f t="shared" si="9314"/>
        <v>BEAUTY.COM</v>
      </c>
      <c r="K4897" s="193" t="str">
        <f t="shared" si="9314"/>
        <v>all</v>
      </c>
      <c r="L4897" s="193">
        <f t="shared" si="9314"/>
        <v>0</v>
      </c>
      <c r="M4897" s="193">
        <f t="shared" si="9314"/>
        <v>0</v>
      </c>
      <c r="N4897" s="193" t="str">
        <f t="shared" si="9259"/>
        <v>Microwaves</v>
      </c>
      <c r="AA4897" s="193">
        <f t="shared" si="9280"/>
        <v>0</v>
      </c>
      <c r="AB4897" s="193" t="str">
        <f t="shared" ref="AB4897" si="9315">AB$153</f>
        <v>Herold, Sarah</v>
      </c>
    </row>
    <row r="4898" spans="1:28" s="188" customFormat="1" ht="17.399999999999999">
      <c r="A4898" s="193" t="str">
        <f t="shared" si="9275"/>
        <v>Microwaves</v>
      </c>
      <c r="B4898" s="193" t="str">
        <f t="shared" si="9276"/>
        <v>BE986Microwaves</v>
      </c>
      <c r="C4898" s="193" t="str">
        <f t="shared" si="9277"/>
        <v>MicrowavesHerold, Sarah</v>
      </c>
      <c r="D4898" s="193"/>
      <c r="E4898" s="193"/>
      <c r="F4898" s="193" t="str">
        <f t="shared" si="9278"/>
        <v>MicrowavesRichardson, Vicki</v>
      </c>
      <c r="G4898" s="193" t="str">
        <f t="shared" ref="G4898:M4898" si="9316">G$154</f>
        <v>Richardson, Vicki</v>
      </c>
      <c r="H4898" s="193" t="str">
        <f t="shared" si="9316"/>
        <v>Herold, Sarah</v>
      </c>
      <c r="I4898" s="193" t="str">
        <f t="shared" si="9316"/>
        <v>BE986</v>
      </c>
      <c r="J4898" s="193" t="str">
        <f t="shared" si="9316"/>
        <v>BEAUTY BROS INC</v>
      </c>
      <c r="K4898" s="193" t="str">
        <f t="shared" si="9316"/>
        <v>all</v>
      </c>
      <c r="L4898" s="193">
        <f t="shared" si="9316"/>
        <v>0</v>
      </c>
      <c r="M4898" s="193">
        <f t="shared" si="9316"/>
        <v>0</v>
      </c>
      <c r="N4898" s="193" t="str">
        <f t="shared" si="9259"/>
        <v>Microwaves</v>
      </c>
      <c r="AA4898" s="193">
        <f t="shared" si="9280"/>
        <v>0</v>
      </c>
      <c r="AB4898" s="193" t="str">
        <f t="shared" ref="AB4898" si="9317">AB$154</f>
        <v>Herold, Sarah</v>
      </c>
    </row>
    <row r="4899" spans="1:28" s="188" customFormat="1" ht="17.399999999999999">
      <c r="A4899" s="193" t="str">
        <f t="shared" si="9275"/>
        <v>Microwaves</v>
      </c>
      <c r="B4899" s="193" t="str">
        <f t="shared" si="9276"/>
        <v>BI356Microwaves</v>
      </c>
      <c r="C4899" s="193" t="str">
        <f t="shared" si="9277"/>
        <v>MicrowavesHerold, Sarah</v>
      </c>
      <c r="D4899" s="193"/>
      <c r="E4899" s="193"/>
      <c r="F4899" s="193" t="str">
        <f t="shared" si="9278"/>
        <v>MicrowavesRichardson, Vicki</v>
      </c>
      <c r="G4899" s="193" t="str">
        <f t="shared" ref="G4899:M4899" si="9318">G$155</f>
        <v>Richardson, Vicki</v>
      </c>
      <c r="H4899" s="193" t="str">
        <f t="shared" si="9318"/>
        <v>Herold, Sarah</v>
      </c>
      <c r="I4899" s="193" t="str">
        <f t="shared" si="9318"/>
        <v>BI356</v>
      </c>
      <c r="J4899" s="193" t="str">
        <f t="shared" si="9318"/>
        <v>BIONEXIA USA INC</v>
      </c>
      <c r="K4899" s="193" t="str">
        <f t="shared" si="9318"/>
        <v>all</v>
      </c>
      <c r="L4899" s="193" t="str">
        <f t="shared" si="9318"/>
        <v>Jay Halaby &amp; Assoc</v>
      </c>
      <c r="M4899" s="193" t="str">
        <f t="shared" si="9318"/>
        <v>Beauty</v>
      </c>
      <c r="N4899" s="193" t="str">
        <f t="shared" si="9259"/>
        <v>Microwaves</v>
      </c>
      <c r="AA4899" s="193">
        <f t="shared" si="9280"/>
        <v>0</v>
      </c>
      <c r="AB4899" s="193" t="str">
        <f t="shared" ref="AB4899" si="9319">AB$155</f>
        <v>Herold, Sarah</v>
      </c>
    </row>
    <row r="4900" spans="1:28" s="188" customFormat="1" ht="17.399999999999999">
      <c r="A4900" s="193" t="str">
        <f t="shared" si="9275"/>
        <v>Microwaves</v>
      </c>
      <c r="B4900" s="193" t="str">
        <f t="shared" si="9276"/>
        <v>BL345Microwaves</v>
      </c>
      <c r="C4900" s="193" t="str">
        <f t="shared" si="9277"/>
        <v>MicrowavesHerold, Sarah</v>
      </c>
      <c r="D4900" s="193"/>
      <c r="E4900" s="193"/>
      <c r="F4900" s="193" t="str">
        <f t="shared" si="9278"/>
        <v>MicrowavesRichardson, Vicki</v>
      </c>
      <c r="G4900" s="193" t="str">
        <f t="shared" ref="G4900:M4900" si="9320">G$156</f>
        <v>Richardson, Vicki</v>
      </c>
      <c r="H4900" s="193" t="str">
        <f t="shared" si="9320"/>
        <v>Herold, Sarah</v>
      </c>
      <c r="I4900" s="193" t="str">
        <f t="shared" si="9320"/>
        <v>BL345</v>
      </c>
      <c r="J4900" s="193" t="str">
        <f t="shared" si="9320"/>
        <v>BLOOMINGDALE'S</v>
      </c>
      <c r="K4900" s="193" t="str">
        <f t="shared" si="9320"/>
        <v>all</v>
      </c>
      <c r="L4900" s="193">
        <f t="shared" si="9320"/>
        <v>0</v>
      </c>
      <c r="M4900" s="193">
        <f t="shared" si="9320"/>
        <v>0</v>
      </c>
      <c r="N4900" s="193" t="str">
        <f t="shared" si="9259"/>
        <v>Microwaves</v>
      </c>
      <c r="AA4900" s="193">
        <f t="shared" si="9280"/>
        <v>0</v>
      </c>
      <c r="AB4900" s="193" t="str">
        <f t="shared" ref="AB4900" si="9321">AB$156</f>
        <v>Herold, Sarah</v>
      </c>
    </row>
    <row r="4901" spans="1:28" s="188" customFormat="1" ht="17.399999999999999">
      <c r="A4901" s="193" t="str">
        <f t="shared" si="9275"/>
        <v>Microwaves</v>
      </c>
      <c r="B4901" s="193" t="str">
        <f t="shared" si="9276"/>
        <v>CE281Microwaves</v>
      </c>
      <c r="C4901" s="193" t="str">
        <f t="shared" si="9277"/>
        <v>MicrowavesHerold, Sarah</v>
      </c>
      <c r="D4901" s="193"/>
      <c r="E4901" s="193"/>
      <c r="F4901" s="193" t="str">
        <f t="shared" si="9278"/>
        <v>MicrowavesRichardson, Vicki</v>
      </c>
      <c r="G4901" s="193" t="str">
        <f t="shared" ref="G4901:M4901" si="9322">G$157</f>
        <v>Richardson, Vicki</v>
      </c>
      <c r="H4901" s="193" t="str">
        <f t="shared" si="9322"/>
        <v>Herold, Sarah</v>
      </c>
      <c r="I4901" s="193" t="str">
        <f t="shared" si="9322"/>
        <v>CE281</v>
      </c>
      <c r="J4901" s="193" t="str">
        <f t="shared" si="9322"/>
        <v>CONTEC INTERNATIONAL</v>
      </c>
      <c r="K4901" s="193" t="str">
        <f t="shared" si="9322"/>
        <v>all</v>
      </c>
      <c r="L4901" s="193">
        <f t="shared" si="9322"/>
        <v>0</v>
      </c>
      <c r="M4901" s="193">
        <f t="shared" si="9322"/>
        <v>0</v>
      </c>
      <c r="N4901" s="193" t="str">
        <f t="shared" si="9259"/>
        <v>Microwaves</v>
      </c>
      <c r="AA4901" s="193">
        <f t="shared" si="9280"/>
        <v>0</v>
      </c>
      <c r="AB4901" s="193" t="str">
        <f t="shared" ref="AB4901" si="9323">AB$157</f>
        <v>Herold, Sarah</v>
      </c>
    </row>
    <row r="4902" spans="1:28" s="188" customFormat="1" ht="17.399999999999999">
      <c r="A4902" s="193" t="str">
        <f t="shared" si="9275"/>
        <v>Microwaves</v>
      </c>
      <c r="B4902" s="193" t="str">
        <f t="shared" si="9276"/>
        <v>CH901Microwaves</v>
      </c>
      <c r="C4902" s="193" t="str">
        <f t="shared" si="9277"/>
        <v>MicrowavesHerold, Sarah</v>
      </c>
      <c r="D4902" s="193"/>
      <c r="E4902" s="193"/>
      <c r="F4902" s="193" t="str">
        <f t="shared" si="9278"/>
        <v>MicrowavesRichardson, Vicki</v>
      </c>
      <c r="G4902" s="193" t="str">
        <f t="shared" ref="G4902:M4902" si="9324">G$158</f>
        <v>Richardson, Vicki</v>
      </c>
      <c r="H4902" s="193" t="str">
        <f t="shared" si="9324"/>
        <v>Herold, Sarah</v>
      </c>
      <c r="I4902" s="193" t="str">
        <f t="shared" si="9324"/>
        <v>CH901</v>
      </c>
      <c r="J4902" s="193" t="str">
        <f t="shared" si="9324"/>
        <v>CHENICE PRO SALON</v>
      </c>
      <c r="K4902" s="193" t="str">
        <f t="shared" si="9324"/>
        <v>all</v>
      </c>
      <c r="L4902" s="193" t="str">
        <f t="shared" si="9324"/>
        <v>Jay Halaby &amp; Assoc</v>
      </c>
      <c r="M4902" s="193" t="str">
        <f t="shared" si="9324"/>
        <v>Beauty</v>
      </c>
      <c r="N4902" s="193" t="str">
        <f t="shared" si="9259"/>
        <v>Microwaves</v>
      </c>
      <c r="AA4902" s="193">
        <f t="shared" si="9280"/>
        <v>0</v>
      </c>
      <c r="AB4902" s="193" t="str">
        <f t="shared" ref="AB4902" si="9325">AB$158</f>
        <v>Herold, Sarah</v>
      </c>
    </row>
    <row r="4903" spans="1:28" s="188" customFormat="1" ht="17.399999999999999">
      <c r="A4903" s="193" t="str">
        <f t="shared" si="9275"/>
        <v>Microwaves</v>
      </c>
      <c r="B4903" s="193" t="str">
        <f t="shared" si="9276"/>
        <v>CR854Microwaves</v>
      </c>
      <c r="C4903" s="193" t="str">
        <f t="shared" si="9277"/>
        <v>MicrowavesHerold, Sarah</v>
      </c>
      <c r="D4903" s="193"/>
      <c r="E4903" s="193"/>
      <c r="F4903" s="193" t="str">
        <f t="shared" si="9278"/>
        <v>MicrowavesRichardson, Vicki</v>
      </c>
      <c r="G4903" s="193" t="str">
        <f t="shared" ref="G4903:M4903" si="9326">G$159</f>
        <v>Richardson, Vicki</v>
      </c>
      <c r="H4903" s="193" t="str">
        <f t="shared" si="9326"/>
        <v>Herold, Sarah</v>
      </c>
      <c r="I4903" s="193" t="str">
        <f t="shared" si="9326"/>
        <v>CR854</v>
      </c>
      <c r="J4903" s="193" t="str">
        <f t="shared" si="9326"/>
        <v>CREATIVE BEAUTY CONCEPTS</v>
      </c>
      <c r="K4903" s="193" t="str">
        <f t="shared" si="9326"/>
        <v>all</v>
      </c>
      <c r="L4903" s="193" t="str">
        <f t="shared" si="9326"/>
        <v>Jay Halaby &amp; Assoc</v>
      </c>
      <c r="M4903" s="193" t="str">
        <f t="shared" si="9326"/>
        <v>Beauty</v>
      </c>
      <c r="N4903" s="193" t="str">
        <f t="shared" si="9259"/>
        <v>Microwaves</v>
      </c>
      <c r="AA4903" s="193">
        <f t="shared" si="9280"/>
        <v>0</v>
      </c>
      <c r="AB4903" s="193" t="str">
        <f t="shared" ref="AB4903" si="9327">AB$159</f>
        <v>Herold, Sarah</v>
      </c>
    </row>
    <row r="4904" spans="1:28" s="188" customFormat="1" ht="17.399999999999999">
      <c r="A4904" s="193" t="str">
        <f t="shared" si="9275"/>
        <v>Microwaves</v>
      </c>
      <c r="B4904" s="193" t="str">
        <f t="shared" si="9276"/>
        <v>CY001Microwaves</v>
      </c>
      <c r="C4904" s="193" t="str">
        <f t="shared" si="9277"/>
        <v>MicrowavesHerold, Sarah</v>
      </c>
      <c r="D4904" s="193"/>
      <c r="E4904" s="193"/>
      <c r="F4904" s="193" t="str">
        <f t="shared" si="9278"/>
        <v>MicrowavesRichardson, Vicki</v>
      </c>
      <c r="G4904" s="193" t="str">
        <f t="shared" ref="G4904:M4904" si="9328">G$160</f>
        <v>Richardson, Vicki</v>
      </c>
      <c r="H4904" s="193" t="str">
        <f t="shared" si="9328"/>
        <v>Herold, Sarah</v>
      </c>
      <c r="I4904" s="193" t="str">
        <f t="shared" si="9328"/>
        <v>CY001</v>
      </c>
      <c r="J4904" s="193" t="str">
        <f t="shared" si="9328"/>
        <v>CYNTHIA SALON SERVICES</v>
      </c>
      <c r="K4904" s="193" t="str">
        <f t="shared" si="9328"/>
        <v>all</v>
      </c>
      <c r="L4904" s="193" t="str">
        <f t="shared" si="9328"/>
        <v>Jay Halaby &amp; Assoc</v>
      </c>
      <c r="M4904" s="193" t="str">
        <f t="shared" si="9328"/>
        <v>Beauty</v>
      </c>
      <c r="N4904" s="193" t="str">
        <f t="shared" si="9259"/>
        <v>Microwaves</v>
      </c>
      <c r="AA4904" s="193">
        <f t="shared" si="9280"/>
        <v>0</v>
      </c>
      <c r="AB4904" s="193" t="str">
        <f t="shared" ref="AB4904" si="9329">AB$160</f>
        <v>Herold, Sarah</v>
      </c>
    </row>
    <row r="4905" spans="1:28" s="188" customFormat="1" ht="17.399999999999999">
      <c r="A4905" s="193" t="str">
        <f t="shared" si="9275"/>
        <v>Microwaves</v>
      </c>
      <c r="B4905" s="193" t="str">
        <f t="shared" si="9276"/>
        <v>DM026Microwaves</v>
      </c>
      <c r="C4905" s="193" t="str">
        <f t="shared" si="9277"/>
        <v>MicrowavesHerold, Sarah</v>
      </c>
      <c r="D4905" s="193"/>
      <c r="E4905" s="193"/>
      <c r="F4905" s="193" t="str">
        <f t="shared" si="9278"/>
        <v>MicrowavesRichardson, Vicki</v>
      </c>
      <c r="G4905" s="193" t="str">
        <f t="shared" ref="G4905:M4905" si="9330">G$161</f>
        <v>Richardson, Vicki</v>
      </c>
      <c r="H4905" s="193" t="str">
        <f t="shared" si="9330"/>
        <v>Herold, Sarah</v>
      </c>
      <c r="I4905" s="193" t="str">
        <f t="shared" si="9330"/>
        <v>DM026</v>
      </c>
      <c r="J4905" s="193" t="str">
        <f t="shared" si="9330"/>
        <v>DISCOVER SALON SERVICES</v>
      </c>
      <c r="K4905" s="193" t="str">
        <f t="shared" si="9330"/>
        <v>all</v>
      </c>
      <c r="L4905" s="193" t="str">
        <f t="shared" si="9330"/>
        <v>Jay Halaby &amp; Assoc</v>
      </c>
      <c r="M4905" s="193" t="str">
        <f t="shared" si="9330"/>
        <v>Beauty</v>
      </c>
      <c r="N4905" s="193" t="str">
        <f t="shared" si="9259"/>
        <v>Microwaves</v>
      </c>
      <c r="AA4905" s="193">
        <f t="shared" si="9280"/>
        <v>0</v>
      </c>
      <c r="AB4905" s="193" t="str">
        <f t="shared" ref="AB4905" si="9331">AB$161</f>
        <v>Herold, Sarah</v>
      </c>
    </row>
    <row r="4906" spans="1:28" s="188" customFormat="1" ht="17.399999999999999">
      <c r="A4906" s="193" t="str">
        <f t="shared" si="9275"/>
        <v>Microwaves</v>
      </c>
      <c r="B4906" s="193" t="str">
        <f t="shared" si="9276"/>
        <v>EC238Microwaves</v>
      </c>
      <c r="C4906" s="193" t="str">
        <f t="shared" si="9277"/>
        <v>MicrowavesHerold, Sarah</v>
      </c>
      <c r="D4906" s="193"/>
      <c r="E4906" s="193"/>
      <c r="F4906" s="193" t="str">
        <f t="shared" si="9278"/>
        <v>MicrowavesRichardson, Vicki</v>
      </c>
      <c r="G4906" s="193" t="str">
        <f t="shared" ref="G4906:M4906" si="9332">G$162</f>
        <v>Richardson, Vicki</v>
      </c>
      <c r="H4906" s="193" t="str">
        <f t="shared" si="9332"/>
        <v>Herold, Sarah</v>
      </c>
      <c r="I4906" s="193" t="str">
        <f t="shared" si="9332"/>
        <v>EC238</v>
      </c>
      <c r="J4906" s="193" t="str">
        <f t="shared" si="9332"/>
        <v>ECONOMY BEAUTY SUPPLY</v>
      </c>
      <c r="K4906" s="193" t="str">
        <f t="shared" si="9332"/>
        <v>all</v>
      </c>
      <c r="L4906" s="193" t="str">
        <f t="shared" si="9332"/>
        <v>Jay Halaby &amp; Assoc</v>
      </c>
      <c r="M4906" s="193" t="str">
        <f t="shared" si="9332"/>
        <v>Beauty</v>
      </c>
      <c r="N4906" s="193" t="str">
        <f t="shared" si="9259"/>
        <v>Microwaves</v>
      </c>
      <c r="AA4906" s="193">
        <f t="shared" si="9280"/>
        <v>0</v>
      </c>
      <c r="AB4906" s="193" t="str">
        <f t="shared" ref="AB4906" si="9333">AB$162</f>
        <v>Herold, Sarah</v>
      </c>
    </row>
    <row r="4907" spans="1:28" s="188" customFormat="1" ht="17.399999999999999">
      <c r="A4907" s="193" t="str">
        <f t="shared" si="9275"/>
        <v>Microwaves</v>
      </c>
      <c r="B4907" s="193" t="str">
        <f t="shared" si="9276"/>
        <v>EC301Microwaves</v>
      </c>
      <c r="C4907" s="193" t="str">
        <f t="shared" si="9277"/>
        <v>MicrowavesHerold, Sarah</v>
      </c>
      <c r="D4907" s="193"/>
      <c r="E4907" s="193"/>
      <c r="F4907" s="193" t="str">
        <f t="shared" si="9278"/>
        <v>MicrowavesRichardson, Vicki</v>
      </c>
      <c r="G4907" s="193" t="str">
        <f t="shared" ref="G4907:M4907" si="9334">G$163</f>
        <v>Richardson, Vicki</v>
      </c>
      <c r="H4907" s="193" t="str">
        <f t="shared" si="9334"/>
        <v>Herold, Sarah</v>
      </c>
      <c r="I4907" s="193" t="str">
        <f t="shared" si="9334"/>
        <v>EC301</v>
      </c>
      <c r="J4907" s="193" t="str">
        <f t="shared" si="9334"/>
        <v>FINELINE DISTRIBUTOR INC</v>
      </c>
      <c r="K4907" s="193" t="str">
        <f t="shared" si="9334"/>
        <v>all</v>
      </c>
      <c r="L4907" s="193" t="str">
        <f t="shared" si="9334"/>
        <v>Jay Halaby &amp; Assoc</v>
      </c>
      <c r="M4907" s="193" t="str">
        <f t="shared" si="9334"/>
        <v>Beauty</v>
      </c>
      <c r="N4907" s="193" t="str">
        <f t="shared" si="9259"/>
        <v>Microwaves</v>
      </c>
      <c r="AA4907" s="193">
        <f t="shared" si="9280"/>
        <v>0</v>
      </c>
      <c r="AB4907" s="193" t="str">
        <f t="shared" ref="AB4907" si="9335">AB$163</f>
        <v>Herold, Sarah</v>
      </c>
    </row>
    <row r="4908" spans="1:28" s="188" customFormat="1" ht="17.399999999999999">
      <c r="A4908" s="193" t="str">
        <f t="shared" si="9275"/>
        <v>Microwaves</v>
      </c>
      <c r="B4908" s="193" t="str">
        <f t="shared" si="9276"/>
        <v>EV146Microwaves</v>
      </c>
      <c r="C4908" s="193" t="str">
        <f t="shared" si="9277"/>
        <v>MicrowavesHerold, Sarah</v>
      </c>
      <c r="D4908" s="193"/>
      <c r="E4908" s="193"/>
      <c r="F4908" s="193" t="str">
        <f t="shared" si="9278"/>
        <v>MicrowavesRichardson, Vicki</v>
      </c>
      <c r="G4908" s="193" t="str">
        <f t="shared" ref="G4908:M4908" si="9336">G$164</f>
        <v>Richardson, Vicki</v>
      </c>
      <c r="H4908" s="193" t="str">
        <f t="shared" si="9336"/>
        <v>Herold, Sarah</v>
      </c>
      <c r="I4908" s="193" t="str">
        <f t="shared" si="9336"/>
        <v>EV146</v>
      </c>
      <c r="J4908" s="193" t="str">
        <f t="shared" si="9336"/>
        <v>EVERGREEN TEAM USA</v>
      </c>
      <c r="K4908" s="193" t="str">
        <f t="shared" si="9336"/>
        <v>all</v>
      </c>
      <c r="L4908" s="193" t="str">
        <f t="shared" si="9336"/>
        <v>Jay Halaby &amp; Assoc</v>
      </c>
      <c r="M4908" s="193" t="str">
        <f t="shared" si="9336"/>
        <v>Beauty</v>
      </c>
      <c r="N4908" s="193" t="str">
        <f t="shared" si="9259"/>
        <v>Microwaves</v>
      </c>
      <c r="AA4908" s="193">
        <f t="shared" si="9280"/>
        <v>0</v>
      </c>
      <c r="AB4908" s="193" t="str">
        <f t="shared" ref="AB4908" si="9337">AB$164</f>
        <v>Herold, Sarah</v>
      </c>
    </row>
    <row r="4909" spans="1:28" s="188" customFormat="1" ht="17.399999999999999">
      <c r="A4909" s="193" t="str">
        <f t="shared" si="9275"/>
        <v>Microwaves</v>
      </c>
      <c r="B4909" s="193" t="str">
        <f t="shared" si="9276"/>
        <v>FO396Microwaves</v>
      </c>
      <c r="C4909" s="193" t="str">
        <f t="shared" si="9277"/>
        <v>MicrowavesHerold, Sarah</v>
      </c>
      <c r="D4909" s="193"/>
      <c r="E4909" s="193"/>
      <c r="F4909" s="193" t="str">
        <f t="shared" si="9278"/>
        <v>MicrowavesRichardson, Vicki</v>
      </c>
      <c r="G4909" s="193" t="str">
        <f t="shared" ref="G4909:M4909" si="9338">G$165</f>
        <v>Richardson, Vicki</v>
      </c>
      <c r="H4909" s="193" t="str">
        <f t="shared" si="9338"/>
        <v>Herold, Sarah</v>
      </c>
      <c r="I4909" s="193" t="str">
        <f t="shared" si="9338"/>
        <v>FO396</v>
      </c>
      <c r="J4909" s="193" t="str">
        <f t="shared" si="9338"/>
        <v>FOUR STAR BEAUTY SUPPLY CORP</v>
      </c>
      <c r="K4909" s="193" t="str">
        <f t="shared" si="9338"/>
        <v>all</v>
      </c>
      <c r="L4909" s="193" t="str">
        <f t="shared" si="9338"/>
        <v>Jay Halaby &amp; Assoc</v>
      </c>
      <c r="M4909" s="193" t="str">
        <f t="shared" si="9338"/>
        <v>Beauty</v>
      </c>
      <c r="N4909" s="193" t="str">
        <f t="shared" si="9259"/>
        <v>Microwaves</v>
      </c>
      <c r="AA4909" s="193">
        <f t="shared" si="9280"/>
        <v>0</v>
      </c>
      <c r="AB4909" s="193" t="str">
        <f t="shared" ref="AB4909" si="9339">AB$165</f>
        <v>Herold, Sarah</v>
      </c>
    </row>
    <row r="4910" spans="1:28" s="188" customFormat="1" ht="17.399999999999999">
      <c r="A4910" s="193" t="str">
        <f t="shared" si="9275"/>
        <v>Microwaves</v>
      </c>
      <c r="B4910" s="193" t="str">
        <f t="shared" si="9276"/>
        <v>GR900Microwaves</v>
      </c>
      <c r="C4910" s="193" t="str">
        <f t="shared" si="9277"/>
        <v>MicrowavesHerold, Sarah</v>
      </c>
      <c r="D4910" s="193"/>
      <c r="E4910" s="193"/>
      <c r="F4910" s="193" t="str">
        <f t="shared" si="9278"/>
        <v>MicrowavesRichardson, Vicki</v>
      </c>
      <c r="G4910" s="193" t="str">
        <f t="shared" ref="G4910:M4910" si="9340">G$166</f>
        <v>Richardson, Vicki</v>
      </c>
      <c r="H4910" s="193" t="str">
        <f t="shared" si="9340"/>
        <v>Herold, Sarah</v>
      </c>
      <c r="I4910" s="193" t="str">
        <f t="shared" si="9340"/>
        <v>GR900</v>
      </c>
      <c r="J4910" s="193" t="str">
        <f t="shared" si="9340"/>
        <v>GROOM IT INDUSTRIES</v>
      </c>
      <c r="K4910" s="193" t="str">
        <f t="shared" si="9340"/>
        <v>all</v>
      </c>
      <c r="L4910" s="193" t="str">
        <f t="shared" si="9340"/>
        <v>Jay Halaby &amp; Assoc</v>
      </c>
      <c r="M4910" s="193" t="str">
        <f t="shared" si="9340"/>
        <v>Beauty</v>
      </c>
      <c r="N4910" s="193" t="str">
        <f t="shared" si="9259"/>
        <v>Microwaves</v>
      </c>
      <c r="AA4910" s="193">
        <f t="shared" si="9280"/>
        <v>0</v>
      </c>
      <c r="AB4910" s="193" t="str">
        <f t="shared" ref="AB4910" si="9341">AB$166</f>
        <v>Herold, Sarah</v>
      </c>
    </row>
    <row r="4911" spans="1:28" s="188" customFormat="1" ht="17.399999999999999">
      <c r="A4911" s="193" t="str">
        <f t="shared" si="9275"/>
        <v>Microwaves</v>
      </c>
      <c r="B4911" s="193" t="str">
        <f t="shared" si="9276"/>
        <v>IN021Microwaves</v>
      </c>
      <c r="C4911" s="193" t="str">
        <f t="shared" si="9277"/>
        <v>MicrowavesHerold, Sarah</v>
      </c>
      <c r="D4911" s="193"/>
      <c r="E4911" s="193"/>
      <c r="F4911" s="193" t="str">
        <f t="shared" si="9278"/>
        <v>MicrowavesRichardson, Vicki</v>
      </c>
      <c r="G4911" s="193" t="str">
        <f t="shared" ref="G4911:M4911" si="9342">G$167</f>
        <v>Richardson, Vicki</v>
      </c>
      <c r="H4911" s="193" t="str">
        <f t="shared" si="9342"/>
        <v>Herold, Sarah</v>
      </c>
      <c r="I4911" s="193" t="str">
        <f t="shared" si="9342"/>
        <v>IN021</v>
      </c>
      <c r="J4911" s="193" t="str">
        <f t="shared" si="9342"/>
        <v>INTERNATIONAL SALON/UNITED BEAUTY</v>
      </c>
      <c r="K4911" s="193" t="str">
        <f t="shared" si="9342"/>
        <v>all</v>
      </c>
      <c r="L4911" s="193" t="str">
        <f t="shared" si="9342"/>
        <v>Jay Halaby &amp; Assoc</v>
      </c>
      <c r="M4911" s="193" t="str">
        <f t="shared" si="9342"/>
        <v>Beauty</v>
      </c>
      <c r="N4911" s="193" t="str">
        <f t="shared" si="9259"/>
        <v>Microwaves</v>
      </c>
      <c r="AA4911" s="193">
        <f t="shared" si="9280"/>
        <v>0</v>
      </c>
      <c r="AB4911" s="193" t="str">
        <f t="shared" ref="AB4911" si="9343">AB$167</f>
        <v>Herold, Sarah</v>
      </c>
    </row>
    <row r="4912" spans="1:28" s="188" customFormat="1" ht="17.399999999999999">
      <c r="A4912" s="193" t="str">
        <f t="shared" si="9275"/>
        <v>Microwaves</v>
      </c>
      <c r="B4912" s="193" t="str">
        <f t="shared" si="9276"/>
        <v>IN883Microwaves</v>
      </c>
      <c r="C4912" s="193" t="str">
        <f t="shared" si="9277"/>
        <v>MicrowavesHerold, Sarah</v>
      </c>
      <c r="D4912" s="193"/>
      <c r="E4912" s="193"/>
      <c r="F4912" s="193" t="str">
        <f t="shared" si="9278"/>
        <v>MicrowavesRichardson, Vicki</v>
      </c>
      <c r="G4912" s="193" t="str">
        <f t="shared" ref="G4912:M4912" si="9344">G$168</f>
        <v>Richardson, Vicki</v>
      </c>
      <c r="H4912" s="193" t="str">
        <f t="shared" si="9344"/>
        <v>Herold, Sarah</v>
      </c>
      <c r="I4912" s="193" t="str">
        <f t="shared" si="9344"/>
        <v>IN883</v>
      </c>
      <c r="J4912" s="193" t="str">
        <f t="shared" si="9344"/>
        <v>INNOVATIVE SALON SOLUTIONS</v>
      </c>
      <c r="K4912" s="193" t="str">
        <f t="shared" si="9344"/>
        <v>all</v>
      </c>
      <c r="L4912" s="193" t="str">
        <f t="shared" si="9344"/>
        <v>Jay Halaby &amp; Assoc</v>
      </c>
      <c r="M4912" s="193" t="str">
        <f t="shared" si="9344"/>
        <v>Beauty</v>
      </c>
      <c r="N4912" s="193" t="str">
        <f t="shared" si="9259"/>
        <v>Microwaves</v>
      </c>
      <c r="AA4912" s="193">
        <f t="shared" si="9280"/>
        <v>0</v>
      </c>
      <c r="AB4912" s="193" t="str">
        <f t="shared" ref="AB4912" si="9345">AB$168</f>
        <v>Herold, Sarah</v>
      </c>
    </row>
    <row r="4913" spans="1:28" s="188" customFormat="1" ht="17.399999999999999">
      <c r="A4913" s="193" t="str">
        <f t="shared" si="9275"/>
        <v>Microwaves</v>
      </c>
      <c r="B4913" s="193" t="str">
        <f t="shared" si="9276"/>
        <v>J0250Microwaves</v>
      </c>
      <c r="C4913" s="193" t="str">
        <f t="shared" si="9277"/>
        <v>MicrowavesHerold, Sarah</v>
      </c>
      <c r="D4913" s="193"/>
      <c r="E4913" s="193"/>
      <c r="F4913" s="193" t="str">
        <f t="shared" si="9278"/>
        <v>MicrowavesRichardson, Vicki</v>
      </c>
      <c r="G4913" s="193" t="str">
        <f t="shared" ref="G4913:M4913" si="9346">G$169</f>
        <v>Richardson, Vicki</v>
      </c>
      <c r="H4913" s="193" t="str">
        <f t="shared" si="9346"/>
        <v>Herold, Sarah</v>
      </c>
      <c r="I4913" s="193" t="str">
        <f t="shared" si="9346"/>
        <v>J0250</v>
      </c>
      <c r="J4913" s="193" t="str">
        <f t="shared" si="9346"/>
        <v>NORDSTROM</v>
      </c>
      <c r="K4913" s="193" t="str">
        <f t="shared" si="9346"/>
        <v>all</v>
      </c>
      <c r="L4913" s="193">
        <f t="shared" si="9346"/>
        <v>0</v>
      </c>
      <c r="M4913" s="193">
        <f t="shared" si="9346"/>
        <v>0</v>
      </c>
      <c r="N4913" s="193" t="str">
        <f t="shared" si="9259"/>
        <v>Microwaves</v>
      </c>
      <c r="AA4913" s="193">
        <f t="shared" si="9280"/>
        <v>0</v>
      </c>
      <c r="AB4913" s="193" t="str">
        <f t="shared" ref="AB4913" si="9347">AB$169</f>
        <v>Herold, Sarah</v>
      </c>
    </row>
    <row r="4914" spans="1:28" s="188" customFormat="1" ht="17.399999999999999">
      <c r="A4914" s="193" t="str">
        <f t="shared" si="9275"/>
        <v>Microwaves</v>
      </c>
      <c r="B4914" s="193" t="str">
        <f t="shared" si="9276"/>
        <v>JL011Microwaves</v>
      </c>
      <c r="C4914" s="193" t="str">
        <f t="shared" si="9277"/>
        <v>MicrowavesHerold, Sarah</v>
      </c>
      <c r="D4914" s="193"/>
      <c r="E4914" s="193"/>
      <c r="F4914" s="193" t="str">
        <f t="shared" si="9278"/>
        <v>MicrowavesRichardson, Vicki</v>
      </c>
      <c r="G4914" s="193" t="str">
        <f t="shared" ref="G4914:M4914" si="9348">G$170</f>
        <v>Richardson, Vicki</v>
      </c>
      <c r="H4914" s="193" t="str">
        <f t="shared" si="9348"/>
        <v>Herold, Sarah</v>
      </c>
      <c r="I4914" s="193" t="str">
        <f t="shared" si="9348"/>
        <v>JL011</v>
      </c>
      <c r="J4914" s="193" t="str">
        <f t="shared" si="9348"/>
        <v>JLMOON INC / PINK BEAUTY</v>
      </c>
      <c r="K4914" s="193" t="str">
        <f t="shared" si="9348"/>
        <v>all</v>
      </c>
      <c r="L4914" s="193" t="str">
        <f t="shared" si="9348"/>
        <v>Jay Halaby &amp; Assoc</v>
      </c>
      <c r="M4914" s="193" t="str">
        <f t="shared" si="9348"/>
        <v>Beauty</v>
      </c>
      <c r="N4914" s="193" t="str">
        <f t="shared" si="9259"/>
        <v>Microwaves</v>
      </c>
      <c r="AA4914" s="193">
        <f t="shared" si="9280"/>
        <v>0</v>
      </c>
      <c r="AB4914" s="193" t="str">
        <f t="shared" ref="AB4914" si="9349">AB$170</f>
        <v>Herold, Sarah</v>
      </c>
    </row>
    <row r="4915" spans="1:28" s="188" customFormat="1" ht="17.399999999999999">
      <c r="A4915" s="193" t="str">
        <f t="shared" si="9275"/>
        <v>Microwaves</v>
      </c>
      <c r="B4915" s="193" t="str">
        <f t="shared" si="9276"/>
        <v>JO471Microwaves</v>
      </c>
      <c r="C4915" s="193" t="str">
        <f t="shared" si="9277"/>
        <v>MicrowavesHerold, Sarah</v>
      </c>
      <c r="D4915" s="193"/>
      <c r="E4915" s="193"/>
      <c r="F4915" s="193" t="str">
        <f t="shared" si="9278"/>
        <v>MicrowavesRichardson, Vicki</v>
      </c>
      <c r="G4915" s="193" t="str">
        <f t="shared" ref="G4915:M4915" si="9350">G$171</f>
        <v>Richardson, Vicki</v>
      </c>
      <c r="H4915" s="193" t="str">
        <f t="shared" si="9350"/>
        <v>Herold, Sarah</v>
      </c>
      <c r="I4915" s="193" t="str">
        <f t="shared" si="9350"/>
        <v>JO471</v>
      </c>
      <c r="J4915" s="193" t="str">
        <f t="shared" si="9350"/>
        <v>JSKY SOLUTION INC</v>
      </c>
      <c r="K4915" s="193" t="str">
        <f t="shared" si="9350"/>
        <v>all</v>
      </c>
      <c r="L4915" s="193" t="str">
        <f t="shared" si="9350"/>
        <v>Jay Halaby &amp; Assoc</v>
      </c>
      <c r="M4915" s="193" t="str">
        <f t="shared" si="9350"/>
        <v>Beauty</v>
      </c>
      <c r="N4915" s="193" t="str">
        <f t="shared" si="9259"/>
        <v>Microwaves</v>
      </c>
      <c r="AA4915" s="193">
        <f t="shared" si="9280"/>
        <v>0</v>
      </c>
      <c r="AB4915" s="193" t="str">
        <f t="shared" ref="AB4915" si="9351">AB$171</f>
        <v>Herold, Sarah</v>
      </c>
    </row>
    <row r="4916" spans="1:28" s="188" customFormat="1" ht="17.399999999999999">
      <c r="A4916" s="193" t="str">
        <f t="shared" si="9275"/>
        <v>Microwaves</v>
      </c>
      <c r="B4916" s="193" t="str">
        <f t="shared" si="9276"/>
        <v>JR091Microwaves</v>
      </c>
      <c r="C4916" s="193" t="str">
        <f t="shared" si="9277"/>
        <v>MicrowavesHerold, Sarah</v>
      </c>
      <c r="D4916" s="193"/>
      <c r="E4916" s="193"/>
      <c r="F4916" s="193" t="str">
        <f t="shared" si="9278"/>
        <v>MicrowavesRichardson, Vicki</v>
      </c>
      <c r="G4916" s="193" t="str">
        <f t="shared" ref="G4916:M4916" si="9352">G$172</f>
        <v>Richardson, Vicki</v>
      </c>
      <c r="H4916" s="193" t="str">
        <f t="shared" si="9352"/>
        <v>Herold, Sarah</v>
      </c>
      <c r="I4916" s="193" t="str">
        <f t="shared" si="9352"/>
        <v>JR091</v>
      </c>
      <c r="J4916" s="193" t="str">
        <f t="shared" si="9352"/>
        <v>J &amp; R BEAUTY SUPPLY</v>
      </c>
      <c r="K4916" s="193" t="str">
        <f t="shared" si="9352"/>
        <v>all</v>
      </c>
      <c r="L4916" s="193" t="str">
        <f t="shared" si="9352"/>
        <v>Jay Halaby &amp; Assoc</v>
      </c>
      <c r="M4916" s="193" t="str">
        <f t="shared" si="9352"/>
        <v>Beauty</v>
      </c>
      <c r="N4916" s="193" t="str">
        <f t="shared" si="9259"/>
        <v>Microwaves</v>
      </c>
      <c r="AA4916" s="193">
        <f t="shared" si="9280"/>
        <v>0</v>
      </c>
      <c r="AB4916" s="193" t="str">
        <f t="shared" ref="AB4916" si="9353">AB$172</f>
        <v>Herold, Sarah</v>
      </c>
    </row>
    <row r="4917" spans="1:28" s="188" customFormat="1" ht="17.399999999999999">
      <c r="A4917" s="193" t="str">
        <f t="shared" si="9275"/>
        <v>Microwaves</v>
      </c>
      <c r="B4917" s="193" t="str">
        <f t="shared" si="9276"/>
        <v>KA388Microwaves</v>
      </c>
      <c r="C4917" s="193" t="str">
        <f t="shared" si="9277"/>
        <v>MicrowavesHerold, Sarah</v>
      </c>
      <c r="D4917" s="193"/>
      <c r="E4917" s="193"/>
      <c r="F4917" s="193" t="str">
        <f t="shared" si="9278"/>
        <v>MicrowavesRichardson, Vicki</v>
      </c>
      <c r="G4917" s="193" t="str">
        <f t="shared" ref="G4917:M4917" si="9354">G$173</f>
        <v>Richardson, Vicki</v>
      </c>
      <c r="H4917" s="193" t="str">
        <f t="shared" si="9354"/>
        <v>Herold, Sarah</v>
      </c>
      <c r="I4917" s="193" t="str">
        <f t="shared" si="9354"/>
        <v>KA388</v>
      </c>
      <c r="J4917" s="193" t="str">
        <f t="shared" si="9354"/>
        <v>KANAR, Inc</v>
      </c>
      <c r="K4917" s="193" t="str">
        <f t="shared" si="9354"/>
        <v>all</v>
      </c>
      <c r="L4917" s="193">
        <f t="shared" si="9354"/>
        <v>0</v>
      </c>
      <c r="M4917" s="193">
        <f t="shared" si="9354"/>
        <v>0</v>
      </c>
      <c r="N4917" s="193" t="str">
        <f t="shared" si="9259"/>
        <v>Microwaves</v>
      </c>
      <c r="AA4917" s="193">
        <f t="shared" si="9280"/>
        <v>0</v>
      </c>
      <c r="AB4917" s="193" t="str">
        <f t="shared" ref="AB4917" si="9355">AB$173</f>
        <v>Herold, Sarah</v>
      </c>
    </row>
    <row r="4918" spans="1:28" s="188" customFormat="1" ht="17.399999999999999">
      <c r="A4918" s="193" t="str">
        <f t="shared" si="9275"/>
        <v>Microwaves</v>
      </c>
      <c r="B4918" s="193" t="str">
        <f t="shared" si="9276"/>
        <v>LA971Microwaves</v>
      </c>
      <c r="C4918" s="193" t="str">
        <f t="shared" si="9277"/>
        <v>MicrowavesHerold, Sarah</v>
      </c>
      <c r="D4918" s="193"/>
      <c r="E4918" s="193"/>
      <c r="F4918" s="193" t="str">
        <f t="shared" si="9278"/>
        <v>MicrowavesRichardson, Vicki</v>
      </c>
      <c r="G4918" s="193" t="str">
        <f t="shared" ref="G4918:M4918" si="9356">G$174</f>
        <v>Richardson, Vicki</v>
      </c>
      <c r="H4918" s="193" t="str">
        <f t="shared" si="9356"/>
        <v>Herold, Sarah</v>
      </c>
      <c r="I4918" s="193" t="str">
        <f t="shared" si="9356"/>
        <v>LA971</v>
      </c>
      <c r="J4918" s="193" t="str">
        <f t="shared" si="9356"/>
        <v>LA SHEAR</v>
      </c>
      <c r="K4918" s="193" t="str">
        <f t="shared" si="9356"/>
        <v>all</v>
      </c>
      <c r="L4918" s="193" t="str">
        <f t="shared" si="9356"/>
        <v>Jay Halaby &amp; Assoc</v>
      </c>
      <c r="M4918" s="193" t="str">
        <f t="shared" si="9356"/>
        <v>Beauty</v>
      </c>
      <c r="N4918" s="193" t="str">
        <f t="shared" si="9259"/>
        <v>Microwaves</v>
      </c>
      <c r="AA4918" s="193">
        <f t="shared" si="9280"/>
        <v>0</v>
      </c>
      <c r="AB4918" s="193" t="str">
        <f t="shared" ref="AB4918" si="9357">AB$174</f>
        <v>Herold, Sarah</v>
      </c>
    </row>
    <row r="4919" spans="1:28" s="188" customFormat="1" ht="17.399999999999999">
      <c r="A4919" s="193" t="str">
        <f t="shared" si="9275"/>
        <v>Microwaves</v>
      </c>
      <c r="B4919" s="193" t="str">
        <f t="shared" si="9276"/>
        <v>LE620Microwaves</v>
      </c>
      <c r="C4919" s="193" t="str">
        <f t="shared" si="9277"/>
        <v>MicrowavesHerold, Sarah</v>
      </c>
      <c r="D4919" s="193"/>
      <c r="E4919" s="193"/>
      <c r="F4919" s="193" t="str">
        <f t="shared" si="9278"/>
        <v>MicrowavesRichardson, Vicki</v>
      </c>
      <c r="G4919" s="193" t="str">
        <f t="shared" ref="G4919:M4919" si="9358">G$175</f>
        <v>Richardson, Vicki</v>
      </c>
      <c r="H4919" s="193" t="str">
        <f t="shared" si="9358"/>
        <v>Herold, Sarah</v>
      </c>
      <c r="I4919" s="193" t="str">
        <f t="shared" si="9358"/>
        <v>LE620</v>
      </c>
      <c r="J4919" s="193" t="str">
        <f t="shared" si="9358"/>
        <v>LEZLY'S BEAUTY</v>
      </c>
      <c r="K4919" s="193" t="str">
        <f t="shared" si="9358"/>
        <v>all</v>
      </c>
      <c r="L4919" s="193" t="str">
        <f t="shared" si="9358"/>
        <v>Jay Halaby &amp; Assoc</v>
      </c>
      <c r="M4919" s="193" t="str">
        <f t="shared" si="9358"/>
        <v>Beauty</v>
      </c>
      <c r="N4919" s="193" t="str">
        <f t="shared" si="9259"/>
        <v>Microwaves</v>
      </c>
      <c r="AA4919" s="193">
        <f t="shared" si="9280"/>
        <v>0</v>
      </c>
      <c r="AB4919" s="193" t="str">
        <f t="shared" ref="AB4919" si="9359">AB$175</f>
        <v>Herold, Sarah</v>
      </c>
    </row>
    <row r="4920" spans="1:28" s="188" customFormat="1" ht="17.399999999999999">
      <c r="A4920" s="193" t="str">
        <f t="shared" si="9275"/>
        <v>Microwaves</v>
      </c>
      <c r="B4920" s="193" t="str">
        <f t="shared" si="9276"/>
        <v>MC546Microwaves</v>
      </c>
      <c r="C4920" s="193" t="str">
        <f t="shared" si="9277"/>
        <v>MicrowavesHerold, Sarah</v>
      </c>
      <c r="D4920" s="193"/>
      <c r="E4920" s="193"/>
      <c r="F4920" s="193" t="str">
        <f t="shared" si="9278"/>
        <v>MicrowavesRichardson, Vicki</v>
      </c>
      <c r="G4920" s="193" t="str">
        <f t="shared" ref="G4920:M4920" si="9360">G$176</f>
        <v>Richardson, Vicki</v>
      </c>
      <c r="H4920" s="193" t="str">
        <f t="shared" si="9360"/>
        <v>Herold, Sarah</v>
      </c>
      <c r="I4920" s="193" t="str">
        <f t="shared" si="9360"/>
        <v>MC546</v>
      </c>
      <c r="J4920" s="193" t="str">
        <f t="shared" si="9360"/>
        <v>MC BARBER &amp; BEAUTY SUPPLY</v>
      </c>
      <c r="K4920" s="193" t="str">
        <f t="shared" si="9360"/>
        <v>all</v>
      </c>
      <c r="L4920" s="193" t="str">
        <f t="shared" si="9360"/>
        <v>Jay Halaby &amp; Assoc</v>
      </c>
      <c r="M4920" s="193" t="str">
        <f t="shared" si="9360"/>
        <v>Beauty</v>
      </c>
      <c r="N4920" s="193" t="str">
        <f t="shared" si="9259"/>
        <v>Microwaves</v>
      </c>
      <c r="AA4920" s="193">
        <f t="shared" si="9280"/>
        <v>0</v>
      </c>
      <c r="AB4920" s="193" t="str">
        <f t="shared" ref="AB4920" si="9361">AB$176</f>
        <v>Herold, Sarah</v>
      </c>
    </row>
    <row r="4921" spans="1:28" s="188" customFormat="1" ht="17.399999999999999">
      <c r="A4921" s="193" t="str">
        <f t="shared" si="9275"/>
        <v>Microwaves</v>
      </c>
      <c r="B4921" s="193" t="str">
        <f t="shared" si="9276"/>
        <v>ME821Microwaves</v>
      </c>
      <c r="C4921" s="193" t="str">
        <f t="shared" si="9277"/>
        <v>MicrowavesHerold, Sarah</v>
      </c>
      <c r="D4921" s="193"/>
      <c r="E4921" s="193"/>
      <c r="F4921" s="193" t="str">
        <f t="shared" si="9278"/>
        <v>MicrowavesRichardson, Vicki</v>
      </c>
      <c r="G4921" s="193" t="str">
        <f t="shared" ref="G4921:M4921" si="9362">G$177</f>
        <v>Richardson, Vicki</v>
      </c>
      <c r="H4921" s="193" t="str">
        <f t="shared" si="9362"/>
        <v>Herold, Sarah</v>
      </c>
      <c r="I4921" s="193" t="str">
        <f t="shared" si="9362"/>
        <v>ME821</v>
      </c>
      <c r="J4921" s="193" t="str">
        <f t="shared" si="9362"/>
        <v>MERIT BEAUTY SUPPLY</v>
      </c>
      <c r="K4921" s="193" t="str">
        <f t="shared" si="9362"/>
        <v>all</v>
      </c>
      <c r="L4921" s="193" t="str">
        <f t="shared" si="9362"/>
        <v>Jay Halaby &amp; Assoc</v>
      </c>
      <c r="M4921" s="193" t="str">
        <f t="shared" si="9362"/>
        <v>Beauty</v>
      </c>
      <c r="N4921" s="193" t="str">
        <f t="shared" si="9259"/>
        <v>Microwaves</v>
      </c>
      <c r="AA4921" s="193">
        <f t="shared" si="9280"/>
        <v>0</v>
      </c>
      <c r="AB4921" s="193" t="str">
        <f t="shared" ref="AB4921" si="9363">AB$177</f>
        <v>Herold, Sarah</v>
      </c>
    </row>
    <row r="4922" spans="1:28" s="188" customFormat="1" ht="17.399999999999999">
      <c r="A4922" s="193" t="str">
        <f t="shared" si="9275"/>
        <v>Microwaves</v>
      </c>
      <c r="B4922" s="193" t="str">
        <f t="shared" si="9276"/>
        <v>MI979Microwaves</v>
      </c>
      <c r="C4922" s="193" t="str">
        <f t="shared" si="9277"/>
        <v>MicrowavesHerold, Sarah</v>
      </c>
      <c r="D4922" s="193"/>
      <c r="E4922" s="193"/>
      <c r="F4922" s="193" t="str">
        <f t="shared" si="9278"/>
        <v>MicrowavesRichardson, Vicki</v>
      </c>
      <c r="G4922" s="193" t="str">
        <f t="shared" ref="G4922:M4922" si="9364">G$178</f>
        <v>Richardson, Vicki</v>
      </c>
      <c r="H4922" s="193" t="str">
        <f t="shared" si="9364"/>
        <v>Herold, Sarah</v>
      </c>
      <c r="I4922" s="193" t="str">
        <f t="shared" si="9364"/>
        <v>MI979</v>
      </c>
      <c r="J4922" s="193" t="str">
        <f t="shared" si="9364"/>
        <v>MINTEX RX, INC.</v>
      </c>
      <c r="K4922" s="193" t="str">
        <f t="shared" si="9364"/>
        <v>all</v>
      </c>
      <c r="L4922" s="193" t="str">
        <f t="shared" si="9364"/>
        <v>Jay Halaby &amp; Assoc</v>
      </c>
      <c r="M4922" s="193" t="str">
        <f t="shared" si="9364"/>
        <v>Beauty</v>
      </c>
      <c r="N4922" s="193" t="str">
        <f t="shared" si="9259"/>
        <v>Microwaves</v>
      </c>
      <c r="AA4922" s="193">
        <f t="shared" si="9280"/>
        <v>0</v>
      </c>
      <c r="AB4922" s="193" t="str">
        <f t="shared" ref="AB4922" si="9365">AB$178</f>
        <v>Herold, Sarah</v>
      </c>
    </row>
    <row r="4923" spans="1:28" s="188" customFormat="1" ht="17.399999999999999">
      <c r="A4923" s="193" t="str">
        <f t="shared" si="9275"/>
        <v>Microwaves</v>
      </c>
      <c r="B4923" s="193" t="str">
        <f t="shared" si="9276"/>
        <v>NE605Microwaves</v>
      </c>
      <c r="C4923" s="193" t="str">
        <f t="shared" si="9277"/>
        <v>MicrowavesHerold, Sarah</v>
      </c>
      <c r="D4923" s="193"/>
      <c r="E4923" s="193"/>
      <c r="F4923" s="193" t="str">
        <f t="shared" si="9278"/>
        <v>MicrowavesRichardson, Vicki</v>
      </c>
      <c r="G4923" s="193" t="str">
        <f t="shared" ref="G4923:M4923" si="9366">G$179</f>
        <v>Richardson, Vicki</v>
      </c>
      <c r="H4923" s="193" t="str">
        <f t="shared" si="9366"/>
        <v>Herold, Sarah</v>
      </c>
      <c r="I4923" s="193" t="str">
        <f t="shared" si="9366"/>
        <v>NE605</v>
      </c>
      <c r="J4923" s="193" t="str">
        <f t="shared" si="9366"/>
        <v>NEIMAN MARCUS GROUP, THE</v>
      </c>
      <c r="K4923" s="193" t="str">
        <f t="shared" si="9366"/>
        <v>all</v>
      </c>
      <c r="L4923" s="193">
        <f t="shared" si="9366"/>
        <v>0</v>
      </c>
      <c r="M4923" s="193">
        <f t="shared" si="9366"/>
        <v>0</v>
      </c>
      <c r="N4923" s="193" t="str">
        <f t="shared" si="9259"/>
        <v>Microwaves</v>
      </c>
      <c r="AA4923" s="193">
        <f t="shared" si="9280"/>
        <v>0</v>
      </c>
      <c r="AB4923" s="193" t="str">
        <f t="shared" ref="AB4923" si="9367">AB$179</f>
        <v>Herold, Sarah</v>
      </c>
    </row>
    <row r="4924" spans="1:28" s="188" customFormat="1" ht="17.399999999999999">
      <c r="A4924" s="193" t="str">
        <f t="shared" si="9275"/>
        <v>Microwaves</v>
      </c>
      <c r="B4924" s="193" t="str">
        <f t="shared" si="9276"/>
        <v>PE101Microwaves</v>
      </c>
      <c r="C4924" s="193" t="str">
        <f t="shared" si="9277"/>
        <v>MicrowavesHerold, Sarah</v>
      </c>
      <c r="D4924" s="193"/>
      <c r="E4924" s="193"/>
      <c r="F4924" s="193" t="str">
        <f t="shared" si="9278"/>
        <v>MicrowavesRichardson, Vicki</v>
      </c>
      <c r="G4924" s="193" t="str">
        <f t="shared" ref="G4924:M4924" si="9368">G$180</f>
        <v>Richardson, Vicki</v>
      </c>
      <c r="H4924" s="193" t="str">
        <f t="shared" si="9368"/>
        <v>Herold, Sarah</v>
      </c>
      <c r="I4924" s="193" t="str">
        <f t="shared" si="9368"/>
        <v>PE101</v>
      </c>
      <c r="J4924" s="193" t="str">
        <f t="shared" si="9368"/>
        <v>PENTA ELECTRONICS</v>
      </c>
      <c r="K4924" s="193" t="str">
        <f t="shared" si="9368"/>
        <v>all</v>
      </c>
      <c r="L4924" s="193" t="str">
        <f t="shared" si="9368"/>
        <v>Jay Halaby &amp; Assoc</v>
      </c>
      <c r="M4924" s="193" t="str">
        <f t="shared" si="9368"/>
        <v>Beauty</v>
      </c>
      <c r="N4924" s="193" t="str">
        <f t="shared" si="9259"/>
        <v>Microwaves</v>
      </c>
      <c r="AA4924" s="193">
        <f t="shared" si="9280"/>
        <v>0</v>
      </c>
      <c r="AB4924" s="193" t="str">
        <f t="shared" ref="AB4924" si="9369">AB$180</f>
        <v>Herold, Sarah</v>
      </c>
    </row>
    <row r="4925" spans="1:28" s="188" customFormat="1" ht="17.399999999999999">
      <c r="A4925" s="193" t="str">
        <f t="shared" si="9275"/>
        <v>Microwaves</v>
      </c>
      <c r="B4925" s="193" t="str">
        <f t="shared" si="9276"/>
        <v>PE371Microwaves</v>
      </c>
      <c r="C4925" s="193" t="str">
        <f t="shared" si="9277"/>
        <v>MicrowavesHerold, Sarah</v>
      </c>
      <c r="D4925" s="193"/>
      <c r="E4925" s="193"/>
      <c r="F4925" s="193" t="str">
        <f t="shared" si="9278"/>
        <v>MicrowavesRichardson, Vicki</v>
      </c>
      <c r="G4925" s="193" t="str">
        <f t="shared" ref="G4925:M4925" si="9370">G$181</f>
        <v>Richardson, Vicki</v>
      </c>
      <c r="H4925" s="193" t="str">
        <f t="shared" si="9370"/>
        <v>Herold, Sarah</v>
      </c>
      <c r="I4925" s="193" t="str">
        <f t="shared" si="9370"/>
        <v>PE371</v>
      </c>
      <c r="J4925" s="193" t="str">
        <f t="shared" si="9370"/>
        <v>PETRUCCELLI INT'L DISTRIBUTORS</v>
      </c>
      <c r="K4925" s="193" t="str">
        <f t="shared" si="9370"/>
        <v>all</v>
      </c>
      <c r="L4925" s="193" t="str">
        <f t="shared" si="9370"/>
        <v>Jay Halaby &amp; Assoc</v>
      </c>
      <c r="M4925" s="193" t="str">
        <f t="shared" si="9370"/>
        <v>Beauty</v>
      </c>
      <c r="N4925" s="193" t="str">
        <f t="shared" si="9259"/>
        <v>Microwaves</v>
      </c>
      <c r="AA4925" s="193">
        <f t="shared" si="9280"/>
        <v>0</v>
      </c>
      <c r="AB4925" s="193" t="str">
        <f t="shared" ref="AB4925" si="9371">AB$181</f>
        <v>Herold, Sarah</v>
      </c>
    </row>
    <row r="4926" spans="1:28" s="188" customFormat="1" ht="17.399999999999999">
      <c r="A4926" s="193" t="str">
        <f t="shared" si="9275"/>
        <v>Microwaves</v>
      </c>
      <c r="B4926" s="193" t="str">
        <f t="shared" si="9276"/>
        <v>PE599Microwaves</v>
      </c>
      <c r="C4926" s="193" t="str">
        <f t="shared" si="9277"/>
        <v>MicrowavesHerold, Sarah</v>
      </c>
      <c r="D4926" s="193"/>
      <c r="E4926" s="193"/>
      <c r="F4926" s="193" t="str">
        <f t="shared" si="9278"/>
        <v>MicrowavesRichardson, Vicki</v>
      </c>
      <c r="G4926" s="193" t="str">
        <f t="shared" ref="G4926:M4926" si="9372">G$182</f>
        <v>Richardson, Vicki</v>
      </c>
      <c r="H4926" s="193" t="str">
        <f t="shared" si="9372"/>
        <v>Herold, Sarah</v>
      </c>
      <c r="I4926" s="193" t="str">
        <f t="shared" si="9372"/>
        <v>PE599</v>
      </c>
      <c r="J4926" s="193" t="str">
        <f t="shared" si="9372"/>
        <v>PENNSYLVANIA BEAUTY &amp; BARBER SU</v>
      </c>
      <c r="K4926" s="193" t="str">
        <f t="shared" si="9372"/>
        <v>all</v>
      </c>
      <c r="L4926" s="193" t="str">
        <f t="shared" si="9372"/>
        <v>Jay Halaby &amp; Assoc</v>
      </c>
      <c r="M4926" s="193" t="str">
        <f t="shared" si="9372"/>
        <v>Beauty</v>
      </c>
      <c r="N4926" s="193" t="str">
        <f t="shared" si="9259"/>
        <v>Microwaves</v>
      </c>
      <c r="AA4926" s="193">
        <f t="shared" si="9280"/>
        <v>0</v>
      </c>
      <c r="AB4926" s="193" t="str">
        <f t="shared" ref="AB4926" si="9373">AB$182</f>
        <v>Herold, Sarah</v>
      </c>
    </row>
    <row r="4927" spans="1:28" s="188" customFormat="1" ht="17.399999999999999">
      <c r="A4927" s="193" t="str">
        <f t="shared" si="9275"/>
        <v>Microwaves</v>
      </c>
      <c r="B4927" s="193" t="str">
        <f t="shared" si="9276"/>
        <v>RI453Microwaves</v>
      </c>
      <c r="C4927" s="193" t="str">
        <f t="shared" si="9277"/>
        <v>MicrowavesHerold, Sarah</v>
      </c>
      <c r="D4927" s="193"/>
      <c r="E4927" s="193"/>
      <c r="F4927" s="193" t="str">
        <f t="shared" si="9278"/>
        <v>MicrowavesRichardson, Vicki</v>
      </c>
      <c r="G4927" s="193" t="str">
        <f t="shared" ref="G4927:M4927" si="9374">G$183</f>
        <v>Richardson, Vicki</v>
      </c>
      <c r="H4927" s="193" t="str">
        <f t="shared" si="9374"/>
        <v>Herold, Sarah</v>
      </c>
      <c r="I4927" s="193" t="str">
        <f t="shared" si="9374"/>
        <v>RI453</v>
      </c>
      <c r="J4927" s="193" t="str">
        <f t="shared" si="9374"/>
        <v>RICKY'S NYC</v>
      </c>
      <c r="K4927" s="193" t="str">
        <f t="shared" si="9374"/>
        <v>all</v>
      </c>
      <c r="L4927" s="193" t="str">
        <f t="shared" si="9374"/>
        <v>Jay Halaby &amp; Assoc</v>
      </c>
      <c r="M4927" s="193" t="str">
        <f t="shared" si="9374"/>
        <v>Beauty</v>
      </c>
      <c r="N4927" s="193" t="str">
        <f t="shared" si="9259"/>
        <v>Microwaves</v>
      </c>
      <c r="AA4927" s="193">
        <f t="shared" si="9280"/>
        <v>0</v>
      </c>
      <c r="AB4927" s="193" t="str">
        <f t="shared" ref="AB4927" si="9375">AB$183</f>
        <v>Herold, Sarah</v>
      </c>
    </row>
    <row r="4928" spans="1:28" s="188" customFormat="1" ht="17.399999999999999">
      <c r="A4928" s="193" t="str">
        <f t="shared" si="9275"/>
        <v>Microwaves</v>
      </c>
      <c r="B4928" s="193" t="str">
        <f t="shared" si="9276"/>
        <v>SC616Microwaves</v>
      </c>
      <c r="C4928" s="193" t="str">
        <f t="shared" si="9277"/>
        <v>MicrowavesHerold, Sarah</v>
      </c>
      <c r="D4928" s="193"/>
      <c r="E4928" s="193"/>
      <c r="F4928" s="193" t="str">
        <f t="shared" si="9278"/>
        <v>MicrowavesRichardson, Vicki</v>
      </c>
      <c r="G4928" s="193" t="str">
        <f t="shared" ref="G4928:M4928" si="9376">G$184</f>
        <v>Richardson, Vicki</v>
      </c>
      <c r="H4928" s="193" t="str">
        <f t="shared" si="9376"/>
        <v>Herold, Sarah</v>
      </c>
      <c r="I4928" s="193" t="str">
        <f t="shared" si="9376"/>
        <v>SC616</v>
      </c>
      <c r="J4928" s="193" t="str">
        <f t="shared" si="9376"/>
        <v>S-MARK ENTERPRISE</v>
      </c>
      <c r="K4928" s="193" t="str">
        <f t="shared" si="9376"/>
        <v>all</v>
      </c>
      <c r="L4928" s="193" t="str">
        <f t="shared" si="9376"/>
        <v>Jay Halaby &amp; Assoc</v>
      </c>
      <c r="M4928" s="193" t="str">
        <f t="shared" si="9376"/>
        <v>Beauty</v>
      </c>
      <c r="N4928" s="193" t="str">
        <f t="shared" si="9259"/>
        <v>Microwaves</v>
      </c>
      <c r="AA4928" s="193">
        <f t="shared" si="9280"/>
        <v>0</v>
      </c>
      <c r="AB4928" s="193" t="str">
        <f t="shared" ref="AB4928" si="9377">AB$184</f>
        <v>Herold, Sarah</v>
      </c>
    </row>
    <row r="4929" spans="1:28" s="188" customFormat="1" ht="17.399999999999999">
      <c r="A4929" s="193" t="str">
        <f t="shared" si="9275"/>
        <v>Microwaves</v>
      </c>
      <c r="B4929" s="193" t="str">
        <f t="shared" si="9276"/>
        <v>SE636Microwaves</v>
      </c>
      <c r="C4929" s="193" t="str">
        <f t="shared" si="9277"/>
        <v>MicrowavesHerold, Sarah</v>
      </c>
      <c r="D4929" s="193"/>
      <c r="E4929" s="193"/>
      <c r="F4929" s="193" t="str">
        <f t="shared" si="9278"/>
        <v>MicrowavesRichardson, Vicki</v>
      </c>
      <c r="G4929" s="193" t="str">
        <f t="shared" ref="G4929:M4929" si="9378">G$185</f>
        <v>Richardson, Vicki</v>
      </c>
      <c r="H4929" s="193" t="str">
        <f t="shared" si="9378"/>
        <v>Herold, Sarah</v>
      </c>
      <c r="I4929" s="193" t="str">
        <f t="shared" si="9378"/>
        <v>SE636</v>
      </c>
      <c r="J4929" s="193" t="str">
        <f t="shared" si="9378"/>
        <v>SELBA BEAUTY SYSTEMS</v>
      </c>
      <c r="K4929" s="193" t="str">
        <f t="shared" si="9378"/>
        <v>all</v>
      </c>
      <c r="L4929" s="193" t="str">
        <f t="shared" si="9378"/>
        <v>Jay Halaby &amp; Assoc</v>
      </c>
      <c r="M4929" s="193" t="str">
        <f t="shared" si="9378"/>
        <v>Beauty</v>
      </c>
      <c r="N4929" s="193" t="str">
        <f t="shared" si="9259"/>
        <v>Microwaves</v>
      </c>
      <c r="AA4929" s="193">
        <f t="shared" si="9280"/>
        <v>0</v>
      </c>
      <c r="AB4929" s="193" t="str">
        <f t="shared" ref="AB4929" si="9379">AB$185</f>
        <v>Herold, Sarah</v>
      </c>
    </row>
    <row r="4930" spans="1:28" s="188" customFormat="1" ht="17.399999999999999">
      <c r="A4930" s="193" t="str">
        <f t="shared" si="9275"/>
        <v>Microwaves</v>
      </c>
      <c r="B4930" s="193" t="str">
        <f t="shared" si="9276"/>
        <v>SH875Microwaves</v>
      </c>
      <c r="C4930" s="193" t="str">
        <f t="shared" si="9277"/>
        <v>MicrowavesHerold, Sarah</v>
      </c>
      <c r="D4930" s="193"/>
      <c r="E4930" s="193"/>
      <c r="F4930" s="193" t="str">
        <f t="shared" si="9278"/>
        <v>MicrowavesRichardson, Vicki</v>
      </c>
      <c r="G4930" s="193" t="str">
        <f t="shared" ref="G4930:M4930" si="9380">G$186</f>
        <v>Richardson, Vicki</v>
      </c>
      <c r="H4930" s="193" t="str">
        <f t="shared" si="9380"/>
        <v>Herold, Sarah</v>
      </c>
      <c r="I4930" s="193" t="str">
        <f t="shared" si="9380"/>
        <v>SH875</v>
      </c>
      <c r="J4930" s="193" t="str">
        <f t="shared" si="9380"/>
        <v>THE SHAVER SHOP</v>
      </c>
      <c r="K4930" s="193" t="str">
        <f t="shared" si="9380"/>
        <v>all</v>
      </c>
      <c r="L4930" s="193">
        <f t="shared" si="9380"/>
        <v>0</v>
      </c>
      <c r="M4930" s="193">
        <f t="shared" si="9380"/>
        <v>0</v>
      </c>
      <c r="N4930" s="193" t="str">
        <f t="shared" si="9259"/>
        <v>Microwaves</v>
      </c>
      <c r="AA4930" s="193">
        <f t="shared" si="9280"/>
        <v>0</v>
      </c>
      <c r="AB4930" s="193" t="str">
        <f t="shared" ref="AB4930" si="9381">AB$186</f>
        <v>Herold, Sarah</v>
      </c>
    </row>
    <row r="4931" spans="1:28" s="188" customFormat="1" ht="17.399999999999999">
      <c r="A4931" s="193" t="str">
        <f t="shared" si="9275"/>
        <v>Microwaves</v>
      </c>
      <c r="B4931" s="193" t="str">
        <f t="shared" si="9276"/>
        <v>SH971Microwaves</v>
      </c>
      <c r="C4931" s="193" t="str">
        <f t="shared" si="9277"/>
        <v>MicrowavesHerold, Sarah</v>
      </c>
      <c r="D4931" s="193"/>
      <c r="E4931" s="193"/>
      <c r="F4931" s="193" t="str">
        <f t="shared" si="9278"/>
        <v>MicrowavesRichardson, Vicki</v>
      </c>
      <c r="G4931" s="193" t="str">
        <f t="shared" ref="G4931:M4931" si="9382">G$187</f>
        <v>Richardson, Vicki</v>
      </c>
      <c r="H4931" s="193" t="str">
        <f t="shared" si="9382"/>
        <v>Herold, Sarah</v>
      </c>
      <c r="I4931" s="193" t="str">
        <f t="shared" si="9382"/>
        <v>SH971</v>
      </c>
      <c r="J4931" s="193" t="str">
        <f t="shared" si="9382"/>
        <v>SHOPPERS EXPO INTERNATIONAL INC</v>
      </c>
      <c r="K4931" s="193" t="str">
        <f t="shared" si="9382"/>
        <v>all</v>
      </c>
      <c r="L4931" s="193" t="str">
        <f t="shared" si="9382"/>
        <v>Jay Halaby &amp; Assoc</v>
      </c>
      <c r="M4931" s="193" t="str">
        <f t="shared" si="9382"/>
        <v>Beauty</v>
      </c>
      <c r="N4931" s="193" t="str">
        <f t="shared" si="9259"/>
        <v>Microwaves</v>
      </c>
      <c r="AA4931" s="193">
        <f t="shared" si="9280"/>
        <v>0</v>
      </c>
      <c r="AB4931" s="193" t="str">
        <f t="shared" ref="AB4931" si="9383">AB$187</f>
        <v>Herold, Sarah</v>
      </c>
    </row>
    <row r="4932" spans="1:28" s="188" customFormat="1" ht="17.399999999999999">
      <c r="A4932" s="193" t="str">
        <f t="shared" si="9275"/>
        <v>Microwaves</v>
      </c>
      <c r="B4932" s="193" t="str">
        <f t="shared" si="9276"/>
        <v>SP594Microwaves</v>
      </c>
      <c r="C4932" s="193" t="str">
        <f t="shared" si="9277"/>
        <v>MicrowavesHerold, Sarah</v>
      </c>
      <c r="D4932" s="193"/>
      <c r="E4932" s="193"/>
      <c r="F4932" s="193" t="str">
        <f t="shared" si="9278"/>
        <v>MicrowavesRichardson, Vicki</v>
      </c>
      <c r="G4932" s="193" t="str">
        <f t="shared" ref="G4932:M4932" si="9384">G$188</f>
        <v>Richardson, Vicki</v>
      </c>
      <c r="H4932" s="193" t="str">
        <f t="shared" si="9384"/>
        <v>Herold, Sarah</v>
      </c>
      <c r="I4932" s="193" t="str">
        <f t="shared" si="9384"/>
        <v>SP594</v>
      </c>
      <c r="J4932" s="193" t="str">
        <f t="shared" si="9384"/>
        <v>S&amp;J HANS DISTRIBUTORS</v>
      </c>
      <c r="K4932" s="193" t="str">
        <f t="shared" si="9384"/>
        <v>all</v>
      </c>
      <c r="L4932" s="193">
        <f t="shared" si="9384"/>
        <v>0</v>
      </c>
      <c r="M4932" s="193">
        <f t="shared" si="9384"/>
        <v>0</v>
      </c>
      <c r="N4932" s="193" t="str">
        <f t="shared" si="9259"/>
        <v>Microwaves</v>
      </c>
      <c r="AA4932" s="193">
        <f t="shared" si="9280"/>
        <v>0</v>
      </c>
      <c r="AB4932" s="193" t="str">
        <f t="shared" ref="AB4932" si="9385">AB$188</f>
        <v>Herold, Sarah</v>
      </c>
    </row>
    <row r="4933" spans="1:28" s="188" customFormat="1" ht="17.399999999999999">
      <c r="A4933" s="193" t="str">
        <f t="shared" si="9275"/>
        <v>Microwaves</v>
      </c>
      <c r="B4933" s="193" t="str">
        <f t="shared" si="9276"/>
        <v>SW081Microwaves</v>
      </c>
      <c r="C4933" s="193" t="str">
        <f t="shared" si="9277"/>
        <v>MicrowavesHerold, Sarah</v>
      </c>
      <c r="D4933" s="193"/>
      <c r="E4933" s="193"/>
      <c r="F4933" s="193" t="str">
        <f t="shared" si="9278"/>
        <v>MicrowavesRichardson, Vicki</v>
      </c>
      <c r="G4933" s="193" t="str">
        <f t="shared" ref="G4933:M4933" si="9386">G$189</f>
        <v>Richardson, Vicki</v>
      </c>
      <c r="H4933" s="193" t="str">
        <f t="shared" si="9386"/>
        <v>Herold, Sarah</v>
      </c>
      <c r="I4933" s="193" t="str">
        <f t="shared" si="9386"/>
        <v>SW081</v>
      </c>
      <c r="J4933" s="193" t="str">
        <f t="shared" si="9386"/>
        <v>SWEIS INC</v>
      </c>
      <c r="K4933" s="193" t="str">
        <f t="shared" si="9386"/>
        <v>all</v>
      </c>
      <c r="L4933" s="193" t="str">
        <f t="shared" si="9386"/>
        <v>Jay Halaby &amp; Assoc</v>
      </c>
      <c r="M4933" s="193" t="str">
        <f t="shared" si="9386"/>
        <v>Beauty</v>
      </c>
      <c r="N4933" s="193" t="str">
        <f t="shared" si="9259"/>
        <v>Microwaves</v>
      </c>
      <c r="AA4933" s="193">
        <f t="shared" si="9280"/>
        <v>0</v>
      </c>
      <c r="AB4933" s="193" t="str">
        <f t="shared" ref="AB4933" si="9387">AB$189</f>
        <v>Herold, Sarah</v>
      </c>
    </row>
    <row r="4934" spans="1:28" s="188" customFormat="1" ht="17.399999999999999">
      <c r="A4934" s="193" t="str">
        <f t="shared" si="9275"/>
        <v>Microwaves</v>
      </c>
      <c r="B4934" s="193" t="str">
        <f t="shared" si="9276"/>
        <v>TA293Microwaves</v>
      </c>
      <c r="C4934" s="193" t="str">
        <f t="shared" si="9277"/>
        <v>MicrowavesHerold, Sarah</v>
      </c>
      <c r="D4934" s="193"/>
      <c r="E4934" s="193"/>
      <c r="F4934" s="193" t="str">
        <f t="shared" si="9278"/>
        <v>MicrowavesRichardson, Vicki</v>
      </c>
      <c r="G4934" s="193" t="str">
        <f t="shared" ref="G4934:M4934" si="9388">G$190</f>
        <v>Richardson, Vicki</v>
      </c>
      <c r="H4934" s="193" t="str">
        <f t="shared" si="9388"/>
        <v>Herold, Sarah</v>
      </c>
      <c r="I4934" s="193" t="str">
        <f t="shared" si="9388"/>
        <v>TA293</v>
      </c>
      <c r="J4934" s="193" t="str">
        <f t="shared" si="9388"/>
        <v>TASTAS, INC.</v>
      </c>
      <c r="K4934" s="193" t="str">
        <f t="shared" si="9388"/>
        <v>all</v>
      </c>
      <c r="L4934" s="193" t="str">
        <f t="shared" si="9388"/>
        <v>Jay Halaby &amp; Assoc</v>
      </c>
      <c r="M4934" s="193" t="str">
        <f t="shared" si="9388"/>
        <v>Beauty</v>
      </c>
      <c r="N4934" s="193" t="str">
        <f t="shared" si="9259"/>
        <v>Microwaves</v>
      </c>
      <c r="AA4934" s="193">
        <f t="shared" si="9280"/>
        <v>0</v>
      </c>
      <c r="AB4934" s="193" t="str">
        <f t="shared" ref="AB4934" si="9389">AB$190</f>
        <v>Herold, Sarah</v>
      </c>
    </row>
    <row r="4935" spans="1:28" s="188" customFormat="1" ht="17.399999999999999">
      <c r="A4935" s="193" t="str">
        <f t="shared" si="9275"/>
        <v>Microwaves</v>
      </c>
      <c r="B4935" s="193" t="str">
        <f t="shared" si="9276"/>
        <v>TH362Microwaves</v>
      </c>
      <c r="C4935" s="193" t="str">
        <f t="shared" si="9277"/>
        <v>MicrowavesHerold, Sarah</v>
      </c>
      <c r="D4935" s="193"/>
      <c r="E4935" s="193"/>
      <c r="F4935" s="193" t="str">
        <f t="shared" si="9278"/>
        <v>MicrowavesRichardson, Vicki</v>
      </c>
      <c r="G4935" s="193" t="str">
        <f t="shared" ref="G4935:M4935" si="9390">G$191</f>
        <v>Richardson, Vicki</v>
      </c>
      <c r="H4935" s="193" t="str">
        <f t="shared" si="9390"/>
        <v>Herold, Sarah</v>
      </c>
      <c r="I4935" s="193" t="str">
        <f t="shared" si="9390"/>
        <v>TH362</v>
      </c>
      <c r="J4935" s="193" t="str">
        <f t="shared" si="9390"/>
        <v>THE ART OF SHAVING - FL, LLC</v>
      </c>
      <c r="K4935" s="193" t="str">
        <f t="shared" si="9390"/>
        <v>all</v>
      </c>
      <c r="L4935" s="193">
        <f t="shared" si="9390"/>
        <v>0</v>
      </c>
      <c r="M4935" s="193">
        <f t="shared" si="9390"/>
        <v>0</v>
      </c>
      <c r="N4935" s="193" t="str">
        <f t="shared" si="9259"/>
        <v>Microwaves</v>
      </c>
      <c r="AA4935" s="193">
        <f t="shared" si="9280"/>
        <v>0</v>
      </c>
      <c r="AB4935" s="193" t="str">
        <f t="shared" ref="AB4935" si="9391">AB$191</f>
        <v>Herold, Sarah</v>
      </c>
    </row>
    <row r="4936" spans="1:28" s="188" customFormat="1" ht="17.399999999999999">
      <c r="A4936" s="193" t="str">
        <f t="shared" si="9275"/>
        <v>Microwaves</v>
      </c>
      <c r="B4936" s="193" t="str">
        <f t="shared" si="9276"/>
        <v>TU161Microwaves</v>
      </c>
      <c r="C4936" s="193" t="str">
        <f t="shared" si="9277"/>
        <v>MicrowavesHerold, Sarah</v>
      </c>
      <c r="D4936" s="193"/>
      <c r="E4936" s="193"/>
      <c r="F4936" s="193" t="str">
        <f t="shared" si="9278"/>
        <v>MicrowavesRichardson, Vicki</v>
      </c>
      <c r="G4936" s="193" t="str">
        <f t="shared" ref="G4936:M4936" si="9392">G$192</f>
        <v>Richardson, Vicki</v>
      </c>
      <c r="H4936" s="193" t="str">
        <f t="shared" si="9392"/>
        <v>Herold, Sarah</v>
      </c>
      <c r="I4936" s="193" t="str">
        <f t="shared" si="9392"/>
        <v>TU161</v>
      </c>
      <c r="J4936" s="193" t="str">
        <f t="shared" si="9392"/>
        <v>TUESDAY MORNING PARTNERS LTD</v>
      </c>
      <c r="K4936" s="193" t="str">
        <f t="shared" si="9392"/>
        <v>all</v>
      </c>
      <c r="L4936" s="193">
        <f t="shared" si="9392"/>
        <v>0</v>
      </c>
      <c r="M4936" s="193">
        <f t="shared" si="9392"/>
        <v>0</v>
      </c>
      <c r="N4936" s="193" t="str">
        <f t="shared" ref="N4936:N4999" si="9393">A4936</f>
        <v>Microwaves</v>
      </c>
      <c r="AA4936" s="193">
        <f t="shared" si="9280"/>
        <v>0</v>
      </c>
      <c r="AB4936" s="193" t="str">
        <f t="shared" ref="AB4936" si="9394">AB$192</f>
        <v>Herold, Sarah</v>
      </c>
    </row>
    <row r="4937" spans="1:28" s="188" customFormat="1" ht="17.399999999999999">
      <c r="A4937" s="193" t="str">
        <f t="shared" si="9275"/>
        <v>Microwaves</v>
      </c>
      <c r="B4937" s="193" t="str">
        <f t="shared" si="9276"/>
        <v>UL220Microwaves</v>
      </c>
      <c r="C4937" s="193" t="str">
        <f t="shared" si="9277"/>
        <v>MicrowavesHerold, Sarah</v>
      </c>
      <c r="D4937" s="193"/>
      <c r="E4937" s="193"/>
      <c r="F4937" s="193" t="str">
        <f t="shared" si="9278"/>
        <v>MicrowavesRichardson, Vicki</v>
      </c>
      <c r="G4937" s="193" t="str">
        <f t="shared" ref="G4937:M4937" si="9395">G$193</f>
        <v>Richardson, Vicki</v>
      </c>
      <c r="H4937" s="193" t="str">
        <f t="shared" si="9395"/>
        <v>Herold, Sarah</v>
      </c>
      <c r="I4937" s="193" t="str">
        <f t="shared" si="9395"/>
        <v>UL220</v>
      </c>
      <c r="J4937" s="193" t="str">
        <f t="shared" si="9395"/>
        <v>ULTA SALON</v>
      </c>
      <c r="K4937" s="193" t="str">
        <f t="shared" si="9395"/>
        <v>all</v>
      </c>
      <c r="L4937" s="193">
        <f t="shared" si="9395"/>
        <v>0</v>
      </c>
      <c r="M4937" s="193">
        <f t="shared" si="9395"/>
        <v>0</v>
      </c>
      <c r="N4937" s="193" t="str">
        <f t="shared" si="9393"/>
        <v>Microwaves</v>
      </c>
      <c r="AA4937" s="193">
        <f t="shared" si="9280"/>
        <v>0</v>
      </c>
      <c r="AB4937" s="193" t="str">
        <f t="shared" ref="AB4937" si="9396">AB$193</f>
        <v>Herold, Sarah</v>
      </c>
    </row>
    <row r="4938" spans="1:28" s="188" customFormat="1" ht="17.399999999999999">
      <c r="A4938" s="193" t="str">
        <f t="shared" si="9275"/>
        <v>Microwaves</v>
      </c>
      <c r="B4938" s="193" t="str">
        <f t="shared" si="9276"/>
        <v>VI277Microwaves</v>
      </c>
      <c r="C4938" s="193" t="str">
        <f t="shared" si="9277"/>
        <v>MicrowavesHerold, Sarah</v>
      </c>
      <c r="D4938" s="193"/>
      <c r="E4938" s="193"/>
      <c r="F4938" s="193" t="str">
        <f t="shared" si="9278"/>
        <v>MicrowavesRichardson, Vicki</v>
      </c>
      <c r="G4938" s="193" t="str">
        <f t="shared" ref="G4938:M4938" si="9397">G$194</f>
        <v>Richardson, Vicki</v>
      </c>
      <c r="H4938" s="193" t="str">
        <f t="shared" si="9397"/>
        <v>Herold, Sarah</v>
      </c>
      <c r="I4938" s="193" t="str">
        <f t="shared" si="9397"/>
        <v>VI277</v>
      </c>
      <c r="J4938" s="193" t="str">
        <f t="shared" si="9397"/>
        <v>VINTAGE DISTRIBUTION &amp; SALON SERVIC</v>
      </c>
      <c r="K4938" s="193" t="str">
        <f t="shared" si="9397"/>
        <v>all</v>
      </c>
      <c r="L4938" s="193" t="str">
        <f t="shared" si="9397"/>
        <v>Jay Halaby &amp; Assoc</v>
      </c>
      <c r="M4938" s="193" t="str">
        <f t="shared" si="9397"/>
        <v>Beauty</v>
      </c>
      <c r="N4938" s="193" t="str">
        <f t="shared" si="9393"/>
        <v>Microwaves</v>
      </c>
      <c r="AA4938" s="193">
        <f t="shared" si="9280"/>
        <v>0</v>
      </c>
      <c r="AB4938" s="193" t="str">
        <f t="shared" ref="AB4938" si="9398">AB$194</f>
        <v>Herold, Sarah</v>
      </c>
    </row>
    <row r="4939" spans="1:28" s="188" customFormat="1" ht="17.399999999999999">
      <c r="A4939" s="193" t="str">
        <f t="shared" si="9275"/>
        <v>Microwaves</v>
      </c>
      <c r="B4939" s="193" t="str">
        <f t="shared" si="9276"/>
        <v>WA596Microwaves</v>
      </c>
      <c r="C4939" s="193" t="str">
        <f t="shared" si="9277"/>
        <v>MicrowavesHerold, Sarah</v>
      </c>
      <c r="D4939" s="193"/>
      <c r="E4939" s="193"/>
      <c r="F4939" s="193" t="str">
        <f t="shared" si="9278"/>
        <v>MicrowavesRichardson, Vicki</v>
      </c>
      <c r="G4939" s="193" t="str">
        <f t="shared" ref="G4939:M4939" si="9399">G$195</f>
        <v>Richardson, Vicki</v>
      </c>
      <c r="H4939" s="193" t="str">
        <f t="shared" si="9399"/>
        <v>Herold, Sarah</v>
      </c>
      <c r="I4939" s="193" t="str">
        <f t="shared" si="9399"/>
        <v>WA596</v>
      </c>
      <c r="J4939" s="193" t="str">
        <f t="shared" si="9399"/>
        <v>WALGREENS.COM</v>
      </c>
      <c r="K4939" s="193" t="str">
        <f t="shared" si="9399"/>
        <v>all</v>
      </c>
      <c r="L4939" s="193">
        <f t="shared" si="9399"/>
        <v>0</v>
      </c>
      <c r="M4939" s="193">
        <f t="shared" si="9399"/>
        <v>0</v>
      </c>
      <c r="N4939" s="193" t="str">
        <f t="shared" si="9393"/>
        <v>Microwaves</v>
      </c>
      <c r="AA4939" s="193">
        <f t="shared" si="9280"/>
        <v>0</v>
      </c>
      <c r="AB4939" s="193" t="str">
        <f t="shared" ref="AB4939" si="9400">AB$195</f>
        <v>Herold, Sarah</v>
      </c>
    </row>
    <row r="4940" spans="1:28" s="188" customFormat="1" ht="17.399999999999999">
      <c r="A4940" s="193" t="str">
        <f t="shared" si="9275"/>
        <v>Microwaves</v>
      </c>
      <c r="B4940" s="193" t="str">
        <f t="shared" si="9276"/>
        <v>WI196Microwaves</v>
      </c>
      <c r="C4940" s="193" t="str">
        <f t="shared" si="9277"/>
        <v>MicrowavesHerold, Sarah</v>
      </c>
      <c r="D4940" s="193"/>
      <c r="E4940" s="193"/>
      <c r="F4940" s="193" t="str">
        <f t="shared" si="9278"/>
        <v>MicrowavesRichardson, Vicki</v>
      </c>
      <c r="G4940" s="193" t="str">
        <f t="shared" ref="G4940:M4940" si="9401">G$196</f>
        <v>Richardson, Vicki</v>
      </c>
      <c r="H4940" s="193" t="str">
        <f t="shared" si="9401"/>
        <v>Herold, Sarah</v>
      </c>
      <c r="I4940" s="193" t="str">
        <f t="shared" si="9401"/>
        <v>WI196</v>
      </c>
      <c r="J4940" s="193" t="str">
        <f t="shared" si="9401"/>
        <v>WILLIAM MARVY COMPANY</v>
      </c>
      <c r="K4940" s="193" t="str">
        <f t="shared" si="9401"/>
        <v>all</v>
      </c>
      <c r="L4940" s="193" t="str">
        <f t="shared" si="9401"/>
        <v>Jay Halaby &amp; Assoc</v>
      </c>
      <c r="M4940" s="193" t="str">
        <f t="shared" si="9401"/>
        <v>Beauty</v>
      </c>
      <c r="N4940" s="193" t="str">
        <f t="shared" si="9393"/>
        <v>Microwaves</v>
      </c>
      <c r="AA4940" s="193">
        <f t="shared" si="9280"/>
        <v>0</v>
      </c>
      <c r="AB4940" s="193" t="str">
        <f t="shared" ref="AB4940" si="9402">AB$196</f>
        <v>Herold, Sarah</v>
      </c>
    </row>
    <row r="4941" spans="1:28" s="188" customFormat="1" ht="17.399999999999999">
      <c r="A4941" s="193" t="str">
        <f t="shared" si="9275"/>
        <v>Microwaves</v>
      </c>
      <c r="B4941" s="193" t="str">
        <f t="shared" si="9276"/>
        <v>CR366Microwaves</v>
      </c>
      <c r="C4941" s="193" t="str">
        <f t="shared" si="9277"/>
        <v>MicrowavesHerold, Sarah</v>
      </c>
      <c r="D4941" s="193"/>
      <c r="E4941" s="193"/>
      <c r="F4941" s="193" t="str">
        <f t="shared" si="9278"/>
        <v>MicrowavesRichardson, Vicki</v>
      </c>
      <c r="G4941" s="193" t="str">
        <f t="shared" ref="G4941:M4941" si="9403">G$197</f>
        <v>Richardson, Vicki</v>
      </c>
      <c r="H4941" s="193" t="str">
        <f t="shared" si="9403"/>
        <v>Herold, Sarah</v>
      </c>
      <c r="I4941" s="193" t="str">
        <f t="shared" si="9403"/>
        <v>CR366</v>
      </c>
      <c r="J4941" s="193" t="str">
        <f t="shared" si="9403"/>
        <v>CREDIBLE CULTURE</v>
      </c>
      <c r="K4941" s="193" t="str">
        <f t="shared" si="9403"/>
        <v>all</v>
      </c>
      <c r="L4941" s="193">
        <f t="shared" si="9403"/>
        <v>0</v>
      </c>
      <c r="M4941" s="193" t="str">
        <f t="shared" si="9403"/>
        <v>Beauty</v>
      </c>
      <c r="N4941" s="193" t="str">
        <f t="shared" si="9393"/>
        <v>Microwaves</v>
      </c>
      <c r="AA4941" s="193">
        <f t="shared" si="9280"/>
        <v>0</v>
      </c>
      <c r="AB4941" s="193" t="str">
        <f t="shared" ref="AB4941" si="9404">AB$197</f>
        <v>Herold, Sarah</v>
      </c>
    </row>
    <row r="4942" spans="1:28" s="188" customFormat="1" ht="17.399999999999999">
      <c r="A4942" s="193" t="str">
        <f t="shared" si="9275"/>
        <v>Microwaves</v>
      </c>
      <c r="B4942" s="193" t="str">
        <f t="shared" si="9276"/>
        <v>VE242Microwaves</v>
      </c>
      <c r="C4942" s="193" t="str">
        <f t="shared" si="9277"/>
        <v>MicrowavesHerold, Sarah</v>
      </c>
      <c r="D4942" s="193"/>
      <c r="E4942" s="193"/>
      <c r="F4942" s="193" t="str">
        <f t="shared" si="9278"/>
        <v>MicrowavesRichardson, Vicki</v>
      </c>
      <c r="G4942" s="193" t="str">
        <f t="shared" ref="G4942:M4942" si="9405">G$198</f>
        <v>Richardson, Vicki</v>
      </c>
      <c r="H4942" s="193" t="str">
        <f t="shared" si="9405"/>
        <v>Herold, Sarah</v>
      </c>
      <c r="I4942" s="193" t="str">
        <f t="shared" si="9405"/>
        <v>VE242</v>
      </c>
      <c r="J4942" s="193" t="str">
        <f t="shared" si="9405"/>
        <v>VECINA BEAUTY SUPPLY INC</v>
      </c>
      <c r="K4942" s="193" t="str">
        <f t="shared" si="9405"/>
        <v>all</v>
      </c>
      <c r="L4942" s="193">
        <f t="shared" si="9405"/>
        <v>0</v>
      </c>
      <c r="M4942" s="193" t="str">
        <f t="shared" si="9405"/>
        <v>Beauty</v>
      </c>
      <c r="N4942" s="193" t="str">
        <f t="shared" si="9393"/>
        <v>Microwaves</v>
      </c>
      <c r="AA4942" s="193">
        <f t="shared" si="9280"/>
        <v>0</v>
      </c>
      <c r="AB4942" s="193" t="str">
        <f t="shared" ref="AB4942" si="9406">AB$198</f>
        <v>Herold, Sarah</v>
      </c>
    </row>
    <row r="4943" spans="1:28" s="188" customFormat="1" ht="17.399999999999999">
      <c r="A4943" s="193" t="str">
        <f t="shared" si="9275"/>
        <v>Microwaves</v>
      </c>
      <c r="B4943" s="193" t="str">
        <f t="shared" si="9276"/>
        <v>0Microwaves</v>
      </c>
      <c r="C4943" s="193" t="str">
        <f t="shared" si="9277"/>
        <v>Microwaves0</v>
      </c>
      <c r="D4943" s="193"/>
      <c r="E4943" s="193"/>
      <c r="F4943" s="193" t="str">
        <f t="shared" si="9278"/>
        <v>Microwaves0</v>
      </c>
      <c r="G4943" s="193">
        <f t="shared" ref="G4943:M4943" si="9407">G$199</f>
        <v>0</v>
      </c>
      <c r="H4943" s="193">
        <f t="shared" si="9407"/>
        <v>0</v>
      </c>
      <c r="I4943" s="193">
        <f t="shared" si="9407"/>
        <v>0</v>
      </c>
      <c r="J4943" s="193">
        <f t="shared" si="9407"/>
        <v>0</v>
      </c>
      <c r="K4943" s="193">
        <f t="shared" si="9407"/>
        <v>0</v>
      </c>
      <c r="L4943" s="193">
        <f t="shared" si="9407"/>
        <v>0</v>
      </c>
      <c r="M4943" s="193">
        <f t="shared" si="9407"/>
        <v>0</v>
      </c>
      <c r="N4943" s="193" t="str">
        <f t="shared" si="9393"/>
        <v>Microwaves</v>
      </c>
      <c r="AA4943" s="193">
        <f t="shared" si="9280"/>
        <v>0</v>
      </c>
      <c r="AB4943" s="193">
        <f t="shared" ref="AB4943" si="9408">AB$199</f>
        <v>0</v>
      </c>
    </row>
    <row r="4944" spans="1:28" s="188" customFormat="1" ht="17.399999999999999">
      <c r="A4944" s="193" t="str">
        <f t="shared" ref="A4944:A5007" si="9409">T$17</f>
        <v>Microwaves</v>
      </c>
      <c r="B4944" s="193" t="str">
        <f t="shared" ref="B4944:B5007" si="9410">CONCATENATE(I4944,A4944)</f>
        <v>0Microwaves</v>
      </c>
      <c r="C4944" s="193" t="str">
        <f t="shared" ref="C4944:C5007" si="9411">CONCATENATE(A4944,H4944)</f>
        <v>Microwaves0</v>
      </c>
      <c r="D4944" s="193"/>
      <c r="E4944" s="193"/>
      <c r="F4944" s="193" t="str">
        <f t="shared" ref="F4944:F5007" si="9412">CONCATENATE(A4944,G4944)</f>
        <v>Microwaves0</v>
      </c>
      <c r="G4944" s="193">
        <f t="shared" ref="G4944:M4944" si="9413">G$200</f>
        <v>0</v>
      </c>
      <c r="H4944" s="193">
        <f t="shared" si="9413"/>
        <v>0</v>
      </c>
      <c r="I4944" s="193">
        <f t="shared" si="9413"/>
        <v>0</v>
      </c>
      <c r="J4944" s="193">
        <f t="shared" si="9413"/>
        <v>0</v>
      </c>
      <c r="K4944" s="193">
        <f t="shared" si="9413"/>
        <v>0</v>
      </c>
      <c r="L4944" s="193">
        <f t="shared" si="9413"/>
        <v>0</v>
      </c>
      <c r="M4944" s="193">
        <f t="shared" si="9413"/>
        <v>0</v>
      </c>
      <c r="N4944" s="193" t="str">
        <f t="shared" si="9393"/>
        <v>Microwaves</v>
      </c>
      <c r="AA4944" s="193">
        <f t="shared" ref="AA4944:AA5007" si="9414">AT$17</f>
        <v>0</v>
      </c>
      <c r="AB4944" s="193">
        <f t="shared" ref="AB4944" si="9415">AB$200</f>
        <v>0</v>
      </c>
    </row>
    <row r="4945" spans="1:28" s="188" customFormat="1" ht="17.399999999999999">
      <c r="A4945" s="193" t="str">
        <f t="shared" si="9409"/>
        <v>Microwaves</v>
      </c>
      <c r="B4945" s="193" t="str">
        <f t="shared" si="9410"/>
        <v>0Microwaves</v>
      </c>
      <c r="C4945" s="193" t="str">
        <f t="shared" si="9411"/>
        <v>Microwaves0</v>
      </c>
      <c r="D4945" s="193"/>
      <c r="E4945" s="193"/>
      <c r="F4945" s="193" t="str">
        <f t="shared" si="9412"/>
        <v>Microwaves0</v>
      </c>
      <c r="G4945" s="193">
        <f t="shared" ref="G4945:M4945" si="9416">G$201</f>
        <v>0</v>
      </c>
      <c r="H4945" s="193">
        <f t="shared" si="9416"/>
        <v>0</v>
      </c>
      <c r="I4945" s="193">
        <f t="shared" si="9416"/>
        <v>0</v>
      </c>
      <c r="J4945" s="193">
        <f t="shared" si="9416"/>
        <v>0</v>
      </c>
      <c r="K4945" s="193">
        <f t="shared" si="9416"/>
        <v>0</v>
      </c>
      <c r="L4945" s="193">
        <f t="shared" si="9416"/>
        <v>0</v>
      </c>
      <c r="M4945" s="193">
        <f t="shared" si="9416"/>
        <v>0</v>
      </c>
      <c r="N4945" s="193" t="str">
        <f t="shared" si="9393"/>
        <v>Microwaves</v>
      </c>
      <c r="AA4945" s="193">
        <f t="shared" si="9414"/>
        <v>0</v>
      </c>
      <c r="AB4945" s="193">
        <f t="shared" ref="AB4945" si="9417">AB$201</f>
        <v>0</v>
      </c>
    </row>
    <row r="4946" spans="1:28" s="188" customFormat="1" ht="17.399999999999999">
      <c r="A4946" s="193" t="str">
        <f t="shared" si="9409"/>
        <v>Microwaves</v>
      </c>
      <c r="B4946" s="193" t="str">
        <f t="shared" si="9410"/>
        <v>0Microwaves</v>
      </c>
      <c r="C4946" s="193" t="str">
        <f t="shared" si="9411"/>
        <v>Microwaves0</v>
      </c>
      <c r="D4946" s="193"/>
      <c r="E4946" s="193"/>
      <c r="F4946" s="193" t="str">
        <f t="shared" si="9412"/>
        <v>Microwaves0</v>
      </c>
      <c r="G4946" s="193">
        <f t="shared" ref="G4946:M4946" si="9418">G$202</f>
        <v>0</v>
      </c>
      <c r="H4946" s="193">
        <f t="shared" si="9418"/>
        <v>0</v>
      </c>
      <c r="I4946" s="193">
        <f t="shared" si="9418"/>
        <v>0</v>
      </c>
      <c r="J4946" s="193">
        <f t="shared" si="9418"/>
        <v>0</v>
      </c>
      <c r="K4946" s="193">
        <f t="shared" si="9418"/>
        <v>0</v>
      </c>
      <c r="L4946" s="193">
        <f t="shared" si="9418"/>
        <v>0</v>
      </c>
      <c r="M4946" s="193">
        <f t="shared" si="9418"/>
        <v>0</v>
      </c>
      <c r="N4946" s="193" t="str">
        <f t="shared" si="9393"/>
        <v>Microwaves</v>
      </c>
      <c r="AA4946" s="193">
        <f t="shared" si="9414"/>
        <v>0</v>
      </c>
      <c r="AB4946" s="193">
        <f t="shared" ref="AB4946" si="9419">AB$202</f>
        <v>0</v>
      </c>
    </row>
    <row r="4947" spans="1:28" s="188" customFormat="1" ht="17.399999999999999">
      <c r="A4947" s="193" t="str">
        <f t="shared" si="9409"/>
        <v>Microwaves</v>
      </c>
      <c r="B4947" s="193" t="str">
        <f t="shared" si="9410"/>
        <v>0Microwaves</v>
      </c>
      <c r="C4947" s="193" t="str">
        <f t="shared" si="9411"/>
        <v>Microwaves0</v>
      </c>
      <c r="D4947" s="193"/>
      <c r="E4947" s="193"/>
      <c r="F4947" s="193" t="str">
        <f t="shared" si="9412"/>
        <v>Microwaves0</v>
      </c>
      <c r="G4947" s="193">
        <f t="shared" ref="G4947:M4947" si="9420">G$203</f>
        <v>0</v>
      </c>
      <c r="H4947" s="193">
        <f t="shared" si="9420"/>
        <v>0</v>
      </c>
      <c r="I4947" s="193">
        <f t="shared" si="9420"/>
        <v>0</v>
      </c>
      <c r="J4947" s="193">
        <f t="shared" si="9420"/>
        <v>0</v>
      </c>
      <c r="K4947" s="193">
        <f t="shared" si="9420"/>
        <v>0</v>
      </c>
      <c r="L4947" s="193">
        <f t="shared" si="9420"/>
        <v>0</v>
      </c>
      <c r="M4947" s="193">
        <f t="shared" si="9420"/>
        <v>0</v>
      </c>
      <c r="N4947" s="193" t="str">
        <f t="shared" si="9393"/>
        <v>Microwaves</v>
      </c>
      <c r="AA4947" s="193">
        <f t="shared" si="9414"/>
        <v>0</v>
      </c>
      <c r="AB4947" s="193">
        <f t="shared" ref="AB4947" si="9421">AB$203</f>
        <v>0</v>
      </c>
    </row>
    <row r="4948" spans="1:28" s="188" customFormat="1" ht="17.399999999999999">
      <c r="A4948" s="193" t="str">
        <f t="shared" si="9409"/>
        <v>Microwaves</v>
      </c>
      <c r="B4948" s="193" t="str">
        <f t="shared" si="9410"/>
        <v>0Microwaves</v>
      </c>
      <c r="C4948" s="193" t="str">
        <f t="shared" si="9411"/>
        <v>Microwaves0</v>
      </c>
      <c r="D4948" s="193"/>
      <c r="E4948" s="193"/>
      <c r="F4948" s="193" t="str">
        <f t="shared" si="9412"/>
        <v>Microwaves0</v>
      </c>
      <c r="G4948" s="193">
        <f t="shared" ref="G4948:M4948" si="9422">G$204</f>
        <v>0</v>
      </c>
      <c r="H4948" s="193">
        <f t="shared" si="9422"/>
        <v>0</v>
      </c>
      <c r="I4948" s="193">
        <f t="shared" si="9422"/>
        <v>0</v>
      </c>
      <c r="J4948" s="193">
        <f t="shared" si="9422"/>
        <v>0</v>
      </c>
      <c r="K4948" s="193">
        <f t="shared" si="9422"/>
        <v>0</v>
      </c>
      <c r="L4948" s="193">
        <f t="shared" si="9422"/>
        <v>0</v>
      </c>
      <c r="M4948" s="193">
        <f t="shared" si="9422"/>
        <v>0</v>
      </c>
      <c r="N4948" s="193" t="str">
        <f t="shared" si="9393"/>
        <v>Microwaves</v>
      </c>
      <c r="AA4948" s="193">
        <f t="shared" si="9414"/>
        <v>0</v>
      </c>
      <c r="AB4948" s="193">
        <f t="shared" ref="AB4948" si="9423">AB$204</f>
        <v>0</v>
      </c>
    </row>
    <row r="4949" spans="1:28" s="188" customFormat="1" ht="17.399999999999999">
      <c r="A4949" s="193" t="str">
        <f t="shared" si="9409"/>
        <v>Microwaves</v>
      </c>
      <c r="B4949" s="193" t="str">
        <f t="shared" si="9410"/>
        <v>AB045Microwaves</v>
      </c>
      <c r="C4949" s="193" t="str">
        <f t="shared" si="9411"/>
        <v>MicrowavesJames, Greg</v>
      </c>
      <c r="D4949" s="193"/>
      <c r="E4949" s="193"/>
      <c r="F4949" s="193" t="str">
        <f t="shared" si="9412"/>
        <v>MicrowavesRichardson, Vicki</v>
      </c>
      <c r="G4949" s="193" t="str">
        <f t="shared" ref="G4949:M4949" si="9424">G$205</f>
        <v>Richardson, Vicki</v>
      </c>
      <c r="H4949" s="193" t="str">
        <f t="shared" si="9424"/>
        <v>James, Greg</v>
      </c>
      <c r="I4949" s="193" t="str">
        <f t="shared" si="9424"/>
        <v>AB045</v>
      </c>
      <c r="J4949" s="193" t="str">
        <f t="shared" si="9424"/>
        <v>ABT ELECTRONICS</v>
      </c>
      <c r="K4949" s="193" t="str">
        <f t="shared" si="9424"/>
        <v>all</v>
      </c>
      <c r="L4949" s="193">
        <f t="shared" si="9424"/>
        <v>0</v>
      </c>
      <c r="M4949" s="193">
        <f t="shared" si="9424"/>
        <v>0</v>
      </c>
      <c r="N4949" s="193" t="str">
        <f t="shared" si="9393"/>
        <v>Microwaves</v>
      </c>
      <c r="AA4949" s="193">
        <f t="shared" si="9414"/>
        <v>0</v>
      </c>
      <c r="AB4949" s="193" t="str">
        <f t="shared" ref="AB4949" si="9425">AB$205</f>
        <v>James, Greg</v>
      </c>
    </row>
    <row r="4950" spans="1:28" s="188" customFormat="1" ht="17.399999999999999">
      <c r="A4950" s="193" t="str">
        <f t="shared" si="9409"/>
        <v>Microwaves</v>
      </c>
      <c r="B4950" s="193" t="str">
        <f t="shared" si="9410"/>
        <v>AB235Microwaves</v>
      </c>
      <c r="C4950" s="193" t="str">
        <f t="shared" si="9411"/>
        <v>MicrowavesJames, Greg</v>
      </c>
      <c r="D4950" s="193"/>
      <c r="E4950" s="193"/>
      <c r="F4950" s="193" t="str">
        <f t="shared" si="9412"/>
        <v>MicrowavesRichardson, Vicki</v>
      </c>
      <c r="G4950" s="193" t="str">
        <f t="shared" ref="G4950:M4950" si="9426">G$206</f>
        <v>Richardson, Vicki</v>
      </c>
      <c r="H4950" s="193" t="str">
        <f t="shared" si="9426"/>
        <v>James, Greg</v>
      </c>
      <c r="I4950" s="193" t="str">
        <f t="shared" si="9426"/>
        <v>AB235</v>
      </c>
      <c r="J4950" s="193" t="str">
        <f t="shared" si="9426"/>
        <v>ABC APPLIANCE</v>
      </c>
      <c r="K4950" s="193" t="str">
        <f t="shared" si="9426"/>
        <v>all</v>
      </c>
      <c r="L4950" s="193">
        <f t="shared" si="9426"/>
        <v>0</v>
      </c>
      <c r="M4950" s="193">
        <f t="shared" si="9426"/>
        <v>0</v>
      </c>
      <c r="N4950" s="193" t="str">
        <f t="shared" si="9393"/>
        <v>Microwaves</v>
      </c>
      <c r="AA4950" s="193">
        <f t="shared" si="9414"/>
        <v>0</v>
      </c>
      <c r="AB4950" s="193" t="str">
        <f t="shared" ref="AB4950" si="9427">AB$206</f>
        <v>James, Greg</v>
      </c>
    </row>
    <row r="4951" spans="1:28" s="188" customFormat="1" ht="17.399999999999999">
      <c r="A4951" s="193" t="str">
        <f t="shared" si="9409"/>
        <v>Microwaves</v>
      </c>
      <c r="B4951" s="193" t="str">
        <f t="shared" si="9410"/>
        <v>BI001Microwaves</v>
      </c>
      <c r="C4951" s="193" t="str">
        <f t="shared" si="9411"/>
        <v>MicrowavesJames, Greg</v>
      </c>
      <c r="D4951" s="193"/>
      <c r="E4951" s="193"/>
      <c r="F4951" s="193" t="str">
        <f t="shared" si="9412"/>
        <v>MicrowavesRichardson, Vicki</v>
      </c>
      <c r="G4951" s="193" t="str">
        <f t="shared" ref="G4951:M4951" si="9428">G$207</f>
        <v>Richardson, Vicki</v>
      </c>
      <c r="H4951" s="193" t="str">
        <f t="shared" si="9428"/>
        <v>James, Greg</v>
      </c>
      <c r="I4951" s="193" t="str">
        <f t="shared" si="9428"/>
        <v>BI001</v>
      </c>
      <c r="J4951" s="193" t="str">
        <f t="shared" si="9428"/>
        <v>BI-MART</v>
      </c>
      <c r="K4951" s="193" t="str">
        <f t="shared" si="9428"/>
        <v>all</v>
      </c>
      <c r="L4951" s="193">
        <f t="shared" si="9428"/>
        <v>0</v>
      </c>
      <c r="M4951" s="193">
        <f t="shared" si="9428"/>
        <v>0</v>
      </c>
      <c r="N4951" s="193" t="str">
        <f t="shared" si="9393"/>
        <v>Microwaves</v>
      </c>
      <c r="AA4951" s="193">
        <f t="shared" si="9414"/>
        <v>0</v>
      </c>
      <c r="AB4951" s="193" t="str">
        <f t="shared" ref="AB4951" si="9429">AB$207</f>
        <v>James, Greg</v>
      </c>
    </row>
    <row r="4952" spans="1:28" s="188" customFormat="1" ht="17.399999999999999">
      <c r="A4952" s="193" t="str">
        <f t="shared" si="9409"/>
        <v>Microwaves</v>
      </c>
      <c r="B4952" s="193" t="str">
        <f t="shared" si="9410"/>
        <v>FR195Microwaves</v>
      </c>
      <c r="C4952" s="193" t="str">
        <f t="shared" si="9411"/>
        <v>MicrowavesJames, Greg</v>
      </c>
      <c r="D4952" s="193"/>
      <c r="E4952" s="193"/>
      <c r="F4952" s="193" t="str">
        <f t="shared" si="9412"/>
        <v>MicrowavesRichardson, Vicki</v>
      </c>
      <c r="G4952" s="193" t="str">
        <f t="shared" ref="G4952:M4952" si="9430">G$208</f>
        <v>Richardson, Vicki</v>
      </c>
      <c r="H4952" s="193" t="str">
        <f t="shared" si="9430"/>
        <v>James, Greg</v>
      </c>
      <c r="I4952" s="193" t="str">
        <f t="shared" si="9430"/>
        <v>FR195</v>
      </c>
      <c r="J4952" s="193" t="str">
        <f t="shared" si="9430"/>
        <v>FRY'S ELECTRONICS</v>
      </c>
      <c r="K4952" s="193" t="str">
        <f t="shared" si="9430"/>
        <v>all</v>
      </c>
      <c r="L4952" s="193">
        <f t="shared" si="9430"/>
        <v>0</v>
      </c>
      <c r="M4952" s="193">
        <f t="shared" si="9430"/>
        <v>0</v>
      </c>
      <c r="N4952" s="193" t="str">
        <f t="shared" si="9393"/>
        <v>Microwaves</v>
      </c>
      <c r="AA4952" s="193">
        <f t="shared" si="9414"/>
        <v>0</v>
      </c>
      <c r="AB4952" s="193" t="str">
        <f t="shared" ref="AB4952" si="9431">AB$208</f>
        <v>James, Greg</v>
      </c>
    </row>
    <row r="4953" spans="1:28" s="188" customFormat="1" ht="17.399999999999999">
      <c r="A4953" s="193" t="str">
        <f t="shared" si="9409"/>
        <v>Microwaves</v>
      </c>
      <c r="B4953" s="193" t="str">
        <f t="shared" si="9410"/>
        <v>PR976Microwaves</v>
      </c>
      <c r="C4953" s="193" t="str">
        <f t="shared" si="9411"/>
        <v>MicrowavesJames, Greg</v>
      </c>
      <c r="D4953" s="193"/>
      <c r="E4953" s="193"/>
      <c r="F4953" s="193" t="str">
        <f t="shared" si="9412"/>
        <v>MicrowavesRichardson, Vicki</v>
      </c>
      <c r="G4953" s="193" t="str">
        <f t="shared" ref="G4953:M4953" si="9432">G$209</f>
        <v>Richardson, Vicki</v>
      </c>
      <c r="H4953" s="193" t="str">
        <f t="shared" si="9432"/>
        <v>James, Greg</v>
      </c>
      <c r="I4953" s="193" t="str">
        <f t="shared" si="9432"/>
        <v>PR976</v>
      </c>
      <c r="J4953" s="193" t="str">
        <f t="shared" si="9432"/>
        <v>PROGRESSIVE GROUP OF INSURANCE CO</v>
      </c>
      <c r="K4953" s="193" t="str">
        <f t="shared" si="9432"/>
        <v>all</v>
      </c>
      <c r="L4953" s="193">
        <f t="shared" si="9432"/>
        <v>0</v>
      </c>
      <c r="M4953" s="193">
        <f t="shared" si="9432"/>
        <v>0</v>
      </c>
      <c r="N4953" s="193" t="str">
        <f t="shared" si="9393"/>
        <v>Microwaves</v>
      </c>
      <c r="AA4953" s="193">
        <f t="shared" si="9414"/>
        <v>0</v>
      </c>
      <c r="AB4953" s="193" t="str">
        <f t="shared" ref="AB4953" si="9433">AB$209</f>
        <v>James, Greg</v>
      </c>
    </row>
    <row r="4954" spans="1:28" s="188" customFormat="1" ht="17.399999999999999">
      <c r="A4954" s="193" t="str">
        <f t="shared" si="9409"/>
        <v>Microwaves</v>
      </c>
      <c r="B4954" s="193" t="str">
        <f t="shared" si="9410"/>
        <v>ME035Microwaves</v>
      </c>
      <c r="C4954" s="193" t="str">
        <f t="shared" si="9411"/>
        <v>MicrowavesJames, Greg</v>
      </c>
      <c r="D4954" s="193"/>
      <c r="E4954" s="193"/>
      <c r="F4954" s="193" t="str">
        <f t="shared" si="9412"/>
        <v>MicrowavesRichardson, Vicki</v>
      </c>
      <c r="G4954" s="193" t="str">
        <f t="shared" ref="G4954:M4954" si="9434">G$210</f>
        <v>Richardson, Vicki</v>
      </c>
      <c r="H4954" s="193" t="str">
        <f t="shared" si="9434"/>
        <v>James, Greg</v>
      </c>
      <c r="I4954" s="193" t="str">
        <f t="shared" si="9434"/>
        <v>ME035</v>
      </c>
      <c r="J4954" s="193" t="str">
        <f t="shared" si="9434"/>
        <v>FRED MEYER</v>
      </c>
      <c r="K4954" s="193" t="str">
        <f t="shared" si="9434"/>
        <v>all</v>
      </c>
      <c r="L4954" s="193">
        <f t="shared" si="9434"/>
        <v>0</v>
      </c>
      <c r="M4954" s="193">
        <f t="shared" si="9434"/>
        <v>0</v>
      </c>
      <c r="N4954" s="193" t="str">
        <f t="shared" si="9393"/>
        <v>Microwaves</v>
      </c>
      <c r="AA4954" s="193">
        <f t="shared" si="9414"/>
        <v>0</v>
      </c>
      <c r="AB4954" s="193" t="str">
        <f t="shared" ref="AB4954" si="9435">AB$210</f>
        <v>James, Greg</v>
      </c>
    </row>
    <row r="4955" spans="1:28" s="188" customFormat="1" ht="17.399999999999999">
      <c r="A4955" s="193" t="str">
        <f t="shared" si="9409"/>
        <v>Microwaves</v>
      </c>
      <c r="B4955" s="193" t="str">
        <f t="shared" si="9410"/>
        <v>ME170Microwaves</v>
      </c>
      <c r="C4955" s="193" t="str">
        <f t="shared" si="9411"/>
        <v>MicrowavesJames, Greg</v>
      </c>
      <c r="D4955" s="193"/>
      <c r="E4955" s="193"/>
      <c r="F4955" s="193" t="str">
        <f t="shared" si="9412"/>
        <v>MicrowavesRichardson, Vicki</v>
      </c>
      <c r="G4955" s="193" t="str">
        <f t="shared" ref="G4955:M4955" si="9436">G$211</f>
        <v>Richardson, Vicki</v>
      </c>
      <c r="H4955" s="193" t="str">
        <f t="shared" si="9436"/>
        <v>James, Greg</v>
      </c>
      <c r="I4955" s="193" t="str">
        <f t="shared" si="9436"/>
        <v>ME170</v>
      </c>
      <c r="J4955" s="193" t="str">
        <f t="shared" si="9436"/>
        <v>MEIJERS</v>
      </c>
      <c r="K4955" s="193" t="str">
        <f t="shared" si="9436"/>
        <v>all</v>
      </c>
      <c r="L4955" s="193">
        <f t="shared" si="9436"/>
        <v>0</v>
      </c>
      <c r="M4955" s="193">
        <f t="shared" si="9436"/>
        <v>0</v>
      </c>
      <c r="N4955" s="193" t="str">
        <f t="shared" si="9393"/>
        <v>Microwaves</v>
      </c>
      <c r="AA4955" s="193">
        <f t="shared" si="9414"/>
        <v>0</v>
      </c>
      <c r="AB4955" s="193" t="str">
        <f t="shared" ref="AB4955" si="9437">AB$211</f>
        <v>James, Greg</v>
      </c>
    </row>
    <row r="4956" spans="1:28" s="188" customFormat="1" ht="17.399999999999999">
      <c r="A4956" s="193" t="str">
        <f t="shared" si="9409"/>
        <v>Microwaves</v>
      </c>
      <c r="B4956" s="193" t="str">
        <f t="shared" si="9410"/>
        <v>0Microwaves</v>
      </c>
      <c r="C4956" s="193" t="str">
        <f t="shared" si="9411"/>
        <v>Microwaves0</v>
      </c>
      <c r="D4956" s="193"/>
      <c r="E4956" s="193"/>
      <c r="F4956" s="193" t="str">
        <f t="shared" si="9412"/>
        <v>Microwaves0</v>
      </c>
      <c r="G4956" s="193">
        <f t="shared" ref="G4956:M4956" si="9438">G$212</f>
        <v>0</v>
      </c>
      <c r="H4956" s="193">
        <f t="shared" si="9438"/>
        <v>0</v>
      </c>
      <c r="I4956" s="193">
        <f t="shared" si="9438"/>
        <v>0</v>
      </c>
      <c r="J4956" s="193">
        <f t="shared" si="9438"/>
        <v>0</v>
      </c>
      <c r="K4956" s="193">
        <f t="shared" si="9438"/>
        <v>0</v>
      </c>
      <c r="L4956" s="193">
        <f t="shared" si="9438"/>
        <v>0</v>
      </c>
      <c r="M4956" s="193">
        <f t="shared" si="9438"/>
        <v>0</v>
      </c>
      <c r="N4956" s="193" t="str">
        <f t="shared" si="9393"/>
        <v>Microwaves</v>
      </c>
      <c r="AA4956" s="193">
        <f t="shared" si="9414"/>
        <v>0</v>
      </c>
      <c r="AB4956" s="193">
        <f t="shared" ref="AB4956" si="9439">AB$212</f>
        <v>0</v>
      </c>
    </row>
    <row r="4957" spans="1:28" s="188" customFormat="1" ht="17.399999999999999">
      <c r="A4957" s="193" t="str">
        <f t="shared" si="9409"/>
        <v>Microwaves</v>
      </c>
      <c r="B4957" s="193" t="str">
        <f t="shared" si="9410"/>
        <v>0Microwaves</v>
      </c>
      <c r="C4957" s="193" t="str">
        <f t="shared" si="9411"/>
        <v>Microwaves0</v>
      </c>
      <c r="D4957" s="193"/>
      <c r="E4957" s="193"/>
      <c r="F4957" s="193" t="str">
        <f t="shared" si="9412"/>
        <v>Microwaves0</v>
      </c>
      <c r="G4957" s="193">
        <f t="shared" ref="G4957:M4957" si="9440">G$213</f>
        <v>0</v>
      </c>
      <c r="H4957" s="193">
        <f t="shared" si="9440"/>
        <v>0</v>
      </c>
      <c r="I4957" s="193">
        <f t="shared" si="9440"/>
        <v>0</v>
      </c>
      <c r="J4957" s="193">
        <f t="shared" si="9440"/>
        <v>0</v>
      </c>
      <c r="K4957" s="193">
        <f t="shared" si="9440"/>
        <v>0</v>
      </c>
      <c r="L4957" s="193">
        <f t="shared" si="9440"/>
        <v>0</v>
      </c>
      <c r="M4957" s="193">
        <f t="shared" si="9440"/>
        <v>0</v>
      </c>
      <c r="N4957" s="193" t="str">
        <f t="shared" si="9393"/>
        <v>Microwaves</v>
      </c>
      <c r="AA4957" s="193">
        <f t="shared" si="9414"/>
        <v>0</v>
      </c>
      <c r="AB4957" s="193">
        <f t="shared" ref="AB4957" si="9441">AB$213</f>
        <v>0</v>
      </c>
    </row>
    <row r="4958" spans="1:28" s="188" customFormat="1" ht="17.399999999999999">
      <c r="A4958" s="193" t="str">
        <f t="shared" si="9409"/>
        <v>Microwaves</v>
      </c>
      <c r="B4958" s="193" t="str">
        <f t="shared" si="9410"/>
        <v>AD275Microwaves</v>
      </c>
      <c r="C4958" s="193" t="str">
        <f t="shared" si="9411"/>
        <v>MicrowavesNagira, Rina</v>
      </c>
      <c r="D4958" s="193"/>
      <c r="E4958" s="193"/>
      <c r="F4958" s="193" t="str">
        <f t="shared" si="9412"/>
        <v>MicrowavesRichardson, Vicki</v>
      </c>
      <c r="G4958" s="193" t="str">
        <f t="shared" ref="G4958:M4958" si="9442">G$214</f>
        <v>Richardson, Vicki</v>
      </c>
      <c r="H4958" s="193" t="str">
        <f t="shared" si="9442"/>
        <v>Nagira, Rina</v>
      </c>
      <c r="I4958" s="193" t="str">
        <f t="shared" si="9442"/>
        <v>AD275</v>
      </c>
      <c r="J4958" s="193" t="str">
        <f t="shared" si="9442"/>
        <v>LA CURACAO</v>
      </c>
      <c r="K4958" s="193" t="str">
        <f t="shared" si="9442"/>
        <v>all</v>
      </c>
      <c r="L4958" s="193">
        <f t="shared" si="9442"/>
        <v>0</v>
      </c>
      <c r="M4958" s="193">
        <f t="shared" si="9442"/>
        <v>0</v>
      </c>
      <c r="N4958" s="193" t="str">
        <f t="shared" si="9393"/>
        <v>Microwaves</v>
      </c>
      <c r="AA4958" s="193">
        <f t="shared" si="9414"/>
        <v>0</v>
      </c>
      <c r="AB4958" s="193" t="str">
        <f t="shared" ref="AB4958" si="9443">AB$214</f>
        <v>Nagira, Rina</v>
      </c>
    </row>
    <row r="4959" spans="1:28" s="188" customFormat="1" ht="17.399999999999999">
      <c r="A4959" s="193" t="str">
        <f t="shared" si="9409"/>
        <v>Microwaves</v>
      </c>
      <c r="B4959" s="193" t="str">
        <f t="shared" si="9410"/>
        <v>DB075Microwaves</v>
      </c>
      <c r="C4959" s="193" t="str">
        <f t="shared" si="9411"/>
        <v>MicrowavesNagira, Rina</v>
      </c>
      <c r="D4959" s="193"/>
      <c r="E4959" s="193"/>
      <c r="F4959" s="193" t="str">
        <f t="shared" si="9412"/>
        <v>MicrowavesRichardson, Vicki</v>
      </c>
      <c r="G4959" s="193" t="str">
        <f t="shared" ref="G4959:M4959" si="9444">G$215</f>
        <v>Richardson, Vicki</v>
      </c>
      <c r="H4959" s="193" t="str">
        <f t="shared" si="9444"/>
        <v>Nagira, Rina</v>
      </c>
      <c r="I4959" s="193" t="str">
        <f t="shared" si="9444"/>
        <v>DB075</v>
      </c>
      <c r="J4959" s="193" t="str">
        <f t="shared" si="9444"/>
        <v>DBL DISTRIBUTING  (INGRAM)</v>
      </c>
      <c r="K4959" s="193" t="str">
        <f t="shared" si="9444"/>
        <v>all</v>
      </c>
      <c r="L4959" s="193">
        <f t="shared" si="9444"/>
        <v>0</v>
      </c>
      <c r="M4959" s="193">
        <f t="shared" si="9444"/>
        <v>0</v>
      </c>
      <c r="N4959" s="193" t="str">
        <f t="shared" si="9393"/>
        <v>Microwaves</v>
      </c>
      <c r="AA4959" s="193">
        <f t="shared" si="9414"/>
        <v>0</v>
      </c>
      <c r="AB4959" s="193" t="str">
        <f t="shared" ref="AB4959" si="9445">AB$215</f>
        <v>Nagira, Rina</v>
      </c>
    </row>
    <row r="4960" spans="1:28" s="188" customFormat="1" ht="17.399999999999999">
      <c r="A4960" s="193" t="str">
        <f t="shared" si="9409"/>
        <v>Microwaves</v>
      </c>
      <c r="B4960" s="193" t="str">
        <f t="shared" si="9410"/>
        <v>HA896Microwaves</v>
      </c>
      <c r="C4960" s="193" t="str">
        <f t="shared" si="9411"/>
        <v>MicrowavesNagira, Rina</v>
      </c>
      <c r="D4960" s="193"/>
      <c r="E4960" s="193"/>
      <c r="F4960" s="193" t="str">
        <f t="shared" si="9412"/>
        <v>MicrowavesRichardson, Vicki</v>
      </c>
      <c r="G4960" s="193" t="str">
        <f t="shared" ref="G4960:M4960" si="9446">G$216</f>
        <v>Richardson, Vicki</v>
      </c>
      <c r="H4960" s="193" t="str">
        <f t="shared" si="9446"/>
        <v>Nagira, Rina</v>
      </c>
      <c r="I4960" s="193" t="str">
        <f t="shared" si="9446"/>
        <v>HA896</v>
      </c>
      <c r="J4960" s="193" t="str">
        <f t="shared" si="9446"/>
        <v>HENRY LAMOND COMPANY, LTD.</v>
      </c>
      <c r="K4960" s="193" t="str">
        <f t="shared" si="9446"/>
        <v>all</v>
      </c>
      <c r="L4960" s="193">
        <f t="shared" si="9446"/>
        <v>0</v>
      </c>
      <c r="M4960" s="193">
        <f t="shared" si="9446"/>
        <v>0</v>
      </c>
      <c r="N4960" s="193" t="str">
        <f t="shared" si="9393"/>
        <v>Microwaves</v>
      </c>
      <c r="AA4960" s="193">
        <f t="shared" si="9414"/>
        <v>0</v>
      </c>
      <c r="AB4960" s="193" t="str">
        <f t="shared" ref="AB4960" si="9447">AB$216</f>
        <v>Nagira, Rina</v>
      </c>
    </row>
    <row r="4961" spans="1:28" s="188" customFormat="1" ht="17.399999999999999">
      <c r="A4961" s="193" t="str">
        <f t="shared" si="9409"/>
        <v>Microwaves</v>
      </c>
      <c r="B4961" s="193" t="str">
        <f t="shared" si="9410"/>
        <v>PA946Microwaves</v>
      </c>
      <c r="C4961" s="193" t="str">
        <f t="shared" si="9411"/>
        <v>MicrowavesNagira, Rina</v>
      </c>
      <c r="D4961" s="193"/>
      <c r="E4961" s="193"/>
      <c r="F4961" s="193" t="str">
        <f t="shared" si="9412"/>
        <v>MicrowavesRichardson, Vicki</v>
      </c>
      <c r="G4961" s="193" t="str">
        <f t="shared" ref="G4961:M4961" si="9448">G$217</f>
        <v>Richardson, Vicki</v>
      </c>
      <c r="H4961" s="193" t="str">
        <f t="shared" si="9448"/>
        <v>Nagira, Rina</v>
      </c>
      <c r="I4961" s="193" t="str">
        <f t="shared" si="9448"/>
        <v>PA946</v>
      </c>
      <c r="J4961" s="193" t="str">
        <f t="shared" si="9448"/>
        <v>PACIFIC MARKETING ALLIANCE</v>
      </c>
      <c r="K4961" s="193" t="str">
        <f t="shared" si="9448"/>
        <v>all</v>
      </c>
      <c r="L4961" s="193">
        <f t="shared" si="9448"/>
        <v>0</v>
      </c>
      <c r="M4961" s="193">
        <f t="shared" si="9448"/>
        <v>0</v>
      </c>
      <c r="N4961" s="193" t="str">
        <f t="shared" si="9393"/>
        <v>Microwaves</v>
      </c>
      <c r="AA4961" s="193">
        <f t="shared" si="9414"/>
        <v>0</v>
      </c>
      <c r="AB4961" s="193" t="str">
        <f t="shared" ref="AB4961" si="9449">AB$217</f>
        <v>Nagira, Rina</v>
      </c>
    </row>
    <row r="4962" spans="1:28" s="188" customFormat="1" ht="17.399999999999999">
      <c r="A4962" s="193" t="str">
        <f t="shared" si="9409"/>
        <v>Microwaves</v>
      </c>
      <c r="B4962" s="193" t="str">
        <f t="shared" si="9410"/>
        <v>UM001Microwaves</v>
      </c>
      <c r="C4962" s="193" t="str">
        <f t="shared" si="9411"/>
        <v>MicrowavesNagira, Rina</v>
      </c>
      <c r="D4962" s="193"/>
      <c r="E4962" s="193"/>
      <c r="F4962" s="193" t="str">
        <f t="shared" si="9412"/>
        <v>MicrowavesRichardson, Vicki</v>
      </c>
      <c r="G4962" s="193" t="str">
        <f t="shared" ref="G4962:M4962" si="9450">G$218</f>
        <v>Richardson, Vicki</v>
      </c>
      <c r="H4962" s="193" t="str">
        <f t="shared" si="9450"/>
        <v>Nagira, Rina</v>
      </c>
      <c r="I4962" s="193" t="str">
        <f t="shared" si="9450"/>
        <v>UM001</v>
      </c>
      <c r="J4962" s="193" t="str">
        <f t="shared" si="9450"/>
        <v>UWAJIMAYA, INC.</v>
      </c>
      <c r="K4962" s="193" t="str">
        <f t="shared" si="9450"/>
        <v>all</v>
      </c>
      <c r="L4962" s="193">
        <f t="shared" si="9450"/>
        <v>0</v>
      </c>
      <c r="M4962" s="193">
        <f t="shared" si="9450"/>
        <v>0</v>
      </c>
      <c r="N4962" s="193" t="str">
        <f t="shared" si="9393"/>
        <v>Microwaves</v>
      </c>
      <c r="AA4962" s="193">
        <f t="shared" si="9414"/>
        <v>0</v>
      </c>
      <c r="AB4962" s="193" t="str">
        <f t="shared" ref="AB4962" si="9451">AB$218</f>
        <v>Nagira, Rina</v>
      </c>
    </row>
    <row r="4963" spans="1:28" s="188" customFormat="1" ht="17.399999999999999">
      <c r="A4963" s="193" t="str">
        <f t="shared" si="9409"/>
        <v>Microwaves</v>
      </c>
      <c r="B4963" s="193" t="str">
        <f t="shared" si="9410"/>
        <v>UN696Microwaves</v>
      </c>
      <c r="C4963" s="193" t="str">
        <f t="shared" si="9411"/>
        <v>MicrowavesNagira, Rina</v>
      </c>
      <c r="D4963" s="193"/>
      <c r="E4963" s="193"/>
      <c r="F4963" s="193" t="str">
        <f t="shared" si="9412"/>
        <v>MicrowavesRichardson, Vicki</v>
      </c>
      <c r="G4963" s="193" t="str">
        <f t="shared" ref="G4963:M4963" si="9452">G$219</f>
        <v>Richardson, Vicki</v>
      </c>
      <c r="H4963" s="193" t="str">
        <f t="shared" si="9452"/>
        <v>Nagira, Rina</v>
      </c>
      <c r="I4963" s="193" t="str">
        <f t="shared" si="9452"/>
        <v>UN696</v>
      </c>
      <c r="J4963" s="193" t="str">
        <f t="shared" si="9452"/>
        <v>UNI-KING OF HAWAII, INC</v>
      </c>
      <c r="K4963" s="193" t="str">
        <f t="shared" si="9452"/>
        <v>all</v>
      </c>
      <c r="L4963" s="193">
        <f t="shared" si="9452"/>
        <v>0</v>
      </c>
      <c r="M4963" s="193">
        <f t="shared" si="9452"/>
        <v>0</v>
      </c>
      <c r="N4963" s="193" t="str">
        <f t="shared" si="9393"/>
        <v>Microwaves</v>
      </c>
      <c r="AA4963" s="193">
        <f t="shared" si="9414"/>
        <v>0</v>
      </c>
      <c r="AB4963" s="193" t="str">
        <f t="shared" ref="AB4963" si="9453">AB$219</f>
        <v>Nagira, Rina</v>
      </c>
    </row>
    <row r="4964" spans="1:28" s="188" customFormat="1" ht="17.399999999999999">
      <c r="A4964" s="193" t="str">
        <f t="shared" si="9409"/>
        <v>Microwaves</v>
      </c>
      <c r="B4964" s="193" t="str">
        <f t="shared" si="9410"/>
        <v>0Microwaves</v>
      </c>
      <c r="C4964" s="193" t="str">
        <f t="shared" si="9411"/>
        <v>Microwaves0</v>
      </c>
      <c r="D4964" s="193"/>
      <c r="E4964" s="193"/>
      <c r="F4964" s="193" t="str">
        <f t="shared" si="9412"/>
        <v>Microwaves0</v>
      </c>
      <c r="G4964" s="193">
        <f t="shared" ref="G4964:M4964" si="9454">G$220</f>
        <v>0</v>
      </c>
      <c r="H4964" s="193">
        <f t="shared" si="9454"/>
        <v>0</v>
      </c>
      <c r="I4964" s="193">
        <f t="shared" si="9454"/>
        <v>0</v>
      </c>
      <c r="J4964" s="193">
        <f t="shared" si="9454"/>
        <v>0</v>
      </c>
      <c r="K4964" s="193">
        <f t="shared" si="9454"/>
        <v>0</v>
      </c>
      <c r="L4964" s="193">
        <f t="shared" si="9454"/>
        <v>0</v>
      </c>
      <c r="M4964" s="193">
        <f t="shared" si="9454"/>
        <v>0</v>
      </c>
      <c r="N4964" s="193" t="str">
        <f t="shared" si="9393"/>
        <v>Microwaves</v>
      </c>
      <c r="AA4964" s="193">
        <f t="shared" si="9414"/>
        <v>0</v>
      </c>
      <c r="AB4964" s="193">
        <f t="shared" ref="AB4964" si="9455">AB$220</f>
        <v>0</v>
      </c>
    </row>
    <row r="4965" spans="1:28" s="188" customFormat="1" ht="17.399999999999999">
      <c r="A4965" s="193" t="str">
        <f t="shared" si="9409"/>
        <v>Microwaves</v>
      </c>
      <c r="B4965" s="193" t="str">
        <f t="shared" si="9410"/>
        <v>0Microwaves</v>
      </c>
      <c r="C4965" s="193" t="str">
        <f t="shared" si="9411"/>
        <v>Microwaves0</v>
      </c>
      <c r="D4965" s="193"/>
      <c r="E4965" s="193"/>
      <c r="F4965" s="193" t="str">
        <f t="shared" si="9412"/>
        <v>Microwaves0</v>
      </c>
      <c r="G4965" s="193">
        <f t="shared" ref="G4965:M4965" si="9456">G$221</f>
        <v>0</v>
      </c>
      <c r="H4965" s="193">
        <f t="shared" si="9456"/>
        <v>0</v>
      </c>
      <c r="I4965" s="193">
        <f t="shared" si="9456"/>
        <v>0</v>
      </c>
      <c r="J4965" s="193">
        <f t="shared" si="9456"/>
        <v>0</v>
      </c>
      <c r="K4965" s="193">
        <f t="shared" si="9456"/>
        <v>0</v>
      </c>
      <c r="L4965" s="193">
        <f t="shared" si="9456"/>
        <v>0</v>
      </c>
      <c r="M4965" s="193">
        <f t="shared" si="9456"/>
        <v>0</v>
      </c>
      <c r="N4965" s="193" t="str">
        <f t="shared" si="9393"/>
        <v>Microwaves</v>
      </c>
      <c r="AA4965" s="193">
        <f t="shared" si="9414"/>
        <v>0</v>
      </c>
      <c r="AB4965" s="193">
        <f t="shared" ref="AB4965" si="9457">AB$221</f>
        <v>0</v>
      </c>
    </row>
    <row r="4966" spans="1:28" s="188" customFormat="1" ht="17.399999999999999">
      <c r="A4966" s="193" t="str">
        <f t="shared" si="9409"/>
        <v>Microwaves</v>
      </c>
      <c r="B4966" s="193" t="str">
        <f t="shared" si="9410"/>
        <v>0Microwaves</v>
      </c>
      <c r="C4966" s="193" t="str">
        <f t="shared" si="9411"/>
        <v>Microwaves0</v>
      </c>
      <c r="D4966" s="193"/>
      <c r="E4966" s="193"/>
      <c r="F4966" s="193" t="str">
        <f t="shared" si="9412"/>
        <v>Microwaves0</v>
      </c>
      <c r="G4966" s="193">
        <f t="shared" ref="G4966:M4966" si="9458">G$222</f>
        <v>0</v>
      </c>
      <c r="H4966" s="193">
        <f t="shared" si="9458"/>
        <v>0</v>
      </c>
      <c r="I4966" s="193">
        <f t="shared" si="9458"/>
        <v>0</v>
      </c>
      <c r="J4966" s="193">
        <f t="shared" si="9458"/>
        <v>0</v>
      </c>
      <c r="K4966" s="193">
        <f t="shared" si="9458"/>
        <v>0</v>
      </c>
      <c r="L4966" s="193">
        <f t="shared" si="9458"/>
        <v>0</v>
      </c>
      <c r="M4966" s="193">
        <f t="shared" si="9458"/>
        <v>0</v>
      </c>
      <c r="N4966" s="193" t="str">
        <f t="shared" si="9393"/>
        <v>Microwaves</v>
      </c>
      <c r="AA4966" s="193">
        <f t="shared" si="9414"/>
        <v>0</v>
      </c>
      <c r="AB4966" s="193">
        <f t="shared" ref="AB4966" si="9459">AB$222</f>
        <v>0</v>
      </c>
    </row>
    <row r="4967" spans="1:28" s="188" customFormat="1" ht="17.399999999999999">
      <c r="A4967" s="193" t="str">
        <f t="shared" si="9409"/>
        <v>Microwaves</v>
      </c>
      <c r="B4967" s="193" t="str">
        <f t="shared" si="9410"/>
        <v>0Microwaves</v>
      </c>
      <c r="C4967" s="193" t="str">
        <f t="shared" si="9411"/>
        <v>Microwaves0</v>
      </c>
      <c r="D4967" s="193"/>
      <c r="E4967" s="193"/>
      <c r="F4967" s="193" t="str">
        <f t="shared" si="9412"/>
        <v>Microwaves0</v>
      </c>
      <c r="G4967" s="193">
        <f t="shared" ref="G4967:M4967" si="9460">G$223</f>
        <v>0</v>
      </c>
      <c r="H4967" s="193">
        <f t="shared" si="9460"/>
        <v>0</v>
      </c>
      <c r="I4967" s="193">
        <f t="shared" si="9460"/>
        <v>0</v>
      </c>
      <c r="J4967" s="193">
        <f t="shared" si="9460"/>
        <v>0</v>
      </c>
      <c r="K4967" s="193">
        <f t="shared" si="9460"/>
        <v>0</v>
      </c>
      <c r="L4967" s="193">
        <f t="shared" si="9460"/>
        <v>0</v>
      </c>
      <c r="M4967" s="193">
        <f t="shared" si="9460"/>
        <v>0</v>
      </c>
      <c r="N4967" s="193" t="str">
        <f t="shared" si="9393"/>
        <v>Microwaves</v>
      </c>
      <c r="AA4967" s="193">
        <f t="shared" si="9414"/>
        <v>0</v>
      </c>
      <c r="AB4967" s="193">
        <f t="shared" ref="AB4967" si="9461">AB$223</f>
        <v>0</v>
      </c>
    </row>
    <row r="4968" spans="1:28" s="188" customFormat="1" ht="17.399999999999999">
      <c r="A4968" s="193" t="str">
        <f t="shared" si="9409"/>
        <v>Microwaves</v>
      </c>
      <c r="B4968" s="193" t="str">
        <f t="shared" si="9410"/>
        <v>0Microwaves</v>
      </c>
      <c r="C4968" s="193" t="str">
        <f t="shared" si="9411"/>
        <v>Microwaves0</v>
      </c>
      <c r="D4968" s="193"/>
      <c r="E4968" s="193"/>
      <c r="F4968" s="193" t="str">
        <f t="shared" si="9412"/>
        <v>Microwaves0</v>
      </c>
      <c r="G4968" s="193">
        <f t="shared" ref="G4968:M4968" si="9462">G$224</f>
        <v>0</v>
      </c>
      <c r="H4968" s="193">
        <f t="shared" si="9462"/>
        <v>0</v>
      </c>
      <c r="I4968" s="193">
        <f t="shared" si="9462"/>
        <v>0</v>
      </c>
      <c r="J4968" s="193">
        <f t="shared" si="9462"/>
        <v>0</v>
      </c>
      <c r="K4968" s="193">
        <f t="shared" si="9462"/>
        <v>0</v>
      </c>
      <c r="L4968" s="193">
        <f t="shared" si="9462"/>
        <v>0</v>
      </c>
      <c r="M4968" s="193">
        <f t="shared" si="9462"/>
        <v>0</v>
      </c>
      <c r="N4968" s="193" t="str">
        <f t="shared" si="9393"/>
        <v>Microwaves</v>
      </c>
      <c r="AA4968" s="193">
        <f t="shared" si="9414"/>
        <v>0</v>
      </c>
      <c r="AB4968" s="193">
        <f t="shared" ref="AB4968" si="9463">AB$224</f>
        <v>0</v>
      </c>
    </row>
    <row r="4969" spans="1:28" s="188" customFormat="1" ht="17.399999999999999">
      <c r="A4969" s="193" t="str">
        <f t="shared" si="9409"/>
        <v>Microwaves</v>
      </c>
      <c r="B4969" s="193" t="str">
        <f t="shared" si="9410"/>
        <v>AA427Microwaves</v>
      </c>
      <c r="C4969" s="193" t="str">
        <f t="shared" si="9411"/>
        <v>MicrowavesVoss, Bill</v>
      </c>
      <c r="D4969" s="193"/>
      <c r="E4969" s="193"/>
      <c r="F4969" s="193" t="str">
        <f t="shared" si="9412"/>
        <v>MicrowavesRichardson, Vicki</v>
      </c>
      <c r="G4969" s="193" t="str">
        <f t="shared" ref="G4969:M4969" si="9464">G$225</f>
        <v>Richardson, Vicki</v>
      </c>
      <c r="H4969" s="193" t="str">
        <f t="shared" si="9464"/>
        <v>Voss, Bill</v>
      </c>
      <c r="I4969" s="193" t="str">
        <f t="shared" si="9464"/>
        <v>AA427</v>
      </c>
      <c r="J4969" s="193" t="str">
        <f t="shared" si="9464"/>
        <v>AUDIO DEN LTD</v>
      </c>
      <c r="K4969" s="193" t="str">
        <f t="shared" si="9464"/>
        <v>all</v>
      </c>
      <c r="L4969" s="193">
        <f t="shared" si="9464"/>
        <v>0</v>
      </c>
      <c r="M4969" s="193">
        <f t="shared" si="9464"/>
        <v>0</v>
      </c>
      <c r="N4969" s="193" t="str">
        <f t="shared" si="9393"/>
        <v>Microwaves</v>
      </c>
      <c r="AA4969" s="193">
        <f t="shared" si="9414"/>
        <v>0</v>
      </c>
      <c r="AB4969" s="193" t="str">
        <f t="shared" ref="AB4969" si="9465">AB$225</f>
        <v>Voss, Bill</v>
      </c>
    </row>
    <row r="4970" spans="1:28" s="188" customFormat="1" ht="17.399999999999999">
      <c r="A4970" s="193" t="str">
        <f t="shared" si="9409"/>
        <v>Microwaves</v>
      </c>
      <c r="B4970" s="193" t="str">
        <f t="shared" si="9410"/>
        <v>AB577Microwaves</v>
      </c>
      <c r="C4970" s="193" t="str">
        <f t="shared" si="9411"/>
        <v>MicrowavesVoss, Bill</v>
      </c>
      <c r="D4970" s="193"/>
      <c r="E4970" s="193"/>
      <c r="F4970" s="193" t="str">
        <f t="shared" si="9412"/>
        <v>MicrowavesRichardson, Vicki</v>
      </c>
      <c r="G4970" s="193" t="str">
        <f t="shared" ref="G4970:M4970" si="9466">G$226</f>
        <v>Richardson, Vicki</v>
      </c>
      <c r="H4970" s="193" t="str">
        <f t="shared" si="9466"/>
        <v>Voss, Bill</v>
      </c>
      <c r="I4970" s="193" t="str">
        <f t="shared" si="9466"/>
        <v>AB577</v>
      </c>
      <c r="J4970" s="193" t="str">
        <f t="shared" si="9466"/>
        <v>ABSOLUTE AUDIO INC.</v>
      </c>
      <c r="K4970" s="193" t="str">
        <f t="shared" si="9466"/>
        <v>all</v>
      </c>
      <c r="L4970" s="193">
        <f t="shared" si="9466"/>
        <v>0</v>
      </c>
      <c r="M4970" s="193">
        <f t="shared" si="9466"/>
        <v>0</v>
      </c>
      <c r="N4970" s="193" t="str">
        <f t="shared" si="9393"/>
        <v>Microwaves</v>
      </c>
      <c r="AA4970" s="193">
        <f t="shared" si="9414"/>
        <v>0</v>
      </c>
      <c r="AB4970" s="193" t="str">
        <f t="shared" ref="AB4970" si="9467">AB$226</f>
        <v>Voss, Bill</v>
      </c>
    </row>
    <row r="4971" spans="1:28" s="188" customFormat="1" ht="17.399999999999999">
      <c r="A4971" s="193" t="str">
        <f t="shared" si="9409"/>
        <v>Microwaves</v>
      </c>
      <c r="B4971" s="193" t="str">
        <f t="shared" si="9410"/>
        <v>AD281Microwaves</v>
      </c>
      <c r="C4971" s="193" t="str">
        <f t="shared" si="9411"/>
        <v>MicrowavesVoss, Bill</v>
      </c>
      <c r="D4971" s="193"/>
      <c r="E4971" s="193"/>
      <c r="F4971" s="193" t="str">
        <f t="shared" si="9412"/>
        <v>MicrowavesRichardson, Vicki</v>
      </c>
      <c r="G4971" s="193" t="str">
        <f t="shared" ref="G4971:M4971" si="9468">G$227</f>
        <v>Richardson, Vicki</v>
      </c>
      <c r="H4971" s="193" t="str">
        <f t="shared" si="9468"/>
        <v>Voss, Bill</v>
      </c>
      <c r="I4971" s="193" t="str">
        <f t="shared" si="9468"/>
        <v>AD281</v>
      </c>
      <c r="J4971" s="193" t="str">
        <f t="shared" si="9468"/>
        <v>ADK AV, LLC</v>
      </c>
      <c r="K4971" s="193" t="str">
        <f t="shared" si="9468"/>
        <v>all</v>
      </c>
      <c r="L4971" s="193">
        <f t="shared" si="9468"/>
        <v>0</v>
      </c>
      <c r="M4971" s="193">
        <f t="shared" si="9468"/>
        <v>0</v>
      </c>
      <c r="N4971" s="193" t="str">
        <f t="shared" si="9393"/>
        <v>Microwaves</v>
      </c>
      <c r="AA4971" s="193">
        <f t="shared" si="9414"/>
        <v>0</v>
      </c>
      <c r="AB4971" s="193" t="str">
        <f t="shared" ref="AB4971" si="9469">AB$227</f>
        <v>Voss, Bill</v>
      </c>
    </row>
    <row r="4972" spans="1:28" s="188" customFormat="1" ht="17.399999999999999">
      <c r="A4972" s="193" t="str">
        <f t="shared" si="9409"/>
        <v>Microwaves</v>
      </c>
      <c r="B4972" s="193" t="str">
        <f t="shared" si="9410"/>
        <v>AJ012Microwaves</v>
      </c>
      <c r="C4972" s="193" t="str">
        <f t="shared" si="9411"/>
        <v>MicrowavesVoss, Bill</v>
      </c>
      <c r="D4972" s="193"/>
      <c r="E4972" s="193"/>
      <c r="F4972" s="193" t="str">
        <f t="shared" si="9412"/>
        <v>MicrowavesRichardson, Vicki</v>
      </c>
      <c r="G4972" s="193" t="str">
        <f t="shared" ref="G4972:M4972" si="9470">G$228</f>
        <v>Richardson, Vicki</v>
      </c>
      <c r="H4972" s="193" t="str">
        <f t="shared" si="9470"/>
        <v>Voss, Bill</v>
      </c>
      <c r="I4972" s="193" t="str">
        <f t="shared" si="9470"/>
        <v>AJ012</v>
      </c>
      <c r="J4972" s="193" t="str">
        <f t="shared" si="9470"/>
        <v>A-JAX GROUP, INC</v>
      </c>
      <c r="K4972" s="193" t="str">
        <f t="shared" si="9470"/>
        <v>all</v>
      </c>
      <c r="L4972" s="193">
        <f t="shared" si="9470"/>
        <v>0</v>
      </c>
      <c r="M4972" s="193">
        <f t="shared" si="9470"/>
        <v>0</v>
      </c>
      <c r="N4972" s="193" t="str">
        <f t="shared" si="9393"/>
        <v>Microwaves</v>
      </c>
      <c r="AA4972" s="193">
        <f t="shared" si="9414"/>
        <v>0</v>
      </c>
      <c r="AB4972" s="193" t="str">
        <f t="shared" ref="AB4972" si="9471">AB$228</f>
        <v>Voss, Bill</v>
      </c>
    </row>
    <row r="4973" spans="1:28" s="188" customFormat="1" ht="17.399999999999999">
      <c r="A4973" s="193" t="str">
        <f t="shared" si="9409"/>
        <v>Microwaves</v>
      </c>
      <c r="B4973" s="193" t="str">
        <f t="shared" si="9410"/>
        <v>AL057Microwaves</v>
      </c>
      <c r="C4973" s="193" t="str">
        <f t="shared" si="9411"/>
        <v>MicrowavesVoss, Bill</v>
      </c>
      <c r="D4973" s="193"/>
      <c r="E4973" s="193"/>
      <c r="F4973" s="193" t="str">
        <f t="shared" si="9412"/>
        <v>MicrowavesRichardson, Vicki</v>
      </c>
      <c r="G4973" s="193" t="str">
        <f t="shared" ref="G4973:M4973" si="9472">G$229</f>
        <v>Richardson, Vicki</v>
      </c>
      <c r="H4973" s="193" t="str">
        <f t="shared" si="9472"/>
        <v>Voss, Bill</v>
      </c>
      <c r="I4973" s="193" t="str">
        <f t="shared" si="9472"/>
        <v>AL057</v>
      </c>
      <c r="J4973" s="193" t="str">
        <f t="shared" si="9472"/>
        <v>ALMA AUDIO, LLC</v>
      </c>
      <c r="K4973" s="193" t="str">
        <f t="shared" si="9472"/>
        <v>all</v>
      </c>
      <c r="L4973" s="193">
        <f t="shared" si="9472"/>
        <v>0</v>
      </c>
      <c r="M4973" s="193">
        <f t="shared" si="9472"/>
        <v>0</v>
      </c>
      <c r="N4973" s="193" t="str">
        <f t="shared" si="9393"/>
        <v>Microwaves</v>
      </c>
      <c r="AA4973" s="193">
        <f t="shared" si="9414"/>
        <v>0</v>
      </c>
      <c r="AB4973" s="193" t="str">
        <f t="shared" ref="AB4973" si="9473">AB$229</f>
        <v>Voss, Bill</v>
      </c>
    </row>
    <row r="4974" spans="1:28" s="188" customFormat="1" ht="17.399999999999999">
      <c r="A4974" s="193" t="str">
        <f t="shared" si="9409"/>
        <v>Microwaves</v>
      </c>
      <c r="B4974" s="193" t="str">
        <f t="shared" si="9410"/>
        <v>AU110Microwaves</v>
      </c>
      <c r="C4974" s="193" t="str">
        <f t="shared" si="9411"/>
        <v>MicrowavesVoss, Bill</v>
      </c>
      <c r="D4974" s="193"/>
      <c r="E4974" s="193"/>
      <c r="F4974" s="193" t="str">
        <f t="shared" si="9412"/>
        <v>MicrowavesRichardson, Vicki</v>
      </c>
      <c r="G4974" s="193" t="str">
        <f t="shared" ref="G4974:M4974" si="9474">G$230</f>
        <v>Richardson, Vicki</v>
      </c>
      <c r="H4974" s="193" t="str">
        <f t="shared" si="9474"/>
        <v>Voss, Bill</v>
      </c>
      <c r="I4974" s="193" t="str">
        <f t="shared" si="9474"/>
        <v>AU110</v>
      </c>
      <c r="J4974" s="193" t="str">
        <f t="shared" si="9474"/>
        <v>AUDIO AUTOMATION &amp; THEATER INC</v>
      </c>
      <c r="K4974" s="193" t="str">
        <f t="shared" si="9474"/>
        <v>all</v>
      </c>
      <c r="L4974" s="193">
        <f t="shared" si="9474"/>
        <v>0</v>
      </c>
      <c r="M4974" s="193">
        <f t="shared" si="9474"/>
        <v>0</v>
      </c>
      <c r="N4974" s="193" t="str">
        <f t="shared" si="9393"/>
        <v>Microwaves</v>
      </c>
      <c r="AA4974" s="193">
        <f t="shared" si="9414"/>
        <v>0</v>
      </c>
      <c r="AB4974" s="193" t="str">
        <f t="shared" ref="AB4974" si="9475">AB$230</f>
        <v>Voss, Bill</v>
      </c>
    </row>
    <row r="4975" spans="1:28" s="188" customFormat="1" ht="17.399999999999999">
      <c r="A4975" s="193" t="str">
        <f t="shared" si="9409"/>
        <v>Microwaves</v>
      </c>
      <c r="B4975" s="193" t="str">
        <f t="shared" si="9410"/>
        <v>AU114Microwaves</v>
      </c>
      <c r="C4975" s="193" t="str">
        <f t="shared" si="9411"/>
        <v>MicrowavesVoss, Bill</v>
      </c>
      <c r="D4975" s="193"/>
      <c r="E4975" s="193"/>
      <c r="F4975" s="193" t="str">
        <f t="shared" si="9412"/>
        <v>MicrowavesRichardson, Vicki</v>
      </c>
      <c r="G4975" s="193" t="str">
        <f t="shared" ref="G4975:M4975" si="9476">G$231</f>
        <v>Richardson, Vicki</v>
      </c>
      <c r="H4975" s="193" t="str">
        <f t="shared" si="9476"/>
        <v>Voss, Bill</v>
      </c>
      <c r="I4975" s="193" t="str">
        <f t="shared" si="9476"/>
        <v>AU114</v>
      </c>
      <c r="J4975" s="193" t="str">
        <f t="shared" si="9476"/>
        <v>AUDIO VISUAL SOLUTIONS GROUP LLC</v>
      </c>
      <c r="K4975" s="193" t="str">
        <f t="shared" si="9476"/>
        <v>all</v>
      </c>
      <c r="L4975" s="193">
        <f t="shared" si="9476"/>
        <v>0</v>
      </c>
      <c r="M4975" s="193">
        <f t="shared" si="9476"/>
        <v>0</v>
      </c>
      <c r="N4975" s="193" t="str">
        <f t="shared" si="9393"/>
        <v>Microwaves</v>
      </c>
      <c r="AA4975" s="193">
        <f t="shared" si="9414"/>
        <v>0</v>
      </c>
      <c r="AB4975" s="193" t="str">
        <f t="shared" ref="AB4975" si="9477">AB$231</f>
        <v>Voss, Bill</v>
      </c>
    </row>
    <row r="4976" spans="1:28" s="188" customFormat="1" ht="17.399999999999999">
      <c r="A4976" s="193" t="str">
        <f t="shared" si="9409"/>
        <v>Microwaves</v>
      </c>
      <c r="B4976" s="193" t="str">
        <f t="shared" si="9410"/>
        <v>AU960Microwaves</v>
      </c>
      <c r="C4976" s="193" t="str">
        <f t="shared" si="9411"/>
        <v>MicrowavesVoss, Bill</v>
      </c>
      <c r="D4976" s="193"/>
      <c r="E4976" s="193"/>
      <c r="F4976" s="193" t="str">
        <f t="shared" si="9412"/>
        <v>MicrowavesRichardson, Vicki</v>
      </c>
      <c r="G4976" s="193" t="str">
        <f t="shared" ref="G4976:M4976" si="9478">G$232</f>
        <v>Richardson, Vicki</v>
      </c>
      <c r="H4976" s="193" t="str">
        <f t="shared" si="9478"/>
        <v>Voss, Bill</v>
      </c>
      <c r="I4976" s="193" t="str">
        <f t="shared" si="9478"/>
        <v>AU960</v>
      </c>
      <c r="J4976" s="193" t="str">
        <f t="shared" si="9478"/>
        <v>AUDIO VIDEO CALIBRATION CONCEPTS</v>
      </c>
      <c r="K4976" s="193" t="str">
        <f t="shared" si="9478"/>
        <v>all</v>
      </c>
      <c r="L4976" s="193">
        <f t="shared" si="9478"/>
        <v>0</v>
      </c>
      <c r="M4976" s="193">
        <f t="shared" si="9478"/>
        <v>0</v>
      </c>
      <c r="N4976" s="193" t="str">
        <f t="shared" si="9393"/>
        <v>Microwaves</v>
      </c>
      <c r="AA4976" s="193">
        <f t="shared" si="9414"/>
        <v>0</v>
      </c>
      <c r="AB4976" s="193" t="str">
        <f t="shared" ref="AB4976" si="9479">AB$232</f>
        <v>Voss, Bill</v>
      </c>
    </row>
    <row r="4977" spans="1:28" s="188" customFormat="1" ht="17.399999999999999">
      <c r="A4977" s="193" t="str">
        <f t="shared" si="9409"/>
        <v>Microwaves</v>
      </c>
      <c r="B4977" s="193" t="str">
        <f t="shared" si="9410"/>
        <v>AU961Microwaves</v>
      </c>
      <c r="C4977" s="193" t="str">
        <f t="shared" si="9411"/>
        <v>MicrowavesVoss, Bill</v>
      </c>
      <c r="D4977" s="193"/>
      <c r="E4977" s="193"/>
      <c r="F4977" s="193" t="str">
        <f t="shared" si="9412"/>
        <v>MicrowavesRichardson, Vicki</v>
      </c>
      <c r="G4977" s="193" t="str">
        <f t="shared" ref="G4977:M4977" si="9480">G$233</f>
        <v>Richardson, Vicki</v>
      </c>
      <c r="H4977" s="193" t="str">
        <f t="shared" si="9480"/>
        <v>Voss, Bill</v>
      </c>
      <c r="I4977" s="193" t="str">
        <f t="shared" si="9480"/>
        <v>AU961</v>
      </c>
      <c r="J4977" s="193" t="str">
        <f t="shared" si="9480"/>
        <v>AUDIO CENTER, INC.</v>
      </c>
      <c r="K4977" s="193" t="str">
        <f t="shared" si="9480"/>
        <v>all</v>
      </c>
      <c r="L4977" s="193">
        <f t="shared" si="9480"/>
        <v>0</v>
      </c>
      <c r="M4977" s="193">
        <f t="shared" si="9480"/>
        <v>0</v>
      </c>
      <c r="N4977" s="193" t="str">
        <f t="shared" si="9393"/>
        <v>Microwaves</v>
      </c>
      <c r="AA4977" s="193">
        <f t="shared" si="9414"/>
        <v>0</v>
      </c>
      <c r="AB4977" s="193" t="str">
        <f t="shared" ref="AB4977" si="9481">AB$233</f>
        <v>Voss, Bill</v>
      </c>
    </row>
    <row r="4978" spans="1:28" s="188" customFormat="1" ht="17.399999999999999">
      <c r="A4978" s="193" t="str">
        <f t="shared" si="9409"/>
        <v>Microwaves</v>
      </c>
      <c r="B4978" s="193" t="str">
        <f t="shared" si="9410"/>
        <v>AV677Microwaves</v>
      </c>
      <c r="C4978" s="193" t="str">
        <f t="shared" si="9411"/>
        <v>MicrowavesVoss, Bill</v>
      </c>
      <c r="D4978" s="193"/>
      <c r="E4978" s="193"/>
      <c r="F4978" s="193" t="str">
        <f t="shared" si="9412"/>
        <v>MicrowavesRichardson, Vicki</v>
      </c>
      <c r="G4978" s="193" t="str">
        <f t="shared" ref="G4978:M4978" si="9482">G$234</f>
        <v>Richardson, Vicki</v>
      </c>
      <c r="H4978" s="193" t="str">
        <f t="shared" si="9482"/>
        <v>Voss, Bill</v>
      </c>
      <c r="I4978" s="193" t="str">
        <f t="shared" si="9482"/>
        <v>AV677</v>
      </c>
      <c r="J4978" s="193" t="str">
        <f t="shared" si="9482"/>
        <v>AVSF, INC</v>
      </c>
      <c r="K4978" s="193" t="str">
        <f t="shared" si="9482"/>
        <v>all</v>
      </c>
      <c r="L4978" s="193">
        <f t="shared" si="9482"/>
        <v>0</v>
      </c>
      <c r="M4978" s="193">
        <f t="shared" si="9482"/>
        <v>0</v>
      </c>
      <c r="N4978" s="193" t="str">
        <f t="shared" si="9393"/>
        <v>Microwaves</v>
      </c>
      <c r="AA4978" s="193">
        <f t="shared" si="9414"/>
        <v>0</v>
      </c>
      <c r="AB4978" s="193" t="str">
        <f t="shared" ref="AB4978" si="9483">AB$234</f>
        <v>Voss, Bill</v>
      </c>
    </row>
    <row r="4979" spans="1:28" s="188" customFormat="1" ht="17.399999999999999">
      <c r="A4979" s="193" t="str">
        <f t="shared" si="9409"/>
        <v>Microwaves</v>
      </c>
      <c r="B4979" s="193" t="str">
        <f t="shared" si="9410"/>
        <v>BL206Microwaves</v>
      </c>
      <c r="C4979" s="193" t="str">
        <f t="shared" si="9411"/>
        <v>MicrowavesVoss, Bill</v>
      </c>
      <c r="D4979" s="193"/>
      <c r="E4979" s="193"/>
      <c r="F4979" s="193" t="str">
        <f t="shared" si="9412"/>
        <v>MicrowavesRichardson, Vicki</v>
      </c>
      <c r="G4979" s="193" t="str">
        <f t="shared" ref="G4979:M4979" si="9484">G$235</f>
        <v>Richardson, Vicki</v>
      </c>
      <c r="H4979" s="193" t="str">
        <f t="shared" si="9484"/>
        <v>Voss, Bill</v>
      </c>
      <c r="I4979" s="193" t="str">
        <f t="shared" si="9484"/>
        <v>BL206</v>
      </c>
      <c r="J4979" s="193" t="str">
        <f t="shared" si="9484"/>
        <v>BLINK HIGH END</v>
      </c>
      <c r="K4979" s="193" t="str">
        <f t="shared" si="9484"/>
        <v>all</v>
      </c>
      <c r="L4979" s="193">
        <f t="shared" si="9484"/>
        <v>0</v>
      </c>
      <c r="M4979" s="193">
        <f t="shared" si="9484"/>
        <v>0</v>
      </c>
      <c r="N4979" s="193" t="str">
        <f t="shared" si="9393"/>
        <v>Microwaves</v>
      </c>
      <c r="AA4979" s="193">
        <f t="shared" si="9414"/>
        <v>0</v>
      </c>
      <c r="AB4979" s="193" t="str">
        <f t="shared" ref="AB4979" si="9485">AB$235</f>
        <v>Voss, Bill</v>
      </c>
    </row>
    <row r="4980" spans="1:28" s="188" customFormat="1" ht="17.399999999999999">
      <c r="A4980" s="193" t="str">
        <f t="shared" si="9409"/>
        <v>Microwaves</v>
      </c>
      <c r="B4980" s="193" t="str">
        <f t="shared" si="9410"/>
        <v>CE043Microwaves</v>
      </c>
      <c r="C4980" s="193" t="str">
        <f t="shared" si="9411"/>
        <v>MicrowavesVoss, Bill</v>
      </c>
      <c r="D4980" s="193"/>
      <c r="E4980" s="193"/>
      <c r="F4980" s="193" t="str">
        <f t="shared" si="9412"/>
        <v>MicrowavesRichardson, Vicki</v>
      </c>
      <c r="G4980" s="193" t="str">
        <f t="shared" ref="G4980:M4980" si="9486">G$236</f>
        <v>Richardson, Vicki</v>
      </c>
      <c r="H4980" s="193" t="str">
        <f t="shared" si="9486"/>
        <v>Voss, Bill</v>
      </c>
      <c r="I4980" s="193" t="str">
        <f t="shared" si="9486"/>
        <v>CE043</v>
      </c>
      <c r="J4980" s="193" t="str">
        <f t="shared" si="9486"/>
        <v>CENTRAL HOME SYSTEMS</v>
      </c>
      <c r="K4980" s="193" t="str">
        <f t="shared" si="9486"/>
        <v>all</v>
      </c>
      <c r="L4980" s="193">
        <f t="shared" si="9486"/>
        <v>0</v>
      </c>
      <c r="M4980" s="193">
        <f t="shared" si="9486"/>
        <v>0</v>
      </c>
      <c r="N4980" s="193" t="str">
        <f t="shared" si="9393"/>
        <v>Microwaves</v>
      </c>
      <c r="AA4980" s="193">
        <f t="shared" si="9414"/>
        <v>0</v>
      </c>
      <c r="AB4980" s="193" t="str">
        <f t="shared" ref="AB4980" si="9487">AB$236</f>
        <v>Voss, Bill</v>
      </c>
    </row>
    <row r="4981" spans="1:28" s="188" customFormat="1" ht="17.399999999999999">
      <c r="A4981" s="193" t="str">
        <f t="shared" si="9409"/>
        <v>Microwaves</v>
      </c>
      <c r="B4981" s="193" t="str">
        <f t="shared" si="9410"/>
        <v>CR853Microwaves</v>
      </c>
      <c r="C4981" s="193" t="str">
        <f t="shared" si="9411"/>
        <v>MicrowavesVoss, Bill</v>
      </c>
      <c r="D4981" s="193"/>
      <c r="E4981" s="193"/>
      <c r="F4981" s="193" t="str">
        <f t="shared" si="9412"/>
        <v>MicrowavesRichardson, Vicki</v>
      </c>
      <c r="G4981" s="193" t="str">
        <f t="shared" ref="G4981:M4981" si="9488">G$237</f>
        <v>Richardson, Vicki</v>
      </c>
      <c r="H4981" s="193" t="str">
        <f t="shared" si="9488"/>
        <v>Voss, Bill</v>
      </c>
      <c r="I4981" s="193" t="str">
        <f t="shared" si="9488"/>
        <v>CR853</v>
      </c>
      <c r="J4981" s="193" t="str">
        <f t="shared" si="9488"/>
        <v>CRESCENDO LLC</v>
      </c>
      <c r="K4981" s="193" t="str">
        <f t="shared" si="9488"/>
        <v>all</v>
      </c>
      <c r="L4981" s="193">
        <f t="shared" si="9488"/>
        <v>0</v>
      </c>
      <c r="M4981" s="193">
        <f t="shared" si="9488"/>
        <v>0</v>
      </c>
      <c r="N4981" s="193" t="str">
        <f t="shared" si="9393"/>
        <v>Microwaves</v>
      </c>
      <c r="AA4981" s="193">
        <f t="shared" si="9414"/>
        <v>0</v>
      </c>
      <c r="AB4981" s="193" t="str">
        <f t="shared" ref="AB4981" si="9489">AB$237</f>
        <v>Voss, Bill</v>
      </c>
    </row>
    <row r="4982" spans="1:28" s="188" customFormat="1" ht="17.399999999999999">
      <c r="A4982" s="193" t="str">
        <f t="shared" si="9409"/>
        <v>Microwaves</v>
      </c>
      <c r="B4982" s="193" t="str">
        <f t="shared" si="9410"/>
        <v>EN172Microwaves</v>
      </c>
      <c r="C4982" s="193" t="str">
        <f t="shared" si="9411"/>
        <v>MicrowavesVoss, Bill</v>
      </c>
      <c r="D4982" s="193"/>
      <c r="E4982" s="193"/>
      <c r="F4982" s="193" t="str">
        <f t="shared" si="9412"/>
        <v>MicrowavesRichardson, Vicki</v>
      </c>
      <c r="G4982" s="193" t="str">
        <f t="shared" ref="G4982:M4982" si="9490">G$238</f>
        <v>Richardson, Vicki</v>
      </c>
      <c r="H4982" s="193" t="str">
        <f t="shared" si="9490"/>
        <v>Voss, Bill</v>
      </c>
      <c r="I4982" s="193" t="str">
        <f t="shared" si="9490"/>
        <v>EN172</v>
      </c>
      <c r="J4982" s="193" t="str">
        <f t="shared" si="9490"/>
        <v>ENCORE HES, INC</v>
      </c>
      <c r="K4982" s="193" t="str">
        <f t="shared" si="9490"/>
        <v>all</v>
      </c>
      <c r="L4982" s="193">
        <f t="shared" si="9490"/>
        <v>0</v>
      </c>
      <c r="M4982" s="193">
        <f t="shared" si="9490"/>
        <v>0</v>
      </c>
      <c r="N4982" s="193" t="str">
        <f t="shared" si="9393"/>
        <v>Microwaves</v>
      </c>
      <c r="AA4982" s="193">
        <f t="shared" si="9414"/>
        <v>0</v>
      </c>
      <c r="AB4982" s="193" t="str">
        <f t="shared" ref="AB4982" si="9491">AB$238</f>
        <v>Voss, Bill</v>
      </c>
    </row>
    <row r="4983" spans="1:28" s="188" customFormat="1" ht="17.399999999999999">
      <c r="A4983" s="193" t="str">
        <f t="shared" si="9409"/>
        <v>Microwaves</v>
      </c>
      <c r="B4983" s="193" t="str">
        <f t="shared" si="9410"/>
        <v>FA575Microwaves</v>
      </c>
      <c r="C4983" s="193" t="str">
        <f t="shared" si="9411"/>
        <v>MicrowavesVoss, Bill</v>
      </c>
      <c r="D4983" s="193"/>
      <c r="E4983" s="193"/>
      <c r="F4983" s="193" t="str">
        <f t="shared" si="9412"/>
        <v>MicrowavesRichardson, Vicki</v>
      </c>
      <c r="G4983" s="193" t="str">
        <f t="shared" ref="G4983:M4983" si="9492">G$239</f>
        <v>Richardson, Vicki</v>
      </c>
      <c r="H4983" s="193" t="str">
        <f t="shared" si="9492"/>
        <v>Voss, Bill</v>
      </c>
      <c r="I4983" s="193" t="str">
        <f t="shared" si="9492"/>
        <v>FA575</v>
      </c>
      <c r="J4983" s="193" t="str">
        <f t="shared" si="9492"/>
        <v>FIDELIS AV LLC</v>
      </c>
      <c r="K4983" s="193" t="str">
        <f t="shared" si="9492"/>
        <v>all</v>
      </c>
      <c r="L4983" s="193">
        <f t="shared" si="9492"/>
        <v>0</v>
      </c>
      <c r="M4983" s="193">
        <f t="shared" si="9492"/>
        <v>0</v>
      </c>
      <c r="N4983" s="193" t="str">
        <f t="shared" si="9393"/>
        <v>Microwaves</v>
      </c>
      <c r="AA4983" s="193">
        <f t="shared" si="9414"/>
        <v>0</v>
      </c>
      <c r="AB4983" s="193" t="str">
        <f t="shared" ref="AB4983" si="9493">AB$239</f>
        <v>Voss, Bill</v>
      </c>
    </row>
    <row r="4984" spans="1:28" s="188" customFormat="1" ht="17.399999999999999">
      <c r="A4984" s="193" t="str">
        <f t="shared" si="9409"/>
        <v>Microwaves</v>
      </c>
      <c r="B4984" s="193" t="str">
        <f t="shared" si="9410"/>
        <v>GA551Microwaves</v>
      </c>
      <c r="C4984" s="193" t="str">
        <f t="shared" si="9411"/>
        <v>MicrowavesVoss, Bill</v>
      </c>
      <c r="D4984" s="193"/>
      <c r="E4984" s="193"/>
      <c r="F4984" s="193" t="str">
        <f t="shared" si="9412"/>
        <v>MicrowavesRichardson, Vicki</v>
      </c>
      <c r="G4984" s="193" t="str">
        <f t="shared" ref="G4984:M4984" si="9494">G$240</f>
        <v>Richardson, Vicki</v>
      </c>
      <c r="H4984" s="193" t="str">
        <f t="shared" si="9494"/>
        <v>Voss, Bill</v>
      </c>
      <c r="I4984" s="193" t="str">
        <f t="shared" si="9494"/>
        <v>GA551</v>
      </c>
      <c r="J4984" s="193" t="str">
        <f t="shared" si="9494"/>
        <v>GALEN CAROL AUDIO</v>
      </c>
      <c r="K4984" s="193" t="str">
        <f t="shared" si="9494"/>
        <v>all</v>
      </c>
      <c r="L4984" s="193">
        <f t="shared" si="9494"/>
        <v>0</v>
      </c>
      <c r="M4984" s="193">
        <f t="shared" si="9494"/>
        <v>0</v>
      </c>
      <c r="N4984" s="193" t="str">
        <f t="shared" si="9393"/>
        <v>Microwaves</v>
      </c>
      <c r="AA4984" s="193">
        <f t="shared" si="9414"/>
        <v>0</v>
      </c>
      <c r="AB4984" s="193" t="str">
        <f t="shared" ref="AB4984" si="9495">AB$240</f>
        <v>Voss, Bill</v>
      </c>
    </row>
    <row r="4985" spans="1:28" s="188" customFormat="1" ht="17.399999999999999">
      <c r="A4985" s="193" t="str">
        <f t="shared" si="9409"/>
        <v>Microwaves</v>
      </c>
      <c r="B4985" s="193" t="str">
        <f t="shared" si="9410"/>
        <v>GL323Microwaves</v>
      </c>
      <c r="C4985" s="193" t="str">
        <f t="shared" si="9411"/>
        <v>MicrowavesVoss, Bill</v>
      </c>
      <c r="D4985" s="193"/>
      <c r="E4985" s="193"/>
      <c r="F4985" s="193" t="str">
        <f t="shared" si="9412"/>
        <v>MicrowavesRichardson, Vicki</v>
      </c>
      <c r="G4985" s="193" t="str">
        <f t="shared" ref="G4985:M4985" si="9496">G$241</f>
        <v>Richardson, Vicki</v>
      </c>
      <c r="H4985" s="193" t="str">
        <f t="shared" si="9496"/>
        <v>Voss, Bill</v>
      </c>
      <c r="I4985" s="193" t="str">
        <f t="shared" si="9496"/>
        <v>GL323</v>
      </c>
      <c r="J4985" s="193" t="str">
        <f t="shared" si="9496"/>
        <v>GLENN POORS AUDIO VIDEO</v>
      </c>
      <c r="K4985" s="193" t="str">
        <f t="shared" si="9496"/>
        <v>all</v>
      </c>
      <c r="L4985" s="193">
        <f t="shared" si="9496"/>
        <v>0</v>
      </c>
      <c r="M4985" s="193">
        <f t="shared" si="9496"/>
        <v>0</v>
      </c>
      <c r="N4985" s="193" t="str">
        <f t="shared" si="9393"/>
        <v>Microwaves</v>
      </c>
      <c r="AA4985" s="193">
        <f t="shared" si="9414"/>
        <v>0</v>
      </c>
      <c r="AB4985" s="193" t="str">
        <f t="shared" ref="AB4985" si="9497">AB$241</f>
        <v>Voss, Bill</v>
      </c>
    </row>
    <row r="4986" spans="1:28" s="188" customFormat="1" ht="17.399999999999999">
      <c r="A4986" s="193" t="str">
        <f t="shared" si="9409"/>
        <v>Microwaves</v>
      </c>
      <c r="B4986" s="193" t="str">
        <f t="shared" si="9410"/>
        <v>GU075Microwaves</v>
      </c>
      <c r="C4986" s="193" t="str">
        <f t="shared" si="9411"/>
        <v>MicrowavesVoss, Bill</v>
      </c>
      <c r="D4986" s="193"/>
      <c r="E4986" s="193"/>
      <c r="F4986" s="193" t="str">
        <f t="shared" si="9412"/>
        <v>MicrowavesRichardson, Vicki</v>
      </c>
      <c r="G4986" s="193" t="str">
        <f t="shared" ref="G4986:M4986" si="9498">G$242</f>
        <v>Richardson, Vicki</v>
      </c>
      <c r="H4986" s="193" t="str">
        <f t="shared" si="9498"/>
        <v>Voss, Bill</v>
      </c>
      <c r="I4986" s="193" t="str">
        <f t="shared" si="9498"/>
        <v>GU075</v>
      </c>
      <c r="J4986" s="193" t="str">
        <f t="shared" si="9498"/>
        <v>GUITAR CENTER INC</v>
      </c>
      <c r="K4986" s="193" t="str">
        <f t="shared" si="9498"/>
        <v>all</v>
      </c>
      <c r="L4986" s="193">
        <f t="shared" si="9498"/>
        <v>0</v>
      </c>
      <c r="M4986" s="193">
        <f t="shared" si="9498"/>
        <v>0</v>
      </c>
      <c r="N4986" s="193" t="str">
        <f t="shared" si="9393"/>
        <v>Microwaves</v>
      </c>
      <c r="AA4986" s="193">
        <f t="shared" si="9414"/>
        <v>0</v>
      </c>
      <c r="AB4986" s="193" t="str">
        <f t="shared" ref="AB4986" si="9499">AB$242</f>
        <v>Voss, Bill</v>
      </c>
    </row>
    <row r="4987" spans="1:28" s="188" customFormat="1" ht="17.399999999999999">
      <c r="A4987" s="193" t="str">
        <f t="shared" si="9409"/>
        <v>Microwaves</v>
      </c>
      <c r="B4987" s="193" t="str">
        <f t="shared" si="9410"/>
        <v>HA431Microwaves</v>
      </c>
      <c r="C4987" s="193" t="str">
        <f t="shared" si="9411"/>
        <v>MicrowavesVoss, Bill</v>
      </c>
      <c r="D4987" s="193"/>
      <c r="E4987" s="193"/>
      <c r="F4987" s="193" t="str">
        <f t="shared" si="9412"/>
        <v>MicrowavesRichardson, Vicki</v>
      </c>
      <c r="G4987" s="193" t="str">
        <f t="shared" ref="G4987:M4987" si="9500">G$243</f>
        <v>Richardson, Vicki</v>
      </c>
      <c r="H4987" s="193" t="str">
        <f t="shared" si="9500"/>
        <v>Voss, Bill</v>
      </c>
      <c r="I4987" s="193" t="str">
        <f t="shared" si="9500"/>
        <v>HA431</v>
      </c>
      <c r="J4987" s="193" t="str">
        <f t="shared" si="9500"/>
        <v>HARWILL RESOURCES DEVELOPMENTS CORP.</v>
      </c>
      <c r="K4987" s="193" t="str">
        <f t="shared" si="9500"/>
        <v>all</v>
      </c>
      <c r="L4987" s="193">
        <f t="shared" si="9500"/>
        <v>0</v>
      </c>
      <c r="M4987" s="193">
        <f t="shared" si="9500"/>
        <v>0</v>
      </c>
      <c r="N4987" s="193" t="str">
        <f t="shared" si="9393"/>
        <v>Microwaves</v>
      </c>
      <c r="AA4987" s="193">
        <f t="shared" si="9414"/>
        <v>0</v>
      </c>
      <c r="AB4987" s="193" t="str">
        <f t="shared" ref="AB4987" si="9501">AB$243</f>
        <v>Voss, Bill</v>
      </c>
    </row>
    <row r="4988" spans="1:28" s="188" customFormat="1" ht="17.399999999999999">
      <c r="A4988" s="193" t="str">
        <f t="shared" si="9409"/>
        <v>Microwaves</v>
      </c>
      <c r="B4988" s="193" t="str">
        <f t="shared" si="9410"/>
        <v>HD010Microwaves</v>
      </c>
      <c r="C4988" s="193" t="str">
        <f t="shared" si="9411"/>
        <v>MicrowavesVoss, Bill</v>
      </c>
      <c r="D4988" s="193"/>
      <c r="E4988" s="193"/>
      <c r="F4988" s="193" t="str">
        <f t="shared" si="9412"/>
        <v>MicrowavesRichardson, Vicki</v>
      </c>
      <c r="G4988" s="193" t="str">
        <f t="shared" ref="G4988:M4988" si="9502">G$244</f>
        <v>Richardson, Vicki</v>
      </c>
      <c r="H4988" s="193" t="str">
        <f t="shared" si="9502"/>
        <v>Voss, Bill</v>
      </c>
      <c r="I4988" s="193" t="str">
        <f t="shared" si="9502"/>
        <v>HD010</v>
      </c>
      <c r="J4988" s="193" t="str">
        <f t="shared" si="9502"/>
        <v>HD SYSTEMZ, INC</v>
      </c>
      <c r="K4988" s="193" t="str">
        <f t="shared" si="9502"/>
        <v>all</v>
      </c>
      <c r="L4988" s="193">
        <f t="shared" si="9502"/>
        <v>0</v>
      </c>
      <c r="M4988" s="193">
        <f t="shared" si="9502"/>
        <v>0</v>
      </c>
      <c r="N4988" s="193" t="str">
        <f t="shared" si="9393"/>
        <v>Microwaves</v>
      </c>
      <c r="AA4988" s="193">
        <f t="shared" si="9414"/>
        <v>0</v>
      </c>
      <c r="AB4988" s="193" t="str">
        <f t="shared" ref="AB4988" si="9503">AB$244</f>
        <v>Voss, Bill</v>
      </c>
    </row>
    <row r="4989" spans="1:28" s="188" customFormat="1" ht="17.399999999999999">
      <c r="A4989" s="193" t="str">
        <f t="shared" si="9409"/>
        <v>Microwaves</v>
      </c>
      <c r="B4989" s="193" t="str">
        <f t="shared" si="9410"/>
        <v>HI126Microwaves</v>
      </c>
      <c r="C4989" s="193" t="str">
        <f t="shared" si="9411"/>
        <v>MicrowavesVoss, Bill</v>
      </c>
      <c r="D4989" s="193"/>
      <c r="E4989" s="193"/>
      <c r="F4989" s="193" t="str">
        <f t="shared" si="9412"/>
        <v>MicrowavesRichardson, Vicki</v>
      </c>
      <c r="G4989" s="193" t="str">
        <f t="shared" ref="G4989:M4989" si="9504">G$245</f>
        <v>Richardson, Vicki</v>
      </c>
      <c r="H4989" s="193" t="str">
        <f t="shared" si="9504"/>
        <v>Voss, Bill</v>
      </c>
      <c r="I4989" s="193" t="str">
        <f t="shared" si="9504"/>
        <v>HI126</v>
      </c>
      <c r="J4989" s="193" t="str">
        <f t="shared" si="9504"/>
        <v>HI-FI HEAVEN, INC</v>
      </c>
      <c r="K4989" s="193" t="str">
        <f t="shared" si="9504"/>
        <v>all</v>
      </c>
      <c r="L4989" s="193">
        <f t="shared" si="9504"/>
        <v>0</v>
      </c>
      <c r="M4989" s="193">
        <f t="shared" si="9504"/>
        <v>0</v>
      </c>
      <c r="N4989" s="193" t="str">
        <f t="shared" si="9393"/>
        <v>Microwaves</v>
      </c>
      <c r="AA4989" s="193">
        <f t="shared" si="9414"/>
        <v>0</v>
      </c>
      <c r="AB4989" s="193" t="str">
        <f t="shared" ref="AB4989" si="9505">AB$245</f>
        <v>Voss, Bill</v>
      </c>
    </row>
    <row r="4990" spans="1:28" s="188" customFormat="1" ht="17.399999999999999">
      <c r="A4990" s="193" t="str">
        <f t="shared" si="9409"/>
        <v>Microwaves</v>
      </c>
      <c r="B4990" s="193" t="str">
        <f t="shared" si="9410"/>
        <v>HI406Microwaves</v>
      </c>
      <c r="C4990" s="193" t="str">
        <f t="shared" si="9411"/>
        <v>MicrowavesVoss, Bill</v>
      </c>
      <c r="D4990" s="193"/>
      <c r="E4990" s="193"/>
      <c r="F4990" s="193" t="str">
        <f t="shared" si="9412"/>
        <v>MicrowavesRichardson, Vicki</v>
      </c>
      <c r="G4990" s="193" t="str">
        <f t="shared" ref="G4990:M4990" si="9506">G$246</f>
        <v>Richardson, Vicki</v>
      </c>
      <c r="H4990" s="193" t="str">
        <f t="shared" si="9506"/>
        <v>Voss, Bill</v>
      </c>
      <c r="I4990" s="193" t="str">
        <f t="shared" si="9506"/>
        <v>HI406</v>
      </c>
      <c r="J4990" s="193" t="str">
        <f t="shared" si="9506"/>
        <v>HI-END THEATER &amp; AUDIO</v>
      </c>
      <c r="K4990" s="193" t="str">
        <f t="shared" si="9506"/>
        <v>all</v>
      </c>
      <c r="L4990" s="193">
        <f t="shared" si="9506"/>
        <v>0</v>
      </c>
      <c r="M4990" s="193">
        <f t="shared" si="9506"/>
        <v>0</v>
      </c>
      <c r="N4990" s="193" t="str">
        <f t="shared" si="9393"/>
        <v>Microwaves</v>
      </c>
      <c r="AA4990" s="193">
        <f t="shared" si="9414"/>
        <v>0</v>
      </c>
      <c r="AB4990" s="193" t="str">
        <f t="shared" ref="AB4990" si="9507">AB$246</f>
        <v>Voss, Bill</v>
      </c>
    </row>
    <row r="4991" spans="1:28" s="188" customFormat="1" ht="17.399999999999999">
      <c r="A4991" s="193" t="str">
        <f t="shared" si="9409"/>
        <v>Microwaves</v>
      </c>
      <c r="B4991" s="193" t="str">
        <f t="shared" si="9410"/>
        <v>HI598Microwaves</v>
      </c>
      <c r="C4991" s="193" t="str">
        <f t="shared" si="9411"/>
        <v>MicrowavesVoss, Bill</v>
      </c>
      <c r="D4991" s="193"/>
      <c r="E4991" s="193"/>
      <c r="F4991" s="193" t="str">
        <f t="shared" si="9412"/>
        <v>MicrowavesRichardson, Vicki</v>
      </c>
      <c r="G4991" s="193" t="str">
        <f t="shared" ref="G4991:M4991" si="9508">G$247</f>
        <v>Richardson, Vicki</v>
      </c>
      <c r="H4991" s="193" t="str">
        <f t="shared" si="9508"/>
        <v>Voss, Bill</v>
      </c>
      <c r="I4991" s="193" t="str">
        <f t="shared" si="9508"/>
        <v>HI598</v>
      </c>
      <c r="J4991" s="193" t="str">
        <f t="shared" si="9508"/>
        <v>HI-FI SALES CO.</v>
      </c>
      <c r="K4991" s="193" t="str">
        <f t="shared" si="9508"/>
        <v>all</v>
      </c>
      <c r="L4991" s="193">
        <f t="shared" si="9508"/>
        <v>0</v>
      </c>
      <c r="M4991" s="193">
        <f t="shared" si="9508"/>
        <v>0</v>
      </c>
      <c r="N4991" s="193" t="str">
        <f t="shared" si="9393"/>
        <v>Microwaves</v>
      </c>
      <c r="AA4991" s="193">
        <f t="shared" si="9414"/>
        <v>0</v>
      </c>
      <c r="AB4991" s="193" t="str">
        <f t="shared" ref="AB4991" si="9509">AB$247</f>
        <v>Voss, Bill</v>
      </c>
    </row>
    <row r="4992" spans="1:28" s="188" customFormat="1" ht="17.399999999999999">
      <c r="A4992" s="193" t="str">
        <f t="shared" si="9409"/>
        <v>Microwaves</v>
      </c>
      <c r="B4992" s="193" t="str">
        <f t="shared" si="9410"/>
        <v>HO005Microwaves</v>
      </c>
      <c r="C4992" s="193" t="str">
        <f t="shared" si="9411"/>
        <v>MicrowavesVoss, Bill</v>
      </c>
      <c r="D4992" s="193"/>
      <c r="E4992" s="193"/>
      <c r="F4992" s="193" t="str">
        <f t="shared" si="9412"/>
        <v>MicrowavesRichardson, Vicki</v>
      </c>
      <c r="G4992" s="193" t="str">
        <f t="shared" ref="G4992:M4992" si="9510">G$248</f>
        <v>Richardson, Vicki</v>
      </c>
      <c r="H4992" s="193" t="str">
        <f t="shared" si="9510"/>
        <v>Voss, Bill</v>
      </c>
      <c r="I4992" s="193" t="str">
        <f t="shared" si="9510"/>
        <v>HO005</v>
      </c>
      <c r="J4992" s="193" t="str">
        <f t="shared" si="9510"/>
        <v>HOME APPLIANCE MART</v>
      </c>
      <c r="K4992" s="193" t="str">
        <f t="shared" si="9510"/>
        <v>all</v>
      </c>
      <c r="L4992" s="193">
        <f t="shared" si="9510"/>
        <v>0</v>
      </c>
      <c r="M4992" s="193">
        <f t="shared" si="9510"/>
        <v>0</v>
      </c>
      <c r="N4992" s="193" t="str">
        <f t="shared" si="9393"/>
        <v>Microwaves</v>
      </c>
      <c r="AA4992" s="193">
        <f t="shared" si="9414"/>
        <v>0</v>
      </c>
      <c r="AB4992" s="193" t="str">
        <f t="shared" ref="AB4992" si="9511">AB$248</f>
        <v>Voss, Bill</v>
      </c>
    </row>
    <row r="4993" spans="1:28" s="188" customFormat="1" ht="17.399999999999999">
      <c r="A4993" s="193" t="str">
        <f t="shared" si="9409"/>
        <v>Microwaves</v>
      </c>
      <c r="B4993" s="193" t="str">
        <f t="shared" si="9410"/>
        <v>IN048Microwaves</v>
      </c>
      <c r="C4993" s="193" t="str">
        <f t="shared" si="9411"/>
        <v>MicrowavesVoss, Bill</v>
      </c>
      <c r="D4993" s="193"/>
      <c r="E4993" s="193"/>
      <c r="F4993" s="193" t="str">
        <f t="shared" si="9412"/>
        <v>MicrowavesRichardson, Vicki</v>
      </c>
      <c r="G4993" s="193" t="str">
        <f t="shared" ref="G4993:M4993" si="9512">G$249</f>
        <v>Richardson, Vicki</v>
      </c>
      <c r="H4993" s="193" t="str">
        <f t="shared" si="9512"/>
        <v>Voss, Bill</v>
      </c>
      <c r="I4993" s="193" t="str">
        <f t="shared" si="9512"/>
        <v>IN048</v>
      </c>
      <c r="J4993" s="193" t="str">
        <f t="shared" si="9512"/>
        <v>INTERSECKT CORPORATION</v>
      </c>
      <c r="K4993" s="193" t="str">
        <f t="shared" si="9512"/>
        <v>all</v>
      </c>
      <c r="L4993" s="193">
        <f t="shared" si="9512"/>
        <v>0</v>
      </c>
      <c r="M4993" s="193">
        <f t="shared" si="9512"/>
        <v>0</v>
      </c>
      <c r="N4993" s="193" t="str">
        <f t="shared" si="9393"/>
        <v>Microwaves</v>
      </c>
      <c r="AA4993" s="193">
        <f t="shared" si="9414"/>
        <v>0</v>
      </c>
      <c r="AB4993" s="193" t="str">
        <f t="shared" ref="AB4993" si="9513">AB$249</f>
        <v>Voss, Bill</v>
      </c>
    </row>
    <row r="4994" spans="1:28" s="188" customFormat="1" ht="17.399999999999999">
      <c r="A4994" s="193" t="str">
        <f t="shared" si="9409"/>
        <v>Microwaves</v>
      </c>
      <c r="B4994" s="193" t="str">
        <f t="shared" si="9410"/>
        <v>MU491Microwaves</v>
      </c>
      <c r="C4994" s="193" t="str">
        <f t="shared" si="9411"/>
        <v>MicrowavesVoss, Bill</v>
      </c>
      <c r="D4994" s="193"/>
      <c r="E4994" s="193"/>
      <c r="F4994" s="193" t="str">
        <f t="shared" si="9412"/>
        <v>MicrowavesRichardson, Vicki</v>
      </c>
      <c r="G4994" s="193" t="str">
        <f t="shared" ref="G4994:M4994" si="9514">G$250</f>
        <v>Richardson, Vicki</v>
      </c>
      <c r="H4994" s="193" t="str">
        <f t="shared" si="9514"/>
        <v>Voss, Bill</v>
      </c>
      <c r="I4994" s="193" t="str">
        <f t="shared" si="9514"/>
        <v>MU491</v>
      </c>
      <c r="J4994" s="193" t="str">
        <f t="shared" si="9514"/>
        <v>MUSEUM OF MODERN ART</v>
      </c>
      <c r="K4994" s="193" t="str">
        <f t="shared" si="9514"/>
        <v>all</v>
      </c>
      <c r="L4994" s="193">
        <f t="shared" si="9514"/>
        <v>0</v>
      </c>
      <c r="M4994" s="193">
        <f t="shared" si="9514"/>
        <v>0</v>
      </c>
      <c r="N4994" s="193" t="str">
        <f t="shared" si="9393"/>
        <v>Microwaves</v>
      </c>
      <c r="AA4994" s="193">
        <f t="shared" si="9414"/>
        <v>0</v>
      </c>
      <c r="AB4994" s="193" t="str">
        <f t="shared" ref="AB4994" si="9515">AB$250</f>
        <v>Voss, Bill</v>
      </c>
    </row>
    <row r="4995" spans="1:28" s="188" customFormat="1" ht="17.399999999999999">
      <c r="A4995" s="193" t="str">
        <f t="shared" si="9409"/>
        <v>Microwaves</v>
      </c>
      <c r="B4995" s="193" t="str">
        <f t="shared" si="9410"/>
        <v>NO471Microwaves</v>
      </c>
      <c r="C4995" s="193" t="str">
        <f t="shared" si="9411"/>
        <v>MicrowavesVoss, Bill</v>
      </c>
      <c r="D4995" s="193"/>
      <c r="E4995" s="193"/>
      <c r="F4995" s="193" t="str">
        <f t="shared" si="9412"/>
        <v>MicrowavesRichardson, Vicki</v>
      </c>
      <c r="G4995" s="193" t="str">
        <f t="shared" ref="G4995:M4995" si="9516">G$251</f>
        <v>Richardson, Vicki</v>
      </c>
      <c r="H4995" s="193" t="str">
        <f t="shared" si="9516"/>
        <v>Voss, Bill</v>
      </c>
      <c r="I4995" s="193" t="str">
        <f t="shared" si="9516"/>
        <v>NO471</v>
      </c>
      <c r="J4995" s="193" t="str">
        <f t="shared" si="9516"/>
        <v>NORTHCOAST AUDIO</v>
      </c>
      <c r="K4995" s="193" t="str">
        <f t="shared" si="9516"/>
        <v>all</v>
      </c>
      <c r="L4995" s="193">
        <f t="shared" si="9516"/>
        <v>0</v>
      </c>
      <c r="M4995" s="193">
        <f t="shared" si="9516"/>
        <v>0</v>
      </c>
      <c r="N4995" s="193" t="str">
        <f t="shared" si="9393"/>
        <v>Microwaves</v>
      </c>
      <c r="AA4995" s="193">
        <f t="shared" si="9414"/>
        <v>0</v>
      </c>
      <c r="AB4995" s="193" t="str">
        <f t="shared" ref="AB4995" si="9517">AB$251</f>
        <v>Voss, Bill</v>
      </c>
    </row>
    <row r="4996" spans="1:28" s="188" customFormat="1" ht="17.399999999999999">
      <c r="A4996" s="193" t="str">
        <f t="shared" si="9409"/>
        <v>Microwaves</v>
      </c>
      <c r="B4996" s="193" t="str">
        <f t="shared" si="9410"/>
        <v>SP581Microwaves</v>
      </c>
      <c r="C4996" s="193" t="str">
        <f t="shared" si="9411"/>
        <v>MicrowavesVoss, Bill</v>
      </c>
      <c r="D4996" s="193"/>
      <c r="E4996" s="193"/>
      <c r="F4996" s="193" t="str">
        <f t="shared" si="9412"/>
        <v>MicrowavesRichardson, Vicki</v>
      </c>
      <c r="G4996" s="193" t="str">
        <f t="shared" ref="G4996:M4996" si="9518">G$252</f>
        <v>Richardson, Vicki</v>
      </c>
      <c r="H4996" s="193" t="str">
        <f t="shared" si="9518"/>
        <v>Voss, Bill</v>
      </c>
      <c r="I4996" s="193" t="str">
        <f t="shared" si="9518"/>
        <v>SP581</v>
      </c>
      <c r="J4996" s="193" t="str">
        <f t="shared" si="9518"/>
        <v>SPEAKER SHOP INC.</v>
      </c>
      <c r="K4996" s="193" t="str">
        <f t="shared" si="9518"/>
        <v>all</v>
      </c>
      <c r="L4996" s="193">
        <f t="shared" si="9518"/>
        <v>0</v>
      </c>
      <c r="M4996" s="193">
        <f t="shared" si="9518"/>
        <v>0</v>
      </c>
      <c r="N4996" s="193" t="str">
        <f t="shared" si="9393"/>
        <v>Microwaves</v>
      </c>
      <c r="AA4996" s="193">
        <f t="shared" si="9414"/>
        <v>0</v>
      </c>
      <c r="AB4996" s="193" t="str">
        <f t="shared" ref="AB4996" si="9519">AB$252</f>
        <v>Voss, Bill</v>
      </c>
    </row>
    <row r="4997" spans="1:28" s="188" customFormat="1" ht="17.399999999999999">
      <c r="A4997" s="193" t="str">
        <f t="shared" si="9409"/>
        <v>Microwaves</v>
      </c>
      <c r="B4997" s="193" t="str">
        <f t="shared" si="9410"/>
        <v>SU132Microwaves</v>
      </c>
      <c r="C4997" s="193" t="str">
        <f t="shared" si="9411"/>
        <v>MicrowavesVoss, Bill</v>
      </c>
      <c r="D4997" s="193"/>
      <c r="E4997" s="193"/>
      <c r="F4997" s="193" t="str">
        <f t="shared" si="9412"/>
        <v>MicrowavesRichardson, Vicki</v>
      </c>
      <c r="G4997" s="193" t="str">
        <f t="shared" ref="G4997:M4997" si="9520">G$253</f>
        <v>Richardson, Vicki</v>
      </c>
      <c r="H4997" s="193" t="str">
        <f t="shared" si="9520"/>
        <v>Voss, Bill</v>
      </c>
      <c r="I4997" s="193" t="str">
        <f t="shared" si="9520"/>
        <v>SU132</v>
      </c>
      <c r="J4997" s="193" t="str">
        <f t="shared" si="9520"/>
        <v>SUNNY COMPONENTS</v>
      </c>
      <c r="K4997" s="193" t="str">
        <f t="shared" si="9520"/>
        <v>all</v>
      </c>
      <c r="L4997" s="193">
        <f t="shared" si="9520"/>
        <v>0</v>
      </c>
      <c r="M4997" s="193">
        <f t="shared" si="9520"/>
        <v>0</v>
      </c>
      <c r="N4997" s="193" t="str">
        <f t="shared" si="9393"/>
        <v>Microwaves</v>
      </c>
      <c r="AA4997" s="193">
        <f t="shared" si="9414"/>
        <v>0</v>
      </c>
      <c r="AB4997" s="193" t="str">
        <f t="shared" ref="AB4997" si="9521">AB$253</f>
        <v>Voss, Bill</v>
      </c>
    </row>
    <row r="4998" spans="1:28" s="188" customFormat="1" ht="17.399999999999999">
      <c r="A4998" s="193" t="str">
        <f t="shared" si="9409"/>
        <v>Microwaves</v>
      </c>
      <c r="B4998" s="193" t="str">
        <f t="shared" si="9410"/>
        <v>SW422Microwaves</v>
      </c>
      <c r="C4998" s="193" t="str">
        <f t="shared" si="9411"/>
        <v>MicrowavesVoss, Bill</v>
      </c>
      <c r="D4998" s="193"/>
      <c r="E4998" s="193"/>
      <c r="F4998" s="193" t="str">
        <f t="shared" si="9412"/>
        <v>MicrowavesRichardson, Vicki</v>
      </c>
      <c r="G4998" s="193" t="str">
        <f t="shared" ref="G4998:M4998" si="9522">G$254</f>
        <v>Richardson, Vicki</v>
      </c>
      <c r="H4998" s="193" t="str">
        <f t="shared" si="9522"/>
        <v>Voss, Bill</v>
      </c>
      <c r="I4998" s="193" t="str">
        <f t="shared" si="9522"/>
        <v>SW422</v>
      </c>
      <c r="J4998" s="193" t="str">
        <f t="shared" si="9522"/>
        <v>SWEET SPOT AUDIO &amp; RECORDS</v>
      </c>
      <c r="K4998" s="193" t="str">
        <f t="shared" si="9522"/>
        <v>all</v>
      </c>
      <c r="L4998" s="193">
        <f t="shared" si="9522"/>
        <v>0</v>
      </c>
      <c r="M4998" s="193">
        <f t="shared" si="9522"/>
        <v>0</v>
      </c>
      <c r="N4998" s="193" t="str">
        <f t="shared" si="9393"/>
        <v>Microwaves</v>
      </c>
      <c r="AA4998" s="193">
        <f t="shared" si="9414"/>
        <v>0</v>
      </c>
      <c r="AB4998" s="193" t="str">
        <f t="shared" ref="AB4998" si="9523">AB$254</f>
        <v>Voss, Bill</v>
      </c>
    </row>
    <row r="4999" spans="1:28" s="188" customFormat="1" ht="17.399999999999999">
      <c r="A4999" s="193" t="str">
        <f t="shared" si="9409"/>
        <v>Microwaves</v>
      </c>
      <c r="B4999" s="193" t="str">
        <f t="shared" si="9410"/>
        <v>VA256Microwaves</v>
      </c>
      <c r="C4999" s="193" t="str">
        <f t="shared" si="9411"/>
        <v>MicrowavesVoss, Bill</v>
      </c>
      <c r="D4999" s="193"/>
      <c r="E4999" s="193"/>
      <c r="F4999" s="193" t="str">
        <f t="shared" si="9412"/>
        <v>MicrowavesRichardson, Vicki</v>
      </c>
      <c r="G4999" s="193" t="str">
        <f t="shared" ref="G4999:M4999" si="9524">G$255</f>
        <v>Richardson, Vicki</v>
      </c>
      <c r="H4999" s="193" t="str">
        <f t="shared" si="9524"/>
        <v>Voss, Bill</v>
      </c>
      <c r="I4999" s="193" t="str">
        <f t="shared" si="9524"/>
        <v>VA256</v>
      </c>
      <c r="J4999" s="193" t="str">
        <f t="shared" si="9524"/>
        <v>VIVA HIFI LIMITED</v>
      </c>
      <c r="K4999" s="193" t="str">
        <f t="shared" si="9524"/>
        <v>all</v>
      </c>
      <c r="L4999" s="193">
        <f t="shared" si="9524"/>
        <v>0</v>
      </c>
      <c r="M4999" s="193">
        <f t="shared" si="9524"/>
        <v>0</v>
      </c>
      <c r="N4999" s="193" t="str">
        <f t="shared" si="9393"/>
        <v>Microwaves</v>
      </c>
      <c r="AA4999" s="193">
        <f t="shared" si="9414"/>
        <v>0</v>
      </c>
      <c r="AB4999" s="193" t="str">
        <f t="shared" ref="AB4999" si="9525">AB$255</f>
        <v>Voss, Bill</v>
      </c>
    </row>
    <row r="5000" spans="1:28" s="188" customFormat="1" ht="17.399999999999999">
      <c r="A5000" s="193" t="str">
        <f t="shared" si="9409"/>
        <v>Microwaves</v>
      </c>
      <c r="B5000" s="193" t="str">
        <f t="shared" si="9410"/>
        <v>VA671Microwaves</v>
      </c>
      <c r="C5000" s="193" t="str">
        <f t="shared" si="9411"/>
        <v>MicrowavesVoss, Bill</v>
      </c>
      <c r="D5000" s="193"/>
      <c r="E5000" s="193"/>
      <c r="F5000" s="193" t="str">
        <f t="shared" si="9412"/>
        <v>MicrowavesRichardson, Vicki</v>
      </c>
      <c r="G5000" s="193" t="str">
        <f t="shared" ref="G5000:M5000" si="9526">G$256</f>
        <v>Richardson, Vicki</v>
      </c>
      <c r="H5000" s="193" t="str">
        <f t="shared" si="9526"/>
        <v>Voss, Bill</v>
      </c>
      <c r="I5000" s="193" t="str">
        <f t="shared" si="9526"/>
        <v>VA671</v>
      </c>
      <c r="J5000" s="193" t="str">
        <f t="shared" si="9526"/>
        <v>VALUE ELECTRONICS.COM INC</v>
      </c>
      <c r="K5000" s="193" t="str">
        <f t="shared" si="9526"/>
        <v>all</v>
      </c>
      <c r="L5000" s="193">
        <f t="shared" si="9526"/>
        <v>0</v>
      </c>
      <c r="M5000" s="193">
        <f t="shared" si="9526"/>
        <v>0</v>
      </c>
      <c r="N5000" s="193" t="str">
        <f t="shared" ref="N5000:N5063" si="9527">A5000</f>
        <v>Microwaves</v>
      </c>
      <c r="AA5000" s="193">
        <f t="shared" si="9414"/>
        <v>0</v>
      </c>
      <c r="AB5000" s="193" t="str">
        <f t="shared" ref="AB5000" si="9528">AB$256</f>
        <v>Voss, Bill</v>
      </c>
    </row>
    <row r="5001" spans="1:28" s="188" customFormat="1" ht="17.399999999999999">
      <c r="A5001" s="193" t="str">
        <f t="shared" si="9409"/>
        <v>Microwaves</v>
      </c>
      <c r="B5001" s="193" t="str">
        <f t="shared" si="9410"/>
        <v>OM118Microwaves</v>
      </c>
      <c r="C5001" s="193" t="str">
        <f t="shared" si="9411"/>
        <v>MicrowavesVoss, Bill</v>
      </c>
      <c r="D5001" s="193"/>
      <c r="E5001" s="193"/>
      <c r="F5001" s="193" t="str">
        <f t="shared" si="9412"/>
        <v>MicrowavesRichardson, Vicki</v>
      </c>
      <c r="G5001" s="193" t="str">
        <f t="shared" ref="G5001:M5001" si="9529">G$257</f>
        <v>Richardson, Vicki</v>
      </c>
      <c r="H5001" s="193" t="str">
        <f t="shared" si="9529"/>
        <v>Voss, Bill</v>
      </c>
      <c r="I5001" s="193" t="str">
        <f t="shared" si="9529"/>
        <v>OM118</v>
      </c>
      <c r="J5001" s="193" t="str">
        <f t="shared" si="9529"/>
        <v>OMA / OSWALD MILLS AUDIO</v>
      </c>
      <c r="K5001" s="193" t="str">
        <f t="shared" si="9529"/>
        <v>all</v>
      </c>
      <c r="L5001" s="193">
        <f t="shared" si="9529"/>
        <v>0</v>
      </c>
      <c r="M5001" s="193">
        <f t="shared" si="9529"/>
        <v>0</v>
      </c>
      <c r="N5001" s="193" t="str">
        <f t="shared" si="9527"/>
        <v>Microwaves</v>
      </c>
      <c r="AA5001" s="193">
        <f t="shared" si="9414"/>
        <v>0</v>
      </c>
      <c r="AB5001" s="193">
        <f t="shared" ref="AB5001" si="9530">AB$257</f>
        <v>0</v>
      </c>
    </row>
    <row r="5002" spans="1:28" s="188" customFormat="1" ht="17.399999999999999">
      <c r="A5002" s="193" t="str">
        <f t="shared" si="9409"/>
        <v>Microwaves</v>
      </c>
      <c r="B5002" s="193" t="str">
        <f t="shared" si="9410"/>
        <v>0Microwaves</v>
      </c>
      <c r="C5002" s="193" t="str">
        <f t="shared" si="9411"/>
        <v>Microwaves0</v>
      </c>
      <c r="D5002" s="193"/>
      <c r="E5002" s="193"/>
      <c r="F5002" s="193" t="str">
        <f t="shared" si="9412"/>
        <v>Microwaves0</v>
      </c>
      <c r="G5002" s="193">
        <f t="shared" ref="G5002:M5002" si="9531">G$258</f>
        <v>0</v>
      </c>
      <c r="H5002" s="193">
        <f t="shared" si="9531"/>
        <v>0</v>
      </c>
      <c r="I5002" s="193">
        <f t="shared" si="9531"/>
        <v>0</v>
      </c>
      <c r="J5002" s="193">
        <f t="shared" si="9531"/>
        <v>0</v>
      </c>
      <c r="K5002" s="193">
        <f t="shared" si="9531"/>
        <v>0</v>
      </c>
      <c r="L5002" s="193">
        <f t="shared" si="9531"/>
        <v>0</v>
      </c>
      <c r="M5002" s="193">
        <f t="shared" si="9531"/>
        <v>0</v>
      </c>
      <c r="N5002" s="193" t="str">
        <f t="shared" si="9527"/>
        <v>Microwaves</v>
      </c>
      <c r="AA5002" s="193">
        <f t="shared" si="9414"/>
        <v>0</v>
      </c>
      <c r="AB5002" s="193">
        <f t="shared" ref="AB5002" si="9532">AB$258</f>
        <v>0</v>
      </c>
    </row>
    <row r="5003" spans="1:28" s="188" customFormat="1" ht="17.399999999999999">
      <c r="A5003" s="193" t="str">
        <f t="shared" si="9409"/>
        <v>Microwaves</v>
      </c>
      <c r="B5003" s="193" t="str">
        <f t="shared" si="9410"/>
        <v>0Microwaves</v>
      </c>
      <c r="C5003" s="193" t="str">
        <f t="shared" si="9411"/>
        <v>Microwaves0</v>
      </c>
      <c r="D5003" s="193"/>
      <c r="E5003" s="193"/>
      <c r="F5003" s="193" t="str">
        <f t="shared" si="9412"/>
        <v>Microwaves0</v>
      </c>
      <c r="G5003" s="193">
        <f t="shared" ref="G5003:M5003" si="9533">G$259</f>
        <v>0</v>
      </c>
      <c r="H5003" s="193">
        <f t="shared" si="9533"/>
        <v>0</v>
      </c>
      <c r="I5003" s="193">
        <f t="shared" si="9533"/>
        <v>0</v>
      </c>
      <c r="J5003" s="193">
        <f t="shared" si="9533"/>
        <v>0</v>
      </c>
      <c r="K5003" s="193">
        <f t="shared" si="9533"/>
        <v>0</v>
      </c>
      <c r="L5003" s="193">
        <f t="shared" si="9533"/>
        <v>0</v>
      </c>
      <c r="M5003" s="193">
        <f t="shared" si="9533"/>
        <v>0</v>
      </c>
      <c r="N5003" s="193" t="str">
        <f t="shared" si="9527"/>
        <v>Microwaves</v>
      </c>
      <c r="AA5003" s="193">
        <f t="shared" si="9414"/>
        <v>0</v>
      </c>
      <c r="AB5003" s="193">
        <f t="shared" ref="AB5003" si="9534">AB$259</f>
        <v>0</v>
      </c>
    </row>
    <row r="5004" spans="1:28" s="188" customFormat="1" ht="17.399999999999999">
      <c r="A5004" s="193" t="str">
        <f t="shared" si="9409"/>
        <v>Microwaves</v>
      </c>
      <c r="B5004" s="193" t="str">
        <f t="shared" si="9410"/>
        <v>0Microwaves</v>
      </c>
      <c r="C5004" s="193" t="str">
        <f t="shared" si="9411"/>
        <v>Microwaves0</v>
      </c>
      <c r="D5004" s="193"/>
      <c r="E5004" s="193"/>
      <c r="F5004" s="193" t="str">
        <f t="shared" si="9412"/>
        <v>Microwaves0</v>
      </c>
      <c r="G5004" s="193">
        <f t="shared" ref="G5004:M5004" si="9535">G$260</f>
        <v>0</v>
      </c>
      <c r="H5004" s="193">
        <f t="shared" si="9535"/>
        <v>0</v>
      </c>
      <c r="I5004" s="193">
        <f t="shared" si="9535"/>
        <v>0</v>
      </c>
      <c r="J5004" s="193">
        <f t="shared" si="9535"/>
        <v>0</v>
      </c>
      <c r="K5004" s="193">
        <f t="shared" si="9535"/>
        <v>0</v>
      </c>
      <c r="L5004" s="193">
        <f t="shared" si="9535"/>
        <v>0</v>
      </c>
      <c r="M5004" s="193">
        <f t="shared" si="9535"/>
        <v>0</v>
      </c>
      <c r="N5004" s="193" t="str">
        <f t="shared" si="9527"/>
        <v>Microwaves</v>
      </c>
      <c r="AA5004" s="193">
        <f t="shared" si="9414"/>
        <v>0</v>
      </c>
      <c r="AB5004" s="193">
        <f t="shared" ref="AB5004" si="9536">AB$260</f>
        <v>0</v>
      </c>
    </row>
    <row r="5005" spans="1:28" s="188" customFormat="1" ht="17.399999999999999">
      <c r="A5005" s="193" t="str">
        <f t="shared" si="9409"/>
        <v>Microwaves</v>
      </c>
      <c r="B5005" s="193" t="str">
        <f t="shared" si="9410"/>
        <v>0Microwaves</v>
      </c>
      <c r="C5005" s="193" t="str">
        <f t="shared" si="9411"/>
        <v>Microwaves0</v>
      </c>
      <c r="D5005" s="193"/>
      <c r="E5005" s="193"/>
      <c r="F5005" s="193" t="str">
        <f t="shared" si="9412"/>
        <v>Microwaves0</v>
      </c>
      <c r="G5005" s="193">
        <f t="shared" ref="G5005:M5005" si="9537">G$261</f>
        <v>0</v>
      </c>
      <c r="H5005" s="193">
        <f t="shared" si="9537"/>
        <v>0</v>
      </c>
      <c r="I5005" s="193">
        <f t="shared" si="9537"/>
        <v>0</v>
      </c>
      <c r="J5005" s="193">
        <f t="shared" si="9537"/>
        <v>0</v>
      </c>
      <c r="K5005" s="193">
        <f t="shared" si="9537"/>
        <v>0</v>
      </c>
      <c r="L5005" s="193">
        <f t="shared" si="9537"/>
        <v>0</v>
      </c>
      <c r="M5005" s="193">
        <f t="shared" si="9537"/>
        <v>0</v>
      </c>
      <c r="N5005" s="193" t="str">
        <f t="shared" si="9527"/>
        <v>Microwaves</v>
      </c>
      <c r="AA5005" s="193">
        <f t="shared" si="9414"/>
        <v>0</v>
      </c>
      <c r="AB5005" s="193">
        <f t="shared" ref="AB5005" si="9538">AB$261</f>
        <v>0</v>
      </c>
    </row>
    <row r="5006" spans="1:28" s="188" customFormat="1" ht="17.399999999999999">
      <c r="A5006" s="193" t="str">
        <f t="shared" si="9409"/>
        <v>Microwaves</v>
      </c>
      <c r="B5006" s="193" t="str">
        <f t="shared" si="9410"/>
        <v>0Microwaves</v>
      </c>
      <c r="C5006" s="193" t="str">
        <f t="shared" si="9411"/>
        <v>Microwaves0</v>
      </c>
      <c r="D5006" s="193"/>
      <c r="E5006" s="193"/>
      <c r="F5006" s="193" t="str">
        <f t="shared" si="9412"/>
        <v>Microwaves0</v>
      </c>
      <c r="G5006" s="193">
        <f t="shared" ref="G5006:M5006" si="9539">G$262</f>
        <v>0</v>
      </c>
      <c r="H5006" s="193">
        <f t="shared" si="9539"/>
        <v>0</v>
      </c>
      <c r="I5006" s="193">
        <f t="shared" si="9539"/>
        <v>0</v>
      </c>
      <c r="J5006" s="193">
        <f t="shared" si="9539"/>
        <v>0</v>
      </c>
      <c r="K5006" s="193">
        <f t="shared" si="9539"/>
        <v>0</v>
      </c>
      <c r="L5006" s="193">
        <f t="shared" si="9539"/>
        <v>0</v>
      </c>
      <c r="M5006" s="193">
        <f t="shared" si="9539"/>
        <v>0</v>
      </c>
      <c r="N5006" s="193" t="str">
        <f t="shared" si="9527"/>
        <v>Microwaves</v>
      </c>
      <c r="AA5006" s="193">
        <f t="shared" si="9414"/>
        <v>0</v>
      </c>
      <c r="AB5006" s="193">
        <f t="shared" ref="AB5006" si="9540">AB$262</f>
        <v>0</v>
      </c>
    </row>
    <row r="5007" spans="1:28" s="188" customFormat="1" ht="17.399999999999999">
      <c r="A5007" s="193" t="str">
        <f t="shared" si="9409"/>
        <v>Microwaves</v>
      </c>
      <c r="B5007" s="193" t="str">
        <f t="shared" si="9410"/>
        <v>0Microwaves</v>
      </c>
      <c r="C5007" s="193" t="str">
        <f t="shared" si="9411"/>
        <v>Microwaves0</v>
      </c>
      <c r="D5007" s="193"/>
      <c r="E5007" s="193"/>
      <c r="F5007" s="193" t="str">
        <f t="shared" si="9412"/>
        <v>Microwaves0</v>
      </c>
      <c r="G5007" s="193">
        <f t="shared" ref="G5007:M5007" si="9541">G$263</f>
        <v>0</v>
      </c>
      <c r="H5007" s="193">
        <f t="shared" si="9541"/>
        <v>0</v>
      </c>
      <c r="I5007" s="193">
        <f t="shared" si="9541"/>
        <v>0</v>
      </c>
      <c r="J5007" s="193">
        <f t="shared" si="9541"/>
        <v>0</v>
      </c>
      <c r="K5007" s="193">
        <f t="shared" si="9541"/>
        <v>0</v>
      </c>
      <c r="L5007" s="193">
        <f t="shared" si="9541"/>
        <v>0</v>
      </c>
      <c r="M5007" s="193">
        <f t="shared" si="9541"/>
        <v>0</v>
      </c>
      <c r="N5007" s="193" t="str">
        <f t="shared" si="9527"/>
        <v>Microwaves</v>
      </c>
      <c r="AA5007" s="193">
        <f t="shared" si="9414"/>
        <v>0</v>
      </c>
      <c r="AB5007" s="193">
        <f t="shared" ref="AB5007" si="9542">AB$263</f>
        <v>0</v>
      </c>
    </row>
    <row r="5008" spans="1:28" s="188" customFormat="1" ht="17.399999999999999">
      <c r="A5008" s="193" t="str">
        <f t="shared" ref="A5008:A5071" si="9543">T$17</f>
        <v>Microwaves</v>
      </c>
      <c r="B5008" s="193" t="str">
        <f t="shared" ref="B5008:B5071" si="9544">CONCATENATE(I5008,A5008)</f>
        <v>0Microwaves</v>
      </c>
      <c r="C5008" s="193" t="str">
        <f t="shared" ref="C5008:C5071" si="9545">CONCATENATE(A5008,H5008)</f>
        <v>Microwaves0</v>
      </c>
      <c r="D5008" s="193"/>
      <c r="E5008" s="193"/>
      <c r="F5008" s="193" t="str">
        <f t="shared" ref="F5008:F5071" si="9546">CONCATENATE(A5008,G5008)</f>
        <v>Microwaves0</v>
      </c>
      <c r="G5008" s="193">
        <f t="shared" ref="G5008:M5008" si="9547">G$264</f>
        <v>0</v>
      </c>
      <c r="H5008" s="193">
        <f t="shared" si="9547"/>
        <v>0</v>
      </c>
      <c r="I5008" s="193">
        <f t="shared" si="9547"/>
        <v>0</v>
      </c>
      <c r="J5008" s="193">
        <f t="shared" si="9547"/>
        <v>0</v>
      </c>
      <c r="K5008" s="193">
        <f t="shared" si="9547"/>
        <v>0</v>
      </c>
      <c r="L5008" s="193">
        <f t="shared" si="9547"/>
        <v>0</v>
      </c>
      <c r="M5008" s="193">
        <f t="shared" si="9547"/>
        <v>0</v>
      </c>
      <c r="N5008" s="193" t="str">
        <f t="shared" si="9527"/>
        <v>Microwaves</v>
      </c>
      <c r="AA5008" s="193">
        <f t="shared" ref="AA5008:AA5071" si="9548">AT$17</f>
        <v>0</v>
      </c>
      <c r="AB5008" s="193">
        <f t="shared" ref="AB5008" si="9549">AB$264</f>
        <v>0</v>
      </c>
    </row>
    <row r="5009" spans="1:28" s="188" customFormat="1" ht="17.399999999999999">
      <c r="A5009" s="193" t="str">
        <f t="shared" si="9543"/>
        <v>Microwaves</v>
      </c>
      <c r="B5009" s="193" t="str">
        <f t="shared" si="9544"/>
        <v>0Microwaves</v>
      </c>
      <c r="C5009" s="193" t="str">
        <f t="shared" si="9545"/>
        <v>Microwaves0</v>
      </c>
      <c r="D5009" s="193"/>
      <c r="E5009" s="193"/>
      <c r="F5009" s="193" t="str">
        <f t="shared" si="9546"/>
        <v>Microwaves0</v>
      </c>
      <c r="G5009" s="193">
        <f t="shared" ref="G5009:M5009" si="9550">G$265</f>
        <v>0</v>
      </c>
      <c r="H5009" s="193">
        <f t="shared" si="9550"/>
        <v>0</v>
      </c>
      <c r="I5009" s="193">
        <f t="shared" si="9550"/>
        <v>0</v>
      </c>
      <c r="J5009" s="193">
        <f t="shared" si="9550"/>
        <v>0</v>
      </c>
      <c r="K5009" s="193">
        <f t="shared" si="9550"/>
        <v>0</v>
      </c>
      <c r="L5009" s="193">
        <f t="shared" si="9550"/>
        <v>0</v>
      </c>
      <c r="M5009" s="193">
        <f t="shared" si="9550"/>
        <v>0</v>
      </c>
      <c r="N5009" s="193" t="str">
        <f t="shared" si="9527"/>
        <v>Microwaves</v>
      </c>
      <c r="AA5009" s="193">
        <f t="shared" si="9548"/>
        <v>0</v>
      </c>
      <c r="AB5009" s="193">
        <f t="shared" ref="AB5009" si="9551">AB$265</f>
        <v>0</v>
      </c>
    </row>
    <row r="5010" spans="1:28" s="188" customFormat="1" ht="17.399999999999999">
      <c r="A5010" s="193" t="str">
        <f t="shared" si="9543"/>
        <v>Microwaves</v>
      </c>
      <c r="B5010" s="193" t="str">
        <f t="shared" si="9544"/>
        <v>0Microwaves</v>
      </c>
      <c r="C5010" s="193" t="str">
        <f t="shared" si="9545"/>
        <v>Microwaves0</v>
      </c>
      <c r="D5010" s="193"/>
      <c r="E5010" s="193"/>
      <c r="F5010" s="193" t="str">
        <f t="shared" si="9546"/>
        <v>Microwaves0</v>
      </c>
      <c r="G5010" s="193">
        <f t="shared" ref="G5010:M5010" si="9552">G$266</f>
        <v>0</v>
      </c>
      <c r="H5010" s="193">
        <f t="shared" si="9552"/>
        <v>0</v>
      </c>
      <c r="I5010" s="193">
        <f t="shared" si="9552"/>
        <v>0</v>
      </c>
      <c r="J5010" s="193">
        <f t="shared" si="9552"/>
        <v>0</v>
      </c>
      <c r="K5010" s="193">
        <f t="shared" si="9552"/>
        <v>0</v>
      </c>
      <c r="L5010" s="193">
        <f t="shared" si="9552"/>
        <v>0</v>
      </c>
      <c r="M5010" s="193">
        <f t="shared" si="9552"/>
        <v>0</v>
      </c>
      <c r="N5010" s="193" t="str">
        <f t="shared" si="9527"/>
        <v>Microwaves</v>
      </c>
      <c r="AA5010" s="193">
        <f t="shared" si="9548"/>
        <v>0</v>
      </c>
      <c r="AB5010" s="193">
        <f t="shared" ref="AB5010" si="9553">AB$266</f>
        <v>0</v>
      </c>
    </row>
    <row r="5011" spans="1:28" s="188" customFormat="1" ht="17.399999999999999">
      <c r="A5011" s="193" t="str">
        <f t="shared" si="9543"/>
        <v>Microwaves</v>
      </c>
      <c r="B5011" s="193" t="str">
        <f t="shared" si="9544"/>
        <v>0Microwaves</v>
      </c>
      <c r="C5011" s="193" t="str">
        <f t="shared" si="9545"/>
        <v>Microwaves0</v>
      </c>
      <c r="D5011" s="193"/>
      <c r="E5011" s="193"/>
      <c r="F5011" s="193" t="str">
        <f t="shared" si="9546"/>
        <v>Microwaves0</v>
      </c>
      <c r="G5011" s="193">
        <f t="shared" ref="G5011:M5011" si="9554">G$267</f>
        <v>0</v>
      </c>
      <c r="H5011" s="193">
        <f t="shared" si="9554"/>
        <v>0</v>
      </c>
      <c r="I5011" s="193">
        <f t="shared" si="9554"/>
        <v>0</v>
      </c>
      <c r="J5011" s="193">
        <f t="shared" si="9554"/>
        <v>0</v>
      </c>
      <c r="K5011" s="193">
        <f t="shared" si="9554"/>
        <v>0</v>
      </c>
      <c r="L5011" s="193">
        <f t="shared" si="9554"/>
        <v>0</v>
      </c>
      <c r="M5011" s="193">
        <f t="shared" si="9554"/>
        <v>0</v>
      </c>
      <c r="N5011" s="193" t="str">
        <f t="shared" si="9527"/>
        <v>Microwaves</v>
      </c>
      <c r="AA5011" s="193">
        <f t="shared" si="9548"/>
        <v>0</v>
      </c>
      <c r="AB5011" s="193">
        <f t="shared" ref="AB5011" si="9555">AB$267</f>
        <v>0</v>
      </c>
    </row>
    <row r="5012" spans="1:28" s="188" customFormat="1" ht="17.399999999999999">
      <c r="A5012" s="193" t="str">
        <f t="shared" si="9543"/>
        <v>Microwaves</v>
      </c>
      <c r="B5012" s="193" t="str">
        <f t="shared" si="9544"/>
        <v>ACSLSMicrowaves</v>
      </c>
      <c r="C5012" s="193" t="str">
        <f t="shared" si="9545"/>
        <v>MicrowavesPiotrowski, Brad</v>
      </c>
      <c r="D5012" s="193"/>
      <c r="E5012" s="193"/>
      <c r="F5012" s="193" t="str">
        <f t="shared" si="9546"/>
        <v>MicrowavesPiotrowski, Brad</v>
      </c>
      <c r="G5012" s="193" t="str">
        <f t="shared" ref="G5012:M5012" si="9556">G$268</f>
        <v>Piotrowski, Brad</v>
      </c>
      <c r="H5012" s="193" t="str">
        <f t="shared" si="9556"/>
        <v>Piotrowski, Brad</v>
      </c>
      <c r="I5012" s="193" t="str">
        <f t="shared" si="9556"/>
        <v>ACSLS</v>
      </c>
      <c r="J5012" s="193" t="str">
        <f t="shared" si="9556"/>
        <v>e-Commerce (Accomodation Sales)</v>
      </c>
      <c r="K5012" s="193" t="str">
        <f t="shared" si="9556"/>
        <v>all</v>
      </c>
      <c r="L5012" s="193">
        <f t="shared" si="9556"/>
        <v>0</v>
      </c>
      <c r="M5012" s="193">
        <f t="shared" si="9556"/>
        <v>0</v>
      </c>
      <c r="N5012" s="193" t="str">
        <f t="shared" si="9527"/>
        <v>Microwaves</v>
      </c>
      <c r="AA5012" s="193">
        <f t="shared" si="9548"/>
        <v>0</v>
      </c>
      <c r="AB5012" s="193" t="str">
        <f t="shared" ref="AB5012" si="9557">AB$268</f>
        <v>Piotrowski, Brad</v>
      </c>
    </row>
    <row r="5013" spans="1:28" s="188" customFormat="1" ht="17.399999999999999">
      <c r="A5013" s="193" t="str">
        <f t="shared" si="9543"/>
        <v>Microwaves</v>
      </c>
      <c r="B5013" s="193" t="str">
        <f t="shared" si="9544"/>
        <v>AM762Microwaves</v>
      </c>
      <c r="C5013" s="193" t="str">
        <f t="shared" si="9545"/>
        <v>MicrowavesPiotrowski, Brad</v>
      </c>
      <c r="D5013" s="193"/>
      <c r="E5013" s="193"/>
      <c r="F5013" s="193" t="str">
        <f t="shared" si="9546"/>
        <v>MicrowavesPiotrowski, Brad</v>
      </c>
      <c r="G5013" s="193" t="str">
        <f t="shared" ref="G5013:M5013" si="9558">G$269</f>
        <v>Piotrowski, Brad</v>
      </c>
      <c r="H5013" s="193" t="str">
        <f t="shared" si="9558"/>
        <v>Piotrowski, Brad</v>
      </c>
      <c r="I5013" s="193" t="str">
        <f t="shared" si="9558"/>
        <v>AM762</v>
      </c>
      <c r="J5013" s="193" t="str">
        <f t="shared" si="9558"/>
        <v>AMAZON MARKETPLACE</v>
      </c>
      <c r="K5013" s="193" t="str">
        <f t="shared" si="9558"/>
        <v>all</v>
      </c>
      <c r="L5013" s="193">
        <f t="shared" si="9558"/>
        <v>0</v>
      </c>
      <c r="M5013" s="193">
        <f t="shared" si="9558"/>
        <v>0</v>
      </c>
      <c r="N5013" s="193" t="str">
        <f t="shared" si="9527"/>
        <v>Microwaves</v>
      </c>
      <c r="AA5013" s="193">
        <f t="shared" si="9548"/>
        <v>0</v>
      </c>
      <c r="AB5013" s="193" t="str">
        <f t="shared" ref="AB5013" si="9559">AB$269</f>
        <v>Piotrowski, Brad</v>
      </c>
    </row>
    <row r="5014" spans="1:28" s="188" customFormat="1" ht="17.399999999999999">
      <c r="A5014" s="193" t="str">
        <f t="shared" si="9543"/>
        <v>Microwaves</v>
      </c>
      <c r="B5014" s="193" t="str">
        <f t="shared" si="9544"/>
        <v>CHNADVMicrowaves</v>
      </c>
      <c r="C5014" s="193" t="str">
        <f t="shared" si="9545"/>
        <v>MicrowavesPiotrowski, Brad</v>
      </c>
      <c r="D5014" s="193"/>
      <c r="E5014" s="193"/>
      <c r="F5014" s="193" t="str">
        <f t="shared" si="9546"/>
        <v>MicrowavesPiotrowski, Brad</v>
      </c>
      <c r="G5014" s="193" t="str">
        <f t="shared" ref="G5014:M5014" si="9560">G$270</f>
        <v>Piotrowski, Brad</v>
      </c>
      <c r="H5014" s="193" t="str">
        <f t="shared" si="9560"/>
        <v>Piotrowski, Brad</v>
      </c>
      <c r="I5014" s="193" t="str">
        <f t="shared" si="9560"/>
        <v>CHNADV</v>
      </c>
      <c r="J5014" s="193" t="str">
        <f t="shared" si="9560"/>
        <v>MKT PLACE CHANNEL ADVISOR</v>
      </c>
      <c r="K5014" s="193" t="str">
        <f t="shared" si="9560"/>
        <v>all</v>
      </c>
      <c r="L5014" s="193">
        <f t="shared" si="9560"/>
        <v>0</v>
      </c>
      <c r="M5014" s="193">
        <f t="shared" si="9560"/>
        <v>0</v>
      </c>
      <c r="N5014" s="193" t="str">
        <f t="shared" si="9527"/>
        <v>Microwaves</v>
      </c>
      <c r="AA5014" s="193">
        <f t="shared" si="9548"/>
        <v>0</v>
      </c>
      <c r="AB5014" s="193" t="str">
        <f t="shared" ref="AB5014" si="9561">AB$270</f>
        <v>Piotrowski, Brad</v>
      </c>
    </row>
    <row r="5015" spans="1:28" s="188" customFormat="1" ht="17.399999999999999">
      <c r="A5015" s="193" t="str">
        <f t="shared" si="9543"/>
        <v>Microwaves</v>
      </c>
      <c r="B5015" s="193" t="str">
        <f t="shared" si="9544"/>
        <v>DWAREMicrowaves</v>
      </c>
      <c r="C5015" s="193" t="str">
        <f t="shared" si="9545"/>
        <v>MicrowavesPiotrowski, Brad</v>
      </c>
      <c r="D5015" s="193"/>
      <c r="E5015" s="193"/>
      <c r="F5015" s="193" t="str">
        <f t="shared" si="9546"/>
        <v>MicrowavesPiotrowski, Brad</v>
      </c>
      <c r="G5015" s="193" t="str">
        <f t="shared" ref="G5015:M5015" si="9562">G$271</f>
        <v>Piotrowski, Brad</v>
      </c>
      <c r="H5015" s="193" t="str">
        <f t="shared" si="9562"/>
        <v>Piotrowski, Brad</v>
      </c>
      <c r="I5015" s="193" t="str">
        <f t="shared" si="9562"/>
        <v>DWARE</v>
      </c>
      <c r="J5015" s="193" t="str">
        <f t="shared" si="9562"/>
        <v>DEMANDWARE</v>
      </c>
      <c r="K5015" s="193" t="str">
        <f t="shared" si="9562"/>
        <v>all</v>
      </c>
      <c r="L5015" s="193">
        <f t="shared" si="9562"/>
        <v>0</v>
      </c>
      <c r="M5015" s="193">
        <f t="shared" si="9562"/>
        <v>0</v>
      </c>
      <c r="N5015" s="193" t="str">
        <f t="shared" si="9527"/>
        <v>Microwaves</v>
      </c>
      <c r="AA5015" s="193">
        <f t="shared" si="9548"/>
        <v>0</v>
      </c>
      <c r="AB5015" s="193" t="str">
        <f t="shared" ref="AB5015" si="9563">AB$271</f>
        <v>Piotrowski, Brad</v>
      </c>
    </row>
    <row r="5016" spans="1:28" s="188" customFormat="1" ht="17.399999999999999">
      <c r="A5016" s="193" t="str">
        <f t="shared" si="9543"/>
        <v>Microwaves</v>
      </c>
      <c r="B5016" s="193" t="str">
        <f t="shared" si="9544"/>
        <v>EBAY1Microwaves</v>
      </c>
      <c r="C5016" s="193" t="str">
        <f t="shared" si="9545"/>
        <v>MicrowavesPiotrowski, Brad</v>
      </c>
      <c r="D5016" s="193"/>
      <c r="E5016" s="193"/>
      <c r="F5016" s="193" t="str">
        <f t="shared" si="9546"/>
        <v>MicrowavesPiotrowski, Brad</v>
      </c>
      <c r="G5016" s="193" t="str">
        <f t="shared" ref="G5016:M5016" si="9564">G$272</f>
        <v>Piotrowski, Brad</v>
      </c>
      <c r="H5016" s="193" t="str">
        <f t="shared" si="9564"/>
        <v>Piotrowski, Brad</v>
      </c>
      <c r="I5016" s="193" t="str">
        <f t="shared" si="9564"/>
        <v>EBAY1</v>
      </c>
      <c r="J5016" s="193" t="str">
        <f t="shared" si="9564"/>
        <v>EBAY</v>
      </c>
      <c r="K5016" s="193" t="str">
        <f t="shared" si="9564"/>
        <v>all</v>
      </c>
      <c r="L5016" s="193">
        <f t="shared" si="9564"/>
        <v>0</v>
      </c>
      <c r="M5016" s="193">
        <f t="shared" si="9564"/>
        <v>0</v>
      </c>
      <c r="N5016" s="193" t="str">
        <f t="shared" si="9527"/>
        <v>Microwaves</v>
      </c>
      <c r="AA5016" s="193">
        <f t="shared" si="9548"/>
        <v>0</v>
      </c>
      <c r="AB5016" s="193" t="str">
        <f t="shared" ref="AB5016" si="9565">AB$272</f>
        <v>Piotrowski, Brad</v>
      </c>
    </row>
    <row r="5017" spans="1:28" s="188" customFormat="1" ht="17.399999999999999">
      <c r="A5017" s="193" t="str">
        <f t="shared" si="9543"/>
        <v>Microwaves</v>
      </c>
      <c r="B5017" s="193" t="str">
        <f t="shared" si="9544"/>
        <v>EMPLOMicrowaves</v>
      </c>
      <c r="C5017" s="193" t="str">
        <f t="shared" si="9545"/>
        <v>MicrowavesPiotrowski, Brad</v>
      </c>
      <c r="D5017" s="193"/>
      <c r="E5017" s="193"/>
      <c r="F5017" s="193" t="str">
        <f t="shared" si="9546"/>
        <v>MicrowavesPiotrowski, Brad</v>
      </c>
      <c r="G5017" s="193" t="str">
        <f t="shared" ref="G5017:M5017" si="9566">G$273</f>
        <v>Piotrowski, Brad</v>
      </c>
      <c r="H5017" s="193" t="str">
        <f t="shared" si="9566"/>
        <v>Piotrowski, Brad</v>
      </c>
      <c r="I5017" s="193" t="str">
        <f t="shared" si="9566"/>
        <v>EMPLO</v>
      </c>
      <c r="J5017" s="193" t="str">
        <f t="shared" si="9566"/>
        <v>e-Commerce (Employee Sales)</v>
      </c>
      <c r="K5017" s="193" t="str">
        <f t="shared" si="9566"/>
        <v>all</v>
      </c>
      <c r="L5017" s="193">
        <f t="shared" si="9566"/>
        <v>0</v>
      </c>
      <c r="M5017" s="193">
        <f t="shared" si="9566"/>
        <v>0</v>
      </c>
      <c r="N5017" s="193" t="str">
        <f t="shared" si="9527"/>
        <v>Microwaves</v>
      </c>
      <c r="AA5017" s="193">
        <f t="shared" si="9548"/>
        <v>0</v>
      </c>
      <c r="AB5017" s="193" t="str">
        <f t="shared" ref="AB5017" si="9567">AB$273</f>
        <v>Piotrowski, Brad</v>
      </c>
    </row>
    <row r="5018" spans="1:28" s="188" customFormat="1" ht="17.399999999999999">
      <c r="A5018" s="193" t="str">
        <f t="shared" si="9543"/>
        <v>Microwaves</v>
      </c>
      <c r="B5018" s="193" t="str">
        <f t="shared" si="9544"/>
        <v>EMSLSMicrowaves</v>
      </c>
      <c r="C5018" s="193" t="str">
        <f t="shared" si="9545"/>
        <v>MicrowavesPiotrowski, Brad</v>
      </c>
      <c r="D5018" s="193"/>
      <c r="E5018" s="193"/>
      <c r="F5018" s="193" t="str">
        <f t="shared" si="9546"/>
        <v>MicrowavesPiotrowski, Brad</v>
      </c>
      <c r="G5018" s="193" t="str">
        <f t="shared" ref="G5018:M5018" si="9568">G$274</f>
        <v>Piotrowski, Brad</v>
      </c>
      <c r="H5018" s="193" t="str">
        <f t="shared" si="9568"/>
        <v>Piotrowski, Brad</v>
      </c>
      <c r="I5018" s="193" t="str">
        <f t="shared" si="9568"/>
        <v>EMSLS</v>
      </c>
      <c r="J5018" s="193" t="str">
        <f t="shared" si="9568"/>
        <v>e-Commerce (Employee Sales)</v>
      </c>
      <c r="K5018" s="193" t="str">
        <f t="shared" si="9568"/>
        <v>all</v>
      </c>
      <c r="L5018" s="193">
        <f t="shared" si="9568"/>
        <v>0</v>
      </c>
      <c r="M5018" s="193">
        <f t="shared" si="9568"/>
        <v>0</v>
      </c>
      <c r="N5018" s="193" t="str">
        <f t="shared" si="9527"/>
        <v>Microwaves</v>
      </c>
      <c r="AA5018" s="193">
        <f t="shared" si="9548"/>
        <v>0</v>
      </c>
      <c r="AB5018" s="193" t="str">
        <f t="shared" ref="AB5018" si="9569">AB$274</f>
        <v>Piotrowski, Brad</v>
      </c>
    </row>
    <row r="5019" spans="1:28" s="188" customFormat="1" ht="17.399999999999999">
      <c r="A5019" s="193" t="str">
        <f t="shared" si="9543"/>
        <v>Microwaves</v>
      </c>
      <c r="B5019" s="193" t="str">
        <f t="shared" si="9544"/>
        <v>HB041Microwaves</v>
      </c>
      <c r="C5019" s="193" t="str">
        <f t="shared" si="9545"/>
        <v>MicrowavesPiotrowski, Brad</v>
      </c>
      <c r="D5019" s="193"/>
      <c r="E5019" s="193"/>
      <c r="F5019" s="193" t="str">
        <f t="shared" si="9546"/>
        <v>MicrowavesPiotrowski, Brad</v>
      </c>
      <c r="G5019" s="193" t="str">
        <f t="shared" ref="G5019:M5019" si="9570">G$275</f>
        <v>Piotrowski, Brad</v>
      </c>
      <c r="H5019" s="193" t="str">
        <f t="shared" si="9570"/>
        <v>Piotrowski, Brad</v>
      </c>
      <c r="I5019" s="193" t="str">
        <f t="shared" si="9570"/>
        <v>HB041</v>
      </c>
      <c r="J5019" s="193" t="str">
        <f t="shared" si="9570"/>
        <v>HBO COMM. CENTER</v>
      </c>
      <c r="K5019" s="193" t="str">
        <f t="shared" si="9570"/>
        <v>all</v>
      </c>
      <c r="L5019" s="193">
        <f t="shared" si="9570"/>
        <v>0</v>
      </c>
      <c r="M5019" s="193">
        <f t="shared" si="9570"/>
        <v>0</v>
      </c>
      <c r="N5019" s="193" t="str">
        <f t="shared" si="9527"/>
        <v>Microwaves</v>
      </c>
      <c r="AA5019" s="193">
        <f t="shared" si="9548"/>
        <v>0</v>
      </c>
      <c r="AB5019" s="193" t="str">
        <f t="shared" ref="AB5019" si="9571">AB$275</f>
        <v>Piotrowski, Brad</v>
      </c>
    </row>
    <row r="5020" spans="1:28" s="188" customFormat="1" ht="17.399999999999999">
      <c r="A5020" s="193" t="str">
        <f t="shared" si="9543"/>
        <v>Microwaves</v>
      </c>
      <c r="B5020" s="193" t="str">
        <f t="shared" si="9544"/>
        <v>JE316Microwaves</v>
      </c>
      <c r="C5020" s="193" t="str">
        <f t="shared" si="9545"/>
        <v>MicrowavesPiotrowski, Brad</v>
      </c>
      <c r="D5020" s="193"/>
      <c r="E5020" s="193"/>
      <c r="F5020" s="193" t="str">
        <f t="shared" si="9546"/>
        <v>MicrowavesPiotrowski, Brad</v>
      </c>
      <c r="G5020" s="193" t="str">
        <f t="shared" ref="G5020:M5020" si="9572">G$276</f>
        <v>Piotrowski, Brad</v>
      </c>
      <c r="H5020" s="193" t="str">
        <f t="shared" si="9572"/>
        <v>Piotrowski, Brad</v>
      </c>
      <c r="I5020" s="193" t="str">
        <f t="shared" si="9572"/>
        <v>JE316</v>
      </c>
      <c r="J5020" s="193" t="str">
        <f t="shared" si="9572"/>
        <v>JET.COM, INC</v>
      </c>
      <c r="K5020" s="193" t="str">
        <f t="shared" si="9572"/>
        <v>all</v>
      </c>
      <c r="L5020" s="193">
        <f t="shared" si="9572"/>
        <v>0</v>
      </c>
      <c r="M5020" s="193">
        <f t="shared" si="9572"/>
        <v>0</v>
      </c>
      <c r="N5020" s="193" t="str">
        <f t="shared" si="9527"/>
        <v>Microwaves</v>
      </c>
      <c r="AA5020" s="193">
        <f t="shared" si="9548"/>
        <v>0</v>
      </c>
      <c r="AB5020" s="193" t="str">
        <f t="shared" ref="AB5020" si="9573">AB$276</f>
        <v>Piotrowski, Brad</v>
      </c>
    </row>
    <row r="5021" spans="1:28" s="188" customFormat="1" ht="17.399999999999999">
      <c r="A5021" s="193" t="str">
        <f t="shared" si="9543"/>
        <v>Microwaves</v>
      </c>
      <c r="B5021" s="193" t="str">
        <f t="shared" si="9544"/>
        <v>PA999Microwaves</v>
      </c>
      <c r="C5021" s="193" t="str">
        <f t="shared" si="9545"/>
        <v>MicrowavesPiotrowski, Brad</v>
      </c>
      <c r="D5021" s="193"/>
      <c r="E5021" s="193"/>
      <c r="F5021" s="193" t="str">
        <f t="shared" si="9546"/>
        <v>MicrowavesPiotrowski, Brad</v>
      </c>
      <c r="G5021" s="193" t="str">
        <f t="shared" ref="G5021:M5021" si="9574">G$277</f>
        <v>Piotrowski, Brad</v>
      </c>
      <c r="H5021" s="193" t="str">
        <f t="shared" si="9574"/>
        <v>Piotrowski, Brad</v>
      </c>
      <c r="I5021" s="193" t="str">
        <f t="shared" si="9574"/>
        <v>PA999</v>
      </c>
      <c r="J5021" s="193" t="str">
        <f t="shared" si="9574"/>
        <v>PANASONIC OUTLET STORES</v>
      </c>
      <c r="K5021" s="193" t="str">
        <f t="shared" si="9574"/>
        <v>all</v>
      </c>
      <c r="L5021" s="193">
        <f t="shared" si="9574"/>
        <v>0</v>
      </c>
      <c r="M5021" s="193">
        <f t="shared" si="9574"/>
        <v>0</v>
      </c>
      <c r="N5021" s="193" t="str">
        <f t="shared" si="9527"/>
        <v>Microwaves</v>
      </c>
      <c r="AA5021" s="193">
        <f t="shared" si="9548"/>
        <v>0</v>
      </c>
      <c r="AB5021" s="193" t="str">
        <f t="shared" ref="AB5021" si="9575">AB$277</f>
        <v>Piotrowski, Brad</v>
      </c>
    </row>
    <row r="5022" spans="1:28" s="188" customFormat="1" ht="17.399999999999999">
      <c r="A5022" s="193" t="str">
        <f t="shared" si="9543"/>
        <v>Microwaves</v>
      </c>
      <c r="B5022" s="193" t="str">
        <f t="shared" si="9544"/>
        <v>SAMPLMicrowaves</v>
      </c>
      <c r="C5022" s="193" t="str">
        <f t="shared" si="9545"/>
        <v>MicrowavesPiotrowski, Brad</v>
      </c>
      <c r="D5022" s="193"/>
      <c r="E5022" s="193"/>
      <c r="F5022" s="193" t="str">
        <f t="shared" si="9546"/>
        <v>MicrowavesPiotrowski, Brad</v>
      </c>
      <c r="G5022" s="193" t="str">
        <f t="shared" ref="G5022:M5022" si="9576">G$278</f>
        <v>Piotrowski, Brad</v>
      </c>
      <c r="H5022" s="193" t="str">
        <f t="shared" si="9576"/>
        <v>Piotrowski, Brad</v>
      </c>
      <c r="I5022" s="193" t="str">
        <f t="shared" si="9576"/>
        <v>SAMPL</v>
      </c>
      <c r="J5022" s="193" t="str">
        <f t="shared" si="9576"/>
        <v>SAMPLE ACCT</v>
      </c>
      <c r="K5022" s="193" t="str">
        <f t="shared" si="9576"/>
        <v>all</v>
      </c>
      <c r="L5022" s="193">
        <f t="shared" si="9576"/>
        <v>0</v>
      </c>
      <c r="M5022" s="193">
        <f t="shared" si="9576"/>
        <v>0</v>
      </c>
      <c r="N5022" s="193" t="str">
        <f t="shared" si="9527"/>
        <v>Microwaves</v>
      </c>
      <c r="AA5022" s="193">
        <f t="shared" si="9548"/>
        <v>0</v>
      </c>
      <c r="AB5022" s="193" t="str">
        <f t="shared" ref="AB5022" si="9577">AB$278</f>
        <v>Piotrowski, Brad</v>
      </c>
    </row>
    <row r="5023" spans="1:28" s="188" customFormat="1" ht="17.399999999999999">
      <c r="A5023" s="193" t="str">
        <f t="shared" si="9543"/>
        <v>Microwaves</v>
      </c>
      <c r="B5023" s="193" t="str">
        <f t="shared" si="9544"/>
        <v>SP491Microwaves</v>
      </c>
      <c r="C5023" s="193" t="str">
        <f t="shared" si="9545"/>
        <v>MicrowavesPiotrowski, Brad</v>
      </c>
      <c r="D5023" s="193"/>
      <c r="E5023" s="193"/>
      <c r="F5023" s="193" t="str">
        <f t="shared" si="9546"/>
        <v>MicrowavesPiotrowski, Brad</v>
      </c>
      <c r="G5023" s="193" t="str">
        <f t="shared" ref="G5023:M5023" si="9578">G$279</f>
        <v>Piotrowski, Brad</v>
      </c>
      <c r="H5023" s="193" t="str">
        <f t="shared" si="9578"/>
        <v>Piotrowski, Brad</v>
      </c>
      <c r="I5023" s="193" t="str">
        <f t="shared" si="9578"/>
        <v>SP491</v>
      </c>
      <c r="J5023" s="193" t="str">
        <f t="shared" si="9578"/>
        <v>SPARTAN RACE</v>
      </c>
      <c r="K5023" s="193" t="str">
        <f t="shared" si="9578"/>
        <v>all</v>
      </c>
      <c r="L5023" s="193">
        <f t="shared" si="9578"/>
        <v>0</v>
      </c>
      <c r="M5023" s="193">
        <f t="shared" si="9578"/>
        <v>0</v>
      </c>
      <c r="N5023" s="193" t="str">
        <f t="shared" si="9527"/>
        <v>Microwaves</v>
      </c>
      <c r="AA5023" s="193">
        <f t="shared" si="9548"/>
        <v>0</v>
      </c>
      <c r="AB5023" s="193" t="str">
        <f t="shared" ref="AB5023" si="9579">AB$279</f>
        <v>Piotrowski, Brad</v>
      </c>
    </row>
    <row r="5024" spans="1:28" s="188" customFormat="1" ht="17.399999999999999">
      <c r="A5024" s="193" t="str">
        <f t="shared" si="9543"/>
        <v>Microwaves</v>
      </c>
      <c r="B5024" s="193" t="str">
        <f t="shared" si="9544"/>
        <v>SPSTRMicrowaves</v>
      </c>
      <c r="C5024" s="193" t="str">
        <f t="shared" si="9545"/>
        <v>MicrowavesPiotrowski, Brad</v>
      </c>
      <c r="D5024" s="193"/>
      <c r="E5024" s="193"/>
      <c r="F5024" s="193" t="str">
        <f t="shared" si="9546"/>
        <v>MicrowavesPiotrowski, Brad</v>
      </c>
      <c r="G5024" s="193" t="str">
        <f t="shared" ref="G5024:M5024" si="9580">G$280</f>
        <v>Piotrowski, Brad</v>
      </c>
      <c r="H5024" s="193" t="str">
        <f t="shared" si="9580"/>
        <v>Piotrowski, Brad</v>
      </c>
      <c r="I5024" s="193" t="str">
        <f t="shared" si="9580"/>
        <v>SPSTR</v>
      </c>
      <c r="J5024" s="193" t="str">
        <f t="shared" si="9580"/>
        <v>e-Commerce</v>
      </c>
      <c r="K5024" s="193" t="str">
        <f t="shared" si="9580"/>
        <v>all</v>
      </c>
      <c r="L5024" s="193">
        <f t="shared" si="9580"/>
        <v>0</v>
      </c>
      <c r="M5024" s="193">
        <f t="shared" si="9580"/>
        <v>0</v>
      </c>
      <c r="N5024" s="193" t="str">
        <f t="shared" si="9527"/>
        <v>Microwaves</v>
      </c>
      <c r="AA5024" s="193">
        <f t="shared" si="9548"/>
        <v>0</v>
      </c>
      <c r="AB5024" s="193" t="str">
        <f t="shared" ref="AB5024" si="9581">AB$280</f>
        <v>Piotrowski, Brad</v>
      </c>
    </row>
    <row r="5025" spans="1:28" s="188" customFormat="1" ht="17.399999999999999">
      <c r="A5025" s="193" t="str">
        <f t="shared" si="9543"/>
        <v>Microwaves</v>
      </c>
      <c r="B5025" s="193" t="str">
        <f t="shared" si="9544"/>
        <v>TE778Microwaves</v>
      </c>
      <c r="C5025" s="193" t="str">
        <f t="shared" si="9545"/>
        <v>MicrowavesPiotrowski, Brad</v>
      </c>
      <c r="D5025" s="193"/>
      <c r="E5025" s="193"/>
      <c r="F5025" s="193" t="str">
        <f t="shared" si="9546"/>
        <v>MicrowavesPiotrowski, Brad</v>
      </c>
      <c r="G5025" s="193" t="str">
        <f t="shared" ref="G5025:M5025" si="9582">G$281</f>
        <v>Piotrowski, Brad</v>
      </c>
      <c r="H5025" s="193" t="str">
        <f t="shared" si="9582"/>
        <v>Piotrowski, Brad</v>
      </c>
      <c r="I5025" s="193" t="str">
        <f t="shared" si="9582"/>
        <v>TE778</v>
      </c>
      <c r="J5025" s="193" t="str">
        <f t="shared" si="9582"/>
        <v>TESLA MOTORS INC.</v>
      </c>
      <c r="K5025" s="193" t="str">
        <f t="shared" si="9582"/>
        <v>all</v>
      </c>
      <c r="L5025" s="193">
        <f t="shared" si="9582"/>
        <v>0</v>
      </c>
      <c r="M5025" s="193">
        <f t="shared" si="9582"/>
        <v>0</v>
      </c>
      <c r="N5025" s="193" t="str">
        <f t="shared" si="9527"/>
        <v>Microwaves</v>
      </c>
      <c r="AA5025" s="193">
        <f t="shared" si="9548"/>
        <v>0</v>
      </c>
      <c r="AB5025" s="193" t="str">
        <f t="shared" ref="AB5025" si="9583">AB$281</f>
        <v>Piotrowski, Brad</v>
      </c>
    </row>
    <row r="5026" spans="1:28" s="188" customFormat="1" ht="17.399999999999999">
      <c r="A5026" s="193" t="str">
        <f t="shared" si="9543"/>
        <v>Microwaves</v>
      </c>
      <c r="B5026" s="193" t="str">
        <f t="shared" si="9544"/>
        <v>WA012Microwaves</v>
      </c>
      <c r="C5026" s="193" t="str">
        <f t="shared" si="9545"/>
        <v>MicrowavesPiotrowski, Brad</v>
      </c>
      <c r="D5026" s="193"/>
      <c r="E5026" s="193"/>
      <c r="F5026" s="193" t="str">
        <f t="shared" si="9546"/>
        <v>MicrowavesPiotrowski, Brad</v>
      </c>
      <c r="G5026" s="193" t="str">
        <f t="shared" ref="G5026:M5026" si="9584">G$282</f>
        <v>Piotrowski, Brad</v>
      </c>
      <c r="H5026" s="193" t="str">
        <f t="shared" si="9584"/>
        <v>Piotrowski, Brad</v>
      </c>
      <c r="I5026" s="193" t="str">
        <f t="shared" si="9584"/>
        <v>WA012</v>
      </c>
      <c r="J5026" s="193" t="str">
        <f t="shared" si="9584"/>
        <v>WALMART MARKETPLACE</v>
      </c>
      <c r="K5026" s="193" t="str">
        <f t="shared" si="9584"/>
        <v>all</v>
      </c>
      <c r="L5026" s="193">
        <f t="shared" si="9584"/>
        <v>0</v>
      </c>
      <c r="M5026" s="193">
        <f t="shared" si="9584"/>
        <v>0</v>
      </c>
      <c r="N5026" s="193" t="str">
        <f t="shared" si="9527"/>
        <v>Microwaves</v>
      </c>
      <c r="AA5026" s="193">
        <f t="shared" si="9548"/>
        <v>0</v>
      </c>
      <c r="AB5026" s="193" t="str">
        <f t="shared" ref="AB5026" si="9585">AB$282</f>
        <v>Piotrowski, Brad</v>
      </c>
    </row>
    <row r="5027" spans="1:28" s="188" customFormat="1" ht="17.399999999999999">
      <c r="A5027" s="193" t="str">
        <f t="shared" si="9543"/>
        <v>Microwaves</v>
      </c>
      <c r="B5027" s="193" t="str">
        <f t="shared" si="9544"/>
        <v>YA051Microwaves</v>
      </c>
      <c r="C5027" s="193" t="str">
        <f t="shared" si="9545"/>
        <v>MicrowavesPiotrowski, Brad</v>
      </c>
      <c r="D5027" s="193"/>
      <c r="E5027" s="193"/>
      <c r="F5027" s="193" t="str">
        <f t="shared" si="9546"/>
        <v>MicrowavesPiotrowski, Brad</v>
      </c>
      <c r="G5027" s="193" t="str">
        <f t="shared" ref="G5027:M5027" si="9586">G$283</f>
        <v>Piotrowski, Brad</v>
      </c>
      <c r="H5027" s="193" t="str">
        <f t="shared" si="9586"/>
        <v>Piotrowski, Brad</v>
      </c>
      <c r="I5027" s="193" t="str">
        <f t="shared" si="9586"/>
        <v>YA051</v>
      </c>
      <c r="J5027" s="193" t="str">
        <f t="shared" si="9586"/>
        <v>YAMAHA MOTOR CORP USA</v>
      </c>
      <c r="K5027" s="193" t="str">
        <f t="shared" si="9586"/>
        <v>all</v>
      </c>
      <c r="L5027" s="193">
        <f t="shared" si="9586"/>
        <v>0</v>
      </c>
      <c r="M5027" s="193">
        <f t="shared" si="9586"/>
        <v>0</v>
      </c>
      <c r="N5027" s="193" t="str">
        <f t="shared" si="9527"/>
        <v>Microwaves</v>
      </c>
      <c r="AA5027" s="193">
        <f t="shared" si="9548"/>
        <v>0</v>
      </c>
      <c r="AB5027" s="193" t="str">
        <f t="shared" ref="AB5027" si="9587">AB$283</f>
        <v>Piotrowski, Brad</v>
      </c>
    </row>
    <row r="5028" spans="1:28" s="188" customFormat="1" ht="17.399999999999999">
      <c r="A5028" s="193" t="str">
        <f t="shared" si="9543"/>
        <v>Microwaves</v>
      </c>
      <c r="B5028" s="193" t="str">
        <f t="shared" si="9544"/>
        <v>0Microwaves</v>
      </c>
      <c r="C5028" s="193" t="str">
        <f t="shared" si="9545"/>
        <v>Microwaves0</v>
      </c>
      <c r="D5028" s="193"/>
      <c r="E5028" s="193"/>
      <c r="F5028" s="193" t="str">
        <f t="shared" si="9546"/>
        <v>Microwaves0</v>
      </c>
      <c r="G5028" s="193">
        <f t="shared" ref="G5028:M5028" si="9588">G$284</f>
        <v>0</v>
      </c>
      <c r="H5028" s="193">
        <f t="shared" si="9588"/>
        <v>0</v>
      </c>
      <c r="I5028" s="193">
        <f t="shared" si="9588"/>
        <v>0</v>
      </c>
      <c r="J5028" s="193">
        <f t="shared" si="9588"/>
        <v>0</v>
      </c>
      <c r="K5028" s="193">
        <f t="shared" si="9588"/>
        <v>0</v>
      </c>
      <c r="L5028" s="193">
        <f t="shared" si="9588"/>
        <v>0</v>
      </c>
      <c r="M5028" s="193">
        <f t="shared" si="9588"/>
        <v>0</v>
      </c>
      <c r="N5028" s="193" t="str">
        <f t="shared" si="9527"/>
        <v>Microwaves</v>
      </c>
      <c r="AA5028" s="193">
        <f t="shared" si="9548"/>
        <v>0</v>
      </c>
      <c r="AB5028" s="193">
        <f t="shared" ref="AB5028" si="9589">AB$284</f>
        <v>0</v>
      </c>
    </row>
    <row r="5029" spans="1:28" s="188" customFormat="1" ht="17.399999999999999">
      <c r="A5029" s="193" t="str">
        <f t="shared" si="9543"/>
        <v>Microwaves</v>
      </c>
      <c r="B5029" s="193" t="str">
        <f t="shared" si="9544"/>
        <v>0Microwaves</v>
      </c>
      <c r="C5029" s="193" t="str">
        <f t="shared" si="9545"/>
        <v>Microwaves0</v>
      </c>
      <c r="D5029" s="193"/>
      <c r="E5029" s="193"/>
      <c r="F5029" s="193" t="str">
        <f t="shared" si="9546"/>
        <v>Microwaves0</v>
      </c>
      <c r="G5029" s="193">
        <f t="shared" ref="G5029:M5029" si="9590">G$285</f>
        <v>0</v>
      </c>
      <c r="H5029" s="193">
        <f t="shared" si="9590"/>
        <v>0</v>
      </c>
      <c r="I5029" s="193">
        <f t="shared" si="9590"/>
        <v>0</v>
      </c>
      <c r="J5029" s="193">
        <f t="shared" si="9590"/>
        <v>0</v>
      </c>
      <c r="K5029" s="193">
        <f t="shared" si="9590"/>
        <v>0</v>
      </c>
      <c r="L5029" s="193">
        <f t="shared" si="9590"/>
        <v>0</v>
      </c>
      <c r="M5029" s="193">
        <f t="shared" si="9590"/>
        <v>0</v>
      </c>
      <c r="N5029" s="193" t="str">
        <f t="shared" si="9527"/>
        <v>Microwaves</v>
      </c>
      <c r="AA5029" s="193">
        <f t="shared" si="9548"/>
        <v>0</v>
      </c>
      <c r="AB5029" s="193">
        <f t="shared" ref="AB5029" si="9591">AB$285</f>
        <v>0</v>
      </c>
    </row>
    <row r="5030" spans="1:28" s="188" customFormat="1" ht="17.399999999999999">
      <c r="A5030" s="193" t="str">
        <f t="shared" si="9543"/>
        <v>Microwaves</v>
      </c>
      <c r="B5030" s="193" t="str">
        <f t="shared" si="9544"/>
        <v>0Microwaves</v>
      </c>
      <c r="C5030" s="193" t="str">
        <f t="shared" si="9545"/>
        <v>Microwaves0</v>
      </c>
      <c r="D5030" s="193"/>
      <c r="E5030" s="193"/>
      <c r="F5030" s="193" t="str">
        <f t="shared" si="9546"/>
        <v>Microwaves0</v>
      </c>
      <c r="G5030" s="193">
        <f t="shared" ref="G5030:M5030" si="9592">G$286</f>
        <v>0</v>
      </c>
      <c r="H5030" s="193">
        <f t="shared" si="9592"/>
        <v>0</v>
      </c>
      <c r="I5030" s="193">
        <f t="shared" si="9592"/>
        <v>0</v>
      </c>
      <c r="J5030" s="193">
        <f t="shared" si="9592"/>
        <v>0</v>
      </c>
      <c r="K5030" s="193">
        <f t="shared" si="9592"/>
        <v>0</v>
      </c>
      <c r="L5030" s="193">
        <f t="shared" si="9592"/>
        <v>0</v>
      </c>
      <c r="M5030" s="193">
        <f t="shared" si="9592"/>
        <v>0</v>
      </c>
      <c r="N5030" s="193" t="str">
        <f t="shared" si="9527"/>
        <v>Microwaves</v>
      </c>
      <c r="AA5030" s="193">
        <f t="shared" si="9548"/>
        <v>0</v>
      </c>
      <c r="AB5030" s="193">
        <f t="shared" ref="AB5030" si="9593">AB$286</f>
        <v>0</v>
      </c>
    </row>
    <row r="5031" spans="1:28" s="188" customFormat="1" ht="17.399999999999999">
      <c r="A5031" s="193" t="str">
        <f t="shared" si="9543"/>
        <v>Microwaves</v>
      </c>
      <c r="B5031" s="193" t="str">
        <f t="shared" si="9544"/>
        <v>0Microwaves</v>
      </c>
      <c r="C5031" s="193" t="str">
        <f t="shared" si="9545"/>
        <v>Microwaves0</v>
      </c>
      <c r="D5031" s="193"/>
      <c r="E5031" s="193"/>
      <c r="F5031" s="193" t="str">
        <f t="shared" si="9546"/>
        <v>Microwaves0</v>
      </c>
      <c r="G5031" s="193">
        <f t="shared" ref="G5031:M5031" si="9594">G$287</f>
        <v>0</v>
      </c>
      <c r="H5031" s="193">
        <f t="shared" si="9594"/>
        <v>0</v>
      </c>
      <c r="I5031" s="193">
        <f t="shared" si="9594"/>
        <v>0</v>
      </c>
      <c r="J5031" s="193">
        <f t="shared" si="9594"/>
        <v>0</v>
      </c>
      <c r="K5031" s="193">
        <f t="shared" si="9594"/>
        <v>0</v>
      </c>
      <c r="L5031" s="193">
        <f t="shared" si="9594"/>
        <v>0</v>
      </c>
      <c r="M5031" s="193">
        <f t="shared" si="9594"/>
        <v>0</v>
      </c>
      <c r="N5031" s="193" t="str">
        <f t="shared" si="9527"/>
        <v>Microwaves</v>
      </c>
      <c r="AA5031" s="193">
        <f t="shared" si="9548"/>
        <v>0</v>
      </c>
      <c r="AB5031" s="193">
        <f t="shared" ref="AB5031" si="9595">AB$287</f>
        <v>0</v>
      </c>
    </row>
    <row r="5032" spans="1:28" s="188" customFormat="1" ht="17.399999999999999">
      <c r="A5032" s="193" t="str">
        <f t="shared" si="9543"/>
        <v>Microwaves</v>
      </c>
      <c r="B5032" s="193" t="str">
        <f t="shared" si="9544"/>
        <v>0Microwaves</v>
      </c>
      <c r="C5032" s="193" t="str">
        <f t="shared" si="9545"/>
        <v>Microwaves0</v>
      </c>
      <c r="D5032" s="193"/>
      <c r="E5032" s="193"/>
      <c r="F5032" s="193" t="str">
        <f t="shared" si="9546"/>
        <v>Microwaves0</v>
      </c>
      <c r="G5032" s="193">
        <f t="shared" ref="G5032:M5032" si="9596">G$288</f>
        <v>0</v>
      </c>
      <c r="H5032" s="193">
        <f t="shared" si="9596"/>
        <v>0</v>
      </c>
      <c r="I5032" s="193">
        <f t="shared" si="9596"/>
        <v>0</v>
      </c>
      <c r="J5032" s="193">
        <f t="shared" si="9596"/>
        <v>0</v>
      </c>
      <c r="K5032" s="193">
        <f t="shared" si="9596"/>
        <v>0</v>
      </c>
      <c r="L5032" s="193">
        <f t="shared" si="9596"/>
        <v>0</v>
      </c>
      <c r="M5032" s="193">
        <f t="shared" si="9596"/>
        <v>0</v>
      </c>
      <c r="N5032" s="193" t="str">
        <f t="shared" si="9527"/>
        <v>Microwaves</v>
      </c>
      <c r="AA5032" s="193">
        <f t="shared" si="9548"/>
        <v>0</v>
      </c>
      <c r="AB5032" s="193">
        <f t="shared" ref="AB5032" si="9597">AB$288</f>
        <v>0</v>
      </c>
    </row>
    <row r="5033" spans="1:28" s="188" customFormat="1" ht="17.399999999999999">
      <c r="A5033" s="193" t="str">
        <f t="shared" si="9543"/>
        <v>Microwaves</v>
      </c>
      <c r="B5033" s="193" t="str">
        <f t="shared" si="9544"/>
        <v>AU161Microwaves</v>
      </c>
      <c r="C5033" s="193" t="str">
        <f t="shared" si="9545"/>
        <v>MicrowavesPlys, Jeff</v>
      </c>
      <c r="D5033" s="193"/>
      <c r="E5033" s="193"/>
      <c r="F5033" s="193" t="str">
        <f t="shared" si="9546"/>
        <v>MicrowavesWilliams, David</v>
      </c>
      <c r="G5033" s="193" t="str">
        <f t="shared" ref="G5033:M5033" si="9598">G$289</f>
        <v>Williams, David</v>
      </c>
      <c r="H5033" s="193" t="str">
        <f t="shared" si="9598"/>
        <v>Plys, Jeff</v>
      </c>
      <c r="I5033" s="193" t="str">
        <f t="shared" si="9598"/>
        <v>AU161</v>
      </c>
      <c r="J5033" s="193" t="str">
        <f t="shared" si="9598"/>
        <v>AVS/AMERICAN VENDING</v>
      </c>
      <c r="K5033" s="193" t="str">
        <f t="shared" si="9598"/>
        <v>all</v>
      </c>
      <c r="L5033" s="193">
        <f t="shared" si="9598"/>
        <v>0</v>
      </c>
      <c r="M5033" s="193">
        <f t="shared" si="9598"/>
        <v>0</v>
      </c>
      <c r="N5033" s="193" t="str">
        <f t="shared" si="9527"/>
        <v>Microwaves</v>
      </c>
      <c r="AA5033" s="193">
        <f t="shared" si="9548"/>
        <v>0</v>
      </c>
      <c r="AB5033" s="193" t="str">
        <f t="shared" ref="AB5033" si="9599">AB$289</f>
        <v>Plys, Jeff</v>
      </c>
    </row>
    <row r="5034" spans="1:28" s="188" customFormat="1" ht="17.399999999999999">
      <c r="A5034" s="193" t="str">
        <f t="shared" si="9543"/>
        <v>Microwaves</v>
      </c>
      <c r="B5034" s="193" t="str">
        <f t="shared" si="9544"/>
        <v>CA271Microwaves</v>
      </c>
      <c r="C5034" s="193" t="str">
        <f t="shared" si="9545"/>
        <v>MicrowavesPlys, Jeff</v>
      </c>
      <c r="D5034" s="193"/>
      <c r="E5034" s="193"/>
      <c r="F5034" s="193" t="str">
        <f t="shared" si="9546"/>
        <v>MicrowavesWilliams, David</v>
      </c>
      <c r="G5034" s="193" t="str">
        <f t="shared" ref="G5034:M5034" si="9600">G$290</f>
        <v>Williams, David</v>
      </c>
      <c r="H5034" s="193" t="str">
        <f t="shared" si="9600"/>
        <v>Plys, Jeff</v>
      </c>
      <c r="I5034" s="193" t="str">
        <f t="shared" si="9600"/>
        <v>CA271</v>
      </c>
      <c r="J5034" s="193" t="str">
        <f t="shared" si="9600"/>
        <v>CARMEN'S DIST.</v>
      </c>
      <c r="K5034" s="193" t="str">
        <f t="shared" si="9600"/>
        <v>all</v>
      </c>
      <c r="L5034" s="193">
        <f t="shared" si="9600"/>
        <v>0</v>
      </c>
      <c r="M5034" s="193">
        <f t="shared" si="9600"/>
        <v>0</v>
      </c>
      <c r="N5034" s="193" t="str">
        <f t="shared" si="9527"/>
        <v>Microwaves</v>
      </c>
      <c r="AA5034" s="193">
        <f t="shared" si="9548"/>
        <v>0</v>
      </c>
      <c r="AB5034" s="193" t="str">
        <f t="shared" ref="AB5034" si="9601">AB$290</f>
        <v>Plys, Jeff</v>
      </c>
    </row>
    <row r="5035" spans="1:28" s="188" customFormat="1" ht="17.399999999999999">
      <c r="A5035" s="193" t="str">
        <f t="shared" si="9543"/>
        <v>Microwaves</v>
      </c>
      <c r="B5035" s="193" t="str">
        <f t="shared" si="9544"/>
        <v>DO355Microwaves</v>
      </c>
      <c r="C5035" s="193" t="str">
        <f t="shared" si="9545"/>
        <v>MicrowavesPlys, Jeff</v>
      </c>
      <c r="D5035" s="193"/>
      <c r="E5035" s="193"/>
      <c r="F5035" s="193" t="str">
        <f t="shared" si="9546"/>
        <v>MicrowavesWilliams, David</v>
      </c>
      <c r="G5035" s="193" t="str">
        <f t="shared" ref="G5035:M5035" si="9602">G$291</f>
        <v>Williams, David</v>
      </c>
      <c r="H5035" s="193" t="str">
        <f t="shared" si="9602"/>
        <v>Plys, Jeff</v>
      </c>
      <c r="I5035" s="193" t="str">
        <f t="shared" si="9602"/>
        <v>DO355</v>
      </c>
      <c r="J5035" s="193" t="str">
        <f t="shared" si="9602"/>
        <v>DORIAN DRAKE</v>
      </c>
      <c r="K5035" s="193" t="str">
        <f t="shared" si="9602"/>
        <v>all</v>
      </c>
      <c r="L5035" s="193">
        <f t="shared" si="9602"/>
        <v>0</v>
      </c>
      <c r="M5035" s="193">
        <f t="shared" si="9602"/>
        <v>0</v>
      </c>
      <c r="N5035" s="193" t="str">
        <f t="shared" si="9527"/>
        <v>Microwaves</v>
      </c>
      <c r="AA5035" s="193">
        <f t="shared" si="9548"/>
        <v>0</v>
      </c>
      <c r="AB5035" s="193" t="str">
        <f t="shared" ref="AB5035" si="9603">AB$291</f>
        <v>Plys, Jeff</v>
      </c>
    </row>
    <row r="5036" spans="1:28" s="188" customFormat="1" ht="17.399999999999999">
      <c r="A5036" s="193" t="str">
        <f t="shared" si="9543"/>
        <v>Microwaves</v>
      </c>
      <c r="B5036" s="193" t="str">
        <f t="shared" si="9544"/>
        <v>DO380Microwaves</v>
      </c>
      <c r="C5036" s="193" t="str">
        <f t="shared" si="9545"/>
        <v>MicrowavesPlys, Jeff</v>
      </c>
      <c r="D5036" s="193"/>
      <c r="E5036" s="193"/>
      <c r="F5036" s="193" t="str">
        <f t="shared" si="9546"/>
        <v>MicrowavesWilliams, David</v>
      </c>
      <c r="G5036" s="193" t="str">
        <f t="shared" ref="G5036:M5036" si="9604">G$292</f>
        <v>Williams, David</v>
      </c>
      <c r="H5036" s="193" t="str">
        <f t="shared" si="9604"/>
        <v>Plys, Jeff</v>
      </c>
      <c r="I5036" s="193" t="str">
        <f t="shared" si="9604"/>
        <v>DO380</v>
      </c>
      <c r="J5036" s="193" t="str">
        <f t="shared" si="9604"/>
        <v>DON STEVENS</v>
      </c>
      <c r="K5036" s="193" t="str">
        <f t="shared" si="9604"/>
        <v>all</v>
      </c>
      <c r="L5036" s="193">
        <f t="shared" si="9604"/>
        <v>0</v>
      </c>
      <c r="M5036" s="193">
        <f t="shared" si="9604"/>
        <v>0</v>
      </c>
      <c r="N5036" s="193" t="str">
        <f t="shared" si="9527"/>
        <v>Microwaves</v>
      </c>
      <c r="AA5036" s="193">
        <f t="shared" si="9548"/>
        <v>0</v>
      </c>
      <c r="AB5036" s="193" t="str">
        <f t="shared" ref="AB5036" si="9605">AB$292</f>
        <v>Plys, Jeff</v>
      </c>
    </row>
    <row r="5037" spans="1:28" s="188" customFormat="1" ht="17.399999999999999">
      <c r="A5037" s="193" t="str">
        <f t="shared" si="9543"/>
        <v>Microwaves</v>
      </c>
      <c r="B5037" s="193" t="str">
        <f t="shared" si="9544"/>
        <v>EL725Microwaves</v>
      </c>
      <c r="C5037" s="193" t="str">
        <f t="shared" si="9545"/>
        <v>MicrowavesPlys, Jeff</v>
      </c>
      <c r="D5037" s="193"/>
      <c r="E5037" s="193"/>
      <c r="F5037" s="193" t="str">
        <f t="shared" si="9546"/>
        <v>MicrowavesWilliams, David</v>
      </c>
      <c r="G5037" s="193" t="str">
        <f t="shared" ref="G5037:M5037" si="9606">G$293</f>
        <v>Williams, David</v>
      </c>
      <c r="H5037" s="193" t="str">
        <f t="shared" si="9606"/>
        <v>Plys, Jeff</v>
      </c>
      <c r="I5037" s="193" t="str">
        <f t="shared" si="9606"/>
        <v>EL725</v>
      </c>
      <c r="J5037" s="193" t="str">
        <f t="shared" si="9606"/>
        <v>ELEC SWEEPER</v>
      </c>
      <c r="K5037" s="193" t="str">
        <f t="shared" si="9606"/>
        <v>all</v>
      </c>
      <c r="L5037" s="193">
        <f t="shared" si="9606"/>
        <v>0</v>
      </c>
      <c r="M5037" s="193">
        <f t="shared" si="9606"/>
        <v>0</v>
      </c>
      <c r="N5037" s="193" t="str">
        <f t="shared" si="9527"/>
        <v>Microwaves</v>
      </c>
      <c r="AA5037" s="193">
        <f t="shared" si="9548"/>
        <v>0</v>
      </c>
      <c r="AB5037" s="193" t="str">
        <f t="shared" ref="AB5037" si="9607">AB$293</f>
        <v>Plys, Jeff</v>
      </c>
    </row>
    <row r="5038" spans="1:28" s="188" customFormat="1" ht="17.399999999999999">
      <c r="A5038" s="193" t="str">
        <f t="shared" si="9543"/>
        <v>Microwaves</v>
      </c>
      <c r="B5038" s="193" t="str">
        <f t="shared" si="9544"/>
        <v>ET255Microwaves</v>
      </c>
      <c r="C5038" s="193" t="str">
        <f t="shared" si="9545"/>
        <v>MicrowavesPlys, Jeff</v>
      </c>
      <c r="D5038" s="193"/>
      <c r="E5038" s="193"/>
      <c r="F5038" s="193" t="str">
        <f t="shared" si="9546"/>
        <v>MicrowavesWilliams, David</v>
      </c>
      <c r="G5038" s="193" t="str">
        <f t="shared" ref="G5038:M5038" si="9608">G$294</f>
        <v>Williams, David</v>
      </c>
      <c r="H5038" s="193" t="str">
        <f t="shared" si="9608"/>
        <v>Plys, Jeff</v>
      </c>
      <c r="I5038" s="193" t="str">
        <f t="shared" si="9608"/>
        <v>ET255</v>
      </c>
      <c r="J5038" s="193" t="str">
        <f t="shared" si="9608"/>
        <v>ETTINGER-ROSINI</v>
      </c>
      <c r="K5038" s="193" t="str">
        <f t="shared" si="9608"/>
        <v>all</v>
      </c>
      <c r="L5038" s="193">
        <f t="shared" si="9608"/>
        <v>0</v>
      </c>
      <c r="M5038" s="193">
        <f t="shared" si="9608"/>
        <v>0</v>
      </c>
      <c r="N5038" s="193" t="str">
        <f t="shared" si="9527"/>
        <v>Microwaves</v>
      </c>
      <c r="AA5038" s="193">
        <f t="shared" si="9548"/>
        <v>0</v>
      </c>
      <c r="AB5038" s="193" t="str">
        <f t="shared" ref="AB5038" si="9609">AB$294</f>
        <v>Plys, Jeff</v>
      </c>
    </row>
    <row r="5039" spans="1:28" s="188" customFormat="1" ht="17.399999999999999">
      <c r="A5039" s="193" t="str">
        <f t="shared" si="9543"/>
        <v>Microwaves</v>
      </c>
      <c r="B5039" s="193" t="str">
        <f t="shared" si="9544"/>
        <v>JO405Microwaves</v>
      </c>
      <c r="C5039" s="193" t="str">
        <f t="shared" si="9545"/>
        <v>MicrowavesPlys, Jeff</v>
      </c>
      <c r="D5039" s="193"/>
      <c r="E5039" s="193"/>
      <c r="F5039" s="193" t="str">
        <f t="shared" si="9546"/>
        <v>MicrowavesWilliams, David</v>
      </c>
      <c r="G5039" s="193" t="str">
        <f t="shared" ref="G5039:M5039" si="9610">G$295</f>
        <v>Williams, David</v>
      </c>
      <c r="H5039" s="193" t="str">
        <f t="shared" si="9610"/>
        <v>Plys, Jeff</v>
      </c>
      <c r="I5039" s="193" t="str">
        <f t="shared" si="9610"/>
        <v>JO405</v>
      </c>
      <c r="J5039" s="193" t="str">
        <f t="shared" si="9610"/>
        <v>JOHNSON PIKE</v>
      </c>
      <c r="K5039" s="193" t="str">
        <f t="shared" si="9610"/>
        <v>all</v>
      </c>
      <c r="L5039" s="193">
        <f t="shared" si="9610"/>
        <v>0</v>
      </c>
      <c r="M5039" s="193">
        <f t="shared" si="9610"/>
        <v>0</v>
      </c>
      <c r="N5039" s="193" t="str">
        <f t="shared" si="9527"/>
        <v>Microwaves</v>
      </c>
      <c r="AA5039" s="193">
        <f t="shared" si="9548"/>
        <v>0</v>
      </c>
      <c r="AB5039" s="193" t="str">
        <f t="shared" ref="AB5039" si="9611">AB$295</f>
        <v>Plys, Jeff</v>
      </c>
    </row>
    <row r="5040" spans="1:28" s="188" customFormat="1" ht="17.399999999999999">
      <c r="A5040" s="193" t="str">
        <f t="shared" si="9543"/>
        <v>Microwaves</v>
      </c>
      <c r="B5040" s="193" t="str">
        <f t="shared" si="9544"/>
        <v>KA365Microwaves</v>
      </c>
      <c r="C5040" s="193" t="str">
        <f t="shared" si="9545"/>
        <v>MicrowavesPlys, Jeff</v>
      </c>
      <c r="D5040" s="193"/>
      <c r="E5040" s="193"/>
      <c r="F5040" s="193" t="str">
        <f t="shared" si="9546"/>
        <v>MicrowavesWilliams, David</v>
      </c>
      <c r="G5040" s="193" t="str">
        <f t="shared" ref="G5040:M5040" si="9612">G$296</f>
        <v>Williams, David</v>
      </c>
      <c r="H5040" s="193" t="str">
        <f t="shared" si="9612"/>
        <v>Plys, Jeff</v>
      </c>
      <c r="I5040" s="193" t="str">
        <f t="shared" si="9612"/>
        <v>KA365</v>
      </c>
      <c r="J5040" s="193" t="str">
        <f t="shared" si="9612"/>
        <v>KAIN-McARTHUR INC.</v>
      </c>
      <c r="K5040" s="193" t="str">
        <f t="shared" si="9612"/>
        <v>all</v>
      </c>
      <c r="L5040" s="193">
        <f t="shared" si="9612"/>
        <v>0</v>
      </c>
      <c r="M5040" s="193">
        <f t="shared" si="9612"/>
        <v>0</v>
      </c>
      <c r="N5040" s="193" t="str">
        <f t="shared" si="9527"/>
        <v>Microwaves</v>
      </c>
      <c r="AA5040" s="193">
        <f t="shared" si="9548"/>
        <v>0</v>
      </c>
      <c r="AB5040" s="193" t="str">
        <f t="shared" ref="AB5040" si="9613">AB$296</f>
        <v>Plys, Jeff</v>
      </c>
    </row>
    <row r="5041" spans="1:28" s="188" customFormat="1" ht="17.399999999999999">
      <c r="A5041" s="193" t="str">
        <f t="shared" si="9543"/>
        <v>Microwaves</v>
      </c>
      <c r="B5041" s="193" t="str">
        <f t="shared" si="9544"/>
        <v>KL105Microwaves</v>
      </c>
      <c r="C5041" s="193" t="str">
        <f t="shared" si="9545"/>
        <v>MicrowavesPlys, Jeff</v>
      </c>
      <c r="D5041" s="193"/>
      <c r="E5041" s="193"/>
      <c r="F5041" s="193" t="str">
        <f t="shared" si="9546"/>
        <v>MicrowavesWilliams, David</v>
      </c>
      <c r="G5041" s="193" t="str">
        <f t="shared" ref="G5041:M5041" si="9614">G$297</f>
        <v>Williams, David</v>
      </c>
      <c r="H5041" s="193" t="str">
        <f t="shared" si="9614"/>
        <v>Plys, Jeff</v>
      </c>
      <c r="I5041" s="193" t="str">
        <f t="shared" si="9614"/>
        <v>KL105</v>
      </c>
      <c r="J5041" s="193" t="str">
        <f t="shared" si="9614"/>
        <v>KLH</v>
      </c>
      <c r="K5041" s="193" t="str">
        <f t="shared" si="9614"/>
        <v>all</v>
      </c>
      <c r="L5041" s="193">
        <f t="shared" si="9614"/>
        <v>0</v>
      </c>
      <c r="M5041" s="193">
        <f t="shared" si="9614"/>
        <v>0</v>
      </c>
      <c r="N5041" s="193" t="str">
        <f t="shared" si="9527"/>
        <v>Microwaves</v>
      </c>
      <c r="AA5041" s="193">
        <f t="shared" si="9548"/>
        <v>0</v>
      </c>
      <c r="AB5041" s="193" t="str">
        <f t="shared" ref="AB5041" si="9615">AB$297</f>
        <v>Plys, Jeff</v>
      </c>
    </row>
    <row r="5042" spans="1:28" s="188" customFormat="1" ht="17.399999999999999">
      <c r="A5042" s="193" t="str">
        <f t="shared" si="9543"/>
        <v>Microwaves</v>
      </c>
      <c r="B5042" s="193" t="str">
        <f t="shared" si="9544"/>
        <v>MI021Microwaves</v>
      </c>
      <c r="C5042" s="193" t="str">
        <f t="shared" si="9545"/>
        <v>MicrowavesPlys, Jeff</v>
      </c>
      <c r="D5042" s="193"/>
      <c r="E5042" s="193"/>
      <c r="F5042" s="193" t="str">
        <f t="shared" si="9546"/>
        <v>MicrowavesWilliams, David</v>
      </c>
      <c r="G5042" s="193" t="str">
        <f t="shared" ref="G5042:M5042" si="9616">G$298</f>
        <v>Williams, David</v>
      </c>
      <c r="H5042" s="193" t="str">
        <f t="shared" si="9616"/>
        <v>Plys, Jeff</v>
      </c>
      <c r="I5042" s="193" t="str">
        <f t="shared" si="9616"/>
        <v>MI021</v>
      </c>
      <c r="J5042" s="193" t="str">
        <f t="shared" si="9616"/>
        <v>MIKE SWENSON</v>
      </c>
      <c r="K5042" s="193" t="str">
        <f t="shared" si="9616"/>
        <v>all</v>
      </c>
      <c r="L5042" s="193">
        <f t="shared" si="9616"/>
        <v>0</v>
      </c>
      <c r="M5042" s="193">
        <f t="shared" si="9616"/>
        <v>0</v>
      </c>
      <c r="N5042" s="193" t="str">
        <f t="shared" si="9527"/>
        <v>Microwaves</v>
      </c>
      <c r="AA5042" s="193">
        <f t="shared" si="9548"/>
        <v>0</v>
      </c>
      <c r="AB5042" s="193" t="str">
        <f t="shared" ref="AB5042" si="9617">AB$298</f>
        <v>Plys, Jeff</v>
      </c>
    </row>
    <row r="5043" spans="1:28" s="188" customFormat="1" ht="17.399999999999999">
      <c r="A5043" s="193" t="str">
        <f t="shared" si="9543"/>
        <v>Microwaves</v>
      </c>
      <c r="B5043" s="193" t="str">
        <f t="shared" si="9544"/>
        <v>PI360Microwaves</v>
      </c>
      <c r="C5043" s="193" t="str">
        <f t="shared" si="9545"/>
        <v>MicrowavesPlys, Jeff</v>
      </c>
      <c r="D5043" s="193"/>
      <c r="E5043" s="193"/>
      <c r="F5043" s="193" t="str">
        <f t="shared" si="9546"/>
        <v>MicrowavesWilliams, David</v>
      </c>
      <c r="G5043" s="193" t="str">
        <f t="shared" ref="G5043:M5043" si="9618">G$299</f>
        <v>Williams, David</v>
      </c>
      <c r="H5043" s="193" t="str">
        <f t="shared" si="9618"/>
        <v>Plys, Jeff</v>
      </c>
      <c r="I5043" s="193" t="str">
        <f t="shared" si="9618"/>
        <v>PI360</v>
      </c>
      <c r="J5043" s="193" t="str">
        <f t="shared" si="9618"/>
        <v>PEIONEER SQUARE</v>
      </c>
      <c r="K5043" s="193" t="str">
        <f t="shared" si="9618"/>
        <v>all</v>
      </c>
      <c r="L5043" s="193">
        <f t="shared" si="9618"/>
        <v>0</v>
      </c>
      <c r="M5043" s="193">
        <f t="shared" si="9618"/>
        <v>0</v>
      </c>
      <c r="N5043" s="193" t="str">
        <f t="shared" si="9527"/>
        <v>Microwaves</v>
      </c>
      <c r="AA5043" s="193">
        <f t="shared" si="9548"/>
        <v>0</v>
      </c>
      <c r="AB5043" s="193" t="str">
        <f t="shared" ref="AB5043" si="9619">AB$299</f>
        <v>Plys, Jeff</v>
      </c>
    </row>
    <row r="5044" spans="1:28" s="188" customFormat="1" ht="17.399999999999999">
      <c r="A5044" s="193" t="str">
        <f t="shared" si="9543"/>
        <v>Microwaves</v>
      </c>
      <c r="B5044" s="193" t="str">
        <f t="shared" si="9544"/>
        <v>PR140Microwaves</v>
      </c>
      <c r="C5044" s="193" t="str">
        <f t="shared" si="9545"/>
        <v>MicrowavesPlys, Jeff</v>
      </c>
      <c r="D5044" s="193"/>
      <c r="E5044" s="193"/>
      <c r="F5044" s="193" t="str">
        <f t="shared" si="9546"/>
        <v>MicrowavesWilliams, David</v>
      </c>
      <c r="G5044" s="193" t="str">
        <f t="shared" ref="G5044:M5044" si="9620">G$300</f>
        <v>Williams, David</v>
      </c>
      <c r="H5044" s="193" t="str">
        <f t="shared" si="9620"/>
        <v>Plys, Jeff</v>
      </c>
      <c r="I5044" s="193" t="str">
        <f t="shared" si="9620"/>
        <v>PR140</v>
      </c>
      <c r="J5044" s="193" t="str">
        <f t="shared" si="9620"/>
        <v>PROFESSIONAL MANUFACTURERS REPRESEN</v>
      </c>
      <c r="K5044" s="193" t="str">
        <f t="shared" si="9620"/>
        <v>all</v>
      </c>
      <c r="L5044" s="193">
        <f t="shared" si="9620"/>
        <v>0</v>
      </c>
      <c r="M5044" s="193">
        <f t="shared" si="9620"/>
        <v>0</v>
      </c>
      <c r="N5044" s="193" t="str">
        <f t="shared" si="9527"/>
        <v>Microwaves</v>
      </c>
      <c r="AA5044" s="193">
        <f t="shared" si="9548"/>
        <v>0</v>
      </c>
      <c r="AB5044" s="193" t="str">
        <f t="shared" ref="AB5044" si="9621">AB$300</f>
        <v>Plys, Jeff</v>
      </c>
    </row>
    <row r="5045" spans="1:28" s="188" customFormat="1" ht="17.399999999999999">
      <c r="A5045" s="193" t="str">
        <f t="shared" si="9543"/>
        <v>Microwaves</v>
      </c>
      <c r="B5045" s="193" t="str">
        <f t="shared" si="9544"/>
        <v>PT046Microwaves</v>
      </c>
      <c r="C5045" s="193" t="str">
        <f t="shared" si="9545"/>
        <v>MicrowavesPlys, Jeff</v>
      </c>
      <c r="D5045" s="193"/>
      <c r="E5045" s="193"/>
      <c r="F5045" s="193" t="str">
        <f t="shared" si="9546"/>
        <v>MicrowavesWilliams, David</v>
      </c>
      <c r="G5045" s="193" t="str">
        <f t="shared" ref="G5045:M5045" si="9622">G$301</f>
        <v>Williams, David</v>
      </c>
      <c r="H5045" s="193" t="str">
        <f t="shared" si="9622"/>
        <v>Plys, Jeff</v>
      </c>
      <c r="I5045" s="193" t="str">
        <f t="shared" si="9622"/>
        <v>PT046</v>
      </c>
      <c r="J5045" s="193" t="str">
        <f t="shared" si="9622"/>
        <v>PRO PACIFIC AGENTS INC</v>
      </c>
      <c r="K5045" s="193" t="str">
        <f t="shared" si="9622"/>
        <v>all</v>
      </c>
      <c r="L5045" s="193">
        <f t="shared" si="9622"/>
        <v>0</v>
      </c>
      <c r="M5045" s="193">
        <f t="shared" si="9622"/>
        <v>0</v>
      </c>
      <c r="N5045" s="193" t="str">
        <f t="shared" si="9527"/>
        <v>Microwaves</v>
      </c>
      <c r="AA5045" s="193">
        <f t="shared" si="9548"/>
        <v>0</v>
      </c>
      <c r="AB5045" s="193" t="str">
        <f t="shared" ref="AB5045" si="9623">AB$301</f>
        <v>Plys, Jeff</v>
      </c>
    </row>
    <row r="5046" spans="1:28" s="188" customFormat="1" ht="17.399999999999999">
      <c r="A5046" s="193" t="str">
        <f t="shared" si="9543"/>
        <v>Microwaves</v>
      </c>
      <c r="B5046" s="193" t="str">
        <f t="shared" si="9544"/>
        <v>SA900Microwaves</v>
      </c>
      <c r="C5046" s="193" t="str">
        <f t="shared" si="9545"/>
        <v>MicrowavesPlys, Jeff</v>
      </c>
      <c r="D5046" s="193"/>
      <c r="E5046" s="193"/>
      <c r="F5046" s="193" t="str">
        <f t="shared" si="9546"/>
        <v>MicrowavesWilliams, David</v>
      </c>
      <c r="G5046" s="193" t="str">
        <f t="shared" ref="G5046:M5046" si="9624">G$302</f>
        <v>Williams, David</v>
      </c>
      <c r="H5046" s="193" t="str">
        <f t="shared" si="9624"/>
        <v>Plys, Jeff</v>
      </c>
      <c r="I5046" s="193" t="str">
        <f t="shared" si="9624"/>
        <v>SA900</v>
      </c>
      <c r="J5046" s="193" t="str">
        <f t="shared" si="9624"/>
        <v>SALEM SUP</v>
      </c>
      <c r="K5046" s="193" t="str">
        <f t="shared" si="9624"/>
        <v>all</v>
      </c>
      <c r="L5046" s="193">
        <f t="shared" si="9624"/>
        <v>0</v>
      </c>
      <c r="M5046" s="193">
        <f t="shared" si="9624"/>
        <v>0</v>
      </c>
      <c r="N5046" s="193" t="str">
        <f t="shared" si="9527"/>
        <v>Microwaves</v>
      </c>
      <c r="AA5046" s="193">
        <f t="shared" si="9548"/>
        <v>0</v>
      </c>
      <c r="AB5046" s="193" t="str">
        <f t="shared" ref="AB5046" si="9625">AB$302</f>
        <v>Plys, Jeff</v>
      </c>
    </row>
    <row r="5047" spans="1:28" s="188" customFormat="1" ht="17.399999999999999">
      <c r="A5047" s="193" t="str">
        <f t="shared" si="9543"/>
        <v>Microwaves</v>
      </c>
      <c r="B5047" s="193" t="str">
        <f t="shared" si="9544"/>
        <v>SC275Microwaves</v>
      </c>
      <c r="C5047" s="193" t="str">
        <f t="shared" si="9545"/>
        <v>MicrowavesPlys, Jeff</v>
      </c>
      <c r="D5047" s="193"/>
      <c r="E5047" s="193"/>
      <c r="F5047" s="193" t="str">
        <f t="shared" si="9546"/>
        <v>MicrowavesWilliams, David</v>
      </c>
      <c r="G5047" s="193" t="str">
        <f t="shared" ref="G5047:M5047" si="9626">G$303</f>
        <v>Williams, David</v>
      </c>
      <c r="H5047" s="193" t="str">
        <f t="shared" si="9626"/>
        <v>Plys, Jeff</v>
      </c>
      <c r="I5047" s="193" t="str">
        <f t="shared" si="9626"/>
        <v>SC275</v>
      </c>
      <c r="J5047" s="193" t="str">
        <f t="shared" si="9626"/>
        <v>STEEL CITY</v>
      </c>
      <c r="K5047" s="193" t="str">
        <f t="shared" si="9626"/>
        <v>all</v>
      </c>
      <c r="L5047" s="193">
        <f t="shared" si="9626"/>
        <v>0</v>
      </c>
      <c r="M5047" s="193">
        <f t="shared" si="9626"/>
        <v>0</v>
      </c>
      <c r="N5047" s="193" t="str">
        <f t="shared" si="9527"/>
        <v>Microwaves</v>
      </c>
      <c r="AA5047" s="193">
        <f t="shared" si="9548"/>
        <v>0</v>
      </c>
      <c r="AB5047" s="193" t="str">
        <f t="shared" ref="AB5047" si="9627">AB$303</f>
        <v>Plys, Jeff</v>
      </c>
    </row>
    <row r="5048" spans="1:28" s="188" customFormat="1" ht="17.399999999999999">
      <c r="A5048" s="193" t="str">
        <f t="shared" si="9543"/>
        <v>Microwaves</v>
      </c>
      <c r="B5048" s="193" t="str">
        <f t="shared" si="9544"/>
        <v>SH810Microwaves</v>
      </c>
      <c r="C5048" s="193" t="str">
        <f t="shared" si="9545"/>
        <v>MicrowavesPlys, Jeff</v>
      </c>
      <c r="D5048" s="193"/>
      <c r="E5048" s="193"/>
      <c r="F5048" s="193" t="str">
        <f t="shared" si="9546"/>
        <v>MicrowavesWilliams, David</v>
      </c>
      <c r="G5048" s="193" t="str">
        <f t="shared" ref="G5048:M5048" si="9628">G$304</f>
        <v>Williams, David</v>
      </c>
      <c r="H5048" s="193" t="str">
        <f t="shared" si="9628"/>
        <v>Plys, Jeff</v>
      </c>
      <c r="I5048" s="193" t="str">
        <f t="shared" si="9628"/>
        <v>SH810</v>
      </c>
      <c r="J5048" s="193" t="str">
        <f t="shared" si="9628"/>
        <v>SHAFFER DIST.</v>
      </c>
      <c r="K5048" s="193" t="str">
        <f t="shared" si="9628"/>
        <v>all</v>
      </c>
      <c r="L5048" s="193">
        <f t="shared" si="9628"/>
        <v>0</v>
      </c>
      <c r="M5048" s="193">
        <f t="shared" si="9628"/>
        <v>0</v>
      </c>
      <c r="N5048" s="193" t="str">
        <f t="shared" si="9527"/>
        <v>Microwaves</v>
      </c>
      <c r="AA5048" s="193">
        <f t="shared" si="9548"/>
        <v>0</v>
      </c>
      <c r="AB5048" s="193" t="str">
        <f t="shared" ref="AB5048" si="9629">AB$304</f>
        <v>Plys, Jeff</v>
      </c>
    </row>
    <row r="5049" spans="1:28" s="188" customFormat="1" ht="17.399999999999999">
      <c r="A5049" s="193" t="str">
        <f t="shared" si="9543"/>
        <v>Microwaves</v>
      </c>
      <c r="B5049" s="193" t="str">
        <f t="shared" si="9544"/>
        <v>SP578Microwaves</v>
      </c>
      <c r="C5049" s="193" t="str">
        <f t="shared" si="9545"/>
        <v>MicrowavesPlys, Jeff</v>
      </c>
      <c r="D5049" s="193"/>
      <c r="E5049" s="193"/>
      <c r="F5049" s="193" t="str">
        <f t="shared" si="9546"/>
        <v>MicrowavesWilliams, David</v>
      </c>
      <c r="G5049" s="193" t="str">
        <f t="shared" ref="G5049:M5049" si="9630">G$305</f>
        <v>Williams, David</v>
      </c>
      <c r="H5049" s="193" t="str">
        <f t="shared" si="9630"/>
        <v>Plys, Jeff</v>
      </c>
      <c r="I5049" s="193" t="str">
        <f t="shared" si="9630"/>
        <v>SP578</v>
      </c>
      <c r="J5049" s="193" t="str">
        <f t="shared" si="9630"/>
        <v>STIEFEL DISTRIBUTING LLC</v>
      </c>
      <c r="K5049" s="193" t="str">
        <f t="shared" si="9630"/>
        <v>all</v>
      </c>
      <c r="L5049" s="193">
        <f t="shared" si="9630"/>
        <v>0</v>
      </c>
      <c r="M5049" s="193">
        <f t="shared" si="9630"/>
        <v>0</v>
      </c>
      <c r="N5049" s="193" t="str">
        <f t="shared" si="9527"/>
        <v>Microwaves</v>
      </c>
      <c r="AA5049" s="193">
        <f t="shared" si="9548"/>
        <v>0</v>
      </c>
      <c r="AB5049" s="193" t="str">
        <f t="shared" ref="AB5049" si="9631">AB$305</f>
        <v>Plys, Jeff</v>
      </c>
    </row>
    <row r="5050" spans="1:28" s="188" customFormat="1" ht="17.399999999999999">
      <c r="A5050" s="193" t="str">
        <f t="shared" si="9543"/>
        <v>Microwaves</v>
      </c>
      <c r="B5050" s="193" t="str">
        <f t="shared" si="9544"/>
        <v>SP579Microwaves</v>
      </c>
      <c r="C5050" s="193" t="str">
        <f t="shared" si="9545"/>
        <v>MicrowavesPlys, Jeff</v>
      </c>
      <c r="D5050" s="193"/>
      <c r="E5050" s="193"/>
      <c r="F5050" s="193" t="str">
        <f t="shared" si="9546"/>
        <v>MicrowavesWilliams, David</v>
      </c>
      <c r="G5050" s="193" t="str">
        <f t="shared" ref="G5050:M5050" si="9632">G$306</f>
        <v>Williams, David</v>
      </c>
      <c r="H5050" s="193" t="str">
        <f t="shared" si="9632"/>
        <v>Plys, Jeff</v>
      </c>
      <c r="I5050" s="193" t="str">
        <f t="shared" si="9632"/>
        <v>SP579</v>
      </c>
      <c r="J5050" s="193" t="str">
        <f t="shared" si="9632"/>
        <v>SPECIALITY EQUIPMENT SALES (SESCO)</v>
      </c>
      <c r="K5050" s="193" t="str">
        <f t="shared" si="9632"/>
        <v>all</v>
      </c>
      <c r="L5050" s="193">
        <f t="shared" si="9632"/>
        <v>0</v>
      </c>
      <c r="M5050" s="193">
        <f t="shared" si="9632"/>
        <v>0</v>
      </c>
      <c r="N5050" s="193" t="str">
        <f t="shared" si="9527"/>
        <v>Microwaves</v>
      </c>
      <c r="AA5050" s="193">
        <f t="shared" si="9548"/>
        <v>0</v>
      </c>
      <c r="AB5050" s="193" t="str">
        <f t="shared" ref="AB5050" si="9633">AB$306</f>
        <v>Plys, Jeff</v>
      </c>
    </row>
    <row r="5051" spans="1:28" s="188" customFormat="1" ht="17.399999999999999">
      <c r="A5051" s="193" t="str">
        <f t="shared" si="9543"/>
        <v>Microwaves</v>
      </c>
      <c r="B5051" s="193" t="str">
        <f t="shared" si="9544"/>
        <v>0Microwaves</v>
      </c>
      <c r="C5051" s="193" t="str">
        <f t="shared" si="9545"/>
        <v>Microwaves0</v>
      </c>
      <c r="D5051" s="193"/>
      <c r="E5051" s="193"/>
      <c r="F5051" s="193" t="str">
        <f t="shared" si="9546"/>
        <v>Microwaves0</v>
      </c>
      <c r="G5051" s="193">
        <f t="shared" ref="G5051:M5051" si="9634">G$307</f>
        <v>0</v>
      </c>
      <c r="H5051" s="193">
        <f t="shared" si="9634"/>
        <v>0</v>
      </c>
      <c r="I5051" s="193">
        <f t="shared" si="9634"/>
        <v>0</v>
      </c>
      <c r="J5051" s="193">
        <f t="shared" si="9634"/>
        <v>0</v>
      </c>
      <c r="K5051" s="193">
        <f t="shared" si="9634"/>
        <v>0</v>
      </c>
      <c r="L5051" s="193">
        <f t="shared" si="9634"/>
        <v>0</v>
      </c>
      <c r="M5051" s="193">
        <f t="shared" si="9634"/>
        <v>0</v>
      </c>
      <c r="N5051" s="193" t="str">
        <f t="shared" si="9527"/>
        <v>Microwaves</v>
      </c>
      <c r="AA5051" s="193">
        <f t="shared" si="9548"/>
        <v>0</v>
      </c>
      <c r="AB5051" s="193">
        <f t="shared" ref="AB5051" si="9635">AB$307</f>
        <v>0</v>
      </c>
    </row>
    <row r="5052" spans="1:28" s="188" customFormat="1" ht="17.399999999999999">
      <c r="A5052" s="193" t="str">
        <f t="shared" si="9543"/>
        <v>Microwaves</v>
      </c>
      <c r="B5052" s="193" t="str">
        <f t="shared" si="9544"/>
        <v>0Microwaves</v>
      </c>
      <c r="C5052" s="193" t="str">
        <f t="shared" si="9545"/>
        <v>Microwaves0</v>
      </c>
      <c r="D5052" s="193"/>
      <c r="E5052" s="193"/>
      <c r="F5052" s="193" t="str">
        <f t="shared" si="9546"/>
        <v>Microwaves0</v>
      </c>
      <c r="G5052" s="193">
        <f t="shared" ref="G5052:M5052" si="9636">G$308</f>
        <v>0</v>
      </c>
      <c r="H5052" s="193">
        <f t="shared" si="9636"/>
        <v>0</v>
      </c>
      <c r="I5052" s="193">
        <f t="shared" si="9636"/>
        <v>0</v>
      </c>
      <c r="J5052" s="193">
        <f t="shared" si="9636"/>
        <v>0</v>
      </c>
      <c r="K5052" s="193">
        <f t="shared" si="9636"/>
        <v>0</v>
      </c>
      <c r="L5052" s="193">
        <f t="shared" si="9636"/>
        <v>0</v>
      </c>
      <c r="M5052" s="193">
        <f t="shared" si="9636"/>
        <v>0</v>
      </c>
      <c r="N5052" s="193" t="str">
        <f t="shared" si="9527"/>
        <v>Microwaves</v>
      </c>
      <c r="AA5052" s="193">
        <f t="shared" si="9548"/>
        <v>0</v>
      </c>
      <c r="AB5052" s="193">
        <f t="shared" ref="AB5052" si="9637">AB$308</f>
        <v>0</v>
      </c>
    </row>
    <row r="5053" spans="1:28" s="188" customFormat="1" ht="17.399999999999999">
      <c r="A5053" s="193" t="str">
        <f t="shared" si="9543"/>
        <v>Microwaves</v>
      </c>
      <c r="B5053" s="193" t="str">
        <f t="shared" si="9544"/>
        <v>0Microwaves</v>
      </c>
      <c r="C5053" s="193" t="str">
        <f t="shared" si="9545"/>
        <v>Microwaves0</v>
      </c>
      <c r="D5053" s="193"/>
      <c r="E5053" s="193"/>
      <c r="F5053" s="193" t="str">
        <f t="shared" si="9546"/>
        <v>Microwaves0</v>
      </c>
      <c r="G5053" s="193">
        <f t="shared" ref="G5053:M5053" si="9638">G$309</f>
        <v>0</v>
      </c>
      <c r="H5053" s="193">
        <f t="shared" si="9638"/>
        <v>0</v>
      </c>
      <c r="I5053" s="193">
        <f t="shared" si="9638"/>
        <v>0</v>
      </c>
      <c r="J5053" s="193">
        <f t="shared" si="9638"/>
        <v>0</v>
      </c>
      <c r="K5053" s="193">
        <f t="shared" si="9638"/>
        <v>0</v>
      </c>
      <c r="L5053" s="193">
        <f t="shared" si="9638"/>
        <v>0</v>
      </c>
      <c r="M5053" s="193">
        <f t="shared" si="9638"/>
        <v>0</v>
      </c>
      <c r="N5053" s="193" t="str">
        <f t="shared" si="9527"/>
        <v>Microwaves</v>
      </c>
      <c r="AA5053" s="193">
        <f t="shared" si="9548"/>
        <v>0</v>
      </c>
      <c r="AB5053" s="193">
        <f t="shared" ref="AB5053" si="9639">AB$309</f>
        <v>0</v>
      </c>
    </row>
    <row r="5054" spans="1:28" s="188" customFormat="1" ht="17.399999999999999">
      <c r="A5054" s="193" t="str">
        <f t="shared" si="9543"/>
        <v>Microwaves</v>
      </c>
      <c r="B5054" s="193" t="str">
        <f t="shared" si="9544"/>
        <v>0Microwaves</v>
      </c>
      <c r="C5054" s="193" t="str">
        <f t="shared" si="9545"/>
        <v>Microwaves0</v>
      </c>
      <c r="D5054" s="193"/>
      <c r="E5054" s="193"/>
      <c r="F5054" s="193" t="str">
        <f t="shared" si="9546"/>
        <v>Microwaves0</v>
      </c>
      <c r="G5054" s="193">
        <f t="shared" ref="G5054:M5054" si="9640">G$310</f>
        <v>0</v>
      </c>
      <c r="H5054" s="193">
        <f t="shared" si="9640"/>
        <v>0</v>
      </c>
      <c r="I5054" s="193">
        <f t="shared" si="9640"/>
        <v>0</v>
      </c>
      <c r="J5054" s="193">
        <f t="shared" si="9640"/>
        <v>0</v>
      </c>
      <c r="K5054" s="193">
        <f t="shared" si="9640"/>
        <v>0</v>
      </c>
      <c r="L5054" s="193">
        <f t="shared" si="9640"/>
        <v>0</v>
      </c>
      <c r="M5054" s="193">
        <f t="shared" si="9640"/>
        <v>0</v>
      </c>
      <c r="N5054" s="193" t="str">
        <f t="shared" si="9527"/>
        <v>Microwaves</v>
      </c>
      <c r="AA5054" s="193">
        <f t="shared" si="9548"/>
        <v>0</v>
      </c>
      <c r="AB5054" s="193">
        <f t="shared" ref="AB5054" si="9641">AB$310</f>
        <v>0</v>
      </c>
    </row>
    <row r="5055" spans="1:28" s="188" customFormat="1" ht="17.399999999999999">
      <c r="A5055" s="193" t="str">
        <f t="shared" si="9543"/>
        <v>Microwaves</v>
      </c>
      <c r="B5055" s="193" t="str">
        <f t="shared" si="9544"/>
        <v>0Microwaves</v>
      </c>
      <c r="C5055" s="193" t="str">
        <f t="shared" si="9545"/>
        <v>Microwaves0</v>
      </c>
      <c r="D5055" s="193"/>
      <c r="E5055" s="193"/>
      <c r="F5055" s="193" t="str">
        <f t="shared" si="9546"/>
        <v>Microwaves0</v>
      </c>
      <c r="G5055" s="193">
        <f t="shared" ref="G5055:M5055" si="9642">G$311</f>
        <v>0</v>
      </c>
      <c r="H5055" s="193">
        <f t="shared" si="9642"/>
        <v>0</v>
      </c>
      <c r="I5055" s="193">
        <f t="shared" si="9642"/>
        <v>0</v>
      </c>
      <c r="J5055" s="193">
        <f t="shared" si="9642"/>
        <v>0</v>
      </c>
      <c r="K5055" s="193">
        <f t="shared" si="9642"/>
        <v>0</v>
      </c>
      <c r="L5055" s="193">
        <f t="shared" si="9642"/>
        <v>0</v>
      </c>
      <c r="M5055" s="193">
        <f t="shared" si="9642"/>
        <v>0</v>
      </c>
      <c r="N5055" s="193" t="str">
        <f t="shared" si="9527"/>
        <v>Microwaves</v>
      </c>
      <c r="AA5055" s="193">
        <f t="shared" si="9548"/>
        <v>0</v>
      </c>
      <c r="AB5055" s="193">
        <f t="shared" ref="AB5055" si="9643">AB$311</f>
        <v>0</v>
      </c>
    </row>
    <row r="5056" spans="1:28" s="188" customFormat="1" ht="17.399999999999999">
      <c r="A5056" s="193" t="str">
        <f t="shared" si="9543"/>
        <v>Microwaves</v>
      </c>
      <c r="B5056" s="193" t="str">
        <f t="shared" si="9544"/>
        <v>EM245Microwaves</v>
      </c>
      <c r="C5056" s="193" t="str">
        <f t="shared" si="9545"/>
        <v>MicrowavesRigney, Matthew</v>
      </c>
      <c r="D5056" s="193"/>
      <c r="E5056" s="193"/>
      <c r="F5056" s="193" t="str">
        <f t="shared" si="9546"/>
        <v>MicrowavesWilliams, David</v>
      </c>
      <c r="G5056" s="193" t="str">
        <f t="shared" ref="G5056:M5056" si="9644">G$312</f>
        <v>Williams, David</v>
      </c>
      <c r="H5056" s="193" t="str">
        <f t="shared" si="9644"/>
        <v>Rigney, Matthew</v>
      </c>
      <c r="I5056" s="193" t="str">
        <f t="shared" si="9644"/>
        <v>EM245</v>
      </c>
      <c r="J5056" s="193" t="str">
        <f t="shared" si="9644"/>
        <v>EMPIRE EQUIPMENT COMPANY</v>
      </c>
      <c r="K5056" s="193" t="str">
        <f t="shared" si="9644"/>
        <v>all</v>
      </c>
      <c r="L5056" s="193">
        <f t="shared" si="9644"/>
        <v>0</v>
      </c>
      <c r="M5056" s="193">
        <f t="shared" si="9644"/>
        <v>0</v>
      </c>
      <c r="N5056" s="193" t="str">
        <f t="shared" si="9527"/>
        <v>Microwaves</v>
      </c>
      <c r="AA5056" s="193">
        <f t="shared" si="9548"/>
        <v>0</v>
      </c>
      <c r="AB5056" s="193" t="str">
        <f t="shared" ref="AB5056" si="9645">AB$312</f>
        <v>Rigney, Matthew</v>
      </c>
    </row>
    <row r="5057" spans="1:28" s="188" customFormat="1" ht="17.399999999999999">
      <c r="A5057" s="193" t="str">
        <f t="shared" si="9543"/>
        <v>Microwaves</v>
      </c>
      <c r="B5057" s="193" t="str">
        <f t="shared" si="9544"/>
        <v>FI415Microwaves</v>
      </c>
      <c r="C5057" s="193" t="str">
        <f t="shared" si="9545"/>
        <v>MicrowavesRigney, Matthew</v>
      </c>
      <c r="D5057" s="193"/>
      <c r="E5057" s="193"/>
      <c r="F5057" s="193" t="str">
        <f t="shared" si="9546"/>
        <v>MicrowavesWilliams, David</v>
      </c>
      <c r="G5057" s="193" t="str">
        <f t="shared" ref="G5057:M5057" si="9646">G$313</f>
        <v>Williams, David</v>
      </c>
      <c r="H5057" s="193" t="str">
        <f t="shared" si="9646"/>
        <v>Rigney, Matthew</v>
      </c>
      <c r="I5057" s="193" t="str">
        <f t="shared" si="9646"/>
        <v>FI415</v>
      </c>
      <c r="J5057" s="193" t="str">
        <f t="shared" si="9646"/>
        <v>FINN COMMERCIAL</v>
      </c>
      <c r="K5057" s="193" t="str">
        <f t="shared" si="9646"/>
        <v>all</v>
      </c>
      <c r="L5057" s="193">
        <f t="shared" si="9646"/>
        <v>0</v>
      </c>
      <c r="M5057" s="193">
        <f t="shared" si="9646"/>
        <v>0</v>
      </c>
      <c r="N5057" s="193" t="str">
        <f t="shared" si="9527"/>
        <v>Microwaves</v>
      </c>
      <c r="AA5057" s="193">
        <f t="shared" si="9548"/>
        <v>0</v>
      </c>
      <c r="AB5057" s="193" t="str">
        <f t="shared" ref="AB5057" si="9647">AB$313</f>
        <v>Rigney, Matthew</v>
      </c>
    </row>
    <row r="5058" spans="1:28" s="188" customFormat="1" ht="17.399999999999999">
      <c r="A5058" s="193" t="str">
        <f t="shared" si="9543"/>
        <v>Microwaves</v>
      </c>
      <c r="B5058" s="193" t="str">
        <f t="shared" si="9544"/>
        <v>HI560Microwaves</v>
      </c>
      <c r="C5058" s="193" t="str">
        <f t="shared" si="9545"/>
        <v>MicrowavesRigney, Matthew</v>
      </c>
      <c r="D5058" s="193"/>
      <c r="E5058" s="193"/>
      <c r="F5058" s="193" t="str">
        <f t="shared" si="9546"/>
        <v>MicrowavesWilliams, David</v>
      </c>
      <c r="G5058" s="193" t="str">
        <f t="shared" ref="G5058:M5058" si="9648">G$314</f>
        <v>Williams, David</v>
      </c>
      <c r="H5058" s="193" t="str">
        <f t="shared" si="9648"/>
        <v>Rigney, Matthew</v>
      </c>
      <c r="I5058" s="193" t="str">
        <f t="shared" si="9648"/>
        <v>HI560</v>
      </c>
      <c r="J5058" s="193" t="str">
        <f t="shared" si="9648"/>
        <v>HIGH SABATINO</v>
      </c>
      <c r="K5058" s="193" t="str">
        <f t="shared" si="9648"/>
        <v>all</v>
      </c>
      <c r="L5058" s="193">
        <f t="shared" si="9648"/>
        <v>0</v>
      </c>
      <c r="M5058" s="193">
        <f t="shared" si="9648"/>
        <v>0</v>
      </c>
      <c r="N5058" s="193" t="str">
        <f t="shared" si="9527"/>
        <v>Microwaves</v>
      </c>
      <c r="AA5058" s="193">
        <f t="shared" si="9548"/>
        <v>0</v>
      </c>
      <c r="AB5058" s="193" t="str">
        <f t="shared" ref="AB5058" si="9649">AB$314</f>
        <v>Rigney, Matthew</v>
      </c>
    </row>
    <row r="5059" spans="1:28" s="188" customFormat="1" ht="17.399999999999999">
      <c r="A5059" s="193" t="str">
        <f t="shared" si="9543"/>
        <v>Microwaves</v>
      </c>
      <c r="B5059" s="193" t="str">
        <f t="shared" si="9544"/>
        <v>KE685Microwaves</v>
      </c>
      <c r="C5059" s="193" t="str">
        <f t="shared" si="9545"/>
        <v>MicrowavesRigney, Matthew</v>
      </c>
      <c r="D5059" s="193"/>
      <c r="E5059" s="193"/>
      <c r="F5059" s="193" t="str">
        <f t="shared" si="9546"/>
        <v>MicrowavesWilliams, David</v>
      </c>
      <c r="G5059" s="193" t="str">
        <f t="shared" ref="G5059:M5059" si="9650">G$315</f>
        <v>Williams, David</v>
      </c>
      <c r="H5059" s="193" t="str">
        <f t="shared" si="9650"/>
        <v>Rigney, Matthew</v>
      </c>
      <c r="I5059" s="193" t="str">
        <f t="shared" si="9650"/>
        <v>KE685</v>
      </c>
      <c r="J5059" s="193" t="str">
        <f t="shared" si="9650"/>
        <v>KEN LEVEY</v>
      </c>
      <c r="K5059" s="193" t="str">
        <f t="shared" si="9650"/>
        <v>all</v>
      </c>
      <c r="L5059" s="193">
        <f t="shared" si="9650"/>
        <v>0</v>
      </c>
      <c r="M5059" s="193">
        <f t="shared" si="9650"/>
        <v>0</v>
      </c>
      <c r="N5059" s="193" t="str">
        <f t="shared" si="9527"/>
        <v>Microwaves</v>
      </c>
      <c r="AA5059" s="193">
        <f t="shared" si="9548"/>
        <v>0</v>
      </c>
      <c r="AB5059" s="193" t="str">
        <f t="shared" ref="AB5059" si="9651">AB$315</f>
        <v>Rigney, Matthew</v>
      </c>
    </row>
    <row r="5060" spans="1:28" s="188" customFormat="1" ht="17.399999999999999">
      <c r="A5060" s="193" t="str">
        <f t="shared" si="9543"/>
        <v>Microwaves</v>
      </c>
      <c r="B5060" s="193" t="str">
        <f t="shared" si="9544"/>
        <v>MP085Microwaves</v>
      </c>
      <c r="C5060" s="193" t="str">
        <f t="shared" si="9545"/>
        <v>MicrowavesRigney, Matthew</v>
      </c>
      <c r="D5060" s="193"/>
      <c r="E5060" s="193"/>
      <c r="F5060" s="193" t="str">
        <f t="shared" si="9546"/>
        <v>MicrowavesWilliams, David</v>
      </c>
      <c r="G5060" s="193" t="str">
        <f t="shared" ref="G5060:M5060" si="9652">G$316</f>
        <v>Williams, David</v>
      </c>
      <c r="H5060" s="193" t="str">
        <f t="shared" si="9652"/>
        <v>Rigney, Matthew</v>
      </c>
      <c r="I5060" s="193" t="str">
        <f t="shared" si="9652"/>
        <v>MP085</v>
      </c>
      <c r="J5060" s="193" t="str">
        <f t="shared" si="9652"/>
        <v>MPH GROUP</v>
      </c>
      <c r="K5060" s="193" t="str">
        <f t="shared" si="9652"/>
        <v>all</v>
      </c>
      <c r="L5060" s="193">
        <f t="shared" si="9652"/>
        <v>0</v>
      </c>
      <c r="M5060" s="193">
        <f t="shared" si="9652"/>
        <v>0</v>
      </c>
      <c r="N5060" s="193" t="str">
        <f t="shared" si="9527"/>
        <v>Microwaves</v>
      </c>
      <c r="AA5060" s="193">
        <f t="shared" si="9548"/>
        <v>0</v>
      </c>
      <c r="AB5060" s="193" t="str">
        <f t="shared" ref="AB5060" si="9653">AB$316</f>
        <v>Rigney, Matthew</v>
      </c>
    </row>
    <row r="5061" spans="1:28" s="188" customFormat="1" ht="17.399999999999999">
      <c r="A5061" s="193" t="str">
        <f t="shared" si="9543"/>
        <v>Microwaves</v>
      </c>
      <c r="B5061" s="193" t="str">
        <f t="shared" si="9544"/>
        <v>MS170Microwaves</v>
      </c>
      <c r="C5061" s="193" t="str">
        <f t="shared" si="9545"/>
        <v>MicrowavesRigney, Matthew</v>
      </c>
      <c r="D5061" s="193"/>
      <c r="E5061" s="193"/>
      <c r="F5061" s="193" t="str">
        <f t="shared" si="9546"/>
        <v>MicrowavesWilliams, David</v>
      </c>
      <c r="G5061" s="193" t="str">
        <f t="shared" ref="G5061:M5061" si="9654">G$317</f>
        <v>Williams, David</v>
      </c>
      <c r="H5061" s="193" t="str">
        <f t="shared" si="9654"/>
        <v>Rigney, Matthew</v>
      </c>
      <c r="I5061" s="193" t="str">
        <f t="shared" si="9654"/>
        <v>MS170</v>
      </c>
      <c r="J5061" s="193" t="str">
        <f t="shared" si="9654"/>
        <v>MICROWAVE SPECIALTIES INC.</v>
      </c>
      <c r="K5061" s="193" t="str">
        <f t="shared" si="9654"/>
        <v>all</v>
      </c>
      <c r="L5061" s="193">
        <f t="shared" si="9654"/>
        <v>0</v>
      </c>
      <c r="M5061" s="193">
        <f t="shared" si="9654"/>
        <v>0</v>
      </c>
      <c r="N5061" s="193" t="str">
        <f t="shared" si="9527"/>
        <v>Microwaves</v>
      </c>
      <c r="AA5061" s="193">
        <f t="shared" si="9548"/>
        <v>0</v>
      </c>
      <c r="AB5061" s="193" t="str">
        <f t="shared" ref="AB5061" si="9655">AB$317</f>
        <v>Rigney, Matthew</v>
      </c>
    </row>
    <row r="5062" spans="1:28" s="188" customFormat="1" ht="17.399999999999999">
      <c r="A5062" s="193" t="str">
        <f t="shared" si="9543"/>
        <v>Microwaves</v>
      </c>
      <c r="B5062" s="193" t="str">
        <f t="shared" si="9544"/>
        <v>SC585Microwaves</v>
      </c>
      <c r="C5062" s="193" t="str">
        <f t="shared" si="9545"/>
        <v>MicrowavesRigney, Matthew</v>
      </c>
      <c r="D5062" s="193"/>
      <c r="E5062" s="193"/>
      <c r="F5062" s="193" t="str">
        <f t="shared" si="9546"/>
        <v>MicrowavesWilliams, David</v>
      </c>
      <c r="G5062" s="193" t="str">
        <f t="shared" ref="G5062:M5062" si="9656">G$318</f>
        <v>Williams, David</v>
      </c>
      <c r="H5062" s="193" t="str">
        <f t="shared" si="9656"/>
        <v>Rigney, Matthew</v>
      </c>
      <c r="I5062" s="193" t="str">
        <f t="shared" si="9656"/>
        <v>SC585</v>
      </c>
      <c r="J5062" s="193" t="str">
        <f t="shared" si="9656"/>
        <v>SCHMID ELEVEN CORPORATION</v>
      </c>
      <c r="K5062" s="193" t="str">
        <f t="shared" si="9656"/>
        <v>all</v>
      </c>
      <c r="L5062" s="193">
        <f t="shared" si="9656"/>
        <v>0</v>
      </c>
      <c r="M5062" s="193">
        <f t="shared" si="9656"/>
        <v>0</v>
      </c>
      <c r="N5062" s="193" t="str">
        <f t="shared" si="9527"/>
        <v>Microwaves</v>
      </c>
      <c r="AA5062" s="193">
        <f t="shared" si="9548"/>
        <v>0</v>
      </c>
      <c r="AB5062" s="193" t="str">
        <f t="shared" ref="AB5062" si="9657">AB$318</f>
        <v>Rigney, Matthew</v>
      </c>
    </row>
    <row r="5063" spans="1:28" s="188" customFormat="1" ht="17.399999999999999">
      <c r="A5063" s="193" t="str">
        <f t="shared" si="9543"/>
        <v>Microwaves</v>
      </c>
      <c r="B5063" s="193" t="str">
        <f t="shared" si="9544"/>
        <v>TD115Microwaves</v>
      </c>
      <c r="C5063" s="193" t="str">
        <f t="shared" si="9545"/>
        <v>MicrowavesRigney, Matthew</v>
      </c>
      <c r="D5063" s="193"/>
      <c r="E5063" s="193"/>
      <c r="F5063" s="193" t="str">
        <f t="shared" si="9546"/>
        <v>MicrowavesWilliams, David</v>
      </c>
      <c r="G5063" s="193" t="str">
        <f t="shared" ref="G5063:M5063" si="9658">G$319</f>
        <v>Williams, David</v>
      </c>
      <c r="H5063" s="193" t="str">
        <f t="shared" si="9658"/>
        <v>Rigney, Matthew</v>
      </c>
      <c r="I5063" s="193" t="str">
        <f t="shared" si="9658"/>
        <v>TD115</v>
      </c>
      <c r="J5063" s="193" t="str">
        <f t="shared" si="9658"/>
        <v>TD MARKETING</v>
      </c>
      <c r="K5063" s="193" t="str">
        <f t="shared" si="9658"/>
        <v>all</v>
      </c>
      <c r="L5063" s="193">
        <f t="shared" si="9658"/>
        <v>0</v>
      </c>
      <c r="M5063" s="193">
        <f t="shared" si="9658"/>
        <v>0</v>
      </c>
      <c r="N5063" s="193" t="str">
        <f t="shared" si="9527"/>
        <v>Microwaves</v>
      </c>
      <c r="AA5063" s="193">
        <f t="shared" si="9548"/>
        <v>0</v>
      </c>
      <c r="AB5063" s="193" t="str">
        <f t="shared" ref="AB5063" si="9659">AB$319</f>
        <v>Rigney, Matthew</v>
      </c>
    </row>
    <row r="5064" spans="1:28" s="188" customFormat="1" ht="17.399999999999999">
      <c r="A5064" s="193" t="str">
        <f t="shared" si="9543"/>
        <v>Microwaves</v>
      </c>
      <c r="B5064" s="193" t="str">
        <f t="shared" si="9544"/>
        <v>GR686Microwaves</v>
      </c>
      <c r="C5064" s="193" t="str">
        <f t="shared" si="9545"/>
        <v>MicrowavesRigney, Matthew</v>
      </c>
      <c r="D5064" s="193"/>
      <c r="E5064" s="193"/>
      <c r="F5064" s="193" t="str">
        <f t="shared" si="9546"/>
        <v>MicrowavesWilliams, David</v>
      </c>
      <c r="G5064" s="193" t="str">
        <f t="shared" ref="G5064:M5064" si="9660">G$320</f>
        <v>Williams, David</v>
      </c>
      <c r="H5064" s="193" t="str">
        <f t="shared" si="9660"/>
        <v>Rigney, Matthew</v>
      </c>
      <c r="I5064" s="193" t="str">
        <f t="shared" si="9660"/>
        <v>GR686</v>
      </c>
      <c r="J5064" s="193" t="str">
        <f t="shared" si="9660"/>
        <v>GRIFFIN MARKETING GROUP INC</v>
      </c>
      <c r="K5064" s="193" t="str">
        <f t="shared" si="9660"/>
        <v>all</v>
      </c>
      <c r="L5064" s="193">
        <f t="shared" si="9660"/>
        <v>0</v>
      </c>
      <c r="M5064" s="193">
        <f t="shared" si="9660"/>
        <v>0</v>
      </c>
      <c r="N5064" s="193" t="str">
        <f t="shared" ref="N5064:N5127" si="9661">A5064</f>
        <v>Microwaves</v>
      </c>
      <c r="AA5064" s="193">
        <f t="shared" si="9548"/>
        <v>0</v>
      </c>
      <c r="AB5064" s="193" t="str">
        <f t="shared" ref="AB5064" si="9662">AB$320</f>
        <v>Rigney, Matthew</v>
      </c>
    </row>
    <row r="5065" spans="1:28" s="188" customFormat="1" ht="17.399999999999999">
      <c r="A5065" s="193" t="str">
        <f t="shared" si="9543"/>
        <v>Microwaves</v>
      </c>
      <c r="B5065" s="193" t="str">
        <f t="shared" si="9544"/>
        <v>0Microwaves</v>
      </c>
      <c r="C5065" s="193" t="str">
        <f t="shared" si="9545"/>
        <v>Microwaves0</v>
      </c>
      <c r="D5065" s="193"/>
      <c r="E5065" s="193"/>
      <c r="F5065" s="193" t="str">
        <f t="shared" si="9546"/>
        <v>Microwaves0</v>
      </c>
      <c r="G5065" s="193">
        <f t="shared" ref="G5065:M5065" si="9663">G$321</f>
        <v>0</v>
      </c>
      <c r="H5065" s="193">
        <f t="shared" si="9663"/>
        <v>0</v>
      </c>
      <c r="I5065" s="193">
        <f t="shared" si="9663"/>
        <v>0</v>
      </c>
      <c r="J5065" s="193">
        <f t="shared" si="9663"/>
        <v>0</v>
      </c>
      <c r="K5065" s="193">
        <f t="shared" si="9663"/>
        <v>0</v>
      </c>
      <c r="L5065" s="193">
        <f t="shared" si="9663"/>
        <v>0</v>
      </c>
      <c r="M5065" s="193">
        <f t="shared" si="9663"/>
        <v>0</v>
      </c>
      <c r="N5065" s="193" t="str">
        <f t="shared" si="9661"/>
        <v>Microwaves</v>
      </c>
      <c r="AA5065" s="193">
        <f t="shared" si="9548"/>
        <v>0</v>
      </c>
      <c r="AB5065" s="193">
        <f t="shared" ref="AB5065" si="9664">AB$321</f>
        <v>0</v>
      </c>
    </row>
    <row r="5066" spans="1:28" s="188" customFormat="1" ht="17.399999999999999">
      <c r="A5066" s="193" t="str">
        <f t="shared" si="9543"/>
        <v>Microwaves</v>
      </c>
      <c r="B5066" s="193" t="str">
        <f t="shared" si="9544"/>
        <v>NI030Microwaves</v>
      </c>
      <c r="C5066" s="193" t="str">
        <f t="shared" si="9545"/>
        <v>MicrowavesFujikura, Keizo</v>
      </c>
      <c r="D5066" s="193"/>
      <c r="E5066" s="193"/>
      <c r="F5066" s="193" t="str">
        <f t="shared" si="9546"/>
        <v>MicrowavesWilliams, David</v>
      </c>
      <c r="G5066" s="193" t="str">
        <f t="shared" ref="G5066:M5066" si="9665">G$322</f>
        <v>Williams, David</v>
      </c>
      <c r="H5066" s="193" t="str">
        <f t="shared" si="9665"/>
        <v>Fujikura, Keizo</v>
      </c>
      <c r="I5066" s="193" t="str">
        <f t="shared" si="9665"/>
        <v>NI030</v>
      </c>
      <c r="J5066" s="193" t="str">
        <f t="shared" si="9665"/>
        <v xml:space="preserve">NISHIMOTO TRADING CO. </v>
      </c>
      <c r="K5066" s="193" t="str">
        <f t="shared" si="9665"/>
        <v>all</v>
      </c>
      <c r="L5066" s="193">
        <f t="shared" si="9665"/>
        <v>0</v>
      </c>
      <c r="M5066" s="193">
        <f t="shared" si="9665"/>
        <v>0</v>
      </c>
      <c r="N5066" s="193" t="str">
        <f t="shared" si="9661"/>
        <v>Microwaves</v>
      </c>
      <c r="AA5066" s="193">
        <f t="shared" si="9548"/>
        <v>0</v>
      </c>
      <c r="AB5066" s="193" t="str">
        <f t="shared" ref="AB5066" si="9666">AB$322</f>
        <v>Fujikura, Keizo</v>
      </c>
    </row>
    <row r="5067" spans="1:28" s="188" customFormat="1" ht="17.399999999999999">
      <c r="A5067" s="193" t="str">
        <f t="shared" si="9543"/>
        <v>Microwaves</v>
      </c>
      <c r="B5067" s="193" t="str">
        <f t="shared" si="9544"/>
        <v>EM095Microwaves</v>
      </c>
      <c r="C5067" s="193" t="str">
        <f t="shared" si="9545"/>
        <v>MicrowavesFujikura, Keizo</v>
      </c>
      <c r="D5067" s="193"/>
      <c r="E5067" s="193"/>
      <c r="F5067" s="193" t="str">
        <f t="shared" si="9546"/>
        <v>MicrowavesWilliams, David</v>
      </c>
      <c r="G5067" s="193" t="str">
        <f t="shared" ref="G5067:M5067" si="9667">G$323</f>
        <v>Williams, David</v>
      </c>
      <c r="H5067" s="193" t="str">
        <f t="shared" si="9667"/>
        <v>Fujikura, Keizo</v>
      </c>
      <c r="I5067" s="193" t="str">
        <f t="shared" si="9667"/>
        <v>EM095</v>
      </c>
      <c r="J5067" s="193" t="str">
        <f t="shared" si="9667"/>
        <v>EDEN MARKETING CORP.</v>
      </c>
      <c r="K5067" s="193" t="str">
        <f t="shared" si="9667"/>
        <v>all</v>
      </c>
      <c r="L5067" s="193">
        <f t="shared" si="9667"/>
        <v>0</v>
      </c>
      <c r="M5067" s="193">
        <f t="shared" si="9667"/>
        <v>0</v>
      </c>
      <c r="N5067" s="193" t="str">
        <f t="shared" si="9661"/>
        <v>Microwaves</v>
      </c>
      <c r="AA5067" s="193">
        <f t="shared" si="9548"/>
        <v>0</v>
      </c>
      <c r="AB5067" s="193" t="str">
        <f t="shared" ref="AB5067" si="9668">AB$323</f>
        <v>Nagira, Rina</v>
      </c>
    </row>
    <row r="5068" spans="1:28" s="188" customFormat="1" ht="17.399999999999999">
      <c r="A5068" s="193" t="str">
        <f t="shared" si="9543"/>
        <v>Microwaves</v>
      </c>
      <c r="B5068" s="193" t="str">
        <f t="shared" si="9544"/>
        <v>NO255Microwaves</v>
      </c>
      <c r="C5068" s="193" t="str">
        <f t="shared" si="9545"/>
        <v>MicrowavesFujikura, Keizo</v>
      </c>
      <c r="D5068" s="193"/>
      <c r="E5068" s="193"/>
      <c r="F5068" s="193" t="str">
        <f t="shared" si="9546"/>
        <v>MicrowavesWilliams, David</v>
      </c>
      <c r="G5068" s="193" t="str">
        <f t="shared" ref="G5068:M5068" si="9669">G$324</f>
        <v>Williams, David</v>
      </c>
      <c r="H5068" s="193" t="str">
        <f t="shared" si="9669"/>
        <v>Fujikura, Keizo</v>
      </c>
      <c r="I5068" s="193" t="str">
        <f t="shared" si="9669"/>
        <v>NO255</v>
      </c>
      <c r="J5068" s="193" t="str">
        <f t="shared" si="9669"/>
        <v>NOZAWA DISTRIBUTING</v>
      </c>
      <c r="K5068" s="193" t="str">
        <f t="shared" si="9669"/>
        <v>all</v>
      </c>
      <c r="L5068" s="193">
        <f t="shared" si="9669"/>
        <v>0</v>
      </c>
      <c r="M5068" s="193">
        <f t="shared" si="9669"/>
        <v>0</v>
      </c>
      <c r="N5068" s="193" t="str">
        <f t="shared" si="9661"/>
        <v>Microwaves</v>
      </c>
      <c r="AA5068" s="193">
        <f t="shared" si="9548"/>
        <v>0</v>
      </c>
      <c r="AB5068" s="193" t="str">
        <f t="shared" ref="AB5068" si="9670">AB$324</f>
        <v>Nagira, Rina</v>
      </c>
    </row>
    <row r="5069" spans="1:28" s="188" customFormat="1" ht="17.399999999999999">
      <c r="A5069" s="193" t="str">
        <f t="shared" si="9543"/>
        <v>Microwaves</v>
      </c>
      <c r="B5069" s="193" t="str">
        <f t="shared" si="9544"/>
        <v>AT551Microwaves</v>
      </c>
      <c r="C5069" s="193" t="str">
        <f t="shared" si="9545"/>
        <v>MicrowavesFatianow, Christina</v>
      </c>
      <c r="D5069" s="193"/>
      <c r="E5069" s="193"/>
      <c r="F5069" s="193" t="str">
        <f t="shared" si="9546"/>
        <v>MicrowavesHoffman, Brian</v>
      </c>
      <c r="G5069" s="193" t="str">
        <f t="shared" ref="G5069:M5069" si="9671">G$325</f>
        <v>Hoffman, Brian</v>
      </c>
      <c r="H5069" s="193" t="str">
        <f t="shared" si="9671"/>
        <v>Fatianow, Christina</v>
      </c>
      <c r="I5069" s="193" t="str">
        <f t="shared" si="9671"/>
        <v>AT551</v>
      </c>
      <c r="J5069" s="193" t="str">
        <f t="shared" si="9671"/>
        <v>ATLAS SUPPLY CHAIN SERVICES, LLC</v>
      </c>
      <c r="K5069" s="193" t="str">
        <f t="shared" si="9671"/>
        <v>all</v>
      </c>
      <c r="L5069" s="193">
        <f t="shared" si="9671"/>
        <v>0</v>
      </c>
      <c r="M5069" s="193">
        <f t="shared" si="9671"/>
        <v>0</v>
      </c>
      <c r="N5069" s="193" t="str">
        <f t="shared" si="9661"/>
        <v>Microwaves</v>
      </c>
      <c r="AA5069" s="193">
        <f t="shared" si="9548"/>
        <v>0</v>
      </c>
      <c r="AB5069" s="193" t="str">
        <f t="shared" ref="AB5069" si="9672">AB$325</f>
        <v>Fatianow, Christina</v>
      </c>
    </row>
    <row r="5070" spans="1:28" s="188" customFormat="1" ht="17.399999999999999">
      <c r="A5070" s="193" t="str">
        <f t="shared" si="9543"/>
        <v>Microwaves</v>
      </c>
      <c r="B5070" s="193" t="str">
        <f t="shared" si="9544"/>
        <v>BI413Microwaves</v>
      </c>
      <c r="C5070" s="193" t="str">
        <f t="shared" si="9545"/>
        <v>MicrowavesFatianow, Christina</v>
      </c>
      <c r="D5070" s="193"/>
      <c r="E5070" s="193"/>
      <c r="F5070" s="193" t="str">
        <f t="shared" si="9546"/>
        <v>MicrowavesHoffman, Brian</v>
      </c>
      <c r="G5070" s="193" t="str">
        <f t="shared" ref="G5070:M5070" si="9673">G$326</f>
        <v>Hoffman, Brian</v>
      </c>
      <c r="H5070" s="193" t="str">
        <f t="shared" si="9673"/>
        <v>Fatianow, Christina</v>
      </c>
      <c r="I5070" s="193" t="str">
        <f t="shared" si="9673"/>
        <v>BI413</v>
      </c>
      <c r="J5070" s="193" t="str">
        <f t="shared" si="9673"/>
        <v>BIRCHBOX INC</v>
      </c>
      <c r="K5070" s="193" t="str">
        <f t="shared" si="9673"/>
        <v>all</v>
      </c>
      <c r="L5070" s="193">
        <f t="shared" si="9673"/>
        <v>0</v>
      </c>
      <c r="M5070" s="193">
        <f t="shared" si="9673"/>
        <v>0</v>
      </c>
      <c r="N5070" s="193" t="str">
        <f t="shared" si="9661"/>
        <v>Microwaves</v>
      </c>
      <c r="AA5070" s="193">
        <f t="shared" si="9548"/>
        <v>0</v>
      </c>
      <c r="AB5070" s="193" t="str">
        <f t="shared" ref="AB5070" si="9674">AB$326</f>
        <v>Fatianow, Christina</v>
      </c>
    </row>
    <row r="5071" spans="1:28" s="188" customFormat="1" ht="17.399999999999999">
      <c r="A5071" s="193" t="str">
        <f t="shared" si="9543"/>
        <v>Microwaves</v>
      </c>
      <c r="B5071" s="193" t="str">
        <f t="shared" si="9544"/>
        <v>BR951Microwaves</v>
      </c>
      <c r="C5071" s="193" t="str">
        <f t="shared" si="9545"/>
        <v>MicrowavesFatianow, Christina</v>
      </c>
      <c r="D5071" s="193"/>
      <c r="E5071" s="193"/>
      <c r="F5071" s="193" t="str">
        <f t="shared" si="9546"/>
        <v>MicrowavesHoffman, Brian</v>
      </c>
      <c r="G5071" s="193" t="str">
        <f t="shared" ref="G5071:M5071" si="9675">G$327</f>
        <v>Hoffman, Brian</v>
      </c>
      <c r="H5071" s="193" t="str">
        <f t="shared" si="9675"/>
        <v>Fatianow, Christina</v>
      </c>
      <c r="I5071" s="193" t="str">
        <f t="shared" si="9675"/>
        <v>BR951</v>
      </c>
      <c r="J5071" s="193" t="str">
        <f t="shared" si="9675"/>
        <v>BREWER QUILTING AND SEWING</v>
      </c>
      <c r="K5071" s="193" t="str">
        <f t="shared" si="9675"/>
        <v>all</v>
      </c>
      <c r="L5071" s="193">
        <f t="shared" si="9675"/>
        <v>0</v>
      </c>
      <c r="M5071" s="193">
        <f t="shared" si="9675"/>
        <v>0</v>
      </c>
      <c r="N5071" s="193" t="str">
        <f t="shared" si="9661"/>
        <v>Microwaves</v>
      </c>
      <c r="AA5071" s="193">
        <f t="shared" si="9548"/>
        <v>0</v>
      </c>
      <c r="AB5071" s="193" t="str">
        <f t="shared" ref="AB5071" si="9676">AB$327</f>
        <v>Fatianow, Christina</v>
      </c>
    </row>
    <row r="5072" spans="1:28" s="188" customFormat="1" ht="17.399999999999999">
      <c r="A5072" s="193" t="str">
        <f t="shared" ref="A5072:A5135" si="9677">T$17</f>
        <v>Microwaves</v>
      </c>
      <c r="B5072" s="193" t="str">
        <f t="shared" ref="B5072:B5135" si="9678">CONCATENATE(I5072,A5072)</f>
        <v>CA020Microwaves</v>
      </c>
      <c r="C5072" s="193" t="str">
        <f t="shared" ref="C5072:C5135" si="9679">CONCATENATE(A5072,H5072)</f>
        <v>MicrowavesFatianow, Christina</v>
      </c>
      <c r="D5072" s="193"/>
      <c r="E5072" s="193"/>
      <c r="F5072" s="193" t="str">
        <f t="shared" ref="F5072:F5135" si="9680">CONCATENATE(A5072,G5072)</f>
        <v>MicrowavesHoffman, Brian</v>
      </c>
      <c r="G5072" s="193" t="str">
        <f t="shared" ref="G5072:M5072" si="9681">G$328</f>
        <v>Hoffman, Brian</v>
      </c>
      <c r="H5072" s="193" t="str">
        <f t="shared" si="9681"/>
        <v>Fatianow, Christina</v>
      </c>
      <c r="I5072" s="193" t="str">
        <f t="shared" si="9681"/>
        <v>CA020</v>
      </c>
      <c r="J5072" s="193" t="str">
        <f t="shared" si="9681"/>
        <v>CAPITAL AUDIO ELECTR</v>
      </c>
      <c r="K5072" s="193" t="str">
        <f t="shared" si="9681"/>
        <v>all</v>
      </c>
      <c r="L5072" s="193">
        <f t="shared" si="9681"/>
        <v>0</v>
      </c>
      <c r="M5072" s="193">
        <f t="shared" si="9681"/>
        <v>0</v>
      </c>
      <c r="N5072" s="193" t="str">
        <f t="shared" si="9661"/>
        <v>Microwaves</v>
      </c>
      <c r="AA5072" s="193">
        <f t="shared" ref="AA5072:AA5135" si="9682">AT$17</f>
        <v>0</v>
      </c>
      <c r="AB5072" s="193" t="str">
        <f t="shared" ref="AB5072" si="9683">AB$328</f>
        <v>Fatianow, Christina</v>
      </c>
    </row>
    <row r="5073" spans="1:28" s="188" customFormat="1" ht="17.399999999999999">
      <c r="A5073" s="193" t="str">
        <f t="shared" si="9677"/>
        <v>Microwaves</v>
      </c>
      <c r="B5073" s="193" t="str">
        <f t="shared" si="9678"/>
        <v>CA080Microwaves</v>
      </c>
      <c r="C5073" s="193" t="str">
        <f t="shared" si="9679"/>
        <v>MicrowavesFatianow, Christina</v>
      </c>
      <c r="D5073" s="193"/>
      <c r="E5073" s="193"/>
      <c r="F5073" s="193" t="str">
        <f t="shared" si="9680"/>
        <v>MicrowavesHoffman, Brian</v>
      </c>
      <c r="G5073" s="193" t="str">
        <f t="shared" ref="G5073:M5073" si="9684">G$329</f>
        <v>Hoffman, Brian</v>
      </c>
      <c r="H5073" s="193" t="str">
        <f t="shared" si="9684"/>
        <v>Fatianow, Christina</v>
      </c>
      <c r="I5073" s="193" t="str">
        <f t="shared" si="9684"/>
        <v>CA080</v>
      </c>
      <c r="J5073" s="193" t="str">
        <f t="shared" si="9684"/>
        <v>CAPITOL SALES COMP.</v>
      </c>
      <c r="K5073" s="193" t="str">
        <f t="shared" si="9684"/>
        <v>all</v>
      </c>
      <c r="L5073" s="193">
        <f t="shared" si="9684"/>
        <v>0</v>
      </c>
      <c r="M5073" s="193">
        <f t="shared" si="9684"/>
        <v>0</v>
      </c>
      <c r="N5073" s="193" t="str">
        <f t="shared" si="9661"/>
        <v>Microwaves</v>
      </c>
      <c r="AA5073" s="193">
        <f t="shared" si="9682"/>
        <v>0</v>
      </c>
      <c r="AB5073" s="193" t="str">
        <f t="shared" ref="AB5073" si="9685">AB$329</f>
        <v>Fatianow, Christina</v>
      </c>
    </row>
    <row r="5074" spans="1:28" s="188" customFormat="1" ht="17.399999999999999">
      <c r="A5074" s="193" t="str">
        <f t="shared" si="9677"/>
        <v>Microwaves</v>
      </c>
      <c r="B5074" s="193" t="str">
        <f t="shared" si="9678"/>
        <v>CE946Microwaves</v>
      </c>
      <c r="C5074" s="193" t="str">
        <f t="shared" si="9679"/>
        <v>MicrowavesFatianow, Christina</v>
      </c>
      <c r="D5074" s="193"/>
      <c r="E5074" s="193"/>
      <c r="F5074" s="193" t="str">
        <f t="shared" si="9680"/>
        <v>MicrowavesHoffman, Brian</v>
      </c>
      <c r="G5074" s="193" t="str">
        <f t="shared" ref="G5074:M5074" si="9686">G$330</f>
        <v>Hoffman, Brian</v>
      </c>
      <c r="H5074" s="193" t="str">
        <f t="shared" si="9686"/>
        <v>Fatianow, Christina</v>
      </c>
      <c r="I5074" s="193" t="str">
        <f t="shared" si="9686"/>
        <v>CE946</v>
      </c>
      <c r="J5074" s="193" t="str">
        <f t="shared" si="9686"/>
        <v>CED PCEC</v>
      </c>
      <c r="K5074" s="193" t="str">
        <f t="shared" si="9686"/>
        <v>all</v>
      </c>
      <c r="L5074" s="193">
        <f t="shared" si="9686"/>
        <v>0</v>
      </c>
      <c r="M5074" s="193">
        <f t="shared" si="9686"/>
        <v>0</v>
      </c>
      <c r="N5074" s="193" t="str">
        <f t="shared" si="9661"/>
        <v>Microwaves</v>
      </c>
      <c r="AA5074" s="193">
        <f t="shared" si="9682"/>
        <v>0</v>
      </c>
      <c r="AB5074" s="193" t="str">
        <f t="shared" ref="AB5074" si="9687">AB$330</f>
        <v>Fatianow, Christina</v>
      </c>
    </row>
    <row r="5075" spans="1:28" s="188" customFormat="1" ht="17.399999999999999">
      <c r="A5075" s="193" t="str">
        <f t="shared" si="9677"/>
        <v>Microwaves</v>
      </c>
      <c r="B5075" s="193" t="str">
        <f t="shared" si="9678"/>
        <v>CR850Microwaves</v>
      </c>
      <c r="C5075" s="193" t="str">
        <f t="shared" si="9679"/>
        <v>MicrowavesFatianow, Christina</v>
      </c>
      <c r="D5075" s="193"/>
      <c r="E5075" s="193"/>
      <c r="F5075" s="193" t="str">
        <f t="shared" si="9680"/>
        <v>MicrowavesHoffman, Brian</v>
      </c>
      <c r="G5075" s="193" t="str">
        <f t="shared" ref="G5075:M5075" si="9688">G$331</f>
        <v>Hoffman, Brian</v>
      </c>
      <c r="H5075" s="193" t="str">
        <f t="shared" si="9688"/>
        <v>Fatianow, Christina</v>
      </c>
      <c r="I5075" s="193" t="str">
        <f t="shared" si="9688"/>
        <v>CR850</v>
      </c>
      <c r="J5075" s="193" t="str">
        <f t="shared" si="9688"/>
        <v>CRYSTAL PROMOTIONS INC</v>
      </c>
      <c r="K5075" s="193" t="str">
        <f t="shared" si="9688"/>
        <v>all</v>
      </c>
      <c r="L5075" s="193">
        <f t="shared" si="9688"/>
        <v>0</v>
      </c>
      <c r="M5075" s="193">
        <f t="shared" si="9688"/>
        <v>0</v>
      </c>
      <c r="N5075" s="193" t="str">
        <f t="shared" si="9661"/>
        <v>Microwaves</v>
      </c>
      <c r="AA5075" s="193">
        <f t="shared" si="9682"/>
        <v>0</v>
      </c>
      <c r="AB5075" s="193" t="str">
        <f t="shared" ref="AB5075" si="9689">AB$331</f>
        <v>Fatianow, Christina</v>
      </c>
    </row>
    <row r="5076" spans="1:28" s="188" customFormat="1" ht="17.399999999999999">
      <c r="A5076" s="193" t="str">
        <f t="shared" si="9677"/>
        <v>Microwaves</v>
      </c>
      <c r="B5076" s="193" t="str">
        <f t="shared" si="9678"/>
        <v>DE635Microwaves</v>
      </c>
      <c r="C5076" s="193" t="str">
        <f t="shared" si="9679"/>
        <v>MicrowavesFatianow, Christina</v>
      </c>
      <c r="D5076" s="193"/>
      <c r="E5076" s="193"/>
      <c r="F5076" s="193" t="str">
        <f t="shared" si="9680"/>
        <v>MicrowavesHoffman, Brian</v>
      </c>
      <c r="G5076" s="193" t="str">
        <f t="shared" ref="G5076:M5076" si="9690">G$332</f>
        <v>Hoffman, Brian</v>
      </c>
      <c r="H5076" s="193" t="str">
        <f t="shared" si="9690"/>
        <v>Fatianow, Christina</v>
      </c>
      <c r="I5076" s="193" t="str">
        <f t="shared" si="9690"/>
        <v>DE635</v>
      </c>
      <c r="J5076" s="193" t="str">
        <f t="shared" si="9690"/>
        <v>B &amp; B ELECTRONICS</v>
      </c>
      <c r="K5076" s="193" t="str">
        <f t="shared" si="9690"/>
        <v>all</v>
      </c>
      <c r="L5076" s="193">
        <f t="shared" si="9690"/>
        <v>0</v>
      </c>
      <c r="M5076" s="193">
        <f t="shared" si="9690"/>
        <v>0</v>
      </c>
      <c r="N5076" s="193" t="str">
        <f t="shared" si="9661"/>
        <v>Microwaves</v>
      </c>
      <c r="AA5076" s="193">
        <f t="shared" si="9682"/>
        <v>0</v>
      </c>
      <c r="AB5076" s="193" t="str">
        <f t="shared" ref="AB5076" si="9691">AB$332</f>
        <v>Fatianow, Christina</v>
      </c>
    </row>
    <row r="5077" spans="1:28" s="188" customFormat="1" ht="17.399999999999999">
      <c r="A5077" s="193" t="str">
        <f t="shared" si="9677"/>
        <v>Microwaves</v>
      </c>
      <c r="B5077" s="193" t="str">
        <f t="shared" si="9678"/>
        <v>DE895Microwaves</v>
      </c>
      <c r="C5077" s="193" t="str">
        <f t="shared" si="9679"/>
        <v>MicrowavesFatianow, Christina</v>
      </c>
      <c r="D5077" s="193"/>
      <c r="E5077" s="193"/>
      <c r="F5077" s="193" t="str">
        <f t="shared" si="9680"/>
        <v>MicrowavesHoffman, Brian</v>
      </c>
      <c r="G5077" s="193" t="str">
        <f t="shared" ref="G5077:M5077" si="9692">G$333</f>
        <v>Hoffman, Brian</v>
      </c>
      <c r="H5077" s="193" t="str">
        <f t="shared" si="9692"/>
        <v>Fatianow, Christina</v>
      </c>
      <c r="I5077" s="193" t="str">
        <f t="shared" si="9692"/>
        <v>DE895</v>
      </c>
      <c r="J5077" s="193" t="str">
        <f t="shared" si="9692"/>
        <v>DESCO VACUUM CLEANER SUPPLY CO</v>
      </c>
      <c r="K5077" s="193" t="str">
        <f t="shared" si="9692"/>
        <v>all</v>
      </c>
      <c r="L5077" s="193">
        <f t="shared" si="9692"/>
        <v>0</v>
      </c>
      <c r="M5077" s="193">
        <f t="shared" si="9692"/>
        <v>0</v>
      </c>
      <c r="N5077" s="193" t="str">
        <f t="shared" si="9661"/>
        <v>Microwaves</v>
      </c>
      <c r="AA5077" s="193">
        <f t="shared" si="9682"/>
        <v>0</v>
      </c>
      <c r="AB5077" s="193" t="str">
        <f t="shared" ref="AB5077" si="9693">AB$333</f>
        <v>Fatianow, Christina</v>
      </c>
    </row>
    <row r="5078" spans="1:28" s="188" customFormat="1" ht="17.399999999999999">
      <c r="A5078" s="193" t="str">
        <f t="shared" si="9677"/>
        <v>Microwaves</v>
      </c>
      <c r="B5078" s="193" t="str">
        <f t="shared" si="9678"/>
        <v>EL225Microwaves</v>
      </c>
      <c r="C5078" s="193" t="str">
        <f t="shared" si="9679"/>
        <v>MicrowavesFatianow, Christina</v>
      </c>
      <c r="D5078" s="193"/>
      <c r="E5078" s="193"/>
      <c r="F5078" s="193" t="str">
        <f t="shared" si="9680"/>
        <v>MicrowavesHoffman, Brian</v>
      </c>
      <c r="G5078" s="193" t="str">
        <f t="shared" ref="G5078:M5078" si="9694">G$334</f>
        <v>Hoffman, Brian</v>
      </c>
      <c r="H5078" s="193" t="str">
        <f t="shared" si="9694"/>
        <v>Fatianow, Christina</v>
      </c>
      <c r="I5078" s="193" t="str">
        <f t="shared" si="9694"/>
        <v>EL225</v>
      </c>
      <c r="J5078" s="193" t="str">
        <f t="shared" si="9694"/>
        <v>ELECTRONIC EXPRESS I</v>
      </c>
      <c r="K5078" s="193" t="str">
        <f t="shared" si="9694"/>
        <v>all</v>
      </c>
      <c r="L5078" s="193">
        <f t="shared" si="9694"/>
        <v>0</v>
      </c>
      <c r="M5078" s="193">
        <f t="shared" si="9694"/>
        <v>0</v>
      </c>
      <c r="N5078" s="193" t="str">
        <f t="shared" si="9661"/>
        <v>Microwaves</v>
      </c>
      <c r="AA5078" s="193">
        <f t="shared" si="9682"/>
        <v>0</v>
      </c>
      <c r="AB5078" s="193" t="str">
        <f t="shared" ref="AB5078" si="9695">AB$334</f>
        <v>Fatianow, Christina</v>
      </c>
    </row>
    <row r="5079" spans="1:28" s="188" customFormat="1" ht="17.399999999999999">
      <c r="A5079" s="193" t="str">
        <f t="shared" si="9677"/>
        <v>Microwaves</v>
      </c>
      <c r="B5079" s="193" t="str">
        <f t="shared" si="9678"/>
        <v>EN171Microwaves</v>
      </c>
      <c r="C5079" s="193" t="str">
        <f t="shared" si="9679"/>
        <v>MicrowavesFatianow, Christina</v>
      </c>
      <c r="D5079" s="193"/>
      <c r="E5079" s="193"/>
      <c r="F5079" s="193" t="str">
        <f t="shared" si="9680"/>
        <v>MicrowavesHoffman, Brian</v>
      </c>
      <c r="G5079" s="193" t="str">
        <f t="shared" ref="G5079:M5079" si="9696">G$335</f>
        <v>Hoffman, Brian</v>
      </c>
      <c r="H5079" s="193" t="str">
        <f t="shared" si="9696"/>
        <v>Fatianow, Christina</v>
      </c>
      <c r="I5079" s="193" t="str">
        <f t="shared" si="9696"/>
        <v>EN171</v>
      </c>
      <c r="J5079" s="193" t="str">
        <f t="shared" si="9696"/>
        <v>ENCOMPASS SUPPLY CHAIN SOLUT. INC</v>
      </c>
      <c r="K5079" s="193" t="str">
        <f t="shared" si="9696"/>
        <v>all</v>
      </c>
      <c r="L5079" s="193">
        <f t="shared" si="9696"/>
        <v>0</v>
      </c>
      <c r="M5079" s="193">
        <f t="shared" si="9696"/>
        <v>0</v>
      </c>
      <c r="N5079" s="193" t="str">
        <f t="shared" si="9661"/>
        <v>Microwaves</v>
      </c>
      <c r="AA5079" s="193">
        <f t="shared" si="9682"/>
        <v>0</v>
      </c>
      <c r="AB5079" s="193" t="str">
        <f t="shared" ref="AB5079" si="9697">AB$335</f>
        <v>Fatianow, Christina</v>
      </c>
    </row>
    <row r="5080" spans="1:28" s="188" customFormat="1" ht="17.399999999999999">
      <c r="A5080" s="193" t="str">
        <f t="shared" si="9677"/>
        <v>Microwaves</v>
      </c>
      <c r="B5080" s="193" t="str">
        <f t="shared" si="9678"/>
        <v>FE020Microwaves</v>
      </c>
      <c r="C5080" s="193" t="str">
        <f t="shared" si="9679"/>
        <v>MicrowavesFatianow, Christina</v>
      </c>
      <c r="D5080" s="193"/>
      <c r="E5080" s="193"/>
      <c r="F5080" s="193" t="str">
        <f t="shared" si="9680"/>
        <v>MicrowavesHoffman, Brian</v>
      </c>
      <c r="G5080" s="193" t="str">
        <f t="shared" ref="G5080:M5080" si="9698">G$336</f>
        <v>Hoffman, Brian</v>
      </c>
      <c r="H5080" s="193" t="str">
        <f t="shared" si="9698"/>
        <v>Fatianow, Christina</v>
      </c>
      <c r="I5080" s="193" t="str">
        <f t="shared" si="9698"/>
        <v>FE020</v>
      </c>
      <c r="J5080" s="193" t="str">
        <f t="shared" si="9698"/>
        <v>FERGUSON ENTER</v>
      </c>
      <c r="K5080" s="193" t="str">
        <f t="shared" si="9698"/>
        <v>all</v>
      </c>
      <c r="L5080" s="193">
        <f t="shared" si="9698"/>
        <v>0</v>
      </c>
      <c r="M5080" s="193">
        <f t="shared" si="9698"/>
        <v>0</v>
      </c>
      <c r="N5080" s="193" t="str">
        <f t="shared" si="9661"/>
        <v>Microwaves</v>
      </c>
      <c r="AA5080" s="193">
        <f t="shared" si="9682"/>
        <v>0</v>
      </c>
      <c r="AB5080" s="193" t="str">
        <f t="shared" ref="AB5080" si="9699">AB$336</f>
        <v>Fatianow, Christina</v>
      </c>
    </row>
    <row r="5081" spans="1:28" s="188" customFormat="1" ht="17.399999999999999">
      <c r="A5081" s="193" t="str">
        <f t="shared" si="9677"/>
        <v>Microwaves</v>
      </c>
      <c r="B5081" s="193" t="str">
        <f t="shared" si="9678"/>
        <v>FI376Microwaves</v>
      </c>
      <c r="C5081" s="193" t="str">
        <f t="shared" si="9679"/>
        <v>MicrowavesFatianow, Christina</v>
      </c>
      <c r="D5081" s="193"/>
      <c r="E5081" s="193"/>
      <c r="F5081" s="193" t="str">
        <f t="shared" si="9680"/>
        <v>MicrowavesHoffman, Brian</v>
      </c>
      <c r="G5081" s="193" t="str">
        <f t="shared" ref="G5081:M5081" si="9700">G$337</f>
        <v>Hoffman, Brian</v>
      </c>
      <c r="H5081" s="193" t="str">
        <f t="shared" si="9700"/>
        <v>Fatianow, Christina</v>
      </c>
      <c r="I5081" s="193" t="str">
        <f t="shared" si="9700"/>
        <v>FI376</v>
      </c>
      <c r="J5081" s="193" t="str">
        <f t="shared" si="9700"/>
        <v>5-BELOW</v>
      </c>
      <c r="K5081" s="193" t="str">
        <f t="shared" si="9700"/>
        <v>all</v>
      </c>
      <c r="L5081" s="193">
        <f t="shared" si="9700"/>
        <v>0</v>
      </c>
      <c r="M5081" s="193">
        <f t="shared" si="9700"/>
        <v>0</v>
      </c>
      <c r="N5081" s="193" t="str">
        <f t="shared" si="9661"/>
        <v>Microwaves</v>
      </c>
      <c r="AA5081" s="193">
        <f t="shared" si="9682"/>
        <v>0</v>
      </c>
      <c r="AB5081" s="193" t="str">
        <f t="shared" ref="AB5081" si="9701">AB$337</f>
        <v>Fatianow, Christina</v>
      </c>
    </row>
    <row r="5082" spans="1:28" s="188" customFormat="1" ht="17.399999999999999">
      <c r="A5082" s="193" t="str">
        <f t="shared" si="9677"/>
        <v>Microwaves</v>
      </c>
      <c r="B5082" s="193" t="str">
        <f t="shared" si="9678"/>
        <v>HA110Microwaves</v>
      </c>
      <c r="C5082" s="193" t="str">
        <f t="shared" si="9679"/>
        <v>MicrowavesFatianow, Christina</v>
      </c>
      <c r="D5082" s="193"/>
      <c r="E5082" s="193"/>
      <c r="F5082" s="193" t="str">
        <f t="shared" si="9680"/>
        <v>MicrowavesHoffman, Brian</v>
      </c>
      <c r="G5082" s="193" t="str">
        <f t="shared" ref="G5082:M5082" si="9702">G$338</f>
        <v>Hoffman, Brian</v>
      </c>
      <c r="H5082" s="193" t="str">
        <f t="shared" si="9702"/>
        <v>Fatianow, Christina</v>
      </c>
      <c r="I5082" s="193" t="str">
        <f t="shared" si="9702"/>
        <v>HA110</v>
      </c>
      <c r="J5082" s="193" t="str">
        <f t="shared" si="9702"/>
        <v>HAMMACHER SCHLEMMER</v>
      </c>
      <c r="K5082" s="193" t="str">
        <f t="shared" si="9702"/>
        <v>all</v>
      </c>
      <c r="L5082" s="193">
        <f t="shared" si="9702"/>
        <v>0</v>
      </c>
      <c r="M5082" s="193">
        <f t="shared" si="9702"/>
        <v>0</v>
      </c>
      <c r="N5082" s="193" t="str">
        <f t="shared" si="9661"/>
        <v>Microwaves</v>
      </c>
      <c r="AA5082" s="193">
        <f t="shared" si="9682"/>
        <v>0</v>
      </c>
      <c r="AB5082" s="193" t="str">
        <f t="shared" ref="AB5082" si="9703">AB$338</f>
        <v>Fatianow, Christina</v>
      </c>
    </row>
    <row r="5083" spans="1:28" s="188" customFormat="1" ht="17.399999999999999">
      <c r="A5083" s="193" t="str">
        <f t="shared" si="9677"/>
        <v>Microwaves</v>
      </c>
      <c r="B5083" s="193" t="str">
        <f t="shared" si="9678"/>
        <v>HE085Microwaves</v>
      </c>
      <c r="C5083" s="193" t="str">
        <f t="shared" si="9679"/>
        <v>MicrowavesFatianow, Christina</v>
      </c>
      <c r="D5083" s="193"/>
      <c r="E5083" s="193"/>
      <c r="F5083" s="193" t="str">
        <f t="shared" si="9680"/>
        <v>MicrowavesHoffman, Brian</v>
      </c>
      <c r="G5083" s="193" t="str">
        <f t="shared" ref="G5083:M5083" si="9704">G$339</f>
        <v>Hoffman, Brian</v>
      </c>
      <c r="H5083" s="193" t="str">
        <f t="shared" si="9704"/>
        <v>Fatianow, Christina</v>
      </c>
      <c r="I5083" s="193" t="str">
        <f t="shared" si="9704"/>
        <v>HE085</v>
      </c>
      <c r="J5083" s="193" t="str">
        <f t="shared" si="9704"/>
        <v>HESCO</v>
      </c>
      <c r="K5083" s="193" t="str">
        <f t="shared" si="9704"/>
        <v>all</v>
      </c>
      <c r="L5083" s="193">
        <f t="shared" si="9704"/>
        <v>0</v>
      </c>
      <c r="M5083" s="193">
        <f t="shared" si="9704"/>
        <v>0</v>
      </c>
      <c r="N5083" s="193" t="str">
        <f t="shared" si="9661"/>
        <v>Microwaves</v>
      </c>
      <c r="AA5083" s="193">
        <f t="shared" si="9682"/>
        <v>0</v>
      </c>
      <c r="AB5083" s="193" t="str">
        <f t="shared" ref="AB5083" si="9705">AB$339</f>
        <v>Fatianow, Christina</v>
      </c>
    </row>
    <row r="5084" spans="1:28" s="188" customFormat="1" ht="17.399999999999999">
      <c r="A5084" s="193" t="str">
        <f t="shared" si="9677"/>
        <v>Microwaves</v>
      </c>
      <c r="B5084" s="193" t="str">
        <f t="shared" si="9678"/>
        <v>JE050Microwaves</v>
      </c>
      <c r="C5084" s="193" t="str">
        <f t="shared" si="9679"/>
        <v>MicrowavesFatianow, Christina</v>
      </c>
      <c r="D5084" s="193"/>
      <c r="E5084" s="193"/>
      <c r="F5084" s="193" t="str">
        <f t="shared" si="9680"/>
        <v>MicrowavesHoffman, Brian</v>
      </c>
      <c r="G5084" s="193" t="str">
        <f t="shared" ref="G5084:M5084" si="9706">G$340</f>
        <v>Hoffman, Brian</v>
      </c>
      <c r="H5084" s="193" t="str">
        <f t="shared" si="9706"/>
        <v>Fatianow, Christina</v>
      </c>
      <c r="I5084" s="193" t="str">
        <f t="shared" si="9706"/>
        <v>JE050</v>
      </c>
      <c r="J5084" s="193" t="str">
        <f t="shared" si="9706"/>
        <v>JENNE DISTRIBUTORS I</v>
      </c>
      <c r="K5084" s="193" t="str">
        <f t="shared" si="9706"/>
        <v>all</v>
      </c>
      <c r="L5084" s="193">
        <f t="shared" si="9706"/>
        <v>0</v>
      </c>
      <c r="M5084" s="193">
        <f t="shared" si="9706"/>
        <v>0</v>
      </c>
      <c r="N5084" s="193" t="str">
        <f t="shared" si="9661"/>
        <v>Microwaves</v>
      </c>
      <c r="AA5084" s="193">
        <f t="shared" si="9682"/>
        <v>0</v>
      </c>
      <c r="AB5084" s="193" t="str">
        <f t="shared" ref="AB5084" si="9707">AB$340</f>
        <v>Fatianow, Christina</v>
      </c>
    </row>
    <row r="5085" spans="1:28" s="188" customFormat="1" ht="17.399999999999999">
      <c r="A5085" s="193" t="str">
        <f t="shared" si="9677"/>
        <v>Microwaves</v>
      </c>
      <c r="B5085" s="193" t="str">
        <f t="shared" si="9678"/>
        <v>JE341Microwaves</v>
      </c>
      <c r="C5085" s="193" t="str">
        <f t="shared" si="9679"/>
        <v>MicrowavesFatianow, Christina</v>
      </c>
      <c r="D5085" s="193"/>
      <c r="E5085" s="193"/>
      <c r="F5085" s="193" t="str">
        <f t="shared" si="9680"/>
        <v>MicrowavesHoffman, Brian</v>
      </c>
      <c r="G5085" s="193" t="str">
        <f t="shared" ref="G5085:M5085" si="9708">G$341</f>
        <v>Hoffman, Brian</v>
      </c>
      <c r="H5085" s="193" t="str">
        <f t="shared" si="9708"/>
        <v>Fatianow, Christina</v>
      </c>
      <c r="I5085" s="193" t="str">
        <f t="shared" si="9708"/>
        <v>JE341</v>
      </c>
      <c r="J5085" s="193" t="str">
        <f t="shared" si="9708"/>
        <v>JENSEN DISTRIBUTION SERVICES</v>
      </c>
      <c r="K5085" s="193" t="str">
        <f t="shared" si="9708"/>
        <v>all</v>
      </c>
      <c r="L5085" s="193">
        <f t="shared" si="9708"/>
        <v>0</v>
      </c>
      <c r="M5085" s="193">
        <f t="shared" si="9708"/>
        <v>0</v>
      </c>
      <c r="N5085" s="193" t="str">
        <f t="shared" si="9661"/>
        <v>Microwaves</v>
      </c>
      <c r="AA5085" s="193">
        <f t="shared" si="9682"/>
        <v>0</v>
      </c>
      <c r="AB5085" s="193" t="str">
        <f t="shared" ref="AB5085" si="9709">AB$341</f>
        <v>Fatianow, Christina</v>
      </c>
    </row>
    <row r="5086" spans="1:28" s="188" customFormat="1" ht="17.399999999999999">
      <c r="A5086" s="193" t="str">
        <f t="shared" si="9677"/>
        <v>Microwaves</v>
      </c>
      <c r="B5086" s="193" t="str">
        <f t="shared" si="9678"/>
        <v>KE160Microwaves</v>
      </c>
      <c r="C5086" s="193" t="str">
        <f t="shared" si="9679"/>
        <v>MicrowavesFatianow, Christina</v>
      </c>
      <c r="D5086" s="193"/>
      <c r="E5086" s="193"/>
      <c r="F5086" s="193" t="str">
        <f t="shared" si="9680"/>
        <v>MicrowavesHoffman, Brian</v>
      </c>
      <c r="G5086" s="193" t="str">
        <f t="shared" ref="G5086:M5086" si="9710">G$342</f>
        <v>Hoffman, Brian</v>
      </c>
      <c r="H5086" s="193" t="str">
        <f t="shared" si="9710"/>
        <v>Fatianow, Christina</v>
      </c>
      <c r="I5086" s="193" t="str">
        <f t="shared" si="9710"/>
        <v>KE160</v>
      </c>
      <c r="J5086" s="193" t="str">
        <f t="shared" si="9710"/>
        <v>KEI TRADING CO. INC.</v>
      </c>
      <c r="K5086" s="193" t="str">
        <f t="shared" si="9710"/>
        <v>all</v>
      </c>
      <c r="L5086" s="193">
        <f t="shared" si="9710"/>
        <v>0</v>
      </c>
      <c r="M5086" s="193">
        <f t="shared" si="9710"/>
        <v>0</v>
      </c>
      <c r="N5086" s="193" t="str">
        <f t="shared" si="9661"/>
        <v>Microwaves</v>
      </c>
      <c r="AA5086" s="193">
        <f t="shared" si="9682"/>
        <v>0</v>
      </c>
      <c r="AB5086" s="193" t="str">
        <f t="shared" ref="AB5086" si="9711">AB$342</f>
        <v>Fatianow, Christina</v>
      </c>
    </row>
    <row r="5087" spans="1:28" s="188" customFormat="1" ht="17.399999999999999">
      <c r="A5087" s="193" t="str">
        <f t="shared" si="9677"/>
        <v>Microwaves</v>
      </c>
      <c r="B5087" s="193" t="str">
        <f t="shared" si="9678"/>
        <v>LT031Microwaves</v>
      </c>
      <c r="C5087" s="193" t="str">
        <f t="shared" si="9679"/>
        <v>MicrowavesFatianow, Christina</v>
      </c>
      <c r="D5087" s="193"/>
      <c r="E5087" s="193"/>
      <c r="F5087" s="193" t="str">
        <f t="shared" si="9680"/>
        <v>MicrowavesHoffman, Brian</v>
      </c>
      <c r="G5087" s="193" t="str">
        <f t="shared" ref="G5087:M5087" si="9712">G$343</f>
        <v>Hoffman, Brian</v>
      </c>
      <c r="H5087" s="193" t="str">
        <f t="shared" si="9712"/>
        <v>Fatianow, Christina</v>
      </c>
      <c r="I5087" s="193" t="str">
        <f t="shared" si="9712"/>
        <v>LT031</v>
      </c>
      <c r="J5087" s="193" t="str">
        <f t="shared" si="9712"/>
        <v>LTF CLUB OPERATIONS COMPANY INC</v>
      </c>
      <c r="K5087" s="193" t="str">
        <f t="shared" si="9712"/>
        <v>all</v>
      </c>
      <c r="L5087" s="193">
        <f t="shared" si="9712"/>
        <v>0</v>
      </c>
      <c r="M5087" s="193">
        <f t="shared" si="9712"/>
        <v>0</v>
      </c>
      <c r="N5087" s="193" t="str">
        <f t="shared" si="9661"/>
        <v>Microwaves</v>
      </c>
      <c r="AA5087" s="193">
        <f t="shared" si="9682"/>
        <v>0</v>
      </c>
      <c r="AB5087" s="193" t="str">
        <f t="shared" ref="AB5087" si="9713">AB$343</f>
        <v>Fatianow, Christina</v>
      </c>
    </row>
    <row r="5088" spans="1:28" s="188" customFormat="1" ht="17.399999999999999">
      <c r="A5088" s="193" t="str">
        <f t="shared" si="9677"/>
        <v>Microwaves</v>
      </c>
      <c r="B5088" s="193" t="str">
        <f t="shared" si="9678"/>
        <v>MA422Microwaves</v>
      </c>
      <c r="C5088" s="193" t="str">
        <f t="shared" si="9679"/>
        <v>MicrowavesFatianow, Christina</v>
      </c>
      <c r="D5088" s="193"/>
      <c r="E5088" s="193"/>
      <c r="F5088" s="193" t="str">
        <f t="shared" si="9680"/>
        <v>MicrowavesHoffman, Brian</v>
      </c>
      <c r="G5088" s="193" t="str">
        <f t="shared" ref="G5088:M5088" si="9714">G$344</f>
        <v>Hoffman, Brian</v>
      </c>
      <c r="H5088" s="193" t="str">
        <f t="shared" si="9714"/>
        <v>Fatianow, Christina</v>
      </c>
      <c r="I5088" s="193" t="str">
        <f t="shared" si="9714"/>
        <v>MA422</v>
      </c>
      <c r="J5088" s="193" t="str">
        <f t="shared" si="9714"/>
        <v>MASON COMPANIES INC</v>
      </c>
      <c r="K5088" s="193" t="str">
        <f t="shared" si="9714"/>
        <v>all</v>
      </c>
      <c r="L5088" s="193">
        <f t="shared" si="9714"/>
        <v>0</v>
      </c>
      <c r="M5088" s="193">
        <f t="shared" si="9714"/>
        <v>0</v>
      </c>
      <c r="N5088" s="193" t="str">
        <f t="shared" si="9661"/>
        <v>Microwaves</v>
      </c>
      <c r="AA5088" s="193">
        <f t="shared" si="9682"/>
        <v>0</v>
      </c>
      <c r="AB5088" s="193" t="str">
        <f t="shared" ref="AB5088" si="9715">AB$344</f>
        <v>Fatianow, Christina</v>
      </c>
    </row>
    <row r="5089" spans="1:28" s="188" customFormat="1" ht="17.399999999999999">
      <c r="A5089" s="193" t="str">
        <f t="shared" si="9677"/>
        <v>Microwaves</v>
      </c>
      <c r="B5089" s="193" t="str">
        <f t="shared" si="9678"/>
        <v>MI680Microwaves</v>
      </c>
      <c r="C5089" s="193" t="str">
        <f t="shared" si="9679"/>
        <v>MicrowavesFatianow, Christina</v>
      </c>
      <c r="D5089" s="193"/>
      <c r="E5089" s="193"/>
      <c r="F5089" s="193" t="str">
        <f t="shared" si="9680"/>
        <v>MicrowavesHoffman, Brian</v>
      </c>
      <c r="G5089" s="193" t="str">
        <f t="shared" ref="G5089:M5089" si="9716">G$345</f>
        <v>Hoffman, Brian</v>
      </c>
      <c r="H5089" s="193" t="str">
        <f t="shared" si="9716"/>
        <v>Fatianow, Christina</v>
      </c>
      <c r="I5089" s="193" t="str">
        <f t="shared" si="9716"/>
        <v>MI680</v>
      </c>
      <c r="J5089" s="193" t="str">
        <f t="shared" si="9716"/>
        <v>MICRO ELECTRONICS IN</v>
      </c>
      <c r="K5089" s="193" t="str">
        <f t="shared" si="9716"/>
        <v>all</v>
      </c>
      <c r="L5089" s="193">
        <f t="shared" si="9716"/>
        <v>0</v>
      </c>
      <c r="M5089" s="193">
        <f t="shared" si="9716"/>
        <v>0</v>
      </c>
      <c r="N5089" s="193" t="str">
        <f t="shared" si="9661"/>
        <v>Microwaves</v>
      </c>
      <c r="AA5089" s="193">
        <f t="shared" si="9682"/>
        <v>0</v>
      </c>
      <c r="AB5089" s="193" t="str">
        <f t="shared" ref="AB5089" si="9717">AB$345</f>
        <v>Fatianow, Christina</v>
      </c>
    </row>
    <row r="5090" spans="1:28" s="188" customFormat="1" ht="17.399999999999999">
      <c r="A5090" s="193" t="str">
        <f t="shared" si="9677"/>
        <v>Microwaves</v>
      </c>
      <c r="B5090" s="193" t="str">
        <f t="shared" si="9678"/>
        <v>MI978Microwaves</v>
      </c>
      <c r="C5090" s="193" t="str">
        <f t="shared" si="9679"/>
        <v>MicrowavesFatianow, Christina</v>
      </c>
      <c r="D5090" s="193"/>
      <c r="E5090" s="193"/>
      <c r="F5090" s="193" t="str">
        <f t="shared" si="9680"/>
        <v>MicrowavesHoffman, Brian</v>
      </c>
      <c r="G5090" s="193" t="str">
        <f t="shared" ref="G5090:M5090" si="9718">G$346</f>
        <v>Hoffman, Brian</v>
      </c>
      <c r="H5090" s="193" t="str">
        <f t="shared" si="9718"/>
        <v>Fatianow, Christina</v>
      </c>
      <c r="I5090" s="193" t="str">
        <f t="shared" si="9718"/>
        <v>MI978</v>
      </c>
      <c r="J5090" s="193" t="str">
        <f t="shared" si="9718"/>
        <v>MID-STATE DISTRIBUTING COMPANY</v>
      </c>
      <c r="K5090" s="193" t="str">
        <f t="shared" si="9718"/>
        <v>all</v>
      </c>
      <c r="L5090" s="193">
        <f t="shared" si="9718"/>
        <v>0</v>
      </c>
      <c r="M5090" s="193">
        <f t="shared" si="9718"/>
        <v>0</v>
      </c>
      <c r="N5090" s="193" t="str">
        <f t="shared" si="9661"/>
        <v>Microwaves</v>
      </c>
      <c r="AA5090" s="193">
        <f t="shared" si="9682"/>
        <v>0</v>
      </c>
      <c r="AB5090" s="193" t="str">
        <f t="shared" ref="AB5090" si="9719">AB$346</f>
        <v>Fatianow, Christina</v>
      </c>
    </row>
    <row r="5091" spans="1:28" s="188" customFormat="1" ht="17.399999999999999">
      <c r="A5091" s="193" t="str">
        <f t="shared" si="9677"/>
        <v>Microwaves</v>
      </c>
      <c r="B5091" s="193" t="str">
        <f t="shared" si="9678"/>
        <v>OL136Microwaves</v>
      </c>
      <c r="C5091" s="193" t="str">
        <f t="shared" si="9679"/>
        <v>MicrowavesFatianow, Christina</v>
      </c>
      <c r="D5091" s="193"/>
      <c r="E5091" s="193"/>
      <c r="F5091" s="193" t="str">
        <f t="shared" si="9680"/>
        <v>MicrowavesHoffman, Brian</v>
      </c>
      <c r="G5091" s="193" t="str">
        <f t="shared" ref="G5091:M5091" si="9720">G$347</f>
        <v>Hoffman, Brian</v>
      </c>
      <c r="H5091" s="193" t="str">
        <f t="shared" si="9720"/>
        <v>Fatianow, Christina</v>
      </c>
      <c r="I5091" s="193" t="str">
        <f t="shared" si="9720"/>
        <v>OL136</v>
      </c>
      <c r="J5091" s="193" t="str">
        <f t="shared" si="9720"/>
        <v>OLYMPIA TRADING.COM INC.</v>
      </c>
      <c r="K5091" s="193" t="str">
        <f t="shared" si="9720"/>
        <v>all</v>
      </c>
      <c r="L5091" s="193">
        <f t="shared" si="9720"/>
        <v>0</v>
      </c>
      <c r="M5091" s="193">
        <f t="shared" si="9720"/>
        <v>0</v>
      </c>
      <c r="N5091" s="193" t="str">
        <f t="shared" si="9661"/>
        <v>Microwaves</v>
      </c>
      <c r="AA5091" s="193">
        <f t="shared" si="9682"/>
        <v>0</v>
      </c>
      <c r="AB5091" s="193" t="str">
        <f t="shared" ref="AB5091" si="9721">AB$347</f>
        <v>Fatianow, Christina</v>
      </c>
    </row>
    <row r="5092" spans="1:28" s="188" customFormat="1" ht="17.399999999999999">
      <c r="A5092" s="193" t="str">
        <f t="shared" si="9677"/>
        <v>Microwaves</v>
      </c>
      <c r="B5092" s="193" t="str">
        <f t="shared" si="9678"/>
        <v>OV030Microwaves</v>
      </c>
      <c r="C5092" s="193" t="str">
        <f t="shared" si="9679"/>
        <v>MicrowavesFatianow, Christina</v>
      </c>
      <c r="D5092" s="193"/>
      <c r="E5092" s="193"/>
      <c r="F5092" s="193" t="str">
        <f t="shared" si="9680"/>
        <v>MicrowavesHoffman, Brian</v>
      </c>
      <c r="G5092" s="193" t="str">
        <f t="shared" ref="G5092:M5092" si="9722">G$348</f>
        <v>Hoffman, Brian</v>
      </c>
      <c r="H5092" s="193" t="str">
        <f t="shared" si="9722"/>
        <v>Fatianow, Christina</v>
      </c>
      <c r="I5092" s="193" t="str">
        <f t="shared" si="9722"/>
        <v>OV030</v>
      </c>
      <c r="J5092" s="193" t="str">
        <f t="shared" si="9722"/>
        <v>OVERSEAS CONNECTION</v>
      </c>
      <c r="K5092" s="193" t="str">
        <f t="shared" si="9722"/>
        <v>all</v>
      </c>
      <c r="L5092" s="193">
        <f t="shared" si="9722"/>
        <v>0</v>
      </c>
      <c r="M5092" s="193">
        <f t="shared" si="9722"/>
        <v>0</v>
      </c>
      <c r="N5092" s="193" t="str">
        <f t="shared" si="9661"/>
        <v>Microwaves</v>
      </c>
      <c r="AA5092" s="193">
        <f t="shared" si="9682"/>
        <v>0</v>
      </c>
      <c r="AB5092" s="193" t="str">
        <f t="shared" ref="AB5092" si="9723">AB$348</f>
        <v>Fatianow, Christina</v>
      </c>
    </row>
    <row r="5093" spans="1:28" s="188" customFormat="1" ht="17.399999999999999">
      <c r="A5093" s="193" t="str">
        <f t="shared" si="9677"/>
        <v>Microwaves</v>
      </c>
      <c r="B5093" s="193" t="str">
        <f t="shared" si="9678"/>
        <v>PE265Microwaves</v>
      </c>
      <c r="C5093" s="193" t="str">
        <f t="shared" si="9679"/>
        <v>MicrowavesFatianow, Christina</v>
      </c>
      <c r="D5093" s="193"/>
      <c r="E5093" s="193"/>
      <c r="F5093" s="193" t="str">
        <f t="shared" si="9680"/>
        <v>MicrowavesHoffman, Brian</v>
      </c>
      <c r="G5093" s="193" t="str">
        <f t="shared" ref="G5093:M5093" si="9724">G$349</f>
        <v>Hoffman, Brian</v>
      </c>
      <c r="H5093" s="193" t="str">
        <f t="shared" si="9724"/>
        <v>Fatianow, Christina</v>
      </c>
      <c r="I5093" s="193" t="str">
        <f t="shared" si="9724"/>
        <v>PE265</v>
      </c>
      <c r="J5093" s="193" t="str">
        <f t="shared" si="9724"/>
        <v>PETRA INDUSTRIES INC</v>
      </c>
      <c r="K5093" s="193" t="str">
        <f t="shared" si="9724"/>
        <v>all</v>
      </c>
      <c r="L5093" s="193">
        <f t="shared" si="9724"/>
        <v>0</v>
      </c>
      <c r="M5093" s="193">
        <f t="shared" si="9724"/>
        <v>0</v>
      </c>
      <c r="N5093" s="193" t="str">
        <f t="shared" si="9661"/>
        <v>Microwaves</v>
      </c>
      <c r="AA5093" s="193">
        <f t="shared" si="9682"/>
        <v>0</v>
      </c>
      <c r="AB5093" s="193" t="str">
        <f t="shared" ref="AB5093" si="9725">AB$349</f>
        <v>Fatianow, Christina</v>
      </c>
    </row>
    <row r="5094" spans="1:28" s="188" customFormat="1" ht="17.399999999999999">
      <c r="A5094" s="193" t="str">
        <f t="shared" si="9677"/>
        <v>Microwaves</v>
      </c>
      <c r="B5094" s="193" t="str">
        <f t="shared" si="9678"/>
        <v>PE370Microwaves</v>
      </c>
      <c r="C5094" s="193" t="str">
        <f t="shared" si="9679"/>
        <v>MicrowavesFatianow, Christina</v>
      </c>
      <c r="D5094" s="193"/>
      <c r="E5094" s="193"/>
      <c r="F5094" s="193" t="str">
        <f t="shared" si="9680"/>
        <v>MicrowavesHoffman, Brian</v>
      </c>
      <c r="G5094" s="193" t="str">
        <f t="shared" ref="G5094:M5094" si="9726">G$350</f>
        <v>Hoffman, Brian</v>
      </c>
      <c r="H5094" s="193" t="str">
        <f t="shared" si="9726"/>
        <v>Fatianow, Christina</v>
      </c>
      <c r="I5094" s="193" t="str">
        <f t="shared" si="9726"/>
        <v>PE370</v>
      </c>
      <c r="J5094" s="193" t="str">
        <f t="shared" si="9726"/>
        <v>PETRO-GEN</v>
      </c>
      <c r="K5094" s="193" t="str">
        <f t="shared" si="9726"/>
        <v>all</v>
      </c>
      <c r="L5094" s="193">
        <f t="shared" si="9726"/>
        <v>0</v>
      </c>
      <c r="M5094" s="193">
        <f t="shared" si="9726"/>
        <v>0</v>
      </c>
      <c r="N5094" s="193" t="str">
        <f t="shared" si="9661"/>
        <v>Microwaves</v>
      </c>
      <c r="AA5094" s="193">
        <f t="shared" si="9682"/>
        <v>0</v>
      </c>
      <c r="AB5094" s="193" t="str">
        <f t="shared" ref="AB5094" si="9727">AB$350</f>
        <v>Fatianow, Christina</v>
      </c>
    </row>
    <row r="5095" spans="1:28" s="188" customFormat="1" ht="17.399999999999999">
      <c r="A5095" s="193" t="str">
        <f t="shared" si="9677"/>
        <v>Microwaves</v>
      </c>
      <c r="B5095" s="193" t="str">
        <f t="shared" si="9678"/>
        <v>RB005Microwaves</v>
      </c>
      <c r="C5095" s="193" t="str">
        <f t="shared" si="9679"/>
        <v>MicrowavesFatianow, Christina</v>
      </c>
      <c r="D5095" s="193"/>
      <c r="E5095" s="193"/>
      <c r="F5095" s="193" t="str">
        <f t="shared" si="9680"/>
        <v>MicrowavesHoffman, Brian</v>
      </c>
      <c r="G5095" s="193" t="str">
        <f t="shared" ref="G5095:M5095" si="9728">G$351</f>
        <v>Hoffman, Brian</v>
      </c>
      <c r="H5095" s="193" t="str">
        <f t="shared" si="9728"/>
        <v>Fatianow, Christina</v>
      </c>
      <c r="I5095" s="193" t="str">
        <f t="shared" si="9728"/>
        <v>RB005</v>
      </c>
      <c r="J5095" s="193" t="str">
        <f t="shared" si="9728"/>
        <v>R &amp; B WHOLESALE DISTRIBUTORS INC</v>
      </c>
      <c r="K5095" s="193" t="str">
        <f t="shared" si="9728"/>
        <v>all</v>
      </c>
      <c r="L5095" s="193">
        <f t="shared" si="9728"/>
        <v>0</v>
      </c>
      <c r="M5095" s="193">
        <f t="shared" si="9728"/>
        <v>0</v>
      </c>
      <c r="N5095" s="193" t="str">
        <f t="shared" si="9661"/>
        <v>Microwaves</v>
      </c>
      <c r="AA5095" s="193">
        <f t="shared" si="9682"/>
        <v>0</v>
      </c>
      <c r="AB5095" s="193" t="str">
        <f t="shared" ref="AB5095" si="9729">AB$351</f>
        <v>Fatianow, Christina</v>
      </c>
    </row>
    <row r="5096" spans="1:28" s="188" customFormat="1" ht="17.399999999999999">
      <c r="A5096" s="193" t="str">
        <f t="shared" si="9677"/>
        <v>Microwaves</v>
      </c>
      <c r="B5096" s="193" t="str">
        <f t="shared" si="9678"/>
        <v>SA830Microwaves</v>
      </c>
      <c r="C5096" s="193" t="str">
        <f t="shared" si="9679"/>
        <v>MicrowavesFatianow, Christina</v>
      </c>
      <c r="D5096" s="193"/>
      <c r="E5096" s="193"/>
      <c r="F5096" s="193" t="str">
        <f t="shared" si="9680"/>
        <v>MicrowavesHoffman, Brian</v>
      </c>
      <c r="G5096" s="193" t="str">
        <f t="shared" ref="G5096:M5096" si="9730">G$352</f>
        <v>Hoffman, Brian</v>
      </c>
      <c r="H5096" s="193" t="str">
        <f t="shared" si="9730"/>
        <v>Fatianow, Christina</v>
      </c>
      <c r="I5096" s="193" t="str">
        <f t="shared" si="9730"/>
        <v>SA830</v>
      </c>
      <c r="J5096" s="193" t="str">
        <f t="shared" si="9730"/>
        <v>SAMSONIC TRADING CO</v>
      </c>
      <c r="K5096" s="193" t="str">
        <f t="shared" si="9730"/>
        <v>all</v>
      </c>
      <c r="L5096" s="193">
        <f t="shared" si="9730"/>
        <v>0</v>
      </c>
      <c r="M5096" s="193">
        <f t="shared" si="9730"/>
        <v>0</v>
      </c>
      <c r="N5096" s="193" t="str">
        <f t="shared" si="9661"/>
        <v>Microwaves</v>
      </c>
      <c r="AA5096" s="193">
        <f t="shared" si="9682"/>
        <v>0</v>
      </c>
      <c r="AB5096" s="193" t="str">
        <f t="shared" ref="AB5096" si="9731">AB$352</f>
        <v>Fatianow, Christina</v>
      </c>
    </row>
    <row r="5097" spans="1:28" s="188" customFormat="1" ht="17.399999999999999">
      <c r="A5097" s="193" t="str">
        <f t="shared" si="9677"/>
        <v>Microwaves</v>
      </c>
      <c r="B5097" s="193" t="str">
        <f t="shared" si="9678"/>
        <v>SE831Microwaves</v>
      </c>
      <c r="C5097" s="193" t="str">
        <f t="shared" si="9679"/>
        <v>MicrowavesFatianow, Christina</v>
      </c>
      <c r="D5097" s="193"/>
      <c r="E5097" s="193"/>
      <c r="F5097" s="193" t="str">
        <f t="shared" si="9680"/>
        <v>MicrowavesHoffman, Brian</v>
      </c>
      <c r="G5097" s="193" t="str">
        <f t="shared" ref="G5097:M5097" si="9732">G$353</f>
        <v>Hoffman, Brian</v>
      </c>
      <c r="H5097" s="193" t="str">
        <f t="shared" si="9732"/>
        <v>Fatianow, Christina</v>
      </c>
      <c r="I5097" s="193" t="str">
        <f t="shared" si="9732"/>
        <v>SE831</v>
      </c>
      <c r="J5097" s="193" t="str">
        <f t="shared" si="9732"/>
        <v>SEVENTH AVENUE INC</v>
      </c>
      <c r="K5097" s="193" t="str">
        <f t="shared" si="9732"/>
        <v>all</v>
      </c>
      <c r="L5097" s="193">
        <f t="shared" si="9732"/>
        <v>0</v>
      </c>
      <c r="M5097" s="193">
        <f t="shared" si="9732"/>
        <v>0</v>
      </c>
      <c r="N5097" s="193" t="str">
        <f t="shared" si="9661"/>
        <v>Microwaves</v>
      </c>
      <c r="AA5097" s="193">
        <f t="shared" si="9682"/>
        <v>0</v>
      </c>
      <c r="AB5097" s="193" t="str">
        <f t="shared" ref="AB5097" si="9733">AB$353</f>
        <v>Fatianow, Christina</v>
      </c>
    </row>
    <row r="5098" spans="1:28" s="188" customFormat="1" ht="17.399999999999999">
      <c r="A5098" s="193" t="str">
        <f t="shared" si="9677"/>
        <v>Microwaves</v>
      </c>
      <c r="B5098" s="193" t="str">
        <f t="shared" si="9678"/>
        <v>SH880Microwaves</v>
      </c>
      <c r="C5098" s="193" t="str">
        <f t="shared" si="9679"/>
        <v>MicrowavesFatianow, Christina</v>
      </c>
      <c r="D5098" s="193"/>
      <c r="E5098" s="193"/>
      <c r="F5098" s="193" t="str">
        <f t="shared" si="9680"/>
        <v>MicrowavesHoffman, Brian</v>
      </c>
      <c r="G5098" s="193" t="str">
        <f t="shared" ref="G5098:M5098" si="9734">G$354</f>
        <v>Hoffman, Brian</v>
      </c>
      <c r="H5098" s="193" t="str">
        <f t="shared" si="9734"/>
        <v>Fatianow, Christina</v>
      </c>
      <c r="I5098" s="193" t="str">
        <f t="shared" si="9734"/>
        <v>SH880</v>
      </c>
      <c r="J5098" s="193" t="str">
        <f t="shared" si="9734"/>
        <v>SHAVER.COM</v>
      </c>
      <c r="K5098" s="193" t="str">
        <f t="shared" si="9734"/>
        <v>all</v>
      </c>
      <c r="L5098" s="193">
        <f t="shared" si="9734"/>
        <v>0</v>
      </c>
      <c r="M5098" s="193">
        <f t="shared" si="9734"/>
        <v>0</v>
      </c>
      <c r="N5098" s="193" t="str">
        <f t="shared" si="9661"/>
        <v>Microwaves</v>
      </c>
      <c r="AA5098" s="193">
        <f t="shared" si="9682"/>
        <v>0</v>
      </c>
      <c r="AB5098" s="193" t="str">
        <f t="shared" ref="AB5098" si="9735">AB$354</f>
        <v>Fatianow, Christina</v>
      </c>
    </row>
    <row r="5099" spans="1:28" s="188" customFormat="1" ht="17.399999999999999">
      <c r="A5099" s="193" t="str">
        <f t="shared" si="9677"/>
        <v>Microwaves</v>
      </c>
      <c r="B5099" s="193" t="str">
        <f t="shared" si="9678"/>
        <v>SU260Microwaves</v>
      </c>
      <c r="C5099" s="193" t="str">
        <f t="shared" si="9679"/>
        <v>MicrowavesFatianow, Christina</v>
      </c>
      <c r="D5099" s="193"/>
      <c r="E5099" s="193"/>
      <c r="F5099" s="193" t="str">
        <f t="shared" si="9680"/>
        <v>MicrowavesHoffman, Brian</v>
      </c>
      <c r="G5099" s="193" t="str">
        <f t="shared" ref="G5099:M5099" si="9736">G$355</f>
        <v>Hoffman, Brian</v>
      </c>
      <c r="H5099" s="193" t="str">
        <f t="shared" si="9736"/>
        <v>Fatianow, Christina</v>
      </c>
      <c r="I5099" s="193" t="str">
        <f t="shared" si="9736"/>
        <v>SU260</v>
      </c>
      <c r="J5099" s="193" t="str">
        <f t="shared" si="9736"/>
        <v>SUMMIT IMPORT CORP.</v>
      </c>
      <c r="K5099" s="193" t="str">
        <f t="shared" si="9736"/>
        <v>all</v>
      </c>
      <c r="L5099" s="193">
        <f t="shared" si="9736"/>
        <v>0</v>
      </c>
      <c r="M5099" s="193">
        <f t="shared" si="9736"/>
        <v>0</v>
      </c>
      <c r="N5099" s="193" t="str">
        <f t="shared" si="9661"/>
        <v>Microwaves</v>
      </c>
      <c r="AA5099" s="193">
        <f t="shared" si="9682"/>
        <v>0</v>
      </c>
      <c r="AB5099" s="193" t="str">
        <f t="shared" ref="AB5099" si="9737">AB$355</f>
        <v>Fatianow, Christina</v>
      </c>
    </row>
    <row r="5100" spans="1:28" s="188" customFormat="1" ht="17.399999999999999">
      <c r="A5100" s="193" t="str">
        <f t="shared" si="9677"/>
        <v>Microwaves</v>
      </c>
      <c r="B5100" s="193" t="str">
        <f t="shared" si="9678"/>
        <v>TI160Microwaves</v>
      </c>
      <c r="C5100" s="193" t="str">
        <f t="shared" si="9679"/>
        <v>MicrowavesFatianow, Christina</v>
      </c>
      <c r="D5100" s="193"/>
      <c r="E5100" s="193"/>
      <c r="F5100" s="193" t="str">
        <f t="shared" si="9680"/>
        <v>MicrowavesHoffman, Brian</v>
      </c>
      <c r="G5100" s="193" t="str">
        <f t="shared" ref="G5100:M5100" si="9738">G$356</f>
        <v>Hoffman, Brian</v>
      </c>
      <c r="H5100" s="193" t="str">
        <f t="shared" si="9738"/>
        <v>Fatianow, Christina</v>
      </c>
      <c r="I5100" s="193" t="str">
        <f t="shared" si="9738"/>
        <v>TI160</v>
      </c>
      <c r="J5100" s="193" t="str">
        <f t="shared" si="9738"/>
        <v>TIP TOP PARTS, USA</v>
      </c>
      <c r="K5100" s="193" t="str">
        <f t="shared" si="9738"/>
        <v>all</v>
      </c>
      <c r="L5100" s="193">
        <f t="shared" si="9738"/>
        <v>0</v>
      </c>
      <c r="M5100" s="193">
        <f t="shared" si="9738"/>
        <v>0</v>
      </c>
      <c r="N5100" s="193" t="str">
        <f t="shared" si="9661"/>
        <v>Microwaves</v>
      </c>
      <c r="AA5100" s="193">
        <f t="shared" si="9682"/>
        <v>0</v>
      </c>
      <c r="AB5100" s="193" t="str">
        <f t="shared" ref="AB5100" si="9739">AB$356</f>
        <v>Fatianow, Christina</v>
      </c>
    </row>
    <row r="5101" spans="1:28" s="188" customFormat="1" ht="17.399999999999999">
      <c r="A5101" s="193" t="str">
        <f t="shared" si="9677"/>
        <v>Microwaves</v>
      </c>
      <c r="B5101" s="193" t="str">
        <f t="shared" si="9678"/>
        <v>TR839Microwaves</v>
      </c>
      <c r="C5101" s="193" t="str">
        <f t="shared" si="9679"/>
        <v>MicrowavesFatianow, Christina</v>
      </c>
      <c r="D5101" s="193"/>
      <c r="E5101" s="193"/>
      <c r="F5101" s="193" t="str">
        <f t="shared" si="9680"/>
        <v>MicrowavesHoffman, Brian</v>
      </c>
      <c r="G5101" s="193" t="str">
        <f t="shared" ref="G5101:M5101" si="9740">G$357</f>
        <v>Hoffman, Brian</v>
      </c>
      <c r="H5101" s="193" t="str">
        <f t="shared" si="9740"/>
        <v>Fatianow, Christina</v>
      </c>
      <c r="I5101" s="193" t="str">
        <f t="shared" si="9740"/>
        <v>TR839</v>
      </c>
      <c r="J5101" s="193" t="str">
        <f t="shared" si="9740"/>
        <v>TRI STATE DISTRIBUTORS INC</v>
      </c>
      <c r="K5101" s="193" t="str">
        <f t="shared" si="9740"/>
        <v>all</v>
      </c>
      <c r="L5101" s="193">
        <f t="shared" si="9740"/>
        <v>0</v>
      </c>
      <c r="M5101" s="193">
        <f t="shared" si="9740"/>
        <v>0</v>
      </c>
      <c r="N5101" s="193" t="str">
        <f t="shared" si="9661"/>
        <v>Microwaves</v>
      </c>
      <c r="AA5101" s="193">
        <f t="shared" si="9682"/>
        <v>0</v>
      </c>
      <c r="AB5101" s="193" t="str">
        <f t="shared" ref="AB5101" si="9741">AB$357</f>
        <v>Fatianow, Christina</v>
      </c>
    </row>
    <row r="5102" spans="1:28" s="188" customFormat="1" ht="17.399999999999999">
      <c r="A5102" s="193" t="str">
        <f t="shared" si="9677"/>
        <v>Microwaves</v>
      </c>
      <c r="B5102" s="193" t="str">
        <f t="shared" si="9678"/>
        <v>WA130Microwaves</v>
      </c>
      <c r="C5102" s="193" t="str">
        <f t="shared" si="9679"/>
        <v>MicrowavesFatianow, Christina</v>
      </c>
      <c r="D5102" s="193"/>
      <c r="E5102" s="193"/>
      <c r="F5102" s="193" t="str">
        <f t="shared" si="9680"/>
        <v>MicrowavesHoffman, Brian</v>
      </c>
      <c r="G5102" s="193" t="str">
        <f t="shared" ref="G5102:M5102" si="9742">G$358</f>
        <v>Hoffman, Brian</v>
      </c>
      <c r="H5102" s="193" t="str">
        <f t="shared" si="9742"/>
        <v>Fatianow, Christina</v>
      </c>
      <c r="I5102" s="193" t="str">
        <f t="shared" si="9742"/>
        <v>WA130</v>
      </c>
      <c r="J5102" s="193" t="str">
        <f t="shared" si="9742"/>
        <v>WALKENHORST OF NAPA</v>
      </c>
      <c r="K5102" s="193" t="str">
        <f t="shared" si="9742"/>
        <v>all</v>
      </c>
      <c r="L5102" s="193">
        <f t="shared" si="9742"/>
        <v>0</v>
      </c>
      <c r="M5102" s="193">
        <f t="shared" si="9742"/>
        <v>0</v>
      </c>
      <c r="N5102" s="193" t="str">
        <f t="shared" si="9661"/>
        <v>Microwaves</v>
      </c>
      <c r="AA5102" s="193">
        <f t="shared" si="9682"/>
        <v>0</v>
      </c>
      <c r="AB5102" s="193" t="str">
        <f t="shared" ref="AB5102" si="9743">AB$358</f>
        <v>Fatianow, Christina</v>
      </c>
    </row>
    <row r="5103" spans="1:28" s="188" customFormat="1" ht="17.399999999999999">
      <c r="A5103" s="193" t="str">
        <f t="shared" si="9677"/>
        <v>Microwaves</v>
      </c>
      <c r="B5103" s="193" t="str">
        <f t="shared" si="9678"/>
        <v>WI195Microwaves</v>
      </c>
      <c r="C5103" s="193" t="str">
        <f t="shared" si="9679"/>
        <v>MicrowavesFatianow, Christina</v>
      </c>
      <c r="D5103" s="193"/>
      <c r="E5103" s="193"/>
      <c r="F5103" s="193" t="str">
        <f t="shared" si="9680"/>
        <v>MicrowavesHoffman, Brian</v>
      </c>
      <c r="G5103" s="193" t="str">
        <f t="shared" ref="G5103:M5103" si="9744">G$359</f>
        <v>Hoffman, Brian</v>
      </c>
      <c r="H5103" s="193" t="str">
        <f t="shared" si="9744"/>
        <v>Fatianow, Christina</v>
      </c>
      <c r="I5103" s="193" t="str">
        <f t="shared" si="9744"/>
        <v>WI195</v>
      </c>
      <c r="J5103" s="193" t="str">
        <f t="shared" si="9744"/>
        <v>WILLIAMS-SONOMA</v>
      </c>
      <c r="K5103" s="193" t="str">
        <f t="shared" si="9744"/>
        <v>all</v>
      </c>
      <c r="L5103" s="193">
        <f t="shared" si="9744"/>
        <v>0</v>
      </c>
      <c r="M5103" s="193">
        <f t="shared" si="9744"/>
        <v>0</v>
      </c>
      <c r="N5103" s="193" t="str">
        <f t="shared" si="9661"/>
        <v>Microwaves</v>
      </c>
      <c r="AA5103" s="193">
        <f t="shared" si="9682"/>
        <v>0</v>
      </c>
      <c r="AB5103" s="193" t="str">
        <f t="shared" ref="AB5103" si="9745">AB$359</f>
        <v>Fatianow, Christina</v>
      </c>
    </row>
    <row r="5104" spans="1:28" s="188" customFormat="1" ht="17.399999999999999">
      <c r="A5104" s="193" t="str">
        <f t="shared" si="9677"/>
        <v>Microwaves</v>
      </c>
      <c r="B5104" s="193" t="str">
        <f t="shared" si="9678"/>
        <v>0Microwaves</v>
      </c>
      <c r="C5104" s="193" t="str">
        <f t="shared" si="9679"/>
        <v>MicrowavesFatianow, Christina</v>
      </c>
      <c r="D5104" s="193"/>
      <c r="E5104" s="193"/>
      <c r="F5104" s="193" t="str">
        <f t="shared" si="9680"/>
        <v>MicrowavesHoffman, Brian</v>
      </c>
      <c r="G5104" s="193" t="str">
        <f t="shared" ref="G5104:M5104" si="9746">G$360</f>
        <v>Hoffman, Brian</v>
      </c>
      <c r="H5104" s="193" t="str">
        <f t="shared" si="9746"/>
        <v>Fatianow, Christina</v>
      </c>
      <c r="I5104" s="193">
        <f t="shared" si="9746"/>
        <v>0</v>
      </c>
      <c r="J5104" s="193" t="str">
        <f t="shared" si="9746"/>
        <v>CHECKER DISTRIBUTORS</v>
      </c>
      <c r="K5104" s="193" t="str">
        <f t="shared" si="9746"/>
        <v>all</v>
      </c>
      <c r="L5104" s="193">
        <f t="shared" si="9746"/>
        <v>0</v>
      </c>
      <c r="M5104" s="193">
        <f t="shared" si="9746"/>
        <v>0</v>
      </c>
      <c r="N5104" s="193" t="str">
        <f t="shared" si="9661"/>
        <v>Microwaves</v>
      </c>
      <c r="AA5104" s="193">
        <f t="shared" si="9682"/>
        <v>0</v>
      </c>
      <c r="AB5104" s="193" t="str">
        <f t="shared" ref="AB5104" si="9747">AB$360</f>
        <v>Fatianow, Christina</v>
      </c>
    </row>
    <row r="5105" spans="1:28" s="188" customFormat="1" ht="17.399999999999999">
      <c r="A5105" s="193" t="str">
        <f t="shared" si="9677"/>
        <v>Microwaves</v>
      </c>
      <c r="B5105" s="193" t="str">
        <f t="shared" si="9678"/>
        <v>0Microwaves</v>
      </c>
      <c r="C5105" s="193" t="str">
        <f t="shared" si="9679"/>
        <v>Microwaves0</v>
      </c>
      <c r="D5105" s="193"/>
      <c r="E5105" s="193"/>
      <c r="F5105" s="193" t="str">
        <f t="shared" si="9680"/>
        <v>Microwaves0</v>
      </c>
      <c r="G5105" s="193">
        <f t="shared" ref="G5105:M5105" si="9748">G$361</f>
        <v>0</v>
      </c>
      <c r="H5105" s="193">
        <f t="shared" si="9748"/>
        <v>0</v>
      </c>
      <c r="I5105" s="193">
        <f t="shared" si="9748"/>
        <v>0</v>
      </c>
      <c r="J5105" s="193">
        <f t="shared" si="9748"/>
        <v>0</v>
      </c>
      <c r="K5105" s="193">
        <f t="shared" si="9748"/>
        <v>0</v>
      </c>
      <c r="L5105" s="193">
        <f t="shared" si="9748"/>
        <v>0</v>
      </c>
      <c r="M5105" s="193">
        <f t="shared" si="9748"/>
        <v>0</v>
      </c>
      <c r="N5105" s="193" t="str">
        <f t="shared" si="9661"/>
        <v>Microwaves</v>
      </c>
      <c r="AA5105" s="193">
        <f t="shared" si="9682"/>
        <v>0</v>
      </c>
      <c r="AB5105" s="193">
        <f t="shared" ref="AB5105" si="9749">AB$361</f>
        <v>0</v>
      </c>
    </row>
    <row r="5106" spans="1:28" s="188" customFormat="1" ht="17.399999999999999">
      <c r="A5106" s="193" t="str">
        <f t="shared" si="9677"/>
        <v>Microwaves</v>
      </c>
      <c r="B5106" s="193" t="str">
        <f t="shared" si="9678"/>
        <v>0Microwaves</v>
      </c>
      <c r="C5106" s="193" t="str">
        <f t="shared" si="9679"/>
        <v>Microwaves0</v>
      </c>
      <c r="D5106" s="193"/>
      <c r="E5106" s="193"/>
      <c r="F5106" s="193" t="str">
        <f t="shared" si="9680"/>
        <v>Microwaves0</v>
      </c>
      <c r="G5106" s="193">
        <f t="shared" ref="G5106:M5106" si="9750">G$362</f>
        <v>0</v>
      </c>
      <c r="H5106" s="193">
        <f t="shared" si="9750"/>
        <v>0</v>
      </c>
      <c r="I5106" s="193">
        <f t="shared" si="9750"/>
        <v>0</v>
      </c>
      <c r="J5106" s="193">
        <f t="shared" si="9750"/>
        <v>0</v>
      </c>
      <c r="K5106" s="193">
        <f t="shared" si="9750"/>
        <v>0</v>
      </c>
      <c r="L5106" s="193">
        <f t="shared" si="9750"/>
        <v>0</v>
      </c>
      <c r="M5106" s="193">
        <f t="shared" si="9750"/>
        <v>0</v>
      </c>
      <c r="N5106" s="193" t="str">
        <f t="shared" si="9661"/>
        <v>Microwaves</v>
      </c>
      <c r="AA5106" s="193">
        <f t="shared" si="9682"/>
        <v>0</v>
      </c>
      <c r="AB5106" s="193">
        <f t="shared" ref="AB5106" si="9751">AB$362</f>
        <v>0</v>
      </c>
    </row>
    <row r="5107" spans="1:28" s="188" customFormat="1" ht="17.399999999999999">
      <c r="A5107" s="193" t="str">
        <f t="shared" si="9677"/>
        <v>Microwaves</v>
      </c>
      <c r="B5107" s="193" t="str">
        <f t="shared" si="9678"/>
        <v>0Microwaves</v>
      </c>
      <c r="C5107" s="193" t="str">
        <f t="shared" si="9679"/>
        <v>Microwaves0</v>
      </c>
      <c r="D5107" s="193"/>
      <c r="E5107" s="193"/>
      <c r="F5107" s="193" t="str">
        <f t="shared" si="9680"/>
        <v>Microwaves0</v>
      </c>
      <c r="G5107" s="193">
        <f t="shared" ref="G5107:M5107" si="9752">G$363</f>
        <v>0</v>
      </c>
      <c r="H5107" s="193">
        <f t="shared" si="9752"/>
        <v>0</v>
      </c>
      <c r="I5107" s="193">
        <f t="shared" si="9752"/>
        <v>0</v>
      </c>
      <c r="J5107" s="193">
        <f t="shared" si="9752"/>
        <v>0</v>
      </c>
      <c r="K5107" s="193">
        <f t="shared" si="9752"/>
        <v>0</v>
      </c>
      <c r="L5107" s="193">
        <f t="shared" si="9752"/>
        <v>0</v>
      </c>
      <c r="M5107" s="193">
        <f t="shared" si="9752"/>
        <v>0</v>
      </c>
      <c r="N5107" s="193" t="str">
        <f t="shared" si="9661"/>
        <v>Microwaves</v>
      </c>
      <c r="AA5107" s="193">
        <f t="shared" si="9682"/>
        <v>0</v>
      </c>
      <c r="AB5107" s="193">
        <f t="shared" ref="AB5107" si="9753">AB$363</f>
        <v>0</v>
      </c>
    </row>
    <row r="5108" spans="1:28" s="188" customFormat="1" ht="17.399999999999999">
      <c r="A5108" s="193" t="str">
        <f t="shared" si="9677"/>
        <v>Microwaves</v>
      </c>
      <c r="B5108" s="193" t="str">
        <f t="shared" si="9678"/>
        <v>0Microwaves</v>
      </c>
      <c r="C5108" s="193" t="str">
        <f t="shared" si="9679"/>
        <v>Microwaves0</v>
      </c>
      <c r="D5108" s="193"/>
      <c r="E5108" s="193"/>
      <c r="F5108" s="193" t="str">
        <f t="shared" si="9680"/>
        <v>Microwaves0</v>
      </c>
      <c r="G5108" s="193">
        <f t="shared" ref="G5108:M5108" si="9754">G$364</f>
        <v>0</v>
      </c>
      <c r="H5108" s="193">
        <f t="shared" si="9754"/>
        <v>0</v>
      </c>
      <c r="I5108" s="193">
        <f t="shared" si="9754"/>
        <v>0</v>
      </c>
      <c r="J5108" s="193">
        <f t="shared" si="9754"/>
        <v>0</v>
      </c>
      <c r="K5108" s="193">
        <f t="shared" si="9754"/>
        <v>0</v>
      </c>
      <c r="L5108" s="193">
        <f t="shared" si="9754"/>
        <v>0</v>
      </c>
      <c r="M5108" s="193">
        <f t="shared" si="9754"/>
        <v>0</v>
      </c>
      <c r="N5108" s="193" t="str">
        <f t="shared" si="9661"/>
        <v>Microwaves</v>
      </c>
      <c r="AA5108" s="193">
        <f t="shared" si="9682"/>
        <v>0</v>
      </c>
      <c r="AB5108" s="193">
        <f t="shared" ref="AB5108" si="9755">AB$364</f>
        <v>0</v>
      </c>
    </row>
    <row r="5109" spans="1:28" s="188" customFormat="1" ht="17.399999999999999">
      <c r="A5109" s="193" t="str">
        <f t="shared" si="9677"/>
        <v>Microwaves</v>
      </c>
      <c r="B5109" s="193" t="str">
        <f t="shared" si="9678"/>
        <v>0Microwaves</v>
      </c>
      <c r="C5109" s="193" t="str">
        <f t="shared" si="9679"/>
        <v>Microwaves0</v>
      </c>
      <c r="D5109" s="193"/>
      <c r="E5109" s="193"/>
      <c r="F5109" s="193" t="str">
        <f t="shared" si="9680"/>
        <v>Microwaves0</v>
      </c>
      <c r="G5109" s="193">
        <f t="shared" ref="G5109:M5109" si="9756">G$365</f>
        <v>0</v>
      </c>
      <c r="H5109" s="193">
        <f t="shared" si="9756"/>
        <v>0</v>
      </c>
      <c r="I5109" s="193">
        <f t="shared" si="9756"/>
        <v>0</v>
      </c>
      <c r="J5109" s="193">
        <f t="shared" si="9756"/>
        <v>0</v>
      </c>
      <c r="K5109" s="193">
        <f t="shared" si="9756"/>
        <v>0</v>
      </c>
      <c r="L5109" s="193">
        <f t="shared" si="9756"/>
        <v>0</v>
      </c>
      <c r="M5109" s="193">
        <f t="shared" si="9756"/>
        <v>0</v>
      </c>
      <c r="N5109" s="193" t="str">
        <f t="shared" si="9661"/>
        <v>Microwaves</v>
      </c>
      <c r="AA5109" s="193">
        <f t="shared" si="9682"/>
        <v>0</v>
      </c>
      <c r="AB5109" s="193">
        <f t="shared" ref="AB5109" si="9757">AB$365</f>
        <v>0</v>
      </c>
    </row>
    <row r="5110" spans="1:28" s="188" customFormat="1" ht="17.399999999999999">
      <c r="A5110" s="193" t="str">
        <f t="shared" si="9677"/>
        <v>Microwaves</v>
      </c>
      <c r="B5110" s="193" t="str">
        <f t="shared" si="9678"/>
        <v>0Microwaves</v>
      </c>
      <c r="C5110" s="193" t="str">
        <f t="shared" si="9679"/>
        <v>Microwaves0</v>
      </c>
      <c r="D5110" s="193"/>
      <c r="E5110" s="193"/>
      <c r="F5110" s="193" t="str">
        <f t="shared" si="9680"/>
        <v>Microwaves0</v>
      </c>
      <c r="G5110" s="193">
        <f t="shared" ref="G5110:M5110" si="9758">G$366</f>
        <v>0</v>
      </c>
      <c r="H5110" s="193">
        <f t="shared" si="9758"/>
        <v>0</v>
      </c>
      <c r="I5110" s="193">
        <f t="shared" si="9758"/>
        <v>0</v>
      </c>
      <c r="J5110" s="193">
        <f t="shared" si="9758"/>
        <v>0</v>
      </c>
      <c r="K5110" s="193">
        <f t="shared" si="9758"/>
        <v>0</v>
      </c>
      <c r="L5110" s="193">
        <f t="shared" si="9758"/>
        <v>0</v>
      </c>
      <c r="M5110" s="193">
        <f t="shared" si="9758"/>
        <v>0</v>
      </c>
      <c r="N5110" s="193" t="str">
        <f t="shared" si="9661"/>
        <v>Microwaves</v>
      </c>
      <c r="AA5110" s="193">
        <f t="shared" si="9682"/>
        <v>0</v>
      </c>
      <c r="AB5110" s="193">
        <f t="shared" ref="AB5110" si="9759">AB$366</f>
        <v>0</v>
      </c>
    </row>
    <row r="5111" spans="1:28" s="188" customFormat="1" ht="17.399999999999999">
      <c r="A5111" s="193" t="str">
        <f t="shared" si="9677"/>
        <v>Microwaves</v>
      </c>
      <c r="B5111" s="193" t="str">
        <f t="shared" si="9678"/>
        <v>0Microwaves</v>
      </c>
      <c r="C5111" s="193" t="str">
        <f t="shared" si="9679"/>
        <v>Microwaves0</v>
      </c>
      <c r="D5111" s="193"/>
      <c r="E5111" s="193"/>
      <c r="F5111" s="193" t="str">
        <f t="shared" si="9680"/>
        <v>Microwaves0</v>
      </c>
      <c r="G5111" s="193">
        <f t="shared" ref="G5111:M5111" si="9760">G$367</f>
        <v>0</v>
      </c>
      <c r="H5111" s="193">
        <f t="shared" si="9760"/>
        <v>0</v>
      </c>
      <c r="I5111" s="193">
        <f t="shared" si="9760"/>
        <v>0</v>
      </c>
      <c r="J5111" s="193">
        <f t="shared" si="9760"/>
        <v>0</v>
      </c>
      <c r="K5111" s="193">
        <f t="shared" si="9760"/>
        <v>0</v>
      </c>
      <c r="L5111" s="193">
        <f t="shared" si="9760"/>
        <v>0</v>
      </c>
      <c r="M5111" s="193">
        <f t="shared" si="9760"/>
        <v>0</v>
      </c>
      <c r="N5111" s="193" t="str">
        <f t="shared" si="9661"/>
        <v>Microwaves</v>
      </c>
      <c r="AA5111" s="193">
        <f t="shared" si="9682"/>
        <v>0</v>
      </c>
      <c r="AB5111" s="193">
        <f t="shared" ref="AB5111" si="9761">AB$367</f>
        <v>0</v>
      </c>
    </row>
    <row r="5112" spans="1:28" s="188" customFormat="1" ht="17.399999999999999">
      <c r="A5112" s="193" t="str">
        <f t="shared" si="9677"/>
        <v>Microwaves</v>
      </c>
      <c r="B5112" s="193" t="str">
        <f t="shared" si="9678"/>
        <v>0Microwaves</v>
      </c>
      <c r="C5112" s="193" t="str">
        <f t="shared" si="9679"/>
        <v>Microwaves0</v>
      </c>
      <c r="D5112" s="193"/>
      <c r="E5112" s="193"/>
      <c r="F5112" s="193" t="str">
        <f t="shared" si="9680"/>
        <v>Microwaves0</v>
      </c>
      <c r="G5112" s="193">
        <f t="shared" ref="G5112:M5112" si="9762">G$368</f>
        <v>0</v>
      </c>
      <c r="H5112" s="193">
        <f t="shared" si="9762"/>
        <v>0</v>
      </c>
      <c r="I5112" s="193">
        <f t="shared" si="9762"/>
        <v>0</v>
      </c>
      <c r="J5112" s="193">
        <f t="shared" si="9762"/>
        <v>0</v>
      </c>
      <c r="K5112" s="193">
        <f t="shared" si="9762"/>
        <v>0</v>
      </c>
      <c r="L5112" s="193">
        <f t="shared" si="9762"/>
        <v>0</v>
      </c>
      <c r="M5112" s="193">
        <f t="shared" si="9762"/>
        <v>0</v>
      </c>
      <c r="N5112" s="193" t="str">
        <f t="shared" si="9661"/>
        <v>Microwaves</v>
      </c>
      <c r="AA5112" s="193">
        <f t="shared" si="9682"/>
        <v>0</v>
      </c>
      <c r="AB5112" s="193">
        <f t="shared" ref="AB5112" si="9763">AB$368</f>
        <v>0</v>
      </c>
    </row>
    <row r="5113" spans="1:28" s="188" customFormat="1" ht="17.399999999999999">
      <c r="A5113" s="193" t="str">
        <f t="shared" si="9677"/>
        <v>Microwaves</v>
      </c>
      <c r="B5113" s="193" t="str">
        <f t="shared" si="9678"/>
        <v>0Microwaves</v>
      </c>
      <c r="C5113" s="193" t="str">
        <f t="shared" si="9679"/>
        <v>Microwaves0</v>
      </c>
      <c r="D5113" s="193"/>
      <c r="E5113" s="193"/>
      <c r="F5113" s="193" t="str">
        <f t="shared" si="9680"/>
        <v>Microwaves0</v>
      </c>
      <c r="G5113" s="193">
        <f t="shared" ref="G5113:M5113" si="9764">G$369</f>
        <v>0</v>
      </c>
      <c r="H5113" s="193">
        <f t="shared" si="9764"/>
        <v>0</v>
      </c>
      <c r="I5113" s="193">
        <f t="shared" si="9764"/>
        <v>0</v>
      </c>
      <c r="J5113" s="193">
        <f t="shared" si="9764"/>
        <v>0</v>
      </c>
      <c r="K5113" s="193">
        <f t="shared" si="9764"/>
        <v>0</v>
      </c>
      <c r="L5113" s="193">
        <f t="shared" si="9764"/>
        <v>0</v>
      </c>
      <c r="M5113" s="193">
        <f t="shared" si="9764"/>
        <v>0</v>
      </c>
      <c r="N5113" s="193" t="str">
        <f t="shared" si="9661"/>
        <v>Microwaves</v>
      </c>
      <c r="AA5113" s="193">
        <f t="shared" si="9682"/>
        <v>0</v>
      </c>
      <c r="AB5113" s="193">
        <f t="shared" ref="AB5113" si="9765">AB$369</f>
        <v>0</v>
      </c>
    </row>
    <row r="5114" spans="1:28" s="188" customFormat="1" ht="17.399999999999999">
      <c r="A5114" s="193" t="str">
        <f t="shared" si="9677"/>
        <v>Microwaves</v>
      </c>
      <c r="B5114" s="193" t="str">
        <f t="shared" si="9678"/>
        <v>0Microwaves</v>
      </c>
      <c r="C5114" s="193" t="str">
        <f t="shared" si="9679"/>
        <v>Microwaves0</v>
      </c>
      <c r="D5114" s="193"/>
      <c r="E5114" s="193"/>
      <c r="F5114" s="193" t="str">
        <f t="shared" si="9680"/>
        <v>Microwaves0</v>
      </c>
      <c r="G5114" s="193">
        <f t="shared" ref="G5114:M5114" si="9766">G$370</f>
        <v>0</v>
      </c>
      <c r="H5114" s="193">
        <f t="shared" si="9766"/>
        <v>0</v>
      </c>
      <c r="I5114" s="193">
        <f t="shared" si="9766"/>
        <v>0</v>
      </c>
      <c r="J5114" s="193">
        <f t="shared" si="9766"/>
        <v>0</v>
      </c>
      <c r="K5114" s="193">
        <f t="shared" si="9766"/>
        <v>0</v>
      </c>
      <c r="L5114" s="193">
        <f t="shared" si="9766"/>
        <v>0</v>
      </c>
      <c r="M5114" s="193">
        <f t="shared" si="9766"/>
        <v>0</v>
      </c>
      <c r="N5114" s="193" t="str">
        <f t="shared" si="9661"/>
        <v>Microwaves</v>
      </c>
      <c r="AA5114" s="193">
        <f t="shared" si="9682"/>
        <v>0</v>
      </c>
      <c r="AB5114" s="193">
        <f t="shared" ref="AB5114" si="9767">AB$370</f>
        <v>0</v>
      </c>
    </row>
    <row r="5115" spans="1:28" s="188" customFormat="1" ht="17.399999999999999">
      <c r="A5115" s="193" t="str">
        <f t="shared" si="9677"/>
        <v>Microwaves</v>
      </c>
      <c r="B5115" s="193" t="str">
        <f t="shared" si="9678"/>
        <v>AM036Microwaves</v>
      </c>
      <c r="C5115" s="193" t="str">
        <f t="shared" si="9679"/>
        <v>MicrowavesGaither, Kelli</v>
      </c>
      <c r="D5115" s="193"/>
      <c r="E5115" s="193"/>
      <c r="F5115" s="193" t="str">
        <f t="shared" si="9680"/>
        <v>MicrowavesHoffman, Brian</v>
      </c>
      <c r="G5115" s="193" t="str">
        <f t="shared" ref="G5115:M5115" si="9768">G$371</f>
        <v>Hoffman, Brian</v>
      </c>
      <c r="H5115" s="193" t="str">
        <f t="shared" si="9768"/>
        <v>Gaither, Kelli</v>
      </c>
      <c r="I5115" s="193" t="str">
        <f t="shared" si="9768"/>
        <v>AM036</v>
      </c>
      <c r="J5115" s="193" t="str">
        <f t="shared" si="9768"/>
        <v>AMERICAN BROADCASTING COMPANIES, IN</v>
      </c>
      <c r="K5115" s="193" t="str">
        <f t="shared" si="9768"/>
        <v>all</v>
      </c>
      <c r="L5115" s="193" t="str">
        <f t="shared" si="9768"/>
        <v>H2H Performance Video</v>
      </c>
      <c r="M5115" s="193" t="str">
        <f t="shared" si="9768"/>
        <v>TV, Technics</v>
      </c>
      <c r="N5115" s="193" t="str">
        <f t="shared" si="9661"/>
        <v>Microwaves</v>
      </c>
      <c r="AA5115" s="193">
        <f t="shared" si="9682"/>
        <v>0</v>
      </c>
      <c r="AB5115" s="193" t="str">
        <f t="shared" ref="AB5115" si="9769">AB$371</f>
        <v>Gaither, Kelli</v>
      </c>
    </row>
    <row r="5116" spans="1:28" s="188" customFormat="1" ht="17.399999999999999">
      <c r="A5116" s="193" t="str">
        <f t="shared" si="9677"/>
        <v>Microwaves</v>
      </c>
      <c r="B5116" s="193" t="str">
        <f t="shared" si="9678"/>
        <v>AP490Microwaves</v>
      </c>
      <c r="C5116" s="193" t="str">
        <f t="shared" si="9679"/>
        <v>MicrowavesGaither, Kelli</v>
      </c>
      <c r="D5116" s="193"/>
      <c r="E5116" s="193"/>
      <c r="F5116" s="193" t="str">
        <f t="shared" si="9680"/>
        <v>MicrowavesHoffman, Brian</v>
      </c>
      <c r="G5116" s="193" t="str">
        <f t="shared" ref="G5116:M5116" si="9770">G$372</f>
        <v>Hoffman, Brian</v>
      </c>
      <c r="H5116" s="193" t="str">
        <f t="shared" si="9770"/>
        <v>Gaither, Kelli</v>
      </c>
      <c r="I5116" s="193" t="str">
        <f t="shared" si="9770"/>
        <v>AP490</v>
      </c>
      <c r="J5116" s="193" t="str">
        <f t="shared" si="9770"/>
        <v>APPLE INC</v>
      </c>
      <c r="K5116" s="193" t="str">
        <f t="shared" si="9770"/>
        <v>all</v>
      </c>
      <c r="L5116" s="193" t="str">
        <f t="shared" si="9770"/>
        <v>H2H Performance Video</v>
      </c>
      <c r="M5116" s="193" t="str">
        <f t="shared" si="9770"/>
        <v>TV, Technics</v>
      </c>
      <c r="N5116" s="193" t="str">
        <f t="shared" si="9661"/>
        <v>Microwaves</v>
      </c>
      <c r="AA5116" s="193">
        <f t="shared" si="9682"/>
        <v>0</v>
      </c>
      <c r="AB5116" s="193" t="str">
        <f t="shared" ref="AB5116" si="9771">AB$372</f>
        <v>Gaither, Kelli</v>
      </c>
    </row>
    <row r="5117" spans="1:28" s="188" customFormat="1" ht="17.399999999999999">
      <c r="A5117" s="193" t="str">
        <f t="shared" si="9677"/>
        <v>Microwaves</v>
      </c>
      <c r="B5117" s="193" t="str">
        <f t="shared" si="9678"/>
        <v>B0614Microwaves</v>
      </c>
      <c r="C5117" s="193" t="str">
        <f t="shared" si="9679"/>
        <v>MicrowavesGaither, Kelli</v>
      </c>
      <c r="D5117" s="193"/>
      <c r="E5117" s="193"/>
      <c r="F5117" s="193" t="str">
        <f t="shared" si="9680"/>
        <v>MicrowavesHoffman, Brian</v>
      </c>
      <c r="G5117" s="193" t="str">
        <f t="shared" ref="G5117:M5117" si="9772">G$373</f>
        <v>Hoffman, Brian</v>
      </c>
      <c r="H5117" s="193" t="str">
        <f t="shared" si="9772"/>
        <v>Gaither, Kelli</v>
      </c>
      <c r="I5117" s="193" t="str">
        <f t="shared" si="9772"/>
        <v>B0614</v>
      </c>
      <c r="J5117" s="193" t="str">
        <f t="shared" si="9772"/>
        <v>022 SOUTH / ABEL CINETECH, INC( PY#</v>
      </c>
      <c r="K5117" s="193" t="str">
        <f t="shared" si="9772"/>
        <v>all</v>
      </c>
      <c r="L5117" s="193">
        <f t="shared" si="9772"/>
        <v>0</v>
      </c>
      <c r="M5117" s="193">
        <f t="shared" si="9772"/>
        <v>0</v>
      </c>
      <c r="N5117" s="193" t="str">
        <f t="shared" si="9661"/>
        <v>Microwaves</v>
      </c>
      <c r="AA5117" s="193">
        <f t="shared" si="9682"/>
        <v>0</v>
      </c>
      <c r="AB5117" s="193" t="str">
        <f t="shared" ref="AB5117" si="9773">AB$373</f>
        <v>Gaither, Kelli</v>
      </c>
    </row>
    <row r="5118" spans="1:28" s="188" customFormat="1" ht="17.399999999999999">
      <c r="A5118" s="193" t="str">
        <f t="shared" si="9677"/>
        <v>Microwaves</v>
      </c>
      <c r="B5118" s="193" t="str">
        <f t="shared" si="9678"/>
        <v>B0648Microwaves</v>
      </c>
      <c r="C5118" s="193" t="str">
        <f t="shared" si="9679"/>
        <v>MicrowavesGaither, Kelli</v>
      </c>
      <c r="D5118" s="193"/>
      <c r="E5118" s="193"/>
      <c r="F5118" s="193" t="str">
        <f t="shared" si="9680"/>
        <v>MicrowavesHoffman, Brian</v>
      </c>
      <c r="G5118" s="193" t="str">
        <f t="shared" ref="G5118:M5118" si="9774">G$374</f>
        <v>Hoffman, Brian</v>
      </c>
      <c r="H5118" s="193" t="str">
        <f t="shared" si="9774"/>
        <v>Gaither, Kelli</v>
      </c>
      <c r="I5118" s="193" t="str">
        <f t="shared" si="9774"/>
        <v>B0648</v>
      </c>
      <c r="J5118" s="193" t="str">
        <f t="shared" si="9774"/>
        <v>PROFESSIONAL AUDIO &amp; VIDEO SYSTEMS(</v>
      </c>
      <c r="K5118" s="193" t="str">
        <f t="shared" si="9774"/>
        <v>all</v>
      </c>
      <c r="L5118" s="193">
        <f t="shared" si="9774"/>
        <v>0</v>
      </c>
      <c r="M5118" s="193">
        <f t="shared" si="9774"/>
        <v>0</v>
      </c>
      <c r="N5118" s="193" t="str">
        <f t="shared" si="9661"/>
        <v>Microwaves</v>
      </c>
      <c r="AA5118" s="193">
        <f t="shared" si="9682"/>
        <v>0</v>
      </c>
      <c r="AB5118" s="193" t="str">
        <f t="shared" ref="AB5118" si="9775">AB$374</f>
        <v>Gaither, Kelli</v>
      </c>
    </row>
    <row r="5119" spans="1:28" s="188" customFormat="1" ht="17.399999999999999">
      <c r="A5119" s="193" t="str">
        <f t="shared" si="9677"/>
        <v>Microwaves</v>
      </c>
      <c r="B5119" s="193" t="str">
        <f t="shared" si="9678"/>
        <v>B0659Microwaves</v>
      </c>
      <c r="C5119" s="193" t="str">
        <f t="shared" si="9679"/>
        <v>MicrowavesGaither, Kelli</v>
      </c>
      <c r="D5119" s="193"/>
      <c r="E5119" s="193"/>
      <c r="F5119" s="193" t="str">
        <f t="shared" si="9680"/>
        <v>MicrowavesHoffman, Brian</v>
      </c>
      <c r="G5119" s="193" t="str">
        <f t="shared" ref="G5119:M5119" si="9776">G$375</f>
        <v>Hoffman, Brian</v>
      </c>
      <c r="H5119" s="193" t="str">
        <f t="shared" si="9776"/>
        <v>Gaither, Kelli</v>
      </c>
      <c r="I5119" s="193" t="str">
        <f t="shared" si="9776"/>
        <v>B0659</v>
      </c>
      <c r="J5119" s="193" t="str">
        <f t="shared" si="9776"/>
        <v>MEDIARIGHT, LLC.( PY#69167)</v>
      </c>
      <c r="K5119" s="193" t="str">
        <f t="shared" si="9776"/>
        <v>all</v>
      </c>
      <c r="L5119" s="193">
        <f t="shared" si="9776"/>
        <v>0</v>
      </c>
      <c r="M5119" s="193">
        <f t="shared" si="9776"/>
        <v>0</v>
      </c>
      <c r="N5119" s="193" t="str">
        <f t="shared" si="9661"/>
        <v>Microwaves</v>
      </c>
      <c r="AA5119" s="193">
        <f t="shared" si="9682"/>
        <v>0</v>
      </c>
      <c r="AB5119" s="193" t="str">
        <f t="shared" ref="AB5119" si="9777">AB$375</f>
        <v>Gaither, Kelli</v>
      </c>
    </row>
    <row r="5120" spans="1:28" s="188" customFormat="1" ht="17.399999999999999">
      <c r="A5120" s="193" t="str">
        <f t="shared" si="9677"/>
        <v>Microwaves</v>
      </c>
      <c r="B5120" s="193" t="str">
        <f t="shared" si="9678"/>
        <v>B0716Microwaves</v>
      </c>
      <c r="C5120" s="193" t="str">
        <f t="shared" si="9679"/>
        <v>MicrowavesGaither, Kelli</v>
      </c>
      <c r="D5120" s="193"/>
      <c r="E5120" s="193"/>
      <c r="F5120" s="193" t="str">
        <f t="shared" si="9680"/>
        <v>MicrowavesHoffman, Brian</v>
      </c>
      <c r="G5120" s="193" t="str">
        <f t="shared" ref="G5120:M5120" si="9778">G$376</f>
        <v>Hoffman, Brian</v>
      </c>
      <c r="H5120" s="193" t="str">
        <f t="shared" si="9778"/>
        <v>Gaither, Kelli</v>
      </c>
      <c r="I5120" s="193" t="str">
        <f t="shared" si="9778"/>
        <v>B0716</v>
      </c>
      <c r="J5120" s="193" t="str">
        <f t="shared" si="9778"/>
        <v>RULE BROADCAST SYSTEMS, INC.( PY#10</v>
      </c>
      <c r="K5120" s="193" t="str">
        <f t="shared" si="9778"/>
        <v>all</v>
      </c>
      <c r="L5120" s="193">
        <f t="shared" si="9778"/>
        <v>0</v>
      </c>
      <c r="M5120" s="193">
        <f t="shared" si="9778"/>
        <v>0</v>
      </c>
      <c r="N5120" s="193" t="str">
        <f t="shared" si="9661"/>
        <v>Microwaves</v>
      </c>
      <c r="AA5120" s="193">
        <f t="shared" si="9682"/>
        <v>0</v>
      </c>
      <c r="AB5120" s="193" t="str">
        <f t="shared" ref="AB5120" si="9779">AB$376</f>
        <v>Gaither, Kelli</v>
      </c>
    </row>
    <row r="5121" spans="1:28" s="188" customFormat="1" ht="17.399999999999999">
      <c r="A5121" s="193" t="str">
        <f t="shared" si="9677"/>
        <v>Microwaves</v>
      </c>
      <c r="B5121" s="193" t="str">
        <f t="shared" si="9678"/>
        <v>B0782Microwaves</v>
      </c>
      <c r="C5121" s="193" t="str">
        <f t="shared" si="9679"/>
        <v>MicrowavesGaither, Kelli</v>
      </c>
      <c r="D5121" s="193"/>
      <c r="E5121" s="193"/>
      <c r="F5121" s="193" t="str">
        <f t="shared" si="9680"/>
        <v>MicrowavesHoffman, Brian</v>
      </c>
      <c r="G5121" s="193" t="str">
        <f t="shared" ref="G5121:M5121" si="9780">G$377</f>
        <v>Hoffman, Brian</v>
      </c>
      <c r="H5121" s="193" t="str">
        <f t="shared" si="9780"/>
        <v>Gaither, Kelli</v>
      </c>
      <c r="I5121" s="193" t="str">
        <f t="shared" si="9780"/>
        <v>B0782</v>
      </c>
      <c r="J5121" s="193" t="str">
        <f t="shared" si="9780"/>
        <v>18 CONSUMER ELECTRONICS &amp; PHOTO( PY</v>
      </c>
      <c r="K5121" s="193" t="str">
        <f t="shared" si="9780"/>
        <v>all</v>
      </c>
      <c r="L5121" s="193">
        <f t="shared" si="9780"/>
        <v>0</v>
      </c>
      <c r="M5121" s="193">
        <f t="shared" si="9780"/>
        <v>0</v>
      </c>
      <c r="N5121" s="193" t="str">
        <f t="shared" si="9661"/>
        <v>Microwaves</v>
      </c>
      <c r="AA5121" s="193">
        <f t="shared" si="9682"/>
        <v>0</v>
      </c>
      <c r="AB5121" s="193" t="str">
        <f t="shared" ref="AB5121" si="9781">AB$377</f>
        <v>Gaither, Kelli</v>
      </c>
    </row>
    <row r="5122" spans="1:28" s="188" customFormat="1" ht="17.399999999999999">
      <c r="A5122" s="193" t="str">
        <f t="shared" si="9677"/>
        <v>Microwaves</v>
      </c>
      <c r="B5122" s="193" t="str">
        <f t="shared" si="9678"/>
        <v>B0792Microwaves</v>
      </c>
      <c r="C5122" s="193" t="str">
        <f t="shared" si="9679"/>
        <v>MicrowavesGaither, Kelli</v>
      </c>
      <c r="D5122" s="193"/>
      <c r="E5122" s="193"/>
      <c r="F5122" s="193" t="str">
        <f t="shared" si="9680"/>
        <v>MicrowavesHoffman, Brian</v>
      </c>
      <c r="G5122" s="193" t="str">
        <f t="shared" ref="G5122:M5122" si="9782">G$378</f>
        <v>Hoffman, Brian</v>
      </c>
      <c r="H5122" s="193" t="str">
        <f t="shared" si="9782"/>
        <v>Gaither, Kelli</v>
      </c>
      <c r="I5122" s="193" t="str">
        <f t="shared" si="9782"/>
        <v>B0792</v>
      </c>
      <c r="J5122" s="193" t="str">
        <f t="shared" si="9782"/>
        <v>ENGINEERING AND RECORDING, INC( PY#</v>
      </c>
      <c r="K5122" s="193" t="str">
        <f t="shared" si="9782"/>
        <v>all</v>
      </c>
      <c r="L5122" s="193">
        <f t="shared" si="9782"/>
        <v>0</v>
      </c>
      <c r="M5122" s="193">
        <f t="shared" si="9782"/>
        <v>0</v>
      </c>
      <c r="N5122" s="193" t="str">
        <f t="shared" si="9661"/>
        <v>Microwaves</v>
      </c>
      <c r="AA5122" s="193">
        <f t="shared" si="9682"/>
        <v>0</v>
      </c>
      <c r="AB5122" s="193" t="str">
        <f t="shared" ref="AB5122" si="9783">AB$378</f>
        <v>Gaither, Kelli</v>
      </c>
    </row>
    <row r="5123" spans="1:28" s="188" customFormat="1" ht="17.399999999999999">
      <c r="A5123" s="193" t="str">
        <f t="shared" si="9677"/>
        <v>Microwaves</v>
      </c>
      <c r="B5123" s="193" t="str">
        <f t="shared" si="9678"/>
        <v>B0806Microwaves</v>
      </c>
      <c r="C5123" s="193" t="str">
        <f t="shared" si="9679"/>
        <v>MicrowavesGaither, Kelli</v>
      </c>
      <c r="D5123" s="193"/>
      <c r="E5123" s="193"/>
      <c r="F5123" s="193" t="str">
        <f t="shared" si="9680"/>
        <v>MicrowavesHoffman, Brian</v>
      </c>
      <c r="G5123" s="193" t="str">
        <f t="shared" ref="G5123:M5123" si="9784">G$379</f>
        <v>Hoffman, Brian</v>
      </c>
      <c r="H5123" s="193" t="str">
        <f t="shared" si="9784"/>
        <v>Gaither, Kelli</v>
      </c>
      <c r="I5123" s="193" t="str">
        <f t="shared" si="9784"/>
        <v>B0806</v>
      </c>
      <c r="J5123" s="193" t="str">
        <f t="shared" si="9784"/>
        <v>EXPRESS VIDEO SUPPLY, INC( PY#10631</v>
      </c>
      <c r="K5123" s="193" t="str">
        <f t="shared" si="9784"/>
        <v>all</v>
      </c>
      <c r="L5123" s="193">
        <f t="shared" si="9784"/>
        <v>0</v>
      </c>
      <c r="M5123" s="193">
        <f t="shared" si="9784"/>
        <v>0</v>
      </c>
      <c r="N5123" s="193" t="str">
        <f t="shared" si="9661"/>
        <v>Microwaves</v>
      </c>
      <c r="AA5123" s="193">
        <f t="shared" si="9682"/>
        <v>0</v>
      </c>
      <c r="AB5123" s="193" t="str">
        <f t="shared" ref="AB5123" si="9785">AB$379</f>
        <v>Gaither, Kelli</v>
      </c>
    </row>
    <row r="5124" spans="1:28" s="188" customFormat="1" ht="17.399999999999999">
      <c r="A5124" s="193" t="str">
        <f t="shared" si="9677"/>
        <v>Microwaves</v>
      </c>
      <c r="B5124" s="193" t="str">
        <f t="shared" si="9678"/>
        <v>B1575Microwaves</v>
      </c>
      <c r="C5124" s="193" t="str">
        <f t="shared" si="9679"/>
        <v>MicrowavesGaither, Kelli</v>
      </c>
      <c r="D5124" s="193"/>
      <c r="E5124" s="193"/>
      <c r="F5124" s="193" t="str">
        <f t="shared" si="9680"/>
        <v>MicrowavesHoffman, Brian</v>
      </c>
      <c r="G5124" s="193" t="str">
        <f t="shared" ref="G5124:M5124" si="9786">G$380</f>
        <v>Hoffman, Brian</v>
      </c>
      <c r="H5124" s="193" t="str">
        <f t="shared" si="9786"/>
        <v>Gaither, Kelli</v>
      </c>
      <c r="I5124" s="193" t="str">
        <f t="shared" si="9786"/>
        <v>B1575</v>
      </c>
      <c r="J5124" s="193" t="str">
        <f t="shared" si="9786"/>
        <v>DELUXE DIGITAL STUDIOS</v>
      </c>
      <c r="K5124" s="193" t="str">
        <f t="shared" si="9786"/>
        <v>all</v>
      </c>
      <c r="L5124" s="193" t="str">
        <f t="shared" si="9786"/>
        <v>H2H Performance Video</v>
      </c>
      <c r="M5124" s="193" t="str">
        <f t="shared" si="9786"/>
        <v>TV, Technics</v>
      </c>
      <c r="N5124" s="193" t="str">
        <f t="shared" si="9661"/>
        <v>Microwaves</v>
      </c>
      <c r="AA5124" s="193">
        <f t="shared" si="9682"/>
        <v>0</v>
      </c>
      <c r="AB5124" s="193" t="str">
        <f t="shared" ref="AB5124" si="9787">AB$380</f>
        <v>Gaither, Kelli</v>
      </c>
    </row>
    <row r="5125" spans="1:28" s="188" customFormat="1" ht="17.399999999999999">
      <c r="A5125" s="193" t="str">
        <f t="shared" si="9677"/>
        <v>Microwaves</v>
      </c>
      <c r="B5125" s="193" t="str">
        <f t="shared" si="9678"/>
        <v>B2307Microwaves</v>
      </c>
      <c r="C5125" s="193" t="str">
        <f t="shared" si="9679"/>
        <v>MicrowavesGaither, Kelli</v>
      </c>
      <c r="D5125" s="193"/>
      <c r="E5125" s="193"/>
      <c r="F5125" s="193" t="str">
        <f t="shared" si="9680"/>
        <v>MicrowavesHoffman, Brian</v>
      </c>
      <c r="G5125" s="193" t="str">
        <f t="shared" ref="G5125:M5125" si="9788">G$381</f>
        <v>Hoffman, Brian</v>
      </c>
      <c r="H5125" s="193" t="str">
        <f t="shared" si="9788"/>
        <v>Gaither, Kelli</v>
      </c>
      <c r="I5125" s="193" t="str">
        <f t="shared" si="9788"/>
        <v>B2307</v>
      </c>
      <c r="J5125" s="193" t="str">
        <f t="shared" si="9788"/>
        <v>VIDEOTAPE PRODUCTS INC</v>
      </c>
      <c r="K5125" s="193" t="str">
        <f t="shared" si="9788"/>
        <v>all</v>
      </c>
      <c r="L5125" s="193" t="str">
        <f t="shared" si="9788"/>
        <v>H2H Performance Video</v>
      </c>
      <c r="M5125" s="193" t="str">
        <f t="shared" si="9788"/>
        <v>TV, Technics</v>
      </c>
      <c r="N5125" s="193" t="str">
        <f t="shared" si="9661"/>
        <v>Microwaves</v>
      </c>
      <c r="AA5125" s="193">
        <f t="shared" si="9682"/>
        <v>0</v>
      </c>
      <c r="AB5125" s="193" t="str">
        <f t="shared" ref="AB5125" si="9789">AB$381</f>
        <v>Gaither, Kelli</v>
      </c>
    </row>
    <row r="5126" spans="1:28" s="188" customFormat="1" ht="17.399999999999999">
      <c r="A5126" s="193" t="str">
        <f t="shared" si="9677"/>
        <v>Microwaves</v>
      </c>
      <c r="B5126" s="193" t="str">
        <f t="shared" si="9678"/>
        <v>BD141Microwaves</v>
      </c>
      <c r="C5126" s="193" t="str">
        <f t="shared" si="9679"/>
        <v>MicrowavesGaither, Kelli</v>
      </c>
      <c r="D5126" s="193"/>
      <c r="E5126" s="193"/>
      <c r="F5126" s="193" t="str">
        <f t="shared" si="9680"/>
        <v>MicrowavesHoffman, Brian</v>
      </c>
      <c r="G5126" s="193" t="str">
        <f t="shared" ref="G5126:M5126" si="9790">G$382</f>
        <v>Hoffman, Brian</v>
      </c>
      <c r="H5126" s="193" t="str">
        <f t="shared" si="9790"/>
        <v>Gaither, Kelli</v>
      </c>
      <c r="I5126" s="193" t="str">
        <f t="shared" si="9790"/>
        <v>BD141</v>
      </c>
      <c r="J5126" s="193" t="str">
        <f t="shared" si="9790"/>
        <v>BERGER BROS. CAMERA EXCHANGE</v>
      </c>
      <c r="K5126" s="193" t="str">
        <f t="shared" si="9790"/>
        <v>all</v>
      </c>
      <c r="L5126" s="193">
        <f t="shared" si="9790"/>
        <v>0</v>
      </c>
      <c r="M5126" s="193">
        <f t="shared" si="9790"/>
        <v>0</v>
      </c>
      <c r="N5126" s="193" t="str">
        <f t="shared" si="9661"/>
        <v>Microwaves</v>
      </c>
      <c r="AA5126" s="193">
        <f t="shared" si="9682"/>
        <v>0</v>
      </c>
      <c r="AB5126" s="193" t="str">
        <f t="shared" ref="AB5126" si="9791">AB$382</f>
        <v>Gaither, Kelli</v>
      </c>
    </row>
    <row r="5127" spans="1:28" s="188" customFormat="1" ht="17.399999999999999">
      <c r="A5127" s="193" t="str">
        <f t="shared" si="9677"/>
        <v>Microwaves</v>
      </c>
      <c r="B5127" s="193" t="str">
        <f t="shared" si="9678"/>
        <v>BE989Microwaves</v>
      </c>
      <c r="C5127" s="193" t="str">
        <f t="shared" si="9679"/>
        <v>MicrowavesGaither, Kelli</v>
      </c>
      <c r="D5127" s="193"/>
      <c r="E5127" s="193"/>
      <c r="F5127" s="193" t="str">
        <f t="shared" si="9680"/>
        <v>MicrowavesHoffman, Brian</v>
      </c>
      <c r="G5127" s="193" t="str">
        <f t="shared" ref="G5127:M5127" si="9792">G$383</f>
        <v>Hoffman, Brian</v>
      </c>
      <c r="H5127" s="193" t="str">
        <f t="shared" si="9792"/>
        <v>Gaither, Kelli</v>
      </c>
      <c r="I5127" s="193" t="str">
        <f t="shared" si="9792"/>
        <v>BE989</v>
      </c>
      <c r="J5127" s="193" t="str">
        <f t="shared" si="9792"/>
        <v>BEAST NEW YORK</v>
      </c>
      <c r="K5127" s="193" t="str">
        <f t="shared" si="9792"/>
        <v>all</v>
      </c>
      <c r="L5127" s="193" t="str">
        <f t="shared" si="9792"/>
        <v>H2H Performance Video</v>
      </c>
      <c r="M5127" s="193" t="str">
        <f t="shared" si="9792"/>
        <v>TV, Technics</v>
      </c>
      <c r="N5127" s="193" t="str">
        <f t="shared" si="9661"/>
        <v>Microwaves</v>
      </c>
      <c r="AA5127" s="193">
        <f t="shared" si="9682"/>
        <v>0</v>
      </c>
      <c r="AB5127" s="193" t="str">
        <f t="shared" ref="AB5127" si="9793">AB$383</f>
        <v>Gaither, Kelli</v>
      </c>
    </row>
    <row r="5128" spans="1:28" s="188" customFormat="1" ht="17.399999999999999">
      <c r="A5128" s="193" t="str">
        <f t="shared" si="9677"/>
        <v>Microwaves</v>
      </c>
      <c r="B5128" s="193" t="str">
        <f t="shared" si="9678"/>
        <v>BH080Microwaves</v>
      </c>
      <c r="C5128" s="193" t="str">
        <f t="shared" si="9679"/>
        <v>MicrowavesGaither, Kelli</v>
      </c>
      <c r="D5128" s="193"/>
      <c r="E5128" s="193"/>
      <c r="F5128" s="193" t="str">
        <f t="shared" si="9680"/>
        <v>MicrowavesHoffman, Brian</v>
      </c>
      <c r="G5128" s="193" t="str">
        <f t="shared" ref="G5128:M5128" si="9794">G$384</f>
        <v>Hoffman, Brian</v>
      </c>
      <c r="H5128" s="193" t="str">
        <f t="shared" si="9794"/>
        <v>Gaither, Kelli</v>
      </c>
      <c r="I5128" s="193" t="str">
        <f t="shared" si="9794"/>
        <v>BH080</v>
      </c>
      <c r="J5128" s="193" t="str">
        <f t="shared" si="9794"/>
        <v>BHRS GRP/UTD EDUCATION PURCHASING</v>
      </c>
      <c r="K5128" s="193" t="str">
        <f t="shared" si="9794"/>
        <v>all</v>
      </c>
      <c r="L5128" s="193">
        <f t="shared" si="9794"/>
        <v>0</v>
      </c>
      <c r="M5128" s="193">
        <f t="shared" si="9794"/>
        <v>0</v>
      </c>
      <c r="N5128" s="193" t="str">
        <f t="shared" ref="N5128:N5191" si="9795">A5128</f>
        <v>Microwaves</v>
      </c>
      <c r="AA5128" s="193">
        <f t="shared" si="9682"/>
        <v>0</v>
      </c>
      <c r="AB5128" s="193" t="str">
        <f t="shared" ref="AB5128" si="9796">AB$384</f>
        <v>Gaither, Kelli</v>
      </c>
    </row>
    <row r="5129" spans="1:28" s="188" customFormat="1" ht="17.399999999999999">
      <c r="A5129" s="193" t="str">
        <f t="shared" si="9677"/>
        <v>Microwaves</v>
      </c>
      <c r="B5129" s="193" t="str">
        <f t="shared" si="9678"/>
        <v>BL356Microwaves</v>
      </c>
      <c r="C5129" s="193" t="str">
        <f t="shared" si="9679"/>
        <v>MicrowavesGaither, Kelli</v>
      </c>
      <c r="D5129" s="193"/>
      <c r="E5129" s="193"/>
      <c r="F5129" s="193" t="str">
        <f t="shared" si="9680"/>
        <v>MicrowavesHoffman, Brian</v>
      </c>
      <c r="G5129" s="193" t="str">
        <f t="shared" ref="G5129:M5129" si="9797">G$385</f>
        <v>Hoffman, Brian</v>
      </c>
      <c r="H5129" s="193" t="str">
        <f t="shared" si="9797"/>
        <v>Gaither, Kelli</v>
      </c>
      <c r="I5129" s="193" t="str">
        <f t="shared" si="9797"/>
        <v>BL356</v>
      </c>
      <c r="J5129" s="193" t="str">
        <f t="shared" si="9797"/>
        <v>BLUEWATER PHOTO</v>
      </c>
      <c r="K5129" s="193" t="str">
        <f t="shared" si="9797"/>
        <v>all</v>
      </c>
      <c r="L5129" s="193">
        <f t="shared" si="9797"/>
        <v>0</v>
      </c>
      <c r="M5129" s="193">
        <f t="shared" si="9797"/>
        <v>0</v>
      </c>
      <c r="N5129" s="193" t="str">
        <f t="shared" si="9795"/>
        <v>Microwaves</v>
      </c>
      <c r="AA5129" s="193">
        <f t="shared" si="9682"/>
        <v>0</v>
      </c>
      <c r="AB5129" s="193" t="str">
        <f t="shared" ref="AB5129" si="9798">AB$385</f>
        <v>Gaither, Kelli</v>
      </c>
    </row>
    <row r="5130" spans="1:28" s="188" customFormat="1" ht="17.399999999999999">
      <c r="A5130" s="193" t="str">
        <f t="shared" si="9677"/>
        <v>Microwaves</v>
      </c>
      <c r="B5130" s="193" t="str">
        <f t="shared" si="9678"/>
        <v>BU952Microwaves</v>
      </c>
      <c r="C5130" s="193" t="str">
        <f t="shared" si="9679"/>
        <v>MicrowavesGaither, Kelli</v>
      </c>
      <c r="D5130" s="193"/>
      <c r="E5130" s="193"/>
      <c r="F5130" s="193" t="str">
        <f t="shared" si="9680"/>
        <v>MicrowavesHoffman, Brian</v>
      </c>
      <c r="G5130" s="193" t="str">
        <f t="shared" ref="G5130:M5130" si="9799">G$386</f>
        <v>Hoffman, Brian</v>
      </c>
      <c r="H5130" s="193" t="str">
        <f t="shared" si="9799"/>
        <v>Gaither, Kelli</v>
      </c>
      <c r="I5130" s="193" t="str">
        <f t="shared" si="9799"/>
        <v>BU952</v>
      </c>
      <c r="J5130" s="193" t="str">
        <f t="shared" si="9799"/>
        <v>BURKE CAMERA INC</v>
      </c>
      <c r="K5130" s="193" t="str">
        <f t="shared" si="9799"/>
        <v>all</v>
      </c>
      <c r="L5130" s="193">
        <f t="shared" si="9799"/>
        <v>0</v>
      </c>
      <c r="M5130" s="193">
        <f t="shared" si="9799"/>
        <v>0</v>
      </c>
      <c r="N5130" s="193" t="str">
        <f t="shared" si="9795"/>
        <v>Microwaves</v>
      </c>
      <c r="AA5130" s="193">
        <f t="shared" si="9682"/>
        <v>0</v>
      </c>
      <c r="AB5130" s="193" t="str">
        <f t="shared" ref="AB5130" si="9800">AB$386</f>
        <v>Gaither, Kelli</v>
      </c>
    </row>
    <row r="5131" spans="1:28" s="188" customFormat="1" ht="17.399999999999999">
      <c r="A5131" s="193" t="str">
        <f t="shared" si="9677"/>
        <v>Microwaves</v>
      </c>
      <c r="B5131" s="193" t="str">
        <f t="shared" si="9678"/>
        <v>DH030Microwaves</v>
      </c>
      <c r="C5131" s="193" t="str">
        <f t="shared" si="9679"/>
        <v>MicrowavesGaither, Kelli</v>
      </c>
      <c r="D5131" s="193"/>
      <c r="E5131" s="193"/>
      <c r="F5131" s="193" t="str">
        <f t="shared" si="9680"/>
        <v>MicrowavesHoffman, Brian</v>
      </c>
      <c r="G5131" s="193" t="str">
        <f t="shared" ref="G5131:M5131" si="9801">G$387</f>
        <v>Hoffman, Brian</v>
      </c>
      <c r="H5131" s="193" t="str">
        <f t="shared" si="9801"/>
        <v>Gaither, Kelli</v>
      </c>
      <c r="I5131" s="193" t="str">
        <f t="shared" si="9801"/>
        <v>DH030</v>
      </c>
      <c r="J5131" s="193" t="str">
        <f t="shared" si="9801"/>
        <v>D &amp; H DIST. CO</v>
      </c>
      <c r="K5131" s="193" t="str">
        <f t="shared" si="9801"/>
        <v>all</v>
      </c>
      <c r="L5131" s="193">
        <f t="shared" si="9801"/>
        <v>0</v>
      </c>
      <c r="M5131" s="193">
        <f t="shared" si="9801"/>
        <v>0</v>
      </c>
      <c r="N5131" s="193" t="str">
        <f t="shared" si="9795"/>
        <v>Microwaves</v>
      </c>
      <c r="AA5131" s="193">
        <f t="shared" si="9682"/>
        <v>0</v>
      </c>
      <c r="AB5131" s="193" t="str">
        <f t="shared" ref="AB5131" si="9802">AB$387</f>
        <v>Gaither, Kelli</v>
      </c>
    </row>
    <row r="5132" spans="1:28" s="188" customFormat="1" ht="17.399999999999999">
      <c r="A5132" s="193" t="str">
        <f t="shared" si="9677"/>
        <v>Microwaves</v>
      </c>
      <c r="B5132" s="193" t="str">
        <f t="shared" si="9678"/>
        <v>DW001Microwaves</v>
      </c>
      <c r="C5132" s="193" t="str">
        <f t="shared" si="9679"/>
        <v>MicrowavesGaither, Kelli</v>
      </c>
      <c r="D5132" s="193"/>
      <c r="E5132" s="193"/>
      <c r="F5132" s="193" t="str">
        <f t="shared" si="9680"/>
        <v>MicrowavesHoffman, Brian</v>
      </c>
      <c r="G5132" s="193" t="str">
        <f t="shared" ref="G5132:M5132" si="9803">G$388</f>
        <v>Hoffman, Brian</v>
      </c>
      <c r="H5132" s="193" t="str">
        <f t="shared" si="9803"/>
        <v>Gaither, Kelli</v>
      </c>
      <c r="I5132" s="193" t="str">
        <f t="shared" si="9803"/>
        <v>DW001</v>
      </c>
      <c r="J5132" s="193" t="str">
        <f t="shared" si="9803"/>
        <v>BRAZO'S DIST.</v>
      </c>
      <c r="K5132" s="193" t="str">
        <f t="shared" si="9803"/>
        <v>all</v>
      </c>
      <c r="L5132" s="193">
        <f t="shared" si="9803"/>
        <v>0</v>
      </c>
      <c r="M5132" s="193">
        <f t="shared" si="9803"/>
        <v>0</v>
      </c>
      <c r="N5132" s="193" t="str">
        <f t="shared" si="9795"/>
        <v>Microwaves</v>
      </c>
      <c r="AA5132" s="193">
        <f t="shared" si="9682"/>
        <v>0</v>
      </c>
      <c r="AB5132" s="193" t="str">
        <f t="shared" ref="AB5132" si="9804">AB$388</f>
        <v>Gaither, Kelli</v>
      </c>
    </row>
    <row r="5133" spans="1:28" s="188" customFormat="1" ht="17.399999999999999">
      <c r="A5133" s="193" t="str">
        <f t="shared" si="9677"/>
        <v>Microwaves</v>
      </c>
      <c r="B5133" s="193" t="str">
        <f t="shared" si="9678"/>
        <v>EA402Microwaves</v>
      </c>
      <c r="C5133" s="193" t="str">
        <f t="shared" si="9679"/>
        <v>MicrowavesGaither, Kelli</v>
      </c>
      <c r="D5133" s="193"/>
      <c r="E5133" s="193"/>
      <c r="F5133" s="193" t="str">
        <f t="shared" si="9680"/>
        <v>MicrowavesHoffman, Brian</v>
      </c>
      <c r="G5133" s="193" t="str">
        <f t="shared" ref="G5133:M5133" si="9805">G$389</f>
        <v>Hoffman, Brian</v>
      </c>
      <c r="H5133" s="193" t="str">
        <f t="shared" si="9805"/>
        <v>Gaither, Kelli</v>
      </c>
      <c r="I5133" s="193" t="str">
        <f t="shared" si="9805"/>
        <v>EA402</v>
      </c>
      <c r="J5133" s="193" t="str">
        <f t="shared" si="9805"/>
        <v>E&amp;S INTERNATIONAL ENTERPRISES INC</v>
      </c>
      <c r="K5133" s="193" t="str">
        <f t="shared" si="9805"/>
        <v>all</v>
      </c>
      <c r="L5133" s="193">
        <f t="shared" si="9805"/>
        <v>0</v>
      </c>
      <c r="M5133" s="193">
        <f t="shared" si="9805"/>
        <v>0</v>
      </c>
      <c r="N5133" s="193" t="str">
        <f t="shared" si="9795"/>
        <v>Microwaves</v>
      </c>
      <c r="AA5133" s="193">
        <f t="shared" si="9682"/>
        <v>0</v>
      </c>
      <c r="AB5133" s="193" t="str">
        <f t="shared" ref="AB5133" si="9806">AB$389</f>
        <v>Gaither, Kelli</v>
      </c>
    </row>
    <row r="5134" spans="1:28" s="188" customFormat="1" ht="17.399999999999999">
      <c r="A5134" s="193" t="str">
        <f t="shared" si="9677"/>
        <v>Microwaves</v>
      </c>
      <c r="B5134" s="193" t="str">
        <f t="shared" si="9678"/>
        <v>FC065Microwaves</v>
      </c>
      <c r="C5134" s="193" t="str">
        <f t="shared" si="9679"/>
        <v>MicrowavesGaither, Kelli</v>
      </c>
      <c r="D5134" s="193"/>
      <c r="E5134" s="193"/>
      <c r="F5134" s="193" t="str">
        <f t="shared" si="9680"/>
        <v>MicrowavesHoffman, Brian</v>
      </c>
      <c r="G5134" s="193" t="str">
        <f t="shared" ref="G5134:M5134" si="9807">G$390</f>
        <v>Hoffman, Brian</v>
      </c>
      <c r="H5134" s="193" t="str">
        <f t="shared" si="9807"/>
        <v>Gaither, Kelli</v>
      </c>
      <c r="I5134" s="193" t="str">
        <f t="shared" si="9807"/>
        <v>FC065</v>
      </c>
      <c r="J5134" s="193" t="str">
        <f t="shared" si="9807"/>
        <v>FRANKLIN CASH REGIST</v>
      </c>
      <c r="K5134" s="193" t="str">
        <f t="shared" si="9807"/>
        <v>all</v>
      </c>
      <c r="L5134" s="193">
        <f t="shared" si="9807"/>
        <v>0</v>
      </c>
      <c r="M5134" s="193">
        <f t="shared" si="9807"/>
        <v>0</v>
      </c>
      <c r="N5134" s="193" t="str">
        <f t="shared" si="9795"/>
        <v>Microwaves</v>
      </c>
      <c r="AA5134" s="193">
        <f t="shared" si="9682"/>
        <v>0</v>
      </c>
      <c r="AB5134" s="193" t="str">
        <f t="shared" ref="AB5134" si="9808">AB$390</f>
        <v>Gaither, Kelli</v>
      </c>
    </row>
    <row r="5135" spans="1:28" s="188" customFormat="1" ht="17.399999999999999">
      <c r="A5135" s="193" t="str">
        <f t="shared" si="9677"/>
        <v>Microwaves</v>
      </c>
      <c r="B5135" s="193" t="str">
        <f t="shared" si="9678"/>
        <v>FO512Microwaves</v>
      </c>
      <c r="C5135" s="193" t="str">
        <f t="shared" si="9679"/>
        <v>MicrowavesGaither, Kelli</v>
      </c>
      <c r="D5135" s="193"/>
      <c r="E5135" s="193"/>
      <c r="F5135" s="193" t="str">
        <f t="shared" si="9680"/>
        <v>MicrowavesHoffman, Brian</v>
      </c>
      <c r="G5135" s="193" t="str">
        <f t="shared" ref="G5135:M5135" si="9809">G$391</f>
        <v>Hoffman, Brian</v>
      </c>
      <c r="H5135" s="193" t="str">
        <f t="shared" si="9809"/>
        <v>Gaither, Kelli</v>
      </c>
      <c r="I5135" s="193" t="str">
        <f t="shared" si="9809"/>
        <v>FO512</v>
      </c>
      <c r="J5135" s="193" t="str">
        <f t="shared" si="9809"/>
        <v>FOTO-CARE LTD</v>
      </c>
      <c r="K5135" s="193" t="str">
        <f t="shared" si="9809"/>
        <v>all</v>
      </c>
      <c r="L5135" s="193">
        <f t="shared" si="9809"/>
        <v>0</v>
      </c>
      <c r="M5135" s="193">
        <f t="shared" si="9809"/>
        <v>0</v>
      </c>
      <c r="N5135" s="193" t="str">
        <f t="shared" si="9795"/>
        <v>Microwaves</v>
      </c>
      <c r="AA5135" s="193">
        <f t="shared" si="9682"/>
        <v>0</v>
      </c>
      <c r="AB5135" s="193" t="str">
        <f t="shared" ref="AB5135" si="9810">AB$391</f>
        <v>Gaither, Kelli</v>
      </c>
    </row>
    <row r="5136" spans="1:28" s="188" customFormat="1" ht="17.399999999999999">
      <c r="A5136" s="193" t="str">
        <f t="shared" ref="A5136:A5181" si="9811">T$17</f>
        <v>Microwaves</v>
      </c>
      <c r="B5136" s="193" t="str">
        <f t="shared" ref="B5136:B5181" si="9812">CONCATENATE(I5136,A5136)</f>
        <v>GR025Microwaves</v>
      </c>
      <c r="C5136" s="193" t="str">
        <f t="shared" ref="C5136:C5181" si="9813">CONCATENATE(A5136,H5136)</f>
        <v>MicrowavesGaither, Kelli</v>
      </c>
      <c r="D5136" s="193"/>
      <c r="E5136" s="193"/>
      <c r="F5136" s="193" t="str">
        <f t="shared" ref="F5136:F5181" si="9814">CONCATENATE(A5136,G5136)</f>
        <v>MicrowavesHoffman, Brian</v>
      </c>
      <c r="G5136" s="193" t="str">
        <f t="shared" ref="G5136:M5136" si="9815">G$392</f>
        <v>Hoffman, Brian</v>
      </c>
      <c r="H5136" s="193" t="str">
        <f t="shared" si="9815"/>
        <v>Gaither, Kelli</v>
      </c>
      <c r="I5136" s="193" t="str">
        <f t="shared" si="9815"/>
        <v>GR025</v>
      </c>
      <c r="J5136" s="193" t="str">
        <f t="shared" si="9815"/>
        <v>GRAYBAR ELECTRIC CO.</v>
      </c>
      <c r="K5136" s="193" t="str">
        <f t="shared" si="9815"/>
        <v>all</v>
      </c>
      <c r="L5136" s="193">
        <f t="shared" si="9815"/>
        <v>0</v>
      </c>
      <c r="M5136" s="193">
        <f t="shared" si="9815"/>
        <v>0</v>
      </c>
      <c r="N5136" s="193" t="str">
        <f t="shared" si="9795"/>
        <v>Microwaves</v>
      </c>
      <c r="AA5136" s="193">
        <f t="shared" ref="AA5136:AA5181" si="9816">AT$17</f>
        <v>0</v>
      </c>
      <c r="AB5136" s="193" t="str">
        <f t="shared" ref="AB5136" si="9817">AB$392</f>
        <v>Gaither, Kelli</v>
      </c>
    </row>
    <row r="5137" spans="1:28" s="188" customFormat="1" ht="17.399999999999999">
      <c r="A5137" s="193" t="str">
        <f t="shared" si="9811"/>
        <v>Microwaves</v>
      </c>
      <c r="B5137" s="193" t="str">
        <f t="shared" si="9812"/>
        <v>GR843Microwaves</v>
      </c>
      <c r="C5137" s="193" t="str">
        <f t="shared" si="9813"/>
        <v>MicrowavesGaither, Kelli</v>
      </c>
      <c r="D5137" s="193"/>
      <c r="E5137" s="193"/>
      <c r="F5137" s="193" t="str">
        <f t="shared" si="9814"/>
        <v>MicrowavesHoffman, Brian</v>
      </c>
      <c r="G5137" s="193" t="str">
        <f t="shared" ref="G5137:M5137" si="9818">G$393</f>
        <v>Hoffman, Brian</v>
      </c>
      <c r="H5137" s="193" t="str">
        <f t="shared" si="9818"/>
        <v>Gaither, Kelli</v>
      </c>
      <c r="I5137" s="193" t="str">
        <f t="shared" si="9818"/>
        <v>GR843</v>
      </c>
      <c r="J5137" s="193" t="str">
        <f t="shared" si="9818"/>
        <v>GREEN MOUNTAIN CAMERA LLC</v>
      </c>
      <c r="K5137" s="193" t="str">
        <f t="shared" si="9818"/>
        <v>all</v>
      </c>
      <c r="L5137" s="193">
        <f t="shared" si="9818"/>
        <v>0</v>
      </c>
      <c r="M5137" s="193">
        <f t="shared" si="9818"/>
        <v>0</v>
      </c>
      <c r="N5137" s="193" t="str">
        <f t="shared" si="9795"/>
        <v>Microwaves</v>
      </c>
      <c r="AA5137" s="193">
        <f t="shared" si="9816"/>
        <v>0</v>
      </c>
      <c r="AB5137" s="193" t="str">
        <f t="shared" ref="AB5137" si="9819">AB$393</f>
        <v>Gaither, Kelli</v>
      </c>
    </row>
    <row r="5138" spans="1:28" s="188" customFormat="1" ht="17.399999999999999">
      <c r="A5138" s="193" t="str">
        <f t="shared" si="9811"/>
        <v>Microwaves</v>
      </c>
      <c r="B5138" s="193" t="str">
        <f t="shared" si="9812"/>
        <v>HA215Microwaves</v>
      </c>
      <c r="C5138" s="193" t="str">
        <f t="shared" si="9813"/>
        <v>MicrowavesGaither, Kelli</v>
      </c>
      <c r="D5138" s="193"/>
      <c r="E5138" s="193"/>
      <c r="F5138" s="193" t="str">
        <f t="shared" si="9814"/>
        <v>MicrowavesHoffman, Brian</v>
      </c>
      <c r="G5138" s="193" t="str">
        <f t="shared" ref="G5138:M5138" si="9820">G$394</f>
        <v>Hoffman, Brian</v>
      </c>
      <c r="H5138" s="193" t="str">
        <f t="shared" si="9820"/>
        <v>Gaither, Kelli</v>
      </c>
      <c r="I5138" s="193" t="str">
        <f t="shared" si="9820"/>
        <v>HA215</v>
      </c>
      <c r="J5138" s="193" t="str">
        <f t="shared" si="9820"/>
        <v>HARCO INDUSTRIES INC</v>
      </c>
      <c r="K5138" s="193" t="str">
        <f t="shared" si="9820"/>
        <v>all</v>
      </c>
      <c r="L5138" s="193">
        <f t="shared" si="9820"/>
        <v>0</v>
      </c>
      <c r="M5138" s="193">
        <f t="shared" si="9820"/>
        <v>0</v>
      </c>
      <c r="N5138" s="193" t="str">
        <f t="shared" si="9795"/>
        <v>Microwaves</v>
      </c>
      <c r="AA5138" s="193">
        <f t="shared" si="9816"/>
        <v>0</v>
      </c>
      <c r="AB5138" s="193" t="str">
        <f t="shared" ref="AB5138" si="9821">AB$394</f>
        <v>Gaither, Kelli</v>
      </c>
    </row>
    <row r="5139" spans="1:28" s="188" customFormat="1" ht="17.399999999999999">
      <c r="A5139" s="193" t="str">
        <f t="shared" si="9811"/>
        <v>Microwaves</v>
      </c>
      <c r="B5139" s="193" t="str">
        <f t="shared" si="9812"/>
        <v>HI001Microwaves</v>
      </c>
      <c r="C5139" s="193" t="str">
        <f t="shared" si="9813"/>
        <v>MicrowavesGaither, Kelli</v>
      </c>
      <c r="D5139" s="193"/>
      <c r="E5139" s="193"/>
      <c r="F5139" s="193" t="str">
        <f t="shared" si="9814"/>
        <v>MicrowavesHoffman, Brian</v>
      </c>
      <c r="G5139" s="193" t="str">
        <f t="shared" ref="G5139:M5139" si="9822">G$395</f>
        <v>Hoffman, Brian</v>
      </c>
      <c r="H5139" s="193" t="str">
        <f t="shared" si="9822"/>
        <v>Gaither, Kelli</v>
      </c>
      <c r="I5139" s="193" t="str">
        <f t="shared" si="9822"/>
        <v>HI001</v>
      </c>
      <c r="J5139" s="193" t="str">
        <f t="shared" si="9822"/>
        <v>HINDA INC.</v>
      </c>
      <c r="K5139" s="193" t="str">
        <f t="shared" si="9822"/>
        <v>all</v>
      </c>
      <c r="L5139" s="193">
        <f t="shared" si="9822"/>
        <v>0</v>
      </c>
      <c r="M5139" s="193">
        <f t="shared" si="9822"/>
        <v>0</v>
      </c>
      <c r="N5139" s="193" t="str">
        <f t="shared" si="9795"/>
        <v>Microwaves</v>
      </c>
      <c r="AA5139" s="193">
        <f t="shared" si="9816"/>
        <v>0</v>
      </c>
      <c r="AB5139" s="193" t="str">
        <f t="shared" ref="AB5139" si="9823">AB$395</f>
        <v>Gaither, Kelli</v>
      </c>
    </row>
    <row r="5140" spans="1:28" s="188" customFormat="1" ht="17.399999999999999">
      <c r="A5140" s="193" t="str">
        <f t="shared" si="9811"/>
        <v>Microwaves</v>
      </c>
      <c r="B5140" s="193" t="str">
        <f t="shared" si="9812"/>
        <v>IM266Microwaves</v>
      </c>
      <c r="C5140" s="193" t="str">
        <f t="shared" si="9813"/>
        <v>MicrowavesGaither, Kelli</v>
      </c>
      <c r="D5140" s="193"/>
      <c r="E5140" s="193"/>
      <c r="F5140" s="193" t="str">
        <f t="shared" si="9814"/>
        <v>MicrowavesHoffman, Brian</v>
      </c>
      <c r="G5140" s="193" t="str">
        <f t="shared" ref="G5140:M5140" si="9824">G$396</f>
        <v>Hoffman, Brian</v>
      </c>
      <c r="H5140" s="193" t="str">
        <f t="shared" si="9824"/>
        <v>Gaither, Kelli</v>
      </c>
      <c r="I5140" s="193" t="str">
        <f t="shared" si="9824"/>
        <v>IM266</v>
      </c>
      <c r="J5140" s="193" t="str">
        <f t="shared" si="9824"/>
        <v>IMAGE LOGISTICS</v>
      </c>
      <c r="K5140" s="193" t="str">
        <f t="shared" si="9824"/>
        <v>all</v>
      </c>
      <c r="L5140" s="193">
        <f t="shared" si="9824"/>
        <v>0</v>
      </c>
      <c r="M5140" s="193">
        <f t="shared" si="9824"/>
        <v>0</v>
      </c>
      <c r="N5140" s="193" t="str">
        <f t="shared" si="9795"/>
        <v>Microwaves</v>
      </c>
      <c r="AA5140" s="193">
        <f t="shared" si="9816"/>
        <v>0</v>
      </c>
      <c r="AB5140" s="193" t="str">
        <f t="shared" ref="AB5140" si="9825">AB$396</f>
        <v>Gaither, Kelli</v>
      </c>
    </row>
    <row r="5141" spans="1:28" s="188" customFormat="1" ht="17.399999999999999">
      <c r="A5141" s="193" t="str">
        <f t="shared" si="9811"/>
        <v>Microwaves</v>
      </c>
      <c r="B5141" s="193" t="str">
        <f t="shared" si="9812"/>
        <v>J0028Microwaves</v>
      </c>
      <c r="C5141" s="193" t="str">
        <f t="shared" si="9813"/>
        <v>MicrowavesGaither, Kelli</v>
      </c>
      <c r="D5141" s="193"/>
      <c r="E5141" s="193"/>
      <c r="F5141" s="193" t="str">
        <f t="shared" si="9814"/>
        <v>MicrowavesHoffman, Brian</v>
      </c>
      <c r="G5141" s="193" t="str">
        <f t="shared" ref="G5141:M5141" si="9826">G$397</f>
        <v>Hoffman, Brian</v>
      </c>
      <c r="H5141" s="193" t="str">
        <f t="shared" si="9826"/>
        <v>Gaither, Kelli</v>
      </c>
      <c r="I5141" s="193" t="str">
        <f t="shared" si="9826"/>
        <v>J0028</v>
      </c>
      <c r="J5141" s="193" t="str">
        <f t="shared" si="9826"/>
        <v>ACCESS A/V LLC</v>
      </c>
      <c r="K5141" s="193" t="str">
        <f t="shared" si="9826"/>
        <v>all</v>
      </c>
      <c r="L5141" s="193">
        <f t="shared" si="9826"/>
        <v>0</v>
      </c>
      <c r="M5141" s="193">
        <f t="shared" si="9826"/>
        <v>0</v>
      </c>
      <c r="N5141" s="193" t="str">
        <f t="shared" si="9795"/>
        <v>Microwaves</v>
      </c>
      <c r="AA5141" s="193">
        <f t="shared" si="9816"/>
        <v>0</v>
      </c>
      <c r="AB5141" s="193" t="str">
        <f t="shared" ref="AB5141" si="9827">AB$397</f>
        <v>Gaither, Kelli</v>
      </c>
    </row>
    <row r="5142" spans="1:28" s="188" customFormat="1" ht="17.399999999999999">
      <c r="A5142" s="193" t="str">
        <f t="shared" si="9811"/>
        <v>Microwaves</v>
      </c>
      <c r="B5142" s="193" t="str">
        <f t="shared" si="9812"/>
        <v>JA581Microwaves</v>
      </c>
      <c r="C5142" s="193" t="str">
        <f t="shared" si="9813"/>
        <v>MicrowavesGaither, Kelli</v>
      </c>
      <c r="D5142" s="193"/>
      <c r="E5142" s="193"/>
      <c r="F5142" s="193" t="str">
        <f t="shared" si="9814"/>
        <v>MicrowavesHoffman, Brian</v>
      </c>
      <c r="G5142" s="193" t="str">
        <f t="shared" ref="G5142:M5142" si="9828">G$398</f>
        <v>Hoffman, Brian</v>
      </c>
      <c r="H5142" s="193" t="str">
        <f t="shared" si="9828"/>
        <v>Gaither, Kelli</v>
      </c>
      <c r="I5142" s="193" t="str">
        <f t="shared" si="9828"/>
        <v>JA581</v>
      </c>
      <c r="J5142" s="193" t="str">
        <f t="shared" si="9828"/>
        <v>JALUX AMERICA'S INC</v>
      </c>
      <c r="K5142" s="193" t="str">
        <f t="shared" si="9828"/>
        <v>all</v>
      </c>
      <c r="L5142" s="193">
        <f t="shared" si="9828"/>
        <v>0</v>
      </c>
      <c r="M5142" s="193">
        <f t="shared" si="9828"/>
        <v>0</v>
      </c>
      <c r="N5142" s="193" t="str">
        <f t="shared" si="9795"/>
        <v>Microwaves</v>
      </c>
      <c r="AA5142" s="193">
        <f t="shared" si="9816"/>
        <v>0</v>
      </c>
      <c r="AB5142" s="193" t="str">
        <f t="shared" ref="AB5142" si="9829">AB$398</f>
        <v>Gaither, Kelli</v>
      </c>
    </row>
    <row r="5143" spans="1:28" s="188" customFormat="1" ht="17.399999999999999">
      <c r="A5143" s="193" t="str">
        <f t="shared" si="9811"/>
        <v>Microwaves</v>
      </c>
      <c r="B5143" s="193" t="str">
        <f t="shared" si="9812"/>
        <v>JH020Microwaves</v>
      </c>
      <c r="C5143" s="193" t="str">
        <f t="shared" si="9813"/>
        <v>MicrowavesGaither, Kelli</v>
      </c>
      <c r="D5143" s="193"/>
      <c r="E5143" s="193"/>
      <c r="F5143" s="193" t="str">
        <f t="shared" si="9814"/>
        <v>MicrowavesHoffman, Brian</v>
      </c>
      <c r="G5143" s="193" t="str">
        <f t="shared" ref="G5143:M5143" si="9830">G$399</f>
        <v>Hoffman, Brian</v>
      </c>
      <c r="H5143" s="193" t="str">
        <f t="shared" si="9830"/>
        <v>Gaither, Kelli</v>
      </c>
      <c r="I5143" s="193" t="str">
        <f t="shared" si="9830"/>
        <v>JH020</v>
      </c>
      <c r="J5143" s="193" t="str">
        <f t="shared" si="9830"/>
        <v>JHAM INTERNATIONAL C</v>
      </c>
      <c r="K5143" s="193" t="str">
        <f t="shared" si="9830"/>
        <v>all</v>
      </c>
      <c r="L5143" s="193">
        <f t="shared" si="9830"/>
        <v>0</v>
      </c>
      <c r="M5143" s="193">
        <f t="shared" si="9830"/>
        <v>0</v>
      </c>
      <c r="N5143" s="193" t="str">
        <f t="shared" si="9795"/>
        <v>Microwaves</v>
      </c>
      <c r="AA5143" s="193">
        <f t="shared" si="9816"/>
        <v>0</v>
      </c>
      <c r="AB5143" s="193" t="str">
        <f t="shared" ref="AB5143" si="9831">AB$399</f>
        <v>Gaither, Kelli</v>
      </c>
    </row>
    <row r="5144" spans="1:28" s="188" customFormat="1" ht="17.399999999999999">
      <c r="A5144" s="193" t="str">
        <f t="shared" si="9811"/>
        <v>Microwaves</v>
      </c>
      <c r="B5144" s="193" t="str">
        <f t="shared" si="9812"/>
        <v>LA020Microwaves</v>
      </c>
      <c r="C5144" s="193" t="str">
        <f t="shared" si="9813"/>
        <v>MicrowavesGaither, Kelli</v>
      </c>
      <c r="D5144" s="193"/>
      <c r="E5144" s="193"/>
      <c r="F5144" s="193" t="str">
        <f t="shared" si="9814"/>
        <v>MicrowavesHoffman, Brian</v>
      </c>
      <c r="G5144" s="193" t="str">
        <f t="shared" ref="G5144:M5144" si="9832">G$400</f>
        <v>Hoffman, Brian</v>
      </c>
      <c r="H5144" s="193" t="str">
        <f t="shared" si="9832"/>
        <v>Gaither, Kelli</v>
      </c>
      <c r="I5144" s="193" t="str">
        <f t="shared" si="9832"/>
        <v>LA020</v>
      </c>
      <c r="J5144" s="193" t="str">
        <f t="shared" si="9832"/>
        <v>LAPINE ASSOCIATES IN</v>
      </c>
      <c r="K5144" s="193" t="str">
        <f t="shared" si="9832"/>
        <v>all</v>
      </c>
      <c r="L5144" s="193">
        <f t="shared" si="9832"/>
        <v>0</v>
      </c>
      <c r="M5144" s="193">
        <f t="shared" si="9832"/>
        <v>0</v>
      </c>
      <c r="N5144" s="193" t="str">
        <f t="shared" si="9795"/>
        <v>Microwaves</v>
      </c>
      <c r="AA5144" s="193">
        <f t="shared" si="9816"/>
        <v>0</v>
      </c>
      <c r="AB5144" s="193" t="str">
        <f t="shared" ref="AB5144" si="9833">AB$400</f>
        <v>Gaither, Kelli</v>
      </c>
    </row>
    <row r="5145" spans="1:28" s="188" customFormat="1" ht="17.399999999999999">
      <c r="A5145" s="193" t="str">
        <f t="shared" si="9811"/>
        <v>Microwaves</v>
      </c>
      <c r="B5145" s="193" t="str">
        <f t="shared" si="9812"/>
        <v>LI722Microwaves</v>
      </c>
      <c r="C5145" s="193" t="str">
        <f t="shared" si="9813"/>
        <v>MicrowavesGaither, Kelli</v>
      </c>
      <c r="D5145" s="193"/>
      <c r="E5145" s="193"/>
      <c r="F5145" s="193" t="str">
        <f t="shared" si="9814"/>
        <v>MicrowavesHoffman, Brian</v>
      </c>
      <c r="G5145" s="193" t="str">
        <f t="shared" ref="G5145:M5145" si="9834">G$401</f>
        <v>Hoffman, Brian</v>
      </c>
      <c r="H5145" s="193" t="str">
        <f t="shared" si="9834"/>
        <v>Gaither, Kelli</v>
      </c>
      <c r="I5145" s="193" t="str">
        <f t="shared" si="9834"/>
        <v>LI722</v>
      </c>
      <c r="J5145" s="193" t="str">
        <f t="shared" si="9834"/>
        <v>LIFETOUCH NATIONAL SCHOOL STUDIOS I</v>
      </c>
      <c r="K5145" s="193" t="str">
        <f t="shared" si="9834"/>
        <v>all</v>
      </c>
      <c r="L5145" s="193">
        <f t="shared" si="9834"/>
        <v>0</v>
      </c>
      <c r="M5145" s="193">
        <f t="shared" si="9834"/>
        <v>0</v>
      </c>
      <c r="N5145" s="193" t="str">
        <f t="shared" si="9795"/>
        <v>Microwaves</v>
      </c>
      <c r="AA5145" s="193">
        <f t="shared" si="9816"/>
        <v>0</v>
      </c>
      <c r="AB5145" s="193" t="str">
        <f t="shared" ref="AB5145" si="9835">AB$401</f>
        <v>Gaither, Kelli</v>
      </c>
    </row>
    <row r="5146" spans="1:28" s="188" customFormat="1" ht="17.399999999999999">
      <c r="A5146" s="193" t="str">
        <f t="shared" si="9811"/>
        <v>Microwaves</v>
      </c>
      <c r="B5146" s="193" t="str">
        <f t="shared" si="9812"/>
        <v>MI690Microwaves</v>
      </c>
      <c r="C5146" s="193" t="str">
        <f t="shared" si="9813"/>
        <v>MicrowavesGaither, Kelli</v>
      </c>
      <c r="D5146" s="193"/>
      <c r="E5146" s="193"/>
      <c r="F5146" s="193" t="str">
        <f t="shared" si="9814"/>
        <v>MicrowavesHoffman, Brian</v>
      </c>
      <c r="G5146" s="193" t="str">
        <f t="shared" ref="G5146:M5146" si="9836">G$402</f>
        <v>Hoffman, Brian</v>
      </c>
      <c r="H5146" s="193" t="str">
        <f t="shared" si="9836"/>
        <v>Gaither, Kelli</v>
      </c>
      <c r="I5146" s="193" t="str">
        <f t="shared" si="9836"/>
        <v>MI690</v>
      </c>
      <c r="J5146" s="193" t="str">
        <f t="shared" si="9836"/>
        <v>MIRA ENTERPRISE</v>
      </c>
      <c r="K5146" s="193" t="str">
        <f t="shared" si="9836"/>
        <v>all</v>
      </c>
      <c r="L5146" s="193">
        <f t="shared" si="9836"/>
        <v>0</v>
      </c>
      <c r="M5146" s="193">
        <f t="shared" si="9836"/>
        <v>0</v>
      </c>
      <c r="N5146" s="193" t="str">
        <f t="shared" si="9795"/>
        <v>Microwaves</v>
      </c>
      <c r="AA5146" s="193">
        <f t="shared" si="9816"/>
        <v>0</v>
      </c>
      <c r="AB5146" s="193" t="str">
        <f t="shared" ref="AB5146" si="9837">AB$402</f>
        <v>Gaither, Kelli</v>
      </c>
    </row>
    <row r="5147" spans="1:28" s="188" customFormat="1" ht="17.399999999999999">
      <c r="A5147" s="193" t="str">
        <f t="shared" si="9811"/>
        <v>Microwaves</v>
      </c>
      <c r="B5147" s="193" t="str">
        <f t="shared" si="9812"/>
        <v>PR060Microwaves</v>
      </c>
      <c r="C5147" s="193" t="str">
        <f t="shared" si="9813"/>
        <v>MicrowavesGaither, Kelli</v>
      </c>
      <c r="D5147" s="193"/>
      <c r="E5147" s="193"/>
      <c r="F5147" s="193" t="str">
        <f t="shared" si="9814"/>
        <v>MicrowavesHoffman, Brian</v>
      </c>
      <c r="G5147" s="193" t="str">
        <f t="shared" ref="G5147:M5147" si="9838">G$403</f>
        <v>Hoffman, Brian</v>
      </c>
      <c r="H5147" s="193" t="str">
        <f t="shared" si="9838"/>
        <v>Gaither, Kelli</v>
      </c>
      <c r="I5147" s="193" t="str">
        <f t="shared" si="9838"/>
        <v>PR060</v>
      </c>
      <c r="J5147" s="193" t="str">
        <f t="shared" si="9838"/>
        <v>PRECISION TRADING</v>
      </c>
      <c r="K5147" s="193" t="str">
        <f t="shared" si="9838"/>
        <v>all</v>
      </c>
      <c r="L5147" s="193">
        <f t="shared" si="9838"/>
        <v>0</v>
      </c>
      <c r="M5147" s="193">
        <f t="shared" si="9838"/>
        <v>0</v>
      </c>
      <c r="N5147" s="193" t="str">
        <f t="shared" si="9795"/>
        <v>Microwaves</v>
      </c>
      <c r="AA5147" s="193">
        <f t="shared" si="9816"/>
        <v>0</v>
      </c>
      <c r="AB5147" s="193" t="str">
        <f t="shared" ref="AB5147" si="9839">AB$403</f>
        <v>Gaither, Kelli</v>
      </c>
    </row>
    <row r="5148" spans="1:28" s="188" customFormat="1" ht="17.399999999999999">
      <c r="A5148" s="193" t="str">
        <f t="shared" si="9811"/>
        <v>Microwaves</v>
      </c>
      <c r="B5148" s="193" t="str">
        <f t="shared" si="9812"/>
        <v>PR960Microwaves</v>
      </c>
      <c r="C5148" s="193" t="str">
        <f t="shared" si="9813"/>
        <v>MicrowavesGaither, Kelli</v>
      </c>
      <c r="D5148" s="193"/>
      <c r="E5148" s="193"/>
      <c r="F5148" s="193" t="str">
        <f t="shared" si="9814"/>
        <v>MicrowavesHoffman, Brian</v>
      </c>
      <c r="G5148" s="193" t="str">
        <f t="shared" ref="G5148:M5148" si="9840">G$404</f>
        <v>Hoffman, Brian</v>
      </c>
      <c r="H5148" s="193" t="str">
        <f t="shared" si="9840"/>
        <v>Gaither, Kelli</v>
      </c>
      <c r="I5148" s="193" t="str">
        <f t="shared" si="9840"/>
        <v>PR960</v>
      </c>
      <c r="J5148" s="193" t="str">
        <f t="shared" si="9840"/>
        <v>PRINCESS CRUISE LINES</v>
      </c>
      <c r="K5148" s="193" t="str">
        <f t="shared" si="9840"/>
        <v>all</v>
      </c>
      <c r="L5148" s="193">
        <f t="shared" si="9840"/>
        <v>0</v>
      </c>
      <c r="M5148" s="193">
        <f t="shared" si="9840"/>
        <v>0</v>
      </c>
      <c r="N5148" s="193" t="str">
        <f t="shared" si="9795"/>
        <v>Microwaves</v>
      </c>
      <c r="AA5148" s="193">
        <f t="shared" si="9816"/>
        <v>0</v>
      </c>
      <c r="AB5148" s="193" t="str">
        <f t="shared" ref="AB5148" si="9841">AB$404</f>
        <v>Gaither, Kelli</v>
      </c>
    </row>
    <row r="5149" spans="1:28" s="188" customFormat="1" ht="17.399999999999999">
      <c r="A5149" s="193" t="str">
        <f t="shared" si="9811"/>
        <v>Microwaves</v>
      </c>
      <c r="B5149" s="193" t="str">
        <f t="shared" si="9812"/>
        <v>RE802Microwaves</v>
      </c>
      <c r="C5149" s="193" t="str">
        <f t="shared" si="9813"/>
        <v>MicrowavesGaither, Kelli</v>
      </c>
      <c r="D5149" s="193"/>
      <c r="E5149" s="193"/>
      <c r="F5149" s="193" t="str">
        <f t="shared" si="9814"/>
        <v>MicrowavesHoffman, Brian</v>
      </c>
      <c r="G5149" s="193" t="str">
        <f t="shared" ref="G5149:M5149" si="9842">G$405</f>
        <v>Hoffman, Brian</v>
      </c>
      <c r="H5149" s="193" t="str">
        <f t="shared" si="9842"/>
        <v>Gaither, Kelli</v>
      </c>
      <c r="I5149" s="193" t="str">
        <f t="shared" si="9842"/>
        <v>RE802</v>
      </c>
      <c r="J5149" s="193" t="str">
        <f t="shared" si="9842"/>
        <v>REEF PHOTO AND VIDEO INC</v>
      </c>
      <c r="K5149" s="193" t="str">
        <f t="shared" si="9842"/>
        <v>all</v>
      </c>
      <c r="L5149" s="193">
        <f t="shared" si="9842"/>
        <v>0</v>
      </c>
      <c r="M5149" s="193">
        <f t="shared" si="9842"/>
        <v>0</v>
      </c>
      <c r="N5149" s="193" t="str">
        <f t="shared" si="9795"/>
        <v>Microwaves</v>
      </c>
      <c r="AA5149" s="193">
        <f t="shared" si="9816"/>
        <v>0</v>
      </c>
      <c r="AB5149" s="193" t="str">
        <f t="shared" ref="AB5149" si="9843">AB$405</f>
        <v>Gaither, Kelli</v>
      </c>
    </row>
    <row r="5150" spans="1:28" s="188" customFormat="1" ht="17.399999999999999">
      <c r="A5150" s="193" t="str">
        <f t="shared" si="9811"/>
        <v>Microwaves</v>
      </c>
      <c r="B5150" s="193" t="str">
        <f t="shared" si="9812"/>
        <v>SC015Microwaves</v>
      </c>
      <c r="C5150" s="193" t="str">
        <f t="shared" si="9813"/>
        <v>MicrowavesGaither, Kelli</v>
      </c>
      <c r="D5150" s="193"/>
      <c r="E5150" s="193"/>
      <c r="F5150" s="193" t="str">
        <f t="shared" si="9814"/>
        <v>MicrowavesHoffman, Brian</v>
      </c>
      <c r="G5150" s="193" t="str">
        <f t="shared" ref="G5150:M5150" si="9844">G$406</f>
        <v>Hoffman, Brian</v>
      </c>
      <c r="H5150" s="193" t="str">
        <f t="shared" si="9844"/>
        <v>Gaither, Kelli</v>
      </c>
      <c r="I5150" s="193" t="str">
        <f t="shared" si="9844"/>
        <v>SC015</v>
      </c>
      <c r="J5150" s="193" t="str">
        <f t="shared" si="9844"/>
        <v>SUPERSONIC ELECTRONI</v>
      </c>
      <c r="K5150" s="193" t="str">
        <f t="shared" si="9844"/>
        <v>all</v>
      </c>
      <c r="L5150" s="193">
        <f t="shared" si="9844"/>
        <v>0</v>
      </c>
      <c r="M5150" s="193">
        <f t="shared" si="9844"/>
        <v>0</v>
      </c>
      <c r="N5150" s="193" t="str">
        <f t="shared" si="9795"/>
        <v>Microwaves</v>
      </c>
      <c r="AA5150" s="193">
        <f t="shared" si="9816"/>
        <v>0</v>
      </c>
      <c r="AB5150" s="193" t="str">
        <f t="shared" ref="AB5150" si="9845">AB$406</f>
        <v>Gaither, Kelli</v>
      </c>
    </row>
    <row r="5151" spans="1:28" s="188" customFormat="1" ht="17.399999999999999">
      <c r="A5151" s="193" t="str">
        <f t="shared" si="9811"/>
        <v>Microwaves</v>
      </c>
      <c r="B5151" s="193" t="str">
        <f t="shared" si="9812"/>
        <v>SE735Microwaves</v>
      </c>
      <c r="C5151" s="193" t="str">
        <f t="shared" si="9813"/>
        <v>MicrowavesGaither, Kelli</v>
      </c>
      <c r="D5151" s="193"/>
      <c r="E5151" s="193"/>
      <c r="F5151" s="193" t="str">
        <f t="shared" si="9814"/>
        <v>MicrowavesHoffman, Brian</v>
      </c>
      <c r="G5151" s="193" t="str">
        <f t="shared" ref="G5151:M5151" si="9846">G$407</f>
        <v>Hoffman, Brian</v>
      </c>
      <c r="H5151" s="193" t="str">
        <f t="shared" si="9846"/>
        <v>Gaither, Kelli</v>
      </c>
      <c r="I5151" s="193" t="str">
        <f t="shared" si="9846"/>
        <v>SE735</v>
      </c>
      <c r="J5151" s="193" t="str">
        <f t="shared" si="9846"/>
        <v>SENNARI USA</v>
      </c>
      <c r="K5151" s="193" t="str">
        <f t="shared" si="9846"/>
        <v>all</v>
      </c>
      <c r="L5151" s="193">
        <f t="shared" si="9846"/>
        <v>0</v>
      </c>
      <c r="M5151" s="193">
        <f t="shared" si="9846"/>
        <v>0</v>
      </c>
      <c r="N5151" s="193" t="str">
        <f t="shared" si="9795"/>
        <v>Microwaves</v>
      </c>
      <c r="AA5151" s="193">
        <f t="shared" si="9816"/>
        <v>0</v>
      </c>
      <c r="AB5151" s="193" t="str">
        <f t="shared" ref="AB5151" si="9847">AB$407</f>
        <v>Gaither, Kelli</v>
      </c>
    </row>
    <row r="5152" spans="1:28" s="188" customFormat="1" ht="17.399999999999999">
      <c r="A5152" s="193" t="str">
        <f t="shared" si="9811"/>
        <v>Microwaves</v>
      </c>
      <c r="B5152" s="193" t="str">
        <f t="shared" si="9812"/>
        <v>SP080Microwaves</v>
      </c>
      <c r="C5152" s="193" t="str">
        <f t="shared" si="9813"/>
        <v>MicrowavesGaither, Kelli</v>
      </c>
      <c r="D5152" s="193"/>
      <c r="E5152" s="193"/>
      <c r="F5152" s="193" t="str">
        <f t="shared" si="9814"/>
        <v>MicrowavesHoffman, Brian</v>
      </c>
      <c r="G5152" s="193" t="str">
        <f t="shared" ref="G5152:M5152" si="9848">G$408</f>
        <v>Hoffman, Brian</v>
      </c>
      <c r="H5152" s="193" t="str">
        <f t="shared" si="9848"/>
        <v>Gaither, Kelli</v>
      </c>
      <c r="I5152" s="193" t="str">
        <f t="shared" si="9848"/>
        <v>SP080</v>
      </c>
      <c r="J5152" s="193" t="str">
        <f t="shared" si="9848"/>
        <v>S. P. RICHARDS COMPA</v>
      </c>
      <c r="K5152" s="193" t="str">
        <f t="shared" si="9848"/>
        <v>all</v>
      </c>
      <c r="L5152" s="193">
        <f t="shared" si="9848"/>
        <v>0</v>
      </c>
      <c r="M5152" s="193">
        <f t="shared" si="9848"/>
        <v>0</v>
      </c>
      <c r="N5152" s="193" t="str">
        <f t="shared" si="9795"/>
        <v>Microwaves</v>
      </c>
      <c r="AA5152" s="193">
        <f t="shared" si="9816"/>
        <v>0</v>
      </c>
      <c r="AB5152" s="193" t="str">
        <f t="shared" ref="AB5152" si="9849">AB$408</f>
        <v>Gaither, Kelli</v>
      </c>
    </row>
    <row r="5153" spans="1:28" s="188" customFormat="1" ht="17.399999999999999">
      <c r="A5153" s="193" t="str">
        <f t="shared" si="9811"/>
        <v>Microwaves</v>
      </c>
      <c r="B5153" s="193" t="str">
        <f t="shared" si="9812"/>
        <v>TE107Microwaves</v>
      </c>
      <c r="C5153" s="193" t="str">
        <f t="shared" si="9813"/>
        <v>MicrowavesGaither, Kelli</v>
      </c>
      <c r="D5153" s="193"/>
      <c r="E5153" s="193"/>
      <c r="F5153" s="193" t="str">
        <f t="shared" si="9814"/>
        <v>MicrowavesHoffman, Brian</v>
      </c>
      <c r="G5153" s="193" t="str">
        <f t="shared" ref="G5153:M5153" si="9850">G$409</f>
        <v>Hoffman, Brian</v>
      </c>
      <c r="H5153" s="193" t="str">
        <f t="shared" si="9850"/>
        <v>Gaither, Kelli</v>
      </c>
      <c r="I5153" s="193" t="str">
        <f t="shared" si="9850"/>
        <v>TE107</v>
      </c>
      <c r="J5153" s="193" t="str">
        <f t="shared" si="9850"/>
        <v>TECHNICOLOR / TEL-EQUIPMENT</v>
      </c>
      <c r="K5153" s="193" t="str">
        <f t="shared" si="9850"/>
        <v>all</v>
      </c>
      <c r="L5153" s="193" t="str">
        <f t="shared" si="9850"/>
        <v>H2H Performance Video</v>
      </c>
      <c r="M5153" s="193" t="str">
        <f t="shared" si="9850"/>
        <v>TV, Technics</v>
      </c>
      <c r="N5153" s="193" t="str">
        <f t="shared" si="9795"/>
        <v>Microwaves</v>
      </c>
      <c r="AA5153" s="193">
        <f t="shared" si="9816"/>
        <v>0</v>
      </c>
      <c r="AB5153" s="193" t="str">
        <f t="shared" ref="AB5153" si="9851">AB$409</f>
        <v>Gaither, Kelli</v>
      </c>
    </row>
    <row r="5154" spans="1:28" s="188" customFormat="1" ht="17.399999999999999">
      <c r="A5154" s="193" t="str">
        <f t="shared" si="9811"/>
        <v>Microwaves</v>
      </c>
      <c r="B5154" s="193" t="str">
        <f t="shared" si="9812"/>
        <v>UR001Microwaves</v>
      </c>
      <c r="C5154" s="193" t="str">
        <f t="shared" si="9813"/>
        <v>MicrowavesGaither, Kelli</v>
      </c>
      <c r="D5154" s="193"/>
      <c r="E5154" s="193"/>
      <c r="F5154" s="193" t="str">
        <f t="shared" si="9814"/>
        <v>MicrowavesHoffman, Brian</v>
      </c>
      <c r="G5154" s="193" t="str">
        <f t="shared" ref="G5154:M5154" si="9852">G$410</f>
        <v>Hoffman, Brian</v>
      </c>
      <c r="H5154" s="193" t="str">
        <f t="shared" si="9852"/>
        <v>Gaither, Kelli</v>
      </c>
      <c r="I5154" s="193" t="str">
        <f t="shared" si="9852"/>
        <v>UR001</v>
      </c>
      <c r="J5154" s="193" t="str">
        <f t="shared" si="9852"/>
        <v>URBAN OUTFITTERS INC</v>
      </c>
      <c r="K5154" s="193" t="str">
        <f t="shared" si="9852"/>
        <v>all</v>
      </c>
      <c r="L5154" s="193">
        <f t="shared" si="9852"/>
        <v>0</v>
      </c>
      <c r="M5154" s="193">
        <f t="shared" si="9852"/>
        <v>0</v>
      </c>
      <c r="N5154" s="193" t="str">
        <f t="shared" si="9795"/>
        <v>Microwaves</v>
      </c>
      <c r="AA5154" s="193">
        <f t="shared" si="9816"/>
        <v>0</v>
      </c>
      <c r="AB5154" s="193" t="str">
        <f t="shared" ref="AB5154" si="9853">AB$410</f>
        <v>Gaither, Kelli</v>
      </c>
    </row>
    <row r="5155" spans="1:28" s="188" customFormat="1" ht="17.399999999999999">
      <c r="A5155" s="193" t="str">
        <f t="shared" si="9811"/>
        <v>Microwaves</v>
      </c>
      <c r="B5155" s="193" t="str">
        <f t="shared" si="9812"/>
        <v>US310Microwaves</v>
      </c>
      <c r="C5155" s="193" t="str">
        <f t="shared" si="9813"/>
        <v>MicrowavesGaither, Kelli</v>
      </c>
      <c r="D5155" s="193"/>
      <c r="E5155" s="193"/>
      <c r="F5155" s="193" t="str">
        <f t="shared" si="9814"/>
        <v>MicrowavesHoffman, Brian</v>
      </c>
      <c r="G5155" s="193" t="str">
        <f t="shared" ref="G5155:M5155" si="9854">G$411</f>
        <v>Hoffman, Brian</v>
      </c>
      <c r="H5155" s="193" t="str">
        <f t="shared" si="9854"/>
        <v>Gaither, Kelli</v>
      </c>
      <c r="I5155" s="193" t="str">
        <f t="shared" si="9854"/>
        <v>US310</v>
      </c>
      <c r="J5155" s="193" t="str">
        <f t="shared" si="9854"/>
        <v>US ASIA</v>
      </c>
      <c r="K5155" s="193" t="str">
        <f t="shared" si="9854"/>
        <v>all</v>
      </c>
      <c r="L5155" s="193">
        <f t="shared" si="9854"/>
        <v>0</v>
      </c>
      <c r="M5155" s="193">
        <f t="shared" si="9854"/>
        <v>0</v>
      </c>
      <c r="N5155" s="193" t="str">
        <f t="shared" si="9795"/>
        <v>Microwaves</v>
      </c>
      <c r="AA5155" s="193">
        <f t="shared" si="9816"/>
        <v>0</v>
      </c>
      <c r="AB5155" s="193" t="str">
        <f t="shared" ref="AB5155" si="9855">AB$411</f>
        <v>Gaither, Kelli</v>
      </c>
    </row>
    <row r="5156" spans="1:28" s="188" customFormat="1" ht="17.399999999999999">
      <c r="A5156" s="193" t="str">
        <f t="shared" si="9811"/>
        <v>Microwaves</v>
      </c>
      <c r="B5156" s="193" t="str">
        <f t="shared" si="9812"/>
        <v>ZA116Microwaves</v>
      </c>
      <c r="C5156" s="193" t="str">
        <f t="shared" si="9813"/>
        <v>MicrowavesGaither, Kelli</v>
      </c>
      <c r="D5156" s="193"/>
      <c r="E5156" s="193"/>
      <c r="F5156" s="193" t="str">
        <f t="shared" si="9814"/>
        <v>MicrowavesHoffman, Brian</v>
      </c>
      <c r="G5156" s="193" t="str">
        <f t="shared" ref="G5156:M5156" si="9856">G$412</f>
        <v>Hoffman, Brian</v>
      </c>
      <c r="H5156" s="193" t="str">
        <f t="shared" si="9856"/>
        <v>Gaither, Kelli</v>
      </c>
      <c r="I5156" s="193" t="str">
        <f t="shared" si="9856"/>
        <v>ZA116</v>
      </c>
      <c r="J5156" s="193" t="str">
        <f t="shared" si="9856"/>
        <v>ZALMEN REISS AND ASSOCIATES INC</v>
      </c>
      <c r="K5156" s="193" t="str">
        <f t="shared" si="9856"/>
        <v>all</v>
      </c>
      <c r="L5156" s="193">
        <f t="shared" si="9856"/>
        <v>0</v>
      </c>
      <c r="M5156" s="193">
        <f t="shared" si="9856"/>
        <v>0</v>
      </c>
      <c r="N5156" s="193" t="str">
        <f t="shared" si="9795"/>
        <v>Microwaves</v>
      </c>
      <c r="AA5156" s="193">
        <f t="shared" si="9816"/>
        <v>0</v>
      </c>
      <c r="AB5156" s="193" t="str">
        <f t="shared" ref="AB5156" si="9857">AB$412</f>
        <v>Gaither, Kelli</v>
      </c>
    </row>
    <row r="5157" spans="1:28" s="188" customFormat="1" ht="17.399999999999999">
      <c r="A5157" s="193" t="str">
        <f t="shared" si="9811"/>
        <v>Microwaves</v>
      </c>
      <c r="B5157" s="193" t="str">
        <f t="shared" si="9812"/>
        <v>CO902Microwaves</v>
      </c>
      <c r="C5157" s="193" t="str">
        <f t="shared" si="9813"/>
        <v>MicrowavesGaither, Kelli</v>
      </c>
      <c r="D5157" s="193"/>
      <c r="E5157" s="193"/>
      <c r="F5157" s="193" t="str">
        <f t="shared" si="9814"/>
        <v>MicrowavesHoffman, Brian</v>
      </c>
      <c r="G5157" s="193" t="str">
        <f t="shared" ref="G5157:M5157" si="9858">G$413</f>
        <v>Hoffman, Brian</v>
      </c>
      <c r="H5157" s="193" t="str">
        <f t="shared" si="9858"/>
        <v>Gaither, Kelli</v>
      </c>
      <c r="I5157" s="193" t="str">
        <f t="shared" si="9858"/>
        <v>CO902</v>
      </c>
      <c r="J5157" s="193" t="str">
        <f t="shared" si="9858"/>
        <v>COMCAST</v>
      </c>
      <c r="K5157" s="193" t="str">
        <f t="shared" si="9858"/>
        <v>all</v>
      </c>
      <c r="L5157" s="193">
        <f t="shared" si="9858"/>
        <v>0</v>
      </c>
      <c r="M5157" s="193">
        <f t="shared" si="9858"/>
        <v>0</v>
      </c>
      <c r="N5157" s="193" t="str">
        <f t="shared" si="9795"/>
        <v>Microwaves</v>
      </c>
      <c r="AA5157" s="193">
        <f t="shared" si="9816"/>
        <v>0</v>
      </c>
      <c r="AB5157" s="193" t="str">
        <f t="shared" ref="AB5157" si="9859">AB$413</f>
        <v>Gaither, Kelli</v>
      </c>
    </row>
    <row r="5158" spans="1:28" s="188" customFormat="1" ht="17.399999999999999">
      <c r="A5158" s="193" t="str">
        <f t="shared" si="9811"/>
        <v>Microwaves</v>
      </c>
      <c r="B5158" s="193" t="str">
        <f t="shared" si="9812"/>
        <v>VI128Microwaves</v>
      </c>
      <c r="C5158" s="193" t="str">
        <f t="shared" si="9813"/>
        <v>MicrowavesGaither, Kelli</v>
      </c>
      <c r="D5158" s="193"/>
      <c r="E5158" s="193"/>
      <c r="F5158" s="193" t="str">
        <f t="shared" si="9814"/>
        <v>MicrowavesHoffman, Brian</v>
      </c>
      <c r="G5158" s="193" t="str">
        <f t="shared" ref="G5158:M5158" si="9860">G$414</f>
        <v>Hoffman, Brian</v>
      </c>
      <c r="H5158" s="193" t="str">
        <f t="shared" si="9860"/>
        <v>Gaither, Kelli</v>
      </c>
      <c r="I5158" s="193" t="str">
        <f t="shared" si="9860"/>
        <v>VI128</v>
      </c>
      <c r="J5158" s="193" t="str">
        <f t="shared" si="9860"/>
        <v>Graybar Electronics - Video Insight</v>
      </c>
      <c r="K5158" s="193" t="str">
        <f t="shared" si="9860"/>
        <v>all</v>
      </c>
      <c r="L5158" s="193">
        <f t="shared" si="9860"/>
        <v>0</v>
      </c>
      <c r="M5158" s="193">
        <f t="shared" si="9860"/>
        <v>0</v>
      </c>
      <c r="N5158" s="193" t="str">
        <f t="shared" si="9795"/>
        <v>Microwaves</v>
      </c>
      <c r="AA5158" s="193">
        <f t="shared" si="9816"/>
        <v>0</v>
      </c>
      <c r="AB5158" s="193">
        <f t="shared" ref="AB5158" si="9861">AB$414</f>
        <v>0</v>
      </c>
    </row>
    <row r="5159" spans="1:28" s="188" customFormat="1" ht="17.399999999999999">
      <c r="A5159" s="193" t="str">
        <f t="shared" si="9811"/>
        <v>Microwaves</v>
      </c>
      <c r="B5159" s="193" t="str">
        <f t="shared" si="9812"/>
        <v>0Microwaves</v>
      </c>
      <c r="C5159" s="193" t="str">
        <f t="shared" si="9813"/>
        <v>Microwaves0</v>
      </c>
      <c r="D5159" s="193"/>
      <c r="E5159" s="193"/>
      <c r="F5159" s="193" t="str">
        <f t="shared" si="9814"/>
        <v>Microwaves0</v>
      </c>
      <c r="G5159" s="193">
        <f t="shared" ref="G5159:M5159" si="9862">G$415</f>
        <v>0</v>
      </c>
      <c r="H5159" s="193">
        <f t="shared" si="9862"/>
        <v>0</v>
      </c>
      <c r="I5159" s="193">
        <f t="shared" si="9862"/>
        <v>0</v>
      </c>
      <c r="J5159" s="193">
        <f t="shared" si="9862"/>
        <v>0</v>
      </c>
      <c r="K5159" s="193">
        <f t="shared" si="9862"/>
        <v>0</v>
      </c>
      <c r="L5159" s="193">
        <f t="shared" si="9862"/>
        <v>0</v>
      </c>
      <c r="M5159" s="193">
        <f t="shared" si="9862"/>
        <v>0</v>
      </c>
      <c r="N5159" s="193" t="str">
        <f t="shared" si="9795"/>
        <v>Microwaves</v>
      </c>
      <c r="AA5159" s="193">
        <f t="shared" si="9816"/>
        <v>0</v>
      </c>
      <c r="AB5159" s="193">
        <f t="shared" ref="AB5159" si="9863">AB$415</f>
        <v>0</v>
      </c>
    </row>
    <row r="5160" spans="1:28" s="188" customFormat="1" ht="17.399999999999999">
      <c r="A5160" s="193" t="str">
        <f t="shared" si="9811"/>
        <v>Microwaves</v>
      </c>
      <c r="B5160" s="193" t="str">
        <f t="shared" si="9812"/>
        <v>0Microwaves</v>
      </c>
      <c r="C5160" s="193" t="str">
        <f t="shared" si="9813"/>
        <v>Microwaves0</v>
      </c>
      <c r="D5160" s="193"/>
      <c r="E5160" s="193"/>
      <c r="F5160" s="193" t="str">
        <f t="shared" si="9814"/>
        <v>Microwaves0</v>
      </c>
      <c r="G5160" s="193">
        <f t="shared" ref="G5160:M5160" si="9864">G$416</f>
        <v>0</v>
      </c>
      <c r="H5160" s="193">
        <f t="shared" si="9864"/>
        <v>0</v>
      </c>
      <c r="I5160" s="193">
        <f t="shared" si="9864"/>
        <v>0</v>
      </c>
      <c r="J5160" s="193">
        <f t="shared" si="9864"/>
        <v>0</v>
      </c>
      <c r="K5160" s="193">
        <f t="shared" si="9864"/>
        <v>0</v>
      </c>
      <c r="L5160" s="193">
        <f t="shared" si="9864"/>
        <v>0</v>
      </c>
      <c r="M5160" s="193">
        <f t="shared" si="9864"/>
        <v>0</v>
      </c>
      <c r="N5160" s="193" t="str">
        <f t="shared" si="9795"/>
        <v>Microwaves</v>
      </c>
      <c r="AA5160" s="193">
        <f t="shared" si="9816"/>
        <v>0</v>
      </c>
      <c r="AB5160" s="193">
        <f t="shared" ref="AB5160" si="9865">AB$416</f>
        <v>0</v>
      </c>
    </row>
    <row r="5161" spans="1:28" s="188" customFormat="1" ht="17.399999999999999">
      <c r="A5161" s="193" t="str">
        <f t="shared" si="9811"/>
        <v>Microwaves</v>
      </c>
      <c r="B5161" s="193" t="str">
        <f t="shared" si="9812"/>
        <v>0Microwaves</v>
      </c>
      <c r="C5161" s="193" t="str">
        <f t="shared" si="9813"/>
        <v>Microwaves0</v>
      </c>
      <c r="D5161" s="193"/>
      <c r="E5161" s="193"/>
      <c r="F5161" s="193" t="str">
        <f t="shared" si="9814"/>
        <v>Microwaves0</v>
      </c>
      <c r="G5161" s="193">
        <f t="shared" ref="G5161:M5161" si="9866">G$417</f>
        <v>0</v>
      </c>
      <c r="H5161" s="193">
        <f t="shared" si="9866"/>
        <v>0</v>
      </c>
      <c r="I5161" s="193">
        <f t="shared" si="9866"/>
        <v>0</v>
      </c>
      <c r="J5161" s="193">
        <f t="shared" si="9866"/>
        <v>0</v>
      </c>
      <c r="K5161" s="193">
        <f t="shared" si="9866"/>
        <v>0</v>
      </c>
      <c r="L5161" s="193">
        <f t="shared" si="9866"/>
        <v>0</v>
      </c>
      <c r="M5161" s="193">
        <f t="shared" si="9866"/>
        <v>0</v>
      </c>
      <c r="N5161" s="193" t="str">
        <f t="shared" si="9795"/>
        <v>Microwaves</v>
      </c>
      <c r="AA5161" s="193">
        <f t="shared" si="9816"/>
        <v>0</v>
      </c>
      <c r="AB5161" s="193">
        <f t="shared" ref="AB5161" si="9867">AB$417</f>
        <v>0</v>
      </c>
    </row>
    <row r="5162" spans="1:28" s="188" customFormat="1" ht="17.399999999999999">
      <c r="A5162" s="193" t="str">
        <f t="shared" si="9811"/>
        <v>Microwaves</v>
      </c>
      <c r="B5162" s="193" t="str">
        <f t="shared" si="9812"/>
        <v>0Microwaves</v>
      </c>
      <c r="C5162" s="193" t="str">
        <f t="shared" si="9813"/>
        <v>Microwaves0</v>
      </c>
      <c r="D5162" s="193"/>
      <c r="E5162" s="193"/>
      <c r="F5162" s="193" t="str">
        <f t="shared" si="9814"/>
        <v>Microwaves0</v>
      </c>
      <c r="G5162" s="193">
        <f t="shared" ref="G5162:M5162" si="9868">G$418</f>
        <v>0</v>
      </c>
      <c r="H5162" s="193">
        <f t="shared" si="9868"/>
        <v>0</v>
      </c>
      <c r="I5162" s="193">
        <f t="shared" si="9868"/>
        <v>0</v>
      </c>
      <c r="J5162" s="193">
        <f t="shared" si="9868"/>
        <v>0</v>
      </c>
      <c r="K5162" s="193">
        <f t="shared" si="9868"/>
        <v>0</v>
      </c>
      <c r="L5162" s="193">
        <f t="shared" si="9868"/>
        <v>0</v>
      </c>
      <c r="M5162" s="193">
        <f t="shared" si="9868"/>
        <v>0</v>
      </c>
      <c r="N5162" s="193" t="str">
        <f t="shared" si="9795"/>
        <v>Microwaves</v>
      </c>
      <c r="AA5162" s="193">
        <f t="shared" si="9816"/>
        <v>0</v>
      </c>
      <c r="AB5162" s="193">
        <f t="shared" ref="AB5162" si="9869">AB$418</f>
        <v>0</v>
      </c>
    </row>
    <row r="5163" spans="1:28" s="188" customFormat="1" ht="17.399999999999999">
      <c r="A5163" s="193" t="str">
        <f t="shared" si="9811"/>
        <v>Microwaves</v>
      </c>
      <c r="B5163" s="193" t="str">
        <f t="shared" si="9812"/>
        <v>0Microwaves</v>
      </c>
      <c r="C5163" s="193" t="str">
        <f t="shared" si="9813"/>
        <v>Microwaves0</v>
      </c>
      <c r="D5163" s="193"/>
      <c r="E5163" s="193"/>
      <c r="F5163" s="193" t="str">
        <f t="shared" si="9814"/>
        <v>Microwaves0</v>
      </c>
      <c r="G5163" s="193">
        <f t="shared" ref="G5163:M5163" si="9870">G$419</f>
        <v>0</v>
      </c>
      <c r="H5163" s="193">
        <f t="shared" si="9870"/>
        <v>0</v>
      </c>
      <c r="I5163" s="193">
        <f t="shared" si="9870"/>
        <v>0</v>
      </c>
      <c r="J5163" s="193">
        <f t="shared" si="9870"/>
        <v>0</v>
      </c>
      <c r="K5163" s="193">
        <f t="shared" si="9870"/>
        <v>0</v>
      </c>
      <c r="L5163" s="193">
        <f t="shared" si="9870"/>
        <v>0</v>
      </c>
      <c r="M5163" s="193">
        <f t="shared" si="9870"/>
        <v>0</v>
      </c>
      <c r="N5163" s="193" t="str">
        <f t="shared" si="9795"/>
        <v>Microwaves</v>
      </c>
      <c r="AA5163" s="193">
        <f t="shared" si="9816"/>
        <v>0</v>
      </c>
      <c r="AB5163" s="193">
        <f t="shared" ref="AB5163" si="9871">AB$419</f>
        <v>0</v>
      </c>
    </row>
    <row r="5164" spans="1:28" s="188" customFormat="1" ht="17.399999999999999">
      <c r="A5164" s="193" t="str">
        <f t="shared" si="9811"/>
        <v>Microwaves</v>
      </c>
      <c r="B5164" s="193" t="str">
        <f t="shared" si="9812"/>
        <v>0Microwaves</v>
      </c>
      <c r="C5164" s="193" t="str">
        <f t="shared" si="9813"/>
        <v>Microwaves0</v>
      </c>
      <c r="D5164" s="193"/>
      <c r="E5164" s="193"/>
      <c r="F5164" s="193" t="str">
        <f t="shared" si="9814"/>
        <v>Microwaves0</v>
      </c>
      <c r="G5164" s="193">
        <f t="shared" ref="G5164:M5164" si="9872">G$420</f>
        <v>0</v>
      </c>
      <c r="H5164" s="193">
        <f t="shared" si="9872"/>
        <v>0</v>
      </c>
      <c r="I5164" s="193">
        <f t="shared" si="9872"/>
        <v>0</v>
      </c>
      <c r="J5164" s="193">
        <f t="shared" si="9872"/>
        <v>0</v>
      </c>
      <c r="K5164" s="193">
        <f t="shared" si="9872"/>
        <v>0</v>
      </c>
      <c r="L5164" s="193">
        <f t="shared" si="9872"/>
        <v>0</v>
      </c>
      <c r="M5164" s="193">
        <f t="shared" si="9872"/>
        <v>0</v>
      </c>
      <c r="N5164" s="193" t="str">
        <f t="shared" si="9795"/>
        <v>Microwaves</v>
      </c>
      <c r="AA5164" s="193">
        <f t="shared" si="9816"/>
        <v>0</v>
      </c>
      <c r="AB5164" s="193">
        <f t="shared" ref="AB5164" si="9873">AB$420</f>
        <v>0</v>
      </c>
    </row>
    <row r="5165" spans="1:28" s="188" customFormat="1" ht="17.399999999999999">
      <c r="A5165" s="193" t="str">
        <f t="shared" si="9811"/>
        <v>Microwaves</v>
      </c>
      <c r="B5165" s="193" t="str">
        <f t="shared" si="9812"/>
        <v>0Microwaves</v>
      </c>
      <c r="C5165" s="193" t="str">
        <f t="shared" si="9813"/>
        <v>Microwaves0</v>
      </c>
      <c r="D5165" s="193"/>
      <c r="E5165" s="193"/>
      <c r="F5165" s="193" t="str">
        <f t="shared" si="9814"/>
        <v>Microwaves0</v>
      </c>
      <c r="G5165" s="193">
        <f t="shared" ref="G5165:M5165" si="9874">G$421</f>
        <v>0</v>
      </c>
      <c r="H5165" s="193">
        <f t="shared" si="9874"/>
        <v>0</v>
      </c>
      <c r="I5165" s="193">
        <f t="shared" si="9874"/>
        <v>0</v>
      </c>
      <c r="J5165" s="193">
        <f t="shared" si="9874"/>
        <v>0</v>
      </c>
      <c r="K5165" s="193">
        <f t="shared" si="9874"/>
        <v>0</v>
      </c>
      <c r="L5165" s="193">
        <f t="shared" si="9874"/>
        <v>0</v>
      </c>
      <c r="M5165" s="193">
        <f t="shared" si="9874"/>
        <v>0</v>
      </c>
      <c r="N5165" s="193" t="str">
        <f t="shared" si="9795"/>
        <v>Microwaves</v>
      </c>
      <c r="AA5165" s="193">
        <f t="shared" si="9816"/>
        <v>0</v>
      </c>
      <c r="AB5165" s="193">
        <f t="shared" ref="AB5165" si="9875">AB$421</f>
        <v>0</v>
      </c>
    </row>
    <row r="5166" spans="1:28" s="188" customFormat="1" ht="17.399999999999999">
      <c r="A5166" s="193" t="str">
        <f t="shared" si="9811"/>
        <v>Microwaves</v>
      </c>
      <c r="B5166" s="193" t="str">
        <f t="shared" si="9812"/>
        <v>0Microwaves</v>
      </c>
      <c r="C5166" s="193" t="str">
        <f t="shared" si="9813"/>
        <v>Microwaves0</v>
      </c>
      <c r="D5166" s="193"/>
      <c r="E5166" s="193"/>
      <c r="F5166" s="193" t="str">
        <f t="shared" si="9814"/>
        <v>Microwaves0</v>
      </c>
      <c r="G5166" s="193">
        <f t="shared" ref="G5166:M5166" si="9876">G$422</f>
        <v>0</v>
      </c>
      <c r="H5166" s="193">
        <f t="shared" si="9876"/>
        <v>0</v>
      </c>
      <c r="I5166" s="193">
        <f t="shared" si="9876"/>
        <v>0</v>
      </c>
      <c r="J5166" s="193">
        <f t="shared" si="9876"/>
        <v>0</v>
      </c>
      <c r="K5166" s="193">
        <f t="shared" si="9876"/>
        <v>0</v>
      </c>
      <c r="L5166" s="193">
        <f t="shared" si="9876"/>
        <v>0</v>
      </c>
      <c r="M5166" s="193">
        <f t="shared" si="9876"/>
        <v>0</v>
      </c>
      <c r="N5166" s="193" t="str">
        <f t="shared" si="9795"/>
        <v>Microwaves</v>
      </c>
      <c r="AA5166" s="193">
        <f t="shared" si="9816"/>
        <v>0</v>
      </c>
      <c r="AB5166" s="193">
        <f t="shared" ref="AB5166" si="9877">AB$422</f>
        <v>0</v>
      </c>
    </row>
    <row r="5167" spans="1:28" s="188" customFormat="1" ht="17.399999999999999">
      <c r="A5167" s="193" t="str">
        <f t="shared" si="9811"/>
        <v>Microwaves</v>
      </c>
      <c r="B5167" s="193" t="str">
        <f t="shared" si="9812"/>
        <v>0Microwaves</v>
      </c>
      <c r="C5167" s="193" t="str">
        <f t="shared" si="9813"/>
        <v>Microwaves0</v>
      </c>
      <c r="D5167" s="193"/>
      <c r="E5167" s="193"/>
      <c r="F5167" s="193" t="str">
        <f t="shared" si="9814"/>
        <v>Microwaves0</v>
      </c>
      <c r="G5167" s="193">
        <f t="shared" ref="G5167:M5167" si="9878">G$423</f>
        <v>0</v>
      </c>
      <c r="H5167" s="193">
        <f t="shared" si="9878"/>
        <v>0</v>
      </c>
      <c r="I5167" s="193">
        <f t="shared" si="9878"/>
        <v>0</v>
      </c>
      <c r="J5167" s="193">
        <f t="shared" si="9878"/>
        <v>0</v>
      </c>
      <c r="K5167" s="193">
        <f t="shared" si="9878"/>
        <v>0</v>
      </c>
      <c r="L5167" s="193">
        <f t="shared" si="9878"/>
        <v>0</v>
      </c>
      <c r="M5167" s="193">
        <f t="shared" si="9878"/>
        <v>0</v>
      </c>
      <c r="N5167" s="193" t="str">
        <f t="shared" si="9795"/>
        <v>Microwaves</v>
      </c>
      <c r="AA5167" s="193">
        <f t="shared" si="9816"/>
        <v>0</v>
      </c>
      <c r="AB5167" s="193">
        <f t="shared" ref="AB5167" si="9879">AB$423</f>
        <v>0</v>
      </c>
    </row>
    <row r="5168" spans="1:28" s="188" customFormat="1" ht="17.399999999999999">
      <c r="A5168" s="193" t="str">
        <f t="shared" si="9811"/>
        <v>Microwaves</v>
      </c>
      <c r="B5168" s="193" t="str">
        <f t="shared" si="9812"/>
        <v>0Microwaves</v>
      </c>
      <c r="C5168" s="193" t="str">
        <f t="shared" si="9813"/>
        <v>Microwaves0</v>
      </c>
      <c r="D5168" s="193"/>
      <c r="E5168" s="193"/>
      <c r="F5168" s="193" t="str">
        <f t="shared" si="9814"/>
        <v>Microwaves0</v>
      </c>
      <c r="G5168" s="193">
        <f t="shared" ref="G5168:M5168" si="9880">G$424</f>
        <v>0</v>
      </c>
      <c r="H5168" s="193">
        <f t="shared" si="9880"/>
        <v>0</v>
      </c>
      <c r="I5168" s="193">
        <f t="shared" si="9880"/>
        <v>0</v>
      </c>
      <c r="J5168" s="193">
        <f t="shared" si="9880"/>
        <v>0</v>
      </c>
      <c r="K5168" s="193">
        <f t="shared" si="9880"/>
        <v>0</v>
      </c>
      <c r="L5168" s="193">
        <f t="shared" si="9880"/>
        <v>0</v>
      </c>
      <c r="M5168" s="193">
        <f t="shared" si="9880"/>
        <v>0</v>
      </c>
      <c r="N5168" s="193" t="str">
        <f t="shared" si="9795"/>
        <v>Microwaves</v>
      </c>
      <c r="AA5168" s="193">
        <f t="shared" si="9816"/>
        <v>0</v>
      </c>
      <c r="AB5168" s="193">
        <f t="shared" ref="AB5168" si="9881">AB$424</f>
        <v>0</v>
      </c>
    </row>
    <row r="5169" spans="1:28" s="188" customFormat="1" ht="17.399999999999999">
      <c r="A5169" s="193" t="str">
        <f t="shared" si="9811"/>
        <v>Microwaves</v>
      </c>
      <c r="B5169" s="193" t="str">
        <f t="shared" si="9812"/>
        <v>0Microwaves</v>
      </c>
      <c r="C5169" s="193" t="str">
        <f t="shared" si="9813"/>
        <v>Microwaves0</v>
      </c>
      <c r="D5169" s="193"/>
      <c r="E5169" s="193"/>
      <c r="F5169" s="193" t="str">
        <f t="shared" si="9814"/>
        <v>Microwaves0</v>
      </c>
      <c r="G5169" s="193">
        <f t="shared" ref="G5169:M5169" si="9882">G$425</f>
        <v>0</v>
      </c>
      <c r="H5169" s="193">
        <f t="shared" si="9882"/>
        <v>0</v>
      </c>
      <c r="I5169" s="193">
        <f t="shared" si="9882"/>
        <v>0</v>
      </c>
      <c r="J5169" s="193">
        <f t="shared" si="9882"/>
        <v>0</v>
      </c>
      <c r="K5169" s="193">
        <f t="shared" si="9882"/>
        <v>0</v>
      </c>
      <c r="L5169" s="193">
        <f t="shared" si="9882"/>
        <v>0</v>
      </c>
      <c r="M5169" s="193">
        <f t="shared" si="9882"/>
        <v>0</v>
      </c>
      <c r="N5169" s="193" t="str">
        <f t="shared" si="9795"/>
        <v>Microwaves</v>
      </c>
      <c r="AA5169" s="193">
        <f t="shared" si="9816"/>
        <v>0</v>
      </c>
      <c r="AB5169" s="193">
        <f t="shared" ref="AB5169" si="9883">AB$425</f>
        <v>0</v>
      </c>
    </row>
    <row r="5170" spans="1:28" s="188" customFormat="1" ht="17.399999999999999">
      <c r="A5170" s="193" t="str">
        <f t="shared" si="9811"/>
        <v>Microwaves</v>
      </c>
      <c r="B5170" s="193" t="str">
        <f t="shared" si="9812"/>
        <v>0Microwaves</v>
      </c>
      <c r="C5170" s="193" t="str">
        <f t="shared" si="9813"/>
        <v>Microwaves0</v>
      </c>
      <c r="D5170" s="193"/>
      <c r="E5170" s="193"/>
      <c r="F5170" s="193" t="str">
        <f t="shared" si="9814"/>
        <v>Microwaves0</v>
      </c>
      <c r="G5170" s="193">
        <f t="shared" ref="G5170:M5170" si="9884">G$426</f>
        <v>0</v>
      </c>
      <c r="H5170" s="193">
        <f t="shared" si="9884"/>
        <v>0</v>
      </c>
      <c r="I5170" s="193">
        <f t="shared" si="9884"/>
        <v>0</v>
      </c>
      <c r="J5170" s="193">
        <f t="shared" si="9884"/>
        <v>0</v>
      </c>
      <c r="K5170" s="193">
        <f t="shared" si="9884"/>
        <v>0</v>
      </c>
      <c r="L5170" s="193">
        <f t="shared" si="9884"/>
        <v>0</v>
      </c>
      <c r="M5170" s="193">
        <f t="shared" si="9884"/>
        <v>0</v>
      </c>
      <c r="N5170" s="193" t="str">
        <f t="shared" si="9795"/>
        <v>Microwaves</v>
      </c>
      <c r="AA5170" s="193">
        <f t="shared" si="9816"/>
        <v>0</v>
      </c>
      <c r="AB5170" s="193">
        <f t="shared" ref="AB5170" si="9885">AB$426</f>
        <v>0</v>
      </c>
    </row>
    <row r="5171" spans="1:28" s="188" customFormat="1" ht="17.399999999999999">
      <c r="A5171" s="193" t="str">
        <f t="shared" si="9811"/>
        <v>Microwaves</v>
      </c>
      <c r="B5171" s="193" t="str">
        <f t="shared" si="9812"/>
        <v>0Microwaves</v>
      </c>
      <c r="C5171" s="193" t="str">
        <f t="shared" si="9813"/>
        <v>Microwaves0</v>
      </c>
      <c r="D5171" s="193"/>
      <c r="E5171" s="193"/>
      <c r="F5171" s="193" t="str">
        <f t="shared" si="9814"/>
        <v>Microwaves0</v>
      </c>
      <c r="G5171" s="193">
        <f t="shared" ref="G5171:M5171" si="9886">G$427</f>
        <v>0</v>
      </c>
      <c r="H5171" s="193">
        <f t="shared" si="9886"/>
        <v>0</v>
      </c>
      <c r="I5171" s="193">
        <f t="shared" si="9886"/>
        <v>0</v>
      </c>
      <c r="J5171" s="193">
        <f t="shared" si="9886"/>
        <v>0</v>
      </c>
      <c r="K5171" s="193">
        <f t="shared" si="9886"/>
        <v>0</v>
      </c>
      <c r="L5171" s="193">
        <f t="shared" si="9886"/>
        <v>0</v>
      </c>
      <c r="M5171" s="193">
        <f t="shared" si="9886"/>
        <v>0</v>
      </c>
      <c r="N5171" s="193" t="str">
        <f t="shared" si="9795"/>
        <v>Microwaves</v>
      </c>
      <c r="AA5171" s="193">
        <f t="shared" si="9816"/>
        <v>0</v>
      </c>
      <c r="AB5171" s="193">
        <f t="shared" ref="AB5171" si="9887">AB$427</f>
        <v>0</v>
      </c>
    </row>
    <row r="5172" spans="1:28" s="188" customFormat="1" ht="17.399999999999999">
      <c r="A5172" s="193" t="str">
        <f t="shared" si="9811"/>
        <v>Microwaves</v>
      </c>
      <c r="B5172" s="193" t="str">
        <f t="shared" si="9812"/>
        <v>0Microwaves</v>
      </c>
      <c r="C5172" s="193" t="str">
        <f t="shared" si="9813"/>
        <v>Microwaves0</v>
      </c>
      <c r="D5172" s="193"/>
      <c r="E5172" s="193"/>
      <c r="F5172" s="193" t="str">
        <f t="shared" si="9814"/>
        <v>Microwaves0</v>
      </c>
      <c r="G5172" s="193">
        <f t="shared" ref="G5172:M5172" si="9888">G$428</f>
        <v>0</v>
      </c>
      <c r="H5172" s="193">
        <f t="shared" si="9888"/>
        <v>0</v>
      </c>
      <c r="I5172" s="193">
        <f t="shared" si="9888"/>
        <v>0</v>
      </c>
      <c r="J5172" s="193">
        <f t="shared" si="9888"/>
        <v>0</v>
      </c>
      <c r="K5172" s="193">
        <f t="shared" si="9888"/>
        <v>0</v>
      </c>
      <c r="L5172" s="193">
        <f t="shared" si="9888"/>
        <v>0</v>
      </c>
      <c r="M5172" s="193">
        <f t="shared" si="9888"/>
        <v>0</v>
      </c>
      <c r="N5172" s="193" t="str">
        <f t="shared" si="9795"/>
        <v>Microwaves</v>
      </c>
      <c r="AA5172" s="193">
        <f t="shared" si="9816"/>
        <v>0</v>
      </c>
      <c r="AB5172" s="193">
        <f t="shared" ref="AB5172" si="9889">AB$428</f>
        <v>0</v>
      </c>
    </row>
    <row r="5173" spans="1:28" s="188" customFormat="1" ht="17.399999999999999">
      <c r="A5173" s="193" t="str">
        <f t="shared" si="9811"/>
        <v>Microwaves</v>
      </c>
      <c r="B5173" s="193" t="str">
        <f t="shared" si="9812"/>
        <v>0Microwaves</v>
      </c>
      <c r="C5173" s="193" t="str">
        <f t="shared" si="9813"/>
        <v>Microwaves0</v>
      </c>
      <c r="D5173" s="193"/>
      <c r="E5173" s="193"/>
      <c r="F5173" s="193" t="str">
        <f t="shared" si="9814"/>
        <v>Microwaves0</v>
      </c>
      <c r="G5173" s="193">
        <f t="shared" ref="G5173:M5173" si="9890">G$429</f>
        <v>0</v>
      </c>
      <c r="H5173" s="193">
        <f t="shared" si="9890"/>
        <v>0</v>
      </c>
      <c r="I5173" s="193">
        <f t="shared" si="9890"/>
        <v>0</v>
      </c>
      <c r="J5173" s="193">
        <f t="shared" si="9890"/>
        <v>0</v>
      </c>
      <c r="K5173" s="193">
        <f t="shared" si="9890"/>
        <v>0</v>
      </c>
      <c r="L5173" s="193">
        <f t="shared" si="9890"/>
        <v>0</v>
      </c>
      <c r="M5173" s="193">
        <f t="shared" si="9890"/>
        <v>0</v>
      </c>
      <c r="N5173" s="193" t="str">
        <f t="shared" si="9795"/>
        <v>Microwaves</v>
      </c>
      <c r="AA5173" s="193">
        <f t="shared" si="9816"/>
        <v>0</v>
      </c>
      <c r="AB5173" s="193">
        <f t="shared" ref="AB5173" si="9891">AB$429</f>
        <v>0</v>
      </c>
    </row>
    <row r="5174" spans="1:28" s="188" customFormat="1" ht="17.399999999999999">
      <c r="A5174" s="193" t="str">
        <f t="shared" si="9811"/>
        <v>Microwaves</v>
      </c>
      <c r="B5174" s="193" t="str">
        <f t="shared" si="9812"/>
        <v>0Microwaves</v>
      </c>
      <c r="C5174" s="193" t="str">
        <f t="shared" si="9813"/>
        <v>Microwaves0</v>
      </c>
      <c r="D5174" s="193"/>
      <c r="E5174" s="193"/>
      <c r="F5174" s="193" t="str">
        <f t="shared" si="9814"/>
        <v>Microwaves0</v>
      </c>
      <c r="G5174" s="193">
        <f t="shared" ref="G5174:M5174" si="9892">G$430</f>
        <v>0</v>
      </c>
      <c r="H5174" s="193">
        <f t="shared" si="9892"/>
        <v>0</v>
      </c>
      <c r="I5174" s="193">
        <f t="shared" si="9892"/>
        <v>0</v>
      </c>
      <c r="J5174" s="193">
        <f t="shared" si="9892"/>
        <v>0</v>
      </c>
      <c r="K5174" s="193">
        <f t="shared" si="9892"/>
        <v>0</v>
      </c>
      <c r="L5174" s="193">
        <f t="shared" si="9892"/>
        <v>0</v>
      </c>
      <c r="M5174" s="193">
        <f t="shared" si="9892"/>
        <v>0</v>
      </c>
      <c r="N5174" s="193" t="str">
        <f t="shared" si="9795"/>
        <v>Microwaves</v>
      </c>
      <c r="AA5174" s="193">
        <f t="shared" si="9816"/>
        <v>0</v>
      </c>
      <c r="AB5174" s="193">
        <f t="shared" ref="AB5174" si="9893">AB$430</f>
        <v>0</v>
      </c>
    </row>
    <row r="5175" spans="1:28" s="188" customFormat="1" ht="17.399999999999999">
      <c r="A5175" s="193" t="str">
        <f t="shared" si="9811"/>
        <v>Microwaves</v>
      </c>
      <c r="B5175" s="193" t="str">
        <f t="shared" si="9812"/>
        <v>0Microwaves</v>
      </c>
      <c r="C5175" s="193" t="str">
        <f t="shared" si="9813"/>
        <v>Microwaves0</v>
      </c>
      <c r="D5175" s="193"/>
      <c r="E5175" s="193"/>
      <c r="F5175" s="193" t="str">
        <f t="shared" si="9814"/>
        <v>Microwaves0</v>
      </c>
      <c r="G5175" s="193">
        <f t="shared" ref="G5175:M5175" si="9894">G$431</f>
        <v>0</v>
      </c>
      <c r="H5175" s="193">
        <f t="shared" si="9894"/>
        <v>0</v>
      </c>
      <c r="I5175" s="193">
        <f t="shared" si="9894"/>
        <v>0</v>
      </c>
      <c r="J5175" s="193">
        <f t="shared" si="9894"/>
        <v>0</v>
      </c>
      <c r="K5175" s="193">
        <f t="shared" si="9894"/>
        <v>0</v>
      </c>
      <c r="L5175" s="193">
        <f t="shared" si="9894"/>
        <v>0</v>
      </c>
      <c r="M5175" s="193">
        <f t="shared" si="9894"/>
        <v>0</v>
      </c>
      <c r="N5175" s="193" t="str">
        <f t="shared" si="9795"/>
        <v>Microwaves</v>
      </c>
      <c r="AA5175" s="193">
        <f t="shared" si="9816"/>
        <v>0</v>
      </c>
      <c r="AB5175" s="193">
        <f t="shared" ref="AB5175" si="9895">AB$431</f>
        <v>0</v>
      </c>
    </row>
    <row r="5176" spans="1:28" s="188" customFormat="1" ht="17.399999999999999">
      <c r="A5176" s="193" t="str">
        <f t="shared" si="9811"/>
        <v>Microwaves</v>
      </c>
      <c r="B5176" s="193" t="str">
        <f t="shared" si="9812"/>
        <v>0Microwaves</v>
      </c>
      <c r="C5176" s="193" t="str">
        <f t="shared" si="9813"/>
        <v>Microwaves0</v>
      </c>
      <c r="D5176" s="193"/>
      <c r="E5176" s="193"/>
      <c r="F5176" s="193" t="str">
        <f t="shared" si="9814"/>
        <v>Microwaves0</v>
      </c>
      <c r="G5176" s="193">
        <f t="shared" ref="G5176:M5176" si="9896">G$432</f>
        <v>0</v>
      </c>
      <c r="H5176" s="193">
        <f t="shared" si="9896"/>
        <v>0</v>
      </c>
      <c r="I5176" s="193">
        <f t="shared" si="9896"/>
        <v>0</v>
      </c>
      <c r="J5176" s="193">
        <f t="shared" si="9896"/>
        <v>0</v>
      </c>
      <c r="K5176" s="193">
        <f t="shared" si="9896"/>
        <v>0</v>
      </c>
      <c r="L5176" s="193">
        <f t="shared" si="9896"/>
        <v>0</v>
      </c>
      <c r="M5176" s="193">
        <f t="shared" si="9896"/>
        <v>0</v>
      </c>
      <c r="N5176" s="193" t="str">
        <f t="shared" si="9795"/>
        <v>Microwaves</v>
      </c>
      <c r="AA5176" s="193">
        <f t="shared" si="9816"/>
        <v>0</v>
      </c>
      <c r="AB5176" s="193">
        <f t="shared" ref="AB5176" si="9897">AB$432</f>
        <v>0</v>
      </c>
    </row>
    <row r="5177" spans="1:28" s="188" customFormat="1" ht="17.399999999999999">
      <c r="A5177" s="193" t="str">
        <f t="shared" si="9811"/>
        <v>Microwaves</v>
      </c>
      <c r="B5177" s="193" t="str">
        <f t="shared" si="9812"/>
        <v>0Microwaves</v>
      </c>
      <c r="C5177" s="193" t="str">
        <f t="shared" si="9813"/>
        <v>Microwaves0</v>
      </c>
      <c r="D5177" s="193"/>
      <c r="E5177" s="193"/>
      <c r="F5177" s="193" t="str">
        <f t="shared" si="9814"/>
        <v>Microwaves0</v>
      </c>
      <c r="G5177" s="193">
        <f t="shared" ref="G5177:M5177" si="9898">G$433</f>
        <v>0</v>
      </c>
      <c r="H5177" s="193">
        <f t="shared" si="9898"/>
        <v>0</v>
      </c>
      <c r="I5177" s="193">
        <f t="shared" si="9898"/>
        <v>0</v>
      </c>
      <c r="J5177" s="193">
        <f t="shared" si="9898"/>
        <v>0</v>
      </c>
      <c r="K5177" s="193">
        <f t="shared" si="9898"/>
        <v>0</v>
      </c>
      <c r="L5177" s="193">
        <f t="shared" si="9898"/>
        <v>0</v>
      </c>
      <c r="M5177" s="193">
        <f t="shared" si="9898"/>
        <v>0</v>
      </c>
      <c r="N5177" s="193" t="str">
        <f t="shared" si="9795"/>
        <v>Microwaves</v>
      </c>
      <c r="AA5177" s="193">
        <f t="shared" si="9816"/>
        <v>0</v>
      </c>
      <c r="AB5177" s="193">
        <f t="shared" ref="AB5177" si="9899">AB$433</f>
        <v>0</v>
      </c>
    </row>
    <row r="5178" spans="1:28" s="188" customFormat="1" ht="17.399999999999999">
      <c r="A5178" s="193" t="str">
        <f t="shared" si="9811"/>
        <v>Microwaves</v>
      </c>
      <c r="B5178" s="193" t="str">
        <f t="shared" si="9812"/>
        <v>0Microwaves</v>
      </c>
      <c r="C5178" s="193" t="str">
        <f t="shared" si="9813"/>
        <v>Microwaves0</v>
      </c>
      <c r="D5178" s="193"/>
      <c r="E5178" s="193"/>
      <c r="F5178" s="193" t="str">
        <f t="shared" si="9814"/>
        <v>Microwaves0</v>
      </c>
      <c r="G5178" s="193">
        <f t="shared" ref="G5178:M5178" si="9900">G$434</f>
        <v>0</v>
      </c>
      <c r="H5178" s="193">
        <f t="shared" si="9900"/>
        <v>0</v>
      </c>
      <c r="I5178" s="193">
        <f t="shared" si="9900"/>
        <v>0</v>
      </c>
      <c r="J5178" s="193">
        <f t="shared" si="9900"/>
        <v>0</v>
      </c>
      <c r="K5178" s="193">
        <f t="shared" si="9900"/>
        <v>0</v>
      </c>
      <c r="L5178" s="193">
        <f t="shared" si="9900"/>
        <v>0</v>
      </c>
      <c r="M5178" s="193">
        <f t="shared" si="9900"/>
        <v>0</v>
      </c>
      <c r="N5178" s="193" t="str">
        <f t="shared" si="9795"/>
        <v>Microwaves</v>
      </c>
      <c r="AA5178" s="193">
        <f t="shared" si="9816"/>
        <v>0</v>
      </c>
      <c r="AB5178" s="193">
        <f t="shared" ref="AB5178" si="9901">AB$434</f>
        <v>0</v>
      </c>
    </row>
    <row r="5179" spans="1:28" s="188" customFormat="1" ht="17.399999999999999">
      <c r="A5179" s="193" t="str">
        <f t="shared" si="9811"/>
        <v>Microwaves</v>
      </c>
      <c r="B5179" s="193" t="str">
        <f t="shared" si="9812"/>
        <v>0Microwaves</v>
      </c>
      <c r="C5179" s="193" t="str">
        <f t="shared" si="9813"/>
        <v>Microwaves0</v>
      </c>
      <c r="D5179" s="193"/>
      <c r="E5179" s="193"/>
      <c r="F5179" s="193" t="str">
        <f t="shared" si="9814"/>
        <v>Microwaves0</v>
      </c>
      <c r="G5179" s="193">
        <f t="shared" ref="G5179:M5179" si="9902">G$435</f>
        <v>0</v>
      </c>
      <c r="H5179" s="193">
        <f t="shared" si="9902"/>
        <v>0</v>
      </c>
      <c r="I5179" s="193">
        <f t="shared" si="9902"/>
        <v>0</v>
      </c>
      <c r="J5179" s="193">
        <f t="shared" si="9902"/>
        <v>0</v>
      </c>
      <c r="K5179" s="193">
        <f t="shared" si="9902"/>
        <v>0</v>
      </c>
      <c r="L5179" s="193">
        <f t="shared" si="9902"/>
        <v>0</v>
      </c>
      <c r="M5179" s="193">
        <f t="shared" si="9902"/>
        <v>0</v>
      </c>
      <c r="N5179" s="193" t="str">
        <f t="shared" si="9795"/>
        <v>Microwaves</v>
      </c>
      <c r="AA5179" s="193">
        <f t="shared" si="9816"/>
        <v>0</v>
      </c>
      <c r="AB5179" s="193">
        <f t="shared" ref="AB5179" si="9903">AB$435</f>
        <v>0</v>
      </c>
    </row>
    <row r="5180" spans="1:28" s="188" customFormat="1" ht="17.399999999999999">
      <c r="A5180" s="193" t="str">
        <f t="shared" si="9811"/>
        <v>Microwaves</v>
      </c>
      <c r="B5180" s="193" t="str">
        <f t="shared" si="9812"/>
        <v>0Microwaves</v>
      </c>
      <c r="C5180" s="193" t="str">
        <f t="shared" si="9813"/>
        <v>Microwaves0</v>
      </c>
      <c r="D5180" s="193"/>
      <c r="E5180" s="193"/>
      <c r="F5180" s="193" t="str">
        <f t="shared" si="9814"/>
        <v>Microwaves0</v>
      </c>
      <c r="G5180" s="193">
        <f t="shared" ref="G5180:M5180" si="9904">G$436</f>
        <v>0</v>
      </c>
      <c r="H5180" s="193">
        <f t="shared" si="9904"/>
        <v>0</v>
      </c>
      <c r="I5180" s="193">
        <f t="shared" si="9904"/>
        <v>0</v>
      </c>
      <c r="J5180" s="193">
        <f t="shared" si="9904"/>
        <v>0</v>
      </c>
      <c r="K5180" s="193">
        <f t="shared" si="9904"/>
        <v>0</v>
      </c>
      <c r="L5180" s="193">
        <f t="shared" si="9904"/>
        <v>0</v>
      </c>
      <c r="M5180" s="193">
        <f t="shared" si="9904"/>
        <v>0</v>
      </c>
      <c r="N5180" s="193" t="str">
        <f t="shared" si="9795"/>
        <v>Microwaves</v>
      </c>
      <c r="AA5180" s="193">
        <f t="shared" si="9816"/>
        <v>0</v>
      </c>
      <c r="AB5180" s="193">
        <f t="shared" ref="AB5180" si="9905">AB$436</f>
        <v>0</v>
      </c>
    </row>
    <row r="5181" spans="1:28" s="188" customFormat="1" ht="17.399999999999999">
      <c r="A5181" s="193" t="str">
        <f t="shared" si="9811"/>
        <v>Microwaves</v>
      </c>
      <c r="B5181" s="193" t="str">
        <f t="shared" si="9812"/>
        <v>0Microwaves</v>
      </c>
      <c r="C5181" s="193" t="str">
        <f t="shared" si="9813"/>
        <v>Microwaves0</v>
      </c>
      <c r="D5181" s="193"/>
      <c r="E5181" s="193"/>
      <c r="F5181" s="193" t="str">
        <f t="shared" si="9814"/>
        <v>Microwaves0</v>
      </c>
      <c r="G5181" s="193">
        <f t="shared" ref="G5181:M5181" si="9906">G$437</f>
        <v>0</v>
      </c>
      <c r="H5181" s="193">
        <f t="shared" si="9906"/>
        <v>0</v>
      </c>
      <c r="I5181" s="193">
        <f t="shared" si="9906"/>
        <v>0</v>
      </c>
      <c r="J5181" s="193">
        <f t="shared" si="9906"/>
        <v>0</v>
      </c>
      <c r="K5181" s="193">
        <f t="shared" si="9906"/>
        <v>0</v>
      </c>
      <c r="L5181" s="193">
        <f t="shared" si="9906"/>
        <v>0</v>
      </c>
      <c r="M5181" s="193">
        <f t="shared" si="9906"/>
        <v>0</v>
      </c>
      <c r="N5181" s="193" t="str">
        <f t="shared" si="9795"/>
        <v>Microwaves</v>
      </c>
      <c r="AA5181" s="193">
        <f t="shared" si="9816"/>
        <v>0</v>
      </c>
      <c r="AB5181" s="193">
        <f t="shared" ref="AB5181" si="9907">AB$437</f>
        <v>0</v>
      </c>
    </row>
    <row r="5182" spans="1:28" s="188" customFormat="1" ht="17.399999999999999">
      <c r="A5182" s="193" t="str">
        <f>T$18</f>
        <v>LCD Display</v>
      </c>
      <c r="B5182" s="193" t="str">
        <f>CONCATENATE(I5182,A5182)</f>
        <v>LCD Display</v>
      </c>
      <c r="C5182" s="193" t="str">
        <f>CONCATENATE(A5182,H5182)</f>
        <v>LCD Display</v>
      </c>
      <c r="D5182" s="193"/>
      <c r="E5182" s="193"/>
      <c r="F5182" s="193" t="str">
        <f>CONCATENATE(A5182,G5182)</f>
        <v>LCD Display</v>
      </c>
      <c r="G5182" s="193"/>
      <c r="H5182" s="193"/>
      <c r="I5182" s="193"/>
      <c r="J5182" s="193"/>
      <c r="K5182" s="193" t="str">
        <f t="shared" ref="K5182:M5182" si="9908">K$7</f>
        <v>Appliances, Beauty</v>
      </c>
      <c r="L5182" s="193">
        <f t="shared" si="9908"/>
        <v>0</v>
      </c>
      <c r="M5182" s="193">
        <f t="shared" si="9908"/>
        <v>0</v>
      </c>
      <c r="N5182" s="193" t="str">
        <f t="shared" si="9795"/>
        <v>LCD Display</v>
      </c>
      <c r="AA5182" s="193">
        <f>AT$18</f>
        <v>0</v>
      </c>
      <c r="AB5182" s="193" t="str">
        <f t="shared" ref="AB5182" si="9909">AB$7</f>
        <v>Rooney, Rick</v>
      </c>
    </row>
    <row r="5183" spans="1:28" s="188" customFormat="1" ht="17.399999999999999">
      <c r="A5183" s="193" t="str">
        <f t="shared" ref="A5183:A5246" si="9910">T$18</f>
        <v>LCD Display</v>
      </c>
      <c r="B5183" s="193" t="str">
        <f t="shared" ref="B5183:B5246" si="9911">CONCATENATE(I5183,A5183)</f>
        <v>LCD Display</v>
      </c>
      <c r="C5183" s="193" t="str">
        <f t="shared" ref="C5183:C5246" si="9912">CONCATENATE(A5183,H5183)</f>
        <v>LCD Display</v>
      </c>
      <c r="D5183" s="193"/>
      <c r="E5183" s="193"/>
      <c r="F5183" s="193" t="str">
        <f t="shared" ref="F5183:F5246" si="9913">CONCATENATE(A5183,G5183)</f>
        <v>LCD Display</v>
      </c>
      <c r="G5183" s="193"/>
      <c r="H5183" s="193"/>
      <c r="I5183" s="193"/>
      <c r="J5183" s="193"/>
      <c r="K5183" s="193" t="str">
        <f t="shared" ref="K5183:M5183" si="9914">K$8</f>
        <v>Appliances, Beauty</v>
      </c>
      <c r="L5183" s="193">
        <f t="shared" si="9914"/>
        <v>0</v>
      </c>
      <c r="M5183" s="193">
        <f t="shared" si="9914"/>
        <v>0</v>
      </c>
      <c r="N5183" s="193" t="str">
        <f t="shared" si="9795"/>
        <v>LCD Display</v>
      </c>
      <c r="AA5183" s="193">
        <f t="shared" ref="AA5183:AA5246" si="9915">AT$18</f>
        <v>0</v>
      </c>
      <c r="AB5183" s="193" t="str">
        <f t="shared" ref="AB5183" si="9916">AB$8</f>
        <v>Rooney, Rick</v>
      </c>
    </row>
    <row r="5184" spans="1:28" s="188" customFormat="1" ht="17.399999999999999">
      <c r="A5184" s="193" t="str">
        <f t="shared" si="9910"/>
        <v>LCD Display</v>
      </c>
      <c r="B5184" s="193" t="str">
        <f t="shared" si="9911"/>
        <v>AM760LCD Display</v>
      </c>
      <c r="C5184" s="193" t="str">
        <f t="shared" si="9912"/>
        <v>LCD DisplayBusse, John</v>
      </c>
      <c r="D5184" s="193"/>
      <c r="E5184" s="193"/>
      <c r="F5184" s="193" t="str">
        <f t="shared" si="9913"/>
        <v>LCD DisplayBusse, John</v>
      </c>
      <c r="G5184" s="193" t="str">
        <f t="shared" ref="G5184:M5184" si="9917">G$9</f>
        <v>Busse, John</v>
      </c>
      <c r="H5184" s="193" t="str">
        <f t="shared" si="9917"/>
        <v>Busse, John</v>
      </c>
      <c r="I5184" s="193" t="str">
        <f t="shared" si="9917"/>
        <v>AM760</v>
      </c>
      <c r="J5184" s="193" t="str">
        <f t="shared" si="9917"/>
        <v>AMAZON.COM</v>
      </c>
      <c r="K5184" s="193" t="str">
        <f t="shared" si="9917"/>
        <v>IMG, DVD, AUD, Tech, TV</v>
      </c>
      <c r="L5184" s="193">
        <f t="shared" si="9917"/>
        <v>0</v>
      </c>
      <c r="M5184" s="193">
        <f t="shared" si="9917"/>
        <v>0</v>
      </c>
      <c r="N5184" s="193" t="str">
        <f t="shared" si="9795"/>
        <v>LCD Display</v>
      </c>
      <c r="AA5184" s="193">
        <f t="shared" si="9915"/>
        <v>0</v>
      </c>
      <c r="AB5184" s="193" t="str">
        <f t="shared" ref="AB5184" si="9918">AB$9</f>
        <v>Busse, John</v>
      </c>
    </row>
    <row r="5185" spans="1:28" s="188" customFormat="1" ht="17.399999999999999">
      <c r="A5185" s="193" t="str">
        <f t="shared" si="9910"/>
        <v>LCD Display</v>
      </c>
      <c r="B5185" s="193" t="str">
        <f t="shared" si="9911"/>
        <v>AM761LCD Display</v>
      </c>
      <c r="C5185" s="193" t="str">
        <f t="shared" si="9912"/>
        <v>LCD DisplayBusse, John</v>
      </c>
      <c r="D5185" s="193"/>
      <c r="E5185" s="193"/>
      <c r="F5185" s="193" t="str">
        <f t="shared" si="9913"/>
        <v>LCD DisplayBusse, John</v>
      </c>
      <c r="G5185" s="193" t="str">
        <f t="shared" ref="G5185:M5185" si="9919">G$10</f>
        <v>Busse, John</v>
      </c>
      <c r="H5185" s="193" t="str">
        <f t="shared" si="9919"/>
        <v>Busse, John</v>
      </c>
      <c r="I5185" s="193" t="str">
        <f t="shared" si="9919"/>
        <v>AM761</v>
      </c>
      <c r="J5185" s="193" t="str">
        <f t="shared" si="9919"/>
        <v>AMAZON.COM(DI)</v>
      </c>
      <c r="K5185" s="193" t="str">
        <f t="shared" si="9919"/>
        <v>IMG, DVD, AUD, Tech, TV</v>
      </c>
      <c r="L5185" s="193">
        <f t="shared" si="9919"/>
        <v>0</v>
      </c>
      <c r="M5185" s="193">
        <f t="shared" si="9919"/>
        <v>0</v>
      </c>
      <c r="N5185" s="193" t="str">
        <f t="shared" si="9795"/>
        <v>LCD Display</v>
      </c>
      <c r="AA5185" s="193">
        <f t="shared" si="9915"/>
        <v>0</v>
      </c>
      <c r="AB5185" s="193" t="str">
        <f t="shared" ref="AB5185" si="9920">AB$10</f>
        <v>Busse, John</v>
      </c>
    </row>
    <row r="5186" spans="1:28" s="188" customFormat="1" ht="17.399999999999999">
      <c r="A5186" s="193" t="str">
        <f t="shared" si="9910"/>
        <v>LCD Display</v>
      </c>
      <c r="B5186" s="193" t="str">
        <f t="shared" si="9911"/>
        <v>LCD Display</v>
      </c>
      <c r="C5186" s="193" t="str">
        <f t="shared" si="9912"/>
        <v>LCD Display</v>
      </c>
      <c r="D5186" s="193"/>
      <c r="E5186" s="193"/>
      <c r="F5186" s="193" t="str">
        <f t="shared" si="9913"/>
        <v>LCD Display</v>
      </c>
      <c r="G5186" s="193"/>
      <c r="H5186" s="193"/>
      <c r="I5186" s="193"/>
      <c r="J5186" s="193"/>
      <c r="K5186" s="193" t="str">
        <f>K$11</f>
        <v>Comm, HNS and Headphones</v>
      </c>
      <c r="L5186" s="193">
        <f>L$11</f>
        <v>0</v>
      </c>
      <c r="M5186" s="193">
        <f>M$11</f>
        <v>0</v>
      </c>
      <c r="N5186" s="193" t="str">
        <f t="shared" si="9795"/>
        <v>LCD Display</v>
      </c>
      <c r="AA5186" s="193">
        <f t="shared" si="9915"/>
        <v>0</v>
      </c>
      <c r="AB5186" s="193"/>
    </row>
    <row r="5187" spans="1:28" s="188" customFormat="1" ht="17.399999999999999">
      <c r="A5187" s="193" t="str">
        <f t="shared" si="9910"/>
        <v>LCD Display</v>
      </c>
      <c r="B5187" s="193" t="str">
        <f t="shared" si="9911"/>
        <v>LCD Display</v>
      </c>
      <c r="C5187" s="193" t="str">
        <f t="shared" si="9912"/>
        <v>LCD Display</v>
      </c>
      <c r="D5187" s="193"/>
      <c r="E5187" s="193"/>
      <c r="F5187" s="193" t="str">
        <f t="shared" si="9913"/>
        <v>LCD Display</v>
      </c>
      <c r="G5187" s="193"/>
      <c r="H5187" s="193"/>
      <c r="I5187" s="193"/>
      <c r="J5187" s="193"/>
      <c r="K5187" s="193" t="str">
        <f>K$12</f>
        <v>Comm, HNS and Headphones</v>
      </c>
      <c r="L5187" s="193">
        <f>L$12</f>
        <v>0</v>
      </c>
      <c r="M5187" s="193">
        <f>M$12</f>
        <v>0</v>
      </c>
      <c r="N5187" s="193" t="str">
        <f t="shared" si="9795"/>
        <v>LCD Display</v>
      </c>
      <c r="AA5187" s="193">
        <f t="shared" si="9915"/>
        <v>0</v>
      </c>
      <c r="AB5187" s="193"/>
    </row>
    <row r="5188" spans="1:28" s="188" customFormat="1" ht="17.399999999999999">
      <c r="A5188" s="193" t="str">
        <f t="shared" si="9910"/>
        <v>LCD Display</v>
      </c>
      <c r="B5188" s="193" t="str">
        <f t="shared" si="9911"/>
        <v>0LCD Display</v>
      </c>
      <c r="C5188" s="193" t="str">
        <f t="shared" si="9912"/>
        <v>LCD Display0</v>
      </c>
      <c r="D5188" s="193"/>
      <c r="E5188" s="193"/>
      <c r="F5188" s="193" t="str">
        <f t="shared" si="9913"/>
        <v>LCD Display0</v>
      </c>
      <c r="G5188" s="193">
        <f t="shared" ref="G5188:M5188" si="9921">G$13</f>
        <v>0</v>
      </c>
      <c r="H5188" s="193">
        <f t="shared" si="9921"/>
        <v>0</v>
      </c>
      <c r="I5188" s="193">
        <f t="shared" si="9921"/>
        <v>0</v>
      </c>
      <c r="J5188" s="193">
        <f t="shared" si="9921"/>
        <v>0</v>
      </c>
      <c r="K5188" s="193">
        <f t="shared" si="9921"/>
        <v>0</v>
      </c>
      <c r="L5188" s="193">
        <f t="shared" si="9921"/>
        <v>0</v>
      </c>
      <c r="M5188" s="193">
        <f t="shared" si="9921"/>
        <v>0</v>
      </c>
      <c r="N5188" s="193" t="str">
        <f t="shared" si="9795"/>
        <v>LCD Display</v>
      </c>
      <c r="AA5188" s="193">
        <f t="shared" si="9915"/>
        <v>0</v>
      </c>
      <c r="AB5188" s="193">
        <f t="shared" ref="AB5188" si="9922">AB$13</f>
        <v>0</v>
      </c>
    </row>
    <row r="5189" spans="1:28" s="188" customFormat="1" ht="17.399999999999999">
      <c r="A5189" s="193" t="str">
        <f t="shared" si="9910"/>
        <v>LCD Display</v>
      </c>
      <c r="B5189" s="193" t="str">
        <f t="shared" si="9911"/>
        <v>0LCD Display</v>
      </c>
      <c r="C5189" s="193" t="str">
        <f t="shared" si="9912"/>
        <v>LCD Display0</v>
      </c>
      <c r="D5189" s="193"/>
      <c r="E5189" s="193"/>
      <c r="F5189" s="193" t="str">
        <f t="shared" si="9913"/>
        <v>LCD Display0</v>
      </c>
      <c r="G5189" s="193">
        <f t="shared" ref="G5189:M5189" si="9923">G$14</f>
        <v>0</v>
      </c>
      <c r="H5189" s="193">
        <f t="shared" si="9923"/>
        <v>0</v>
      </c>
      <c r="I5189" s="193">
        <f t="shared" si="9923"/>
        <v>0</v>
      </c>
      <c r="J5189" s="193">
        <f t="shared" si="9923"/>
        <v>0</v>
      </c>
      <c r="K5189" s="193">
        <f t="shared" si="9923"/>
        <v>0</v>
      </c>
      <c r="L5189" s="193">
        <f t="shared" si="9923"/>
        <v>0</v>
      </c>
      <c r="M5189" s="193">
        <f t="shared" si="9923"/>
        <v>0</v>
      </c>
      <c r="N5189" s="193" t="str">
        <f t="shared" si="9795"/>
        <v>LCD Display</v>
      </c>
      <c r="AA5189" s="193">
        <f t="shared" si="9915"/>
        <v>0</v>
      </c>
      <c r="AB5189" s="193">
        <f t="shared" ref="AB5189" si="9924">AB$14</f>
        <v>0</v>
      </c>
    </row>
    <row r="5190" spans="1:28" s="188" customFormat="1" ht="17.399999999999999">
      <c r="A5190" s="193" t="str">
        <f t="shared" si="9910"/>
        <v>LCD Display</v>
      </c>
      <c r="B5190" s="193" t="str">
        <f t="shared" si="9911"/>
        <v>BE121LCD Display</v>
      </c>
      <c r="C5190" s="193" t="str">
        <f t="shared" si="9912"/>
        <v>LCD DisplayHardwick, Tonya</v>
      </c>
      <c r="D5190" s="193"/>
      <c r="E5190" s="193"/>
      <c r="F5190" s="193" t="str">
        <f t="shared" si="9913"/>
        <v>LCD DisplayMonaco, Nick</v>
      </c>
      <c r="G5190" s="193" t="str">
        <f t="shared" ref="G5190:M5190" si="9925">G$15</f>
        <v>Monaco, Nick</v>
      </c>
      <c r="H5190" s="193" t="str">
        <f t="shared" si="9925"/>
        <v>Hardwick, Tonya</v>
      </c>
      <c r="I5190" s="193" t="str">
        <f t="shared" si="9925"/>
        <v>BE121</v>
      </c>
      <c r="J5190" s="193" t="str">
        <f t="shared" si="9925"/>
        <v>BEST BUY</v>
      </c>
      <c r="K5190" s="193" t="str">
        <f t="shared" si="9925"/>
        <v>all</v>
      </c>
      <c r="L5190" s="193">
        <f t="shared" si="9925"/>
        <v>0</v>
      </c>
      <c r="M5190" s="193">
        <f t="shared" si="9925"/>
        <v>0</v>
      </c>
      <c r="N5190" s="193" t="str">
        <f t="shared" si="9795"/>
        <v>LCD Display</v>
      </c>
      <c r="AA5190" s="193">
        <f t="shared" si="9915"/>
        <v>0</v>
      </c>
      <c r="AB5190" s="193" t="str">
        <f t="shared" ref="AB5190" si="9926">AB$15</f>
        <v>Hardwick, Tonya</v>
      </c>
    </row>
    <row r="5191" spans="1:28" s="188" customFormat="1" ht="17.399999999999999">
      <c r="A5191" s="193" t="str">
        <f t="shared" si="9910"/>
        <v>LCD Display</v>
      </c>
      <c r="B5191" s="193" t="str">
        <f t="shared" si="9911"/>
        <v>BE500LCD Display</v>
      </c>
      <c r="C5191" s="193" t="str">
        <f t="shared" si="9912"/>
        <v>LCD DisplayHardwick, Tonya</v>
      </c>
      <c r="D5191" s="193"/>
      <c r="E5191" s="193"/>
      <c r="F5191" s="193" t="str">
        <f t="shared" si="9913"/>
        <v>LCD DisplayMonaco, Nick</v>
      </c>
      <c r="G5191" s="193" t="str">
        <f t="shared" ref="G5191:M5191" si="9927">G$16</f>
        <v>Monaco, Nick</v>
      </c>
      <c r="H5191" s="193" t="str">
        <f t="shared" si="9927"/>
        <v>Hardwick, Tonya</v>
      </c>
      <c r="I5191" s="193" t="str">
        <f t="shared" si="9927"/>
        <v>BE500</v>
      </c>
      <c r="J5191" s="193" t="str">
        <f t="shared" si="9927"/>
        <v>BEST BUY PUR. LLC (VDF)</v>
      </c>
      <c r="K5191" s="193" t="str">
        <f t="shared" si="9927"/>
        <v>all</v>
      </c>
      <c r="L5191" s="193">
        <f t="shared" si="9927"/>
        <v>0</v>
      </c>
      <c r="M5191" s="193">
        <f t="shared" si="9927"/>
        <v>0</v>
      </c>
      <c r="N5191" s="193" t="str">
        <f t="shared" si="9795"/>
        <v>LCD Display</v>
      </c>
      <c r="AA5191" s="193">
        <f t="shared" si="9915"/>
        <v>0</v>
      </c>
      <c r="AB5191" s="193" t="str">
        <f t="shared" ref="AB5191" si="9928">AB$16</f>
        <v>Hardwick, Tonya</v>
      </c>
    </row>
    <row r="5192" spans="1:28" s="188" customFormat="1" ht="17.399999999999999">
      <c r="A5192" s="193" t="str">
        <f t="shared" si="9910"/>
        <v>LCD Display</v>
      </c>
      <c r="B5192" s="193" t="str">
        <f t="shared" si="9911"/>
        <v>MA040LCD Display</v>
      </c>
      <c r="C5192" s="193" t="str">
        <f t="shared" si="9912"/>
        <v>LCD DisplayHardwick, Tonya</v>
      </c>
      <c r="D5192" s="193"/>
      <c r="E5192" s="193"/>
      <c r="F5192" s="193" t="str">
        <f t="shared" si="9913"/>
        <v>LCD DisplayMonaco, Nick</v>
      </c>
      <c r="G5192" s="193" t="str">
        <f t="shared" ref="G5192:M5192" si="9929">G$17</f>
        <v>Monaco, Nick</v>
      </c>
      <c r="H5192" s="193" t="str">
        <f t="shared" si="9929"/>
        <v>Hardwick, Tonya</v>
      </c>
      <c r="I5192" s="193" t="str">
        <f t="shared" si="9929"/>
        <v>MA040</v>
      </c>
      <c r="J5192" s="193" t="str">
        <f t="shared" si="9929"/>
        <v>MAGNOLIA HOME THEATER</v>
      </c>
      <c r="K5192" s="193" t="str">
        <f t="shared" si="9929"/>
        <v>all</v>
      </c>
      <c r="L5192" s="193">
        <f t="shared" si="9929"/>
        <v>0</v>
      </c>
      <c r="M5192" s="193">
        <f t="shared" si="9929"/>
        <v>0</v>
      </c>
      <c r="N5192" s="193" t="str">
        <f t="shared" ref="N5192:N5255" si="9930">A5192</f>
        <v>LCD Display</v>
      </c>
      <c r="AA5192" s="193">
        <f t="shared" si="9915"/>
        <v>0</v>
      </c>
      <c r="AB5192" s="193" t="str">
        <f t="shared" ref="AB5192" si="9931">AB$17</f>
        <v>Hardwick, Tonya</v>
      </c>
    </row>
    <row r="5193" spans="1:28" s="188" customFormat="1" ht="17.399999999999999">
      <c r="A5193" s="193" t="str">
        <f t="shared" si="9910"/>
        <v>LCD Display</v>
      </c>
      <c r="B5193" s="193" t="str">
        <f t="shared" si="9911"/>
        <v>MA043LCD Display</v>
      </c>
      <c r="C5193" s="193" t="str">
        <f t="shared" si="9912"/>
        <v>LCD DisplayHardwick, Tonya</v>
      </c>
      <c r="D5193" s="193"/>
      <c r="E5193" s="193"/>
      <c r="F5193" s="193" t="str">
        <f t="shared" si="9913"/>
        <v>LCD DisplayMonaco, Nick</v>
      </c>
      <c r="G5193" s="193" t="str">
        <f t="shared" ref="G5193:M5193" si="9932">G$18</f>
        <v>Monaco, Nick</v>
      </c>
      <c r="H5193" s="193" t="str">
        <f t="shared" si="9932"/>
        <v>Hardwick, Tonya</v>
      </c>
      <c r="I5193" s="193" t="str">
        <f t="shared" si="9932"/>
        <v>MA043</v>
      </c>
      <c r="J5193" s="193" t="str">
        <f t="shared" si="9932"/>
        <v>MAGNOLIA AUDIO VIDEO</v>
      </c>
      <c r="K5193" s="193" t="str">
        <f t="shared" si="9932"/>
        <v>all</v>
      </c>
      <c r="L5193" s="193">
        <f t="shared" si="9932"/>
        <v>0</v>
      </c>
      <c r="M5193" s="193">
        <f t="shared" si="9932"/>
        <v>0</v>
      </c>
      <c r="N5193" s="193" t="str">
        <f t="shared" si="9930"/>
        <v>LCD Display</v>
      </c>
      <c r="AA5193" s="193">
        <f t="shared" si="9915"/>
        <v>0</v>
      </c>
      <c r="AB5193" s="193" t="str">
        <f t="shared" ref="AB5193" si="9933">AB$18</f>
        <v>Hardwick, Tonya</v>
      </c>
    </row>
    <row r="5194" spans="1:28" s="188" customFormat="1" ht="17.399999999999999">
      <c r="A5194" s="193" t="str">
        <f t="shared" si="9910"/>
        <v>LCD Display</v>
      </c>
      <c r="B5194" s="193" t="str">
        <f t="shared" si="9911"/>
        <v>0LCD Display</v>
      </c>
      <c r="C5194" s="193" t="str">
        <f t="shared" si="9912"/>
        <v>LCD Display0</v>
      </c>
      <c r="D5194" s="193"/>
      <c r="E5194" s="193"/>
      <c r="F5194" s="193" t="str">
        <f t="shared" si="9913"/>
        <v>LCD Display0</v>
      </c>
      <c r="G5194" s="193">
        <f t="shared" ref="G5194:M5194" si="9934">G$19</f>
        <v>0</v>
      </c>
      <c r="H5194" s="193">
        <f t="shared" si="9934"/>
        <v>0</v>
      </c>
      <c r="I5194" s="193">
        <f t="shared" si="9934"/>
        <v>0</v>
      </c>
      <c r="J5194" s="193">
        <f t="shared" si="9934"/>
        <v>0</v>
      </c>
      <c r="K5194" s="193">
        <f t="shared" si="9934"/>
        <v>0</v>
      </c>
      <c r="L5194" s="193">
        <f t="shared" si="9934"/>
        <v>0</v>
      </c>
      <c r="M5194" s="193">
        <f t="shared" si="9934"/>
        <v>0</v>
      </c>
      <c r="N5194" s="193" t="str">
        <f t="shared" si="9930"/>
        <v>LCD Display</v>
      </c>
      <c r="AA5194" s="193">
        <f t="shared" si="9915"/>
        <v>0</v>
      </c>
      <c r="AB5194" s="193">
        <f t="shared" ref="AB5194" si="9935">AB$19</f>
        <v>0</v>
      </c>
    </row>
    <row r="5195" spans="1:28" s="188" customFormat="1" ht="17.399999999999999">
      <c r="A5195" s="193" t="str">
        <f t="shared" si="9910"/>
        <v>LCD Display</v>
      </c>
      <c r="B5195" s="193" t="str">
        <f t="shared" si="9911"/>
        <v>BJ005LCD Display</v>
      </c>
      <c r="C5195" s="193" t="str">
        <f t="shared" si="9912"/>
        <v>LCD DisplayLyons, Brad</v>
      </c>
      <c r="D5195" s="193"/>
      <c r="E5195" s="193"/>
      <c r="F5195" s="193" t="str">
        <f t="shared" si="9913"/>
        <v>LCD DisplayMonaco, Nick</v>
      </c>
      <c r="G5195" s="193" t="str">
        <f t="shared" ref="G5195:M5195" si="9936">G$20</f>
        <v>Monaco, Nick</v>
      </c>
      <c r="H5195" s="193" t="str">
        <f t="shared" si="9936"/>
        <v>Lyons, Brad</v>
      </c>
      <c r="I5195" s="193" t="str">
        <f t="shared" si="9936"/>
        <v>BJ005</v>
      </c>
      <c r="J5195" s="193" t="str">
        <f t="shared" si="9936"/>
        <v>BJ'S WHOLESALE</v>
      </c>
      <c r="K5195" s="193" t="str">
        <f t="shared" si="9936"/>
        <v>all</v>
      </c>
      <c r="L5195" s="193">
        <f t="shared" si="9936"/>
        <v>0</v>
      </c>
      <c r="M5195" s="193">
        <f t="shared" si="9936"/>
        <v>0</v>
      </c>
      <c r="N5195" s="193" t="str">
        <f t="shared" si="9930"/>
        <v>LCD Display</v>
      </c>
      <c r="AA5195" s="193">
        <f t="shared" si="9915"/>
        <v>0</v>
      </c>
      <c r="AB5195" s="193" t="str">
        <f t="shared" ref="AB5195" si="9937">AB$20</f>
        <v>Lyons, Brad</v>
      </c>
    </row>
    <row r="5196" spans="1:28" s="188" customFormat="1" ht="17.399999999999999">
      <c r="A5196" s="193" t="str">
        <f t="shared" si="9910"/>
        <v>LCD Display</v>
      </c>
      <c r="B5196" s="193" t="str">
        <f t="shared" si="9911"/>
        <v>HA052LCD Display</v>
      </c>
      <c r="C5196" s="193" t="str">
        <f t="shared" si="9912"/>
        <v>LCD DisplayLyons, Brad</v>
      </c>
      <c r="D5196" s="193"/>
      <c r="E5196" s="193"/>
      <c r="F5196" s="193" t="str">
        <f t="shared" si="9913"/>
        <v>LCD DisplayMonaco, Nick</v>
      </c>
      <c r="G5196" s="193" t="str">
        <f t="shared" ref="G5196:M5196" si="9938">G$21</f>
        <v>Monaco, Nick</v>
      </c>
      <c r="H5196" s="193" t="str">
        <f t="shared" si="9938"/>
        <v>Lyons, Brad</v>
      </c>
      <c r="I5196" s="193" t="str">
        <f t="shared" si="9938"/>
        <v>HA052</v>
      </c>
      <c r="J5196" s="193" t="str">
        <f t="shared" si="9938"/>
        <v>HARRIS COMMUNICATIONS</v>
      </c>
      <c r="K5196" s="193" t="str">
        <f t="shared" si="9938"/>
        <v>all</v>
      </c>
      <c r="L5196" s="193">
        <f t="shared" si="9938"/>
        <v>0</v>
      </c>
      <c r="M5196" s="193">
        <f t="shared" si="9938"/>
        <v>0</v>
      </c>
      <c r="N5196" s="193" t="str">
        <f t="shared" si="9930"/>
        <v>LCD Display</v>
      </c>
      <c r="AA5196" s="193">
        <f t="shared" si="9915"/>
        <v>0</v>
      </c>
      <c r="AB5196" s="193" t="str">
        <f t="shared" ref="AB5196" si="9939">AB$21</f>
        <v>Lyons, Brad</v>
      </c>
    </row>
    <row r="5197" spans="1:28" s="188" customFormat="1" ht="17.399999999999999">
      <c r="A5197" s="193" t="str">
        <f t="shared" si="9910"/>
        <v>LCD Display</v>
      </c>
      <c r="B5197" s="193" t="str">
        <f t="shared" si="9911"/>
        <v>OF020LCD Display</v>
      </c>
      <c r="C5197" s="193" t="str">
        <f t="shared" si="9912"/>
        <v>LCD DisplayLyons, Brad</v>
      </c>
      <c r="D5197" s="193"/>
      <c r="E5197" s="193"/>
      <c r="F5197" s="193" t="str">
        <f t="shared" si="9913"/>
        <v>LCD DisplayMonaco, Nick</v>
      </c>
      <c r="G5197" s="193" t="str">
        <f t="shared" ref="G5197:M5197" si="9940">G$22</f>
        <v>Monaco, Nick</v>
      </c>
      <c r="H5197" s="193" t="str">
        <f t="shared" si="9940"/>
        <v>Lyons, Brad</v>
      </c>
      <c r="I5197" s="193" t="str">
        <f t="shared" si="9940"/>
        <v>OF020</v>
      </c>
      <c r="J5197" s="193" t="str">
        <f t="shared" si="9940"/>
        <v>OFFICE DEPOT INC.</v>
      </c>
      <c r="K5197" s="193" t="str">
        <f t="shared" si="9940"/>
        <v>all</v>
      </c>
      <c r="L5197" s="193">
        <f t="shared" si="9940"/>
        <v>0</v>
      </c>
      <c r="M5197" s="193">
        <f t="shared" si="9940"/>
        <v>0</v>
      </c>
      <c r="N5197" s="193" t="str">
        <f t="shared" si="9930"/>
        <v>LCD Display</v>
      </c>
      <c r="AA5197" s="193">
        <f t="shared" si="9915"/>
        <v>0</v>
      </c>
      <c r="AB5197" s="193" t="str">
        <f t="shared" ref="AB5197" si="9941">AB$22</f>
        <v>Lyons, Brad</v>
      </c>
    </row>
    <row r="5198" spans="1:28" s="188" customFormat="1" ht="17.399999999999999">
      <c r="A5198" s="193" t="str">
        <f t="shared" si="9910"/>
        <v>LCD Display</v>
      </c>
      <c r="B5198" s="193" t="str">
        <f t="shared" si="9911"/>
        <v>ST455LCD Display</v>
      </c>
      <c r="C5198" s="193" t="str">
        <f t="shared" si="9912"/>
        <v>LCD DisplayLyons, Brad</v>
      </c>
      <c r="D5198" s="193"/>
      <c r="E5198" s="193"/>
      <c r="F5198" s="193" t="str">
        <f t="shared" si="9913"/>
        <v>LCD DisplayMonaco, Nick</v>
      </c>
      <c r="G5198" s="193" t="str">
        <f t="shared" ref="G5198:M5198" si="9942">G$23</f>
        <v>Monaco, Nick</v>
      </c>
      <c r="H5198" s="193" t="str">
        <f t="shared" si="9942"/>
        <v>Lyons, Brad</v>
      </c>
      <c r="I5198" s="193" t="str">
        <f t="shared" si="9942"/>
        <v>ST455</v>
      </c>
      <c r="J5198" s="193" t="str">
        <f t="shared" si="9942"/>
        <v>QUILL CORPORATION/ST</v>
      </c>
      <c r="K5198" s="193" t="str">
        <f t="shared" si="9942"/>
        <v>all</v>
      </c>
      <c r="L5198" s="193">
        <f t="shared" si="9942"/>
        <v>0</v>
      </c>
      <c r="M5198" s="193">
        <f t="shared" si="9942"/>
        <v>0</v>
      </c>
      <c r="N5198" s="193" t="str">
        <f t="shared" si="9930"/>
        <v>LCD Display</v>
      </c>
      <c r="AA5198" s="193">
        <f t="shared" si="9915"/>
        <v>0</v>
      </c>
      <c r="AB5198" s="193" t="str">
        <f t="shared" ref="AB5198" si="9943">AB$23</f>
        <v>Lyons, Brad</v>
      </c>
    </row>
    <row r="5199" spans="1:28" s="188" customFormat="1" ht="17.399999999999999">
      <c r="A5199" s="193" t="str">
        <f t="shared" si="9910"/>
        <v>LCD Display</v>
      </c>
      <c r="B5199" s="193" t="str">
        <f t="shared" si="9911"/>
        <v>TE779LCD Display</v>
      </c>
      <c r="C5199" s="193" t="str">
        <f t="shared" si="9912"/>
        <v>LCD DisplayLyons, Brad</v>
      </c>
      <c r="D5199" s="193"/>
      <c r="E5199" s="193"/>
      <c r="F5199" s="193" t="str">
        <f t="shared" si="9913"/>
        <v>LCD DisplayMonaco, Nick</v>
      </c>
      <c r="G5199" s="193" t="str">
        <f t="shared" ref="G5199:M5199" si="9944">G$24</f>
        <v>Monaco, Nick</v>
      </c>
      <c r="H5199" s="193" t="str">
        <f t="shared" si="9944"/>
        <v>Lyons, Brad</v>
      </c>
      <c r="I5199" s="193" t="str">
        <f t="shared" si="9944"/>
        <v>TE779</v>
      </c>
      <c r="J5199" s="193" t="str">
        <f t="shared" si="9944"/>
        <v>TELTEX INC</v>
      </c>
      <c r="K5199" s="193" t="str">
        <f t="shared" si="9944"/>
        <v>all</v>
      </c>
      <c r="L5199" s="193">
        <f t="shared" si="9944"/>
        <v>0</v>
      </c>
      <c r="M5199" s="193">
        <f t="shared" si="9944"/>
        <v>0</v>
      </c>
      <c r="N5199" s="193" t="str">
        <f t="shared" si="9930"/>
        <v>LCD Display</v>
      </c>
      <c r="AA5199" s="193">
        <f t="shared" si="9915"/>
        <v>0</v>
      </c>
      <c r="AB5199" s="193" t="str">
        <f t="shared" ref="AB5199" si="9945">AB$24</f>
        <v>Lyons, Brad</v>
      </c>
    </row>
    <row r="5200" spans="1:28" s="188" customFormat="1" ht="17.399999999999999">
      <c r="A5200" s="193" t="str">
        <f t="shared" si="9910"/>
        <v>LCD Display</v>
      </c>
      <c r="B5200" s="193" t="str">
        <f t="shared" si="9911"/>
        <v>0LCD Display</v>
      </c>
      <c r="C5200" s="193" t="str">
        <f t="shared" si="9912"/>
        <v>LCD DisplayLyons, Brad</v>
      </c>
      <c r="D5200" s="193"/>
      <c r="E5200" s="193"/>
      <c r="F5200" s="193" t="str">
        <f t="shared" si="9913"/>
        <v>LCD DisplayMonaco, Nick</v>
      </c>
      <c r="G5200" s="193" t="str">
        <f t="shared" ref="G5200:M5200" si="9946">G$25</f>
        <v>Monaco, Nick</v>
      </c>
      <c r="H5200" s="193" t="str">
        <f t="shared" si="9946"/>
        <v>Lyons, Brad</v>
      </c>
      <c r="I5200" s="193">
        <f t="shared" si="9946"/>
        <v>0</v>
      </c>
      <c r="J5200" s="193" t="str">
        <f t="shared" si="9946"/>
        <v>MENARDS</v>
      </c>
      <c r="K5200" s="193" t="str">
        <f t="shared" si="9946"/>
        <v>all</v>
      </c>
      <c r="L5200" s="193">
        <f t="shared" si="9946"/>
        <v>0</v>
      </c>
      <c r="M5200" s="193">
        <f t="shared" si="9946"/>
        <v>0</v>
      </c>
      <c r="N5200" s="193" t="str">
        <f t="shared" si="9930"/>
        <v>LCD Display</v>
      </c>
      <c r="AA5200" s="193">
        <f t="shared" si="9915"/>
        <v>0</v>
      </c>
      <c r="AB5200" s="193" t="str">
        <f t="shared" ref="AB5200" si="9947">AB$25</f>
        <v>Lyons, Brad</v>
      </c>
    </row>
    <row r="5201" spans="1:28" s="188" customFormat="1" ht="17.399999999999999">
      <c r="A5201" s="193" t="str">
        <f t="shared" si="9910"/>
        <v>LCD Display</v>
      </c>
      <c r="B5201" s="193" t="str">
        <f t="shared" si="9911"/>
        <v>0LCD Display</v>
      </c>
      <c r="C5201" s="193" t="str">
        <f t="shared" si="9912"/>
        <v>LCD Display0</v>
      </c>
      <c r="D5201" s="193"/>
      <c r="E5201" s="193"/>
      <c r="F5201" s="193" t="str">
        <f t="shared" si="9913"/>
        <v>LCD Display0</v>
      </c>
      <c r="G5201" s="193">
        <f t="shared" ref="G5201:M5201" si="9948">G$26</f>
        <v>0</v>
      </c>
      <c r="H5201" s="193">
        <f t="shared" si="9948"/>
        <v>0</v>
      </c>
      <c r="I5201" s="193">
        <f t="shared" si="9948"/>
        <v>0</v>
      </c>
      <c r="J5201" s="193">
        <f t="shared" si="9948"/>
        <v>0</v>
      </c>
      <c r="K5201" s="193">
        <f t="shared" si="9948"/>
        <v>0</v>
      </c>
      <c r="L5201" s="193">
        <f t="shared" si="9948"/>
        <v>0</v>
      </c>
      <c r="M5201" s="193">
        <f t="shared" si="9948"/>
        <v>0</v>
      </c>
      <c r="N5201" s="193" t="str">
        <f t="shared" si="9930"/>
        <v>LCD Display</v>
      </c>
      <c r="AA5201" s="193">
        <f t="shared" si="9915"/>
        <v>0</v>
      </c>
      <c r="AB5201" s="193">
        <f t="shared" ref="AB5201" si="9949">AB$26</f>
        <v>0</v>
      </c>
    </row>
    <row r="5202" spans="1:28" s="188" customFormat="1" ht="17.399999999999999">
      <c r="A5202" s="193" t="str">
        <f t="shared" si="9910"/>
        <v>LCD Display</v>
      </c>
      <c r="B5202" s="193" t="str">
        <f t="shared" si="9911"/>
        <v>0LCD Display</v>
      </c>
      <c r="C5202" s="193" t="str">
        <f t="shared" si="9912"/>
        <v>LCD Display0</v>
      </c>
      <c r="D5202" s="193"/>
      <c r="E5202" s="193"/>
      <c r="F5202" s="193" t="str">
        <f t="shared" si="9913"/>
        <v>LCD Display0</v>
      </c>
      <c r="G5202" s="193">
        <f t="shared" ref="G5202:M5202" si="9950">G$27</f>
        <v>0</v>
      </c>
      <c r="H5202" s="193">
        <f t="shared" si="9950"/>
        <v>0</v>
      </c>
      <c r="I5202" s="193">
        <f t="shared" si="9950"/>
        <v>0</v>
      </c>
      <c r="J5202" s="193">
        <f t="shared" si="9950"/>
        <v>0</v>
      </c>
      <c r="K5202" s="193">
        <f t="shared" si="9950"/>
        <v>0</v>
      </c>
      <c r="L5202" s="193">
        <f t="shared" si="9950"/>
        <v>0</v>
      </c>
      <c r="M5202" s="193">
        <f t="shared" si="9950"/>
        <v>0</v>
      </c>
      <c r="N5202" s="193" t="str">
        <f t="shared" si="9930"/>
        <v>LCD Display</v>
      </c>
      <c r="AA5202" s="193">
        <f t="shared" si="9915"/>
        <v>0</v>
      </c>
      <c r="AB5202" s="193">
        <f t="shared" ref="AB5202" si="9951">AB$27</f>
        <v>0</v>
      </c>
    </row>
    <row r="5203" spans="1:28" s="188" customFormat="1" ht="17.399999999999999">
      <c r="A5203" s="193" t="str">
        <f t="shared" si="9910"/>
        <v>LCD Display</v>
      </c>
      <c r="B5203" s="193" t="str">
        <f t="shared" si="9911"/>
        <v>0LCD Display</v>
      </c>
      <c r="C5203" s="193" t="str">
        <f t="shared" si="9912"/>
        <v>LCD Display0</v>
      </c>
      <c r="D5203" s="193"/>
      <c r="E5203" s="193"/>
      <c r="F5203" s="193" t="str">
        <f t="shared" si="9913"/>
        <v>LCD Display0</v>
      </c>
      <c r="G5203" s="193">
        <f t="shared" ref="G5203:M5203" si="9952">G$28</f>
        <v>0</v>
      </c>
      <c r="H5203" s="193">
        <f t="shared" si="9952"/>
        <v>0</v>
      </c>
      <c r="I5203" s="193">
        <f t="shared" si="9952"/>
        <v>0</v>
      </c>
      <c r="J5203" s="193">
        <f t="shared" si="9952"/>
        <v>0</v>
      </c>
      <c r="K5203" s="193">
        <f t="shared" si="9952"/>
        <v>0</v>
      </c>
      <c r="L5203" s="193">
        <f t="shared" si="9952"/>
        <v>0</v>
      </c>
      <c r="M5203" s="193">
        <f t="shared" si="9952"/>
        <v>0</v>
      </c>
      <c r="N5203" s="193" t="str">
        <f t="shared" si="9930"/>
        <v>LCD Display</v>
      </c>
      <c r="AA5203" s="193">
        <f t="shared" si="9915"/>
        <v>0</v>
      </c>
      <c r="AB5203" s="193">
        <f t="shared" ref="AB5203" si="9953">AB$28</f>
        <v>0</v>
      </c>
    </row>
    <row r="5204" spans="1:28" s="188" customFormat="1" ht="17.399999999999999">
      <c r="A5204" s="193" t="str">
        <f t="shared" si="9910"/>
        <v>LCD Display</v>
      </c>
      <c r="B5204" s="193" t="str">
        <f t="shared" si="9911"/>
        <v>BE125LCD Display</v>
      </c>
      <c r="C5204" s="193" t="str">
        <f t="shared" si="9912"/>
        <v>LCD DisplayMakhoul, Jennifer</v>
      </c>
      <c r="D5204" s="193"/>
      <c r="E5204" s="193"/>
      <c r="F5204" s="193" t="str">
        <f t="shared" si="9913"/>
        <v>LCD DisplayMonaco, Nick</v>
      </c>
      <c r="G5204" s="193" t="str">
        <f t="shared" ref="G5204:M5204" si="9954">G$29</f>
        <v>Monaco, Nick</v>
      </c>
      <c r="H5204" s="193" t="str">
        <f t="shared" si="9954"/>
        <v>Makhoul, Jennifer</v>
      </c>
      <c r="I5204" s="193" t="str">
        <f t="shared" si="9954"/>
        <v>BE125</v>
      </c>
      <c r="J5204" s="193" t="str">
        <f t="shared" si="9954"/>
        <v>BED, BATH &amp; BEYOND</v>
      </c>
      <c r="K5204" s="193" t="str">
        <f t="shared" si="9954"/>
        <v>all</v>
      </c>
      <c r="L5204" s="193" t="str">
        <f t="shared" si="9954"/>
        <v>Janice Staib</v>
      </c>
      <c r="M5204" s="193" t="str">
        <f t="shared" si="9954"/>
        <v>Appl, Beauty, H/P</v>
      </c>
      <c r="N5204" s="193" t="str">
        <f t="shared" si="9930"/>
        <v>LCD Display</v>
      </c>
      <c r="AA5204" s="193">
        <f t="shared" si="9915"/>
        <v>0</v>
      </c>
      <c r="AB5204" s="193" t="str">
        <f t="shared" ref="AB5204" si="9955">AB$29</f>
        <v>Makhoul, Jennifer</v>
      </c>
    </row>
    <row r="5205" spans="1:28" s="188" customFormat="1" ht="17.399999999999999">
      <c r="A5205" s="193" t="str">
        <f t="shared" si="9910"/>
        <v>LCD Display</v>
      </c>
      <c r="B5205" s="193" t="str">
        <f t="shared" si="9911"/>
        <v>BE126LCD Display</v>
      </c>
      <c r="C5205" s="193" t="str">
        <f t="shared" si="9912"/>
        <v>LCD DisplayMakhoul, Jennifer</v>
      </c>
      <c r="D5205" s="193"/>
      <c r="E5205" s="193"/>
      <c r="F5205" s="193" t="str">
        <f t="shared" si="9913"/>
        <v>LCD DisplayMonaco, Nick</v>
      </c>
      <c r="G5205" s="193" t="str">
        <f t="shared" ref="G5205:M5205" si="9956">G$30</f>
        <v>Monaco, Nick</v>
      </c>
      <c r="H5205" s="193" t="str">
        <f t="shared" si="9956"/>
        <v>Makhoul, Jennifer</v>
      </c>
      <c r="I5205" s="193" t="str">
        <f t="shared" si="9956"/>
        <v>BE126</v>
      </c>
      <c r="J5205" s="193" t="str">
        <f t="shared" si="9956"/>
        <v>BED, BATH &amp; BEYOND INC (VDF)</v>
      </c>
      <c r="K5205" s="193" t="str">
        <f t="shared" si="9956"/>
        <v>all</v>
      </c>
      <c r="L5205" s="193" t="str">
        <f t="shared" si="9956"/>
        <v>Janice Staib</v>
      </c>
      <c r="M5205" s="193" t="str">
        <f t="shared" si="9956"/>
        <v>Appl, Beauty, H/P</v>
      </c>
      <c r="N5205" s="193" t="str">
        <f t="shared" si="9930"/>
        <v>LCD Display</v>
      </c>
      <c r="AA5205" s="193">
        <f t="shared" si="9915"/>
        <v>0</v>
      </c>
      <c r="AB5205" s="193" t="str">
        <f t="shared" ref="AB5205" si="9957">AB$30</f>
        <v>Makhoul, Jennifer</v>
      </c>
    </row>
    <row r="5206" spans="1:28" s="188" customFormat="1" ht="17.399999999999999">
      <c r="A5206" s="193" t="str">
        <f t="shared" si="9910"/>
        <v>LCD Display</v>
      </c>
      <c r="B5206" s="193" t="str">
        <f t="shared" si="9911"/>
        <v>GO642LCD Display</v>
      </c>
      <c r="C5206" s="193" t="str">
        <f t="shared" si="9912"/>
        <v>LCD DisplayMakhoul, Jennifer</v>
      </c>
      <c r="D5206" s="193"/>
      <c r="E5206" s="193"/>
      <c r="F5206" s="193" t="str">
        <f t="shared" si="9913"/>
        <v>LCD DisplayMonaco, Nick</v>
      </c>
      <c r="G5206" s="193" t="str">
        <f t="shared" ref="G5206:M5206" si="9958">G$31</f>
        <v>Monaco, Nick</v>
      </c>
      <c r="H5206" s="193" t="str">
        <f t="shared" si="9958"/>
        <v>Makhoul, Jennifer</v>
      </c>
      <c r="I5206" s="193" t="str">
        <f t="shared" si="9958"/>
        <v>GO642</v>
      </c>
      <c r="J5206" s="193" t="str">
        <f t="shared" si="9958"/>
        <v>GOGOTECH INC</v>
      </c>
      <c r="K5206" s="193" t="str">
        <f t="shared" si="9958"/>
        <v>all</v>
      </c>
      <c r="L5206" s="193">
        <f t="shared" si="9958"/>
        <v>0</v>
      </c>
      <c r="M5206" s="193">
        <f t="shared" si="9958"/>
        <v>0</v>
      </c>
      <c r="N5206" s="193" t="str">
        <f t="shared" si="9930"/>
        <v>LCD Display</v>
      </c>
      <c r="AA5206" s="193">
        <f t="shared" si="9915"/>
        <v>0</v>
      </c>
      <c r="AB5206" s="193" t="str">
        <f t="shared" ref="AB5206" si="9959">AB$31</f>
        <v>Makhoul, Jennifer</v>
      </c>
    </row>
    <row r="5207" spans="1:28" s="188" customFormat="1" ht="17.399999999999999">
      <c r="A5207" s="193" t="str">
        <f t="shared" si="9910"/>
        <v>LCD Display</v>
      </c>
      <c r="B5207" s="193" t="str">
        <f t="shared" si="9911"/>
        <v>HA430LCD Display</v>
      </c>
      <c r="C5207" s="193" t="str">
        <f t="shared" si="9912"/>
        <v>LCD DisplayMakhoul, Jennifer</v>
      </c>
      <c r="D5207" s="193"/>
      <c r="E5207" s="193"/>
      <c r="F5207" s="193" t="str">
        <f t="shared" si="9913"/>
        <v>LCD DisplayMonaco, Nick</v>
      </c>
      <c r="G5207" s="193" t="str">
        <f t="shared" ref="G5207:M5207" si="9960">G$32</f>
        <v>Monaco, Nick</v>
      </c>
      <c r="H5207" s="193" t="str">
        <f t="shared" si="9960"/>
        <v>Makhoul, Jennifer</v>
      </c>
      <c r="I5207" s="193" t="str">
        <f t="shared" si="9960"/>
        <v>HA430</v>
      </c>
      <c r="J5207" s="193" t="str">
        <f t="shared" si="9960"/>
        <v>HARMON OF YONKERS, INC. DBA HARMON</v>
      </c>
      <c r="K5207" s="193" t="str">
        <f t="shared" si="9960"/>
        <v>all</v>
      </c>
      <c r="L5207" s="193" t="str">
        <f t="shared" si="9960"/>
        <v>Janice Staib</v>
      </c>
      <c r="M5207" s="193" t="str">
        <f t="shared" si="9960"/>
        <v>Appl, Beauty, H/P</v>
      </c>
      <c r="N5207" s="193" t="str">
        <f t="shared" si="9930"/>
        <v>LCD Display</v>
      </c>
      <c r="AA5207" s="193">
        <f t="shared" si="9915"/>
        <v>0</v>
      </c>
      <c r="AB5207" s="193" t="str">
        <f t="shared" ref="AB5207" si="9961">AB$32</f>
        <v>Makhoul, Jennifer</v>
      </c>
    </row>
    <row r="5208" spans="1:28" s="188" customFormat="1" ht="17.399999999999999">
      <c r="A5208" s="193" t="str">
        <f t="shared" si="9910"/>
        <v>LCD Display</v>
      </c>
      <c r="B5208" s="193" t="str">
        <f t="shared" si="9911"/>
        <v>HS070LCD Display</v>
      </c>
      <c r="C5208" s="193" t="str">
        <f t="shared" si="9912"/>
        <v>LCD DisplayMakhoul, Jennifer</v>
      </c>
      <c r="D5208" s="193"/>
      <c r="E5208" s="193"/>
      <c r="F5208" s="193" t="str">
        <f t="shared" si="9913"/>
        <v>LCD DisplayMonaco, Nick</v>
      </c>
      <c r="G5208" s="193" t="str">
        <f t="shared" ref="G5208:M5208" si="9962">G$33</f>
        <v>Monaco, Nick</v>
      </c>
      <c r="H5208" s="193" t="str">
        <f t="shared" si="9962"/>
        <v>Makhoul, Jennifer</v>
      </c>
      <c r="I5208" s="193" t="str">
        <f t="shared" si="9962"/>
        <v>HS070</v>
      </c>
      <c r="J5208" s="193" t="str">
        <f t="shared" si="9962"/>
        <v>HSN INC.</v>
      </c>
      <c r="K5208" s="193" t="str">
        <f t="shared" si="9962"/>
        <v>all</v>
      </c>
      <c r="L5208" s="193" t="str">
        <f t="shared" si="9962"/>
        <v>Channel Management</v>
      </c>
      <c r="M5208" s="193" t="str">
        <f t="shared" si="9962"/>
        <v>Beauty, Appl</v>
      </c>
      <c r="N5208" s="193" t="str">
        <f t="shared" si="9930"/>
        <v>LCD Display</v>
      </c>
      <c r="AA5208" s="193">
        <f t="shared" si="9915"/>
        <v>0</v>
      </c>
      <c r="AB5208" s="193" t="str">
        <f t="shared" ref="AB5208" si="9963">AB$33</f>
        <v>Makhoul, Jennifer</v>
      </c>
    </row>
    <row r="5209" spans="1:28" s="188" customFormat="1" ht="17.399999999999999">
      <c r="A5209" s="193" t="str">
        <f t="shared" si="9910"/>
        <v>LCD Display</v>
      </c>
      <c r="B5209" s="193" t="str">
        <f t="shared" si="9911"/>
        <v>QV001LCD Display</v>
      </c>
      <c r="C5209" s="193" t="str">
        <f t="shared" si="9912"/>
        <v>LCD DisplayMakhoul, Jennifer</v>
      </c>
      <c r="D5209" s="193"/>
      <c r="E5209" s="193"/>
      <c r="F5209" s="193" t="str">
        <f t="shared" si="9913"/>
        <v>LCD DisplayMonaco, Nick</v>
      </c>
      <c r="G5209" s="193" t="str">
        <f t="shared" ref="G5209:M5209" si="9964">G$34</f>
        <v>Monaco, Nick</v>
      </c>
      <c r="H5209" s="193" t="str">
        <f t="shared" si="9964"/>
        <v>Makhoul, Jennifer</v>
      </c>
      <c r="I5209" s="193" t="str">
        <f t="shared" si="9964"/>
        <v>QV001</v>
      </c>
      <c r="J5209" s="193" t="str">
        <f t="shared" si="9964"/>
        <v>QVC NETWORK INC.</v>
      </c>
      <c r="K5209" s="193" t="str">
        <f t="shared" si="9964"/>
        <v>all</v>
      </c>
      <c r="L5209" s="193" t="str">
        <f t="shared" si="9964"/>
        <v>Dynamic Marketing</v>
      </c>
      <c r="M5209" s="193" t="str">
        <f t="shared" si="9964"/>
        <v>Beauty, Headphones</v>
      </c>
      <c r="N5209" s="193" t="str">
        <f t="shared" si="9930"/>
        <v>LCD Display</v>
      </c>
      <c r="AA5209" s="193">
        <f t="shared" si="9915"/>
        <v>0</v>
      </c>
      <c r="AB5209" s="193" t="str">
        <f t="shared" ref="AB5209" si="9965">AB$34</f>
        <v>Makhoul, Jennifer</v>
      </c>
    </row>
    <row r="5210" spans="1:28" s="188" customFormat="1" ht="17.399999999999999">
      <c r="A5210" s="193" t="str">
        <f t="shared" si="9910"/>
        <v>LCD Display</v>
      </c>
      <c r="B5210" s="193" t="str">
        <f t="shared" si="9911"/>
        <v>QV002LCD Display</v>
      </c>
      <c r="C5210" s="193" t="str">
        <f t="shared" si="9912"/>
        <v>LCD DisplayMakhoul, Jennifer</v>
      </c>
      <c r="D5210" s="193"/>
      <c r="E5210" s="193"/>
      <c r="F5210" s="193" t="str">
        <f t="shared" si="9913"/>
        <v>LCD DisplayMonaco, Nick</v>
      </c>
      <c r="G5210" s="193" t="str">
        <f t="shared" ref="G5210:M5210" si="9966">G$35</f>
        <v>Monaco, Nick</v>
      </c>
      <c r="H5210" s="193" t="str">
        <f t="shared" si="9966"/>
        <v>Makhoul, Jennifer</v>
      </c>
      <c r="I5210" s="193" t="str">
        <f t="shared" si="9966"/>
        <v>QV002</v>
      </c>
      <c r="J5210" s="193" t="str">
        <f t="shared" si="9966"/>
        <v>QVC (VDF)</v>
      </c>
      <c r="K5210" s="193" t="str">
        <f t="shared" si="9966"/>
        <v>all</v>
      </c>
      <c r="L5210" s="193" t="str">
        <f t="shared" si="9966"/>
        <v>Dynamic Marketing</v>
      </c>
      <c r="M5210" s="193" t="str">
        <f t="shared" si="9966"/>
        <v>Beauty, Headphones</v>
      </c>
      <c r="N5210" s="193" t="str">
        <f t="shared" si="9930"/>
        <v>LCD Display</v>
      </c>
      <c r="AA5210" s="193">
        <f t="shared" si="9915"/>
        <v>0</v>
      </c>
      <c r="AB5210" s="193" t="str">
        <f t="shared" ref="AB5210" si="9967">AB$35</f>
        <v>Makhoul, Jennifer</v>
      </c>
    </row>
    <row r="5211" spans="1:28" s="188" customFormat="1" ht="17.399999999999999">
      <c r="A5211" s="193" t="str">
        <f t="shared" si="9910"/>
        <v>LCD Display</v>
      </c>
      <c r="B5211" s="193" t="str">
        <f t="shared" si="9911"/>
        <v>TE165LCD Display</v>
      </c>
      <c r="C5211" s="193" t="str">
        <f t="shared" si="9912"/>
        <v>LCD DisplayMakhoul, Jennifer</v>
      </c>
      <c r="D5211" s="193"/>
      <c r="E5211" s="193"/>
      <c r="F5211" s="193" t="str">
        <f t="shared" si="9913"/>
        <v>LCD DisplayMonaco, Nick</v>
      </c>
      <c r="G5211" s="193" t="str">
        <f t="shared" ref="G5211:M5211" si="9968">G$36</f>
        <v>Monaco, Nick</v>
      </c>
      <c r="H5211" s="193" t="str">
        <f t="shared" si="9968"/>
        <v>Makhoul, Jennifer</v>
      </c>
      <c r="I5211" s="193" t="str">
        <f t="shared" si="9968"/>
        <v>TE165</v>
      </c>
      <c r="J5211" s="193" t="str">
        <f t="shared" si="9968"/>
        <v>TELEDYNAMICS CORP.</v>
      </c>
      <c r="K5211" s="193" t="str">
        <f t="shared" si="9968"/>
        <v>all</v>
      </c>
      <c r="L5211" s="193">
        <f t="shared" si="9968"/>
        <v>0</v>
      </c>
      <c r="M5211" s="193">
        <f t="shared" si="9968"/>
        <v>0</v>
      </c>
      <c r="N5211" s="193" t="str">
        <f t="shared" si="9930"/>
        <v>LCD Display</v>
      </c>
      <c r="AA5211" s="193">
        <f t="shared" si="9915"/>
        <v>0</v>
      </c>
      <c r="AB5211" s="193" t="str">
        <f t="shared" ref="AB5211" si="9969">AB$36</f>
        <v>Makhoul, Jennifer</v>
      </c>
    </row>
    <row r="5212" spans="1:28" s="188" customFormat="1" ht="17.399999999999999">
      <c r="A5212" s="193" t="str">
        <f t="shared" si="9910"/>
        <v>LCD Display</v>
      </c>
      <c r="B5212" s="193" t="str">
        <f t="shared" si="9911"/>
        <v>0LCD Display</v>
      </c>
      <c r="C5212" s="193" t="str">
        <f t="shared" si="9912"/>
        <v>LCD DisplayMakhoul, Jennifer</v>
      </c>
      <c r="D5212" s="193"/>
      <c r="E5212" s="193"/>
      <c r="F5212" s="193" t="str">
        <f t="shared" si="9913"/>
        <v>LCD DisplayMonaco, Nick</v>
      </c>
      <c r="G5212" s="193" t="str">
        <f t="shared" ref="G5212:M5212" si="9970">G$37</f>
        <v>Monaco, Nick</v>
      </c>
      <c r="H5212" s="193" t="str">
        <f t="shared" si="9970"/>
        <v>Makhoul, Jennifer</v>
      </c>
      <c r="I5212" s="193">
        <f t="shared" si="9970"/>
        <v>0</v>
      </c>
      <c r="J5212" s="193" t="str">
        <f t="shared" si="9970"/>
        <v>BUY-BUY BABY</v>
      </c>
      <c r="K5212" s="193" t="str">
        <f t="shared" si="9970"/>
        <v>all</v>
      </c>
      <c r="L5212" s="193">
        <f t="shared" si="9970"/>
        <v>0</v>
      </c>
      <c r="M5212" s="193">
        <f t="shared" si="9970"/>
        <v>0</v>
      </c>
      <c r="N5212" s="193" t="str">
        <f t="shared" si="9930"/>
        <v>LCD Display</v>
      </c>
      <c r="AA5212" s="193">
        <f t="shared" si="9915"/>
        <v>0</v>
      </c>
      <c r="AB5212" s="193" t="str">
        <f t="shared" ref="AB5212" si="9971">AB$37</f>
        <v>Makhoul, Jennifer</v>
      </c>
    </row>
    <row r="5213" spans="1:28" s="188" customFormat="1" ht="17.399999999999999">
      <c r="A5213" s="193" t="str">
        <f t="shared" si="9910"/>
        <v>LCD Display</v>
      </c>
      <c r="B5213" s="193" t="str">
        <f t="shared" si="9911"/>
        <v>0LCD Display</v>
      </c>
      <c r="C5213" s="193" t="str">
        <f t="shared" si="9912"/>
        <v>LCD Display0</v>
      </c>
      <c r="D5213" s="193"/>
      <c r="E5213" s="193"/>
      <c r="F5213" s="193" t="str">
        <f t="shared" si="9913"/>
        <v>LCD Display0</v>
      </c>
      <c r="G5213" s="193">
        <f t="shared" ref="G5213:M5213" si="9972">G$38</f>
        <v>0</v>
      </c>
      <c r="H5213" s="193">
        <f t="shared" si="9972"/>
        <v>0</v>
      </c>
      <c r="I5213" s="193">
        <f t="shared" si="9972"/>
        <v>0</v>
      </c>
      <c r="J5213" s="193">
        <f t="shared" si="9972"/>
        <v>0</v>
      </c>
      <c r="K5213" s="193">
        <f t="shared" si="9972"/>
        <v>0</v>
      </c>
      <c r="L5213" s="193">
        <f t="shared" si="9972"/>
        <v>0</v>
      </c>
      <c r="M5213" s="193">
        <f t="shared" si="9972"/>
        <v>0</v>
      </c>
      <c r="N5213" s="193" t="str">
        <f t="shared" si="9930"/>
        <v>LCD Display</v>
      </c>
      <c r="AA5213" s="193">
        <f t="shared" si="9915"/>
        <v>0</v>
      </c>
      <c r="AB5213" s="193" t="str">
        <f t="shared" ref="AB5213" si="9973">AB$38</f>
        <v>Makhoul, Jennifer</v>
      </c>
    </row>
    <row r="5214" spans="1:28" s="188" customFormat="1" ht="17.399999999999999">
      <c r="A5214" s="193" t="str">
        <f t="shared" si="9910"/>
        <v>LCD Display</v>
      </c>
      <c r="B5214" s="193" t="str">
        <f t="shared" si="9911"/>
        <v>0LCD Display</v>
      </c>
      <c r="C5214" s="193" t="str">
        <f t="shared" si="9912"/>
        <v>LCD Display0</v>
      </c>
      <c r="D5214" s="193"/>
      <c r="E5214" s="193"/>
      <c r="F5214" s="193" t="str">
        <f t="shared" si="9913"/>
        <v>LCD Display0</v>
      </c>
      <c r="G5214" s="193">
        <f t="shared" ref="G5214:M5214" si="9974">G$39</f>
        <v>0</v>
      </c>
      <c r="H5214" s="193">
        <f t="shared" si="9974"/>
        <v>0</v>
      </c>
      <c r="I5214" s="193">
        <f t="shared" si="9974"/>
        <v>0</v>
      </c>
      <c r="J5214" s="193">
        <f t="shared" si="9974"/>
        <v>0</v>
      </c>
      <c r="K5214" s="193">
        <f t="shared" si="9974"/>
        <v>0</v>
      </c>
      <c r="L5214" s="193">
        <f t="shared" si="9974"/>
        <v>0</v>
      </c>
      <c r="M5214" s="193">
        <f t="shared" si="9974"/>
        <v>0</v>
      </c>
      <c r="N5214" s="193" t="str">
        <f t="shared" si="9930"/>
        <v>LCD Display</v>
      </c>
      <c r="AA5214" s="193">
        <f t="shared" si="9915"/>
        <v>0</v>
      </c>
      <c r="AB5214" s="193">
        <f t="shared" ref="AB5214" si="9975">AB$39</f>
        <v>0</v>
      </c>
    </row>
    <row r="5215" spans="1:28" s="188" customFormat="1" ht="17.399999999999999">
      <c r="A5215" s="193" t="str">
        <f t="shared" si="9910"/>
        <v>LCD Display</v>
      </c>
      <c r="B5215" s="193" t="str">
        <f t="shared" si="9911"/>
        <v>0LCD Display</v>
      </c>
      <c r="C5215" s="193" t="str">
        <f t="shared" si="9912"/>
        <v>LCD Display0</v>
      </c>
      <c r="D5215" s="193"/>
      <c r="E5215" s="193"/>
      <c r="F5215" s="193" t="str">
        <f t="shared" si="9913"/>
        <v>LCD Display0</v>
      </c>
      <c r="G5215" s="193">
        <f t="shared" ref="G5215:M5215" si="9976">G$40</f>
        <v>0</v>
      </c>
      <c r="H5215" s="193">
        <f t="shared" si="9976"/>
        <v>0</v>
      </c>
      <c r="I5215" s="193">
        <f t="shared" si="9976"/>
        <v>0</v>
      </c>
      <c r="J5215" s="193">
        <f t="shared" si="9976"/>
        <v>0</v>
      </c>
      <c r="K5215" s="193">
        <f t="shared" si="9976"/>
        <v>0</v>
      </c>
      <c r="L5215" s="193">
        <f t="shared" si="9976"/>
        <v>0</v>
      </c>
      <c r="M5215" s="193">
        <f t="shared" si="9976"/>
        <v>0</v>
      </c>
      <c r="N5215" s="193" t="str">
        <f t="shared" si="9930"/>
        <v>LCD Display</v>
      </c>
      <c r="AA5215" s="193">
        <f t="shared" si="9915"/>
        <v>0</v>
      </c>
      <c r="AB5215" s="193">
        <f t="shared" ref="AB5215" si="9977">AB$40</f>
        <v>0</v>
      </c>
    </row>
    <row r="5216" spans="1:28" s="188" customFormat="1" ht="17.399999999999999">
      <c r="A5216" s="193" t="str">
        <f t="shared" si="9910"/>
        <v>LCD Display</v>
      </c>
      <c r="B5216" s="193" t="str">
        <f t="shared" si="9911"/>
        <v>SC078LCD Display</v>
      </c>
      <c r="C5216" s="193" t="str">
        <f t="shared" si="9912"/>
        <v>LCD DisplayMertes, Mark</v>
      </c>
      <c r="D5216" s="193"/>
      <c r="E5216" s="193"/>
      <c r="F5216" s="193" t="str">
        <f t="shared" si="9913"/>
        <v>LCD DisplayMonaco, Nick</v>
      </c>
      <c r="G5216" s="193" t="str">
        <f t="shared" ref="G5216:M5216" si="9978">G$41</f>
        <v>Monaco, Nick</v>
      </c>
      <c r="H5216" s="193" t="str">
        <f t="shared" si="9978"/>
        <v>Mertes, Mark</v>
      </c>
      <c r="I5216" s="193" t="str">
        <f t="shared" si="9978"/>
        <v>SC078</v>
      </c>
      <c r="J5216" s="193" t="str">
        <f t="shared" si="9978"/>
        <v>COSTCO WHOLESALE</v>
      </c>
      <c r="K5216" s="193" t="str">
        <f t="shared" si="9978"/>
        <v>all</v>
      </c>
      <c r="L5216" s="193">
        <f t="shared" si="9978"/>
        <v>0</v>
      </c>
      <c r="M5216" s="193">
        <f t="shared" si="9978"/>
        <v>0</v>
      </c>
      <c r="N5216" s="193" t="str">
        <f t="shared" si="9930"/>
        <v>LCD Display</v>
      </c>
      <c r="AA5216" s="193">
        <f t="shared" si="9915"/>
        <v>0</v>
      </c>
      <c r="AB5216" s="193" t="str">
        <f t="shared" ref="AB5216" si="9979">AB$41</f>
        <v>Mertes, Mark</v>
      </c>
    </row>
    <row r="5217" spans="1:28" s="188" customFormat="1" ht="17.399999999999999">
      <c r="A5217" s="193" t="str">
        <f t="shared" si="9910"/>
        <v>LCD Display</v>
      </c>
      <c r="B5217" s="193" t="str">
        <f t="shared" si="9911"/>
        <v>0LCD Display</v>
      </c>
      <c r="C5217" s="193" t="str">
        <f t="shared" si="9912"/>
        <v>LCD Display0</v>
      </c>
      <c r="D5217" s="193"/>
      <c r="E5217" s="193"/>
      <c r="F5217" s="193" t="str">
        <f t="shared" si="9913"/>
        <v>LCD Display0</v>
      </c>
      <c r="G5217" s="193">
        <f t="shared" ref="G5217:M5217" si="9980">G$42</f>
        <v>0</v>
      </c>
      <c r="H5217" s="193">
        <f t="shared" si="9980"/>
        <v>0</v>
      </c>
      <c r="I5217" s="193">
        <f t="shared" si="9980"/>
        <v>0</v>
      </c>
      <c r="J5217" s="193">
        <f t="shared" si="9980"/>
        <v>0</v>
      </c>
      <c r="K5217" s="193">
        <f t="shared" si="9980"/>
        <v>0</v>
      </c>
      <c r="L5217" s="193">
        <f t="shared" si="9980"/>
        <v>0</v>
      </c>
      <c r="M5217" s="193">
        <f t="shared" si="9980"/>
        <v>0</v>
      </c>
      <c r="N5217" s="193" t="str">
        <f t="shared" si="9930"/>
        <v>LCD Display</v>
      </c>
      <c r="AA5217" s="193">
        <f t="shared" si="9915"/>
        <v>0</v>
      </c>
      <c r="AB5217" s="193">
        <f t="shared" ref="AB5217" si="9981">AB$42</f>
        <v>0</v>
      </c>
    </row>
    <row r="5218" spans="1:28" s="188" customFormat="1" ht="17.399999999999999">
      <c r="A5218" s="193" t="str">
        <f t="shared" si="9910"/>
        <v>LCD Display</v>
      </c>
      <c r="B5218" s="193" t="str">
        <f t="shared" si="9911"/>
        <v>0LCD Display</v>
      </c>
      <c r="C5218" s="193" t="str">
        <f t="shared" si="9912"/>
        <v>LCD Display0</v>
      </c>
      <c r="D5218" s="193"/>
      <c r="E5218" s="193"/>
      <c r="F5218" s="193" t="str">
        <f t="shared" si="9913"/>
        <v>LCD Display0</v>
      </c>
      <c r="G5218" s="193">
        <f t="shared" ref="G5218:M5218" si="9982">G$43</f>
        <v>0</v>
      </c>
      <c r="H5218" s="193">
        <f t="shared" si="9982"/>
        <v>0</v>
      </c>
      <c r="I5218" s="193">
        <f t="shared" si="9982"/>
        <v>0</v>
      </c>
      <c r="J5218" s="193">
        <f t="shared" si="9982"/>
        <v>0</v>
      </c>
      <c r="K5218" s="193">
        <f t="shared" si="9982"/>
        <v>0</v>
      </c>
      <c r="L5218" s="193">
        <f t="shared" si="9982"/>
        <v>0</v>
      </c>
      <c r="M5218" s="193">
        <f t="shared" si="9982"/>
        <v>0</v>
      </c>
      <c r="N5218" s="193" t="str">
        <f t="shared" si="9930"/>
        <v>LCD Display</v>
      </c>
      <c r="AA5218" s="193">
        <f t="shared" si="9915"/>
        <v>0</v>
      </c>
      <c r="AB5218" s="193">
        <f t="shared" ref="AB5218" si="9983">AB$43</f>
        <v>0</v>
      </c>
    </row>
    <row r="5219" spans="1:28" s="188" customFormat="1" ht="17.399999999999999">
      <c r="A5219" s="193" t="str">
        <f t="shared" si="9910"/>
        <v>LCD Display</v>
      </c>
      <c r="B5219" s="193" t="str">
        <f t="shared" si="9911"/>
        <v>HO840LCD Display</v>
      </c>
      <c r="C5219" s="193" t="str">
        <f t="shared" si="9912"/>
        <v>LCD DisplayRyder, Scott</v>
      </c>
      <c r="D5219" s="193"/>
      <c r="E5219" s="193"/>
      <c r="F5219" s="193" t="str">
        <f t="shared" si="9913"/>
        <v>LCD DisplayMonaco, Nick</v>
      </c>
      <c r="G5219" s="193" t="str">
        <f t="shared" ref="G5219:M5219" si="9984">G$44</f>
        <v>Monaco, Nick</v>
      </c>
      <c r="H5219" s="193" t="str">
        <f t="shared" si="9984"/>
        <v>Ryder, Scott</v>
      </c>
      <c r="I5219" s="193" t="str">
        <f t="shared" si="9984"/>
        <v>HO840</v>
      </c>
      <c r="J5219" s="193" t="str">
        <f t="shared" si="9984"/>
        <v>HOME DEPOT, THE</v>
      </c>
      <c r="K5219" s="193" t="str">
        <f t="shared" si="9984"/>
        <v>all</v>
      </c>
      <c r="L5219" s="193">
        <f t="shared" si="9984"/>
        <v>0</v>
      </c>
      <c r="M5219" s="193">
        <f t="shared" si="9984"/>
        <v>0</v>
      </c>
      <c r="N5219" s="193" t="str">
        <f t="shared" si="9930"/>
        <v>LCD Display</v>
      </c>
      <c r="AA5219" s="193">
        <f t="shared" si="9915"/>
        <v>0</v>
      </c>
      <c r="AB5219" s="193" t="str">
        <f t="shared" ref="AB5219" si="9985">AB$44</f>
        <v>Ryder, Scott</v>
      </c>
    </row>
    <row r="5220" spans="1:28" s="188" customFormat="1" ht="17.399999999999999">
      <c r="A5220" s="193" t="str">
        <f t="shared" si="9910"/>
        <v>LCD Display</v>
      </c>
      <c r="B5220" s="193" t="str">
        <f t="shared" si="9911"/>
        <v>LO296LCD Display</v>
      </c>
      <c r="C5220" s="193" t="str">
        <f t="shared" si="9912"/>
        <v>LCD DisplayRyder, Scott</v>
      </c>
      <c r="D5220" s="193"/>
      <c r="E5220" s="193"/>
      <c r="F5220" s="193" t="str">
        <f t="shared" si="9913"/>
        <v>LCD DisplayMonaco, Nick</v>
      </c>
      <c r="G5220" s="193" t="str">
        <f t="shared" ref="G5220:M5220" si="9986">G$45</f>
        <v>Monaco, Nick</v>
      </c>
      <c r="H5220" s="193" t="str">
        <f t="shared" si="9986"/>
        <v>Ryder, Scott</v>
      </c>
      <c r="I5220" s="193" t="str">
        <f t="shared" si="9986"/>
        <v>LO296</v>
      </c>
      <c r="J5220" s="193" t="str">
        <f t="shared" si="9986"/>
        <v>LOWE's</v>
      </c>
      <c r="K5220" s="193" t="str">
        <f t="shared" si="9986"/>
        <v>all</v>
      </c>
      <c r="L5220" s="193">
        <f t="shared" si="9986"/>
        <v>0</v>
      </c>
      <c r="M5220" s="193">
        <f t="shared" si="9986"/>
        <v>0</v>
      </c>
      <c r="N5220" s="193" t="str">
        <f t="shared" si="9930"/>
        <v>LCD Display</v>
      </c>
      <c r="AA5220" s="193">
        <f t="shared" si="9915"/>
        <v>0</v>
      </c>
      <c r="AB5220" s="193" t="str">
        <f t="shared" ref="AB5220" si="9987">AB$45</f>
        <v>Ryder, Scott</v>
      </c>
    </row>
    <row r="5221" spans="1:28" s="188" customFormat="1" ht="17.399999999999999">
      <c r="A5221" s="193" t="str">
        <f t="shared" si="9910"/>
        <v>LCD Display</v>
      </c>
      <c r="B5221" s="193" t="str">
        <f t="shared" si="9911"/>
        <v>NE040LCD Display</v>
      </c>
      <c r="C5221" s="193" t="str">
        <f t="shared" si="9912"/>
        <v>LCD DisplayRyder, Scott</v>
      </c>
      <c r="D5221" s="193"/>
      <c r="E5221" s="193"/>
      <c r="F5221" s="193" t="str">
        <f t="shared" si="9913"/>
        <v>LCD DisplayMonaco, Nick</v>
      </c>
      <c r="G5221" s="193" t="str">
        <f t="shared" ref="G5221:M5221" si="9988">G$46</f>
        <v>Monaco, Nick</v>
      </c>
      <c r="H5221" s="193" t="str">
        <f t="shared" si="9988"/>
        <v>Ryder, Scott</v>
      </c>
      <c r="I5221" s="193" t="str">
        <f t="shared" si="9988"/>
        <v>NE040</v>
      </c>
      <c r="J5221" s="193" t="str">
        <f t="shared" si="9988"/>
        <v>NEBRASKA FURNITURE M</v>
      </c>
      <c r="K5221" s="193" t="str">
        <f t="shared" si="9988"/>
        <v>all</v>
      </c>
      <c r="L5221" s="193">
        <f t="shared" si="9988"/>
        <v>0</v>
      </c>
      <c r="M5221" s="193">
        <f t="shared" si="9988"/>
        <v>0</v>
      </c>
      <c r="N5221" s="193" t="str">
        <f t="shared" si="9930"/>
        <v>LCD Display</v>
      </c>
      <c r="AA5221" s="193">
        <f t="shared" si="9915"/>
        <v>0</v>
      </c>
      <c r="AB5221" s="193" t="str">
        <f t="shared" ref="AB5221" si="9989">AB$46</f>
        <v>Ryder, Scott</v>
      </c>
    </row>
    <row r="5222" spans="1:28" s="188" customFormat="1" ht="17.399999999999999">
      <c r="A5222" s="193" t="str">
        <f t="shared" si="9910"/>
        <v>LCD Display</v>
      </c>
      <c r="B5222" s="193" t="str">
        <f t="shared" si="9911"/>
        <v>SA055LCD Display</v>
      </c>
      <c r="C5222" s="193" t="str">
        <f t="shared" si="9912"/>
        <v>LCD DisplayRyder, Scott</v>
      </c>
      <c r="D5222" s="193"/>
      <c r="E5222" s="193"/>
      <c r="F5222" s="193" t="str">
        <f t="shared" si="9913"/>
        <v>LCD DisplayMonaco, Nick</v>
      </c>
      <c r="G5222" s="193" t="str">
        <f t="shared" ref="G5222:M5222" si="9990">G$47</f>
        <v>Monaco, Nick</v>
      </c>
      <c r="H5222" s="193" t="str">
        <f t="shared" si="9990"/>
        <v>Ryder, Scott</v>
      </c>
      <c r="I5222" s="193" t="str">
        <f t="shared" si="9990"/>
        <v>SA055</v>
      </c>
      <c r="J5222" s="193" t="str">
        <f t="shared" si="9990"/>
        <v>SAM'S CLUB</v>
      </c>
      <c r="K5222" s="193" t="str">
        <f t="shared" si="9990"/>
        <v>all</v>
      </c>
      <c r="L5222" s="193">
        <f t="shared" si="9990"/>
        <v>0</v>
      </c>
      <c r="M5222" s="193">
        <f t="shared" si="9990"/>
        <v>0</v>
      </c>
      <c r="N5222" s="193" t="str">
        <f t="shared" si="9930"/>
        <v>LCD Display</v>
      </c>
      <c r="AA5222" s="193">
        <f t="shared" si="9915"/>
        <v>0</v>
      </c>
      <c r="AB5222" s="193" t="str">
        <f t="shared" ref="AB5222" si="9991">AB$47</f>
        <v>Ryder, Scott</v>
      </c>
    </row>
    <row r="5223" spans="1:28" s="188" customFormat="1" ht="17.399999999999999">
      <c r="A5223" s="193" t="str">
        <f t="shared" si="9910"/>
        <v>LCD Display</v>
      </c>
      <c r="B5223" s="193" t="str">
        <f t="shared" si="9911"/>
        <v>WI160LCD Display</v>
      </c>
      <c r="C5223" s="193" t="str">
        <f t="shared" si="9912"/>
        <v>LCD DisplayRyder, Scott</v>
      </c>
      <c r="D5223" s="193"/>
      <c r="E5223" s="193"/>
      <c r="F5223" s="193" t="str">
        <f t="shared" si="9913"/>
        <v>LCD DisplayMonaco, Nick</v>
      </c>
      <c r="G5223" s="193" t="str">
        <f t="shared" ref="G5223:M5223" si="9992">G$48</f>
        <v>Monaco, Nick</v>
      </c>
      <c r="H5223" s="193" t="str">
        <f t="shared" si="9992"/>
        <v>Ryder, Scott</v>
      </c>
      <c r="I5223" s="193" t="str">
        <f t="shared" si="9992"/>
        <v>WI160</v>
      </c>
      <c r="J5223" s="193" t="str">
        <f t="shared" si="9992"/>
        <v>R.C. WILLEY</v>
      </c>
      <c r="K5223" s="193" t="str">
        <f t="shared" si="9992"/>
        <v>all</v>
      </c>
      <c r="L5223" s="193">
        <f t="shared" si="9992"/>
        <v>0</v>
      </c>
      <c r="M5223" s="193">
        <f t="shared" si="9992"/>
        <v>0</v>
      </c>
      <c r="N5223" s="193" t="str">
        <f t="shared" si="9930"/>
        <v>LCD Display</v>
      </c>
      <c r="AA5223" s="193">
        <f t="shared" si="9915"/>
        <v>0</v>
      </c>
      <c r="AB5223" s="193" t="str">
        <f t="shared" ref="AB5223" si="9993">AB$48</f>
        <v>Ryder, Scott</v>
      </c>
    </row>
    <row r="5224" spans="1:28" s="188" customFormat="1" ht="17.399999999999999">
      <c r="A5224" s="193" t="str">
        <f t="shared" si="9910"/>
        <v>LCD Display</v>
      </c>
      <c r="B5224" s="193" t="str">
        <f t="shared" si="9911"/>
        <v>0LCD Display</v>
      </c>
      <c r="C5224" s="193" t="str">
        <f t="shared" si="9912"/>
        <v>LCD Display0</v>
      </c>
      <c r="D5224" s="193"/>
      <c r="E5224" s="193"/>
      <c r="F5224" s="193" t="str">
        <f t="shared" si="9913"/>
        <v>LCD Display0</v>
      </c>
      <c r="G5224" s="193">
        <f t="shared" ref="G5224:M5224" si="9994">G$49</f>
        <v>0</v>
      </c>
      <c r="H5224" s="193">
        <f t="shared" si="9994"/>
        <v>0</v>
      </c>
      <c r="I5224" s="193">
        <f t="shared" si="9994"/>
        <v>0</v>
      </c>
      <c r="J5224" s="193">
        <f t="shared" si="9994"/>
        <v>0</v>
      </c>
      <c r="K5224" s="193">
        <f t="shared" si="9994"/>
        <v>0</v>
      </c>
      <c r="L5224" s="193">
        <f t="shared" si="9994"/>
        <v>0</v>
      </c>
      <c r="M5224" s="193">
        <f t="shared" si="9994"/>
        <v>0</v>
      </c>
      <c r="N5224" s="193" t="str">
        <f t="shared" si="9930"/>
        <v>LCD Display</v>
      </c>
      <c r="AA5224" s="193">
        <f t="shared" si="9915"/>
        <v>0</v>
      </c>
      <c r="AB5224" s="193">
        <f t="shared" ref="AB5224" si="9995">AB$49</f>
        <v>0</v>
      </c>
    </row>
    <row r="5225" spans="1:28" s="188" customFormat="1" ht="17.399999999999999">
      <c r="A5225" s="193" t="str">
        <f t="shared" si="9910"/>
        <v>LCD Display</v>
      </c>
      <c r="B5225" s="193" t="str">
        <f t="shared" si="9911"/>
        <v>0LCD Display</v>
      </c>
      <c r="C5225" s="193" t="str">
        <f t="shared" si="9912"/>
        <v>LCD Display0</v>
      </c>
      <c r="D5225" s="193"/>
      <c r="E5225" s="193"/>
      <c r="F5225" s="193" t="str">
        <f t="shared" si="9913"/>
        <v>LCD Display0</v>
      </c>
      <c r="G5225" s="193">
        <f t="shared" ref="G5225:M5225" si="9996">G$50</f>
        <v>0</v>
      </c>
      <c r="H5225" s="193">
        <f t="shared" si="9996"/>
        <v>0</v>
      </c>
      <c r="I5225" s="193">
        <f t="shared" si="9996"/>
        <v>0</v>
      </c>
      <c r="J5225" s="193">
        <f t="shared" si="9996"/>
        <v>0</v>
      </c>
      <c r="K5225" s="193">
        <f t="shared" si="9996"/>
        <v>0</v>
      </c>
      <c r="L5225" s="193">
        <f t="shared" si="9996"/>
        <v>0</v>
      </c>
      <c r="M5225" s="193">
        <f t="shared" si="9996"/>
        <v>0</v>
      </c>
      <c r="N5225" s="193" t="str">
        <f t="shared" si="9930"/>
        <v>LCD Display</v>
      </c>
      <c r="AA5225" s="193">
        <f t="shared" si="9915"/>
        <v>0</v>
      </c>
      <c r="AB5225" s="193">
        <f t="shared" ref="AB5225" si="9997">AB$50</f>
        <v>0</v>
      </c>
    </row>
    <row r="5226" spans="1:28" s="188" customFormat="1" ht="17.399999999999999">
      <c r="A5226" s="193" t="str">
        <f t="shared" si="9910"/>
        <v>LCD Display</v>
      </c>
      <c r="B5226" s="193" t="str">
        <f t="shared" si="9911"/>
        <v>WA010LCD Display</v>
      </c>
      <c r="C5226" s="193" t="str">
        <f t="shared" si="9912"/>
        <v>LCD DisplayStrickland, Amy</v>
      </c>
      <c r="D5226" s="193"/>
      <c r="E5226" s="193"/>
      <c r="F5226" s="193" t="str">
        <f t="shared" si="9913"/>
        <v>LCD DisplayMonaco, Nick</v>
      </c>
      <c r="G5226" s="193" t="str">
        <f t="shared" ref="G5226:M5226" si="9998">G$51</f>
        <v>Monaco, Nick</v>
      </c>
      <c r="H5226" s="193" t="str">
        <f t="shared" si="9998"/>
        <v>Strickland, Amy</v>
      </c>
      <c r="I5226" s="193" t="str">
        <f t="shared" si="9998"/>
        <v>WA010</v>
      </c>
      <c r="J5226" s="193" t="str">
        <f t="shared" si="9998"/>
        <v>WAL-MART</v>
      </c>
      <c r="K5226" s="193" t="str">
        <f t="shared" si="9998"/>
        <v>all</v>
      </c>
      <c r="L5226" s="193">
        <f t="shared" si="9998"/>
        <v>0</v>
      </c>
      <c r="M5226" s="193">
        <f t="shared" si="9998"/>
        <v>0</v>
      </c>
      <c r="N5226" s="193" t="str">
        <f t="shared" si="9930"/>
        <v>LCD Display</v>
      </c>
      <c r="AA5226" s="193">
        <f t="shared" si="9915"/>
        <v>0</v>
      </c>
      <c r="AB5226" s="193" t="str">
        <f t="shared" ref="AB5226" si="9999">AB$51</f>
        <v>Strickland, Amy</v>
      </c>
    </row>
    <row r="5227" spans="1:28" s="188" customFormat="1" ht="17.399999999999999">
      <c r="A5227" s="193" t="str">
        <f t="shared" si="9910"/>
        <v>LCD Display</v>
      </c>
      <c r="B5227" s="193" t="str">
        <f t="shared" si="9911"/>
        <v>WA011LCD Display</v>
      </c>
      <c r="C5227" s="193" t="str">
        <f t="shared" si="9912"/>
        <v>LCD DisplayStrickland, Amy</v>
      </c>
      <c r="D5227" s="193"/>
      <c r="E5227" s="193"/>
      <c r="F5227" s="193" t="str">
        <f t="shared" si="9913"/>
        <v>LCD DisplayMonaco, Nick</v>
      </c>
      <c r="G5227" s="193" t="str">
        <f t="shared" ref="G5227:M5227" si="10000">G$52</f>
        <v>Monaco, Nick</v>
      </c>
      <c r="H5227" s="193" t="str">
        <f t="shared" si="10000"/>
        <v>Strickland, Amy</v>
      </c>
      <c r="I5227" s="193" t="str">
        <f t="shared" si="10000"/>
        <v>WA011</v>
      </c>
      <c r="J5227" s="193" t="str">
        <f t="shared" si="10000"/>
        <v>WAL-MART STORES, INC (VDF)</v>
      </c>
      <c r="K5227" s="193" t="str">
        <f t="shared" si="10000"/>
        <v>all</v>
      </c>
      <c r="L5227" s="193">
        <f t="shared" si="10000"/>
        <v>0</v>
      </c>
      <c r="M5227" s="193">
        <f t="shared" si="10000"/>
        <v>0</v>
      </c>
      <c r="N5227" s="193" t="str">
        <f t="shared" si="9930"/>
        <v>LCD Display</v>
      </c>
      <c r="AA5227" s="193">
        <f t="shared" si="9915"/>
        <v>0</v>
      </c>
      <c r="AB5227" s="193" t="str">
        <f t="shared" ref="AB5227" si="10001">AB$52</f>
        <v>Strickland, Amy</v>
      </c>
    </row>
    <row r="5228" spans="1:28" s="188" customFormat="1" ht="17.399999999999999">
      <c r="A5228" s="193" t="str">
        <f t="shared" si="9910"/>
        <v>LCD Display</v>
      </c>
      <c r="B5228" s="193" t="str">
        <f t="shared" si="9911"/>
        <v>0LCD Display</v>
      </c>
      <c r="C5228" s="193" t="str">
        <f t="shared" si="9912"/>
        <v>LCD Display0</v>
      </c>
      <c r="D5228" s="193"/>
      <c r="E5228" s="193"/>
      <c r="F5228" s="193" t="str">
        <f t="shared" si="9913"/>
        <v>LCD Display0</v>
      </c>
      <c r="G5228" s="193">
        <f t="shared" ref="G5228:M5228" si="10002">G$53</f>
        <v>0</v>
      </c>
      <c r="H5228" s="193">
        <f t="shared" si="10002"/>
        <v>0</v>
      </c>
      <c r="I5228" s="193">
        <f t="shared" si="10002"/>
        <v>0</v>
      </c>
      <c r="J5228" s="193">
        <f t="shared" si="10002"/>
        <v>0</v>
      </c>
      <c r="K5228" s="193">
        <f t="shared" si="10002"/>
        <v>0</v>
      </c>
      <c r="L5228" s="193">
        <f t="shared" si="10002"/>
        <v>0</v>
      </c>
      <c r="M5228" s="193">
        <f t="shared" si="10002"/>
        <v>0</v>
      </c>
      <c r="N5228" s="193" t="str">
        <f t="shared" si="9930"/>
        <v>LCD Display</v>
      </c>
      <c r="AA5228" s="193">
        <f t="shared" si="9915"/>
        <v>0</v>
      </c>
      <c r="AB5228" s="193">
        <f t="shared" ref="AB5228" si="10003">AB$53</f>
        <v>0</v>
      </c>
    </row>
    <row r="5229" spans="1:28" s="188" customFormat="1" ht="17.399999999999999">
      <c r="A5229" s="193" t="str">
        <f t="shared" si="9910"/>
        <v>LCD Display</v>
      </c>
      <c r="B5229" s="193" t="str">
        <f t="shared" si="9911"/>
        <v>0LCD Display</v>
      </c>
      <c r="C5229" s="193" t="str">
        <f t="shared" si="9912"/>
        <v>LCD Display0</v>
      </c>
      <c r="D5229" s="193"/>
      <c r="E5229" s="193"/>
      <c r="F5229" s="193" t="str">
        <f t="shared" si="9913"/>
        <v>LCD Display0</v>
      </c>
      <c r="G5229" s="193">
        <f t="shared" ref="G5229:M5229" si="10004">G$54</f>
        <v>0</v>
      </c>
      <c r="H5229" s="193">
        <f t="shared" si="10004"/>
        <v>0</v>
      </c>
      <c r="I5229" s="193">
        <f t="shared" si="10004"/>
        <v>0</v>
      </c>
      <c r="J5229" s="193">
        <f t="shared" si="10004"/>
        <v>0</v>
      </c>
      <c r="K5229" s="193">
        <f t="shared" si="10004"/>
        <v>0</v>
      </c>
      <c r="L5229" s="193">
        <f t="shared" si="10004"/>
        <v>0</v>
      </c>
      <c r="M5229" s="193">
        <f t="shared" si="10004"/>
        <v>0</v>
      </c>
      <c r="N5229" s="193" t="str">
        <f t="shared" si="9930"/>
        <v>LCD Display</v>
      </c>
      <c r="AA5229" s="193">
        <f t="shared" si="9915"/>
        <v>0</v>
      </c>
      <c r="AB5229" s="193">
        <f t="shared" ref="AB5229" si="10005">AB$54</f>
        <v>0</v>
      </c>
    </row>
    <row r="5230" spans="1:28" s="188" customFormat="1" ht="17.399999999999999">
      <c r="A5230" s="193" t="str">
        <f t="shared" si="9910"/>
        <v>LCD Display</v>
      </c>
      <c r="B5230" s="193" t="str">
        <f t="shared" si="9911"/>
        <v>TA001LCD Display</v>
      </c>
      <c r="C5230" s="193" t="str">
        <f t="shared" si="9912"/>
        <v>LCD DisplaySweeney, Danielle</v>
      </c>
      <c r="D5230" s="193"/>
      <c r="E5230" s="193"/>
      <c r="F5230" s="193" t="str">
        <f t="shared" si="9913"/>
        <v>LCD DisplayMonaco, Nick</v>
      </c>
      <c r="G5230" s="193" t="str">
        <f t="shared" ref="G5230:M5230" si="10006">G$55</f>
        <v>Monaco, Nick</v>
      </c>
      <c r="H5230" s="193" t="str">
        <f t="shared" si="10006"/>
        <v>Sweeney, Danielle</v>
      </c>
      <c r="I5230" s="193" t="str">
        <f t="shared" si="10006"/>
        <v>TA001</v>
      </c>
      <c r="J5230" s="193" t="str">
        <f t="shared" si="10006"/>
        <v>TARGET CORPORATION</v>
      </c>
      <c r="K5230" s="193" t="str">
        <f t="shared" si="10006"/>
        <v>all</v>
      </c>
      <c r="L5230" s="193" t="str">
        <f t="shared" si="10006"/>
        <v>Signature Sales</v>
      </c>
      <c r="M5230" s="193" t="str">
        <f t="shared" si="10006"/>
        <v>Beauty</v>
      </c>
      <c r="N5230" s="193" t="str">
        <f t="shared" si="9930"/>
        <v>LCD Display</v>
      </c>
      <c r="AA5230" s="193">
        <f t="shared" si="9915"/>
        <v>0</v>
      </c>
      <c r="AB5230" s="193" t="str">
        <f t="shared" ref="AB5230" si="10007">AB$55</f>
        <v>Sweeney, Danielle</v>
      </c>
    </row>
    <row r="5231" spans="1:28" s="188" customFormat="1" ht="17.399999999999999">
      <c r="A5231" s="193" t="str">
        <f t="shared" si="9910"/>
        <v>LCD Display</v>
      </c>
      <c r="B5231" s="193" t="str">
        <f t="shared" si="9911"/>
        <v>TA004LCD Display</v>
      </c>
      <c r="C5231" s="193" t="str">
        <f t="shared" si="9912"/>
        <v>LCD DisplaySweeney, Danielle</v>
      </c>
      <c r="D5231" s="193"/>
      <c r="E5231" s="193"/>
      <c r="F5231" s="193" t="str">
        <f t="shared" si="9913"/>
        <v>LCD DisplayMonaco, Nick</v>
      </c>
      <c r="G5231" s="193" t="str">
        <f t="shared" ref="G5231:M5231" si="10008">G$56</f>
        <v>Monaco, Nick</v>
      </c>
      <c r="H5231" s="193" t="str">
        <f t="shared" si="10008"/>
        <v>Sweeney, Danielle</v>
      </c>
      <c r="I5231" s="193" t="str">
        <f t="shared" si="10008"/>
        <v>TA004</v>
      </c>
      <c r="J5231" s="193" t="str">
        <f t="shared" si="10008"/>
        <v>TARGET NORTHERN OPERATIONS (VDF)</v>
      </c>
      <c r="K5231" s="193" t="str">
        <f t="shared" si="10008"/>
        <v>all</v>
      </c>
      <c r="L5231" s="193" t="str">
        <f t="shared" si="10008"/>
        <v>Signature Sales</v>
      </c>
      <c r="M5231" s="193" t="str">
        <f t="shared" si="10008"/>
        <v>Beauty</v>
      </c>
      <c r="N5231" s="193" t="str">
        <f t="shared" si="9930"/>
        <v>LCD Display</v>
      </c>
      <c r="AA5231" s="193">
        <f t="shared" si="9915"/>
        <v>0</v>
      </c>
      <c r="AB5231" s="193" t="str">
        <f t="shared" ref="AB5231" si="10009">AB$56</f>
        <v>Sweeney, Danielle</v>
      </c>
    </row>
    <row r="5232" spans="1:28" s="188" customFormat="1" ht="17.399999999999999">
      <c r="A5232" s="193" t="str">
        <f t="shared" si="9910"/>
        <v>LCD Display</v>
      </c>
      <c r="B5232" s="193" t="str">
        <f t="shared" si="9911"/>
        <v>0LCD Display</v>
      </c>
      <c r="C5232" s="193" t="str">
        <f t="shared" si="9912"/>
        <v>LCD Display0</v>
      </c>
      <c r="D5232" s="193"/>
      <c r="E5232" s="193"/>
      <c r="F5232" s="193" t="str">
        <f t="shared" si="9913"/>
        <v>LCD Display0</v>
      </c>
      <c r="G5232" s="193">
        <f t="shared" ref="G5232:M5232" si="10010">G$57</f>
        <v>0</v>
      </c>
      <c r="H5232" s="193">
        <f t="shared" si="10010"/>
        <v>0</v>
      </c>
      <c r="I5232" s="193">
        <f t="shared" si="10010"/>
        <v>0</v>
      </c>
      <c r="J5232" s="193">
        <f t="shared" si="10010"/>
        <v>0</v>
      </c>
      <c r="K5232" s="193">
        <f t="shared" si="10010"/>
        <v>0</v>
      </c>
      <c r="L5232" s="193">
        <f t="shared" si="10010"/>
        <v>0</v>
      </c>
      <c r="M5232" s="193">
        <f t="shared" si="10010"/>
        <v>0</v>
      </c>
      <c r="N5232" s="193" t="str">
        <f t="shared" si="9930"/>
        <v>LCD Display</v>
      </c>
      <c r="AA5232" s="193">
        <f t="shared" si="9915"/>
        <v>0</v>
      </c>
      <c r="AB5232" s="193">
        <f t="shared" ref="AB5232" si="10011">AB$57</f>
        <v>0</v>
      </c>
    </row>
    <row r="5233" spans="1:28" s="188" customFormat="1" ht="17.399999999999999">
      <c r="A5233" s="193" t="str">
        <f t="shared" si="9910"/>
        <v>LCD Display</v>
      </c>
      <c r="B5233" s="193" t="str">
        <f t="shared" si="9911"/>
        <v>0LCD Display</v>
      </c>
      <c r="C5233" s="193" t="str">
        <f t="shared" si="9912"/>
        <v>LCD Display0</v>
      </c>
      <c r="D5233" s="193"/>
      <c r="E5233" s="193"/>
      <c r="F5233" s="193" t="str">
        <f t="shared" si="9913"/>
        <v>LCD Display0</v>
      </c>
      <c r="G5233" s="193">
        <f t="shared" ref="G5233:M5233" si="10012">G$58</f>
        <v>0</v>
      </c>
      <c r="H5233" s="193">
        <f t="shared" si="10012"/>
        <v>0</v>
      </c>
      <c r="I5233" s="193">
        <f t="shared" si="10012"/>
        <v>0</v>
      </c>
      <c r="J5233" s="193">
        <f t="shared" si="10012"/>
        <v>0</v>
      </c>
      <c r="K5233" s="193">
        <f t="shared" si="10012"/>
        <v>0</v>
      </c>
      <c r="L5233" s="193">
        <f t="shared" si="10012"/>
        <v>0</v>
      </c>
      <c r="M5233" s="193">
        <f t="shared" si="10012"/>
        <v>0</v>
      </c>
      <c r="N5233" s="193" t="str">
        <f t="shared" si="9930"/>
        <v>LCD Display</v>
      </c>
      <c r="AA5233" s="193">
        <f t="shared" si="9915"/>
        <v>0</v>
      </c>
      <c r="AB5233" s="193">
        <f t="shared" ref="AB5233" si="10013">AB$58</f>
        <v>0</v>
      </c>
    </row>
    <row r="5234" spans="1:28" s="188" customFormat="1" ht="17.399999999999999">
      <c r="A5234" s="193" t="str">
        <f t="shared" si="9910"/>
        <v>LCD Display</v>
      </c>
      <c r="B5234" s="193" t="str">
        <f t="shared" si="9911"/>
        <v>0LCD Display</v>
      </c>
      <c r="C5234" s="193" t="str">
        <f t="shared" si="9912"/>
        <v>LCD Display0</v>
      </c>
      <c r="D5234" s="193"/>
      <c r="E5234" s="193"/>
      <c r="F5234" s="193" t="str">
        <f t="shared" si="9913"/>
        <v>LCD Display0</v>
      </c>
      <c r="G5234" s="193">
        <f t="shared" ref="G5234:M5234" si="10014">G$59</f>
        <v>0</v>
      </c>
      <c r="H5234" s="193">
        <f t="shared" si="10014"/>
        <v>0</v>
      </c>
      <c r="I5234" s="193">
        <f t="shared" si="10014"/>
        <v>0</v>
      </c>
      <c r="J5234" s="193">
        <f t="shared" si="10014"/>
        <v>0</v>
      </c>
      <c r="K5234" s="193">
        <f t="shared" si="10014"/>
        <v>0</v>
      </c>
      <c r="L5234" s="193">
        <f t="shared" si="10014"/>
        <v>0</v>
      </c>
      <c r="M5234" s="193">
        <f t="shared" si="10014"/>
        <v>0</v>
      </c>
      <c r="N5234" s="193" t="str">
        <f t="shared" si="9930"/>
        <v>LCD Display</v>
      </c>
      <c r="AA5234" s="193">
        <f t="shared" si="9915"/>
        <v>0</v>
      </c>
      <c r="AB5234" s="193">
        <f t="shared" ref="AB5234" si="10015">AB$59</f>
        <v>0</v>
      </c>
    </row>
    <row r="5235" spans="1:28" s="188" customFormat="1" ht="17.399999999999999">
      <c r="A5235" s="193" t="str">
        <f t="shared" si="9910"/>
        <v>LCD Display</v>
      </c>
      <c r="B5235" s="193" t="str">
        <f t="shared" si="9911"/>
        <v>AR602LCD Display</v>
      </c>
      <c r="C5235" s="193" t="str">
        <f t="shared" si="9912"/>
        <v>LCD DisplayAltman, Andrea</v>
      </c>
      <c r="D5235" s="193"/>
      <c r="E5235" s="193"/>
      <c r="F5235" s="193" t="str">
        <f t="shared" si="9913"/>
        <v>LCD DisplayLong, Kristin</v>
      </c>
      <c r="G5235" s="193" t="str">
        <f t="shared" ref="G5235:M5235" si="10016">G$60</f>
        <v>Long, Kristin</v>
      </c>
      <c r="H5235" s="193" t="str">
        <f t="shared" si="10016"/>
        <v>Altman, Andrea</v>
      </c>
      <c r="I5235" s="193" t="str">
        <f t="shared" si="10016"/>
        <v>AR602</v>
      </c>
      <c r="J5235" s="193" t="str">
        <f t="shared" si="10016"/>
        <v>ARLINGTON CAMERA INC</v>
      </c>
      <c r="K5235" s="193" t="str">
        <f t="shared" si="10016"/>
        <v>all</v>
      </c>
      <c r="L5235" s="193">
        <f t="shared" si="10016"/>
        <v>0</v>
      </c>
      <c r="M5235" s="193">
        <f t="shared" si="10016"/>
        <v>0</v>
      </c>
      <c r="N5235" s="193" t="str">
        <f t="shared" si="9930"/>
        <v>LCD Display</v>
      </c>
      <c r="AA5235" s="193">
        <f t="shared" si="9915"/>
        <v>0</v>
      </c>
      <c r="AB5235" s="193" t="str">
        <f t="shared" ref="AB5235" si="10017">AB$60</f>
        <v>Altman, Andrea</v>
      </c>
    </row>
    <row r="5236" spans="1:28" s="188" customFormat="1" ht="17.399999999999999">
      <c r="A5236" s="193" t="str">
        <f t="shared" si="9910"/>
        <v>LCD Display</v>
      </c>
      <c r="B5236" s="193" t="str">
        <f t="shared" si="9911"/>
        <v>B0466LCD Display</v>
      </c>
      <c r="C5236" s="193" t="str">
        <f t="shared" si="9912"/>
        <v>LCD DisplayAltman, Andrea</v>
      </c>
      <c r="D5236" s="193"/>
      <c r="E5236" s="193"/>
      <c r="F5236" s="193" t="str">
        <f t="shared" si="9913"/>
        <v>LCD DisplayLong, Kristin</v>
      </c>
      <c r="G5236" s="193" t="str">
        <f t="shared" ref="G5236:M5236" si="10018">G$61</f>
        <v>Long, Kristin</v>
      </c>
      <c r="H5236" s="193" t="str">
        <f t="shared" si="10018"/>
        <v>Altman, Andrea</v>
      </c>
      <c r="I5236" s="193" t="str">
        <f t="shared" si="10018"/>
        <v>B0466</v>
      </c>
      <c r="J5236" s="193" t="str">
        <f t="shared" si="10018"/>
        <v>VIDEOTEX SYSTEMS INC.( PY#55224)</v>
      </c>
      <c r="K5236" s="193" t="str">
        <f t="shared" si="10018"/>
        <v>all</v>
      </c>
      <c r="L5236" s="193">
        <f t="shared" si="10018"/>
        <v>0</v>
      </c>
      <c r="M5236" s="193">
        <f t="shared" si="10018"/>
        <v>0</v>
      </c>
      <c r="N5236" s="193" t="str">
        <f t="shared" si="9930"/>
        <v>LCD Display</v>
      </c>
      <c r="AA5236" s="193">
        <f t="shared" si="9915"/>
        <v>0</v>
      </c>
      <c r="AB5236" s="193" t="str">
        <f t="shared" ref="AB5236" si="10019">AB$61</f>
        <v>Altman, Andrea</v>
      </c>
    </row>
    <row r="5237" spans="1:28" s="188" customFormat="1" ht="17.399999999999999">
      <c r="A5237" s="193" t="str">
        <f t="shared" si="9910"/>
        <v>LCD Display</v>
      </c>
      <c r="B5237" s="193" t="str">
        <f t="shared" si="9911"/>
        <v>B0667LCD Display</v>
      </c>
      <c r="C5237" s="193" t="str">
        <f t="shared" si="9912"/>
        <v>LCD DisplayAltman, Andrea</v>
      </c>
      <c r="D5237" s="193"/>
      <c r="E5237" s="193"/>
      <c r="F5237" s="193" t="str">
        <f t="shared" si="9913"/>
        <v>LCD DisplayLong, Kristin</v>
      </c>
      <c r="G5237" s="193" t="str">
        <f t="shared" ref="G5237:M5237" si="10020">G$62</f>
        <v>Long, Kristin</v>
      </c>
      <c r="H5237" s="193" t="str">
        <f t="shared" si="10020"/>
        <v>Altman, Andrea</v>
      </c>
      <c r="I5237" s="193" t="str">
        <f t="shared" si="10020"/>
        <v>B0667</v>
      </c>
      <c r="J5237" s="193" t="str">
        <f t="shared" si="10020"/>
        <v>OMEGA BROADCAST GROUP( PY#69636)</v>
      </c>
      <c r="K5237" s="193" t="str">
        <f t="shared" si="10020"/>
        <v>all</v>
      </c>
      <c r="L5237" s="193">
        <f t="shared" si="10020"/>
        <v>0</v>
      </c>
      <c r="M5237" s="193">
        <f t="shared" si="10020"/>
        <v>0</v>
      </c>
      <c r="N5237" s="193" t="str">
        <f t="shared" si="9930"/>
        <v>LCD Display</v>
      </c>
      <c r="AA5237" s="193">
        <f t="shared" si="9915"/>
        <v>0</v>
      </c>
      <c r="AB5237" s="193" t="str">
        <f t="shared" ref="AB5237" si="10021">AB$62</f>
        <v>Altman, Andrea</v>
      </c>
    </row>
    <row r="5238" spans="1:28" s="188" customFormat="1" ht="17.399999999999999">
      <c r="A5238" s="193" t="str">
        <f t="shared" si="9910"/>
        <v>LCD Display</v>
      </c>
      <c r="B5238" s="193" t="str">
        <f t="shared" si="9911"/>
        <v>B0815LCD Display</v>
      </c>
      <c r="C5238" s="193" t="str">
        <f t="shared" si="9912"/>
        <v>LCD DisplayAltman, Andrea</v>
      </c>
      <c r="D5238" s="193"/>
      <c r="E5238" s="193"/>
      <c r="F5238" s="193" t="str">
        <f t="shared" si="9913"/>
        <v>LCD DisplayLong, Kristin</v>
      </c>
      <c r="G5238" s="193" t="str">
        <f t="shared" ref="G5238:M5238" si="10022">G$63</f>
        <v>Long, Kristin</v>
      </c>
      <c r="H5238" s="193" t="str">
        <f t="shared" si="10022"/>
        <v>Altman, Andrea</v>
      </c>
      <c r="I5238" s="193" t="str">
        <f t="shared" si="10022"/>
        <v>B0815</v>
      </c>
      <c r="J5238" s="193" t="str">
        <f t="shared" si="10022"/>
        <v>TEXAS MEDIA SYSTEMS, INC( PY#106335</v>
      </c>
      <c r="K5238" s="193" t="str">
        <f t="shared" si="10022"/>
        <v>all</v>
      </c>
      <c r="L5238" s="193">
        <f t="shared" si="10022"/>
        <v>0</v>
      </c>
      <c r="M5238" s="193">
        <f t="shared" si="10022"/>
        <v>0</v>
      </c>
      <c r="N5238" s="193" t="str">
        <f t="shared" si="9930"/>
        <v>LCD Display</v>
      </c>
      <c r="AA5238" s="193">
        <f t="shared" si="9915"/>
        <v>0</v>
      </c>
      <c r="AB5238" s="193" t="str">
        <f t="shared" ref="AB5238" si="10023">AB$63</f>
        <v>Altman, Andrea</v>
      </c>
    </row>
    <row r="5239" spans="1:28" s="188" customFormat="1" ht="17.399999999999999">
      <c r="A5239" s="193" t="str">
        <f t="shared" si="9910"/>
        <v>LCD Display</v>
      </c>
      <c r="B5239" s="193" t="str">
        <f t="shared" si="9911"/>
        <v>CA024LCD Display</v>
      </c>
      <c r="C5239" s="193" t="str">
        <f t="shared" si="9912"/>
        <v>LCD DisplayAltman, Andrea</v>
      </c>
      <c r="D5239" s="193"/>
      <c r="E5239" s="193"/>
      <c r="F5239" s="193" t="str">
        <f t="shared" si="9913"/>
        <v>LCD DisplayLong, Kristin</v>
      </c>
      <c r="G5239" s="193" t="str">
        <f t="shared" ref="G5239:M5239" si="10024">G$64</f>
        <v>Long, Kristin</v>
      </c>
      <c r="H5239" s="193" t="str">
        <f t="shared" si="10024"/>
        <v>Altman, Andrea</v>
      </c>
      <c r="I5239" s="193" t="str">
        <f t="shared" si="10024"/>
        <v>CA024</v>
      </c>
      <c r="J5239" s="193" t="str">
        <f t="shared" si="10024"/>
        <v>CAMCOR INC</v>
      </c>
      <c r="K5239" s="193" t="str">
        <f t="shared" si="10024"/>
        <v>all</v>
      </c>
      <c r="L5239" s="193">
        <f t="shared" si="10024"/>
        <v>0</v>
      </c>
      <c r="M5239" s="193">
        <f t="shared" si="10024"/>
        <v>0</v>
      </c>
      <c r="N5239" s="193" t="str">
        <f t="shared" si="9930"/>
        <v>LCD Display</v>
      </c>
      <c r="AA5239" s="193">
        <f t="shared" si="9915"/>
        <v>0</v>
      </c>
      <c r="AB5239" s="193" t="str">
        <f t="shared" ref="AB5239" si="10025">AB$64</f>
        <v>Altman, Andrea</v>
      </c>
    </row>
    <row r="5240" spans="1:28" s="188" customFormat="1" ht="17.399999999999999">
      <c r="A5240" s="193" t="str">
        <f t="shared" si="9910"/>
        <v>LCD Display</v>
      </c>
      <c r="B5240" s="193" t="str">
        <f t="shared" si="9911"/>
        <v>CA977LCD Display</v>
      </c>
      <c r="C5240" s="193" t="str">
        <f t="shared" si="9912"/>
        <v>LCD DisplayAltman, Andrea</v>
      </c>
      <c r="D5240" s="193"/>
      <c r="E5240" s="193"/>
      <c r="F5240" s="193" t="str">
        <f t="shared" si="9913"/>
        <v>LCD DisplayLong, Kristin</v>
      </c>
      <c r="G5240" s="193" t="str">
        <f t="shared" ref="G5240:M5240" si="10026">G$65</f>
        <v>Long, Kristin</v>
      </c>
      <c r="H5240" s="193" t="str">
        <f t="shared" si="10026"/>
        <v>Altman, Andrea</v>
      </c>
      <c r="I5240" s="193" t="str">
        <f t="shared" si="10026"/>
        <v>CA977</v>
      </c>
      <c r="J5240" s="193" t="str">
        <f t="shared" si="10026"/>
        <v>CAMERA RENTAL CO</v>
      </c>
      <c r="K5240" s="193" t="str">
        <f t="shared" si="10026"/>
        <v>all</v>
      </c>
      <c r="L5240" s="193">
        <f t="shared" si="10026"/>
        <v>0</v>
      </c>
      <c r="M5240" s="193">
        <f t="shared" si="10026"/>
        <v>0</v>
      </c>
      <c r="N5240" s="193" t="str">
        <f t="shared" si="9930"/>
        <v>LCD Display</v>
      </c>
      <c r="AA5240" s="193">
        <f t="shared" si="9915"/>
        <v>0</v>
      </c>
      <c r="AB5240" s="193" t="str">
        <f t="shared" ref="AB5240" si="10027">AB$65</f>
        <v>Altman, Andrea</v>
      </c>
    </row>
    <row r="5241" spans="1:28" s="188" customFormat="1" ht="17.399999999999999">
      <c r="A5241" s="193" t="str">
        <f t="shared" si="9910"/>
        <v>LCD Display</v>
      </c>
      <c r="B5241" s="193" t="str">
        <f t="shared" si="9911"/>
        <v>CA978LCD Display</v>
      </c>
      <c r="C5241" s="193" t="str">
        <f t="shared" si="9912"/>
        <v>LCD DisplayAltman, Andrea</v>
      </c>
      <c r="D5241" s="193"/>
      <c r="E5241" s="193"/>
      <c r="F5241" s="193" t="str">
        <f t="shared" si="9913"/>
        <v>LCD DisplayLong, Kristin</v>
      </c>
      <c r="G5241" s="193" t="str">
        <f t="shared" ref="G5241:M5241" si="10028">G$66</f>
        <v>Long, Kristin</v>
      </c>
      <c r="H5241" s="193" t="str">
        <f t="shared" si="10028"/>
        <v>Altman, Andrea</v>
      </c>
      <c r="I5241" s="193" t="str">
        <f t="shared" si="10028"/>
        <v>CA978</v>
      </c>
      <c r="J5241" s="193" t="str">
        <f t="shared" si="10028"/>
        <v>CAMERA EXCHANGE INC, THE</v>
      </c>
      <c r="K5241" s="193" t="str">
        <f t="shared" si="10028"/>
        <v>all</v>
      </c>
      <c r="L5241" s="193">
        <f t="shared" si="10028"/>
        <v>0</v>
      </c>
      <c r="M5241" s="193">
        <f t="shared" si="10028"/>
        <v>0</v>
      </c>
      <c r="N5241" s="193" t="str">
        <f t="shared" si="9930"/>
        <v>LCD Display</v>
      </c>
      <c r="AA5241" s="193">
        <f t="shared" si="9915"/>
        <v>0</v>
      </c>
      <c r="AB5241" s="193" t="str">
        <f t="shared" ref="AB5241" si="10029">AB$66</f>
        <v>Altman, Andrea</v>
      </c>
    </row>
    <row r="5242" spans="1:28" s="188" customFormat="1" ht="17.399999999999999">
      <c r="A5242" s="193" t="str">
        <f t="shared" si="9910"/>
        <v>LCD Display</v>
      </c>
      <c r="B5242" s="193" t="str">
        <f t="shared" si="9911"/>
        <v>CO153LCD Display</v>
      </c>
      <c r="C5242" s="193" t="str">
        <f t="shared" si="9912"/>
        <v>LCD DisplayAltman, Andrea</v>
      </c>
      <c r="D5242" s="193"/>
      <c r="E5242" s="193"/>
      <c r="F5242" s="193" t="str">
        <f t="shared" si="9913"/>
        <v>LCD DisplayLong, Kristin</v>
      </c>
      <c r="G5242" s="193" t="str">
        <f t="shared" ref="G5242:M5242" si="10030">G$67</f>
        <v>Long, Kristin</v>
      </c>
      <c r="H5242" s="193" t="str">
        <f t="shared" si="10030"/>
        <v>Altman, Andrea</v>
      </c>
      <c r="I5242" s="193" t="str">
        <f t="shared" si="10030"/>
        <v>CO153</v>
      </c>
      <c r="J5242" s="193" t="str">
        <f t="shared" si="10030"/>
        <v>COLONIAL PHOTO &amp; HOBBY, INC</v>
      </c>
      <c r="K5242" s="193" t="str">
        <f t="shared" si="10030"/>
        <v>all</v>
      </c>
      <c r="L5242" s="193">
        <f t="shared" si="10030"/>
        <v>0</v>
      </c>
      <c r="M5242" s="193">
        <f t="shared" si="10030"/>
        <v>0</v>
      </c>
      <c r="N5242" s="193" t="str">
        <f t="shared" si="9930"/>
        <v>LCD Display</v>
      </c>
      <c r="AA5242" s="193">
        <f t="shared" si="9915"/>
        <v>0</v>
      </c>
      <c r="AB5242" s="193" t="str">
        <f t="shared" ref="AB5242" si="10031">AB$67</f>
        <v>Altman, Andrea</v>
      </c>
    </row>
    <row r="5243" spans="1:28" s="188" customFormat="1" ht="17.399999999999999">
      <c r="A5243" s="193" t="str">
        <f t="shared" si="9910"/>
        <v>LCD Display</v>
      </c>
      <c r="B5243" s="193" t="str">
        <f t="shared" si="9911"/>
        <v>CR785LCD Display</v>
      </c>
      <c r="C5243" s="193" t="str">
        <f t="shared" si="9912"/>
        <v>LCD DisplayAltman, Andrea</v>
      </c>
      <c r="D5243" s="193"/>
      <c r="E5243" s="193"/>
      <c r="F5243" s="193" t="str">
        <f t="shared" si="9913"/>
        <v>LCD DisplayLong, Kristin</v>
      </c>
      <c r="G5243" s="193" t="str">
        <f t="shared" ref="G5243:M5243" si="10032">G$68</f>
        <v>Long, Kristin</v>
      </c>
      <c r="H5243" s="193" t="str">
        <f t="shared" si="10032"/>
        <v>Altman, Andrea</v>
      </c>
      <c r="I5243" s="193" t="str">
        <f t="shared" si="10032"/>
        <v>CR785</v>
      </c>
      <c r="J5243" s="193" t="str">
        <f t="shared" si="10032"/>
        <v>CREVE COUER</v>
      </c>
      <c r="K5243" s="193" t="str">
        <f t="shared" si="10032"/>
        <v>all</v>
      </c>
      <c r="L5243" s="193">
        <f t="shared" si="10032"/>
        <v>0</v>
      </c>
      <c r="M5243" s="193">
        <f t="shared" si="10032"/>
        <v>0</v>
      </c>
      <c r="N5243" s="193" t="str">
        <f t="shared" si="9930"/>
        <v>LCD Display</v>
      </c>
      <c r="AA5243" s="193">
        <f t="shared" si="9915"/>
        <v>0</v>
      </c>
      <c r="AB5243" s="193" t="str">
        <f t="shared" ref="AB5243" si="10033">AB$68</f>
        <v>Altman, Andrea</v>
      </c>
    </row>
    <row r="5244" spans="1:28" s="188" customFormat="1" ht="17.399999999999999">
      <c r="A5244" s="193" t="str">
        <f t="shared" si="9910"/>
        <v>LCD Display</v>
      </c>
      <c r="B5244" s="193" t="str">
        <f t="shared" si="9911"/>
        <v>PH522LCD Display</v>
      </c>
      <c r="C5244" s="193" t="str">
        <f t="shared" si="9912"/>
        <v>LCD DisplayAltman, Andrea</v>
      </c>
      <c r="D5244" s="193"/>
      <c r="E5244" s="193"/>
      <c r="F5244" s="193" t="str">
        <f t="shared" si="9913"/>
        <v>LCD DisplayLong, Kristin</v>
      </c>
      <c r="G5244" s="193" t="str">
        <f t="shared" ref="G5244:M5244" si="10034">G$69</f>
        <v>Long, Kristin</v>
      </c>
      <c r="H5244" s="193" t="str">
        <f t="shared" si="10034"/>
        <v>Altman, Andrea</v>
      </c>
      <c r="I5244" s="193" t="str">
        <f t="shared" si="10034"/>
        <v>PH522</v>
      </c>
      <c r="J5244" s="193" t="str">
        <f t="shared" si="10034"/>
        <v>PHOTO TECHNOLOGIES</v>
      </c>
      <c r="K5244" s="193" t="str">
        <f t="shared" si="10034"/>
        <v>all</v>
      </c>
      <c r="L5244" s="193">
        <f t="shared" si="10034"/>
        <v>0</v>
      </c>
      <c r="M5244" s="193">
        <f t="shared" si="10034"/>
        <v>0</v>
      </c>
      <c r="N5244" s="193" t="str">
        <f t="shared" si="9930"/>
        <v>LCD Display</v>
      </c>
      <c r="AA5244" s="193">
        <f t="shared" si="9915"/>
        <v>0</v>
      </c>
      <c r="AB5244" s="193" t="str">
        <f t="shared" ref="AB5244" si="10035">AB$69</f>
        <v>Altman, Andrea</v>
      </c>
    </row>
    <row r="5245" spans="1:28" s="188" customFormat="1" ht="17.399999999999999">
      <c r="A5245" s="193" t="str">
        <f t="shared" si="9910"/>
        <v>LCD Display</v>
      </c>
      <c r="B5245" s="193" t="str">
        <f t="shared" si="9911"/>
        <v>PR971LCD Display</v>
      </c>
      <c r="C5245" s="193" t="str">
        <f t="shared" si="9912"/>
        <v>LCD DisplayAltman, Andrea</v>
      </c>
      <c r="D5245" s="193"/>
      <c r="E5245" s="193"/>
      <c r="F5245" s="193" t="str">
        <f t="shared" si="9913"/>
        <v>LCD DisplayLong, Kristin</v>
      </c>
      <c r="G5245" s="193" t="str">
        <f t="shared" ref="G5245:M5245" si="10036">G$70</f>
        <v>Long, Kristin</v>
      </c>
      <c r="H5245" s="193" t="str">
        <f t="shared" si="10036"/>
        <v>Altman, Andrea</v>
      </c>
      <c r="I5245" s="193" t="str">
        <f t="shared" si="10036"/>
        <v>PR971</v>
      </c>
      <c r="J5245" s="193" t="str">
        <f t="shared" si="10036"/>
        <v>PRECISION CAMERA LP</v>
      </c>
      <c r="K5245" s="193" t="str">
        <f t="shared" si="10036"/>
        <v>all</v>
      </c>
      <c r="L5245" s="193">
        <f t="shared" si="10036"/>
        <v>0</v>
      </c>
      <c r="M5245" s="193">
        <f t="shared" si="10036"/>
        <v>0</v>
      </c>
      <c r="N5245" s="193" t="str">
        <f t="shared" si="9930"/>
        <v>LCD Display</v>
      </c>
      <c r="AA5245" s="193">
        <f t="shared" si="9915"/>
        <v>0</v>
      </c>
      <c r="AB5245" s="193" t="str">
        <f t="shared" ref="AB5245" si="10037">AB$70</f>
        <v>Altman, Andrea</v>
      </c>
    </row>
    <row r="5246" spans="1:28" s="188" customFormat="1" ht="17.399999999999999">
      <c r="A5246" s="193" t="str">
        <f t="shared" si="9910"/>
        <v>LCD Display</v>
      </c>
      <c r="B5246" s="193" t="str">
        <f t="shared" si="9911"/>
        <v>0LCD Display</v>
      </c>
      <c r="C5246" s="193" t="str">
        <f t="shared" si="9912"/>
        <v>LCD DisplayAltman, Andrea</v>
      </c>
      <c r="D5246" s="193"/>
      <c r="E5246" s="193"/>
      <c r="F5246" s="193" t="str">
        <f t="shared" si="9913"/>
        <v>LCD DisplayLong, Kristin</v>
      </c>
      <c r="G5246" s="193" t="str">
        <f t="shared" ref="G5246:M5246" si="10038">G$71</f>
        <v>Long, Kristin</v>
      </c>
      <c r="H5246" s="193" t="str">
        <f t="shared" si="10038"/>
        <v>Altman, Andrea</v>
      </c>
      <c r="I5246" s="193">
        <f t="shared" si="10038"/>
        <v>0</v>
      </c>
      <c r="J5246" s="193" t="str">
        <f t="shared" si="10038"/>
        <v>BEDFORD</v>
      </c>
      <c r="K5246" s="193" t="str">
        <f t="shared" si="10038"/>
        <v>all</v>
      </c>
      <c r="L5246" s="193">
        <f t="shared" si="10038"/>
        <v>0</v>
      </c>
      <c r="M5246" s="193">
        <f t="shared" si="10038"/>
        <v>0</v>
      </c>
      <c r="N5246" s="193" t="str">
        <f t="shared" si="9930"/>
        <v>LCD Display</v>
      </c>
      <c r="AA5246" s="193">
        <f t="shared" si="9915"/>
        <v>0</v>
      </c>
      <c r="AB5246" s="193" t="str">
        <f t="shared" ref="AB5246" si="10039">AB$71</f>
        <v>Altman, Andrea</v>
      </c>
    </row>
    <row r="5247" spans="1:28" s="188" customFormat="1" ht="17.399999999999999">
      <c r="A5247" s="193" t="str">
        <f t="shared" ref="A5247:A5310" si="10040">T$18</f>
        <v>LCD Display</v>
      </c>
      <c r="B5247" s="193" t="str">
        <f t="shared" ref="B5247:B5310" si="10041">CONCATENATE(I5247,A5247)</f>
        <v>WO427LCD Display</v>
      </c>
      <c r="C5247" s="193" t="str">
        <f t="shared" ref="C5247:C5310" si="10042">CONCATENATE(A5247,H5247)</f>
        <v>LCD DisplayAltman, Andrea</v>
      </c>
      <c r="D5247" s="193"/>
      <c r="E5247" s="193"/>
      <c r="F5247" s="193" t="str">
        <f t="shared" ref="F5247:F5310" si="10043">CONCATENATE(A5247,G5247)</f>
        <v>LCD DisplayLong, Kristin</v>
      </c>
      <c r="G5247" s="193" t="str">
        <f t="shared" ref="G5247:M5247" si="10044">G$72</f>
        <v>Long, Kristin</v>
      </c>
      <c r="H5247" s="193" t="str">
        <f t="shared" si="10044"/>
        <v>Altman, Andrea</v>
      </c>
      <c r="I5247" s="193" t="str">
        <f t="shared" si="10044"/>
        <v>WO427</v>
      </c>
      <c r="J5247" s="193" t="str">
        <f t="shared" si="10044"/>
        <v>WOLFE'S CAMERA SHOPS INC.</v>
      </c>
      <c r="K5247" s="193" t="str">
        <f t="shared" si="10044"/>
        <v>all</v>
      </c>
      <c r="L5247" s="193">
        <f t="shared" si="10044"/>
        <v>0</v>
      </c>
      <c r="M5247" s="193">
        <f t="shared" si="10044"/>
        <v>0</v>
      </c>
      <c r="N5247" s="193" t="str">
        <f t="shared" si="9930"/>
        <v>LCD Display</v>
      </c>
      <c r="AA5247" s="193">
        <f t="shared" ref="AA5247:AA5310" si="10045">AT$18</f>
        <v>0</v>
      </c>
      <c r="AB5247" s="193" t="str">
        <f t="shared" ref="AB5247" si="10046">AB$72</f>
        <v>Altman, Andrea</v>
      </c>
    </row>
    <row r="5248" spans="1:28" s="188" customFormat="1" ht="17.399999999999999">
      <c r="A5248" s="193" t="str">
        <f t="shared" si="10040"/>
        <v>LCD Display</v>
      </c>
      <c r="B5248" s="193" t="str">
        <f t="shared" si="10041"/>
        <v>0LCD Display</v>
      </c>
      <c r="C5248" s="193" t="str">
        <f t="shared" si="10042"/>
        <v>LCD Display0</v>
      </c>
      <c r="D5248" s="193"/>
      <c r="E5248" s="193"/>
      <c r="F5248" s="193" t="str">
        <f t="shared" si="10043"/>
        <v>LCD Display0</v>
      </c>
      <c r="G5248" s="193">
        <f t="shared" ref="G5248:M5248" si="10047">G$73</f>
        <v>0</v>
      </c>
      <c r="H5248" s="193">
        <f t="shared" si="10047"/>
        <v>0</v>
      </c>
      <c r="I5248" s="193">
        <f t="shared" si="10047"/>
        <v>0</v>
      </c>
      <c r="J5248" s="193">
        <f t="shared" si="10047"/>
        <v>0</v>
      </c>
      <c r="K5248" s="193">
        <f t="shared" si="10047"/>
        <v>0</v>
      </c>
      <c r="L5248" s="193">
        <f t="shared" si="10047"/>
        <v>0</v>
      </c>
      <c r="M5248" s="193">
        <f t="shared" si="10047"/>
        <v>0</v>
      </c>
      <c r="N5248" s="193" t="str">
        <f t="shared" si="9930"/>
        <v>LCD Display</v>
      </c>
      <c r="AA5248" s="193">
        <f t="shared" si="10045"/>
        <v>0</v>
      </c>
      <c r="AB5248" s="193">
        <f t="shared" ref="AB5248" si="10048">AB$73</f>
        <v>0</v>
      </c>
    </row>
    <row r="5249" spans="1:28" s="188" customFormat="1" ht="17.399999999999999">
      <c r="A5249" s="193" t="str">
        <f t="shared" si="10040"/>
        <v>LCD Display</v>
      </c>
      <c r="B5249" s="193" t="str">
        <f t="shared" si="10041"/>
        <v>0LCD Display</v>
      </c>
      <c r="C5249" s="193" t="str">
        <f t="shared" si="10042"/>
        <v>LCD Display0</v>
      </c>
      <c r="D5249" s="193"/>
      <c r="E5249" s="193"/>
      <c r="F5249" s="193" t="str">
        <f t="shared" si="10043"/>
        <v>LCD Display0</v>
      </c>
      <c r="G5249" s="193">
        <f t="shared" ref="G5249:M5249" si="10049">G$74</f>
        <v>0</v>
      </c>
      <c r="H5249" s="193">
        <f t="shared" si="10049"/>
        <v>0</v>
      </c>
      <c r="I5249" s="193">
        <f t="shared" si="10049"/>
        <v>0</v>
      </c>
      <c r="J5249" s="193">
        <f t="shared" si="10049"/>
        <v>0</v>
      </c>
      <c r="K5249" s="193">
        <f t="shared" si="10049"/>
        <v>0</v>
      </c>
      <c r="L5249" s="193">
        <f t="shared" si="10049"/>
        <v>0</v>
      </c>
      <c r="M5249" s="193">
        <f t="shared" si="10049"/>
        <v>0</v>
      </c>
      <c r="N5249" s="193" t="str">
        <f t="shared" si="9930"/>
        <v>LCD Display</v>
      </c>
      <c r="AA5249" s="193">
        <f t="shared" si="10045"/>
        <v>0</v>
      </c>
      <c r="AB5249" s="193">
        <f t="shared" ref="AB5249" si="10050">AB$74</f>
        <v>0</v>
      </c>
    </row>
    <row r="5250" spans="1:28" s="188" customFormat="1" ht="17.399999999999999">
      <c r="A5250" s="193" t="str">
        <f t="shared" si="10040"/>
        <v>LCD Display</v>
      </c>
      <c r="B5250" s="193" t="str">
        <f t="shared" si="10041"/>
        <v>AC201LCD Display</v>
      </c>
      <c r="C5250" s="193" t="str">
        <f t="shared" si="10042"/>
        <v>LCD DisplayChandler, Matt</v>
      </c>
      <c r="D5250" s="193"/>
      <c r="E5250" s="193"/>
      <c r="F5250" s="193" t="str">
        <f t="shared" si="10043"/>
        <v>LCD DisplayLong, Kristin</v>
      </c>
      <c r="G5250" s="193" t="str">
        <f t="shared" ref="G5250:M5250" si="10051">G$75</f>
        <v>Long, Kristin</v>
      </c>
      <c r="H5250" s="193" t="str">
        <f t="shared" si="10051"/>
        <v>Chandler, Matt</v>
      </c>
      <c r="I5250" s="193" t="str">
        <f t="shared" si="10051"/>
        <v>AC201</v>
      </c>
      <c r="J5250" s="193" t="str">
        <f t="shared" si="10051"/>
        <v>ACE PHOTO INC</v>
      </c>
      <c r="K5250" s="193" t="str">
        <f t="shared" si="10051"/>
        <v>all</v>
      </c>
      <c r="L5250" s="193">
        <f t="shared" si="10051"/>
        <v>0</v>
      </c>
      <c r="M5250" s="193">
        <f t="shared" si="10051"/>
        <v>0</v>
      </c>
      <c r="N5250" s="193" t="str">
        <f t="shared" si="9930"/>
        <v>LCD Display</v>
      </c>
      <c r="AA5250" s="193">
        <f t="shared" si="10045"/>
        <v>0</v>
      </c>
      <c r="AB5250" s="193" t="str">
        <f t="shared" ref="AB5250" si="10052">AB$75</f>
        <v>Chandler, Matt</v>
      </c>
    </row>
    <row r="5251" spans="1:28" s="188" customFormat="1" ht="17.399999999999999">
      <c r="A5251" s="193" t="str">
        <f t="shared" si="10040"/>
        <v>LCD Display</v>
      </c>
      <c r="B5251" s="193" t="str">
        <f t="shared" si="10041"/>
        <v>BE206LCD Display</v>
      </c>
      <c r="C5251" s="193" t="str">
        <f t="shared" si="10042"/>
        <v>LCD DisplayChandler, Matt</v>
      </c>
      <c r="D5251" s="193"/>
      <c r="E5251" s="193"/>
      <c r="F5251" s="193" t="str">
        <f t="shared" si="10043"/>
        <v>LCD DisplayLong, Kristin</v>
      </c>
      <c r="G5251" s="193" t="str">
        <f t="shared" ref="G5251:M5251" si="10053">G$76</f>
        <v>Long, Kristin</v>
      </c>
      <c r="H5251" s="193" t="str">
        <f t="shared" si="10053"/>
        <v>Chandler, Matt</v>
      </c>
      <c r="I5251" s="193" t="str">
        <f t="shared" si="10053"/>
        <v>BE206</v>
      </c>
      <c r="J5251" s="193" t="str">
        <f t="shared" si="10053"/>
        <v>BERGEN COUNTY CAMERA INC</v>
      </c>
      <c r="K5251" s="193" t="str">
        <f t="shared" si="10053"/>
        <v>all</v>
      </c>
      <c r="L5251" s="193">
        <f t="shared" si="10053"/>
        <v>0</v>
      </c>
      <c r="M5251" s="193">
        <f t="shared" si="10053"/>
        <v>0</v>
      </c>
      <c r="N5251" s="193" t="str">
        <f t="shared" si="9930"/>
        <v>LCD Display</v>
      </c>
      <c r="AA5251" s="193">
        <f t="shared" si="10045"/>
        <v>0</v>
      </c>
      <c r="AB5251" s="193" t="str">
        <f t="shared" ref="AB5251" si="10054">AB$76</f>
        <v>Chandler, Matt</v>
      </c>
    </row>
    <row r="5252" spans="1:28" s="188" customFormat="1" ht="17.399999999999999">
      <c r="A5252" s="193" t="str">
        <f t="shared" si="10040"/>
        <v>LCD Display</v>
      </c>
      <c r="B5252" s="193" t="str">
        <f t="shared" si="10041"/>
        <v>BE313LCD Display</v>
      </c>
      <c r="C5252" s="193" t="str">
        <f t="shared" si="10042"/>
        <v>LCD DisplayChandler, Matt</v>
      </c>
      <c r="D5252" s="193"/>
      <c r="E5252" s="193"/>
      <c r="F5252" s="193" t="str">
        <f t="shared" si="10043"/>
        <v>LCD DisplayLong, Kristin</v>
      </c>
      <c r="G5252" s="193" t="str">
        <f t="shared" ref="G5252:M5252" si="10055">G$77</f>
        <v>Long, Kristin</v>
      </c>
      <c r="H5252" s="193" t="str">
        <f t="shared" si="10055"/>
        <v>Chandler, Matt</v>
      </c>
      <c r="I5252" s="193" t="str">
        <f t="shared" si="10055"/>
        <v>BE313</v>
      </c>
      <c r="J5252" s="193" t="str">
        <f t="shared" si="10055"/>
        <v>BEACH TRADING CO INC DBA BEACH CAME</v>
      </c>
      <c r="K5252" s="193" t="str">
        <f t="shared" si="10055"/>
        <v>all</v>
      </c>
      <c r="L5252" s="193">
        <f t="shared" si="10055"/>
        <v>0</v>
      </c>
      <c r="M5252" s="193">
        <f t="shared" si="10055"/>
        <v>0</v>
      </c>
      <c r="N5252" s="193" t="str">
        <f t="shared" si="9930"/>
        <v>LCD Display</v>
      </c>
      <c r="AA5252" s="193">
        <f t="shared" si="10045"/>
        <v>0</v>
      </c>
      <c r="AB5252" s="193" t="str">
        <f t="shared" ref="AB5252" si="10056">AB$77</f>
        <v>Chandler, Matt</v>
      </c>
    </row>
    <row r="5253" spans="1:28" s="188" customFormat="1" ht="17.399999999999999">
      <c r="A5253" s="193" t="str">
        <f t="shared" si="10040"/>
        <v>LCD Display</v>
      </c>
      <c r="B5253" s="193" t="str">
        <f t="shared" si="10041"/>
        <v>D0577LCD Display</v>
      </c>
      <c r="C5253" s="193" t="str">
        <f t="shared" si="10042"/>
        <v>LCD DisplayChandler, Matt</v>
      </c>
      <c r="D5253" s="193"/>
      <c r="E5253" s="193"/>
      <c r="F5253" s="193" t="str">
        <f t="shared" si="10043"/>
        <v>LCD DisplayLong, Kristin</v>
      </c>
      <c r="G5253" s="193" t="str">
        <f t="shared" ref="G5253:M5253" si="10057">G$78</f>
        <v>Long, Kristin</v>
      </c>
      <c r="H5253" s="193" t="str">
        <f t="shared" si="10057"/>
        <v>Chandler, Matt</v>
      </c>
      <c r="I5253" s="193" t="str">
        <f t="shared" si="10057"/>
        <v>D0577</v>
      </c>
      <c r="J5253" s="193" t="str">
        <f t="shared" si="10057"/>
        <v>ADORAMA( PY#1073502)</v>
      </c>
      <c r="K5253" s="193" t="str">
        <f t="shared" si="10057"/>
        <v>all</v>
      </c>
      <c r="L5253" s="193">
        <f t="shared" si="10057"/>
        <v>0</v>
      </c>
      <c r="M5253" s="193">
        <f t="shared" si="10057"/>
        <v>0</v>
      </c>
      <c r="N5253" s="193" t="str">
        <f t="shared" si="9930"/>
        <v>LCD Display</v>
      </c>
      <c r="AA5253" s="193">
        <f t="shared" si="10045"/>
        <v>0</v>
      </c>
      <c r="AB5253" s="193" t="str">
        <f t="shared" ref="AB5253" si="10058">AB$78</f>
        <v>Chandler, Matt</v>
      </c>
    </row>
    <row r="5254" spans="1:28" s="188" customFormat="1" ht="17.399999999999999">
      <c r="A5254" s="193" t="str">
        <f t="shared" si="10040"/>
        <v>LCD Display</v>
      </c>
      <c r="B5254" s="193" t="str">
        <f t="shared" si="10041"/>
        <v>DI583LCD Display</v>
      </c>
      <c r="C5254" s="193" t="str">
        <f t="shared" si="10042"/>
        <v>LCD DisplayChandler, Matt</v>
      </c>
      <c r="D5254" s="193"/>
      <c r="E5254" s="193"/>
      <c r="F5254" s="193" t="str">
        <f t="shared" si="10043"/>
        <v>LCD DisplayLong, Kristin</v>
      </c>
      <c r="G5254" s="193" t="str">
        <f t="shared" ref="G5254:M5254" si="10059">G$79</f>
        <v>Long, Kristin</v>
      </c>
      <c r="H5254" s="193" t="str">
        <f t="shared" si="10059"/>
        <v>Chandler, Matt</v>
      </c>
      <c r="I5254" s="193" t="str">
        <f t="shared" si="10059"/>
        <v>DI583</v>
      </c>
      <c r="J5254" s="193" t="str">
        <f t="shared" si="10059"/>
        <v>DIGITAL DARKROOM AND PHOTOGRAPHY</v>
      </c>
      <c r="K5254" s="193" t="str">
        <f t="shared" si="10059"/>
        <v>all</v>
      </c>
      <c r="L5254" s="193">
        <f t="shared" si="10059"/>
        <v>0</v>
      </c>
      <c r="M5254" s="193">
        <f t="shared" si="10059"/>
        <v>0</v>
      </c>
      <c r="N5254" s="193" t="str">
        <f t="shared" si="9930"/>
        <v>LCD Display</v>
      </c>
      <c r="AA5254" s="193">
        <f t="shared" si="10045"/>
        <v>0</v>
      </c>
      <c r="AB5254" s="193" t="str">
        <f t="shared" ref="AB5254" si="10060">AB$79</f>
        <v>Chandler, Matt</v>
      </c>
    </row>
    <row r="5255" spans="1:28" s="188" customFormat="1" ht="17.399999999999999">
      <c r="A5255" s="193" t="str">
        <f t="shared" si="10040"/>
        <v>LCD Display</v>
      </c>
      <c r="B5255" s="193" t="str">
        <f t="shared" si="10041"/>
        <v>EL967LCD Display</v>
      </c>
      <c r="C5255" s="193" t="str">
        <f t="shared" si="10042"/>
        <v>LCD DisplayChandler, Matt</v>
      </c>
      <c r="D5255" s="193"/>
      <c r="E5255" s="193"/>
      <c r="F5255" s="193" t="str">
        <f t="shared" si="10043"/>
        <v>LCD DisplayLong, Kristin</v>
      </c>
      <c r="G5255" s="193" t="str">
        <f t="shared" ref="G5255:M5255" si="10061">G$80</f>
        <v>Long, Kristin</v>
      </c>
      <c r="H5255" s="193" t="str">
        <f t="shared" si="10061"/>
        <v>Chandler, Matt</v>
      </c>
      <c r="I5255" s="193" t="str">
        <f t="shared" si="10061"/>
        <v>EL967</v>
      </c>
      <c r="J5255" s="193" t="str">
        <f t="shared" si="10061"/>
        <v>E&amp;L CORP</v>
      </c>
      <c r="K5255" s="193" t="str">
        <f t="shared" si="10061"/>
        <v>all</v>
      </c>
      <c r="L5255" s="193">
        <f t="shared" si="10061"/>
        <v>0</v>
      </c>
      <c r="M5255" s="193">
        <f t="shared" si="10061"/>
        <v>0</v>
      </c>
      <c r="N5255" s="193" t="str">
        <f t="shared" si="9930"/>
        <v>LCD Display</v>
      </c>
      <c r="AA5255" s="193">
        <f t="shared" si="10045"/>
        <v>0</v>
      </c>
      <c r="AB5255" s="193" t="str">
        <f t="shared" ref="AB5255" si="10062">AB$80</f>
        <v>Chandler, Matt</v>
      </c>
    </row>
    <row r="5256" spans="1:28" s="188" customFormat="1" ht="17.399999999999999">
      <c r="A5256" s="193" t="str">
        <f t="shared" si="10040"/>
        <v>LCD Display</v>
      </c>
      <c r="B5256" s="193" t="str">
        <f t="shared" si="10041"/>
        <v>FO513LCD Display</v>
      </c>
      <c r="C5256" s="193" t="str">
        <f t="shared" si="10042"/>
        <v>LCD DisplayChandler, Matt</v>
      </c>
      <c r="D5256" s="193"/>
      <c r="E5256" s="193"/>
      <c r="F5256" s="193" t="str">
        <f t="shared" si="10043"/>
        <v>LCD DisplayLong, Kristin</v>
      </c>
      <c r="G5256" s="193" t="str">
        <f t="shared" ref="G5256:M5256" si="10063">G$81</f>
        <v>Long, Kristin</v>
      </c>
      <c r="H5256" s="193" t="str">
        <f t="shared" si="10063"/>
        <v>Chandler, Matt</v>
      </c>
      <c r="I5256" s="193" t="str">
        <f t="shared" si="10063"/>
        <v>FO513</v>
      </c>
      <c r="J5256" s="193" t="str">
        <f t="shared" si="10063"/>
        <v>FOCUS CAMERA</v>
      </c>
      <c r="K5256" s="193" t="str">
        <f t="shared" si="10063"/>
        <v>all</v>
      </c>
      <c r="L5256" s="193">
        <f t="shared" si="10063"/>
        <v>0</v>
      </c>
      <c r="M5256" s="193">
        <f t="shared" si="10063"/>
        <v>0</v>
      </c>
      <c r="N5256" s="193" t="str">
        <f t="shared" ref="N5256:N5319" si="10064">A5256</f>
        <v>LCD Display</v>
      </c>
      <c r="AA5256" s="193">
        <f t="shared" si="10045"/>
        <v>0</v>
      </c>
      <c r="AB5256" s="193" t="str">
        <f t="shared" ref="AB5256" si="10065">AB$81</f>
        <v>Chandler, Matt</v>
      </c>
    </row>
    <row r="5257" spans="1:28" s="188" customFormat="1" ht="17.399999999999999">
      <c r="A5257" s="193" t="str">
        <f t="shared" si="10040"/>
        <v>LCD Display</v>
      </c>
      <c r="B5257" s="193" t="str">
        <f t="shared" si="10041"/>
        <v>UN635LCD Display</v>
      </c>
      <c r="C5257" s="193" t="str">
        <f t="shared" si="10042"/>
        <v>LCD DisplayChandler, Matt</v>
      </c>
      <c r="D5257" s="193"/>
      <c r="E5257" s="193"/>
      <c r="F5257" s="193" t="str">
        <f t="shared" si="10043"/>
        <v>LCD DisplayLong, Kristin</v>
      </c>
      <c r="G5257" s="193" t="str">
        <f t="shared" ref="G5257:M5257" si="10066">G$82</f>
        <v>Long, Kristin</v>
      </c>
      <c r="H5257" s="193" t="str">
        <f t="shared" si="10066"/>
        <v>Chandler, Matt</v>
      </c>
      <c r="I5257" s="193" t="str">
        <f t="shared" si="10066"/>
        <v>UN635</v>
      </c>
      <c r="J5257" s="193" t="str">
        <f t="shared" si="10066"/>
        <v>UNIQUE PHOTO</v>
      </c>
      <c r="K5257" s="193" t="str">
        <f t="shared" si="10066"/>
        <v>all</v>
      </c>
      <c r="L5257" s="193">
        <f t="shared" si="10066"/>
        <v>0</v>
      </c>
      <c r="M5257" s="193">
        <f t="shared" si="10066"/>
        <v>0</v>
      </c>
      <c r="N5257" s="193" t="str">
        <f t="shared" si="10064"/>
        <v>LCD Display</v>
      </c>
      <c r="AA5257" s="193">
        <f t="shared" si="10045"/>
        <v>0</v>
      </c>
      <c r="AB5257" s="193" t="str">
        <f t="shared" ref="AB5257" si="10067">AB$82</f>
        <v>Chandler, Matt</v>
      </c>
    </row>
    <row r="5258" spans="1:28" s="188" customFormat="1" ht="17.399999999999999">
      <c r="A5258" s="193" t="str">
        <f t="shared" si="10040"/>
        <v>LCD Display</v>
      </c>
      <c r="B5258" s="193" t="str">
        <f t="shared" si="10041"/>
        <v>WB001LCD Display</v>
      </c>
      <c r="C5258" s="193" t="str">
        <f t="shared" si="10042"/>
        <v>LCD DisplayChandler, Matt</v>
      </c>
      <c r="D5258" s="193"/>
      <c r="E5258" s="193"/>
      <c r="F5258" s="193" t="str">
        <f t="shared" si="10043"/>
        <v>LCD DisplayLong, Kristin</v>
      </c>
      <c r="G5258" s="193" t="str">
        <f t="shared" ref="G5258:M5258" si="10068">G$83</f>
        <v>Long, Kristin</v>
      </c>
      <c r="H5258" s="193" t="str">
        <f t="shared" si="10068"/>
        <v>Chandler, Matt</v>
      </c>
      <c r="I5258" s="193" t="str">
        <f t="shared" si="10068"/>
        <v>WB001</v>
      </c>
      <c r="J5258" s="193" t="str">
        <f t="shared" si="10068"/>
        <v>WB HUNT</v>
      </c>
      <c r="K5258" s="193" t="str">
        <f t="shared" si="10068"/>
        <v>all</v>
      </c>
      <c r="L5258" s="193">
        <f t="shared" si="10068"/>
        <v>0</v>
      </c>
      <c r="M5258" s="193">
        <f t="shared" si="10068"/>
        <v>0</v>
      </c>
      <c r="N5258" s="193" t="str">
        <f t="shared" si="10064"/>
        <v>LCD Display</v>
      </c>
      <c r="AA5258" s="193">
        <f t="shared" si="10045"/>
        <v>0</v>
      </c>
      <c r="AB5258" s="193" t="str">
        <f t="shared" ref="AB5258" si="10069">AB$83</f>
        <v>Chandler, Matt</v>
      </c>
    </row>
    <row r="5259" spans="1:28" s="188" customFormat="1" ht="17.399999999999999">
      <c r="A5259" s="193" t="str">
        <f t="shared" si="10040"/>
        <v>LCD Display</v>
      </c>
      <c r="B5259" s="193" t="str">
        <f t="shared" si="10041"/>
        <v>0LCD Display</v>
      </c>
      <c r="C5259" s="193" t="str">
        <f t="shared" si="10042"/>
        <v>LCD DisplayChandler, Matt</v>
      </c>
      <c r="D5259" s="193"/>
      <c r="E5259" s="193"/>
      <c r="F5259" s="193" t="str">
        <f t="shared" si="10043"/>
        <v>LCD DisplayLong, Kristin</v>
      </c>
      <c r="G5259" s="193" t="str">
        <f t="shared" ref="G5259:M5259" si="10070">G$84</f>
        <v>Long, Kristin</v>
      </c>
      <c r="H5259" s="193" t="str">
        <f t="shared" si="10070"/>
        <v>Chandler, Matt</v>
      </c>
      <c r="I5259" s="193">
        <f t="shared" si="10070"/>
        <v>0</v>
      </c>
      <c r="J5259" s="193" t="str">
        <f t="shared" si="10070"/>
        <v>CAMERALAND</v>
      </c>
      <c r="K5259" s="193" t="str">
        <f t="shared" si="10070"/>
        <v>all</v>
      </c>
      <c r="L5259" s="193">
        <f t="shared" si="10070"/>
        <v>0</v>
      </c>
      <c r="M5259" s="193">
        <f t="shared" si="10070"/>
        <v>0</v>
      </c>
      <c r="N5259" s="193" t="str">
        <f t="shared" si="10064"/>
        <v>LCD Display</v>
      </c>
      <c r="AA5259" s="193">
        <f t="shared" si="10045"/>
        <v>0</v>
      </c>
      <c r="AB5259" s="193" t="str">
        <f t="shared" ref="AB5259" si="10071">AB$84</f>
        <v>Chandler, Matt</v>
      </c>
    </row>
    <row r="5260" spans="1:28" s="188" customFormat="1" ht="17.399999999999999">
      <c r="A5260" s="193" t="str">
        <f t="shared" si="10040"/>
        <v>LCD Display</v>
      </c>
      <c r="B5260" s="193" t="str">
        <f t="shared" si="10041"/>
        <v>0LCD Display</v>
      </c>
      <c r="C5260" s="193" t="str">
        <f t="shared" si="10042"/>
        <v>LCD Display0</v>
      </c>
      <c r="D5260" s="193"/>
      <c r="E5260" s="193"/>
      <c r="F5260" s="193" t="str">
        <f t="shared" si="10043"/>
        <v>LCD Display0</v>
      </c>
      <c r="G5260" s="193">
        <f t="shared" ref="G5260:M5260" si="10072">G$85</f>
        <v>0</v>
      </c>
      <c r="H5260" s="193">
        <f t="shared" si="10072"/>
        <v>0</v>
      </c>
      <c r="I5260" s="193">
        <f t="shared" si="10072"/>
        <v>0</v>
      </c>
      <c r="J5260" s="193">
        <f t="shared" si="10072"/>
        <v>0</v>
      </c>
      <c r="K5260" s="193">
        <f t="shared" si="10072"/>
        <v>0</v>
      </c>
      <c r="L5260" s="193">
        <f t="shared" si="10072"/>
        <v>0</v>
      </c>
      <c r="M5260" s="193">
        <f t="shared" si="10072"/>
        <v>0</v>
      </c>
      <c r="N5260" s="193" t="str">
        <f t="shared" si="10064"/>
        <v>LCD Display</v>
      </c>
      <c r="AA5260" s="193">
        <f t="shared" si="10045"/>
        <v>0</v>
      </c>
      <c r="AB5260" s="193">
        <f t="shared" ref="AB5260" si="10073">AB$85</f>
        <v>0</v>
      </c>
    </row>
    <row r="5261" spans="1:28" s="188" customFormat="1" ht="17.399999999999999">
      <c r="A5261" s="193" t="str">
        <f t="shared" si="10040"/>
        <v>LCD Display</v>
      </c>
      <c r="B5261" s="193" t="str">
        <f t="shared" si="10041"/>
        <v>0LCD Display</v>
      </c>
      <c r="C5261" s="193" t="str">
        <f t="shared" si="10042"/>
        <v>LCD Display0</v>
      </c>
      <c r="D5261" s="193"/>
      <c r="E5261" s="193"/>
      <c r="F5261" s="193" t="str">
        <f t="shared" si="10043"/>
        <v>LCD Display0</v>
      </c>
      <c r="G5261" s="193">
        <f t="shared" ref="G5261:M5261" si="10074">G$86</f>
        <v>0</v>
      </c>
      <c r="H5261" s="193">
        <f t="shared" si="10074"/>
        <v>0</v>
      </c>
      <c r="I5261" s="193">
        <f t="shared" si="10074"/>
        <v>0</v>
      </c>
      <c r="J5261" s="193">
        <f t="shared" si="10074"/>
        <v>0</v>
      </c>
      <c r="K5261" s="193">
        <f t="shared" si="10074"/>
        <v>0</v>
      </c>
      <c r="L5261" s="193">
        <f t="shared" si="10074"/>
        <v>0</v>
      </c>
      <c r="M5261" s="193">
        <f t="shared" si="10074"/>
        <v>0</v>
      </c>
      <c r="N5261" s="193" t="str">
        <f t="shared" si="10064"/>
        <v>LCD Display</v>
      </c>
      <c r="AA5261" s="193">
        <f t="shared" si="10045"/>
        <v>0</v>
      </c>
      <c r="AB5261" s="193">
        <f t="shared" ref="AB5261" si="10075">AB$86</f>
        <v>0</v>
      </c>
    </row>
    <row r="5262" spans="1:28" s="188" customFormat="1" ht="17.399999999999999">
      <c r="A5262" s="193" t="str">
        <f t="shared" si="10040"/>
        <v>LCD Display</v>
      </c>
      <c r="B5262" s="193" t="str">
        <f t="shared" si="10041"/>
        <v>BI472LCD Display</v>
      </c>
      <c r="C5262" s="193" t="str">
        <f t="shared" si="10042"/>
        <v>LCD DisplayCohn, Brad</v>
      </c>
      <c r="D5262" s="193"/>
      <c r="E5262" s="193"/>
      <c r="F5262" s="193" t="str">
        <f t="shared" si="10043"/>
        <v>LCD DisplayLong, Kristin</v>
      </c>
      <c r="G5262" s="193" t="str">
        <f t="shared" ref="G5262:M5262" si="10076">G$87</f>
        <v>Long, Kristin</v>
      </c>
      <c r="H5262" s="193" t="str">
        <f t="shared" si="10076"/>
        <v>Cohn, Brad</v>
      </c>
      <c r="I5262" s="193" t="str">
        <f t="shared" si="10076"/>
        <v>BI472</v>
      </c>
      <c r="J5262" s="193" t="str">
        <f t="shared" si="10076"/>
        <v>BILL AND MIKE'S PHOTO INC</v>
      </c>
      <c r="K5262" s="193" t="str">
        <f t="shared" si="10076"/>
        <v>all</v>
      </c>
      <c r="L5262" s="193">
        <f t="shared" si="10076"/>
        <v>0</v>
      </c>
      <c r="M5262" s="193">
        <f t="shared" si="10076"/>
        <v>0</v>
      </c>
      <c r="N5262" s="193" t="str">
        <f t="shared" si="10064"/>
        <v>LCD Display</v>
      </c>
      <c r="AA5262" s="193">
        <f t="shared" si="10045"/>
        <v>0</v>
      </c>
      <c r="AB5262" s="193" t="str">
        <f t="shared" ref="AB5262" si="10077">AB$87</f>
        <v>Cohn, Brad</v>
      </c>
    </row>
    <row r="5263" spans="1:28" s="188" customFormat="1" ht="17.399999999999999">
      <c r="A5263" s="193" t="str">
        <f t="shared" si="10040"/>
        <v>LCD Display</v>
      </c>
      <c r="B5263" s="193" t="str">
        <f t="shared" si="10041"/>
        <v>CA342LCD Display</v>
      </c>
      <c r="C5263" s="193" t="str">
        <f t="shared" si="10042"/>
        <v>LCD DisplayCohn, Brad</v>
      </c>
      <c r="D5263" s="193"/>
      <c r="E5263" s="193"/>
      <c r="F5263" s="193" t="str">
        <f t="shared" si="10043"/>
        <v>LCD DisplayLong, Kristin</v>
      </c>
      <c r="G5263" s="193" t="str">
        <f t="shared" ref="G5263:M5263" si="10078">G$88</f>
        <v>Long, Kristin</v>
      </c>
      <c r="H5263" s="193" t="str">
        <f t="shared" si="10078"/>
        <v>Cohn, Brad</v>
      </c>
      <c r="I5263" s="193" t="str">
        <f t="shared" si="10078"/>
        <v>CA342</v>
      </c>
      <c r="J5263" s="193" t="str">
        <f t="shared" si="10078"/>
        <v>CAPTURE AND CONNECT CORP</v>
      </c>
      <c r="K5263" s="193" t="str">
        <f t="shared" si="10078"/>
        <v>all</v>
      </c>
      <c r="L5263" s="193">
        <f t="shared" si="10078"/>
        <v>0</v>
      </c>
      <c r="M5263" s="193">
        <f t="shared" si="10078"/>
        <v>0</v>
      </c>
      <c r="N5263" s="193" t="str">
        <f t="shared" si="10064"/>
        <v>LCD Display</v>
      </c>
      <c r="AA5263" s="193">
        <f t="shared" si="10045"/>
        <v>0</v>
      </c>
      <c r="AB5263" s="193" t="str">
        <f t="shared" ref="AB5263" si="10079">AB$88</f>
        <v>Cohn, Brad</v>
      </c>
    </row>
    <row r="5264" spans="1:28" s="188" customFormat="1" ht="17.399999999999999">
      <c r="A5264" s="193" t="str">
        <f t="shared" si="10040"/>
        <v>LCD Display</v>
      </c>
      <c r="B5264" s="193" t="str">
        <f t="shared" si="10041"/>
        <v>DO421LCD Display</v>
      </c>
      <c r="C5264" s="193" t="str">
        <f t="shared" si="10042"/>
        <v>LCD DisplayCohn, Brad</v>
      </c>
      <c r="D5264" s="193"/>
      <c r="E5264" s="193"/>
      <c r="F5264" s="193" t="str">
        <f t="shared" si="10043"/>
        <v>LCD DisplayLong, Kristin</v>
      </c>
      <c r="G5264" s="193" t="str">
        <f t="shared" ref="G5264:M5264" si="10080">G$89</f>
        <v>Long, Kristin</v>
      </c>
      <c r="H5264" s="193" t="str">
        <f t="shared" si="10080"/>
        <v>Cohn, Brad</v>
      </c>
      <c r="I5264" s="193" t="str">
        <f t="shared" si="10080"/>
        <v>DO421</v>
      </c>
      <c r="J5264" s="193" t="str">
        <f t="shared" si="10080"/>
        <v>DODD CAMERA HOLDINGS</v>
      </c>
      <c r="K5264" s="193" t="str">
        <f t="shared" si="10080"/>
        <v>all</v>
      </c>
      <c r="L5264" s="193">
        <f t="shared" si="10080"/>
        <v>0</v>
      </c>
      <c r="M5264" s="193">
        <f t="shared" si="10080"/>
        <v>0</v>
      </c>
      <c r="N5264" s="193" t="str">
        <f t="shared" si="10064"/>
        <v>LCD Display</v>
      </c>
      <c r="AA5264" s="193">
        <f t="shared" si="10045"/>
        <v>0</v>
      </c>
      <c r="AB5264" s="193" t="str">
        <f t="shared" ref="AB5264" si="10081">AB$89</f>
        <v>Cohn, Brad</v>
      </c>
    </row>
    <row r="5265" spans="1:28" s="188" customFormat="1" ht="17.399999999999999">
      <c r="A5265" s="193" t="str">
        <f t="shared" si="10040"/>
        <v>LCD Display</v>
      </c>
      <c r="B5265" s="193" t="str">
        <f t="shared" si="10041"/>
        <v>FU243LCD Display</v>
      </c>
      <c r="C5265" s="193" t="str">
        <f t="shared" si="10042"/>
        <v>LCD DisplayCohn, Brad</v>
      </c>
      <c r="D5265" s="193"/>
      <c r="E5265" s="193"/>
      <c r="F5265" s="193" t="str">
        <f t="shared" si="10043"/>
        <v>LCD DisplayLong, Kristin</v>
      </c>
      <c r="G5265" s="193" t="str">
        <f t="shared" ref="G5265:M5265" si="10082">G$90</f>
        <v>Long, Kristin</v>
      </c>
      <c r="H5265" s="193" t="str">
        <f t="shared" si="10082"/>
        <v>Cohn, Brad</v>
      </c>
      <c r="I5265" s="193" t="str">
        <f t="shared" si="10082"/>
        <v>FU243</v>
      </c>
      <c r="J5265" s="193" t="str">
        <f t="shared" si="10082"/>
        <v>FULL COMPASS SYSTEMS, LTD</v>
      </c>
      <c r="K5265" s="193" t="str">
        <f t="shared" si="10082"/>
        <v>all</v>
      </c>
      <c r="L5265" s="193">
        <f t="shared" si="10082"/>
        <v>0</v>
      </c>
      <c r="M5265" s="193">
        <f t="shared" si="10082"/>
        <v>0</v>
      </c>
      <c r="N5265" s="193" t="str">
        <f t="shared" si="10064"/>
        <v>LCD Display</v>
      </c>
      <c r="AA5265" s="193">
        <f t="shared" si="10045"/>
        <v>0</v>
      </c>
      <c r="AB5265" s="193" t="str">
        <f t="shared" ref="AB5265" si="10083">AB$90</f>
        <v>Cohn, Brad</v>
      </c>
    </row>
    <row r="5266" spans="1:28" s="188" customFormat="1" ht="17.399999999999999">
      <c r="A5266" s="193" t="str">
        <f t="shared" si="10040"/>
        <v>LCD Display</v>
      </c>
      <c r="B5266" s="193" t="str">
        <f t="shared" si="10041"/>
        <v>HE087LCD Display</v>
      </c>
      <c r="C5266" s="193" t="str">
        <f t="shared" si="10042"/>
        <v>LCD DisplayCohn, Brad</v>
      </c>
      <c r="D5266" s="193"/>
      <c r="E5266" s="193"/>
      <c r="F5266" s="193" t="str">
        <f t="shared" si="10043"/>
        <v>LCD DisplayLong, Kristin</v>
      </c>
      <c r="G5266" s="193" t="str">
        <f t="shared" ref="G5266:M5266" si="10084">G$91</f>
        <v>Long, Kristin</v>
      </c>
      <c r="H5266" s="193" t="str">
        <f t="shared" si="10084"/>
        <v>Cohn, Brad</v>
      </c>
      <c r="I5266" s="193" t="str">
        <f t="shared" si="10084"/>
        <v>HE087</v>
      </c>
      <c r="J5266" s="193" t="str">
        <f t="shared" si="10084"/>
        <v>HELIX LIMITED</v>
      </c>
      <c r="K5266" s="193" t="str">
        <f t="shared" si="10084"/>
        <v>all</v>
      </c>
      <c r="L5266" s="193">
        <f t="shared" si="10084"/>
        <v>0</v>
      </c>
      <c r="M5266" s="193">
        <f t="shared" si="10084"/>
        <v>0</v>
      </c>
      <c r="N5266" s="193" t="str">
        <f t="shared" si="10064"/>
        <v>LCD Display</v>
      </c>
      <c r="AA5266" s="193">
        <f t="shared" si="10045"/>
        <v>0</v>
      </c>
      <c r="AB5266" s="193" t="str">
        <f t="shared" ref="AB5266" si="10085">AB$91</f>
        <v>Cohn, Brad</v>
      </c>
    </row>
    <row r="5267" spans="1:28" s="188" customFormat="1" ht="17.399999999999999">
      <c r="A5267" s="193" t="str">
        <f t="shared" si="10040"/>
        <v>LCD Display</v>
      </c>
      <c r="B5267" s="193" t="str">
        <f t="shared" si="10041"/>
        <v>MA009LCD Display</v>
      </c>
      <c r="C5267" s="193" t="str">
        <f t="shared" si="10042"/>
        <v>LCD DisplayCohn, Brad</v>
      </c>
      <c r="D5267" s="193"/>
      <c r="E5267" s="193"/>
      <c r="F5267" s="193" t="str">
        <f t="shared" si="10043"/>
        <v>LCD DisplayLong, Kristin</v>
      </c>
      <c r="G5267" s="193" t="str">
        <f t="shared" ref="G5267:M5267" si="10086">G$92</f>
        <v>Long, Kristin</v>
      </c>
      <c r="H5267" s="193" t="str">
        <f t="shared" si="10086"/>
        <v>Cohn, Brad</v>
      </c>
      <c r="I5267" s="193" t="str">
        <f t="shared" si="10086"/>
        <v>MA009</v>
      </c>
      <c r="J5267" s="193" t="str">
        <f t="shared" si="10086"/>
        <v>MACOMBER HADDAD LLC</v>
      </c>
      <c r="K5267" s="193" t="str">
        <f t="shared" si="10086"/>
        <v>all</v>
      </c>
      <c r="L5267" s="193">
        <f t="shared" si="10086"/>
        <v>0</v>
      </c>
      <c r="M5267" s="193">
        <f t="shared" si="10086"/>
        <v>0</v>
      </c>
      <c r="N5267" s="193" t="str">
        <f t="shared" si="10064"/>
        <v>LCD Display</v>
      </c>
      <c r="AA5267" s="193">
        <f t="shared" si="10045"/>
        <v>0</v>
      </c>
      <c r="AB5267" s="193" t="str">
        <f t="shared" ref="AB5267" si="10087">AB$92</f>
        <v>Cohn, Brad</v>
      </c>
    </row>
    <row r="5268" spans="1:28" s="188" customFormat="1" ht="17.399999999999999">
      <c r="A5268" s="193" t="str">
        <f t="shared" si="10040"/>
        <v>LCD Display</v>
      </c>
      <c r="B5268" s="193" t="str">
        <f t="shared" si="10041"/>
        <v>NA708LCD Display</v>
      </c>
      <c r="C5268" s="193" t="str">
        <f t="shared" si="10042"/>
        <v>LCD DisplayCohn, Brad</v>
      </c>
      <c r="D5268" s="193"/>
      <c r="E5268" s="193"/>
      <c r="F5268" s="193" t="str">
        <f t="shared" si="10043"/>
        <v>LCD DisplayLong, Kristin</v>
      </c>
      <c r="G5268" s="193" t="str">
        <f t="shared" ref="G5268:M5268" si="10088">G$93</f>
        <v>Long, Kristin</v>
      </c>
      <c r="H5268" s="193" t="str">
        <f t="shared" si="10088"/>
        <v>Cohn, Brad</v>
      </c>
      <c r="I5268" s="193" t="str">
        <f t="shared" si="10088"/>
        <v>NA708</v>
      </c>
      <c r="J5268" s="193" t="str">
        <f t="shared" si="10088"/>
        <v>NATIONAL CAMERA EXCHANGE</v>
      </c>
      <c r="K5268" s="193" t="str">
        <f t="shared" si="10088"/>
        <v>all</v>
      </c>
      <c r="L5268" s="193">
        <f t="shared" si="10088"/>
        <v>0</v>
      </c>
      <c r="M5268" s="193">
        <f t="shared" si="10088"/>
        <v>0</v>
      </c>
      <c r="N5268" s="193" t="str">
        <f t="shared" si="10064"/>
        <v>LCD Display</v>
      </c>
      <c r="AA5268" s="193">
        <f t="shared" si="10045"/>
        <v>0</v>
      </c>
      <c r="AB5268" s="193" t="str">
        <f t="shared" ref="AB5268" si="10089">AB$93</f>
        <v>Cohn, Brad</v>
      </c>
    </row>
    <row r="5269" spans="1:28" s="188" customFormat="1" ht="17.399999999999999">
      <c r="A5269" s="193" t="str">
        <f t="shared" si="10040"/>
        <v>LCD Display</v>
      </c>
      <c r="B5269" s="193" t="str">
        <f t="shared" si="10041"/>
        <v>NO665LCD Display</v>
      </c>
      <c r="C5269" s="193" t="str">
        <f t="shared" si="10042"/>
        <v>LCD DisplayCohn, Brad</v>
      </c>
      <c r="D5269" s="193"/>
      <c r="E5269" s="193"/>
      <c r="F5269" s="193" t="str">
        <f t="shared" si="10043"/>
        <v>LCD DisplayLong, Kristin</v>
      </c>
      <c r="G5269" s="193" t="str">
        <f t="shared" ref="G5269:M5269" si="10090">G$94</f>
        <v>Long, Kristin</v>
      </c>
      <c r="H5269" s="193" t="str">
        <f t="shared" si="10090"/>
        <v>Cohn, Brad</v>
      </c>
      <c r="I5269" s="193" t="str">
        <f t="shared" si="10090"/>
        <v>NO665</v>
      </c>
      <c r="J5269" s="193" t="str">
        <f t="shared" si="10090"/>
        <v>NORMAN CAMERA COMPANY LLC</v>
      </c>
      <c r="K5269" s="193" t="str">
        <f t="shared" si="10090"/>
        <v>all</v>
      </c>
      <c r="L5269" s="193">
        <f t="shared" si="10090"/>
        <v>0</v>
      </c>
      <c r="M5269" s="193">
        <f t="shared" si="10090"/>
        <v>0</v>
      </c>
      <c r="N5269" s="193" t="str">
        <f t="shared" si="10064"/>
        <v>LCD Display</v>
      </c>
      <c r="AA5269" s="193">
        <f t="shared" si="10045"/>
        <v>0</v>
      </c>
      <c r="AB5269" s="193" t="str">
        <f t="shared" ref="AB5269" si="10091">AB$94</f>
        <v>Cohn, Brad</v>
      </c>
    </row>
    <row r="5270" spans="1:28" s="188" customFormat="1" ht="17.399999999999999">
      <c r="A5270" s="193" t="str">
        <f t="shared" si="10040"/>
        <v>LCD Display</v>
      </c>
      <c r="B5270" s="193" t="str">
        <f t="shared" si="10041"/>
        <v>RO125LCD Display</v>
      </c>
      <c r="C5270" s="193" t="str">
        <f t="shared" si="10042"/>
        <v>LCD DisplayCohn, Brad</v>
      </c>
      <c r="D5270" s="193"/>
      <c r="E5270" s="193"/>
      <c r="F5270" s="193" t="str">
        <f t="shared" si="10043"/>
        <v>LCD DisplayLong, Kristin</v>
      </c>
      <c r="G5270" s="193" t="str">
        <f t="shared" ref="G5270:M5270" si="10092">G$95</f>
        <v>Long, Kristin</v>
      </c>
      <c r="H5270" s="193" t="str">
        <f t="shared" si="10092"/>
        <v>Cohn, Brad</v>
      </c>
      <c r="I5270" s="193" t="str">
        <f t="shared" si="10092"/>
        <v>RO125</v>
      </c>
      <c r="J5270" s="193" t="str">
        <f t="shared" si="10092"/>
        <v>ROBERTS DIST CO</v>
      </c>
      <c r="K5270" s="193" t="str">
        <f t="shared" si="10092"/>
        <v>all</v>
      </c>
      <c r="L5270" s="193">
        <f t="shared" si="10092"/>
        <v>0</v>
      </c>
      <c r="M5270" s="193">
        <f t="shared" si="10092"/>
        <v>0</v>
      </c>
      <c r="N5270" s="193" t="str">
        <f t="shared" si="10064"/>
        <v>LCD Display</v>
      </c>
      <c r="AA5270" s="193">
        <f t="shared" si="10045"/>
        <v>0</v>
      </c>
      <c r="AB5270" s="193" t="str">
        <f t="shared" ref="AB5270" si="10093">AB$95</f>
        <v>Cohn, Brad</v>
      </c>
    </row>
    <row r="5271" spans="1:28" s="188" customFormat="1" ht="17.399999999999999">
      <c r="A5271" s="193" t="str">
        <f t="shared" si="10040"/>
        <v>LCD Display</v>
      </c>
      <c r="B5271" s="193" t="str">
        <f t="shared" si="10041"/>
        <v>TH361LCD Display</v>
      </c>
      <c r="C5271" s="193" t="str">
        <f t="shared" si="10042"/>
        <v>LCD DisplayCohn, Brad</v>
      </c>
      <c r="D5271" s="193"/>
      <c r="E5271" s="193"/>
      <c r="F5271" s="193" t="str">
        <f t="shared" si="10043"/>
        <v>LCD DisplayLong, Kristin</v>
      </c>
      <c r="G5271" s="193" t="str">
        <f t="shared" ref="G5271:M5271" si="10094">G$96</f>
        <v>Long, Kristin</v>
      </c>
      <c r="H5271" s="193" t="str">
        <f t="shared" si="10094"/>
        <v>Cohn, Brad</v>
      </c>
      <c r="I5271" s="193" t="str">
        <f t="shared" si="10094"/>
        <v>TH361</v>
      </c>
      <c r="J5271" s="193" t="str">
        <f t="shared" si="10094"/>
        <v>THE CAMERA SHOP OF MUSKEGON INC,</v>
      </c>
      <c r="K5271" s="193" t="str">
        <f t="shared" si="10094"/>
        <v>all</v>
      </c>
      <c r="L5271" s="193">
        <f t="shared" si="10094"/>
        <v>0</v>
      </c>
      <c r="M5271" s="193">
        <f t="shared" si="10094"/>
        <v>0</v>
      </c>
      <c r="N5271" s="193" t="str">
        <f t="shared" si="10064"/>
        <v>LCD Display</v>
      </c>
      <c r="AA5271" s="193">
        <f t="shared" si="10045"/>
        <v>0</v>
      </c>
      <c r="AB5271" s="193" t="str">
        <f t="shared" ref="AB5271" si="10095">AB$96</f>
        <v>Cohn, Brad</v>
      </c>
    </row>
    <row r="5272" spans="1:28" s="188" customFormat="1" ht="17.399999999999999">
      <c r="A5272" s="193" t="str">
        <f t="shared" si="10040"/>
        <v>LCD Display</v>
      </c>
      <c r="B5272" s="193" t="str">
        <f t="shared" si="10041"/>
        <v>WO426LCD Display</v>
      </c>
      <c r="C5272" s="193" t="str">
        <f t="shared" si="10042"/>
        <v>LCD DisplayCohn, Brad</v>
      </c>
      <c r="D5272" s="193"/>
      <c r="E5272" s="193"/>
      <c r="F5272" s="193" t="str">
        <f t="shared" si="10043"/>
        <v>LCD DisplayLong, Kristin</v>
      </c>
      <c r="G5272" s="193" t="str">
        <f t="shared" ref="G5272:M5272" si="10096">G$97</f>
        <v>Long, Kristin</v>
      </c>
      <c r="H5272" s="193" t="str">
        <f t="shared" si="10096"/>
        <v>Cohn, Brad</v>
      </c>
      <c r="I5272" s="193" t="str">
        <f t="shared" si="10096"/>
        <v>WO426</v>
      </c>
      <c r="J5272" s="193" t="str">
        <f t="shared" si="10096"/>
        <v>WOODWARD CAMERA INC</v>
      </c>
      <c r="K5272" s="193" t="str">
        <f t="shared" si="10096"/>
        <v>all</v>
      </c>
      <c r="L5272" s="193">
        <f t="shared" si="10096"/>
        <v>0</v>
      </c>
      <c r="M5272" s="193">
        <f t="shared" si="10096"/>
        <v>0</v>
      </c>
      <c r="N5272" s="193" t="str">
        <f t="shared" si="10064"/>
        <v>LCD Display</v>
      </c>
      <c r="AA5272" s="193">
        <f t="shared" si="10045"/>
        <v>0</v>
      </c>
      <c r="AB5272" s="193" t="str">
        <f t="shared" ref="AB5272" si="10097">AB$97</f>
        <v>Cohn, Brad</v>
      </c>
    </row>
    <row r="5273" spans="1:28" s="188" customFormat="1" ht="17.399999999999999">
      <c r="A5273" s="193" t="str">
        <f t="shared" si="10040"/>
        <v>LCD Display</v>
      </c>
      <c r="B5273" s="193" t="str">
        <f t="shared" si="10041"/>
        <v>0LCD Display</v>
      </c>
      <c r="C5273" s="193" t="str">
        <f t="shared" si="10042"/>
        <v>LCD Display0</v>
      </c>
      <c r="D5273" s="193"/>
      <c r="E5273" s="193"/>
      <c r="F5273" s="193" t="str">
        <f t="shared" si="10043"/>
        <v>LCD Display0</v>
      </c>
      <c r="G5273" s="193">
        <f t="shared" ref="G5273:M5273" si="10098">G$98</f>
        <v>0</v>
      </c>
      <c r="H5273" s="193">
        <f t="shared" si="10098"/>
        <v>0</v>
      </c>
      <c r="I5273" s="193">
        <f t="shared" si="10098"/>
        <v>0</v>
      </c>
      <c r="J5273" s="193">
        <f t="shared" si="10098"/>
        <v>0</v>
      </c>
      <c r="K5273" s="193">
        <f t="shared" si="10098"/>
        <v>0</v>
      </c>
      <c r="L5273" s="193">
        <f t="shared" si="10098"/>
        <v>0</v>
      </c>
      <c r="M5273" s="193">
        <f t="shared" si="10098"/>
        <v>0</v>
      </c>
      <c r="N5273" s="193" t="str">
        <f t="shared" si="10064"/>
        <v>LCD Display</v>
      </c>
      <c r="AA5273" s="193">
        <f t="shared" si="10045"/>
        <v>0</v>
      </c>
      <c r="AB5273" s="193">
        <f t="shared" ref="AB5273" si="10099">AB$98</f>
        <v>0</v>
      </c>
    </row>
    <row r="5274" spans="1:28" s="188" customFormat="1" ht="17.399999999999999">
      <c r="A5274" s="193" t="str">
        <f t="shared" si="10040"/>
        <v>LCD Display</v>
      </c>
      <c r="B5274" s="193" t="str">
        <f t="shared" si="10041"/>
        <v>0LCD Display</v>
      </c>
      <c r="C5274" s="193" t="str">
        <f t="shared" si="10042"/>
        <v>LCD Display0</v>
      </c>
      <c r="D5274" s="193"/>
      <c r="E5274" s="193"/>
      <c r="F5274" s="193" t="str">
        <f t="shared" si="10043"/>
        <v>LCD Display0</v>
      </c>
      <c r="G5274" s="193">
        <f t="shared" ref="G5274:M5274" si="10100">G$99</f>
        <v>0</v>
      </c>
      <c r="H5274" s="193">
        <f t="shared" si="10100"/>
        <v>0</v>
      </c>
      <c r="I5274" s="193">
        <f t="shared" si="10100"/>
        <v>0</v>
      </c>
      <c r="J5274" s="193">
        <f t="shared" si="10100"/>
        <v>0</v>
      </c>
      <c r="K5274" s="193">
        <f t="shared" si="10100"/>
        <v>0</v>
      </c>
      <c r="L5274" s="193">
        <f t="shared" si="10100"/>
        <v>0</v>
      </c>
      <c r="M5274" s="193">
        <f t="shared" si="10100"/>
        <v>0</v>
      </c>
      <c r="N5274" s="193" t="str">
        <f t="shared" si="10064"/>
        <v>LCD Display</v>
      </c>
      <c r="AA5274" s="193">
        <f t="shared" si="10045"/>
        <v>0</v>
      </c>
      <c r="AB5274" s="193">
        <f t="shared" ref="AB5274" si="10101">AB$99</f>
        <v>0</v>
      </c>
    </row>
    <row r="5275" spans="1:28" s="188" customFormat="1" ht="17.399999999999999">
      <c r="A5275" s="193" t="str">
        <f t="shared" si="10040"/>
        <v>LCD Display</v>
      </c>
      <c r="B5275" s="193" t="str">
        <f t="shared" si="10041"/>
        <v>AR605LCD Display</v>
      </c>
      <c r="C5275" s="193" t="str">
        <f t="shared" si="10042"/>
        <v>LCD DisplayJacobson, Rick</v>
      </c>
      <c r="D5275" s="193"/>
      <c r="E5275" s="193"/>
      <c r="F5275" s="193" t="str">
        <f t="shared" si="10043"/>
        <v>LCD DisplayLong, Kristin</v>
      </c>
      <c r="G5275" s="193" t="str">
        <f t="shared" ref="G5275:M5275" si="10102">G$100</f>
        <v>Long, Kristin</v>
      </c>
      <c r="H5275" s="193" t="str">
        <f t="shared" si="10102"/>
        <v>Jacobson, Rick</v>
      </c>
      <c r="I5275" s="193" t="str">
        <f t="shared" si="10102"/>
        <v>AR605</v>
      </c>
      <c r="J5275" s="193" t="str">
        <f t="shared" si="10102"/>
        <v>ART SUTCH PHOTOGRAPHY &amp; DIGITAL</v>
      </c>
      <c r="K5275" s="193" t="str">
        <f t="shared" si="10102"/>
        <v>all</v>
      </c>
      <c r="L5275" s="193">
        <f t="shared" si="10102"/>
        <v>0</v>
      </c>
      <c r="M5275" s="193">
        <f t="shared" si="10102"/>
        <v>0</v>
      </c>
      <c r="N5275" s="193" t="str">
        <f t="shared" si="10064"/>
        <v>LCD Display</v>
      </c>
      <c r="AA5275" s="193">
        <f t="shared" si="10045"/>
        <v>0</v>
      </c>
      <c r="AB5275" s="193" t="str">
        <f t="shared" ref="AB5275" si="10103">AB$100</f>
        <v>Jacobson, Rick</v>
      </c>
    </row>
    <row r="5276" spans="1:28" s="188" customFormat="1" ht="17.399999999999999">
      <c r="A5276" s="193" t="str">
        <f t="shared" si="10040"/>
        <v>LCD Display</v>
      </c>
      <c r="B5276" s="193" t="str">
        <f t="shared" si="10041"/>
        <v>BA020LCD Display</v>
      </c>
      <c r="C5276" s="193" t="str">
        <f t="shared" si="10042"/>
        <v>LCD DisplayJacobson, Rick</v>
      </c>
      <c r="D5276" s="193"/>
      <c r="E5276" s="193"/>
      <c r="F5276" s="193" t="str">
        <f t="shared" si="10043"/>
        <v>LCD DisplayLong, Kristin</v>
      </c>
      <c r="G5276" s="193" t="str">
        <f t="shared" ref="G5276:M5276" si="10104">G$101</f>
        <v>Long, Kristin</v>
      </c>
      <c r="H5276" s="193" t="str">
        <f t="shared" si="10104"/>
        <v>Jacobson, Rick</v>
      </c>
      <c r="I5276" s="193" t="str">
        <f t="shared" si="10104"/>
        <v>BA020</v>
      </c>
      <c r="J5276" s="193" t="str">
        <f t="shared" si="10104"/>
        <v>BACKSCATTER</v>
      </c>
      <c r="K5276" s="193" t="str">
        <f t="shared" si="10104"/>
        <v>all</v>
      </c>
      <c r="L5276" s="193">
        <f t="shared" si="10104"/>
        <v>0</v>
      </c>
      <c r="M5276" s="193">
        <f t="shared" si="10104"/>
        <v>0</v>
      </c>
      <c r="N5276" s="193" t="str">
        <f t="shared" si="10064"/>
        <v>LCD Display</v>
      </c>
      <c r="AA5276" s="193">
        <f t="shared" si="10045"/>
        <v>0</v>
      </c>
      <c r="AB5276" s="193" t="str">
        <f t="shared" ref="AB5276" si="10105">AB$101</f>
        <v>Jacobson, Rick</v>
      </c>
    </row>
    <row r="5277" spans="1:28" s="188" customFormat="1" ht="17.399999999999999">
      <c r="A5277" s="193" t="str">
        <f t="shared" si="10040"/>
        <v>LCD Display</v>
      </c>
      <c r="B5277" s="193" t="str">
        <f t="shared" si="10041"/>
        <v>BO900LCD Display</v>
      </c>
      <c r="C5277" s="193" t="str">
        <f t="shared" si="10042"/>
        <v>LCD DisplayJacobson, Rick</v>
      </c>
      <c r="D5277" s="193"/>
      <c r="E5277" s="193"/>
      <c r="F5277" s="193" t="str">
        <f t="shared" si="10043"/>
        <v>LCD DisplayLong, Kristin</v>
      </c>
      <c r="G5277" s="193" t="str">
        <f t="shared" ref="G5277:M5277" si="10106">G$102</f>
        <v>Long, Kristin</v>
      </c>
      <c r="H5277" s="193" t="str">
        <f t="shared" si="10106"/>
        <v>Jacobson, Rick</v>
      </c>
      <c r="I5277" s="193" t="str">
        <f t="shared" si="10106"/>
        <v>BO900</v>
      </c>
      <c r="J5277" s="193" t="str">
        <f t="shared" si="10106"/>
        <v>BOZEMAN CAMERA &amp; REPAIR INC</v>
      </c>
      <c r="K5277" s="193" t="str">
        <f t="shared" si="10106"/>
        <v>all</v>
      </c>
      <c r="L5277" s="193">
        <f t="shared" si="10106"/>
        <v>0</v>
      </c>
      <c r="M5277" s="193">
        <f t="shared" si="10106"/>
        <v>0</v>
      </c>
      <c r="N5277" s="193" t="str">
        <f t="shared" si="10064"/>
        <v>LCD Display</v>
      </c>
      <c r="AA5277" s="193">
        <f t="shared" si="10045"/>
        <v>0</v>
      </c>
      <c r="AB5277" s="193" t="str">
        <f t="shared" ref="AB5277" si="10107">AB$102</f>
        <v>Jacobson, Rick</v>
      </c>
    </row>
    <row r="5278" spans="1:28" s="188" customFormat="1" ht="17.399999999999999">
      <c r="A5278" s="193" t="str">
        <f t="shared" si="10040"/>
        <v>LCD Display</v>
      </c>
      <c r="B5278" s="193" t="str">
        <f t="shared" si="10041"/>
        <v>FI427LCD Display</v>
      </c>
      <c r="C5278" s="193" t="str">
        <f t="shared" si="10042"/>
        <v>LCD DisplayJacobson, Rick</v>
      </c>
      <c r="D5278" s="193"/>
      <c r="E5278" s="193"/>
      <c r="F5278" s="193" t="str">
        <f t="shared" si="10043"/>
        <v>LCD DisplayLong, Kristin</v>
      </c>
      <c r="G5278" s="193" t="str">
        <f t="shared" ref="G5278:M5278" si="10108">G$103</f>
        <v>Long, Kristin</v>
      </c>
      <c r="H5278" s="193" t="str">
        <f t="shared" si="10108"/>
        <v>Jacobson, Rick</v>
      </c>
      <c r="I5278" s="193" t="str">
        <f t="shared" si="10108"/>
        <v>FI427</v>
      </c>
      <c r="J5278" s="193" t="str">
        <f t="shared" si="10108"/>
        <v>FIRESIDE CAMERA INC</v>
      </c>
      <c r="K5278" s="193" t="str">
        <f t="shared" si="10108"/>
        <v>all</v>
      </c>
      <c r="L5278" s="193">
        <f t="shared" si="10108"/>
        <v>0</v>
      </c>
      <c r="M5278" s="193">
        <f t="shared" si="10108"/>
        <v>0</v>
      </c>
      <c r="N5278" s="193" t="str">
        <f t="shared" si="10064"/>
        <v>LCD Display</v>
      </c>
      <c r="AA5278" s="193">
        <f t="shared" si="10045"/>
        <v>0</v>
      </c>
      <c r="AB5278" s="193" t="str">
        <f t="shared" ref="AB5278" si="10109">AB$103</f>
        <v>Jacobson, Rick</v>
      </c>
    </row>
    <row r="5279" spans="1:28" s="188" customFormat="1" ht="17.399999999999999">
      <c r="A5279" s="193" t="str">
        <f t="shared" si="10040"/>
        <v>LCD Display</v>
      </c>
      <c r="B5279" s="193" t="str">
        <f t="shared" si="10041"/>
        <v>GL321LCD Display</v>
      </c>
      <c r="C5279" s="193" t="str">
        <f t="shared" si="10042"/>
        <v>LCD DisplayJacobson, Rick</v>
      </c>
      <c r="D5279" s="193"/>
      <c r="E5279" s="193"/>
      <c r="F5279" s="193" t="str">
        <f t="shared" si="10043"/>
        <v>LCD DisplayLong, Kristin</v>
      </c>
      <c r="G5279" s="193" t="str">
        <f t="shared" ref="G5279:M5279" si="10110">G$104</f>
        <v>Long, Kristin</v>
      </c>
      <c r="H5279" s="193" t="str">
        <f t="shared" si="10110"/>
        <v>Jacobson, Rick</v>
      </c>
      <c r="I5279" s="193" t="str">
        <f t="shared" si="10110"/>
        <v>GL321</v>
      </c>
      <c r="J5279" s="193" t="str">
        <f t="shared" si="10110"/>
        <v>GLAZER'S CAMERA SUPPLY INC</v>
      </c>
      <c r="K5279" s="193" t="str">
        <f t="shared" si="10110"/>
        <v>all</v>
      </c>
      <c r="L5279" s="193">
        <f t="shared" si="10110"/>
        <v>0</v>
      </c>
      <c r="M5279" s="193">
        <f t="shared" si="10110"/>
        <v>0</v>
      </c>
      <c r="N5279" s="193" t="str">
        <f t="shared" si="10064"/>
        <v>LCD Display</v>
      </c>
      <c r="AA5279" s="193">
        <f t="shared" si="10045"/>
        <v>0</v>
      </c>
      <c r="AB5279" s="193" t="str">
        <f t="shared" ref="AB5279" si="10111">AB$104</f>
        <v>Jacobson, Rick</v>
      </c>
    </row>
    <row r="5280" spans="1:28" s="188" customFormat="1" ht="17.399999999999999">
      <c r="A5280" s="193" t="str">
        <f t="shared" si="10040"/>
        <v>LCD Display</v>
      </c>
      <c r="B5280" s="193" t="str">
        <f t="shared" si="10041"/>
        <v>KE811LCD Display</v>
      </c>
      <c r="C5280" s="193" t="str">
        <f t="shared" si="10042"/>
        <v>LCD DisplayJacobson, Rick</v>
      </c>
      <c r="D5280" s="193"/>
      <c r="E5280" s="193"/>
      <c r="F5280" s="193" t="str">
        <f t="shared" si="10043"/>
        <v>LCD DisplayLong, Kristin</v>
      </c>
      <c r="G5280" s="193" t="str">
        <f t="shared" ref="G5280:M5280" si="10112">G$105</f>
        <v>Long, Kristin</v>
      </c>
      <c r="H5280" s="193" t="str">
        <f t="shared" si="10112"/>
        <v>Jacobson, Rick</v>
      </c>
      <c r="I5280" s="193" t="str">
        <f t="shared" si="10112"/>
        <v>KE811</v>
      </c>
      <c r="J5280" s="193" t="str">
        <f t="shared" si="10112"/>
        <v>KENMORE CAMERA INC</v>
      </c>
      <c r="K5280" s="193" t="str">
        <f t="shared" si="10112"/>
        <v>all</v>
      </c>
      <c r="L5280" s="193">
        <f t="shared" si="10112"/>
        <v>0</v>
      </c>
      <c r="M5280" s="193">
        <f t="shared" si="10112"/>
        <v>0</v>
      </c>
      <c r="N5280" s="193" t="str">
        <f t="shared" si="10064"/>
        <v>LCD Display</v>
      </c>
      <c r="AA5280" s="193">
        <f t="shared" si="10045"/>
        <v>0</v>
      </c>
      <c r="AB5280" s="193" t="str">
        <f t="shared" ref="AB5280" si="10113">AB$105</f>
        <v>Jacobson, Rick</v>
      </c>
    </row>
    <row r="5281" spans="1:28" s="188" customFormat="1" ht="17.399999999999999">
      <c r="A5281" s="193" t="str">
        <f t="shared" si="10040"/>
        <v>LCD Display</v>
      </c>
      <c r="B5281" s="193" t="str">
        <f t="shared" si="10041"/>
        <v>MI975LCD Display</v>
      </c>
      <c r="C5281" s="193" t="str">
        <f t="shared" si="10042"/>
        <v>LCD DisplayJacobson, Rick</v>
      </c>
      <c r="D5281" s="193"/>
      <c r="E5281" s="193"/>
      <c r="F5281" s="193" t="str">
        <f t="shared" si="10043"/>
        <v>LCD DisplayLong, Kristin</v>
      </c>
      <c r="G5281" s="193" t="str">
        <f t="shared" ref="G5281:M5281" si="10114">G$106</f>
        <v>Long, Kristin</v>
      </c>
      <c r="H5281" s="193" t="str">
        <f t="shared" si="10114"/>
        <v>Jacobson, Rick</v>
      </c>
      <c r="I5281" s="193" t="str">
        <f t="shared" si="10114"/>
        <v>MI975</v>
      </c>
      <c r="J5281" s="193" t="str">
        <f t="shared" si="10114"/>
        <v>MIKE'S CAMERA OF CALIFORNIA</v>
      </c>
      <c r="K5281" s="193" t="str">
        <f t="shared" si="10114"/>
        <v>all</v>
      </c>
      <c r="L5281" s="193">
        <f t="shared" si="10114"/>
        <v>0</v>
      </c>
      <c r="M5281" s="193">
        <f t="shared" si="10114"/>
        <v>0</v>
      </c>
      <c r="N5281" s="193" t="str">
        <f t="shared" si="10064"/>
        <v>LCD Display</v>
      </c>
      <c r="AA5281" s="193">
        <f t="shared" si="10045"/>
        <v>0</v>
      </c>
      <c r="AB5281" s="193" t="str">
        <f t="shared" ref="AB5281" si="10115">AB$106</f>
        <v>Jacobson, Rick</v>
      </c>
    </row>
    <row r="5282" spans="1:28" s="188" customFormat="1" ht="17.399999999999999">
      <c r="A5282" s="193" t="str">
        <f t="shared" si="10040"/>
        <v>LCD Display</v>
      </c>
      <c r="B5282" s="193" t="str">
        <f t="shared" si="10041"/>
        <v>MI976LCD Display</v>
      </c>
      <c r="C5282" s="193" t="str">
        <f t="shared" si="10042"/>
        <v>LCD DisplayJacobson, Rick</v>
      </c>
      <c r="D5282" s="193"/>
      <c r="E5282" s="193"/>
      <c r="F5282" s="193" t="str">
        <f t="shared" si="10043"/>
        <v>LCD DisplayLong, Kristin</v>
      </c>
      <c r="G5282" s="193" t="str">
        <f t="shared" ref="G5282:M5282" si="10116">G$107</f>
        <v>Long, Kristin</v>
      </c>
      <c r="H5282" s="193" t="str">
        <f t="shared" si="10116"/>
        <v>Jacobson, Rick</v>
      </c>
      <c r="I5282" s="193" t="str">
        <f t="shared" si="10116"/>
        <v>MI976</v>
      </c>
      <c r="J5282" s="193" t="str">
        <f t="shared" si="10116"/>
        <v>MIKE'S CAMERA INC</v>
      </c>
      <c r="K5282" s="193" t="str">
        <f t="shared" si="10116"/>
        <v>all</v>
      </c>
      <c r="L5282" s="193">
        <f t="shared" si="10116"/>
        <v>0</v>
      </c>
      <c r="M5282" s="193">
        <f t="shared" si="10116"/>
        <v>0</v>
      </c>
      <c r="N5282" s="193" t="str">
        <f t="shared" si="10064"/>
        <v>LCD Display</v>
      </c>
      <c r="AA5282" s="193">
        <f t="shared" si="10045"/>
        <v>0</v>
      </c>
      <c r="AB5282" s="193" t="str">
        <f t="shared" ref="AB5282" si="10117">AB$107</f>
        <v>Jacobson, Rick</v>
      </c>
    </row>
    <row r="5283" spans="1:28" s="188" customFormat="1" ht="17.399999999999999">
      <c r="A5283" s="193" t="str">
        <f t="shared" si="10040"/>
        <v>LCD Display</v>
      </c>
      <c r="B5283" s="193" t="str">
        <f t="shared" si="10041"/>
        <v>PR015LCD Display</v>
      </c>
      <c r="C5283" s="193" t="str">
        <f t="shared" si="10042"/>
        <v>LCD DisplayJacobson, Rick</v>
      </c>
      <c r="D5283" s="193"/>
      <c r="E5283" s="193"/>
      <c r="F5283" s="193" t="str">
        <f t="shared" si="10043"/>
        <v>LCD DisplayLong, Kristin</v>
      </c>
      <c r="G5283" s="193" t="str">
        <f t="shared" ref="G5283:M5283" si="10118">G$108</f>
        <v>Long, Kristin</v>
      </c>
      <c r="H5283" s="193" t="str">
        <f t="shared" si="10118"/>
        <v>Jacobson, Rick</v>
      </c>
      <c r="I5283" s="193" t="str">
        <f t="shared" si="10118"/>
        <v>PR015</v>
      </c>
      <c r="J5283" s="193" t="str">
        <f t="shared" si="10118"/>
        <v>PRO PHOTO SUPPLY INC</v>
      </c>
      <c r="K5283" s="193" t="str">
        <f t="shared" si="10118"/>
        <v>all</v>
      </c>
      <c r="L5283" s="193">
        <f t="shared" si="10118"/>
        <v>0</v>
      </c>
      <c r="M5283" s="193">
        <f t="shared" si="10118"/>
        <v>0</v>
      </c>
      <c r="N5283" s="193" t="str">
        <f t="shared" si="10064"/>
        <v>LCD Display</v>
      </c>
      <c r="AA5283" s="193">
        <f t="shared" si="10045"/>
        <v>0</v>
      </c>
      <c r="AB5283" s="193" t="str">
        <f t="shared" ref="AB5283" si="10119">AB$108</f>
        <v>Jacobson, Rick</v>
      </c>
    </row>
    <row r="5284" spans="1:28" s="188" customFormat="1" ht="17.399999999999999">
      <c r="A5284" s="193" t="str">
        <f t="shared" si="10040"/>
        <v>LCD Display</v>
      </c>
      <c r="B5284" s="193" t="str">
        <f t="shared" si="10041"/>
        <v>SN287LCD Display</v>
      </c>
      <c r="C5284" s="193" t="str">
        <f t="shared" si="10042"/>
        <v>LCD DisplayJacobson, Rick</v>
      </c>
      <c r="D5284" s="193"/>
      <c r="E5284" s="193"/>
      <c r="F5284" s="193" t="str">
        <f t="shared" si="10043"/>
        <v>LCD DisplayLong, Kristin</v>
      </c>
      <c r="G5284" s="193" t="str">
        <f t="shared" ref="G5284:M5284" si="10120">G$109</f>
        <v>Long, Kristin</v>
      </c>
      <c r="H5284" s="193" t="str">
        <f t="shared" si="10120"/>
        <v>Jacobson, Rick</v>
      </c>
      <c r="I5284" s="193" t="str">
        <f t="shared" si="10120"/>
        <v>SN287</v>
      </c>
      <c r="J5284" s="193" t="str">
        <f t="shared" si="10120"/>
        <v>SAN JOSE CAMERA &amp; VI</v>
      </c>
      <c r="K5284" s="193" t="str">
        <f t="shared" si="10120"/>
        <v>all</v>
      </c>
      <c r="L5284" s="193">
        <f t="shared" si="10120"/>
        <v>0</v>
      </c>
      <c r="M5284" s="193">
        <f t="shared" si="10120"/>
        <v>0</v>
      </c>
      <c r="N5284" s="193" t="str">
        <f t="shared" si="10064"/>
        <v>LCD Display</v>
      </c>
      <c r="AA5284" s="193">
        <f t="shared" si="10045"/>
        <v>0</v>
      </c>
      <c r="AB5284" s="193" t="str">
        <f t="shared" ref="AB5284" si="10121">AB$109</f>
        <v>Jacobson, Rick</v>
      </c>
    </row>
    <row r="5285" spans="1:28" s="188" customFormat="1" ht="17.399999999999999">
      <c r="A5285" s="193" t="str">
        <f t="shared" si="10040"/>
        <v>LCD Display</v>
      </c>
      <c r="B5285" s="193" t="str">
        <f t="shared" si="10041"/>
        <v>ST095LCD Display</v>
      </c>
      <c r="C5285" s="193" t="str">
        <f t="shared" si="10042"/>
        <v>LCD DisplayJacobson, Rick</v>
      </c>
      <c r="D5285" s="193"/>
      <c r="E5285" s="193"/>
      <c r="F5285" s="193" t="str">
        <f t="shared" si="10043"/>
        <v>LCD DisplayLong, Kristin</v>
      </c>
      <c r="G5285" s="193" t="str">
        <f t="shared" ref="G5285:M5285" si="10122">G$110</f>
        <v>Long, Kristin</v>
      </c>
      <c r="H5285" s="193" t="str">
        <f t="shared" si="10122"/>
        <v>Jacobson, Rick</v>
      </c>
      <c r="I5285" s="193" t="str">
        <f t="shared" si="10122"/>
        <v>ST095</v>
      </c>
      <c r="J5285" s="193" t="str">
        <f t="shared" si="10122"/>
        <v>STEWARTS PHOTO, INC</v>
      </c>
      <c r="K5285" s="193" t="str">
        <f t="shared" si="10122"/>
        <v>all</v>
      </c>
      <c r="L5285" s="193">
        <f t="shared" si="10122"/>
        <v>0</v>
      </c>
      <c r="M5285" s="193">
        <f t="shared" si="10122"/>
        <v>0</v>
      </c>
      <c r="N5285" s="193" t="str">
        <f t="shared" si="10064"/>
        <v>LCD Display</v>
      </c>
      <c r="AA5285" s="193">
        <f t="shared" si="10045"/>
        <v>0</v>
      </c>
      <c r="AB5285" s="193" t="str">
        <f t="shared" ref="AB5285" si="10123">AB$110</f>
        <v>Jacobson, Rick</v>
      </c>
    </row>
    <row r="5286" spans="1:28" s="188" customFormat="1" ht="17.399999999999999">
      <c r="A5286" s="193" t="str">
        <f t="shared" si="10040"/>
        <v>LCD Display</v>
      </c>
      <c r="B5286" s="193" t="str">
        <f t="shared" si="10041"/>
        <v>0LCD Display</v>
      </c>
      <c r="C5286" s="193" t="str">
        <f t="shared" si="10042"/>
        <v>LCD Display0</v>
      </c>
      <c r="D5286" s="193"/>
      <c r="E5286" s="193"/>
      <c r="F5286" s="193" t="str">
        <f t="shared" si="10043"/>
        <v>LCD Display0</v>
      </c>
      <c r="G5286" s="193">
        <f t="shared" ref="G5286:M5286" si="10124">G$111</f>
        <v>0</v>
      </c>
      <c r="H5286" s="193">
        <f t="shared" si="10124"/>
        <v>0</v>
      </c>
      <c r="I5286" s="193">
        <f t="shared" si="10124"/>
        <v>0</v>
      </c>
      <c r="J5286" s="193">
        <f t="shared" si="10124"/>
        <v>0</v>
      </c>
      <c r="K5286" s="193">
        <f t="shared" si="10124"/>
        <v>0</v>
      </c>
      <c r="L5286" s="193">
        <f t="shared" si="10124"/>
        <v>0</v>
      </c>
      <c r="M5286" s="193">
        <f t="shared" si="10124"/>
        <v>0</v>
      </c>
      <c r="N5286" s="193" t="str">
        <f t="shared" si="10064"/>
        <v>LCD Display</v>
      </c>
      <c r="AA5286" s="193">
        <f t="shared" si="10045"/>
        <v>0</v>
      </c>
      <c r="AB5286" s="193">
        <f t="shared" ref="AB5286" si="10125">AB$111</f>
        <v>0</v>
      </c>
    </row>
    <row r="5287" spans="1:28" s="188" customFormat="1" ht="17.399999999999999">
      <c r="A5287" s="193" t="str">
        <f t="shared" si="10040"/>
        <v>LCD Display</v>
      </c>
      <c r="B5287" s="193" t="str">
        <f t="shared" si="10041"/>
        <v>0LCD Display</v>
      </c>
      <c r="C5287" s="193" t="str">
        <f t="shared" si="10042"/>
        <v>LCD Display0</v>
      </c>
      <c r="D5287" s="193"/>
      <c r="E5287" s="193"/>
      <c r="F5287" s="193" t="str">
        <f t="shared" si="10043"/>
        <v>LCD Display0</v>
      </c>
      <c r="G5287" s="193">
        <f t="shared" ref="G5287:M5287" si="10126">G$112</f>
        <v>0</v>
      </c>
      <c r="H5287" s="193">
        <f t="shared" si="10126"/>
        <v>0</v>
      </c>
      <c r="I5287" s="193">
        <f t="shared" si="10126"/>
        <v>0</v>
      </c>
      <c r="J5287" s="193">
        <f t="shared" si="10126"/>
        <v>0</v>
      </c>
      <c r="K5287" s="193">
        <f t="shared" si="10126"/>
        <v>0</v>
      </c>
      <c r="L5287" s="193">
        <f t="shared" si="10126"/>
        <v>0</v>
      </c>
      <c r="M5287" s="193">
        <f t="shared" si="10126"/>
        <v>0</v>
      </c>
      <c r="N5287" s="193" t="str">
        <f t="shared" si="10064"/>
        <v>LCD Display</v>
      </c>
      <c r="AA5287" s="193">
        <f t="shared" si="10045"/>
        <v>0</v>
      </c>
      <c r="AB5287" s="193">
        <f t="shared" ref="AB5287" si="10127">AB$112</f>
        <v>0</v>
      </c>
    </row>
    <row r="5288" spans="1:28" s="188" customFormat="1" ht="17.399999999999999">
      <c r="A5288" s="193" t="str">
        <f t="shared" si="10040"/>
        <v>LCD Display</v>
      </c>
      <c r="B5288" s="193" t="str">
        <f t="shared" si="10041"/>
        <v>BH085LCD Display</v>
      </c>
      <c r="C5288" s="193" t="str">
        <f t="shared" si="10042"/>
        <v>LCD DisplayNocho, Charles</v>
      </c>
      <c r="D5288" s="193"/>
      <c r="E5288" s="193"/>
      <c r="F5288" s="193" t="str">
        <f t="shared" si="10043"/>
        <v>LCD DisplayLong, Kristin</v>
      </c>
      <c r="G5288" s="193" t="str">
        <f t="shared" ref="G5288:M5288" si="10128">G$113</f>
        <v>Long, Kristin</v>
      </c>
      <c r="H5288" s="193" t="str">
        <f t="shared" si="10128"/>
        <v>Nocho, Charles</v>
      </c>
      <c r="I5288" s="193" t="str">
        <f t="shared" si="10128"/>
        <v>BH085</v>
      </c>
      <c r="J5288" s="193" t="str">
        <f t="shared" si="10128"/>
        <v>B &amp; H PHOTO &amp; ELEC CO</v>
      </c>
      <c r="K5288" s="193" t="str">
        <f t="shared" si="10128"/>
        <v>all</v>
      </c>
      <c r="L5288" s="193">
        <f t="shared" si="10128"/>
        <v>0</v>
      </c>
      <c r="M5288" s="193">
        <f t="shared" si="10128"/>
        <v>0</v>
      </c>
      <c r="N5288" s="193" t="str">
        <f t="shared" si="10064"/>
        <v>LCD Display</v>
      </c>
      <c r="AA5288" s="193">
        <f t="shared" si="10045"/>
        <v>0</v>
      </c>
      <c r="AB5288" s="193" t="str">
        <f t="shared" ref="AB5288" si="10129">AB$113</f>
        <v>Nocho, Charles</v>
      </c>
    </row>
    <row r="5289" spans="1:28" s="188" customFormat="1" ht="17.399999999999999">
      <c r="A5289" s="193" t="str">
        <f t="shared" si="10040"/>
        <v>LCD Display</v>
      </c>
      <c r="B5289" s="193" t="str">
        <f t="shared" si="10041"/>
        <v>CA023LCD Display</v>
      </c>
      <c r="C5289" s="193" t="str">
        <f t="shared" si="10042"/>
        <v>LCD DisplayNocho, Charles</v>
      </c>
      <c r="D5289" s="193"/>
      <c r="E5289" s="193"/>
      <c r="F5289" s="193" t="str">
        <f t="shared" si="10043"/>
        <v>LCD DisplayLong, Kristin</v>
      </c>
      <c r="G5289" s="193" t="str">
        <f t="shared" ref="G5289:M5289" si="10130">G$114</f>
        <v>Long, Kristin</v>
      </c>
      <c r="H5289" s="193" t="str">
        <f t="shared" si="10130"/>
        <v>Nocho, Charles</v>
      </c>
      <c r="I5289" s="193" t="str">
        <f t="shared" si="10130"/>
        <v>CA023</v>
      </c>
      <c r="J5289" s="193" t="str">
        <f t="shared" si="10130"/>
        <v>C&amp;A MARKETING INC</v>
      </c>
      <c r="K5289" s="193" t="str">
        <f t="shared" si="10130"/>
        <v>all</v>
      </c>
      <c r="L5289" s="193">
        <f t="shared" si="10130"/>
        <v>0</v>
      </c>
      <c r="M5289" s="193">
        <f t="shared" si="10130"/>
        <v>0</v>
      </c>
      <c r="N5289" s="193" t="str">
        <f t="shared" si="10064"/>
        <v>LCD Display</v>
      </c>
      <c r="AA5289" s="193">
        <f t="shared" si="10045"/>
        <v>0</v>
      </c>
      <c r="AB5289" s="193" t="str">
        <f t="shared" ref="AB5289" si="10131">AB$114</f>
        <v>Nocho, Charles</v>
      </c>
    </row>
    <row r="5290" spans="1:28" s="188" customFormat="1" ht="17.399999999999999">
      <c r="A5290" s="193" t="str">
        <f t="shared" si="10040"/>
        <v>LCD Display</v>
      </c>
      <c r="B5290" s="193" t="str">
        <f t="shared" si="10041"/>
        <v>CA956LCD Display</v>
      </c>
      <c r="C5290" s="193" t="str">
        <f t="shared" si="10042"/>
        <v>LCD DisplayNocho, Charles</v>
      </c>
      <c r="D5290" s="193"/>
      <c r="E5290" s="193"/>
      <c r="F5290" s="193" t="str">
        <f t="shared" si="10043"/>
        <v>LCD DisplayLong, Kristin</v>
      </c>
      <c r="G5290" s="193" t="str">
        <f t="shared" ref="G5290:M5290" si="10132">G$115</f>
        <v>Long, Kristin</v>
      </c>
      <c r="H5290" s="193" t="str">
        <f t="shared" si="10132"/>
        <v>Nocho, Charles</v>
      </c>
      <c r="I5290" s="193" t="str">
        <f t="shared" si="10132"/>
        <v>CA956</v>
      </c>
      <c r="J5290" s="193" t="str">
        <f t="shared" si="10132"/>
        <v>CARDINAL CAMERA &amp; VIDEO CENTER</v>
      </c>
      <c r="K5290" s="193" t="str">
        <f t="shared" si="10132"/>
        <v>all</v>
      </c>
      <c r="L5290" s="193">
        <f t="shared" si="10132"/>
        <v>0</v>
      </c>
      <c r="M5290" s="193">
        <f t="shared" si="10132"/>
        <v>0</v>
      </c>
      <c r="N5290" s="193" t="str">
        <f t="shared" si="10064"/>
        <v>LCD Display</v>
      </c>
      <c r="AA5290" s="193">
        <f t="shared" si="10045"/>
        <v>0</v>
      </c>
      <c r="AB5290" s="193" t="str">
        <f t="shared" ref="AB5290" si="10133">AB$115</f>
        <v>Nocho, Charles</v>
      </c>
    </row>
    <row r="5291" spans="1:28" s="188" customFormat="1" ht="17.399999999999999">
      <c r="A5291" s="193" t="str">
        <f t="shared" si="10040"/>
        <v>LCD Display</v>
      </c>
      <c r="B5291" s="193" t="str">
        <f t="shared" si="10041"/>
        <v>0LCD Display</v>
      </c>
      <c r="C5291" s="193" t="str">
        <f t="shared" si="10042"/>
        <v>LCD Display0</v>
      </c>
      <c r="D5291" s="193"/>
      <c r="E5291" s="193"/>
      <c r="F5291" s="193" t="str">
        <f t="shared" si="10043"/>
        <v>LCD Display0</v>
      </c>
      <c r="G5291" s="193">
        <f t="shared" ref="G5291:M5291" si="10134">G$116</f>
        <v>0</v>
      </c>
      <c r="H5291" s="193">
        <f t="shared" si="10134"/>
        <v>0</v>
      </c>
      <c r="I5291" s="193">
        <f t="shared" si="10134"/>
        <v>0</v>
      </c>
      <c r="J5291" s="193">
        <f t="shared" si="10134"/>
        <v>0</v>
      </c>
      <c r="K5291" s="193">
        <f t="shared" si="10134"/>
        <v>0</v>
      </c>
      <c r="L5291" s="193">
        <f t="shared" si="10134"/>
        <v>0</v>
      </c>
      <c r="M5291" s="193">
        <f t="shared" si="10134"/>
        <v>0</v>
      </c>
      <c r="N5291" s="193" t="str">
        <f t="shared" si="10064"/>
        <v>LCD Display</v>
      </c>
      <c r="AA5291" s="193">
        <f t="shared" si="10045"/>
        <v>0</v>
      </c>
      <c r="AB5291" s="193">
        <f t="shared" ref="AB5291" si="10135">AB$116</f>
        <v>0</v>
      </c>
    </row>
    <row r="5292" spans="1:28" s="188" customFormat="1" ht="17.399999999999999">
      <c r="A5292" s="193" t="str">
        <f t="shared" si="10040"/>
        <v>LCD Display</v>
      </c>
      <c r="B5292" s="193" t="str">
        <f t="shared" si="10041"/>
        <v>0LCD Display</v>
      </c>
      <c r="C5292" s="193" t="str">
        <f t="shared" si="10042"/>
        <v>LCD Display0</v>
      </c>
      <c r="D5292" s="193"/>
      <c r="E5292" s="193"/>
      <c r="F5292" s="193" t="str">
        <f t="shared" si="10043"/>
        <v>LCD Display0</v>
      </c>
      <c r="G5292" s="193">
        <f t="shared" ref="G5292:M5292" si="10136">G$117</f>
        <v>0</v>
      </c>
      <c r="H5292" s="193">
        <f t="shared" si="10136"/>
        <v>0</v>
      </c>
      <c r="I5292" s="193">
        <f t="shared" si="10136"/>
        <v>0</v>
      </c>
      <c r="J5292" s="193">
        <f t="shared" si="10136"/>
        <v>0</v>
      </c>
      <c r="K5292" s="193">
        <f t="shared" si="10136"/>
        <v>0</v>
      </c>
      <c r="L5292" s="193">
        <f t="shared" si="10136"/>
        <v>0</v>
      </c>
      <c r="M5292" s="193">
        <f t="shared" si="10136"/>
        <v>0</v>
      </c>
      <c r="N5292" s="193" t="str">
        <f t="shared" si="10064"/>
        <v>LCD Display</v>
      </c>
      <c r="AA5292" s="193">
        <f t="shared" si="10045"/>
        <v>0</v>
      </c>
      <c r="AB5292" s="193">
        <f t="shared" ref="AB5292" si="10137">AB$117</f>
        <v>0</v>
      </c>
    </row>
    <row r="5293" spans="1:28" s="188" customFormat="1" ht="17.399999999999999">
      <c r="A5293" s="193" t="str">
        <f t="shared" si="10040"/>
        <v>LCD Display</v>
      </c>
      <c r="B5293" s="193" t="str">
        <f t="shared" si="10041"/>
        <v>HO050LCD Display</v>
      </c>
      <c r="C5293" s="193" t="str">
        <f t="shared" si="10042"/>
        <v>LCD DisplayPreston, Peter</v>
      </c>
      <c r="D5293" s="193"/>
      <c r="E5293" s="193"/>
      <c r="F5293" s="193" t="str">
        <f t="shared" si="10043"/>
        <v>LCD DisplayLong, Kristin</v>
      </c>
      <c r="G5293" s="193" t="str">
        <f t="shared" ref="G5293:M5293" si="10138">G$118</f>
        <v>Long, Kristin</v>
      </c>
      <c r="H5293" s="193" t="str">
        <f t="shared" si="10138"/>
        <v>Preston, Peter</v>
      </c>
      <c r="I5293" s="193" t="str">
        <f t="shared" si="10138"/>
        <v>HO050</v>
      </c>
      <c r="J5293" s="193" t="str">
        <f t="shared" si="10138"/>
        <v>HORN PHOTO</v>
      </c>
      <c r="K5293" s="193" t="str">
        <f t="shared" si="10138"/>
        <v>all</v>
      </c>
      <c r="L5293" s="193">
        <f t="shared" si="10138"/>
        <v>0</v>
      </c>
      <c r="M5293" s="193">
        <f t="shared" si="10138"/>
        <v>0</v>
      </c>
      <c r="N5293" s="193" t="str">
        <f t="shared" si="10064"/>
        <v>LCD Display</v>
      </c>
      <c r="AA5293" s="193">
        <f t="shared" si="10045"/>
        <v>0</v>
      </c>
      <c r="AB5293" s="193" t="str">
        <f t="shared" ref="AB5293" si="10139">AB$118</f>
        <v>Preston, Peter</v>
      </c>
    </row>
    <row r="5294" spans="1:28" s="188" customFormat="1" ht="17.399999999999999">
      <c r="A5294" s="193" t="str">
        <f t="shared" si="10040"/>
        <v>LCD Display</v>
      </c>
      <c r="B5294" s="193" t="str">
        <f t="shared" si="10041"/>
        <v>HO122LCD Display</v>
      </c>
      <c r="C5294" s="193" t="str">
        <f t="shared" si="10042"/>
        <v>LCD DisplayPreston, Peter</v>
      </c>
      <c r="D5294" s="193"/>
      <c r="E5294" s="193"/>
      <c r="F5294" s="193" t="str">
        <f t="shared" si="10043"/>
        <v>LCD DisplayLong, Kristin</v>
      </c>
      <c r="G5294" s="193" t="str">
        <f t="shared" ref="G5294:M5294" si="10140">G$119</f>
        <v>Long, Kristin</v>
      </c>
      <c r="H5294" s="193" t="str">
        <f t="shared" si="10140"/>
        <v>Preston, Peter</v>
      </c>
      <c r="I5294" s="193" t="str">
        <f t="shared" si="10140"/>
        <v>HO122</v>
      </c>
      <c r="J5294" s="193" t="str">
        <f t="shared" si="10140"/>
        <v>HOT ROD CAMERAS LLC</v>
      </c>
      <c r="K5294" s="193" t="str">
        <f t="shared" si="10140"/>
        <v>all</v>
      </c>
      <c r="L5294" s="193">
        <f t="shared" si="10140"/>
        <v>0</v>
      </c>
      <c r="M5294" s="193">
        <f t="shared" si="10140"/>
        <v>0</v>
      </c>
      <c r="N5294" s="193" t="str">
        <f t="shared" si="10064"/>
        <v>LCD Display</v>
      </c>
      <c r="AA5294" s="193">
        <f t="shared" si="10045"/>
        <v>0</v>
      </c>
      <c r="AB5294" s="193" t="str">
        <f t="shared" ref="AB5294" si="10141">AB$119</f>
        <v>Preston, Peter</v>
      </c>
    </row>
    <row r="5295" spans="1:28" s="188" customFormat="1" ht="17.399999999999999">
      <c r="A5295" s="193" t="str">
        <f t="shared" si="10040"/>
        <v>LCD Display</v>
      </c>
      <c r="B5295" s="193" t="str">
        <f t="shared" si="10041"/>
        <v>IM267LCD Display</v>
      </c>
      <c r="C5295" s="193" t="str">
        <f t="shared" si="10042"/>
        <v>LCD DisplayPreston, Peter</v>
      </c>
      <c r="D5295" s="193"/>
      <c r="E5295" s="193"/>
      <c r="F5295" s="193" t="str">
        <f t="shared" si="10043"/>
        <v>LCD DisplayLong, Kristin</v>
      </c>
      <c r="G5295" s="193" t="str">
        <f t="shared" ref="G5295:M5295" si="10142">G$120</f>
        <v>Long, Kristin</v>
      </c>
      <c r="H5295" s="193" t="str">
        <f t="shared" si="10142"/>
        <v>Preston, Peter</v>
      </c>
      <c r="I5295" s="193" t="str">
        <f t="shared" si="10142"/>
        <v>IM267</v>
      </c>
      <c r="J5295" s="193" t="str">
        <f t="shared" si="10142"/>
        <v>IMAGE ONE ENTERPRISES LLC</v>
      </c>
      <c r="K5295" s="193" t="str">
        <f t="shared" si="10142"/>
        <v>all</v>
      </c>
      <c r="L5295" s="193">
        <f t="shared" si="10142"/>
        <v>0</v>
      </c>
      <c r="M5295" s="193">
        <f t="shared" si="10142"/>
        <v>0</v>
      </c>
      <c r="N5295" s="193" t="str">
        <f t="shared" si="10064"/>
        <v>LCD Display</v>
      </c>
      <c r="AA5295" s="193">
        <f t="shared" si="10045"/>
        <v>0</v>
      </c>
      <c r="AB5295" s="193" t="str">
        <f t="shared" ref="AB5295" si="10143">AB$120</f>
        <v>Preston, Peter</v>
      </c>
    </row>
    <row r="5296" spans="1:28" s="188" customFormat="1" ht="17.399999999999999">
      <c r="A5296" s="193" t="str">
        <f t="shared" si="10040"/>
        <v>LCD Display</v>
      </c>
      <c r="B5296" s="193" t="str">
        <f t="shared" si="10041"/>
        <v>JO461LCD Display</v>
      </c>
      <c r="C5296" s="193" t="str">
        <f t="shared" si="10042"/>
        <v>LCD DisplayPreston, Peter</v>
      </c>
      <c r="D5296" s="193"/>
      <c r="E5296" s="193"/>
      <c r="F5296" s="193" t="str">
        <f t="shared" si="10043"/>
        <v>LCD DisplayLong, Kristin</v>
      </c>
      <c r="G5296" s="193" t="str">
        <f t="shared" ref="G5296:M5296" si="10144">G$121</f>
        <v>Long, Kristin</v>
      </c>
      <c r="H5296" s="193" t="str">
        <f t="shared" si="10144"/>
        <v>Preston, Peter</v>
      </c>
      <c r="I5296" s="193" t="str">
        <f t="shared" si="10144"/>
        <v>JO461</v>
      </c>
      <c r="J5296" s="193" t="str">
        <f t="shared" si="10144"/>
        <v>JOE CAMERA INC</v>
      </c>
      <c r="K5296" s="193" t="str">
        <f t="shared" si="10144"/>
        <v>all</v>
      </c>
      <c r="L5296" s="193">
        <f t="shared" si="10144"/>
        <v>0</v>
      </c>
      <c r="M5296" s="193">
        <f t="shared" si="10144"/>
        <v>0</v>
      </c>
      <c r="N5296" s="193" t="str">
        <f t="shared" si="10064"/>
        <v>LCD Display</v>
      </c>
      <c r="AA5296" s="193">
        <f t="shared" si="10045"/>
        <v>0</v>
      </c>
      <c r="AB5296" s="193" t="str">
        <f t="shared" ref="AB5296" si="10145">AB$121</f>
        <v>Preston, Peter</v>
      </c>
    </row>
    <row r="5297" spans="1:28" s="188" customFormat="1" ht="17.399999999999999">
      <c r="A5297" s="193" t="str">
        <f t="shared" si="10040"/>
        <v>LCD Display</v>
      </c>
      <c r="B5297" s="193" t="str">
        <f t="shared" si="10041"/>
        <v>NL001LCD Display</v>
      </c>
      <c r="C5297" s="193" t="str">
        <f t="shared" si="10042"/>
        <v>LCD DisplayPreston, Peter</v>
      </c>
      <c r="D5297" s="193"/>
      <c r="E5297" s="193"/>
      <c r="F5297" s="193" t="str">
        <f t="shared" si="10043"/>
        <v>LCD DisplayLong, Kristin</v>
      </c>
      <c r="G5297" s="193" t="str">
        <f t="shared" ref="G5297:M5297" si="10146">G$122</f>
        <v>Long, Kristin</v>
      </c>
      <c r="H5297" s="193" t="str">
        <f t="shared" si="10146"/>
        <v>Preston, Peter</v>
      </c>
      <c r="I5297" s="193" t="str">
        <f t="shared" si="10146"/>
        <v>NL001</v>
      </c>
      <c r="J5297" s="193" t="str">
        <f t="shared" si="10146"/>
        <v>NL2K ENTERPRISES INC</v>
      </c>
      <c r="K5297" s="193" t="str">
        <f t="shared" si="10146"/>
        <v>all</v>
      </c>
      <c r="L5297" s="193">
        <f t="shared" si="10146"/>
        <v>0</v>
      </c>
      <c r="M5297" s="193">
        <f t="shared" si="10146"/>
        <v>0</v>
      </c>
      <c r="N5297" s="193" t="str">
        <f t="shared" si="10064"/>
        <v>LCD Display</v>
      </c>
      <c r="AA5297" s="193">
        <f t="shared" si="10045"/>
        <v>0</v>
      </c>
      <c r="AB5297" s="193" t="str">
        <f t="shared" ref="AB5297" si="10147">AB$122</f>
        <v>Preston, Peter</v>
      </c>
    </row>
    <row r="5298" spans="1:28" s="188" customFormat="1" ht="17.399999999999999">
      <c r="A5298" s="193" t="str">
        <f t="shared" si="10040"/>
        <v>LCD Display</v>
      </c>
      <c r="B5298" s="193" t="str">
        <f t="shared" si="10041"/>
        <v>PA446LCD Display</v>
      </c>
      <c r="C5298" s="193" t="str">
        <f t="shared" si="10042"/>
        <v>LCD DisplayPreston, Peter</v>
      </c>
      <c r="D5298" s="193"/>
      <c r="E5298" s="193"/>
      <c r="F5298" s="193" t="str">
        <f t="shared" si="10043"/>
        <v>LCD DisplayLong, Kristin</v>
      </c>
      <c r="G5298" s="193" t="str">
        <f t="shared" ref="G5298:M5298" si="10148">G$123</f>
        <v>Long, Kristin</v>
      </c>
      <c r="H5298" s="193" t="str">
        <f t="shared" si="10148"/>
        <v>Preston, Peter</v>
      </c>
      <c r="I5298" s="193" t="str">
        <f t="shared" si="10148"/>
        <v>PA446</v>
      </c>
      <c r="J5298" s="193" t="str">
        <f t="shared" si="10148"/>
        <v>PAUL'S PHOTO INC</v>
      </c>
      <c r="K5298" s="193" t="str">
        <f t="shared" si="10148"/>
        <v>all</v>
      </c>
      <c r="L5298" s="193">
        <f t="shared" si="10148"/>
        <v>0</v>
      </c>
      <c r="M5298" s="193">
        <f t="shared" si="10148"/>
        <v>0</v>
      </c>
      <c r="N5298" s="193" t="str">
        <f t="shared" si="10064"/>
        <v>LCD Display</v>
      </c>
      <c r="AA5298" s="193">
        <f t="shared" si="10045"/>
        <v>0</v>
      </c>
      <c r="AB5298" s="193" t="str">
        <f t="shared" ref="AB5298" si="10149">AB$123</f>
        <v>Preston, Peter</v>
      </c>
    </row>
    <row r="5299" spans="1:28" s="188" customFormat="1" ht="17.399999999999999">
      <c r="A5299" s="193" t="str">
        <f t="shared" si="10040"/>
        <v>LCD Display</v>
      </c>
      <c r="B5299" s="193" t="str">
        <f t="shared" si="10041"/>
        <v>PI458LCD Display</v>
      </c>
      <c r="C5299" s="193" t="str">
        <f t="shared" si="10042"/>
        <v>LCD DisplayPreston, Peter</v>
      </c>
      <c r="D5299" s="193"/>
      <c r="E5299" s="193"/>
      <c r="F5299" s="193" t="str">
        <f t="shared" si="10043"/>
        <v>LCD DisplayLong, Kristin</v>
      </c>
      <c r="G5299" s="193" t="str">
        <f t="shared" ref="G5299:M5299" si="10150">G$124</f>
        <v>Long, Kristin</v>
      </c>
      <c r="H5299" s="193" t="str">
        <f t="shared" si="10150"/>
        <v>Preston, Peter</v>
      </c>
      <c r="I5299" s="193" t="str">
        <f t="shared" si="10150"/>
        <v>PI458</v>
      </c>
      <c r="J5299" s="193" t="str">
        <f t="shared" si="10150"/>
        <v>PICTURELINE INC</v>
      </c>
      <c r="K5299" s="193" t="str">
        <f t="shared" si="10150"/>
        <v>all</v>
      </c>
      <c r="L5299" s="193">
        <f t="shared" si="10150"/>
        <v>0</v>
      </c>
      <c r="M5299" s="193">
        <f t="shared" si="10150"/>
        <v>0</v>
      </c>
      <c r="N5299" s="193" t="str">
        <f t="shared" si="10064"/>
        <v>LCD Display</v>
      </c>
      <c r="AA5299" s="193">
        <f t="shared" si="10045"/>
        <v>0</v>
      </c>
      <c r="AB5299" s="193" t="str">
        <f t="shared" ref="AB5299" si="10151">AB$124</f>
        <v>Preston, Peter</v>
      </c>
    </row>
    <row r="5300" spans="1:28" s="188" customFormat="1" ht="17.399999999999999">
      <c r="A5300" s="193" t="str">
        <f t="shared" si="10040"/>
        <v>LCD Display</v>
      </c>
      <c r="B5300" s="193" t="str">
        <f t="shared" si="10041"/>
        <v>SA065LCD Display</v>
      </c>
      <c r="C5300" s="193" t="str">
        <f t="shared" si="10042"/>
        <v>LCD DisplayPreston, Peter</v>
      </c>
      <c r="D5300" s="193"/>
      <c r="E5300" s="193"/>
      <c r="F5300" s="193" t="str">
        <f t="shared" si="10043"/>
        <v>LCD DisplayLong, Kristin</v>
      </c>
      <c r="G5300" s="193" t="str">
        <f t="shared" ref="G5300:M5300" si="10152">G$125</f>
        <v>Long, Kristin</v>
      </c>
      <c r="H5300" s="193" t="str">
        <f t="shared" si="10152"/>
        <v>Preston, Peter</v>
      </c>
      <c r="I5300" s="193" t="str">
        <f t="shared" si="10152"/>
        <v>SA065</v>
      </c>
      <c r="J5300" s="193" t="str">
        <f t="shared" si="10152"/>
        <v>SAMY'S CAMERA #CCL17</v>
      </c>
      <c r="K5300" s="193" t="str">
        <f t="shared" si="10152"/>
        <v>all</v>
      </c>
      <c r="L5300" s="193">
        <f t="shared" si="10152"/>
        <v>0</v>
      </c>
      <c r="M5300" s="193">
        <f t="shared" si="10152"/>
        <v>0</v>
      </c>
      <c r="N5300" s="193" t="str">
        <f t="shared" si="10064"/>
        <v>LCD Display</v>
      </c>
      <c r="AA5300" s="193">
        <f t="shared" si="10045"/>
        <v>0</v>
      </c>
      <c r="AB5300" s="193" t="str">
        <f t="shared" ref="AB5300" si="10153">AB$125</f>
        <v>Preston, Peter</v>
      </c>
    </row>
    <row r="5301" spans="1:28" s="188" customFormat="1" ht="17.399999999999999">
      <c r="A5301" s="193" t="str">
        <f t="shared" si="10040"/>
        <v>LCD Display</v>
      </c>
      <c r="B5301" s="193" t="str">
        <f t="shared" si="10041"/>
        <v>0LCD Display</v>
      </c>
      <c r="C5301" s="193" t="str">
        <f t="shared" si="10042"/>
        <v>LCD Display0</v>
      </c>
      <c r="D5301" s="193"/>
      <c r="E5301" s="193"/>
      <c r="F5301" s="193" t="str">
        <f t="shared" si="10043"/>
        <v>LCD Display0</v>
      </c>
      <c r="G5301" s="193">
        <f t="shared" ref="G5301:M5301" si="10154">G$126</f>
        <v>0</v>
      </c>
      <c r="H5301" s="193">
        <f t="shared" si="10154"/>
        <v>0</v>
      </c>
      <c r="I5301" s="193">
        <f t="shared" si="10154"/>
        <v>0</v>
      </c>
      <c r="J5301" s="193">
        <f t="shared" si="10154"/>
        <v>0</v>
      </c>
      <c r="K5301" s="193">
        <f t="shared" si="10154"/>
        <v>0</v>
      </c>
      <c r="L5301" s="193">
        <f t="shared" si="10154"/>
        <v>0</v>
      </c>
      <c r="M5301" s="193">
        <f t="shared" si="10154"/>
        <v>0</v>
      </c>
      <c r="N5301" s="193" t="str">
        <f t="shared" si="10064"/>
        <v>LCD Display</v>
      </c>
      <c r="AA5301" s="193">
        <f t="shared" si="10045"/>
        <v>0</v>
      </c>
      <c r="AB5301" s="193">
        <f t="shared" ref="AB5301" si="10155">AB$126</f>
        <v>0</v>
      </c>
    </row>
    <row r="5302" spans="1:28" s="188" customFormat="1" ht="17.399999999999999">
      <c r="A5302" s="193" t="str">
        <f t="shared" si="10040"/>
        <v>LCD Display</v>
      </c>
      <c r="B5302" s="193" t="str">
        <f t="shared" si="10041"/>
        <v>0LCD Display</v>
      </c>
      <c r="C5302" s="193" t="str">
        <f t="shared" si="10042"/>
        <v>LCD Display0</v>
      </c>
      <c r="D5302" s="193"/>
      <c r="E5302" s="193"/>
      <c r="F5302" s="193" t="str">
        <f t="shared" si="10043"/>
        <v>LCD Display0</v>
      </c>
      <c r="G5302" s="193">
        <f t="shared" ref="G5302:M5302" si="10156">G$127</f>
        <v>0</v>
      </c>
      <c r="H5302" s="193">
        <f t="shared" si="10156"/>
        <v>0</v>
      </c>
      <c r="I5302" s="193">
        <f t="shared" si="10156"/>
        <v>0</v>
      </c>
      <c r="J5302" s="193">
        <f t="shared" si="10156"/>
        <v>0</v>
      </c>
      <c r="K5302" s="193">
        <f t="shared" si="10156"/>
        <v>0</v>
      </c>
      <c r="L5302" s="193">
        <f t="shared" si="10156"/>
        <v>0</v>
      </c>
      <c r="M5302" s="193">
        <f t="shared" si="10156"/>
        <v>0</v>
      </c>
      <c r="N5302" s="193" t="str">
        <f t="shared" si="10064"/>
        <v>LCD Display</v>
      </c>
      <c r="AA5302" s="193">
        <f t="shared" si="10045"/>
        <v>0</v>
      </c>
      <c r="AB5302" s="193">
        <f t="shared" ref="AB5302" si="10157">AB$127</f>
        <v>0</v>
      </c>
    </row>
    <row r="5303" spans="1:28" s="188" customFormat="1" ht="17.399999999999999">
      <c r="A5303" s="193" t="str">
        <f t="shared" si="10040"/>
        <v>LCD Display</v>
      </c>
      <c r="B5303" s="193" t="str">
        <f t="shared" si="10041"/>
        <v>AB240LCD Display</v>
      </c>
      <c r="C5303" s="193" t="str">
        <f t="shared" si="10042"/>
        <v>LCD DisplayChao, Kai</v>
      </c>
      <c r="D5303" s="193"/>
      <c r="E5303" s="193"/>
      <c r="F5303" s="193" t="str">
        <f t="shared" si="10043"/>
        <v>LCD DisplayRichardson, Vicki</v>
      </c>
      <c r="G5303" s="193" t="str">
        <f t="shared" ref="G5303:M5303" si="10158">G$128</f>
        <v>Richardson, Vicki</v>
      </c>
      <c r="H5303" s="193" t="str">
        <f t="shared" si="10158"/>
        <v>Chao, Kai</v>
      </c>
      <c r="I5303" s="193" t="str">
        <f t="shared" si="10158"/>
        <v>AB240</v>
      </c>
      <c r="J5303" s="193" t="str">
        <f t="shared" si="10158"/>
        <v>ABC APPLIANCE  (arc)</v>
      </c>
      <c r="K5303" s="193" t="str">
        <f t="shared" si="10158"/>
        <v>all</v>
      </c>
      <c r="L5303" s="193">
        <f t="shared" si="10158"/>
        <v>0</v>
      </c>
      <c r="M5303" s="193">
        <f t="shared" si="10158"/>
        <v>0</v>
      </c>
      <c r="N5303" s="193" t="str">
        <f t="shared" si="10064"/>
        <v>LCD Display</v>
      </c>
      <c r="AA5303" s="193">
        <f t="shared" si="10045"/>
        <v>0</v>
      </c>
      <c r="AB5303" s="193" t="str">
        <f t="shared" ref="AB5303" si="10159">AB$128</f>
        <v>Chao, Kai</v>
      </c>
    </row>
    <row r="5304" spans="1:28" s="188" customFormat="1" ht="17.399999999999999">
      <c r="A5304" s="193" t="str">
        <f t="shared" si="10040"/>
        <v>LCD Display</v>
      </c>
      <c r="B5304" s="193" t="str">
        <f t="shared" si="10041"/>
        <v>GO651LCD Display</v>
      </c>
      <c r="C5304" s="193" t="str">
        <f t="shared" si="10042"/>
        <v>LCD DisplayChao, Kai</v>
      </c>
      <c r="D5304" s="193"/>
      <c r="E5304" s="193"/>
      <c r="F5304" s="193" t="str">
        <f t="shared" si="10043"/>
        <v>LCD DisplayRichardson, Vicki</v>
      </c>
      <c r="G5304" s="193" t="str">
        <f t="shared" ref="G5304:M5304" si="10160">G$129</f>
        <v>Richardson, Vicki</v>
      </c>
      <c r="H5304" s="193" t="str">
        <f t="shared" si="10160"/>
        <v>Chao, Kai</v>
      </c>
      <c r="I5304" s="193" t="str">
        <f t="shared" si="10160"/>
        <v>GO651</v>
      </c>
      <c r="J5304" s="193" t="str">
        <f t="shared" si="10160"/>
        <v>GOOD FORTUNE SUPERMARKET</v>
      </c>
      <c r="K5304" s="193" t="str">
        <f t="shared" si="10160"/>
        <v>all</v>
      </c>
      <c r="L5304" s="193">
        <f t="shared" si="10160"/>
        <v>0</v>
      </c>
      <c r="M5304" s="193">
        <f t="shared" si="10160"/>
        <v>0</v>
      </c>
      <c r="N5304" s="193" t="str">
        <f t="shared" si="10064"/>
        <v>LCD Display</v>
      </c>
      <c r="AA5304" s="193">
        <f t="shared" si="10045"/>
        <v>0</v>
      </c>
      <c r="AB5304" s="193" t="str">
        <f t="shared" ref="AB5304" si="10161">AB$129</f>
        <v>Chao, Kai</v>
      </c>
    </row>
    <row r="5305" spans="1:28" s="188" customFormat="1" ht="17.399999999999999">
      <c r="A5305" s="193" t="str">
        <f t="shared" si="10040"/>
        <v>LCD Display</v>
      </c>
      <c r="B5305" s="193" t="str">
        <f t="shared" si="10041"/>
        <v>JA081LCD Display</v>
      </c>
      <c r="C5305" s="193" t="str">
        <f t="shared" si="10042"/>
        <v>LCD DisplayChao, Kai</v>
      </c>
      <c r="D5305" s="193"/>
      <c r="E5305" s="193"/>
      <c r="F5305" s="193" t="str">
        <f t="shared" si="10043"/>
        <v>LCD DisplayRichardson, Vicki</v>
      </c>
      <c r="G5305" s="193" t="str">
        <f t="shared" ref="G5305:M5305" si="10162">G$130</f>
        <v>Richardson, Vicki</v>
      </c>
      <c r="H5305" s="193" t="str">
        <f t="shared" si="10162"/>
        <v>Chao, Kai</v>
      </c>
      <c r="I5305" s="193" t="str">
        <f t="shared" si="10162"/>
        <v>JA081</v>
      </c>
      <c r="J5305" s="193" t="str">
        <f t="shared" si="10162"/>
        <v>JAS GROUP, INC.</v>
      </c>
      <c r="K5305" s="193" t="str">
        <f t="shared" si="10162"/>
        <v>all</v>
      </c>
      <c r="L5305" s="193">
        <f t="shared" si="10162"/>
        <v>0</v>
      </c>
      <c r="M5305" s="193">
        <f t="shared" si="10162"/>
        <v>0</v>
      </c>
      <c r="N5305" s="193" t="str">
        <f t="shared" si="10064"/>
        <v>LCD Display</v>
      </c>
      <c r="AA5305" s="193">
        <f t="shared" si="10045"/>
        <v>0</v>
      </c>
      <c r="AB5305" s="193" t="str">
        <f t="shared" ref="AB5305" si="10163">AB$130</f>
        <v>Chao, Kai</v>
      </c>
    </row>
    <row r="5306" spans="1:28" s="188" customFormat="1" ht="17.399999999999999">
      <c r="A5306" s="193" t="str">
        <f t="shared" si="10040"/>
        <v>LCD Display</v>
      </c>
      <c r="B5306" s="193" t="str">
        <f t="shared" si="10041"/>
        <v>JA100LCD Display</v>
      </c>
      <c r="C5306" s="193" t="str">
        <f t="shared" si="10042"/>
        <v>LCD DisplayChao, Kai</v>
      </c>
      <c r="D5306" s="193"/>
      <c r="E5306" s="193"/>
      <c r="F5306" s="193" t="str">
        <f t="shared" si="10043"/>
        <v>LCD DisplayRichardson, Vicki</v>
      </c>
      <c r="G5306" s="193" t="str">
        <f t="shared" ref="G5306:M5306" si="10164">G$131</f>
        <v>Richardson, Vicki</v>
      </c>
      <c r="H5306" s="193" t="str">
        <f t="shared" si="10164"/>
        <v>Chao, Kai</v>
      </c>
      <c r="I5306" s="193" t="str">
        <f t="shared" si="10164"/>
        <v>JA100</v>
      </c>
      <c r="J5306" s="193" t="str">
        <f t="shared" si="10164"/>
        <v>JFC INTERNATIONAL</v>
      </c>
      <c r="K5306" s="193" t="str">
        <f t="shared" si="10164"/>
        <v>all</v>
      </c>
      <c r="L5306" s="193">
        <f t="shared" si="10164"/>
        <v>0</v>
      </c>
      <c r="M5306" s="193">
        <f t="shared" si="10164"/>
        <v>0</v>
      </c>
      <c r="N5306" s="193" t="str">
        <f t="shared" si="10064"/>
        <v>LCD Display</v>
      </c>
      <c r="AA5306" s="193">
        <f t="shared" si="10045"/>
        <v>0</v>
      </c>
      <c r="AB5306" s="193" t="str">
        <f t="shared" ref="AB5306" si="10165">AB$131</f>
        <v>Chao, Kai</v>
      </c>
    </row>
    <row r="5307" spans="1:28" s="188" customFormat="1" ht="17.399999999999999">
      <c r="A5307" s="193" t="str">
        <f t="shared" si="10040"/>
        <v>LCD Display</v>
      </c>
      <c r="B5307" s="193" t="str">
        <f t="shared" si="10041"/>
        <v>KI090LCD Display</v>
      </c>
      <c r="C5307" s="193" t="str">
        <f t="shared" si="10042"/>
        <v>LCD DisplayChao, Kai</v>
      </c>
      <c r="D5307" s="193"/>
      <c r="E5307" s="193"/>
      <c r="F5307" s="193" t="str">
        <f t="shared" si="10043"/>
        <v>LCD DisplayRichardson, Vicki</v>
      </c>
      <c r="G5307" s="193" t="str">
        <f t="shared" ref="G5307:M5307" si="10166">G$132</f>
        <v>Richardson, Vicki</v>
      </c>
      <c r="H5307" s="193" t="str">
        <f t="shared" si="10166"/>
        <v>Chao, Kai</v>
      </c>
      <c r="I5307" s="193" t="str">
        <f t="shared" si="10166"/>
        <v>KI090</v>
      </c>
      <c r="J5307" s="193" t="str">
        <f t="shared" si="10166"/>
        <v>KIM'S HOME</v>
      </c>
      <c r="K5307" s="193" t="str">
        <f t="shared" si="10166"/>
        <v>all</v>
      </c>
      <c r="L5307" s="193">
        <f t="shared" si="10166"/>
        <v>0</v>
      </c>
      <c r="M5307" s="193">
        <f t="shared" si="10166"/>
        <v>0</v>
      </c>
      <c r="N5307" s="193" t="str">
        <f t="shared" si="10064"/>
        <v>LCD Display</v>
      </c>
      <c r="AA5307" s="193">
        <f t="shared" si="10045"/>
        <v>0</v>
      </c>
      <c r="AB5307" s="193" t="str">
        <f t="shared" ref="AB5307" si="10167">AB$132</f>
        <v>Chao, Kai</v>
      </c>
    </row>
    <row r="5308" spans="1:28" s="188" customFormat="1" ht="17.399999999999999">
      <c r="A5308" s="193" t="str">
        <f t="shared" si="10040"/>
        <v>LCD Display</v>
      </c>
      <c r="B5308" s="193" t="str">
        <f t="shared" si="10041"/>
        <v>SA152LCD Display</v>
      </c>
      <c r="C5308" s="193" t="str">
        <f t="shared" si="10042"/>
        <v>LCD DisplayChao, Kai</v>
      </c>
      <c r="D5308" s="193"/>
      <c r="E5308" s="193"/>
      <c r="F5308" s="193" t="str">
        <f t="shared" si="10043"/>
        <v>LCD DisplayRichardson, Vicki</v>
      </c>
      <c r="G5308" s="193" t="str">
        <f t="shared" ref="G5308:M5308" si="10168">G$133</f>
        <v>Richardson, Vicki</v>
      </c>
      <c r="H5308" s="193" t="str">
        <f t="shared" si="10168"/>
        <v>Chao, Kai</v>
      </c>
      <c r="I5308" s="193" t="str">
        <f t="shared" si="10168"/>
        <v>SA152</v>
      </c>
      <c r="J5308" s="193" t="str">
        <f t="shared" si="10168"/>
        <v>SAVE LOT INT'L CORP</v>
      </c>
      <c r="K5308" s="193" t="str">
        <f t="shared" si="10168"/>
        <v>all</v>
      </c>
      <c r="L5308" s="193">
        <f t="shared" si="10168"/>
        <v>0</v>
      </c>
      <c r="M5308" s="193">
        <f t="shared" si="10168"/>
        <v>0</v>
      </c>
      <c r="N5308" s="193" t="str">
        <f t="shared" si="10064"/>
        <v>LCD Display</v>
      </c>
      <c r="AA5308" s="193">
        <f t="shared" si="10045"/>
        <v>0</v>
      </c>
      <c r="AB5308" s="193" t="str">
        <f t="shared" ref="AB5308" si="10169">AB$133</f>
        <v>Chao, Kai</v>
      </c>
    </row>
    <row r="5309" spans="1:28" s="188" customFormat="1" ht="17.399999999999999">
      <c r="A5309" s="193" t="str">
        <f t="shared" si="10040"/>
        <v>LCD Display</v>
      </c>
      <c r="B5309" s="193" t="str">
        <f t="shared" si="10041"/>
        <v>TA292LCD Display</v>
      </c>
      <c r="C5309" s="193" t="str">
        <f t="shared" si="10042"/>
        <v>LCD DisplayChao, Kai</v>
      </c>
      <c r="D5309" s="193"/>
      <c r="E5309" s="193"/>
      <c r="F5309" s="193" t="str">
        <f t="shared" si="10043"/>
        <v>LCD DisplayRichardson, Vicki</v>
      </c>
      <c r="G5309" s="193" t="str">
        <f t="shared" ref="G5309:M5309" si="10170">G$134</f>
        <v>Richardson, Vicki</v>
      </c>
      <c r="H5309" s="193" t="str">
        <f t="shared" si="10170"/>
        <v>Chao, Kai</v>
      </c>
      <c r="I5309" s="193" t="str">
        <f t="shared" si="10170"/>
        <v>TA292</v>
      </c>
      <c r="J5309" s="193" t="str">
        <f t="shared" si="10170"/>
        <v>TAK SHING HONG INC</v>
      </c>
      <c r="K5309" s="193" t="str">
        <f t="shared" si="10170"/>
        <v>all</v>
      </c>
      <c r="L5309" s="193">
        <f t="shared" si="10170"/>
        <v>0</v>
      </c>
      <c r="M5309" s="193">
        <f t="shared" si="10170"/>
        <v>0</v>
      </c>
      <c r="N5309" s="193" t="str">
        <f t="shared" si="10064"/>
        <v>LCD Display</v>
      </c>
      <c r="AA5309" s="193">
        <f t="shared" si="10045"/>
        <v>0</v>
      </c>
      <c r="AB5309" s="193" t="str">
        <f t="shared" ref="AB5309" si="10171">AB$134</f>
        <v>Chao, Kai</v>
      </c>
    </row>
    <row r="5310" spans="1:28" s="188" customFormat="1" ht="17.399999999999999">
      <c r="A5310" s="193" t="str">
        <f t="shared" si="10040"/>
        <v>LCD Display</v>
      </c>
      <c r="B5310" s="193" t="str">
        <f t="shared" si="10041"/>
        <v>0LCD Display</v>
      </c>
      <c r="C5310" s="193" t="str">
        <f t="shared" si="10042"/>
        <v>LCD Display0</v>
      </c>
      <c r="D5310" s="193"/>
      <c r="E5310" s="193"/>
      <c r="F5310" s="193" t="str">
        <f t="shared" si="10043"/>
        <v>LCD Display0</v>
      </c>
      <c r="G5310" s="193">
        <f t="shared" ref="G5310:M5310" si="10172">G$135</f>
        <v>0</v>
      </c>
      <c r="H5310" s="193">
        <f t="shared" si="10172"/>
        <v>0</v>
      </c>
      <c r="I5310" s="193">
        <f t="shared" si="10172"/>
        <v>0</v>
      </c>
      <c r="J5310" s="193">
        <f t="shared" si="10172"/>
        <v>0</v>
      </c>
      <c r="K5310" s="193">
        <f t="shared" si="10172"/>
        <v>0</v>
      </c>
      <c r="L5310" s="193">
        <f t="shared" si="10172"/>
        <v>0</v>
      </c>
      <c r="M5310" s="193">
        <f t="shared" si="10172"/>
        <v>0</v>
      </c>
      <c r="N5310" s="193" t="str">
        <f t="shared" si="10064"/>
        <v>LCD Display</v>
      </c>
      <c r="AA5310" s="193">
        <f t="shared" si="10045"/>
        <v>0</v>
      </c>
      <c r="AB5310" s="193">
        <f t="shared" ref="AB5310" si="10173">AB$135</f>
        <v>0</v>
      </c>
    </row>
    <row r="5311" spans="1:28" s="188" customFormat="1" ht="17.399999999999999">
      <c r="A5311" s="193" t="str">
        <f t="shared" ref="A5311:A5374" si="10174">T$18</f>
        <v>LCD Display</v>
      </c>
      <c r="B5311" s="193" t="str">
        <f t="shared" ref="B5311:B5374" si="10175">CONCATENATE(I5311,A5311)</f>
        <v>0LCD Display</v>
      </c>
      <c r="C5311" s="193" t="str">
        <f t="shared" ref="C5311:C5374" si="10176">CONCATENATE(A5311,H5311)</f>
        <v>LCD Display0</v>
      </c>
      <c r="D5311" s="193"/>
      <c r="E5311" s="193"/>
      <c r="F5311" s="193" t="str">
        <f t="shared" ref="F5311:F5374" si="10177">CONCATENATE(A5311,G5311)</f>
        <v>LCD Display0</v>
      </c>
      <c r="G5311" s="193">
        <f t="shared" ref="G5311:M5311" si="10178">G$136</f>
        <v>0</v>
      </c>
      <c r="H5311" s="193">
        <f t="shared" si="10178"/>
        <v>0</v>
      </c>
      <c r="I5311" s="193">
        <f t="shared" si="10178"/>
        <v>0</v>
      </c>
      <c r="J5311" s="193">
        <f t="shared" si="10178"/>
        <v>0</v>
      </c>
      <c r="K5311" s="193">
        <f t="shared" si="10178"/>
        <v>0</v>
      </c>
      <c r="L5311" s="193">
        <f t="shared" si="10178"/>
        <v>0</v>
      </c>
      <c r="M5311" s="193">
        <f t="shared" si="10178"/>
        <v>0</v>
      </c>
      <c r="N5311" s="193" t="str">
        <f t="shared" si="10064"/>
        <v>LCD Display</v>
      </c>
      <c r="AA5311" s="193">
        <f t="shared" ref="AA5311:AA5374" si="10179">AT$18</f>
        <v>0</v>
      </c>
      <c r="AB5311" s="193">
        <f t="shared" ref="AB5311" si="10180">AB$136</f>
        <v>0</v>
      </c>
    </row>
    <row r="5312" spans="1:28" s="188" customFormat="1" ht="17.399999999999999">
      <c r="A5312" s="193" t="str">
        <f t="shared" si="10174"/>
        <v>LCD Display</v>
      </c>
      <c r="B5312" s="193" t="str">
        <f t="shared" si="10175"/>
        <v>AAFESLCD Display</v>
      </c>
      <c r="C5312" s="193" t="str">
        <f t="shared" si="10176"/>
        <v>LCD DisplayFleming, Bern</v>
      </c>
      <c r="D5312" s="193"/>
      <c r="E5312" s="193"/>
      <c r="F5312" s="193" t="str">
        <f t="shared" si="10177"/>
        <v>LCD DisplayRichardson, Vicki</v>
      </c>
      <c r="G5312" s="193" t="str">
        <f t="shared" ref="G5312:M5312" si="10181">G$137</f>
        <v>Richardson, Vicki</v>
      </c>
      <c r="H5312" s="193" t="str">
        <f t="shared" si="10181"/>
        <v>Fleming, Bern</v>
      </c>
      <c r="I5312" s="193" t="str">
        <f t="shared" si="10181"/>
        <v>AAFES</v>
      </c>
      <c r="J5312" s="193" t="str">
        <f t="shared" si="10181"/>
        <v>EXCHANGE CATALOG SAL</v>
      </c>
      <c r="K5312" s="193" t="str">
        <f t="shared" si="10181"/>
        <v>all</v>
      </c>
      <c r="L5312" s="193">
        <f t="shared" si="10181"/>
        <v>0</v>
      </c>
      <c r="M5312" s="193">
        <f t="shared" si="10181"/>
        <v>0</v>
      </c>
      <c r="N5312" s="193" t="str">
        <f t="shared" si="10064"/>
        <v>LCD Display</v>
      </c>
      <c r="AA5312" s="193">
        <f t="shared" si="10179"/>
        <v>0</v>
      </c>
      <c r="AB5312" s="193" t="str">
        <f t="shared" ref="AB5312" si="10182">AB$137</f>
        <v>Fleming, Bern</v>
      </c>
    </row>
    <row r="5313" spans="1:28" s="188" customFormat="1" ht="17.399999999999999">
      <c r="A5313" s="193" t="str">
        <f t="shared" si="10174"/>
        <v>LCD Display</v>
      </c>
      <c r="B5313" s="193" t="str">
        <f t="shared" si="10175"/>
        <v>AK050LCD Display</v>
      </c>
      <c r="C5313" s="193" t="str">
        <f t="shared" si="10176"/>
        <v>LCD DisplayFleming, Bern</v>
      </c>
      <c r="D5313" s="193"/>
      <c r="E5313" s="193"/>
      <c r="F5313" s="193" t="str">
        <f t="shared" si="10177"/>
        <v>LCD DisplayRichardson, Vicki</v>
      </c>
      <c r="G5313" s="193" t="str">
        <f t="shared" ref="G5313:M5313" si="10183">G$138</f>
        <v>Richardson, Vicki</v>
      </c>
      <c r="H5313" s="193" t="str">
        <f t="shared" si="10183"/>
        <v>Fleming, Bern</v>
      </c>
      <c r="I5313" s="193" t="str">
        <f t="shared" si="10183"/>
        <v>AK050</v>
      </c>
      <c r="J5313" s="193" t="str">
        <f t="shared" si="10183"/>
        <v>AK DISTRIBUTORS</v>
      </c>
      <c r="K5313" s="193" t="str">
        <f t="shared" si="10183"/>
        <v>all</v>
      </c>
      <c r="L5313" s="193">
        <f t="shared" si="10183"/>
        <v>0</v>
      </c>
      <c r="M5313" s="193">
        <f t="shared" si="10183"/>
        <v>0</v>
      </c>
      <c r="N5313" s="193" t="str">
        <f t="shared" si="10064"/>
        <v>LCD Display</v>
      </c>
      <c r="AA5313" s="193">
        <f t="shared" si="10179"/>
        <v>0</v>
      </c>
      <c r="AB5313" s="193" t="str">
        <f t="shared" ref="AB5313" si="10184">AB$138</f>
        <v>Fleming, Bern</v>
      </c>
    </row>
    <row r="5314" spans="1:28" s="188" customFormat="1" ht="17.399999999999999">
      <c r="A5314" s="193" t="str">
        <f t="shared" si="10174"/>
        <v>LCD Display</v>
      </c>
      <c r="B5314" s="193" t="str">
        <f t="shared" si="10175"/>
        <v>CI776LCD Display</v>
      </c>
      <c r="C5314" s="193" t="str">
        <f t="shared" si="10176"/>
        <v>LCD DisplayFleming, Bern</v>
      </c>
      <c r="D5314" s="193"/>
      <c r="E5314" s="193"/>
      <c r="F5314" s="193" t="str">
        <f t="shared" si="10177"/>
        <v>LCD DisplayRichardson, Vicki</v>
      </c>
      <c r="G5314" s="193" t="str">
        <f t="shared" ref="G5314:M5314" si="10185">G$139</f>
        <v>Richardson, Vicki</v>
      </c>
      <c r="H5314" s="193" t="str">
        <f t="shared" si="10185"/>
        <v>Fleming, Bern</v>
      </c>
      <c r="I5314" s="193" t="str">
        <f t="shared" si="10185"/>
        <v>CI776</v>
      </c>
      <c r="J5314" s="193" t="str">
        <f t="shared" si="10185"/>
        <v>CIRCUIT CITY CORPORATION INC</v>
      </c>
      <c r="K5314" s="193" t="str">
        <f t="shared" si="10185"/>
        <v>all</v>
      </c>
      <c r="L5314" s="193">
        <f t="shared" si="10185"/>
        <v>0</v>
      </c>
      <c r="M5314" s="193">
        <f t="shared" si="10185"/>
        <v>0</v>
      </c>
      <c r="N5314" s="193" t="str">
        <f t="shared" si="10064"/>
        <v>LCD Display</v>
      </c>
      <c r="AA5314" s="193">
        <f t="shared" si="10179"/>
        <v>0</v>
      </c>
      <c r="AB5314" s="193" t="str">
        <f t="shared" ref="AB5314" si="10186">AB$139</f>
        <v>Fleming, Bern</v>
      </c>
    </row>
    <row r="5315" spans="1:28" s="188" customFormat="1" ht="17.399999999999999">
      <c r="A5315" s="193" t="str">
        <f t="shared" si="10174"/>
        <v>LCD Display</v>
      </c>
      <c r="B5315" s="193" t="str">
        <f t="shared" si="10175"/>
        <v>FI432LCD Display</v>
      </c>
      <c r="C5315" s="193" t="str">
        <f t="shared" si="10176"/>
        <v>LCD DisplayFleming, Bern</v>
      </c>
      <c r="D5315" s="193"/>
      <c r="E5315" s="193"/>
      <c r="F5315" s="193" t="str">
        <f t="shared" si="10177"/>
        <v>LCD DisplayRichardson, Vicki</v>
      </c>
      <c r="G5315" s="193" t="str">
        <f t="shared" ref="G5315:M5315" si="10187">G$140</f>
        <v>Richardson, Vicki</v>
      </c>
      <c r="H5315" s="193" t="str">
        <f t="shared" si="10187"/>
        <v>Fleming, Bern</v>
      </c>
      <c r="I5315" s="193" t="str">
        <f t="shared" si="10187"/>
        <v>FI432</v>
      </c>
      <c r="J5315" s="193" t="str">
        <f t="shared" si="10187"/>
        <v>FIUS DISTRUBTORS LLC</v>
      </c>
      <c r="K5315" s="193" t="str">
        <f t="shared" si="10187"/>
        <v>all</v>
      </c>
      <c r="L5315" s="193">
        <f t="shared" si="10187"/>
        <v>0</v>
      </c>
      <c r="M5315" s="193">
        <f t="shared" si="10187"/>
        <v>0</v>
      </c>
      <c r="N5315" s="193" t="str">
        <f t="shared" si="10064"/>
        <v>LCD Display</v>
      </c>
      <c r="AA5315" s="193">
        <f t="shared" si="10179"/>
        <v>0</v>
      </c>
      <c r="AB5315" s="193" t="str">
        <f t="shared" ref="AB5315" si="10188">AB$140</f>
        <v>Fleming, Bern</v>
      </c>
    </row>
    <row r="5316" spans="1:28" s="188" customFormat="1" ht="17.399999999999999">
      <c r="A5316" s="193" t="str">
        <f t="shared" si="10174"/>
        <v>LCD Display</v>
      </c>
      <c r="B5316" s="193" t="str">
        <f t="shared" si="10175"/>
        <v>FO080LCD Display</v>
      </c>
      <c r="C5316" s="193" t="str">
        <f t="shared" si="10176"/>
        <v>LCD DisplayFleming, Bern</v>
      </c>
      <c r="D5316" s="193"/>
      <c r="E5316" s="193"/>
      <c r="F5316" s="193" t="str">
        <f t="shared" si="10177"/>
        <v>LCD DisplayRichardson, Vicki</v>
      </c>
      <c r="G5316" s="193" t="str">
        <f t="shared" ref="G5316:M5316" si="10189">G$141</f>
        <v>Richardson, Vicki</v>
      </c>
      <c r="H5316" s="193" t="str">
        <f t="shared" si="10189"/>
        <v>Fleming, Bern</v>
      </c>
      <c r="I5316" s="193" t="str">
        <f t="shared" si="10189"/>
        <v>FO080</v>
      </c>
      <c r="J5316" s="193" t="str">
        <f t="shared" si="10189"/>
        <v>FESCO</v>
      </c>
      <c r="K5316" s="193" t="str">
        <f t="shared" si="10189"/>
        <v>all</v>
      </c>
      <c r="L5316" s="193">
        <f t="shared" si="10189"/>
        <v>0</v>
      </c>
      <c r="M5316" s="193">
        <f t="shared" si="10189"/>
        <v>0</v>
      </c>
      <c r="N5316" s="193" t="str">
        <f t="shared" si="10064"/>
        <v>LCD Display</v>
      </c>
      <c r="AA5316" s="193">
        <f t="shared" si="10179"/>
        <v>0</v>
      </c>
      <c r="AB5316" s="193" t="str">
        <f t="shared" ref="AB5316" si="10190">AB$141</f>
        <v>Fleming, Bern</v>
      </c>
    </row>
    <row r="5317" spans="1:28" s="188" customFormat="1" ht="17.399999999999999">
      <c r="A5317" s="193" t="str">
        <f t="shared" si="10174"/>
        <v>LCD Display</v>
      </c>
      <c r="B5317" s="193" t="str">
        <f t="shared" si="10175"/>
        <v>GA548LCD Display</v>
      </c>
      <c r="C5317" s="193" t="str">
        <f t="shared" si="10176"/>
        <v>LCD DisplayFleming, Bern</v>
      </c>
      <c r="D5317" s="193"/>
      <c r="E5317" s="193"/>
      <c r="F5317" s="193" t="str">
        <f t="shared" si="10177"/>
        <v>LCD DisplayRichardson, Vicki</v>
      </c>
      <c r="G5317" s="193" t="str">
        <f t="shared" ref="G5317:M5317" si="10191">G$142</f>
        <v>Richardson, Vicki</v>
      </c>
      <c r="H5317" s="193" t="str">
        <f t="shared" si="10191"/>
        <v>Fleming, Bern</v>
      </c>
      <c r="I5317" s="193" t="str">
        <f t="shared" si="10191"/>
        <v>GA548</v>
      </c>
      <c r="J5317" s="193" t="str">
        <f t="shared" si="10191"/>
        <v>IN-MOTION / GATE PETR / PROJECT HORI</v>
      </c>
      <c r="K5317" s="193" t="str">
        <f t="shared" si="10191"/>
        <v>all</v>
      </c>
      <c r="L5317" s="193">
        <f t="shared" si="10191"/>
        <v>0</v>
      </c>
      <c r="M5317" s="193">
        <f t="shared" si="10191"/>
        <v>0</v>
      </c>
      <c r="N5317" s="193" t="str">
        <f t="shared" si="10064"/>
        <v>LCD Display</v>
      </c>
      <c r="AA5317" s="193">
        <f t="shared" si="10179"/>
        <v>0</v>
      </c>
      <c r="AB5317" s="193" t="str">
        <f t="shared" ref="AB5317" si="10192">AB$142</f>
        <v>Fleming, Bern</v>
      </c>
    </row>
    <row r="5318" spans="1:28" s="188" customFormat="1" ht="17.399999999999999">
      <c r="A5318" s="193" t="str">
        <f t="shared" si="10174"/>
        <v>LCD Display</v>
      </c>
      <c r="B5318" s="193" t="str">
        <f t="shared" si="10175"/>
        <v>IN035LCD Display</v>
      </c>
      <c r="C5318" s="193" t="str">
        <f t="shared" si="10176"/>
        <v>LCD DisplayFleming, Bern</v>
      </c>
      <c r="D5318" s="193"/>
      <c r="E5318" s="193"/>
      <c r="F5318" s="193" t="str">
        <f t="shared" si="10177"/>
        <v>LCD DisplayRichardson, Vicki</v>
      </c>
      <c r="G5318" s="193" t="str">
        <f t="shared" ref="G5318:M5318" si="10193">G$143</f>
        <v>Richardson, Vicki</v>
      </c>
      <c r="H5318" s="193" t="str">
        <f t="shared" si="10193"/>
        <v>Fleming, Bern</v>
      </c>
      <c r="I5318" s="193" t="str">
        <f t="shared" si="10193"/>
        <v>IN035</v>
      </c>
      <c r="J5318" s="193" t="str">
        <f t="shared" si="10193"/>
        <v>INTERBOND CORP OF AM</v>
      </c>
      <c r="K5318" s="193" t="str">
        <f t="shared" si="10193"/>
        <v>all</v>
      </c>
      <c r="L5318" s="193">
        <f t="shared" si="10193"/>
        <v>0</v>
      </c>
      <c r="M5318" s="193">
        <f t="shared" si="10193"/>
        <v>0</v>
      </c>
      <c r="N5318" s="193" t="str">
        <f t="shared" si="10064"/>
        <v>LCD Display</v>
      </c>
      <c r="AA5318" s="193">
        <f t="shared" si="10179"/>
        <v>0</v>
      </c>
      <c r="AB5318" s="193" t="str">
        <f t="shared" ref="AB5318" si="10194">AB$143</f>
        <v>Fleming, Bern</v>
      </c>
    </row>
    <row r="5319" spans="1:28" s="188" customFormat="1" ht="17.399999999999999">
      <c r="A5319" s="193" t="str">
        <f t="shared" si="10174"/>
        <v>LCD Display</v>
      </c>
      <c r="B5319" s="193" t="str">
        <f t="shared" si="10175"/>
        <v>KO165LCD Display</v>
      </c>
      <c r="C5319" s="193" t="str">
        <f t="shared" si="10176"/>
        <v>LCD DisplayFleming, Bern</v>
      </c>
      <c r="D5319" s="193"/>
      <c r="E5319" s="193"/>
      <c r="F5319" s="193" t="str">
        <f t="shared" si="10177"/>
        <v>LCD DisplayRichardson, Vicki</v>
      </c>
      <c r="G5319" s="193" t="str">
        <f t="shared" ref="G5319:M5319" si="10195">G$144</f>
        <v>Richardson, Vicki</v>
      </c>
      <c r="H5319" s="193" t="str">
        <f t="shared" si="10195"/>
        <v>Fleming, Bern</v>
      </c>
      <c r="I5319" s="193" t="str">
        <f t="shared" si="10195"/>
        <v>KO165</v>
      </c>
      <c r="J5319" s="193" t="str">
        <f t="shared" si="10195"/>
        <v>KOHL'S</v>
      </c>
      <c r="K5319" s="193" t="str">
        <f t="shared" si="10195"/>
        <v>all</v>
      </c>
      <c r="L5319" s="193">
        <f t="shared" si="10195"/>
        <v>0</v>
      </c>
      <c r="M5319" s="193">
        <f t="shared" si="10195"/>
        <v>0</v>
      </c>
      <c r="N5319" s="193" t="str">
        <f t="shared" si="10064"/>
        <v>LCD Display</v>
      </c>
      <c r="AA5319" s="193">
        <f t="shared" si="10179"/>
        <v>0</v>
      </c>
      <c r="AB5319" s="193" t="str">
        <f t="shared" ref="AB5319" si="10196">AB$144</f>
        <v>Fleming, Bern</v>
      </c>
    </row>
    <row r="5320" spans="1:28" s="188" customFormat="1" ht="17.399999999999999">
      <c r="A5320" s="193" t="str">
        <f t="shared" si="10174"/>
        <v>LCD Display</v>
      </c>
      <c r="B5320" s="193" t="str">
        <f t="shared" si="10175"/>
        <v>NA450LCD Display</v>
      </c>
      <c r="C5320" s="193" t="str">
        <f t="shared" si="10176"/>
        <v>LCD DisplayFleming, Bern</v>
      </c>
      <c r="D5320" s="193"/>
      <c r="E5320" s="193"/>
      <c r="F5320" s="193" t="str">
        <f t="shared" si="10177"/>
        <v>LCD DisplayRichardson, Vicki</v>
      </c>
      <c r="G5320" s="193" t="str">
        <f t="shared" ref="G5320:M5320" si="10197">G$145</f>
        <v>Richardson, Vicki</v>
      </c>
      <c r="H5320" s="193" t="str">
        <f t="shared" si="10197"/>
        <v>Fleming, Bern</v>
      </c>
      <c r="I5320" s="193" t="str">
        <f t="shared" si="10197"/>
        <v>NA450</v>
      </c>
      <c r="J5320" s="193" t="str">
        <f t="shared" si="10197"/>
        <v>NAVY EXCHANGE</v>
      </c>
      <c r="K5320" s="193" t="str">
        <f t="shared" si="10197"/>
        <v>all</v>
      </c>
      <c r="L5320" s="193">
        <f t="shared" si="10197"/>
        <v>0</v>
      </c>
      <c r="M5320" s="193">
        <f t="shared" si="10197"/>
        <v>0</v>
      </c>
      <c r="N5320" s="193" t="str">
        <f t="shared" ref="N5320:N5383" si="10198">A5320</f>
        <v>LCD Display</v>
      </c>
      <c r="AA5320" s="193">
        <f t="shared" si="10179"/>
        <v>0</v>
      </c>
      <c r="AB5320" s="193" t="str">
        <f t="shared" ref="AB5320" si="10199">AB$145</f>
        <v>Fleming, Bern</v>
      </c>
    </row>
    <row r="5321" spans="1:28" s="188" customFormat="1" ht="17.399999999999999">
      <c r="A5321" s="193" t="str">
        <f t="shared" si="10174"/>
        <v>LCD Display</v>
      </c>
      <c r="B5321" s="193" t="str">
        <f t="shared" si="10175"/>
        <v>PC001LCD Display</v>
      </c>
      <c r="C5321" s="193" t="str">
        <f t="shared" si="10176"/>
        <v>LCD DisplayFleming, Bern</v>
      </c>
      <c r="D5321" s="193"/>
      <c r="E5321" s="193"/>
      <c r="F5321" s="193" t="str">
        <f t="shared" si="10177"/>
        <v>LCD DisplayRichardson, Vicki</v>
      </c>
      <c r="G5321" s="193" t="str">
        <f t="shared" ref="G5321:M5321" si="10200">G$146</f>
        <v>Richardson, Vicki</v>
      </c>
      <c r="H5321" s="193" t="str">
        <f t="shared" si="10200"/>
        <v>Fleming, Bern</v>
      </c>
      <c r="I5321" s="193" t="str">
        <f t="shared" si="10200"/>
        <v>PC001</v>
      </c>
      <c r="J5321" s="193" t="str">
        <f t="shared" si="10200"/>
        <v>P.C.RICHARD &amp; SON IN</v>
      </c>
      <c r="K5321" s="193" t="str">
        <f t="shared" si="10200"/>
        <v>all</v>
      </c>
      <c r="L5321" s="193">
        <f t="shared" si="10200"/>
        <v>0</v>
      </c>
      <c r="M5321" s="193">
        <f t="shared" si="10200"/>
        <v>0</v>
      </c>
      <c r="N5321" s="193" t="str">
        <f t="shared" si="10198"/>
        <v>LCD Display</v>
      </c>
      <c r="AA5321" s="193">
        <f t="shared" si="10179"/>
        <v>0</v>
      </c>
      <c r="AB5321" s="193">
        <f t="shared" ref="AB5321" si="10201">AB$146</f>
        <v>0</v>
      </c>
    </row>
    <row r="5322" spans="1:28" s="188" customFormat="1" ht="17.399999999999999">
      <c r="A5322" s="193" t="str">
        <f t="shared" si="10174"/>
        <v>LCD Display</v>
      </c>
      <c r="B5322" s="193" t="str">
        <f t="shared" si="10175"/>
        <v>0LCD Display</v>
      </c>
      <c r="C5322" s="193" t="str">
        <f t="shared" si="10176"/>
        <v>LCD Display0</v>
      </c>
      <c r="D5322" s="193"/>
      <c r="E5322" s="193"/>
      <c r="F5322" s="193" t="str">
        <f t="shared" si="10177"/>
        <v>LCD Display0</v>
      </c>
      <c r="G5322" s="193">
        <f t="shared" ref="G5322:M5322" si="10202">G$147</f>
        <v>0</v>
      </c>
      <c r="H5322" s="193">
        <f t="shared" si="10202"/>
        <v>0</v>
      </c>
      <c r="I5322" s="193">
        <f t="shared" si="10202"/>
        <v>0</v>
      </c>
      <c r="J5322" s="193">
        <f t="shared" si="10202"/>
        <v>0</v>
      </c>
      <c r="K5322" s="193">
        <f t="shared" si="10202"/>
        <v>0</v>
      </c>
      <c r="L5322" s="193">
        <f t="shared" si="10202"/>
        <v>0</v>
      </c>
      <c r="M5322" s="193">
        <f t="shared" si="10202"/>
        <v>0</v>
      </c>
      <c r="N5322" s="193" t="str">
        <f t="shared" si="10198"/>
        <v>LCD Display</v>
      </c>
      <c r="AA5322" s="193">
        <f t="shared" si="10179"/>
        <v>0</v>
      </c>
      <c r="AB5322" s="193">
        <f t="shared" ref="AB5322" si="10203">AB$147</f>
        <v>0</v>
      </c>
    </row>
    <row r="5323" spans="1:28" s="188" customFormat="1" ht="17.399999999999999">
      <c r="A5323" s="193" t="str">
        <f t="shared" si="10174"/>
        <v>LCD Display</v>
      </c>
      <c r="B5323" s="193" t="str">
        <f t="shared" si="10175"/>
        <v>AD230LCD Display</v>
      </c>
      <c r="C5323" s="193" t="str">
        <f t="shared" si="10176"/>
        <v>LCD DisplayHerold, Sarah</v>
      </c>
      <c r="D5323" s="193"/>
      <c r="E5323" s="193"/>
      <c r="F5323" s="193" t="str">
        <f t="shared" si="10177"/>
        <v>LCD DisplayRichardson, Vicki</v>
      </c>
      <c r="G5323" s="193" t="str">
        <f t="shared" ref="G5323:M5323" si="10204">G$148</f>
        <v>Richardson, Vicki</v>
      </c>
      <c r="H5323" s="193" t="str">
        <f t="shared" si="10204"/>
        <v>Herold, Sarah</v>
      </c>
      <c r="I5323" s="193" t="str">
        <f t="shared" si="10204"/>
        <v>AD230</v>
      </c>
      <c r="J5323" s="193" t="str">
        <f t="shared" si="10204"/>
        <v>ALMO DISTRIBUTING</v>
      </c>
      <c r="K5323" s="193" t="str">
        <f t="shared" si="10204"/>
        <v>all</v>
      </c>
      <c r="L5323" s="193">
        <f t="shared" si="10204"/>
        <v>0</v>
      </c>
      <c r="M5323" s="193">
        <f t="shared" si="10204"/>
        <v>0</v>
      </c>
      <c r="N5323" s="193" t="str">
        <f t="shared" si="10198"/>
        <v>LCD Display</v>
      </c>
      <c r="AA5323" s="193">
        <f t="shared" si="10179"/>
        <v>0</v>
      </c>
      <c r="AB5323" s="193" t="str">
        <f t="shared" ref="AB5323" si="10205">AB$148</f>
        <v>Herold, Sarah</v>
      </c>
    </row>
    <row r="5324" spans="1:28" s="188" customFormat="1" ht="17.399999999999999">
      <c r="A5324" s="193" t="str">
        <f t="shared" si="10174"/>
        <v>LCD Display</v>
      </c>
      <c r="B5324" s="193" t="str">
        <f t="shared" si="10175"/>
        <v>AD783LCD Display</v>
      </c>
      <c r="C5324" s="193" t="str">
        <f t="shared" si="10176"/>
        <v>LCD DisplayHerold, Sarah</v>
      </c>
      <c r="D5324" s="193"/>
      <c r="E5324" s="193"/>
      <c r="F5324" s="193" t="str">
        <f t="shared" si="10177"/>
        <v>LCD DisplayRichardson, Vicki</v>
      </c>
      <c r="G5324" s="193" t="str">
        <f t="shared" ref="G5324:M5324" si="10206">G$149</f>
        <v>Richardson, Vicki</v>
      </c>
      <c r="H5324" s="193" t="str">
        <f t="shared" si="10206"/>
        <v>Herold, Sarah</v>
      </c>
      <c r="I5324" s="193" t="str">
        <f t="shared" si="10206"/>
        <v>AD783</v>
      </c>
      <c r="J5324" s="193" t="str">
        <f t="shared" si="10206"/>
        <v>ADVANCE SALON &amp; BARBER SUPPLY</v>
      </c>
      <c r="K5324" s="193" t="str">
        <f t="shared" si="10206"/>
        <v>all</v>
      </c>
      <c r="L5324" s="193" t="str">
        <f t="shared" si="10206"/>
        <v>Jay Halaby &amp; Assoc</v>
      </c>
      <c r="M5324" s="193" t="str">
        <f t="shared" si="10206"/>
        <v>Beauty</v>
      </c>
      <c r="N5324" s="193" t="str">
        <f t="shared" si="10198"/>
        <v>LCD Display</v>
      </c>
      <c r="AA5324" s="193">
        <f t="shared" si="10179"/>
        <v>0</v>
      </c>
      <c r="AB5324" s="193" t="str">
        <f t="shared" ref="AB5324" si="10207">AB$149</f>
        <v>Herold, Sarah</v>
      </c>
    </row>
    <row r="5325" spans="1:28" s="188" customFormat="1" ht="17.399999999999999">
      <c r="A5325" s="193" t="str">
        <f t="shared" si="10174"/>
        <v>LCD Display</v>
      </c>
      <c r="B5325" s="193" t="str">
        <f t="shared" si="10175"/>
        <v>AL921LCD Display</v>
      </c>
      <c r="C5325" s="193" t="str">
        <f t="shared" si="10176"/>
        <v>LCD DisplayHerold, Sarah</v>
      </c>
      <c r="D5325" s="193"/>
      <c r="E5325" s="193"/>
      <c r="F5325" s="193" t="str">
        <f t="shared" si="10177"/>
        <v>LCD DisplayRichardson, Vicki</v>
      </c>
      <c r="G5325" s="193" t="str">
        <f t="shared" ref="G5325:M5325" si="10208">G$150</f>
        <v>Richardson, Vicki</v>
      </c>
      <c r="H5325" s="193" t="str">
        <f t="shared" si="10208"/>
        <v>Herold, Sarah</v>
      </c>
      <c r="I5325" s="193" t="str">
        <f t="shared" si="10208"/>
        <v>AL921</v>
      </c>
      <c r="J5325" s="193" t="str">
        <f t="shared" si="10208"/>
        <v>ALL ESSENTIALS INC</v>
      </c>
      <c r="K5325" s="193" t="str">
        <f t="shared" si="10208"/>
        <v>all</v>
      </c>
      <c r="L5325" s="193" t="str">
        <f t="shared" si="10208"/>
        <v>Jay Halaby &amp; Assoc</v>
      </c>
      <c r="M5325" s="193" t="str">
        <f t="shared" si="10208"/>
        <v>Beauty</v>
      </c>
      <c r="N5325" s="193" t="str">
        <f t="shared" si="10198"/>
        <v>LCD Display</v>
      </c>
      <c r="AA5325" s="193">
        <f t="shared" si="10179"/>
        <v>0</v>
      </c>
      <c r="AB5325" s="193" t="str">
        <f t="shared" ref="AB5325" si="10209">AB$150</f>
        <v>Herold, Sarah</v>
      </c>
    </row>
    <row r="5326" spans="1:28" s="188" customFormat="1" ht="17.399999999999999">
      <c r="A5326" s="193" t="str">
        <f t="shared" si="10174"/>
        <v>LCD Display</v>
      </c>
      <c r="B5326" s="193" t="str">
        <f t="shared" si="10175"/>
        <v>BE305LCD Display</v>
      </c>
      <c r="C5326" s="193" t="str">
        <f t="shared" si="10176"/>
        <v>LCD DisplayHerold, Sarah</v>
      </c>
      <c r="D5326" s="193"/>
      <c r="E5326" s="193"/>
      <c r="F5326" s="193" t="str">
        <f t="shared" si="10177"/>
        <v>LCD DisplayRichardson, Vicki</v>
      </c>
      <c r="G5326" s="193" t="str">
        <f t="shared" ref="G5326:M5326" si="10210">G$151</f>
        <v>Richardson, Vicki</v>
      </c>
      <c r="H5326" s="193" t="str">
        <f t="shared" si="10210"/>
        <v>Herold, Sarah</v>
      </c>
      <c r="I5326" s="193" t="str">
        <f t="shared" si="10210"/>
        <v>BE305</v>
      </c>
      <c r="J5326" s="193" t="str">
        <f t="shared" si="10210"/>
        <v>BEAUTY COLLECTION.COM INC</v>
      </c>
      <c r="K5326" s="193" t="str">
        <f t="shared" si="10210"/>
        <v>all</v>
      </c>
      <c r="L5326" s="193">
        <f t="shared" si="10210"/>
        <v>0</v>
      </c>
      <c r="M5326" s="193">
        <f t="shared" si="10210"/>
        <v>0</v>
      </c>
      <c r="N5326" s="193" t="str">
        <f t="shared" si="10198"/>
        <v>LCD Display</v>
      </c>
      <c r="AA5326" s="193">
        <f t="shared" si="10179"/>
        <v>0</v>
      </c>
      <c r="AB5326" s="193" t="str">
        <f t="shared" ref="AB5326" si="10211">AB$151</f>
        <v>Herold, Sarah</v>
      </c>
    </row>
    <row r="5327" spans="1:28" s="188" customFormat="1" ht="17.399999999999999">
      <c r="A5327" s="193" t="str">
        <f t="shared" si="10174"/>
        <v>LCD Display</v>
      </c>
      <c r="B5327" s="193" t="str">
        <f t="shared" si="10175"/>
        <v>BE337LCD Display</v>
      </c>
      <c r="C5327" s="193" t="str">
        <f t="shared" si="10176"/>
        <v>LCD DisplayHerold, Sarah</v>
      </c>
      <c r="D5327" s="193"/>
      <c r="E5327" s="193"/>
      <c r="F5327" s="193" t="str">
        <f t="shared" si="10177"/>
        <v>LCD DisplayRichardson, Vicki</v>
      </c>
      <c r="G5327" s="193" t="str">
        <f t="shared" ref="G5327:M5327" si="10212">G$152</f>
        <v>Richardson, Vicki</v>
      </c>
      <c r="H5327" s="193" t="str">
        <f t="shared" si="10212"/>
        <v>Herold, Sarah</v>
      </c>
      <c r="I5327" s="193" t="str">
        <f t="shared" si="10212"/>
        <v>BE337</v>
      </c>
      <c r="J5327" s="193" t="str">
        <f t="shared" si="10212"/>
        <v>BELLA'S BEAUTY SUPPLY LLC</v>
      </c>
      <c r="K5327" s="193" t="str">
        <f t="shared" si="10212"/>
        <v>all</v>
      </c>
      <c r="L5327" s="193" t="str">
        <f t="shared" si="10212"/>
        <v>Jay Halaby &amp; Assoc</v>
      </c>
      <c r="M5327" s="193" t="str">
        <f t="shared" si="10212"/>
        <v>Beauty</v>
      </c>
      <c r="N5327" s="193" t="str">
        <f t="shared" si="10198"/>
        <v>LCD Display</v>
      </c>
      <c r="AA5327" s="193">
        <f t="shared" si="10179"/>
        <v>0</v>
      </c>
      <c r="AB5327" s="193" t="str">
        <f t="shared" ref="AB5327" si="10213">AB$152</f>
        <v>Herold, Sarah</v>
      </c>
    </row>
    <row r="5328" spans="1:28" s="188" customFormat="1" ht="17.399999999999999">
      <c r="A5328" s="193" t="str">
        <f t="shared" si="10174"/>
        <v>LCD Display</v>
      </c>
      <c r="B5328" s="193" t="str">
        <f t="shared" si="10175"/>
        <v>BE587LCD Display</v>
      </c>
      <c r="C5328" s="193" t="str">
        <f t="shared" si="10176"/>
        <v>LCD DisplayHerold, Sarah</v>
      </c>
      <c r="D5328" s="193"/>
      <c r="E5328" s="193"/>
      <c r="F5328" s="193" t="str">
        <f t="shared" si="10177"/>
        <v>LCD DisplayRichardson, Vicki</v>
      </c>
      <c r="G5328" s="193" t="str">
        <f t="shared" ref="G5328:M5328" si="10214">G$153</f>
        <v>Richardson, Vicki</v>
      </c>
      <c r="H5328" s="193" t="str">
        <f t="shared" si="10214"/>
        <v>Herold, Sarah</v>
      </c>
      <c r="I5328" s="193" t="str">
        <f t="shared" si="10214"/>
        <v>BE587</v>
      </c>
      <c r="J5328" s="193" t="str">
        <f t="shared" si="10214"/>
        <v>BEAUTY.COM</v>
      </c>
      <c r="K5328" s="193" t="str">
        <f t="shared" si="10214"/>
        <v>all</v>
      </c>
      <c r="L5328" s="193">
        <f t="shared" si="10214"/>
        <v>0</v>
      </c>
      <c r="M5328" s="193">
        <f t="shared" si="10214"/>
        <v>0</v>
      </c>
      <c r="N5328" s="193" t="str">
        <f t="shared" si="10198"/>
        <v>LCD Display</v>
      </c>
      <c r="AA5328" s="193">
        <f t="shared" si="10179"/>
        <v>0</v>
      </c>
      <c r="AB5328" s="193" t="str">
        <f t="shared" ref="AB5328" si="10215">AB$153</f>
        <v>Herold, Sarah</v>
      </c>
    </row>
    <row r="5329" spans="1:28" s="188" customFormat="1" ht="17.399999999999999">
      <c r="A5329" s="193" t="str">
        <f t="shared" si="10174"/>
        <v>LCD Display</v>
      </c>
      <c r="B5329" s="193" t="str">
        <f t="shared" si="10175"/>
        <v>BE986LCD Display</v>
      </c>
      <c r="C5329" s="193" t="str">
        <f t="shared" si="10176"/>
        <v>LCD DisplayHerold, Sarah</v>
      </c>
      <c r="D5329" s="193"/>
      <c r="E5329" s="193"/>
      <c r="F5329" s="193" t="str">
        <f t="shared" si="10177"/>
        <v>LCD DisplayRichardson, Vicki</v>
      </c>
      <c r="G5329" s="193" t="str">
        <f t="shared" ref="G5329:M5329" si="10216">G$154</f>
        <v>Richardson, Vicki</v>
      </c>
      <c r="H5329" s="193" t="str">
        <f t="shared" si="10216"/>
        <v>Herold, Sarah</v>
      </c>
      <c r="I5329" s="193" t="str">
        <f t="shared" si="10216"/>
        <v>BE986</v>
      </c>
      <c r="J5329" s="193" t="str">
        <f t="shared" si="10216"/>
        <v>BEAUTY BROS INC</v>
      </c>
      <c r="K5329" s="193" t="str">
        <f t="shared" si="10216"/>
        <v>all</v>
      </c>
      <c r="L5329" s="193">
        <f t="shared" si="10216"/>
        <v>0</v>
      </c>
      <c r="M5329" s="193">
        <f t="shared" si="10216"/>
        <v>0</v>
      </c>
      <c r="N5329" s="193" t="str">
        <f t="shared" si="10198"/>
        <v>LCD Display</v>
      </c>
      <c r="AA5329" s="193">
        <f t="shared" si="10179"/>
        <v>0</v>
      </c>
      <c r="AB5329" s="193" t="str">
        <f t="shared" ref="AB5329" si="10217">AB$154</f>
        <v>Herold, Sarah</v>
      </c>
    </row>
    <row r="5330" spans="1:28" s="188" customFormat="1" ht="17.399999999999999">
      <c r="A5330" s="193" t="str">
        <f t="shared" si="10174"/>
        <v>LCD Display</v>
      </c>
      <c r="B5330" s="193" t="str">
        <f t="shared" si="10175"/>
        <v>BI356LCD Display</v>
      </c>
      <c r="C5330" s="193" t="str">
        <f t="shared" si="10176"/>
        <v>LCD DisplayHerold, Sarah</v>
      </c>
      <c r="D5330" s="193"/>
      <c r="E5330" s="193"/>
      <c r="F5330" s="193" t="str">
        <f t="shared" si="10177"/>
        <v>LCD DisplayRichardson, Vicki</v>
      </c>
      <c r="G5330" s="193" t="str">
        <f t="shared" ref="G5330:M5330" si="10218">G$155</f>
        <v>Richardson, Vicki</v>
      </c>
      <c r="H5330" s="193" t="str">
        <f t="shared" si="10218"/>
        <v>Herold, Sarah</v>
      </c>
      <c r="I5330" s="193" t="str">
        <f t="shared" si="10218"/>
        <v>BI356</v>
      </c>
      <c r="J5330" s="193" t="str">
        <f t="shared" si="10218"/>
        <v>BIONEXIA USA INC</v>
      </c>
      <c r="K5330" s="193" t="str">
        <f t="shared" si="10218"/>
        <v>all</v>
      </c>
      <c r="L5330" s="193" t="str">
        <f t="shared" si="10218"/>
        <v>Jay Halaby &amp; Assoc</v>
      </c>
      <c r="M5330" s="193" t="str">
        <f t="shared" si="10218"/>
        <v>Beauty</v>
      </c>
      <c r="N5330" s="193" t="str">
        <f t="shared" si="10198"/>
        <v>LCD Display</v>
      </c>
      <c r="AA5330" s="193">
        <f t="shared" si="10179"/>
        <v>0</v>
      </c>
      <c r="AB5330" s="193" t="str">
        <f t="shared" ref="AB5330" si="10219">AB$155</f>
        <v>Herold, Sarah</v>
      </c>
    </row>
    <row r="5331" spans="1:28" s="188" customFormat="1" ht="17.399999999999999">
      <c r="A5331" s="193" t="str">
        <f t="shared" si="10174"/>
        <v>LCD Display</v>
      </c>
      <c r="B5331" s="193" t="str">
        <f t="shared" si="10175"/>
        <v>BL345LCD Display</v>
      </c>
      <c r="C5331" s="193" t="str">
        <f t="shared" si="10176"/>
        <v>LCD DisplayHerold, Sarah</v>
      </c>
      <c r="D5331" s="193"/>
      <c r="E5331" s="193"/>
      <c r="F5331" s="193" t="str">
        <f t="shared" si="10177"/>
        <v>LCD DisplayRichardson, Vicki</v>
      </c>
      <c r="G5331" s="193" t="str">
        <f t="shared" ref="G5331:M5331" si="10220">G$156</f>
        <v>Richardson, Vicki</v>
      </c>
      <c r="H5331" s="193" t="str">
        <f t="shared" si="10220"/>
        <v>Herold, Sarah</v>
      </c>
      <c r="I5331" s="193" t="str">
        <f t="shared" si="10220"/>
        <v>BL345</v>
      </c>
      <c r="J5331" s="193" t="str">
        <f t="shared" si="10220"/>
        <v>BLOOMINGDALE'S</v>
      </c>
      <c r="K5331" s="193" t="str">
        <f t="shared" si="10220"/>
        <v>all</v>
      </c>
      <c r="L5331" s="193">
        <f t="shared" si="10220"/>
        <v>0</v>
      </c>
      <c r="M5331" s="193">
        <f t="shared" si="10220"/>
        <v>0</v>
      </c>
      <c r="N5331" s="193" t="str">
        <f t="shared" si="10198"/>
        <v>LCD Display</v>
      </c>
      <c r="AA5331" s="193">
        <f t="shared" si="10179"/>
        <v>0</v>
      </c>
      <c r="AB5331" s="193" t="str">
        <f t="shared" ref="AB5331" si="10221">AB$156</f>
        <v>Herold, Sarah</v>
      </c>
    </row>
    <row r="5332" spans="1:28" s="188" customFormat="1" ht="17.399999999999999">
      <c r="A5332" s="193" t="str">
        <f t="shared" si="10174"/>
        <v>LCD Display</v>
      </c>
      <c r="B5332" s="193" t="str">
        <f t="shared" si="10175"/>
        <v>CE281LCD Display</v>
      </c>
      <c r="C5332" s="193" t="str">
        <f t="shared" si="10176"/>
        <v>LCD DisplayHerold, Sarah</v>
      </c>
      <c r="D5332" s="193"/>
      <c r="E5332" s="193"/>
      <c r="F5332" s="193" t="str">
        <f t="shared" si="10177"/>
        <v>LCD DisplayRichardson, Vicki</v>
      </c>
      <c r="G5332" s="193" t="str">
        <f t="shared" ref="G5332:M5332" si="10222">G$157</f>
        <v>Richardson, Vicki</v>
      </c>
      <c r="H5332" s="193" t="str">
        <f t="shared" si="10222"/>
        <v>Herold, Sarah</v>
      </c>
      <c r="I5332" s="193" t="str">
        <f t="shared" si="10222"/>
        <v>CE281</v>
      </c>
      <c r="J5332" s="193" t="str">
        <f t="shared" si="10222"/>
        <v>CONTEC INTERNATIONAL</v>
      </c>
      <c r="K5332" s="193" t="str">
        <f t="shared" si="10222"/>
        <v>all</v>
      </c>
      <c r="L5332" s="193">
        <f t="shared" si="10222"/>
        <v>0</v>
      </c>
      <c r="M5332" s="193">
        <f t="shared" si="10222"/>
        <v>0</v>
      </c>
      <c r="N5332" s="193" t="str">
        <f t="shared" si="10198"/>
        <v>LCD Display</v>
      </c>
      <c r="AA5332" s="193">
        <f t="shared" si="10179"/>
        <v>0</v>
      </c>
      <c r="AB5332" s="193" t="str">
        <f t="shared" ref="AB5332" si="10223">AB$157</f>
        <v>Herold, Sarah</v>
      </c>
    </row>
    <row r="5333" spans="1:28" s="188" customFormat="1" ht="17.399999999999999">
      <c r="A5333" s="193" t="str">
        <f t="shared" si="10174"/>
        <v>LCD Display</v>
      </c>
      <c r="B5333" s="193" t="str">
        <f t="shared" si="10175"/>
        <v>CH901LCD Display</v>
      </c>
      <c r="C5333" s="193" t="str">
        <f t="shared" si="10176"/>
        <v>LCD DisplayHerold, Sarah</v>
      </c>
      <c r="D5333" s="193"/>
      <c r="E5333" s="193"/>
      <c r="F5333" s="193" t="str">
        <f t="shared" si="10177"/>
        <v>LCD DisplayRichardson, Vicki</v>
      </c>
      <c r="G5333" s="193" t="str">
        <f t="shared" ref="G5333:M5333" si="10224">G$158</f>
        <v>Richardson, Vicki</v>
      </c>
      <c r="H5333" s="193" t="str">
        <f t="shared" si="10224"/>
        <v>Herold, Sarah</v>
      </c>
      <c r="I5333" s="193" t="str">
        <f t="shared" si="10224"/>
        <v>CH901</v>
      </c>
      <c r="J5333" s="193" t="str">
        <f t="shared" si="10224"/>
        <v>CHENICE PRO SALON</v>
      </c>
      <c r="K5333" s="193" t="str">
        <f t="shared" si="10224"/>
        <v>all</v>
      </c>
      <c r="L5333" s="193" t="str">
        <f t="shared" si="10224"/>
        <v>Jay Halaby &amp; Assoc</v>
      </c>
      <c r="M5333" s="193" t="str">
        <f t="shared" si="10224"/>
        <v>Beauty</v>
      </c>
      <c r="N5333" s="193" t="str">
        <f t="shared" si="10198"/>
        <v>LCD Display</v>
      </c>
      <c r="AA5333" s="193">
        <f t="shared" si="10179"/>
        <v>0</v>
      </c>
      <c r="AB5333" s="193" t="str">
        <f t="shared" ref="AB5333" si="10225">AB$158</f>
        <v>Herold, Sarah</v>
      </c>
    </row>
    <row r="5334" spans="1:28" s="188" customFormat="1" ht="17.399999999999999">
      <c r="A5334" s="193" t="str">
        <f t="shared" si="10174"/>
        <v>LCD Display</v>
      </c>
      <c r="B5334" s="193" t="str">
        <f t="shared" si="10175"/>
        <v>CR854LCD Display</v>
      </c>
      <c r="C5334" s="193" t="str">
        <f t="shared" si="10176"/>
        <v>LCD DisplayHerold, Sarah</v>
      </c>
      <c r="D5334" s="193"/>
      <c r="E5334" s="193"/>
      <c r="F5334" s="193" t="str">
        <f t="shared" si="10177"/>
        <v>LCD DisplayRichardson, Vicki</v>
      </c>
      <c r="G5334" s="193" t="str">
        <f t="shared" ref="G5334:M5334" si="10226">G$159</f>
        <v>Richardson, Vicki</v>
      </c>
      <c r="H5334" s="193" t="str">
        <f t="shared" si="10226"/>
        <v>Herold, Sarah</v>
      </c>
      <c r="I5334" s="193" t="str">
        <f t="shared" si="10226"/>
        <v>CR854</v>
      </c>
      <c r="J5334" s="193" t="str">
        <f t="shared" si="10226"/>
        <v>CREATIVE BEAUTY CONCEPTS</v>
      </c>
      <c r="K5334" s="193" t="str">
        <f t="shared" si="10226"/>
        <v>all</v>
      </c>
      <c r="L5334" s="193" t="str">
        <f t="shared" si="10226"/>
        <v>Jay Halaby &amp; Assoc</v>
      </c>
      <c r="M5334" s="193" t="str">
        <f t="shared" si="10226"/>
        <v>Beauty</v>
      </c>
      <c r="N5334" s="193" t="str">
        <f t="shared" si="10198"/>
        <v>LCD Display</v>
      </c>
      <c r="AA5334" s="193">
        <f t="shared" si="10179"/>
        <v>0</v>
      </c>
      <c r="AB5334" s="193" t="str">
        <f t="shared" ref="AB5334" si="10227">AB$159</f>
        <v>Herold, Sarah</v>
      </c>
    </row>
    <row r="5335" spans="1:28" s="188" customFormat="1" ht="17.399999999999999">
      <c r="A5335" s="193" t="str">
        <f t="shared" si="10174"/>
        <v>LCD Display</v>
      </c>
      <c r="B5335" s="193" t="str">
        <f t="shared" si="10175"/>
        <v>CY001LCD Display</v>
      </c>
      <c r="C5335" s="193" t="str">
        <f t="shared" si="10176"/>
        <v>LCD DisplayHerold, Sarah</v>
      </c>
      <c r="D5335" s="193"/>
      <c r="E5335" s="193"/>
      <c r="F5335" s="193" t="str">
        <f t="shared" si="10177"/>
        <v>LCD DisplayRichardson, Vicki</v>
      </c>
      <c r="G5335" s="193" t="str">
        <f t="shared" ref="G5335:M5335" si="10228">G$160</f>
        <v>Richardson, Vicki</v>
      </c>
      <c r="H5335" s="193" t="str">
        <f t="shared" si="10228"/>
        <v>Herold, Sarah</v>
      </c>
      <c r="I5335" s="193" t="str">
        <f t="shared" si="10228"/>
        <v>CY001</v>
      </c>
      <c r="J5335" s="193" t="str">
        <f t="shared" si="10228"/>
        <v>CYNTHIA SALON SERVICES</v>
      </c>
      <c r="K5335" s="193" t="str">
        <f t="shared" si="10228"/>
        <v>all</v>
      </c>
      <c r="L5335" s="193" t="str">
        <f t="shared" si="10228"/>
        <v>Jay Halaby &amp; Assoc</v>
      </c>
      <c r="M5335" s="193" t="str">
        <f t="shared" si="10228"/>
        <v>Beauty</v>
      </c>
      <c r="N5335" s="193" t="str">
        <f t="shared" si="10198"/>
        <v>LCD Display</v>
      </c>
      <c r="AA5335" s="193">
        <f t="shared" si="10179"/>
        <v>0</v>
      </c>
      <c r="AB5335" s="193" t="str">
        <f t="shared" ref="AB5335" si="10229">AB$160</f>
        <v>Herold, Sarah</v>
      </c>
    </row>
    <row r="5336" spans="1:28" s="188" customFormat="1" ht="17.399999999999999">
      <c r="A5336" s="193" t="str">
        <f t="shared" si="10174"/>
        <v>LCD Display</v>
      </c>
      <c r="B5336" s="193" t="str">
        <f t="shared" si="10175"/>
        <v>DM026LCD Display</v>
      </c>
      <c r="C5336" s="193" t="str">
        <f t="shared" si="10176"/>
        <v>LCD DisplayHerold, Sarah</v>
      </c>
      <c r="D5336" s="193"/>
      <c r="E5336" s="193"/>
      <c r="F5336" s="193" t="str">
        <f t="shared" si="10177"/>
        <v>LCD DisplayRichardson, Vicki</v>
      </c>
      <c r="G5336" s="193" t="str">
        <f t="shared" ref="G5336:M5336" si="10230">G$161</f>
        <v>Richardson, Vicki</v>
      </c>
      <c r="H5336" s="193" t="str">
        <f t="shared" si="10230"/>
        <v>Herold, Sarah</v>
      </c>
      <c r="I5336" s="193" t="str">
        <f t="shared" si="10230"/>
        <v>DM026</v>
      </c>
      <c r="J5336" s="193" t="str">
        <f t="shared" si="10230"/>
        <v>DISCOVER SALON SERVICES</v>
      </c>
      <c r="K5336" s="193" t="str">
        <f t="shared" si="10230"/>
        <v>all</v>
      </c>
      <c r="L5336" s="193" t="str">
        <f t="shared" si="10230"/>
        <v>Jay Halaby &amp; Assoc</v>
      </c>
      <c r="M5336" s="193" t="str">
        <f t="shared" si="10230"/>
        <v>Beauty</v>
      </c>
      <c r="N5336" s="193" t="str">
        <f t="shared" si="10198"/>
        <v>LCD Display</v>
      </c>
      <c r="AA5336" s="193">
        <f t="shared" si="10179"/>
        <v>0</v>
      </c>
      <c r="AB5336" s="193" t="str">
        <f t="shared" ref="AB5336" si="10231">AB$161</f>
        <v>Herold, Sarah</v>
      </c>
    </row>
    <row r="5337" spans="1:28" s="188" customFormat="1" ht="17.399999999999999">
      <c r="A5337" s="193" t="str">
        <f t="shared" si="10174"/>
        <v>LCD Display</v>
      </c>
      <c r="B5337" s="193" t="str">
        <f t="shared" si="10175"/>
        <v>EC238LCD Display</v>
      </c>
      <c r="C5337" s="193" t="str">
        <f t="shared" si="10176"/>
        <v>LCD DisplayHerold, Sarah</v>
      </c>
      <c r="D5337" s="193"/>
      <c r="E5337" s="193"/>
      <c r="F5337" s="193" t="str">
        <f t="shared" si="10177"/>
        <v>LCD DisplayRichardson, Vicki</v>
      </c>
      <c r="G5337" s="193" t="str">
        <f t="shared" ref="G5337:M5337" si="10232">G$162</f>
        <v>Richardson, Vicki</v>
      </c>
      <c r="H5337" s="193" t="str">
        <f t="shared" si="10232"/>
        <v>Herold, Sarah</v>
      </c>
      <c r="I5337" s="193" t="str">
        <f t="shared" si="10232"/>
        <v>EC238</v>
      </c>
      <c r="J5337" s="193" t="str">
        <f t="shared" si="10232"/>
        <v>ECONOMY BEAUTY SUPPLY</v>
      </c>
      <c r="K5337" s="193" t="str">
        <f t="shared" si="10232"/>
        <v>all</v>
      </c>
      <c r="L5337" s="193" t="str">
        <f t="shared" si="10232"/>
        <v>Jay Halaby &amp; Assoc</v>
      </c>
      <c r="M5337" s="193" t="str">
        <f t="shared" si="10232"/>
        <v>Beauty</v>
      </c>
      <c r="N5337" s="193" t="str">
        <f t="shared" si="10198"/>
        <v>LCD Display</v>
      </c>
      <c r="AA5337" s="193">
        <f t="shared" si="10179"/>
        <v>0</v>
      </c>
      <c r="AB5337" s="193" t="str">
        <f t="shared" ref="AB5337" si="10233">AB$162</f>
        <v>Herold, Sarah</v>
      </c>
    </row>
    <row r="5338" spans="1:28" s="188" customFormat="1" ht="17.399999999999999">
      <c r="A5338" s="193" t="str">
        <f t="shared" si="10174"/>
        <v>LCD Display</v>
      </c>
      <c r="B5338" s="193" t="str">
        <f t="shared" si="10175"/>
        <v>EC301LCD Display</v>
      </c>
      <c r="C5338" s="193" t="str">
        <f t="shared" si="10176"/>
        <v>LCD DisplayHerold, Sarah</v>
      </c>
      <c r="D5338" s="193"/>
      <c r="E5338" s="193"/>
      <c r="F5338" s="193" t="str">
        <f t="shared" si="10177"/>
        <v>LCD DisplayRichardson, Vicki</v>
      </c>
      <c r="G5338" s="193" t="str">
        <f t="shared" ref="G5338:M5338" si="10234">G$163</f>
        <v>Richardson, Vicki</v>
      </c>
      <c r="H5338" s="193" t="str">
        <f t="shared" si="10234"/>
        <v>Herold, Sarah</v>
      </c>
      <c r="I5338" s="193" t="str">
        <f t="shared" si="10234"/>
        <v>EC301</v>
      </c>
      <c r="J5338" s="193" t="str">
        <f t="shared" si="10234"/>
        <v>FINELINE DISTRIBUTOR INC</v>
      </c>
      <c r="K5338" s="193" t="str">
        <f t="shared" si="10234"/>
        <v>all</v>
      </c>
      <c r="L5338" s="193" t="str">
        <f t="shared" si="10234"/>
        <v>Jay Halaby &amp; Assoc</v>
      </c>
      <c r="M5338" s="193" t="str">
        <f t="shared" si="10234"/>
        <v>Beauty</v>
      </c>
      <c r="N5338" s="193" t="str">
        <f t="shared" si="10198"/>
        <v>LCD Display</v>
      </c>
      <c r="AA5338" s="193">
        <f t="shared" si="10179"/>
        <v>0</v>
      </c>
      <c r="AB5338" s="193" t="str">
        <f t="shared" ref="AB5338" si="10235">AB$163</f>
        <v>Herold, Sarah</v>
      </c>
    </row>
    <row r="5339" spans="1:28" s="188" customFormat="1" ht="17.399999999999999">
      <c r="A5339" s="193" t="str">
        <f t="shared" si="10174"/>
        <v>LCD Display</v>
      </c>
      <c r="B5339" s="193" t="str">
        <f t="shared" si="10175"/>
        <v>EV146LCD Display</v>
      </c>
      <c r="C5339" s="193" t="str">
        <f t="shared" si="10176"/>
        <v>LCD DisplayHerold, Sarah</v>
      </c>
      <c r="D5339" s="193"/>
      <c r="E5339" s="193"/>
      <c r="F5339" s="193" t="str">
        <f t="shared" si="10177"/>
        <v>LCD DisplayRichardson, Vicki</v>
      </c>
      <c r="G5339" s="193" t="str">
        <f t="shared" ref="G5339:M5339" si="10236">G$164</f>
        <v>Richardson, Vicki</v>
      </c>
      <c r="H5339" s="193" t="str">
        <f t="shared" si="10236"/>
        <v>Herold, Sarah</v>
      </c>
      <c r="I5339" s="193" t="str">
        <f t="shared" si="10236"/>
        <v>EV146</v>
      </c>
      <c r="J5339" s="193" t="str">
        <f t="shared" si="10236"/>
        <v>EVERGREEN TEAM USA</v>
      </c>
      <c r="K5339" s="193" t="str">
        <f t="shared" si="10236"/>
        <v>all</v>
      </c>
      <c r="L5339" s="193" t="str">
        <f t="shared" si="10236"/>
        <v>Jay Halaby &amp; Assoc</v>
      </c>
      <c r="M5339" s="193" t="str">
        <f t="shared" si="10236"/>
        <v>Beauty</v>
      </c>
      <c r="N5339" s="193" t="str">
        <f t="shared" si="10198"/>
        <v>LCD Display</v>
      </c>
      <c r="AA5339" s="193">
        <f t="shared" si="10179"/>
        <v>0</v>
      </c>
      <c r="AB5339" s="193" t="str">
        <f t="shared" ref="AB5339" si="10237">AB$164</f>
        <v>Herold, Sarah</v>
      </c>
    </row>
    <row r="5340" spans="1:28" s="188" customFormat="1" ht="17.399999999999999">
      <c r="A5340" s="193" t="str">
        <f t="shared" si="10174"/>
        <v>LCD Display</v>
      </c>
      <c r="B5340" s="193" t="str">
        <f t="shared" si="10175"/>
        <v>FO396LCD Display</v>
      </c>
      <c r="C5340" s="193" t="str">
        <f t="shared" si="10176"/>
        <v>LCD DisplayHerold, Sarah</v>
      </c>
      <c r="D5340" s="193"/>
      <c r="E5340" s="193"/>
      <c r="F5340" s="193" t="str">
        <f t="shared" si="10177"/>
        <v>LCD DisplayRichardson, Vicki</v>
      </c>
      <c r="G5340" s="193" t="str">
        <f t="shared" ref="G5340:M5340" si="10238">G$165</f>
        <v>Richardson, Vicki</v>
      </c>
      <c r="H5340" s="193" t="str">
        <f t="shared" si="10238"/>
        <v>Herold, Sarah</v>
      </c>
      <c r="I5340" s="193" t="str">
        <f t="shared" si="10238"/>
        <v>FO396</v>
      </c>
      <c r="J5340" s="193" t="str">
        <f t="shared" si="10238"/>
        <v>FOUR STAR BEAUTY SUPPLY CORP</v>
      </c>
      <c r="K5340" s="193" t="str">
        <f t="shared" si="10238"/>
        <v>all</v>
      </c>
      <c r="L5340" s="193" t="str">
        <f t="shared" si="10238"/>
        <v>Jay Halaby &amp; Assoc</v>
      </c>
      <c r="M5340" s="193" t="str">
        <f t="shared" si="10238"/>
        <v>Beauty</v>
      </c>
      <c r="N5340" s="193" t="str">
        <f t="shared" si="10198"/>
        <v>LCD Display</v>
      </c>
      <c r="AA5340" s="193">
        <f t="shared" si="10179"/>
        <v>0</v>
      </c>
      <c r="AB5340" s="193" t="str">
        <f t="shared" ref="AB5340" si="10239">AB$165</f>
        <v>Herold, Sarah</v>
      </c>
    </row>
    <row r="5341" spans="1:28" s="188" customFormat="1" ht="17.399999999999999">
      <c r="A5341" s="193" t="str">
        <f t="shared" si="10174"/>
        <v>LCD Display</v>
      </c>
      <c r="B5341" s="193" t="str">
        <f t="shared" si="10175"/>
        <v>GR900LCD Display</v>
      </c>
      <c r="C5341" s="193" t="str">
        <f t="shared" si="10176"/>
        <v>LCD DisplayHerold, Sarah</v>
      </c>
      <c r="D5341" s="193"/>
      <c r="E5341" s="193"/>
      <c r="F5341" s="193" t="str">
        <f t="shared" si="10177"/>
        <v>LCD DisplayRichardson, Vicki</v>
      </c>
      <c r="G5341" s="193" t="str">
        <f t="shared" ref="G5341:M5341" si="10240">G$166</f>
        <v>Richardson, Vicki</v>
      </c>
      <c r="H5341" s="193" t="str">
        <f t="shared" si="10240"/>
        <v>Herold, Sarah</v>
      </c>
      <c r="I5341" s="193" t="str">
        <f t="shared" si="10240"/>
        <v>GR900</v>
      </c>
      <c r="J5341" s="193" t="str">
        <f t="shared" si="10240"/>
        <v>GROOM IT INDUSTRIES</v>
      </c>
      <c r="K5341" s="193" t="str">
        <f t="shared" si="10240"/>
        <v>all</v>
      </c>
      <c r="L5341" s="193" t="str">
        <f t="shared" si="10240"/>
        <v>Jay Halaby &amp; Assoc</v>
      </c>
      <c r="M5341" s="193" t="str">
        <f t="shared" si="10240"/>
        <v>Beauty</v>
      </c>
      <c r="N5341" s="193" t="str">
        <f t="shared" si="10198"/>
        <v>LCD Display</v>
      </c>
      <c r="AA5341" s="193">
        <f t="shared" si="10179"/>
        <v>0</v>
      </c>
      <c r="AB5341" s="193" t="str">
        <f t="shared" ref="AB5341" si="10241">AB$166</f>
        <v>Herold, Sarah</v>
      </c>
    </row>
    <row r="5342" spans="1:28" s="188" customFormat="1" ht="17.399999999999999">
      <c r="A5342" s="193" t="str">
        <f t="shared" si="10174"/>
        <v>LCD Display</v>
      </c>
      <c r="B5342" s="193" t="str">
        <f t="shared" si="10175"/>
        <v>IN021LCD Display</v>
      </c>
      <c r="C5342" s="193" t="str">
        <f t="shared" si="10176"/>
        <v>LCD DisplayHerold, Sarah</v>
      </c>
      <c r="D5342" s="193"/>
      <c r="E5342" s="193"/>
      <c r="F5342" s="193" t="str">
        <f t="shared" si="10177"/>
        <v>LCD DisplayRichardson, Vicki</v>
      </c>
      <c r="G5342" s="193" t="str">
        <f t="shared" ref="G5342:M5342" si="10242">G$167</f>
        <v>Richardson, Vicki</v>
      </c>
      <c r="H5342" s="193" t="str">
        <f t="shared" si="10242"/>
        <v>Herold, Sarah</v>
      </c>
      <c r="I5342" s="193" t="str">
        <f t="shared" si="10242"/>
        <v>IN021</v>
      </c>
      <c r="J5342" s="193" t="str">
        <f t="shared" si="10242"/>
        <v>INTERNATIONAL SALON/UNITED BEAUTY</v>
      </c>
      <c r="K5342" s="193" t="str">
        <f t="shared" si="10242"/>
        <v>all</v>
      </c>
      <c r="L5342" s="193" t="str">
        <f t="shared" si="10242"/>
        <v>Jay Halaby &amp; Assoc</v>
      </c>
      <c r="M5342" s="193" t="str">
        <f t="shared" si="10242"/>
        <v>Beauty</v>
      </c>
      <c r="N5342" s="193" t="str">
        <f t="shared" si="10198"/>
        <v>LCD Display</v>
      </c>
      <c r="AA5342" s="193">
        <f t="shared" si="10179"/>
        <v>0</v>
      </c>
      <c r="AB5342" s="193" t="str">
        <f t="shared" ref="AB5342" si="10243">AB$167</f>
        <v>Herold, Sarah</v>
      </c>
    </row>
    <row r="5343" spans="1:28" s="188" customFormat="1" ht="17.399999999999999">
      <c r="A5343" s="193" t="str">
        <f t="shared" si="10174"/>
        <v>LCD Display</v>
      </c>
      <c r="B5343" s="193" t="str">
        <f t="shared" si="10175"/>
        <v>IN883LCD Display</v>
      </c>
      <c r="C5343" s="193" t="str">
        <f t="shared" si="10176"/>
        <v>LCD DisplayHerold, Sarah</v>
      </c>
      <c r="D5343" s="193"/>
      <c r="E5343" s="193"/>
      <c r="F5343" s="193" t="str">
        <f t="shared" si="10177"/>
        <v>LCD DisplayRichardson, Vicki</v>
      </c>
      <c r="G5343" s="193" t="str">
        <f t="shared" ref="G5343:M5343" si="10244">G$168</f>
        <v>Richardson, Vicki</v>
      </c>
      <c r="H5343" s="193" t="str">
        <f t="shared" si="10244"/>
        <v>Herold, Sarah</v>
      </c>
      <c r="I5343" s="193" t="str">
        <f t="shared" si="10244"/>
        <v>IN883</v>
      </c>
      <c r="J5343" s="193" t="str">
        <f t="shared" si="10244"/>
        <v>INNOVATIVE SALON SOLUTIONS</v>
      </c>
      <c r="K5343" s="193" t="str">
        <f t="shared" si="10244"/>
        <v>all</v>
      </c>
      <c r="L5343" s="193" t="str">
        <f t="shared" si="10244"/>
        <v>Jay Halaby &amp; Assoc</v>
      </c>
      <c r="M5343" s="193" t="str">
        <f t="shared" si="10244"/>
        <v>Beauty</v>
      </c>
      <c r="N5343" s="193" t="str">
        <f t="shared" si="10198"/>
        <v>LCD Display</v>
      </c>
      <c r="AA5343" s="193">
        <f t="shared" si="10179"/>
        <v>0</v>
      </c>
      <c r="AB5343" s="193" t="str">
        <f t="shared" ref="AB5343" si="10245">AB$168</f>
        <v>Herold, Sarah</v>
      </c>
    </row>
    <row r="5344" spans="1:28" s="188" customFormat="1" ht="17.399999999999999">
      <c r="A5344" s="193" t="str">
        <f t="shared" si="10174"/>
        <v>LCD Display</v>
      </c>
      <c r="B5344" s="193" t="str">
        <f t="shared" si="10175"/>
        <v>J0250LCD Display</v>
      </c>
      <c r="C5344" s="193" t="str">
        <f t="shared" si="10176"/>
        <v>LCD DisplayHerold, Sarah</v>
      </c>
      <c r="D5344" s="193"/>
      <c r="E5344" s="193"/>
      <c r="F5344" s="193" t="str">
        <f t="shared" si="10177"/>
        <v>LCD DisplayRichardson, Vicki</v>
      </c>
      <c r="G5344" s="193" t="str">
        <f t="shared" ref="G5344:M5344" si="10246">G$169</f>
        <v>Richardson, Vicki</v>
      </c>
      <c r="H5344" s="193" t="str">
        <f t="shared" si="10246"/>
        <v>Herold, Sarah</v>
      </c>
      <c r="I5344" s="193" t="str">
        <f t="shared" si="10246"/>
        <v>J0250</v>
      </c>
      <c r="J5344" s="193" t="str">
        <f t="shared" si="10246"/>
        <v>NORDSTROM</v>
      </c>
      <c r="K5344" s="193" t="str">
        <f t="shared" si="10246"/>
        <v>all</v>
      </c>
      <c r="L5344" s="193">
        <f t="shared" si="10246"/>
        <v>0</v>
      </c>
      <c r="M5344" s="193">
        <f t="shared" si="10246"/>
        <v>0</v>
      </c>
      <c r="N5344" s="193" t="str">
        <f t="shared" si="10198"/>
        <v>LCD Display</v>
      </c>
      <c r="AA5344" s="193">
        <f t="shared" si="10179"/>
        <v>0</v>
      </c>
      <c r="AB5344" s="193" t="str">
        <f t="shared" ref="AB5344" si="10247">AB$169</f>
        <v>Herold, Sarah</v>
      </c>
    </row>
    <row r="5345" spans="1:28" s="188" customFormat="1" ht="17.399999999999999">
      <c r="A5345" s="193" t="str">
        <f t="shared" si="10174"/>
        <v>LCD Display</v>
      </c>
      <c r="B5345" s="193" t="str">
        <f t="shared" si="10175"/>
        <v>JL011LCD Display</v>
      </c>
      <c r="C5345" s="193" t="str">
        <f t="shared" si="10176"/>
        <v>LCD DisplayHerold, Sarah</v>
      </c>
      <c r="D5345" s="193"/>
      <c r="E5345" s="193"/>
      <c r="F5345" s="193" t="str">
        <f t="shared" si="10177"/>
        <v>LCD DisplayRichardson, Vicki</v>
      </c>
      <c r="G5345" s="193" t="str">
        <f t="shared" ref="G5345:M5345" si="10248">G$170</f>
        <v>Richardson, Vicki</v>
      </c>
      <c r="H5345" s="193" t="str">
        <f t="shared" si="10248"/>
        <v>Herold, Sarah</v>
      </c>
      <c r="I5345" s="193" t="str">
        <f t="shared" si="10248"/>
        <v>JL011</v>
      </c>
      <c r="J5345" s="193" t="str">
        <f t="shared" si="10248"/>
        <v>JLMOON INC / PINK BEAUTY</v>
      </c>
      <c r="K5345" s="193" t="str">
        <f t="shared" si="10248"/>
        <v>all</v>
      </c>
      <c r="L5345" s="193" t="str">
        <f t="shared" si="10248"/>
        <v>Jay Halaby &amp; Assoc</v>
      </c>
      <c r="M5345" s="193" t="str">
        <f t="shared" si="10248"/>
        <v>Beauty</v>
      </c>
      <c r="N5345" s="193" t="str">
        <f t="shared" si="10198"/>
        <v>LCD Display</v>
      </c>
      <c r="AA5345" s="193">
        <f t="shared" si="10179"/>
        <v>0</v>
      </c>
      <c r="AB5345" s="193" t="str">
        <f t="shared" ref="AB5345" si="10249">AB$170</f>
        <v>Herold, Sarah</v>
      </c>
    </row>
    <row r="5346" spans="1:28" s="188" customFormat="1" ht="17.399999999999999">
      <c r="A5346" s="193" t="str">
        <f t="shared" si="10174"/>
        <v>LCD Display</v>
      </c>
      <c r="B5346" s="193" t="str">
        <f t="shared" si="10175"/>
        <v>JO471LCD Display</v>
      </c>
      <c r="C5346" s="193" t="str">
        <f t="shared" si="10176"/>
        <v>LCD DisplayHerold, Sarah</v>
      </c>
      <c r="D5346" s="193"/>
      <c r="E5346" s="193"/>
      <c r="F5346" s="193" t="str">
        <f t="shared" si="10177"/>
        <v>LCD DisplayRichardson, Vicki</v>
      </c>
      <c r="G5346" s="193" t="str">
        <f t="shared" ref="G5346:M5346" si="10250">G$171</f>
        <v>Richardson, Vicki</v>
      </c>
      <c r="H5346" s="193" t="str">
        <f t="shared" si="10250"/>
        <v>Herold, Sarah</v>
      </c>
      <c r="I5346" s="193" t="str">
        <f t="shared" si="10250"/>
        <v>JO471</v>
      </c>
      <c r="J5346" s="193" t="str">
        <f t="shared" si="10250"/>
        <v>JSKY SOLUTION INC</v>
      </c>
      <c r="K5346" s="193" t="str">
        <f t="shared" si="10250"/>
        <v>all</v>
      </c>
      <c r="L5346" s="193" t="str">
        <f t="shared" si="10250"/>
        <v>Jay Halaby &amp; Assoc</v>
      </c>
      <c r="M5346" s="193" t="str">
        <f t="shared" si="10250"/>
        <v>Beauty</v>
      </c>
      <c r="N5346" s="193" t="str">
        <f t="shared" si="10198"/>
        <v>LCD Display</v>
      </c>
      <c r="AA5346" s="193">
        <f t="shared" si="10179"/>
        <v>0</v>
      </c>
      <c r="AB5346" s="193" t="str">
        <f t="shared" ref="AB5346" si="10251">AB$171</f>
        <v>Herold, Sarah</v>
      </c>
    </row>
    <row r="5347" spans="1:28" s="188" customFormat="1" ht="17.399999999999999">
      <c r="A5347" s="193" t="str">
        <f t="shared" si="10174"/>
        <v>LCD Display</v>
      </c>
      <c r="B5347" s="193" t="str">
        <f t="shared" si="10175"/>
        <v>JR091LCD Display</v>
      </c>
      <c r="C5347" s="193" t="str">
        <f t="shared" si="10176"/>
        <v>LCD DisplayHerold, Sarah</v>
      </c>
      <c r="D5347" s="193"/>
      <c r="E5347" s="193"/>
      <c r="F5347" s="193" t="str">
        <f t="shared" si="10177"/>
        <v>LCD DisplayRichardson, Vicki</v>
      </c>
      <c r="G5347" s="193" t="str">
        <f t="shared" ref="G5347:M5347" si="10252">G$172</f>
        <v>Richardson, Vicki</v>
      </c>
      <c r="H5347" s="193" t="str">
        <f t="shared" si="10252"/>
        <v>Herold, Sarah</v>
      </c>
      <c r="I5347" s="193" t="str">
        <f t="shared" si="10252"/>
        <v>JR091</v>
      </c>
      <c r="J5347" s="193" t="str">
        <f t="shared" si="10252"/>
        <v>J &amp; R BEAUTY SUPPLY</v>
      </c>
      <c r="K5347" s="193" t="str">
        <f t="shared" si="10252"/>
        <v>all</v>
      </c>
      <c r="L5347" s="193" t="str">
        <f t="shared" si="10252"/>
        <v>Jay Halaby &amp; Assoc</v>
      </c>
      <c r="M5347" s="193" t="str">
        <f t="shared" si="10252"/>
        <v>Beauty</v>
      </c>
      <c r="N5347" s="193" t="str">
        <f t="shared" si="10198"/>
        <v>LCD Display</v>
      </c>
      <c r="AA5347" s="193">
        <f t="shared" si="10179"/>
        <v>0</v>
      </c>
      <c r="AB5347" s="193" t="str">
        <f t="shared" ref="AB5347" si="10253">AB$172</f>
        <v>Herold, Sarah</v>
      </c>
    </row>
    <row r="5348" spans="1:28" s="188" customFormat="1" ht="17.399999999999999">
      <c r="A5348" s="193" t="str">
        <f t="shared" si="10174"/>
        <v>LCD Display</v>
      </c>
      <c r="B5348" s="193" t="str">
        <f t="shared" si="10175"/>
        <v>KA388LCD Display</v>
      </c>
      <c r="C5348" s="193" t="str">
        <f t="shared" si="10176"/>
        <v>LCD DisplayHerold, Sarah</v>
      </c>
      <c r="D5348" s="193"/>
      <c r="E5348" s="193"/>
      <c r="F5348" s="193" t="str">
        <f t="shared" si="10177"/>
        <v>LCD DisplayRichardson, Vicki</v>
      </c>
      <c r="G5348" s="193" t="str">
        <f t="shared" ref="G5348:M5348" si="10254">G$173</f>
        <v>Richardson, Vicki</v>
      </c>
      <c r="H5348" s="193" t="str">
        <f t="shared" si="10254"/>
        <v>Herold, Sarah</v>
      </c>
      <c r="I5348" s="193" t="str">
        <f t="shared" si="10254"/>
        <v>KA388</v>
      </c>
      <c r="J5348" s="193" t="str">
        <f t="shared" si="10254"/>
        <v>KANAR, Inc</v>
      </c>
      <c r="K5348" s="193" t="str">
        <f t="shared" si="10254"/>
        <v>all</v>
      </c>
      <c r="L5348" s="193">
        <f t="shared" si="10254"/>
        <v>0</v>
      </c>
      <c r="M5348" s="193">
        <f t="shared" si="10254"/>
        <v>0</v>
      </c>
      <c r="N5348" s="193" t="str">
        <f t="shared" si="10198"/>
        <v>LCD Display</v>
      </c>
      <c r="AA5348" s="193">
        <f t="shared" si="10179"/>
        <v>0</v>
      </c>
      <c r="AB5348" s="193" t="str">
        <f t="shared" ref="AB5348" si="10255">AB$173</f>
        <v>Herold, Sarah</v>
      </c>
    </row>
    <row r="5349" spans="1:28" s="188" customFormat="1" ht="17.399999999999999">
      <c r="A5349" s="193" t="str">
        <f t="shared" si="10174"/>
        <v>LCD Display</v>
      </c>
      <c r="B5349" s="193" t="str">
        <f t="shared" si="10175"/>
        <v>LA971LCD Display</v>
      </c>
      <c r="C5349" s="193" t="str">
        <f t="shared" si="10176"/>
        <v>LCD DisplayHerold, Sarah</v>
      </c>
      <c r="D5349" s="193"/>
      <c r="E5349" s="193"/>
      <c r="F5349" s="193" t="str">
        <f t="shared" si="10177"/>
        <v>LCD DisplayRichardson, Vicki</v>
      </c>
      <c r="G5349" s="193" t="str">
        <f t="shared" ref="G5349:M5349" si="10256">G$174</f>
        <v>Richardson, Vicki</v>
      </c>
      <c r="H5349" s="193" t="str">
        <f t="shared" si="10256"/>
        <v>Herold, Sarah</v>
      </c>
      <c r="I5349" s="193" t="str">
        <f t="shared" si="10256"/>
        <v>LA971</v>
      </c>
      <c r="J5349" s="193" t="str">
        <f t="shared" si="10256"/>
        <v>LA SHEAR</v>
      </c>
      <c r="K5349" s="193" t="str">
        <f t="shared" si="10256"/>
        <v>all</v>
      </c>
      <c r="L5349" s="193" t="str">
        <f t="shared" si="10256"/>
        <v>Jay Halaby &amp; Assoc</v>
      </c>
      <c r="M5349" s="193" t="str">
        <f t="shared" si="10256"/>
        <v>Beauty</v>
      </c>
      <c r="N5349" s="193" t="str">
        <f t="shared" si="10198"/>
        <v>LCD Display</v>
      </c>
      <c r="AA5349" s="193">
        <f t="shared" si="10179"/>
        <v>0</v>
      </c>
      <c r="AB5349" s="193" t="str">
        <f t="shared" ref="AB5349" si="10257">AB$174</f>
        <v>Herold, Sarah</v>
      </c>
    </row>
    <row r="5350" spans="1:28" s="188" customFormat="1" ht="17.399999999999999">
      <c r="A5350" s="193" t="str">
        <f t="shared" si="10174"/>
        <v>LCD Display</v>
      </c>
      <c r="B5350" s="193" t="str">
        <f t="shared" si="10175"/>
        <v>LE620LCD Display</v>
      </c>
      <c r="C5350" s="193" t="str">
        <f t="shared" si="10176"/>
        <v>LCD DisplayHerold, Sarah</v>
      </c>
      <c r="D5350" s="193"/>
      <c r="E5350" s="193"/>
      <c r="F5350" s="193" t="str">
        <f t="shared" si="10177"/>
        <v>LCD DisplayRichardson, Vicki</v>
      </c>
      <c r="G5350" s="193" t="str">
        <f t="shared" ref="G5350:M5350" si="10258">G$175</f>
        <v>Richardson, Vicki</v>
      </c>
      <c r="H5350" s="193" t="str">
        <f t="shared" si="10258"/>
        <v>Herold, Sarah</v>
      </c>
      <c r="I5350" s="193" t="str">
        <f t="shared" si="10258"/>
        <v>LE620</v>
      </c>
      <c r="J5350" s="193" t="str">
        <f t="shared" si="10258"/>
        <v>LEZLY'S BEAUTY</v>
      </c>
      <c r="K5350" s="193" t="str">
        <f t="shared" si="10258"/>
        <v>all</v>
      </c>
      <c r="L5350" s="193" t="str">
        <f t="shared" si="10258"/>
        <v>Jay Halaby &amp; Assoc</v>
      </c>
      <c r="M5350" s="193" t="str">
        <f t="shared" si="10258"/>
        <v>Beauty</v>
      </c>
      <c r="N5350" s="193" t="str">
        <f t="shared" si="10198"/>
        <v>LCD Display</v>
      </c>
      <c r="AA5350" s="193">
        <f t="shared" si="10179"/>
        <v>0</v>
      </c>
      <c r="AB5350" s="193" t="str">
        <f t="shared" ref="AB5350" si="10259">AB$175</f>
        <v>Herold, Sarah</v>
      </c>
    </row>
    <row r="5351" spans="1:28" s="188" customFormat="1" ht="17.399999999999999">
      <c r="A5351" s="193" t="str">
        <f t="shared" si="10174"/>
        <v>LCD Display</v>
      </c>
      <c r="B5351" s="193" t="str">
        <f t="shared" si="10175"/>
        <v>MC546LCD Display</v>
      </c>
      <c r="C5351" s="193" t="str">
        <f t="shared" si="10176"/>
        <v>LCD DisplayHerold, Sarah</v>
      </c>
      <c r="D5351" s="193"/>
      <c r="E5351" s="193"/>
      <c r="F5351" s="193" t="str">
        <f t="shared" si="10177"/>
        <v>LCD DisplayRichardson, Vicki</v>
      </c>
      <c r="G5351" s="193" t="str">
        <f t="shared" ref="G5351:M5351" si="10260">G$176</f>
        <v>Richardson, Vicki</v>
      </c>
      <c r="H5351" s="193" t="str">
        <f t="shared" si="10260"/>
        <v>Herold, Sarah</v>
      </c>
      <c r="I5351" s="193" t="str">
        <f t="shared" si="10260"/>
        <v>MC546</v>
      </c>
      <c r="J5351" s="193" t="str">
        <f t="shared" si="10260"/>
        <v>MC BARBER &amp; BEAUTY SUPPLY</v>
      </c>
      <c r="K5351" s="193" t="str">
        <f t="shared" si="10260"/>
        <v>all</v>
      </c>
      <c r="L5351" s="193" t="str">
        <f t="shared" si="10260"/>
        <v>Jay Halaby &amp; Assoc</v>
      </c>
      <c r="M5351" s="193" t="str">
        <f t="shared" si="10260"/>
        <v>Beauty</v>
      </c>
      <c r="N5351" s="193" t="str">
        <f t="shared" si="10198"/>
        <v>LCD Display</v>
      </c>
      <c r="AA5351" s="193">
        <f t="shared" si="10179"/>
        <v>0</v>
      </c>
      <c r="AB5351" s="193" t="str">
        <f t="shared" ref="AB5351" si="10261">AB$176</f>
        <v>Herold, Sarah</v>
      </c>
    </row>
    <row r="5352" spans="1:28" s="188" customFormat="1" ht="17.399999999999999">
      <c r="A5352" s="193" t="str">
        <f t="shared" si="10174"/>
        <v>LCD Display</v>
      </c>
      <c r="B5352" s="193" t="str">
        <f t="shared" si="10175"/>
        <v>ME821LCD Display</v>
      </c>
      <c r="C5352" s="193" t="str">
        <f t="shared" si="10176"/>
        <v>LCD DisplayHerold, Sarah</v>
      </c>
      <c r="D5352" s="193"/>
      <c r="E5352" s="193"/>
      <c r="F5352" s="193" t="str">
        <f t="shared" si="10177"/>
        <v>LCD DisplayRichardson, Vicki</v>
      </c>
      <c r="G5352" s="193" t="str">
        <f t="shared" ref="G5352:M5352" si="10262">G$177</f>
        <v>Richardson, Vicki</v>
      </c>
      <c r="H5352" s="193" t="str">
        <f t="shared" si="10262"/>
        <v>Herold, Sarah</v>
      </c>
      <c r="I5352" s="193" t="str">
        <f t="shared" si="10262"/>
        <v>ME821</v>
      </c>
      <c r="J5352" s="193" t="str">
        <f t="shared" si="10262"/>
        <v>MERIT BEAUTY SUPPLY</v>
      </c>
      <c r="K5352" s="193" t="str">
        <f t="shared" si="10262"/>
        <v>all</v>
      </c>
      <c r="L5352" s="193" t="str">
        <f t="shared" si="10262"/>
        <v>Jay Halaby &amp; Assoc</v>
      </c>
      <c r="M5352" s="193" t="str">
        <f t="shared" si="10262"/>
        <v>Beauty</v>
      </c>
      <c r="N5352" s="193" t="str">
        <f t="shared" si="10198"/>
        <v>LCD Display</v>
      </c>
      <c r="AA5352" s="193">
        <f t="shared" si="10179"/>
        <v>0</v>
      </c>
      <c r="AB5352" s="193" t="str">
        <f t="shared" ref="AB5352" si="10263">AB$177</f>
        <v>Herold, Sarah</v>
      </c>
    </row>
    <row r="5353" spans="1:28" s="188" customFormat="1" ht="17.399999999999999">
      <c r="A5353" s="193" t="str">
        <f t="shared" si="10174"/>
        <v>LCD Display</v>
      </c>
      <c r="B5353" s="193" t="str">
        <f t="shared" si="10175"/>
        <v>MI979LCD Display</v>
      </c>
      <c r="C5353" s="193" t="str">
        <f t="shared" si="10176"/>
        <v>LCD DisplayHerold, Sarah</v>
      </c>
      <c r="D5353" s="193"/>
      <c r="E5353" s="193"/>
      <c r="F5353" s="193" t="str">
        <f t="shared" si="10177"/>
        <v>LCD DisplayRichardson, Vicki</v>
      </c>
      <c r="G5353" s="193" t="str">
        <f t="shared" ref="G5353:M5353" si="10264">G$178</f>
        <v>Richardson, Vicki</v>
      </c>
      <c r="H5353" s="193" t="str">
        <f t="shared" si="10264"/>
        <v>Herold, Sarah</v>
      </c>
      <c r="I5353" s="193" t="str">
        <f t="shared" si="10264"/>
        <v>MI979</v>
      </c>
      <c r="J5353" s="193" t="str">
        <f t="shared" si="10264"/>
        <v>MINTEX RX, INC.</v>
      </c>
      <c r="K5353" s="193" t="str">
        <f t="shared" si="10264"/>
        <v>all</v>
      </c>
      <c r="L5353" s="193" t="str">
        <f t="shared" si="10264"/>
        <v>Jay Halaby &amp; Assoc</v>
      </c>
      <c r="M5353" s="193" t="str">
        <f t="shared" si="10264"/>
        <v>Beauty</v>
      </c>
      <c r="N5353" s="193" t="str">
        <f t="shared" si="10198"/>
        <v>LCD Display</v>
      </c>
      <c r="AA5353" s="193">
        <f t="shared" si="10179"/>
        <v>0</v>
      </c>
      <c r="AB5353" s="193" t="str">
        <f t="shared" ref="AB5353" si="10265">AB$178</f>
        <v>Herold, Sarah</v>
      </c>
    </row>
    <row r="5354" spans="1:28" s="188" customFormat="1" ht="17.399999999999999">
      <c r="A5354" s="193" t="str">
        <f t="shared" si="10174"/>
        <v>LCD Display</v>
      </c>
      <c r="B5354" s="193" t="str">
        <f t="shared" si="10175"/>
        <v>NE605LCD Display</v>
      </c>
      <c r="C5354" s="193" t="str">
        <f t="shared" si="10176"/>
        <v>LCD DisplayHerold, Sarah</v>
      </c>
      <c r="D5354" s="193"/>
      <c r="E5354" s="193"/>
      <c r="F5354" s="193" t="str">
        <f t="shared" si="10177"/>
        <v>LCD DisplayRichardson, Vicki</v>
      </c>
      <c r="G5354" s="193" t="str">
        <f t="shared" ref="G5354:M5354" si="10266">G$179</f>
        <v>Richardson, Vicki</v>
      </c>
      <c r="H5354" s="193" t="str">
        <f t="shared" si="10266"/>
        <v>Herold, Sarah</v>
      </c>
      <c r="I5354" s="193" t="str">
        <f t="shared" si="10266"/>
        <v>NE605</v>
      </c>
      <c r="J5354" s="193" t="str">
        <f t="shared" si="10266"/>
        <v>NEIMAN MARCUS GROUP, THE</v>
      </c>
      <c r="K5354" s="193" t="str">
        <f t="shared" si="10266"/>
        <v>all</v>
      </c>
      <c r="L5354" s="193">
        <f t="shared" si="10266"/>
        <v>0</v>
      </c>
      <c r="M5354" s="193">
        <f t="shared" si="10266"/>
        <v>0</v>
      </c>
      <c r="N5354" s="193" t="str">
        <f t="shared" si="10198"/>
        <v>LCD Display</v>
      </c>
      <c r="AA5354" s="193">
        <f t="shared" si="10179"/>
        <v>0</v>
      </c>
      <c r="AB5354" s="193" t="str">
        <f t="shared" ref="AB5354" si="10267">AB$179</f>
        <v>Herold, Sarah</v>
      </c>
    </row>
    <row r="5355" spans="1:28" s="188" customFormat="1" ht="17.399999999999999">
      <c r="A5355" s="193" t="str">
        <f t="shared" si="10174"/>
        <v>LCD Display</v>
      </c>
      <c r="B5355" s="193" t="str">
        <f t="shared" si="10175"/>
        <v>PE101LCD Display</v>
      </c>
      <c r="C5355" s="193" t="str">
        <f t="shared" si="10176"/>
        <v>LCD DisplayHerold, Sarah</v>
      </c>
      <c r="D5355" s="193"/>
      <c r="E5355" s="193"/>
      <c r="F5355" s="193" t="str">
        <f t="shared" si="10177"/>
        <v>LCD DisplayRichardson, Vicki</v>
      </c>
      <c r="G5355" s="193" t="str">
        <f t="shared" ref="G5355:M5355" si="10268">G$180</f>
        <v>Richardson, Vicki</v>
      </c>
      <c r="H5355" s="193" t="str">
        <f t="shared" si="10268"/>
        <v>Herold, Sarah</v>
      </c>
      <c r="I5355" s="193" t="str">
        <f t="shared" si="10268"/>
        <v>PE101</v>
      </c>
      <c r="J5355" s="193" t="str">
        <f t="shared" si="10268"/>
        <v>PENTA ELECTRONICS</v>
      </c>
      <c r="K5355" s="193" t="str">
        <f t="shared" si="10268"/>
        <v>all</v>
      </c>
      <c r="L5355" s="193" t="str">
        <f t="shared" si="10268"/>
        <v>Jay Halaby &amp; Assoc</v>
      </c>
      <c r="M5355" s="193" t="str">
        <f t="shared" si="10268"/>
        <v>Beauty</v>
      </c>
      <c r="N5355" s="193" t="str">
        <f t="shared" si="10198"/>
        <v>LCD Display</v>
      </c>
      <c r="AA5355" s="193">
        <f t="shared" si="10179"/>
        <v>0</v>
      </c>
      <c r="AB5355" s="193" t="str">
        <f t="shared" ref="AB5355" si="10269">AB$180</f>
        <v>Herold, Sarah</v>
      </c>
    </row>
    <row r="5356" spans="1:28" s="188" customFormat="1" ht="17.399999999999999">
      <c r="A5356" s="193" t="str">
        <f t="shared" si="10174"/>
        <v>LCD Display</v>
      </c>
      <c r="B5356" s="193" t="str">
        <f t="shared" si="10175"/>
        <v>PE371LCD Display</v>
      </c>
      <c r="C5356" s="193" t="str">
        <f t="shared" si="10176"/>
        <v>LCD DisplayHerold, Sarah</v>
      </c>
      <c r="D5356" s="193"/>
      <c r="E5356" s="193"/>
      <c r="F5356" s="193" t="str">
        <f t="shared" si="10177"/>
        <v>LCD DisplayRichardson, Vicki</v>
      </c>
      <c r="G5356" s="193" t="str">
        <f t="shared" ref="G5356:M5356" si="10270">G$181</f>
        <v>Richardson, Vicki</v>
      </c>
      <c r="H5356" s="193" t="str">
        <f t="shared" si="10270"/>
        <v>Herold, Sarah</v>
      </c>
      <c r="I5356" s="193" t="str">
        <f t="shared" si="10270"/>
        <v>PE371</v>
      </c>
      <c r="J5356" s="193" t="str">
        <f t="shared" si="10270"/>
        <v>PETRUCCELLI INT'L DISTRIBUTORS</v>
      </c>
      <c r="K5356" s="193" t="str">
        <f t="shared" si="10270"/>
        <v>all</v>
      </c>
      <c r="L5356" s="193" t="str">
        <f t="shared" si="10270"/>
        <v>Jay Halaby &amp; Assoc</v>
      </c>
      <c r="M5356" s="193" t="str">
        <f t="shared" si="10270"/>
        <v>Beauty</v>
      </c>
      <c r="N5356" s="193" t="str">
        <f t="shared" si="10198"/>
        <v>LCD Display</v>
      </c>
      <c r="AA5356" s="193">
        <f t="shared" si="10179"/>
        <v>0</v>
      </c>
      <c r="AB5356" s="193" t="str">
        <f t="shared" ref="AB5356" si="10271">AB$181</f>
        <v>Herold, Sarah</v>
      </c>
    </row>
    <row r="5357" spans="1:28" s="188" customFormat="1" ht="17.399999999999999">
      <c r="A5357" s="193" t="str">
        <f t="shared" si="10174"/>
        <v>LCD Display</v>
      </c>
      <c r="B5357" s="193" t="str">
        <f t="shared" si="10175"/>
        <v>PE599LCD Display</v>
      </c>
      <c r="C5357" s="193" t="str">
        <f t="shared" si="10176"/>
        <v>LCD DisplayHerold, Sarah</v>
      </c>
      <c r="D5357" s="193"/>
      <c r="E5357" s="193"/>
      <c r="F5357" s="193" t="str">
        <f t="shared" si="10177"/>
        <v>LCD DisplayRichardson, Vicki</v>
      </c>
      <c r="G5357" s="193" t="str">
        <f t="shared" ref="G5357:M5357" si="10272">G$182</f>
        <v>Richardson, Vicki</v>
      </c>
      <c r="H5357" s="193" t="str">
        <f t="shared" si="10272"/>
        <v>Herold, Sarah</v>
      </c>
      <c r="I5357" s="193" t="str">
        <f t="shared" si="10272"/>
        <v>PE599</v>
      </c>
      <c r="J5357" s="193" t="str">
        <f t="shared" si="10272"/>
        <v>PENNSYLVANIA BEAUTY &amp; BARBER SU</v>
      </c>
      <c r="K5357" s="193" t="str">
        <f t="shared" si="10272"/>
        <v>all</v>
      </c>
      <c r="L5357" s="193" t="str">
        <f t="shared" si="10272"/>
        <v>Jay Halaby &amp; Assoc</v>
      </c>
      <c r="M5357" s="193" t="str">
        <f t="shared" si="10272"/>
        <v>Beauty</v>
      </c>
      <c r="N5357" s="193" t="str">
        <f t="shared" si="10198"/>
        <v>LCD Display</v>
      </c>
      <c r="AA5357" s="193">
        <f t="shared" si="10179"/>
        <v>0</v>
      </c>
      <c r="AB5357" s="193" t="str">
        <f t="shared" ref="AB5357" si="10273">AB$182</f>
        <v>Herold, Sarah</v>
      </c>
    </row>
    <row r="5358" spans="1:28" s="188" customFormat="1" ht="17.399999999999999">
      <c r="A5358" s="193" t="str">
        <f t="shared" si="10174"/>
        <v>LCD Display</v>
      </c>
      <c r="B5358" s="193" t="str">
        <f t="shared" si="10175"/>
        <v>RI453LCD Display</v>
      </c>
      <c r="C5358" s="193" t="str">
        <f t="shared" si="10176"/>
        <v>LCD DisplayHerold, Sarah</v>
      </c>
      <c r="D5358" s="193"/>
      <c r="E5358" s="193"/>
      <c r="F5358" s="193" t="str">
        <f t="shared" si="10177"/>
        <v>LCD DisplayRichardson, Vicki</v>
      </c>
      <c r="G5358" s="193" t="str">
        <f t="shared" ref="G5358:M5358" si="10274">G$183</f>
        <v>Richardson, Vicki</v>
      </c>
      <c r="H5358" s="193" t="str">
        <f t="shared" si="10274"/>
        <v>Herold, Sarah</v>
      </c>
      <c r="I5358" s="193" t="str">
        <f t="shared" si="10274"/>
        <v>RI453</v>
      </c>
      <c r="J5358" s="193" t="str">
        <f t="shared" si="10274"/>
        <v>RICKY'S NYC</v>
      </c>
      <c r="K5358" s="193" t="str">
        <f t="shared" si="10274"/>
        <v>all</v>
      </c>
      <c r="L5358" s="193" t="str">
        <f t="shared" si="10274"/>
        <v>Jay Halaby &amp; Assoc</v>
      </c>
      <c r="M5358" s="193" t="str">
        <f t="shared" si="10274"/>
        <v>Beauty</v>
      </c>
      <c r="N5358" s="193" t="str">
        <f t="shared" si="10198"/>
        <v>LCD Display</v>
      </c>
      <c r="AA5358" s="193">
        <f t="shared" si="10179"/>
        <v>0</v>
      </c>
      <c r="AB5358" s="193" t="str">
        <f t="shared" ref="AB5358" si="10275">AB$183</f>
        <v>Herold, Sarah</v>
      </c>
    </row>
    <row r="5359" spans="1:28" s="188" customFormat="1" ht="17.399999999999999">
      <c r="A5359" s="193" t="str">
        <f t="shared" si="10174"/>
        <v>LCD Display</v>
      </c>
      <c r="B5359" s="193" t="str">
        <f t="shared" si="10175"/>
        <v>SC616LCD Display</v>
      </c>
      <c r="C5359" s="193" t="str">
        <f t="shared" si="10176"/>
        <v>LCD DisplayHerold, Sarah</v>
      </c>
      <c r="D5359" s="193"/>
      <c r="E5359" s="193"/>
      <c r="F5359" s="193" t="str">
        <f t="shared" si="10177"/>
        <v>LCD DisplayRichardson, Vicki</v>
      </c>
      <c r="G5359" s="193" t="str">
        <f t="shared" ref="G5359:M5359" si="10276">G$184</f>
        <v>Richardson, Vicki</v>
      </c>
      <c r="H5359" s="193" t="str">
        <f t="shared" si="10276"/>
        <v>Herold, Sarah</v>
      </c>
      <c r="I5359" s="193" t="str">
        <f t="shared" si="10276"/>
        <v>SC616</v>
      </c>
      <c r="J5359" s="193" t="str">
        <f t="shared" si="10276"/>
        <v>S-MARK ENTERPRISE</v>
      </c>
      <c r="K5359" s="193" t="str">
        <f t="shared" si="10276"/>
        <v>all</v>
      </c>
      <c r="L5359" s="193" t="str">
        <f t="shared" si="10276"/>
        <v>Jay Halaby &amp; Assoc</v>
      </c>
      <c r="M5359" s="193" t="str">
        <f t="shared" si="10276"/>
        <v>Beauty</v>
      </c>
      <c r="N5359" s="193" t="str">
        <f t="shared" si="10198"/>
        <v>LCD Display</v>
      </c>
      <c r="AA5359" s="193">
        <f t="shared" si="10179"/>
        <v>0</v>
      </c>
      <c r="AB5359" s="193" t="str">
        <f t="shared" ref="AB5359" si="10277">AB$184</f>
        <v>Herold, Sarah</v>
      </c>
    </row>
    <row r="5360" spans="1:28" s="188" customFormat="1" ht="17.399999999999999">
      <c r="A5360" s="193" t="str">
        <f t="shared" si="10174"/>
        <v>LCD Display</v>
      </c>
      <c r="B5360" s="193" t="str">
        <f t="shared" si="10175"/>
        <v>SE636LCD Display</v>
      </c>
      <c r="C5360" s="193" t="str">
        <f t="shared" si="10176"/>
        <v>LCD DisplayHerold, Sarah</v>
      </c>
      <c r="D5360" s="193"/>
      <c r="E5360" s="193"/>
      <c r="F5360" s="193" t="str">
        <f t="shared" si="10177"/>
        <v>LCD DisplayRichardson, Vicki</v>
      </c>
      <c r="G5360" s="193" t="str">
        <f t="shared" ref="G5360:M5360" si="10278">G$185</f>
        <v>Richardson, Vicki</v>
      </c>
      <c r="H5360" s="193" t="str">
        <f t="shared" si="10278"/>
        <v>Herold, Sarah</v>
      </c>
      <c r="I5360" s="193" t="str">
        <f t="shared" si="10278"/>
        <v>SE636</v>
      </c>
      <c r="J5360" s="193" t="str">
        <f t="shared" si="10278"/>
        <v>SELBA BEAUTY SYSTEMS</v>
      </c>
      <c r="K5360" s="193" t="str">
        <f t="shared" si="10278"/>
        <v>all</v>
      </c>
      <c r="L5360" s="193" t="str">
        <f t="shared" si="10278"/>
        <v>Jay Halaby &amp; Assoc</v>
      </c>
      <c r="M5360" s="193" t="str">
        <f t="shared" si="10278"/>
        <v>Beauty</v>
      </c>
      <c r="N5360" s="193" t="str">
        <f t="shared" si="10198"/>
        <v>LCD Display</v>
      </c>
      <c r="AA5360" s="193">
        <f t="shared" si="10179"/>
        <v>0</v>
      </c>
      <c r="AB5360" s="193" t="str">
        <f t="shared" ref="AB5360" si="10279">AB$185</f>
        <v>Herold, Sarah</v>
      </c>
    </row>
    <row r="5361" spans="1:28" s="188" customFormat="1" ht="17.399999999999999">
      <c r="A5361" s="193" t="str">
        <f t="shared" si="10174"/>
        <v>LCD Display</v>
      </c>
      <c r="B5361" s="193" t="str">
        <f t="shared" si="10175"/>
        <v>SH875LCD Display</v>
      </c>
      <c r="C5361" s="193" t="str">
        <f t="shared" si="10176"/>
        <v>LCD DisplayHerold, Sarah</v>
      </c>
      <c r="D5361" s="193"/>
      <c r="E5361" s="193"/>
      <c r="F5361" s="193" t="str">
        <f t="shared" si="10177"/>
        <v>LCD DisplayRichardson, Vicki</v>
      </c>
      <c r="G5361" s="193" t="str">
        <f t="shared" ref="G5361:M5361" si="10280">G$186</f>
        <v>Richardson, Vicki</v>
      </c>
      <c r="H5361" s="193" t="str">
        <f t="shared" si="10280"/>
        <v>Herold, Sarah</v>
      </c>
      <c r="I5361" s="193" t="str">
        <f t="shared" si="10280"/>
        <v>SH875</v>
      </c>
      <c r="J5361" s="193" t="str">
        <f t="shared" si="10280"/>
        <v>THE SHAVER SHOP</v>
      </c>
      <c r="K5361" s="193" t="str">
        <f t="shared" si="10280"/>
        <v>all</v>
      </c>
      <c r="L5361" s="193">
        <f t="shared" si="10280"/>
        <v>0</v>
      </c>
      <c r="M5361" s="193">
        <f t="shared" si="10280"/>
        <v>0</v>
      </c>
      <c r="N5361" s="193" t="str">
        <f t="shared" si="10198"/>
        <v>LCD Display</v>
      </c>
      <c r="AA5361" s="193">
        <f t="shared" si="10179"/>
        <v>0</v>
      </c>
      <c r="AB5361" s="193" t="str">
        <f t="shared" ref="AB5361" si="10281">AB$186</f>
        <v>Herold, Sarah</v>
      </c>
    </row>
    <row r="5362" spans="1:28" s="188" customFormat="1" ht="17.399999999999999">
      <c r="A5362" s="193" t="str">
        <f t="shared" si="10174"/>
        <v>LCD Display</v>
      </c>
      <c r="B5362" s="193" t="str">
        <f t="shared" si="10175"/>
        <v>SH971LCD Display</v>
      </c>
      <c r="C5362" s="193" t="str">
        <f t="shared" si="10176"/>
        <v>LCD DisplayHerold, Sarah</v>
      </c>
      <c r="D5362" s="193"/>
      <c r="E5362" s="193"/>
      <c r="F5362" s="193" t="str">
        <f t="shared" si="10177"/>
        <v>LCD DisplayRichardson, Vicki</v>
      </c>
      <c r="G5362" s="193" t="str">
        <f t="shared" ref="G5362:M5362" si="10282">G$187</f>
        <v>Richardson, Vicki</v>
      </c>
      <c r="H5362" s="193" t="str">
        <f t="shared" si="10282"/>
        <v>Herold, Sarah</v>
      </c>
      <c r="I5362" s="193" t="str">
        <f t="shared" si="10282"/>
        <v>SH971</v>
      </c>
      <c r="J5362" s="193" t="str">
        <f t="shared" si="10282"/>
        <v>SHOPPERS EXPO INTERNATIONAL INC</v>
      </c>
      <c r="K5362" s="193" t="str">
        <f t="shared" si="10282"/>
        <v>all</v>
      </c>
      <c r="L5362" s="193" t="str">
        <f t="shared" si="10282"/>
        <v>Jay Halaby &amp; Assoc</v>
      </c>
      <c r="M5362" s="193" t="str">
        <f t="shared" si="10282"/>
        <v>Beauty</v>
      </c>
      <c r="N5362" s="193" t="str">
        <f t="shared" si="10198"/>
        <v>LCD Display</v>
      </c>
      <c r="AA5362" s="193">
        <f t="shared" si="10179"/>
        <v>0</v>
      </c>
      <c r="AB5362" s="193" t="str">
        <f t="shared" ref="AB5362" si="10283">AB$187</f>
        <v>Herold, Sarah</v>
      </c>
    </row>
    <row r="5363" spans="1:28" s="188" customFormat="1" ht="17.399999999999999">
      <c r="A5363" s="193" t="str">
        <f t="shared" si="10174"/>
        <v>LCD Display</v>
      </c>
      <c r="B5363" s="193" t="str">
        <f t="shared" si="10175"/>
        <v>SP594LCD Display</v>
      </c>
      <c r="C5363" s="193" t="str">
        <f t="shared" si="10176"/>
        <v>LCD DisplayHerold, Sarah</v>
      </c>
      <c r="D5363" s="193"/>
      <c r="E5363" s="193"/>
      <c r="F5363" s="193" t="str">
        <f t="shared" si="10177"/>
        <v>LCD DisplayRichardson, Vicki</v>
      </c>
      <c r="G5363" s="193" t="str">
        <f t="shared" ref="G5363:M5363" si="10284">G$188</f>
        <v>Richardson, Vicki</v>
      </c>
      <c r="H5363" s="193" t="str">
        <f t="shared" si="10284"/>
        <v>Herold, Sarah</v>
      </c>
      <c r="I5363" s="193" t="str">
        <f t="shared" si="10284"/>
        <v>SP594</v>
      </c>
      <c r="J5363" s="193" t="str">
        <f t="shared" si="10284"/>
        <v>S&amp;J HANS DISTRIBUTORS</v>
      </c>
      <c r="K5363" s="193" t="str">
        <f t="shared" si="10284"/>
        <v>all</v>
      </c>
      <c r="L5363" s="193">
        <f t="shared" si="10284"/>
        <v>0</v>
      </c>
      <c r="M5363" s="193">
        <f t="shared" si="10284"/>
        <v>0</v>
      </c>
      <c r="N5363" s="193" t="str">
        <f t="shared" si="10198"/>
        <v>LCD Display</v>
      </c>
      <c r="AA5363" s="193">
        <f t="shared" si="10179"/>
        <v>0</v>
      </c>
      <c r="AB5363" s="193" t="str">
        <f t="shared" ref="AB5363" si="10285">AB$188</f>
        <v>Herold, Sarah</v>
      </c>
    </row>
    <row r="5364" spans="1:28" s="188" customFormat="1" ht="17.399999999999999">
      <c r="A5364" s="193" t="str">
        <f t="shared" si="10174"/>
        <v>LCD Display</v>
      </c>
      <c r="B5364" s="193" t="str">
        <f t="shared" si="10175"/>
        <v>SW081LCD Display</v>
      </c>
      <c r="C5364" s="193" t="str">
        <f t="shared" si="10176"/>
        <v>LCD DisplayHerold, Sarah</v>
      </c>
      <c r="D5364" s="193"/>
      <c r="E5364" s="193"/>
      <c r="F5364" s="193" t="str">
        <f t="shared" si="10177"/>
        <v>LCD DisplayRichardson, Vicki</v>
      </c>
      <c r="G5364" s="193" t="str">
        <f t="shared" ref="G5364:M5364" si="10286">G$189</f>
        <v>Richardson, Vicki</v>
      </c>
      <c r="H5364" s="193" t="str">
        <f t="shared" si="10286"/>
        <v>Herold, Sarah</v>
      </c>
      <c r="I5364" s="193" t="str">
        <f t="shared" si="10286"/>
        <v>SW081</v>
      </c>
      <c r="J5364" s="193" t="str">
        <f t="shared" si="10286"/>
        <v>SWEIS INC</v>
      </c>
      <c r="K5364" s="193" t="str">
        <f t="shared" si="10286"/>
        <v>all</v>
      </c>
      <c r="L5364" s="193" t="str">
        <f t="shared" si="10286"/>
        <v>Jay Halaby &amp; Assoc</v>
      </c>
      <c r="M5364" s="193" t="str">
        <f t="shared" si="10286"/>
        <v>Beauty</v>
      </c>
      <c r="N5364" s="193" t="str">
        <f t="shared" si="10198"/>
        <v>LCD Display</v>
      </c>
      <c r="AA5364" s="193">
        <f t="shared" si="10179"/>
        <v>0</v>
      </c>
      <c r="AB5364" s="193" t="str">
        <f t="shared" ref="AB5364" si="10287">AB$189</f>
        <v>Herold, Sarah</v>
      </c>
    </row>
    <row r="5365" spans="1:28" s="188" customFormat="1" ht="17.399999999999999">
      <c r="A5365" s="193" t="str">
        <f t="shared" si="10174"/>
        <v>LCD Display</v>
      </c>
      <c r="B5365" s="193" t="str">
        <f t="shared" si="10175"/>
        <v>TA293LCD Display</v>
      </c>
      <c r="C5365" s="193" t="str">
        <f t="shared" si="10176"/>
        <v>LCD DisplayHerold, Sarah</v>
      </c>
      <c r="D5365" s="193"/>
      <c r="E5365" s="193"/>
      <c r="F5365" s="193" t="str">
        <f t="shared" si="10177"/>
        <v>LCD DisplayRichardson, Vicki</v>
      </c>
      <c r="G5365" s="193" t="str">
        <f t="shared" ref="G5365:M5365" si="10288">G$190</f>
        <v>Richardson, Vicki</v>
      </c>
      <c r="H5365" s="193" t="str">
        <f t="shared" si="10288"/>
        <v>Herold, Sarah</v>
      </c>
      <c r="I5365" s="193" t="str">
        <f t="shared" si="10288"/>
        <v>TA293</v>
      </c>
      <c r="J5365" s="193" t="str">
        <f t="shared" si="10288"/>
        <v>TASTAS, INC.</v>
      </c>
      <c r="K5365" s="193" t="str">
        <f t="shared" si="10288"/>
        <v>all</v>
      </c>
      <c r="L5365" s="193" t="str">
        <f t="shared" si="10288"/>
        <v>Jay Halaby &amp; Assoc</v>
      </c>
      <c r="M5365" s="193" t="str">
        <f t="shared" si="10288"/>
        <v>Beauty</v>
      </c>
      <c r="N5365" s="193" t="str">
        <f t="shared" si="10198"/>
        <v>LCD Display</v>
      </c>
      <c r="AA5365" s="193">
        <f t="shared" si="10179"/>
        <v>0</v>
      </c>
      <c r="AB5365" s="193" t="str">
        <f t="shared" ref="AB5365" si="10289">AB$190</f>
        <v>Herold, Sarah</v>
      </c>
    </row>
    <row r="5366" spans="1:28" s="188" customFormat="1" ht="17.399999999999999">
      <c r="A5366" s="193" t="str">
        <f t="shared" si="10174"/>
        <v>LCD Display</v>
      </c>
      <c r="B5366" s="193" t="str">
        <f t="shared" si="10175"/>
        <v>TH362LCD Display</v>
      </c>
      <c r="C5366" s="193" t="str">
        <f t="shared" si="10176"/>
        <v>LCD DisplayHerold, Sarah</v>
      </c>
      <c r="D5366" s="193"/>
      <c r="E5366" s="193"/>
      <c r="F5366" s="193" t="str">
        <f t="shared" si="10177"/>
        <v>LCD DisplayRichardson, Vicki</v>
      </c>
      <c r="G5366" s="193" t="str">
        <f t="shared" ref="G5366:M5366" si="10290">G$191</f>
        <v>Richardson, Vicki</v>
      </c>
      <c r="H5366" s="193" t="str">
        <f t="shared" si="10290"/>
        <v>Herold, Sarah</v>
      </c>
      <c r="I5366" s="193" t="str">
        <f t="shared" si="10290"/>
        <v>TH362</v>
      </c>
      <c r="J5366" s="193" t="str">
        <f t="shared" si="10290"/>
        <v>THE ART OF SHAVING - FL, LLC</v>
      </c>
      <c r="K5366" s="193" t="str">
        <f t="shared" si="10290"/>
        <v>all</v>
      </c>
      <c r="L5366" s="193">
        <f t="shared" si="10290"/>
        <v>0</v>
      </c>
      <c r="M5366" s="193">
        <f t="shared" si="10290"/>
        <v>0</v>
      </c>
      <c r="N5366" s="193" t="str">
        <f t="shared" si="10198"/>
        <v>LCD Display</v>
      </c>
      <c r="AA5366" s="193">
        <f t="shared" si="10179"/>
        <v>0</v>
      </c>
      <c r="AB5366" s="193" t="str">
        <f t="shared" ref="AB5366" si="10291">AB$191</f>
        <v>Herold, Sarah</v>
      </c>
    </row>
    <row r="5367" spans="1:28" s="188" customFormat="1" ht="17.399999999999999">
      <c r="A5367" s="193" t="str">
        <f t="shared" si="10174"/>
        <v>LCD Display</v>
      </c>
      <c r="B5367" s="193" t="str">
        <f t="shared" si="10175"/>
        <v>TU161LCD Display</v>
      </c>
      <c r="C5367" s="193" t="str">
        <f t="shared" si="10176"/>
        <v>LCD DisplayHerold, Sarah</v>
      </c>
      <c r="D5367" s="193"/>
      <c r="E5367" s="193"/>
      <c r="F5367" s="193" t="str">
        <f t="shared" si="10177"/>
        <v>LCD DisplayRichardson, Vicki</v>
      </c>
      <c r="G5367" s="193" t="str">
        <f t="shared" ref="G5367:M5367" si="10292">G$192</f>
        <v>Richardson, Vicki</v>
      </c>
      <c r="H5367" s="193" t="str">
        <f t="shared" si="10292"/>
        <v>Herold, Sarah</v>
      </c>
      <c r="I5367" s="193" t="str">
        <f t="shared" si="10292"/>
        <v>TU161</v>
      </c>
      <c r="J5367" s="193" t="str">
        <f t="shared" si="10292"/>
        <v>TUESDAY MORNING PARTNERS LTD</v>
      </c>
      <c r="K5367" s="193" t="str">
        <f t="shared" si="10292"/>
        <v>all</v>
      </c>
      <c r="L5367" s="193">
        <f t="shared" si="10292"/>
        <v>0</v>
      </c>
      <c r="M5367" s="193">
        <f t="shared" si="10292"/>
        <v>0</v>
      </c>
      <c r="N5367" s="193" t="str">
        <f t="shared" si="10198"/>
        <v>LCD Display</v>
      </c>
      <c r="AA5367" s="193">
        <f t="shared" si="10179"/>
        <v>0</v>
      </c>
      <c r="AB5367" s="193" t="str">
        <f t="shared" ref="AB5367" si="10293">AB$192</f>
        <v>Herold, Sarah</v>
      </c>
    </row>
    <row r="5368" spans="1:28" s="188" customFormat="1" ht="17.399999999999999">
      <c r="A5368" s="193" t="str">
        <f t="shared" si="10174"/>
        <v>LCD Display</v>
      </c>
      <c r="B5368" s="193" t="str">
        <f t="shared" si="10175"/>
        <v>UL220LCD Display</v>
      </c>
      <c r="C5368" s="193" t="str">
        <f t="shared" si="10176"/>
        <v>LCD DisplayHerold, Sarah</v>
      </c>
      <c r="D5368" s="193"/>
      <c r="E5368" s="193"/>
      <c r="F5368" s="193" t="str">
        <f t="shared" si="10177"/>
        <v>LCD DisplayRichardson, Vicki</v>
      </c>
      <c r="G5368" s="193" t="str">
        <f t="shared" ref="G5368:M5368" si="10294">G$193</f>
        <v>Richardson, Vicki</v>
      </c>
      <c r="H5368" s="193" t="str">
        <f t="shared" si="10294"/>
        <v>Herold, Sarah</v>
      </c>
      <c r="I5368" s="193" t="str">
        <f t="shared" si="10294"/>
        <v>UL220</v>
      </c>
      <c r="J5368" s="193" t="str">
        <f t="shared" si="10294"/>
        <v>ULTA SALON</v>
      </c>
      <c r="K5368" s="193" t="str">
        <f t="shared" si="10294"/>
        <v>all</v>
      </c>
      <c r="L5368" s="193">
        <f t="shared" si="10294"/>
        <v>0</v>
      </c>
      <c r="M5368" s="193">
        <f t="shared" si="10294"/>
        <v>0</v>
      </c>
      <c r="N5368" s="193" t="str">
        <f t="shared" si="10198"/>
        <v>LCD Display</v>
      </c>
      <c r="AA5368" s="193">
        <f t="shared" si="10179"/>
        <v>0</v>
      </c>
      <c r="AB5368" s="193" t="str">
        <f t="shared" ref="AB5368" si="10295">AB$193</f>
        <v>Herold, Sarah</v>
      </c>
    </row>
    <row r="5369" spans="1:28" s="188" customFormat="1" ht="17.399999999999999">
      <c r="A5369" s="193" t="str">
        <f t="shared" si="10174"/>
        <v>LCD Display</v>
      </c>
      <c r="B5369" s="193" t="str">
        <f t="shared" si="10175"/>
        <v>VI277LCD Display</v>
      </c>
      <c r="C5369" s="193" t="str">
        <f t="shared" si="10176"/>
        <v>LCD DisplayHerold, Sarah</v>
      </c>
      <c r="D5369" s="193"/>
      <c r="E5369" s="193"/>
      <c r="F5369" s="193" t="str">
        <f t="shared" si="10177"/>
        <v>LCD DisplayRichardson, Vicki</v>
      </c>
      <c r="G5369" s="193" t="str">
        <f t="shared" ref="G5369:M5369" si="10296">G$194</f>
        <v>Richardson, Vicki</v>
      </c>
      <c r="H5369" s="193" t="str">
        <f t="shared" si="10296"/>
        <v>Herold, Sarah</v>
      </c>
      <c r="I5369" s="193" t="str">
        <f t="shared" si="10296"/>
        <v>VI277</v>
      </c>
      <c r="J5369" s="193" t="str">
        <f t="shared" si="10296"/>
        <v>VINTAGE DISTRIBUTION &amp; SALON SERVIC</v>
      </c>
      <c r="K5369" s="193" t="str">
        <f t="shared" si="10296"/>
        <v>all</v>
      </c>
      <c r="L5369" s="193" t="str">
        <f t="shared" si="10296"/>
        <v>Jay Halaby &amp; Assoc</v>
      </c>
      <c r="M5369" s="193" t="str">
        <f t="shared" si="10296"/>
        <v>Beauty</v>
      </c>
      <c r="N5369" s="193" t="str">
        <f t="shared" si="10198"/>
        <v>LCD Display</v>
      </c>
      <c r="AA5369" s="193">
        <f t="shared" si="10179"/>
        <v>0</v>
      </c>
      <c r="AB5369" s="193" t="str">
        <f t="shared" ref="AB5369" si="10297">AB$194</f>
        <v>Herold, Sarah</v>
      </c>
    </row>
    <row r="5370" spans="1:28" s="188" customFormat="1" ht="17.399999999999999">
      <c r="A5370" s="193" t="str">
        <f t="shared" si="10174"/>
        <v>LCD Display</v>
      </c>
      <c r="B5370" s="193" t="str">
        <f t="shared" si="10175"/>
        <v>WA596LCD Display</v>
      </c>
      <c r="C5370" s="193" t="str">
        <f t="shared" si="10176"/>
        <v>LCD DisplayHerold, Sarah</v>
      </c>
      <c r="D5370" s="193"/>
      <c r="E5370" s="193"/>
      <c r="F5370" s="193" t="str">
        <f t="shared" si="10177"/>
        <v>LCD DisplayRichardson, Vicki</v>
      </c>
      <c r="G5370" s="193" t="str">
        <f t="shared" ref="G5370:M5370" si="10298">G$195</f>
        <v>Richardson, Vicki</v>
      </c>
      <c r="H5370" s="193" t="str">
        <f t="shared" si="10298"/>
        <v>Herold, Sarah</v>
      </c>
      <c r="I5370" s="193" t="str">
        <f t="shared" si="10298"/>
        <v>WA596</v>
      </c>
      <c r="J5370" s="193" t="str">
        <f t="shared" si="10298"/>
        <v>WALGREENS.COM</v>
      </c>
      <c r="K5370" s="193" t="str">
        <f t="shared" si="10298"/>
        <v>all</v>
      </c>
      <c r="L5370" s="193">
        <f t="shared" si="10298"/>
        <v>0</v>
      </c>
      <c r="M5370" s="193">
        <f t="shared" si="10298"/>
        <v>0</v>
      </c>
      <c r="N5370" s="193" t="str">
        <f t="shared" si="10198"/>
        <v>LCD Display</v>
      </c>
      <c r="AA5370" s="193">
        <f t="shared" si="10179"/>
        <v>0</v>
      </c>
      <c r="AB5370" s="193" t="str">
        <f t="shared" ref="AB5370" si="10299">AB$195</f>
        <v>Herold, Sarah</v>
      </c>
    </row>
    <row r="5371" spans="1:28" s="188" customFormat="1" ht="17.399999999999999">
      <c r="A5371" s="193" t="str">
        <f t="shared" si="10174"/>
        <v>LCD Display</v>
      </c>
      <c r="B5371" s="193" t="str">
        <f t="shared" si="10175"/>
        <v>WI196LCD Display</v>
      </c>
      <c r="C5371" s="193" t="str">
        <f t="shared" si="10176"/>
        <v>LCD DisplayHerold, Sarah</v>
      </c>
      <c r="D5371" s="193"/>
      <c r="E5371" s="193"/>
      <c r="F5371" s="193" t="str">
        <f t="shared" si="10177"/>
        <v>LCD DisplayRichardson, Vicki</v>
      </c>
      <c r="G5371" s="193" t="str">
        <f t="shared" ref="G5371:M5371" si="10300">G$196</f>
        <v>Richardson, Vicki</v>
      </c>
      <c r="H5371" s="193" t="str">
        <f t="shared" si="10300"/>
        <v>Herold, Sarah</v>
      </c>
      <c r="I5371" s="193" t="str">
        <f t="shared" si="10300"/>
        <v>WI196</v>
      </c>
      <c r="J5371" s="193" t="str">
        <f t="shared" si="10300"/>
        <v>WILLIAM MARVY COMPANY</v>
      </c>
      <c r="K5371" s="193" t="str">
        <f t="shared" si="10300"/>
        <v>all</v>
      </c>
      <c r="L5371" s="193" t="str">
        <f t="shared" si="10300"/>
        <v>Jay Halaby &amp; Assoc</v>
      </c>
      <c r="M5371" s="193" t="str">
        <f t="shared" si="10300"/>
        <v>Beauty</v>
      </c>
      <c r="N5371" s="193" t="str">
        <f t="shared" si="10198"/>
        <v>LCD Display</v>
      </c>
      <c r="AA5371" s="193">
        <f t="shared" si="10179"/>
        <v>0</v>
      </c>
      <c r="AB5371" s="193" t="str">
        <f t="shared" ref="AB5371" si="10301">AB$196</f>
        <v>Herold, Sarah</v>
      </c>
    </row>
    <row r="5372" spans="1:28" s="188" customFormat="1" ht="17.399999999999999">
      <c r="A5372" s="193" t="str">
        <f t="shared" si="10174"/>
        <v>LCD Display</v>
      </c>
      <c r="B5372" s="193" t="str">
        <f t="shared" si="10175"/>
        <v>CR366LCD Display</v>
      </c>
      <c r="C5372" s="193" t="str">
        <f t="shared" si="10176"/>
        <v>LCD DisplayHerold, Sarah</v>
      </c>
      <c r="D5372" s="193"/>
      <c r="E5372" s="193"/>
      <c r="F5372" s="193" t="str">
        <f t="shared" si="10177"/>
        <v>LCD DisplayRichardson, Vicki</v>
      </c>
      <c r="G5372" s="193" t="str">
        <f t="shared" ref="G5372:M5372" si="10302">G$197</f>
        <v>Richardson, Vicki</v>
      </c>
      <c r="H5372" s="193" t="str">
        <f t="shared" si="10302"/>
        <v>Herold, Sarah</v>
      </c>
      <c r="I5372" s="193" t="str">
        <f t="shared" si="10302"/>
        <v>CR366</v>
      </c>
      <c r="J5372" s="193" t="str">
        <f t="shared" si="10302"/>
        <v>CREDIBLE CULTURE</v>
      </c>
      <c r="K5372" s="193" t="str">
        <f t="shared" si="10302"/>
        <v>all</v>
      </c>
      <c r="L5372" s="193">
        <f t="shared" si="10302"/>
        <v>0</v>
      </c>
      <c r="M5372" s="193" t="str">
        <f t="shared" si="10302"/>
        <v>Beauty</v>
      </c>
      <c r="N5372" s="193" t="str">
        <f t="shared" si="10198"/>
        <v>LCD Display</v>
      </c>
      <c r="AA5372" s="193">
        <f t="shared" si="10179"/>
        <v>0</v>
      </c>
      <c r="AB5372" s="193" t="str">
        <f t="shared" ref="AB5372" si="10303">AB$197</f>
        <v>Herold, Sarah</v>
      </c>
    </row>
    <row r="5373" spans="1:28" s="188" customFormat="1" ht="17.399999999999999">
      <c r="A5373" s="193" t="str">
        <f t="shared" si="10174"/>
        <v>LCD Display</v>
      </c>
      <c r="B5373" s="193" t="str">
        <f t="shared" si="10175"/>
        <v>VE242LCD Display</v>
      </c>
      <c r="C5373" s="193" t="str">
        <f t="shared" si="10176"/>
        <v>LCD DisplayHerold, Sarah</v>
      </c>
      <c r="D5373" s="193"/>
      <c r="E5373" s="193"/>
      <c r="F5373" s="193" t="str">
        <f t="shared" si="10177"/>
        <v>LCD DisplayRichardson, Vicki</v>
      </c>
      <c r="G5373" s="193" t="str">
        <f t="shared" ref="G5373:M5373" si="10304">G$198</f>
        <v>Richardson, Vicki</v>
      </c>
      <c r="H5373" s="193" t="str">
        <f t="shared" si="10304"/>
        <v>Herold, Sarah</v>
      </c>
      <c r="I5373" s="193" t="str">
        <f t="shared" si="10304"/>
        <v>VE242</v>
      </c>
      <c r="J5373" s="193" t="str">
        <f t="shared" si="10304"/>
        <v>VECINA BEAUTY SUPPLY INC</v>
      </c>
      <c r="K5373" s="193" t="str">
        <f t="shared" si="10304"/>
        <v>all</v>
      </c>
      <c r="L5373" s="193">
        <f t="shared" si="10304"/>
        <v>0</v>
      </c>
      <c r="M5373" s="193" t="str">
        <f t="shared" si="10304"/>
        <v>Beauty</v>
      </c>
      <c r="N5373" s="193" t="str">
        <f t="shared" si="10198"/>
        <v>LCD Display</v>
      </c>
      <c r="AA5373" s="193">
        <f t="shared" si="10179"/>
        <v>0</v>
      </c>
      <c r="AB5373" s="193" t="str">
        <f t="shared" ref="AB5373" si="10305">AB$198</f>
        <v>Herold, Sarah</v>
      </c>
    </row>
    <row r="5374" spans="1:28" s="188" customFormat="1" ht="17.399999999999999">
      <c r="A5374" s="193" t="str">
        <f t="shared" si="10174"/>
        <v>LCD Display</v>
      </c>
      <c r="B5374" s="193" t="str">
        <f t="shared" si="10175"/>
        <v>0LCD Display</v>
      </c>
      <c r="C5374" s="193" t="str">
        <f t="shared" si="10176"/>
        <v>LCD Display0</v>
      </c>
      <c r="D5374" s="193"/>
      <c r="E5374" s="193"/>
      <c r="F5374" s="193" t="str">
        <f t="shared" si="10177"/>
        <v>LCD Display0</v>
      </c>
      <c r="G5374" s="193">
        <f t="shared" ref="G5374:M5374" si="10306">G$199</f>
        <v>0</v>
      </c>
      <c r="H5374" s="193">
        <f t="shared" si="10306"/>
        <v>0</v>
      </c>
      <c r="I5374" s="193">
        <f t="shared" si="10306"/>
        <v>0</v>
      </c>
      <c r="J5374" s="193">
        <f t="shared" si="10306"/>
        <v>0</v>
      </c>
      <c r="K5374" s="193">
        <f t="shared" si="10306"/>
        <v>0</v>
      </c>
      <c r="L5374" s="193">
        <f t="shared" si="10306"/>
        <v>0</v>
      </c>
      <c r="M5374" s="193">
        <f t="shared" si="10306"/>
        <v>0</v>
      </c>
      <c r="N5374" s="193" t="str">
        <f t="shared" si="10198"/>
        <v>LCD Display</v>
      </c>
      <c r="AA5374" s="193">
        <f t="shared" si="10179"/>
        <v>0</v>
      </c>
      <c r="AB5374" s="193">
        <f t="shared" ref="AB5374" si="10307">AB$199</f>
        <v>0</v>
      </c>
    </row>
    <row r="5375" spans="1:28" s="188" customFormat="1" ht="17.399999999999999">
      <c r="A5375" s="193" t="str">
        <f t="shared" ref="A5375:A5438" si="10308">T$18</f>
        <v>LCD Display</v>
      </c>
      <c r="B5375" s="193" t="str">
        <f t="shared" ref="B5375:B5438" si="10309">CONCATENATE(I5375,A5375)</f>
        <v>0LCD Display</v>
      </c>
      <c r="C5375" s="193" t="str">
        <f t="shared" ref="C5375:C5438" si="10310">CONCATENATE(A5375,H5375)</f>
        <v>LCD Display0</v>
      </c>
      <c r="D5375" s="193"/>
      <c r="E5375" s="193"/>
      <c r="F5375" s="193" t="str">
        <f t="shared" ref="F5375:F5438" si="10311">CONCATENATE(A5375,G5375)</f>
        <v>LCD Display0</v>
      </c>
      <c r="G5375" s="193">
        <f t="shared" ref="G5375:M5375" si="10312">G$200</f>
        <v>0</v>
      </c>
      <c r="H5375" s="193">
        <f t="shared" si="10312"/>
        <v>0</v>
      </c>
      <c r="I5375" s="193">
        <f t="shared" si="10312"/>
        <v>0</v>
      </c>
      <c r="J5375" s="193">
        <f t="shared" si="10312"/>
        <v>0</v>
      </c>
      <c r="K5375" s="193">
        <f t="shared" si="10312"/>
        <v>0</v>
      </c>
      <c r="L5375" s="193">
        <f t="shared" si="10312"/>
        <v>0</v>
      </c>
      <c r="M5375" s="193">
        <f t="shared" si="10312"/>
        <v>0</v>
      </c>
      <c r="N5375" s="193" t="str">
        <f t="shared" si="10198"/>
        <v>LCD Display</v>
      </c>
      <c r="AA5375" s="193">
        <f t="shared" ref="AA5375:AA5438" si="10313">AT$18</f>
        <v>0</v>
      </c>
      <c r="AB5375" s="193">
        <f t="shared" ref="AB5375" si="10314">AB$200</f>
        <v>0</v>
      </c>
    </row>
    <row r="5376" spans="1:28" s="188" customFormat="1" ht="17.399999999999999">
      <c r="A5376" s="193" t="str">
        <f t="shared" si="10308"/>
        <v>LCD Display</v>
      </c>
      <c r="B5376" s="193" t="str">
        <f t="shared" si="10309"/>
        <v>0LCD Display</v>
      </c>
      <c r="C5376" s="193" t="str">
        <f t="shared" si="10310"/>
        <v>LCD Display0</v>
      </c>
      <c r="D5376" s="193"/>
      <c r="E5376" s="193"/>
      <c r="F5376" s="193" t="str">
        <f t="shared" si="10311"/>
        <v>LCD Display0</v>
      </c>
      <c r="G5376" s="193">
        <f t="shared" ref="G5376:M5376" si="10315">G$201</f>
        <v>0</v>
      </c>
      <c r="H5376" s="193">
        <f t="shared" si="10315"/>
        <v>0</v>
      </c>
      <c r="I5376" s="193">
        <f t="shared" si="10315"/>
        <v>0</v>
      </c>
      <c r="J5376" s="193">
        <f t="shared" si="10315"/>
        <v>0</v>
      </c>
      <c r="K5376" s="193">
        <f t="shared" si="10315"/>
        <v>0</v>
      </c>
      <c r="L5376" s="193">
        <f t="shared" si="10315"/>
        <v>0</v>
      </c>
      <c r="M5376" s="193">
        <f t="shared" si="10315"/>
        <v>0</v>
      </c>
      <c r="N5376" s="193" t="str">
        <f t="shared" si="10198"/>
        <v>LCD Display</v>
      </c>
      <c r="AA5376" s="193">
        <f t="shared" si="10313"/>
        <v>0</v>
      </c>
      <c r="AB5376" s="193">
        <f t="shared" ref="AB5376" si="10316">AB$201</f>
        <v>0</v>
      </c>
    </row>
    <row r="5377" spans="1:28" s="188" customFormat="1" ht="17.399999999999999">
      <c r="A5377" s="193" t="str">
        <f t="shared" si="10308"/>
        <v>LCD Display</v>
      </c>
      <c r="B5377" s="193" t="str">
        <f t="shared" si="10309"/>
        <v>0LCD Display</v>
      </c>
      <c r="C5377" s="193" t="str">
        <f t="shared" si="10310"/>
        <v>LCD Display0</v>
      </c>
      <c r="D5377" s="193"/>
      <c r="E5377" s="193"/>
      <c r="F5377" s="193" t="str">
        <f t="shared" si="10311"/>
        <v>LCD Display0</v>
      </c>
      <c r="G5377" s="193">
        <f t="shared" ref="G5377:M5377" si="10317">G$202</f>
        <v>0</v>
      </c>
      <c r="H5377" s="193">
        <f t="shared" si="10317"/>
        <v>0</v>
      </c>
      <c r="I5377" s="193">
        <f t="shared" si="10317"/>
        <v>0</v>
      </c>
      <c r="J5377" s="193">
        <f t="shared" si="10317"/>
        <v>0</v>
      </c>
      <c r="K5377" s="193">
        <f t="shared" si="10317"/>
        <v>0</v>
      </c>
      <c r="L5377" s="193">
        <f t="shared" si="10317"/>
        <v>0</v>
      </c>
      <c r="M5377" s="193">
        <f t="shared" si="10317"/>
        <v>0</v>
      </c>
      <c r="N5377" s="193" t="str">
        <f t="shared" si="10198"/>
        <v>LCD Display</v>
      </c>
      <c r="AA5377" s="193">
        <f t="shared" si="10313"/>
        <v>0</v>
      </c>
      <c r="AB5377" s="193">
        <f t="shared" ref="AB5377" si="10318">AB$202</f>
        <v>0</v>
      </c>
    </row>
    <row r="5378" spans="1:28" s="188" customFormat="1" ht="17.399999999999999">
      <c r="A5378" s="193" t="str">
        <f t="shared" si="10308"/>
        <v>LCD Display</v>
      </c>
      <c r="B5378" s="193" t="str">
        <f t="shared" si="10309"/>
        <v>0LCD Display</v>
      </c>
      <c r="C5378" s="193" t="str">
        <f t="shared" si="10310"/>
        <v>LCD Display0</v>
      </c>
      <c r="D5378" s="193"/>
      <c r="E5378" s="193"/>
      <c r="F5378" s="193" t="str">
        <f t="shared" si="10311"/>
        <v>LCD Display0</v>
      </c>
      <c r="G5378" s="193">
        <f t="shared" ref="G5378:M5378" si="10319">G$203</f>
        <v>0</v>
      </c>
      <c r="H5378" s="193">
        <f t="shared" si="10319"/>
        <v>0</v>
      </c>
      <c r="I5378" s="193">
        <f t="shared" si="10319"/>
        <v>0</v>
      </c>
      <c r="J5378" s="193">
        <f t="shared" si="10319"/>
        <v>0</v>
      </c>
      <c r="K5378" s="193">
        <f t="shared" si="10319"/>
        <v>0</v>
      </c>
      <c r="L5378" s="193">
        <f t="shared" si="10319"/>
        <v>0</v>
      </c>
      <c r="M5378" s="193">
        <f t="shared" si="10319"/>
        <v>0</v>
      </c>
      <c r="N5378" s="193" t="str">
        <f t="shared" si="10198"/>
        <v>LCD Display</v>
      </c>
      <c r="AA5378" s="193">
        <f t="shared" si="10313"/>
        <v>0</v>
      </c>
      <c r="AB5378" s="193">
        <f t="shared" ref="AB5378" si="10320">AB$203</f>
        <v>0</v>
      </c>
    </row>
    <row r="5379" spans="1:28" s="188" customFormat="1" ht="17.399999999999999">
      <c r="A5379" s="193" t="str">
        <f t="shared" si="10308"/>
        <v>LCD Display</v>
      </c>
      <c r="B5379" s="193" t="str">
        <f t="shared" si="10309"/>
        <v>0LCD Display</v>
      </c>
      <c r="C5379" s="193" t="str">
        <f t="shared" si="10310"/>
        <v>LCD Display0</v>
      </c>
      <c r="D5379" s="193"/>
      <c r="E5379" s="193"/>
      <c r="F5379" s="193" t="str">
        <f t="shared" si="10311"/>
        <v>LCD Display0</v>
      </c>
      <c r="G5379" s="193">
        <f t="shared" ref="G5379:M5379" si="10321">G$204</f>
        <v>0</v>
      </c>
      <c r="H5379" s="193">
        <f t="shared" si="10321"/>
        <v>0</v>
      </c>
      <c r="I5379" s="193">
        <f t="shared" si="10321"/>
        <v>0</v>
      </c>
      <c r="J5379" s="193">
        <f t="shared" si="10321"/>
        <v>0</v>
      </c>
      <c r="K5379" s="193">
        <f t="shared" si="10321"/>
        <v>0</v>
      </c>
      <c r="L5379" s="193">
        <f t="shared" si="10321"/>
        <v>0</v>
      </c>
      <c r="M5379" s="193">
        <f t="shared" si="10321"/>
        <v>0</v>
      </c>
      <c r="N5379" s="193" t="str">
        <f t="shared" si="10198"/>
        <v>LCD Display</v>
      </c>
      <c r="AA5379" s="193">
        <f t="shared" si="10313"/>
        <v>0</v>
      </c>
      <c r="AB5379" s="193">
        <f t="shared" ref="AB5379" si="10322">AB$204</f>
        <v>0</v>
      </c>
    </row>
    <row r="5380" spans="1:28" s="188" customFormat="1" ht="17.399999999999999">
      <c r="A5380" s="193" t="str">
        <f t="shared" si="10308"/>
        <v>LCD Display</v>
      </c>
      <c r="B5380" s="193" t="str">
        <f t="shared" si="10309"/>
        <v>AB045LCD Display</v>
      </c>
      <c r="C5380" s="193" t="str">
        <f t="shared" si="10310"/>
        <v>LCD DisplayJames, Greg</v>
      </c>
      <c r="D5380" s="193"/>
      <c r="E5380" s="193"/>
      <c r="F5380" s="193" t="str">
        <f t="shared" si="10311"/>
        <v>LCD DisplayRichardson, Vicki</v>
      </c>
      <c r="G5380" s="193" t="str">
        <f t="shared" ref="G5380:M5380" si="10323">G$205</f>
        <v>Richardson, Vicki</v>
      </c>
      <c r="H5380" s="193" t="str">
        <f t="shared" si="10323"/>
        <v>James, Greg</v>
      </c>
      <c r="I5380" s="193" t="str">
        <f t="shared" si="10323"/>
        <v>AB045</v>
      </c>
      <c r="J5380" s="193" t="str">
        <f t="shared" si="10323"/>
        <v>ABT ELECTRONICS</v>
      </c>
      <c r="K5380" s="193" t="str">
        <f t="shared" si="10323"/>
        <v>all</v>
      </c>
      <c r="L5380" s="193">
        <f t="shared" si="10323"/>
        <v>0</v>
      </c>
      <c r="M5380" s="193">
        <f t="shared" si="10323"/>
        <v>0</v>
      </c>
      <c r="N5380" s="193" t="str">
        <f t="shared" si="10198"/>
        <v>LCD Display</v>
      </c>
      <c r="AA5380" s="193">
        <f t="shared" si="10313"/>
        <v>0</v>
      </c>
      <c r="AB5380" s="193" t="str">
        <f t="shared" ref="AB5380" si="10324">AB$205</f>
        <v>James, Greg</v>
      </c>
    </row>
    <row r="5381" spans="1:28" s="188" customFormat="1" ht="17.399999999999999">
      <c r="A5381" s="193" t="str">
        <f t="shared" si="10308"/>
        <v>LCD Display</v>
      </c>
      <c r="B5381" s="193" t="str">
        <f t="shared" si="10309"/>
        <v>AB235LCD Display</v>
      </c>
      <c r="C5381" s="193" t="str">
        <f t="shared" si="10310"/>
        <v>LCD DisplayJames, Greg</v>
      </c>
      <c r="D5381" s="193"/>
      <c r="E5381" s="193"/>
      <c r="F5381" s="193" t="str">
        <f t="shared" si="10311"/>
        <v>LCD DisplayRichardson, Vicki</v>
      </c>
      <c r="G5381" s="193" t="str">
        <f t="shared" ref="G5381:M5381" si="10325">G$206</f>
        <v>Richardson, Vicki</v>
      </c>
      <c r="H5381" s="193" t="str">
        <f t="shared" si="10325"/>
        <v>James, Greg</v>
      </c>
      <c r="I5381" s="193" t="str">
        <f t="shared" si="10325"/>
        <v>AB235</v>
      </c>
      <c r="J5381" s="193" t="str">
        <f t="shared" si="10325"/>
        <v>ABC APPLIANCE</v>
      </c>
      <c r="K5381" s="193" t="str">
        <f t="shared" si="10325"/>
        <v>all</v>
      </c>
      <c r="L5381" s="193">
        <f t="shared" si="10325"/>
        <v>0</v>
      </c>
      <c r="M5381" s="193">
        <f t="shared" si="10325"/>
        <v>0</v>
      </c>
      <c r="N5381" s="193" t="str">
        <f t="shared" si="10198"/>
        <v>LCD Display</v>
      </c>
      <c r="AA5381" s="193">
        <f t="shared" si="10313"/>
        <v>0</v>
      </c>
      <c r="AB5381" s="193" t="str">
        <f t="shared" ref="AB5381" si="10326">AB$206</f>
        <v>James, Greg</v>
      </c>
    </row>
    <row r="5382" spans="1:28" s="188" customFormat="1" ht="17.399999999999999">
      <c r="A5382" s="193" t="str">
        <f t="shared" si="10308"/>
        <v>LCD Display</v>
      </c>
      <c r="B5382" s="193" t="str">
        <f t="shared" si="10309"/>
        <v>BI001LCD Display</v>
      </c>
      <c r="C5382" s="193" t="str">
        <f t="shared" si="10310"/>
        <v>LCD DisplayJames, Greg</v>
      </c>
      <c r="D5382" s="193"/>
      <c r="E5382" s="193"/>
      <c r="F5382" s="193" t="str">
        <f t="shared" si="10311"/>
        <v>LCD DisplayRichardson, Vicki</v>
      </c>
      <c r="G5382" s="193" t="str">
        <f t="shared" ref="G5382:M5382" si="10327">G$207</f>
        <v>Richardson, Vicki</v>
      </c>
      <c r="H5382" s="193" t="str">
        <f t="shared" si="10327"/>
        <v>James, Greg</v>
      </c>
      <c r="I5382" s="193" t="str">
        <f t="shared" si="10327"/>
        <v>BI001</v>
      </c>
      <c r="J5382" s="193" t="str">
        <f t="shared" si="10327"/>
        <v>BI-MART</v>
      </c>
      <c r="K5382" s="193" t="str">
        <f t="shared" si="10327"/>
        <v>all</v>
      </c>
      <c r="L5382" s="193">
        <f t="shared" si="10327"/>
        <v>0</v>
      </c>
      <c r="M5382" s="193">
        <f t="shared" si="10327"/>
        <v>0</v>
      </c>
      <c r="N5382" s="193" t="str">
        <f t="shared" si="10198"/>
        <v>LCD Display</v>
      </c>
      <c r="AA5382" s="193">
        <f t="shared" si="10313"/>
        <v>0</v>
      </c>
      <c r="AB5382" s="193" t="str">
        <f t="shared" ref="AB5382" si="10328">AB$207</f>
        <v>James, Greg</v>
      </c>
    </row>
    <row r="5383" spans="1:28" s="188" customFormat="1" ht="17.399999999999999">
      <c r="A5383" s="193" t="str">
        <f t="shared" si="10308"/>
        <v>LCD Display</v>
      </c>
      <c r="B5383" s="193" t="str">
        <f t="shared" si="10309"/>
        <v>FR195LCD Display</v>
      </c>
      <c r="C5383" s="193" t="str">
        <f t="shared" si="10310"/>
        <v>LCD DisplayJames, Greg</v>
      </c>
      <c r="D5383" s="193"/>
      <c r="E5383" s="193"/>
      <c r="F5383" s="193" t="str">
        <f t="shared" si="10311"/>
        <v>LCD DisplayRichardson, Vicki</v>
      </c>
      <c r="G5383" s="193" t="str">
        <f t="shared" ref="G5383:M5383" si="10329">G$208</f>
        <v>Richardson, Vicki</v>
      </c>
      <c r="H5383" s="193" t="str">
        <f t="shared" si="10329"/>
        <v>James, Greg</v>
      </c>
      <c r="I5383" s="193" t="str">
        <f t="shared" si="10329"/>
        <v>FR195</v>
      </c>
      <c r="J5383" s="193" t="str">
        <f t="shared" si="10329"/>
        <v>FRY'S ELECTRONICS</v>
      </c>
      <c r="K5383" s="193" t="str">
        <f t="shared" si="10329"/>
        <v>all</v>
      </c>
      <c r="L5383" s="193">
        <f t="shared" si="10329"/>
        <v>0</v>
      </c>
      <c r="M5383" s="193">
        <f t="shared" si="10329"/>
        <v>0</v>
      </c>
      <c r="N5383" s="193" t="str">
        <f t="shared" si="10198"/>
        <v>LCD Display</v>
      </c>
      <c r="AA5383" s="193">
        <f t="shared" si="10313"/>
        <v>0</v>
      </c>
      <c r="AB5383" s="193" t="str">
        <f t="shared" ref="AB5383" si="10330">AB$208</f>
        <v>James, Greg</v>
      </c>
    </row>
    <row r="5384" spans="1:28" s="188" customFormat="1" ht="17.399999999999999">
      <c r="A5384" s="193" t="str">
        <f t="shared" si="10308"/>
        <v>LCD Display</v>
      </c>
      <c r="B5384" s="193" t="str">
        <f t="shared" si="10309"/>
        <v>PR976LCD Display</v>
      </c>
      <c r="C5384" s="193" t="str">
        <f t="shared" si="10310"/>
        <v>LCD DisplayJames, Greg</v>
      </c>
      <c r="D5384" s="193"/>
      <c r="E5384" s="193"/>
      <c r="F5384" s="193" t="str">
        <f t="shared" si="10311"/>
        <v>LCD DisplayRichardson, Vicki</v>
      </c>
      <c r="G5384" s="193" t="str">
        <f t="shared" ref="G5384:M5384" si="10331">G$209</f>
        <v>Richardson, Vicki</v>
      </c>
      <c r="H5384" s="193" t="str">
        <f t="shared" si="10331"/>
        <v>James, Greg</v>
      </c>
      <c r="I5384" s="193" t="str">
        <f t="shared" si="10331"/>
        <v>PR976</v>
      </c>
      <c r="J5384" s="193" t="str">
        <f t="shared" si="10331"/>
        <v>PROGRESSIVE GROUP OF INSURANCE CO</v>
      </c>
      <c r="K5384" s="193" t="str">
        <f t="shared" si="10331"/>
        <v>all</v>
      </c>
      <c r="L5384" s="193">
        <f t="shared" si="10331"/>
        <v>0</v>
      </c>
      <c r="M5384" s="193">
        <f t="shared" si="10331"/>
        <v>0</v>
      </c>
      <c r="N5384" s="193" t="str">
        <f t="shared" ref="N5384:N5447" si="10332">A5384</f>
        <v>LCD Display</v>
      </c>
      <c r="AA5384" s="193">
        <f t="shared" si="10313"/>
        <v>0</v>
      </c>
      <c r="AB5384" s="193" t="str">
        <f t="shared" ref="AB5384" si="10333">AB$209</f>
        <v>James, Greg</v>
      </c>
    </row>
    <row r="5385" spans="1:28" s="188" customFormat="1" ht="17.399999999999999">
      <c r="A5385" s="193" t="str">
        <f t="shared" si="10308"/>
        <v>LCD Display</v>
      </c>
      <c r="B5385" s="193" t="str">
        <f t="shared" si="10309"/>
        <v>ME035LCD Display</v>
      </c>
      <c r="C5385" s="193" t="str">
        <f t="shared" si="10310"/>
        <v>LCD DisplayJames, Greg</v>
      </c>
      <c r="D5385" s="193"/>
      <c r="E5385" s="193"/>
      <c r="F5385" s="193" t="str">
        <f t="shared" si="10311"/>
        <v>LCD DisplayRichardson, Vicki</v>
      </c>
      <c r="G5385" s="193" t="str">
        <f t="shared" ref="G5385:M5385" si="10334">G$210</f>
        <v>Richardson, Vicki</v>
      </c>
      <c r="H5385" s="193" t="str">
        <f t="shared" si="10334"/>
        <v>James, Greg</v>
      </c>
      <c r="I5385" s="193" t="str">
        <f t="shared" si="10334"/>
        <v>ME035</v>
      </c>
      <c r="J5385" s="193" t="str">
        <f t="shared" si="10334"/>
        <v>FRED MEYER</v>
      </c>
      <c r="K5385" s="193" t="str">
        <f t="shared" si="10334"/>
        <v>all</v>
      </c>
      <c r="L5385" s="193">
        <f t="shared" si="10334"/>
        <v>0</v>
      </c>
      <c r="M5385" s="193">
        <f t="shared" si="10334"/>
        <v>0</v>
      </c>
      <c r="N5385" s="193" t="str">
        <f t="shared" si="10332"/>
        <v>LCD Display</v>
      </c>
      <c r="AA5385" s="193">
        <f t="shared" si="10313"/>
        <v>0</v>
      </c>
      <c r="AB5385" s="193" t="str">
        <f t="shared" ref="AB5385" si="10335">AB$210</f>
        <v>James, Greg</v>
      </c>
    </row>
    <row r="5386" spans="1:28" s="188" customFormat="1" ht="17.399999999999999">
      <c r="A5386" s="193" t="str">
        <f t="shared" si="10308"/>
        <v>LCD Display</v>
      </c>
      <c r="B5386" s="193" t="str">
        <f t="shared" si="10309"/>
        <v>ME170LCD Display</v>
      </c>
      <c r="C5386" s="193" t="str">
        <f t="shared" si="10310"/>
        <v>LCD DisplayJames, Greg</v>
      </c>
      <c r="D5386" s="193"/>
      <c r="E5386" s="193"/>
      <c r="F5386" s="193" t="str">
        <f t="shared" si="10311"/>
        <v>LCD DisplayRichardson, Vicki</v>
      </c>
      <c r="G5386" s="193" t="str">
        <f t="shared" ref="G5386:M5386" si="10336">G$211</f>
        <v>Richardson, Vicki</v>
      </c>
      <c r="H5386" s="193" t="str">
        <f t="shared" si="10336"/>
        <v>James, Greg</v>
      </c>
      <c r="I5386" s="193" t="str">
        <f t="shared" si="10336"/>
        <v>ME170</v>
      </c>
      <c r="J5386" s="193" t="str">
        <f t="shared" si="10336"/>
        <v>MEIJERS</v>
      </c>
      <c r="K5386" s="193" t="str">
        <f t="shared" si="10336"/>
        <v>all</v>
      </c>
      <c r="L5386" s="193">
        <f t="shared" si="10336"/>
        <v>0</v>
      </c>
      <c r="M5386" s="193">
        <f t="shared" si="10336"/>
        <v>0</v>
      </c>
      <c r="N5386" s="193" t="str">
        <f t="shared" si="10332"/>
        <v>LCD Display</v>
      </c>
      <c r="AA5386" s="193">
        <f t="shared" si="10313"/>
        <v>0</v>
      </c>
      <c r="AB5386" s="193" t="str">
        <f t="shared" ref="AB5386" si="10337">AB$211</f>
        <v>James, Greg</v>
      </c>
    </row>
    <row r="5387" spans="1:28" s="188" customFormat="1" ht="17.399999999999999">
      <c r="A5387" s="193" t="str">
        <f t="shared" si="10308"/>
        <v>LCD Display</v>
      </c>
      <c r="B5387" s="193" t="str">
        <f t="shared" si="10309"/>
        <v>0LCD Display</v>
      </c>
      <c r="C5387" s="193" t="str">
        <f t="shared" si="10310"/>
        <v>LCD Display0</v>
      </c>
      <c r="D5387" s="193"/>
      <c r="E5387" s="193"/>
      <c r="F5387" s="193" t="str">
        <f t="shared" si="10311"/>
        <v>LCD Display0</v>
      </c>
      <c r="G5387" s="193">
        <f t="shared" ref="G5387:M5387" si="10338">G$212</f>
        <v>0</v>
      </c>
      <c r="H5387" s="193">
        <f t="shared" si="10338"/>
        <v>0</v>
      </c>
      <c r="I5387" s="193">
        <f t="shared" si="10338"/>
        <v>0</v>
      </c>
      <c r="J5387" s="193">
        <f t="shared" si="10338"/>
        <v>0</v>
      </c>
      <c r="K5387" s="193">
        <f t="shared" si="10338"/>
        <v>0</v>
      </c>
      <c r="L5387" s="193">
        <f t="shared" si="10338"/>
        <v>0</v>
      </c>
      <c r="M5387" s="193">
        <f t="shared" si="10338"/>
        <v>0</v>
      </c>
      <c r="N5387" s="193" t="str">
        <f t="shared" si="10332"/>
        <v>LCD Display</v>
      </c>
      <c r="AA5387" s="193">
        <f t="shared" si="10313"/>
        <v>0</v>
      </c>
      <c r="AB5387" s="193">
        <f t="shared" ref="AB5387" si="10339">AB$212</f>
        <v>0</v>
      </c>
    </row>
    <row r="5388" spans="1:28" s="188" customFormat="1" ht="17.399999999999999">
      <c r="A5388" s="193" t="str">
        <f t="shared" si="10308"/>
        <v>LCD Display</v>
      </c>
      <c r="B5388" s="193" t="str">
        <f t="shared" si="10309"/>
        <v>0LCD Display</v>
      </c>
      <c r="C5388" s="193" t="str">
        <f t="shared" si="10310"/>
        <v>LCD Display0</v>
      </c>
      <c r="D5388" s="193"/>
      <c r="E5388" s="193"/>
      <c r="F5388" s="193" t="str">
        <f t="shared" si="10311"/>
        <v>LCD Display0</v>
      </c>
      <c r="G5388" s="193">
        <f t="shared" ref="G5388:M5388" si="10340">G$213</f>
        <v>0</v>
      </c>
      <c r="H5388" s="193">
        <f t="shared" si="10340"/>
        <v>0</v>
      </c>
      <c r="I5388" s="193">
        <f t="shared" si="10340"/>
        <v>0</v>
      </c>
      <c r="J5388" s="193">
        <f t="shared" si="10340"/>
        <v>0</v>
      </c>
      <c r="K5388" s="193">
        <f t="shared" si="10340"/>
        <v>0</v>
      </c>
      <c r="L5388" s="193">
        <f t="shared" si="10340"/>
        <v>0</v>
      </c>
      <c r="M5388" s="193">
        <f t="shared" si="10340"/>
        <v>0</v>
      </c>
      <c r="N5388" s="193" t="str">
        <f t="shared" si="10332"/>
        <v>LCD Display</v>
      </c>
      <c r="AA5388" s="193">
        <f t="shared" si="10313"/>
        <v>0</v>
      </c>
      <c r="AB5388" s="193">
        <f t="shared" ref="AB5388" si="10341">AB$213</f>
        <v>0</v>
      </c>
    </row>
    <row r="5389" spans="1:28" s="188" customFormat="1" ht="17.399999999999999">
      <c r="A5389" s="193" t="str">
        <f t="shared" si="10308"/>
        <v>LCD Display</v>
      </c>
      <c r="B5389" s="193" t="str">
        <f t="shared" si="10309"/>
        <v>AD275LCD Display</v>
      </c>
      <c r="C5389" s="193" t="str">
        <f t="shared" si="10310"/>
        <v>LCD DisplayNagira, Rina</v>
      </c>
      <c r="D5389" s="193"/>
      <c r="E5389" s="193"/>
      <c r="F5389" s="193" t="str">
        <f t="shared" si="10311"/>
        <v>LCD DisplayRichardson, Vicki</v>
      </c>
      <c r="G5389" s="193" t="str">
        <f t="shared" ref="G5389:M5389" si="10342">G$214</f>
        <v>Richardson, Vicki</v>
      </c>
      <c r="H5389" s="193" t="str">
        <f t="shared" si="10342"/>
        <v>Nagira, Rina</v>
      </c>
      <c r="I5389" s="193" t="str">
        <f t="shared" si="10342"/>
        <v>AD275</v>
      </c>
      <c r="J5389" s="193" t="str">
        <f t="shared" si="10342"/>
        <v>LA CURACAO</v>
      </c>
      <c r="K5389" s="193" t="str">
        <f t="shared" si="10342"/>
        <v>all</v>
      </c>
      <c r="L5389" s="193">
        <f t="shared" si="10342"/>
        <v>0</v>
      </c>
      <c r="M5389" s="193">
        <f t="shared" si="10342"/>
        <v>0</v>
      </c>
      <c r="N5389" s="193" t="str">
        <f t="shared" si="10332"/>
        <v>LCD Display</v>
      </c>
      <c r="AA5389" s="193">
        <f t="shared" si="10313"/>
        <v>0</v>
      </c>
      <c r="AB5389" s="193" t="str">
        <f t="shared" ref="AB5389" si="10343">AB$214</f>
        <v>Nagira, Rina</v>
      </c>
    </row>
    <row r="5390" spans="1:28" s="188" customFormat="1" ht="17.399999999999999">
      <c r="A5390" s="193" t="str">
        <f t="shared" si="10308"/>
        <v>LCD Display</v>
      </c>
      <c r="B5390" s="193" t="str">
        <f t="shared" si="10309"/>
        <v>DB075LCD Display</v>
      </c>
      <c r="C5390" s="193" t="str">
        <f t="shared" si="10310"/>
        <v>LCD DisplayNagira, Rina</v>
      </c>
      <c r="D5390" s="193"/>
      <c r="E5390" s="193"/>
      <c r="F5390" s="193" t="str">
        <f t="shared" si="10311"/>
        <v>LCD DisplayRichardson, Vicki</v>
      </c>
      <c r="G5390" s="193" t="str">
        <f t="shared" ref="G5390:M5390" si="10344">G$215</f>
        <v>Richardson, Vicki</v>
      </c>
      <c r="H5390" s="193" t="str">
        <f t="shared" si="10344"/>
        <v>Nagira, Rina</v>
      </c>
      <c r="I5390" s="193" t="str">
        <f t="shared" si="10344"/>
        <v>DB075</v>
      </c>
      <c r="J5390" s="193" t="str">
        <f t="shared" si="10344"/>
        <v>DBL DISTRIBUTING  (INGRAM)</v>
      </c>
      <c r="K5390" s="193" t="str">
        <f t="shared" si="10344"/>
        <v>all</v>
      </c>
      <c r="L5390" s="193">
        <f t="shared" si="10344"/>
        <v>0</v>
      </c>
      <c r="M5390" s="193">
        <f t="shared" si="10344"/>
        <v>0</v>
      </c>
      <c r="N5390" s="193" t="str">
        <f t="shared" si="10332"/>
        <v>LCD Display</v>
      </c>
      <c r="AA5390" s="193">
        <f t="shared" si="10313"/>
        <v>0</v>
      </c>
      <c r="AB5390" s="193" t="str">
        <f t="shared" ref="AB5390" si="10345">AB$215</f>
        <v>Nagira, Rina</v>
      </c>
    </row>
    <row r="5391" spans="1:28" s="188" customFormat="1" ht="17.399999999999999">
      <c r="A5391" s="193" t="str">
        <f t="shared" si="10308"/>
        <v>LCD Display</v>
      </c>
      <c r="B5391" s="193" t="str">
        <f t="shared" si="10309"/>
        <v>HA896LCD Display</v>
      </c>
      <c r="C5391" s="193" t="str">
        <f t="shared" si="10310"/>
        <v>LCD DisplayNagira, Rina</v>
      </c>
      <c r="D5391" s="193"/>
      <c r="E5391" s="193"/>
      <c r="F5391" s="193" t="str">
        <f t="shared" si="10311"/>
        <v>LCD DisplayRichardson, Vicki</v>
      </c>
      <c r="G5391" s="193" t="str">
        <f t="shared" ref="G5391:M5391" si="10346">G$216</f>
        <v>Richardson, Vicki</v>
      </c>
      <c r="H5391" s="193" t="str">
        <f t="shared" si="10346"/>
        <v>Nagira, Rina</v>
      </c>
      <c r="I5391" s="193" t="str">
        <f t="shared" si="10346"/>
        <v>HA896</v>
      </c>
      <c r="J5391" s="193" t="str">
        <f t="shared" si="10346"/>
        <v>HENRY LAMOND COMPANY, LTD.</v>
      </c>
      <c r="K5391" s="193" t="str">
        <f t="shared" si="10346"/>
        <v>all</v>
      </c>
      <c r="L5391" s="193">
        <f t="shared" si="10346"/>
        <v>0</v>
      </c>
      <c r="M5391" s="193">
        <f t="shared" si="10346"/>
        <v>0</v>
      </c>
      <c r="N5391" s="193" t="str">
        <f t="shared" si="10332"/>
        <v>LCD Display</v>
      </c>
      <c r="AA5391" s="193">
        <f t="shared" si="10313"/>
        <v>0</v>
      </c>
      <c r="AB5391" s="193" t="str">
        <f t="shared" ref="AB5391" si="10347">AB$216</f>
        <v>Nagira, Rina</v>
      </c>
    </row>
    <row r="5392" spans="1:28" s="188" customFormat="1" ht="17.399999999999999">
      <c r="A5392" s="193" t="str">
        <f t="shared" si="10308"/>
        <v>LCD Display</v>
      </c>
      <c r="B5392" s="193" t="str">
        <f t="shared" si="10309"/>
        <v>PA946LCD Display</v>
      </c>
      <c r="C5392" s="193" t="str">
        <f t="shared" si="10310"/>
        <v>LCD DisplayNagira, Rina</v>
      </c>
      <c r="D5392" s="193"/>
      <c r="E5392" s="193"/>
      <c r="F5392" s="193" t="str">
        <f t="shared" si="10311"/>
        <v>LCD DisplayRichardson, Vicki</v>
      </c>
      <c r="G5392" s="193" t="str">
        <f t="shared" ref="G5392:M5392" si="10348">G$217</f>
        <v>Richardson, Vicki</v>
      </c>
      <c r="H5392" s="193" t="str">
        <f t="shared" si="10348"/>
        <v>Nagira, Rina</v>
      </c>
      <c r="I5392" s="193" t="str">
        <f t="shared" si="10348"/>
        <v>PA946</v>
      </c>
      <c r="J5392" s="193" t="str">
        <f t="shared" si="10348"/>
        <v>PACIFIC MARKETING ALLIANCE</v>
      </c>
      <c r="K5392" s="193" t="str">
        <f t="shared" si="10348"/>
        <v>all</v>
      </c>
      <c r="L5392" s="193">
        <f t="shared" si="10348"/>
        <v>0</v>
      </c>
      <c r="M5392" s="193">
        <f t="shared" si="10348"/>
        <v>0</v>
      </c>
      <c r="N5392" s="193" t="str">
        <f t="shared" si="10332"/>
        <v>LCD Display</v>
      </c>
      <c r="AA5392" s="193">
        <f t="shared" si="10313"/>
        <v>0</v>
      </c>
      <c r="AB5392" s="193" t="str">
        <f t="shared" ref="AB5392" si="10349">AB$217</f>
        <v>Nagira, Rina</v>
      </c>
    </row>
    <row r="5393" spans="1:28" s="188" customFormat="1" ht="17.399999999999999">
      <c r="A5393" s="193" t="str">
        <f t="shared" si="10308"/>
        <v>LCD Display</v>
      </c>
      <c r="B5393" s="193" t="str">
        <f t="shared" si="10309"/>
        <v>UM001LCD Display</v>
      </c>
      <c r="C5393" s="193" t="str">
        <f t="shared" si="10310"/>
        <v>LCD DisplayNagira, Rina</v>
      </c>
      <c r="D5393" s="193"/>
      <c r="E5393" s="193"/>
      <c r="F5393" s="193" t="str">
        <f t="shared" si="10311"/>
        <v>LCD DisplayRichardson, Vicki</v>
      </c>
      <c r="G5393" s="193" t="str">
        <f t="shared" ref="G5393:M5393" si="10350">G$218</f>
        <v>Richardson, Vicki</v>
      </c>
      <c r="H5393" s="193" t="str">
        <f t="shared" si="10350"/>
        <v>Nagira, Rina</v>
      </c>
      <c r="I5393" s="193" t="str">
        <f t="shared" si="10350"/>
        <v>UM001</v>
      </c>
      <c r="J5393" s="193" t="str">
        <f t="shared" si="10350"/>
        <v>UWAJIMAYA, INC.</v>
      </c>
      <c r="K5393" s="193" t="str">
        <f t="shared" si="10350"/>
        <v>all</v>
      </c>
      <c r="L5393" s="193">
        <f t="shared" si="10350"/>
        <v>0</v>
      </c>
      <c r="M5393" s="193">
        <f t="shared" si="10350"/>
        <v>0</v>
      </c>
      <c r="N5393" s="193" t="str">
        <f t="shared" si="10332"/>
        <v>LCD Display</v>
      </c>
      <c r="AA5393" s="193">
        <f t="shared" si="10313"/>
        <v>0</v>
      </c>
      <c r="AB5393" s="193" t="str">
        <f t="shared" ref="AB5393" si="10351">AB$218</f>
        <v>Nagira, Rina</v>
      </c>
    </row>
    <row r="5394" spans="1:28" s="188" customFormat="1" ht="17.399999999999999">
      <c r="A5394" s="193" t="str">
        <f t="shared" si="10308"/>
        <v>LCD Display</v>
      </c>
      <c r="B5394" s="193" t="str">
        <f t="shared" si="10309"/>
        <v>UN696LCD Display</v>
      </c>
      <c r="C5394" s="193" t="str">
        <f t="shared" si="10310"/>
        <v>LCD DisplayNagira, Rina</v>
      </c>
      <c r="D5394" s="193"/>
      <c r="E5394" s="193"/>
      <c r="F5394" s="193" t="str">
        <f t="shared" si="10311"/>
        <v>LCD DisplayRichardson, Vicki</v>
      </c>
      <c r="G5394" s="193" t="str">
        <f t="shared" ref="G5394:M5394" si="10352">G$219</f>
        <v>Richardson, Vicki</v>
      </c>
      <c r="H5394" s="193" t="str">
        <f t="shared" si="10352"/>
        <v>Nagira, Rina</v>
      </c>
      <c r="I5394" s="193" t="str">
        <f t="shared" si="10352"/>
        <v>UN696</v>
      </c>
      <c r="J5394" s="193" t="str">
        <f t="shared" si="10352"/>
        <v>UNI-KING OF HAWAII, INC</v>
      </c>
      <c r="K5394" s="193" t="str">
        <f t="shared" si="10352"/>
        <v>all</v>
      </c>
      <c r="L5394" s="193">
        <f t="shared" si="10352"/>
        <v>0</v>
      </c>
      <c r="M5394" s="193">
        <f t="shared" si="10352"/>
        <v>0</v>
      </c>
      <c r="N5394" s="193" t="str">
        <f t="shared" si="10332"/>
        <v>LCD Display</v>
      </c>
      <c r="AA5394" s="193">
        <f t="shared" si="10313"/>
        <v>0</v>
      </c>
      <c r="AB5394" s="193" t="str">
        <f t="shared" ref="AB5394" si="10353">AB$219</f>
        <v>Nagira, Rina</v>
      </c>
    </row>
    <row r="5395" spans="1:28" s="188" customFormat="1" ht="17.399999999999999">
      <c r="A5395" s="193" t="str">
        <f t="shared" si="10308"/>
        <v>LCD Display</v>
      </c>
      <c r="B5395" s="193" t="str">
        <f t="shared" si="10309"/>
        <v>0LCD Display</v>
      </c>
      <c r="C5395" s="193" t="str">
        <f t="shared" si="10310"/>
        <v>LCD Display0</v>
      </c>
      <c r="D5395" s="193"/>
      <c r="E5395" s="193"/>
      <c r="F5395" s="193" t="str">
        <f t="shared" si="10311"/>
        <v>LCD Display0</v>
      </c>
      <c r="G5395" s="193">
        <f t="shared" ref="G5395:M5395" si="10354">G$220</f>
        <v>0</v>
      </c>
      <c r="H5395" s="193">
        <f t="shared" si="10354"/>
        <v>0</v>
      </c>
      <c r="I5395" s="193">
        <f t="shared" si="10354"/>
        <v>0</v>
      </c>
      <c r="J5395" s="193">
        <f t="shared" si="10354"/>
        <v>0</v>
      </c>
      <c r="K5395" s="193">
        <f t="shared" si="10354"/>
        <v>0</v>
      </c>
      <c r="L5395" s="193">
        <f t="shared" si="10354"/>
        <v>0</v>
      </c>
      <c r="M5395" s="193">
        <f t="shared" si="10354"/>
        <v>0</v>
      </c>
      <c r="N5395" s="193" t="str">
        <f t="shared" si="10332"/>
        <v>LCD Display</v>
      </c>
      <c r="AA5395" s="193">
        <f t="shared" si="10313"/>
        <v>0</v>
      </c>
      <c r="AB5395" s="193">
        <f t="shared" ref="AB5395" si="10355">AB$220</f>
        <v>0</v>
      </c>
    </row>
    <row r="5396" spans="1:28" s="188" customFormat="1" ht="17.399999999999999">
      <c r="A5396" s="193" t="str">
        <f t="shared" si="10308"/>
        <v>LCD Display</v>
      </c>
      <c r="B5396" s="193" t="str">
        <f t="shared" si="10309"/>
        <v>0LCD Display</v>
      </c>
      <c r="C5396" s="193" t="str">
        <f t="shared" si="10310"/>
        <v>LCD Display0</v>
      </c>
      <c r="D5396" s="193"/>
      <c r="E5396" s="193"/>
      <c r="F5396" s="193" t="str">
        <f t="shared" si="10311"/>
        <v>LCD Display0</v>
      </c>
      <c r="G5396" s="193">
        <f t="shared" ref="G5396:M5396" si="10356">G$221</f>
        <v>0</v>
      </c>
      <c r="H5396" s="193">
        <f t="shared" si="10356"/>
        <v>0</v>
      </c>
      <c r="I5396" s="193">
        <f t="shared" si="10356"/>
        <v>0</v>
      </c>
      <c r="J5396" s="193">
        <f t="shared" si="10356"/>
        <v>0</v>
      </c>
      <c r="K5396" s="193">
        <f t="shared" si="10356"/>
        <v>0</v>
      </c>
      <c r="L5396" s="193">
        <f t="shared" si="10356"/>
        <v>0</v>
      </c>
      <c r="M5396" s="193">
        <f t="shared" si="10356"/>
        <v>0</v>
      </c>
      <c r="N5396" s="193" t="str">
        <f t="shared" si="10332"/>
        <v>LCD Display</v>
      </c>
      <c r="AA5396" s="193">
        <f t="shared" si="10313"/>
        <v>0</v>
      </c>
      <c r="AB5396" s="193">
        <f t="shared" ref="AB5396" si="10357">AB$221</f>
        <v>0</v>
      </c>
    </row>
    <row r="5397" spans="1:28" s="188" customFormat="1" ht="17.399999999999999">
      <c r="A5397" s="193" t="str">
        <f t="shared" si="10308"/>
        <v>LCD Display</v>
      </c>
      <c r="B5397" s="193" t="str">
        <f t="shared" si="10309"/>
        <v>0LCD Display</v>
      </c>
      <c r="C5397" s="193" t="str">
        <f t="shared" si="10310"/>
        <v>LCD Display0</v>
      </c>
      <c r="D5397" s="193"/>
      <c r="E5397" s="193"/>
      <c r="F5397" s="193" t="str">
        <f t="shared" si="10311"/>
        <v>LCD Display0</v>
      </c>
      <c r="G5397" s="193">
        <f t="shared" ref="G5397:M5397" si="10358">G$222</f>
        <v>0</v>
      </c>
      <c r="H5397" s="193">
        <f t="shared" si="10358"/>
        <v>0</v>
      </c>
      <c r="I5397" s="193">
        <f t="shared" si="10358"/>
        <v>0</v>
      </c>
      <c r="J5397" s="193">
        <f t="shared" si="10358"/>
        <v>0</v>
      </c>
      <c r="K5397" s="193">
        <f t="shared" si="10358"/>
        <v>0</v>
      </c>
      <c r="L5397" s="193">
        <f t="shared" si="10358"/>
        <v>0</v>
      </c>
      <c r="M5397" s="193">
        <f t="shared" si="10358"/>
        <v>0</v>
      </c>
      <c r="N5397" s="193" t="str">
        <f t="shared" si="10332"/>
        <v>LCD Display</v>
      </c>
      <c r="AA5397" s="193">
        <f t="shared" si="10313"/>
        <v>0</v>
      </c>
      <c r="AB5397" s="193">
        <f t="shared" ref="AB5397" si="10359">AB$222</f>
        <v>0</v>
      </c>
    </row>
    <row r="5398" spans="1:28" s="188" customFormat="1" ht="17.399999999999999">
      <c r="A5398" s="193" t="str">
        <f t="shared" si="10308"/>
        <v>LCD Display</v>
      </c>
      <c r="B5398" s="193" t="str">
        <f t="shared" si="10309"/>
        <v>0LCD Display</v>
      </c>
      <c r="C5398" s="193" t="str">
        <f t="shared" si="10310"/>
        <v>LCD Display0</v>
      </c>
      <c r="D5398" s="193"/>
      <c r="E5398" s="193"/>
      <c r="F5398" s="193" t="str">
        <f t="shared" si="10311"/>
        <v>LCD Display0</v>
      </c>
      <c r="G5398" s="193">
        <f t="shared" ref="G5398:M5398" si="10360">G$223</f>
        <v>0</v>
      </c>
      <c r="H5398" s="193">
        <f t="shared" si="10360"/>
        <v>0</v>
      </c>
      <c r="I5398" s="193">
        <f t="shared" si="10360"/>
        <v>0</v>
      </c>
      <c r="J5398" s="193">
        <f t="shared" si="10360"/>
        <v>0</v>
      </c>
      <c r="K5398" s="193">
        <f t="shared" si="10360"/>
        <v>0</v>
      </c>
      <c r="L5398" s="193">
        <f t="shared" si="10360"/>
        <v>0</v>
      </c>
      <c r="M5398" s="193">
        <f t="shared" si="10360"/>
        <v>0</v>
      </c>
      <c r="N5398" s="193" t="str">
        <f t="shared" si="10332"/>
        <v>LCD Display</v>
      </c>
      <c r="AA5398" s="193">
        <f t="shared" si="10313"/>
        <v>0</v>
      </c>
      <c r="AB5398" s="193">
        <f t="shared" ref="AB5398" si="10361">AB$223</f>
        <v>0</v>
      </c>
    </row>
    <row r="5399" spans="1:28" s="188" customFormat="1" ht="17.399999999999999">
      <c r="A5399" s="193" t="str">
        <f t="shared" si="10308"/>
        <v>LCD Display</v>
      </c>
      <c r="B5399" s="193" t="str">
        <f t="shared" si="10309"/>
        <v>0LCD Display</v>
      </c>
      <c r="C5399" s="193" t="str">
        <f t="shared" si="10310"/>
        <v>LCD Display0</v>
      </c>
      <c r="D5399" s="193"/>
      <c r="E5399" s="193"/>
      <c r="F5399" s="193" t="str">
        <f t="shared" si="10311"/>
        <v>LCD Display0</v>
      </c>
      <c r="G5399" s="193">
        <f t="shared" ref="G5399:M5399" si="10362">G$224</f>
        <v>0</v>
      </c>
      <c r="H5399" s="193">
        <f t="shared" si="10362"/>
        <v>0</v>
      </c>
      <c r="I5399" s="193">
        <f t="shared" si="10362"/>
        <v>0</v>
      </c>
      <c r="J5399" s="193">
        <f t="shared" si="10362"/>
        <v>0</v>
      </c>
      <c r="K5399" s="193">
        <f t="shared" si="10362"/>
        <v>0</v>
      </c>
      <c r="L5399" s="193">
        <f t="shared" si="10362"/>
        <v>0</v>
      </c>
      <c r="M5399" s="193">
        <f t="shared" si="10362"/>
        <v>0</v>
      </c>
      <c r="N5399" s="193" t="str">
        <f t="shared" si="10332"/>
        <v>LCD Display</v>
      </c>
      <c r="AA5399" s="193">
        <f t="shared" si="10313"/>
        <v>0</v>
      </c>
      <c r="AB5399" s="193">
        <f t="shared" ref="AB5399" si="10363">AB$224</f>
        <v>0</v>
      </c>
    </row>
    <row r="5400" spans="1:28" s="188" customFormat="1" ht="17.399999999999999">
      <c r="A5400" s="193" t="str">
        <f t="shared" si="10308"/>
        <v>LCD Display</v>
      </c>
      <c r="B5400" s="193" t="str">
        <f t="shared" si="10309"/>
        <v>AA427LCD Display</v>
      </c>
      <c r="C5400" s="193" t="str">
        <f t="shared" si="10310"/>
        <v>LCD DisplayVoss, Bill</v>
      </c>
      <c r="D5400" s="193"/>
      <c r="E5400" s="193"/>
      <c r="F5400" s="193" t="str">
        <f t="shared" si="10311"/>
        <v>LCD DisplayRichardson, Vicki</v>
      </c>
      <c r="G5400" s="193" t="str">
        <f t="shared" ref="G5400:M5400" si="10364">G$225</f>
        <v>Richardson, Vicki</v>
      </c>
      <c r="H5400" s="193" t="str">
        <f t="shared" si="10364"/>
        <v>Voss, Bill</v>
      </c>
      <c r="I5400" s="193" t="str">
        <f t="shared" si="10364"/>
        <v>AA427</v>
      </c>
      <c r="J5400" s="193" t="str">
        <f t="shared" si="10364"/>
        <v>AUDIO DEN LTD</v>
      </c>
      <c r="K5400" s="193" t="str">
        <f t="shared" si="10364"/>
        <v>all</v>
      </c>
      <c r="L5400" s="193">
        <f t="shared" si="10364"/>
        <v>0</v>
      </c>
      <c r="M5400" s="193">
        <f t="shared" si="10364"/>
        <v>0</v>
      </c>
      <c r="N5400" s="193" t="str">
        <f t="shared" si="10332"/>
        <v>LCD Display</v>
      </c>
      <c r="AA5400" s="193">
        <f t="shared" si="10313"/>
        <v>0</v>
      </c>
      <c r="AB5400" s="193" t="str">
        <f t="shared" ref="AB5400" si="10365">AB$225</f>
        <v>Voss, Bill</v>
      </c>
    </row>
    <row r="5401" spans="1:28" s="188" customFormat="1" ht="17.399999999999999">
      <c r="A5401" s="193" t="str">
        <f t="shared" si="10308"/>
        <v>LCD Display</v>
      </c>
      <c r="B5401" s="193" t="str">
        <f t="shared" si="10309"/>
        <v>AB577LCD Display</v>
      </c>
      <c r="C5401" s="193" t="str">
        <f t="shared" si="10310"/>
        <v>LCD DisplayVoss, Bill</v>
      </c>
      <c r="D5401" s="193"/>
      <c r="E5401" s="193"/>
      <c r="F5401" s="193" t="str">
        <f t="shared" si="10311"/>
        <v>LCD DisplayRichardson, Vicki</v>
      </c>
      <c r="G5401" s="193" t="str">
        <f t="shared" ref="G5401:M5401" si="10366">G$226</f>
        <v>Richardson, Vicki</v>
      </c>
      <c r="H5401" s="193" t="str">
        <f t="shared" si="10366"/>
        <v>Voss, Bill</v>
      </c>
      <c r="I5401" s="193" t="str">
        <f t="shared" si="10366"/>
        <v>AB577</v>
      </c>
      <c r="J5401" s="193" t="str">
        <f t="shared" si="10366"/>
        <v>ABSOLUTE AUDIO INC.</v>
      </c>
      <c r="K5401" s="193" t="str">
        <f t="shared" si="10366"/>
        <v>all</v>
      </c>
      <c r="L5401" s="193">
        <f t="shared" si="10366"/>
        <v>0</v>
      </c>
      <c r="M5401" s="193">
        <f t="shared" si="10366"/>
        <v>0</v>
      </c>
      <c r="N5401" s="193" t="str">
        <f t="shared" si="10332"/>
        <v>LCD Display</v>
      </c>
      <c r="AA5401" s="193">
        <f t="shared" si="10313"/>
        <v>0</v>
      </c>
      <c r="AB5401" s="193" t="str">
        <f t="shared" ref="AB5401" si="10367">AB$226</f>
        <v>Voss, Bill</v>
      </c>
    </row>
    <row r="5402" spans="1:28" s="188" customFormat="1" ht="17.399999999999999">
      <c r="A5402" s="193" t="str">
        <f t="shared" si="10308"/>
        <v>LCD Display</v>
      </c>
      <c r="B5402" s="193" t="str">
        <f t="shared" si="10309"/>
        <v>AD281LCD Display</v>
      </c>
      <c r="C5402" s="193" t="str">
        <f t="shared" si="10310"/>
        <v>LCD DisplayVoss, Bill</v>
      </c>
      <c r="D5402" s="193"/>
      <c r="E5402" s="193"/>
      <c r="F5402" s="193" t="str">
        <f t="shared" si="10311"/>
        <v>LCD DisplayRichardson, Vicki</v>
      </c>
      <c r="G5402" s="193" t="str">
        <f t="shared" ref="G5402:M5402" si="10368">G$227</f>
        <v>Richardson, Vicki</v>
      </c>
      <c r="H5402" s="193" t="str">
        <f t="shared" si="10368"/>
        <v>Voss, Bill</v>
      </c>
      <c r="I5402" s="193" t="str">
        <f t="shared" si="10368"/>
        <v>AD281</v>
      </c>
      <c r="J5402" s="193" t="str">
        <f t="shared" si="10368"/>
        <v>ADK AV, LLC</v>
      </c>
      <c r="K5402" s="193" t="str">
        <f t="shared" si="10368"/>
        <v>all</v>
      </c>
      <c r="L5402" s="193">
        <f t="shared" si="10368"/>
        <v>0</v>
      </c>
      <c r="M5402" s="193">
        <f t="shared" si="10368"/>
        <v>0</v>
      </c>
      <c r="N5402" s="193" t="str">
        <f t="shared" si="10332"/>
        <v>LCD Display</v>
      </c>
      <c r="AA5402" s="193">
        <f t="shared" si="10313"/>
        <v>0</v>
      </c>
      <c r="AB5402" s="193" t="str">
        <f t="shared" ref="AB5402" si="10369">AB$227</f>
        <v>Voss, Bill</v>
      </c>
    </row>
    <row r="5403" spans="1:28" s="188" customFormat="1" ht="17.399999999999999">
      <c r="A5403" s="193" t="str">
        <f t="shared" si="10308"/>
        <v>LCD Display</v>
      </c>
      <c r="B5403" s="193" t="str">
        <f t="shared" si="10309"/>
        <v>AJ012LCD Display</v>
      </c>
      <c r="C5403" s="193" t="str">
        <f t="shared" si="10310"/>
        <v>LCD DisplayVoss, Bill</v>
      </c>
      <c r="D5403" s="193"/>
      <c r="E5403" s="193"/>
      <c r="F5403" s="193" t="str">
        <f t="shared" si="10311"/>
        <v>LCD DisplayRichardson, Vicki</v>
      </c>
      <c r="G5403" s="193" t="str">
        <f t="shared" ref="G5403:M5403" si="10370">G$228</f>
        <v>Richardson, Vicki</v>
      </c>
      <c r="H5403" s="193" t="str">
        <f t="shared" si="10370"/>
        <v>Voss, Bill</v>
      </c>
      <c r="I5403" s="193" t="str">
        <f t="shared" si="10370"/>
        <v>AJ012</v>
      </c>
      <c r="J5403" s="193" t="str">
        <f t="shared" si="10370"/>
        <v>A-JAX GROUP, INC</v>
      </c>
      <c r="K5403" s="193" t="str">
        <f t="shared" si="10370"/>
        <v>all</v>
      </c>
      <c r="L5403" s="193">
        <f t="shared" si="10370"/>
        <v>0</v>
      </c>
      <c r="M5403" s="193">
        <f t="shared" si="10370"/>
        <v>0</v>
      </c>
      <c r="N5403" s="193" t="str">
        <f t="shared" si="10332"/>
        <v>LCD Display</v>
      </c>
      <c r="AA5403" s="193">
        <f t="shared" si="10313"/>
        <v>0</v>
      </c>
      <c r="AB5403" s="193" t="str">
        <f t="shared" ref="AB5403" si="10371">AB$228</f>
        <v>Voss, Bill</v>
      </c>
    </row>
    <row r="5404" spans="1:28" s="188" customFormat="1" ht="17.399999999999999">
      <c r="A5404" s="193" t="str">
        <f t="shared" si="10308"/>
        <v>LCD Display</v>
      </c>
      <c r="B5404" s="193" t="str">
        <f t="shared" si="10309"/>
        <v>AL057LCD Display</v>
      </c>
      <c r="C5404" s="193" t="str">
        <f t="shared" si="10310"/>
        <v>LCD DisplayVoss, Bill</v>
      </c>
      <c r="D5404" s="193"/>
      <c r="E5404" s="193"/>
      <c r="F5404" s="193" t="str">
        <f t="shared" si="10311"/>
        <v>LCD DisplayRichardson, Vicki</v>
      </c>
      <c r="G5404" s="193" t="str">
        <f t="shared" ref="G5404:M5404" si="10372">G$229</f>
        <v>Richardson, Vicki</v>
      </c>
      <c r="H5404" s="193" t="str">
        <f t="shared" si="10372"/>
        <v>Voss, Bill</v>
      </c>
      <c r="I5404" s="193" t="str">
        <f t="shared" si="10372"/>
        <v>AL057</v>
      </c>
      <c r="J5404" s="193" t="str">
        <f t="shared" si="10372"/>
        <v>ALMA AUDIO, LLC</v>
      </c>
      <c r="K5404" s="193" t="str">
        <f t="shared" si="10372"/>
        <v>all</v>
      </c>
      <c r="L5404" s="193">
        <f t="shared" si="10372"/>
        <v>0</v>
      </c>
      <c r="M5404" s="193">
        <f t="shared" si="10372"/>
        <v>0</v>
      </c>
      <c r="N5404" s="193" t="str">
        <f t="shared" si="10332"/>
        <v>LCD Display</v>
      </c>
      <c r="AA5404" s="193">
        <f t="shared" si="10313"/>
        <v>0</v>
      </c>
      <c r="AB5404" s="193" t="str">
        <f t="shared" ref="AB5404" si="10373">AB$229</f>
        <v>Voss, Bill</v>
      </c>
    </row>
    <row r="5405" spans="1:28" s="188" customFormat="1" ht="17.399999999999999">
      <c r="A5405" s="193" t="str">
        <f t="shared" si="10308"/>
        <v>LCD Display</v>
      </c>
      <c r="B5405" s="193" t="str">
        <f t="shared" si="10309"/>
        <v>AU110LCD Display</v>
      </c>
      <c r="C5405" s="193" t="str">
        <f t="shared" si="10310"/>
        <v>LCD DisplayVoss, Bill</v>
      </c>
      <c r="D5405" s="193"/>
      <c r="E5405" s="193"/>
      <c r="F5405" s="193" t="str">
        <f t="shared" si="10311"/>
        <v>LCD DisplayRichardson, Vicki</v>
      </c>
      <c r="G5405" s="193" t="str">
        <f t="shared" ref="G5405:M5405" si="10374">G$230</f>
        <v>Richardson, Vicki</v>
      </c>
      <c r="H5405" s="193" t="str">
        <f t="shared" si="10374"/>
        <v>Voss, Bill</v>
      </c>
      <c r="I5405" s="193" t="str">
        <f t="shared" si="10374"/>
        <v>AU110</v>
      </c>
      <c r="J5405" s="193" t="str">
        <f t="shared" si="10374"/>
        <v>AUDIO AUTOMATION &amp; THEATER INC</v>
      </c>
      <c r="K5405" s="193" t="str">
        <f t="shared" si="10374"/>
        <v>all</v>
      </c>
      <c r="L5405" s="193">
        <f t="shared" si="10374"/>
        <v>0</v>
      </c>
      <c r="M5405" s="193">
        <f t="shared" si="10374"/>
        <v>0</v>
      </c>
      <c r="N5405" s="193" t="str">
        <f t="shared" si="10332"/>
        <v>LCD Display</v>
      </c>
      <c r="AA5405" s="193">
        <f t="shared" si="10313"/>
        <v>0</v>
      </c>
      <c r="AB5405" s="193" t="str">
        <f t="shared" ref="AB5405" si="10375">AB$230</f>
        <v>Voss, Bill</v>
      </c>
    </row>
    <row r="5406" spans="1:28" s="188" customFormat="1" ht="17.399999999999999">
      <c r="A5406" s="193" t="str">
        <f t="shared" si="10308"/>
        <v>LCD Display</v>
      </c>
      <c r="B5406" s="193" t="str">
        <f t="shared" si="10309"/>
        <v>AU114LCD Display</v>
      </c>
      <c r="C5406" s="193" t="str">
        <f t="shared" si="10310"/>
        <v>LCD DisplayVoss, Bill</v>
      </c>
      <c r="D5406" s="193"/>
      <c r="E5406" s="193"/>
      <c r="F5406" s="193" t="str">
        <f t="shared" si="10311"/>
        <v>LCD DisplayRichardson, Vicki</v>
      </c>
      <c r="G5406" s="193" t="str">
        <f t="shared" ref="G5406:M5406" si="10376">G$231</f>
        <v>Richardson, Vicki</v>
      </c>
      <c r="H5406" s="193" t="str">
        <f t="shared" si="10376"/>
        <v>Voss, Bill</v>
      </c>
      <c r="I5406" s="193" t="str">
        <f t="shared" si="10376"/>
        <v>AU114</v>
      </c>
      <c r="J5406" s="193" t="str">
        <f t="shared" si="10376"/>
        <v>AUDIO VISUAL SOLUTIONS GROUP LLC</v>
      </c>
      <c r="K5406" s="193" t="str">
        <f t="shared" si="10376"/>
        <v>all</v>
      </c>
      <c r="L5406" s="193">
        <f t="shared" si="10376"/>
        <v>0</v>
      </c>
      <c r="M5406" s="193">
        <f t="shared" si="10376"/>
        <v>0</v>
      </c>
      <c r="N5406" s="193" t="str">
        <f t="shared" si="10332"/>
        <v>LCD Display</v>
      </c>
      <c r="AA5406" s="193">
        <f t="shared" si="10313"/>
        <v>0</v>
      </c>
      <c r="AB5406" s="193" t="str">
        <f t="shared" ref="AB5406" si="10377">AB$231</f>
        <v>Voss, Bill</v>
      </c>
    </row>
    <row r="5407" spans="1:28" s="188" customFormat="1" ht="17.399999999999999">
      <c r="A5407" s="193" t="str">
        <f t="shared" si="10308"/>
        <v>LCD Display</v>
      </c>
      <c r="B5407" s="193" t="str">
        <f t="shared" si="10309"/>
        <v>AU960LCD Display</v>
      </c>
      <c r="C5407" s="193" t="str">
        <f t="shared" si="10310"/>
        <v>LCD DisplayVoss, Bill</v>
      </c>
      <c r="D5407" s="193"/>
      <c r="E5407" s="193"/>
      <c r="F5407" s="193" t="str">
        <f t="shared" si="10311"/>
        <v>LCD DisplayRichardson, Vicki</v>
      </c>
      <c r="G5407" s="193" t="str">
        <f t="shared" ref="G5407:M5407" si="10378">G$232</f>
        <v>Richardson, Vicki</v>
      </c>
      <c r="H5407" s="193" t="str">
        <f t="shared" si="10378"/>
        <v>Voss, Bill</v>
      </c>
      <c r="I5407" s="193" t="str">
        <f t="shared" si="10378"/>
        <v>AU960</v>
      </c>
      <c r="J5407" s="193" t="str">
        <f t="shared" si="10378"/>
        <v>AUDIO VIDEO CALIBRATION CONCEPTS</v>
      </c>
      <c r="K5407" s="193" t="str">
        <f t="shared" si="10378"/>
        <v>all</v>
      </c>
      <c r="L5407" s="193">
        <f t="shared" si="10378"/>
        <v>0</v>
      </c>
      <c r="M5407" s="193">
        <f t="shared" si="10378"/>
        <v>0</v>
      </c>
      <c r="N5407" s="193" t="str">
        <f t="shared" si="10332"/>
        <v>LCD Display</v>
      </c>
      <c r="AA5407" s="193">
        <f t="shared" si="10313"/>
        <v>0</v>
      </c>
      <c r="AB5407" s="193" t="str">
        <f t="shared" ref="AB5407" si="10379">AB$232</f>
        <v>Voss, Bill</v>
      </c>
    </row>
    <row r="5408" spans="1:28" s="188" customFormat="1" ht="17.399999999999999">
      <c r="A5408" s="193" t="str">
        <f t="shared" si="10308"/>
        <v>LCD Display</v>
      </c>
      <c r="B5408" s="193" t="str">
        <f t="shared" si="10309"/>
        <v>AU961LCD Display</v>
      </c>
      <c r="C5408" s="193" t="str">
        <f t="shared" si="10310"/>
        <v>LCD DisplayVoss, Bill</v>
      </c>
      <c r="D5408" s="193"/>
      <c r="E5408" s="193"/>
      <c r="F5408" s="193" t="str">
        <f t="shared" si="10311"/>
        <v>LCD DisplayRichardson, Vicki</v>
      </c>
      <c r="G5408" s="193" t="str">
        <f t="shared" ref="G5408:M5408" si="10380">G$233</f>
        <v>Richardson, Vicki</v>
      </c>
      <c r="H5408" s="193" t="str">
        <f t="shared" si="10380"/>
        <v>Voss, Bill</v>
      </c>
      <c r="I5408" s="193" t="str">
        <f t="shared" si="10380"/>
        <v>AU961</v>
      </c>
      <c r="J5408" s="193" t="str">
        <f t="shared" si="10380"/>
        <v>AUDIO CENTER, INC.</v>
      </c>
      <c r="K5408" s="193" t="str">
        <f t="shared" si="10380"/>
        <v>all</v>
      </c>
      <c r="L5408" s="193">
        <f t="shared" si="10380"/>
        <v>0</v>
      </c>
      <c r="M5408" s="193">
        <f t="shared" si="10380"/>
        <v>0</v>
      </c>
      <c r="N5408" s="193" t="str">
        <f t="shared" si="10332"/>
        <v>LCD Display</v>
      </c>
      <c r="AA5408" s="193">
        <f t="shared" si="10313"/>
        <v>0</v>
      </c>
      <c r="AB5408" s="193" t="str">
        <f t="shared" ref="AB5408" si="10381">AB$233</f>
        <v>Voss, Bill</v>
      </c>
    </row>
    <row r="5409" spans="1:28" s="188" customFormat="1" ht="17.399999999999999">
      <c r="A5409" s="193" t="str">
        <f t="shared" si="10308"/>
        <v>LCD Display</v>
      </c>
      <c r="B5409" s="193" t="str">
        <f t="shared" si="10309"/>
        <v>AV677LCD Display</v>
      </c>
      <c r="C5409" s="193" t="str">
        <f t="shared" si="10310"/>
        <v>LCD DisplayVoss, Bill</v>
      </c>
      <c r="D5409" s="193"/>
      <c r="E5409" s="193"/>
      <c r="F5409" s="193" t="str">
        <f t="shared" si="10311"/>
        <v>LCD DisplayRichardson, Vicki</v>
      </c>
      <c r="G5409" s="193" t="str">
        <f t="shared" ref="G5409:M5409" si="10382">G$234</f>
        <v>Richardson, Vicki</v>
      </c>
      <c r="H5409" s="193" t="str">
        <f t="shared" si="10382"/>
        <v>Voss, Bill</v>
      </c>
      <c r="I5409" s="193" t="str">
        <f t="shared" si="10382"/>
        <v>AV677</v>
      </c>
      <c r="J5409" s="193" t="str">
        <f t="shared" si="10382"/>
        <v>AVSF, INC</v>
      </c>
      <c r="K5409" s="193" t="str">
        <f t="shared" si="10382"/>
        <v>all</v>
      </c>
      <c r="L5409" s="193">
        <f t="shared" si="10382"/>
        <v>0</v>
      </c>
      <c r="M5409" s="193">
        <f t="shared" si="10382"/>
        <v>0</v>
      </c>
      <c r="N5409" s="193" t="str">
        <f t="shared" si="10332"/>
        <v>LCD Display</v>
      </c>
      <c r="AA5409" s="193">
        <f t="shared" si="10313"/>
        <v>0</v>
      </c>
      <c r="AB5409" s="193" t="str">
        <f t="shared" ref="AB5409" si="10383">AB$234</f>
        <v>Voss, Bill</v>
      </c>
    </row>
    <row r="5410" spans="1:28" s="188" customFormat="1" ht="17.399999999999999">
      <c r="A5410" s="193" t="str">
        <f t="shared" si="10308"/>
        <v>LCD Display</v>
      </c>
      <c r="B5410" s="193" t="str">
        <f t="shared" si="10309"/>
        <v>BL206LCD Display</v>
      </c>
      <c r="C5410" s="193" t="str">
        <f t="shared" si="10310"/>
        <v>LCD DisplayVoss, Bill</v>
      </c>
      <c r="D5410" s="193"/>
      <c r="E5410" s="193"/>
      <c r="F5410" s="193" t="str">
        <f t="shared" si="10311"/>
        <v>LCD DisplayRichardson, Vicki</v>
      </c>
      <c r="G5410" s="193" t="str">
        <f t="shared" ref="G5410:M5410" si="10384">G$235</f>
        <v>Richardson, Vicki</v>
      </c>
      <c r="H5410" s="193" t="str">
        <f t="shared" si="10384"/>
        <v>Voss, Bill</v>
      </c>
      <c r="I5410" s="193" t="str">
        <f t="shared" si="10384"/>
        <v>BL206</v>
      </c>
      <c r="J5410" s="193" t="str">
        <f t="shared" si="10384"/>
        <v>BLINK HIGH END</v>
      </c>
      <c r="K5410" s="193" t="str">
        <f t="shared" si="10384"/>
        <v>all</v>
      </c>
      <c r="L5410" s="193">
        <f t="shared" si="10384"/>
        <v>0</v>
      </c>
      <c r="M5410" s="193">
        <f t="shared" si="10384"/>
        <v>0</v>
      </c>
      <c r="N5410" s="193" t="str">
        <f t="shared" si="10332"/>
        <v>LCD Display</v>
      </c>
      <c r="AA5410" s="193">
        <f t="shared" si="10313"/>
        <v>0</v>
      </c>
      <c r="AB5410" s="193" t="str">
        <f t="shared" ref="AB5410" si="10385">AB$235</f>
        <v>Voss, Bill</v>
      </c>
    </row>
    <row r="5411" spans="1:28" s="188" customFormat="1" ht="17.399999999999999">
      <c r="A5411" s="193" t="str">
        <f t="shared" si="10308"/>
        <v>LCD Display</v>
      </c>
      <c r="B5411" s="193" t="str">
        <f t="shared" si="10309"/>
        <v>CE043LCD Display</v>
      </c>
      <c r="C5411" s="193" t="str">
        <f t="shared" si="10310"/>
        <v>LCD DisplayVoss, Bill</v>
      </c>
      <c r="D5411" s="193"/>
      <c r="E5411" s="193"/>
      <c r="F5411" s="193" t="str">
        <f t="shared" si="10311"/>
        <v>LCD DisplayRichardson, Vicki</v>
      </c>
      <c r="G5411" s="193" t="str">
        <f t="shared" ref="G5411:M5411" si="10386">G$236</f>
        <v>Richardson, Vicki</v>
      </c>
      <c r="H5411" s="193" t="str">
        <f t="shared" si="10386"/>
        <v>Voss, Bill</v>
      </c>
      <c r="I5411" s="193" t="str">
        <f t="shared" si="10386"/>
        <v>CE043</v>
      </c>
      <c r="J5411" s="193" t="str">
        <f t="shared" si="10386"/>
        <v>CENTRAL HOME SYSTEMS</v>
      </c>
      <c r="K5411" s="193" t="str">
        <f t="shared" si="10386"/>
        <v>all</v>
      </c>
      <c r="L5411" s="193">
        <f t="shared" si="10386"/>
        <v>0</v>
      </c>
      <c r="M5411" s="193">
        <f t="shared" si="10386"/>
        <v>0</v>
      </c>
      <c r="N5411" s="193" t="str">
        <f t="shared" si="10332"/>
        <v>LCD Display</v>
      </c>
      <c r="AA5411" s="193">
        <f t="shared" si="10313"/>
        <v>0</v>
      </c>
      <c r="AB5411" s="193" t="str">
        <f t="shared" ref="AB5411" si="10387">AB$236</f>
        <v>Voss, Bill</v>
      </c>
    </row>
    <row r="5412" spans="1:28" s="188" customFormat="1" ht="17.399999999999999">
      <c r="A5412" s="193" t="str">
        <f t="shared" si="10308"/>
        <v>LCD Display</v>
      </c>
      <c r="B5412" s="193" t="str">
        <f t="shared" si="10309"/>
        <v>CR853LCD Display</v>
      </c>
      <c r="C5412" s="193" t="str">
        <f t="shared" si="10310"/>
        <v>LCD DisplayVoss, Bill</v>
      </c>
      <c r="D5412" s="193"/>
      <c r="E5412" s="193"/>
      <c r="F5412" s="193" t="str">
        <f t="shared" si="10311"/>
        <v>LCD DisplayRichardson, Vicki</v>
      </c>
      <c r="G5412" s="193" t="str">
        <f t="shared" ref="G5412:M5412" si="10388">G$237</f>
        <v>Richardson, Vicki</v>
      </c>
      <c r="H5412" s="193" t="str">
        <f t="shared" si="10388"/>
        <v>Voss, Bill</v>
      </c>
      <c r="I5412" s="193" t="str">
        <f t="shared" si="10388"/>
        <v>CR853</v>
      </c>
      <c r="J5412" s="193" t="str">
        <f t="shared" si="10388"/>
        <v>CRESCENDO LLC</v>
      </c>
      <c r="K5412" s="193" t="str">
        <f t="shared" si="10388"/>
        <v>all</v>
      </c>
      <c r="L5412" s="193">
        <f t="shared" si="10388"/>
        <v>0</v>
      </c>
      <c r="M5412" s="193">
        <f t="shared" si="10388"/>
        <v>0</v>
      </c>
      <c r="N5412" s="193" t="str">
        <f t="shared" si="10332"/>
        <v>LCD Display</v>
      </c>
      <c r="AA5412" s="193">
        <f t="shared" si="10313"/>
        <v>0</v>
      </c>
      <c r="AB5412" s="193" t="str">
        <f t="shared" ref="AB5412" si="10389">AB$237</f>
        <v>Voss, Bill</v>
      </c>
    </row>
    <row r="5413" spans="1:28" s="188" customFormat="1" ht="17.399999999999999">
      <c r="A5413" s="193" t="str">
        <f t="shared" si="10308"/>
        <v>LCD Display</v>
      </c>
      <c r="B5413" s="193" t="str">
        <f t="shared" si="10309"/>
        <v>EN172LCD Display</v>
      </c>
      <c r="C5413" s="193" t="str">
        <f t="shared" si="10310"/>
        <v>LCD DisplayVoss, Bill</v>
      </c>
      <c r="D5413" s="193"/>
      <c r="E5413" s="193"/>
      <c r="F5413" s="193" t="str">
        <f t="shared" si="10311"/>
        <v>LCD DisplayRichardson, Vicki</v>
      </c>
      <c r="G5413" s="193" t="str">
        <f t="shared" ref="G5413:M5413" si="10390">G$238</f>
        <v>Richardson, Vicki</v>
      </c>
      <c r="H5413" s="193" t="str">
        <f t="shared" si="10390"/>
        <v>Voss, Bill</v>
      </c>
      <c r="I5413" s="193" t="str">
        <f t="shared" si="10390"/>
        <v>EN172</v>
      </c>
      <c r="J5413" s="193" t="str">
        <f t="shared" si="10390"/>
        <v>ENCORE HES, INC</v>
      </c>
      <c r="K5413" s="193" t="str">
        <f t="shared" si="10390"/>
        <v>all</v>
      </c>
      <c r="L5413" s="193">
        <f t="shared" si="10390"/>
        <v>0</v>
      </c>
      <c r="M5413" s="193">
        <f t="shared" si="10390"/>
        <v>0</v>
      </c>
      <c r="N5413" s="193" t="str">
        <f t="shared" si="10332"/>
        <v>LCD Display</v>
      </c>
      <c r="AA5413" s="193">
        <f t="shared" si="10313"/>
        <v>0</v>
      </c>
      <c r="AB5413" s="193" t="str">
        <f t="shared" ref="AB5413" si="10391">AB$238</f>
        <v>Voss, Bill</v>
      </c>
    </row>
    <row r="5414" spans="1:28" s="188" customFormat="1" ht="17.399999999999999">
      <c r="A5414" s="193" t="str">
        <f t="shared" si="10308"/>
        <v>LCD Display</v>
      </c>
      <c r="B5414" s="193" t="str">
        <f t="shared" si="10309"/>
        <v>FA575LCD Display</v>
      </c>
      <c r="C5414" s="193" t="str">
        <f t="shared" si="10310"/>
        <v>LCD DisplayVoss, Bill</v>
      </c>
      <c r="D5414" s="193"/>
      <c r="E5414" s="193"/>
      <c r="F5414" s="193" t="str">
        <f t="shared" si="10311"/>
        <v>LCD DisplayRichardson, Vicki</v>
      </c>
      <c r="G5414" s="193" t="str">
        <f t="shared" ref="G5414:M5414" si="10392">G$239</f>
        <v>Richardson, Vicki</v>
      </c>
      <c r="H5414" s="193" t="str">
        <f t="shared" si="10392"/>
        <v>Voss, Bill</v>
      </c>
      <c r="I5414" s="193" t="str">
        <f t="shared" si="10392"/>
        <v>FA575</v>
      </c>
      <c r="J5414" s="193" t="str">
        <f t="shared" si="10392"/>
        <v>FIDELIS AV LLC</v>
      </c>
      <c r="K5414" s="193" t="str">
        <f t="shared" si="10392"/>
        <v>all</v>
      </c>
      <c r="L5414" s="193">
        <f t="shared" si="10392"/>
        <v>0</v>
      </c>
      <c r="M5414" s="193">
        <f t="shared" si="10392"/>
        <v>0</v>
      </c>
      <c r="N5414" s="193" t="str">
        <f t="shared" si="10332"/>
        <v>LCD Display</v>
      </c>
      <c r="AA5414" s="193">
        <f t="shared" si="10313"/>
        <v>0</v>
      </c>
      <c r="AB5414" s="193" t="str">
        <f t="shared" ref="AB5414" si="10393">AB$239</f>
        <v>Voss, Bill</v>
      </c>
    </row>
    <row r="5415" spans="1:28" s="188" customFormat="1" ht="17.399999999999999">
      <c r="A5415" s="193" t="str">
        <f t="shared" si="10308"/>
        <v>LCD Display</v>
      </c>
      <c r="B5415" s="193" t="str">
        <f t="shared" si="10309"/>
        <v>GA551LCD Display</v>
      </c>
      <c r="C5415" s="193" t="str">
        <f t="shared" si="10310"/>
        <v>LCD DisplayVoss, Bill</v>
      </c>
      <c r="D5415" s="193"/>
      <c r="E5415" s="193"/>
      <c r="F5415" s="193" t="str">
        <f t="shared" si="10311"/>
        <v>LCD DisplayRichardson, Vicki</v>
      </c>
      <c r="G5415" s="193" t="str">
        <f t="shared" ref="G5415:M5415" si="10394">G$240</f>
        <v>Richardson, Vicki</v>
      </c>
      <c r="H5415" s="193" t="str">
        <f t="shared" si="10394"/>
        <v>Voss, Bill</v>
      </c>
      <c r="I5415" s="193" t="str">
        <f t="shared" si="10394"/>
        <v>GA551</v>
      </c>
      <c r="J5415" s="193" t="str">
        <f t="shared" si="10394"/>
        <v>GALEN CAROL AUDIO</v>
      </c>
      <c r="K5415" s="193" t="str">
        <f t="shared" si="10394"/>
        <v>all</v>
      </c>
      <c r="L5415" s="193">
        <f t="shared" si="10394"/>
        <v>0</v>
      </c>
      <c r="M5415" s="193">
        <f t="shared" si="10394"/>
        <v>0</v>
      </c>
      <c r="N5415" s="193" t="str">
        <f t="shared" si="10332"/>
        <v>LCD Display</v>
      </c>
      <c r="AA5415" s="193">
        <f t="shared" si="10313"/>
        <v>0</v>
      </c>
      <c r="AB5415" s="193" t="str">
        <f t="shared" ref="AB5415" si="10395">AB$240</f>
        <v>Voss, Bill</v>
      </c>
    </row>
    <row r="5416" spans="1:28" s="188" customFormat="1" ht="17.399999999999999">
      <c r="A5416" s="193" t="str">
        <f t="shared" si="10308"/>
        <v>LCD Display</v>
      </c>
      <c r="B5416" s="193" t="str">
        <f t="shared" si="10309"/>
        <v>GL323LCD Display</v>
      </c>
      <c r="C5416" s="193" t="str">
        <f t="shared" si="10310"/>
        <v>LCD DisplayVoss, Bill</v>
      </c>
      <c r="D5416" s="193"/>
      <c r="E5416" s="193"/>
      <c r="F5416" s="193" t="str">
        <f t="shared" si="10311"/>
        <v>LCD DisplayRichardson, Vicki</v>
      </c>
      <c r="G5416" s="193" t="str">
        <f t="shared" ref="G5416:M5416" si="10396">G$241</f>
        <v>Richardson, Vicki</v>
      </c>
      <c r="H5416" s="193" t="str">
        <f t="shared" si="10396"/>
        <v>Voss, Bill</v>
      </c>
      <c r="I5416" s="193" t="str">
        <f t="shared" si="10396"/>
        <v>GL323</v>
      </c>
      <c r="J5416" s="193" t="str">
        <f t="shared" si="10396"/>
        <v>GLENN POORS AUDIO VIDEO</v>
      </c>
      <c r="K5416" s="193" t="str">
        <f t="shared" si="10396"/>
        <v>all</v>
      </c>
      <c r="L5416" s="193">
        <f t="shared" si="10396"/>
        <v>0</v>
      </c>
      <c r="M5416" s="193">
        <f t="shared" si="10396"/>
        <v>0</v>
      </c>
      <c r="N5416" s="193" t="str">
        <f t="shared" si="10332"/>
        <v>LCD Display</v>
      </c>
      <c r="AA5416" s="193">
        <f t="shared" si="10313"/>
        <v>0</v>
      </c>
      <c r="AB5416" s="193" t="str">
        <f t="shared" ref="AB5416" si="10397">AB$241</f>
        <v>Voss, Bill</v>
      </c>
    </row>
    <row r="5417" spans="1:28" s="188" customFormat="1" ht="17.399999999999999">
      <c r="A5417" s="193" t="str">
        <f t="shared" si="10308"/>
        <v>LCD Display</v>
      </c>
      <c r="B5417" s="193" t="str">
        <f t="shared" si="10309"/>
        <v>GU075LCD Display</v>
      </c>
      <c r="C5417" s="193" t="str">
        <f t="shared" si="10310"/>
        <v>LCD DisplayVoss, Bill</v>
      </c>
      <c r="D5417" s="193"/>
      <c r="E5417" s="193"/>
      <c r="F5417" s="193" t="str">
        <f t="shared" si="10311"/>
        <v>LCD DisplayRichardson, Vicki</v>
      </c>
      <c r="G5417" s="193" t="str">
        <f t="shared" ref="G5417:M5417" si="10398">G$242</f>
        <v>Richardson, Vicki</v>
      </c>
      <c r="H5417" s="193" t="str">
        <f t="shared" si="10398"/>
        <v>Voss, Bill</v>
      </c>
      <c r="I5417" s="193" t="str">
        <f t="shared" si="10398"/>
        <v>GU075</v>
      </c>
      <c r="J5417" s="193" t="str">
        <f t="shared" si="10398"/>
        <v>GUITAR CENTER INC</v>
      </c>
      <c r="K5417" s="193" t="str">
        <f t="shared" si="10398"/>
        <v>all</v>
      </c>
      <c r="L5417" s="193">
        <f t="shared" si="10398"/>
        <v>0</v>
      </c>
      <c r="M5417" s="193">
        <f t="shared" si="10398"/>
        <v>0</v>
      </c>
      <c r="N5417" s="193" t="str">
        <f t="shared" si="10332"/>
        <v>LCD Display</v>
      </c>
      <c r="AA5417" s="193">
        <f t="shared" si="10313"/>
        <v>0</v>
      </c>
      <c r="AB5417" s="193" t="str">
        <f t="shared" ref="AB5417" si="10399">AB$242</f>
        <v>Voss, Bill</v>
      </c>
    </row>
    <row r="5418" spans="1:28" s="188" customFormat="1" ht="17.399999999999999">
      <c r="A5418" s="193" t="str">
        <f t="shared" si="10308"/>
        <v>LCD Display</v>
      </c>
      <c r="B5418" s="193" t="str">
        <f t="shared" si="10309"/>
        <v>HA431LCD Display</v>
      </c>
      <c r="C5418" s="193" t="str">
        <f t="shared" si="10310"/>
        <v>LCD DisplayVoss, Bill</v>
      </c>
      <c r="D5418" s="193"/>
      <c r="E5418" s="193"/>
      <c r="F5418" s="193" t="str">
        <f t="shared" si="10311"/>
        <v>LCD DisplayRichardson, Vicki</v>
      </c>
      <c r="G5418" s="193" t="str">
        <f t="shared" ref="G5418:M5418" si="10400">G$243</f>
        <v>Richardson, Vicki</v>
      </c>
      <c r="H5418" s="193" t="str">
        <f t="shared" si="10400"/>
        <v>Voss, Bill</v>
      </c>
      <c r="I5418" s="193" t="str">
        <f t="shared" si="10400"/>
        <v>HA431</v>
      </c>
      <c r="J5418" s="193" t="str">
        <f t="shared" si="10400"/>
        <v>HARWILL RESOURCES DEVELOPMENTS CORP.</v>
      </c>
      <c r="K5418" s="193" t="str">
        <f t="shared" si="10400"/>
        <v>all</v>
      </c>
      <c r="L5418" s="193">
        <f t="shared" si="10400"/>
        <v>0</v>
      </c>
      <c r="M5418" s="193">
        <f t="shared" si="10400"/>
        <v>0</v>
      </c>
      <c r="N5418" s="193" t="str">
        <f t="shared" si="10332"/>
        <v>LCD Display</v>
      </c>
      <c r="AA5418" s="193">
        <f t="shared" si="10313"/>
        <v>0</v>
      </c>
      <c r="AB5418" s="193" t="str">
        <f t="shared" ref="AB5418" si="10401">AB$243</f>
        <v>Voss, Bill</v>
      </c>
    </row>
    <row r="5419" spans="1:28" s="188" customFormat="1" ht="17.399999999999999">
      <c r="A5419" s="193" t="str">
        <f t="shared" si="10308"/>
        <v>LCD Display</v>
      </c>
      <c r="B5419" s="193" t="str">
        <f t="shared" si="10309"/>
        <v>HD010LCD Display</v>
      </c>
      <c r="C5419" s="193" t="str">
        <f t="shared" si="10310"/>
        <v>LCD DisplayVoss, Bill</v>
      </c>
      <c r="D5419" s="193"/>
      <c r="E5419" s="193"/>
      <c r="F5419" s="193" t="str">
        <f t="shared" si="10311"/>
        <v>LCD DisplayRichardson, Vicki</v>
      </c>
      <c r="G5419" s="193" t="str">
        <f t="shared" ref="G5419:M5419" si="10402">G$244</f>
        <v>Richardson, Vicki</v>
      </c>
      <c r="H5419" s="193" t="str">
        <f t="shared" si="10402"/>
        <v>Voss, Bill</v>
      </c>
      <c r="I5419" s="193" t="str">
        <f t="shared" si="10402"/>
        <v>HD010</v>
      </c>
      <c r="J5419" s="193" t="str">
        <f t="shared" si="10402"/>
        <v>HD SYSTEMZ, INC</v>
      </c>
      <c r="K5419" s="193" t="str">
        <f t="shared" si="10402"/>
        <v>all</v>
      </c>
      <c r="L5419" s="193">
        <f t="shared" si="10402"/>
        <v>0</v>
      </c>
      <c r="M5419" s="193">
        <f t="shared" si="10402"/>
        <v>0</v>
      </c>
      <c r="N5419" s="193" t="str">
        <f t="shared" si="10332"/>
        <v>LCD Display</v>
      </c>
      <c r="AA5419" s="193">
        <f t="shared" si="10313"/>
        <v>0</v>
      </c>
      <c r="AB5419" s="193" t="str">
        <f t="shared" ref="AB5419" si="10403">AB$244</f>
        <v>Voss, Bill</v>
      </c>
    </row>
    <row r="5420" spans="1:28" s="188" customFormat="1" ht="17.399999999999999">
      <c r="A5420" s="193" t="str">
        <f t="shared" si="10308"/>
        <v>LCD Display</v>
      </c>
      <c r="B5420" s="193" t="str">
        <f t="shared" si="10309"/>
        <v>HI126LCD Display</v>
      </c>
      <c r="C5420" s="193" t="str">
        <f t="shared" si="10310"/>
        <v>LCD DisplayVoss, Bill</v>
      </c>
      <c r="D5420" s="193"/>
      <c r="E5420" s="193"/>
      <c r="F5420" s="193" t="str">
        <f t="shared" si="10311"/>
        <v>LCD DisplayRichardson, Vicki</v>
      </c>
      <c r="G5420" s="193" t="str">
        <f t="shared" ref="G5420:M5420" si="10404">G$245</f>
        <v>Richardson, Vicki</v>
      </c>
      <c r="H5420" s="193" t="str">
        <f t="shared" si="10404"/>
        <v>Voss, Bill</v>
      </c>
      <c r="I5420" s="193" t="str">
        <f t="shared" si="10404"/>
        <v>HI126</v>
      </c>
      <c r="J5420" s="193" t="str">
        <f t="shared" si="10404"/>
        <v>HI-FI HEAVEN, INC</v>
      </c>
      <c r="K5420" s="193" t="str">
        <f t="shared" si="10404"/>
        <v>all</v>
      </c>
      <c r="L5420" s="193">
        <f t="shared" si="10404"/>
        <v>0</v>
      </c>
      <c r="M5420" s="193">
        <f t="shared" si="10404"/>
        <v>0</v>
      </c>
      <c r="N5420" s="193" t="str">
        <f t="shared" si="10332"/>
        <v>LCD Display</v>
      </c>
      <c r="AA5420" s="193">
        <f t="shared" si="10313"/>
        <v>0</v>
      </c>
      <c r="AB5420" s="193" t="str">
        <f t="shared" ref="AB5420" si="10405">AB$245</f>
        <v>Voss, Bill</v>
      </c>
    </row>
    <row r="5421" spans="1:28" s="188" customFormat="1" ht="17.399999999999999">
      <c r="A5421" s="193" t="str">
        <f t="shared" si="10308"/>
        <v>LCD Display</v>
      </c>
      <c r="B5421" s="193" t="str">
        <f t="shared" si="10309"/>
        <v>HI406LCD Display</v>
      </c>
      <c r="C5421" s="193" t="str">
        <f t="shared" si="10310"/>
        <v>LCD DisplayVoss, Bill</v>
      </c>
      <c r="D5421" s="193"/>
      <c r="E5421" s="193"/>
      <c r="F5421" s="193" t="str">
        <f t="shared" si="10311"/>
        <v>LCD DisplayRichardson, Vicki</v>
      </c>
      <c r="G5421" s="193" t="str">
        <f t="shared" ref="G5421:M5421" si="10406">G$246</f>
        <v>Richardson, Vicki</v>
      </c>
      <c r="H5421" s="193" t="str">
        <f t="shared" si="10406"/>
        <v>Voss, Bill</v>
      </c>
      <c r="I5421" s="193" t="str">
        <f t="shared" si="10406"/>
        <v>HI406</v>
      </c>
      <c r="J5421" s="193" t="str">
        <f t="shared" si="10406"/>
        <v>HI-END THEATER &amp; AUDIO</v>
      </c>
      <c r="K5421" s="193" t="str">
        <f t="shared" si="10406"/>
        <v>all</v>
      </c>
      <c r="L5421" s="193">
        <f t="shared" si="10406"/>
        <v>0</v>
      </c>
      <c r="M5421" s="193">
        <f t="shared" si="10406"/>
        <v>0</v>
      </c>
      <c r="N5421" s="193" t="str">
        <f t="shared" si="10332"/>
        <v>LCD Display</v>
      </c>
      <c r="AA5421" s="193">
        <f t="shared" si="10313"/>
        <v>0</v>
      </c>
      <c r="AB5421" s="193" t="str">
        <f t="shared" ref="AB5421" si="10407">AB$246</f>
        <v>Voss, Bill</v>
      </c>
    </row>
    <row r="5422" spans="1:28" s="188" customFormat="1" ht="17.399999999999999">
      <c r="A5422" s="193" t="str">
        <f t="shared" si="10308"/>
        <v>LCD Display</v>
      </c>
      <c r="B5422" s="193" t="str">
        <f t="shared" si="10309"/>
        <v>HI598LCD Display</v>
      </c>
      <c r="C5422" s="193" t="str">
        <f t="shared" si="10310"/>
        <v>LCD DisplayVoss, Bill</v>
      </c>
      <c r="D5422" s="193"/>
      <c r="E5422" s="193"/>
      <c r="F5422" s="193" t="str">
        <f t="shared" si="10311"/>
        <v>LCD DisplayRichardson, Vicki</v>
      </c>
      <c r="G5422" s="193" t="str">
        <f t="shared" ref="G5422:M5422" si="10408">G$247</f>
        <v>Richardson, Vicki</v>
      </c>
      <c r="H5422" s="193" t="str">
        <f t="shared" si="10408"/>
        <v>Voss, Bill</v>
      </c>
      <c r="I5422" s="193" t="str">
        <f t="shared" si="10408"/>
        <v>HI598</v>
      </c>
      <c r="J5422" s="193" t="str">
        <f t="shared" si="10408"/>
        <v>HI-FI SALES CO.</v>
      </c>
      <c r="K5422" s="193" t="str">
        <f t="shared" si="10408"/>
        <v>all</v>
      </c>
      <c r="L5422" s="193">
        <f t="shared" si="10408"/>
        <v>0</v>
      </c>
      <c r="M5422" s="193">
        <f t="shared" si="10408"/>
        <v>0</v>
      </c>
      <c r="N5422" s="193" t="str">
        <f t="shared" si="10332"/>
        <v>LCD Display</v>
      </c>
      <c r="AA5422" s="193">
        <f t="shared" si="10313"/>
        <v>0</v>
      </c>
      <c r="AB5422" s="193" t="str">
        <f t="shared" ref="AB5422" si="10409">AB$247</f>
        <v>Voss, Bill</v>
      </c>
    </row>
    <row r="5423" spans="1:28" s="188" customFormat="1" ht="17.399999999999999">
      <c r="A5423" s="193" t="str">
        <f t="shared" si="10308"/>
        <v>LCD Display</v>
      </c>
      <c r="B5423" s="193" t="str">
        <f t="shared" si="10309"/>
        <v>HO005LCD Display</v>
      </c>
      <c r="C5423" s="193" t="str">
        <f t="shared" si="10310"/>
        <v>LCD DisplayVoss, Bill</v>
      </c>
      <c r="D5423" s="193"/>
      <c r="E5423" s="193"/>
      <c r="F5423" s="193" t="str">
        <f t="shared" si="10311"/>
        <v>LCD DisplayRichardson, Vicki</v>
      </c>
      <c r="G5423" s="193" t="str">
        <f t="shared" ref="G5423:M5423" si="10410">G$248</f>
        <v>Richardson, Vicki</v>
      </c>
      <c r="H5423" s="193" t="str">
        <f t="shared" si="10410"/>
        <v>Voss, Bill</v>
      </c>
      <c r="I5423" s="193" t="str">
        <f t="shared" si="10410"/>
        <v>HO005</v>
      </c>
      <c r="J5423" s="193" t="str">
        <f t="shared" si="10410"/>
        <v>HOME APPLIANCE MART</v>
      </c>
      <c r="K5423" s="193" t="str">
        <f t="shared" si="10410"/>
        <v>all</v>
      </c>
      <c r="L5423" s="193">
        <f t="shared" si="10410"/>
        <v>0</v>
      </c>
      <c r="M5423" s="193">
        <f t="shared" si="10410"/>
        <v>0</v>
      </c>
      <c r="N5423" s="193" t="str">
        <f t="shared" si="10332"/>
        <v>LCD Display</v>
      </c>
      <c r="AA5423" s="193">
        <f t="shared" si="10313"/>
        <v>0</v>
      </c>
      <c r="AB5423" s="193" t="str">
        <f t="shared" ref="AB5423" si="10411">AB$248</f>
        <v>Voss, Bill</v>
      </c>
    </row>
    <row r="5424" spans="1:28" s="188" customFormat="1" ht="17.399999999999999">
      <c r="A5424" s="193" t="str">
        <f t="shared" si="10308"/>
        <v>LCD Display</v>
      </c>
      <c r="B5424" s="193" t="str">
        <f t="shared" si="10309"/>
        <v>IN048LCD Display</v>
      </c>
      <c r="C5424" s="193" t="str">
        <f t="shared" si="10310"/>
        <v>LCD DisplayVoss, Bill</v>
      </c>
      <c r="D5424" s="193"/>
      <c r="E5424" s="193"/>
      <c r="F5424" s="193" t="str">
        <f t="shared" si="10311"/>
        <v>LCD DisplayRichardson, Vicki</v>
      </c>
      <c r="G5424" s="193" t="str">
        <f t="shared" ref="G5424:M5424" si="10412">G$249</f>
        <v>Richardson, Vicki</v>
      </c>
      <c r="H5424" s="193" t="str">
        <f t="shared" si="10412"/>
        <v>Voss, Bill</v>
      </c>
      <c r="I5424" s="193" t="str">
        <f t="shared" si="10412"/>
        <v>IN048</v>
      </c>
      <c r="J5424" s="193" t="str">
        <f t="shared" si="10412"/>
        <v>INTERSECKT CORPORATION</v>
      </c>
      <c r="K5424" s="193" t="str">
        <f t="shared" si="10412"/>
        <v>all</v>
      </c>
      <c r="L5424" s="193">
        <f t="shared" si="10412"/>
        <v>0</v>
      </c>
      <c r="M5424" s="193">
        <f t="shared" si="10412"/>
        <v>0</v>
      </c>
      <c r="N5424" s="193" t="str">
        <f t="shared" si="10332"/>
        <v>LCD Display</v>
      </c>
      <c r="AA5424" s="193">
        <f t="shared" si="10313"/>
        <v>0</v>
      </c>
      <c r="AB5424" s="193" t="str">
        <f t="shared" ref="AB5424" si="10413">AB$249</f>
        <v>Voss, Bill</v>
      </c>
    </row>
    <row r="5425" spans="1:28" s="188" customFormat="1" ht="17.399999999999999">
      <c r="A5425" s="193" t="str">
        <f t="shared" si="10308"/>
        <v>LCD Display</v>
      </c>
      <c r="B5425" s="193" t="str">
        <f t="shared" si="10309"/>
        <v>MU491LCD Display</v>
      </c>
      <c r="C5425" s="193" t="str">
        <f t="shared" si="10310"/>
        <v>LCD DisplayVoss, Bill</v>
      </c>
      <c r="D5425" s="193"/>
      <c r="E5425" s="193"/>
      <c r="F5425" s="193" t="str">
        <f t="shared" si="10311"/>
        <v>LCD DisplayRichardson, Vicki</v>
      </c>
      <c r="G5425" s="193" t="str">
        <f t="shared" ref="G5425:M5425" si="10414">G$250</f>
        <v>Richardson, Vicki</v>
      </c>
      <c r="H5425" s="193" t="str">
        <f t="shared" si="10414"/>
        <v>Voss, Bill</v>
      </c>
      <c r="I5425" s="193" t="str">
        <f t="shared" si="10414"/>
        <v>MU491</v>
      </c>
      <c r="J5425" s="193" t="str">
        <f t="shared" si="10414"/>
        <v>MUSEUM OF MODERN ART</v>
      </c>
      <c r="K5425" s="193" t="str">
        <f t="shared" si="10414"/>
        <v>all</v>
      </c>
      <c r="L5425" s="193">
        <f t="shared" si="10414"/>
        <v>0</v>
      </c>
      <c r="M5425" s="193">
        <f t="shared" si="10414"/>
        <v>0</v>
      </c>
      <c r="N5425" s="193" t="str">
        <f t="shared" si="10332"/>
        <v>LCD Display</v>
      </c>
      <c r="AA5425" s="193">
        <f t="shared" si="10313"/>
        <v>0</v>
      </c>
      <c r="AB5425" s="193" t="str">
        <f t="shared" ref="AB5425" si="10415">AB$250</f>
        <v>Voss, Bill</v>
      </c>
    </row>
    <row r="5426" spans="1:28" s="188" customFormat="1" ht="17.399999999999999">
      <c r="A5426" s="193" t="str">
        <f t="shared" si="10308"/>
        <v>LCD Display</v>
      </c>
      <c r="B5426" s="193" t="str">
        <f t="shared" si="10309"/>
        <v>NO471LCD Display</v>
      </c>
      <c r="C5426" s="193" t="str">
        <f t="shared" si="10310"/>
        <v>LCD DisplayVoss, Bill</v>
      </c>
      <c r="D5426" s="193"/>
      <c r="E5426" s="193"/>
      <c r="F5426" s="193" t="str">
        <f t="shared" si="10311"/>
        <v>LCD DisplayRichardson, Vicki</v>
      </c>
      <c r="G5426" s="193" t="str">
        <f t="shared" ref="G5426:M5426" si="10416">G$251</f>
        <v>Richardson, Vicki</v>
      </c>
      <c r="H5426" s="193" t="str">
        <f t="shared" si="10416"/>
        <v>Voss, Bill</v>
      </c>
      <c r="I5426" s="193" t="str">
        <f t="shared" si="10416"/>
        <v>NO471</v>
      </c>
      <c r="J5426" s="193" t="str">
        <f t="shared" si="10416"/>
        <v>NORTHCOAST AUDIO</v>
      </c>
      <c r="K5426" s="193" t="str">
        <f t="shared" si="10416"/>
        <v>all</v>
      </c>
      <c r="L5426" s="193">
        <f t="shared" si="10416"/>
        <v>0</v>
      </c>
      <c r="M5426" s="193">
        <f t="shared" si="10416"/>
        <v>0</v>
      </c>
      <c r="N5426" s="193" t="str">
        <f t="shared" si="10332"/>
        <v>LCD Display</v>
      </c>
      <c r="AA5426" s="193">
        <f t="shared" si="10313"/>
        <v>0</v>
      </c>
      <c r="AB5426" s="193" t="str">
        <f t="shared" ref="AB5426" si="10417">AB$251</f>
        <v>Voss, Bill</v>
      </c>
    </row>
    <row r="5427" spans="1:28" s="188" customFormat="1" ht="17.399999999999999">
      <c r="A5427" s="193" t="str">
        <f t="shared" si="10308"/>
        <v>LCD Display</v>
      </c>
      <c r="B5427" s="193" t="str">
        <f t="shared" si="10309"/>
        <v>SP581LCD Display</v>
      </c>
      <c r="C5427" s="193" t="str">
        <f t="shared" si="10310"/>
        <v>LCD DisplayVoss, Bill</v>
      </c>
      <c r="D5427" s="193"/>
      <c r="E5427" s="193"/>
      <c r="F5427" s="193" t="str">
        <f t="shared" si="10311"/>
        <v>LCD DisplayRichardson, Vicki</v>
      </c>
      <c r="G5427" s="193" t="str">
        <f t="shared" ref="G5427:M5427" si="10418">G$252</f>
        <v>Richardson, Vicki</v>
      </c>
      <c r="H5427" s="193" t="str">
        <f t="shared" si="10418"/>
        <v>Voss, Bill</v>
      </c>
      <c r="I5427" s="193" t="str">
        <f t="shared" si="10418"/>
        <v>SP581</v>
      </c>
      <c r="J5427" s="193" t="str">
        <f t="shared" si="10418"/>
        <v>SPEAKER SHOP INC.</v>
      </c>
      <c r="K5427" s="193" t="str">
        <f t="shared" si="10418"/>
        <v>all</v>
      </c>
      <c r="L5427" s="193">
        <f t="shared" si="10418"/>
        <v>0</v>
      </c>
      <c r="M5427" s="193">
        <f t="shared" si="10418"/>
        <v>0</v>
      </c>
      <c r="N5427" s="193" t="str">
        <f t="shared" si="10332"/>
        <v>LCD Display</v>
      </c>
      <c r="AA5427" s="193">
        <f t="shared" si="10313"/>
        <v>0</v>
      </c>
      <c r="AB5427" s="193" t="str">
        <f t="shared" ref="AB5427" si="10419">AB$252</f>
        <v>Voss, Bill</v>
      </c>
    </row>
    <row r="5428" spans="1:28" s="188" customFormat="1" ht="17.399999999999999">
      <c r="A5428" s="193" t="str">
        <f t="shared" si="10308"/>
        <v>LCD Display</v>
      </c>
      <c r="B5428" s="193" t="str">
        <f t="shared" si="10309"/>
        <v>SU132LCD Display</v>
      </c>
      <c r="C5428" s="193" t="str">
        <f t="shared" si="10310"/>
        <v>LCD DisplayVoss, Bill</v>
      </c>
      <c r="D5428" s="193"/>
      <c r="E5428" s="193"/>
      <c r="F5428" s="193" t="str">
        <f t="shared" si="10311"/>
        <v>LCD DisplayRichardson, Vicki</v>
      </c>
      <c r="G5428" s="193" t="str">
        <f t="shared" ref="G5428:M5428" si="10420">G$253</f>
        <v>Richardson, Vicki</v>
      </c>
      <c r="H5428" s="193" t="str">
        <f t="shared" si="10420"/>
        <v>Voss, Bill</v>
      </c>
      <c r="I5428" s="193" t="str">
        <f t="shared" si="10420"/>
        <v>SU132</v>
      </c>
      <c r="J5428" s="193" t="str">
        <f t="shared" si="10420"/>
        <v>SUNNY COMPONENTS</v>
      </c>
      <c r="K5428" s="193" t="str">
        <f t="shared" si="10420"/>
        <v>all</v>
      </c>
      <c r="L5428" s="193">
        <f t="shared" si="10420"/>
        <v>0</v>
      </c>
      <c r="M5428" s="193">
        <f t="shared" si="10420"/>
        <v>0</v>
      </c>
      <c r="N5428" s="193" t="str">
        <f t="shared" si="10332"/>
        <v>LCD Display</v>
      </c>
      <c r="AA5428" s="193">
        <f t="shared" si="10313"/>
        <v>0</v>
      </c>
      <c r="AB5428" s="193" t="str">
        <f t="shared" ref="AB5428" si="10421">AB$253</f>
        <v>Voss, Bill</v>
      </c>
    </row>
    <row r="5429" spans="1:28" s="188" customFormat="1" ht="17.399999999999999">
      <c r="A5429" s="193" t="str">
        <f t="shared" si="10308"/>
        <v>LCD Display</v>
      </c>
      <c r="B5429" s="193" t="str">
        <f t="shared" si="10309"/>
        <v>SW422LCD Display</v>
      </c>
      <c r="C5429" s="193" t="str">
        <f t="shared" si="10310"/>
        <v>LCD DisplayVoss, Bill</v>
      </c>
      <c r="D5429" s="193"/>
      <c r="E5429" s="193"/>
      <c r="F5429" s="193" t="str">
        <f t="shared" si="10311"/>
        <v>LCD DisplayRichardson, Vicki</v>
      </c>
      <c r="G5429" s="193" t="str">
        <f t="shared" ref="G5429:M5429" si="10422">G$254</f>
        <v>Richardson, Vicki</v>
      </c>
      <c r="H5429" s="193" t="str">
        <f t="shared" si="10422"/>
        <v>Voss, Bill</v>
      </c>
      <c r="I5429" s="193" t="str">
        <f t="shared" si="10422"/>
        <v>SW422</v>
      </c>
      <c r="J5429" s="193" t="str">
        <f t="shared" si="10422"/>
        <v>SWEET SPOT AUDIO &amp; RECORDS</v>
      </c>
      <c r="K5429" s="193" t="str">
        <f t="shared" si="10422"/>
        <v>all</v>
      </c>
      <c r="L5429" s="193">
        <f t="shared" si="10422"/>
        <v>0</v>
      </c>
      <c r="M5429" s="193">
        <f t="shared" si="10422"/>
        <v>0</v>
      </c>
      <c r="N5429" s="193" t="str">
        <f t="shared" si="10332"/>
        <v>LCD Display</v>
      </c>
      <c r="AA5429" s="193">
        <f t="shared" si="10313"/>
        <v>0</v>
      </c>
      <c r="AB5429" s="193" t="str">
        <f t="shared" ref="AB5429" si="10423">AB$254</f>
        <v>Voss, Bill</v>
      </c>
    </row>
    <row r="5430" spans="1:28" s="188" customFormat="1" ht="17.399999999999999">
      <c r="A5430" s="193" t="str">
        <f t="shared" si="10308"/>
        <v>LCD Display</v>
      </c>
      <c r="B5430" s="193" t="str">
        <f t="shared" si="10309"/>
        <v>VA256LCD Display</v>
      </c>
      <c r="C5430" s="193" t="str">
        <f t="shared" si="10310"/>
        <v>LCD DisplayVoss, Bill</v>
      </c>
      <c r="D5430" s="193"/>
      <c r="E5430" s="193"/>
      <c r="F5430" s="193" t="str">
        <f t="shared" si="10311"/>
        <v>LCD DisplayRichardson, Vicki</v>
      </c>
      <c r="G5430" s="193" t="str">
        <f t="shared" ref="G5430:M5430" si="10424">G$255</f>
        <v>Richardson, Vicki</v>
      </c>
      <c r="H5430" s="193" t="str">
        <f t="shared" si="10424"/>
        <v>Voss, Bill</v>
      </c>
      <c r="I5430" s="193" t="str">
        <f t="shared" si="10424"/>
        <v>VA256</v>
      </c>
      <c r="J5430" s="193" t="str">
        <f t="shared" si="10424"/>
        <v>VIVA HIFI LIMITED</v>
      </c>
      <c r="K5430" s="193" t="str">
        <f t="shared" si="10424"/>
        <v>all</v>
      </c>
      <c r="L5430" s="193">
        <f t="shared" si="10424"/>
        <v>0</v>
      </c>
      <c r="M5430" s="193">
        <f t="shared" si="10424"/>
        <v>0</v>
      </c>
      <c r="N5430" s="193" t="str">
        <f t="shared" si="10332"/>
        <v>LCD Display</v>
      </c>
      <c r="AA5430" s="193">
        <f t="shared" si="10313"/>
        <v>0</v>
      </c>
      <c r="AB5430" s="193" t="str">
        <f t="shared" ref="AB5430" si="10425">AB$255</f>
        <v>Voss, Bill</v>
      </c>
    </row>
    <row r="5431" spans="1:28" s="188" customFormat="1" ht="17.399999999999999">
      <c r="A5431" s="193" t="str">
        <f t="shared" si="10308"/>
        <v>LCD Display</v>
      </c>
      <c r="B5431" s="193" t="str">
        <f t="shared" si="10309"/>
        <v>VA671LCD Display</v>
      </c>
      <c r="C5431" s="193" t="str">
        <f t="shared" si="10310"/>
        <v>LCD DisplayVoss, Bill</v>
      </c>
      <c r="D5431" s="193"/>
      <c r="E5431" s="193"/>
      <c r="F5431" s="193" t="str">
        <f t="shared" si="10311"/>
        <v>LCD DisplayRichardson, Vicki</v>
      </c>
      <c r="G5431" s="193" t="str">
        <f t="shared" ref="G5431:M5431" si="10426">G$256</f>
        <v>Richardson, Vicki</v>
      </c>
      <c r="H5431" s="193" t="str">
        <f t="shared" si="10426"/>
        <v>Voss, Bill</v>
      </c>
      <c r="I5431" s="193" t="str">
        <f t="shared" si="10426"/>
        <v>VA671</v>
      </c>
      <c r="J5431" s="193" t="str">
        <f t="shared" si="10426"/>
        <v>VALUE ELECTRONICS.COM INC</v>
      </c>
      <c r="K5431" s="193" t="str">
        <f t="shared" si="10426"/>
        <v>all</v>
      </c>
      <c r="L5431" s="193">
        <f t="shared" si="10426"/>
        <v>0</v>
      </c>
      <c r="M5431" s="193">
        <f t="shared" si="10426"/>
        <v>0</v>
      </c>
      <c r="N5431" s="193" t="str">
        <f t="shared" si="10332"/>
        <v>LCD Display</v>
      </c>
      <c r="AA5431" s="193">
        <f t="shared" si="10313"/>
        <v>0</v>
      </c>
      <c r="AB5431" s="193" t="str">
        <f t="shared" ref="AB5431" si="10427">AB$256</f>
        <v>Voss, Bill</v>
      </c>
    </row>
    <row r="5432" spans="1:28" s="188" customFormat="1" ht="17.399999999999999">
      <c r="A5432" s="193" t="str">
        <f t="shared" si="10308"/>
        <v>LCD Display</v>
      </c>
      <c r="B5432" s="193" t="str">
        <f t="shared" si="10309"/>
        <v>OM118LCD Display</v>
      </c>
      <c r="C5432" s="193" t="str">
        <f t="shared" si="10310"/>
        <v>LCD DisplayVoss, Bill</v>
      </c>
      <c r="D5432" s="193"/>
      <c r="E5432" s="193"/>
      <c r="F5432" s="193" t="str">
        <f t="shared" si="10311"/>
        <v>LCD DisplayRichardson, Vicki</v>
      </c>
      <c r="G5432" s="193" t="str">
        <f t="shared" ref="G5432:M5432" si="10428">G$257</f>
        <v>Richardson, Vicki</v>
      </c>
      <c r="H5432" s="193" t="str">
        <f t="shared" si="10428"/>
        <v>Voss, Bill</v>
      </c>
      <c r="I5432" s="193" t="str">
        <f t="shared" si="10428"/>
        <v>OM118</v>
      </c>
      <c r="J5432" s="193" t="str">
        <f t="shared" si="10428"/>
        <v>OMA / OSWALD MILLS AUDIO</v>
      </c>
      <c r="K5432" s="193" t="str">
        <f t="shared" si="10428"/>
        <v>all</v>
      </c>
      <c r="L5432" s="193">
        <f t="shared" si="10428"/>
        <v>0</v>
      </c>
      <c r="M5432" s="193">
        <f t="shared" si="10428"/>
        <v>0</v>
      </c>
      <c r="N5432" s="193" t="str">
        <f t="shared" si="10332"/>
        <v>LCD Display</v>
      </c>
      <c r="AA5432" s="193">
        <f t="shared" si="10313"/>
        <v>0</v>
      </c>
      <c r="AB5432" s="193">
        <f t="shared" ref="AB5432" si="10429">AB$257</f>
        <v>0</v>
      </c>
    </row>
    <row r="5433" spans="1:28" s="188" customFormat="1" ht="17.399999999999999">
      <c r="A5433" s="193" t="str">
        <f t="shared" si="10308"/>
        <v>LCD Display</v>
      </c>
      <c r="B5433" s="193" t="str">
        <f t="shared" si="10309"/>
        <v>0LCD Display</v>
      </c>
      <c r="C5433" s="193" t="str">
        <f t="shared" si="10310"/>
        <v>LCD Display0</v>
      </c>
      <c r="D5433" s="193"/>
      <c r="E5433" s="193"/>
      <c r="F5433" s="193" t="str">
        <f t="shared" si="10311"/>
        <v>LCD Display0</v>
      </c>
      <c r="G5433" s="193">
        <f t="shared" ref="G5433:M5433" si="10430">G$258</f>
        <v>0</v>
      </c>
      <c r="H5433" s="193">
        <f t="shared" si="10430"/>
        <v>0</v>
      </c>
      <c r="I5433" s="193">
        <f t="shared" si="10430"/>
        <v>0</v>
      </c>
      <c r="J5433" s="193">
        <f t="shared" si="10430"/>
        <v>0</v>
      </c>
      <c r="K5433" s="193">
        <f t="shared" si="10430"/>
        <v>0</v>
      </c>
      <c r="L5433" s="193">
        <f t="shared" si="10430"/>
        <v>0</v>
      </c>
      <c r="M5433" s="193">
        <f t="shared" si="10430"/>
        <v>0</v>
      </c>
      <c r="N5433" s="193" t="str">
        <f t="shared" si="10332"/>
        <v>LCD Display</v>
      </c>
      <c r="AA5433" s="193">
        <f t="shared" si="10313"/>
        <v>0</v>
      </c>
      <c r="AB5433" s="193">
        <f t="shared" ref="AB5433" si="10431">AB$258</f>
        <v>0</v>
      </c>
    </row>
    <row r="5434" spans="1:28" s="188" customFormat="1" ht="17.399999999999999">
      <c r="A5434" s="193" t="str">
        <f t="shared" si="10308"/>
        <v>LCD Display</v>
      </c>
      <c r="B5434" s="193" t="str">
        <f t="shared" si="10309"/>
        <v>0LCD Display</v>
      </c>
      <c r="C5434" s="193" t="str">
        <f t="shared" si="10310"/>
        <v>LCD Display0</v>
      </c>
      <c r="D5434" s="193"/>
      <c r="E5434" s="193"/>
      <c r="F5434" s="193" t="str">
        <f t="shared" si="10311"/>
        <v>LCD Display0</v>
      </c>
      <c r="G5434" s="193">
        <f t="shared" ref="G5434:M5434" si="10432">G$259</f>
        <v>0</v>
      </c>
      <c r="H5434" s="193">
        <f t="shared" si="10432"/>
        <v>0</v>
      </c>
      <c r="I5434" s="193">
        <f t="shared" si="10432"/>
        <v>0</v>
      </c>
      <c r="J5434" s="193">
        <f t="shared" si="10432"/>
        <v>0</v>
      </c>
      <c r="K5434" s="193">
        <f t="shared" si="10432"/>
        <v>0</v>
      </c>
      <c r="L5434" s="193">
        <f t="shared" si="10432"/>
        <v>0</v>
      </c>
      <c r="M5434" s="193">
        <f t="shared" si="10432"/>
        <v>0</v>
      </c>
      <c r="N5434" s="193" t="str">
        <f t="shared" si="10332"/>
        <v>LCD Display</v>
      </c>
      <c r="AA5434" s="193">
        <f t="shared" si="10313"/>
        <v>0</v>
      </c>
      <c r="AB5434" s="193">
        <f t="shared" ref="AB5434" si="10433">AB$259</f>
        <v>0</v>
      </c>
    </row>
    <row r="5435" spans="1:28" s="188" customFormat="1" ht="17.399999999999999">
      <c r="A5435" s="193" t="str">
        <f t="shared" si="10308"/>
        <v>LCD Display</v>
      </c>
      <c r="B5435" s="193" t="str">
        <f t="shared" si="10309"/>
        <v>0LCD Display</v>
      </c>
      <c r="C5435" s="193" t="str">
        <f t="shared" si="10310"/>
        <v>LCD Display0</v>
      </c>
      <c r="D5435" s="193"/>
      <c r="E5435" s="193"/>
      <c r="F5435" s="193" t="str">
        <f t="shared" si="10311"/>
        <v>LCD Display0</v>
      </c>
      <c r="G5435" s="193">
        <f t="shared" ref="G5435:M5435" si="10434">G$260</f>
        <v>0</v>
      </c>
      <c r="H5435" s="193">
        <f t="shared" si="10434"/>
        <v>0</v>
      </c>
      <c r="I5435" s="193">
        <f t="shared" si="10434"/>
        <v>0</v>
      </c>
      <c r="J5435" s="193">
        <f t="shared" si="10434"/>
        <v>0</v>
      </c>
      <c r="K5435" s="193">
        <f t="shared" si="10434"/>
        <v>0</v>
      </c>
      <c r="L5435" s="193">
        <f t="shared" si="10434"/>
        <v>0</v>
      </c>
      <c r="M5435" s="193">
        <f t="shared" si="10434"/>
        <v>0</v>
      </c>
      <c r="N5435" s="193" t="str">
        <f t="shared" si="10332"/>
        <v>LCD Display</v>
      </c>
      <c r="AA5435" s="193">
        <f t="shared" si="10313"/>
        <v>0</v>
      </c>
      <c r="AB5435" s="193">
        <f t="shared" ref="AB5435" si="10435">AB$260</f>
        <v>0</v>
      </c>
    </row>
    <row r="5436" spans="1:28" s="188" customFormat="1" ht="17.399999999999999">
      <c r="A5436" s="193" t="str">
        <f t="shared" si="10308"/>
        <v>LCD Display</v>
      </c>
      <c r="B5436" s="193" t="str">
        <f t="shared" si="10309"/>
        <v>0LCD Display</v>
      </c>
      <c r="C5436" s="193" t="str">
        <f t="shared" si="10310"/>
        <v>LCD Display0</v>
      </c>
      <c r="D5436" s="193"/>
      <c r="E5436" s="193"/>
      <c r="F5436" s="193" t="str">
        <f t="shared" si="10311"/>
        <v>LCD Display0</v>
      </c>
      <c r="G5436" s="193">
        <f t="shared" ref="G5436:M5436" si="10436">G$261</f>
        <v>0</v>
      </c>
      <c r="H5436" s="193">
        <f t="shared" si="10436"/>
        <v>0</v>
      </c>
      <c r="I5436" s="193">
        <f t="shared" si="10436"/>
        <v>0</v>
      </c>
      <c r="J5436" s="193">
        <f t="shared" si="10436"/>
        <v>0</v>
      </c>
      <c r="K5436" s="193">
        <f t="shared" si="10436"/>
        <v>0</v>
      </c>
      <c r="L5436" s="193">
        <f t="shared" si="10436"/>
        <v>0</v>
      </c>
      <c r="M5436" s="193">
        <f t="shared" si="10436"/>
        <v>0</v>
      </c>
      <c r="N5436" s="193" t="str">
        <f t="shared" si="10332"/>
        <v>LCD Display</v>
      </c>
      <c r="AA5436" s="193">
        <f t="shared" si="10313"/>
        <v>0</v>
      </c>
      <c r="AB5436" s="193">
        <f t="shared" ref="AB5436" si="10437">AB$261</f>
        <v>0</v>
      </c>
    </row>
    <row r="5437" spans="1:28" s="188" customFormat="1" ht="17.399999999999999">
      <c r="A5437" s="193" t="str">
        <f t="shared" si="10308"/>
        <v>LCD Display</v>
      </c>
      <c r="B5437" s="193" t="str">
        <f t="shared" si="10309"/>
        <v>0LCD Display</v>
      </c>
      <c r="C5437" s="193" t="str">
        <f t="shared" si="10310"/>
        <v>LCD Display0</v>
      </c>
      <c r="D5437" s="193"/>
      <c r="E5437" s="193"/>
      <c r="F5437" s="193" t="str">
        <f t="shared" si="10311"/>
        <v>LCD Display0</v>
      </c>
      <c r="G5437" s="193">
        <f t="shared" ref="G5437:M5437" si="10438">G$262</f>
        <v>0</v>
      </c>
      <c r="H5437" s="193">
        <f t="shared" si="10438"/>
        <v>0</v>
      </c>
      <c r="I5437" s="193">
        <f t="shared" si="10438"/>
        <v>0</v>
      </c>
      <c r="J5437" s="193">
        <f t="shared" si="10438"/>
        <v>0</v>
      </c>
      <c r="K5437" s="193">
        <f t="shared" si="10438"/>
        <v>0</v>
      </c>
      <c r="L5437" s="193">
        <f t="shared" si="10438"/>
        <v>0</v>
      </c>
      <c r="M5437" s="193">
        <f t="shared" si="10438"/>
        <v>0</v>
      </c>
      <c r="N5437" s="193" t="str">
        <f t="shared" si="10332"/>
        <v>LCD Display</v>
      </c>
      <c r="AA5437" s="193">
        <f t="shared" si="10313"/>
        <v>0</v>
      </c>
      <c r="AB5437" s="193">
        <f t="shared" ref="AB5437" si="10439">AB$262</f>
        <v>0</v>
      </c>
    </row>
    <row r="5438" spans="1:28" s="188" customFormat="1" ht="17.399999999999999">
      <c r="A5438" s="193" t="str">
        <f t="shared" si="10308"/>
        <v>LCD Display</v>
      </c>
      <c r="B5438" s="193" t="str">
        <f t="shared" si="10309"/>
        <v>0LCD Display</v>
      </c>
      <c r="C5438" s="193" t="str">
        <f t="shared" si="10310"/>
        <v>LCD Display0</v>
      </c>
      <c r="D5438" s="193"/>
      <c r="E5438" s="193"/>
      <c r="F5438" s="193" t="str">
        <f t="shared" si="10311"/>
        <v>LCD Display0</v>
      </c>
      <c r="G5438" s="193">
        <f t="shared" ref="G5438:M5438" si="10440">G$263</f>
        <v>0</v>
      </c>
      <c r="H5438" s="193">
        <f t="shared" si="10440"/>
        <v>0</v>
      </c>
      <c r="I5438" s="193">
        <f t="shared" si="10440"/>
        <v>0</v>
      </c>
      <c r="J5438" s="193">
        <f t="shared" si="10440"/>
        <v>0</v>
      </c>
      <c r="K5438" s="193">
        <f t="shared" si="10440"/>
        <v>0</v>
      </c>
      <c r="L5438" s="193">
        <f t="shared" si="10440"/>
        <v>0</v>
      </c>
      <c r="M5438" s="193">
        <f t="shared" si="10440"/>
        <v>0</v>
      </c>
      <c r="N5438" s="193" t="str">
        <f t="shared" si="10332"/>
        <v>LCD Display</v>
      </c>
      <c r="AA5438" s="193">
        <f t="shared" si="10313"/>
        <v>0</v>
      </c>
      <c r="AB5438" s="193">
        <f t="shared" ref="AB5438" si="10441">AB$263</f>
        <v>0</v>
      </c>
    </row>
    <row r="5439" spans="1:28" s="188" customFormat="1" ht="17.399999999999999">
      <c r="A5439" s="193" t="str">
        <f t="shared" ref="A5439:A5502" si="10442">T$18</f>
        <v>LCD Display</v>
      </c>
      <c r="B5439" s="193" t="str">
        <f t="shared" ref="B5439:B5502" si="10443">CONCATENATE(I5439,A5439)</f>
        <v>0LCD Display</v>
      </c>
      <c r="C5439" s="193" t="str">
        <f t="shared" ref="C5439:C5502" si="10444">CONCATENATE(A5439,H5439)</f>
        <v>LCD Display0</v>
      </c>
      <c r="D5439" s="193"/>
      <c r="E5439" s="193"/>
      <c r="F5439" s="193" t="str">
        <f t="shared" ref="F5439:F5502" si="10445">CONCATENATE(A5439,G5439)</f>
        <v>LCD Display0</v>
      </c>
      <c r="G5439" s="193">
        <f t="shared" ref="G5439:M5439" si="10446">G$264</f>
        <v>0</v>
      </c>
      <c r="H5439" s="193">
        <f t="shared" si="10446"/>
        <v>0</v>
      </c>
      <c r="I5439" s="193">
        <f t="shared" si="10446"/>
        <v>0</v>
      </c>
      <c r="J5439" s="193">
        <f t="shared" si="10446"/>
        <v>0</v>
      </c>
      <c r="K5439" s="193">
        <f t="shared" si="10446"/>
        <v>0</v>
      </c>
      <c r="L5439" s="193">
        <f t="shared" si="10446"/>
        <v>0</v>
      </c>
      <c r="M5439" s="193">
        <f t="shared" si="10446"/>
        <v>0</v>
      </c>
      <c r="N5439" s="193" t="str">
        <f t="shared" si="10332"/>
        <v>LCD Display</v>
      </c>
      <c r="AA5439" s="193">
        <f t="shared" ref="AA5439:AA5502" si="10447">AT$18</f>
        <v>0</v>
      </c>
      <c r="AB5439" s="193">
        <f t="shared" ref="AB5439" si="10448">AB$264</f>
        <v>0</v>
      </c>
    </row>
    <row r="5440" spans="1:28" s="188" customFormat="1" ht="17.399999999999999">
      <c r="A5440" s="193" t="str">
        <f t="shared" si="10442"/>
        <v>LCD Display</v>
      </c>
      <c r="B5440" s="193" t="str">
        <f t="shared" si="10443"/>
        <v>0LCD Display</v>
      </c>
      <c r="C5440" s="193" t="str">
        <f t="shared" si="10444"/>
        <v>LCD Display0</v>
      </c>
      <c r="D5440" s="193"/>
      <c r="E5440" s="193"/>
      <c r="F5440" s="193" t="str">
        <f t="shared" si="10445"/>
        <v>LCD Display0</v>
      </c>
      <c r="G5440" s="193">
        <f t="shared" ref="G5440:M5440" si="10449">G$265</f>
        <v>0</v>
      </c>
      <c r="H5440" s="193">
        <f t="shared" si="10449"/>
        <v>0</v>
      </c>
      <c r="I5440" s="193">
        <f t="shared" si="10449"/>
        <v>0</v>
      </c>
      <c r="J5440" s="193">
        <f t="shared" si="10449"/>
        <v>0</v>
      </c>
      <c r="K5440" s="193">
        <f t="shared" si="10449"/>
        <v>0</v>
      </c>
      <c r="L5440" s="193">
        <f t="shared" si="10449"/>
        <v>0</v>
      </c>
      <c r="M5440" s="193">
        <f t="shared" si="10449"/>
        <v>0</v>
      </c>
      <c r="N5440" s="193" t="str">
        <f t="shared" si="10332"/>
        <v>LCD Display</v>
      </c>
      <c r="AA5440" s="193">
        <f t="shared" si="10447"/>
        <v>0</v>
      </c>
      <c r="AB5440" s="193">
        <f t="shared" ref="AB5440" si="10450">AB$265</f>
        <v>0</v>
      </c>
    </row>
    <row r="5441" spans="1:28" s="188" customFormat="1" ht="17.399999999999999">
      <c r="A5441" s="193" t="str">
        <f t="shared" si="10442"/>
        <v>LCD Display</v>
      </c>
      <c r="B5441" s="193" t="str">
        <f t="shared" si="10443"/>
        <v>0LCD Display</v>
      </c>
      <c r="C5441" s="193" t="str">
        <f t="shared" si="10444"/>
        <v>LCD Display0</v>
      </c>
      <c r="D5441" s="193"/>
      <c r="E5441" s="193"/>
      <c r="F5441" s="193" t="str">
        <f t="shared" si="10445"/>
        <v>LCD Display0</v>
      </c>
      <c r="G5441" s="193">
        <f t="shared" ref="G5441:M5441" si="10451">G$266</f>
        <v>0</v>
      </c>
      <c r="H5441" s="193">
        <f t="shared" si="10451"/>
        <v>0</v>
      </c>
      <c r="I5441" s="193">
        <f t="shared" si="10451"/>
        <v>0</v>
      </c>
      <c r="J5441" s="193">
        <f t="shared" si="10451"/>
        <v>0</v>
      </c>
      <c r="K5441" s="193">
        <f t="shared" si="10451"/>
        <v>0</v>
      </c>
      <c r="L5441" s="193">
        <f t="shared" si="10451"/>
        <v>0</v>
      </c>
      <c r="M5441" s="193">
        <f t="shared" si="10451"/>
        <v>0</v>
      </c>
      <c r="N5441" s="193" t="str">
        <f t="shared" si="10332"/>
        <v>LCD Display</v>
      </c>
      <c r="AA5441" s="193">
        <f t="shared" si="10447"/>
        <v>0</v>
      </c>
      <c r="AB5441" s="193">
        <f t="shared" ref="AB5441" si="10452">AB$266</f>
        <v>0</v>
      </c>
    </row>
    <row r="5442" spans="1:28" s="188" customFormat="1" ht="17.399999999999999">
      <c r="A5442" s="193" t="str">
        <f t="shared" si="10442"/>
        <v>LCD Display</v>
      </c>
      <c r="B5442" s="193" t="str">
        <f t="shared" si="10443"/>
        <v>0LCD Display</v>
      </c>
      <c r="C5442" s="193" t="str">
        <f t="shared" si="10444"/>
        <v>LCD Display0</v>
      </c>
      <c r="D5442" s="193"/>
      <c r="E5442" s="193"/>
      <c r="F5442" s="193" t="str">
        <f t="shared" si="10445"/>
        <v>LCD Display0</v>
      </c>
      <c r="G5442" s="193">
        <f t="shared" ref="G5442:M5442" si="10453">G$267</f>
        <v>0</v>
      </c>
      <c r="H5442" s="193">
        <f t="shared" si="10453"/>
        <v>0</v>
      </c>
      <c r="I5442" s="193">
        <f t="shared" si="10453"/>
        <v>0</v>
      </c>
      <c r="J5442" s="193">
        <f t="shared" si="10453"/>
        <v>0</v>
      </c>
      <c r="K5442" s="193">
        <f t="shared" si="10453"/>
        <v>0</v>
      </c>
      <c r="L5442" s="193">
        <f t="shared" si="10453"/>
        <v>0</v>
      </c>
      <c r="M5442" s="193">
        <f t="shared" si="10453"/>
        <v>0</v>
      </c>
      <c r="N5442" s="193" t="str">
        <f t="shared" si="10332"/>
        <v>LCD Display</v>
      </c>
      <c r="AA5442" s="193">
        <f t="shared" si="10447"/>
        <v>0</v>
      </c>
      <c r="AB5442" s="193">
        <f t="shared" ref="AB5442" si="10454">AB$267</f>
        <v>0</v>
      </c>
    </row>
    <row r="5443" spans="1:28" s="188" customFormat="1" ht="17.399999999999999">
      <c r="A5443" s="193" t="str">
        <f t="shared" si="10442"/>
        <v>LCD Display</v>
      </c>
      <c r="B5443" s="193" t="str">
        <f t="shared" si="10443"/>
        <v>ACSLSLCD Display</v>
      </c>
      <c r="C5443" s="193" t="str">
        <f t="shared" si="10444"/>
        <v>LCD DisplayPiotrowski, Brad</v>
      </c>
      <c r="D5443" s="193"/>
      <c r="E5443" s="193"/>
      <c r="F5443" s="193" t="str">
        <f t="shared" si="10445"/>
        <v>LCD DisplayPiotrowski, Brad</v>
      </c>
      <c r="G5443" s="193" t="str">
        <f t="shared" ref="G5443:M5443" si="10455">G$268</f>
        <v>Piotrowski, Brad</v>
      </c>
      <c r="H5443" s="193" t="str">
        <f t="shared" si="10455"/>
        <v>Piotrowski, Brad</v>
      </c>
      <c r="I5443" s="193" t="str">
        <f t="shared" si="10455"/>
        <v>ACSLS</v>
      </c>
      <c r="J5443" s="193" t="str">
        <f t="shared" si="10455"/>
        <v>e-Commerce (Accomodation Sales)</v>
      </c>
      <c r="K5443" s="193" t="str">
        <f t="shared" si="10455"/>
        <v>all</v>
      </c>
      <c r="L5443" s="193">
        <f t="shared" si="10455"/>
        <v>0</v>
      </c>
      <c r="M5443" s="193">
        <f t="shared" si="10455"/>
        <v>0</v>
      </c>
      <c r="N5443" s="193" t="str">
        <f t="shared" si="10332"/>
        <v>LCD Display</v>
      </c>
      <c r="AA5443" s="193">
        <f t="shared" si="10447"/>
        <v>0</v>
      </c>
      <c r="AB5443" s="193" t="str">
        <f t="shared" ref="AB5443" si="10456">AB$268</f>
        <v>Piotrowski, Brad</v>
      </c>
    </row>
    <row r="5444" spans="1:28" s="188" customFormat="1" ht="17.399999999999999">
      <c r="A5444" s="193" t="str">
        <f t="shared" si="10442"/>
        <v>LCD Display</v>
      </c>
      <c r="B5444" s="193" t="str">
        <f t="shared" si="10443"/>
        <v>AM762LCD Display</v>
      </c>
      <c r="C5444" s="193" t="str">
        <f t="shared" si="10444"/>
        <v>LCD DisplayPiotrowski, Brad</v>
      </c>
      <c r="D5444" s="193"/>
      <c r="E5444" s="193"/>
      <c r="F5444" s="193" t="str">
        <f t="shared" si="10445"/>
        <v>LCD DisplayPiotrowski, Brad</v>
      </c>
      <c r="G5444" s="193" t="str">
        <f t="shared" ref="G5444:M5444" si="10457">G$269</f>
        <v>Piotrowski, Brad</v>
      </c>
      <c r="H5444" s="193" t="str">
        <f t="shared" si="10457"/>
        <v>Piotrowski, Brad</v>
      </c>
      <c r="I5444" s="193" t="str">
        <f t="shared" si="10457"/>
        <v>AM762</v>
      </c>
      <c r="J5444" s="193" t="str">
        <f t="shared" si="10457"/>
        <v>AMAZON MARKETPLACE</v>
      </c>
      <c r="K5444" s="193" t="str">
        <f t="shared" si="10457"/>
        <v>all</v>
      </c>
      <c r="L5444" s="193">
        <f t="shared" si="10457"/>
        <v>0</v>
      </c>
      <c r="M5444" s="193">
        <f t="shared" si="10457"/>
        <v>0</v>
      </c>
      <c r="N5444" s="193" t="str">
        <f t="shared" si="10332"/>
        <v>LCD Display</v>
      </c>
      <c r="AA5444" s="193">
        <f t="shared" si="10447"/>
        <v>0</v>
      </c>
      <c r="AB5444" s="193" t="str">
        <f t="shared" ref="AB5444" si="10458">AB$269</f>
        <v>Piotrowski, Brad</v>
      </c>
    </row>
    <row r="5445" spans="1:28" s="188" customFormat="1" ht="17.399999999999999">
      <c r="A5445" s="193" t="str">
        <f t="shared" si="10442"/>
        <v>LCD Display</v>
      </c>
      <c r="B5445" s="193" t="str">
        <f t="shared" si="10443"/>
        <v>CHNADVLCD Display</v>
      </c>
      <c r="C5445" s="193" t="str">
        <f t="shared" si="10444"/>
        <v>LCD DisplayPiotrowski, Brad</v>
      </c>
      <c r="D5445" s="193"/>
      <c r="E5445" s="193"/>
      <c r="F5445" s="193" t="str">
        <f t="shared" si="10445"/>
        <v>LCD DisplayPiotrowski, Brad</v>
      </c>
      <c r="G5445" s="193" t="str">
        <f t="shared" ref="G5445:M5445" si="10459">G$270</f>
        <v>Piotrowski, Brad</v>
      </c>
      <c r="H5445" s="193" t="str">
        <f t="shared" si="10459"/>
        <v>Piotrowski, Brad</v>
      </c>
      <c r="I5445" s="193" t="str">
        <f t="shared" si="10459"/>
        <v>CHNADV</v>
      </c>
      <c r="J5445" s="193" t="str">
        <f t="shared" si="10459"/>
        <v>MKT PLACE CHANNEL ADVISOR</v>
      </c>
      <c r="K5445" s="193" t="str">
        <f t="shared" si="10459"/>
        <v>all</v>
      </c>
      <c r="L5445" s="193">
        <f t="shared" si="10459"/>
        <v>0</v>
      </c>
      <c r="M5445" s="193">
        <f t="shared" si="10459"/>
        <v>0</v>
      </c>
      <c r="N5445" s="193" t="str">
        <f t="shared" si="10332"/>
        <v>LCD Display</v>
      </c>
      <c r="AA5445" s="193">
        <f t="shared" si="10447"/>
        <v>0</v>
      </c>
      <c r="AB5445" s="193" t="str">
        <f t="shared" ref="AB5445" si="10460">AB$270</f>
        <v>Piotrowski, Brad</v>
      </c>
    </row>
    <row r="5446" spans="1:28" s="188" customFormat="1" ht="17.399999999999999">
      <c r="A5446" s="193" t="str">
        <f t="shared" si="10442"/>
        <v>LCD Display</v>
      </c>
      <c r="B5446" s="193" t="str">
        <f t="shared" si="10443"/>
        <v>DWARELCD Display</v>
      </c>
      <c r="C5446" s="193" t="str">
        <f t="shared" si="10444"/>
        <v>LCD DisplayPiotrowski, Brad</v>
      </c>
      <c r="D5446" s="193"/>
      <c r="E5446" s="193"/>
      <c r="F5446" s="193" t="str">
        <f t="shared" si="10445"/>
        <v>LCD DisplayPiotrowski, Brad</v>
      </c>
      <c r="G5446" s="193" t="str">
        <f t="shared" ref="G5446:M5446" si="10461">G$271</f>
        <v>Piotrowski, Brad</v>
      </c>
      <c r="H5446" s="193" t="str">
        <f t="shared" si="10461"/>
        <v>Piotrowski, Brad</v>
      </c>
      <c r="I5446" s="193" t="str">
        <f t="shared" si="10461"/>
        <v>DWARE</v>
      </c>
      <c r="J5446" s="193" t="str">
        <f t="shared" si="10461"/>
        <v>DEMANDWARE</v>
      </c>
      <c r="K5446" s="193" t="str">
        <f t="shared" si="10461"/>
        <v>all</v>
      </c>
      <c r="L5446" s="193">
        <f t="shared" si="10461"/>
        <v>0</v>
      </c>
      <c r="M5446" s="193">
        <f t="shared" si="10461"/>
        <v>0</v>
      </c>
      <c r="N5446" s="193" t="str">
        <f t="shared" si="10332"/>
        <v>LCD Display</v>
      </c>
      <c r="AA5446" s="193">
        <f t="shared" si="10447"/>
        <v>0</v>
      </c>
      <c r="AB5446" s="193" t="str">
        <f t="shared" ref="AB5446" si="10462">AB$271</f>
        <v>Piotrowski, Brad</v>
      </c>
    </row>
    <row r="5447" spans="1:28" s="188" customFormat="1" ht="17.399999999999999">
      <c r="A5447" s="193" t="str">
        <f t="shared" si="10442"/>
        <v>LCD Display</v>
      </c>
      <c r="B5447" s="193" t="str">
        <f t="shared" si="10443"/>
        <v>EBAY1LCD Display</v>
      </c>
      <c r="C5447" s="193" t="str">
        <f t="shared" si="10444"/>
        <v>LCD DisplayPiotrowski, Brad</v>
      </c>
      <c r="D5447" s="193"/>
      <c r="E5447" s="193"/>
      <c r="F5447" s="193" t="str">
        <f t="shared" si="10445"/>
        <v>LCD DisplayPiotrowski, Brad</v>
      </c>
      <c r="G5447" s="193" t="str">
        <f t="shared" ref="G5447:M5447" si="10463">G$272</f>
        <v>Piotrowski, Brad</v>
      </c>
      <c r="H5447" s="193" t="str">
        <f t="shared" si="10463"/>
        <v>Piotrowski, Brad</v>
      </c>
      <c r="I5447" s="193" t="str">
        <f t="shared" si="10463"/>
        <v>EBAY1</v>
      </c>
      <c r="J5447" s="193" t="str">
        <f t="shared" si="10463"/>
        <v>EBAY</v>
      </c>
      <c r="K5447" s="193" t="str">
        <f t="shared" si="10463"/>
        <v>all</v>
      </c>
      <c r="L5447" s="193">
        <f t="shared" si="10463"/>
        <v>0</v>
      </c>
      <c r="M5447" s="193">
        <f t="shared" si="10463"/>
        <v>0</v>
      </c>
      <c r="N5447" s="193" t="str">
        <f t="shared" si="10332"/>
        <v>LCD Display</v>
      </c>
      <c r="AA5447" s="193">
        <f t="shared" si="10447"/>
        <v>0</v>
      </c>
      <c r="AB5447" s="193" t="str">
        <f t="shared" ref="AB5447" si="10464">AB$272</f>
        <v>Piotrowski, Brad</v>
      </c>
    </row>
    <row r="5448" spans="1:28" s="188" customFormat="1" ht="17.399999999999999">
      <c r="A5448" s="193" t="str">
        <f t="shared" si="10442"/>
        <v>LCD Display</v>
      </c>
      <c r="B5448" s="193" t="str">
        <f t="shared" si="10443"/>
        <v>EMPLOLCD Display</v>
      </c>
      <c r="C5448" s="193" t="str">
        <f t="shared" si="10444"/>
        <v>LCD DisplayPiotrowski, Brad</v>
      </c>
      <c r="D5448" s="193"/>
      <c r="E5448" s="193"/>
      <c r="F5448" s="193" t="str">
        <f t="shared" si="10445"/>
        <v>LCD DisplayPiotrowski, Brad</v>
      </c>
      <c r="G5448" s="193" t="str">
        <f t="shared" ref="G5448:M5448" si="10465">G$273</f>
        <v>Piotrowski, Brad</v>
      </c>
      <c r="H5448" s="193" t="str">
        <f t="shared" si="10465"/>
        <v>Piotrowski, Brad</v>
      </c>
      <c r="I5448" s="193" t="str">
        <f t="shared" si="10465"/>
        <v>EMPLO</v>
      </c>
      <c r="J5448" s="193" t="str">
        <f t="shared" si="10465"/>
        <v>e-Commerce (Employee Sales)</v>
      </c>
      <c r="K5448" s="193" t="str">
        <f t="shared" si="10465"/>
        <v>all</v>
      </c>
      <c r="L5448" s="193">
        <f t="shared" si="10465"/>
        <v>0</v>
      </c>
      <c r="M5448" s="193">
        <f t="shared" si="10465"/>
        <v>0</v>
      </c>
      <c r="N5448" s="193" t="str">
        <f t="shared" ref="N5448:N5511" si="10466">A5448</f>
        <v>LCD Display</v>
      </c>
      <c r="AA5448" s="193">
        <f t="shared" si="10447"/>
        <v>0</v>
      </c>
      <c r="AB5448" s="193" t="str">
        <f t="shared" ref="AB5448" si="10467">AB$273</f>
        <v>Piotrowski, Brad</v>
      </c>
    </row>
    <row r="5449" spans="1:28" s="188" customFormat="1" ht="17.399999999999999">
      <c r="A5449" s="193" t="str">
        <f t="shared" si="10442"/>
        <v>LCD Display</v>
      </c>
      <c r="B5449" s="193" t="str">
        <f t="shared" si="10443"/>
        <v>EMSLSLCD Display</v>
      </c>
      <c r="C5449" s="193" t="str">
        <f t="shared" si="10444"/>
        <v>LCD DisplayPiotrowski, Brad</v>
      </c>
      <c r="D5449" s="193"/>
      <c r="E5449" s="193"/>
      <c r="F5449" s="193" t="str">
        <f t="shared" si="10445"/>
        <v>LCD DisplayPiotrowski, Brad</v>
      </c>
      <c r="G5449" s="193" t="str">
        <f t="shared" ref="G5449:M5449" si="10468">G$274</f>
        <v>Piotrowski, Brad</v>
      </c>
      <c r="H5449" s="193" t="str">
        <f t="shared" si="10468"/>
        <v>Piotrowski, Brad</v>
      </c>
      <c r="I5449" s="193" t="str">
        <f t="shared" si="10468"/>
        <v>EMSLS</v>
      </c>
      <c r="J5449" s="193" t="str">
        <f t="shared" si="10468"/>
        <v>e-Commerce (Employee Sales)</v>
      </c>
      <c r="K5449" s="193" t="str">
        <f t="shared" si="10468"/>
        <v>all</v>
      </c>
      <c r="L5449" s="193">
        <f t="shared" si="10468"/>
        <v>0</v>
      </c>
      <c r="M5449" s="193">
        <f t="shared" si="10468"/>
        <v>0</v>
      </c>
      <c r="N5449" s="193" t="str">
        <f t="shared" si="10466"/>
        <v>LCD Display</v>
      </c>
      <c r="AA5449" s="193">
        <f t="shared" si="10447"/>
        <v>0</v>
      </c>
      <c r="AB5449" s="193" t="str">
        <f t="shared" ref="AB5449" si="10469">AB$274</f>
        <v>Piotrowski, Brad</v>
      </c>
    </row>
    <row r="5450" spans="1:28" s="188" customFormat="1" ht="17.399999999999999">
      <c r="A5450" s="193" t="str">
        <f t="shared" si="10442"/>
        <v>LCD Display</v>
      </c>
      <c r="B5450" s="193" t="str">
        <f t="shared" si="10443"/>
        <v>HB041LCD Display</v>
      </c>
      <c r="C5450" s="193" t="str">
        <f t="shared" si="10444"/>
        <v>LCD DisplayPiotrowski, Brad</v>
      </c>
      <c r="D5450" s="193"/>
      <c r="E5450" s="193"/>
      <c r="F5450" s="193" t="str">
        <f t="shared" si="10445"/>
        <v>LCD DisplayPiotrowski, Brad</v>
      </c>
      <c r="G5450" s="193" t="str">
        <f t="shared" ref="G5450:M5450" si="10470">G$275</f>
        <v>Piotrowski, Brad</v>
      </c>
      <c r="H5450" s="193" t="str">
        <f t="shared" si="10470"/>
        <v>Piotrowski, Brad</v>
      </c>
      <c r="I5450" s="193" t="str">
        <f t="shared" si="10470"/>
        <v>HB041</v>
      </c>
      <c r="J5450" s="193" t="str">
        <f t="shared" si="10470"/>
        <v>HBO COMM. CENTER</v>
      </c>
      <c r="K5450" s="193" t="str">
        <f t="shared" si="10470"/>
        <v>all</v>
      </c>
      <c r="L5450" s="193">
        <f t="shared" si="10470"/>
        <v>0</v>
      </c>
      <c r="M5450" s="193">
        <f t="shared" si="10470"/>
        <v>0</v>
      </c>
      <c r="N5450" s="193" t="str">
        <f t="shared" si="10466"/>
        <v>LCD Display</v>
      </c>
      <c r="AA5450" s="193">
        <f t="shared" si="10447"/>
        <v>0</v>
      </c>
      <c r="AB5450" s="193" t="str">
        <f t="shared" ref="AB5450" si="10471">AB$275</f>
        <v>Piotrowski, Brad</v>
      </c>
    </row>
    <row r="5451" spans="1:28" s="188" customFormat="1" ht="17.399999999999999">
      <c r="A5451" s="193" t="str">
        <f t="shared" si="10442"/>
        <v>LCD Display</v>
      </c>
      <c r="B5451" s="193" t="str">
        <f t="shared" si="10443"/>
        <v>JE316LCD Display</v>
      </c>
      <c r="C5451" s="193" t="str">
        <f t="shared" si="10444"/>
        <v>LCD DisplayPiotrowski, Brad</v>
      </c>
      <c r="D5451" s="193"/>
      <c r="E5451" s="193"/>
      <c r="F5451" s="193" t="str">
        <f t="shared" si="10445"/>
        <v>LCD DisplayPiotrowski, Brad</v>
      </c>
      <c r="G5451" s="193" t="str">
        <f t="shared" ref="G5451:M5451" si="10472">G$276</f>
        <v>Piotrowski, Brad</v>
      </c>
      <c r="H5451" s="193" t="str">
        <f t="shared" si="10472"/>
        <v>Piotrowski, Brad</v>
      </c>
      <c r="I5451" s="193" t="str">
        <f t="shared" si="10472"/>
        <v>JE316</v>
      </c>
      <c r="J5451" s="193" t="str">
        <f t="shared" si="10472"/>
        <v>JET.COM, INC</v>
      </c>
      <c r="K5451" s="193" t="str">
        <f t="shared" si="10472"/>
        <v>all</v>
      </c>
      <c r="L5451" s="193">
        <f t="shared" si="10472"/>
        <v>0</v>
      </c>
      <c r="M5451" s="193">
        <f t="shared" si="10472"/>
        <v>0</v>
      </c>
      <c r="N5451" s="193" t="str">
        <f t="shared" si="10466"/>
        <v>LCD Display</v>
      </c>
      <c r="AA5451" s="193">
        <f t="shared" si="10447"/>
        <v>0</v>
      </c>
      <c r="AB5451" s="193" t="str">
        <f t="shared" ref="AB5451" si="10473">AB$276</f>
        <v>Piotrowski, Brad</v>
      </c>
    </row>
    <row r="5452" spans="1:28" s="188" customFormat="1" ht="17.399999999999999">
      <c r="A5452" s="193" t="str">
        <f t="shared" si="10442"/>
        <v>LCD Display</v>
      </c>
      <c r="B5452" s="193" t="str">
        <f t="shared" si="10443"/>
        <v>PA999LCD Display</v>
      </c>
      <c r="C5452" s="193" t="str">
        <f t="shared" si="10444"/>
        <v>LCD DisplayPiotrowski, Brad</v>
      </c>
      <c r="D5452" s="193"/>
      <c r="E5452" s="193"/>
      <c r="F5452" s="193" t="str">
        <f t="shared" si="10445"/>
        <v>LCD DisplayPiotrowski, Brad</v>
      </c>
      <c r="G5452" s="193" t="str">
        <f t="shared" ref="G5452:M5452" si="10474">G$277</f>
        <v>Piotrowski, Brad</v>
      </c>
      <c r="H5452" s="193" t="str">
        <f t="shared" si="10474"/>
        <v>Piotrowski, Brad</v>
      </c>
      <c r="I5452" s="193" t="str">
        <f t="shared" si="10474"/>
        <v>PA999</v>
      </c>
      <c r="J5452" s="193" t="str">
        <f t="shared" si="10474"/>
        <v>PANASONIC OUTLET STORES</v>
      </c>
      <c r="K5452" s="193" t="str">
        <f t="shared" si="10474"/>
        <v>all</v>
      </c>
      <c r="L5452" s="193">
        <f t="shared" si="10474"/>
        <v>0</v>
      </c>
      <c r="M5452" s="193">
        <f t="shared" si="10474"/>
        <v>0</v>
      </c>
      <c r="N5452" s="193" t="str">
        <f t="shared" si="10466"/>
        <v>LCD Display</v>
      </c>
      <c r="AA5452" s="193">
        <f t="shared" si="10447"/>
        <v>0</v>
      </c>
      <c r="AB5452" s="193" t="str">
        <f t="shared" ref="AB5452" si="10475">AB$277</f>
        <v>Piotrowski, Brad</v>
      </c>
    </row>
    <row r="5453" spans="1:28" s="188" customFormat="1" ht="17.399999999999999">
      <c r="A5453" s="193" t="str">
        <f t="shared" si="10442"/>
        <v>LCD Display</v>
      </c>
      <c r="B5453" s="193" t="str">
        <f t="shared" si="10443"/>
        <v>SAMPLLCD Display</v>
      </c>
      <c r="C5453" s="193" t="str">
        <f t="shared" si="10444"/>
        <v>LCD DisplayPiotrowski, Brad</v>
      </c>
      <c r="D5453" s="193"/>
      <c r="E5453" s="193"/>
      <c r="F5453" s="193" t="str">
        <f t="shared" si="10445"/>
        <v>LCD DisplayPiotrowski, Brad</v>
      </c>
      <c r="G5453" s="193" t="str">
        <f t="shared" ref="G5453:M5453" si="10476">G$278</f>
        <v>Piotrowski, Brad</v>
      </c>
      <c r="H5453" s="193" t="str">
        <f t="shared" si="10476"/>
        <v>Piotrowski, Brad</v>
      </c>
      <c r="I5453" s="193" t="str">
        <f t="shared" si="10476"/>
        <v>SAMPL</v>
      </c>
      <c r="J5453" s="193" t="str">
        <f t="shared" si="10476"/>
        <v>SAMPLE ACCT</v>
      </c>
      <c r="K5453" s="193" t="str">
        <f t="shared" si="10476"/>
        <v>all</v>
      </c>
      <c r="L5453" s="193">
        <f t="shared" si="10476"/>
        <v>0</v>
      </c>
      <c r="M5453" s="193">
        <f t="shared" si="10476"/>
        <v>0</v>
      </c>
      <c r="N5453" s="193" t="str">
        <f t="shared" si="10466"/>
        <v>LCD Display</v>
      </c>
      <c r="AA5453" s="193">
        <f t="shared" si="10447"/>
        <v>0</v>
      </c>
      <c r="AB5453" s="193" t="str">
        <f t="shared" ref="AB5453" si="10477">AB$278</f>
        <v>Piotrowski, Brad</v>
      </c>
    </row>
    <row r="5454" spans="1:28" s="188" customFormat="1" ht="17.399999999999999">
      <c r="A5454" s="193" t="str">
        <f t="shared" si="10442"/>
        <v>LCD Display</v>
      </c>
      <c r="B5454" s="193" t="str">
        <f t="shared" si="10443"/>
        <v>SP491LCD Display</v>
      </c>
      <c r="C5454" s="193" t="str">
        <f t="shared" si="10444"/>
        <v>LCD DisplayPiotrowski, Brad</v>
      </c>
      <c r="D5454" s="193"/>
      <c r="E5454" s="193"/>
      <c r="F5454" s="193" t="str">
        <f t="shared" si="10445"/>
        <v>LCD DisplayPiotrowski, Brad</v>
      </c>
      <c r="G5454" s="193" t="str">
        <f t="shared" ref="G5454:M5454" si="10478">G$279</f>
        <v>Piotrowski, Brad</v>
      </c>
      <c r="H5454" s="193" t="str">
        <f t="shared" si="10478"/>
        <v>Piotrowski, Brad</v>
      </c>
      <c r="I5454" s="193" t="str">
        <f t="shared" si="10478"/>
        <v>SP491</v>
      </c>
      <c r="J5454" s="193" t="str">
        <f t="shared" si="10478"/>
        <v>SPARTAN RACE</v>
      </c>
      <c r="K5454" s="193" t="str">
        <f t="shared" si="10478"/>
        <v>all</v>
      </c>
      <c r="L5454" s="193">
        <f t="shared" si="10478"/>
        <v>0</v>
      </c>
      <c r="M5454" s="193">
        <f t="shared" si="10478"/>
        <v>0</v>
      </c>
      <c r="N5454" s="193" t="str">
        <f t="shared" si="10466"/>
        <v>LCD Display</v>
      </c>
      <c r="AA5454" s="193">
        <f t="shared" si="10447"/>
        <v>0</v>
      </c>
      <c r="AB5454" s="193" t="str">
        <f t="shared" ref="AB5454" si="10479">AB$279</f>
        <v>Piotrowski, Brad</v>
      </c>
    </row>
    <row r="5455" spans="1:28" s="188" customFormat="1" ht="17.399999999999999">
      <c r="A5455" s="193" t="str">
        <f t="shared" si="10442"/>
        <v>LCD Display</v>
      </c>
      <c r="B5455" s="193" t="str">
        <f t="shared" si="10443"/>
        <v>SPSTRLCD Display</v>
      </c>
      <c r="C5455" s="193" t="str">
        <f t="shared" si="10444"/>
        <v>LCD DisplayPiotrowski, Brad</v>
      </c>
      <c r="D5455" s="193"/>
      <c r="E5455" s="193"/>
      <c r="F5455" s="193" t="str">
        <f t="shared" si="10445"/>
        <v>LCD DisplayPiotrowski, Brad</v>
      </c>
      <c r="G5455" s="193" t="str">
        <f t="shared" ref="G5455:M5455" si="10480">G$280</f>
        <v>Piotrowski, Brad</v>
      </c>
      <c r="H5455" s="193" t="str">
        <f t="shared" si="10480"/>
        <v>Piotrowski, Brad</v>
      </c>
      <c r="I5455" s="193" t="str">
        <f t="shared" si="10480"/>
        <v>SPSTR</v>
      </c>
      <c r="J5455" s="193" t="str">
        <f t="shared" si="10480"/>
        <v>e-Commerce</v>
      </c>
      <c r="K5455" s="193" t="str">
        <f t="shared" si="10480"/>
        <v>all</v>
      </c>
      <c r="L5455" s="193">
        <f t="shared" si="10480"/>
        <v>0</v>
      </c>
      <c r="M5455" s="193">
        <f t="shared" si="10480"/>
        <v>0</v>
      </c>
      <c r="N5455" s="193" t="str">
        <f t="shared" si="10466"/>
        <v>LCD Display</v>
      </c>
      <c r="AA5455" s="193">
        <f t="shared" si="10447"/>
        <v>0</v>
      </c>
      <c r="AB5455" s="193" t="str">
        <f t="shared" ref="AB5455" si="10481">AB$280</f>
        <v>Piotrowski, Brad</v>
      </c>
    </row>
    <row r="5456" spans="1:28" s="188" customFormat="1" ht="17.399999999999999">
      <c r="A5456" s="193" t="str">
        <f t="shared" si="10442"/>
        <v>LCD Display</v>
      </c>
      <c r="B5456" s="193" t="str">
        <f t="shared" si="10443"/>
        <v>TE778LCD Display</v>
      </c>
      <c r="C5456" s="193" t="str">
        <f t="shared" si="10444"/>
        <v>LCD DisplayPiotrowski, Brad</v>
      </c>
      <c r="D5456" s="193"/>
      <c r="E5456" s="193"/>
      <c r="F5456" s="193" t="str">
        <f t="shared" si="10445"/>
        <v>LCD DisplayPiotrowski, Brad</v>
      </c>
      <c r="G5456" s="193" t="str">
        <f t="shared" ref="G5456:M5456" si="10482">G$281</f>
        <v>Piotrowski, Brad</v>
      </c>
      <c r="H5456" s="193" t="str">
        <f t="shared" si="10482"/>
        <v>Piotrowski, Brad</v>
      </c>
      <c r="I5456" s="193" t="str">
        <f t="shared" si="10482"/>
        <v>TE778</v>
      </c>
      <c r="J5456" s="193" t="str">
        <f t="shared" si="10482"/>
        <v>TESLA MOTORS INC.</v>
      </c>
      <c r="K5456" s="193" t="str">
        <f t="shared" si="10482"/>
        <v>all</v>
      </c>
      <c r="L5456" s="193">
        <f t="shared" si="10482"/>
        <v>0</v>
      </c>
      <c r="M5456" s="193">
        <f t="shared" si="10482"/>
        <v>0</v>
      </c>
      <c r="N5456" s="193" t="str">
        <f t="shared" si="10466"/>
        <v>LCD Display</v>
      </c>
      <c r="AA5456" s="193">
        <f t="shared" si="10447"/>
        <v>0</v>
      </c>
      <c r="AB5456" s="193" t="str">
        <f t="shared" ref="AB5456" si="10483">AB$281</f>
        <v>Piotrowski, Brad</v>
      </c>
    </row>
    <row r="5457" spans="1:28" s="188" customFormat="1" ht="17.399999999999999">
      <c r="A5457" s="193" t="str">
        <f t="shared" si="10442"/>
        <v>LCD Display</v>
      </c>
      <c r="B5457" s="193" t="str">
        <f t="shared" si="10443"/>
        <v>WA012LCD Display</v>
      </c>
      <c r="C5457" s="193" t="str">
        <f t="shared" si="10444"/>
        <v>LCD DisplayPiotrowski, Brad</v>
      </c>
      <c r="D5457" s="193"/>
      <c r="E5457" s="193"/>
      <c r="F5457" s="193" t="str">
        <f t="shared" si="10445"/>
        <v>LCD DisplayPiotrowski, Brad</v>
      </c>
      <c r="G5457" s="193" t="str">
        <f t="shared" ref="G5457:M5457" si="10484">G$282</f>
        <v>Piotrowski, Brad</v>
      </c>
      <c r="H5457" s="193" t="str">
        <f t="shared" si="10484"/>
        <v>Piotrowski, Brad</v>
      </c>
      <c r="I5457" s="193" t="str">
        <f t="shared" si="10484"/>
        <v>WA012</v>
      </c>
      <c r="J5457" s="193" t="str">
        <f t="shared" si="10484"/>
        <v>WALMART MARKETPLACE</v>
      </c>
      <c r="K5457" s="193" t="str">
        <f t="shared" si="10484"/>
        <v>all</v>
      </c>
      <c r="L5457" s="193">
        <f t="shared" si="10484"/>
        <v>0</v>
      </c>
      <c r="M5457" s="193">
        <f t="shared" si="10484"/>
        <v>0</v>
      </c>
      <c r="N5457" s="193" t="str">
        <f t="shared" si="10466"/>
        <v>LCD Display</v>
      </c>
      <c r="AA5457" s="193">
        <f t="shared" si="10447"/>
        <v>0</v>
      </c>
      <c r="AB5457" s="193" t="str">
        <f t="shared" ref="AB5457" si="10485">AB$282</f>
        <v>Piotrowski, Brad</v>
      </c>
    </row>
    <row r="5458" spans="1:28" s="188" customFormat="1" ht="17.399999999999999">
      <c r="A5458" s="193" t="str">
        <f t="shared" si="10442"/>
        <v>LCD Display</v>
      </c>
      <c r="B5458" s="193" t="str">
        <f t="shared" si="10443"/>
        <v>YA051LCD Display</v>
      </c>
      <c r="C5458" s="193" t="str">
        <f t="shared" si="10444"/>
        <v>LCD DisplayPiotrowski, Brad</v>
      </c>
      <c r="D5458" s="193"/>
      <c r="E5458" s="193"/>
      <c r="F5458" s="193" t="str">
        <f t="shared" si="10445"/>
        <v>LCD DisplayPiotrowski, Brad</v>
      </c>
      <c r="G5458" s="193" t="str">
        <f t="shared" ref="G5458:M5458" si="10486">G$283</f>
        <v>Piotrowski, Brad</v>
      </c>
      <c r="H5458" s="193" t="str">
        <f t="shared" si="10486"/>
        <v>Piotrowski, Brad</v>
      </c>
      <c r="I5458" s="193" t="str">
        <f t="shared" si="10486"/>
        <v>YA051</v>
      </c>
      <c r="J5458" s="193" t="str">
        <f t="shared" si="10486"/>
        <v>YAMAHA MOTOR CORP USA</v>
      </c>
      <c r="K5458" s="193" t="str">
        <f t="shared" si="10486"/>
        <v>all</v>
      </c>
      <c r="L5458" s="193">
        <f t="shared" si="10486"/>
        <v>0</v>
      </c>
      <c r="M5458" s="193">
        <f t="shared" si="10486"/>
        <v>0</v>
      </c>
      <c r="N5458" s="193" t="str">
        <f t="shared" si="10466"/>
        <v>LCD Display</v>
      </c>
      <c r="AA5458" s="193">
        <f t="shared" si="10447"/>
        <v>0</v>
      </c>
      <c r="AB5458" s="193" t="str">
        <f t="shared" ref="AB5458" si="10487">AB$283</f>
        <v>Piotrowski, Brad</v>
      </c>
    </row>
    <row r="5459" spans="1:28" s="188" customFormat="1" ht="17.399999999999999">
      <c r="A5459" s="193" t="str">
        <f t="shared" si="10442"/>
        <v>LCD Display</v>
      </c>
      <c r="B5459" s="193" t="str">
        <f t="shared" si="10443"/>
        <v>0LCD Display</v>
      </c>
      <c r="C5459" s="193" t="str">
        <f t="shared" si="10444"/>
        <v>LCD Display0</v>
      </c>
      <c r="D5459" s="193"/>
      <c r="E5459" s="193"/>
      <c r="F5459" s="193" t="str">
        <f t="shared" si="10445"/>
        <v>LCD Display0</v>
      </c>
      <c r="G5459" s="193">
        <f t="shared" ref="G5459:M5459" si="10488">G$284</f>
        <v>0</v>
      </c>
      <c r="H5459" s="193">
        <f t="shared" si="10488"/>
        <v>0</v>
      </c>
      <c r="I5459" s="193">
        <f t="shared" si="10488"/>
        <v>0</v>
      </c>
      <c r="J5459" s="193">
        <f t="shared" si="10488"/>
        <v>0</v>
      </c>
      <c r="K5459" s="193">
        <f t="shared" si="10488"/>
        <v>0</v>
      </c>
      <c r="L5459" s="193">
        <f t="shared" si="10488"/>
        <v>0</v>
      </c>
      <c r="M5459" s="193">
        <f t="shared" si="10488"/>
        <v>0</v>
      </c>
      <c r="N5459" s="193" t="str">
        <f t="shared" si="10466"/>
        <v>LCD Display</v>
      </c>
      <c r="AA5459" s="193">
        <f t="shared" si="10447"/>
        <v>0</v>
      </c>
      <c r="AB5459" s="193">
        <f t="shared" ref="AB5459" si="10489">AB$284</f>
        <v>0</v>
      </c>
    </row>
    <row r="5460" spans="1:28" s="188" customFormat="1" ht="17.399999999999999">
      <c r="A5460" s="193" t="str">
        <f t="shared" si="10442"/>
        <v>LCD Display</v>
      </c>
      <c r="B5460" s="193" t="str">
        <f t="shared" si="10443"/>
        <v>0LCD Display</v>
      </c>
      <c r="C5460" s="193" t="str">
        <f t="shared" si="10444"/>
        <v>LCD Display0</v>
      </c>
      <c r="D5460" s="193"/>
      <c r="E5460" s="193"/>
      <c r="F5460" s="193" t="str">
        <f t="shared" si="10445"/>
        <v>LCD Display0</v>
      </c>
      <c r="G5460" s="193">
        <f t="shared" ref="G5460:M5460" si="10490">G$285</f>
        <v>0</v>
      </c>
      <c r="H5460" s="193">
        <f t="shared" si="10490"/>
        <v>0</v>
      </c>
      <c r="I5460" s="193">
        <f t="shared" si="10490"/>
        <v>0</v>
      </c>
      <c r="J5460" s="193">
        <f t="shared" si="10490"/>
        <v>0</v>
      </c>
      <c r="K5460" s="193">
        <f t="shared" si="10490"/>
        <v>0</v>
      </c>
      <c r="L5460" s="193">
        <f t="shared" si="10490"/>
        <v>0</v>
      </c>
      <c r="M5460" s="193">
        <f t="shared" si="10490"/>
        <v>0</v>
      </c>
      <c r="N5460" s="193" t="str">
        <f t="shared" si="10466"/>
        <v>LCD Display</v>
      </c>
      <c r="AA5460" s="193">
        <f t="shared" si="10447"/>
        <v>0</v>
      </c>
      <c r="AB5460" s="193">
        <f t="shared" ref="AB5460" si="10491">AB$285</f>
        <v>0</v>
      </c>
    </row>
    <row r="5461" spans="1:28" s="188" customFormat="1" ht="17.399999999999999">
      <c r="A5461" s="193" t="str">
        <f t="shared" si="10442"/>
        <v>LCD Display</v>
      </c>
      <c r="B5461" s="193" t="str">
        <f t="shared" si="10443"/>
        <v>0LCD Display</v>
      </c>
      <c r="C5461" s="193" t="str">
        <f t="shared" si="10444"/>
        <v>LCD Display0</v>
      </c>
      <c r="D5461" s="193"/>
      <c r="E5461" s="193"/>
      <c r="F5461" s="193" t="str">
        <f t="shared" si="10445"/>
        <v>LCD Display0</v>
      </c>
      <c r="G5461" s="193">
        <f t="shared" ref="G5461:M5461" si="10492">G$286</f>
        <v>0</v>
      </c>
      <c r="H5461" s="193">
        <f t="shared" si="10492"/>
        <v>0</v>
      </c>
      <c r="I5461" s="193">
        <f t="shared" si="10492"/>
        <v>0</v>
      </c>
      <c r="J5461" s="193">
        <f t="shared" si="10492"/>
        <v>0</v>
      </c>
      <c r="K5461" s="193">
        <f t="shared" si="10492"/>
        <v>0</v>
      </c>
      <c r="L5461" s="193">
        <f t="shared" si="10492"/>
        <v>0</v>
      </c>
      <c r="M5461" s="193">
        <f t="shared" si="10492"/>
        <v>0</v>
      </c>
      <c r="N5461" s="193" t="str">
        <f t="shared" si="10466"/>
        <v>LCD Display</v>
      </c>
      <c r="AA5461" s="193">
        <f t="shared" si="10447"/>
        <v>0</v>
      </c>
      <c r="AB5461" s="193">
        <f t="shared" ref="AB5461" si="10493">AB$286</f>
        <v>0</v>
      </c>
    </row>
    <row r="5462" spans="1:28" s="188" customFormat="1" ht="17.399999999999999">
      <c r="A5462" s="193" t="str">
        <f t="shared" si="10442"/>
        <v>LCD Display</v>
      </c>
      <c r="B5462" s="193" t="str">
        <f t="shared" si="10443"/>
        <v>0LCD Display</v>
      </c>
      <c r="C5462" s="193" t="str">
        <f t="shared" si="10444"/>
        <v>LCD Display0</v>
      </c>
      <c r="D5462" s="193"/>
      <c r="E5462" s="193"/>
      <c r="F5462" s="193" t="str">
        <f t="shared" si="10445"/>
        <v>LCD Display0</v>
      </c>
      <c r="G5462" s="193">
        <f t="shared" ref="G5462:M5462" si="10494">G$287</f>
        <v>0</v>
      </c>
      <c r="H5462" s="193">
        <f t="shared" si="10494"/>
        <v>0</v>
      </c>
      <c r="I5462" s="193">
        <f t="shared" si="10494"/>
        <v>0</v>
      </c>
      <c r="J5462" s="193">
        <f t="shared" si="10494"/>
        <v>0</v>
      </c>
      <c r="K5462" s="193">
        <f t="shared" si="10494"/>
        <v>0</v>
      </c>
      <c r="L5462" s="193">
        <f t="shared" si="10494"/>
        <v>0</v>
      </c>
      <c r="M5462" s="193">
        <f t="shared" si="10494"/>
        <v>0</v>
      </c>
      <c r="N5462" s="193" t="str">
        <f t="shared" si="10466"/>
        <v>LCD Display</v>
      </c>
      <c r="AA5462" s="193">
        <f t="shared" si="10447"/>
        <v>0</v>
      </c>
      <c r="AB5462" s="193">
        <f t="shared" ref="AB5462" si="10495">AB$287</f>
        <v>0</v>
      </c>
    </row>
    <row r="5463" spans="1:28" s="188" customFormat="1" ht="17.399999999999999">
      <c r="A5463" s="193" t="str">
        <f t="shared" si="10442"/>
        <v>LCD Display</v>
      </c>
      <c r="B5463" s="193" t="str">
        <f t="shared" si="10443"/>
        <v>0LCD Display</v>
      </c>
      <c r="C5463" s="193" t="str">
        <f t="shared" si="10444"/>
        <v>LCD Display0</v>
      </c>
      <c r="D5463" s="193"/>
      <c r="E5463" s="193"/>
      <c r="F5463" s="193" t="str">
        <f t="shared" si="10445"/>
        <v>LCD Display0</v>
      </c>
      <c r="G5463" s="193">
        <f t="shared" ref="G5463:M5463" si="10496">G$288</f>
        <v>0</v>
      </c>
      <c r="H5463" s="193">
        <f t="shared" si="10496"/>
        <v>0</v>
      </c>
      <c r="I5463" s="193">
        <f t="shared" si="10496"/>
        <v>0</v>
      </c>
      <c r="J5463" s="193">
        <f t="shared" si="10496"/>
        <v>0</v>
      </c>
      <c r="K5463" s="193">
        <f t="shared" si="10496"/>
        <v>0</v>
      </c>
      <c r="L5463" s="193">
        <f t="shared" si="10496"/>
        <v>0</v>
      </c>
      <c r="M5463" s="193">
        <f t="shared" si="10496"/>
        <v>0</v>
      </c>
      <c r="N5463" s="193" t="str">
        <f t="shared" si="10466"/>
        <v>LCD Display</v>
      </c>
      <c r="AA5463" s="193">
        <f t="shared" si="10447"/>
        <v>0</v>
      </c>
      <c r="AB5463" s="193">
        <f t="shared" ref="AB5463" si="10497">AB$288</f>
        <v>0</v>
      </c>
    </row>
    <row r="5464" spans="1:28" s="188" customFormat="1" ht="17.399999999999999">
      <c r="A5464" s="193" t="str">
        <f t="shared" si="10442"/>
        <v>LCD Display</v>
      </c>
      <c r="B5464" s="193" t="str">
        <f t="shared" si="10443"/>
        <v>AU161LCD Display</v>
      </c>
      <c r="C5464" s="193" t="str">
        <f t="shared" si="10444"/>
        <v>LCD DisplayPlys, Jeff</v>
      </c>
      <c r="D5464" s="193"/>
      <c r="E5464" s="193"/>
      <c r="F5464" s="193" t="str">
        <f t="shared" si="10445"/>
        <v>LCD DisplayWilliams, David</v>
      </c>
      <c r="G5464" s="193" t="str">
        <f t="shared" ref="G5464:M5464" si="10498">G$289</f>
        <v>Williams, David</v>
      </c>
      <c r="H5464" s="193" t="str">
        <f t="shared" si="10498"/>
        <v>Plys, Jeff</v>
      </c>
      <c r="I5464" s="193" t="str">
        <f t="shared" si="10498"/>
        <v>AU161</v>
      </c>
      <c r="J5464" s="193" t="str">
        <f t="shared" si="10498"/>
        <v>AVS/AMERICAN VENDING</v>
      </c>
      <c r="K5464" s="193" t="str">
        <f t="shared" si="10498"/>
        <v>all</v>
      </c>
      <c r="L5464" s="193">
        <f t="shared" si="10498"/>
        <v>0</v>
      </c>
      <c r="M5464" s="193">
        <f t="shared" si="10498"/>
        <v>0</v>
      </c>
      <c r="N5464" s="193" t="str">
        <f t="shared" si="10466"/>
        <v>LCD Display</v>
      </c>
      <c r="AA5464" s="193">
        <f t="shared" si="10447"/>
        <v>0</v>
      </c>
      <c r="AB5464" s="193" t="str">
        <f t="shared" ref="AB5464" si="10499">AB$289</f>
        <v>Plys, Jeff</v>
      </c>
    </row>
    <row r="5465" spans="1:28" s="188" customFormat="1" ht="17.399999999999999">
      <c r="A5465" s="193" t="str">
        <f t="shared" si="10442"/>
        <v>LCD Display</v>
      </c>
      <c r="B5465" s="193" t="str">
        <f t="shared" si="10443"/>
        <v>CA271LCD Display</v>
      </c>
      <c r="C5465" s="193" t="str">
        <f t="shared" si="10444"/>
        <v>LCD DisplayPlys, Jeff</v>
      </c>
      <c r="D5465" s="193"/>
      <c r="E5465" s="193"/>
      <c r="F5465" s="193" t="str">
        <f t="shared" si="10445"/>
        <v>LCD DisplayWilliams, David</v>
      </c>
      <c r="G5465" s="193" t="str">
        <f t="shared" ref="G5465:M5465" si="10500">G$290</f>
        <v>Williams, David</v>
      </c>
      <c r="H5465" s="193" t="str">
        <f t="shared" si="10500"/>
        <v>Plys, Jeff</v>
      </c>
      <c r="I5465" s="193" t="str">
        <f t="shared" si="10500"/>
        <v>CA271</v>
      </c>
      <c r="J5465" s="193" t="str">
        <f t="shared" si="10500"/>
        <v>CARMEN'S DIST.</v>
      </c>
      <c r="K5465" s="193" t="str">
        <f t="shared" si="10500"/>
        <v>all</v>
      </c>
      <c r="L5465" s="193">
        <f t="shared" si="10500"/>
        <v>0</v>
      </c>
      <c r="M5465" s="193">
        <f t="shared" si="10500"/>
        <v>0</v>
      </c>
      <c r="N5465" s="193" t="str">
        <f t="shared" si="10466"/>
        <v>LCD Display</v>
      </c>
      <c r="AA5465" s="193">
        <f t="shared" si="10447"/>
        <v>0</v>
      </c>
      <c r="AB5465" s="193" t="str">
        <f t="shared" ref="AB5465" si="10501">AB$290</f>
        <v>Plys, Jeff</v>
      </c>
    </row>
    <row r="5466" spans="1:28" s="188" customFormat="1" ht="17.399999999999999">
      <c r="A5466" s="193" t="str">
        <f t="shared" si="10442"/>
        <v>LCD Display</v>
      </c>
      <c r="B5466" s="193" t="str">
        <f t="shared" si="10443"/>
        <v>DO355LCD Display</v>
      </c>
      <c r="C5466" s="193" t="str">
        <f t="shared" si="10444"/>
        <v>LCD DisplayPlys, Jeff</v>
      </c>
      <c r="D5466" s="193"/>
      <c r="E5466" s="193"/>
      <c r="F5466" s="193" t="str">
        <f t="shared" si="10445"/>
        <v>LCD DisplayWilliams, David</v>
      </c>
      <c r="G5466" s="193" t="str">
        <f t="shared" ref="G5466:M5466" si="10502">G$291</f>
        <v>Williams, David</v>
      </c>
      <c r="H5466" s="193" t="str">
        <f t="shared" si="10502"/>
        <v>Plys, Jeff</v>
      </c>
      <c r="I5466" s="193" t="str">
        <f t="shared" si="10502"/>
        <v>DO355</v>
      </c>
      <c r="J5466" s="193" t="str">
        <f t="shared" si="10502"/>
        <v>DORIAN DRAKE</v>
      </c>
      <c r="K5466" s="193" t="str">
        <f t="shared" si="10502"/>
        <v>all</v>
      </c>
      <c r="L5466" s="193">
        <f t="shared" si="10502"/>
        <v>0</v>
      </c>
      <c r="M5466" s="193">
        <f t="shared" si="10502"/>
        <v>0</v>
      </c>
      <c r="N5466" s="193" t="str">
        <f t="shared" si="10466"/>
        <v>LCD Display</v>
      </c>
      <c r="AA5466" s="193">
        <f t="shared" si="10447"/>
        <v>0</v>
      </c>
      <c r="AB5466" s="193" t="str">
        <f t="shared" ref="AB5466" si="10503">AB$291</f>
        <v>Plys, Jeff</v>
      </c>
    </row>
    <row r="5467" spans="1:28" s="188" customFormat="1" ht="17.399999999999999">
      <c r="A5467" s="193" t="str">
        <f t="shared" si="10442"/>
        <v>LCD Display</v>
      </c>
      <c r="B5467" s="193" t="str">
        <f t="shared" si="10443"/>
        <v>DO380LCD Display</v>
      </c>
      <c r="C5467" s="193" t="str">
        <f t="shared" si="10444"/>
        <v>LCD DisplayPlys, Jeff</v>
      </c>
      <c r="D5467" s="193"/>
      <c r="E5467" s="193"/>
      <c r="F5467" s="193" t="str">
        <f t="shared" si="10445"/>
        <v>LCD DisplayWilliams, David</v>
      </c>
      <c r="G5467" s="193" t="str">
        <f t="shared" ref="G5467:M5467" si="10504">G$292</f>
        <v>Williams, David</v>
      </c>
      <c r="H5467" s="193" t="str">
        <f t="shared" si="10504"/>
        <v>Plys, Jeff</v>
      </c>
      <c r="I5467" s="193" t="str">
        <f t="shared" si="10504"/>
        <v>DO380</v>
      </c>
      <c r="J5467" s="193" t="str">
        <f t="shared" si="10504"/>
        <v>DON STEVENS</v>
      </c>
      <c r="K5467" s="193" t="str">
        <f t="shared" si="10504"/>
        <v>all</v>
      </c>
      <c r="L5467" s="193">
        <f t="shared" si="10504"/>
        <v>0</v>
      </c>
      <c r="M5467" s="193">
        <f t="shared" si="10504"/>
        <v>0</v>
      </c>
      <c r="N5467" s="193" t="str">
        <f t="shared" si="10466"/>
        <v>LCD Display</v>
      </c>
      <c r="AA5467" s="193">
        <f t="shared" si="10447"/>
        <v>0</v>
      </c>
      <c r="AB5467" s="193" t="str">
        <f t="shared" ref="AB5467" si="10505">AB$292</f>
        <v>Plys, Jeff</v>
      </c>
    </row>
    <row r="5468" spans="1:28" s="188" customFormat="1" ht="17.399999999999999">
      <c r="A5468" s="193" t="str">
        <f t="shared" si="10442"/>
        <v>LCD Display</v>
      </c>
      <c r="B5468" s="193" t="str">
        <f t="shared" si="10443"/>
        <v>EL725LCD Display</v>
      </c>
      <c r="C5468" s="193" t="str">
        <f t="shared" si="10444"/>
        <v>LCD DisplayPlys, Jeff</v>
      </c>
      <c r="D5468" s="193"/>
      <c r="E5468" s="193"/>
      <c r="F5468" s="193" t="str">
        <f t="shared" si="10445"/>
        <v>LCD DisplayWilliams, David</v>
      </c>
      <c r="G5468" s="193" t="str">
        <f t="shared" ref="G5468:M5468" si="10506">G$293</f>
        <v>Williams, David</v>
      </c>
      <c r="H5468" s="193" t="str">
        <f t="shared" si="10506"/>
        <v>Plys, Jeff</v>
      </c>
      <c r="I5468" s="193" t="str">
        <f t="shared" si="10506"/>
        <v>EL725</v>
      </c>
      <c r="J5468" s="193" t="str">
        <f t="shared" si="10506"/>
        <v>ELEC SWEEPER</v>
      </c>
      <c r="K5468" s="193" t="str">
        <f t="shared" si="10506"/>
        <v>all</v>
      </c>
      <c r="L5468" s="193">
        <f t="shared" si="10506"/>
        <v>0</v>
      </c>
      <c r="M5468" s="193">
        <f t="shared" si="10506"/>
        <v>0</v>
      </c>
      <c r="N5468" s="193" t="str">
        <f t="shared" si="10466"/>
        <v>LCD Display</v>
      </c>
      <c r="AA5468" s="193">
        <f t="shared" si="10447"/>
        <v>0</v>
      </c>
      <c r="AB5468" s="193" t="str">
        <f t="shared" ref="AB5468" si="10507">AB$293</f>
        <v>Plys, Jeff</v>
      </c>
    </row>
    <row r="5469" spans="1:28" s="188" customFormat="1" ht="17.399999999999999">
      <c r="A5469" s="193" t="str">
        <f t="shared" si="10442"/>
        <v>LCD Display</v>
      </c>
      <c r="B5469" s="193" t="str">
        <f t="shared" si="10443"/>
        <v>ET255LCD Display</v>
      </c>
      <c r="C5469" s="193" t="str">
        <f t="shared" si="10444"/>
        <v>LCD DisplayPlys, Jeff</v>
      </c>
      <c r="D5469" s="193"/>
      <c r="E5469" s="193"/>
      <c r="F5469" s="193" t="str">
        <f t="shared" si="10445"/>
        <v>LCD DisplayWilliams, David</v>
      </c>
      <c r="G5469" s="193" t="str">
        <f t="shared" ref="G5469:M5469" si="10508">G$294</f>
        <v>Williams, David</v>
      </c>
      <c r="H5469" s="193" t="str">
        <f t="shared" si="10508"/>
        <v>Plys, Jeff</v>
      </c>
      <c r="I5469" s="193" t="str">
        <f t="shared" si="10508"/>
        <v>ET255</v>
      </c>
      <c r="J5469" s="193" t="str">
        <f t="shared" si="10508"/>
        <v>ETTINGER-ROSINI</v>
      </c>
      <c r="K5469" s="193" t="str">
        <f t="shared" si="10508"/>
        <v>all</v>
      </c>
      <c r="L5469" s="193">
        <f t="shared" si="10508"/>
        <v>0</v>
      </c>
      <c r="M5469" s="193">
        <f t="shared" si="10508"/>
        <v>0</v>
      </c>
      <c r="N5469" s="193" t="str">
        <f t="shared" si="10466"/>
        <v>LCD Display</v>
      </c>
      <c r="AA5469" s="193">
        <f t="shared" si="10447"/>
        <v>0</v>
      </c>
      <c r="AB5469" s="193" t="str">
        <f t="shared" ref="AB5469" si="10509">AB$294</f>
        <v>Plys, Jeff</v>
      </c>
    </row>
    <row r="5470" spans="1:28" s="188" customFormat="1" ht="17.399999999999999">
      <c r="A5470" s="193" t="str">
        <f t="shared" si="10442"/>
        <v>LCD Display</v>
      </c>
      <c r="B5470" s="193" t="str">
        <f t="shared" si="10443"/>
        <v>JO405LCD Display</v>
      </c>
      <c r="C5470" s="193" t="str">
        <f t="shared" si="10444"/>
        <v>LCD DisplayPlys, Jeff</v>
      </c>
      <c r="D5470" s="193"/>
      <c r="E5470" s="193"/>
      <c r="F5470" s="193" t="str">
        <f t="shared" si="10445"/>
        <v>LCD DisplayWilliams, David</v>
      </c>
      <c r="G5470" s="193" t="str">
        <f t="shared" ref="G5470:M5470" si="10510">G$295</f>
        <v>Williams, David</v>
      </c>
      <c r="H5470" s="193" t="str">
        <f t="shared" si="10510"/>
        <v>Plys, Jeff</v>
      </c>
      <c r="I5470" s="193" t="str">
        <f t="shared" si="10510"/>
        <v>JO405</v>
      </c>
      <c r="J5470" s="193" t="str">
        <f t="shared" si="10510"/>
        <v>JOHNSON PIKE</v>
      </c>
      <c r="K5470" s="193" t="str">
        <f t="shared" si="10510"/>
        <v>all</v>
      </c>
      <c r="L5470" s="193">
        <f t="shared" si="10510"/>
        <v>0</v>
      </c>
      <c r="M5470" s="193">
        <f t="shared" si="10510"/>
        <v>0</v>
      </c>
      <c r="N5470" s="193" t="str">
        <f t="shared" si="10466"/>
        <v>LCD Display</v>
      </c>
      <c r="AA5470" s="193">
        <f t="shared" si="10447"/>
        <v>0</v>
      </c>
      <c r="AB5470" s="193" t="str">
        <f t="shared" ref="AB5470" si="10511">AB$295</f>
        <v>Plys, Jeff</v>
      </c>
    </row>
    <row r="5471" spans="1:28" s="188" customFormat="1" ht="17.399999999999999">
      <c r="A5471" s="193" t="str">
        <f t="shared" si="10442"/>
        <v>LCD Display</v>
      </c>
      <c r="B5471" s="193" t="str">
        <f t="shared" si="10443"/>
        <v>KA365LCD Display</v>
      </c>
      <c r="C5471" s="193" t="str">
        <f t="shared" si="10444"/>
        <v>LCD DisplayPlys, Jeff</v>
      </c>
      <c r="D5471" s="193"/>
      <c r="E5471" s="193"/>
      <c r="F5471" s="193" t="str">
        <f t="shared" si="10445"/>
        <v>LCD DisplayWilliams, David</v>
      </c>
      <c r="G5471" s="193" t="str">
        <f t="shared" ref="G5471:M5471" si="10512">G$296</f>
        <v>Williams, David</v>
      </c>
      <c r="H5471" s="193" t="str">
        <f t="shared" si="10512"/>
        <v>Plys, Jeff</v>
      </c>
      <c r="I5471" s="193" t="str">
        <f t="shared" si="10512"/>
        <v>KA365</v>
      </c>
      <c r="J5471" s="193" t="str">
        <f t="shared" si="10512"/>
        <v>KAIN-McARTHUR INC.</v>
      </c>
      <c r="K5471" s="193" t="str">
        <f t="shared" si="10512"/>
        <v>all</v>
      </c>
      <c r="L5471" s="193">
        <f t="shared" si="10512"/>
        <v>0</v>
      </c>
      <c r="M5471" s="193">
        <f t="shared" si="10512"/>
        <v>0</v>
      </c>
      <c r="N5471" s="193" t="str">
        <f t="shared" si="10466"/>
        <v>LCD Display</v>
      </c>
      <c r="AA5471" s="193">
        <f t="shared" si="10447"/>
        <v>0</v>
      </c>
      <c r="AB5471" s="193" t="str">
        <f t="shared" ref="AB5471" si="10513">AB$296</f>
        <v>Plys, Jeff</v>
      </c>
    </row>
    <row r="5472" spans="1:28" s="188" customFormat="1" ht="17.399999999999999">
      <c r="A5472" s="193" t="str">
        <f t="shared" si="10442"/>
        <v>LCD Display</v>
      </c>
      <c r="B5472" s="193" t="str">
        <f t="shared" si="10443"/>
        <v>KL105LCD Display</v>
      </c>
      <c r="C5472" s="193" t="str">
        <f t="shared" si="10444"/>
        <v>LCD DisplayPlys, Jeff</v>
      </c>
      <c r="D5472" s="193"/>
      <c r="E5472" s="193"/>
      <c r="F5472" s="193" t="str">
        <f t="shared" si="10445"/>
        <v>LCD DisplayWilliams, David</v>
      </c>
      <c r="G5472" s="193" t="str">
        <f t="shared" ref="G5472:M5472" si="10514">G$297</f>
        <v>Williams, David</v>
      </c>
      <c r="H5472" s="193" t="str">
        <f t="shared" si="10514"/>
        <v>Plys, Jeff</v>
      </c>
      <c r="I5472" s="193" t="str">
        <f t="shared" si="10514"/>
        <v>KL105</v>
      </c>
      <c r="J5472" s="193" t="str">
        <f t="shared" si="10514"/>
        <v>KLH</v>
      </c>
      <c r="K5472" s="193" t="str">
        <f t="shared" si="10514"/>
        <v>all</v>
      </c>
      <c r="L5472" s="193">
        <f t="shared" si="10514"/>
        <v>0</v>
      </c>
      <c r="M5472" s="193">
        <f t="shared" si="10514"/>
        <v>0</v>
      </c>
      <c r="N5472" s="193" t="str">
        <f t="shared" si="10466"/>
        <v>LCD Display</v>
      </c>
      <c r="AA5472" s="193">
        <f t="shared" si="10447"/>
        <v>0</v>
      </c>
      <c r="AB5472" s="193" t="str">
        <f t="shared" ref="AB5472" si="10515">AB$297</f>
        <v>Plys, Jeff</v>
      </c>
    </row>
    <row r="5473" spans="1:28" s="188" customFormat="1" ht="17.399999999999999">
      <c r="A5473" s="193" t="str">
        <f t="shared" si="10442"/>
        <v>LCD Display</v>
      </c>
      <c r="B5473" s="193" t="str">
        <f t="shared" si="10443"/>
        <v>MI021LCD Display</v>
      </c>
      <c r="C5473" s="193" t="str">
        <f t="shared" si="10444"/>
        <v>LCD DisplayPlys, Jeff</v>
      </c>
      <c r="D5473" s="193"/>
      <c r="E5473" s="193"/>
      <c r="F5473" s="193" t="str">
        <f t="shared" si="10445"/>
        <v>LCD DisplayWilliams, David</v>
      </c>
      <c r="G5473" s="193" t="str">
        <f t="shared" ref="G5473:M5473" si="10516">G$298</f>
        <v>Williams, David</v>
      </c>
      <c r="H5473" s="193" t="str">
        <f t="shared" si="10516"/>
        <v>Plys, Jeff</v>
      </c>
      <c r="I5473" s="193" t="str">
        <f t="shared" si="10516"/>
        <v>MI021</v>
      </c>
      <c r="J5473" s="193" t="str">
        <f t="shared" si="10516"/>
        <v>MIKE SWENSON</v>
      </c>
      <c r="K5473" s="193" t="str">
        <f t="shared" si="10516"/>
        <v>all</v>
      </c>
      <c r="L5473" s="193">
        <f t="shared" si="10516"/>
        <v>0</v>
      </c>
      <c r="M5473" s="193">
        <f t="shared" si="10516"/>
        <v>0</v>
      </c>
      <c r="N5473" s="193" t="str">
        <f t="shared" si="10466"/>
        <v>LCD Display</v>
      </c>
      <c r="AA5473" s="193">
        <f t="shared" si="10447"/>
        <v>0</v>
      </c>
      <c r="AB5473" s="193" t="str">
        <f t="shared" ref="AB5473" si="10517">AB$298</f>
        <v>Plys, Jeff</v>
      </c>
    </row>
    <row r="5474" spans="1:28" s="188" customFormat="1" ht="17.399999999999999">
      <c r="A5474" s="193" t="str">
        <f t="shared" si="10442"/>
        <v>LCD Display</v>
      </c>
      <c r="B5474" s="193" t="str">
        <f t="shared" si="10443"/>
        <v>PI360LCD Display</v>
      </c>
      <c r="C5474" s="193" t="str">
        <f t="shared" si="10444"/>
        <v>LCD DisplayPlys, Jeff</v>
      </c>
      <c r="D5474" s="193"/>
      <c r="E5474" s="193"/>
      <c r="F5474" s="193" t="str">
        <f t="shared" si="10445"/>
        <v>LCD DisplayWilliams, David</v>
      </c>
      <c r="G5474" s="193" t="str">
        <f t="shared" ref="G5474:M5474" si="10518">G$299</f>
        <v>Williams, David</v>
      </c>
      <c r="H5474" s="193" t="str">
        <f t="shared" si="10518"/>
        <v>Plys, Jeff</v>
      </c>
      <c r="I5474" s="193" t="str">
        <f t="shared" si="10518"/>
        <v>PI360</v>
      </c>
      <c r="J5474" s="193" t="str">
        <f t="shared" si="10518"/>
        <v>PEIONEER SQUARE</v>
      </c>
      <c r="K5474" s="193" t="str">
        <f t="shared" si="10518"/>
        <v>all</v>
      </c>
      <c r="L5474" s="193">
        <f t="shared" si="10518"/>
        <v>0</v>
      </c>
      <c r="M5474" s="193">
        <f t="shared" si="10518"/>
        <v>0</v>
      </c>
      <c r="N5474" s="193" t="str">
        <f t="shared" si="10466"/>
        <v>LCD Display</v>
      </c>
      <c r="AA5474" s="193">
        <f t="shared" si="10447"/>
        <v>0</v>
      </c>
      <c r="AB5474" s="193" t="str">
        <f t="shared" ref="AB5474" si="10519">AB$299</f>
        <v>Plys, Jeff</v>
      </c>
    </row>
    <row r="5475" spans="1:28" s="188" customFormat="1" ht="17.399999999999999">
      <c r="A5475" s="193" t="str">
        <f t="shared" si="10442"/>
        <v>LCD Display</v>
      </c>
      <c r="B5475" s="193" t="str">
        <f t="shared" si="10443"/>
        <v>PR140LCD Display</v>
      </c>
      <c r="C5475" s="193" t="str">
        <f t="shared" si="10444"/>
        <v>LCD DisplayPlys, Jeff</v>
      </c>
      <c r="D5475" s="193"/>
      <c r="E5475" s="193"/>
      <c r="F5475" s="193" t="str">
        <f t="shared" si="10445"/>
        <v>LCD DisplayWilliams, David</v>
      </c>
      <c r="G5475" s="193" t="str">
        <f t="shared" ref="G5475:M5475" si="10520">G$300</f>
        <v>Williams, David</v>
      </c>
      <c r="H5475" s="193" t="str">
        <f t="shared" si="10520"/>
        <v>Plys, Jeff</v>
      </c>
      <c r="I5475" s="193" t="str">
        <f t="shared" si="10520"/>
        <v>PR140</v>
      </c>
      <c r="J5475" s="193" t="str">
        <f t="shared" si="10520"/>
        <v>PROFESSIONAL MANUFACTURERS REPRESEN</v>
      </c>
      <c r="K5475" s="193" t="str">
        <f t="shared" si="10520"/>
        <v>all</v>
      </c>
      <c r="L5475" s="193">
        <f t="shared" si="10520"/>
        <v>0</v>
      </c>
      <c r="M5475" s="193">
        <f t="shared" si="10520"/>
        <v>0</v>
      </c>
      <c r="N5475" s="193" t="str">
        <f t="shared" si="10466"/>
        <v>LCD Display</v>
      </c>
      <c r="AA5475" s="193">
        <f t="shared" si="10447"/>
        <v>0</v>
      </c>
      <c r="AB5475" s="193" t="str">
        <f t="shared" ref="AB5475" si="10521">AB$300</f>
        <v>Plys, Jeff</v>
      </c>
    </row>
    <row r="5476" spans="1:28" s="188" customFormat="1" ht="17.399999999999999">
      <c r="A5476" s="193" t="str">
        <f t="shared" si="10442"/>
        <v>LCD Display</v>
      </c>
      <c r="B5476" s="193" t="str">
        <f t="shared" si="10443"/>
        <v>PT046LCD Display</v>
      </c>
      <c r="C5476" s="193" t="str">
        <f t="shared" si="10444"/>
        <v>LCD DisplayPlys, Jeff</v>
      </c>
      <c r="D5476" s="193"/>
      <c r="E5476" s="193"/>
      <c r="F5476" s="193" t="str">
        <f t="shared" si="10445"/>
        <v>LCD DisplayWilliams, David</v>
      </c>
      <c r="G5476" s="193" t="str">
        <f t="shared" ref="G5476:M5476" si="10522">G$301</f>
        <v>Williams, David</v>
      </c>
      <c r="H5476" s="193" t="str">
        <f t="shared" si="10522"/>
        <v>Plys, Jeff</v>
      </c>
      <c r="I5476" s="193" t="str">
        <f t="shared" si="10522"/>
        <v>PT046</v>
      </c>
      <c r="J5476" s="193" t="str">
        <f t="shared" si="10522"/>
        <v>PRO PACIFIC AGENTS INC</v>
      </c>
      <c r="K5476" s="193" t="str">
        <f t="shared" si="10522"/>
        <v>all</v>
      </c>
      <c r="L5476" s="193">
        <f t="shared" si="10522"/>
        <v>0</v>
      </c>
      <c r="M5476" s="193">
        <f t="shared" si="10522"/>
        <v>0</v>
      </c>
      <c r="N5476" s="193" t="str">
        <f t="shared" si="10466"/>
        <v>LCD Display</v>
      </c>
      <c r="AA5476" s="193">
        <f t="shared" si="10447"/>
        <v>0</v>
      </c>
      <c r="AB5476" s="193" t="str">
        <f t="shared" ref="AB5476" si="10523">AB$301</f>
        <v>Plys, Jeff</v>
      </c>
    </row>
    <row r="5477" spans="1:28" s="188" customFormat="1" ht="17.399999999999999">
      <c r="A5477" s="193" t="str">
        <f t="shared" si="10442"/>
        <v>LCD Display</v>
      </c>
      <c r="B5477" s="193" t="str">
        <f t="shared" si="10443"/>
        <v>SA900LCD Display</v>
      </c>
      <c r="C5477" s="193" t="str">
        <f t="shared" si="10444"/>
        <v>LCD DisplayPlys, Jeff</v>
      </c>
      <c r="D5477" s="193"/>
      <c r="E5477" s="193"/>
      <c r="F5477" s="193" t="str">
        <f t="shared" si="10445"/>
        <v>LCD DisplayWilliams, David</v>
      </c>
      <c r="G5477" s="193" t="str">
        <f t="shared" ref="G5477:M5477" si="10524">G$302</f>
        <v>Williams, David</v>
      </c>
      <c r="H5477" s="193" t="str">
        <f t="shared" si="10524"/>
        <v>Plys, Jeff</v>
      </c>
      <c r="I5477" s="193" t="str">
        <f t="shared" si="10524"/>
        <v>SA900</v>
      </c>
      <c r="J5477" s="193" t="str">
        <f t="shared" si="10524"/>
        <v>SALEM SUP</v>
      </c>
      <c r="K5477" s="193" t="str">
        <f t="shared" si="10524"/>
        <v>all</v>
      </c>
      <c r="L5477" s="193">
        <f t="shared" si="10524"/>
        <v>0</v>
      </c>
      <c r="M5477" s="193">
        <f t="shared" si="10524"/>
        <v>0</v>
      </c>
      <c r="N5477" s="193" t="str">
        <f t="shared" si="10466"/>
        <v>LCD Display</v>
      </c>
      <c r="AA5477" s="193">
        <f t="shared" si="10447"/>
        <v>0</v>
      </c>
      <c r="AB5477" s="193" t="str">
        <f t="shared" ref="AB5477" si="10525">AB$302</f>
        <v>Plys, Jeff</v>
      </c>
    </row>
    <row r="5478" spans="1:28" s="188" customFormat="1" ht="17.399999999999999">
      <c r="A5478" s="193" t="str">
        <f t="shared" si="10442"/>
        <v>LCD Display</v>
      </c>
      <c r="B5478" s="193" t="str">
        <f t="shared" si="10443"/>
        <v>SC275LCD Display</v>
      </c>
      <c r="C5478" s="193" t="str">
        <f t="shared" si="10444"/>
        <v>LCD DisplayPlys, Jeff</v>
      </c>
      <c r="D5478" s="193"/>
      <c r="E5478" s="193"/>
      <c r="F5478" s="193" t="str">
        <f t="shared" si="10445"/>
        <v>LCD DisplayWilliams, David</v>
      </c>
      <c r="G5478" s="193" t="str">
        <f t="shared" ref="G5478:M5478" si="10526">G$303</f>
        <v>Williams, David</v>
      </c>
      <c r="H5478" s="193" t="str">
        <f t="shared" si="10526"/>
        <v>Plys, Jeff</v>
      </c>
      <c r="I5478" s="193" t="str">
        <f t="shared" si="10526"/>
        <v>SC275</v>
      </c>
      <c r="J5478" s="193" t="str">
        <f t="shared" si="10526"/>
        <v>STEEL CITY</v>
      </c>
      <c r="K5478" s="193" t="str">
        <f t="shared" si="10526"/>
        <v>all</v>
      </c>
      <c r="L5478" s="193">
        <f t="shared" si="10526"/>
        <v>0</v>
      </c>
      <c r="M5478" s="193">
        <f t="shared" si="10526"/>
        <v>0</v>
      </c>
      <c r="N5478" s="193" t="str">
        <f t="shared" si="10466"/>
        <v>LCD Display</v>
      </c>
      <c r="AA5478" s="193">
        <f t="shared" si="10447"/>
        <v>0</v>
      </c>
      <c r="AB5478" s="193" t="str">
        <f t="shared" ref="AB5478" si="10527">AB$303</f>
        <v>Plys, Jeff</v>
      </c>
    </row>
    <row r="5479" spans="1:28" s="188" customFormat="1" ht="17.399999999999999">
      <c r="A5479" s="193" t="str">
        <f t="shared" si="10442"/>
        <v>LCD Display</v>
      </c>
      <c r="B5479" s="193" t="str">
        <f t="shared" si="10443"/>
        <v>SH810LCD Display</v>
      </c>
      <c r="C5479" s="193" t="str">
        <f t="shared" si="10444"/>
        <v>LCD DisplayPlys, Jeff</v>
      </c>
      <c r="D5479" s="193"/>
      <c r="E5479" s="193"/>
      <c r="F5479" s="193" t="str">
        <f t="shared" si="10445"/>
        <v>LCD DisplayWilliams, David</v>
      </c>
      <c r="G5479" s="193" t="str">
        <f t="shared" ref="G5479:M5479" si="10528">G$304</f>
        <v>Williams, David</v>
      </c>
      <c r="H5479" s="193" t="str">
        <f t="shared" si="10528"/>
        <v>Plys, Jeff</v>
      </c>
      <c r="I5479" s="193" t="str">
        <f t="shared" si="10528"/>
        <v>SH810</v>
      </c>
      <c r="J5479" s="193" t="str">
        <f t="shared" si="10528"/>
        <v>SHAFFER DIST.</v>
      </c>
      <c r="K5479" s="193" t="str">
        <f t="shared" si="10528"/>
        <v>all</v>
      </c>
      <c r="L5479" s="193">
        <f t="shared" si="10528"/>
        <v>0</v>
      </c>
      <c r="M5479" s="193">
        <f t="shared" si="10528"/>
        <v>0</v>
      </c>
      <c r="N5479" s="193" t="str">
        <f t="shared" si="10466"/>
        <v>LCD Display</v>
      </c>
      <c r="AA5479" s="193">
        <f t="shared" si="10447"/>
        <v>0</v>
      </c>
      <c r="AB5479" s="193" t="str">
        <f t="shared" ref="AB5479" si="10529">AB$304</f>
        <v>Plys, Jeff</v>
      </c>
    </row>
    <row r="5480" spans="1:28" s="188" customFormat="1" ht="17.399999999999999">
      <c r="A5480" s="193" t="str">
        <f t="shared" si="10442"/>
        <v>LCD Display</v>
      </c>
      <c r="B5480" s="193" t="str">
        <f t="shared" si="10443"/>
        <v>SP578LCD Display</v>
      </c>
      <c r="C5480" s="193" t="str">
        <f t="shared" si="10444"/>
        <v>LCD DisplayPlys, Jeff</v>
      </c>
      <c r="D5480" s="193"/>
      <c r="E5480" s="193"/>
      <c r="F5480" s="193" t="str">
        <f t="shared" si="10445"/>
        <v>LCD DisplayWilliams, David</v>
      </c>
      <c r="G5480" s="193" t="str">
        <f t="shared" ref="G5480:M5480" si="10530">G$305</f>
        <v>Williams, David</v>
      </c>
      <c r="H5480" s="193" t="str">
        <f t="shared" si="10530"/>
        <v>Plys, Jeff</v>
      </c>
      <c r="I5480" s="193" t="str">
        <f t="shared" si="10530"/>
        <v>SP578</v>
      </c>
      <c r="J5480" s="193" t="str">
        <f t="shared" si="10530"/>
        <v>STIEFEL DISTRIBUTING LLC</v>
      </c>
      <c r="K5480" s="193" t="str">
        <f t="shared" si="10530"/>
        <v>all</v>
      </c>
      <c r="L5480" s="193">
        <f t="shared" si="10530"/>
        <v>0</v>
      </c>
      <c r="M5480" s="193">
        <f t="shared" si="10530"/>
        <v>0</v>
      </c>
      <c r="N5480" s="193" t="str">
        <f t="shared" si="10466"/>
        <v>LCD Display</v>
      </c>
      <c r="AA5480" s="193">
        <f t="shared" si="10447"/>
        <v>0</v>
      </c>
      <c r="AB5480" s="193" t="str">
        <f t="shared" ref="AB5480" si="10531">AB$305</f>
        <v>Plys, Jeff</v>
      </c>
    </row>
    <row r="5481" spans="1:28" s="188" customFormat="1" ht="17.399999999999999">
      <c r="A5481" s="193" t="str">
        <f t="shared" si="10442"/>
        <v>LCD Display</v>
      </c>
      <c r="B5481" s="193" t="str">
        <f t="shared" si="10443"/>
        <v>SP579LCD Display</v>
      </c>
      <c r="C5481" s="193" t="str">
        <f t="shared" si="10444"/>
        <v>LCD DisplayPlys, Jeff</v>
      </c>
      <c r="D5481" s="193"/>
      <c r="E5481" s="193"/>
      <c r="F5481" s="193" t="str">
        <f t="shared" si="10445"/>
        <v>LCD DisplayWilliams, David</v>
      </c>
      <c r="G5481" s="193" t="str">
        <f t="shared" ref="G5481:M5481" si="10532">G$306</f>
        <v>Williams, David</v>
      </c>
      <c r="H5481" s="193" t="str">
        <f t="shared" si="10532"/>
        <v>Plys, Jeff</v>
      </c>
      <c r="I5481" s="193" t="str">
        <f t="shared" si="10532"/>
        <v>SP579</v>
      </c>
      <c r="J5481" s="193" t="str">
        <f t="shared" si="10532"/>
        <v>SPECIALITY EQUIPMENT SALES (SESCO)</v>
      </c>
      <c r="K5481" s="193" t="str">
        <f t="shared" si="10532"/>
        <v>all</v>
      </c>
      <c r="L5481" s="193">
        <f t="shared" si="10532"/>
        <v>0</v>
      </c>
      <c r="M5481" s="193">
        <f t="shared" si="10532"/>
        <v>0</v>
      </c>
      <c r="N5481" s="193" t="str">
        <f t="shared" si="10466"/>
        <v>LCD Display</v>
      </c>
      <c r="AA5481" s="193">
        <f t="shared" si="10447"/>
        <v>0</v>
      </c>
      <c r="AB5481" s="193" t="str">
        <f t="shared" ref="AB5481" si="10533">AB$306</f>
        <v>Plys, Jeff</v>
      </c>
    </row>
    <row r="5482" spans="1:28" s="188" customFormat="1" ht="17.399999999999999">
      <c r="A5482" s="193" t="str">
        <f t="shared" si="10442"/>
        <v>LCD Display</v>
      </c>
      <c r="B5482" s="193" t="str">
        <f t="shared" si="10443"/>
        <v>0LCD Display</v>
      </c>
      <c r="C5482" s="193" t="str">
        <f t="shared" si="10444"/>
        <v>LCD Display0</v>
      </c>
      <c r="D5482" s="193"/>
      <c r="E5482" s="193"/>
      <c r="F5482" s="193" t="str">
        <f t="shared" si="10445"/>
        <v>LCD Display0</v>
      </c>
      <c r="G5482" s="193">
        <f t="shared" ref="G5482:M5482" si="10534">G$307</f>
        <v>0</v>
      </c>
      <c r="H5482" s="193">
        <f t="shared" si="10534"/>
        <v>0</v>
      </c>
      <c r="I5482" s="193">
        <f t="shared" si="10534"/>
        <v>0</v>
      </c>
      <c r="J5482" s="193">
        <f t="shared" si="10534"/>
        <v>0</v>
      </c>
      <c r="K5482" s="193">
        <f t="shared" si="10534"/>
        <v>0</v>
      </c>
      <c r="L5482" s="193">
        <f t="shared" si="10534"/>
        <v>0</v>
      </c>
      <c r="M5482" s="193">
        <f t="shared" si="10534"/>
        <v>0</v>
      </c>
      <c r="N5482" s="193" t="str">
        <f t="shared" si="10466"/>
        <v>LCD Display</v>
      </c>
      <c r="AA5482" s="193">
        <f t="shared" si="10447"/>
        <v>0</v>
      </c>
      <c r="AB5482" s="193">
        <f t="shared" ref="AB5482" si="10535">AB$307</f>
        <v>0</v>
      </c>
    </row>
    <row r="5483" spans="1:28" s="188" customFormat="1" ht="17.399999999999999">
      <c r="A5483" s="193" t="str">
        <f t="shared" si="10442"/>
        <v>LCD Display</v>
      </c>
      <c r="B5483" s="193" t="str">
        <f t="shared" si="10443"/>
        <v>0LCD Display</v>
      </c>
      <c r="C5483" s="193" t="str">
        <f t="shared" si="10444"/>
        <v>LCD Display0</v>
      </c>
      <c r="D5483" s="193"/>
      <c r="E5483" s="193"/>
      <c r="F5483" s="193" t="str">
        <f t="shared" si="10445"/>
        <v>LCD Display0</v>
      </c>
      <c r="G5483" s="193">
        <f t="shared" ref="G5483:M5483" si="10536">G$308</f>
        <v>0</v>
      </c>
      <c r="H5483" s="193">
        <f t="shared" si="10536"/>
        <v>0</v>
      </c>
      <c r="I5483" s="193">
        <f t="shared" si="10536"/>
        <v>0</v>
      </c>
      <c r="J5483" s="193">
        <f t="shared" si="10536"/>
        <v>0</v>
      </c>
      <c r="K5483" s="193">
        <f t="shared" si="10536"/>
        <v>0</v>
      </c>
      <c r="L5483" s="193">
        <f t="shared" si="10536"/>
        <v>0</v>
      </c>
      <c r="M5483" s="193">
        <f t="shared" si="10536"/>
        <v>0</v>
      </c>
      <c r="N5483" s="193" t="str">
        <f t="shared" si="10466"/>
        <v>LCD Display</v>
      </c>
      <c r="AA5483" s="193">
        <f t="shared" si="10447"/>
        <v>0</v>
      </c>
      <c r="AB5483" s="193">
        <f t="shared" ref="AB5483" si="10537">AB$308</f>
        <v>0</v>
      </c>
    </row>
    <row r="5484" spans="1:28" s="188" customFormat="1" ht="17.399999999999999">
      <c r="A5484" s="193" t="str">
        <f t="shared" si="10442"/>
        <v>LCD Display</v>
      </c>
      <c r="B5484" s="193" t="str">
        <f t="shared" si="10443"/>
        <v>0LCD Display</v>
      </c>
      <c r="C5484" s="193" t="str">
        <f t="shared" si="10444"/>
        <v>LCD Display0</v>
      </c>
      <c r="D5484" s="193"/>
      <c r="E5484" s="193"/>
      <c r="F5484" s="193" t="str">
        <f t="shared" si="10445"/>
        <v>LCD Display0</v>
      </c>
      <c r="G5484" s="193">
        <f t="shared" ref="G5484:M5484" si="10538">G$309</f>
        <v>0</v>
      </c>
      <c r="H5484" s="193">
        <f t="shared" si="10538"/>
        <v>0</v>
      </c>
      <c r="I5484" s="193">
        <f t="shared" si="10538"/>
        <v>0</v>
      </c>
      <c r="J5484" s="193">
        <f t="shared" si="10538"/>
        <v>0</v>
      </c>
      <c r="K5484" s="193">
        <f t="shared" si="10538"/>
        <v>0</v>
      </c>
      <c r="L5484" s="193">
        <f t="shared" si="10538"/>
        <v>0</v>
      </c>
      <c r="M5484" s="193">
        <f t="shared" si="10538"/>
        <v>0</v>
      </c>
      <c r="N5484" s="193" t="str">
        <f t="shared" si="10466"/>
        <v>LCD Display</v>
      </c>
      <c r="AA5484" s="193">
        <f t="shared" si="10447"/>
        <v>0</v>
      </c>
      <c r="AB5484" s="193">
        <f t="shared" ref="AB5484" si="10539">AB$309</f>
        <v>0</v>
      </c>
    </row>
    <row r="5485" spans="1:28" s="188" customFormat="1" ht="17.399999999999999">
      <c r="A5485" s="193" t="str">
        <f t="shared" si="10442"/>
        <v>LCD Display</v>
      </c>
      <c r="B5485" s="193" t="str">
        <f t="shared" si="10443"/>
        <v>0LCD Display</v>
      </c>
      <c r="C5485" s="193" t="str">
        <f t="shared" si="10444"/>
        <v>LCD Display0</v>
      </c>
      <c r="D5485" s="193"/>
      <c r="E5485" s="193"/>
      <c r="F5485" s="193" t="str">
        <f t="shared" si="10445"/>
        <v>LCD Display0</v>
      </c>
      <c r="G5485" s="193">
        <f t="shared" ref="G5485:M5485" si="10540">G$310</f>
        <v>0</v>
      </c>
      <c r="H5485" s="193">
        <f t="shared" si="10540"/>
        <v>0</v>
      </c>
      <c r="I5485" s="193">
        <f t="shared" si="10540"/>
        <v>0</v>
      </c>
      <c r="J5485" s="193">
        <f t="shared" si="10540"/>
        <v>0</v>
      </c>
      <c r="K5485" s="193">
        <f t="shared" si="10540"/>
        <v>0</v>
      </c>
      <c r="L5485" s="193">
        <f t="shared" si="10540"/>
        <v>0</v>
      </c>
      <c r="M5485" s="193">
        <f t="shared" si="10540"/>
        <v>0</v>
      </c>
      <c r="N5485" s="193" t="str">
        <f t="shared" si="10466"/>
        <v>LCD Display</v>
      </c>
      <c r="AA5485" s="193">
        <f t="shared" si="10447"/>
        <v>0</v>
      </c>
      <c r="AB5485" s="193">
        <f t="shared" ref="AB5485" si="10541">AB$310</f>
        <v>0</v>
      </c>
    </row>
    <row r="5486" spans="1:28" s="188" customFormat="1" ht="17.399999999999999">
      <c r="A5486" s="193" t="str">
        <f t="shared" si="10442"/>
        <v>LCD Display</v>
      </c>
      <c r="B5486" s="193" t="str">
        <f t="shared" si="10443"/>
        <v>0LCD Display</v>
      </c>
      <c r="C5486" s="193" t="str">
        <f t="shared" si="10444"/>
        <v>LCD Display0</v>
      </c>
      <c r="D5486" s="193"/>
      <c r="E5486" s="193"/>
      <c r="F5486" s="193" t="str">
        <f t="shared" si="10445"/>
        <v>LCD Display0</v>
      </c>
      <c r="G5486" s="193">
        <f t="shared" ref="G5486:M5486" si="10542">G$311</f>
        <v>0</v>
      </c>
      <c r="H5486" s="193">
        <f t="shared" si="10542"/>
        <v>0</v>
      </c>
      <c r="I5486" s="193">
        <f t="shared" si="10542"/>
        <v>0</v>
      </c>
      <c r="J5486" s="193">
        <f t="shared" si="10542"/>
        <v>0</v>
      </c>
      <c r="K5486" s="193">
        <f t="shared" si="10542"/>
        <v>0</v>
      </c>
      <c r="L5486" s="193">
        <f t="shared" si="10542"/>
        <v>0</v>
      </c>
      <c r="M5486" s="193">
        <f t="shared" si="10542"/>
        <v>0</v>
      </c>
      <c r="N5486" s="193" t="str">
        <f t="shared" si="10466"/>
        <v>LCD Display</v>
      </c>
      <c r="AA5486" s="193">
        <f t="shared" si="10447"/>
        <v>0</v>
      </c>
      <c r="AB5486" s="193">
        <f t="shared" ref="AB5486" si="10543">AB$311</f>
        <v>0</v>
      </c>
    </row>
    <row r="5487" spans="1:28" s="188" customFormat="1" ht="17.399999999999999">
      <c r="A5487" s="193" t="str">
        <f t="shared" si="10442"/>
        <v>LCD Display</v>
      </c>
      <c r="B5487" s="193" t="str">
        <f t="shared" si="10443"/>
        <v>EM245LCD Display</v>
      </c>
      <c r="C5487" s="193" t="str">
        <f t="shared" si="10444"/>
        <v>LCD DisplayRigney, Matthew</v>
      </c>
      <c r="D5487" s="193"/>
      <c r="E5487" s="193"/>
      <c r="F5487" s="193" t="str">
        <f t="shared" si="10445"/>
        <v>LCD DisplayWilliams, David</v>
      </c>
      <c r="G5487" s="193" t="str">
        <f t="shared" ref="G5487:M5487" si="10544">G$312</f>
        <v>Williams, David</v>
      </c>
      <c r="H5487" s="193" t="str">
        <f t="shared" si="10544"/>
        <v>Rigney, Matthew</v>
      </c>
      <c r="I5487" s="193" t="str">
        <f t="shared" si="10544"/>
        <v>EM245</v>
      </c>
      <c r="J5487" s="193" t="str">
        <f t="shared" si="10544"/>
        <v>EMPIRE EQUIPMENT COMPANY</v>
      </c>
      <c r="K5487" s="193" t="str">
        <f t="shared" si="10544"/>
        <v>all</v>
      </c>
      <c r="L5487" s="193">
        <f t="shared" si="10544"/>
        <v>0</v>
      </c>
      <c r="M5487" s="193">
        <f t="shared" si="10544"/>
        <v>0</v>
      </c>
      <c r="N5487" s="193" t="str">
        <f t="shared" si="10466"/>
        <v>LCD Display</v>
      </c>
      <c r="AA5487" s="193">
        <f t="shared" si="10447"/>
        <v>0</v>
      </c>
      <c r="AB5487" s="193" t="str">
        <f t="shared" ref="AB5487" si="10545">AB$312</f>
        <v>Rigney, Matthew</v>
      </c>
    </row>
    <row r="5488" spans="1:28" s="188" customFormat="1" ht="17.399999999999999">
      <c r="A5488" s="193" t="str">
        <f t="shared" si="10442"/>
        <v>LCD Display</v>
      </c>
      <c r="B5488" s="193" t="str">
        <f t="shared" si="10443"/>
        <v>FI415LCD Display</v>
      </c>
      <c r="C5488" s="193" t="str">
        <f t="shared" si="10444"/>
        <v>LCD DisplayRigney, Matthew</v>
      </c>
      <c r="D5488" s="193"/>
      <c r="E5488" s="193"/>
      <c r="F5488" s="193" t="str">
        <f t="shared" si="10445"/>
        <v>LCD DisplayWilliams, David</v>
      </c>
      <c r="G5488" s="193" t="str">
        <f t="shared" ref="G5488:M5488" si="10546">G$313</f>
        <v>Williams, David</v>
      </c>
      <c r="H5488" s="193" t="str">
        <f t="shared" si="10546"/>
        <v>Rigney, Matthew</v>
      </c>
      <c r="I5488" s="193" t="str">
        <f t="shared" si="10546"/>
        <v>FI415</v>
      </c>
      <c r="J5488" s="193" t="str">
        <f t="shared" si="10546"/>
        <v>FINN COMMERCIAL</v>
      </c>
      <c r="K5488" s="193" t="str">
        <f t="shared" si="10546"/>
        <v>all</v>
      </c>
      <c r="L5488" s="193">
        <f t="shared" si="10546"/>
        <v>0</v>
      </c>
      <c r="M5488" s="193">
        <f t="shared" si="10546"/>
        <v>0</v>
      </c>
      <c r="N5488" s="193" t="str">
        <f t="shared" si="10466"/>
        <v>LCD Display</v>
      </c>
      <c r="AA5488" s="193">
        <f t="shared" si="10447"/>
        <v>0</v>
      </c>
      <c r="AB5488" s="193" t="str">
        <f t="shared" ref="AB5488" si="10547">AB$313</f>
        <v>Rigney, Matthew</v>
      </c>
    </row>
    <row r="5489" spans="1:28" s="188" customFormat="1" ht="17.399999999999999">
      <c r="A5489" s="193" t="str">
        <f t="shared" si="10442"/>
        <v>LCD Display</v>
      </c>
      <c r="B5489" s="193" t="str">
        <f t="shared" si="10443"/>
        <v>HI560LCD Display</v>
      </c>
      <c r="C5489" s="193" t="str">
        <f t="shared" si="10444"/>
        <v>LCD DisplayRigney, Matthew</v>
      </c>
      <c r="D5489" s="193"/>
      <c r="E5489" s="193"/>
      <c r="F5489" s="193" t="str">
        <f t="shared" si="10445"/>
        <v>LCD DisplayWilliams, David</v>
      </c>
      <c r="G5489" s="193" t="str">
        <f t="shared" ref="G5489:M5489" si="10548">G$314</f>
        <v>Williams, David</v>
      </c>
      <c r="H5489" s="193" t="str">
        <f t="shared" si="10548"/>
        <v>Rigney, Matthew</v>
      </c>
      <c r="I5489" s="193" t="str">
        <f t="shared" si="10548"/>
        <v>HI560</v>
      </c>
      <c r="J5489" s="193" t="str">
        <f t="shared" si="10548"/>
        <v>HIGH SABATINO</v>
      </c>
      <c r="K5489" s="193" t="str">
        <f t="shared" si="10548"/>
        <v>all</v>
      </c>
      <c r="L5489" s="193">
        <f t="shared" si="10548"/>
        <v>0</v>
      </c>
      <c r="M5489" s="193">
        <f t="shared" si="10548"/>
        <v>0</v>
      </c>
      <c r="N5489" s="193" t="str">
        <f t="shared" si="10466"/>
        <v>LCD Display</v>
      </c>
      <c r="AA5489" s="193">
        <f t="shared" si="10447"/>
        <v>0</v>
      </c>
      <c r="AB5489" s="193" t="str">
        <f t="shared" ref="AB5489" si="10549">AB$314</f>
        <v>Rigney, Matthew</v>
      </c>
    </row>
    <row r="5490" spans="1:28" s="188" customFormat="1" ht="17.399999999999999">
      <c r="A5490" s="193" t="str">
        <f t="shared" si="10442"/>
        <v>LCD Display</v>
      </c>
      <c r="B5490" s="193" t="str">
        <f t="shared" si="10443"/>
        <v>KE685LCD Display</v>
      </c>
      <c r="C5490" s="193" t="str">
        <f t="shared" si="10444"/>
        <v>LCD DisplayRigney, Matthew</v>
      </c>
      <c r="D5490" s="193"/>
      <c r="E5490" s="193"/>
      <c r="F5490" s="193" t="str">
        <f t="shared" si="10445"/>
        <v>LCD DisplayWilliams, David</v>
      </c>
      <c r="G5490" s="193" t="str">
        <f t="shared" ref="G5490:M5490" si="10550">G$315</f>
        <v>Williams, David</v>
      </c>
      <c r="H5490" s="193" t="str">
        <f t="shared" si="10550"/>
        <v>Rigney, Matthew</v>
      </c>
      <c r="I5490" s="193" t="str">
        <f t="shared" si="10550"/>
        <v>KE685</v>
      </c>
      <c r="J5490" s="193" t="str">
        <f t="shared" si="10550"/>
        <v>KEN LEVEY</v>
      </c>
      <c r="K5490" s="193" t="str">
        <f t="shared" si="10550"/>
        <v>all</v>
      </c>
      <c r="L5490" s="193">
        <f t="shared" si="10550"/>
        <v>0</v>
      </c>
      <c r="M5490" s="193">
        <f t="shared" si="10550"/>
        <v>0</v>
      </c>
      <c r="N5490" s="193" t="str">
        <f t="shared" si="10466"/>
        <v>LCD Display</v>
      </c>
      <c r="AA5490" s="193">
        <f t="shared" si="10447"/>
        <v>0</v>
      </c>
      <c r="AB5490" s="193" t="str">
        <f t="shared" ref="AB5490" si="10551">AB$315</f>
        <v>Rigney, Matthew</v>
      </c>
    </row>
    <row r="5491" spans="1:28" s="188" customFormat="1" ht="17.399999999999999">
      <c r="A5491" s="193" t="str">
        <f t="shared" si="10442"/>
        <v>LCD Display</v>
      </c>
      <c r="B5491" s="193" t="str">
        <f t="shared" si="10443"/>
        <v>MP085LCD Display</v>
      </c>
      <c r="C5491" s="193" t="str">
        <f t="shared" si="10444"/>
        <v>LCD DisplayRigney, Matthew</v>
      </c>
      <c r="D5491" s="193"/>
      <c r="E5491" s="193"/>
      <c r="F5491" s="193" t="str">
        <f t="shared" si="10445"/>
        <v>LCD DisplayWilliams, David</v>
      </c>
      <c r="G5491" s="193" t="str">
        <f t="shared" ref="G5491:M5491" si="10552">G$316</f>
        <v>Williams, David</v>
      </c>
      <c r="H5491" s="193" t="str">
        <f t="shared" si="10552"/>
        <v>Rigney, Matthew</v>
      </c>
      <c r="I5491" s="193" t="str">
        <f t="shared" si="10552"/>
        <v>MP085</v>
      </c>
      <c r="J5491" s="193" t="str">
        <f t="shared" si="10552"/>
        <v>MPH GROUP</v>
      </c>
      <c r="K5491" s="193" t="str">
        <f t="shared" si="10552"/>
        <v>all</v>
      </c>
      <c r="L5491" s="193">
        <f t="shared" si="10552"/>
        <v>0</v>
      </c>
      <c r="M5491" s="193">
        <f t="shared" si="10552"/>
        <v>0</v>
      </c>
      <c r="N5491" s="193" t="str">
        <f t="shared" si="10466"/>
        <v>LCD Display</v>
      </c>
      <c r="AA5491" s="193">
        <f t="shared" si="10447"/>
        <v>0</v>
      </c>
      <c r="AB5491" s="193" t="str">
        <f t="shared" ref="AB5491" si="10553">AB$316</f>
        <v>Rigney, Matthew</v>
      </c>
    </row>
    <row r="5492" spans="1:28" s="188" customFormat="1" ht="17.399999999999999">
      <c r="A5492" s="193" t="str">
        <f t="shared" si="10442"/>
        <v>LCD Display</v>
      </c>
      <c r="B5492" s="193" t="str">
        <f t="shared" si="10443"/>
        <v>MS170LCD Display</v>
      </c>
      <c r="C5492" s="193" t="str">
        <f t="shared" si="10444"/>
        <v>LCD DisplayRigney, Matthew</v>
      </c>
      <c r="D5492" s="193"/>
      <c r="E5492" s="193"/>
      <c r="F5492" s="193" t="str">
        <f t="shared" si="10445"/>
        <v>LCD DisplayWilliams, David</v>
      </c>
      <c r="G5492" s="193" t="str">
        <f t="shared" ref="G5492:M5492" si="10554">G$317</f>
        <v>Williams, David</v>
      </c>
      <c r="H5492" s="193" t="str">
        <f t="shared" si="10554"/>
        <v>Rigney, Matthew</v>
      </c>
      <c r="I5492" s="193" t="str">
        <f t="shared" si="10554"/>
        <v>MS170</v>
      </c>
      <c r="J5492" s="193" t="str">
        <f t="shared" si="10554"/>
        <v>MICROWAVE SPECIALTIES INC.</v>
      </c>
      <c r="K5492" s="193" t="str">
        <f t="shared" si="10554"/>
        <v>all</v>
      </c>
      <c r="L5492" s="193">
        <f t="shared" si="10554"/>
        <v>0</v>
      </c>
      <c r="M5492" s="193">
        <f t="shared" si="10554"/>
        <v>0</v>
      </c>
      <c r="N5492" s="193" t="str">
        <f t="shared" si="10466"/>
        <v>LCD Display</v>
      </c>
      <c r="AA5492" s="193">
        <f t="shared" si="10447"/>
        <v>0</v>
      </c>
      <c r="AB5492" s="193" t="str">
        <f t="shared" ref="AB5492" si="10555">AB$317</f>
        <v>Rigney, Matthew</v>
      </c>
    </row>
    <row r="5493" spans="1:28" s="188" customFormat="1" ht="17.399999999999999">
      <c r="A5493" s="193" t="str">
        <f t="shared" si="10442"/>
        <v>LCD Display</v>
      </c>
      <c r="B5493" s="193" t="str">
        <f t="shared" si="10443"/>
        <v>SC585LCD Display</v>
      </c>
      <c r="C5493" s="193" t="str">
        <f t="shared" si="10444"/>
        <v>LCD DisplayRigney, Matthew</v>
      </c>
      <c r="D5493" s="193"/>
      <c r="E5493" s="193"/>
      <c r="F5493" s="193" t="str">
        <f t="shared" si="10445"/>
        <v>LCD DisplayWilliams, David</v>
      </c>
      <c r="G5493" s="193" t="str">
        <f t="shared" ref="G5493:M5493" si="10556">G$318</f>
        <v>Williams, David</v>
      </c>
      <c r="H5493" s="193" t="str">
        <f t="shared" si="10556"/>
        <v>Rigney, Matthew</v>
      </c>
      <c r="I5493" s="193" t="str">
        <f t="shared" si="10556"/>
        <v>SC585</v>
      </c>
      <c r="J5493" s="193" t="str">
        <f t="shared" si="10556"/>
        <v>SCHMID ELEVEN CORPORATION</v>
      </c>
      <c r="K5493" s="193" t="str">
        <f t="shared" si="10556"/>
        <v>all</v>
      </c>
      <c r="L5493" s="193">
        <f t="shared" si="10556"/>
        <v>0</v>
      </c>
      <c r="M5493" s="193">
        <f t="shared" si="10556"/>
        <v>0</v>
      </c>
      <c r="N5493" s="193" t="str">
        <f t="shared" si="10466"/>
        <v>LCD Display</v>
      </c>
      <c r="AA5493" s="193">
        <f t="shared" si="10447"/>
        <v>0</v>
      </c>
      <c r="AB5493" s="193" t="str">
        <f t="shared" ref="AB5493" si="10557">AB$318</f>
        <v>Rigney, Matthew</v>
      </c>
    </row>
    <row r="5494" spans="1:28" s="188" customFormat="1" ht="17.399999999999999">
      <c r="A5494" s="193" t="str">
        <f t="shared" si="10442"/>
        <v>LCD Display</v>
      </c>
      <c r="B5494" s="193" t="str">
        <f t="shared" si="10443"/>
        <v>TD115LCD Display</v>
      </c>
      <c r="C5494" s="193" t="str">
        <f t="shared" si="10444"/>
        <v>LCD DisplayRigney, Matthew</v>
      </c>
      <c r="D5494" s="193"/>
      <c r="E5494" s="193"/>
      <c r="F5494" s="193" t="str">
        <f t="shared" si="10445"/>
        <v>LCD DisplayWilliams, David</v>
      </c>
      <c r="G5494" s="193" t="str">
        <f t="shared" ref="G5494:M5494" si="10558">G$319</f>
        <v>Williams, David</v>
      </c>
      <c r="H5494" s="193" t="str">
        <f t="shared" si="10558"/>
        <v>Rigney, Matthew</v>
      </c>
      <c r="I5494" s="193" t="str">
        <f t="shared" si="10558"/>
        <v>TD115</v>
      </c>
      <c r="J5494" s="193" t="str">
        <f t="shared" si="10558"/>
        <v>TD MARKETING</v>
      </c>
      <c r="K5494" s="193" t="str">
        <f t="shared" si="10558"/>
        <v>all</v>
      </c>
      <c r="L5494" s="193">
        <f t="shared" si="10558"/>
        <v>0</v>
      </c>
      <c r="M5494" s="193">
        <f t="shared" si="10558"/>
        <v>0</v>
      </c>
      <c r="N5494" s="193" t="str">
        <f t="shared" si="10466"/>
        <v>LCD Display</v>
      </c>
      <c r="AA5494" s="193">
        <f t="shared" si="10447"/>
        <v>0</v>
      </c>
      <c r="AB5494" s="193" t="str">
        <f t="shared" ref="AB5494" si="10559">AB$319</f>
        <v>Rigney, Matthew</v>
      </c>
    </row>
    <row r="5495" spans="1:28" s="188" customFormat="1" ht="17.399999999999999">
      <c r="A5495" s="193" t="str">
        <f t="shared" si="10442"/>
        <v>LCD Display</v>
      </c>
      <c r="B5495" s="193" t="str">
        <f t="shared" si="10443"/>
        <v>GR686LCD Display</v>
      </c>
      <c r="C5495" s="193" t="str">
        <f t="shared" si="10444"/>
        <v>LCD DisplayRigney, Matthew</v>
      </c>
      <c r="D5495" s="193"/>
      <c r="E5495" s="193"/>
      <c r="F5495" s="193" t="str">
        <f t="shared" si="10445"/>
        <v>LCD DisplayWilliams, David</v>
      </c>
      <c r="G5495" s="193" t="str">
        <f t="shared" ref="G5495:M5495" si="10560">G$320</f>
        <v>Williams, David</v>
      </c>
      <c r="H5495" s="193" t="str">
        <f t="shared" si="10560"/>
        <v>Rigney, Matthew</v>
      </c>
      <c r="I5495" s="193" t="str">
        <f t="shared" si="10560"/>
        <v>GR686</v>
      </c>
      <c r="J5495" s="193" t="str">
        <f t="shared" si="10560"/>
        <v>GRIFFIN MARKETING GROUP INC</v>
      </c>
      <c r="K5495" s="193" t="str">
        <f t="shared" si="10560"/>
        <v>all</v>
      </c>
      <c r="L5495" s="193">
        <f t="shared" si="10560"/>
        <v>0</v>
      </c>
      <c r="M5495" s="193">
        <f t="shared" si="10560"/>
        <v>0</v>
      </c>
      <c r="N5495" s="193" t="str">
        <f t="shared" si="10466"/>
        <v>LCD Display</v>
      </c>
      <c r="AA5495" s="193">
        <f t="shared" si="10447"/>
        <v>0</v>
      </c>
      <c r="AB5495" s="193" t="str">
        <f t="shared" ref="AB5495" si="10561">AB$320</f>
        <v>Rigney, Matthew</v>
      </c>
    </row>
    <row r="5496" spans="1:28" s="188" customFormat="1" ht="17.399999999999999">
      <c r="A5496" s="193" t="str">
        <f t="shared" si="10442"/>
        <v>LCD Display</v>
      </c>
      <c r="B5496" s="193" t="str">
        <f t="shared" si="10443"/>
        <v>0LCD Display</v>
      </c>
      <c r="C5496" s="193" t="str">
        <f t="shared" si="10444"/>
        <v>LCD Display0</v>
      </c>
      <c r="D5496" s="193"/>
      <c r="E5496" s="193"/>
      <c r="F5496" s="193" t="str">
        <f t="shared" si="10445"/>
        <v>LCD Display0</v>
      </c>
      <c r="G5496" s="193">
        <f t="shared" ref="G5496:M5496" si="10562">G$321</f>
        <v>0</v>
      </c>
      <c r="H5496" s="193">
        <f t="shared" si="10562"/>
        <v>0</v>
      </c>
      <c r="I5496" s="193">
        <f t="shared" si="10562"/>
        <v>0</v>
      </c>
      <c r="J5496" s="193">
        <f t="shared" si="10562"/>
        <v>0</v>
      </c>
      <c r="K5496" s="193">
        <f t="shared" si="10562"/>
        <v>0</v>
      </c>
      <c r="L5496" s="193">
        <f t="shared" si="10562"/>
        <v>0</v>
      </c>
      <c r="M5496" s="193">
        <f t="shared" si="10562"/>
        <v>0</v>
      </c>
      <c r="N5496" s="193" t="str">
        <f t="shared" si="10466"/>
        <v>LCD Display</v>
      </c>
      <c r="AA5496" s="193">
        <f t="shared" si="10447"/>
        <v>0</v>
      </c>
      <c r="AB5496" s="193">
        <f t="shared" ref="AB5496" si="10563">AB$321</f>
        <v>0</v>
      </c>
    </row>
    <row r="5497" spans="1:28" s="188" customFormat="1" ht="17.399999999999999">
      <c r="A5497" s="193" t="str">
        <f t="shared" si="10442"/>
        <v>LCD Display</v>
      </c>
      <c r="B5497" s="193" t="str">
        <f t="shared" si="10443"/>
        <v>NI030LCD Display</v>
      </c>
      <c r="C5497" s="193" t="str">
        <f t="shared" si="10444"/>
        <v>LCD DisplayFujikura, Keizo</v>
      </c>
      <c r="D5497" s="193"/>
      <c r="E5497" s="193"/>
      <c r="F5497" s="193" t="str">
        <f t="shared" si="10445"/>
        <v>LCD DisplayWilliams, David</v>
      </c>
      <c r="G5497" s="193" t="str">
        <f t="shared" ref="G5497:M5497" si="10564">G$322</f>
        <v>Williams, David</v>
      </c>
      <c r="H5497" s="193" t="str">
        <f t="shared" si="10564"/>
        <v>Fujikura, Keizo</v>
      </c>
      <c r="I5497" s="193" t="str">
        <f t="shared" si="10564"/>
        <v>NI030</v>
      </c>
      <c r="J5497" s="193" t="str">
        <f t="shared" si="10564"/>
        <v xml:space="preserve">NISHIMOTO TRADING CO. </v>
      </c>
      <c r="K5497" s="193" t="str">
        <f t="shared" si="10564"/>
        <v>all</v>
      </c>
      <c r="L5497" s="193">
        <f t="shared" si="10564"/>
        <v>0</v>
      </c>
      <c r="M5497" s="193">
        <f t="shared" si="10564"/>
        <v>0</v>
      </c>
      <c r="N5497" s="193" t="str">
        <f t="shared" si="10466"/>
        <v>LCD Display</v>
      </c>
      <c r="AA5497" s="193">
        <f t="shared" si="10447"/>
        <v>0</v>
      </c>
      <c r="AB5497" s="193" t="str">
        <f t="shared" ref="AB5497" si="10565">AB$322</f>
        <v>Fujikura, Keizo</v>
      </c>
    </row>
    <row r="5498" spans="1:28" s="188" customFormat="1" ht="17.399999999999999">
      <c r="A5498" s="193" t="str">
        <f t="shared" si="10442"/>
        <v>LCD Display</v>
      </c>
      <c r="B5498" s="193" t="str">
        <f t="shared" si="10443"/>
        <v>EM095LCD Display</v>
      </c>
      <c r="C5498" s="193" t="str">
        <f t="shared" si="10444"/>
        <v>LCD DisplayFujikura, Keizo</v>
      </c>
      <c r="D5498" s="193"/>
      <c r="E5498" s="193"/>
      <c r="F5498" s="193" t="str">
        <f t="shared" si="10445"/>
        <v>LCD DisplayWilliams, David</v>
      </c>
      <c r="G5498" s="193" t="str">
        <f t="shared" ref="G5498:M5498" si="10566">G$323</f>
        <v>Williams, David</v>
      </c>
      <c r="H5498" s="193" t="str">
        <f t="shared" si="10566"/>
        <v>Fujikura, Keizo</v>
      </c>
      <c r="I5498" s="193" t="str">
        <f t="shared" si="10566"/>
        <v>EM095</v>
      </c>
      <c r="J5498" s="193" t="str">
        <f t="shared" si="10566"/>
        <v>EDEN MARKETING CORP.</v>
      </c>
      <c r="K5498" s="193" t="str">
        <f t="shared" si="10566"/>
        <v>all</v>
      </c>
      <c r="L5498" s="193">
        <f t="shared" si="10566"/>
        <v>0</v>
      </c>
      <c r="M5498" s="193">
        <f t="shared" si="10566"/>
        <v>0</v>
      </c>
      <c r="N5498" s="193" t="str">
        <f t="shared" si="10466"/>
        <v>LCD Display</v>
      </c>
      <c r="AA5498" s="193">
        <f t="shared" si="10447"/>
        <v>0</v>
      </c>
      <c r="AB5498" s="193" t="str">
        <f t="shared" ref="AB5498" si="10567">AB$323</f>
        <v>Nagira, Rina</v>
      </c>
    </row>
    <row r="5499" spans="1:28" s="188" customFormat="1" ht="17.399999999999999">
      <c r="A5499" s="193" t="str">
        <f t="shared" si="10442"/>
        <v>LCD Display</v>
      </c>
      <c r="B5499" s="193" t="str">
        <f t="shared" si="10443"/>
        <v>NO255LCD Display</v>
      </c>
      <c r="C5499" s="193" t="str">
        <f t="shared" si="10444"/>
        <v>LCD DisplayFujikura, Keizo</v>
      </c>
      <c r="D5499" s="193"/>
      <c r="E5499" s="193"/>
      <c r="F5499" s="193" t="str">
        <f t="shared" si="10445"/>
        <v>LCD DisplayWilliams, David</v>
      </c>
      <c r="G5499" s="193" t="str">
        <f t="shared" ref="G5499:M5499" si="10568">G$324</f>
        <v>Williams, David</v>
      </c>
      <c r="H5499" s="193" t="str">
        <f t="shared" si="10568"/>
        <v>Fujikura, Keizo</v>
      </c>
      <c r="I5499" s="193" t="str">
        <f t="shared" si="10568"/>
        <v>NO255</v>
      </c>
      <c r="J5499" s="193" t="str">
        <f t="shared" si="10568"/>
        <v>NOZAWA DISTRIBUTING</v>
      </c>
      <c r="K5499" s="193" t="str">
        <f t="shared" si="10568"/>
        <v>all</v>
      </c>
      <c r="L5499" s="193">
        <f t="shared" si="10568"/>
        <v>0</v>
      </c>
      <c r="M5499" s="193">
        <f t="shared" si="10568"/>
        <v>0</v>
      </c>
      <c r="N5499" s="193" t="str">
        <f t="shared" si="10466"/>
        <v>LCD Display</v>
      </c>
      <c r="AA5499" s="193">
        <f t="shared" si="10447"/>
        <v>0</v>
      </c>
      <c r="AB5499" s="193" t="str">
        <f t="shared" ref="AB5499" si="10569">AB$324</f>
        <v>Nagira, Rina</v>
      </c>
    </row>
    <row r="5500" spans="1:28" s="188" customFormat="1" ht="17.399999999999999">
      <c r="A5500" s="193" t="str">
        <f t="shared" si="10442"/>
        <v>LCD Display</v>
      </c>
      <c r="B5500" s="193" t="str">
        <f t="shared" si="10443"/>
        <v>AT551LCD Display</v>
      </c>
      <c r="C5500" s="193" t="str">
        <f t="shared" si="10444"/>
        <v>LCD DisplayFatianow, Christina</v>
      </c>
      <c r="D5500" s="193"/>
      <c r="E5500" s="193"/>
      <c r="F5500" s="193" t="str">
        <f t="shared" si="10445"/>
        <v>LCD DisplayHoffman, Brian</v>
      </c>
      <c r="G5500" s="193" t="str">
        <f t="shared" ref="G5500:M5500" si="10570">G$325</f>
        <v>Hoffman, Brian</v>
      </c>
      <c r="H5500" s="193" t="str">
        <f t="shared" si="10570"/>
        <v>Fatianow, Christina</v>
      </c>
      <c r="I5500" s="193" t="str">
        <f t="shared" si="10570"/>
        <v>AT551</v>
      </c>
      <c r="J5500" s="193" t="str">
        <f t="shared" si="10570"/>
        <v>ATLAS SUPPLY CHAIN SERVICES, LLC</v>
      </c>
      <c r="K5500" s="193" t="str">
        <f t="shared" si="10570"/>
        <v>all</v>
      </c>
      <c r="L5500" s="193">
        <f t="shared" si="10570"/>
        <v>0</v>
      </c>
      <c r="M5500" s="193">
        <f t="shared" si="10570"/>
        <v>0</v>
      </c>
      <c r="N5500" s="193" t="str">
        <f t="shared" si="10466"/>
        <v>LCD Display</v>
      </c>
      <c r="AA5500" s="193">
        <f t="shared" si="10447"/>
        <v>0</v>
      </c>
      <c r="AB5500" s="193" t="str">
        <f t="shared" ref="AB5500" si="10571">AB$325</f>
        <v>Fatianow, Christina</v>
      </c>
    </row>
    <row r="5501" spans="1:28" s="188" customFormat="1" ht="17.399999999999999">
      <c r="A5501" s="193" t="str">
        <f t="shared" si="10442"/>
        <v>LCD Display</v>
      </c>
      <c r="B5501" s="193" t="str">
        <f t="shared" si="10443"/>
        <v>BI413LCD Display</v>
      </c>
      <c r="C5501" s="193" t="str">
        <f t="shared" si="10444"/>
        <v>LCD DisplayFatianow, Christina</v>
      </c>
      <c r="D5501" s="193"/>
      <c r="E5501" s="193"/>
      <c r="F5501" s="193" t="str">
        <f t="shared" si="10445"/>
        <v>LCD DisplayHoffman, Brian</v>
      </c>
      <c r="G5501" s="193" t="str">
        <f t="shared" ref="G5501:M5501" si="10572">G$326</f>
        <v>Hoffman, Brian</v>
      </c>
      <c r="H5501" s="193" t="str">
        <f t="shared" si="10572"/>
        <v>Fatianow, Christina</v>
      </c>
      <c r="I5501" s="193" t="str">
        <f t="shared" si="10572"/>
        <v>BI413</v>
      </c>
      <c r="J5501" s="193" t="str">
        <f t="shared" si="10572"/>
        <v>BIRCHBOX INC</v>
      </c>
      <c r="K5501" s="193" t="str">
        <f t="shared" si="10572"/>
        <v>all</v>
      </c>
      <c r="L5501" s="193">
        <f t="shared" si="10572"/>
        <v>0</v>
      </c>
      <c r="M5501" s="193">
        <f t="shared" si="10572"/>
        <v>0</v>
      </c>
      <c r="N5501" s="193" t="str">
        <f t="shared" si="10466"/>
        <v>LCD Display</v>
      </c>
      <c r="AA5501" s="193">
        <f t="shared" si="10447"/>
        <v>0</v>
      </c>
      <c r="AB5501" s="193" t="str">
        <f t="shared" ref="AB5501" si="10573">AB$326</f>
        <v>Fatianow, Christina</v>
      </c>
    </row>
    <row r="5502" spans="1:28" s="188" customFormat="1" ht="17.399999999999999">
      <c r="A5502" s="193" t="str">
        <f t="shared" si="10442"/>
        <v>LCD Display</v>
      </c>
      <c r="B5502" s="193" t="str">
        <f t="shared" si="10443"/>
        <v>BR951LCD Display</v>
      </c>
      <c r="C5502" s="193" t="str">
        <f t="shared" si="10444"/>
        <v>LCD DisplayFatianow, Christina</v>
      </c>
      <c r="D5502" s="193"/>
      <c r="E5502" s="193"/>
      <c r="F5502" s="193" t="str">
        <f t="shared" si="10445"/>
        <v>LCD DisplayHoffman, Brian</v>
      </c>
      <c r="G5502" s="193" t="str">
        <f t="shared" ref="G5502:M5502" si="10574">G$327</f>
        <v>Hoffman, Brian</v>
      </c>
      <c r="H5502" s="193" t="str">
        <f t="shared" si="10574"/>
        <v>Fatianow, Christina</v>
      </c>
      <c r="I5502" s="193" t="str">
        <f t="shared" si="10574"/>
        <v>BR951</v>
      </c>
      <c r="J5502" s="193" t="str">
        <f t="shared" si="10574"/>
        <v>BREWER QUILTING AND SEWING</v>
      </c>
      <c r="K5502" s="193" t="str">
        <f t="shared" si="10574"/>
        <v>all</v>
      </c>
      <c r="L5502" s="193">
        <f t="shared" si="10574"/>
        <v>0</v>
      </c>
      <c r="M5502" s="193">
        <f t="shared" si="10574"/>
        <v>0</v>
      </c>
      <c r="N5502" s="193" t="str">
        <f t="shared" si="10466"/>
        <v>LCD Display</v>
      </c>
      <c r="AA5502" s="193">
        <f t="shared" si="10447"/>
        <v>0</v>
      </c>
      <c r="AB5502" s="193" t="str">
        <f t="shared" ref="AB5502" si="10575">AB$327</f>
        <v>Fatianow, Christina</v>
      </c>
    </row>
    <row r="5503" spans="1:28" s="188" customFormat="1" ht="17.399999999999999">
      <c r="A5503" s="193" t="str">
        <f t="shared" ref="A5503:A5566" si="10576">T$18</f>
        <v>LCD Display</v>
      </c>
      <c r="B5503" s="193" t="str">
        <f t="shared" ref="B5503:B5566" si="10577">CONCATENATE(I5503,A5503)</f>
        <v>CA020LCD Display</v>
      </c>
      <c r="C5503" s="193" t="str">
        <f t="shared" ref="C5503:C5566" si="10578">CONCATENATE(A5503,H5503)</f>
        <v>LCD DisplayFatianow, Christina</v>
      </c>
      <c r="D5503" s="193"/>
      <c r="E5503" s="193"/>
      <c r="F5503" s="193" t="str">
        <f t="shared" ref="F5503:F5566" si="10579">CONCATENATE(A5503,G5503)</f>
        <v>LCD DisplayHoffman, Brian</v>
      </c>
      <c r="G5503" s="193" t="str">
        <f t="shared" ref="G5503:M5503" si="10580">G$328</f>
        <v>Hoffman, Brian</v>
      </c>
      <c r="H5503" s="193" t="str">
        <f t="shared" si="10580"/>
        <v>Fatianow, Christina</v>
      </c>
      <c r="I5503" s="193" t="str">
        <f t="shared" si="10580"/>
        <v>CA020</v>
      </c>
      <c r="J5503" s="193" t="str">
        <f t="shared" si="10580"/>
        <v>CAPITAL AUDIO ELECTR</v>
      </c>
      <c r="K5503" s="193" t="str">
        <f t="shared" si="10580"/>
        <v>all</v>
      </c>
      <c r="L5503" s="193">
        <f t="shared" si="10580"/>
        <v>0</v>
      </c>
      <c r="M5503" s="193">
        <f t="shared" si="10580"/>
        <v>0</v>
      </c>
      <c r="N5503" s="193" t="str">
        <f t="shared" si="10466"/>
        <v>LCD Display</v>
      </c>
      <c r="AA5503" s="193">
        <f t="shared" ref="AA5503:AA5566" si="10581">AT$18</f>
        <v>0</v>
      </c>
      <c r="AB5503" s="193" t="str">
        <f t="shared" ref="AB5503" si="10582">AB$328</f>
        <v>Fatianow, Christina</v>
      </c>
    </row>
    <row r="5504" spans="1:28" s="188" customFormat="1" ht="17.399999999999999">
      <c r="A5504" s="193" t="str">
        <f t="shared" si="10576"/>
        <v>LCD Display</v>
      </c>
      <c r="B5504" s="193" t="str">
        <f t="shared" si="10577"/>
        <v>CA080LCD Display</v>
      </c>
      <c r="C5504" s="193" t="str">
        <f t="shared" si="10578"/>
        <v>LCD DisplayFatianow, Christina</v>
      </c>
      <c r="D5504" s="193"/>
      <c r="E5504" s="193"/>
      <c r="F5504" s="193" t="str">
        <f t="shared" si="10579"/>
        <v>LCD DisplayHoffman, Brian</v>
      </c>
      <c r="G5504" s="193" t="str">
        <f t="shared" ref="G5504:M5504" si="10583">G$329</f>
        <v>Hoffman, Brian</v>
      </c>
      <c r="H5504" s="193" t="str">
        <f t="shared" si="10583"/>
        <v>Fatianow, Christina</v>
      </c>
      <c r="I5504" s="193" t="str">
        <f t="shared" si="10583"/>
        <v>CA080</v>
      </c>
      <c r="J5504" s="193" t="str">
        <f t="shared" si="10583"/>
        <v>CAPITOL SALES COMP.</v>
      </c>
      <c r="K5504" s="193" t="str">
        <f t="shared" si="10583"/>
        <v>all</v>
      </c>
      <c r="L5504" s="193">
        <f t="shared" si="10583"/>
        <v>0</v>
      </c>
      <c r="M5504" s="193">
        <f t="shared" si="10583"/>
        <v>0</v>
      </c>
      <c r="N5504" s="193" t="str">
        <f t="shared" si="10466"/>
        <v>LCD Display</v>
      </c>
      <c r="AA5504" s="193">
        <f t="shared" si="10581"/>
        <v>0</v>
      </c>
      <c r="AB5504" s="193" t="str">
        <f t="shared" ref="AB5504" si="10584">AB$329</f>
        <v>Fatianow, Christina</v>
      </c>
    </row>
    <row r="5505" spans="1:28" s="188" customFormat="1" ht="17.399999999999999">
      <c r="A5505" s="193" t="str">
        <f t="shared" si="10576"/>
        <v>LCD Display</v>
      </c>
      <c r="B5505" s="193" t="str">
        <f t="shared" si="10577"/>
        <v>CE946LCD Display</v>
      </c>
      <c r="C5505" s="193" t="str">
        <f t="shared" si="10578"/>
        <v>LCD DisplayFatianow, Christina</v>
      </c>
      <c r="D5505" s="193"/>
      <c r="E5505" s="193"/>
      <c r="F5505" s="193" t="str">
        <f t="shared" si="10579"/>
        <v>LCD DisplayHoffman, Brian</v>
      </c>
      <c r="G5505" s="193" t="str">
        <f t="shared" ref="G5505:M5505" si="10585">G$330</f>
        <v>Hoffman, Brian</v>
      </c>
      <c r="H5505" s="193" t="str">
        <f t="shared" si="10585"/>
        <v>Fatianow, Christina</v>
      </c>
      <c r="I5505" s="193" t="str">
        <f t="shared" si="10585"/>
        <v>CE946</v>
      </c>
      <c r="J5505" s="193" t="str">
        <f t="shared" si="10585"/>
        <v>CED PCEC</v>
      </c>
      <c r="K5505" s="193" t="str">
        <f t="shared" si="10585"/>
        <v>all</v>
      </c>
      <c r="L5505" s="193">
        <f t="shared" si="10585"/>
        <v>0</v>
      </c>
      <c r="M5505" s="193">
        <f t="shared" si="10585"/>
        <v>0</v>
      </c>
      <c r="N5505" s="193" t="str">
        <f t="shared" si="10466"/>
        <v>LCD Display</v>
      </c>
      <c r="AA5505" s="193">
        <f t="shared" si="10581"/>
        <v>0</v>
      </c>
      <c r="AB5505" s="193" t="str">
        <f t="shared" ref="AB5505" si="10586">AB$330</f>
        <v>Fatianow, Christina</v>
      </c>
    </row>
    <row r="5506" spans="1:28" s="188" customFormat="1" ht="17.399999999999999">
      <c r="A5506" s="193" t="str">
        <f t="shared" si="10576"/>
        <v>LCD Display</v>
      </c>
      <c r="B5506" s="193" t="str">
        <f t="shared" si="10577"/>
        <v>CR850LCD Display</v>
      </c>
      <c r="C5506" s="193" t="str">
        <f t="shared" si="10578"/>
        <v>LCD DisplayFatianow, Christina</v>
      </c>
      <c r="D5506" s="193"/>
      <c r="E5506" s="193"/>
      <c r="F5506" s="193" t="str">
        <f t="shared" si="10579"/>
        <v>LCD DisplayHoffman, Brian</v>
      </c>
      <c r="G5506" s="193" t="str">
        <f t="shared" ref="G5506:M5506" si="10587">G$331</f>
        <v>Hoffman, Brian</v>
      </c>
      <c r="H5506" s="193" t="str">
        <f t="shared" si="10587"/>
        <v>Fatianow, Christina</v>
      </c>
      <c r="I5506" s="193" t="str">
        <f t="shared" si="10587"/>
        <v>CR850</v>
      </c>
      <c r="J5506" s="193" t="str">
        <f t="shared" si="10587"/>
        <v>CRYSTAL PROMOTIONS INC</v>
      </c>
      <c r="K5506" s="193" t="str">
        <f t="shared" si="10587"/>
        <v>all</v>
      </c>
      <c r="L5506" s="193">
        <f t="shared" si="10587"/>
        <v>0</v>
      </c>
      <c r="M5506" s="193">
        <f t="shared" si="10587"/>
        <v>0</v>
      </c>
      <c r="N5506" s="193" t="str">
        <f t="shared" si="10466"/>
        <v>LCD Display</v>
      </c>
      <c r="AA5506" s="193">
        <f t="shared" si="10581"/>
        <v>0</v>
      </c>
      <c r="AB5506" s="193" t="str">
        <f t="shared" ref="AB5506" si="10588">AB$331</f>
        <v>Fatianow, Christina</v>
      </c>
    </row>
    <row r="5507" spans="1:28" s="188" customFormat="1" ht="17.399999999999999">
      <c r="A5507" s="193" t="str">
        <f t="shared" si="10576"/>
        <v>LCD Display</v>
      </c>
      <c r="B5507" s="193" t="str">
        <f t="shared" si="10577"/>
        <v>DE635LCD Display</v>
      </c>
      <c r="C5507" s="193" t="str">
        <f t="shared" si="10578"/>
        <v>LCD DisplayFatianow, Christina</v>
      </c>
      <c r="D5507" s="193"/>
      <c r="E5507" s="193"/>
      <c r="F5507" s="193" t="str">
        <f t="shared" si="10579"/>
        <v>LCD DisplayHoffman, Brian</v>
      </c>
      <c r="G5507" s="193" t="str">
        <f t="shared" ref="G5507:M5507" si="10589">G$332</f>
        <v>Hoffman, Brian</v>
      </c>
      <c r="H5507" s="193" t="str">
        <f t="shared" si="10589"/>
        <v>Fatianow, Christina</v>
      </c>
      <c r="I5507" s="193" t="str">
        <f t="shared" si="10589"/>
        <v>DE635</v>
      </c>
      <c r="J5507" s="193" t="str">
        <f t="shared" si="10589"/>
        <v>B &amp; B ELECTRONICS</v>
      </c>
      <c r="K5507" s="193" t="str">
        <f t="shared" si="10589"/>
        <v>all</v>
      </c>
      <c r="L5507" s="193">
        <f t="shared" si="10589"/>
        <v>0</v>
      </c>
      <c r="M5507" s="193">
        <f t="shared" si="10589"/>
        <v>0</v>
      </c>
      <c r="N5507" s="193" t="str">
        <f t="shared" si="10466"/>
        <v>LCD Display</v>
      </c>
      <c r="AA5507" s="193">
        <f t="shared" si="10581"/>
        <v>0</v>
      </c>
      <c r="AB5507" s="193" t="str">
        <f t="shared" ref="AB5507" si="10590">AB$332</f>
        <v>Fatianow, Christina</v>
      </c>
    </row>
    <row r="5508" spans="1:28" s="188" customFormat="1" ht="17.399999999999999">
      <c r="A5508" s="193" t="str">
        <f t="shared" si="10576"/>
        <v>LCD Display</v>
      </c>
      <c r="B5508" s="193" t="str">
        <f t="shared" si="10577"/>
        <v>DE895LCD Display</v>
      </c>
      <c r="C5508" s="193" t="str">
        <f t="shared" si="10578"/>
        <v>LCD DisplayFatianow, Christina</v>
      </c>
      <c r="D5508" s="193"/>
      <c r="E5508" s="193"/>
      <c r="F5508" s="193" t="str">
        <f t="shared" si="10579"/>
        <v>LCD DisplayHoffman, Brian</v>
      </c>
      <c r="G5508" s="193" t="str">
        <f t="shared" ref="G5508:M5508" si="10591">G$333</f>
        <v>Hoffman, Brian</v>
      </c>
      <c r="H5508" s="193" t="str">
        <f t="shared" si="10591"/>
        <v>Fatianow, Christina</v>
      </c>
      <c r="I5508" s="193" t="str">
        <f t="shared" si="10591"/>
        <v>DE895</v>
      </c>
      <c r="J5508" s="193" t="str">
        <f t="shared" si="10591"/>
        <v>DESCO VACUUM CLEANER SUPPLY CO</v>
      </c>
      <c r="K5508" s="193" t="str">
        <f t="shared" si="10591"/>
        <v>all</v>
      </c>
      <c r="L5508" s="193">
        <f t="shared" si="10591"/>
        <v>0</v>
      </c>
      <c r="M5508" s="193">
        <f t="shared" si="10591"/>
        <v>0</v>
      </c>
      <c r="N5508" s="193" t="str">
        <f t="shared" si="10466"/>
        <v>LCD Display</v>
      </c>
      <c r="AA5508" s="193">
        <f t="shared" si="10581"/>
        <v>0</v>
      </c>
      <c r="AB5508" s="193" t="str">
        <f t="shared" ref="AB5508" si="10592">AB$333</f>
        <v>Fatianow, Christina</v>
      </c>
    </row>
    <row r="5509" spans="1:28" s="188" customFormat="1" ht="17.399999999999999">
      <c r="A5509" s="193" t="str">
        <f t="shared" si="10576"/>
        <v>LCD Display</v>
      </c>
      <c r="B5509" s="193" t="str">
        <f t="shared" si="10577"/>
        <v>EL225LCD Display</v>
      </c>
      <c r="C5509" s="193" t="str">
        <f t="shared" si="10578"/>
        <v>LCD DisplayFatianow, Christina</v>
      </c>
      <c r="D5509" s="193"/>
      <c r="E5509" s="193"/>
      <c r="F5509" s="193" t="str">
        <f t="shared" si="10579"/>
        <v>LCD DisplayHoffman, Brian</v>
      </c>
      <c r="G5509" s="193" t="str">
        <f t="shared" ref="G5509:M5509" si="10593">G$334</f>
        <v>Hoffman, Brian</v>
      </c>
      <c r="H5509" s="193" t="str">
        <f t="shared" si="10593"/>
        <v>Fatianow, Christina</v>
      </c>
      <c r="I5509" s="193" t="str">
        <f t="shared" si="10593"/>
        <v>EL225</v>
      </c>
      <c r="J5509" s="193" t="str">
        <f t="shared" si="10593"/>
        <v>ELECTRONIC EXPRESS I</v>
      </c>
      <c r="K5509" s="193" t="str">
        <f t="shared" si="10593"/>
        <v>all</v>
      </c>
      <c r="L5509" s="193">
        <f t="shared" si="10593"/>
        <v>0</v>
      </c>
      <c r="M5509" s="193">
        <f t="shared" si="10593"/>
        <v>0</v>
      </c>
      <c r="N5509" s="193" t="str">
        <f t="shared" si="10466"/>
        <v>LCD Display</v>
      </c>
      <c r="AA5509" s="193">
        <f t="shared" si="10581"/>
        <v>0</v>
      </c>
      <c r="AB5509" s="193" t="str">
        <f t="shared" ref="AB5509" si="10594">AB$334</f>
        <v>Fatianow, Christina</v>
      </c>
    </row>
    <row r="5510" spans="1:28" s="188" customFormat="1" ht="17.399999999999999">
      <c r="A5510" s="193" t="str">
        <f t="shared" si="10576"/>
        <v>LCD Display</v>
      </c>
      <c r="B5510" s="193" t="str">
        <f t="shared" si="10577"/>
        <v>EN171LCD Display</v>
      </c>
      <c r="C5510" s="193" t="str">
        <f t="shared" si="10578"/>
        <v>LCD DisplayFatianow, Christina</v>
      </c>
      <c r="D5510" s="193"/>
      <c r="E5510" s="193"/>
      <c r="F5510" s="193" t="str">
        <f t="shared" si="10579"/>
        <v>LCD DisplayHoffman, Brian</v>
      </c>
      <c r="G5510" s="193" t="str">
        <f t="shared" ref="G5510:M5510" si="10595">G$335</f>
        <v>Hoffman, Brian</v>
      </c>
      <c r="H5510" s="193" t="str">
        <f t="shared" si="10595"/>
        <v>Fatianow, Christina</v>
      </c>
      <c r="I5510" s="193" t="str">
        <f t="shared" si="10595"/>
        <v>EN171</v>
      </c>
      <c r="J5510" s="193" t="str">
        <f t="shared" si="10595"/>
        <v>ENCOMPASS SUPPLY CHAIN SOLUT. INC</v>
      </c>
      <c r="K5510" s="193" t="str">
        <f t="shared" si="10595"/>
        <v>all</v>
      </c>
      <c r="L5510" s="193">
        <f t="shared" si="10595"/>
        <v>0</v>
      </c>
      <c r="M5510" s="193">
        <f t="shared" si="10595"/>
        <v>0</v>
      </c>
      <c r="N5510" s="193" t="str">
        <f t="shared" si="10466"/>
        <v>LCD Display</v>
      </c>
      <c r="AA5510" s="193">
        <f t="shared" si="10581"/>
        <v>0</v>
      </c>
      <c r="AB5510" s="193" t="str">
        <f t="shared" ref="AB5510" si="10596">AB$335</f>
        <v>Fatianow, Christina</v>
      </c>
    </row>
    <row r="5511" spans="1:28" s="188" customFormat="1" ht="17.399999999999999">
      <c r="A5511" s="193" t="str">
        <f t="shared" si="10576"/>
        <v>LCD Display</v>
      </c>
      <c r="B5511" s="193" t="str">
        <f t="shared" si="10577"/>
        <v>FE020LCD Display</v>
      </c>
      <c r="C5511" s="193" t="str">
        <f t="shared" si="10578"/>
        <v>LCD DisplayFatianow, Christina</v>
      </c>
      <c r="D5511" s="193"/>
      <c r="E5511" s="193"/>
      <c r="F5511" s="193" t="str">
        <f t="shared" si="10579"/>
        <v>LCD DisplayHoffman, Brian</v>
      </c>
      <c r="G5511" s="193" t="str">
        <f t="shared" ref="G5511:M5511" si="10597">G$336</f>
        <v>Hoffman, Brian</v>
      </c>
      <c r="H5511" s="193" t="str">
        <f t="shared" si="10597"/>
        <v>Fatianow, Christina</v>
      </c>
      <c r="I5511" s="193" t="str">
        <f t="shared" si="10597"/>
        <v>FE020</v>
      </c>
      <c r="J5511" s="193" t="str">
        <f t="shared" si="10597"/>
        <v>FERGUSON ENTER</v>
      </c>
      <c r="K5511" s="193" t="str">
        <f t="shared" si="10597"/>
        <v>all</v>
      </c>
      <c r="L5511" s="193">
        <f t="shared" si="10597"/>
        <v>0</v>
      </c>
      <c r="M5511" s="193">
        <f t="shared" si="10597"/>
        <v>0</v>
      </c>
      <c r="N5511" s="193" t="str">
        <f t="shared" si="10466"/>
        <v>LCD Display</v>
      </c>
      <c r="AA5511" s="193">
        <f t="shared" si="10581"/>
        <v>0</v>
      </c>
      <c r="AB5511" s="193" t="str">
        <f t="shared" ref="AB5511" si="10598">AB$336</f>
        <v>Fatianow, Christina</v>
      </c>
    </row>
    <row r="5512" spans="1:28" s="188" customFormat="1" ht="17.399999999999999">
      <c r="A5512" s="193" t="str">
        <f t="shared" si="10576"/>
        <v>LCD Display</v>
      </c>
      <c r="B5512" s="193" t="str">
        <f t="shared" si="10577"/>
        <v>FI376LCD Display</v>
      </c>
      <c r="C5512" s="193" t="str">
        <f t="shared" si="10578"/>
        <v>LCD DisplayFatianow, Christina</v>
      </c>
      <c r="D5512" s="193"/>
      <c r="E5512" s="193"/>
      <c r="F5512" s="193" t="str">
        <f t="shared" si="10579"/>
        <v>LCD DisplayHoffman, Brian</v>
      </c>
      <c r="G5512" s="193" t="str">
        <f t="shared" ref="G5512:M5512" si="10599">G$337</f>
        <v>Hoffman, Brian</v>
      </c>
      <c r="H5512" s="193" t="str">
        <f t="shared" si="10599"/>
        <v>Fatianow, Christina</v>
      </c>
      <c r="I5512" s="193" t="str">
        <f t="shared" si="10599"/>
        <v>FI376</v>
      </c>
      <c r="J5512" s="193" t="str">
        <f t="shared" si="10599"/>
        <v>5-BELOW</v>
      </c>
      <c r="K5512" s="193" t="str">
        <f t="shared" si="10599"/>
        <v>all</v>
      </c>
      <c r="L5512" s="193">
        <f t="shared" si="10599"/>
        <v>0</v>
      </c>
      <c r="M5512" s="193">
        <f t="shared" si="10599"/>
        <v>0</v>
      </c>
      <c r="N5512" s="193" t="str">
        <f t="shared" ref="N5512:N5575" si="10600">A5512</f>
        <v>LCD Display</v>
      </c>
      <c r="AA5512" s="193">
        <f t="shared" si="10581"/>
        <v>0</v>
      </c>
      <c r="AB5512" s="193" t="str">
        <f t="shared" ref="AB5512" si="10601">AB$337</f>
        <v>Fatianow, Christina</v>
      </c>
    </row>
    <row r="5513" spans="1:28" s="188" customFormat="1" ht="17.399999999999999">
      <c r="A5513" s="193" t="str">
        <f t="shared" si="10576"/>
        <v>LCD Display</v>
      </c>
      <c r="B5513" s="193" t="str">
        <f t="shared" si="10577"/>
        <v>HA110LCD Display</v>
      </c>
      <c r="C5513" s="193" t="str">
        <f t="shared" si="10578"/>
        <v>LCD DisplayFatianow, Christina</v>
      </c>
      <c r="D5513" s="193"/>
      <c r="E5513" s="193"/>
      <c r="F5513" s="193" t="str">
        <f t="shared" si="10579"/>
        <v>LCD DisplayHoffman, Brian</v>
      </c>
      <c r="G5513" s="193" t="str">
        <f t="shared" ref="G5513:M5513" si="10602">G$338</f>
        <v>Hoffman, Brian</v>
      </c>
      <c r="H5513" s="193" t="str">
        <f t="shared" si="10602"/>
        <v>Fatianow, Christina</v>
      </c>
      <c r="I5513" s="193" t="str">
        <f t="shared" si="10602"/>
        <v>HA110</v>
      </c>
      <c r="J5513" s="193" t="str">
        <f t="shared" si="10602"/>
        <v>HAMMACHER SCHLEMMER</v>
      </c>
      <c r="K5513" s="193" t="str">
        <f t="shared" si="10602"/>
        <v>all</v>
      </c>
      <c r="L5513" s="193">
        <f t="shared" si="10602"/>
        <v>0</v>
      </c>
      <c r="M5513" s="193">
        <f t="shared" si="10602"/>
        <v>0</v>
      </c>
      <c r="N5513" s="193" t="str">
        <f t="shared" si="10600"/>
        <v>LCD Display</v>
      </c>
      <c r="AA5513" s="193">
        <f t="shared" si="10581"/>
        <v>0</v>
      </c>
      <c r="AB5513" s="193" t="str">
        <f t="shared" ref="AB5513" si="10603">AB$338</f>
        <v>Fatianow, Christina</v>
      </c>
    </row>
    <row r="5514" spans="1:28" s="188" customFormat="1" ht="17.399999999999999">
      <c r="A5514" s="193" t="str">
        <f t="shared" si="10576"/>
        <v>LCD Display</v>
      </c>
      <c r="B5514" s="193" t="str">
        <f t="shared" si="10577"/>
        <v>HE085LCD Display</v>
      </c>
      <c r="C5514" s="193" t="str">
        <f t="shared" si="10578"/>
        <v>LCD DisplayFatianow, Christina</v>
      </c>
      <c r="D5514" s="193"/>
      <c r="E5514" s="193"/>
      <c r="F5514" s="193" t="str">
        <f t="shared" si="10579"/>
        <v>LCD DisplayHoffman, Brian</v>
      </c>
      <c r="G5514" s="193" t="str">
        <f t="shared" ref="G5514:M5514" si="10604">G$339</f>
        <v>Hoffman, Brian</v>
      </c>
      <c r="H5514" s="193" t="str">
        <f t="shared" si="10604"/>
        <v>Fatianow, Christina</v>
      </c>
      <c r="I5514" s="193" t="str">
        <f t="shared" si="10604"/>
        <v>HE085</v>
      </c>
      <c r="J5514" s="193" t="str">
        <f t="shared" si="10604"/>
        <v>HESCO</v>
      </c>
      <c r="K5514" s="193" t="str">
        <f t="shared" si="10604"/>
        <v>all</v>
      </c>
      <c r="L5514" s="193">
        <f t="shared" si="10604"/>
        <v>0</v>
      </c>
      <c r="M5514" s="193">
        <f t="shared" si="10604"/>
        <v>0</v>
      </c>
      <c r="N5514" s="193" t="str">
        <f t="shared" si="10600"/>
        <v>LCD Display</v>
      </c>
      <c r="AA5514" s="193">
        <f t="shared" si="10581"/>
        <v>0</v>
      </c>
      <c r="AB5514" s="193" t="str">
        <f t="shared" ref="AB5514" si="10605">AB$339</f>
        <v>Fatianow, Christina</v>
      </c>
    </row>
    <row r="5515" spans="1:28" s="188" customFormat="1" ht="17.399999999999999">
      <c r="A5515" s="193" t="str">
        <f t="shared" si="10576"/>
        <v>LCD Display</v>
      </c>
      <c r="B5515" s="193" t="str">
        <f t="shared" si="10577"/>
        <v>JE050LCD Display</v>
      </c>
      <c r="C5515" s="193" t="str">
        <f t="shared" si="10578"/>
        <v>LCD DisplayFatianow, Christina</v>
      </c>
      <c r="D5515" s="193"/>
      <c r="E5515" s="193"/>
      <c r="F5515" s="193" t="str">
        <f t="shared" si="10579"/>
        <v>LCD DisplayHoffman, Brian</v>
      </c>
      <c r="G5515" s="193" t="str">
        <f t="shared" ref="G5515:M5515" si="10606">G$340</f>
        <v>Hoffman, Brian</v>
      </c>
      <c r="H5515" s="193" t="str">
        <f t="shared" si="10606"/>
        <v>Fatianow, Christina</v>
      </c>
      <c r="I5515" s="193" t="str">
        <f t="shared" si="10606"/>
        <v>JE050</v>
      </c>
      <c r="J5515" s="193" t="str">
        <f t="shared" si="10606"/>
        <v>JENNE DISTRIBUTORS I</v>
      </c>
      <c r="K5515" s="193" t="str">
        <f t="shared" si="10606"/>
        <v>all</v>
      </c>
      <c r="L5515" s="193">
        <f t="shared" si="10606"/>
        <v>0</v>
      </c>
      <c r="M5515" s="193">
        <f t="shared" si="10606"/>
        <v>0</v>
      </c>
      <c r="N5515" s="193" t="str">
        <f t="shared" si="10600"/>
        <v>LCD Display</v>
      </c>
      <c r="AA5515" s="193">
        <f t="shared" si="10581"/>
        <v>0</v>
      </c>
      <c r="AB5515" s="193" t="str">
        <f t="shared" ref="AB5515" si="10607">AB$340</f>
        <v>Fatianow, Christina</v>
      </c>
    </row>
    <row r="5516" spans="1:28" s="188" customFormat="1" ht="17.399999999999999">
      <c r="A5516" s="193" t="str">
        <f t="shared" si="10576"/>
        <v>LCD Display</v>
      </c>
      <c r="B5516" s="193" t="str">
        <f t="shared" si="10577"/>
        <v>JE341LCD Display</v>
      </c>
      <c r="C5516" s="193" t="str">
        <f t="shared" si="10578"/>
        <v>LCD DisplayFatianow, Christina</v>
      </c>
      <c r="D5516" s="193"/>
      <c r="E5516" s="193"/>
      <c r="F5516" s="193" t="str">
        <f t="shared" si="10579"/>
        <v>LCD DisplayHoffman, Brian</v>
      </c>
      <c r="G5516" s="193" t="str">
        <f t="shared" ref="G5516:M5516" si="10608">G$341</f>
        <v>Hoffman, Brian</v>
      </c>
      <c r="H5516" s="193" t="str">
        <f t="shared" si="10608"/>
        <v>Fatianow, Christina</v>
      </c>
      <c r="I5516" s="193" t="str">
        <f t="shared" si="10608"/>
        <v>JE341</v>
      </c>
      <c r="J5516" s="193" t="str">
        <f t="shared" si="10608"/>
        <v>JENSEN DISTRIBUTION SERVICES</v>
      </c>
      <c r="K5516" s="193" t="str">
        <f t="shared" si="10608"/>
        <v>all</v>
      </c>
      <c r="L5516" s="193">
        <f t="shared" si="10608"/>
        <v>0</v>
      </c>
      <c r="M5516" s="193">
        <f t="shared" si="10608"/>
        <v>0</v>
      </c>
      <c r="N5516" s="193" t="str">
        <f t="shared" si="10600"/>
        <v>LCD Display</v>
      </c>
      <c r="AA5516" s="193">
        <f t="shared" si="10581"/>
        <v>0</v>
      </c>
      <c r="AB5516" s="193" t="str">
        <f t="shared" ref="AB5516" si="10609">AB$341</f>
        <v>Fatianow, Christina</v>
      </c>
    </row>
    <row r="5517" spans="1:28" s="188" customFormat="1" ht="17.399999999999999">
      <c r="A5517" s="193" t="str">
        <f t="shared" si="10576"/>
        <v>LCD Display</v>
      </c>
      <c r="B5517" s="193" t="str">
        <f t="shared" si="10577"/>
        <v>KE160LCD Display</v>
      </c>
      <c r="C5517" s="193" t="str">
        <f t="shared" si="10578"/>
        <v>LCD DisplayFatianow, Christina</v>
      </c>
      <c r="D5517" s="193"/>
      <c r="E5517" s="193"/>
      <c r="F5517" s="193" t="str">
        <f t="shared" si="10579"/>
        <v>LCD DisplayHoffman, Brian</v>
      </c>
      <c r="G5517" s="193" t="str">
        <f t="shared" ref="G5517:M5517" si="10610">G$342</f>
        <v>Hoffman, Brian</v>
      </c>
      <c r="H5517" s="193" t="str">
        <f t="shared" si="10610"/>
        <v>Fatianow, Christina</v>
      </c>
      <c r="I5517" s="193" t="str">
        <f t="shared" si="10610"/>
        <v>KE160</v>
      </c>
      <c r="J5517" s="193" t="str">
        <f t="shared" si="10610"/>
        <v>KEI TRADING CO. INC.</v>
      </c>
      <c r="K5517" s="193" t="str">
        <f t="shared" si="10610"/>
        <v>all</v>
      </c>
      <c r="L5517" s="193">
        <f t="shared" si="10610"/>
        <v>0</v>
      </c>
      <c r="M5517" s="193">
        <f t="shared" si="10610"/>
        <v>0</v>
      </c>
      <c r="N5517" s="193" t="str">
        <f t="shared" si="10600"/>
        <v>LCD Display</v>
      </c>
      <c r="AA5517" s="193">
        <f t="shared" si="10581"/>
        <v>0</v>
      </c>
      <c r="AB5517" s="193" t="str">
        <f t="shared" ref="AB5517" si="10611">AB$342</f>
        <v>Fatianow, Christina</v>
      </c>
    </row>
    <row r="5518" spans="1:28" s="188" customFormat="1" ht="17.399999999999999">
      <c r="A5518" s="193" t="str">
        <f t="shared" si="10576"/>
        <v>LCD Display</v>
      </c>
      <c r="B5518" s="193" t="str">
        <f t="shared" si="10577"/>
        <v>LT031LCD Display</v>
      </c>
      <c r="C5518" s="193" t="str">
        <f t="shared" si="10578"/>
        <v>LCD DisplayFatianow, Christina</v>
      </c>
      <c r="D5518" s="193"/>
      <c r="E5518" s="193"/>
      <c r="F5518" s="193" t="str">
        <f t="shared" si="10579"/>
        <v>LCD DisplayHoffman, Brian</v>
      </c>
      <c r="G5518" s="193" t="str">
        <f t="shared" ref="G5518:M5518" si="10612">G$343</f>
        <v>Hoffman, Brian</v>
      </c>
      <c r="H5518" s="193" t="str">
        <f t="shared" si="10612"/>
        <v>Fatianow, Christina</v>
      </c>
      <c r="I5518" s="193" t="str">
        <f t="shared" si="10612"/>
        <v>LT031</v>
      </c>
      <c r="J5518" s="193" t="str">
        <f t="shared" si="10612"/>
        <v>LTF CLUB OPERATIONS COMPANY INC</v>
      </c>
      <c r="K5518" s="193" t="str">
        <f t="shared" si="10612"/>
        <v>all</v>
      </c>
      <c r="L5518" s="193">
        <f t="shared" si="10612"/>
        <v>0</v>
      </c>
      <c r="M5518" s="193">
        <f t="shared" si="10612"/>
        <v>0</v>
      </c>
      <c r="N5518" s="193" t="str">
        <f t="shared" si="10600"/>
        <v>LCD Display</v>
      </c>
      <c r="AA5518" s="193">
        <f t="shared" si="10581"/>
        <v>0</v>
      </c>
      <c r="AB5518" s="193" t="str">
        <f t="shared" ref="AB5518" si="10613">AB$343</f>
        <v>Fatianow, Christina</v>
      </c>
    </row>
    <row r="5519" spans="1:28" s="188" customFormat="1" ht="17.399999999999999">
      <c r="A5519" s="193" t="str">
        <f t="shared" si="10576"/>
        <v>LCD Display</v>
      </c>
      <c r="B5519" s="193" t="str">
        <f t="shared" si="10577"/>
        <v>MA422LCD Display</v>
      </c>
      <c r="C5519" s="193" t="str">
        <f t="shared" si="10578"/>
        <v>LCD DisplayFatianow, Christina</v>
      </c>
      <c r="D5519" s="193"/>
      <c r="E5519" s="193"/>
      <c r="F5519" s="193" t="str">
        <f t="shared" si="10579"/>
        <v>LCD DisplayHoffman, Brian</v>
      </c>
      <c r="G5519" s="193" t="str">
        <f t="shared" ref="G5519:M5519" si="10614">G$344</f>
        <v>Hoffman, Brian</v>
      </c>
      <c r="H5519" s="193" t="str">
        <f t="shared" si="10614"/>
        <v>Fatianow, Christina</v>
      </c>
      <c r="I5519" s="193" t="str">
        <f t="shared" si="10614"/>
        <v>MA422</v>
      </c>
      <c r="J5519" s="193" t="str">
        <f t="shared" si="10614"/>
        <v>MASON COMPANIES INC</v>
      </c>
      <c r="K5519" s="193" t="str">
        <f t="shared" si="10614"/>
        <v>all</v>
      </c>
      <c r="L5519" s="193">
        <f t="shared" si="10614"/>
        <v>0</v>
      </c>
      <c r="M5519" s="193">
        <f t="shared" si="10614"/>
        <v>0</v>
      </c>
      <c r="N5519" s="193" t="str">
        <f t="shared" si="10600"/>
        <v>LCD Display</v>
      </c>
      <c r="AA5519" s="193">
        <f t="shared" si="10581"/>
        <v>0</v>
      </c>
      <c r="AB5519" s="193" t="str">
        <f t="shared" ref="AB5519" si="10615">AB$344</f>
        <v>Fatianow, Christina</v>
      </c>
    </row>
    <row r="5520" spans="1:28" s="188" customFormat="1" ht="17.399999999999999">
      <c r="A5520" s="193" t="str">
        <f t="shared" si="10576"/>
        <v>LCD Display</v>
      </c>
      <c r="B5520" s="193" t="str">
        <f t="shared" si="10577"/>
        <v>MI680LCD Display</v>
      </c>
      <c r="C5520" s="193" t="str">
        <f t="shared" si="10578"/>
        <v>LCD DisplayFatianow, Christina</v>
      </c>
      <c r="D5520" s="193"/>
      <c r="E5520" s="193"/>
      <c r="F5520" s="193" t="str">
        <f t="shared" si="10579"/>
        <v>LCD DisplayHoffman, Brian</v>
      </c>
      <c r="G5520" s="193" t="str">
        <f t="shared" ref="G5520:M5520" si="10616">G$345</f>
        <v>Hoffman, Brian</v>
      </c>
      <c r="H5520" s="193" t="str">
        <f t="shared" si="10616"/>
        <v>Fatianow, Christina</v>
      </c>
      <c r="I5520" s="193" t="str">
        <f t="shared" si="10616"/>
        <v>MI680</v>
      </c>
      <c r="J5520" s="193" t="str">
        <f t="shared" si="10616"/>
        <v>MICRO ELECTRONICS IN</v>
      </c>
      <c r="K5520" s="193" t="str">
        <f t="shared" si="10616"/>
        <v>all</v>
      </c>
      <c r="L5520" s="193">
        <f t="shared" si="10616"/>
        <v>0</v>
      </c>
      <c r="M5520" s="193">
        <f t="shared" si="10616"/>
        <v>0</v>
      </c>
      <c r="N5520" s="193" t="str">
        <f t="shared" si="10600"/>
        <v>LCD Display</v>
      </c>
      <c r="AA5520" s="193">
        <f t="shared" si="10581"/>
        <v>0</v>
      </c>
      <c r="AB5520" s="193" t="str">
        <f t="shared" ref="AB5520" si="10617">AB$345</f>
        <v>Fatianow, Christina</v>
      </c>
    </row>
    <row r="5521" spans="1:28" s="188" customFormat="1" ht="17.399999999999999">
      <c r="A5521" s="193" t="str">
        <f t="shared" si="10576"/>
        <v>LCD Display</v>
      </c>
      <c r="B5521" s="193" t="str">
        <f t="shared" si="10577"/>
        <v>MI978LCD Display</v>
      </c>
      <c r="C5521" s="193" t="str">
        <f t="shared" si="10578"/>
        <v>LCD DisplayFatianow, Christina</v>
      </c>
      <c r="D5521" s="193"/>
      <c r="E5521" s="193"/>
      <c r="F5521" s="193" t="str">
        <f t="shared" si="10579"/>
        <v>LCD DisplayHoffman, Brian</v>
      </c>
      <c r="G5521" s="193" t="str">
        <f t="shared" ref="G5521:M5521" si="10618">G$346</f>
        <v>Hoffman, Brian</v>
      </c>
      <c r="H5521" s="193" t="str">
        <f t="shared" si="10618"/>
        <v>Fatianow, Christina</v>
      </c>
      <c r="I5521" s="193" t="str">
        <f t="shared" si="10618"/>
        <v>MI978</v>
      </c>
      <c r="J5521" s="193" t="str">
        <f t="shared" si="10618"/>
        <v>MID-STATE DISTRIBUTING COMPANY</v>
      </c>
      <c r="K5521" s="193" t="str">
        <f t="shared" si="10618"/>
        <v>all</v>
      </c>
      <c r="L5521" s="193">
        <f t="shared" si="10618"/>
        <v>0</v>
      </c>
      <c r="M5521" s="193">
        <f t="shared" si="10618"/>
        <v>0</v>
      </c>
      <c r="N5521" s="193" t="str">
        <f t="shared" si="10600"/>
        <v>LCD Display</v>
      </c>
      <c r="AA5521" s="193">
        <f t="shared" si="10581"/>
        <v>0</v>
      </c>
      <c r="AB5521" s="193" t="str">
        <f t="shared" ref="AB5521" si="10619">AB$346</f>
        <v>Fatianow, Christina</v>
      </c>
    </row>
    <row r="5522" spans="1:28" s="188" customFormat="1" ht="17.399999999999999">
      <c r="A5522" s="193" t="str">
        <f t="shared" si="10576"/>
        <v>LCD Display</v>
      </c>
      <c r="B5522" s="193" t="str">
        <f t="shared" si="10577"/>
        <v>OL136LCD Display</v>
      </c>
      <c r="C5522" s="193" t="str">
        <f t="shared" si="10578"/>
        <v>LCD DisplayFatianow, Christina</v>
      </c>
      <c r="D5522" s="193"/>
      <c r="E5522" s="193"/>
      <c r="F5522" s="193" t="str">
        <f t="shared" si="10579"/>
        <v>LCD DisplayHoffman, Brian</v>
      </c>
      <c r="G5522" s="193" t="str">
        <f t="shared" ref="G5522:M5522" si="10620">G$347</f>
        <v>Hoffman, Brian</v>
      </c>
      <c r="H5522" s="193" t="str">
        <f t="shared" si="10620"/>
        <v>Fatianow, Christina</v>
      </c>
      <c r="I5522" s="193" t="str">
        <f t="shared" si="10620"/>
        <v>OL136</v>
      </c>
      <c r="J5522" s="193" t="str">
        <f t="shared" si="10620"/>
        <v>OLYMPIA TRADING.COM INC.</v>
      </c>
      <c r="K5522" s="193" t="str">
        <f t="shared" si="10620"/>
        <v>all</v>
      </c>
      <c r="L5522" s="193">
        <f t="shared" si="10620"/>
        <v>0</v>
      </c>
      <c r="M5522" s="193">
        <f t="shared" si="10620"/>
        <v>0</v>
      </c>
      <c r="N5522" s="193" t="str">
        <f t="shared" si="10600"/>
        <v>LCD Display</v>
      </c>
      <c r="AA5522" s="193">
        <f t="shared" si="10581"/>
        <v>0</v>
      </c>
      <c r="AB5522" s="193" t="str">
        <f t="shared" ref="AB5522" si="10621">AB$347</f>
        <v>Fatianow, Christina</v>
      </c>
    </row>
    <row r="5523" spans="1:28" s="188" customFormat="1" ht="17.399999999999999">
      <c r="A5523" s="193" t="str">
        <f t="shared" si="10576"/>
        <v>LCD Display</v>
      </c>
      <c r="B5523" s="193" t="str">
        <f t="shared" si="10577"/>
        <v>OV030LCD Display</v>
      </c>
      <c r="C5523" s="193" t="str">
        <f t="shared" si="10578"/>
        <v>LCD DisplayFatianow, Christina</v>
      </c>
      <c r="D5523" s="193"/>
      <c r="E5523" s="193"/>
      <c r="F5523" s="193" t="str">
        <f t="shared" si="10579"/>
        <v>LCD DisplayHoffman, Brian</v>
      </c>
      <c r="G5523" s="193" t="str">
        <f t="shared" ref="G5523:M5523" si="10622">G$348</f>
        <v>Hoffman, Brian</v>
      </c>
      <c r="H5523" s="193" t="str">
        <f t="shared" si="10622"/>
        <v>Fatianow, Christina</v>
      </c>
      <c r="I5523" s="193" t="str">
        <f t="shared" si="10622"/>
        <v>OV030</v>
      </c>
      <c r="J5523" s="193" t="str">
        <f t="shared" si="10622"/>
        <v>OVERSEAS CONNECTION</v>
      </c>
      <c r="K5523" s="193" t="str">
        <f t="shared" si="10622"/>
        <v>all</v>
      </c>
      <c r="L5523" s="193">
        <f t="shared" si="10622"/>
        <v>0</v>
      </c>
      <c r="M5523" s="193">
        <f t="shared" si="10622"/>
        <v>0</v>
      </c>
      <c r="N5523" s="193" t="str">
        <f t="shared" si="10600"/>
        <v>LCD Display</v>
      </c>
      <c r="AA5523" s="193">
        <f t="shared" si="10581"/>
        <v>0</v>
      </c>
      <c r="AB5523" s="193" t="str">
        <f t="shared" ref="AB5523" si="10623">AB$348</f>
        <v>Fatianow, Christina</v>
      </c>
    </row>
    <row r="5524" spans="1:28" s="188" customFormat="1" ht="17.399999999999999">
      <c r="A5524" s="193" t="str">
        <f t="shared" si="10576"/>
        <v>LCD Display</v>
      </c>
      <c r="B5524" s="193" t="str">
        <f t="shared" si="10577"/>
        <v>PE265LCD Display</v>
      </c>
      <c r="C5524" s="193" t="str">
        <f t="shared" si="10578"/>
        <v>LCD DisplayFatianow, Christina</v>
      </c>
      <c r="D5524" s="193"/>
      <c r="E5524" s="193"/>
      <c r="F5524" s="193" t="str">
        <f t="shared" si="10579"/>
        <v>LCD DisplayHoffman, Brian</v>
      </c>
      <c r="G5524" s="193" t="str">
        <f t="shared" ref="G5524:M5524" si="10624">G$349</f>
        <v>Hoffman, Brian</v>
      </c>
      <c r="H5524" s="193" t="str">
        <f t="shared" si="10624"/>
        <v>Fatianow, Christina</v>
      </c>
      <c r="I5524" s="193" t="str">
        <f t="shared" si="10624"/>
        <v>PE265</v>
      </c>
      <c r="J5524" s="193" t="str">
        <f t="shared" si="10624"/>
        <v>PETRA INDUSTRIES INC</v>
      </c>
      <c r="K5524" s="193" t="str">
        <f t="shared" si="10624"/>
        <v>all</v>
      </c>
      <c r="L5524" s="193">
        <f t="shared" si="10624"/>
        <v>0</v>
      </c>
      <c r="M5524" s="193">
        <f t="shared" si="10624"/>
        <v>0</v>
      </c>
      <c r="N5524" s="193" t="str">
        <f t="shared" si="10600"/>
        <v>LCD Display</v>
      </c>
      <c r="AA5524" s="193">
        <f t="shared" si="10581"/>
        <v>0</v>
      </c>
      <c r="AB5524" s="193" t="str">
        <f t="shared" ref="AB5524" si="10625">AB$349</f>
        <v>Fatianow, Christina</v>
      </c>
    </row>
    <row r="5525" spans="1:28" s="188" customFormat="1" ht="17.399999999999999">
      <c r="A5525" s="193" t="str">
        <f t="shared" si="10576"/>
        <v>LCD Display</v>
      </c>
      <c r="B5525" s="193" t="str">
        <f t="shared" si="10577"/>
        <v>PE370LCD Display</v>
      </c>
      <c r="C5525" s="193" t="str">
        <f t="shared" si="10578"/>
        <v>LCD DisplayFatianow, Christina</v>
      </c>
      <c r="D5525" s="193"/>
      <c r="E5525" s="193"/>
      <c r="F5525" s="193" t="str">
        <f t="shared" si="10579"/>
        <v>LCD DisplayHoffman, Brian</v>
      </c>
      <c r="G5525" s="193" t="str">
        <f t="shared" ref="G5525:M5525" si="10626">G$350</f>
        <v>Hoffman, Brian</v>
      </c>
      <c r="H5525" s="193" t="str">
        <f t="shared" si="10626"/>
        <v>Fatianow, Christina</v>
      </c>
      <c r="I5525" s="193" t="str">
        <f t="shared" si="10626"/>
        <v>PE370</v>
      </c>
      <c r="J5525" s="193" t="str">
        <f t="shared" si="10626"/>
        <v>PETRO-GEN</v>
      </c>
      <c r="K5525" s="193" t="str">
        <f t="shared" si="10626"/>
        <v>all</v>
      </c>
      <c r="L5525" s="193">
        <f t="shared" si="10626"/>
        <v>0</v>
      </c>
      <c r="M5525" s="193">
        <f t="shared" si="10626"/>
        <v>0</v>
      </c>
      <c r="N5525" s="193" t="str">
        <f t="shared" si="10600"/>
        <v>LCD Display</v>
      </c>
      <c r="AA5525" s="193">
        <f t="shared" si="10581"/>
        <v>0</v>
      </c>
      <c r="AB5525" s="193" t="str">
        <f t="shared" ref="AB5525" si="10627">AB$350</f>
        <v>Fatianow, Christina</v>
      </c>
    </row>
    <row r="5526" spans="1:28" s="188" customFormat="1" ht="17.399999999999999">
      <c r="A5526" s="193" t="str">
        <f t="shared" si="10576"/>
        <v>LCD Display</v>
      </c>
      <c r="B5526" s="193" t="str">
        <f t="shared" si="10577"/>
        <v>RB005LCD Display</v>
      </c>
      <c r="C5526" s="193" t="str">
        <f t="shared" si="10578"/>
        <v>LCD DisplayFatianow, Christina</v>
      </c>
      <c r="D5526" s="193"/>
      <c r="E5526" s="193"/>
      <c r="F5526" s="193" t="str">
        <f t="shared" si="10579"/>
        <v>LCD DisplayHoffman, Brian</v>
      </c>
      <c r="G5526" s="193" t="str">
        <f t="shared" ref="G5526:M5526" si="10628">G$351</f>
        <v>Hoffman, Brian</v>
      </c>
      <c r="H5526" s="193" t="str">
        <f t="shared" si="10628"/>
        <v>Fatianow, Christina</v>
      </c>
      <c r="I5526" s="193" t="str">
        <f t="shared" si="10628"/>
        <v>RB005</v>
      </c>
      <c r="J5526" s="193" t="str">
        <f t="shared" si="10628"/>
        <v>R &amp; B WHOLESALE DISTRIBUTORS INC</v>
      </c>
      <c r="K5526" s="193" t="str">
        <f t="shared" si="10628"/>
        <v>all</v>
      </c>
      <c r="L5526" s="193">
        <f t="shared" si="10628"/>
        <v>0</v>
      </c>
      <c r="M5526" s="193">
        <f t="shared" si="10628"/>
        <v>0</v>
      </c>
      <c r="N5526" s="193" t="str">
        <f t="shared" si="10600"/>
        <v>LCD Display</v>
      </c>
      <c r="AA5526" s="193">
        <f t="shared" si="10581"/>
        <v>0</v>
      </c>
      <c r="AB5526" s="193" t="str">
        <f t="shared" ref="AB5526" si="10629">AB$351</f>
        <v>Fatianow, Christina</v>
      </c>
    </row>
    <row r="5527" spans="1:28" s="188" customFormat="1" ht="17.399999999999999">
      <c r="A5527" s="193" t="str">
        <f t="shared" si="10576"/>
        <v>LCD Display</v>
      </c>
      <c r="B5527" s="193" t="str">
        <f t="shared" si="10577"/>
        <v>SA830LCD Display</v>
      </c>
      <c r="C5527" s="193" t="str">
        <f t="shared" si="10578"/>
        <v>LCD DisplayFatianow, Christina</v>
      </c>
      <c r="D5527" s="193"/>
      <c r="E5527" s="193"/>
      <c r="F5527" s="193" t="str">
        <f t="shared" si="10579"/>
        <v>LCD DisplayHoffman, Brian</v>
      </c>
      <c r="G5527" s="193" t="str">
        <f t="shared" ref="G5527:M5527" si="10630">G$352</f>
        <v>Hoffman, Brian</v>
      </c>
      <c r="H5527" s="193" t="str">
        <f t="shared" si="10630"/>
        <v>Fatianow, Christina</v>
      </c>
      <c r="I5527" s="193" t="str">
        <f t="shared" si="10630"/>
        <v>SA830</v>
      </c>
      <c r="J5527" s="193" t="str">
        <f t="shared" si="10630"/>
        <v>SAMSONIC TRADING CO</v>
      </c>
      <c r="K5527" s="193" t="str">
        <f t="shared" si="10630"/>
        <v>all</v>
      </c>
      <c r="L5527" s="193">
        <f t="shared" si="10630"/>
        <v>0</v>
      </c>
      <c r="M5527" s="193">
        <f t="shared" si="10630"/>
        <v>0</v>
      </c>
      <c r="N5527" s="193" t="str">
        <f t="shared" si="10600"/>
        <v>LCD Display</v>
      </c>
      <c r="AA5527" s="193">
        <f t="shared" si="10581"/>
        <v>0</v>
      </c>
      <c r="AB5527" s="193" t="str">
        <f t="shared" ref="AB5527" si="10631">AB$352</f>
        <v>Fatianow, Christina</v>
      </c>
    </row>
    <row r="5528" spans="1:28" s="188" customFormat="1" ht="17.399999999999999">
      <c r="A5528" s="193" t="str">
        <f t="shared" si="10576"/>
        <v>LCD Display</v>
      </c>
      <c r="B5528" s="193" t="str">
        <f t="shared" si="10577"/>
        <v>SE831LCD Display</v>
      </c>
      <c r="C5528" s="193" t="str">
        <f t="shared" si="10578"/>
        <v>LCD DisplayFatianow, Christina</v>
      </c>
      <c r="D5528" s="193"/>
      <c r="E5528" s="193"/>
      <c r="F5528" s="193" t="str">
        <f t="shared" si="10579"/>
        <v>LCD DisplayHoffman, Brian</v>
      </c>
      <c r="G5528" s="193" t="str">
        <f t="shared" ref="G5528:M5528" si="10632">G$353</f>
        <v>Hoffman, Brian</v>
      </c>
      <c r="H5528" s="193" t="str">
        <f t="shared" si="10632"/>
        <v>Fatianow, Christina</v>
      </c>
      <c r="I5528" s="193" t="str">
        <f t="shared" si="10632"/>
        <v>SE831</v>
      </c>
      <c r="J5528" s="193" t="str">
        <f t="shared" si="10632"/>
        <v>SEVENTH AVENUE INC</v>
      </c>
      <c r="K5528" s="193" t="str">
        <f t="shared" si="10632"/>
        <v>all</v>
      </c>
      <c r="L5528" s="193">
        <f t="shared" si="10632"/>
        <v>0</v>
      </c>
      <c r="M5528" s="193">
        <f t="shared" si="10632"/>
        <v>0</v>
      </c>
      <c r="N5528" s="193" t="str">
        <f t="shared" si="10600"/>
        <v>LCD Display</v>
      </c>
      <c r="AA5528" s="193">
        <f t="shared" si="10581"/>
        <v>0</v>
      </c>
      <c r="AB5528" s="193" t="str">
        <f t="shared" ref="AB5528" si="10633">AB$353</f>
        <v>Fatianow, Christina</v>
      </c>
    </row>
    <row r="5529" spans="1:28" s="188" customFormat="1" ht="17.399999999999999">
      <c r="A5529" s="193" t="str">
        <f t="shared" si="10576"/>
        <v>LCD Display</v>
      </c>
      <c r="B5529" s="193" t="str">
        <f t="shared" si="10577"/>
        <v>SH880LCD Display</v>
      </c>
      <c r="C5529" s="193" t="str">
        <f t="shared" si="10578"/>
        <v>LCD DisplayFatianow, Christina</v>
      </c>
      <c r="D5529" s="193"/>
      <c r="E5529" s="193"/>
      <c r="F5529" s="193" t="str">
        <f t="shared" si="10579"/>
        <v>LCD DisplayHoffman, Brian</v>
      </c>
      <c r="G5529" s="193" t="str">
        <f t="shared" ref="G5529:M5529" si="10634">G$354</f>
        <v>Hoffman, Brian</v>
      </c>
      <c r="H5529" s="193" t="str">
        <f t="shared" si="10634"/>
        <v>Fatianow, Christina</v>
      </c>
      <c r="I5529" s="193" t="str">
        <f t="shared" si="10634"/>
        <v>SH880</v>
      </c>
      <c r="J5529" s="193" t="str">
        <f t="shared" si="10634"/>
        <v>SHAVER.COM</v>
      </c>
      <c r="K5529" s="193" t="str">
        <f t="shared" si="10634"/>
        <v>all</v>
      </c>
      <c r="L5529" s="193">
        <f t="shared" si="10634"/>
        <v>0</v>
      </c>
      <c r="M5529" s="193">
        <f t="shared" si="10634"/>
        <v>0</v>
      </c>
      <c r="N5529" s="193" t="str">
        <f t="shared" si="10600"/>
        <v>LCD Display</v>
      </c>
      <c r="AA5529" s="193">
        <f t="shared" si="10581"/>
        <v>0</v>
      </c>
      <c r="AB5529" s="193" t="str">
        <f t="shared" ref="AB5529" si="10635">AB$354</f>
        <v>Fatianow, Christina</v>
      </c>
    </row>
    <row r="5530" spans="1:28" s="188" customFormat="1" ht="17.399999999999999">
      <c r="A5530" s="193" t="str">
        <f t="shared" si="10576"/>
        <v>LCD Display</v>
      </c>
      <c r="B5530" s="193" t="str">
        <f t="shared" si="10577"/>
        <v>SU260LCD Display</v>
      </c>
      <c r="C5530" s="193" t="str">
        <f t="shared" si="10578"/>
        <v>LCD DisplayFatianow, Christina</v>
      </c>
      <c r="D5530" s="193"/>
      <c r="E5530" s="193"/>
      <c r="F5530" s="193" t="str">
        <f t="shared" si="10579"/>
        <v>LCD DisplayHoffman, Brian</v>
      </c>
      <c r="G5530" s="193" t="str">
        <f t="shared" ref="G5530:M5530" si="10636">G$355</f>
        <v>Hoffman, Brian</v>
      </c>
      <c r="H5530" s="193" t="str">
        <f t="shared" si="10636"/>
        <v>Fatianow, Christina</v>
      </c>
      <c r="I5530" s="193" t="str">
        <f t="shared" si="10636"/>
        <v>SU260</v>
      </c>
      <c r="J5530" s="193" t="str">
        <f t="shared" si="10636"/>
        <v>SUMMIT IMPORT CORP.</v>
      </c>
      <c r="K5530" s="193" t="str">
        <f t="shared" si="10636"/>
        <v>all</v>
      </c>
      <c r="L5530" s="193">
        <f t="shared" si="10636"/>
        <v>0</v>
      </c>
      <c r="M5530" s="193">
        <f t="shared" si="10636"/>
        <v>0</v>
      </c>
      <c r="N5530" s="193" t="str">
        <f t="shared" si="10600"/>
        <v>LCD Display</v>
      </c>
      <c r="AA5530" s="193">
        <f t="shared" si="10581"/>
        <v>0</v>
      </c>
      <c r="AB5530" s="193" t="str">
        <f t="shared" ref="AB5530" si="10637">AB$355</f>
        <v>Fatianow, Christina</v>
      </c>
    </row>
    <row r="5531" spans="1:28" s="188" customFormat="1" ht="17.399999999999999">
      <c r="A5531" s="193" t="str">
        <f t="shared" si="10576"/>
        <v>LCD Display</v>
      </c>
      <c r="B5531" s="193" t="str">
        <f t="shared" si="10577"/>
        <v>TI160LCD Display</v>
      </c>
      <c r="C5531" s="193" t="str">
        <f t="shared" si="10578"/>
        <v>LCD DisplayFatianow, Christina</v>
      </c>
      <c r="D5531" s="193"/>
      <c r="E5531" s="193"/>
      <c r="F5531" s="193" t="str">
        <f t="shared" si="10579"/>
        <v>LCD DisplayHoffman, Brian</v>
      </c>
      <c r="G5531" s="193" t="str">
        <f t="shared" ref="G5531:M5531" si="10638">G$356</f>
        <v>Hoffman, Brian</v>
      </c>
      <c r="H5531" s="193" t="str">
        <f t="shared" si="10638"/>
        <v>Fatianow, Christina</v>
      </c>
      <c r="I5531" s="193" t="str">
        <f t="shared" si="10638"/>
        <v>TI160</v>
      </c>
      <c r="J5531" s="193" t="str">
        <f t="shared" si="10638"/>
        <v>TIP TOP PARTS, USA</v>
      </c>
      <c r="K5531" s="193" t="str">
        <f t="shared" si="10638"/>
        <v>all</v>
      </c>
      <c r="L5531" s="193">
        <f t="shared" si="10638"/>
        <v>0</v>
      </c>
      <c r="M5531" s="193">
        <f t="shared" si="10638"/>
        <v>0</v>
      </c>
      <c r="N5531" s="193" t="str">
        <f t="shared" si="10600"/>
        <v>LCD Display</v>
      </c>
      <c r="AA5531" s="193">
        <f t="shared" si="10581"/>
        <v>0</v>
      </c>
      <c r="AB5531" s="193" t="str">
        <f t="shared" ref="AB5531" si="10639">AB$356</f>
        <v>Fatianow, Christina</v>
      </c>
    </row>
    <row r="5532" spans="1:28" s="188" customFormat="1" ht="17.399999999999999">
      <c r="A5532" s="193" t="str">
        <f t="shared" si="10576"/>
        <v>LCD Display</v>
      </c>
      <c r="B5532" s="193" t="str">
        <f t="shared" si="10577"/>
        <v>TR839LCD Display</v>
      </c>
      <c r="C5532" s="193" t="str">
        <f t="shared" si="10578"/>
        <v>LCD DisplayFatianow, Christina</v>
      </c>
      <c r="D5532" s="193"/>
      <c r="E5532" s="193"/>
      <c r="F5532" s="193" t="str">
        <f t="shared" si="10579"/>
        <v>LCD DisplayHoffman, Brian</v>
      </c>
      <c r="G5532" s="193" t="str">
        <f t="shared" ref="G5532:M5532" si="10640">G$357</f>
        <v>Hoffman, Brian</v>
      </c>
      <c r="H5532" s="193" t="str">
        <f t="shared" si="10640"/>
        <v>Fatianow, Christina</v>
      </c>
      <c r="I5532" s="193" t="str">
        <f t="shared" si="10640"/>
        <v>TR839</v>
      </c>
      <c r="J5532" s="193" t="str">
        <f t="shared" si="10640"/>
        <v>TRI STATE DISTRIBUTORS INC</v>
      </c>
      <c r="K5532" s="193" t="str">
        <f t="shared" si="10640"/>
        <v>all</v>
      </c>
      <c r="L5532" s="193">
        <f t="shared" si="10640"/>
        <v>0</v>
      </c>
      <c r="M5532" s="193">
        <f t="shared" si="10640"/>
        <v>0</v>
      </c>
      <c r="N5532" s="193" t="str">
        <f t="shared" si="10600"/>
        <v>LCD Display</v>
      </c>
      <c r="AA5532" s="193">
        <f t="shared" si="10581"/>
        <v>0</v>
      </c>
      <c r="AB5532" s="193" t="str">
        <f t="shared" ref="AB5532" si="10641">AB$357</f>
        <v>Fatianow, Christina</v>
      </c>
    </row>
    <row r="5533" spans="1:28" s="188" customFormat="1" ht="17.399999999999999">
      <c r="A5533" s="193" t="str">
        <f t="shared" si="10576"/>
        <v>LCD Display</v>
      </c>
      <c r="B5533" s="193" t="str">
        <f t="shared" si="10577"/>
        <v>WA130LCD Display</v>
      </c>
      <c r="C5533" s="193" t="str">
        <f t="shared" si="10578"/>
        <v>LCD DisplayFatianow, Christina</v>
      </c>
      <c r="D5533" s="193"/>
      <c r="E5533" s="193"/>
      <c r="F5533" s="193" t="str">
        <f t="shared" si="10579"/>
        <v>LCD DisplayHoffman, Brian</v>
      </c>
      <c r="G5533" s="193" t="str">
        <f t="shared" ref="G5533:M5533" si="10642">G$358</f>
        <v>Hoffman, Brian</v>
      </c>
      <c r="H5533" s="193" t="str">
        <f t="shared" si="10642"/>
        <v>Fatianow, Christina</v>
      </c>
      <c r="I5533" s="193" t="str">
        <f t="shared" si="10642"/>
        <v>WA130</v>
      </c>
      <c r="J5533" s="193" t="str">
        <f t="shared" si="10642"/>
        <v>WALKENHORST OF NAPA</v>
      </c>
      <c r="K5533" s="193" t="str">
        <f t="shared" si="10642"/>
        <v>all</v>
      </c>
      <c r="L5533" s="193">
        <f t="shared" si="10642"/>
        <v>0</v>
      </c>
      <c r="M5533" s="193">
        <f t="shared" si="10642"/>
        <v>0</v>
      </c>
      <c r="N5533" s="193" t="str">
        <f t="shared" si="10600"/>
        <v>LCD Display</v>
      </c>
      <c r="AA5533" s="193">
        <f t="shared" si="10581"/>
        <v>0</v>
      </c>
      <c r="AB5533" s="193" t="str">
        <f t="shared" ref="AB5533" si="10643">AB$358</f>
        <v>Fatianow, Christina</v>
      </c>
    </row>
    <row r="5534" spans="1:28" s="188" customFormat="1" ht="17.399999999999999">
      <c r="A5534" s="193" t="str">
        <f t="shared" si="10576"/>
        <v>LCD Display</v>
      </c>
      <c r="B5534" s="193" t="str">
        <f t="shared" si="10577"/>
        <v>WI195LCD Display</v>
      </c>
      <c r="C5534" s="193" t="str">
        <f t="shared" si="10578"/>
        <v>LCD DisplayFatianow, Christina</v>
      </c>
      <c r="D5534" s="193"/>
      <c r="E5534" s="193"/>
      <c r="F5534" s="193" t="str">
        <f t="shared" si="10579"/>
        <v>LCD DisplayHoffman, Brian</v>
      </c>
      <c r="G5534" s="193" t="str">
        <f t="shared" ref="G5534:M5534" si="10644">G$359</f>
        <v>Hoffman, Brian</v>
      </c>
      <c r="H5534" s="193" t="str">
        <f t="shared" si="10644"/>
        <v>Fatianow, Christina</v>
      </c>
      <c r="I5534" s="193" t="str">
        <f t="shared" si="10644"/>
        <v>WI195</v>
      </c>
      <c r="J5534" s="193" t="str">
        <f t="shared" si="10644"/>
        <v>WILLIAMS-SONOMA</v>
      </c>
      <c r="K5534" s="193" t="str">
        <f t="shared" si="10644"/>
        <v>all</v>
      </c>
      <c r="L5534" s="193">
        <f t="shared" si="10644"/>
        <v>0</v>
      </c>
      <c r="M5534" s="193">
        <f t="shared" si="10644"/>
        <v>0</v>
      </c>
      <c r="N5534" s="193" t="str">
        <f t="shared" si="10600"/>
        <v>LCD Display</v>
      </c>
      <c r="AA5534" s="193">
        <f t="shared" si="10581"/>
        <v>0</v>
      </c>
      <c r="AB5534" s="193" t="str">
        <f t="shared" ref="AB5534" si="10645">AB$359</f>
        <v>Fatianow, Christina</v>
      </c>
    </row>
    <row r="5535" spans="1:28" s="188" customFormat="1" ht="17.399999999999999">
      <c r="A5535" s="193" t="str">
        <f t="shared" si="10576"/>
        <v>LCD Display</v>
      </c>
      <c r="B5535" s="193" t="str">
        <f t="shared" si="10577"/>
        <v>0LCD Display</v>
      </c>
      <c r="C5535" s="193" t="str">
        <f t="shared" si="10578"/>
        <v>LCD DisplayFatianow, Christina</v>
      </c>
      <c r="D5535" s="193"/>
      <c r="E5535" s="193"/>
      <c r="F5535" s="193" t="str">
        <f t="shared" si="10579"/>
        <v>LCD DisplayHoffman, Brian</v>
      </c>
      <c r="G5535" s="193" t="str">
        <f t="shared" ref="G5535:M5535" si="10646">G$360</f>
        <v>Hoffman, Brian</v>
      </c>
      <c r="H5535" s="193" t="str">
        <f t="shared" si="10646"/>
        <v>Fatianow, Christina</v>
      </c>
      <c r="I5535" s="193">
        <f t="shared" si="10646"/>
        <v>0</v>
      </c>
      <c r="J5535" s="193" t="str">
        <f t="shared" si="10646"/>
        <v>CHECKER DISTRIBUTORS</v>
      </c>
      <c r="K5535" s="193" t="str">
        <f t="shared" si="10646"/>
        <v>all</v>
      </c>
      <c r="L5535" s="193">
        <f t="shared" si="10646"/>
        <v>0</v>
      </c>
      <c r="M5535" s="193">
        <f t="shared" si="10646"/>
        <v>0</v>
      </c>
      <c r="N5535" s="193" t="str">
        <f t="shared" si="10600"/>
        <v>LCD Display</v>
      </c>
      <c r="AA5535" s="193">
        <f t="shared" si="10581"/>
        <v>0</v>
      </c>
      <c r="AB5535" s="193" t="str">
        <f t="shared" ref="AB5535" si="10647">AB$360</f>
        <v>Fatianow, Christina</v>
      </c>
    </row>
    <row r="5536" spans="1:28" s="188" customFormat="1" ht="17.399999999999999">
      <c r="A5536" s="193" t="str">
        <f t="shared" si="10576"/>
        <v>LCD Display</v>
      </c>
      <c r="B5536" s="193" t="str">
        <f t="shared" si="10577"/>
        <v>0LCD Display</v>
      </c>
      <c r="C5536" s="193" t="str">
        <f t="shared" si="10578"/>
        <v>LCD Display0</v>
      </c>
      <c r="D5536" s="193"/>
      <c r="E5536" s="193"/>
      <c r="F5536" s="193" t="str">
        <f t="shared" si="10579"/>
        <v>LCD Display0</v>
      </c>
      <c r="G5536" s="193">
        <f t="shared" ref="G5536:M5536" si="10648">G$361</f>
        <v>0</v>
      </c>
      <c r="H5536" s="193">
        <f t="shared" si="10648"/>
        <v>0</v>
      </c>
      <c r="I5536" s="193">
        <f t="shared" si="10648"/>
        <v>0</v>
      </c>
      <c r="J5536" s="193">
        <f t="shared" si="10648"/>
        <v>0</v>
      </c>
      <c r="K5536" s="193">
        <f t="shared" si="10648"/>
        <v>0</v>
      </c>
      <c r="L5536" s="193">
        <f t="shared" si="10648"/>
        <v>0</v>
      </c>
      <c r="M5536" s="193">
        <f t="shared" si="10648"/>
        <v>0</v>
      </c>
      <c r="N5536" s="193" t="str">
        <f t="shared" si="10600"/>
        <v>LCD Display</v>
      </c>
      <c r="AA5536" s="193">
        <f t="shared" si="10581"/>
        <v>0</v>
      </c>
      <c r="AB5536" s="193">
        <f t="shared" ref="AB5536" si="10649">AB$361</f>
        <v>0</v>
      </c>
    </row>
    <row r="5537" spans="1:28" s="188" customFormat="1" ht="17.399999999999999">
      <c r="A5537" s="193" t="str">
        <f t="shared" si="10576"/>
        <v>LCD Display</v>
      </c>
      <c r="B5537" s="193" t="str">
        <f t="shared" si="10577"/>
        <v>0LCD Display</v>
      </c>
      <c r="C5537" s="193" t="str">
        <f t="shared" si="10578"/>
        <v>LCD Display0</v>
      </c>
      <c r="D5537" s="193"/>
      <c r="E5537" s="193"/>
      <c r="F5537" s="193" t="str">
        <f t="shared" si="10579"/>
        <v>LCD Display0</v>
      </c>
      <c r="G5537" s="193">
        <f t="shared" ref="G5537:M5537" si="10650">G$362</f>
        <v>0</v>
      </c>
      <c r="H5537" s="193">
        <f t="shared" si="10650"/>
        <v>0</v>
      </c>
      <c r="I5537" s="193">
        <f t="shared" si="10650"/>
        <v>0</v>
      </c>
      <c r="J5537" s="193">
        <f t="shared" si="10650"/>
        <v>0</v>
      </c>
      <c r="K5537" s="193">
        <f t="shared" si="10650"/>
        <v>0</v>
      </c>
      <c r="L5537" s="193">
        <f t="shared" si="10650"/>
        <v>0</v>
      </c>
      <c r="M5537" s="193">
        <f t="shared" si="10650"/>
        <v>0</v>
      </c>
      <c r="N5537" s="193" t="str">
        <f t="shared" si="10600"/>
        <v>LCD Display</v>
      </c>
      <c r="AA5537" s="193">
        <f t="shared" si="10581"/>
        <v>0</v>
      </c>
      <c r="AB5537" s="193">
        <f t="shared" ref="AB5537" si="10651">AB$362</f>
        <v>0</v>
      </c>
    </row>
    <row r="5538" spans="1:28" s="188" customFormat="1" ht="17.399999999999999">
      <c r="A5538" s="193" t="str">
        <f t="shared" si="10576"/>
        <v>LCD Display</v>
      </c>
      <c r="B5538" s="193" t="str">
        <f t="shared" si="10577"/>
        <v>0LCD Display</v>
      </c>
      <c r="C5538" s="193" t="str">
        <f t="shared" si="10578"/>
        <v>LCD Display0</v>
      </c>
      <c r="D5538" s="193"/>
      <c r="E5538" s="193"/>
      <c r="F5538" s="193" t="str">
        <f t="shared" si="10579"/>
        <v>LCD Display0</v>
      </c>
      <c r="G5538" s="193">
        <f t="shared" ref="G5538:M5538" si="10652">G$363</f>
        <v>0</v>
      </c>
      <c r="H5538" s="193">
        <f t="shared" si="10652"/>
        <v>0</v>
      </c>
      <c r="I5538" s="193">
        <f t="shared" si="10652"/>
        <v>0</v>
      </c>
      <c r="J5538" s="193">
        <f t="shared" si="10652"/>
        <v>0</v>
      </c>
      <c r="K5538" s="193">
        <f t="shared" si="10652"/>
        <v>0</v>
      </c>
      <c r="L5538" s="193">
        <f t="shared" si="10652"/>
        <v>0</v>
      </c>
      <c r="M5538" s="193">
        <f t="shared" si="10652"/>
        <v>0</v>
      </c>
      <c r="N5538" s="193" t="str">
        <f t="shared" si="10600"/>
        <v>LCD Display</v>
      </c>
      <c r="AA5538" s="193">
        <f t="shared" si="10581"/>
        <v>0</v>
      </c>
      <c r="AB5538" s="193">
        <f t="shared" ref="AB5538" si="10653">AB$363</f>
        <v>0</v>
      </c>
    </row>
    <row r="5539" spans="1:28" s="188" customFormat="1" ht="17.399999999999999">
      <c r="A5539" s="193" t="str">
        <f t="shared" si="10576"/>
        <v>LCD Display</v>
      </c>
      <c r="B5539" s="193" t="str">
        <f t="shared" si="10577"/>
        <v>0LCD Display</v>
      </c>
      <c r="C5539" s="193" t="str">
        <f t="shared" si="10578"/>
        <v>LCD Display0</v>
      </c>
      <c r="D5539" s="193"/>
      <c r="E5539" s="193"/>
      <c r="F5539" s="193" t="str">
        <f t="shared" si="10579"/>
        <v>LCD Display0</v>
      </c>
      <c r="G5539" s="193">
        <f t="shared" ref="G5539:M5539" si="10654">G$364</f>
        <v>0</v>
      </c>
      <c r="H5539" s="193">
        <f t="shared" si="10654"/>
        <v>0</v>
      </c>
      <c r="I5539" s="193">
        <f t="shared" si="10654"/>
        <v>0</v>
      </c>
      <c r="J5539" s="193">
        <f t="shared" si="10654"/>
        <v>0</v>
      </c>
      <c r="K5539" s="193">
        <f t="shared" si="10654"/>
        <v>0</v>
      </c>
      <c r="L5539" s="193">
        <f t="shared" si="10654"/>
        <v>0</v>
      </c>
      <c r="M5539" s="193">
        <f t="shared" si="10654"/>
        <v>0</v>
      </c>
      <c r="N5539" s="193" t="str">
        <f t="shared" si="10600"/>
        <v>LCD Display</v>
      </c>
      <c r="AA5539" s="193">
        <f t="shared" si="10581"/>
        <v>0</v>
      </c>
      <c r="AB5539" s="193">
        <f t="shared" ref="AB5539" si="10655">AB$364</f>
        <v>0</v>
      </c>
    </row>
    <row r="5540" spans="1:28" s="188" customFormat="1" ht="17.399999999999999">
      <c r="A5540" s="193" t="str">
        <f t="shared" si="10576"/>
        <v>LCD Display</v>
      </c>
      <c r="B5540" s="193" t="str">
        <f t="shared" si="10577"/>
        <v>0LCD Display</v>
      </c>
      <c r="C5540" s="193" t="str">
        <f t="shared" si="10578"/>
        <v>LCD Display0</v>
      </c>
      <c r="D5540" s="193"/>
      <c r="E5540" s="193"/>
      <c r="F5540" s="193" t="str">
        <f t="shared" si="10579"/>
        <v>LCD Display0</v>
      </c>
      <c r="G5540" s="193">
        <f t="shared" ref="G5540:M5540" si="10656">G$365</f>
        <v>0</v>
      </c>
      <c r="H5540" s="193">
        <f t="shared" si="10656"/>
        <v>0</v>
      </c>
      <c r="I5540" s="193">
        <f t="shared" si="10656"/>
        <v>0</v>
      </c>
      <c r="J5540" s="193">
        <f t="shared" si="10656"/>
        <v>0</v>
      </c>
      <c r="K5540" s="193">
        <f t="shared" si="10656"/>
        <v>0</v>
      </c>
      <c r="L5540" s="193">
        <f t="shared" si="10656"/>
        <v>0</v>
      </c>
      <c r="M5540" s="193">
        <f t="shared" si="10656"/>
        <v>0</v>
      </c>
      <c r="N5540" s="193" t="str">
        <f t="shared" si="10600"/>
        <v>LCD Display</v>
      </c>
      <c r="AA5540" s="193">
        <f t="shared" si="10581"/>
        <v>0</v>
      </c>
      <c r="AB5540" s="193">
        <f t="shared" ref="AB5540" si="10657">AB$365</f>
        <v>0</v>
      </c>
    </row>
    <row r="5541" spans="1:28" s="188" customFormat="1" ht="17.399999999999999">
      <c r="A5541" s="193" t="str">
        <f t="shared" si="10576"/>
        <v>LCD Display</v>
      </c>
      <c r="B5541" s="193" t="str">
        <f t="shared" si="10577"/>
        <v>0LCD Display</v>
      </c>
      <c r="C5541" s="193" t="str">
        <f t="shared" si="10578"/>
        <v>LCD Display0</v>
      </c>
      <c r="D5541" s="193"/>
      <c r="E5541" s="193"/>
      <c r="F5541" s="193" t="str">
        <f t="shared" si="10579"/>
        <v>LCD Display0</v>
      </c>
      <c r="G5541" s="193">
        <f t="shared" ref="G5541:M5541" si="10658">G$366</f>
        <v>0</v>
      </c>
      <c r="H5541" s="193">
        <f t="shared" si="10658"/>
        <v>0</v>
      </c>
      <c r="I5541" s="193">
        <f t="shared" si="10658"/>
        <v>0</v>
      </c>
      <c r="J5541" s="193">
        <f t="shared" si="10658"/>
        <v>0</v>
      </c>
      <c r="K5541" s="193">
        <f t="shared" si="10658"/>
        <v>0</v>
      </c>
      <c r="L5541" s="193">
        <f t="shared" si="10658"/>
        <v>0</v>
      </c>
      <c r="M5541" s="193">
        <f t="shared" si="10658"/>
        <v>0</v>
      </c>
      <c r="N5541" s="193" t="str">
        <f t="shared" si="10600"/>
        <v>LCD Display</v>
      </c>
      <c r="AA5541" s="193">
        <f t="shared" si="10581"/>
        <v>0</v>
      </c>
      <c r="AB5541" s="193">
        <f t="shared" ref="AB5541" si="10659">AB$366</f>
        <v>0</v>
      </c>
    </row>
    <row r="5542" spans="1:28" s="188" customFormat="1" ht="17.399999999999999">
      <c r="A5542" s="193" t="str">
        <f t="shared" si="10576"/>
        <v>LCD Display</v>
      </c>
      <c r="B5542" s="193" t="str">
        <f t="shared" si="10577"/>
        <v>0LCD Display</v>
      </c>
      <c r="C5542" s="193" t="str">
        <f t="shared" si="10578"/>
        <v>LCD Display0</v>
      </c>
      <c r="D5542" s="193"/>
      <c r="E5542" s="193"/>
      <c r="F5542" s="193" t="str">
        <f t="shared" si="10579"/>
        <v>LCD Display0</v>
      </c>
      <c r="G5542" s="193">
        <f t="shared" ref="G5542:M5542" si="10660">G$367</f>
        <v>0</v>
      </c>
      <c r="H5542" s="193">
        <f t="shared" si="10660"/>
        <v>0</v>
      </c>
      <c r="I5542" s="193">
        <f t="shared" si="10660"/>
        <v>0</v>
      </c>
      <c r="J5542" s="193">
        <f t="shared" si="10660"/>
        <v>0</v>
      </c>
      <c r="K5542" s="193">
        <f t="shared" si="10660"/>
        <v>0</v>
      </c>
      <c r="L5542" s="193">
        <f t="shared" si="10660"/>
        <v>0</v>
      </c>
      <c r="M5542" s="193">
        <f t="shared" si="10660"/>
        <v>0</v>
      </c>
      <c r="N5542" s="193" t="str">
        <f t="shared" si="10600"/>
        <v>LCD Display</v>
      </c>
      <c r="AA5542" s="193">
        <f t="shared" si="10581"/>
        <v>0</v>
      </c>
      <c r="AB5542" s="193">
        <f t="shared" ref="AB5542" si="10661">AB$367</f>
        <v>0</v>
      </c>
    </row>
    <row r="5543" spans="1:28" s="188" customFormat="1" ht="17.399999999999999">
      <c r="A5543" s="193" t="str">
        <f t="shared" si="10576"/>
        <v>LCD Display</v>
      </c>
      <c r="B5543" s="193" t="str">
        <f t="shared" si="10577"/>
        <v>0LCD Display</v>
      </c>
      <c r="C5543" s="193" t="str">
        <f t="shared" si="10578"/>
        <v>LCD Display0</v>
      </c>
      <c r="D5543" s="193"/>
      <c r="E5543" s="193"/>
      <c r="F5543" s="193" t="str">
        <f t="shared" si="10579"/>
        <v>LCD Display0</v>
      </c>
      <c r="G5543" s="193">
        <f t="shared" ref="G5543:M5543" si="10662">G$368</f>
        <v>0</v>
      </c>
      <c r="H5543" s="193">
        <f t="shared" si="10662"/>
        <v>0</v>
      </c>
      <c r="I5543" s="193">
        <f t="shared" si="10662"/>
        <v>0</v>
      </c>
      <c r="J5543" s="193">
        <f t="shared" si="10662"/>
        <v>0</v>
      </c>
      <c r="K5543" s="193">
        <f t="shared" si="10662"/>
        <v>0</v>
      </c>
      <c r="L5543" s="193">
        <f t="shared" si="10662"/>
        <v>0</v>
      </c>
      <c r="M5543" s="193">
        <f t="shared" si="10662"/>
        <v>0</v>
      </c>
      <c r="N5543" s="193" t="str">
        <f t="shared" si="10600"/>
        <v>LCD Display</v>
      </c>
      <c r="AA5543" s="193">
        <f t="shared" si="10581"/>
        <v>0</v>
      </c>
      <c r="AB5543" s="193">
        <f t="shared" ref="AB5543" si="10663">AB$368</f>
        <v>0</v>
      </c>
    </row>
    <row r="5544" spans="1:28" s="188" customFormat="1" ht="17.399999999999999">
      <c r="A5544" s="193" t="str">
        <f t="shared" si="10576"/>
        <v>LCD Display</v>
      </c>
      <c r="B5544" s="193" t="str">
        <f t="shared" si="10577"/>
        <v>0LCD Display</v>
      </c>
      <c r="C5544" s="193" t="str">
        <f t="shared" si="10578"/>
        <v>LCD Display0</v>
      </c>
      <c r="D5544" s="193"/>
      <c r="E5544" s="193"/>
      <c r="F5544" s="193" t="str">
        <f t="shared" si="10579"/>
        <v>LCD Display0</v>
      </c>
      <c r="G5544" s="193">
        <f t="shared" ref="G5544:M5544" si="10664">G$369</f>
        <v>0</v>
      </c>
      <c r="H5544" s="193">
        <f t="shared" si="10664"/>
        <v>0</v>
      </c>
      <c r="I5544" s="193">
        <f t="shared" si="10664"/>
        <v>0</v>
      </c>
      <c r="J5544" s="193">
        <f t="shared" si="10664"/>
        <v>0</v>
      </c>
      <c r="K5544" s="193">
        <f t="shared" si="10664"/>
        <v>0</v>
      </c>
      <c r="L5544" s="193">
        <f t="shared" si="10664"/>
        <v>0</v>
      </c>
      <c r="M5544" s="193">
        <f t="shared" si="10664"/>
        <v>0</v>
      </c>
      <c r="N5544" s="193" t="str">
        <f t="shared" si="10600"/>
        <v>LCD Display</v>
      </c>
      <c r="AA5544" s="193">
        <f t="shared" si="10581"/>
        <v>0</v>
      </c>
      <c r="AB5544" s="193">
        <f t="shared" ref="AB5544" si="10665">AB$369</f>
        <v>0</v>
      </c>
    </row>
    <row r="5545" spans="1:28" s="188" customFormat="1" ht="17.399999999999999">
      <c r="A5545" s="193" t="str">
        <f t="shared" si="10576"/>
        <v>LCD Display</v>
      </c>
      <c r="B5545" s="193" t="str">
        <f t="shared" si="10577"/>
        <v>0LCD Display</v>
      </c>
      <c r="C5545" s="193" t="str">
        <f t="shared" si="10578"/>
        <v>LCD Display0</v>
      </c>
      <c r="D5545" s="193"/>
      <c r="E5545" s="193"/>
      <c r="F5545" s="193" t="str">
        <f t="shared" si="10579"/>
        <v>LCD Display0</v>
      </c>
      <c r="G5545" s="193">
        <f t="shared" ref="G5545:M5545" si="10666">G$370</f>
        <v>0</v>
      </c>
      <c r="H5545" s="193">
        <f t="shared" si="10666"/>
        <v>0</v>
      </c>
      <c r="I5545" s="193">
        <f t="shared" si="10666"/>
        <v>0</v>
      </c>
      <c r="J5545" s="193">
        <f t="shared" si="10666"/>
        <v>0</v>
      </c>
      <c r="K5545" s="193">
        <f t="shared" si="10666"/>
        <v>0</v>
      </c>
      <c r="L5545" s="193">
        <f t="shared" si="10666"/>
        <v>0</v>
      </c>
      <c r="M5545" s="193">
        <f t="shared" si="10666"/>
        <v>0</v>
      </c>
      <c r="N5545" s="193" t="str">
        <f t="shared" si="10600"/>
        <v>LCD Display</v>
      </c>
      <c r="AA5545" s="193">
        <f t="shared" si="10581"/>
        <v>0</v>
      </c>
      <c r="AB5545" s="193">
        <f t="shared" ref="AB5545" si="10667">AB$370</f>
        <v>0</v>
      </c>
    </row>
    <row r="5546" spans="1:28" s="188" customFormat="1" ht="17.399999999999999">
      <c r="A5546" s="193" t="str">
        <f t="shared" si="10576"/>
        <v>LCD Display</v>
      </c>
      <c r="B5546" s="193" t="str">
        <f t="shared" si="10577"/>
        <v>AM036LCD Display</v>
      </c>
      <c r="C5546" s="193" t="str">
        <f t="shared" si="10578"/>
        <v>LCD DisplayGaither, Kelli</v>
      </c>
      <c r="D5546" s="193"/>
      <c r="E5546" s="193"/>
      <c r="F5546" s="193" t="str">
        <f t="shared" si="10579"/>
        <v>LCD DisplayHoffman, Brian</v>
      </c>
      <c r="G5546" s="193" t="str">
        <f t="shared" ref="G5546:M5546" si="10668">G$371</f>
        <v>Hoffman, Brian</v>
      </c>
      <c r="H5546" s="193" t="str">
        <f t="shared" si="10668"/>
        <v>Gaither, Kelli</v>
      </c>
      <c r="I5546" s="193" t="str">
        <f t="shared" si="10668"/>
        <v>AM036</v>
      </c>
      <c r="J5546" s="193" t="str">
        <f t="shared" si="10668"/>
        <v>AMERICAN BROADCASTING COMPANIES, IN</v>
      </c>
      <c r="K5546" s="193" t="str">
        <f t="shared" si="10668"/>
        <v>all</v>
      </c>
      <c r="L5546" s="193" t="str">
        <f t="shared" si="10668"/>
        <v>H2H Performance Video</v>
      </c>
      <c r="M5546" s="193" t="str">
        <f t="shared" si="10668"/>
        <v>TV, Technics</v>
      </c>
      <c r="N5546" s="193" t="str">
        <f t="shared" si="10600"/>
        <v>LCD Display</v>
      </c>
      <c r="AA5546" s="193">
        <f t="shared" si="10581"/>
        <v>0</v>
      </c>
      <c r="AB5546" s="193" t="str">
        <f t="shared" ref="AB5546" si="10669">AB$371</f>
        <v>Gaither, Kelli</v>
      </c>
    </row>
    <row r="5547" spans="1:28" s="188" customFormat="1" ht="17.399999999999999">
      <c r="A5547" s="193" t="str">
        <f t="shared" si="10576"/>
        <v>LCD Display</v>
      </c>
      <c r="B5547" s="193" t="str">
        <f t="shared" si="10577"/>
        <v>AP490LCD Display</v>
      </c>
      <c r="C5547" s="193" t="str">
        <f t="shared" si="10578"/>
        <v>LCD DisplayGaither, Kelli</v>
      </c>
      <c r="D5547" s="193"/>
      <c r="E5547" s="193"/>
      <c r="F5547" s="193" t="str">
        <f t="shared" si="10579"/>
        <v>LCD DisplayHoffman, Brian</v>
      </c>
      <c r="G5547" s="193" t="str">
        <f t="shared" ref="G5547:M5547" si="10670">G$372</f>
        <v>Hoffman, Brian</v>
      </c>
      <c r="H5547" s="193" t="str">
        <f t="shared" si="10670"/>
        <v>Gaither, Kelli</v>
      </c>
      <c r="I5547" s="193" t="str">
        <f t="shared" si="10670"/>
        <v>AP490</v>
      </c>
      <c r="J5547" s="193" t="str">
        <f t="shared" si="10670"/>
        <v>APPLE INC</v>
      </c>
      <c r="K5547" s="193" t="str">
        <f t="shared" si="10670"/>
        <v>all</v>
      </c>
      <c r="L5547" s="193" t="str">
        <f t="shared" si="10670"/>
        <v>H2H Performance Video</v>
      </c>
      <c r="M5547" s="193" t="str">
        <f t="shared" si="10670"/>
        <v>TV, Technics</v>
      </c>
      <c r="N5547" s="193" t="str">
        <f t="shared" si="10600"/>
        <v>LCD Display</v>
      </c>
      <c r="AA5547" s="193">
        <f t="shared" si="10581"/>
        <v>0</v>
      </c>
      <c r="AB5547" s="193" t="str">
        <f t="shared" ref="AB5547" si="10671">AB$372</f>
        <v>Gaither, Kelli</v>
      </c>
    </row>
    <row r="5548" spans="1:28" s="188" customFormat="1" ht="17.399999999999999">
      <c r="A5548" s="193" t="str">
        <f t="shared" si="10576"/>
        <v>LCD Display</v>
      </c>
      <c r="B5548" s="193" t="str">
        <f t="shared" si="10577"/>
        <v>B0614LCD Display</v>
      </c>
      <c r="C5548" s="193" t="str">
        <f t="shared" si="10578"/>
        <v>LCD DisplayGaither, Kelli</v>
      </c>
      <c r="D5548" s="193"/>
      <c r="E5548" s="193"/>
      <c r="F5548" s="193" t="str">
        <f t="shared" si="10579"/>
        <v>LCD DisplayHoffman, Brian</v>
      </c>
      <c r="G5548" s="193" t="str">
        <f t="shared" ref="G5548:M5548" si="10672">G$373</f>
        <v>Hoffman, Brian</v>
      </c>
      <c r="H5548" s="193" t="str">
        <f t="shared" si="10672"/>
        <v>Gaither, Kelli</v>
      </c>
      <c r="I5548" s="193" t="str">
        <f t="shared" si="10672"/>
        <v>B0614</v>
      </c>
      <c r="J5548" s="193" t="str">
        <f t="shared" si="10672"/>
        <v>022 SOUTH / ABEL CINETECH, INC( PY#</v>
      </c>
      <c r="K5548" s="193" t="str">
        <f t="shared" si="10672"/>
        <v>all</v>
      </c>
      <c r="L5548" s="193">
        <f t="shared" si="10672"/>
        <v>0</v>
      </c>
      <c r="M5548" s="193">
        <f t="shared" si="10672"/>
        <v>0</v>
      </c>
      <c r="N5548" s="193" t="str">
        <f t="shared" si="10600"/>
        <v>LCD Display</v>
      </c>
      <c r="AA5548" s="193">
        <f t="shared" si="10581"/>
        <v>0</v>
      </c>
      <c r="AB5548" s="193" t="str">
        <f t="shared" ref="AB5548" si="10673">AB$373</f>
        <v>Gaither, Kelli</v>
      </c>
    </row>
    <row r="5549" spans="1:28" s="188" customFormat="1" ht="17.399999999999999">
      <c r="A5549" s="193" t="str">
        <f t="shared" si="10576"/>
        <v>LCD Display</v>
      </c>
      <c r="B5549" s="193" t="str">
        <f t="shared" si="10577"/>
        <v>B0648LCD Display</v>
      </c>
      <c r="C5549" s="193" t="str">
        <f t="shared" si="10578"/>
        <v>LCD DisplayGaither, Kelli</v>
      </c>
      <c r="D5549" s="193"/>
      <c r="E5549" s="193"/>
      <c r="F5549" s="193" t="str">
        <f t="shared" si="10579"/>
        <v>LCD DisplayHoffman, Brian</v>
      </c>
      <c r="G5549" s="193" t="str">
        <f t="shared" ref="G5549:M5549" si="10674">G$374</f>
        <v>Hoffman, Brian</v>
      </c>
      <c r="H5549" s="193" t="str">
        <f t="shared" si="10674"/>
        <v>Gaither, Kelli</v>
      </c>
      <c r="I5549" s="193" t="str">
        <f t="shared" si="10674"/>
        <v>B0648</v>
      </c>
      <c r="J5549" s="193" t="str">
        <f t="shared" si="10674"/>
        <v>PROFESSIONAL AUDIO &amp; VIDEO SYSTEMS(</v>
      </c>
      <c r="K5549" s="193" t="str">
        <f t="shared" si="10674"/>
        <v>all</v>
      </c>
      <c r="L5549" s="193">
        <f t="shared" si="10674"/>
        <v>0</v>
      </c>
      <c r="M5549" s="193">
        <f t="shared" si="10674"/>
        <v>0</v>
      </c>
      <c r="N5549" s="193" t="str">
        <f t="shared" si="10600"/>
        <v>LCD Display</v>
      </c>
      <c r="AA5549" s="193">
        <f t="shared" si="10581"/>
        <v>0</v>
      </c>
      <c r="AB5549" s="193" t="str">
        <f t="shared" ref="AB5549" si="10675">AB$374</f>
        <v>Gaither, Kelli</v>
      </c>
    </row>
    <row r="5550" spans="1:28" s="188" customFormat="1" ht="17.399999999999999">
      <c r="A5550" s="193" t="str">
        <f t="shared" si="10576"/>
        <v>LCD Display</v>
      </c>
      <c r="B5550" s="193" t="str">
        <f t="shared" si="10577"/>
        <v>B0659LCD Display</v>
      </c>
      <c r="C5550" s="193" t="str">
        <f t="shared" si="10578"/>
        <v>LCD DisplayGaither, Kelli</v>
      </c>
      <c r="D5550" s="193"/>
      <c r="E5550" s="193"/>
      <c r="F5550" s="193" t="str">
        <f t="shared" si="10579"/>
        <v>LCD DisplayHoffman, Brian</v>
      </c>
      <c r="G5550" s="193" t="str">
        <f t="shared" ref="G5550:M5550" si="10676">G$375</f>
        <v>Hoffman, Brian</v>
      </c>
      <c r="H5550" s="193" t="str">
        <f t="shared" si="10676"/>
        <v>Gaither, Kelli</v>
      </c>
      <c r="I5550" s="193" t="str">
        <f t="shared" si="10676"/>
        <v>B0659</v>
      </c>
      <c r="J5550" s="193" t="str">
        <f t="shared" si="10676"/>
        <v>MEDIARIGHT, LLC.( PY#69167)</v>
      </c>
      <c r="K5550" s="193" t="str">
        <f t="shared" si="10676"/>
        <v>all</v>
      </c>
      <c r="L5550" s="193">
        <f t="shared" si="10676"/>
        <v>0</v>
      </c>
      <c r="M5550" s="193">
        <f t="shared" si="10676"/>
        <v>0</v>
      </c>
      <c r="N5550" s="193" t="str">
        <f t="shared" si="10600"/>
        <v>LCD Display</v>
      </c>
      <c r="AA5550" s="193">
        <f t="shared" si="10581"/>
        <v>0</v>
      </c>
      <c r="AB5550" s="193" t="str">
        <f t="shared" ref="AB5550" si="10677">AB$375</f>
        <v>Gaither, Kelli</v>
      </c>
    </row>
    <row r="5551" spans="1:28" s="188" customFormat="1" ht="17.399999999999999">
      <c r="A5551" s="193" t="str">
        <f t="shared" si="10576"/>
        <v>LCD Display</v>
      </c>
      <c r="B5551" s="193" t="str">
        <f t="shared" si="10577"/>
        <v>B0716LCD Display</v>
      </c>
      <c r="C5551" s="193" t="str">
        <f t="shared" si="10578"/>
        <v>LCD DisplayGaither, Kelli</v>
      </c>
      <c r="D5551" s="193"/>
      <c r="E5551" s="193"/>
      <c r="F5551" s="193" t="str">
        <f t="shared" si="10579"/>
        <v>LCD DisplayHoffman, Brian</v>
      </c>
      <c r="G5551" s="193" t="str">
        <f t="shared" ref="G5551:M5551" si="10678">G$376</f>
        <v>Hoffman, Brian</v>
      </c>
      <c r="H5551" s="193" t="str">
        <f t="shared" si="10678"/>
        <v>Gaither, Kelli</v>
      </c>
      <c r="I5551" s="193" t="str">
        <f t="shared" si="10678"/>
        <v>B0716</v>
      </c>
      <c r="J5551" s="193" t="str">
        <f t="shared" si="10678"/>
        <v>RULE BROADCAST SYSTEMS, INC.( PY#10</v>
      </c>
      <c r="K5551" s="193" t="str">
        <f t="shared" si="10678"/>
        <v>all</v>
      </c>
      <c r="L5551" s="193">
        <f t="shared" si="10678"/>
        <v>0</v>
      </c>
      <c r="M5551" s="193">
        <f t="shared" si="10678"/>
        <v>0</v>
      </c>
      <c r="N5551" s="193" t="str">
        <f t="shared" si="10600"/>
        <v>LCD Display</v>
      </c>
      <c r="AA5551" s="193">
        <f t="shared" si="10581"/>
        <v>0</v>
      </c>
      <c r="AB5551" s="193" t="str">
        <f t="shared" ref="AB5551" si="10679">AB$376</f>
        <v>Gaither, Kelli</v>
      </c>
    </row>
    <row r="5552" spans="1:28" s="188" customFormat="1" ht="17.399999999999999">
      <c r="A5552" s="193" t="str">
        <f t="shared" si="10576"/>
        <v>LCD Display</v>
      </c>
      <c r="B5552" s="193" t="str">
        <f t="shared" si="10577"/>
        <v>B0782LCD Display</v>
      </c>
      <c r="C5552" s="193" t="str">
        <f t="shared" si="10578"/>
        <v>LCD DisplayGaither, Kelli</v>
      </c>
      <c r="D5552" s="193"/>
      <c r="E5552" s="193"/>
      <c r="F5552" s="193" t="str">
        <f t="shared" si="10579"/>
        <v>LCD DisplayHoffman, Brian</v>
      </c>
      <c r="G5552" s="193" t="str">
        <f t="shared" ref="G5552:M5552" si="10680">G$377</f>
        <v>Hoffman, Brian</v>
      </c>
      <c r="H5552" s="193" t="str">
        <f t="shared" si="10680"/>
        <v>Gaither, Kelli</v>
      </c>
      <c r="I5552" s="193" t="str">
        <f t="shared" si="10680"/>
        <v>B0782</v>
      </c>
      <c r="J5552" s="193" t="str">
        <f t="shared" si="10680"/>
        <v>18 CONSUMER ELECTRONICS &amp; PHOTO( PY</v>
      </c>
      <c r="K5552" s="193" t="str">
        <f t="shared" si="10680"/>
        <v>all</v>
      </c>
      <c r="L5552" s="193">
        <f t="shared" si="10680"/>
        <v>0</v>
      </c>
      <c r="M5552" s="193">
        <f t="shared" si="10680"/>
        <v>0</v>
      </c>
      <c r="N5552" s="193" t="str">
        <f t="shared" si="10600"/>
        <v>LCD Display</v>
      </c>
      <c r="AA5552" s="193">
        <f t="shared" si="10581"/>
        <v>0</v>
      </c>
      <c r="AB5552" s="193" t="str">
        <f t="shared" ref="AB5552" si="10681">AB$377</f>
        <v>Gaither, Kelli</v>
      </c>
    </row>
    <row r="5553" spans="1:28" s="188" customFormat="1" ht="17.399999999999999">
      <c r="A5553" s="193" t="str">
        <f t="shared" si="10576"/>
        <v>LCD Display</v>
      </c>
      <c r="B5553" s="193" t="str">
        <f t="shared" si="10577"/>
        <v>B0792LCD Display</v>
      </c>
      <c r="C5553" s="193" t="str">
        <f t="shared" si="10578"/>
        <v>LCD DisplayGaither, Kelli</v>
      </c>
      <c r="D5553" s="193"/>
      <c r="E5553" s="193"/>
      <c r="F5553" s="193" t="str">
        <f t="shared" si="10579"/>
        <v>LCD DisplayHoffman, Brian</v>
      </c>
      <c r="G5553" s="193" t="str">
        <f t="shared" ref="G5553:M5553" si="10682">G$378</f>
        <v>Hoffman, Brian</v>
      </c>
      <c r="H5553" s="193" t="str">
        <f t="shared" si="10682"/>
        <v>Gaither, Kelli</v>
      </c>
      <c r="I5553" s="193" t="str">
        <f t="shared" si="10682"/>
        <v>B0792</v>
      </c>
      <c r="J5553" s="193" t="str">
        <f t="shared" si="10682"/>
        <v>ENGINEERING AND RECORDING, INC( PY#</v>
      </c>
      <c r="K5553" s="193" t="str">
        <f t="shared" si="10682"/>
        <v>all</v>
      </c>
      <c r="L5553" s="193">
        <f t="shared" si="10682"/>
        <v>0</v>
      </c>
      <c r="M5553" s="193">
        <f t="shared" si="10682"/>
        <v>0</v>
      </c>
      <c r="N5553" s="193" t="str">
        <f t="shared" si="10600"/>
        <v>LCD Display</v>
      </c>
      <c r="AA5553" s="193">
        <f t="shared" si="10581"/>
        <v>0</v>
      </c>
      <c r="AB5553" s="193" t="str">
        <f t="shared" ref="AB5553" si="10683">AB$378</f>
        <v>Gaither, Kelli</v>
      </c>
    </row>
    <row r="5554" spans="1:28" s="188" customFormat="1" ht="17.399999999999999">
      <c r="A5554" s="193" t="str">
        <f t="shared" si="10576"/>
        <v>LCD Display</v>
      </c>
      <c r="B5554" s="193" t="str">
        <f t="shared" si="10577"/>
        <v>B0806LCD Display</v>
      </c>
      <c r="C5554" s="193" t="str">
        <f t="shared" si="10578"/>
        <v>LCD DisplayGaither, Kelli</v>
      </c>
      <c r="D5554" s="193"/>
      <c r="E5554" s="193"/>
      <c r="F5554" s="193" t="str">
        <f t="shared" si="10579"/>
        <v>LCD DisplayHoffman, Brian</v>
      </c>
      <c r="G5554" s="193" t="str">
        <f t="shared" ref="G5554:M5554" si="10684">G$379</f>
        <v>Hoffman, Brian</v>
      </c>
      <c r="H5554" s="193" t="str">
        <f t="shared" si="10684"/>
        <v>Gaither, Kelli</v>
      </c>
      <c r="I5554" s="193" t="str">
        <f t="shared" si="10684"/>
        <v>B0806</v>
      </c>
      <c r="J5554" s="193" t="str">
        <f t="shared" si="10684"/>
        <v>EXPRESS VIDEO SUPPLY, INC( PY#10631</v>
      </c>
      <c r="K5554" s="193" t="str">
        <f t="shared" si="10684"/>
        <v>all</v>
      </c>
      <c r="L5554" s="193">
        <f t="shared" si="10684"/>
        <v>0</v>
      </c>
      <c r="M5554" s="193">
        <f t="shared" si="10684"/>
        <v>0</v>
      </c>
      <c r="N5554" s="193" t="str">
        <f t="shared" si="10600"/>
        <v>LCD Display</v>
      </c>
      <c r="AA5554" s="193">
        <f t="shared" si="10581"/>
        <v>0</v>
      </c>
      <c r="AB5554" s="193" t="str">
        <f t="shared" ref="AB5554" si="10685">AB$379</f>
        <v>Gaither, Kelli</v>
      </c>
    </row>
    <row r="5555" spans="1:28" s="188" customFormat="1" ht="17.399999999999999">
      <c r="A5555" s="193" t="str">
        <f t="shared" si="10576"/>
        <v>LCD Display</v>
      </c>
      <c r="B5555" s="193" t="str">
        <f t="shared" si="10577"/>
        <v>B1575LCD Display</v>
      </c>
      <c r="C5555" s="193" t="str">
        <f t="shared" si="10578"/>
        <v>LCD DisplayGaither, Kelli</v>
      </c>
      <c r="D5555" s="193"/>
      <c r="E5555" s="193"/>
      <c r="F5555" s="193" t="str">
        <f t="shared" si="10579"/>
        <v>LCD DisplayHoffman, Brian</v>
      </c>
      <c r="G5555" s="193" t="str">
        <f t="shared" ref="G5555:M5555" si="10686">G$380</f>
        <v>Hoffman, Brian</v>
      </c>
      <c r="H5555" s="193" t="str">
        <f t="shared" si="10686"/>
        <v>Gaither, Kelli</v>
      </c>
      <c r="I5555" s="193" t="str">
        <f t="shared" si="10686"/>
        <v>B1575</v>
      </c>
      <c r="J5555" s="193" t="str">
        <f t="shared" si="10686"/>
        <v>DELUXE DIGITAL STUDIOS</v>
      </c>
      <c r="K5555" s="193" t="str">
        <f t="shared" si="10686"/>
        <v>all</v>
      </c>
      <c r="L5555" s="193" t="str">
        <f t="shared" si="10686"/>
        <v>H2H Performance Video</v>
      </c>
      <c r="M5555" s="193" t="str">
        <f t="shared" si="10686"/>
        <v>TV, Technics</v>
      </c>
      <c r="N5555" s="193" t="str">
        <f t="shared" si="10600"/>
        <v>LCD Display</v>
      </c>
      <c r="AA5555" s="193">
        <f t="shared" si="10581"/>
        <v>0</v>
      </c>
      <c r="AB5555" s="193" t="str">
        <f t="shared" ref="AB5555" si="10687">AB$380</f>
        <v>Gaither, Kelli</v>
      </c>
    </row>
    <row r="5556" spans="1:28" s="188" customFormat="1" ht="17.399999999999999">
      <c r="A5556" s="193" t="str">
        <f t="shared" si="10576"/>
        <v>LCD Display</v>
      </c>
      <c r="B5556" s="193" t="str">
        <f t="shared" si="10577"/>
        <v>B2307LCD Display</v>
      </c>
      <c r="C5556" s="193" t="str">
        <f t="shared" si="10578"/>
        <v>LCD DisplayGaither, Kelli</v>
      </c>
      <c r="D5556" s="193"/>
      <c r="E5556" s="193"/>
      <c r="F5556" s="193" t="str">
        <f t="shared" si="10579"/>
        <v>LCD DisplayHoffman, Brian</v>
      </c>
      <c r="G5556" s="193" t="str">
        <f t="shared" ref="G5556:M5556" si="10688">G$381</f>
        <v>Hoffman, Brian</v>
      </c>
      <c r="H5556" s="193" t="str">
        <f t="shared" si="10688"/>
        <v>Gaither, Kelli</v>
      </c>
      <c r="I5556" s="193" t="str">
        <f t="shared" si="10688"/>
        <v>B2307</v>
      </c>
      <c r="J5556" s="193" t="str">
        <f t="shared" si="10688"/>
        <v>VIDEOTAPE PRODUCTS INC</v>
      </c>
      <c r="K5556" s="193" t="str">
        <f t="shared" si="10688"/>
        <v>all</v>
      </c>
      <c r="L5556" s="193" t="str">
        <f t="shared" si="10688"/>
        <v>H2H Performance Video</v>
      </c>
      <c r="M5556" s="193" t="str">
        <f t="shared" si="10688"/>
        <v>TV, Technics</v>
      </c>
      <c r="N5556" s="193" t="str">
        <f t="shared" si="10600"/>
        <v>LCD Display</v>
      </c>
      <c r="AA5556" s="193">
        <f t="shared" si="10581"/>
        <v>0</v>
      </c>
      <c r="AB5556" s="193" t="str">
        <f t="shared" ref="AB5556" si="10689">AB$381</f>
        <v>Gaither, Kelli</v>
      </c>
    </row>
    <row r="5557" spans="1:28" s="188" customFormat="1" ht="17.399999999999999">
      <c r="A5557" s="193" t="str">
        <f t="shared" si="10576"/>
        <v>LCD Display</v>
      </c>
      <c r="B5557" s="193" t="str">
        <f t="shared" si="10577"/>
        <v>BD141LCD Display</v>
      </c>
      <c r="C5557" s="193" t="str">
        <f t="shared" si="10578"/>
        <v>LCD DisplayGaither, Kelli</v>
      </c>
      <c r="D5557" s="193"/>
      <c r="E5557" s="193"/>
      <c r="F5557" s="193" t="str">
        <f t="shared" si="10579"/>
        <v>LCD DisplayHoffman, Brian</v>
      </c>
      <c r="G5557" s="193" t="str">
        <f t="shared" ref="G5557:M5557" si="10690">G$382</f>
        <v>Hoffman, Brian</v>
      </c>
      <c r="H5557" s="193" t="str">
        <f t="shared" si="10690"/>
        <v>Gaither, Kelli</v>
      </c>
      <c r="I5557" s="193" t="str">
        <f t="shared" si="10690"/>
        <v>BD141</v>
      </c>
      <c r="J5557" s="193" t="str">
        <f t="shared" si="10690"/>
        <v>BERGER BROS. CAMERA EXCHANGE</v>
      </c>
      <c r="K5557" s="193" t="str">
        <f t="shared" si="10690"/>
        <v>all</v>
      </c>
      <c r="L5557" s="193">
        <f t="shared" si="10690"/>
        <v>0</v>
      </c>
      <c r="M5557" s="193">
        <f t="shared" si="10690"/>
        <v>0</v>
      </c>
      <c r="N5557" s="193" t="str">
        <f t="shared" si="10600"/>
        <v>LCD Display</v>
      </c>
      <c r="AA5557" s="193">
        <f t="shared" si="10581"/>
        <v>0</v>
      </c>
      <c r="AB5557" s="193" t="str">
        <f t="shared" ref="AB5557" si="10691">AB$382</f>
        <v>Gaither, Kelli</v>
      </c>
    </row>
    <row r="5558" spans="1:28" s="188" customFormat="1" ht="17.399999999999999">
      <c r="A5558" s="193" t="str">
        <f t="shared" si="10576"/>
        <v>LCD Display</v>
      </c>
      <c r="B5558" s="193" t="str">
        <f t="shared" si="10577"/>
        <v>BE989LCD Display</v>
      </c>
      <c r="C5558" s="193" t="str">
        <f t="shared" si="10578"/>
        <v>LCD DisplayGaither, Kelli</v>
      </c>
      <c r="D5558" s="193"/>
      <c r="E5558" s="193"/>
      <c r="F5558" s="193" t="str">
        <f t="shared" si="10579"/>
        <v>LCD DisplayHoffman, Brian</v>
      </c>
      <c r="G5558" s="193" t="str">
        <f t="shared" ref="G5558:M5558" si="10692">G$383</f>
        <v>Hoffman, Brian</v>
      </c>
      <c r="H5558" s="193" t="str">
        <f t="shared" si="10692"/>
        <v>Gaither, Kelli</v>
      </c>
      <c r="I5558" s="193" t="str">
        <f t="shared" si="10692"/>
        <v>BE989</v>
      </c>
      <c r="J5558" s="193" t="str">
        <f t="shared" si="10692"/>
        <v>BEAST NEW YORK</v>
      </c>
      <c r="K5558" s="193" t="str">
        <f t="shared" si="10692"/>
        <v>all</v>
      </c>
      <c r="L5558" s="193" t="str">
        <f t="shared" si="10692"/>
        <v>H2H Performance Video</v>
      </c>
      <c r="M5558" s="193" t="str">
        <f t="shared" si="10692"/>
        <v>TV, Technics</v>
      </c>
      <c r="N5558" s="193" t="str">
        <f t="shared" si="10600"/>
        <v>LCD Display</v>
      </c>
      <c r="AA5558" s="193">
        <f t="shared" si="10581"/>
        <v>0</v>
      </c>
      <c r="AB5558" s="193" t="str">
        <f t="shared" ref="AB5558" si="10693">AB$383</f>
        <v>Gaither, Kelli</v>
      </c>
    </row>
    <row r="5559" spans="1:28" s="188" customFormat="1" ht="17.399999999999999">
      <c r="A5559" s="193" t="str">
        <f t="shared" si="10576"/>
        <v>LCD Display</v>
      </c>
      <c r="B5559" s="193" t="str">
        <f t="shared" si="10577"/>
        <v>BH080LCD Display</v>
      </c>
      <c r="C5559" s="193" t="str">
        <f t="shared" si="10578"/>
        <v>LCD DisplayGaither, Kelli</v>
      </c>
      <c r="D5559" s="193"/>
      <c r="E5559" s="193"/>
      <c r="F5559" s="193" t="str">
        <f t="shared" si="10579"/>
        <v>LCD DisplayHoffman, Brian</v>
      </c>
      <c r="G5559" s="193" t="str">
        <f t="shared" ref="G5559:M5559" si="10694">G$384</f>
        <v>Hoffman, Brian</v>
      </c>
      <c r="H5559" s="193" t="str">
        <f t="shared" si="10694"/>
        <v>Gaither, Kelli</v>
      </c>
      <c r="I5559" s="193" t="str">
        <f t="shared" si="10694"/>
        <v>BH080</v>
      </c>
      <c r="J5559" s="193" t="str">
        <f t="shared" si="10694"/>
        <v>BHRS GRP/UTD EDUCATION PURCHASING</v>
      </c>
      <c r="K5559" s="193" t="str">
        <f t="shared" si="10694"/>
        <v>all</v>
      </c>
      <c r="L5559" s="193">
        <f t="shared" si="10694"/>
        <v>0</v>
      </c>
      <c r="M5559" s="193">
        <f t="shared" si="10694"/>
        <v>0</v>
      </c>
      <c r="N5559" s="193" t="str">
        <f t="shared" si="10600"/>
        <v>LCD Display</v>
      </c>
      <c r="AA5559" s="193">
        <f t="shared" si="10581"/>
        <v>0</v>
      </c>
      <c r="AB5559" s="193" t="str">
        <f t="shared" ref="AB5559" si="10695">AB$384</f>
        <v>Gaither, Kelli</v>
      </c>
    </row>
    <row r="5560" spans="1:28" s="188" customFormat="1" ht="17.399999999999999">
      <c r="A5560" s="193" t="str">
        <f t="shared" si="10576"/>
        <v>LCD Display</v>
      </c>
      <c r="B5560" s="193" t="str">
        <f t="shared" si="10577"/>
        <v>BL356LCD Display</v>
      </c>
      <c r="C5560" s="193" t="str">
        <f t="shared" si="10578"/>
        <v>LCD DisplayGaither, Kelli</v>
      </c>
      <c r="D5560" s="193"/>
      <c r="E5560" s="193"/>
      <c r="F5560" s="193" t="str">
        <f t="shared" si="10579"/>
        <v>LCD DisplayHoffman, Brian</v>
      </c>
      <c r="G5560" s="193" t="str">
        <f t="shared" ref="G5560:M5560" si="10696">G$385</f>
        <v>Hoffman, Brian</v>
      </c>
      <c r="H5560" s="193" t="str">
        <f t="shared" si="10696"/>
        <v>Gaither, Kelli</v>
      </c>
      <c r="I5560" s="193" t="str">
        <f t="shared" si="10696"/>
        <v>BL356</v>
      </c>
      <c r="J5560" s="193" t="str">
        <f t="shared" si="10696"/>
        <v>BLUEWATER PHOTO</v>
      </c>
      <c r="K5560" s="193" t="str">
        <f t="shared" si="10696"/>
        <v>all</v>
      </c>
      <c r="L5560" s="193">
        <f t="shared" si="10696"/>
        <v>0</v>
      </c>
      <c r="M5560" s="193">
        <f t="shared" si="10696"/>
        <v>0</v>
      </c>
      <c r="N5560" s="193" t="str">
        <f t="shared" si="10600"/>
        <v>LCD Display</v>
      </c>
      <c r="AA5560" s="193">
        <f t="shared" si="10581"/>
        <v>0</v>
      </c>
      <c r="AB5560" s="193" t="str">
        <f t="shared" ref="AB5560" si="10697">AB$385</f>
        <v>Gaither, Kelli</v>
      </c>
    </row>
    <row r="5561" spans="1:28" s="188" customFormat="1" ht="17.399999999999999">
      <c r="A5561" s="193" t="str">
        <f t="shared" si="10576"/>
        <v>LCD Display</v>
      </c>
      <c r="B5561" s="193" t="str">
        <f t="shared" si="10577"/>
        <v>BU952LCD Display</v>
      </c>
      <c r="C5561" s="193" t="str">
        <f t="shared" si="10578"/>
        <v>LCD DisplayGaither, Kelli</v>
      </c>
      <c r="D5561" s="193"/>
      <c r="E5561" s="193"/>
      <c r="F5561" s="193" t="str">
        <f t="shared" si="10579"/>
        <v>LCD DisplayHoffman, Brian</v>
      </c>
      <c r="G5561" s="193" t="str">
        <f t="shared" ref="G5561:M5561" si="10698">G$386</f>
        <v>Hoffman, Brian</v>
      </c>
      <c r="H5561" s="193" t="str">
        <f t="shared" si="10698"/>
        <v>Gaither, Kelli</v>
      </c>
      <c r="I5561" s="193" t="str">
        <f t="shared" si="10698"/>
        <v>BU952</v>
      </c>
      <c r="J5561" s="193" t="str">
        <f t="shared" si="10698"/>
        <v>BURKE CAMERA INC</v>
      </c>
      <c r="K5561" s="193" t="str">
        <f t="shared" si="10698"/>
        <v>all</v>
      </c>
      <c r="L5561" s="193">
        <f t="shared" si="10698"/>
        <v>0</v>
      </c>
      <c r="M5561" s="193">
        <f t="shared" si="10698"/>
        <v>0</v>
      </c>
      <c r="N5561" s="193" t="str">
        <f t="shared" si="10600"/>
        <v>LCD Display</v>
      </c>
      <c r="AA5561" s="193">
        <f t="shared" si="10581"/>
        <v>0</v>
      </c>
      <c r="AB5561" s="193" t="str">
        <f t="shared" ref="AB5561" si="10699">AB$386</f>
        <v>Gaither, Kelli</v>
      </c>
    </row>
    <row r="5562" spans="1:28" s="188" customFormat="1" ht="17.399999999999999">
      <c r="A5562" s="193" t="str">
        <f t="shared" si="10576"/>
        <v>LCD Display</v>
      </c>
      <c r="B5562" s="193" t="str">
        <f t="shared" si="10577"/>
        <v>DH030LCD Display</v>
      </c>
      <c r="C5562" s="193" t="str">
        <f t="shared" si="10578"/>
        <v>LCD DisplayGaither, Kelli</v>
      </c>
      <c r="D5562" s="193"/>
      <c r="E5562" s="193"/>
      <c r="F5562" s="193" t="str">
        <f t="shared" si="10579"/>
        <v>LCD DisplayHoffman, Brian</v>
      </c>
      <c r="G5562" s="193" t="str">
        <f t="shared" ref="G5562:M5562" si="10700">G$387</f>
        <v>Hoffman, Brian</v>
      </c>
      <c r="H5562" s="193" t="str">
        <f t="shared" si="10700"/>
        <v>Gaither, Kelli</v>
      </c>
      <c r="I5562" s="193" t="str">
        <f t="shared" si="10700"/>
        <v>DH030</v>
      </c>
      <c r="J5562" s="193" t="str">
        <f t="shared" si="10700"/>
        <v>D &amp; H DIST. CO</v>
      </c>
      <c r="K5562" s="193" t="str">
        <f t="shared" si="10700"/>
        <v>all</v>
      </c>
      <c r="L5562" s="193">
        <f t="shared" si="10700"/>
        <v>0</v>
      </c>
      <c r="M5562" s="193">
        <f t="shared" si="10700"/>
        <v>0</v>
      </c>
      <c r="N5562" s="193" t="str">
        <f t="shared" si="10600"/>
        <v>LCD Display</v>
      </c>
      <c r="AA5562" s="193">
        <f t="shared" si="10581"/>
        <v>0</v>
      </c>
      <c r="AB5562" s="193" t="str">
        <f t="shared" ref="AB5562" si="10701">AB$387</f>
        <v>Gaither, Kelli</v>
      </c>
    </row>
    <row r="5563" spans="1:28" s="188" customFormat="1" ht="17.399999999999999">
      <c r="A5563" s="193" t="str">
        <f t="shared" si="10576"/>
        <v>LCD Display</v>
      </c>
      <c r="B5563" s="193" t="str">
        <f t="shared" si="10577"/>
        <v>DW001LCD Display</v>
      </c>
      <c r="C5563" s="193" t="str">
        <f t="shared" si="10578"/>
        <v>LCD DisplayGaither, Kelli</v>
      </c>
      <c r="D5563" s="193"/>
      <c r="E5563" s="193"/>
      <c r="F5563" s="193" t="str">
        <f t="shared" si="10579"/>
        <v>LCD DisplayHoffman, Brian</v>
      </c>
      <c r="G5563" s="193" t="str">
        <f t="shared" ref="G5563:M5563" si="10702">G$388</f>
        <v>Hoffman, Brian</v>
      </c>
      <c r="H5563" s="193" t="str">
        <f t="shared" si="10702"/>
        <v>Gaither, Kelli</v>
      </c>
      <c r="I5563" s="193" t="str">
        <f t="shared" si="10702"/>
        <v>DW001</v>
      </c>
      <c r="J5563" s="193" t="str">
        <f t="shared" si="10702"/>
        <v>BRAZO'S DIST.</v>
      </c>
      <c r="K5563" s="193" t="str">
        <f t="shared" si="10702"/>
        <v>all</v>
      </c>
      <c r="L5563" s="193">
        <f t="shared" si="10702"/>
        <v>0</v>
      </c>
      <c r="M5563" s="193">
        <f t="shared" si="10702"/>
        <v>0</v>
      </c>
      <c r="N5563" s="193" t="str">
        <f t="shared" si="10600"/>
        <v>LCD Display</v>
      </c>
      <c r="AA5563" s="193">
        <f t="shared" si="10581"/>
        <v>0</v>
      </c>
      <c r="AB5563" s="193" t="str">
        <f t="shared" ref="AB5563" si="10703">AB$388</f>
        <v>Gaither, Kelli</v>
      </c>
    </row>
    <row r="5564" spans="1:28" s="188" customFormat="1" ht="17.399999999999999">
      <c r="A5564" s="193" t="str">
        <f t="shared" si="10576"/>
        <v>LCD Display</v>
      </c>
      <c r="B5564" s="193" t="str">
        <f t="shared" si="10577"/>
        <v>EA402LCD Display</v>
      </c>
      <c r="C5564" s="193" t="str">
        <f t="shared" si="10578"/>
        <v>LCD DisplayGaither, Kelli</v>
      </c>
      <c r="D5564" s="193"/>
      <c r="E5564" s="193"/>
      <c r="F5564" s="193" t="str">
        <f t="shared" si="10579"/>
        <v>LCD DisplayHoffman, Brian</v>
      </c>
      <c r="G5564" s="193" t="str">
        <f t="shared" ref="G5564:M5564" si="10704">G$389</f>
        <v>Hoffman, Brian</v>
      </c>
      <c r="H5564" s="193" t="str">
        <f t="shared" si="10704"/>
        <v>Gaither, Kelli</v>
      </c>
      <c r="I5564" s="193" t="str">
        <f t="shared" si="10704"/>
        <v>EA402</v>
      </c>
      <c r="J5564" s="193" t="str">
        <f t="shared" si="10704"/>
        <v>E&amp;S INTERNATIONAL ENTERPRISES INC</v>
      </c>
      <c r="K5564" s="193" t="str">
        <f t="shared" si="10704"/>
        <v>all</v>
      </c>
      <c r="L5564" s="193">
        <f t="shared" si="10704"/>
        <v>0</v>
      </c>
      <c r="M5564" s="193">
        <f t="shared" si="10704"/>
        <v>0</v>
      </c>
      <c r="N5564" s="193" t="str">
        <f t="shared" si="10600"/>
        <v>LCD Display</v>
      </c>
      <c r="AA5564" s="193">
        <f t="shared" si="10581"/>
        <v>0</v>
      </c>
      <c r="AB5564" s="193" t="str">
        <f t="shared" ref="AB5564" si="10705">AB$389</f>
        <v>Gaither, Kelli</v>
      </c>
    </row>
    <row r="5565" spans="1:28" s="188" customFormat="1" ht="17.399999999999999">
      <c r="A5565" s="193" t="str">
        <f t="shared" si="10576"/>
        <v>LCD Display</v>
      </c>
      <c r="B5565" s="193" t="str">
        <f t="shared" si="10577"/>
        <v>FC065LCD Display</v>
      </c>
      <c r="C5565" s="193" t="str">
        <f t="shared" si="10578"/>
        <v>LCD DisplayGaither, Kelli</v>
      </c>
      <c r="D5565" s="193"/>
      <c r="E5565" s="193"/>
      <c r="F5565" s="193" t="str">
        <f t="shared" si="10579"/>
        <v>LCD DisplayHoffman, Brian</v>
      </c>
      <c r="G5565" s="193" t="str">
        <f t="shared" ref="G5565:M5565" si="10706">G$390</f>
        <v>Hoffman, Brian</v>
      </c>
      <c r="H5565" s="193" t="str">
        <f t="shared" si="10706"/>
        <v>Gaither, Kelli</v>
      </c>
      <c r="I5565" s="193" t="str">
        <f t="shared" si="10706"/>
        <v>FC065</v>
      </c>
      <c r="J5565" s="193" t="str">
        <f t="shared" si="10706"/>
        <v>FRANKLIN CASH REGIST</v>
      </c>
      <c r="K5565" s="193" t="str">
        <f t="shared" si="10706"/>
        <v>all</v>
      </c>
      <c r="L5565" s="193">
        <f t="shared" si="10706"/>
        <v>0</v>
      </c>
      <c r="M5565" s="193">
        <f t="shared" si="10706"/>
        <v>0</v>
      </c>
      <c r="N5565" s="193" t="str">
        <f t="shared" si="10600"/>
        <v>LCD Display</v>
      </c>
      <c r="AA5565" s="193">
        <f t="shared" si="10581"/>
        <v>0</v>
      </c>
      <c r="AB5565" s="193" t="str">
        <f t="shared" ref="AB5565" si="10707">AB$390</f>
        <v>Gaither, Kelli</v>
      </c>
    </row>
    <row r="5566" spans="1:28" s="188" customFormat="1" ht="17.399999999999999">
      <c r="A5566" s="193" t="str">
        <f t="shared" si="10576"/>
        <v>LCD Display</v>
      </c>
      <c r="B5566" s="193" t="str">
        <f t="shared" si="10577"/>
        <v>FO512LCD Display</v>
      </c>
      <c r="C5566" s="193" t="str">
        <f t="shared" si="10578"/>
        <v>LCD DisplayGaither, Kelli</v>
      </c>
      <c r="D5566" s="193"/>
      <c r="E5566" s="193"/>
      <c r="F5566" s="193" t="str">
        <f t="shared" si="10579"/>
        <v>LCD DisplayHoffman, Brian</v>
      </c>
      <c r="G5566" s="193" t="str">
        <f t="shared" ref="G5566:M5566" si="10708">G$391</f>
        <v>Hoffman, Brian</v>
      </c>
      <c r="H5566" s="193" t="str">
        <f t="shared" si="10708"/>
        <v>Gaither, Kelli</v>
      </c>
      <c r="I5566" s="193" t="str">
        <f t="shared" si="10708"/>
        <v>FO512</v>
      </c>
      <c r="J5566" s="193" t="str">
        <f t="shared" si="10708"/>
        <v>FOTO-CARE LTD</v>
      </c>
      <c r="K5566" s="193" t="str">
        <f t="shared" si="10708"/>
        <v>all</v>
      </c>
      <c r="L5566" s="193">
        <f t="shared" si="10708"/>
        <v>0</v>
      </c>
      <c r="M5566" s="193">
        <f t="shared" si="10708"/>
        <v>0</v>
      </c>
      <c r="N5566" s="193" t="str">
        <f t="shared" si="10600"/>
        <v>LCD Display</v>
      </c>
      <c r="AA5566" s="193">
        <f t="shared" si="10581"/>
        <v>0</v>
      </c>
      <c r="AB5566" s="193" t="str">
        <f t="shared" ref="AB5566" si="10709">AB$391</f>
        <v>Gaither, Kelli</v>
      </c>
    </row>
    <row r="5567" spans="1:28" s="188" customFormat="1" ht="17.399999999999999">
      <c r="A5567" s="193" t="str">
        <f t="shared" ref="A5567:A5612" si="10710">T$18</f>
        <v>LCD Display</v>
      </c>
      <c r="B5567" s="193" t="str">
        <f t="shared" ref="B5567:B5612" si="10711">CONCATENATE(I5567,A5567)</f>
        <v>GR025LCD Display</v>
      </c>
      <c r="C5567" s="193" t="str">
        <f t="shared" ref="C5567:C5612" si="10712">CONCATENATE(A5567,H5567)</f>
        <v>LCD DisplayGaither, Kelli</v>
      </c>
      <c r="D5567" s="193"/>
      <c r="E5567" s="193"/>
      <c r="F5567" s="193" t="str">
        <f t="shared" ref="F5567:F5612" si="10713">CONCATENATE(A5567,G5567)</f>
        <v>LCD DisplayHoffman, Brian</v>
      </c>
      <c r="G5567" s="193" t="str">
        <f t="shared" ref="G5567:M5567" si="10714">G$392</f>
        <v>Hoffman, Brian</v>
      </c>
      <c r="H5567" s="193" t="str">
        <f t="shared" si="10714"/>
        <v>Gaither, Kelli</v>
      </c>
      <c r="I5567" s="193" t="str">
        <f t="shared" si="10714"/>
        <v>GR025</v>
      </c>
      <c r="J5567" s="193" t="str">
        <f t="shared" si="10714"/>
        <v>GRAYBAR ELECTRIC CO.</v>
      </c>
      <c r="K5567" s="193" t="str">
        <f t="shared" si="10714"/>
        <v>all</v>
      </c>
      <c r="L5567" s="193">
        <f t="shared" si="10714"/>
        <v>0</v>
      </c>
      <c r="M5567" s="193">
        <f t="shared" si="10714"/>
        <v>0</v>
      </c>
      <c r="N5567" s="193" t="str">
        <f t="shared" si="10600"/>
        <v>LCD Display</v>
      </c>
      <c r="AA5567" s="193">
        <f t="shared" ref="AA5567:AA5612" si="10715">AT$18</f>
        <v>0</v>
      </c>
      <c r="AB5567" s="193" t="str">
        <f t="shared" ref="AB5567" si="10716">AB$392</f>
        <v>Gaither, Kelli</v>
      </c>
    </row>
    <row r="5568" spans="1:28" s="188" customFormat="1" ht="17.399999999999999">
      <c r="A5568" s="193" t="str">
        <f t="shared" si="10710"/>
        <v>LCD Display</v>
      </c>
      <c r="B5568" s="193" t="str">
        <f t="shared" si="10711"/>
        <v>GR843LCD Display</v>
      </c>
      <c r="C5568" s="193" t="str">
        <f t="shared" si="10712"/>
        <v>LCD DisplayGaither, Kelli</v>
      </c>
      <c r="D5568" s="193"/>
      <c r="E5568" s="193"/>
      <c r="F5568" s="193" t="str">
        <f t="shared" si="10713"/>
        <v>LCD DisplayHoffman, Brian</v>
      </c>
      <c r="G5568" s="193" t="str">
        <f t="shared" ref="G5568:M5568" si="10717">G$393</f>
        <v>Hoffman, Brian</v>
      </c>
      <c r="H5568" s="193" t="str">
        <f t="shared" si="10717"/>
        <v>Gaither, Kelli</v>
      </c>
      <c r="I5568" s="193" t="str">
        <f t="shared" si="10717"/>
        <v>GR843</v>
      </c>
      <c r="J5568" s="193" t="str">
        <f t="shared" si="10717"/>
        <v>GREEN MOUNTAIN CAMERA LLC</v>
      </c>
      <c r="K5568" s="193" t="str">
        <f t="shared" si="10717"/>
        <v>all</v>
      </c>
      <c r="L5568" s="193">
        <f t="shared" si="10717"/>
        <v>0</v>
      </c>
      <c r="M5568" s="193">
        <f t="shared" si="10717"/>
        <v>0</v>
      </c>
      <c r="N5568" s="193" t="str">
        <f t="shared" si="10600"/>
        <v>LCD Display</v>
      </c>
      <c r="AA5568" s="193">
        <f t="shared" si="10715"/>
        <v>0</v>
      </c>
      <c r="AB5568" s="193" t="str">
        <f t="shared" ref="AB5568" si="10718">AB$393</f>
        <v>Gaither, Kelli</v>
      </c>
    </row>
    <row r="5569" spans="1:28" s="188" customFormat="1" ht="17.399999999999999">
      <c r="A5569" s="193" t="str">
        <f t="shared" si="10710"/>
        <v>LCD Display</v>
      </c>
      <c r="B5569" s="193" t="str">
        <f t="shared" si="10711"/>
        <v>HA215LCD Display</v>
      </c>
      <c r="C5569" s="193" t="str">
        <f t="shared" si="10712"/>
        <v>LCD DisplayGaither, Kelli</v>
      </c>
      <c r="D5569" s="193"/>
      <c r="E5569" s="193"/>
      <c r="F5569" s="193" t="str">
        <f t="shared" si="10713"/>
        <v>LCD DisplayHoffman, Brian</v>
      </c>
      <c r="G5569" s="193" t="str">
        <f t="shared" ref="G5569:M5569" si="10719">G$394</f>
        <v>Hoffman, Brian</v>
      </c>
      <c r="H5569" s="193" t="str">
        <f t="shared" si="10719"/>
        <v>Gaither, Kelli</v>
      </c>
      <c r="I5569" s="193" t="str">
        <f t="shared" si="10719"/>
        <v>HA215</v>
      </c>
      <c r="J5569" s="193" t="str">
        <f t="shared" si="10719"/>
        <v>HARCO INDUSTRIES INC</v>
      </c>
      <c r="K5569" s="193" t="str">
        <f t="shared" si="10719"/>
        <v>all</v>
      </c>
      <c r="L5569" s="193">
        <f t="shared" si="10719"/>
        <v>0</v>
      </c>
      <c r="M5569" s="193">
        <f t="shared" si="10719"/>
        <v>0</v>
      </c>
      <c r="N5569" s="193" t="str">
        <f t="shared" si="10600"/>
        <v>LCD Display</v>
      </c>
      <c r="AA5569" s="193">
        <f t="shared" si="10715"/>
        <v>0</v>
      </c>
      <c r="AB5569" s="193" t="str">
        <f t="shared" ref="AB5569" si="10720">AB$394</f>
        <v>Gaither, Kelli</v>
      </c>
    </row>
    <row r="5570" spans="1:28" s="188" customFormat="1" ht="17.399999999999999">
      <c r="A5570" s="193" t="str">
        <f t="shared" si="10710"/>
        <v>LCD Display</v>
      </c>
      <c r="B5570" s="193" t="str">
        <f t="shared" si="10711"/>
        <v>HI001LCD Display</v>
      </c>
      <c r="C5570" s="193" t="str">
        <f t="shared" si="10712"/>
        <v>LCD DisplayGaither, Kelli</v>
      </c>
      <c r="D5570" s="193"/>
      <c r="E5570" s="193"/>
      <c r="F5570" s="193" t="str">
        <f t="shared" si="10713"/>
        <v>LCD DisplayHoffman, Brian</v>
      </c>
      <c r="G5570" s="193" t="str">
        <f t="shared" ref="G5570:M5570" si="10721">G$395</f>
        <v>Hoffman, Brian</v>
      </c>
      <c r="H5570" s="193" t="str">
        <f t="shared" si="10721"/>
        <v>Gaither, Kelli</v>
      </c>
      <c r="I5570" s="193" t="str">
        <f t="shared" si="10721"/>
        <v>HI001</v>
      </c>
      <c r="J5570" s="193" t="str">
        <f t="shared" si="10721"/>
        <v>HINDA INC.</v>
      </c>
      <c r="K5570" s="193" t="str">
        <f t="shared" si="10721"/>
        <v>all</v>
      </c>
      <c r="L5570" s="193">
        <f t="shared" si="10721"/>
        <v>0</v>
      </c>
      <c r="M5570" s="193">
        <f t="shared" si="10721"/>
        <v>0</v>
      </c>
      <c r="N5570" s="193" t="str">
        <f t="shared" si="10600"/>
        <v>LCD Display</v>
      </c>
      <c r="AA5570" s="193">
        <f t="shared" si="10715"/>
        <v>0</v>
      </c>
      <c r="AB5570" s="193" t="str">
        <f t="shared" ref="AB5570" si="10722">AB$395</f>
        <v>Gaither, Kelli</v>
      </c>
    </row>
    <row r="5571" spans="1:28" s="188" customFormat="1" ht="17.399999999999999">
      <c r="A5571" s="193" t="str">
        <f t="shared" si="10710"/>
        <v>LCD Display</v>
      </c>
      <c r="B5571" s="193" t="str">
        <f t="shared" si="10711"/>
        <v>IM266LCD Display</v>
      </c>
      <c r="C5571" s="193" t="str">
        <f t="shared" si="10712"/>
        <v>LCD DisplayGaither, Kelli</v>
      </c>
      <c r="D5571" s="193"/>
      <c r="E5571" s="193"/>
      <c r="F5571" s="193" t="str">
        <f t="shared" si="10713"/>
        <v>LCD DisplayHoffman, Brian</v>
      </c>
      <c r="G5571" s="193" t="str">
        <f t="shared" ref="G5571:M5571" si="10723">G$396</f>
        <v>Hoffman, Brian</v>
      </c>
      <c r="H5571" s="193" t="str">
        <f t="shared" si="10723"/>
        <v>Gaither, Kelli</v>
      </c>
      <c r="I5571" s="193" t="str">
        <f t="shared" si="10723"/>
        <v>IM266</v>
      </c>
      <c r="J5571" s="193" t="str">
        <f t="shared" si="10723"/>
        <v>IMAGE LOGISTICS</v>
      </c>
      <c r="K5571" s="193" t="str">
        <f t="shared" si="10723"/>
        <v>all</v>
      </c>
      <c r="L5571" s="193">
        <f t="shared" si="10723"/>
        <v>0</v>
      </c>
      <c r="M5571" s="193">
        <f t="shared" si="10723"/>
        <v>0</v>
      </c>
      <c r="N5571" s="193" t="str">
        <f t="shared" si="10600"/>
        <v>LCD Display</v>
      </c>
      <c r="AA5571" s="193">
        <f t="shared" si="10715"/>
        <v>0</v>
      </c>
      <c r="AB5571" s="193" t="str">
        <f t="shared" ref="AB5571" si="10724">AB$396</f>
        <v>Gaither, Kelli</v>
      </c>
    </row>
    <row r="5572" spans="1:28" s="188" customFormat="1" ht="17.399999999999999">
      <c r="A5572" s="193" t="str">
        <f t="shared" si="10710"/>
        <v>LCD Display</v>
      </c>
      <c r="B5572" s="193" t="str">
        <f t="shared" si="10711"/>
        <v>J0028LCD Display</v>
      </c>
      <c r="C5572" s="193" t="str">
        <f t="shared" si="10712"/>
        <v>LCD DisplayGaither, Kelli</v>
      </c>
      <c r="D5572" s="193"/>
      <c r="E5572" s="193"/>
      <c r="F5572" s="193" t="str">
        <f t="shared" si="10713"/>
        <v>LCD DisplayHoffman, Brian</v>
      </c>
      <c r="G5572" s="193" t="str">
        <f t="shared" ref="G5572:M5572" si="10725">G$397</f>
        <v>Hoffman, Brian</v>
      </c>
      <c r="H5572" s="193" t="str">
        <f t="shared" si="10725"/>
        <v>Gaither, Kelli</v>
      </c>
      <c r="I5572" s="193" t="str">
        <f t="shared" si="10725"/>
        <v>J0028</v>
      </c>
      <c r="J5572" s="193" t="str">
        <f t="shared" si="10725"/>
        <v>ACCESS A/V LLC</v>
      </c>
      <c r="K5572" s="193" t="str">
        <f t="shared" si="10725"/>
        <v>all</v>
      </c>
      <c r="L5572" s="193">
        <f t="shared" si="10725"/>
        <v>0</v>
      </c>
      <c r="M5572" s="193">
        <f t="shared" si="10725"/>
        <v>0</v>
      </c>
      <c r="N5572" s="193" t="str">
        <f t="shared" si="10600"/>
        <v>LCD Display</v>
      </c>
      <c r="AA5572" s="193">
        <f t="shared" si="10715"/>
        <v>0</v>
      </c>
      <c r="AB5572" s="193" t="str">
        <f t="shared" ref="AB5572" si="10726">AB$397</f>
        <v>Gaither, Kelli</v>
      </c>
    </row>
    <row r="5573" spans="1:28" s="188" customFormat="1" ht="17.399999999999999">
      <c r="A5573" s="193" t="str">
        <f t="shared" si="10710"/>
        <v>LCD Display</v>
      </c>
      <c r="B5573" s="193" t="str">
        <f t="shared" si="10711"/>
        <v>JA581LCD Display</v>
      </c>
      <c r="C5573" s="193" t="str">
        <f t="shared" si="10712"/>
        <v>LCD DisplayGaither, Kelli</v>
      </c>
      <c r="D5573" s="193"/>
      <c r="E5573" s="193"/>
      <c r="F5573" s="193" t="str">
        <f t="shared" si="10713"/>
        <v>LCD DisplayHoffman, Brian</v>
      </c>
      <c r="G5573" s="193" t="str">
        <f t="shared" ref="G5573:M5573" si="10727">G$398</f>
        <v>Hoffman, Brian</v>
      </c>
      <c r="H5573" s="193" t="str">
        <f t="shared" si="10727"/>
        <v>Gaither, Kelli</v>
      </c>
      <c r="I5573" s="193" t="str">
        <f t="shared" si="10727"/>
        <v>JA581</v>
      </c>
      <c r="J5573" s="193" t="str">
        <f t="shared" si="10727"/>
        <v>JALUX AMERICA'S INC</v>
      </c>
      <c r="K5573" s="193" t="str">
        <f t="shared" si="10727"/>
        <v>all</v>
      </c>
      <c r="L5573" s="193">
        <f t="shared" si="10727"/>
        <v>0</v>
      </c>
      <c r="M5573" s="193">
        <f t="shared" si="10727"/>
        <v>0</v>
      </c>
      <c r="N5573" s="193" t="str">
        <f t="shared" si="10600"/>
        <v>LCD Display</v>
      </c>
      <c r="AA5573" s="193">
        <f t="shared" si="10715"/>
        <v>0</v>
      </c>
      <c r="AB5573" s="193" t="str">
        <f t="shared" ref="AB5573" si="10728">AB$398</f>
        <v>Gaither, Kelli</v>
      </c>
    </row>
    <row r="5574" spans="1:28" s="188" customFormat="1" ht="17.399999999999999">
      <c r="A5574" s="193" t="str">
        <f t="shared" si="10710"/>
        <v>LCD Display</v>
      </c>
      <c r="B5574" s="193" t="str">
        <f t="shared" si="10711"/>
        <v>JH020LCD Display</v>
      </c>
      <c r="C5574" s="193" t="str">
        <f t="shared" si="10712"/>
        <v>LCD DisplayGaither, Kelli</v>
      </c>
      <c r="D5574" s="193"/>
      <c r="E5574" s="193"/>
      <c r="F5574" s="193" t="str">
        <f t="shared" si="10713"/>
        <v>LCD DisplayHoffman, Brian</v>
      </c>
      <c r="G5574" s="193" t="str">
        <f t="shared" ref="G5574:M5574" si="10729">G$399</f>
        <v>Hoffman, Brian</v>
      </c>
      <c r="H5574" s="193" t="str">
        <f t="shared" si="10729"/>
        <v>Gaither, Kelli</v>
      </c>
      <c r="I5574" s="193" t="str">
        <f t="shared" si="10729"/>
        <v>JH020</v>
      </c>
      <c r="J5574" s="193" t="str">
        <f t="shared" si="10729"/>
        <v>JHAM INTERNATIONAL C</v>
      </c>
      <c r="K5574" s="193" t="str">
        <f t="shared" si="10729"/>
        <v>all</v>
      </c>
      <c r="L5574" s="193">
        <f t="shared" si="10729"/>
        <v>0</v>
      </c>
      <c r="M5574" s="193">
        <f t="shared" si="10729"/>
        <v>0</v>
      </c>
      <c r="N5574" s="193" t="str">
        <f t="shared" si="10600"/>
        <v>LCD Display</v>
      </c>
      <c r="AA5574" s="193">
        <f t="shared" si="10715"/>
        <v>0</v>
      </c>
      <c r="AB5574" s="193" t="str">
        <f t="shared" ref="AB5574" si="10730">AB$399</f>
        <v>Gaither, Kelli</v>
      </c>
    </row>
    <row r="5575" spans="1:28" s="188" customFormat="1" ht="17.399999999999999">
      <c r="A5575" s="193" t="str">
        <f t="shared" si="10710"/>
        <v>LCD Display</v>
      </c>
      <c r="B5575" s="193" t="str">
        <f t="shared" si="10711"/>
        <v>LA020LCD Display</v>
      </c>
      <c r="C5575" s="193" t="str">
        <f t="shared" si="10712"/>
        <v>LCD DisplayGaither, Kelli</v>
      </c>
      <c r="D5575" s="193"/>
      <c r="E5575" s="193"/>
      <c r="F5575" s="193" t="str">
        <f t="shared" si="10713"/>
        <v>LCD DisplayHoffman, Brian</v>
      </c>
      <c r="G5575" s="193" t="str">
        <f t="shared" ref="G5575:M5575" si="10731">G$400</f>
        <v>Hoffman, Brian</v>
      </c>
      <c r="H5575" s="193" t="str">
        <f t="shared" si="10731"/>
        <v>Gaither, Kelli</v>
      </c>
      <c r="I5575" s="193" t="str">
        <f t="shared" si="10731"/>
        <v>LA020</v>
      </c>
      <c r="J5575" s="193" t="str">
        <f t="shared" si="10731"/>
        <v>LAPINE ASSOCIATES IN</v>
      </c>
      <c r="K5575" s="193" t="str">
        <f t="shared" si="10731"/>
        <v>all</v>
      </c>
      <c r="L5575" s="193">
        <f t="shared" si="10731"/>
        <v>0</v>
      </c>
      <c r="M5575" s="193">
        <f t="shared" si="10731"/>
        <v>0</v>
      </c>
      <c r="N5575" s="193" t="str">
        <f t="shared" si="10600"/>
        <v>LCD Display</v>
      </c>
      <c r="AA5575" s="193">
        <f t="shared" si="10715"/>
        <v>0</v>
      </c>
      <c r="AB5575" s="193" t="str">
        <f t="shared" ref="AB5575" si="10732">AB$400</f>
        <v>Gaither, Kelli</v>
      </c>
    </row>
    <row r="5576" spans="1:28" s="188" customFormat="1" ht="17.399999999999999">
      <c r="A5576" s="193" t="str">
        <f t="shared" si="10710"/>
        <v>LCD Display</v>
      </c>
      <c r="B5576" s="193" t="str">
        <f t="shared" si="10711"/>
        <v>LI722LCD Display</v>
      </c>
      <c r="C5576" s="193" t="str">
        <f t="shared" si="10712"/>
        <v>LCD DisplayGaither, Kelli</v>
      </c>
      <c r="D5576" s="193"/>
      <c r="E5576" s="193"/>
      <c r="F5576" s="193" t="str">
        <f t="shared" si="10713"/>
        <v>LCD DisplayHoffman, Brian</v>
      </c>
      <c r="G5576" s="193" t="str">
        <f t="shared" ref="G5576:M5576" si="10733">G$401</f>
        <v>Hoffman, Brian</v>
      </c>
      <c r="H5576" s="193" t="str">
        <f t="shared" si="10733"/>
        <v>Gaither, Kelli</v>
      </c>
      <c r="I5576" s="193" t="str">
        <f t="shared" si="10733"/>
        <v>LI722</v>
      </c>
      <c r="J5576" s="193" t="str">
        <f t="shared" si="10733"/>
        <v>LIFETOUCH NATIONAL SCHOOL STUDIOS I</v>
      </c>
      <c r="K5576" s="193" t="str">
        <f t="shared" si="10733"/>
        <v>all</v>
      </c>
      <c r="L5576" s="193">
        <f t="shared" si="10733"/>
        <v>0</v>
      </c>
      <c r="M5576" s="193">
        <f t="shared" si="10733"/>
        <v>0</v>
      </c>
      <c r="N5576" s="193" t="str">
        <f t="shared" ref="N5576:N5639" si="10734">A5576</f>
        <v>LCD Display</v>
      </c>
      <c r="AA5576" s="193">
        <f t="shared" si="10715"/>
        <v>0</v>
      </c>
      <c r="AB5576" s="193" t="str">
        <f t="shared" ref="AB5576" si="10735">AB$401</f>
        <v>Gaither, Kelli</v>
      </c>
    </row>
    <row r="5577" spans="1:28" s="188" customFormat="1" ht="17.399999999999999">
      <c r="A5577" s="193" t="str">
        <f t="shared" si="10710"/>
        <v>LCD Display</v>
      </c>
      <c r="B5577" s="193" t="str">
        <f t="shared" si="10711"/>
        <v>MI690LCD Display</v>
      </c>
      <c r="C5577" s="193" t="str">
        <f t="shared" si="10712"/>
        <v>LCD DisplayGaither, Kelli</v>
      </c>
      <c r="D5577" s="193"/>
      <c r="E5577" s="193"/>
      <c r="F5577" s="193" t="str">
        <f t="shared" si="10713"/>
        <v>LCD DisplayHoffman, Brian</v>
      </c>
      <c r="G5577" s="193" t="str">
        <f t="shared" ref="G5577:M5577" si="10736">G$402</f>
        <v>Hoffman, Brian</v>
      </c>
      <c r="H5577" s="193" t="str">
        <f t="shared" si="10736"/>
        <v>Gaither, Kelli</v>
      </c>
      <c r="I5577" s="193" t="str">
        <f t="shared" si="10736"/>
        <v>MI690</v>
      </c>
      <c r="J5577" s="193" t="str">
        <f t="shared" si="10736"/>
        <v>MIRA ENTERPRISE</v>
      </c>
      <c r="K5577" s="193" t="str">
        <f t="shared" si="10736"/>
        <v>all</v>
      </c>
      <c r="L5577" s="193">
        <f t="shared" si="10736"/>
        <v>0</v>
      </c>
      <c r="M5577" s="193">
        <f t="shared" si="10736"/>
        <v>0</v>
      </c>
      <c r="N5577" s="193" t="str">
        <f t="shared" si="10734"/>
        <v>LCD Display</v>
      </c>
      <c r="AA5577" s="193">
        <f t="shared" si="10715"/>
        <v>0</v>
      </c>
      <c r="AB5577" s="193" t="str">
        <f t="shared" ref="AB5577" si="10737">AB$402</f>
        <v>Gaither, Kelli</v>
      </c>
    </row>
    <row r="5578" spans="1:28" s="188" customFormat="1" ht="17.399999999999999">
      <c r="A5578" s="193" t="str">
        <f t="shared" si="10710"/>
        <v>LCD Display</v>
      </c>
      <c r="B5578" s="193" t="str">
        <f t="shared" si="10711"/>
        <v>PR060LCD Display</v>
      </c>
      <c r="C5578" s="193" t="str">
        <f t="shared" si="10712"/>
        <v>LCD DisplayGaither, Kelli</v>
      </c>
      <c r="D5578" s="193"/>
      <c r="E5578" s="193"/>
      <c r="F5578" s="193" t="str">
        <f t="shared" si="10713"/>
        <v>LCD DisplayHoffman, Brian</v>
      </c>
      <c r="G5578" s="193" t="str">
        <f t="shared" ref="G5578:M5578" si="10738">G$403</f>
        <v>Hoffman, Brian</v>
      </c>
      <c r="H5578" s="193" t="str">
        <f t="shared" si="10738"/>
        <v>Gaither, Kelli</v>
      </c>
      <c r="I5578" s="193" t="str">
        <f t="shared" si="10738"/>
        <v>PR060</v>
      </c>
      <c r="J5578" s="193" t="str">
        <f t="shared" si="10738"/>
        <v>PRECISION TRADING</v>
      </c>
      <c r="K5578" s="193" t="str">
        <f t="shared" si="10738"/>
        <v>all</v>
      </c>
      <c r="L5578" s="193">
        <f t="shared" si="10738"/>
        <v>0</v>
      </c>
      <c r="M5578" s="193">
        <f t="shared" si="10738"/>
        <v>0</v>
      </c>
      <c r="N5578" s="193" t="str">
        <f t="shared" si="10734"/>
        <v>LCD Display</v>
      </c>
      <c r="AA5578" s="193">
        <f t="shared" si="10715"/>
        <v>0</v>
      </c>
      <c r="AB5578" s="193" t="str">
        <f t="shared" ref="AB5578" si="10739">AB$403</f>
        <v>Gaither, Kelli</v>
      </c>
    </row>
    <row r="5579" spans="1:28" s="188" customFormat="1" ht="17.399999999999999">
      <c r="A5579" s="193" t="str">
        <f t="shared" si="10710"/>
        <v>LCD Display</v>
      </c>
      <c r="B5579" s="193" t="str">
        <f t="shared" si="10711"/>
        <v>PR960LCD Display</v>
      </c>
      <c r="C5579" s="193" t="str">
        <f t="shared" si="10712"/>
        <v>LCD DisplayGaither, Kelli</v>
      </c>
      <c r="D5579" s="193"/>
      <c r="E5579" s="193"/>
      <c r="F5579" s="193" t="str">
        <f t="shared" si="10713"/>
        <v>LCD DisplayHoffman, Brian</v>
      </c>
      <c r="G5579" s="193" t="str">
        <f t="shared" ref="G5579:M5579" si="10740">G$404</f>
        <v>Hoffman, Brian</v>
      </c>
      <c r="H5579" s="193" t="str">
        <f t="shared" si="10740"/>
        <v>Gaither, Kelli</v>
      </c>
      <c r="I5579" s="193" t="str">
        <f t="shared" si="10740"/>
        <v>PR960</v>
      </c>
      <c r="J5579" s="193" t="str">
        <f t="shared" si="10740"/>
        <v>PRINCESS CRUISE LINES</v>
      </c>
      <c r="K5579" s="193" t="str">
        <f t="shared" si="10740"/>
        <v>all</v>
      </c>
      <c r="L5579" s="193">
        <f t="shared" si="10740"/>
        <v>0</v>
      </c>
      <c r="M5579" s="193">
        <f t="shared" si="10740"/>
        <v>0</v>
      </c>
      <c r="N5579" s="193" t="str">
        <f t="shared" si="10734"/>
        <v>LCD Display</v>
      </c>
      <c r="AA5579" s="193">
        <f t="shared" si="10715"/>
        <v>0</v>
      </c>
      <c r="AB5579" s="193" t="str">
        <f t="shared" ref="AB5579" si="10741">AB$404</f>
        <v>Gaither, Kelli</v>
      </c>
    </row>
    <row r="5580" spans="1:28" s="188" customFormat="1" ht="17.399999999999999">
      <c r="A5580" s="193" t="str">
        <f t="shared" si="10710"/>
        <v>LCD Display</v>
      </c>
      <c r="B5580" s="193" t="str">
        <f t="shared" si="10711"/>
        <v>RE802LCD Display</v>
      </c>
      <c r="C5580" s="193" t="str">
        <f t="shared" si="10712"/>
        <v>LCD DisplayGaither, Kelli</v>
      </c>
      <c r="D5580" s="193"/>
      <c r="E5580" s="193"/>
      <c r="F5580" s="193" t="str">
        <f t="shared" si="10713"/>
        <v>LCD DisplayHoffman, Brian</v>
      </c>
      <c r="G5580" s="193" t="str">
        <f t="shared" ref="G5580:M5580" si="10742">G$405</f>
        <v>Hoffman, Brian</v>
      </c>
      <c r="H5580" s="193" t="str">
        <f t="shared" si="10742"/>
        <v>Gaither, Kelli</v>
      </c>
      <c r="I5580" s="193" t="str">
        <f t="shared" si="10742"/>
        <v>RE802</v>
      </c>
      <c r="J5580" s="193" t="str">
        <f t="shared" si="10742"/>
        <v>REEF PHOTO AND VIDEO INC</v>
      </c>
      <c r="K5580" s="193" t="str">
        <f t="shared" si="10742"/>
        <v>all</v>
      </c>
      <c r="L5580" s="193">
        <f t="shared" si="10742"/>
        <v>0</v>
      </c>
      <c r="M5580" s="193">
        <f t="shared" si="10742"/>
        <v>0</v>
      </c>
      <c r="N5580" s="193" t="str">
        <f t="shared" si="10734"/>
        <v>LCD Display</v>
      </c>
      <c r="AA5580" s="193">
        <f t="shared" si="10715"/>
        <v>0</v>
      </c>
      <c r="AB5580" s="193" t="str">
        <f t="shared" ref="AB5580" si="10743">AB$405</f>
        <v>Gaither, Kelli</v>
      </c>
    </row>
    <row r="5581" spans="1:28" s="188" customFormat="1" ht="17.399999999999999">
      <c r="A5581" s="193" t="str">
        <f t="shared" si="10710"/>
        <v>LCD Display</v>
      </c>
      <c r="B5581" s="193" t="str">
        <f t="shared" si="10711"/>
        <v>SC015LCD Display</v>
      </c>
      <c r="C5581" s="193" t="str">
        <f t="shared" si="10712"/>
        <v>LCD DisplayGaither, Kelli</v>
      </c>
      <c r="D5581" s="193"/>
      <c r="E5581" s="193"/>
      <c r="F5581" s="193" t="str">
        <f t="shared" si="10713"/>
        <v>LCD DisplayHoffman, Brian</v>
      </c>
      <c r="G5581" s="193" t="str">
        <f t="shared" ref="G5581:M5581" si="10744">G$406</f>
        <v>Hoffman, Brian</v>
      </c>
      <c r="H5581" s="193" t="str">
        <f t="shared" si="10744"/>
        <v>Gaither, Kelli</v>
      </c>
      <c r="I5581" s="193" t="str">
        <f t="shared" si="10744"/>
        <v>SC015</v>
      </c>
      <c r="J5581" s="193" t="str">
        <f t="shared" si="10744"/>
        <v>SUPERSONIC ELECTRONI</v>
      </c>
      <c r="K5581" s="193" t="str">
        <f t="shared" si="10744"/>
        <v>all</v>
      </c>
      <c r="L5581" s="193">
        <f t="shared" si="10744"/>
        <v>0</v>
      </c>
      <c r="M5581" s="193">
        <f t="shared" si="10744"/>
        <v>0</v>
      </c>
      <c r="N5581" s="193" t="str">
        <f t="shared" si="10734"/>
        <v>LCD Display</v>
      </c>
      <c r="AA5581" s="193">
        <f t="shared" si="10715"/>
        <v>0</v>
      </c>
      <c r="AB5581" s="193" t="str">
        <f t="shared" ref="AB5581" si="10745">AB$406</f>
        <v>Gaither, Kelli</v>
      </c>
    </row>
    <row r="5582" spans="1:28" s="188" customFormat="1" ht="17.399999999999999">
      <c r="A5582" s="193" t="str">
        <f t="shared" si="10710"/>
        <v>LCD Display</v>
      </c>
      <c r="B5582" s="193" t="str">
        <f t="shared" si="10711"/>
        <v>SE735LCD Display</v>
      </c>
      <c r="C5582" s="193" t="str">
        <f t="shared" si="10712"/>
        <v>LCD DisplayGaither, Kelli</v>
      </c>
      <c r="D5582" s="193"/>
      <c r="E5582" s="193"/>
      <c r="F5582" s="193" t="str">
        <f t="shared" si="10713"/>
        <v>LCD DisplayHoffman, Brian</v>
      </c>
      <c r="G5582" s="193" t="str">
        <f t="shared" ref="G5582:M5582" si="10746">G$407</f>
        <v>Hoffman, Brian</v>
      </c>
      <c r="H5582" s="193" t="str">
        <f t="shared" si="10746"/>
        <v>Gaither, Kelli</v>
      </c>
      <c r="I5582" s="193" t="str">
        <f t="shared" si="10746"/>
        <v>SE735</v>
      </c>
      <c r="J5582" s="193" t="str">
        <f t="shared" si="10746"/>
        <v>SENNARI USA</v>
      </c>
      <c r="K5582" s="193" t="str">
        <f t="shared" si="10746"/>
        <v>all</v>
      </c>
      <c r="L5582" s="193">
        <f t="shared" si="10746"/>
        <v>0</v>
      </c>
      <c r="M5582" s="193">
        <f t="shared" si="10746"/>
        <v>0</v>
      </c>
      <c r="N5582" s="193" t="str">
        <f t="shared" si="10734"/>
        <v>LCD Display</v>
      </c>
      <c r="AA5582" s="193">
        <f t="shared" si="10715"/>
        <v>0</v>
      </c>
      <c r="AB5582" s="193" t="str">
        <f t="shared" ref="AB5582" si="10747">AB$407</f>
        <v>Gaither, Kelli</v>
      </c>
    </row>
    <row r="5583" spans="1:28" s="188" customFormat="1" ht="17.399999999999999">
      <c r="A5583" s="193" t="str">
        <f t="shared" si="10710"/>
        <v>LCD Display</v>
      </c>
      <c r="B5583" s="193" t="str">
        <f t="shared" si="10711"/>
        <v>SP080LCD Display</v>
      </c>
      <c r="C5583" s="193" t="str">
        <f t="shared" si="10712"/>
        <v>LCD DisplayGaither, Kelli</v>
      </c>
      <c r="D5583" s="193"/>
      <c r="E5583" s="193"/>
      <c r="F5583" s="193" t="str">
        <f t="shared" si="10713"/>
        <v>LCD DisplayHoffman, Brian</v>
      </c>
      <c r="G5583" s="193" t="str">
        <f t="shared" ref="G5583:M5583" si="10748">G$408</f>
        <v>Hoffman, Brian</v>
      </c>
      <c r="H5583" s="193" t="str">
        <f t="shared" si="10748"/>
        <v>Gaither, Kelli</v>
      </c>
      <c r="I5583" s="193" t="str">
        <f t="shared" si="10748"/>
        <v>SP080</v>
      </c>
      <c r="J5583" s="193" t="str">
        <f t="shared" si="10748"/>
        <v>S. P. RICHARDS COMPA</v>
      </c>
      <c r="K5583" s="193" t="str">
        <f t="shared" si="10748"/>
        <v>all</v>
      </c>
      <c r="L5583" s="193">
        <f t="shared" si="10748"/>
        <v>0</v>
      </c>
      <c r="M5583" s="193">
        <f t="shared" si="10748"/>
        <v>0</v>
      </c>
      <c r="N5583" s="193" t="str">
        <f t="shared" si="10734"/>
        <v>LCD Display</v>
      </c>
      <c r="AA5583" s="193">
        <f t="shared" si="10715"/>
        <v>0</v>
      </c>
      <c r="AB5583" s="193" t="str">
        <f t="shared" ref="AB5583" si="10749">AB$408</f>
        <v>Gaither, Kelli</v>
      </c>
    </row>
    <row r="5584" spans="1:28" s="188" customFormat="1" ht="17.399999999999999">
      <c r="A5584" s="193" t="str">
        <f t="shared" si="10710"/>
        <v>LCD Display</v>
      </c>
      <c r="B5584" s="193" t="str">
        <f t="shared" si="10711"/>
        <v>TE107LCD Display</v>
      </c>
      <c r="C5584" s="193" t="str">
        <f t="shared" si="10712"/>
        <v>LCD DisplayGaither, Kelli</v>
      </c>
      <c r="D5584" s="193"/>
      <c r="E5584" s="193"/>
      <c r="F5584" s="193" t="str">
        <f t="shared" si="10713"/>
        <v>LCD DisplayHoffman, Brian</v>
      </c>
      <c r="G5584" s="193" t="str">
        <f t="shared" ref="G5584:M5584" si="10750">G$409</f>
        <v>Hoffman, Brian</v>
      </c>
      <c r="H5584" s="193" t="str">
        <f t="shared" si="10750"/>
        <v>Gaither, Kelli</v>
      </c>
      <c r="I5584" s="193" t="str">
        <f t="shared" si="10750"/>
        <v>TE107</v>
      </c>
      <c r="J5584" s="193" t="str">
        <f t="shared" si="10750"/>
        <v>TECHNICOLOR / TEL-EQUIPMENT</v>
      </c>
      <c r="K5584" s="193" t="str">
        <f t="shared" si="10750"/>
        <v>all</v>
      </c>
      <c r="L5584" s="193" t="str">
        <f t="shared" si="10750"/>
        <v>H2H Performance Video</v>
      </c>
      <c r="M5584" s="193" t="str">
        <f t="shared" si="10750"/>
        <v>TV, Technics</v>
      </c>
      <c r="N5584" s="193" t="str">
        <f t="shared" si="10734"/>
        <v>LCD Display</v>
      </c>
      <c r="AA5584" s="193">
        <f t="shared" si="10715"/>
        <v>0</v>
      </c>
      <c r="AB5584" s="193" t="str">
        <f t="shared" ref="AB5584" si="10751">AB$409</f>
        <v>Gaither, Kelli</v>
      </c>
    </row>
    <row r="5585" spans="1:28" s="188" customFormat="1" ht="17.399999999999999">
      <c r="A5585" s="193" t="str">
        <f t="shared" si="10710"/>
        <v>LCD Display</v>
      </c>
      <c r="B5585" s="193" t="str">
        <f t="shared" si="10711"/>
        <v>UR001LCD Display</v>
      </c>
      <c r="C5585" s="193" t="str">
        <f t="shared" si="10712"/>
        <v>LCD DisplayGaither, Kelli</v>
      </c>
      <c r="D5585" s="193"/>
      <c r="E5585" s="193"/>
      <c r="F5585" s="193" t="str">
        <f t="shared" si="10713"/>
        <v>LCD DisplayHoffman, Brian</v>
      </c>
      <c r="G5585" s="193" t="str">
        <f t="shared" ref="G5585:M5585" si="10752">G$410</f>
        <v>Hoffman, Brian</v>
      </c>
      <c r="H5585" s="193" t="str">
        <f t="shared" si="10752"/>
        <v>Gaither, Kelli</v>
      </c>
      <c r="I5585" s="193" t="str">
        <f t="shared" si="10752"/>
        <v>UR001</v>
      </c>
      <c r="J5585" s="193" t="str">
        <f t="shared" si="10752"/>
        <v>URBAN OUTFITTERS INC</v>
      </c>
      <c r="K5585" s="193" t="str">
        <f t="shared" si="10752"/>
        <v>all</v>
      </c>
      <c r="L5585" s="193">
        <f t="shared" si="10752"/>
        <v>0</v>
      </c>
      <c r="M5585" s="193">
        <f t="shared" si="10752"/>
        <v>0</v>
      </c>
      <c r="N5585" s="193" t="str">
        <f t="shared" si="10734"/>
        <v>LCD Display</v>
      </c>
      <c r="AA5585" s="193">
        <f t="shared" si="10715"/>
        <v>0</v>
      </c>
      <c r="AB5585" s="193" t="str">
        <f t="shared" ref="AB5585" si="10753">AB$410</f>
        <v>Gaither, Kelli</v>
      </c>
    </row>
    <row r="5586" spans="1:28" s="188" customFormat="1" ht="17.399999999999999">
      <c r="A5586" s="193" t="str">
        <f t="shared" si="10710"/>
        <v>LCD Display</v>
      </c>
      <c r="B5586" s="193" t="str">
        <f t="shared" si="10711"/>
        <v>US310LCD Display</v>
      </c>
      <c r="C5586" s="193" t="str">
        <f t="shared" si="10712"/>
        <v>LCD DisplayGaither, Kelli</v>
      </c>
      <c r="D5586" s="193"/>
      <c r="E5586" s="193"/>
      <c r="F5586" s="193" t="str">
        <f t="shared" si="10713"/>
        <v>LCD DisplayHoffman, Brian</v>
      </c>
      <c r="G5586" s="193" t="str">
        <f t="shared" ref="G5586:M5586" si="10754">G$411</f>
        <v>Hoffman, Brian</v>
      </c>
      <c r="H5586" s="193" t="str">
        <f t="shared" si="10754"/>
        <v>Gaither, Kelli</v>
      </c>
      <c r="I5586" s="193" t="str">
        <f t="shared" si="10754"/>
        <v>US310</v>
      </c>
      <c r="J5586" s="193" t="str">
        <f t="shared" si="10754"/>
        <v>US ASIA</v>
      </c>
      <c r="K5586" s="193" t="str">
        <f t="shared" si="10754"/>
        <v>all</v>
      </c>
      <c r="L5586" s="193">
        <f t="shared" si="10754"/>
        <v>0</v>
      </c>
      <c r="M5586" s="193">
        <f t="shared" si="10754"/>
        <v>0</v>
      </c>
      <c r="N5586" s="193" t="str">
        <f t="shared" si="10734"/>
        <v>LCD Display</v>
      </c>
      <c r="AA5586" s="193">
        <f t="shared" si="10715"/>
        <v>0</v>
      </c>
      <c r="AB5586" s="193" t="str">
        <f t="shared" ref="AB5586" si="10755">AB$411</f>
        <v>Gaither, Kelli</v>
      </c>
    </row>
    <row r="5587" spans="1:28" s="188" customFormat="1" ht="17.399999999999999">
      <c r="A5587" s="193" t="str">
        <f t="shared" si="10710"/>
        <v>LCD Display</v>
      </c>
      <c r="B5587" s="193" t="str">
        <f t="shared" si="10711"/>
        <v>ZA116LCD Display</v>
      </c>
      <c r="C5587" s="193" t="str">
        <f t="shared" si="10712"/>
        <v>LCD DisplayGaither, Kelli</v>
      </c>
      <c r="D5587" s="193"/>
      <c r="E5587" s="193"/>
      <c r="F5587" s="193" t="str">
        <f t="shared" si="10713"/>
        <v>LCD DisplayHoffman, Brian</v>
      </c>
      <c r="G5587" s="193" t="str">
        <f t="shared" ref="G5587:M5587" si="10756">G$412</f>
        <v>Hoffman, Brian</v>
      </c>
      <c r="H5587" s="193" t="str">
        <f t="shared" si="10756"/>
        <v>Gaither, Kelli</v>
      </c>
      <c r="I5587" s="193" t="str">
        <f t="shared" si="10756"/>
        <v>ZA116</v>
      </c>
      <c r="J5587" s="193" t="str">
        <f t="shared" si="10756"/>
        <v>ZALMEN REISS AND ASSOCIATES INC</v>
      </c>
      <c r="K5587" s="193" t="str">
        <f t="shared" si="10756"/>
        <v>all</v>
      </c>
      <c r="L5587" s="193">
        <f t="shared" si="10756"/>
        <v>0</v>
      </c>
      <c r="M5587" s="193">
        <f t="shared" si="10756"/>
        <v>0</v>
      </c>
      <c r="N5587" s="193" t="str">
        <f t="shared" si="10734"/>
        <v>LCD Display</v>
      </c>
      <c r="AA5587" s="193">
        <f t="shared" si="10715"/>
        <v>0</v>
      </c>
      <c r="AB5587" s="193" t="str">
        <f t="shared" ref="AB5587" si="10757">AB$412</f>
        <v>Gaither, Kelli</v>
      </c>
    </row>
    <row r="5588" spans="1:28" s="188" customFormat="1" ht="17.399999999999999">
      <c r="A5588" s="193" t="str">
        <f t="shared" si="10710"/>
        <v>LCD Display</v>
      </c>
      <c r="B5588" s="193" t="str">
        <f t="shared" si="10711"/>
        <v>CO902LCD Display</v>
      </c>
      <c r="C5588" s="193" t="str">
        <f t="shared" si="10712"/>
        <v>LCD DisplayGaither, Kelli</v>
      </c>
      <c r="D5588" s="193"/>
      <c r="E5588" s="193"/>
      <c r="F5588" s="193" t="str">
        <f t="shared" si="10713"/>
        <v>LCD DisplayHoffman, Brian</v>
      </c>
      <c r="G5588" s="193" t="str">
        <f t="shared" ref="G5588:M5588" si="10758">G$413</f>
        <v>Hoffman, Brian</v>
      </c>
      <c r="H5588" s="193" t="str">
        <f t="shared" si="10758"/>
        <v>Gaither, Kelli</v>
      </c>
      <c r="I5588" s="193" t="str">
        <f t="shared" si="10758"/>
        <v>CO902</v>
      </c>
      <c r="J5588" s="193" t="str">
        <f t="shared" si="10758"/>
        <v>COMCAST</v>
      </c>
      <c r="K5588" s="193" t="str">
        <f t="shared" si="10758"/>
        <v>all</v>
      </c>
      <c r="L5588" s="193">
        <f t="shared" si="10758"/>
        <v>0</v>
      </c>
      <c r="M5588" s="193">
        <f t="shared" si="10758"/>
        <v>0</v>
      </c>
      <c r="N5588" s="193" t="str">
        <f t="shared" si="10734"/>
        <v>LCD Display</v>
      </c>
      <c r="AA5588" s="193">
        <f t="shared" si="10715"/>
        <v>0</v>
      </c>
      <c r="AB5588" s="193" t="str">
        <f t="shared" ref="AB5588" si="10759">AB$413</f>
        <v>Gaither, Kelli</v>
      </c>
    </row>
    <row r="5589" spans="1:28" s="188" customFormat="1" ht="17.399999999999999">
      <c r="A5589" s="193" t="str">
        <f t="shared" si="10710"/>
        <v>LCD Display</v>
      </c>
      <c r="B5589" s="193" t="str">
        <f t="shared" si="10711"/>
        <v>VI128LCD Display</v>
      </c>
      <c r="C5589" s="193" t="str">
        <f t="shared" si="10712"/>
        <v>LCD DisplayGaither, Kelli</v>
      </c>
      <c r="D5589" s="193"/>
      <c r="E5589" s="193"/>
      <c r="F5589" s="193" t="str">
        <f t="shared" si="10713"/>
        <v>LCD DisplayHoffman, Brian</v>
      </c>
      <c r="G5589" s="193" t="str">
        <f t="shared" ref="G5589:M5589" si="10760">G$414</f>
        <v>Hoffman, Brian</v>
      </c>
      <c r="H5589" s="193" t="str">
        <f t="shared" si="10760"/>
        <v>Gaither, Kelli</v>
      </c>
      <c r="I5589" s="193" t="str">
        <f t="shared" si="10760"/>
        <v>VI128</v>
      </c>
      <c r="J5589" s="193" t="str">
        <f t="shared" si="10760"/>
        <v>Graybar Electronics - Video Insight</v>
      </c>
      <c r="K5589" s="193" t="str">
        <f t="shared" si="10760"/>
        <v>all</v>
      </c>
      <c r="L5589" s="193">
        <f t="shared" si="10760"/>
        <v>0</v>
      </c>
      <c r="M5589" s="193">
        <f t="shared" si="10760"/>
        <v>0</v>
      </c>
      <c r="N5589" s="193" t="str">
        <f t="shared" si="10734"/>
        <v>LCD Display</v>
      </c>
      <c r="AA5589" s="193">
        <f t="shared" si="10715"/>
        <v>0</v>
      </c>
      <c r="AB5589" s="193">
        <f t="shared" ref="AB5589" si="10761">AB$414</f>
        <v>0</v>
      </c>
    </row>
    <row r="5590" spans="1:28" s="188" customFormat="1" ht="17.399999999999999">
      <c r="A5590" s="193" t="str">
        <f t="shared" si="10710"/>
        <v>LCD Display</v>
      </c>
      <c r="B5590" s="193" t="str">
        <f t="shared" si="10711"/>
        <v>0LCD Display</v>
      </c>
      <c r="C5590" s="193" t="str">
        <f t="shared" si="10712"/>
        <v>LCD Display0</v>
      </c>
      <c r="D5590" s="193"/>
      <c r="E5590" s="193"/>
      <c r="F5590" s="193" t="str">
        <f t="shared" si="10713"/>
        <v>LCD Display0</v>
      </c>
      <c r="G5590" s="193">
        <f t="shared" ref="G5590:M5590" si="10762">G$415</f>
        <v>0</v>
      </c>
      <c r="H5590" s="193">
        <f t="shared" si="10762"/>
        <v>0</v>
      </c>
      <c r="I5590" s="193">
        <f t="shared" si="10762"/>
        <v>0</v>
      </c>
      <c r="J5590" s="193">
        <f t="shared" si="10762"/>
        <v>0</v>
      </c>
      <c r="K5590" s="193">
        <f t="shared" si="10762"/>
        <v>0</v>
      </c>
      <c r="L5590" s="193">
        <f t="shared" si="10762"/>
        <v>0</v>
      </c>
      <c r="M5590" s="193">
        <f t="shared" si="10762"/>
        <v>0</v>
      </c>
      <c r="N5590" s="193" t="str">
        <f t="shared" si="10734"/>
        <v>LCD Display</v>
      </c>
      <c r="AA5590" s="193">
        <f t="shared" si="10715"/>
        <v>0</v>
      </c>
      <c r="AB5590" s="193">
        <f t="shared" ref="AB5590" si="10763">AB$415</f>
        <v>0</v>
      </c>
    </row>
    <row r="5591" spans="1:28" s="188" customFormat="1" ht="17.399999999999999">
      <c r="A5591" s="193" t="str">
        <f t="shared" si="10710"/>
        <v>LCD Display</v>
      </c>
      <c r="B5591" s="193" t="str">
        <f t="shared" si="10711"/>
        <v>0LCD Display</v>
      </c>
      <c r="C5591" s="193" t="str">
        <f t="shared" si="10712"/>
        <v>LCD Display0</v>
      </c>
      <c r="D5591" s="193"/>
      <c r="E5591" s="193"/>
      <c r="F5591" s="193" t="str">
        <f t="shared" si="10713"/>
        <v>LCD Display0</v>
      </c>
      <c r="G5591" s="193">
        <f t="shared" ref="G5591:M5591" si="10764">G$416</f>
        <v>0</v>
      </c>
      <c r="H5591" s="193">
        <f t="shared" si="10764"/>
        <v>0</v>
      </c>
      <c r="I5591" s="193">
        <f t="shared" si="10764"/>
        <v>0</v>
      </c>
      <c r="J5591" s="193">
        <f t="shared" si="10764"/>
        <v>0</v>
      </c>
      <c r="K5591" s="193">
        <f t="shared" si="10764"/>
        <v>0</v>
      </c>
      <c r="L5591" s="193">
        <f t="shared" si="10764"/>
        <v>0</v>
      </c>
      <c r="M5591" s="193">
        <f t="shared" si="10764"/>
        <v>0</v>
      </c>
      <c r="N5591" s="193" t="str">
        <f t="shared" si="10734"/>
        <v>LCD Display</v>
      </c>
      <c r="AA5591" s="193">
        <f t="shared" si="10715"/>
        <v>0</v>
      </c>
      <c r="AB5591" s="193">
        <f t="shared" ref="AB5591" si="10765">AB$416</f>
        <v>0</v>
      </c>
    </row>
    <row r="5592" spans="1:28" s="188" customFormat="1" ht="17.399999999999999">
      <c r="A5592" s="193" t="str">
        <f t="shared" si="10710"/>
        <v>LCD Display</v>
      </c>
      <c r="B5592" s="193" t="str">
        <f t="shared" si="10711"/>
        <v>0LCD Display</v>
      </c>
      <c r="C5592" s="193" t="str">
        <f t="shared" si="10712"/>
        <v>LCD Display0</v>
      </c>
      <c r="D5592" s="193"/>
      <c r="E5592" s="193"/>
      <c r="F5592" s="193" t="str">
        <f t="shared" si="10713"/>
        <v>LCD Display0</v>
      </c>
      <c r="G5592" s="193">
        <f t="shared" ref="G5592:M5592" si="10766">G$417</f>
        <v>0</v>
      </c>
      <c r="H5592" s="193">
        <f t="shared" si="10766"/>
        <v>0</v>
      </c>
      <c r="I5592" s="193">
        <f t="shared" si="10766"/>
        <v>0</v>
      </c>
      <c r="J5592" s="193">
        <f t="shared" si="10766"/>
        <v>0</v>
      </c>
      <c r="K5592" s="193">
        <f t="shared" si="10766"/>
        <v>0</v>
      </c>
      <c r="L5592" s="193">
        <f t="shared" si="10766"/>
        <v>0</v>
      </c>
      <c r="M5592" s="193">
        <f t="shared" si="10766"/>
        <v>0</v>
      </c>
      <c r="N5592" s="193" t="str">
        <f t="shared" si="10734"/>
        <v>LCD Display</v>
      </c>
      <c r="AA5592" s="193">
        <f t="shared" si="10715"/>
        <v>0</v>
      </c>
      <c r="AB5592" s="193">
        <f t="shared" ref="AB5592" si="10767">AB$417</f>
        <v>0</v>
      </c>
    </row>
    <row r="5593" spans="1:28" s="188" customFormat="1" ht="17.399999999999999">
      <c r="A5593" s="193" t="str">
        <f t="shared" si="10710"/>
        <v>LCD Display</v>
      </c>
      <c r="B5593" s="193" t="str">
        <f t="shared" si="10711"/>
        <v>0LCD Display</v>
      </c>
      <c r="C5593" s="193" t="str">
        <f t="shared" si="10712"/>
        <v>LCD Display0</v>
      </c>
      <c r="D5593" s="193"/>
      <c r="E5593" s="193"/>
      <c r="F5593" s="193" t="str">
        <f t="shared" si="10713"/>
        <v>LCD Display0</v>
      </c>
      <c r="G5593" s="193">
        <f t="shared" ref="G5593:M5593" si="10768">G$418</f>
        <v>0</v>
      </c>
      <c r="H5593" s="193">
        <f t="shared" si="10768"/>
        <v>0</v>
      </c>
      <c r="I5593" s="193">
        <f t="shared" si="10768"/>
        <v>0</v>
      </c>
      <c r="J5593" s="193">
        <f t="shared" si="10768"/>
        <v>0</v>
      </c>
      <c r="K5593" s="193">
        <f t="shared" si="10768"/>
        <v>0</v>
      </c>
      <c r="L5593" s="193">
        <f t="shared" si="10768"/>
        <v>0</v>
      </c>
      <c r="M5593" s="193">
        <f t="shared" si="10768"/>
        <v>0</v>
      </c>
      <c r="N5593" s="193" t="str">
        <f t="shared" si="10734"/>
        <v>LCD Display</v>
      </c>
      <c r="AA5593" s="193">
        <f t="shared" si="10715"/>
        <v>0</v>
      </c>
      <c r="AB5593" s="193">
        <f t="shared" ref="AB5593" si="10769">AB$418</f>
        <v>0</v>
      </c>
    </row>
    <row r="5594" spans="1:28" s="188" customFormat="1" ht="17.399999999999999">
      <c r="A5594" s="193" t="str">
        <f t="shared" si="10710"/>
        <v>LCD Display</v>
      </c>
      <c r="B5594" s="193" t="str">
        <f t="shared" si="10711"/>
        <v>0LCD Display</v>
      </c>
      <c r="C5594" s="193" t="str">
        <f t="shared" si="10712"/>
        <v>LCD Display0</v>
      </c>
      <c r="D5594" s="193"/>
      <c r="E5594" s="193"/>
      <c r="F5594" s="193" t="str">
        <f t="shared" si="10713"/>
        <v>LCD Display0</v>
      </c>
      <c r="G5594" s="193">
        <f t="shared" ref="G5594:M5594" si="10770">G$419</f>
        <v>0</v>
      </c>
      <c r="H5594" s="193">
        <f t="shared" si="10770"/>
        <v>0</v>
      </c>
      <c r="I5594" s="193">
        <f t="shared" si="10770"/>
        <v>0</v>
      </c>
      <c r="J5594" s="193">
        <f t="shared" si="10770"/>
        <v>0</v>
      </c>
      <c r="K5594" s="193">
        <f t="shared" si="10770"/>
        <v>0</v>
      </c>
      <c r="L5594" s="193">
        <f t="shared" si="10770"/>
        <v>0</v>
      </c>
      <c r="M5594" s="193">
        <f t="shared" si="10770"/>
        <v>0</v>
      </c>
      <c r="N5594" s="193" t="str">
        <f t="shared" si="10734"/>
        <v>LCD Display</v>
      </c>
      <c r="AA5594" s="193">
        <f t="shared" si="10715"/>
        <v>0</v>
      </c>
      <c r="AB5594" s="193">
        <f t="shared" ref="AB5594" si="10771">AB$419</f>
        <v>0</v>
      </c>
    </row>
    <row r="5595" spans="1:28" s="188" customFormat="1" ht="17.399999999999999">
      <c r="A5595" s="193" t="str">
        <f t="shared" si="10710"/>
        <v>LCD Display</v>
      </c>
      <c r="B5595" s="193" t="str">
        <f t="shared" si="10711"/>
        <v>0LCD Display</v>
      </c>
      <c r="C5595" s="193" t="str">
        <f t="shared" si="10712"/>
        <v>LCD Display0</v>
      </c>
      <c r="D5595" s="193"/>
      <c r="E5595" s="193"/>
      <c r="F5595" s="193" t="str">
        <f t="shared" si="10713"/>
        <v>LCD Display0</v>
      </c>
      <c r="G5595" s="193">
        <f t="shared" ref="G5595:M5595" si="10772">G$420</f>
        <v>0</v>
      </c>
      <c r="H5595" s="193">
        <f t="shared" si="10772"/>
        <v>0</v>
      </c>
      <c r="I5595" s="193">
        <f t="shared" si="10772"/>
        <v>0</v>
      </c>
      <c r="J5595" s="193">
        <f t="shared" si="10772"/>
        <v>0</v>
      </c>
      <c r="K5595" s="193">
        <f t="shared" si="10772"/>
        <v>0</v>
      </c>
      <c r="L5595" s="193">
        <f t="shared" si="10772"/>
        <v>0</v>
      </c>
      <c r="M5595" s="193">
        <f t="shared" si="10772"/>
        <v>0</v>
      </c>
      <c r="N5595" s="193" t="str">
        <f t="shared" si="10734"/>
        <v>LCD Display</v>
      </c>
      <c r="AA5595" s="193">
        <f t="shared" si="10715"/>
        <v>0</v>
      </c>
      <c r="AB5595" s="193">
        <f t="shared" ref="AB5595" si="10773">AB$420</f>
        <v>0</v>
      </c>
    </row>
    <row r="5596" spans="1:28" s="188" customFormat="1" ht="17.399999999999999">
      <c r="A5596" s="193" t="str">
        <f t="shared" si="10710"/>
        <v>LCD Display</v>
      </c>
      <c r="B5596" s="193" t="str">
        <f t="shared" si="10711"/>
        <v>0LCD Display</v>
      </c>
      <c r="C5596" s="193" t="str">
        <f t="shared" si="10712"/>
        <v>LCD Display0</v>
      </c>
      <c r="D5596" s="193"/>
      <c r="E5596" s="193"/>
      <c r="F5596" s="193" t="str">
        <f t="shared" si="10713"/>
        <v>LCD Display0</v>
      </c>
      <c r="G5596" s="193">
        <f t="shared" ref="G5596:M5596" si="10774">G$421</f>
        <v>0</v>
      </c>
      <c r="H5596" s="193">
        <f t="shared" si="10774"/>
        <v>0</v>
      </c>
      <c r="I5596" s="193">
        <f t="shared" si="10774"/>
        <v>0</v>
      </c>
      <c r="J5596" s="193">
        <f t="shared" si="10774"/>
        <v>0</v>
      </c>
      <c r="K5596" s="193">
        <f t="shared" si="10774"/>
        <v>0</v>
      </c>
      <c r="L5596" s="193">
        <f t="shared" si="10774"/>
        <v>0</v>
      </c>
      <c r="M5596" s="193">
        <f t="shared" si="10774"/>
        <v>0</v>
      </c>
      <c r="N5596" s="193" t="str">
        <f t="shared" si="10734"/>
        <v>LCD Display</v>
      </c>
      <c r="AA5596" s="193">
        <f t="shared" si="10715"/>
        <v>0</v>
      </c>
      <c r="AB5596" s="193">
        <f t="shared" ref="AB5596" si="10775">AB$421</f>
        <v>0</v>
      </c>
    </row>
    <row r="5597" spans="1:28" s="188" customFormat="1" ht="17.399999999999999">
      <c r="A5597" s="193" t="str">
        <f t="shared" si="10710"/>
        <v>LCD Display</v>
      </c>
      <c r="B5597" s="193" t="str">
        <f t="shared" si="10711"/>
        <v>0LCD Display</v>
      </c>
      <c r="C5597" s="193" t="str">
        <f t="shared" si="10712"/>
        <v>LCD Display0</v>
      </c>
      <c r="D5597" s="193"/>
      <c r="E5597" s="193"/>
      <c r="F5597" s="193" t="str">
        <f t="shared" si="10713"/>
        <v>LCD Display0</v>
      </c>
      <c r="G5597" s="193">
        <f t="shared" ref="G5597:M5597" si="10776">G$422</f>
        <v>0</v>
      </c>
      <c r="H5597" s="193">
        <f t="shared" si="10776"/>
        <v>0</v>
      </c>
      <c r="I5597" s="193">
        <f t="shared" si="10776"/>
        <v>0</v>
      </c>
      <c r="J5597" s="193">
        <f t="shared" si="10776"/>
        <v>0</v>
      </c>
      <c r="K5597" s="193">
        <f t="shared" si="10776"/>
        <v>0</v>
      </c>
      <c r="L5597" s="193">
        <f t="shared" si="10776"/>
        <v>0</v>
      </c>
      <c r="M5597" s="193">
        <f t="shared" si="10776"/>
        <v>0</v>
      </c>
      <c r="N5597" s="193" t="str">
        <f t="shared" si="10734"/>
        <v>LCD Display</v>
      </c>
      <c r="AA5597" s="193">
        <f t="shared" si="10715"/>
        <v>0</v>
      </c>
      <c r="AB5597" s="193">
        <f t="shared" ref="AB5597" si="10777">AB$422</f>
        <v>0</v>
      </c>
    </row>
    <row r="5598" spans="1:28" s="188" customFormat="1" ht="17.399999999999999">
      <c r="A5598" s="193" t="str">
        <f t="shared" si="10710"/>
        <v>LCD Display</v>
      </c>
      <c r="B5598" s="193" t="str">
        <f t="shared" si="10711"/>
        <v>0LCD Display</v>
      </c>
      <c r="C5598" s="193" t="str">
        <f t="shared" si="10712"/>
        <v>LCD Display0</v>
      </c>
      <c r="D5598" s="193"/>
      <c r="E5598" s="193"/>
      <c r="F5598" s="193" t="str">
        <f t="shared" si="10713"/>
        <v>LCD Display0</v>
      </c>
      <c r="G5598" s="193">
        <f t="shared" ref="G5598:M5598" si="10778">G$423</f>
        <v>0</v>
      </c>
      <c r="H5598" s="193">
        <f t="shared" si="10778"/>
        <v>0</v>
      </c>
      <c r="I5598" s="193">
        <f t="shared" si="10778"/>
        <v>0</v>
      </c>
      <c r="J5598" s="193">
        <f t="shared" si="10778"/>
        <v>0</v>
      </c>
      <c r="K5598" s="193">
        <f t="shared" si="10778"/>
        <v>0</v>
      </c>
      <c r="L5598" s="193">
        <f t="shared" si="10778"/>
        <v>0</v>
      </c>
      <c r="M5598" s="193">
        <f t="shared" si="10778"/>
        <v>0</v>
      </c>
      <c r="N5598" s="193" t="str">
        <f t="shared" si="10734"/>
        <v>LCD Display</v>
      </c>
      <c r="AA5598" s="193">
        <f t="shared" si="10715"/>
        <v>0</v>
      </c>
      <c r="AB5598" s="193">
        <f t="shared" ref="AB5598" si="10779">AB$423</f>
        <v>0</v>
      </c>
    </row>
    <row r="5599" spans="1:28" s="188" customFormat="1" ht="17.399999999999999">
      <c r="A5599" s="193" t="str">
        <f t="shared" si="10710"/>
        <v>LCD Display</v>
      </c>
      <c r="B5599" s="193" t="str">
        <f t="shared" si="10711"/>
        <v>0LCD Display</v>
      </c>
      <c r="C5599" s="193" t="str">
        <f t="shared" si="10712"/>
        <v>LCD Display0</v>
      </c>
      <c r="D5599" s="193"/>
      <c r="E5599" s="193"/>
      <c r="F5599" s="193" t="str">
        <f t="shared" si="10713"/>
        <v>LCD Display0</v>
      </c>
      <c r="G5599" s="193">
        <f t="shared" ref="G5599:M5599" si="10780">G$424</f>
        <v>0</v>
      </c>
      <c r="H5599" s="193">
        <f t="shared" si="10780"/>
        <v>0</v>
      </c>
      <c r="I5599" s="193">
        <f t="shared" si="10780"/>
        <v>0</v>
      </c>
      <c r="J5599" s="193">
        <f t="shared" si="10780"/>
        <v>0</v>
      </c>
      <c r="K5599" s="193">
        <f t="shared" si="10780"/>
        <v>0</v>
      </c>
      <c r="L5599" s="193">
        <f t="shared" si="10780"/>
        <v>0</v>
      </c>
      <c r="M5599" s="193">
        <f t="shared" si="10780"/>
        <v>0</v>
      </c>
      <c r="N5599" s="193" t="str">
        <f t="shared" si="10734"/>
        <v>LCD Display</v>
      </c>
      <c r="AA5599" s="193">
        <f t="shared" si="10715"/>
        <v>0</v>
      </c>
      <c r="AB5599" s="193">
        <f t="shared" ref="AB5599" si="10781">AB$424</f>
        <v>0</v>
      </c>
    </row>
    <row r="5600" spans="1:28" s="188" customFormat="1" ht="17.399999999999999">
      <c r="A5600" s="193" t="str">
        <f t="shared" si="10710"/>
        <v>LCD Display</v>
      </c>
      <c r="B5600" s="193" t="str">
        <f t="shared" si="10711"/>
        <v>0LCD Display</v>
      </c>
      <c r="C5600" s="193" t="str">
        <f t="shared" si="10712"/>
        <v>LCD Display0</v>
      </c>
      <c r="D5600" s="193"/>
      <c r="E5600" s="193"/>
      <c r="F5600" s="193" t="str">
        <f t="shared" si="10713"/>
        <v>LCD Display0</v>
      </c>
      <c r="G5600" s="193">
        <f t="shared" ref="G5600:M5600" si="10782">G$425</f>
        <v>0</v>
      </c>
      <c r="H5600" s="193">
        <f t="shared" si="10782"/>
        <v>0</v>
      </c>
      <c r="I5600" s="193">
        <f t="shared" si="10782"/>
        <v>0</v>
      </c>
      <c r="J5600" s="193">
        <f t="shared" si="10782"/>
        <v>0</v>
      </c>
      <c r="K5600" s="193">
        <f t="shared" si="10782"/>
        <v>0</v>
      </c>
      <c r="L5600" s="193">
        <f t="shared" si="10782"/>
        <v>0</v>
      </c>
      <c r="M5600" s="193">
        <f t="shared" si="10782"/>
        <v>0</v>
      </c>
      <c r="N5600" s="193" t="str">
        <f t="shared" si="10734"/>
        <v>LCD Display</v>
      </c>
      <c r="AA5600" s="193">
        <f t="shared" si="10715"/>
        <v>0</v>
      </c>
      <c r="AB5600" s="193">
        <f t="shared" ref="AB5600" si="10783">AB$425</f>
        <v>0</v>
      </c>
    </row>
    <row r="5601" spans="1:28" s="188" customFormat="1" ht="17.399999999999999">
      <c r="A5601" s="193" t="str">
        <f t="shared" si="10710"/>
        <v>LCD Display</v>
      </c>
      <c r="B5601" s="193" t="str">
        <f t="shared" si="10711"/>
        <v>0LCD Display</v>
      </c>
      <c r="C5601" s="193" t="str">
        <f t="shared" si="10712"/>
        <v>LCD Display0</v>
      </c>
      <c r="D5601" s="193"/>
      <c r="E5601" s="193"/>
      <c r="F5601" s="193" t="str">
        <f t="shared" si="10713"/>
        <v>LCD Display0</v>
      </c>
      <c r="G5601" s="193">
        <f t="shared" ref="G5601:M5601" si="10784">G$426</f>
        <v>0</v>
      </c>
      <c r="H5601" s="193">
        <f t="shared" si="10784"/>
        <v>0</v>
      </c>
      <c r="I5601" s="193">
        <f t="shared" si="10784"/>
        <v>0</v>
      </c>
      <c r="J5601" s="193">
        <f t="shared" si="10784"/>
        <v>0</v>
      </c>
      <c r="K5601" s="193">
        <f t="shared" si="10784"/>
        <v>0</v>
      </c>
      <c r="L5601" s="193">
        <f t="shared" si="10784"/>
        <v>0</v>
      </c>
      <c r="M5601" s="193">
        <f t="shared" si="10784"/>
        <v>0</v>
      </c>
      <c r="N5601" s="193" t="str">
        <f t="shared" si="10734"/>
        <v>LCD Display</v>
      </c>
      <c r="AA5601" s="193">
        <f t="shared" si="10715"/>
        <v>0</v>
      </c>
      <c r="AB5601" s="193">
        <f t="shared" ref="AB5601" si="10785">AB$426</f>
        <v>0</v>
      </c>
    </row>
    <row r="5602" spans="1:28" s="188" customFormat="1" ht="17.399999999999999">
      <c r="A5602" s="193" t="str">
        <f t="shared" si="10710"/>
        <v>LCD Display</v>
      </c>
      <c r="B5602" s="193" t="str">
        <f t="shared" si="10711"/>
        <v>0LCD Display</v>
      </c>
      <c r="C5602" s="193" t="str">
        <f t="shared" si="10712"/>
        <v>LCD Display0</v>
      </c>
      <c r="D5602" s="193"/>
      <c r="E5602" s="193"/>
      <c r="F5602" s="193" t="str">
        <f t="shared" si="10713"/>
        <v>LCD Display0</v>
      </c>
      <c r="G5602" s="193">
        <f t="shared" ref="G5602:M5602" si="10786">G$427</f>
        <v>0</v>
      </c>
      <c r="H5602" s="193">
        <f t="shared" si="10786"/>
        <v>0</v>
      </c>
      <c r="I5602" s="193">
        <f t="shared" si="10786"/>
        <v>0</v>
      </c>
      <c r="J5602" s="193">
        <f t="shared" si="10786"/>
        <v>0</v>
      </c>
      <c r="K5602" s="193">
        <f t="shared" si="10786"/>
        <v>0</v>
      </c>
      <c r="L5602" s="193">
        <f t="shared" si="10786"/>
        <v>0</v>
      </c>
      <c r="M5602" s="193">
        <f t="shared" si="10786"/>
        <v>0</v>
      </c>
      <c r="N5602" s="193" t="str">
        <f t="shared" si="10734"/>
        <v>LCD Display</v>
      </c>
      <c r="AA5602" s="193">
        <f t="shared" si="10715"/>
        <v>0</v>
      </c>
      <c r="AB5602" s="193">
        <f t="shared" ref="AB5602" si="10787">AB$427</f>
        <v>0</v>
      </c>
    </row>
    <row r="5603" spans="1:28" s="188" customFormat="1" ht="17.399999999999999">
      <c r="A5603" s="193" t="str">
        <f t="shared" si="10710"/>
        <v>LCD Display</v>
      </c>
      <c r="B5603" s="193" t="str">
        <f t="shared" si="10711"/>
        <v>0LCD Display</v>
      </c>
      <c r="C5603" s="193" t="str">
        <f t="shared" si="10712"/>
        <v>LCD Display0</v>
      </c>
      <c r="D5603" s="193"/>
      <c r="E5603" s="193"/>
      <c r="F5603" s="193" t="str">
        <f t="shared" si="10713"/>
        <v>LCD Display0</v>
      </c>
      <c r="G5603" s="193">
        <f t="shared" ref="G5603:M5603" si="10788">G$428</f>
        <v>0</v>
      </c>
      <c r="H5603" s="193">
        <f t="shared" si="10788"/>
        <v>0</v>
      </c>
      <c r="I5603" s="193">
        <f t="shared" si="10788"/>
        <v>0</v>
      </c>
      <c r="J5603" s="193">
        <f t="shared" si="10788"/>
        <v>0</v>
      </c>
      <c r="K5603" s="193">
        <f t="shared" si="10788"/>
        <v>0</v>
      </c>
      <c r="L5603" s="193">
        <f t="shared" si="10788"/>
        <v>0</v>
      </c>
      <c r="M5603" s="193">
        <f t="shared" si="10788"/>
        <v>0</v>
      </c>
      <c r="N5603" s="193" t="str">
        <f t="shared" si="10734"/>
        <v>LCD Display</v>
      </c>
      <c r="AA5603" s="193">
        <f t="shared" si="10715"/>
        <v>0</v>
      </c>
      <c r="AB5603" s="193">
        <f t="shared" ref="AB5603" si="10789">AB$428</f>
        <v>0</v>
      </c>
    </row>
    <row r="5604" spans="1:28" s="188" customFormat="1" ht="17.399999999999999">
      <c r="A5604" s="193" t="str">
        <f t="shared" si="10710"/>
        <v>LCD Display</v>
      </c>
      <c r="B5604" s="193" t="str">
        <f t="shared" si="10711"/>
        <v>0LCD Display</v>
      </c>
      <c r="C5604" s="193" t="str">
        <f t="shared" si="10712"/>
        <v>LCD Display0</v>
      </c>
      <c r="D5604" s="193"/>
      <c r="E5604" s="193"/>
      <c r="F5604" s="193" t="str">
        <f t="shared" si="10713"/>
        <v>LCD Display0</v>
      </c>
      <c r="G5604" s="193">
        <f t="shared" ref="G5604:M5604" si="10790">G$429</f>
        <v>0</v>
      </c>
      <c r="H5604" s="193">
        <f t="shared" si="10790"/>
        <v>0</v>
      </c>
      <c r="I5604" s="193">
        <f t="shared" si="10790"/>
        <v>0</v>
      </c>
      <c r="J5604" s="193">
        <f t="shared" si="10790"/>
        <v>0</v>
      </c>
      <c r="K5604" s="193">
        <f t="shared" si="10790"/>
        <v>0</v>
      </c>
      <c r="L5604" s="193">
        <f t="shared" si="10790"/>
        <v>0</v>
      </c>
      <c r="M5604" s="193">
        <f t="shared" si="10790"/>
        <v>0</v>
      </c>
      <c r="N5604" s="193" t="str">
        <f t="shared" si="10734"/>
        <v>LCD Display</v>
      </c>
      <c r="AA5604" s="193">
        <f t="shared" si="10715"/>
        <v>0</v>
      </c>
      <c r="AB5604" s="193">
        <f t="shared" ref="AB5604" si="10791">AB$429</f>
        <v>0</v>
      </c>
    </row>
    <row r="5605" spans="1:28" s="188" customFormat="1" ht="17.399999999999999">
      <c r="A5605" s="193" t="str">
        <f t="shared" si="10710"/>
        <v>LCD Display</v>
      </c>
      <c r="B5605" s="193" t="str">
        <f t="shared" si="10711"/>
        <v>0LCD Display</v>
      </c>
      <c r="C5605" s="193" t="str">
        <f t="shared" si="10712"/>
        <v>LCD Display0</v>
      </c>
      <c r="D5605" s="193"/>
      <c r="E5605" s="193"/>
      <c r="F5605" s="193" t="str">
        <f t="shared" si="10713"/>
        <v>LCD Display0</v>
      </c>
      <c r="G5605" s="193">
        <f t="shared" ref="G5605:M5605" si="10792">G$430</f>
        <v>0</v>
      </c>
      <c r="H5605" s="193">
        <f t="shared" si="10792"/>
        <v>0</v>
      </c>
      <c r="I5605" s="193">
        <f t="shared" si="10792"/>
        <v>0</v>
      </c>
      <c r="J5605" s="193">
        <f t="shared" si="10792"/>
        <v>0</v>
      </c>
      <c r="K5605" s="193">
        <f t="shared" si="10792"/>
        <v>0</v>
      </c>
      <c r="L5605" s="193">
        <f t="shared" si="10792"/>
        <v>0</v>
      </c>
      <c r="M5605" s="193">
        <f t="shared" si="10792"/>
        <v>0</v>
      </c>
      <c r="N5605" s="193" t="str">
        <f t="shared" si="10734"/>
        <v>LCD Display</v>
      </c>
      <c r="AA5605" s="193">
        <f t="shared" si="10715"/>
        <v>0</v>
      </c>
      <c r="AB5605" s="193">
        <f t="shared" ref="AB5605" si="10793">AB$430</f>
        <v>0</v>
      </c>
    </row>
    <row r="5606" spans="1:28" s="188" customFormat="1" ht="17.399999999999999">
      <c r="A5606" s="193" t="str">
        <f t="shared" si="10710"/>
        <v>LCD Display</v>
      </c>
      <c r="B5606" s="193" t="str">
        <f t="shared" si="10711"/>
        <v>0LCD Display</v>
      </c>
      <c r="C5606" s="193" t="str">
        <f t="shared" si="10712"/>
        <v>LCD Display0</v>
      </c>
      <c r="D5606" s="193"/>
      <c r="E5606" s="193"/>
      <c r="F5606" s="193" t="str">
        <f t="shared" si="10713"/>
        <v>LCD Display0</v>
      </c>
      <c r="G5606" s="193">
        <f t="shared" ref="G5606:M5606" si="10794">G$431</f>
        <v>0</v>
      </c>
      <c r="H5606" s="193">
        <f t="shared" si="10794"/>
        <v>0</v>
      </c>
      <c r="I5606" s="193">
        <f t="shared" si="10794"/>
        <v>0</v>
      </c>
      <c r="J5606" s="193">
        <f t="shared" si="10794"/>
        <v>0</v>
      </c>
      <c r="K5606" s="193">
        <f t="shared" si="10794"/>
        <v>0</v>
      </c>
      <c r="L5606" s="193">
        <f t="shared" si="10794"/>
        <v>0</v>
      </c>
      <c r="M5606" s="193">
        <f t="shared" si="10794"/>
        <v>0</v>
      </c>
      <c r="N5606" s="193" t="str">
        <f t="shared" si="10734"/>
        <v>LCD Display</v>
      </c>
      <c r="AA5606" s="193">
        <f t="shared" si="10715"/>
        <v>0</v>
      </c>
      <c r="AB5606" s="193">
        <f t="shared" ref="AB5606" si="10795">AB$431</f>
        <v>0</v>
      </c>
    </row>
    <row r="5607" spans="1:28" s="188" customFormat="1" ht="17.399999999999999">
      <c r="A5607" s="193" t="str">
        <f t="shared" si="10710"/>
        <v>LCD Display</v>
      </c>
      <c r="B5607" s="193" t="str">
        <f t="shared" si="10711"/>
        <v>0LCD Display</v>
      </c>
      <c r="C5607" s="193" t="str">
        <f t="shared" si="10712"/>
        <v>LCD Display0</v>
      </c>
      <c r="D5607" s="193"/>
      <c r="E5607" s="193"/>
      <c r="F5607" s="193" t="str">
        <f t="shared" si="10713"/>
        <v>LCD Display0</v>
      </c>
      <c r="G5607" s="193">
        <f t="shared" ref="G5607:M5607" si="10796">G$432</f>
        <v>0</v>
      </c>
      <c r="H5607" s="193">
        <f t="shared" si="10796"/>
        <v>0</v>
      </c>
      <c r="I5607" s="193">
        <f t="shared" si="10796"/>
        <v>0</v>
      </c>
      <c r="J5607" s="193">
        <f t="shared" si="10796"/>
        <v>0</v>
      </c>
      <c r="K5607" s="193">
        <f t="shared" si="10796"/>
        <v>0</v>
      </c>
      <c r="L5607" s="193">
        <f t="shared" si="10796"/>
        <v>0</v>
      </c>
      <c r="M5607" s="193">
        <f t="shared" si="10796"/>
        <v>0</v>
      </c>
      <c r="N5607" s="193" t="str">
        <f t="shared" si="10734"/>
        <v>LCD Display</v>
      </c>
      <c r="AA5607" s="193">
        <f t="shared" si="10715"/>
        <v>0</v>
      </c>
      <c r="AB5607" s="193">
        <f t="shared" ref="AB5607" si="10797">AB$432</f>
        <v>0</v>
      </c>
    </row>
    <row r="5608" spans="1:28" s="188" customFormat="1" ht="17.399999999999999">
      <c r="A5608" s="193" t="str">
        <f t="shared" si="10710"/>
        <v>LCD Display</v>
      </c>
      <c r="B5608" s="193" t="str">
        <f t="shared" si="10711"/>
        <v>0LCD Display</v>
      </c>
      <c r="C5608" s="193" t="str">
        <f t="shared" si="10712"/>
        <v>LCD Display0</v>
      </c>
      <c r="D5608" s="193"/>
      <c r="E5608" s="193"/>
      <c r="F5608" s="193" t="str">
        <f t="shared" si="10713"/>
        <v>LCD Display0</v>
      </c>
      <c r="G5608" s="193">
        <f t="shared" ref="G5608:M5608" si="10798">G$433</f>
        <v>0</v>
      </c>
      <c r="H5608" s="193">
        <f t="shared" si="10798"/>
        <v>0</v>
      </c>
      <c r="I5608" s="193">
        <f t="shared" si="10798"/>
        <v>0</v>
      </c>
      <c r="J5608" s="193">
        <f t="shared" si="10798"/>
        <v>0</v>
      </c>
      <c r="K5608" s="193">
        <f t="shared" si="10798"/>
        <v>0</v>
      </c>
      <c r="L5608" s="193">
        <f t="shared" si="10798"/>
        <v>0</v>
      </c>
      <c r="M5608" s="193">
        <f t="shared" si="10798"/>
        <v>0</v>
      </c>
      <c r="N5608" s="193" t="str">
        <f t="shared" si="10734"/>
        <v>LCD Display</v>
      </c>
      <c r="AA5608" s="193">
        <f t="shared" si="10715"/>
        <v>0</v>
      </c>
      <c r="AB5608" s="193">
        <f t="shared" ref="AB5608" si="10799">AB$433</f>
        <v>0</v>
      </c>
    </row>
    <row r="5609" spans="1:28" s="188" customFormat="1" ht="17.399999999999999">
      <c r="A5609" s="193" t="str">
        <f t="shared" si="10710"/>
        <v>LCD Display</v>
      </c>
      <c r="B5609" s="193" t="str">
        <f t="shared" si="10711"/>
        <v>0LCD Display</v>
      </c>
      <c r="C5609" s="193" t="str">
        <f t="shared" si="10712"/>
        <v>LCD Display0</v>
      </c>
      <c r="D5609" s="193"/>
      <c r="E5609" s="193"/>
      <c r="F5609" s="193" t="str">
        <f t="shared" si="10713"/>
        <v>LCD Display0</v>
      </c>
      <c r="G5609" s="193">
        <f t="shared" ref="G5609:M5609" si="10800">G$434</f>
        <v>0</v>
      </c>
      <c r="H5609" s="193">
        <f t="shared" si="10800"/>
        <v>0</v>
      </c>
      <c r="I5609" s="193">
        <f t="shared" si="10800"/>
        <v>0</v>
      </c>
      <c r="J5609" s="193">
        <f t="shared" si="10800"/>
        <v>0</v>
      </c>
      <c r="K5609" s="193">
        <f t="shared" si="10800"/>
        <v>0</v>
      </c>
      <c r="L5609" s="193">
        <f t="shared" si="10800"/>
        <v>0</v>
      </c>
      <c r="M5609" s="193">
        <f t="shared" si="10800"/>
        <v>0</v>
      </c>
      <c r="N5609" s="193" t="str">
        <f t="shared" si="10734"/>
        <v>LCD Display</v>
      </c>
      <c r="AA5609" s="193">
        <f t="shared" si="10715"/>
        <v>0</v>
      </c>
      <c r="AB5609" s="193">
        <f t="shared" ref="AB5609" si="10801">AB$434</f>
        <v>0</v>
      </c>
    </row>
    <row r="5610" spans="1:28" s="188" customFormat="1" ht="17.399999999999999">
      <c r="A5610" s="193" t="str">
        <f t="shared" si="10710"/>
        <v>LCD Display</v>
      </c>
      <c r="B5610" s="193" t="str">
        <f t="shared" si="10711"/>
        <v>0LCD Display</v>
      </c>
      <c r="C5610" s="193" t="str">
        <f t="shared" si="10712"/>
        <v>LCD Display0</v>
      </c>
      <c r="D5610" s="193"/>
      <c r="E5610" s="193"/>
      <c r="F5610" s="193" t="str">
        <f t="shared" si="10713"/>
        <v>LCD Display0</v>
      </c>
      <c r="G5610" s="193">
        <f t="shared" ref="G5610:M5610" si="10802">G$435</f>
        <v>0</v>
      </c>
      <c r="H5610" s="193">
        <f t="shared" si="10802"/>
        <v>0</v>
      </c>
      <c r="I5610" s="193">
        <f t="shared" si="10802"/>
        <v>0</v>
      </c>
      <c r="J5610" s="193">
        <f t="shared" si="10802"/>
        <v>0</v>
      </c>
      <c r="K5610" s="193">
        <f t="shared" si="10802"/>
        <v>0</v>
      </c>
      <c r="L5610" s="193">
        <f t="shared" si="10802"/>
        <v>0</v>
      </c>
      <c r="M5610" s="193">
        <f t="shared" si="10802"/>
        <v>0</v>
      </c>
      <c r="N5610" s="193" t="str">
        <f t="shared" si="10734"/>
        <v>LCD Display</v>
      </c>
      <c r="AA5610" s="193">
        <f t="shared" si="10715"/>
        <v>0</v>
      </c>
      <c r="AB5610" s="193">
        <f t="shared" ref="AB5610" si="10803">AB$435</f>
        <v>0</v>
      </c>
    </row>
    <row r="5611" spans="1:28" s="188" customFormat="1" ht="17.399999999999999">
      <c r="A5611" s="193" t="str">
        <f t="shared" si="10710"/>
        <v>LCD Display</v>
      </c>
      <c r="B5611" s="193" t="str">
        <f t="shared" si="10711"/>
        <v>0LCD Display</v>
      </c>
      <c r="C5611" s="193" t="str">
        <f t="shared" si="10712"/>
        <v>LCD Display0</v>
      </c>
      <c r="D5611" s="193"/>
      <c r="E5611" s="193"/>
      <c r="F5611" s="193" t="str">
        <f t="shared" si="10713"/>
        <v>LCD Display0</v>
      </c>
      <c r="G5611" s="193">
        <f t="shared" ref="G5611:M5611" si="10804">G$436</f>
        <v>0</v>
      </c>
      <c r="H5611" s="193">
        <f t="shared" si="10804"/>
        <v>0</v>
      </c>
      <c r="I5611" s="193">
        <f t="shared" si="10804"/>
        <v>0</v>
      </c>
      <c r="J5611" s="193">
        <f t="shared" si="10804"/>
        <v>0</v>
      </c>
      <c r="K5611" s="193">
        <f t="shared" si="10804"/>
        <v>0</v>
      </c>
      <c r="L5611" s="193">
        <f t="shared" si="10804"/>
        <v>0</v>
      </c>
      <c r="M5611" s="193">
        <f t="shared" si="10804"/>
        <v>0</v>
      </c>
      <c r="N5611" s="193" t="str">
        <f t="shared" si="10734"/>
        <v>LCD Display</v>
      </c>
      <c r="AA5611" s="193">
        <f t="shared" si="10715"/>
        <v>0</v>
      </c>
      <c r="AB5611" s="193">
        <f t="shared" ref="AB5611" si="10805">AB$436</f>
        <v>0</v>
      </c>
    </row>
    <row r="5612" spans="1:28" s="188" customFormat="1" ht="17.399999999999999">
      <c r="A5612" s="193" t="str">
        <f t="shared" si="10710"/>
        <v>LCD Display</v>
      </c>
      <c r="B5612" s="193" t="str">
        <f t="shared" si="10711"/>
        <v>0LCD Display</v>
      </c>
      <c r="C5612" s="193" t="str">
        <f t="shared" si="10712"/>
        <v>LCD Display0</v>
      </c>
      <c r="D5612" s="193"/>
      <c r="E5612" s="193"/>
      <c r="F5612" s="193" t="str">
        <f t="shared" si="10713"/>
        <v>LCD Display0</v>
      </c>
      <c r="G5612" s="193">
        <f t="shared" ref="G5612:M5612" si="10806">G$437</f>
        <v>0</v>
      </c>
      <c r="H5612" s="193">
        <f t="shared" si="10806"/>
        <v>0</v>
      </c>
      <c r="I5612" s="193">
        <f t="shared" si="10806"/>
        <v>0</v>
      </c>
      <c r="J5612" s="193">
        <f t="shared" si="10806"/>
        <v>0</v>
      </c>
      <c r="K5612" s="193">
        <f t="shared" si="10806"/>
        <v>0</v>
      </c>
      <c r="L5612" s="193">
        <f t="shared" si="10806"/>
        <v>0</v>
      </c>
      <c r="M5612" s="193">
        <f t="shared" si="10806"/>
        <v>0</v>
      </c>
      <c r="N5612" s="193" t="str">
        <f t="shared" si="10734"/>
        <v>LCD Display</v>
      </c>
      <c r="AA5612" s="193">
        <f t="shared" si="10715"/>
        <v>0</v>
      </c>
      <c r="AB5612" s="193">
        <f t="shared" ref="AB5612" si="10807">AB$437</f>
        <v>0</v>
      </c>
    </row>
    <row r="5613" spans="1:28" s="188" customFormat="1" ht="17.399999999999999">
      <c r="A5613" s="193" t="str">
        <f>T$19</f>
        <v>Personal Care</v>
      </c>
      <c r="B5613" s="193" t="str">
        <f>CONCATENATE(I5613,A5613)</f>
        <v>AM760Personal Care</v>
      </c>
      <c r="C5613" s="193" t="str">
        <f>CONCATENATE(A5613,H5613)</f>
        <v>Personal CareRooney, Rick</v>
      </c>
      <c r="D5613" s="193"/>
      <c r="E5613" s="193"/>
      <c r="F5613" s="193" t="str">
        <f>CONCATENATE(A5613,G5613)</f>
        <v>Personal CareBusse, John</v>
      </c>
      <c r="G5613" s="193" t="str">
        <f t="shared" ref="G5613:M5613" si="10808">G$7</f>
        <v>Busse, John</v>
      </c>
      <c r="H5613" s="193" t="str">
        <f t="shared" si="10808"/>
        <v>Rooney, Rick</v>
      </c>
      <c r="I5613" s="193" t="str">
        <f t="shared" si="10808"/>
        <v>AM760</v>
      </c>
      <c r="J5613" s="193" t="str">
        <f t="shared" si="10808"/>
        <v>AMAZON.COM</v>
      </c>
      <c r="K5613" s="193" t="str">
        <f t="shared" si="10808"/>
        <v>Appliances, Beauty</v>
      </c>
      <c r="L5613" s="193">
        <f t="shared" si="10808"/>
        <v>0</v>
      </c>
      <c r="M5613" s="193">
        <f t="shared" si="10808"/>
        <v>0</v>
      </c>
      <c r="N5613" s="193" t="str">
        <f t="shared" si="10734"/>
        <v>Personal Care</v>
      </c>
      <c r="AA5613" s="193">
        <f>AT$19</f>
        <v>0</v>
      </c>
      <c r="AB5613" s="193" t="str">
        <f t="shared" ref="AB5613" si="10809">AB$7</f>
        <v>Rooney, Rick</v>
      </c>
    </row>
    <row r="5614" spans="1:28" s="188" customFormat="1" ht="17.399999999999999">
      <c r="A5614" s="193" t="str">
        <f t="shared" ref="A5614:A5677" si="10810">T$19</f>
        <v>Personal Care</v>
      </c>
      <c r="B5614" s="193" t="str">
        <f t="shared" ref="B5614:B5677" si="10811">CONCATENATE(I5614,A5614)</f>
        <v>AM761Personal Care</v>
      </c>
      <c r="C5614" s="193" t="str">
        <f t="shared" ref="C5614:C5677" si="10812">CONCATENATE(A5614,H5614)</f>
        <v>Personal CareRooney, Rick</v>
      </c>
      <c r="D5614" s="193"/>
      <c r="E5614" s="193"/>
      <c r="F5614" s="193" t="str">
        <f t="shared" ref="F5614:F5677" si="10813">CONCATENATE(A5614,G5614)</f>
        <v>Personal CareBusse, John</v>
      </c>
      <c r="G5614" s="193" t="str">
        <f t="shared" ref="G5614:M5614" si="10814">G$8</f>
        <v>Busse, John</v>
      </c>
      <c r="H5614" s="193" t="str">
        <f t="shared" si="10814"/>
        <v>Rooney, Rick</v>
      </c>
      <c r="I5614" s="193" t="str">
        <f t="shared" si="10814"/>
        <v>AM761</v>
      </c>
      <c r="J5614" s="193" t="str">
        <f t="shared" si="10814"/>
        <v>AMAZON.COM(DI)</v>
      </c>
      <c r="K5614" s="193" t="str">
        <f t="shared" si="10814"/>
        <v>Appliances, Beauty</v>
      </c>
      <c r="L5614" s="193">
        <f t="shared" si="10814"/>
        <v>0</v>
      </c>
      <c r="M5614" s="193">
        <f t="shared" si="10814"/>
        <v>0</v>
      </c>
      <c r="N5614" s="193" t="str">
        <f t="shared" si="10734"/>
        <v>Personal Care</v>
      </c>
      <c r="AA5614" s="193">
        <f t="shared" ref="AA5614:AA5677" si="10815">AT$19</f>
        <v>0</v>
      </c>
      <c r="AB5614" s="193" t="str">
        <f t="shared" ref="AB5614" si="10816">AB$8</f>
        <v>Rooney, Rick</v>
      </c>
    </row>
    <row r="5615" spans="1:28" s="188" customFormat="1" ht="17.399999999999999">
      <c r="A5615" s="193" t="str">
        <f t="shared" si="10810"/>
        <v>Personal Care</v>
      </c>
      <c r="B5615" s="193" t="str">
        <f t="shared" si="10811"/>
        <v>Personal Care</v>
      </c>
      <c r="C5615" s="193" t="str">
        <f t="shared" si="10812"/>
        <v>Personal Care</v>
      </c>
      <c r="D5615" s="193"/>
      <c r="E5615" s="193"/>
      <c r="F5615" s="193" t="str">
        <f t="shared" si="10813"/>
        <v>Personal Care</v>
      </c>
      <c r="G5615" s="193"/>
      <c r="H5615" s="193"/>
      <c r="I5615" s="193"/>
      <c r="J5615" s="193"/>
      <c r="K5615" s="193" t="str">
        <f t="shared" ref="K5615:M5615" si="10817">K$9</f>
        <v>IMG, DVD, AUD, Tech, TV</v>
      </c>
      <c r="L5615" s="193">
        <f t="shared" si="10817"/>
        <v>0</v>
      </c>
      <c r="M5615" s="193">
        <f t="shared" si="10817"/>
        <v>0</v>
      </c>
      <c r="N5615" s="193" t="str">
        <f t="shared" si="10734"/>
        <v>Personal Care</v>
      </c>
      <c r="AA5615" s="193">
        <f t="shared" si="10815"/>
        <v>0</v>
      </c>
      <c r="AB5615" s="193" t="str">
        <f t="shared" ref="AB5615" si="10818">AB$9</f>
        <v>Busse, John</v>
      </c>
    </row>
    <row r="5616" spans="1:28" s="188" customFormat="1" ht="17.399999999999999">
      <c r="A5616" s="193" t="str">
        <f t="shared" si="10810"/>
        <v>Personal Care</v>
      </c>
      <c r="B5616" s="193" t="str">
        <f t="shared" si="10811"/>
        <v>Personal Care</v>
      </c>
      <c r="C5616" s="193" t="str">
        <f t="shared" si="10812"/>
        <v>Personal Care</v>
      </c>
      <c r="D5616" s="193"/>
      <c r="E5616" s="193"/>
      <c r="F5616" s="193" t="str">
        <f t="shared" si="10813"/>
        <v>Personal Care</v>
      </c>
      <c r="G5616" s="193"/>
      <c r="H5616" s="193"/>
      <c r="I5616" s="193"/>
      <c r="J5616" s="193"/>
      <c r="K5616" s="193" t="str">
        <f t="shared" ref="K5616:M5616" si="10819">K$10</f>
        <v>IMG, DVD, AUD, Tech, TV</v>
      </c>
      <c r="L5616" s="193">
        <f t="shared" si="10819"/>
        <v>0</v>
      </c>
      <c r="M5616" s="193">
        <f t="shared" si="10819"/>
        <v>0</v>
      </c>
      <c r="N5616" s="193" t="str">
        <f t="shared" si="10734"/>
        <v>Personal Care</v>
      </c>
      <c r="AA5616" s="193">
        <f t="shared" si="10815"/>
        <v>0</v>
      </c>
      <c r="AB5616" s="193" t="str">
        <f t="shared" ref="AB5616" si="10820">AB$10</f>
        <v>Busse, John</v>
      </c>
    </row>
    <row r="5617" spans="1:28" s="188" customFormat="1" ht="17.399999999999999">
      <c r="A5617" s="193" t="str">
        <f t="shared" si="10810"/>
        <v>Personal Care</v>
      </c>
      <c r="B5617" s="193" t="str">
        <f t="shared" si="10811"/>
        <v>Personal Care</v>
      </c>
      <c r="C5617" s="193" t="str">
        <f t="shared" si="10812"/>
        <v>Personal Care</v>
      </c>
      <c r="D5617" s="193"/>
      <c r="E5617" s="193"/>
      <c r="F5617" s="193" t="str">
        <f t="shared" si="10813"/>
        <v>Personal CareBusse, John</v>
      </c>
      <c r="G5617" s="193" t="str">
        <f>G$11</f>
        <v>Busse, John</v>
      </c>
      <c r="H5617" s="193"/>
      <c r="I5617" s="193"/>
      <c r="J5617" s="193"/>
      <c r="K5617" s="193" t="str">
        <f>K$11</f>
        <v>Comm, HNS and Headphones</v>
      </c>
      <c r="L5617" s="193">
        <f>L$11</f>
        <v>0</v>
      </c>
      <c r="M5617" s="193">
        <f>M$11</f>
        <v>0</v>
      </c>
      <c r="N5617" s="193" t="str">
        <f t="shared" si="10734"/>
        <v>Personal Care</v>
      </c>
      <c r="AA5617" s="193">
        <f t="shared" si="10815"/>
        <v>0</v>
      </c>
      <c r="AB5617" s="193"/>
    </row>
    <row r="5618" spans="1:28" s="188" customFormat="1" ht="17.399999999999999">
      <c r="A5618" s="193" t="str">
        <f t="shared" si="10810"/>
        <v>Personal Care</v>
      </c>
      <c r="B5618" s="193" t="str">
        <f t="shared" si="10811"/>
        <v>Personal Care</v>
      </c>
      <c r="C5618" s="193" t="str">
        <f t="shared" si="10812"/>
        <v>Personal Care</v>
      </c>
      <c r="D5618" s="193"/>
      <c r="E5618" s="193"/>
      <c r="F5618" s="193" t="str">
        <f t="shared" si="10813"/>
        <v>Personal CareBusse, John</v>
      </c>
      <c r="G5618" s="193" t="str">
        <f>G$12</f>
        <v>Busse, John</v>
      </c>
      <c r="H5618" s="193"/>
      <c r="I5618" s="193"/>
      <c r="J5618" s="193"/>
      <c r="K5618" s="193" t="str">
        <f>K$12</f>
        <v>Comm, HNS and Headphones</v>
      </c>
      <c r="L5618" s="193">
        <f>L$12</f>
        <v>0</v>
      </c>
      <c r="M5618" s="193">
        <f>M$12</f>
        <v>0</v>
      </c>
      <c r="N5618" s="193" t="str">
        <f t="shared" si="10734"/>
        <v>Personal Care</v>
      </c>
      <c r="AA5618" s="193">
        <f t="shared" si="10815"/>
        <v>0</v>
      </c>
      <c r="AB5618" s="193"/>
    </row>
    <row r="5619" spans="1:28" s="188" customFormat="1" ht="17.399999999999999">
      <c r="A5619" s="193" t="str">
        <f t="shared" si="10810"/>
        <v>Personal Care</v>
      </c>
      <c r="B5619" s="193" t="str">
        <f t="shared" si="10811"/>
        <v>0Personal Care</v>
      </c>
      <c r="C5619" s="193" t="str">
        <f t="shared" si="10812"/>
        <v>Personal Care0</v>
      </c>
      <c r="D5619" s="193"/>
      <c r="E5619" s="193"/>
      <c r="F5619" s="193" t="str">
        <f t="shared" si="10813"/>
        <v>Personal Care0</v>
      </c>
      <c r="G5619" s="193">
        <f t="shared" ref="G5619:M5619" si="10821">G$13</f>
        <v>0</v>
      </c>
      <c r="H5619" s="193">
        <f t="shared" si="10821"/>
        <v>0</v>
      </c>
      <c r="I5619" s="193">
        <f t="shared" si="10821"/>
        <v>0</v>
      </c>
      <c r="J5619" s="193">
        <f t="shared" si="10821"/>
        <v>0</v>
      </c>
      <c r="K5619" s="193">
        <f t="shared" si="10821"/>
        <v>0</v>
      </c>
      <c r="L5619" s="193">
        <f t="shared" si="10821"/>
        <v>0</v>
      </c>
      <c r="M5619" s="193">
        <f t="shared" si="10821"/>
        <v>0</v>
      </c>
      <c r="N5619" s="193" t="str">
        <f t="shared" si="10734"/>
        <v>Personal Care</v>
      </c>
      <c r="AA5619" s="193">
        <f t="shared" si="10815"/>
        <v>0</v>
      </c>
      <c r="AB5619" s="193">
        <f t="shared" ref="AB5619" si="10822">AB$13</f>
        <v>0</v>
      </c>
    </row>
    <row r="5620" spans="1:28" s="188" customFormat="1" ht="17.399999999999999">
      <c r="A5620" s="193" t="str">
        <f t="shared" si="10810"/>
        <v>Personal Care</v>
      </c>
      <c r="B5620" s="193" t="str">
        <f t="shared" si="10811"/>
        <v>0Personal Care</v>
      </c>
      <c r="C5620" s="193" t="str">
        <f t="shared" si="10812"/>
        <v>Personal Care0</v>
      </c>
      <c r="D5620" s="193"/>
      <c r="E5620" s="193"/>
      <c r="F5620" s="193" t="str">
        <f t="shared" si="10813"/>
        <v>Personal Care0</v>
      </c>
      <c r="G5620" s="193">
        <f t="shared" ref="G5620:M5620" si="10823">G$14</f>
        <v>0</v>
      </c>
      <c r="H5620" s="193">
        <f t="shared" si="10823"/>
        <v>0</v>
      </c>
      <c r="I5620" s="193">
        <f t="shared" si="10823"/>
        <v>0</v>
      </c>
      <c r="J5620" s="193">
        <f t="shared" si="10823"/>
        <v>0</v>
      </c>
      <c r="K5620" s="193">
        <f t="shared" si="10823"/>
        <v>0</v>
      </c>
      <c r="L5620" s="193">
        <f t="shared" si="10823"/>
        <v>0</v>
      </c>
      <c r="M5620" s="193">
        <f t="shared" si="10823"/>
        <v>0</v>
      </c>
      <c r="N5620" s="193" t="str">
        <f t="shared" si="10734"/>
        <v>Personal Care</v>
      </c>
      <c r="AA5620" s="193">
        <f t="shared" si="10815"/>
        <v>0</v>
      </c>
      <c r="AB5620" s="193">
        <f t="shared" ref="AB5620" si="10824">AB$14</f>
        <v>0</v>
      </c>
    </row>
    <row r="5621" spans="1:28" s="188" customFormat="1" ht="17.399999999999999">
      <c r="A5621" s="193" t="str">
        <f t="shared" si="10810"/>
        <v>Personal Care</v>
      </c>
      <c r="B5621" s="193" t="str">
        <f t="shared" si="10811"/>
        <v>BE121Personal Care</v>
      </c>
      <c r="C5621" s="193" t="str">
        <f t="shared" si="10812"/>
        <v>Personal CareHardwick, Tonya</v>
      </c>
      <c r="D5621" s="193"/>
      <c r="E5621" s="193"/>
      <c r="F5621" s="193" t="str">
        <f t="shared" si="10813"/>
        <v>Personal CareMonaco, Nick</v>
      </c>
      <c r="G5621" s="193" t="str">
        <f t="shared" ref="G5621:M5621" si="10825">G$15</f>
        <v>Monaco, Nick</v>
      </c>
      <c r="H5621" s="193" t="str">
        <f t="shared" si="10825"/>
        <v>Hardwick, Tonya</v>
      </c>
      <c r="I5621" s="193" t="str">
        <f t="shared" si="10825"/>
        <v>BE121</v>
      </c>
      <c r="J5621" s="193" t="str">
        <f t="shared" si="10825"/>
        <v>BEST BUY</v>
      </c>
      <c r="K5621" s="193" t="str">
        <f t="shared" si="10825"/>
        <v>all</v>
      </c>
      <c r="L5621" s="193">
        <f t="shared" si="10825"/>
        <v>0</v>
      </c>
      <c r="M5621" s="193">
        <f t="shared" si="10825"/>
        <v>0</v>
      </c>
      <c r="N5621" s="193" t="str">
        <f t="shared" si="10734"/>
        <v>Personal Care</v>
      </c>
      <c r="AA5621" s="193">
        <f t="shared" si="10815"/>
        <v>0</v>
      </c>
      <c r="AB5621" s="193" t="str">
        <f t="shared" ref="AB5621" si="10826">AB$15</f>
        <v>Hardwick, Tonya</v>
      </c>
    </row>
    <row r="5622" spans="1:28" s="188" customFormat="1" ht="17.399999999999999">
      <c r="A5622" s="193" t="str">
        <f t="shared" si="10810"/>
        <v>Personal Care</v>
      </c>
      <c r="B5622" s="193" t="str">
        <f t="shared" si="10811"/>
        <v>BE500Personal Care</v>
      </c>
      <c r="C5622" s="193" t="str">
        <f t="shared" si="10812"/>
        <v>Personal CareHardwick, Tonya</v>
      </c>
      <c r="D5622" s="193"/>
      <c r="E5622" s="193"/>
      <c r="F5622" s="193" t="str">
        <f t="shared" si="10813"/>
        <v>Personal CareMonaco, Nick</v>
      </c>
      <c r="G5622" s="193" t="str">
        <f t="shared" ref="G5622:M5622" si="10827">G$16</f>
        <v>Monaco, Nick</v>
      </c>
      <c r="H5622" s="193" t="str">
        <f t="shared" si="10827"/>
        <v>Hardwick, Tonya</v>
      </c>
      <c r="I5622" s="193" t="str">
        <f t="shared" si="10827"/>
        <v>BE500</v>
      </c>
      <c r="J5622" s="193" t="str">
        <f t="shared" si="10827"/>
        <v>BEST BUY PUR. LLC (VDF)</v>
      </c>
      <c r="K5622" s="193" t="str">
        <f t="shared" si="10827"/>
        <v>all</v>
      </c>
      <c r="L5622" s="193">
        <f t="shared" si="10827"/>
        <v>0</v>
      </c>
      <c r="M5622" s="193">
        <f t="shared" si="10827"/>
        <v>0</v>
      </c>
      <c r="N5622" s="193" t="str">
        <f t="shared" si="10734"/>
        <v>Personal Care</v>
      </c>
      <c r="AA5622" s="193">
        <f t="shared" si="10815"/>
        <v>0</v>
      </c>
      <c r="AB5622" s="193" t="str">
        <f t="shared" ref="AB5622" si="10828">AB$16</f>
        <v>Hardwick, Tonya</v>
      </c>
    </row>
    <row r="5623" spans="1:28" s="188" customFormat="1" ht="17.399999999999999">
      <c r="A5623" s="193" t="str">
        <f t="shared" si="10810"/>
        <v>Personal Care</v>
      </c>
      <c r="B5623" s="193" t="str">
        <f t="shared" si="10811"/>
        <v>MA040Personal Care</v>
      </c>
      <c r="C5623" s="193" t="str">
        <f t="shared" si="10812"/>
        <v>Personal CareHardwick, Tonya</v>
      </c>
      <c r="D5623" s="193"/>
      <c r="E5623" s="193"/>
      <c r="F5623" s="193" t="str">
        <f t="shared" si="10813"/>
        <v>Personal CareMonaco, Nick</v>
      </c>
      <c r="G5623" s="193" t="str">
        <f t="shared" ref="G5623:M5623" si="10829">G$17</f>
        <v>Monaco, Nick</v>
      </c>
      <c r="H5623" s="193" t="str">
        <f t="shared" si="10829"/>
        <v>Hardwick, Tonya</v>
      </c>
      <c r="I5623" s="193" t="str">
        <f t="shared" si="10829"/>
        <v>MA040</v>
      </c>
      <c r="J5623" s="193" t="str">
        <f t="shared" si="10829"/>
        <v>MAGNOLIA HOME THEATER</v>
      </c>
      <c r="K5623" s="193" t="str">
        <f t="shared" si="10829"/>
        <v>all</v>
      </c>
      <c r="L5623" s="193">
        <f t="shared" si="10829"/>
        <v>0</v>
      </c>
      <c r="M5623" s="193">
        <f t="shared" si="10829"/>
        <v>0</v>
      </c>
      <c r="N5623" s="193" t="str">
        <f t="shared" si="10734"/>
        <v>Personal Care</v>
      </c>
      <c r="AA5623" s="193">
        <f t="shared" si="10815"/>
        <v>0</v>
      </c>
      <c r="AB5623" s="193" t="str">
        <f t="shared" ref="AB5623" si="10830">AB$17</f>
        <v>Hardwick, Tonya</v>
      </c>
    </row>
    <row r="5624" spans="1:28" s="188" customFormat="1" ht="17.399999999999999">
      <c r="A5624" s="193" t="str">
        <f t="shared" si="10810"/>
        <v>Personal Care</v>
      </c>
      <c r="B5624" s="193" t="str">
        <f t="shared" si="10811"/>
        <v>MA043Personal Care</v>
      </c>
      <c r="C5624" s="193" t="str">
        <f t="shared" si="10812"/>
        <v>Personal CareHardwick, Tonya</v>
      </c>
      <c r="D5624" s="193"/>
      <c r="E5624" s="193"/>
      <c r="F5624" s="193" t="str">
        <f t="shared" si="10813"/>
        <v>Personal CareMonaco, Nick</v>
      </c>
      <c r="G5624" s="193" t="str">
        <f t="shared" ref="G5624:M5624" si="10831">G$18</f>
        <v>Monaco, Nick</v>
      </c>
      <c r="H5624" s="193" t="str">
        <f t="shared" si="10831"/>
        <v>Hardwick, Tonya</v>
      </c>
      <c r="I5624" s="193" t="str">
        <f t="shared" si="10831"/>
        <v>MA043</v>
      </c>
      <c r="J5624" s="193" t="str">
        <f t="shared" si="10831"/>
        <v>MAGNOLIA AUDIO VIDEO</v>
      </c>
      <c r="K5624" s="193" t="str">
        <f t="shared" si="10831"/>
        <v>all</v>
      </c>
      <c r="L5624" s="193">
        <f t="shared" si="10831"/>
        <v>0</v>
      </c>
      <c r="M5624" s="193">
        <f t="shared" si="10831"/>
        <v>0</v>
      </c>
      <c r="N5624" s="193" t="str">
        <f t="shared" si="10734"/>
        <v>Personal Care</v>
      </c>
      <c r="AA5624" s="193">
        <f t="shared" si="10815"/>
        <v>0</v>
      </c>
      <c r="AB5624" s="193" t="str">
        <f t="shared" ref="AB5624" si="10832">AB$18</f>
        <v>Hardwick, Tonya</v>
      </c>
    </row>
    <row r="5625" spans="1:28" s="188" customFormat="1" ht="17.399999999999999">
      <c r="A5625" s="193" t="str">
        <f t="shared" si="10810"/>
        <v>Personal Care</v>
      </c>
      <c r="B5625" s="193" t="str">
        <f t="shared" si="10811"/>
        <v>0Personal Care</v>
      </c>
      <c r="C5625" s="193" t="str">
        <f t="shared" si="10812"/>
        <v>Personal Care0</v>
      </c>
      <c r="D5625" s="193"/>
      <c r="E5625" s="193"/>
      <c r="F5625" s="193" t="str">
        <f t="shared" si="10813"/>
        <v>Personal Care0</v>
      </c>
      <c r="G5625" s="193">
        <f t="shared" ref="G5625:M5625" si="10833">G$19</f>
        <v>0</v>
      </c>
      <c r="H5625" s="193">
        <f t="shared" si="10833"/>
        <v>0</v>
      </c>
      <c r="I5625" s="193">
        <f t="shared" si="10833"/>
        <v>0</v>
      </c>
      <c r="J5625" s="193">
        <f t="shared" si="10833"/>
        <v>0</v>
      </c>
      <c r="K5625" s="193">
        <f t="shared" si="10833"/>
        <v>0</v>
      </c>
      <c r="L5625" s="193">
        <f t="shared" si="10833"/>
        <v>0</v>
      </c>
      <c r="M5625" s="193">
        <f t="shared" si="10833"/>
        <v>0</v>
      </c>
      <c r="N5625" s="193" t="str">
        <f t="shared" si="10734"/>
        <v>Personal Care</v>
      </c>
      <c r="AA5625" s="193">
        <f t="shared" si="10815"/>
        <v>0</v>
      </c>
      <c r="AB5625" s="193">
        <f t="shared" ref="AB5625" si="10834">AB$19</f>
        <v>0</v>
      </c>
    </row>
    <row r="5626" spans="1:28" s="188" customFormat="1" ht="17.399999999999999">
      <c r="A5626" s="193" t="str">
        <f t="shared" si="10810"/>
        <v>Personal Care</v>
      </c>
      <c r="B5626" s="193" t="str">
        <f t="shared" si="10811"/>
        <v>BJ005Personal Care</v>
      </c>
      <c r="C5626" s="193" t="str">
        <f t="shared" si="10812"/>
        <v>Personal CareLyons, Brad</v>
      </c>
      <c r="D5626" s="193"/>
      <c r="E5626" s="193"/>
      <c r="F5626" s="193" t="str">
        <f t="shared" si="10813"/>
        <v>Personal CareMonaco, Nick</v>
      </c>
      <c r="G5626" s="193" t="str">
        <f t="shared" ref="G5626:M5626" si="10835">G$20</f>
        <v>Monaco, Nick</v>
      </c>
      <c r="H5626" s="193" t="str">
        <f t="shared" si="10835"/>
        <v>Lyons, Brad</v>
      </c>
      <c r="I5626" s="193" t="str">
        <f t="shared" si="10835"/>
        <v>BJ005</v>
      </c>
      <c r="J5626" s="193" t="str">
        <f t="shared" si="10835"/>
        <v>BJ'S WHOLESALE</v>
      </c>
      <c r="K5626" s="193" t="str">
        <f t="shared" si="10835"/>
        <v>all</v>
      </c>
      <c r="L5626" s="193">
        <f t="shared" si="10835"/>
        <v>0</v>
      </c>
      <c r="M5626" s="193">
        <f t="shared" si="10835"/>
        <v>0</v>
      </c>
      <c r="N5626" s="193" t="str">
        <f t="shared" si="10734"/>
        <v>Personal Care</v>
      </c>
      <c r="AA5626" s="193">
        <f t="shared" si="10815"/>
        <v>0</v>
      </c>
      <c r="AB5626" s="193" t="str">
        <f t="shared" ref="AB5626" si="10836">AB$20</f>
        <v>Lyons, Brad</v>
      </c>
    </row>
    <row r="5627" spans="1:28" s="188" customFormat="1" ht="17.399999999999999">
      <c r="A5627" s="193" t="str">
        <f t="shared" si="10810"/>
        <v>Personal Care</v>
      </c>
      <c r="B5627" s="193" t="str">
        <f t="shared" si="10811"/>
        <v>HA052Personal Care</v>
      </c>
      <c r="C5627" s="193" t="str">
        <f t="shared" si="10812"/>
        <v>Personal CareLyons, Brad</v>
      </c>
      <c r="D5627" s="193"/>
      <c r="E5627" s="193"/>
      <c r="F5627" s="193" t="str">
        <f t="shared" si="10813"/>
        <v>Personal CareMonaco, Nick</v>
      </c>
      <c r="G5627" s="193" t="str">
        <f t="shared" ref="G5627:M5627" si="10837">G$21</f>
        <v>Monaco, Nick</v>
      </c>
      <c r="H5627" s="193" t="str">
        <f t="shared" si="10837"/>
        <v>Lyons, Brad</v>
      </c>
      <c r="I5627" s="193" t="str">
        <f t="shared" si="10837"/>
        <v>HA052</v>
      </c>
      <c r="J5627" s="193" t="str">
        <f t="shared" si="10837"/>
        <v>HARRIS COMMUNICATIONS</v>
      </c>
      <c r="K5627" s="193" t="str">
        <f t="shared" si="10837"/>
        <v>all</v>
      </c>
      <c r="L5627" s="193">
        <f t="shared" si="10837"/>
        <v>0</v>
      </c>
      <c r="M5627" s="193">
        <f t="shared" si="10837"/>
        <v>0</v>
      </c>
      <c r="N5627" s="193" t="str">
        <f t="shared" si="10734"/>
        <v>Personal Care</v>
      </c>
      <c r="AA5627" s="193">
        <f t="shared" si="10815"/>
        <v>0</v>
      </c>
      <c r="AB5627" s="193" t="str">
        <f t="shared" ref="AB5627" si="10838">AB$21</f>
        <v>Lyons, Brad</v>
      </c>
    </row>
    <row r="5628" spans="1:28" s="188" customFormat="1" ht="17.399999999999999">
      <c r="A5628" s="193" t="str">
        <f t="shared" si="10810"/>
        <v>Personal Care</v>
      </c>
      <c r="B5628" s="193" t="str">
        <f t="shared" si="10811"/>
        <v>OF020Personal Care</v>
      </c>
      <c r="C5628" s="193" t="str">
        <f t="shared" si="10812"/>
        <v>Personal CareLyons, Brad</v>
      </c>
      <c r="D5628" s="193"/>
      <c r="E5628" s="193"/>
      <c r="F5628" s="193" t="str">
        <f t="shared" si="10813"/>
        <v>Personal CareMonaco, Nick</v>
      </c>
      <c r="G5628" s="193" t="str">
        <f t="shared" ref="G5628:M5628" si="10839">G$22</f>
        <v>Monaco, Nick</v>
      </c>
      <c r="H5628" s="193" t="str">
        <f t="shared" si="10839"/>
        <v>Lyons, Brad</v>
      </c>
      <c r="I5628" s="193" t="str">
        <f t="shared" si="10839"/>
        <v>OF020</v>
      </c>
      <c r="J5628" s="193" t="str">
        <f t="shared" si="10839"/>
        <v>OFFICE DEPOT INC.</v>
      </c>
      <c r="K5628" s="193" t="str">
        <f t="shared" si="10839"/>
        <v>all</v>
      </c>
      <c r="L5628" s="193">
        <f t="shared" si="10839"/>
        <v>0</v>
      </c>
      <c r="M5628" s="193">
        <f t="shared" si="10839"/>
        <v>0</v>
      </c>
      <c r="N5628" s="193" t="str">
        <f t="shared" si="10734"/>
        <v>Personal Care</v>
      </c>
      <c r="AA5628" s="193">
        <f t="shared" si="10815"/>
        <v>0</v>
      </c>
      <c r="AB5628" s="193" t="str">
        <f t="shared" ref="AB5628" si="10840">AB$22</f>
        <v>Lyons, Brad</v>
      </c>
    </row>
    <row r="5629" spans="1:28" s="188" customFormat="1" ht="17.399999999999999">
      <c r="A5629" s="193" t="str">
        <f t="shared" si="10810"/>
        <v>Personal Care</v>
      </c>
      <c r="B5629" s="193" t="str">
        <f t="shared" si="10811"/>
        <v>ST455Personal Care</v>
      </c>
      <c r="C5629" s="193" t="str">
        <f t="shared" si="10812"/>
        <v>Personal CareLyons, Brad</v>
      </c>
      <c r="D5629" s="193"/>
      <c r="E5629" s="193"/>
      <c r="F5629" s="193" t="str">
        <f t="shared" si="10813"/>
        <v>Personal CareMonaco, Nick</v>
      </c>
      <c r="G5629" s="193" t="str">
        <f t="shared" ref="G5629:M5629" si="10841">G$23</f>
        <v>Monaco, Nick</v>
      </c>
      <c r="H5629" s="193" t="str">
        <f t="shared" si="10841"/>
        <v>Lyons, Brad</v>
      </c>
      <c r="I5629" s="193" t="str">
        <f t="shared" si="10841"/>
        <v>ST455</v>
      </c>
      <c r="J5629" s="193" t="str">
        <f t="shared" si="10841"/>
        <v>QUILL CORPORATION/ST</v>
      </c>
      <c r="K5629" s="193" t="str">
        <f t="shared" si="10841"/>
        <v>all</v>
      </c>
      <c r="L5629" s="193">
        <f t="shared" si="10841"/>
        <v>0</v>
      </c>
      <c r="M5629" s="193">
        <f t="shared" si="10841"/>
        <v>0</v>
      </c>
      <c r="N5629" s="193" t="str">
        <f t="shared" si="10734"/>
        <v>Personal Care</v>
      </c>
      <c r="AA5629" s="193">
        <f t="shared" si="10815"/>
        <v>0</v>
      </c>
      <c r="AB5629" s="193" t="str">
        <f t="shared" ref="AB5629" si="10842">AB$23</f>
        <v>Lyons, Brad</v>
      </c>
    </row>
    <row r="5630" spans="1:28" s="188" customFormat="1" ht="17.399999999999999">
      <c r="A5630" s="193" t="str">
        <f t="shared" si="10810"/>
        <v>Personal Care</v>
      </c>
      <c r="B5630" s="193" t="str">
        <f t="shared" si="10811"/>
        <v>TE779Personal Care</v>
      </c>
      <c r="C5630" s="193" t="str">
        <f t="shared" si="10812"/>
        <v>Personal CareLyons, Brad</v>
      </c>
      <c r="D5630" s="193"/>
      <c r="E5630" s="193"/>
      <c r="F5630" s="193" t="str">
        <f t="shared" si="10813"/>
        <v>Personal CareMonaco, Nick</v>
      </c>
      <c r="G5630" s="193" t="str">
        <f t="shared" ref="G5630:M5630" si="10843">G$24</f>
        <v>Monaco, Nick</v>
      </c>
      <c r="H5630" s="193" t="str">
        <f t="shared" si="10843"/>
        <v>Lyons, Brad</v>
      </c>
      <c r="I5630" s="193" t="str">
        <f t="shared" si="10843"/>
        <v>TE779</v>
      </c>
      <c r="J5630" s="193" t="str">
        <f t="shared" si="10843"/>
        <v>TELTEX INC</v>
      </c>
      <c r="K5630" s="193" t="str">
        <f t="shared" si="10843"/>
        <v>all</v>
      </c>
      <c r="L5630" s="193">
        <f t="shared" si="10843"/>
        <v>0</v>
      </c>
      <c r="M5630" s="193">
        <f t="shared" si="10843"/>
        <v>0</v>
      </c>
      <c r="N5630" s="193" t="str">
        <f t="shared" si="10734"/>
        <v>Personal Care</v>
      </c>
      <c r="AA5630" s="193">
        <f t="shared" si="10815"/>
        <v>0</v>
      </c>
      <c r="AB5630" s="193" t="str">
        <f t="shared" ref="AB5630" si="10844">AB$24</f>
        <v>Lyons, Brad</v>
      </c>
    </row>
    <row r="5631" spans="1:28" s="188" customFormat="1" ht="17.399999999999999">
      <c r="A5631" s="193" t="str">
        <f t="shared" si="10810"/>
        <v>Personal Care</v>
      </c>
      <c r="B5631" s="193" t="str">
        <f t="shared" si="10811"/>
        <v>0Personal Care</v>
      </c>
      <c r="C5631" s="193" t="str">
        <f t="shared" si="10812"/>
        <v>Personal CareLyons, Brad</v>
      </c>
      <c r="D5631" s="193"/>
      <c r="E5631" s="193"/>
      <c r="F5631" s="193" t="str">
        <f t="shared" si="10813"/>
        <v>Personal CareMonaco, Nick</v>
      </c>
      <c r="G5631" s="193" t="str">
        <f t="shared" ref="G5631:M5631" si="10845">G$25</f>
        <v>Monaco, Nick</v>
      </c>
      <c r="H5631" s="193" t="str">
        <f t="shared" si="10845"/>
        <v>Lyons, Brad</v>
      </c>
      <c r="I5631" s="193">
        <f t="shared" si="10845"/>
        <v>0</v>
      </c>
      <c r="J5631" s="193" t="str">
        <f t="shared" si="10845"/>
        <v>MENARDS</v>
      </c>
      <c r="K5631" s="193" t="str">
        <f t="shared" si="10845"/>
        <v>all</v>
      </c>
      <c r="L5631" s="193">
        <f t="shared" si="10845"/>
        <v>0</v>
      </c>
      <c r="M5631" s="193">
        <f t="shared" si="10845"/>
        <v>0</v>
      </c>
      <c r="N5631" s="193" t="str">
        <f t="shared" si="10734"/>
        <v>Personal Care</v>
      </c>
      <c r="AA5631" s="193">
        <f t="shared" si="10815"/>
        <v>0</v>
      </c>
      <c r="AB5631" s="193" t="str">
        <f t="shared" ref="AB5631" si="10846">AB$25</f>
        <v>Lyons, Brad</v>
      </c>
    </row>
    <row r="5632" spans="1:28" s="188" customFormat="1" ht="17.399999999999999">
      <c r="A5632" s="193" t="str">
        <f t="shared" si="10810"/>
        <v>Personal Care</v>
      </c>
      <c r="B5632" s="193" t="str">
        <f t="shared" si="10811"/>
        <v>0Personal Care</v>
      </c>
      <c r="C5632" s="193" t="str">
        <f t="shared" si="10812"/>
        <v>Personal Care0</v>
      </c>
      <c r="D5632" s="193"/>
      <c r="E5632" s="193"/>
      <c r="F5632" s="193" t="str">
        <f t="shared" si="10813"/>
        <v>Personal Care0</v>
      </c>
      <c r="G5632" s="193">
        <f t="shared" ref="G5632:M5632" si="10847">G$26</f>
        <v>0</v>
      </c>
      <c r="H5632" s="193">
        <f t="shared" si="10847"/>
        <v>0</v>
      </c>
      <c r="I5632" s="193">
        <f t="shared" si="10847"/>
        <v>0</v>
      </c>
      <c r="J5632" s="193">
        <f t="shared" si="10847"/>
        <v>0</v>
      </c>
      <c r="K5632" s="193">
        <f t="shared" si="10847"/>
        <v>0</v>
      </c>
      <c r="L5632" s="193">
        <f t="shared" si="10847"/>
        <v>0</v>
      </c>
      <c r="M5632" s="193">
        <f t="shared" si="10847"/>
        <v>0</v>
      </c>
      <c r="N5632" s="193" t="str">
        <f t="shared" si="10734"/>
        <v>Personal Care</v>
      </c>
      <c r="AA5632" s="193">
        <f t="shared" si="10815"/>
        <v>0</v>
      </c>
      <c r="AB5632" s="193">
        <f t="shared" ref="AB5632" si="10848">AB$26</f>
        <v>0</v>
      </c>
    </row>
    <row r="5633" spans="1:28" s="188" customFormat="1" ht="17.399999999999999">
      <c r="A5633" s="193" t="str">
        <f t="shared" si="10810"/>
        <v>Personal Care</v>
      </c>
      <c r="B5633" s="193" t="str">
        <f t="shared" si="10811"/>
        <v>0Personal Care</v>
      </c>
      <c r="C5633" s="193" t="str">
        <f t="shared" si="10812"/>
        <v>Personal Care0</v>
      </c>
      <c r="D5633" s="193"/>
      <c r="E5633" s="193"/>
      <c r="F5633" s="193" t="str">
        <f t="shared" si="10813"/>
        <v>Personal Care0</v>
      </c>
      <c r="G5633" s="193">
        <f t="shared" ref="G5633:M5633" si="10849">G$27</f>
        <v>0</v>
      </c>
      <c r="H5633" s="193">
        <f t="shared" si="10849"/>
        <v>0</v>
      </c>
      <c r="I5633" s="193">
        <f t="shared" si="10849"/>
        <v>0</v>
      </c>
      <c r="J5633" s="193">
        <f t="shared" si="10849"/>
        <v>0</v>
      </c>
      <c r="K5633" s="193">
        <f t="shared" si="10849"/>
        <v>0</v>
      </c>
      <c r="L5633" s="193">
        <f t="shared" si="10849"/>
        <v>0</v>
      </c>
      <c r="M5633" s="193">
        <f t="shared" si="10849"/>
        <v>0</v>
      </c>
      <c r="N5633" s="193" t="str">
        <f t="shared" si="10734"/>
        <v>Personal Care</v>
      </c>
      <c r="AA5633" s="193">
        <f t="shared" si="10815"/>
        <v>0</v>
      </c>
      <c r="AB5633" s="193">
        <f t="shared" ref="AB5633" si="10850">AB$27</f>
        <v>0</v>
      </c>
    </row>
    <row r="5634" spans="1:28" s="188" customFormat="1" ht="17.399999999999999">
      <c r="A5634" s="193" t="str">
        <f t="shared" si="10810"/>
        <v>Personal Care</v>
      </c>
      <c r="B5634" s="193" t="str">
        <f t="shared" si="10811"/>
        <v>0Personal Care</v>
      </c>
      <c r="C5634" s="193" t="str">
        <f t="shared" si="10812"/>
        <v>Personal Care0</v>
      </c>
      <c r="D5634" s="193"/>
      <c r="E5634" s="193"/>
      <c r="F5634" s="193" t="str">
        <f t="shared" si="10813"/>
        <v>Personal Care0</v>
      </c>
      <c r="G5634" s="193">
        <f t="shared" ref="G5634:M5634" si="10851">G$28</f>
        <v>0</v>
      </c>
      <c r="H5634" s="193">
        <f t="shared" si="10851"/>
        <v>0</v>
      </c>
      <c r="I5634" s="193">
        <f t="shared" si="10851"/>
        <v>0</v>
      </c>
      <c r="J5634" s="193">
        <f t="shared" si="10851"/>
        <v>0</v>
      </c>
      <c r="K5634" s="193">
        <f t="shared" si="10851"/>
        <v>0</v>
      </c>
      <c r="L5634" s="193">
        <f t="shared" si="10851"/>
        <v>0</v>
      </c>
      <c r="M5634" s="193">
        <f t="shared" si="10851"/>
        <v>0</v>
      </c>
      <c r="N5634" s="193" t="str">
        <f t="shared" si="10734"/>
        <v>Personal Care</v>
      </c>
      <c r="AA5634" s="193">
        <f t="shared" si="10815"/>
        <v>0</v>
      </c>
      <c r="AB5634" s="193">
        <f t="shared" ref="AB5634" si="10852">AB$28</f>
        <v>0</v>
      </c>
    </row>
    <row r="5635" spans="1:28" s="188" customFormat="1" ht="17.399999999999999">
      <c r="A5635" s="193" t="str">
        <f t="shared" si="10810"/>
        <v>Personal Care</v>
      </c>
      <c r="B5635" s="193" t="str">
        <f t="shared" si="10811"/>
        <v>BE125Personal Care</v>
      </c>
      <c r="C5635" s="193" t="str">
        <f t="shared" si="10812"/>
        <v>Personal CareMakhoul, Jennifer</v>
      </c>
      <c r="D5635" s="193"/>
      <c r="E5635" s="193"/>
      <c r="F5635" s="193" t="str">
        <f t="shared" si="10813"/>
        <v>Personal CareMonaco, Nick</v>
      </c>
      <c r="G5635" s="193" t="str">
        <f t="shared" ref="G5635:M5635" si="10853">G$29</f>
        <v>Monaco, Nick</v>
      </c>
      <c r="H5635" s="193" t="str">
        <f t="shared" si="10853"/>
        <v>Makhoul, Jennifer</v>
      </c>
      <c r="I5635" s="193" t="str">
        <f t="shared" si="10853"/>
        <v>BE125</v>
      </c>
      <c r="J5635" s="193" t="str">
        <f t="shared" si="10853"/>
        <v>BED, BATH &amp; BEYOND</v>
      </c>
      <c r="K5635" s="193" t="str">
        <f t="shared" si="10853"/>
        <v>all</v>
      </c>
      <c r="L5635" s="193" t="str">
        <f t="shared" si="10853"/>
        <v>Janice Staib</v>
      </c>
      <c r="M5635" s="193" t="str">
        <f t="shared" si="10853"/>
        <v>Appl, Beauty, H/P</v>
      </c>
      <c r="N5635" s="193" t="str">
        <f t="shared" si="10734"/>
        <v>Personal Care</v>
      </c>
      <c r="AA5635" s="193">
        <f t="shared" si="10815"/>
        <v>0</v>
      </c>
      <c r="AB5635" s="193" t="str">
        <f t="shared" ref="AB5635" si="10854">AB$29</f>
        <v>Makhoul, Jennifer</v>
      </c>
    </row>
    <row r="5636" spans="1:28" s="188" customFormat="1" ht="17.399999999999999">
      <c r="A5636" s="193" t="str">
        <f t="shared" si="10810"/>
        <v>Personal Care</v>
      </c>
      <c r="B5636" s="193" t="str">
        <f t="shared" si="10811"/>
        <v>BE126Personal Care</v>
      </c>
      <c r="C5636" s="193" t="str">
        <f t="shared" si="10812"/>
        <v>Personal CareMakhoul, Jennifer</v>
      </c>
      <c r="D5636" s="193"/>
      <c r="E5636" s="193"/>
      <c r="F5636" s="193" t="str">
        <f t="shared" si="10813"/>
        <v>Personal CareMonaco, Nick</v>
      </c>
      <c r="G5636" s="193" t="str">
        <f t="shared" ref="G5636:M5636" si="10855">G$30</f>
        <v>Monaco, Nick</v>
      </c>
      <c r="H5636" s="193" t="str">
        <f t="shared" si="10855"/>
        <v>Makhoul, Jennifer</v>
      </c>
      <c r="I5636" s="193" t="str">
        <f t="shared" si="10855"/>
        <v>BE126</v>
      </c>
      <c r="J5636" s="193" t="str">
        <f t="shared" si="10855"/>
        <v>BED, BATH &amp; BEYOND INC (VDF)</v>
      </c>
      <c r="K5636" s="193" t="str">
        <f t="shared" si="10855"/>
        <v>all</v>
      </c>
      <c r="L5636" s="193" t="str">
        <f t="shared" si="10855"/>
        <v>Janice Staib</v>
      </c>
      <c r="M5636" s="193" t="str">
        <f t="shared" si="10855"/>
        <v>Appl, Beauty, H/P</v>
      </c>
      <c r="N5636" s="193" t="str">
        <f t="shared" si="10734"/>
        <v>Personal Care</v>
      </c>
      <c r="AA5636" s="193">
        <f t="shared" si="10815"/>
        <v>0</v>
      </c>
      <c r="AB5636" s="193" t="str">
        <f t="shared" ref="AB5636" si="10856">AB$30</f>
        <v>Makhoul, Jennifer</v>
      </c>
    </row>
    <row r="5637" spans="1:28" s="188" customFormat="1" ht="17.399999999999999">
      <c r="A5637" s="193" t="str">
        <f t="shared" si="10810"/>
        <v>Personal Care</v>
      </c>
      <c r="B5637" s="193" t="str">
        <f t="shared" si="10811"/>
        <v>GO642Personal Care</v>
      </c>
      <c r="C5637" s="193" t="str">
        <f t="shared" si="10812"/>
        <v>Personal CareMakhoul, Jennifer</v>
      </c>
      <c r="D5637" s="193"/>
      <c r="E5637" s="193"/>
      <c r="F5637" s="193" t="str">
        <f t="shared" si="10813"/>
        <v>Personal CareMonaco, Nick</v>
      </c>
      <c r="G5637" s="193" t="str">
        <f t="shared" ref="G5637:M5637" si="10857">G$31</f>
        <v>Monaco, Nick</v>
      </c>
      <c r="H5637" s="193" t="str">
        <f t="shared" si="10857"/>
        <v>Makhoul, Jennifer</v>
      </c>
      <c r="I5637" s="193" t="str">
        <f t="shared" si="10857"/>
        <v>GO642</v>
      </c>
      <c r="J5637" s="193" t="str">
        <f t="shared" si="10857"/>
        <v>GOGOTECH INC</v>
      </c>
      <c r="K5637" s="193" t="str">
        <f t="shared" si="10857"/>
        <v>all</v>
      </c>
      <c r="L5637" s="193">
        <f t="shared" si="10857"/>
        <v>0</v>
      </c>
      <c r="M5637" s="193">
        <f t="shared" si="10857"/>
        <v>0</v>
      </c>
      <c r="N5637" s="193" t="str">
        <f t="shared" si="10734"/>
        <v>Personal Care</v>
      </c>
      <c r="AA5637" s="193">
        <f t="shared" si="10815"/>
        <v>0</v>
      </c>
      <c r="AB5637" s="193" t="str">
        <f t="shared" ref="AB5637" si="10858">AB$31</f>
        <v>Makhoul, Jennifer</v>
      </c>
    </row>
    <row r="5638" spans="1:28" s="188" customFormat="1" ht="17.399999999999999">
      <c r="A5638" s="193" t="str">
        <f t="shared" si="10810"/>
        <v>Personal Care</v>
      </c>
      <c r="B5638" s="193" t="str">
        <f t="shared" si="10811"/>
        <v>HA430Personal Care</v>
      </c>
      <c r="C5638" s="193" t="str">
        <f t="shared" si="10812"/>
        <v>Personal CareMakhoul, Jennifer</v>
      </c>
      <c r="D5638" s="193"/>
      <c r="E5638" s="193"/>
      <c r="F5638" s="193" t="str">
        <f t="shared" si="10813"/>
        <v>Personal CareMonaco, Nick</v>
      </c>
      <c r="G5638" s="193" t="str">
        <f t="shared" ref="G5638:M5638" si="10859">G$32</f>
        <v>Monaco, Nick</v>
      </c>
      <c r="H5638" s="193" t="str">
        <f t="shared" si="10859"/>
        <v>Makhoul, Jennifer</v>
      </c>
      <c r="I5638" s="193" t="str">
        <f t="shared" si="10859"/>
        <v>HA430</v>
      </c>
      <c r="J5638" s="193" t="str">
        <f t="shared" si="10859"/>
        <v>HARMON OF YONKERS, INC. DBA HARMON</v>
      </c>
      <c r="K5638" s="193" t="str">
        <f t="shared" si="10859"/>
        <v>all</v>
      </c>
      <c r="L5638" s="193" t="str">
        <f t="shared" si="10859"/>
        <v>Janice Staib</v>
      </c>
      <c r="M5638" s="193" t="str">
        <f t="shared" si="10859"/>
        <v>Appl, Beauty, H/P</v>
      </c>
      <c r="N5638" s="193" t="str">
        <f t="shared" si="10734"/>
        <v>Personal Care</v>
      </c>
      <c r="AA5638" s="193">
        <f t="shared" si="10815"/>
        <v>0</v>
      </c>
      <c r="AB5638" s="193" t="str">
        <f t="shared" ref="AB5638" si="10860">AB$32</f>
        <v>Makhoul, Jennifer</v>
      </c>
    </row>
    <row r="5639" spans="1:28" s="188" customFormat="1" ht="17.399999999999999">
      <c r="A5639" s="193" t="str">
        <f t="shared" si="10810"/>
        <v>Personal Care</v>
      </c>
      <c r="B5639" s="193" t="str">
        <f t="shared" si="10811"/>
        <v>HS070Personal Care</v>
      </c>
      <c r="C5639" s="193" t="str">
        <f t="shared" si="10812"/>
        <v>Personal CareMakhoul, Jennifer</v>
      </c>
      <c r="D5639" s="193"/>
      <c r="E5639" s="193"/>
      <c r="F5639" s="193" t="str">
        <f t="shared" si="10813"/>
        <v>Personal CareMonaco, Nick</v>
      </c>
      <c r="G5639" s="193" t="str">
        <f t="shared" ref="G5639:M5639" si="10861">G$33</f>
        <v>Monaco, Nick</v>
      </c>
      <c r="H5639" s="193" t="str">
        <f t="shared" si="10861"/>
        <v>Makhoul, Jennifer</v>
      </c>
      <c r="I5639" s="193" t="str">
        <f t="shared" si="10861"/>
        <v>HS070</v>
      </c>
      <c r="J5639" s="193" t="str">
        <f t="shared" si="10861"/>
        <v>HSN INC.</v>
      </c>
      <c r="K5639" s="193" t="str">
        <f t="shared" si="10861"/>
        <v>all</v>
      </c>
      <c r="L5639" s="193" t="str">
        <f t="shared" si="10861"/>
        <v>Channel Management</v>
      </c>
      <c r="M5639" s="193" t="str">
        <f t="shared" si="10861"/>
        <v>Beauty, Appl</v>
      </c>
      <c r="N5639" s="193" t="str">
        <f t="shared" si="10734"/>
        <v>Personal Care</v>
      </c>
      <c r="AA5639" s="193">
        <f t="shared" si="10815"/>
        <v>0</v>
      </c>
      <c r="AB5639" s="193" t="str">
        <f t="shared" ref="AB5639" si="10862">AB$33</f>
        <v>Makhoul, Jennifer</v>
      </c>
    </row>
    <row r="5640" spans="1:28" s="188" customFormat="1" ht="17.399999999999999">
      <c r="A5640" s="193" t="str">
        <f t="shared" si="10810"/>
        <v>Personal Care</v>
      </c>
      <c r="B5640" s="193" t="str">
        <f t="shared" si="10811"/>
        <v>QV001Personal Care</v>
      </c>
      <c r="C5640" s="193" t="str">
        <f t="shared" si="10812"/>
        <v>Personal CareMakhoul, Jennifer</v>
      </c>
      <c r="D5640" s="193"/>
      <c r="E5640" s="193"/>
      <c r="F5640" s="193" t="str">
        <f t="shared" si="10813"/>
        <v>Personal CareMonaco, Nick</v>
      </c>
      <c r="G5640" s="193" t="str">
        <f t="shared" ref="G5640:M5640" si="10863">G$34</f>
        <v>Monaco, Nick</v>
      </c>
      <c r="H5640" s="193" t="str">
        <f t="shared" si="10863"/>
        <v>Makhoul, Jennifer</v>
      </c>
      <c r="I5640" s="193" t="str">
        <f t="shared" si="10863"/>
        <v>QV001</v>
      </c>
      <c r="J5640" s="193" t="str">
        <f t="shared" si="10863"/>
        <v>QVC NETWORK INC.</v>
      </c>
      <c r="K5640" s="193" t="str">
        <f t="shared" si="10863"/>
        <v>all</v>
      </c>
      <c r="L5640" s="193" t="str">
        <f t="shared" si="10863"/>
        <v>Dynamic Marketing</v>
      </c>
      <c r="M5640" s="193" t="str">
        <f t="shared" si="10863"/>
        <v>Beauty, Headphones</v>
      </c>
      <c r="N5640" s="193" t="str">
        <f t="shared" ref="N5640:N5703" si="10864">A5640</f>
        <v>Personal Care</v>
      </c>
      <c r="AA5640" s="193">
        <f t="shared" si="10815"/>
        <v>0</v>
      </c>
      <c r="AB5640" s="193" t="str">
        <f t="shared" ref="AB5640" si="10865">AB$34</f>
        <v>Makhoul, Jennifer</v>
      </c>
    </row>
    <row r="5641" spans="1:28" s="188" customFormat="1" ht="17.399999999999999">
      <c r="A5641" s="193" t="str">
        <f t="shared" si="10810"/>
        <v>Personal Care</v>
      </c>
      <c r="B5641" s="193" t="str">
        <f t="shared" si="10811"/>
        <v>QV002Personal Care</v>
      </c>
      <c r="C5641" s="193" t="str">
        <f t="shared" si="10812"/>
        <v>Personal CareMakhoul, Jennifer</v>
      </c>
      <c r="D5641" s="193"/>
      <c r="E5641" s="193"/>
      <c r="F5641" s="193" t="str">
        <f t="shared" si="10813"/>
        <v>Personal CareMonaco, Nick</v>
      </c>
      <c r="G5641" s="193" t="str">
        <f t="shared" ref="G5641:M5641" si="10866">G$35</f>
        <v>Monaco, Nick</v>
      </c>
      <c r="H5641" s="193" t="str">
        <f t="shared" si="10866"/>
        <v>Makhoul, Jennifer</v>
      </c>
      <c r="I5641" s="193" t="str">
        <f t="shared" si="10866"/>
        <v>QV002</v>
      </c>
      <c r="J5641" s="193" t="str">
        <f t="shared" si="10866"/>
        <v>QVC (VDF)</v>
      </c>
      <c r="K5641" s="193" t="str">
        <f t="shared" si="10866"/>
        <v>all</v>
      </c>
      <c r="L5641" s="193" t="str">
        <f t="shared" si="10866"/>
        <v>Dynamic Marketing</v>
      </c>
      <c r="M5641" s="193" t="str">
        <f t="shared" si="10866"/>
        <v>Beauty, Headphones</v>
      </c>
      <c r="N5641" s="193" t="str">
        <f t="shared" si="10864"/>
        <v>Personal Care</v>
      </c>
      <c r="AA5641" s="193">
        <f t="shared" si="10815"/>
        <v>0</v>
      </c>
      <c r="AB5641" s="193" t="str">
        <f t="shared" ref="AB5641" si="10867">AB$35</f>
        <v>Makhoul, Jennifer</v>
      </c>
    </row>
    <row r="5642" spans="1:28" s="188" customFormat="1" ht="17.399999999999999">
      <c r="A5642" s="193" t="str">
        <f t="shared" si="10810"/>
        <v>Personal Care</v>
      </c>
      <c r="B5642" s="193" t="str">
        <f t="shared" si="10811"/>
        <v>TE165Personal Care</v>
      </c>
      <c r="C5642" s="193" t="str">
        <f t="shared" si="10812"/>
        <v>Personal CareMakhoul, Jennifer</v>
      </c>
      <c r="D5642" s="193"/>
      <c r="E5642" s="193"/>
      <c r="F5642" s="193" t="str">
        <f t="shared" si="10813"/>
        <v>Personal CareMonaco, Nick</v>
      </c>
      <c r="G5642" s="193" t="str">
        <f t="shared" ref="G5642:M5642" si="10868">G$36</f>
        <v>Monaco, Nick</v>
      </c>
      <c r="H5642" s="193" t="str">
        <f t="shared" si="10868"/>
        <v>Makhoul, Jennifer</v>
      </c>
      <c r="I5642" s="193" t="str">
        <f t="shared" si="10868"/>
        <v>TE165</v>
      </c>
      <c r="J5642" s="193" t="str">
        <f t="shared" si="10868"/>
        <v>TELEDYNAMICS CORP.</v>
      </c>
      <c r="K5642" s="193" t="str">
        <f t="shared" si="10868"/>
        <v>all</v>
      </c>
      <c r="L5642" s="193">
        <f t="shared" si="10868"/>
        <v>0</v>
      </c>
      <c r="M5642" s="193">
        <f t="shared" si="10868"/>
        <v>0</v>
      </c>
      <c r="N5642" s="193" t="str">
        <f t="shared" si="10864"/>
        <v>Personal Care</v>
      </c>
      <c r="AA5642" s="193">
        <f t="shared" si="10815"/>
        <v>0</v>
      </c>
      <c r="AB5642" s="193" t="str">
        <f t="shared" ref="AB5642" si="10869">AB$36</f>
        <v>Makhoul, Jennifer</v>
      </c>
    </row>
    <row r="5643" spans="1:28" s="188" customFormat="1" ht="17.399999999999999">
      <c r="A5643" s="193" t="str">
        <f t="shared" si="10810"/>
        <v>Personal Care</v>
      </c>
      <c r="B5643" s="193" t="str">
        <f t="shared" si="10811"/>
        <v>0Personal Care</v>
      </c>
      <c r="C5643" s="193" t="str">
        <f t="shared" si="10812"/>
        <v>Personal CareMakhoul, Jennifer</v>
      </c>
      <c r="D5643" s="193"/>
      <c r="E5643" s="193"/>
      <c r="F5643" s="193" t="str">
        <f t="shared" si="10813"/>
        <v>Personal CareMonaco, Nick</v>
      </c>
      <c r="G5643" s="193" t="str">
        <f t="shared" ref="G5643:M5643" si="10870">G$37</f>
        <v>Monaco, Nick</v>
      </c>
      <c r="H5643" s="193" t="str">
        <f t="shared" si="10870"/>
        <v>Makhoul, Jennifer</v>
      </c>
      <c r="I5643" s="193">
        <f t="shared" si="10870"/>
        <v>0</v>
      </c>
      <c r="J5643" s="193" t="str">
        <f t="shared" si="10870"/>
        <v>BUY-BUY BABY</v>
      </c>
      <c r="K5643" s="193" t="str">
        <f t="shared" si="10870"/>
        <v>all</v>
      </c>
      <c r="L5643" s="193">
        <f t="shared" si="10870"/>
        <v>0</v>
      </c>
      <c r="M5643" s="193">
        <f t="shared" si="10870"/>
        <v>0</v>
      </c>
      <c r="N5643" s="193" t="str">
        <f t="shared" si="10864"/>
        <v>Personal Care</v>
      </c>
      <c r="AA5643" s="193">
        <f t="shared" si="10815"/>
        <v>0</v>
      </c>
      <c r="AB5643" s="193" t="str">
        <f t="shared" ref="AB5643" si="10871">AB$37</f>
        <v>Makhoul, Jennifer</v>
      </c>
    </row>
    <row r="5644" spans="1:28" s="188" customFormat="1" ht="17.399999999999999">
      <c r="A5644" s="193" t="str">
        <f t="shared" si="10810"/>
        <v>Personal Care</v>
      </c>
      <c r="B5644" s="193" t="str">
        <f t="shared" si="10811"/>
        <v>0Personal Care</v>
      </c>
      <c r="C5644" s="193" t="str">
        <f t="shared" si="10812"/>
        <v>Personal Care0</v>
      </c>
      <c r="D5644" s="193"/>
      <c r="E5644" s="193"/>
      <c r="F5644" s="193" t="str">
        <f t="shared" si="10813"/>
        <v>Personal Care0</v>
      </c>
      <c r="G5644" s="193">
        <f t="shared" ref="G5644:M5644" si="10872">G$38</f>
        <v>0</v>
      </c>
      <c r="H5644" s="193">
        <f t="shared" si="10872"/>
        <v>0</v>
      </c>
      <c r="I5644" s="193">
        <f t="shared" si="10872"/>
        <v>0</v>
      </c>
      <c r="J5644" s="193">
        <f t="shared" si="10872"/>
        <v>0</v>
      </c>
      <c r="K5644" s="193">
        <f t="shared" si="10872"/>
        <v>0</v>
      </c>
      <c r="L5644" s="193">
        <f t="shared" si="10872"/>
        <v>0</v>
      </c>
      <c r="M5644" s="193">
        <f t="shared" si="10872"/>
        <v>0</v>
      </c>
      <c r="N5644" s="193" t="str">
        <f t="shared" si="10864"/>
        <v>Personal Care</v>
      </c>
      <c r="AA5644" s="193">
        <f t="shared" si="10815"/>
        <v>0</v>
      </c>
      <c r="AB5644" s="193" t="str">
        <f t="shared" ref="AB5644" si="10873">AB$38</f>
        <v>Makhoul, Jennifer</v>
      </c>
    </row>
    <row r="5645" spans="1:28" s="188" customFormat="1" ht="17.399999999999999">
      <c r="A5645" s="193" t="str">
        <f t="shared" si="10810"/>
        <v>Personal Care</v>
      </c>
      <c r="B5645" s="193" t="str">
        <f t="shared" si="10811"/>
        <v>0Personal Care</v>
      </c>
      <c r="C5645" s="193" t="str">
        <f t="shared" si="10812"/>
        <v>Personal Care0</v>
      </c>
      <c r="D5645" s="193"/>
      <c r="E5645" s="193"/>
      <c r="F5645" s="193" t="str">
        <f t="shared" si="10813"/>
        <v>Personal Care0</v>
      </c>
      <c r="G5645" s="193">
        <f t="shared" ref="G5645:M5645" si="10874">G$39</f>
        <v>0</v>
      </c>
      <c r="H5645" s="193">
        <f t="shared" si="10874"/>
        <v>0</v>
      </c>
      <c r="I5645" s="193">
        <f t="shared" si="10874"/>
        <v>0</v>
      </c>
      <c r="J5645" s="193">
        <f t="shared" si="10874"/>
        <v>0</v>
      </c>
      <c r="K5645" s="193">
        <f t="shared" si="10874"/>
        <v>0</v>
      </c>
      <c r="L5645" s="193">
        <f t="shared" si="10874"/>
        <v>0</v>
      </c>
      <c r="M5645" s="193">
        <f t="shared" si="10874"/>
        <v>0</v>
      </c>
      <c r="N5645" s="193" t="str">
        <f t="shared" si="10864"/>
        <v>Personal Care</v>
      </c>
      <c r="AA5645" s="193">
        <f t="shared" si="10815"/>
        <v>0</v>
      </c>
      <c r="AB5645" s="193">
        <f t="shared" ref="AB5645" si="10875">AB$39</f>
        <v>0</v>
      </c>
    </row>
    <row r="5646" spans="1:28" s="188" customFormat="1" ht="17.399999999999999">
      <c r="A5646" s="193" t="str">
        <f t="shared" si="10810"/>
        <v>Personal Care</v>
      </c>
      <c r="B5646" s="193" t="str">
        <f t="shared" si="10811"/>
        <v>0Personal Care</v>
      </c>
      <c r="C5646" s="193" t="str">
        <f t="shared" si="10812"/>
        <v>Personal Care0</v>
      </c>
      <c r="D5646" s="193"/>
      <c r="E5646" s="193"/>
      <c r="F5646" s="193" t="str">
        <f t="shared" si="10813"/>
        <v>Personal Care0</v>
      </c>
      <c r="G5646" s="193">
        <f t="shared" ref="G5646:M5646" si="10876">G$40</f>
        <v>0</v>
      </c>
      <c r="H5646" s="193">
        <f t="shared" si="10876"/>
        <v>0</v>
      </c>
      <c r="I5646" s="193">
        <f t="shared" si="10876"/>
        <v>0</v>
      </c>
      <c r="J5646" s="193">
        <f t="shared" si="10876"/>
        <v>0</v>
      </c>
      <c r="K5646" s="193">
        <f t="shared" si="10876"/>
        <v>0</v>
      </c>
      <c r="L5646" s="193">
        <f t="shared" si="10876"/>
        <v>0</v>
      </c>
      <c r="M5646" s="193">
        <f t="shared" si="10876"/>
        <v>0</v>
      </c>
      <c r="N5646" s="193" t="str">
        <f t="shared" si="10864"/>
        <v>Personal Care</v>
      </c>
      <c r="AA5646" s="193">
        <f t="shared" si="10815"/>
        <v>0</v>
      </c>
      <c r="AB5646" s="193">
        <f t="shared" ref="AB5646" si="10877">AB$40</f>
        <v>0</v>
      </c>
    </row>
    <row r="5647" spans="1:28" s="188" customFormat="1" ht="17.399999999999999">
      <c r="A5647" s="193" t="str">
        <f t="shared" si="10810"/>
        <v>Personal Care</v>
      </c>
      <c r="B5647" s="193" t="str">
        <f t="shared" si="10811"/>
        <v>SC078Personal Care</v>
      </c>
      <c r="C5647" s="193" t="str">
        <f t="shared" si="10812"/>
        <v>Personal CareMertes, Mark</v>
      </c>
      <c r="D5647" s="193"/>
      <c r="E5647" s="193"/>
      <c r="F5647" s="193" t="str">
        <f t="shared" si="10813"/>
        <v>Personal CareMonaco, Nick</v>
      </c>
      <c r="G5647" s="193" t="str">
        <f t="shared" ref="G5647:M5647" si="10878">G$41</f>
        <v>Monaco, Nick</v>
      </c>
      <c r="H5647" s="193" t="str">
        <f t="shared" si="10878"/>
        <v>Mertes, Mark</v>
      </c>
      <c r="I5647" s="193" t="str">
        <f t="shared" si="10878"/>
        <v>SC078</v>
      </c>
      <c r="J5647" s="193" t="str">
        <f t="shared" si="10878"/>
        <v>COSTCO WHOLESALE</v>
      </c>
      <c r="K5647" s="193" t="str">
        <f t="shared" si="10878"/>
        <v>all</v>
      </c>
      <c r="L5647" s="193">
        <f t="shared" si="10878"/>
        <v>0</v>
      </c>
      <c r="M5647" s="193">
        <f t="shared" si="10878"/>
        <v>0</v>
      </c>
      <c r="N5647" s="193" t="str">
        <f t="shared" si="10864"/>
        <v>Personal Care</v>
      </c>
      <c r="AA5647" s="193">
        <f t="shared" si="10815"/>
        <v>0</v>
      </c>
      <c r="AB5647" s="193" t="str">
        <f t="shared" ref="AB5647" si="10879">AB$41</f>
        <v>Mertes, Mark</v>
      </c>
    </row>
    <row r="5648" spans="1:28" s="188" customFormat="1" ht="17.399999999999999">
      <c r="A5648" s="193" t="str">
        <f t="shared" si="10810"/>
        <v>Personal Care</v>
      </c>
      <c r="B5648" s="193" t="str">
        <f t="shared" si="10811"/>
        <v>0Personal Care</v>
      </c>
      <c r="C5648" s="193" t="str">
        <f t="shared" si="10812"/>
        <v>Personal Care0</v>
      </c>
      <c r="D5648" s="193"/>
      <c r="E5648" s="193"/>
      <c r="F5648" s="193" t="str">
        <f t="shared" si="10813"/>
        <v>Personal Care0</v>
      </c>
      <c r="G5648" s="193">
        <f t="shared" ref="G5648:M5648" si="10880">G$42</f>
        <v>0</v>
      </c>
      <c r="H5648" s="193">
        <f t="shared" si="10880"/>
        <v>0</v>
      </c>
      <c r="I5648" s="193">
        <f t="shared" si="10880"/>
        <v>0</v>
      </c>
      <c r="J5648" s="193">
        <f t="shared" si="10880"/>
        <v>0</v>
      </c>
      <c r="K5648" s="193">
        <f t="shared" si="10880"/>
        <v>0</v>
      </c>
      <c r="L5648" s="193">
        <f t="shared" si="10880"/>
        <v>0</v>
      </c>
      <c r="M5648" s="193">
        <f t="shared" si="10880"/>
        <v>0</v>
      </c>
      <c r="N5648" s="193" t="str">
        <f t="shared" si="10864"/>
        <v>Personal Care</v>
      </c>
      <c r="AA5648" s="193">
        <f t="shared" si="10815"/>
        <v>0</v>
      </c>
      <c r="AB5648" s="193">
        <f t="shared" ref="AB5648" si="10881">AB$42</f>
        <v>0</v>
      </c>
    </row>
    <row r="5649" spans="1:28" s="188" customFormat="1" ht="17.399999999999999">
      <c r="A5649" s="193" t="str">
        <f t="shared" si="10810"/>
        <v>Personal Care</v>
      </c>
      <c r="B5649" s="193" t="str">
        <f t="shared" si="10811"/>
        <v>0Personal Care</v>
      </c>
      <c r="C5649" s="193" t="str">
        <f t="shared" si="10812"/>
        <v>Personal Care0</v>
      </c>
      <c r="D5649" s="193"/>
      <c r="E5649" s="193"/>
      <c r="F5649" s="193" t="str">
        <f t="shared" si="10813"/>
        <v>Personal Care0</v>
      </c>
      <c r="G5649" s="193">
        <f t="shared" ref="G5649:M5649" si="10882">G$43</f>
        <v>0</v>
      </c>
      <c r="H5649" s="193">
        <f t="shared" si="10882"/>
        <v>0</v>
      </c>
      <c r="I5649" s="193">
        <f t="shared" si="10882"/>
        <v>0</v>
      </c>
      <c r="J5649" s="193">
        <f t="shared" si="10882"/>
        <v>0</v>
      </c>
      <c r="K5649" s="193">
        <f t="shared" si="10882"/>
        <v>0</v>
      </c>
      <c r="L5649" s="193">
        <f t="shared" si="10882"/>
        <v>0</v>
      </c>
      <c r="M5649" s="193">
        <f t="shared" si="10882"/>
        <v>0</v>
      </c>
      <c r="N5649" s="193" t="str">
        <f t="shared" si="10864"/>
        <v>Personal Care</v>
      </c>
      <c r="AA5649" s="193">
        <f t="shared" si="10815"/>
        <v>0</v>
      </c>
      <c r="AB5649" s="193">
        <f t="shared" ref="AB5649" si="10883">AB$43</f>
        <v>0</v>
      </c>
    </row>
    <row r="5650" spans="1:28" s="188" customFormat="1" ht="17.399999999999999">
      <c r="A5650" s="193" t="str">
        <f t="shared" si="10810"/>
        <v>Personal Care</v>
      </c>
      <c r="B5650" s="193" t="str">
        <f t="shared" si="10811"/>
        <v>HO840Personal Care</v>
      </c>
      <c r="C5650" s="193" t="str">
        <f t="shared" si="10812"/>
        <v>Personal CareRyder, Scott</v>
      </c>
      <c r="D5650" s="193"/>
      <c r="E5650" s="193"/>
      <c r="F5650" s="193" t="str">
        <f t="shared" si="10813"/>
        <v>Personal CareMonaco, Nick</v>
      </c>
      <c r="G5650" s="193" t="str">
        <f t="shared" ref="G5650:M5650" si="10884">G$44</f>
        <v>Monaco, Nick</v>
      </c>
      <c r="H5650" s="193" t="str">
        <f t="shared" si="10884"/>
        <v>Ryder, Scott</v>
      </c>
      <c r="I5650" s="193" t="str">
        <f t="shared" si="10884"/>
        <v>HO840</v>
      </c>
      <c r="J5650" s="193" t="str">
        <f t="shared" si="10884"/>
        <v>HOME DEPOT, THE</v>
      </c>
      <c r="K5650" s="193" t="str">
        <f t="shared" si="10884"/>
        <v>all</v>
      </c>
      <c r="L5650" s="193">
        <f t="shared" si="10884"/>
        <v>0</v>
      </c>
      <c r="M5650" s="193">
        <f t="shared" si="10884"/>
        <v>0</v>
      </c>
      <c r="N5650" s="193" t="str">
        <f t="shared" si="10864"/>
        <v>Personal Care</v>
      </c>
      <c r="AA5650" s="193">
        <f t="shared" si="10815"/>
        <v>0</v>
      </c>
      <c r="AB5650" s="193" t="str">
        <f t="shared" ref="AB5650" si="10885">AB$44</f>
        <v>Ryder, Scott</v>
      </c>
    </row>
    <row r="5651" spans="1:28" s="188" customFormat="1" ht="17.399999999999999">
      <c r="A5651" s="193" t="str">
        <f t="shared" si="10810"/>
        <v>Personal Care</v>
      </c>
      <c r="B5651" s="193" t="str">
        <f t="shared" si="10811"/>
        <v>LO296Personal Care</v>
      </c>
      <c r="C5651" s="193" t="str">
        <f t="shared" si="10812"/>
        <v>Personal CareRyder, Scott</v>
      </c>
      <c r="D5651" s="193"/>
      <c r="E5651" s="193"/>
      <c r="F5651" s="193" t="str">
        <f t="shared" si="10813"/>
        <v>Personal CareMonaco, Nick</v>
      </c>
      <c r="G5651" s="193" t="str">
        <f t="shared" ref="G5651:M5651" si="10886">G$45</f>
        <v>Monaco, Nick</v>
      </c>
      <c r="H5651" s="193" t="str">
        <f t="shared" si="10886"/>
        <v>Ryder, Scott</v>
      </c>
      <c r="I5651" s="193" t="str">
        <f t="shared" si="10886"/>
        <v>LO296</v>
      </c>
      <c r="J5651" s="193" t="str">
        <f t="shared" si="10886"/>
        <v>LOWE's</v>
      </c>
      <c r="K5651" s="193" t="str">
        <f t="shared" si="10886"/>
        <v>all</v>
      </c>
      <c r="L5651" s="193">
        <f t="shared" si="10886"/>
        <v>0</v>
      </c>
      <c r="M5651" s="193">
        <f t="shared" si="10886"/>
        <v>0</v>
      </c>
      <c r="N5651" s="193" t="str">
        <f t="shared" si="10864"/>
        <v>Personal Care</v>
      </c>
      <c r="AA5651" s="193">
        <f t="shared" si="10815"/>
        <v>0</v>
      </c>
      <c r="AB5651" s="193" t="str">
        <f t="shared" ref="AB5651" si="10887">AB$45</f>
        <v>Ryder, Scott</v>
      </c>
    </row>
    <row r="5652" spans="1:28" s="188" customFormat="1" ht="17.399999999999999">
      <c r="A5652" s="193" t="str">
        <f t="shared" si="10810"/>
        <v>Personal Care</v>
      </c>
      <c r="B5652" s="193" t="str">
        <f t="shared" si="10811"/>
        <v>NE040Personal Care</v>
      </c>
      <c r="C5652" s="193" t="str">
        <f t="shared" si="10812"/>
        <v>Personal CareRyder, Scott</v>
      </c>
      <c r="D5652" s="193"/>
      <c r="E5652" s="193"/>
      <c r="F5652" s="193" t="str">
        <f t="shared" si="10813"/>
        <v>Personal CareMonaco, Nick</v>
      </c>
      <c r="G5652" s="193" t="str">
        <f t="shared" ref="G5652:M5652" si="10888">G$46</f>
        <v>Monaco, Nick</v>
      </c>
      <c r="H5652" s="193" t="str">
        <f t="shared" si="10888"/>
        <v>Ryder, Scott</v>
      </c>
      <c r="I5652" s="193" t="str">
        <f t="shared" si="10888"/>
        <v>NE040</v>
      </c>
      <c r="J5652" s="193" t="str">
        <f t="shared" si="10888"/>
        <v>NEBRASKA FURNITURE M</v>
      </c>
      <c r="K5652" s="193" t="str">
        <f t="shared" si="10888"/>
        <v>all</v>
      </c>
      <c r="L5652" s="193">
        <f t="shared" si="10888"/>
        <v>0</v>
      </c>
      <c r="M5652" s="193">
        <f t="shared" si="10888"/>
        <v>0</v>
      </c>
      <c r="N5652" s="193" t="str">
        <f t="shared" si="10864"/>
        <v>Personal Care</v>
      </c>
      <c r="AA5652" s="193">
        <f t="shared" si="10815"/>
        <v>0</v>
      </c>
      <c r="AB5652" s="193" t="str">
        <f t="shared" ref="AB5652" si="10889">AB$46</f>
        <v>Ryder, Scott</v>
      </c>
    </row>
    <row r="5653" spans="1:28" s="188" customFormat="1" ht="17.399999999999999">
      <c r="A5653" s="193" t="str">
        <f t="shared" si="10810"/>
        <v>Personal Care</v>
      </c>
      <c r="B5653" s="193" t="str">
        <f t="shared" si="10811"/>
        <v>SA055Personal Care</v>
      </c>
      <c r="C5653" s="193" t="str">
        <f t="shared" si="10812"/>
        <v>Personal CareRyder, Scott</v>
      </c>
      <c r="D5653" s="193"/>
      <c r="E5653" s="193"/>
      <c r="F5653" s="193" t="str">
        <f t="shared" si="10813"/>
        <v>Personal CareMonaco, Nick</v>
      </c>
      <c r="G5653" s="193" t="str">
        <f t="shared" ref="G5653:M5653" si="10890">G$47</f>
        <v>Monaco, Nick</v>
      </c>
      <c r="H5653" s="193" t="str">
        <f t="shared" si="10890"/>
        <v>Ryder, Scott</v>
      </c>
      <c r="I5653" s="193" t="str">
        <f t="shared" si="10890"/>
        <v>SA055</v>
      </c>
      <c r="J5653" s="193" t="str">
        <f t="shared" si="10890"/>
        <v>SAM'S CLUB</v>
      </c>
      <c r="K5653" s="193" t="str">
        <f t="shared" si="10890"/>
        <v>all</v>
      </c>
      <c r="L5653" s="193">
        <f t="shared" si="10890"/>
        <v>0</v>
      </c>
      <c r="M5653" s="193">
        <f t="shared" si="10890"/>
        <v>0</v>
      </c>
      <c r="N5653" s="193" t="str">
        <f t="shared" si="10864"/>
        <v>Personal Care</v>
      </c>
      <c r="AA5653" s="193">
        <f t="shared" si="10815"/>
        <v>0</v>
      </c>
      <c r="AB5653" s="193" t="str">
        <f t="shared" ref="AB5653" si="10891">AB$47</f>
        <v>Ryder, Scott</v>
      </c>
    </row>
    <row r="5654" spans="1:28" s="188" customFormat="1" ht="17.399999999999999">
      <c r="A5654" s="193" t="str">
        <f t="shared" si="10810"/>
        <v>Personal Care</v>
      </c>
      <c r="B5654" s="193" t="str">
        <f t="shared" si="10811"/>
        <v>WI160Personal Care</v>
      </c>
      <c r="C5654" s="193" t="str">
        <f t="shared" si="10812"/>
        <v>Personal CareRyder, Scott</v>
      </c>
      <c r="D5654" s="193"/>
      <c r="E5654" s="193"/>
      <c r="F5654" s="193" t="str">
        <f t="shared" si="10813"/>
        <v>Personal CareMonaco, Nick</v>
      </c>
      <c r="G5654" s="193" t="str">
        <f t="shared" ref="G5654:M5654" si="10892">G$48</f>
        <v>Monaco, Nick</v>
      </c>
      <c r="H5654" s="193" t="str">
        <f t="shared" si="10892"/>
        <v>Ryder, Scott</v>
      </c>
      <c r="I5654" s="193" t="str">
        <f t="shared" si="10892"/>
        <v>WI160</v>
      </c>
      <c r="J5654" s="193" t="str">
        <f t="shared" si="10892"/>
        <v>R.C. WILLEY</v>
      </c>
      <c r="K5654" s="193" t="str">
        <f t="shared" si="10892"/>
        <v>all</v>
      </c>
      <c r="L5654" s="193">
        <f t="shared" si="10892"/>
        <v>0</v>
      </c>
      <c r="M5654" s="193">
        <f t="shared" si="10892"/>
        <v>0</v>
      </c>
      <c r="N5654" s="193" t="str">
        <f t="shared" si="10864"/>
        <v>Personal Care</v>
      </c>
      <c r="AA5654" s="193">
        <f t="shared" si="10815"/>
        <v>0</v>
      </c>
      <c r="AB5654" s="193" t="str">
        <f t="shared" ref="AB5654" si="10893">AB$48</f>
        <v>Ryder, Scott</v>
      </c>
    </row>
    <row r="5655" spans="1:28" s="188" customFormat="1" ht="17.399999999999999">
      <c r="A5655" s="193" t="str">
        <f t="shared" si="10810"/>
        <v>Personal Care</v>
      </c>
      <c r="B5655" s="193" t="str">
        <f t="shared" si="10811"/>
        <v>0Personal Care</v>
      </c>
      <c r="C5655" s="193" t="str">
        <f t="shared" si="10812"/>
        <v>Personal Care0</v>
      </c>
      <c r="D5655" s="193"/>
      <c r="E5655" s="193"/>
      <c r="F5655" s="193" t="str">
        <f t="shared" si="10813"/>
        <v>Personal Care0</v>
      </c>
      <c r="G5655" s="193">
        <f t="shared" ref="G5655:M5655" si="10894">G$49</f>
        <v>0</v>
      </c>
      <c r="H5655" s="193">
        <f t="shared" si="10894"/>
        <v>0</v>
      </c>
      <c r="I5655" s="193">
        <f t="shared" si="10894"/>
        <v>0</v>
      </c>
      <c r="J5655" s="193">
        <f t="shared" si="10894"/>
        <v>0</v>
      </c>
      <c r="K5655" s="193">
        <f t="shared" si="10894"/>
        <v>0</v>
      </c>
      <c r="L5655" s="193">
        <f t="shared" si="10894"/>
        <v>0</v>
      </c>
      <c r="M5655" s="193">
        <f t="shared" si="10894"/>
        <v>0</v>
      </c>
      <c r="N5655" s="193" t="str">
        <f t="shared" si="10864"/>
        <v>Personal Care</v>
      </c>
      <c r="AA5655" s="193">
        <f t="shared" si="10815"/>
        <v>0</v>
      </c>
      <c r="AB5655" s="193">
        <f t="shared" ref="AB5655" si="10895">AB$49</f>
        <v>0</v>
      </c>
    </row>
    <row r="5656" spans="1:28" s="188" customFormat="1" ht="17.399999999999999">
      <c r="A5656" s="193" t="str">
        <f t="shared" si="10810"/>
        <v>Personal Care</v>
      </c>
      <c r="B5656" s="193" t="str">
        <f t="shared" si="10811"/>
        <v>0Personal Care</v>
      </c>
      <c r="C5656" s="193" t="str">
        <f t="shared" si="10812"/>
        <v>Personal Care0</v>
      </c>
      <c r="D5656" s="193"/>
      <c r="E5656" s="193"/>
      <c r="F5656" s="193" t="str">
        <f t="shared" si="10813"/>
        <v>Personal Care0</v>
      </c>
      <c r="G5656" s="193">
        <f t="shared" ref="G5656:M5656" si="10896">G$50</f>
        <v>0</v>
      </c>
      <c r="H5656" s="193">
        <f t="shared" si="10896"/>
        <v>0</v>
      </c>
      <c r="I5656" s="193">
        <f t="shared" si="10896"/>
        <v>0</v>
      </c>
      <c r="J5656" s="193">
        <f t="shared" si="10896"/>
        <v>0</v>
      </c>
      <c r="K5656" s="193">
        <f t="shared" si="10896"/>
        <v>0</v>
      </c>
      <c r="L5656" s="193">
        <f t="shared" si="10896"/>
        <v>0</v>
      </c>
      <c r="M5656" s="193">
        <f t="shared" si="10896"/>
        <v>0</v>
      </c>
      <c r="N5656" s="193" t="str">
        <f t="shared" si="10864"/>
        <v>Personal Care</v>
      </c>
      <c r="AA5656" s="193">
        <f t="shared" si="10815"/>
        <v>0</v>
      </c>
      <c r="AB5656" s="193">
        <f t="shared" ref="AB5656" si="10897">AB$50</f>
        <v>0</v>
      </c>
    </row>
    <row r="5657" spans="1:28" s="188" customFormat="1" ht="17.399999999999999">
      <c r="A5657" s="193" t="str">
        <f t="shared" si="10810"/>
        <v>Personal Care</v>
      </c>
      <c r="B5657" s="193" t="str">
        <f t="shared" si="10811"/>
        <v>WA010Personal Care</v>
      </c>
      <c r="C5657" s="193" t="str">
        <f t="shared" si="10812"/>
        <v>Personal CareStrickland, Amy</v>
      </c>
      <c r="D5657" s="193"/>
      <c r="E5657" s="193"/>
      <c r="F5657" s="193" t="str">
        <f t="shared" si="10813"/>
        <v>Personal CareMonaco, Nick</v>
      </c>
      <c r="G5657" s="193" t="str">
        <f t="shared" ref="G5657:M5657" si="10898">G$51</f>
        <v>Monaco, Nick</v>
      </c>
      <c r="H5657" s="193" t="str">
        <f t="shared" si="10898"/>
        <v>Strickland, Amy</v>
      </c>
      <c r="I5657" s="193" t="str">
        <f t="shared" si="10898"/>
        <v>WA010</v>
      </c>
      <c r="J5657" s="193" t="str">
        <f t="shared" si="10898"/>
        <v>WAL-MART</v>
      </c>
      <c r="K5657" s="193" t="str">
        <f t="shared" si="10898"/>
        <v>all</v>
      </c>
      <c r="L5657" s="193">
        <f t="shared" si="10898"/>
        <v>0</v>
      </c>
      <c r="M5657" s="193">
        <f t="shared" si="10898"/>
        <v>0</v>
      </c>
      <c r="N5657" s="193" t="str">
        <f t="shared" si="10864"/>
        <v>Personal Care</v>
      </c>
      <c r="AA5657" s="193">
        <f t="shared" si="10815"/>
        <v>0</v>
      </c>
      <c r="AB5657" s="193" t="str">
        <f t="shared" ref="AB5657" si="10899">AB$51</f>
        <v>Strickland, Amy</v>
      </c>
    </row>
    <row r="5658" spans="1:28" s="188" customFormat="1" ht="17.399999999999999">
      <c r="A5658" s="193" t="str">
        <f t="shared" si="10810"/>
        <v>Personal Care</v>
      </c>
      <c r="B5658" s="193" t="str">
        <f t="shared" si="10811"/>
        <v>WA011Personal Care</v>
      </c>
      <c r="C5658" s="193" t="str">
        <f t="shared" si="10812"/>
        <v>Personal CareStrickland, Amy</v>
      </c>
      <c r="D5658" s="193"/>
      <c r="E5658" s="193"/>
      <c r="F5658" s="193" t="str">
        <f t="shared" si="10813"/>
        <v>Personal CareMonaco, Nick</v>
      </c>
      <c r="G5658" s="193" t="str">
        <f t="shared" ref="G5658:M5658" si="10900">G$52</f>
        <v>Monaco, Nick</v>
      </c>
      <c r="H5658" s="193" t="str">
        <f t="shared" si="10900"/>
        <v>Strickland, Amy</v>
      </c>
      <c r="I5658" s="193" t="str">
        <f t="shared" si="10900"/>
        <v>WA011</v>
      </c>
      <c r="J5658" s="193" t="str">
        <f t="shared" si="10900"/>
        <v>WAL-MART STORES, INC (VDF)</v>
      </c>
      <c r="K5658" s="193" t="str">
        <f t="shared" si="10900"/>
        <v>all</v>
      </c>
      <c r="L5658" s="193">
        <f t="shared" si="10900"/>
        <v>0</v>
      </c>
      <c r="M5658" s="193">
        <f t="shared" si="10900"/>
        <v>0</v>
      </c>
      <c r="N5658" s="193" t="str">
        <f t="shared" si="10864"/>
        <v>Personal Care</v>
      </c>
      <c r="AA5658" s="193">
        <f t="shared" si="10815"/>
        <v>0</v>
      </c>
      <c r="AB5658" s="193" t="str">
        <f t="shared" ref="AB5658" si="10901">AB$52</f>
        <v>Strickland, Amy</v>
      </c>
    </row>
    <row r="5659" spans="1:28" s="188" customFormat="1" ht="17.399999999999999">
      <c r="A5659" s="193" t="str">
        <f t="shared" si="10810"/>
        <v>Personal Care</v>
      </c>
      <c r="B5659" s="193" t="str">
        <f t="shared" si="10811"/>
        <v>0Personal Care</v>
      </c>
      <c r="C5659" s="193" t="str">
        <f t="shared" si="10812"/>
        <v>Personal Care0</v>
      </c>
      <c r="D5659" s="193"/>
      <c r="E5659" s="193"/>
      <c r="F5659" s="193" t="str">
        <f t="shared" si="10813"/>
        <v>Personal Care0</v>
      </c>
      <c r="G5659" s="193">
        <f t="shared" ref="G5659:M5659" si="10902">G$53</f>
        <v>0</v>
      </c>
      <c r="H5659" s="193">
        <f t="shared" si="10902"/>
        <v>0</v>
      </c>
      <c r="I5659" s="193">
        <f t="shared" si="10902"/>
        <v>0</v>
      </c>
      <c r="J5659" s="193">
        <f t="shared" si="10902"/>
        <v>0</v>
      </c>
      <c r="K5659" s="193">
        <f t="shared" si="10902"/>
        <v>0</v>
      </c>
      <c r="L5659" s="193">
        <f t="shared" si="10902"/>
        <v>0</v>
      </c>
      <c r="M5659" s="193">
        <f t="shared" si="10902"/>
        <v>0</v>
      </c>
      <c r="N5659" s="193" t="str">
        <f t="shared" si="10864"/>
        <v>Personal Care</v>
      </c>
      <c r="AA5659" s="193">
        <f t="shared" si="10815"/>
        <v>0</v>
      </c>
      <c r="AB5659" s="193">
        <f t="shared" ref="AB5659" si="10903">AB$53</f>
        <v>0</v>
      </c>
    </row>
    <row r="5660" spans="1:28" s="188" customFormat="1" ht="17.399999999999999">
      <c r="A5660" s="193" t="str">
        <f t="shared" si="10810"/>
        <v>Personal Care</v>
      </c>
      <c r="B5660" s="193" t="str">
        <f t="shared" si="10811"/>
        <v>0Personal Care</v>
      </c>
      <c r="C5660" s="193" t="str">
        <f t="shared" si="10812"/>
        <v>Personal Care0</v>
      </c>
      <c r="D5660" s="193"/>
      <c r="E5660" s="193"/>
      <c r="F5660" s="193" t="str">
        <f t="shared" si="10813"/>
        <v>Personal Care0</v>
      </c>
      <c r="G5660" s="193">
        <f t="shared" ref="G5660:M5660" si="10904">G$54</f>
        <v>0</v>
      </c>
      <c r="H5660" s="193">
        <f t="shared" si="10904"/>
        <v>0</v>
      </c>
      <c r="I5660" s="193">
        <f t="shared" si="10904"/>
        <v>0</v>
      </c>
      <c r="J5660" s="193">
        <f t="shared" si="10904"/>
        <v>0</v>
      </c>
      <c r="K5660" s="193">
        <f t="shared" si="10904"/>
        <v>0</v>
      </c>
      <c r="L5660" s="193">
        <f t="shared" si="10904"/>
        <v>0</v>
      </c>
      <c r="M5660" s="193">
        <f t="shared" si="10904"/>
        <v>0</v>
      </c>
      <c r="N5660" s="193" t="str">
        <f t="shared" si="10864"/>
        <v>Personal Care</v>
      </c>
      <c r="AA5660" s="193">
        <f t="shared" si="10815"/>
        <v>0</v>
      </c>
      <c r="AB5660" s="193">
        <f t="shared" ref="AB5660" si="10905">AB$54</f>
        <v>0</v>
      </c>
    </row>
    <row r="5661" spans="1:28" s="188" customFormat="1" ht="17.399999999999999">
      <c r="A5661" s="193" t="str">
        <f t="shared" si="10810"/>
        <v>Personal Care</v>
      </c>
      <c r="B5661" s="193" t="str">
        <f t="shared" si="10811"/>
        <v>TA001Personal Care</v>
      </c>
      <c r="C5661" s="193" t="str">
        <f t="shared" si="10812"/>
        <v>Personal CareSweeney, Danielle</v>
      </c>
      <c r="D5661" s="193"/>
      <c r="E5661" s="193"/>
      <c r="F5661" s="193" t="str">
        <f t="shared" si="10813"/>
        <v>Personal CareMonaco, Nick</v>
      </c>
      <c r="G5661" s="193" t="str">
        <f t="shared" ref="G5661:M5661" si="10906">G$55</f>
        <v>Monaco, Nick</v>
      </c>
      <c r="H5661" s="193" t="str">
        <f t="shared" si="10906"/>
        <v>Sweeney, Danielle</v>
      </c>
      <c r="I5661" s="193" t="str">
        <f t="shared" si="10906"/>
        <v>TA001</v>
      </c>
      <c r="J5661" s="193" t="str">
        <f t="shared" si="10906"/>
        <v>TARGET CORPORATION</v>
      </c>
      <c r="K5661" s="193" t="str">
        <f t="shared" si="10906"/>
        <v>all</v>
      </c>
      <c r="L5661" s="193" t="str">
        <f t="shared" si="10906"/>
        <v>Signature Sales</v>
      </c>
      <c r="M5661" s="193" t="str">
        <f t="shared" si="10906"/>
        <v>Beauty</v>
      </c>
      <c r="N5661" s="193" t="str">
        <f t="shared" si="10864"/>
        <v>Personal Care</v>
      </c>
      <c r="AA5661" s="193">
        <f t="shared" si="10815"/>
        <v>0</v>
      </c>
      <c r="AB5661" s="193" t="str">
        <f t="shared" ref="AB5661" si="10907">AB$55</f>
        <v>Sweeney, Danielle</v>
      </c>
    </row>
    <row r="5662" spans="1:28" s="188" customFormat="1" ht="17.399999999999999">
      <c r="A5662" s="193" t="str">
        <f t="shared" si="10810"/>
        <v>Personal Care</v>
      </c>
      <c r="B5662" s="193" t="str">
        <f t="shared" si="10811"/>
        <v>TA004Personal Care</v>
      </c>
      <c r="C5662" s="193" t="str">
        <f t="shared" si="10812"/>
        <v>Personal CareSweeney, Danielle</v>
      </c>
      <c r="D5662" s="193"/>
      <c r="E5662" s="193"/>
      <c r="F5662" s="193" t="str">
        <f t="shared" si="10813"/>
        <v>Personal CareMonaco, Nick</v>
      </c>
      <c r="G5662" s="193" t="str">
        <f t="shared" ref="G5662:M5662" si="10908">G$56</f>
        <v>Monaco, Nick</v>
      </c>
      <c r="H5662" s="193" t="str">
        <f t="shared" si="10908"/>
        <v>Sweeney, Danielle</v>
      </c>
      <c r="I5662" s="193" t="str">
        <f t="shared" si="10908"/>
        <v>TA004</v>
      </c>
      <c r="J5662" s="193" t="str">
        <f t="shared" si="10908"/>
        <v>TARGET NORTHERN OPERATIONS (VDF)</v>
      </c>
      <c r="K5662" s="193" t="str">
        <f t="shared" si="10908"/>
        <v>all</v>
      </c>
      <c r="L5662" s="193" t="str">
        <f t="shared" si="10908"/>
        <v>Signature Sales</v>
      </c>
      <c r="M5662" s="193" t="str">
        <f t="shared" si="10908"/>
        <v>Beauty</v>
      </c>
      <c r="N5662" s="193" t="str">
        <f t="shared" si="10864"/>
        <v>Personal Care</v>
      </c>
      <c r="AA5662" s="193">
        <f t="shared" si="10815"/>
        <v>0</v>
      </c>
      <c r="AB5662" s="193" t="str">
        <f t="shared" ref="AB5662" si="10909">AB$56</f>
        <v>Sweeney, Danielle</v>
      </c>
    </row>
    <row r="5663" spans="1:28" s="188" customFormat="1" ht="17.399999999999999">
      <c r="A5663" s="193" t="str">
        <f t="shared" si="10810"/>
        <v>Personal Care</v>
      </c>
      <c r="B5663" s="193" t="str">
        <f t="shared" si="10811"/>
        <v>0Personal Care</v>
      </c>
      <c r="C5663" s="193" t="str">
        <f t="shared" si="10812"/>
        <v>Personal Care0</v>
      </c>
      <c r="D5663" s="193"/>
      <c r="E5663" s="193"/>
      <c r="F5663" s="193" t="str">
        <f t="shared" si="10813"/>
        <v>Personal Care0</v>
      </c>
      <c r="G5663" s="193">
        <f t="shared" ref="G5663:M5663" si="10910">G$57</f>
        <v>0</v>
      </c>
      <c r="H5663" s="193">
        <f t="shared" si="10910"/>
        <v>0</v>
      </c>
      <c r="I5663" s="193">
        <f t="shared" si="10910"/>
        <v>0</v>
      </c>
      <c r="J5663" s="193">
        <f t="shared" si="10910"/>
        <v>0</v>
      </c>
      <c r="K5663" s="193">
        <f t="shared" si="10910"/>
        <v>0</v>
      </c>
      <c r="L5663" s="193">
        <f t="shared" si="10910"/>
        <v>0</v>
      </c>
      <c r="M5663" s="193">
        <f t="shared" si="10910"/>
        <v>0</v>
      </c>
      <c r="N5663" s="193" t="str">
        <f t="shared" si="10864"/>
        <v>Personal Care</v>
      </c>
      <c r="AA5663" s="193">
        <f t="shared" si="10815"/>
        <v>0</v>
      </c>
      <c r="AB5663" s="193">
        <f t="shared" ref="AB5663" si="10911">AB$57</f>
        <v>0</v>
      </c>
    </row>
    <row r="5664" spans="1:28" s="188" customFormat="1" ht="17.399999999999999">
      <c r="A5664" s="193" t="str">
        <f t="shared" si="10810"/>
        <v>Personal Care</v>
      </c>
      <c r="B5664" s="193" t="str">
        <f t="shared" si="10811"/>
        <v>0Personal Care</v>
      </c>
      <c r="C5664" s="193" t="str">
        <f t="shared" si="10812"/>
        <v>Personal Care0</v>
      </c>
      <c r="D5664" s="193"/>
      <c r="E5664" s="193"/>
      <c r="F5664" s="193" t="str">
        <f t="shared" si="10813"/>
        <v>Personal Care0</v>
      </c>
      <c r="G5664" s="193">
        <f t="shared" ref="G5664:M5664" si="10912">G$58</f>
        <v>0</v>
      </c>
      <c r="H5664" s="193">
        <f t="shared" si="10912"/>
        <v>0</v>
      </c>
      <c r="I5664" s="193">
        <f t="shared" si="10912"/>
        <v>0</v>
      </c>
      <c r="J5664" s="193">
        <f t="shared" si="10912"/>
        <v>0</v>
      </c>
      <c r="K5664" s="193">
        <f t="shared" si="10912"/>
        <v>0</v>
      </c>
      <c r="L5664" s="193">
        <f t="shared" si="10912"/>
        <v>0</v>
      </c>
      <c r="M5664" s="193">
        <f t="shared" si="10912"/>
        <v>0</v>
      </c>
      <c r="N5664" s="193" t="str">
        <f t="shared" si="10864"/>
        <v>Personal Care</v>
      </c>
      <c r="AA5664" s="193">
        <f t="shared" si="10815"/>
        <v>0</v>
      </c>
      <c r="AB5664" s="193">
        <f t="shared" ref="AB5664" si="10913">AB$58</f>
        <v>0</v>
      </c>
    </row>
    <row r="5665" spans="1:28" s="188" customFormat="1" ht="17.399999999999999">
      <c r="A5665" s="193" t="str">
        <f t="shared" si="10810"/>
        <v>Personal Care</v>
      </c>
      <c r="B5665" s="193" t="str">
        <f t="shared" si="10811"/>
        <v>0Personal Care</v>
      </c>
      <c r="C5665" s="193" t="str">
        <f t="shared" si="10812"/>
        <v>Personal Care0</v>
      </c>
      <c r="D5665" s="193"/>
      <c r="E5665" s="193"/>
      <c r="F5665" s="193" t="str">
        <f t="shared" si="10813"/>
        <v>Personal Care0</v>
      </c>
      <c r="G5665" s="193">
        <f t="shared" ref="G5665:M5665" si="10914">G$59</f>
        <v>0</v>
      </c>
      <c r="H5665" s="193">
        <f t="shared" si="10914"/>
        <v>0</v>
      </c>
      <c r="I5665" s="193">
        <f t="shared" si="10914"/>
        <v>0</v>
      </c>
      <c r="J5665" s="193">
        <f t="shared" si="10914"/>
        <v>0</v>
      </c>
      <c r="K5665" s="193">
        <f t="shared" si="10914"/>
        <v>0</v>
      </c>
      <c r="L5665" s="193">
        <f t="shared" si="10914"/>
        <v>0</v>
      </c>
      <c r="M5665" s="193">
        <f t="shared" si="10914"/>
        <v>0</v>
      </c>
      <c r="N5665" s="193" t="str">
        <f t="shared" si="10864"/>
        <v>Personal Care</v>
      </c>
      <c r="AA5665" s="193">
        <f t="shared" si="10815"/>
        <v>0</v>
      </c>
      <c r="AB5665" s="193">
        <f t="shared" ref="AB5665" si="10915">AB$59</f>
        <v>0</v>
      </c>
    </row>
    <row r="5666" spans="1:28" s="188" customFormat="1" ht="17.399999999999999">
      <c r="A5666" s="193" t="str">
        <f t="shared" si="10810"/>
        <v>Personal Care</v>
      </c>
      <c r="B5666" s="193" t="str">
        <f t="shared" si="10811"/>
        <v>AR602Personal Care</v>
      </c>
      <c r="C5666" s="193" t="str">
        <f t="shared" si="10812"/>
        <v>Personal CareAltman, Andrea</v>
      </c>
      <c r="D5666" s="193"/>
      <c r="E5666" s="193"/>
      <c r="F5666" s="193" t="str">
        <f t="shared" si="10813"/>
        <v>Personal CareLong, Kristin</v>
      </c>
      <c r="G5666" s="193" t="str">
        <f t="shared" ref="G5666:M5666" si="10916">G$60</f>
        <v>Long, Kristin</v>
      </c>
      <c r="H5666" s="193" t="str">
        <f t="shared" si="10916"/>
        <v>Altman, Andrea</v>
      </c>
      <c r="I5666" s="193" t="str">
        <f t="shared" si="10916"/>
        <v>AR602</v>
      </c>
      <c r="J5666" s="193" t="str">
        <f t="shared" si="10916"/>
        <v>ARLINGTON CAMERA INC</v>
      </c>
      <c r="K5666" s="193" t="str">
        <f t="shared" si="10916"/>
        <v>all</v>
      </c>
      <c r="L5666" s="193">
        <f t="shared" si="10916"/>
        <v>0</v>
      </c>
      <c r="M5666" s="193">
        <f t="shared" si="10916"/>
        <v>0</v>
      </c>
      <c r="N5666" s="193" t="str">
        <f t="shared" si="10864"/>
        <v>Personal Care</v>
      </c>
      <c r="AA5666" s="193">
        <f t="shared" si="10815"/>
        <v>0</v>
      </c>
      <c r="AB5666" s="193" t="str">
        <f t="shared" ref="AB5666" si="10917">AB$60</f>
        <v>Altman, Andrea</v>
      </c>
    </row>
    <row r="5667" spans="1:28" s="188" customFormat="1" ht="17.399999999999999">
      <c r="A5667" s="193" t="str">
        <f t="shared" si="10810"/>
        <v>Personal Care</v>
      </c>
      <c r="B5667" s="193" t="str">
        <f t="shared" si="10811"/>
        <v>B0466Personal Care</v>
      </c>
      <c r="C5667" s="193" t="str">
        <f t="shared" si="10812"/>
        <v>Personal CareAltman, Andrea</v>
      </c>
      <c r="D5667" s="193"/>
      <c r="E5667" s="193"/>
      <c r="F5667" s="193" t="str">
        <f t="shared" si="10813"/>
        <v>Personal CareLong, Kristin</v>
      </c>
      <c r="G5667" s="193" t="str">
        <f t="shared" ref="G5667:M5667" si="10918">G$61</f>
        <v>Long, Kristin</v>
      </c>
      <c r="H5667" s="193" t="str">
        <f t="shared" si="10918"/>
        <v>Altman, Andrea</v>
      </c>
      <c r="I5667" s="193" t="str">
        <f t="shared" si="10918"/>
        <v>B0466</v>
      </c>
      <c r="J5667" s="193" t="str">
        <f t="shared" si="10918"/>
        <v>VIDEOTEX SYSTEMS INC.( PY#55224)</v>
      </c>
      <c r="K5667" s="193" t="str">
        <f t="shared" si="10918"/>
        <v>all</v>
      </c>
      <c r="L5667" s="193">
        <f t="shared" si="10918"/>
        <v>0</v>
      </c>
      <c r="M5667" s="193">
        <f t="shared" si="10918"/>
        <v>0</v>
      </c>
      <c r="N5667" s="193" t="str">
        <f t="shared" si="10864"/>
        <v>Personal Care</v>
      </c>
      <c r="AA5667" s="193">
        <f t="shared" si="10815"/>
        <v>0</v>
      </c>
      <c r="AB5667" s="193" t="str">
        <f t="shared" ref="AB5667" si="10919">AB$61</f>
        <v>Altman, Andrea</v>
      </c>
    </row>
    <row r="5668" spans="1:28" s="188" customFormat="1" ht="17.399999999999999">
      <c r="A5668" s="193" t="str">
        <f t="shared" si="10810"/>
        <v>Personal Care</v>
      </c>
      <c r="B5668" s="193" t="str">
        <f t="shared" si="10811"/>
        <v>B0667Personal Care</v>
      </c>
      <c r="C5668" s="193" t="str">
        <f t="shared" si="10812"/>
        <v>Personal CareAltman, Andrea</v>
      </c>
      <c r="D5668" s="193"/>
      <c r="E5668" s="193"/>
      <c r="F5668" s="193" t="str">
        <f t="shared" si="10813"/>
        <v>Personal CareLong, Kristin</v>
      </c>
      <c r="G5668" s="193" t="str">
        <f t="shared" ref="G5668:M5668" si="10920">G$62</f>
        <v>Long, Kristin</v>
      </c>
      <c r="H5668" s="193" t="str">
        <f t="shared" si="10920"/>
        <v>Altman, Andrea</v>
      </c>
      <c r="I5668" s="193" t="str">
        <f t="shared" si="10920"/>
        <v>B0667</v>
      </c>
      <c r="J5668" s="193" t="str">
        <f t="shared" si="10920"/>
        <v>OMEGA BROADCAST GROUP( PY#69636)</v>
      </c>
      <c r="K5668" s="193" t="str">
        <f t="shared" si="10920"/>
        <v>all</v>
      </c>
      <c r="L5668" s="193">
        <f t="shared" si="10920"/>
        <v>0</v>
      </c>
      <c r="M5668" s="193">
        <f t="shared" si="10920"/>
        <v>0</v>
      </c>
      <c r="N5668" s="193" t="str">
        <f t="shared" si="10864"/>
        <v>Personal Care</v>
      </c>
      <c r="AA5668" s="193">
        <f t="shared" si="10815"/>
        <v>0</v>
      </c>
      <c r="AB5668" s="193" t="str">
        <f t="shared" ref="AB5668" si="10921">AB$62</f>
        <v>Altman, Andrea</v>
      </c>
    </row>
    <row r="5669" spans="1:28" s="188" customFormat="1" ht="17.399999999999999">
      <c r="A5669" s="193" t="str">
        <f t="shared" si="10810"/>
        <v>Personal Care</v>
      </c>
      <c r="B5669" s="193" t="str">
        <f t="shared" si="10811"/>
        <v>B0815Personal Care</v>
      </c>
      <c r="C5669" s="193" t="str">
        <f t="shared" si="10812"/>
        <v>Personal CareAltman, Andrea</v>
      </c>
      <c r="D5669" s="193"/>
      <c r="E5669" s="193"/>
      <c r="F5669" s="193" t="str">
        <f t="shared" si="10813"/>
        <v>Personal CareLong, Kristin</v>
      </c>
      <c r="G5669" s="193" t="str">
        <f t="shared" ref="G5669:M5669" si="10922">G$63</f>
        <v>Long, Kristin</v>
      </c>
      <c r="H5669" s="193" t="str">
        <f t="shared" si="10922"/>
        <v>Altman, Andrea</v>
      </c>
      <c r="I5669" s="193" t="str">
        <f t="shared" si="10922"/>
        <v>B0815</v>
      </c>
      <c r="J5669" s="193" t="str">
        <f t="shared" si="10922"/>
        <v>TEXAS MEDIA SYSTEMS, INC( PY#106335</v>
      </c>
      <c r="K5669" s="193" t="str">
        <f t="shared" si="10922"/>
        <v>all</v>
      </c>
      <c r="L5669" s="193">
        <f t="shared" si="10922"/>
        <v>0</v>
      </c>
      <c r="M5669" s="193">
        <f t="shared" si="10922"/>
        <v>0</v>
      </c>
      <c r="N5669" s="193" t="str">
        <f t="shared" si="10864"/>
        <v>Personal Care</v>
      </c>
      <c r="AA5669" s="193">
        <f t="shared" si="10815"/>
        <v>0</v>
      </c>
      <c r="AB5669" s="193" t="str">
        <f t="shared" ref="AB5669" si="10923">AB$63</f>
        <v>Altman, Andrea</v>
      </c>
    </row>
    <row r="5670" spans="1:28" s="188" customFormat="1" ht="17.399999999999999">
      <c r="A5670" s="193" t="str">
        <f t="shared" si="10810"/>
        <v>Personal Care</v>
      </c>
      <c r="B5670" s="193" t="str">
        <f t="shared" si="10811"/>
        <v>CA024Personal Care</v>
      </c>
      <c r="C5670" s="193" t="str">
        <f t="shared" si="10812"/>
        <v>Personal CareAltman, Andrea</v>
      </c>
      <c r="D5670" s="193"/>
      <c r="E5670" s="193"/>
      <c r="F5670" s="193" t="str">
        <f t="shared" si="10813"/>
        <v>Personal CareLong, Kristin</v>
      </c>
      <c r="G5670" s="193" t="str">
        <f t="shared" ref="G5670:M5670" si="10924">G$64</f>
        <v>Long, Kristin</v>
      </c>
      <c r="H5670" s="193" t="str">
        <f t="shared" si="10924"/>
        <v>Altman, Andrea</v>
      </c>
      <c r="I5670" s="193" t="str">
        <f t="shared" si="10924"/>
        <v>CA024</v>
      </c>
      <c r="J5670" s="193" t="str">
        <f t="shared" si="10924"/>
        <v>CAMCOR INC</v>
      </c>
      <c r="K5670" s="193" t="str">
        <f t="shared" si="10924"/>
        <v>all</v>
      </c>
      <c r="L5670" s="193">
        <f t="shared" si="10924"/>
        <v>0</v>
      </c>
      <c r="M5670" s="193">
        <f t="shared" si="10924"/>
        <v>0</v>
      </c>
      <c r="N5670" s="193" t="str">
        <f t="shared" si="10864"/>
        <v>Personal Care</v>
      </c>
      <c r="AA5670" s="193">
        <f t="shared" si="10815"/>
        <v>0</v>
      </c>
      <c r="AB5670" s="193" t="str">
        <f t="shared" ref="AB5670" si="10925">AB$64</f>
        <v>Altman, Andrea</v>
      </c>
    </row>
    <row r="5671" spans="1:28" s="188" customFormat="1" ht="17.399999999999999">
      <c r="A5671" s="193" t="str">
        <f t="shared" si="10810"/>
        <v>Personal Care</v>
      </c>
      <c r="B5671" s="193" t="str">
        <f t="shared" si="10811"/>
        <v>CA977Personal Care</v>
      </c>
      <c r="C5671" s="193" t="str">
        <f t="shared" si="10812"/>
        <v>Personal CareAltman, Andrea</v>
      </c>
      <c r="D5671" s="193"/>
      <c r="E5671" s="193"/>
      <c r="F5671" s="193" t="str">
        <f t="shared" si="10813"/>
        <v>Personal CareLong, Kristin</v>
      </c>
      <c r="G5671" s="193" t="str">
        <f t="shared" ref="G5671:M5671" si="10926">G$65</f>
        <v>Long, Kristin</v>
      </c>
      <c r="H5671" s="193" t="str">
        <f t="shared" si="10926"/>
        <v>Altman, Andrea</v>
      </c>
      <c r="I5671" s="193" t="str">
        <f t="shared" si="10926"/>
        <v>CA977</v>
      </c>
      <c r="J5671" s="193" t="str">
        <f t="shared" si="10926"/>
        <v>CAMERA RENTAL CO</v>
      </c>
      <c r="K5671" s="193" t="str">
        <f t="shared" si="10926"/>
        <v>all</v>
      </c>
      <c r="L5671" s="193">
        <f t="shared" si="10926"/>
        <v>0</v>
      </c>
      <c r="M5671" s="193">
        <f t="shared" si="10926"/>
        <v>0</v>
      </c>
      <c r="N5671" s="193" t="str">
        <f t="shared" si="10864"/>
        <v>Personal Care</v>
      </c>
      <c r="AA5671" s="193">
        <f t="shared" si="10815"/>
        <v>0</v>
      </c>
      <c r="AB5671" s="193" t="str">
        <f t="shared" ref="AB5671" si="10927">AB$65</f>
        <v>Altman, Andrea</v>
      </c>
    </row>
    <row r="5672" spans="1:28" s="188" customFormat="1" ht="17.399999999999999">
      <c r="A5672" s="193" t="str">
        <f t="shared" si="10810"/>
        <v>Personal Care</v>
      </c>
      <c r="B5672" s="193" t="str">
        <f t="shared" si="10811"/>
        <v>CA978Personal Care</v>
      </c>
      <c r="C5672" s="193" t="str">
        <f t="shared" si="10812"/>
        <v>Personal CareAltman, Andrea</v>
      </c>
      <c r="D5672" s="193"/>
      <c r="E5672" s="193"/>
      <c r="F5672" s="193" t="str">
        <f t="shared" si="10813"/>
        <v>Personal CareLong, Kristin</v>
      </c>
      <c r="G5672" s="193" t="str">
        <f t="shared" ref="G5672:M5672" si="10928">G$66</f>
        <v>Long, Kristin</v>
      </c>
      <c r="H5672" s="193" t="str">
        <f t="shared" si="10928"/>
        <v>Altman, Andrea</v>
      </c>
      <c r="I5672" s="193" t="str">
        <f t="shared" si="10928"/>
        <v>CA978</v>
      </c>
      <c r="J5672" s="193" t="str">
        <f t="shared" si="10928"/>
        <v>CAMERA EXCHANGE INC, THE</v>
      </c>
      <c r="K5672" s="193" t="str">
        <f t="shared" si="10928"/>
        <v>all</v>
      </c>
      <c r="L5672" s="193">
        <f t="shared" si="10928"/>
        <v>0</v>
      </c>
      <c r="M5672" s="193">
        <f t="shared" si="10928"/>
        <v>0</v>
      </c>
      <c r="N5672" s="193" t="str">
        <f t="shared" si="10864"/>
        <v>Personal Care</v>
      </c>
      <c r="AA5672" s="193">
        <f t="shared" si="10815"/>
        <v>0</v>
      </c>
      <c r="AB5672" s="193" t="str">
        <f t="shared" ref="AB5672" si="10929">AB$66</f>
        <v>Altman, Andrea</v>
      </c>
    </row>
    <row r="5673" spans="1:28" s="188" customFormat="1" ht="17.399999999999999">
      <c r="A5673" s="193" t="str">
        <f t="shared" si="10810"/>
        <v>Personal Care</v>
      </c>
      <c r="B5673" s="193" t="str">
        <f t="shared" si="10811"/>
        <v>CO153Personal Care</v>
      </c>
      <c r="C5673" s="193" t="str">
        <f t="shared" si="10812"/>
        <v>Personal CareAltman, Andrea</v>
      </c>
      <c r="D5673" s="193"/>
      <c r="E5673" s="193"/>
      <c r="F5673" s="193" t="str">
        <f t="shared" si="10813"/>
        <v>Personal CareLong, Kristin</v>
      </c>
      <c r="G5673" s="193" t="str">
        <f t="shared" ref="G5673:M5673" si="10930">G$67</f>
        <v>Long, Kristin</v>
      </c>
      <c r="H5673" s="193" t="str">
        <f t="shared" si="10930"/>
        <v>Altman, Andrea</v>
      </c>
      <c r="I5673" s="193" t="str">
        <f t="shared" si="10930"/>
        <v>CO153</v>
      </c>
      <c r="J5673" s="193" t="str">
        <f t="shared" si="10930"/>
        <v>COLONIAL PHOTO &amp; HOBBY, INC</v>
      </c>
      <c r="K5673" s="193" t="str">
        <f t="shared" si="10930"/>
        <v>all</v>
      </c>
      <c r="L5673" s="193">
        <f t="shared" si="10930"/>
        <v>0</v>
      </c>
      <c r="M5673" s="193">
        <f t="shared" si="10930"/>
        <v>0</v>
      </c>
      <c r="N5673" s="193" t="str">
        <f t="shared" si="10864"/>
        <v>Personal Care</v>
      </c>
      <c r="AA5673" s="193">
        <f t="shared" si="10815"/>
        <v>0</v>
      </c>
      <c r="AB5673" s="193" t="str">
        <f t="shared" ref="AB5673" si="10931">AB$67</f>
        <v>Altman, Andrea</v>
      </c>
    </row>
    <row r="5674" spans="1:28" s="188" customFormat="1" ht="17.399999999999999">
      <c r="A5674" s="193" t="str">
        <f t="shared" si="10810"/>
        <v>Personal Care</v>
      </c>
      <c r="B5674" s="193" t="str">
        <f t="shared" si="10811"/>
        <v>CR785Personal Care</v>
      </c>
      <c r="C5674" s="193" t="str">
        <f t="shared" si="10812"/>
        <v>Personal CareAltman, Andrea</v>
      </c>
      <c r="D5674" s="193"/>
      <c r="E5674" s="193"/>
      <c r="F5674" s="193" t="str">
        <f t="shared" si="10813"/>
        <v>Personal CareLong, Kristin</v>
      </c>
      <c r="G5674" s="193" t="str">
        <f t="shared" ref="G5674:M5674" si="10932">G$68</f>
        <v>Long, Kristin</v>
      </c>
      <c r="H5674" s="193" t="str">
        <f t="shared" si="10932"/>
        <v>Altman, Andrea</v>
      </c>
      <c r="I5674" s="193" t="str">
        <f t="shared" si="10932"/>
        <v>CR785</v>
      </c>
      <c r="J5674" s="193" t="str">
        <f t="shared" si="10932"/>
        <v>CREVE COUER</v>
      </c>
      <c r="K5674" s="193" t="str">
        <f t="shared" si="10932"/>
        <v>all</v>
      </c>
      <c r="L5674" s="193">
        <f t="shared" si="10932"/>
        <v>0</v>
      </c>
      <c r="M5674" s="193">
        <f t="shared" si="10932"/>
        <v>0</v>
      </c>
      <c r="N5674" s="193" t="str">
        <f t="shared" si="10864"/>
        <v>Personal Care</v>
      </c>
      <c r="AA5674" s="193">
        <f t="shared" si="10815"/>
        <v>0</v>
      </c>
      <c r="AB5674" s="193" t="str">
        <f t="shared" ref="AB5674" si="10933">AB$68</f>
        <v>Altman, Andrea</v>
      </c>
    </row>
    <row r="5675" spans="1:28" s="188" customFormat="1" ht="17.399999999999999">
      <c r="A5675" s="193" t="str">
        <f t="shared" si="10810"/>
        <v>Personal Care</v>
      </c>
      <c r="B5675" s="193" t="str">
        <f t="shared" si="10811"/>
        <v>PH522Personal Care</v>
      </c>
      <c r="C5675" s="193" t="str">
        <f t="shared" si="10812"/>
        <v>Personal CareAltman, Andrea</v>
      </c>
      <c r="D5675" s="193"/>
      <c r="E5675" s="193"/>
      <c r="F5675" s="193" t="str">
        <f t="shared" si="10813"/>
        <v>Personal CareLong, Kristin</v>
      </c>
      <c r="G5675" s="193" t="str">
        <f t="shared" ref="G5675:M5675" si="10934">G$69</f>
        <v>Long, Kristin</v>
      </c>
      <c r="H5675" s="193" t="str">
        <f t="shared" si="10934"/>
        <v>Altman, Andrea</v>
      </c>
      <c r="I5675" s="193" t="str">
        <f t="shared" si="10934"/>
        <v>PH522</v>
      </c>
      <c r="J5675" s="193" t="str">
        <f t="shared" si="10934"/>
        <v>PHOTO TECHNOLOGIES</v>
      </c>
      <c r="K5675" s="193" t="str">
        <f t="shared" si="10934"/>
        <v>all</v>
      </c>
      <c r="L5675" s="193">
        <f t="shared" si="10934"/>
        <v>0</v>
      </c>
      <c r="M5675" s="193">
        <f t="shared" si="10934"/>
        <v>0</v>
      </c>
      <c r="N5675" s="193" t="str">
        <f t="shared" si="10864"/>
        <v>Personal Care</v>
      </c>
      <c r="AA5675" s="193">
        <f t="shared" si="10815"/>
        <v>0</v>
      </c>
      <c r="AB5675" s="193" t="str">
        <f t="shared" ref="AB5675" si="10935">AB$69</f>
        <v>Altman, Andrea</v>
      </c>
    </row>
    <row r="5676" spans="1:28" s="188" customFormat="1" ht="17.399999999999999">
      <c r="A5676" s="193" t="str">
        <f t="shared" si="10810"/>
        <v>Personal Care</v>
      </c>
      <c r="B5676" s="193" t="str">
        <f t="shared" si="10811"/>
        <v>PR971Personal Care</v>
      </c>
      <c r="C5676" s="193" t="str">
        <f t="shared" si="10812"/>
        <v>Personal CareAltman, Andrea</v>
      </c>
      <c r="D5676" s="193"/>
      <c r="E5676" s="193"/>
      <c r="F5676" s="193" t="str">
        <f t="shared" si="10813"/>
        <v>Personal CareLong, Kristin</v>
      </c>
      <c r="G5676" s="193" t="str">
        <f t="shared" ref="G5676:M5676" si="10936">G$70</f>
        <v>Long, Kristin</v>
      </c>
      <c r="H5676" s="193" t="str">
        <f t="shared" si="10936"/>
        <v>Altman, Andrea</v>
      </c>
      <c r="I5676" s="193" t="str">
        <f t="shared" si="10936"/>
        <v>PR971</v>
      </c>
      <c r="J5676" s="193" t="str">
        <f t="shared" si="10936"/>
        <v>PRECISION CAMERA LP</v>
      </c>
      <c r="K5676" s="193" t="str">
        <f t="shared" si="10936"/>
        <v>all</v>
      </c>
      <c r="L5676" s="193">
        <f t="shared" si="10936"/>
        <v>0</v>
      </c>
      <c r="M5676" s="193">
        <f t="shared" si="10936"/>
        <v>0</v>
      </c>
      <c r="N5676" s="193" t="str">
        <f t="shared" si="10864"/>
        <v>Personal Care</v>
      </c>
      <c r="AA5676" s="193">
        <f t="shared" si="10815"/>
        <v>0</v>
      </c>
      <c r="AB5676" s="193" t="str">
        <f t="shared" ref="AB5676" si="10937">AB$70</f>
        <v>Altman, Andrea</v>
      </c>
    </row>
    <row r="5677" spans="1:28" s="188" customFormat="1" ht="17.399999999999999">
      <c r="A5677" s="193" t="str">
        <f t="shared" si="10810"/>
        <v>Personal Care</v>
      </c>
      <c r="B5677" s="193" t="str">
        <f t="shared" si="10811"/>
        <v>0Personal Care</v>
      </c>
      <c r="C5677" s="193" t="str">
        <f t="shared" si="10812"/>
        <v>Personal CareAltman, Andrea</v>
      </c>
      <c r="D5677" s="193"/>
      <c r="E5677" s="193"/>
      <c r="F5677" s="193" t="str">
        <f t="shared" si="10813"/>
        <v>Personal CareLong, Kristin</v>
      </c>
      <c r="G5677" s="193" t="str">
        <f t="shared" ref="G5677:M5677" si="10938">G$71</f>
        <v>Long, Kristin</v>
      </c>
      <c r="H5677" s="193" t="str">
        <f t="shared" si="10938"/>
        <v>Altman, Andrea</v>
      </c>
      <c r="I5677" s="193">
        <f t="shared" si="10938"/>
        <v>0</v>
      </c>
      <c r="J5677" s="193" t="str">
        <f t="shared" si="10938"/>
        <v>BEDFORD</v>
      </c>
      <c r="K5677" s="193" t="str">
        <f t="shared" si="10938"/>
        <v>all</v>
      </c>
      <c r="L5677" s="193">
        <f t="shared" si="10938"/>
        <v>0</v>
      </c>
      <c r="M5677" s="193">
        <f t="shared" si="10938"/>
        <v>0</v>
      </c>
      <c r="N5677" s="193" t="str">
        <f t="shared" si="10864"/>
        <v>Personal Care</v>
      </c>
      <c r="AA5677" s="193">
        <f t="shared" si="10815"/>
        <v>0</v>
      </c>
      <c r="AB5677" s="193" t="str">
        <f t="shared" ref="AB5677" si="10939">AB$71</f>
        <v>Altman, Andrea</v>
      </c>
    </row>
    <row r="5678" spans="1:28" s="188" customFormat="1" ht="17.399999999999999">
      <c r="A5678" s="193" t="str">
        <f t="shared" ref="A5678:A5741" si="10940">T$19</f>
        <v>Personal Care</v>
      </c>
      <c r="B5678" s="193" t="str">
        <f t="shared" ref="B5678:B5741" si="10941">CONCATENATE(I5678,A5678)</f>
        <v>WO427Personal Care</v>
      </c>
      <c r="C5678" s="193" t="str">
        <f t="shared" ref="C5678:C5741" si="10942">CONCATENATE(A5678,H5678)</f>
        <v>Personal CareAltman, Andrea</v>
      </c>
      <c r="D5678" s="193"/>
      <c r="E5678" s="193"/>
      <c r="F5678" s="193" t="str">
        <f t="shared" ref="F5678:F5741" si="10943">CONCATENATE(A5678,G5678)</f>
        <v>Personal CareLong, Kristin</v>
      </c>
      <c r="G5678" s="193" t="str">
        <f t="shared" ref="G5678:M5678" si="10944">G$72</f>
        <v>Long, Kristin</v>
      </c>
      <c r="H5678" s="193" t="str">
        <f t="shared" si="10944"/>
        <v>Altman, Andrea</v>
      </c>
      <c r="I5678" s="193" t="str">
        <f t="shared" si="10944"/>
        <v>WO427</v>
      </c>
      <c r="J5678" s="193" t="str">
        <f t="shared" si="10944"/>
        <v>WOLFE'S CAMERA SHOPS INC.</v>
      </c>
      <c r="K5678" s="193" t="str">
        <f t="shared" si="10944"/>
        <v>all</v>
      </c>
      <c r="L5678" s="193">
        <f t="shared" si="10944"/>
        <v>0</v>
      </c>
      <c r="M5678" s="193">
        <f t="shared" si="10944"/>
        <v>0</v>
      </c>
      <c r="N5678" s="193" t="str">
        <f t="shared" si="10864"/>
        <v>Personal Care</v>
      </c>
      <c r="AA5678" s="193">
        <f t="shared" ref="AA5678:AA5741" si="10945">AT$19</f>
        <v>0</v>
      </c>
      <c r="AB5678" s="193" t="str">
        <f t="shared" ref="AB5678" si="10946">AB$72</f>
        <v>Altman, Andrea</v>
      </c>
    </row>
    <row r="5679" spans="1:28" s="188" customFormat="1" ht="17.399999999999999">
      <c r="A5679" s="193" t="str">
        <f t="shared" si="10940"/>
        <v>Personal Care</v>
      </c>
      <c r="B5679" s="193" t="str">
        <f t="shared" si="10941"/>
        <v>0Personal Care</v>
      </c>
      <c r="C5679" s="193" t="str">
        <f t="shared" si="10942"/>
        <v>Personal Care0</v>
      </c>
      <c r="D5679" s="193"/>
      <c r="E5679" s="193"/>
      <c r="F5679" s="193" t="str">
        <f t="shared" si="10943"/>
        <v>Personal Care0</v>
      </c>
      <c r="G5679" s="193">
        <f t="shared" ref="G5679:M5679" si="10947">G$73</f>
        <v>0</v>
      </c>
      <c r="H5679" s="193">
        <f t="shared" si="10947"/>
        <v>0</v>
      </c>
      <c r="I5679" s="193">
        <f t="shared" si="10947"/>
        <v>0</v>
      </c>
      <c r="J5679" s="193">
        <f t="shared" si="10947"/>
        <v>0</v>
      </c>
      <c r="K5679" s="193">
        <f t="shared" si="10947"/>
        <v>0</v>
      </c>
      <c r="L5679" s="193">
        <f t="shared" si="10947"/>
        <v>0</v>
      </c>
      <c r="M5679" s="193">
        <f t="shared" si="10947"/>
        <v>0</v>
      </c>
      <c r="N5679" s="193" t="str">
        <f t="shared" si="10864"/>
        <v>Personal Care</v>
      </c>
      <c r="AA5679" s="193">
        <f t="shared" si="10945"/>
        <v>0</v>
      </c>
      <c r="AB5679" s="193">
        <f t="shared" ref="AB5679" si="10948">AB$73</f>
        <v>0</v>
      </c>
    </row>
    <row r="5680" spans="1:28" s="188" customFormat="1" ht="17.399999999999999">
      <c r="A5680" s="193" t="str">
        <f t="shared" si="10940"/>
        <v>Personal Care</v>
      </c>
      <c r="B5680" s="193" t="str">
        <f t="shared" si="10941"/>
        <v>0Personal Care</v>
      </c>
      <c r="C5680" s="193" t="str">
        <f t="shared" si="10942"/>
        <v>Personal Care0</v>
      </c>
      <c r="D5680" s="193"/>
      <c r="E5680" s="193"/>
      <c r="F5680" s="193" t="str">
        <f t="shared" si="10943"/>
        <v>Personal Care0</v>
      </c>
      <c r="G5680" s="193">
        <f t="shared" ref="G5680:M5680" si="10949">G$74</f>
        <v>0</v>
      </c>
      <c r="H5680" s="193">
        <f t="shared" si="10949"/>
        <v>0</v>
      </c>
      <c r="I5680" s="193">
        <f t="shared" si="10949"/>
        <v>0</v>
      </c>
      <c r="J5680" s="193">
        <f t="shared" si="10949"/>
        <v>0</v>
      </c>
      <c r="K5680" s="193">
        <f t="shared" si="10949"/>
        <v>0</v>
      </c>
      <c r="L5680" s="193">
        <f t="shared" si="10949"/>
        <v>0</v>
      </c>
      <c r="M5680" s="193">
        <f t="shared" si="10949"/>
        <v>0</v>
      </c>
      <c r="N5680" s="193" t="str">
        <f t="shared" si="10864"/>
        <v>Personal Care</v>
      </c>
      <c r="AA5680" s="193">
        <f t="shared" si="10945"/>
        <v>0</v>
      </c>
      <c r="AB5680" s="193">
        <f t="shared" ref="AB5680" si="10950">AB$74</f>
        <v>0</v>
      </c>
    </row>
    <row r="5681" spans="1:28" s="188" customFormat="1" ht="17.399999999999999">
      <c r="A5681" s="193" t="str">
        <f t="shared" si="10940"/>
        <v>Personal Care</v>
      </c>
      <c r="B5681" s="193" t="str">
        <f t="shared" si="10941"/>
        <v>AC201Personal Care</v>
      </c>
      <c r="C5681" s="193" t="str">
        <f t="shared" si="10942"/>
        <v>Personal CareChandler, Matt</v>
      </c>
      <c r="D5681" s="193"/>
      <c r="E5681" s="193"/>
      <c r="F5681" s="193" t="str">
        <f t="shared" si="10943"/>
        <v>Personal CareLong, Kristin</v>
      </c>
      <c r="G5681" s="193" t="str">
        <f t="shared" ref="G5681:M5681" si="10951">G$75</f>
        <v>Long, Kristin</v>
      </c>
      <c r="H5681" s="193" t="str">
        <f t="shared" si="10951"/>
        <v>Chandler, Matt</v>
      </c>
      <c r="I5681" s="193" t="str">
        <f t="shared" si="10951"/>
        <v>AC201</v>
      </c>
      <c r="J5681" s="193" t="str">
        <f t="shared" si="10951"/>
        <v>ACE PHOTO INC</v>
      </c>
      <c r="K5681" s="193" t="str">
        <f t="shared" si="10951"/>
        <v>all</v>
      </c>
      <c r="L5681" s="193">
        <f t="shared" si="10951"/>
        <v>0</v>
      </c>
      <c r="M5681" s="193">
        <f t="shared" si="10951"/>
        <v>0</v>
      </c>
      <c r="N5681" s="193" t="str">
        <f t="shared" si="10864"/>
        <v>Personal Care</v>
      </c>
      <c r="AA5681" s="193">
        <f t="shared" si="10945"/>
        <v>0</v>
      </c>
      <c r="AB5681" s="193" t="str">
        <f t="shared" ref="AB5681" si="10952">AB$75</f>
        <v>Chandler, Matt</v>
      </c>
    </row>
    <row r="5682" spans="1:28" s="188" customFormat="1" ht="17.399999999999999">
      <c r="A5682" s="193" t="str">
        <f t="shared" si="10940"/>
        <v>Personal Care</v>
      </c>
      <c r="B5682" s="193" t="str">
        <f t="shared" si="10941"/>
        <v>BE206Personal Care</v>
      </c>
      <c r="C5682" s="193" t="str">
        <f t="shared" si="10942"/>
        <v>Personal CareChandler, Matt</v>
      </c>
      <c r="D5682" s="193"/>
      <c r="E5682" s="193"/>
      <c r="F5682" s="193" t="str">
        <f t="shared" si="10943"/>
        <v>Personal CareLong, Kristin</v>
      </c>
      <c r="G5682" s="193" t="str">
        <f t="shared" ref="G5682:M5682" si="10953">G$76</f>
        <v>Long, Kristin</v>
      </c>
      <c r="H5682" s="193" t="str">
        <f t="shared" si="10953"/>
        <v>Chandler, Matt</v>
      </c>
      <c r="I5682" s="193" t="str">
        <f t="shared" si="10953"/>
        <v>BE206</v>
      </c>
      <c r="J5682" s="193" t="str">
        <f t="shared" si="10953"/>
        <v>BERGEN COUNTY CAMERA INC</v>
      </c>
      <c r="K5682" s="193" t="str">
        <f t="shared" si="10953"/>
        <v>all</v>
      </c>
      <c r="L5682" s="193">
        <f t="shared" si="10953"/>
        <v>0</v>
      </c>
      <c r="M5682" s="193">
        <f t="shared" si="10953"/>
        <v>0</v>
      </c>
      <c r="N5682" s="193" t="str">
        <f t="shared" si="10864"/>
        <v>Personal Care</v>
      </c>
      <c r="AA5682" s="193">
        <f t="shared" si="10945"/>
        <v>0</v>
      </c>
      <c r="AB5682" s="193" t="str">
        <f t="shared" ref="AB5682" si="10954">AB$76</f>
        <v>Chandler, Matt</v>
      </c>
    </row>
    <row r="5683" spans="1:28" s="188" customFormat="1" ht="17.399999999999999">
      <c r="A5683" s="193" t="str">
        <f t="shared" si="10940"/>
        <v>Personal Care</v>
      </c>
      <c r="B5683" s="193" t="str">
        <f t="shared" si="10941"/>
        <v>BE313Personal Care</v>
      </c>
      <c r="C5683" s="193" t="str">
        <f t="shared" si="10942"/>
        <v>Personal CareChandler, Matt</v>
      </c>
      <c r="D5683" s="193"/>
      <c r="E5683" s="193"/>
      <c r="F5683" s="193" t="str">
        <f t="shared" si="10943"/>
        <v>Personal CareLong, Kristin</v>
      </c>
      <c r="G5683" s="193" t="str">
        <f t="shared" ref="G5683:M5683" si="10955">G$77</f>
        <v>Long, Kristin</v>
      </c>
      <c r="H5683" s="193" t="str">
        <f t="shared" si="10955"/>
        <v>Chandler, Matt</v>
      </c>
      <c r="I5683" s="193" t="str">
        <f t="shared" si="10955"/>
        <v>BE313</v>
      </c>
      <c r="J5683" s="193" t="str">
        <f t="shared" si="10955"/>
        <v>BEACH TRADING CO INC DBA BEACH CAME</v>
      </c>
      <c r="K5683" s="193" t="str">
        <f t="shared" si="10955"/>
        <v>all</v>
      </c>
      <c r="L5683" s="193">
        <f t="shared" si="10955"/>
        <v>0</v>
      </c>
      <c r="M5683" s="193">
        <f t="shared" si="10955"/>
        <v>0</v>
      </c>
      <c r="N5683" s="193" t="str">
        <f t="shared" si="10864"/>
        <v>Personal Care</v>
      </c>
      <c r="AA5683" s="193">
        <f t="shared" si="10945"/>
        <v>0</v>
      </c>
      <c r="AB5683" s="193" t="str">
        <f t="shared" ref="AB5683" si="10956">AB$77</f>
        <v>Chandler, Matt</v>
      </c>
    </row>
    <row r="5684" spans="1:28" s="188" customFormat="1" ht="17.399999999999999">
      <c r="A5684" s="193" t="str">
        <f t="shared" si="10940"/>
        <v>Personal Care</v>
      </c>
      <c r="B5684" s="193" t="str">
        <f t="shared" si="10941"/>
        <v>D0577Personal Care</v>
      </c>
      <c r="C5684" s="193" t="str">
        <f t="shared" si="10942"/>
        <v>Personal CareChandler, Matt</v>
      </c>
      <c r="D5684" s="193"/>
      <c r="E5684" s="193"/>
      <c r="F5684" s="193" t="str">
        <f t="shared" si="10943"/>
        <v>Personal CareLong, Kristin</v>
      </c>
      <c r="G5684" s="193" t="str">
        <f t="shared" ref="G5684:M5684" si="10957">G$78</f>
        <v>Long, Kristin</v>
      </c>
      <c r="H5684" s="193" t="str">
        <f t="shared" si="10957"/>
        <v>Chandler, Matt</v>
      </c>
      <c r="I5684" s="193" t="str">
        <f t="shared" si="10957"/>
        <v>D0577</v>
      </c>
      <c r="J5684" s="193" t="str">
        <f t="shared" si="10957"/>
        <v>ADORAMA( PY#1073502)</v>
      </c>
      <c r="K5684" s="193" t="str">
        <f t="shared" si="10957"/>
        <v>all</v>
      </c>
      <c r="L5684" s="193">
        <f t="shared" si="10957"/>
        <v>0</v>
      </c>
      <c r="M5684" s="193">
        <f t="shared" si="10957"/>
        <v>0</v>
      </c>
      <c r="N5684" s="193" t="str">
        <f t="shared" si="10864"/>
        <v>Personal Care</v>
      </c>
      <c r="AA5684" s="193">
        <f t="shared" si="10945"/>
        <v>0</v>
      </c>
      <c r="AB5684" s="193" t="str">
        <f t="shared" ref="AB5684" si="10958">AB$78</f>
        <v>Chandler, Matt</v>
      </c>
    </row>
    <row r="5685" spans="1:28" s="188" customFormat="1" ht="17.399999999999999">
      <c r="A5685" s="193" t="str">
        <f t="shared" si="10940"/>
        <v>Personal Care</v>
      </c>
      <c r="B5685" s="193" t="str">
        <f t="shared" si="10941"/>
        <v>DI583Personal Care</v>
      </c>
      <c r="C5685" s="193" t="str">
        <f t="shared" si="10942"/>
        <v>Personal CareChandler, Matt</v>
      </c>
      <c r="D5685" s="193"/>
      <c r="E5685" s="193"/>
      <c r="F5685" s="193" t="str">
        <f t="shared" si="10943"/>
        <v>Personal CareLong, Kristin</v>
      </c>
      <c r="G5685" s="193" t="str">
        <f t="shared" ref="G5685:M5685" si="10959">G$79</f>
        <v>Long, Kristin</v>
      </c>
      <c r="H5685" s="193" t="str">
        <f t="shared" si="10959"/>
        <v>Chandler, Matt</v>
      </c>
      <c r="I5685" s="193" t="str">
        <f t="shared" si="10959"/>
        <v>DI583</v>
      </c>
      <c r="J5685" s="193" t="str">
        <f t="shared" si="10959"/>
        <v>DIGITAL DARKROOM AND PHOTOGRAPHY</v>
      </c>
      <c r="K5685" s="193" t="str">
        <f t="shared" si="10959"/>
        <v>all</v>
      </c>
      <c r="L5685" s="193">
        <f t="shared" si="10959"/>
        <v>0</v>
      </c>
      <c r="M5685" s="193">
        <f t="shared" si="10959"/>
        <v>0</v>
      </c>
      <c r="N5685" s="193" t="str">
        <f t="shared" si="10864"/>
        <v>Personal Care</v>
      </c>
      <c r="AA5685" s="193">
        <f t="shared" si="10945"/>
        <v>0</v>
      </c>
      <c r="AB5685" s="193" t="str">
        <f t="shared" ref="AB5685" si="10960">AB$79</f>
        <v>Chandler, Matt</v>
      </c>
    </row>
    <row r="5686" spans="1:28" s="188" customFormat="1" ht="17.399999999999999">
      <c r="A5686" s="193" t="str">
        <f t="shared" si="10940"/>
        <v>Personal Care</v>
      </c>
      <c r="B5686" s="193" t="str">
        <f t="shared" si="10941"/>
        <v>EL967Personal Care</v>
      </c>
      <c r="C5686" s="193" t="str">
        <f t="shared" si="10942"/>
        <v>Personal CareChandler, Matt</v>
      </c>
      <c r="D5686" s="193"/>
      <c r="E5686" s="193"/>
      <c r="F5686" s="193" t="str">
        <f t="shared" si="10943"/>
        <v>Personal CareLong, Kristin</v>
      </c>
      <c r="G5686" s="193" t="str">
        <f t="shared" ref="G5686:M5686" si="10961">G$80</f>
        <v>Long, Kristin</v>
      </c>
      <c r="H5686" s="193" t="str">
        <f t="shared" si="10961"/>
        <v>Chandler, Matt</v>
      </c>
      <c r="I5686" s="193" t="str">
        <f t="shared" si="10961"/>
        <v>EL967</v>
      </c>
      <c r="J5686" s="193" t="str">
        <f t="shared" si="10961"/>
        <v>E&amp;L CORP</v>
      </c>
      <c r="K5686" s="193" t="str">
        <f t="shared" si="10961"/>
        <v>all</v>
      </c>
      <c r="L5686" s="193">
        <f t="shared" si="10961"/>
        <v>0</v>
      </c>
      <c r="M5686" s="193">
        <f t="shared" si="10961"/>
        <v>0</v>
      </c>
      <c r="N5686" s="193" t="str">
        <f t="shared" si="10864"/>
        <v>Personal Care</v>
      </c>
      <c r="AA5686" s="193">
        <f t="shared" si="10945"/>
        <v>0</v>
      </c>
      <c r="AB5686" s="193" t="str">
        <f t="shared" ref="AB5686" si="10962">AB$80</f>
        <v>Chandler, Matt</v>
      </c>
    </row>
    <row r="5687" spans="1:28" s="188" customFormat="1" ht="17.399999999999999">
      <c r="A5687" s="193" t="str">
        <f t="shared" si="10940"/>
        <v>Personal Care</v>
      </c>
      <c r="B5687" s="193" t="str">
        <f t="shared" si="10941"/>
        <v>FO513Personal Care</v>
      </c>
      <c r="C5687" s="193" t="str">
        <f t="shared" si="10942"/>
        <v>Personal CareChandler, Matt</v>
      </c>
      <c r="D5687" s="193"/>
      <c r="E5687" s="193"/>
      <c r="F5687" s="193" t="str">
        <f t="shared" si="10943"/>
        <v>Personal CareLong, Kristin</v>
      </c>
      <c r="G5687" s="193" t="str">
        <f t="shared" ref="G5687:M5687" si="10963">G$81</f>
        <v>Long, Kristin</v>
      </c>
      <c r="H5687" s="193" t="str">
        <f t="shared" si="10963"/>
        <v>Chandler, Matt</v>
      </c>
      <c r="I5687" s="193" t="str">
        <f t="shared" si="10963"/>
        <v>FO513</v>
      </c>
      <c r="J5687" s="193" t="str">
        <f t="shared" si="10963"/>
        <v>FOCUS CAMERA</v>
      </c>
      <c r="K5687" s="193" t="str">
        <f t="shared" si="10963"/>
        <v>all</v>
      </c>
      <c r="L5687" s="193">
        <f t="shared" si="10963"/>
        <v>0</v>
      </c>
      <c r="M5687" s="193">
        <f t="shared" si="10963"/>
        <v>0</v>
      </c>
      <c r="N5687" s="193" t="str">
        <f t="shared" si="10864"/>
        <v>Personal Care</v>
      </c>
      <c r="AA5687" s="193">
        <f t="shared" si="10945"/>
        <v>0</v>
      </c>
      <c r="AB5687" s="193" t="str">
        <f t="shared" ref="AB5687" si="10964">AB$81</f>
        <v>Chandler, Matt</v>
      </c>
    </row>
    <row r="5688" spans="1:28" s="188" customFormat="1" ht="17.399999999999999">
      <c r="A5688" s="193" t="str">
        <f t="shared" si="10940"/>
        <v>Personal Care</v>
      </c>
      <c r="B5688" s="193" t="str">
        <f t="shared" si="10941"/>
        <v>UN635Personal Care</v>
      </c>
      <c r="C5688" s="193" t="str">
        <f t="shared" si="10942"/>
        <v>Personal CareChandler, Matt</v>
      </c>
      <c r="D5688" s="193"/>
      <c r="E5688" s="193"/>
      <c r="F5688" s="193" t="str">
        <f t="shared" si="10943"/>
        <v>Personal CareLong, Kristin</v>
      </c>
      <c r="G5688" s="193" t="str">
        <f t="shared" ref="G5688:M5688" si="10965">G$82</f>
        <v>Long, Kristin</v>
      </c>
      <c r="H5688" s="193" t="str">
        <f t="shared" si="10965"/>
        <v>Chandler, Matt</v>
      </c>
      <c r="I5688" s="193" t="str">
        <f t="shared" si="10965"/>
        <v>UN635</v>
      </c>
      <c r="J5688" s="193" t="str">
        <f t="shared" si="10965"/>
        <v>UNIQUE PHOTO</v>
      </c>
      <c r="K5688" s="193" t="str">
        <f t="shared" si="10965"/>
        <v>all</v>
      </c>
      <c r="L5688" s="193">
        <f t="shared" si="10965"/>
        <v>0</v>
      </c>
      <c r="M5688" s="193">
        <f t="shared" si="10965"/>
        <v>0</v>
      </c>
      <c r="N5688" s="193" t="str">
        <f t="shared" si="10864"/>
        <v>Personal Care</v>
      </c>
      <c r="AA5688" s="193">
        <f t="shared" si="10945"/>
        <v>0</v>
      </c>
      <c r="AB5688" s="193" t="str">
        <f t="shared" ref="AB5688" si="10966">AB$82</f>
        <v>Chandler, Matt</v>
      </c>
    </row>
    <row r="5689" spans="1:28" s="188" customFormat="1" ht="17.399999999999999">
      <c r="A5689" s="193" t="str">
        <f t="shared" si="10940"/>
        <v>Personal Care</v>
      </c>
      <c r="B5689" s="193" t="str">
        <f t="shared" si="10941"/>
        <v>WB001Personal Care</v>
      </c>
      <c r="C5689" s="193" t="str">
        <f t="shared" si="10942"/>
        <v>Personal CareChandler, Matt</v>
      </c>
      <c r="D5689" s="193"/>
      <c r="E5689" s="193"/>
      <c r="F5689" s="193" t="str">
        <f t="shared" si="10943"/>
        <v>Personal CareLong, Kristin</v>
      </c>
      <c r="G5689" s="193" t="str">
        <f t="shared" ref="G5689:M5689" si="10967">G$83</f>
        <v>Long, Kristin</v>
      </c>
      <c r="H5689" s="193" t="str">
        <f t="shared" si="10967"/>
        <v>Chandler, Matt</v>
      </c>
      <c r="I5689" s="193" t="str">
        <f t="shared" si="10967"/>
        <v>WB001</v>
      </c>
      <c r="J5689" s="193" t="str">
        <f t="shared" si="10967"/>
        <v>WB HUNT</v>
      </c>
      <c r="K5689" s="193" t="str">
        <f t="shared" si="10967"/>
        <v>all</v>
      </c>
      <c r="L5689" s="193">
        <f t="shared" si="10967"/>
        <v>0</v>
      </c>
      <c r="M5689" s="193">
        <f t="shared" si="10967"/>
        <v>0</v>
      </c>
      <c r="N5689" s="193" t="str">
        <f t="shared" si="10864"/>
        <v>Personal Care</v>
      </c>
      <c r="AA5689" s="193">
        <f t="shared" si="10945"/>
        <v>0</v>
      </c>
      <c r="AB5689" s="193" t="str">
        <f t="shared" ref="AB5689" si="10968">AB$83</f>
        <v>Chandler, Matt</v>
      </c>
    </row>
    <row r="5690" spans="1:28" s="188" customFormat="1" ht="17.399999999999999">
      <c r="A5690" s="193" t="str">
        <f t="shared" si="10940"/>
        <v>Personal Care</v>
      </c>
      <c r="B5690" s="193" t="str">
        <f t="shared" si="10941"/>
        <v>0Personal Care</v>
      </c>
      <c r="C5690" s="193" t="str">
        <f t="shared" si="10942"/>
        <v>Personal CareChandler, Matt</v>
      </c>
      <c r="D5690" s="193"/>
      <c r="E5690" s="193"/>
      <c r="F5690" s="193" t="str">
        <f t="shared" si="10943"/>
        <v>Personal CareLong, Kristin</v>
      </c>
      <c r="G5690" s="193" t="str">
        <f t="shared" ref="G5690:M5690" si="10969">G$84</f>
        <v>Long, Kristin</v>
      </c>
      <c r="H5690" s="193" t="str">
        <f t="shared" si="10969"/>
        <v>Chandler, Matt</v>
      </c>
      <c r="I5690" s="193">
        <f t="shared" si="10969"/>
        <v>0</v>
      </c>
      <c r="J5690" s="193" t="str">
        <f t="shared" si="10969"/>
        <v>CAMERALAND</v>
      </c>
      <c r="K5690" s="193" t="str">
        <f t="shared" si="10969"/>
        <v>all</v>
      </c>
      <c r="L5690" s="193">
        <f t="shared" si="10969"/>
        <v>0</v>
      </c>
      <c r="M5690" s="193">
        <f t="shared" si="10969"/>
        <v>0</v>
      </c>
      <c r="N5690" s="193" t="str">
        <f t="shared" si="10864"/>
        <v>Personal Care</v>
      </c>
      <c r="AA5690" s="193">
        <f t="shared" si="10945"/>
        <v>0</v>
      </c>
      <c r="AB5690" s="193" t="str">
        <f t="shared" ref="AB5690" si="10970">AB$84</f>
        <v>Chandler, Matt</v>
      </c>
    </row>
    <row r="5691" spans="1:28" s="188" customFormat="1" ht="17.399999999999999">
      <c r="A5691" s="193" t="str">
        <f t="shared" si="10940"/>
        <v>Personal Care</v>
      </c>
      <c r="B5691" s="193" t="str">
        <f t="shared" si="10941"/>
        <v>0Personal Care</v>
      </c>
      <c r="C5691" s="193" t="str">
        <f t="shared" si="10942"/>
        <v>Personal Care0</v>
      </c>
      <c r="D5691" s="193"/>
      <c r="E5691" s="193"/>
      <c r="F5691" s="193" t="str">
        <f t="shared" si="10943"/>
        <v>Personal Care0</v>
      </c>
      <c r="G5691" s="193">
        <f t="shared" ref="G5691:M5691" si="10971">G$85</f>
        <v>0</v>
      </c>
      <c r="H5691" s="193">
        <f t="shared" si="10971"/>
        <v>0</v>
      </c>
      <c r="I5691" s="193">
        <f t="shared" si="10971"/>
        <v>0</v>
      </c>
      <c r="J5691" s="193">
        <f t="shared" si="10971"/>
        <v>0</v>
      </c>
      <c r="K5691" s="193">
        <f t="shared" si="10971"/>
        <v>0</v>
      </c>
      <c r="L5691" s="193">
        <f t="shared" si="10971"/>
        <v>0</v>
      </c>
      <c r="M5691" s="193">
        <f t="shared" si="10971"/>
        <v>0</v>
      </c>
      <c r="N5691" s="193" t="str">
        <f t="shared" si="10864"/>
        <v>Personal Care</v>
      </c>
      <c r="AA5691" s="193">
        <f t="shared" si="10945"/>
        <v>0</v>
      </c>
      <c r="AB5691" s="193">
        <f t="shared" ref="AB5691" si="10972">AB$85</f>
        <v>0</v>
      </c>
    </row>
    <row r="5692" spans="1:28" s="188" customFormat="1" ht="17.399999999999999">
      <c r="A5692" s="193" t="str">
        <f t="shared" si="10940"/>
        <v>Personal Care</v>
      </c>
      <c r="B5692" s="193" t="str">
        <f t="shared" si="10941"/>
        <v>0Personal Care</v>
      </c>
      <c r="C5692" s="193" t="str">
        <f t="shared" si="10942"/>
        <v>Personal Care0</v>
      </c>
      <c r="D5692" s="193"/>
      <c r="E5692" s="193"/>
      <c r="F5692" s="193" t="str">
        <f t="shared" si="10943"/>
        <v>Personal Care0</v>
      </c>
      <c r="G5692" s="193">
        <f t="shared" ref="G5692:M5692" si="10973">G$86</f>
        <v>0</v>
      </c>
      <c r="H5692" s="193">
        <f t="shared" si="10973"/>
        <v>0</v>
      </c>
      <c r="I5692" s="193">
        <f t="shared" si="10973"/>
        <v>0</v>
      </c>
      <c r="J5692" s="193">
        <f t="shared" si="10973"/>
        <v>0</v>
      </c>
      <c r="K5692" s="193">
        <f t="shared" si="10973"/>
        <v>0</v>
      </c>
      <c r="L5692" s="193">
        <f t="shared" si="10973"/>
        <v>0</v>
      </c>
      <c r="M5692" s="193">
        <f t="shared" si="10973"/>
        <v>0</v>
      </c>
      <c r="N5692" s="193" t="str">
        <f t="shared" si="10864"/>
        <v>Personal Care</v>
      </c>
      <c r="AA5692" s="193">
        <f t="shared" si="10945"/>
        <v>0</v>
      </c>
      <c r="AB5692" s="193">
        <f t="shared" ref="AB5692" si="10974">AB$86</f>
        <v>0</v>
      </c>
    </row>
    <row r="5693" spans="1:28" s="188" customFormat="1" ht="17.399999999999999">
      <c r="A5693" s="193" t="str">
        <f t="shared" si="10940"/>
        <v>Personal Care</v>
      </c>
      <c r="B5693" s="193" t="str">
        <f t="shared" si="10941"/>
        <v>BI472Personal Care</v>
      </c>
      <c r="C5693" s="193" t="str">
        <f t="shared" si="10942"/>
        <v>Personal CareCohn, Brad</v>
      </c>
      <c r="D5693" s="193"/>
      <c r="E5693" s="193"/>
      <c r="F5693" s="193" t="str">
        <f t="shared" si="10943"/>
        <v>Personal CareLong, Kristin</v>
      </c>
      <c r="G5693" s="193" t="str">
        <f t="shared" ref="G5693:M5693" si="10975">G$87</f>
        <v>Long, Kristin</v>
      </c>
      <c r="H5693" s="193" t="str">
        <f t="shared" si="10975"/>
        <v>Cohn, Brad</v>
      </c>
      <c r="I5693" s="193" t="str">
        <f t="shared" si="10975"/>
        <v>BI472</v>
      </c>
      <c r="J5693" s="193" t="str">
        <f t="shared" si="10975"/>
        <v>BILL AND MIKE'S PHOTO INC</v>
      </c>
      <c r="K5693" s="193" t="str">
        <f t="shared" si="10975"/>
        <v>all</v>
      </c>
      <c r="L5693" s="193">
        <f t="shared" si="10975"/>
        <v>0</v>
      </c>
      <c r="M5693" s="193">
        <f t="shared" si="10975"/>
        <v>0</v>
      </c>
      <c r="N5693" s="193" t="str">
        <f t="shared" si="10864"/>
        <v>Personal Care</v>
      </c>
      <c r="AA5693" s="193">
        <f t="shared" si="10945"/>
        <v>0</v>
      </c>
      <c r="AB5693" s="193" t="str">
        <f t="shared" ref="AB5693" si="10976">AB$87</f>
        <v>Cohn, Brad</v>
      </c>
    </row>
    <row r="5694" spans="1:28" s="188" customFormat="1" ht="17.399999999999999">
      <c r="A5694" s="193" t="str">
        <f t="shared" si="10940"/>
        <v>Personal Care</v>
      </c>
      <c r="B5694" s="193" t="str">
        <f t="shared" si="10941"/>
        <v>CA342Personal Care</v>
      </c>
      <c r="C5694" s="193" t="str">
        <f t="shared" si="10942"/>
        <v>Personal CareCohn, Brad</v>
      </c>
      <c r="D5694" s="193"/>
      <c r="E5694" s="193"/>
      <c r="F5694" s="193" t="str">
        <f t="shared" si="10943"/>
        <v>Personal CareLong, Kristin</v>
      </c>
      <c r="G5694" s="193" t="str">
        <f t="shared" ref="G5694:M5694" si="10977">G$88</f>
        <v>Long, Kristin</v>
      </c>
      <c r="H5694" s="193" t="str">
        <f t="shared" si="10977"/>
        <v>Cohn, Brad</v>
      </c>
      <c r="I5694" s="193" t="str">
        <f t="shared" si="10977"/>
        <v>CA342</v>
      </c>
      <c r="J5694" s="193" t="str">
        <f t="shared" si="10977"/>
        <v>CAPTURE AND CONNECT CORP</v>
      </c>
      <c r="K5694" s="193" t="str">
        <f t="shared" si="10977"/>
        <v>all</v>
      </c>
      <c r="L5694" s="193">
        <f t="shared" si="10977"/>
        <v>0</v>
      </c>
      <c r="M5694" s="193">
        <f t="shared" si="10977"/>
        <v>0</v>
      </c>
      <c r="N5694" s="193" t="str">
        <f t="shared" si="10864"/>
        <v>Personal Care</v>
      </c>
      <c r="AA5694" s="193">
        <f t="shared" si="10945"/>
        <v>0</v>
      </c>
      <c r="AB5694" s="193" t="str">
        <f t="shared" ref="AB5694" si="10978">AB$88</f>
        <v>Cohn, Brad</v>
      </c>
    </row>
    <row r="5695" spans="1:28" s="188" customFormat="1" ht="17.399999999999999">
      <c r="A5695" s="193" t="str">
        <f t="shared" si="10940"/>
        <v>Personal Care</v>
      </c>
      <c r="B5695" s="193" t="str">
        <f t="shared" si="10941"/>
        <v>DO421Personal Care</v>
      </c>
      <c r="C5695" s="193" t="str">
        <f t="shared" si="10942"/>
        <v>Personal CareCohn, Brad</v>
      </c>
      <c r="D5695" s="193"/>
      <c r="E5695" s="193"/>
      <c r="F5695" s="193" t="str">
        <f t="shared" si="10943"/>
        <v>Personal CareLong, Kristin</v>
      </c>
      <c r="G5695" s="193" t="str">
        <f t="shared" ref="G5695:M5695" si="10979">G$89</f>
        <v>Long, Kristin</v>
      </c>
      <c r="H5695" s="193" t="str">
        <f t="shared" si="10979"/>
        <v>Cohn, Brad</v>
      </c>
      <c r="I5695" s="193" t="str">
        <f t="shared" si="10979"/>
        <v>DO421</v>
      </c>
      <c r="J5695" s="193" t="str">
        <f t="shared" si="10979"/>
        <v>DODD CAMERA HOLDINGS</v>
      </c>
      <c r="K5695" s="193" t="str">
        <f t="shared" si="10979"/>
        <v>all</v>
      </c>
      <c r="L5695" s="193">
        <f t="shared" si="10979"/>
        <v>0</v>
      </c>
      <c r="M5695" s="193">
        <f t="shared" si="10979"/>
        <v>0</v>
      </c>
      <c r="N5695" s="193" t="str">
        <f t="shared" si="10864"/>
        <v>Personal Care</v>
      </c>
      <c r="AA5695" s="193">
        <f t="shared" si="10945"/>
        <v>0</v>
      </c>
      <c r="AB5695" s="193" t="str">
        <f t="shared" ref="AB5695" si="10980">AB$89</f>
        <v>Cohn, Brad</v>
      </c>
    </row>
    <row r="5696" spans="1:28" s="188" customFormat="1" ht="17.399999999999999">
      <c r="A5696" s="193" t="str">
        <f t="shared" si="10940"/>
        <v>Personal Care</v>
      </c>
      <c r="B5696" s="193" t="str">
        <f t="shared" si="10941"/>
        <v>FU243Personal Care</v>
      </c>
      <c r="C5696" s="193" t="str">
        <f t="shared" si="10942"/>
        <v>Personal CareCohn, Brad</v>
      </c>
      <c r="D5696" s="193"/>
      <c r="E5696" s="193"/>
      <c r="F5696" s="193" t="str">
        <f t="shared" si="10943"/>
        <v>Personal CareLong, Kristin</v>
      </c>
      <c r="G5696" s="193" t="str">
        <f t="shared" ref="G5696:M5696" si="10981">G$90</f>
        <v>Long, Kristin</v>
      </c>
      <c r="H5696" s="193" t="str">
        <f t="shared" si="10981"/>
        <v>Cohn, Brad</v>
      </c>
      <c r="I5696" s="193" t="str">
        <f t="shared" si="10981"/>
        <v>FU243</v>
      </c>
      <c r="J5696" s="193" t="str">
        <f t="shared" si="10981"/>
        <v>FULL COMPASS SYSTEMS, LTD</v>
      </c>
      <c r="K5696" s="193" t="str">
        <f t="shared" si="10981"/>
        <v>all</v>
      </c>
      <c r="L5696" s="193">
        <f t="shared" si="10981"/>
        <v>0</v>
      </c>
      <c r="M5696" s="193">
        <f t="shared" si="10981"/>
        <v>0</v>
      </c>
      <c r="N5696" s="193" t="str">
        <f t="shared" si="10864"/>
        <v>Personal Care</v>
      </c>
      <c r="AA5696" s="193">
        <f t="shared" si="10945"/>
        <v>0</v>
      </c>
      <c r="AB5696" s="193" t="str">
        <f t="shared" ref="AB5696" si="10982">AB$90</f>
        <v>Cohn, Brad</v>
      </c>
    </row>
    <row r="5697" spans="1:28" s="188" customFormat="1" ht="17.399999999999999">
      <c r="A5697" s="193" t="str">
        <f t="shared" si="10940"/>
        <v>Personal Care</v>
      </c>
      <c r="B5697" s="193" t="str">
        <f t="shared" si="10941"/>
        <v>HE087Personal Care</v>
      </c>
      <c r="C5697" s="193" t="str">
        <f t="shared" si="10942"/>
        <v>Personal CareCohn, Brad</v>
      </c>
      <c r="D5697" s="193"/>
      <c r="E5697" s="193"/>
      <c r="F5697" s="193" t="str">
        <f t="shared" si="10943"/>
        <v>Personal CareLong, Kristin</v>
      </c>
      <c r="G5697" s="193" t="str">
        <f t="shared" ref="G5697:M5697" si="10983">G$91</f>
        <v>Long, Kristin</v>
      </c>
      <c r="H5697" s="193" t="str">
        <f t="shared" si="10983"/>
        <v>Cohn, Brad</v>
      </c>
      <c r="I5697" s="193" t="str">
        <f t="shared" si="10983"/>
        <v>HE087</v>
      </c>
      <c r="J5697" s="193" t="str">
        <f t="shared" si="10983"/>
        <v>HELIX LIMITED</v>
      </c>
      <c r="K5697" s="193" t="str">
        <f t="shared" si="10983"/>
        <v>all</v>
      </c>
      <c r="L5697" s="193">
        <f t="shared" si="10983"/>
        <v>0</v>
      </c>
      <c r="M5697" s="193">
        <f t="shared" si="10983"/>
        <v>0</v>
      </c>
      <c r="N5697" s="193" t="str">
        <f t="shared" si="10864"/>
        <v>Personal Care</v>
      </c>
      <c r="AA5697" s="193">
        <f t="shared" si="10945"/>
        <v>0</v>
      </c>
      <c r="AB5697" s="193" t="str">
        <f t="shared" ref="AB5697" si="10984">AB$91</f>
        <v>Cohn, Brad</v>
      </c>
    </row>
    <row r="5698" spans="1:28" s="188" customFormat="1" ht="17.399999999999999">
      <c r="A5698" s="193" t="str">
        <f t="shared" si="10940"/>
        <v>Personal Care</v>
      </c>
      <c r="B5698" s="193" t="str">
        <f t="shared" si="10941"/>
        <v>MA009Personal Care</v>
      </c>
      <c r="C5698" s="193" t="str">
        <f t="shared" si="10942"/>
        <v>Personal CareCohn, Brad</v>
      </c>
      <c r="D5698" s="193"/>
      <c r="E5698" s="193"/>
      <c r="F5698" s="193" t="str">
        <f t="shared" si="10943"/>
        <v>Personal CareLong, Kristin</v>
      </c>
      <c r="G5698" s="193" t="str">
        <f t="shared" ref="G5698:M5698" si="10985">G$92</f>
        <v>Long, Kristin</v>
      </c>
      <c r="H5698" s="193" t="str">
        <f t="shared" si="10985"/>
        <v>Cohn, Brad</v>
      </c>
      <c r="I5698" s="193" t="str">
        <f t="shared" si="10985"/>
        <v>MA009</v>
      </c>
      <c r="J5698" s="193" t="str">
        <f t="shared" si="10985"/>
        <v>MACOMBER HADDAD LLC</v>
      </c>
      <c r="K5698" s="193" t="str">
        <f t="shared" si="10985"/>
        <v>all</v>
      </c>
      <c r="L5698" s="193">
        <f t="shared" si="10985"/>
        <v>0</v>
      </c>
      <c r="M5698" s="193">
        <f t="shared" si="10985"/>
        <v>0</v>
      </c>
      <c r="N5698" s="193" t="str">
        <f t="shared" si="10864"/>
        <v>Personal Care</v>
      </c>
      <c r="AA5698" s="193">
        <f t="shared" si="10945"/>
        <v>0</v>
      </c>
      <c r="AB5698" s="193" t="str">
        <f t="shared" ref="AB5698" si="10986">AB$92</f>
        <v>Cohn, Brad</v>
      </c>
    </row>
    <row r="5699" spans="1:28" s="188" customFormat="1" ht="17.399999999999999">
      <c r="A5699" s="193" t="str">
        <f t="shared" si="10940"/>
        <v>Personal Care</v>
      </c>
      <c r="B5699" s="193" t="str">
        <f t="shared" si="10941"/>
        <v>NA708Personal Care</v>
      </c>
      <c r="C5699" s="193" t="str">
        <f t="shared" si="10942"/>
        <v>Personal CareCohn, Brad</v>
      </c>
      <c r="D5699" s="193"/>
      <c r="E5699" s="193"/>
      <c r="F5699" s="193" t="str">
        <f t="shared" si="10943"/>
        <v>Personal CareLong, Kristin</v>
      </c>
      <c r="G5699" s="193" t="str">
        <f t="shared" ref="G5699:M5699" si="10987">G$93</f>
        <v>Long, Kristin</v>
      </c>
      <c r="H5699" s="193" t="str">
        <f t="shared" si="10987"/>
        <v>Cohn, Brad</v>
      </c>
      <c r="I5699" s="193" t="str">
        <f t="shared" si="10987"/>
        <v>NA708</v>
      </c>
      <c r="J5699" s="193" t="str">
        <f t="shared" si="10987"/>
        <v>NATIONAL CAMERA EXCHANGE</v>
      </c>
      <c r="K5699" s="193" t="str">
        <f t="shared" si="10987"/>
        <v>all</v>
      </c>
      <c r="L5699" s="193">
        <f t="shared" si="10987"/>
        <v>0</v>
      </c>
      <c r="M5699" s="193">
        <f t="shared" si="10987"/>
        <v>0</v>
      </c>
      <c r="N5699" s="193" t="str">
        <f t="shared" si="10864"/>
        <v>Personal Care</v>
      </c>
      <c r="AA5699" s="193">
        <f t="shared" si="10945"/>
        <v>0</v>
      </c>
      <c r="AB5699" s="193" t="str">
        <f t="shared" ref="AB5699" si="10988">AB$93</f>
        <v>Cohn, Brad</v>
      </c>
    </row>
    <row r="5700" spans="1:28" s="188" customFormat="1" ht="17.399999999999999">
      <c r="A5700" s="193" t="str">
        <f t="shared" si="10940"/>
        <v>Personal Care</v>
      </c>
      <c r="B5700" s="193" t="str">
        <f t="shared" si="10941"/>
        <v>NO665Personal Care</v>
      </c>
      <c r="C5700" s="193" t="str">
        <f t="shared" si="10942"/>
        <v>Personal CareCohn, Brad</v>
      </c>
      <c r="D5700" s="193"/>
      <c r="E5700" s="193"/>
      <c r="F5700" s="193" t="str">
        <f t="shared" si="10943"/>
        <v>Personal CareLong, Kristin</v>
      </c>
      <c r="G5700" s="193" t="str">
        <f t="shared" ref="G5700:M5700" si="10989">G$94</f>
        <v>Long, Kristin</v>
      </c>
      <c r="H5700" s="193" t="str">
        <f t="shared" si="10989"/>
        <v>Cohn, Brad</v>
      </c>
      <c r="I5700" s="193" t="str">
        <f t="shared" si="10989"/>
        <v>NO665</v>
      </c>
      <c r="J5700" s="193" t="str">
        <f t="shared" si="10989"/>
        <v>NORMAN CAMERA COMPANY LLC</v>
      </c>
      <c r="K5700" s="193" t="str">
        <f t="shared" si="10989"/>
        <v>all</v>
      </c>
      <c r="L5700" s="193">
        <f t="shared" si="10989"/>
        <v>0</v>
      </c>
      <c r="M5700" s="193">
        <f t="shared" si="10989"/>
        <v>0</v>
      </c>
      <c r="N5700" s="193" t="str">
        <f t="shared" si="10864"/>
        <v>Personal Care</v>
      </c>
      <c r="AA5700" s="193">
        <f t="shared" si="10945"/>
        <v>0</v>
      </c>
      <c r="AB5700" s="193" t="str">
        <f t="shared" ref="AB5700" si="10990">AB$94</f>
        <v>Cohn, Brad</v>
      </c>
    </row>
    <row r="5701" spans="1:28" s="188" customFormat="1" ht="17.399999999999999">
      <c r="A5701" s="193" t="str">
        <f t="shared" si="10940"/>
        <v>Personal Care</v>
      </c>
      <c r="B5701" s="193" t="str">
        <f t="shared" si="10941"/>
        <v>RO125Personal Care</v>
      </c>
      <c r="C5701" s="193" t="str">
        <f t="shared" si="10942"/>
        <v>Personal CareCohn, Brad</v>
      </c>
      <c r="D5701" s="193"/>
      <c r="E5701" s="193"/>
      <c r="F5701" s="193" t="str">
        <f t="shared" si="10943"/>
        <v>Personal CareLong, Kristin</v>
      </c>
      <c r="G5701" s="193" t="str">
        <f t="shared" ref="G5701:M5701" si="10991">G$95</f>
        <v>Long, Kristin</v>
      </c>
      <c r="H5701" s="193" t="str">
        <f t="shared" si="10991"/>
        <v>Cohn, Brad</v>
      </c>
      <c r="I5701" s="193" t="str">
        <f t="shared" si="10991"/>
        <v>RO125</v>
      </c>
      <c r="J5701" s="193" t="str">
        <f t="shared" si="10991"/>
        <v>ROBERTS DIST CO</v>
      </c>
      <c r="K5701" s="193" t="str">
        <f t="shared" si="10991"/>
        <v>all</v>
      </c>
      <c r="L5701" s="193">
        <f t="shared" si="10991"/>
        <v>0</v>
      </c>
      <c r="M5701" s="193">
        <f t="shared" si="10991"/>
        <v>0</v>
      </c>
      <c r="N5701" s="193" t="str">
        <f t="shared" si="10864"/>
        <v>Personal Care</v>
      </c>
      <c r="AA5701" s="193">
        <f t="shared" si="10945"/>
        <v>0</v>
      </c>
      <c r="AB5701" s="193" t="str">
        <f t="shared" ref="AB5701" si="10992">AB$95</f>
        <v>Cohn, Brad</v>
      </c>
    </row>
    <row r="5702" spans="1:28" s="188" customFormat="1" ht="17.399999999999999">
      <c r="A5702" s="193" t="str">
        <f t="shared" si="10940"/>
        <v>Personal Care</v>
      </c>
      <c r="B5702" s="193" t="str">
        <f t="shared" si="10941"/>
        <v>TH361Personal Care</v>
      </c>
      <c r="C5702" s="193" t="str">
        <f t="shared" si="10942"/>
        <v>Personal CareCohn, Brad</v>
      </c>
      <c r="D5702" s="193"/>
      <c r="E5702" s="193"/>
      <c r="F5702" s="193" t="str">
        <f t="shared" si="10943"/>
        <v>Personal CareLong, Kristin</v>
      </c>
      <c r="G5702" s="193" t="str">
        <f t="shared" ref="G5702:M5702" si="10993">G$96</f>
        <v>Long, Kristin</v>
      </c>
      <c r="H5702" s="193" t="str">
        <f t="shared" si="10993"/>
        <v>Cohn, Brad</v>
      </c>
      <c r="I5702" s="193" t="str">
        <f t="shared" si="10993"/>
        <v>TH361</v>
      </c>
      <c r="J5702" s="193" t="str">
        <f t="shared" si="10993"/>
        <v>THE CAMERA SHOP OF MUSKEGON INC,</v>
      </c>
      <c r="K5702" s="193" t="str">
        <f t="shared" si="10993"/>
        <v>all</v>
      </c>
      <c r="L5702" s="193">
        <f t="shared" si="10993"/>
        <v>0</v>
      </c>
      <c r="M5702" s="193">
        <f t="shared" si="10993"/>
        <v>0</v>
      </c>
      <c r="N5702" s="193" t="str">
        <f t="shared" si="10864"/>
        <v>Personal Care</v>
      </c>
      <c r="AA5702" s="193">
        <f t="shared" si="10945"/>
        <v>0</v>
      </c>
      <c r="AB5702" s="193" t="str">
        <f t="shared" ref="AB5702" si="10994">AB$96</f>
        <v>Cohn, Brad</v>
      </c>
    </row>
    <row r="5703" spans="1:28" s="188" customFormat="1" ht="17.399999999999999">
      <c r="A5703" s="193" t="str">
        <f t="shared" si="10940"/>
        <v>Personal Care</v>
      </c>
      <c r="B5703" s="193" t="str">
        <f t="shared" si="10941"/>
        <v>WO426Personal Care</v>
      </c>
      <c r="C5703" s="193" t="str">
        <f t="shared" si="10942"/>
        <v>Personal CareCohn, Brad</v>
      </c>
      <c r="D5703" s="193"/>
      <c r="E5703" s="193"/>
      <c r="F5703" s="193" t="str">
        <f t="shared" si="10943"/>
        <v>Personal CareLong, Kristin</v>
      </c>
      <c r="G5703" s="193" t="str">
        <f t="shared" ref="G5703:M5703" si="10995">G$97</f>
        <v>Long, Kristin</v>
      </c>
      <c r="H5703" s="193" t="str">
        <f t="shared" si="10995"/>
        <v>Cohn, Brad</v>
      </c>
      <c r="I5703" s="193" t="str">
        <f t="shared" si="10995"/>
        <v>WO426</v>
      </c>
      <c r="J5703" s="193" t="str">
        <f t="shared" si="10995"/>
        <v>WOODWARD CAMERA INC</v>
      </c>
      <c r="K5703" s="193" t="str">
        <f t="shared" si="10995"/>
        <v>all</v>
      </c>
      <c r="L5703" s="193">
        <f t="shared" si="10995"/>
        <v>0</v>
      </c>
      <c r="M5703" s="193">
        <f t="shared" si="10995"/>
        <v>0</v>
      </c>
      <c r="N5703" s="193" t="str">
        <f t="shared" si="10864"/>
        <v>Personal Care</v>
      </c>
      <c r="AA5703" s="193">
        <f t="shared" si="10945"/>
        <v>0</v>
      </c>
      <c r="AB5703" s="193" t="str">
        <f t="shared" ref="AB5703" si="10996">AB$97</f>
        <v>Cohn, Brad</v>
      </c>
    </row>
    <row r="5704" spans="1:28" s="188" customFormat="1" ht="17.399999999999999">
      <c r="A5704" s="193" t="str">
        <f t="shared" si="10940"/>
        <v>Personal Care</v>
      </c>
      <c r="B5704" s="193" t="str">
        <f t="shared" si="10941"/>
        <v>0Personal Care</v>
      </c>
      <c r="C5704" s="193" t="str">
        <f t="shared" si="10942"/>
        <v>Personal Care0</v>
      </c>
      <c r="D5704" s="193"/>
      <c r="E5704" s="193"/>
      <c r="F5704" s="193" t="str">
        <f t="shared" si="10943"/>
        <v>Personal Care0</v>
      </c>
      <c r="G5704" s="193">
        <f t="shared" ref="G5704:M5704" si="10997">G$98</f>
        <v>0</v>
      </c>
      <c r="H5704" s="193">
        <f t="shared" si="10997"/>
        <v>0</v>
      </c>
      <c r="I5704" s="193">
        <f t="shared" si="10997"/>
        <v>0</v>
      </c>
      <c r="J5704" s="193">
        <f t="shared" si="10997"/>
        <v>0</v>
      </c>
      <c r="K5704" s="193">
        <f t="shared" si="10997"/>
        <v>0</v>
      </c>
      <c r="L5704" s="193">
        <f t="shared" si="10997"/>
        <v>0</v>
      </c>
      <c r="M5704" s="193">
        <f t="shared" si="10997"/>
        <v>0</v>
      </c>
      <c r="N5704" s="193" t="str">
        <f t="shared" ref="N5704:N5767" si="10998">A5704</f>
        <v>Personal Care</v>
      </c>
      <c r="AA5704" s="193">
        <f t="shared" si="10945"/>
        <v>0</v>
      </c>
      <c r="AB5704" s="193">
        <f t="shared" ref="AB5704" si="10999">AB$98</f>
        <v>0</v>
      </c>
    </row>
    <row r="5705" spans="1:28" s="188" customFormat="1" ht="17.399999999999999">
      <c r="A5705" s="193" t="str">
        <f t="shared" si="10940"/>
        <v>Personal Care</v>
      </c>
      <c r="B5705" s="193" t="str">
        <f t="shared" si="10941"/>
        <v>0Personal Care</v>
      </c>
      <c r="C5705" s="193" t="str">
        <f t="shared" si="10942"/>
        <v>Personal Care0</v>
      </c>
      <c r="D5705" s="193"/>
      <c r="E5705" s="193"/>
      <c r="F5705" s="193" t="str">
        <f t="shared" si="10943"/>
        <v>Personal Care0</v>
      </c>
      <c r="G5705" s="193">
        <f t="shared" ref="G5705:M5705" si="11000">G$99</f>
        <v>0</v>
      </c>
      <c r="H5705" s="193">
        <f t="shared" si="11000"/>
        <v>0</v>
      </c>
      <c r="I5705" s="193">
        <f t="shared" si="11000"/>
        <v>0</v>
      </c>
      <c r="J5705" s="193">
        <f t="shared" si="11000"/>
        <v>0</v>
      </c>
      <c r="K5705" s="193">
        <f t="shared" si="11000"/>
        <v>0</v>
      </c>
      <c r="L5705" s="193">
        <f t="shared" si="11000"/>
        <v>0</v>
      </c>
      <c r="M5705" s="193">
        <f t="shared" si="11000"/>
        <v>0</v>
      </c>
      <c r="N5705" s="193" t="str">
        <f t="shared" si="10998"/>
        <v>Personal Care</v>
      </c>
      <c r="AA5705" s="193">
        <f t="shared" si="10945"/>
        <v>0</v>
      </c>
      <c r="AB5705" s="193">
        <f t="shared" ref="AB5705" si="11001">AB$99</f>
        <v>0</v>
      </c>
    </row>
    <row r="5706" spans="1:28" s="188" customFormat="1" ht="17.399999999999999">
      <c r="A5706" s="193" t="str">
        <f t="shared" si="10940"/>
        <v>Personal Care</v>
      </c>
      <c r="B5706" s="193" t="str">
        <f t="shared" si="10941"/>
        <v>AR605Personal Care</v>
      </c>
      <c r="C5706" s="193" t="str">
        <f t="shared" si="10942"/>
        <v>Personal CareJacobson, Rick</v>
      </c>
      <c r="D5706" s="193"/>
      <c r="E5706" s="193"/>
      <c r="F5706" s="193" t="str">
        <f t="shared" si="10943"/>
        <v>Personal CareLong, Kristin</v>
      </c>
      <c r="G5706" s="193" t="str">
        <f t="shared" ref="G5706:M5706" si="11002">G$100</f>
        <v>Long, Kristin</v>
      </c>
      <c r="H5706" s="193" t="str">
        <f t="shared" si="11002"/>
        <v>Jacobson, Rick</v>
      </c>
      <c r="I5706" s="193" t="str">
        <f t="shared" si="11002"/>
        <v>AR605</v>
      </c>
      <c r="J5706" s="193" t="str">
        <f t="shared" si="11002"/>
        <v>ART SUTCH PHOTOGRAPHY &amp; DIGITAL</v>
      </c>
      <c r="K5706" s="193" t="str">
        <f t="shared" si="11002"/>
        <v>all</v>
      </c>
      <c r="L5706" s="193">
        <f t="shared" si="11002"/>
        <v>0</v>
      </c>
      <c r="M5706" s="193">
        <f t="shared" si="11002"/>
        <v>0</v>
      </c>
      <c r="N5706" s="193" t="str">
        <f t="shared" si="10998"/>
        <v>Personal Care</v>
      </c>
      <c r="AA5706" s="193">
        <f t="shared" si="10945"/>
        <v>0</v>
      </c>
      <c r="AB5706" s="193" t="str">
        <f t="shared" ref="AB5706" si="11003">AB$100</f>
        <v>Jacobson, Rick</v>
      </c>
    </row>
    <row r="5707" spans="1:28" s="188" customFormat="1" ht="17.399999999999999">
      <c r="A5707" s="193" t="str">
        <f t="shared" si="10940"/>
        <v>Personal Care</v>
      </c>
      <c r="B5707" s="193" t="str">
        <f t="shared" si="10941"/>
        <v>BA020Personal Care</v>
      </c>
      <c r="C5707" s="193" t="str">
        <f t="shared" si="10942"/>
        <v>Personal CareJacobson, Rick</v>
      </c>
      <c r="D5707" s="193"/>
      <c r="E5707" s="193"/>
      <c r="F5707" s="193" t="str">
        <f t="shared" si="10943"/>
        <v>Personal CareLong, Kristin</v>
      </c>
      <c r="G5707" s="193" t="str">
        <f t="shared" ref="G5707:M5707" si="11004">G$101</f>
        <v>Long, Kristin</v>
      </c>
      <c r="H5707" s="193" t="str">
        <f t="shared" si="11004"/>
        <v>Jacobson, Rick</v>
      </c>
      <c r="I5707" s="193" t="str">
        <f t="shared" si="11004"/>
        <v>BA020</v>
      </c>
      <c r="J5707" s="193" t="str">
        <f t="shared" si="11004"/>
        <v>BACKSCATTER</v>
      </c>
      <c r="K5707" s="193" t="str">
        <f t="shared" si="11004"/>
        <v>all</v>
      </c>
      <c r="L5707" s="193">
        <f t="shared" si="11004"/>
        <v>0</v>
      </c>
      <c r="M5707" s="193">
        <f t="shared" si="11004"/>
        <v>0</v>
      </c>
      <c r="N5707" s="193" t="str">
        <f t="shared" si="10998"/>
        <v>Personal Care</v>
      </c>
      <c r="AA5707" s="193">
        <f t="shared" si="10945"/>
        <v>0</v>
      </c>
      <c r="AB5707" s="193" t="str">
        <f t="shared" ref="AB5707" si="11005">AB$101</f>
        <v>Jacobson, Rick</v>
      </c>
    </row>
    <row r="5708" spans="1:28" s="188" customFormat="1" ht="17.399999999999999">
      <c r="A5708" s="193" t="str">
        <f t="shared" si="10940"/>
        <v>Personal Care</v>
      </c>
      <c r="B5708" s="193" t="str">
        <f t="shared" si="10941"/>
        <v>BO900Personal Care</v>
      </c>
      <c r="C5708" s="193" t="str">
        <f t="shared" si="10942"/>
        <v>Personal CareJacobson, Rick</v>
      </c>
      <c r="D5708" s="193"/>
      <c r="E5708" s="193"/>
      <c r="F5708" s="193" t="str">
        <f t="shared" si="10943"/>
        <v>Personal CareLong, Kristin</v>
      </c>
      <c r="G5708" s="193" t="str">
        <f t="shared" ref="G5708:M5708" si="11006">G$102</f>
        <v>Long, Kristin</v>
      </c>
      <c r="H5708" s="193" t="str">
        <f t="shared" si="11006"/>
        <v>Jacobson, Rick</v>
      </c>
      <c r="I5708" s="193" t="str">
        <f t="shared" si="11006"/>
        <v>BO900</v>
      </c>
      <c r="J5708" s="193" t="str">
        <f t="shared" si="11006"/>
        <v>BOZEMAN CAMERA &amp; REPAIR INC</v>
      </c>
      <c r="K5708" s="193" t="str">
        <f t="shared" si="11006"/>
        <v>all</v>
      </c>
      <c r="L5708" s="193">
        <f t="shared" si="11006"/>
        <v>0</v>
      </c>
      <c r="M5708" s="193">
        <f t="shared" si="11006"/>
        <v>0</v>
      </c>
      <c r="N5708" s="193" t="str">
        <f t="shared" si="10998"/>
        <v>Personal Care</v>
      </c>
      <c r="AA5708" s="193">
        <f t="shared" si="10945"/>
        <v>0</v>
      </c>
      <c r="AB5708" s="193" t="str">
        <f t="shared" ref="AB5708" si="11007">AB$102</f>
        <v>Jacobson, Rick</v>
      </c>
    </row>
    <row r="5709" spans="1:28" s="188" customFormat="1" ht="17.399999999999999">
      <c r="A5709" s="193" t="str">
        <f t="shared" si="10940"/>
        <v>Personal Care</v>
      </c>
      <c r="B5709" s="193" t="str">
        <f t="shared" si="10941"/>
        <v>FI427Personal Care</v>
      </c>
      <c r="C5709" s="193" t="str">
        <f t="shared" si="10942"/>
        <v>Personal CareJacobson, Rick</v>
      </c>
      <c r="D5709" s="193"/>
      <c r="E5709" s="193"/>
      <c r="F5709" s="193" t="str">
        <f t="shared" si="10943"/>
        <v>Personal CareLong, Kristin</v>
      </c>
      <c r="G5709" s="193" t="str">
        <f t="shared" ref="G5709:M5709" si="11008">G$103</f>
        <v>Long, Kristin</v>
      </c>
      <c r="H5709" s="193" t="str">
        <f t="shared" si="11008"/>
        <v>Jacobson, Rick</v>
      </c>
      <c r="I5709" s="193" t="str">
        <f t="shared" si="11008"/>
        <v>FI427</v>
      </c>
      <c r="J5709" s="193" t="str">
        <f t="shared" si="11008"/>
        <v>FIRESIDE CAMERA INC</v>
      </c>
      <c r="K5709" s="193" t="str">
        <f t="shared" si="11008"/>
        <v>all</v>
      </c>
      <c r="L5709" s="193">
        <f t="shared" si="11008"/>
        <v>0</v>
      </c>
      <c r="M5709" s="193">
        <f t="shared" si="11008"/>
        <v>0</v>
      </c>
      <c r="N5709" s="193" t="str">
        <f t="shared" si="10998"/>
        <v>Personal Care</v>
      </c>
      <c r="AA5709" s="193">
        <f t="shared" si="10945"/>
        <v>0</v>
      </c>
      <c r="AB5709" s="193" t="str">
        <f t="shared" ref="AB5709" si="11009">AB$103</f>
        <v>Jacobson, Rick</v>
      </c>
    </row>
    <row r="5710" spans="1:28" s="188" customFormat="1" ht="17.399999999999999">
      <c r="A5710" s="193" t="str">
        <f t="shared" si="10940"/>
        <v>Personal Care</v>
      </c>
      <c r="B5710" s="193" t="str">
        <f t="shared" si="10941"/>
        <v>GL321Personal Care</v>
      </c>
      <c r="C5710" s="193" t="str">
        <f t="shared" si="10942"/>
        <v>Personal CareJacobson, Rick</v>
      </c>
      <c r="D5710" s="193"/>
      <c r="E5710" s="193"/>
      <c r="F5710" s="193" t="str">
        <f t="shared" si="10943"/>
        <v>Personal CareLong, Kristin</v>
      </c>
      <c r="G5710" s="193" t="str">
        <f t="shared" ref="G5710:M5710" si="11010">G$104</f>
        <v>Long, Kristin</v>
      </c>
      <c r="H5710" s="193" t="str">
        <f t="shared" si="11010"/>
        <v>Jacobson, Rick</v>
      </c>
      <c r="I5710" s="193" t="str">
        <f t="shared" si="11010"/>
        <v>GL321</v>
      </c>
      <c r="J5710" s="193" t="str">
        <f t="shared" si="11010"/>
        <v>GLAZER'S CAMERA SUPPLY INC</v>
      </c>
      <c r="K5710" s="193" t="str">
        <f t="shared" si="11010"/>
        <v>all</v>
      </c>
      <c r="L5710" s="193">
        <f t="shared" si="11010"/>
        <v>0</v>
      </c>
      <c r="M5710" s="193">
        <f t="shared" si="11010"/>
        <v>0</v>
      </c>
      <c r="N5710" s="193" t="str">
        <f t="shared" si="10998"/>
        <v>Personal Care</v>
      </c>
      <c r="AA5710" s="193">
        <f t="shared" si="10945"/>
        <v>0</v>
      </c>
      <c r="AB5710" s="193" t="str">
        <f t="shared" ref="AB5710" si="11011">AB$104</f>
        <v>Jacobson, Rick</v>
      </c>
    </row>
    <row r="5711" spans="1:28" s="188" customFormat="1" ht="17.399999999999999">
      <c r="A5711" s="193" t="str">
        <f t="shared" si="10940"/>
        <v>Personal Care</v>
      </c>
      <c r="B5711" s="193" t="str">
        <f t="shared" si="10941"/>
        <v>KE811Personal Care</v>
      </c>
      <c r="C5711" s="193" t="str">
        <f t="shared" si="10942"/>
        <v>Personal CareJacobson, Rick</v>
      </c>
      <c r="D5711" s="193"/>
      <c r="E5711" s="193"/>
      <c r="F5711" s="193" t="str">
        <f t="shared" si="10943"/>
        <v>Personal CareLong, Kristin</v>
      </c>
      <c r="G5711" s="193" t="str">
        <f t="shared" ref="G5711:M5711" si="11012">G$105</f>
        <v>Long, Kristin</v>
      </c>
      <c r="H5711" s="193" t="str">
        <f t="shared" si="11012"/>
        <v>Jacobson, Rick</v>
      </c>
      <c r="I5711" s="193" t="str">
        <f t="shared" si="11012"/>
        <v>KE811</v>
      </c>
      <c r="J5711" s="193" t="str">
        <f t="shared" si="11012"/>
        <v>KENMORE CAMERA INC</v>
      </c>
      <c r="K5711" s="193" t="str">
        <f t="shared" si="11012"/>
        <v>all</v>
      </c>
      <c r="L5711" s="193">
        <f t="shared" si="11012"/>
        <v>0</v>
      </c>
      <c r="M5711" s="193">
        <f t="shared" si="11012"/>
        <v>0</v>
      </c>
      <c r="N5711" s="193" t="str">
        <f t="shared" si="10998"/>
        <v>Personal Care</v>
      </c>
      <c r="AA5711" s="193">
        <f t="shared" si="10945"/>
        <v>0</v>
      </c>
      <c r="AB5711" s="193" t="str">
        <f t="shared" ref="AB5711" si="11013">AB$105</f>
        <v>Jacobson, Rick</v>
      </c>
    </row>
    <row r="5712" spans="1:28" s="188" customFormat="1" ht="17.399999999999999">
      <c r="A5712" s="193" t="str">
        <f t="shared" si="10940"/>
        <v>Personal Care</v>
      </c>
      <c r="B5712" s="193" t="str">
        <f t="shared" si="10941"/>
        <v>MI975Personal Care</v>
      </c>
      <c r="C5712" s="193" t="str">
        <f t="shared" si="10942"/>
        <v>Personal CareJacobson, Rick</v>
      </c>
      <c r="D5712" s="193"/>
      <c r="E5712" s="193"/>
      <c r="F5712" s="193" t="str">
        <f t="shared" si="10943"/>
        <v>Personal CareLong, Kristin</v>
      </c>
      <c r="G5712" s="193" t="str">
        <f t="shared" ref="G5712:M5712" si="11014">G$106</f>
        <v>Long, Kristin</v>
      </c>
      <c r="H5712" s="193" t="str">
        <f t="shared" si="11014"/>
        <v>Jacobson, Rick</v>
      </c>
      <c r="I5712" s="193" t="str">
        <f t="shared" si="11014"/>
        <v>MI975</v>
      </c>
      <c r="J5712" s="193" t="str">
        <f t="shared" si="11014"/>
        <v>MIKE'S CAMERA OF CALIFORNIA</v>
      </c>
      <c r="K5712" s="193" t="str">
        <f t="shared" si="11014"/>
        <v>all</v>
      </c>
      <c r="L5712" s="193">
        <f t="shared" si="11014"/>
        <v>0</v>
      </c>
      <c r="M5712" s="193">
        <f t="shared" si="11014"/>
        <v>0</v>
      </c>
      <c r="N5712" s="193" t="str">
        <f t="shared" si="10998"/>
        <v>Personal Care</v>
      </c>
      <c r="AA5712" s="193">
        <f t="shared" si="10945"/>
        <v>0</v>
      </c>
      <c r="AB5712" s="193" t="str">
        <f t="shared" ref="AB5712" si="11015">AB$106</f>
        <v>Jacobson, Rick</v>
      </c>
    </row>
    <row r="5713" spans="1:28" s="188" customFormat="1" ht="17.399999999999999">
      <c r="A5713" s="193" t="str">
        <f t="shared" si="10940"/>
        <v>Personal Care</v>
      </c>
      <c r="B5713" s="193" t="str">
        <f t="shared" si="10941"/>
        <v>MI976Personal Care</v>
      </c>
      <c r="C5713" s="193" t="str">
        <f t="shared" si="10942"/>
        <v>Personal CareJacobson, Rick</v>
      </c>
      <c r="D5713" s="193"/>
      <c r="E5713" s="193"/>
      <c r="F5713" s="193" t="str">
        <f t="shared" si="10943"/>
        <v>Personal CareLong, Kristin</v>
      </c>
      <c r="G5713" s="193" t="str">
        <f t="shared" ref="G5713:M5713" si="11016">G$107</f>
        <v>Long, Kristin</v>
      </c>
      <c r="H5713" s="193" t="str">
        <f t="shared" si="11016"/>
        <v>Jacobson, Rick</v>
      </c>
      <c r="I5713" s="193" t="str">
        <f t="shared" si="11016"/>
        <v>MI976</v>
      </c>
      <c r="J5713" s="193" t="str">
        <f t="shared" si="11016"/>
        <v>MIKE'S CAMERA INC</v>
      </c>
      <c r="K5713" s="193" t="str">
        <f t="shared" si="11016"/>
        <v>all</v>
      </c>
      <c r="L5713" s="193">
        <f t="shared" si="11016"/>
        <v>0</v>
      </c>
      <c r="M5713" s="193">
        <f t="shared" si="11016"/>
        <v>0</v>
      </c>
      <c r="N5713" s="193" t="str">
        <f t="shared" si="10998"/>
        <v>Personal Care</v>
      </c>
      <c r="AA5713" s="193">
        <f t="shared" si="10945"/>
        <v>0</v>
      </c>
      <c r="AB5713" s="193" t="str">
        <f t="shared" ref="AB5713" si="11017">AB$107</f>
        <v>Jacobson, Rick</v>
      </c>
    </row>
    <row r="5714" spans="1:28" s="188" customFormat="1" ht="17.399999999999999">
      <c r="A5714" s="193" t="str">
        <f t="shared" si="10940"/>
        <v>Personal Care</v>
      </c>
      <c r="B5714" s="193" t="str">
        <f t="shared" si="10941"/>
        <v>PR015Personal Care</v>
      </c>
      <c r="C5714" s="193" t="str">
        <f t="shared" si="10942"/>
        <v>Personal CareJacobson, Rick</v>
      </c>
      <c r="D5714" s="193"/>
      <c r="E5714" s="193"/>
      <c r="F5714" s="193" t="str">
        <f t="shared" si="10943"/>
        <v>Personal CareLong, Kristin</v>
      </c>
      <c r="G5714" s="193" t="str">
        <f t="shared" ref="G5714:M5714" si="11018">G$108</f>
        <v>Long, Kristin</v>
      </c>
      <c r="H5714" s="193" t="str">
        <f t="shared" si="11018"/>
        <v>Jacobson, Rick</v>
      </c>
      <c r="I5714" s="193" t="str">
        <f t="shared" si="11018"/>
        <v>PR015</v>
      </c>
      <c r="J5714" s="193" t="str">
        <f t="shared" si="11018"/>
        <v>PRO PHOTO SUPPLY INC</v>
      </c>
      <c r="K5714" s="193" t="str">
        <f t="shared" si="11018"/>
        <v>all</v>
      </c>
      <c r="L5714" s="193">
        <f t="shared" si="11018"/>
        <v>0</v>
      </c>
      <c r="M5714" s="193">
        <f t="shared" si="11018"/>
        <v>0</v>
      </c>
      <c r="N5714" s="193" t="str">
        <f t="shared" si="10998"/>
        <v>Personal Care</v>
      </c>
      <c r="AA5714" s="193">
        <f t="shared" si="10945"/>
        <v>0</v>
      </c>
      <c r="AB5714" s="193" t="str">
        <f t="shared" ref="AB5714" si="11019">AB$108</f>
        <v>Jacobson, Rick</v>
      </c>
    </row>
    <row r="5715" spans="1:28" s="188" customFormat="1" ht="17.399999999999999">
      <c r="A5715" s="193" t="str">
        <f t="shared" si="10940"/>
        <v>Personal Care</v>
      </c>
      <c r="B5715" s="193" t="str">
        <f t="shared" si="10941"/>
        <v>SN287Personal Care</v>
      </c>
      <c r="C5715" s="193" t="str">
        <f t="shared" si="10942"/>
        <v>Personal CareJacobson, Rick</v>
      </c>
      <c r="D5715" s="193"/>
      <c r="E5715" s="193"/>
      <c r="F5715" s="193" t="str">
        <f t="shared" si="10943"/>
        <v>Personal CareLong, Kristin</v>
      </c>
      <c r="G5715" s="193" t="str">
        <f t="shared" ref="G5715:M5715" si="11020">G$109</f>
        <v>Long, Kristin</v>
      </c>
      <c r="H5715" s="193" t="str">
        <f t="shared" si="11020"/>
        <v>Jacobson, Rick</v>
      </c>
      <c r="I5715" s="193" t="str">
        <f t="shared" si="11020"/>
        <v>SN287</v>
      </c>
      <c r="J5715" s="193" t="str">
        <f t="shared" si="11020"/>
        <v>SAN JOSE CAMERA &amp; VI</v>
      </c>
      <c r="K5715" s="193" t="str">
        <f t="shared" si="11020"/>
        <v>all</v>
      </c>
      <c r="L5715" s="193">
        <f t="shared" si="11020"/>
        <v>0</v>
      </c>
      <c r="M5715" s="193">
        <f t="shared" si="11020"/>
        <v>0</v>
      </c>
      <c r="N5715" s="193" t="str">
        <f t="shared" si="10998"/>
        <v>Personal Care</v>
      </c>
      <c r="AA5715" s="193">
        <f t="shared" si="10945"/>
        <v>0</v>
      </c>
      <c r="AB5715" s="193" t="str">
        <f t="shared" ref="AB5715" si="11021">AB$109</f>
        <v>Jacobson, Rick</v>
      </c>
    </row>
    <row r="5716" spans="1:28" s="188" customFormat="1" ht="17.399999999999999">
      <c r="A5716" s="193" t="str">
        <f t="shared" si="10940"/>
        <v>Personal Care</v>
      </c>
      <c r="B5716" s="193" t="str">
        <f t="shared" si="10941"/>
        <v>ST095Personal Care</v>
      </c>
      <c r="C5716" s="193" t="str">
        <f t="shared" si="10942"/>
        <v>Personal CareJacobson, Rick</v>
      </c>
      <c r="D5716" s="193"/>
      <c r="E5716" s="193"/>
      <c r="F5716" s="193" t="str">
        <f t="shared" si="10943"/>
        <v>Personal CareLong, Kristin</v>
      </c>
      <c r="G5716" s="193" t="str">
        <f t="shared" ref="G5716:M5716" si="11022">G$110</f>
        <v>Long, Kristin</v>
      </c>
      <c r="H5716" s="193" t="str">
        <f t="shared" si="11022"/>
        <v>Jacobson, Rick</v>
      </c>
      <c r="I5716" s="193" t="str">
        <f t="shared" si="11022"/>
        <v>ST095</v>
      </c>
      <c r="J5716" s="193" t="str">
        <f t="shared" si="11022"/>
        <v>STEWARTS PHOTO, INC</v>
      </c>
      <c r="K5716" s="193" t="str">
        <f t="shared" si="11022"/>
        <v>all</v>
      </c>
      <c r="L5716" s="193">
        <f t="shared" si="11022"/>
        <v>0</v>
      </c>
      <c r="M5716" s="193">
        <f t="shared" si="11022"/>
        <v>0</v>
      </c>
      <c r="N5716" s="193" t="str">
        <f t="shared" si="10998"/>
        <v>Personal Care</v>
      </c>
      <c r="AA5716" s="193">
        <f t="shared" si="10945"/>
        <v>0</v>
      </c>
      <c r="AB5716" s="193" t="str">
        <f t="shared" ref="AB5716" si="11023">AB$110</f>
        <v>Jacobson, Rick</v>
      </c>
    </row>
    <row r="5717" spans="1:28" s="188" customFormat="1" ht="17.399999999999999">
      <c r="A5717" s="193" t="str">
        <f t="shared" si="10940"/>
        <v>Personal Care</v>
      </c>
      <c r="B5717" s="193" t="str">
        <f t="shared" si="10941"/>
        <v>0Personal Care</v>
      </c>
      <c r="C5717" s="193" t="str">
        <f t="shared" si="10942"/>
        <v>Personal Care0</v>
      </c>
      <c r="D5717" s="193"/>
      <c r="E5717" s="193"/>
      <c r="F5717" s="193" t="str">
        <f t="shared" si="10943"/>
        <v>Personal Care0</v>
      </c>
      <c r="G5717" s="193">
        <f t="shared" ref="G5717:M5717" si="11024">G$111</f>
        <v>0</v>
      </c>
      <c r="H5717" s="193">
        <f t="shared" si="11024"/>
        <v>0</v>
      </c>
      <c r="I5717" s="193">
        <f t="shared" si="11024"/>
        <v>0</v>
      </c>
      <c r="J5717" s="193">
        <f t="shared" si="11024"/>
        <v>0</v>
      </c>
      <c r="K5717" s="193">
        <f t="shared" si="11024"/>
        <v>0</v>
      </c>
      <c r="L5717" s="193">
        <f t="shared" si="11024"/>
        <v>0</v>
      </c>
      <c r="M5717" s="193">
        <f t="shared" si="11024"/>
        <v>0</v>
      </c>
      <c r="N5717" s="193" t="str">
        <f t="shared" si="10998"/>
        <v>Personal Care</v>
      </c>
      <c r="AA5717" s="193">
        <f t="shared" si="10945"/>
        <v>0</v>
      </c>
      <c r="AB5717" s="193">
        <f t="shared" ref="AB5717" si="11025">AB$111</f>
        <v>0</v>
      </c>
    </row>
    <row r="5718" spans="1:28" s="188" customFormat="1" ht="17.399999999999999">
      <c r="A5718" s="193" t="str">
        <f t="shared" si="10940"/>
        <v>Personal Care</v>
      </c>
      <c r="B5718" s="193" t="str">
        <f t="shared" si="10941"/>
        <v>0Personal Care</v>
      </c>
      <c r="C5718" s="193" t="str">
        <f t="shared" si="10942"/>
        <v>Personal Care0</v>
      </c>
      <c r="D5718" s="193"/>
      <c r="E5718" s="193"/>
      <c r="F5718" s="193" t="str">
        <f t="shared" si="10943"/>
        <v>Personal Care0</v>
      </c>
      <c r="G5718" s="193">
        <f t="shared" ref="G5718:M5718" si="11026">G$112</f>
        <v>0</v>
      </c>
      <c r="H5718" s="193">
        <f t="shared" si="11026"/>
        <v>0</v>
      </c>
      <c r="I5718" s="193">
        <f t="shared" si="11026"/>
        <v>0</v>
      </c>
      <c r="J5718" s="193">
        <f t="shared" si="11026"/>
        <v>0</v>
      </c>
      <c r="K5718" s="193">
        <f t="shared" si="11026"/>
        <v>0</v>
      </c>
      <c r="L5718" s="193">
        <f t="shared" si="11026"/>
        <v>0</v>
      </c>
      <c r="M5718" s="193">
        <f t="shared" si="11026"/>
        <v>0</v>
      </c>
      <c r="N5718" s="193" t="str">
        <f t="shared" si="10998"/>
        <v>Personal Care</v>
      </c>
      <c r="AA5718" s="193">
        <f t="shared" si="10945"/>
        <v>0</v>
      </c>
      <c r="AB5718" s="193">
        <f t="shared" ref="AB5718" si="11027">AB$112</f>
        <v>0</v>
      </c>
    </row>
    <row r="5719" spans="1:28" s="188" customFormat="1" ht="17.399999999999999">
      <c r="A5719" s="193" t="str">
        <f t="shared" si="10940"/>
        <v>Personal Care</v>
      </c>
      <c r="B5719" s="193" t="str">
        <f t="shared" si="10941"/>
        <v>BH085Personal Care</v>
      </c>
      <c r="C5719" s="193" t="str">
        <f t="shared" si="10942"/>
        <v>Personal CareNocho, Charles</v>
      </c>
      <c r="D5719" s="193"/>
      <c r="E5719" s="193"/>
      <c r="F5719" s="193" t="str">
        <f t="shared" si="10943"/>
        <v>Personal CareLong, Kristin</v>
      </c>
      <c r="G5719" s="193" t="str">
        <f t="shared" ref="G5719:M5719" si="11028">G$113</f>
        <v>Long, Kristin</v>
      </c>
      <c r="H5719" s="193" t="str">
        <f t="shared" si="11028"/>
        <v>Nocho, Charles</v>
      </c>
      <c r="I5719" s="193" t="str">
        <f t="shared" si="11028"/>
        <v>BH085</v>
      </c>
      <c r="J5719" s="193" t="str">
        <f t="shared" si="11028"/>
        <v>B &amp; H PHOTO &amp; ELEC CO</v>
      </c>
      <c r="K5719" s="193" t="str">
        <f t="shared" si="11028"/>
        <v>all</v>
      </c>
      <c r="L5719" s="193">
        <f t="shared" si="11028"/>
        <v>0</v>
      </c>
      <c r="M5719" s="193">
        <f t="shared" si="11028"/>
        <v>0</v>
      </c>
      <c r="N5719" s="193" t="str">
        <f t="shared" si="10998"/>
        <v>Personal Care</v>
      </c>
      <c r="AA5719" s="193">
        <f t="shared" si="10945"/>
        <v>0</v>
      </c>
      <c r="AB5719" s="193" t="str">
        <f t="shared" ref="AB5719" si="11029">AB$113</f>
        <v>Nocho, Charles</v>
      </c>
    </row>
    <row r="5720" spans="1:28" s="188" customFormat="1" ht="17.399999999999999">
      <c r="A5720" s="193" t="str">
        <f t="shared" si="10940"/>
        <v>Personal Care</v>
      </c>
      <c r="B5720" s="193" t="str">
        <f t="shared" si="10941"/>
        <v>CA023Personal Care</v>
      </c>
      <c r="C5720" s="193" t="str">
        <f t="shared" si="10942"/>
        <v>Personal CareNocho, Charles</v>
      </c>
      <c r="D5720" s="193"/>
      <c r="E5720" s="193"/>
      <c r="F5720" s="193" t="str">
        <f t="shared" si="10943"/>
        <v>Personal CareLong, Kristin</v>
      </c>
      <c r="G5720" s="193" t="str">
        <f t="shared" ref="G5720:M5720" si="11030">G$114</f>
        <v>Long, Kristin</v>
      </c>
      <c r="H5720" s="193" t="str">
        <f t="shared" si="11030"/>
        <v>Nocho, Charles</v>
      </c>
      <c r="I5720" s="193" t="str">
        <f t="shared" si="11030"/>
        <v>CA023</v>
      </c>
      <c r="J5720" s="193" t="str">
        <f t="shared" si="11030"/>
        <v>C&amp;A MARKETING INC</v>
      </c>
      <c r="K5720" s="193" t="str">
        <f t="shared" si="11030"/>
        <v>all</v>
      </c>
      <c r="L5720" s="193">
        <f t="shared" si="11030"/>
        <v>0</v>
      </c>
      <c r="M5720" s="193">
        <f t="shared" si="11030"/>
        <v>0</v>
      </c>
      <c r="N5720" s="193" t="str">
        <f t="shared" si="10998"/>
        <v>Personal Care</v>
      </c>
      <c r="AA5720" s="193">
        <f t="shared" si="10945"/>
        <v>0</v>
      </c>
      <c r="AB5720" s="193" t="str">
        <f t="shared" ref="AB5720" si="11031">AB$114</f>
        <v>Nocho, Charles</v>
      </c>
    </row>
    <row r="5721" spans="1:28" s="188" customFormat="1" ht="17.399999999999999">
      <c r="A5721" s="193" t="str">
        <f t="shared" si="10940"/>
        <v>Personal Care</v>
      </c>
      <c r="B5721" s="193" t="str">
        <f t="shared" si="10941"/>
        <v>CA956Personal Care</v>
      </c>
      <c r="C5721" s="193" t="str">
        <f t="shared" si="10942"/>
        <v>Personal CareNocho, Charles</v>
      </c>
      <c r="D5721" s="193"/>
      <c r="E5721" s="193"/>
      <c r="F5721" s="193" t="str">
        <f t="shared" si="10943"/>
        <v>Personal CareLong, Kristin</v>
      </c>
      <c r="G5721" s="193" t="str">
        <f t="shared" ref="G5721:M5721" si="11032">G$115</f>
        <v>Long, Kristin</v>
      </c>
      <c r="H5721" s="193" t="str">
        <f t="shared" si="11032"/>
        <v>Nocho, Charles</v>
      </c>
      <c r="I5721" s="193" t="str">
        <f t="shared" si="11032"/>
        <v>CA956</v>
      </c>
      <c r="J5721" s="193" t="str">
        <f t="shared" si="11032"/>
        <v>CARDINAL CAMERA &amp; VIDEO CENTER</v>
      </c>
      <c r="K5721" s="193" t="str">
        <f t="shared" si="11032"/>
        <v>all</v>
      </c>
      <c r="L5721" s="193">
        <f t="shared" si="11032"/>
        <v>0</v>
      </c>
      <c r="M5721" s="193">
        <f t="shared" si="11032"/>
        <v>0</v>
      </c>
      <c r="N5721" s="193" t="str">
        <f t="shared" si="10998"/>
        <v>Personal Care</v>
      </c>
      <c r="AA5721" s="193">
        <f t="shared" si="10945"/>
        <v>0</v>
      </c>
      <c r="AB5721" s="193" t="str">
        <f t="shared" ref="AB5721" si="11033">AB$115</f>
        <v>Nocho, Charles</v>
      </c>
    </row>
    <row r="5722" spans="1:28" s="188" customFormat="1" ht="17.399999999999999">
      <c r="A5722" s="193" t="str">
        <f t="shared" si="10940"/>
        <v>Personal Care</v>
      </c>
      <c r="B5722" s="193" t="str">
        <f t="shared" si="10941"/>
        <v>0Personal Care</v>
      </c>
      <c r="C5722" s="193" t="str">
        <f t="shared" si="10942"/>
        <v>Personal Care0</v>
      </c>
      <c r="D5722" s="193"/>
      <c r="E5722" s="193"/>
      <c r="F5722" s="193" t="str">
        <f t="shared" si="10943"/>
        <v>Personal Care0</v>
      </c>
      <c r="G5722" s="193">
        <f t="shared" ref="G5722:M5722" si="11034">G$116</f>
        <v>0</v>
      </c>
      <c r="H5722" s="193">
        <f t="shared" si="11034"/>
        <v>0</v>
      </c>
      <c r="I5722" s="193">
        <f t="shared" si="11034"/>
        <v>0</v>
      </c>
      <c r="J5722" s="193">
        <f t="shared" si="11034"/>
        <v>0</v>
      </c>
      <c r="K5722" s="193">
        <f t="shared" si="11034"/>
        <v>0</v>
      </c>
      <c r="L5722" s="193">
        <f t="shared" si="11034"/>
        <v>0</v>
      </c>
      <c r="M5722" s="193">
        <f t="shared" si="11034"/>
        <v>0</v>
      </c>
      <c r="N5722" s="193" t="str">
        <f t="shared" si="10998"/>
        <v>Personal Care</v>
      </c>
      <c r="AA5722" s="193">
        <f t="shared" si="10945"/>
        <v>0</v>
      </c>
      <c r="AB5722" s="193">
        <f t="shared" ref="AB5722" si="11035">AB$116</f>
        <v>0</v>
      </c>
    </row>
    <row r="5723" spans="1:28" s="188" customFormat="1" ht="17.399999999999999">
      <c r="A5723" s="193" t="str">
        <f t="shared" si="10940"/>
        <v>Personal Care</v>
      </c>
      <c r="B5723" s="193" t="str">
        <f t="shared" si="10941"/>
        <v>0Personal Care</v>
      </c>
      <c r="C5723" s="193" t="str">
        <f t="shared" si="10942"/>
        <v>Personal Care0</v>
      </c>
      <c r="D5723" s="193"/>
      <c r="E5723" s="193"/>
      <c r="F5723" s="193" t="str">
        <f t="shared" si="10943"/>
        <v>Personal Care0</v>
      </c>
      <c r="G5723" s="193">
        <f t="shared" ref="G5723:M5723" si="11036">G$117</f>
        <v>0</v>
      </c>
      <c r="H5723" s="193">
        <f t="shared" si="11036"/>
        <v>0</v>
      </c>
      <c r="I5723" s="193">
        <f t="shared" si="11036"/>
        <v>0</v>
      </c>
      <c r="J5723" s="193">
        <f t="shared" si="11036"/>
        <v>0</v>
      </c>
      <c r="K5723" s="193">
        <f t="shared" si="11036"/>
        <v>0</v>
      </c>
      <c r="L5723" s="193">
        <f t="shared" si="11036"/>
        <v>0</v>
      </c>
      <c r="M5723" s="193">
        <f t="shared" si="11036"/>
        <v>0</v>
      </c>
      <c r="N5723" s="193" t="str">
        <f t="shared" si="10998"/>
        <v>Personal Care</v>
      </c>
      <c r="AA5723" s="193">
        <f t="shared" si="10945"/>
        <v>0</v>
      </c>
      <c r="AB5723" s="193">
        <f t="shared" ref="AB5723" si="11037">AB$117</f>
        <v>0</v>
      </c>
    </row>
    <row r="5724" spans="1:28" s="188" customFormat="1" ht="17.399999999999999">
      <c r="A5724" s="193" t="str">
        <f t="shared" si="10940"/>
        <v>Personal Care</v>
      </c>
      <c r="B5724" s="193" t="str">
        <f t="shared" si="10941"/>
        <v>HO050Personal Care</v>
      </c>
      <c r="C5724" s="193" t="str">
        <f t="shared" si="10942"/>
        <v>Personal CarePreston, Peter</v>
      </c>
      <c r="D5724" s="193"/>
      <c r="E5724" s="193"/>
      <c r="F5724" s="193" t="str">
        <f t="shared" si="10943"/>
        <v>Personal CareLong, Kristin</v>
      </c>
      <c r="G5724" s="193" t="str">
        <f t="shared" ref="G5724:M5724" si="11038">G$118</f>
        <v>Long, Kristin</v>
      </c>
      <c r="H5724" s="193" t="str">
        <f t="shared" si="11038"/>
        <v>Preston, Peter</v>
      </c>
      <c r="I5724" s="193" t="str">
        <f t="shared" si="11038"/>
        <v>HO050</v>
      </c>
      <c r="J5724" s="193" t="str">
        <f t="shared" si="11038"/>
        <v>HORN PHOTO</v>
      </c>
      <c r="K5724" s="193" t="str">
        <f t="shared" si="11038"/>
        <v>all</v>
      </c>
      <c r="L5724" s="193">
        <f t="shared" si="11038"/>
        <v>0</v>
      </c>
      <c r="M5724" s="193">
        <f t="shared" si="11038"/>
        <v>0</v>
      </c>
      <c r="N5724" s="193" t="str">
        <f t="shared" si="10998"/>
        <v>Personal Care</v>
      </c>
      <c r="AA5724" s="193">
        <f t="shared" si="10945"/>
        <v>0</v>
      </c>
      <c r="AB5724" s="193" t="str">
        <f t="shared" ref="AB5724" si="11039">AB$118</f>
        <v>Preston, Peter</v>
      </c>
    </row>
    <row r="5725" spans="1:28" s="188" customFormat="1" ht="17.399999999999999">
      <c r="A5725" s="193" t="str">
        <f t="shared" si="10940"/>
        <v>Personal Care</v>
      </c>
      <c r="B5725" s="193" t="str">
        <f t="shared" si="10941"/>
        <v>HO122Personal Care</v>
      </c>
      <c r="C5725" s="193" t="str">
        <f t="shared" si="10942"/>
        <v>Personal CarePreston, Peter</v>
      </c>
      <c r="D5725" s="193"/>
      <c r="E5725" s="193"/>
      <c r="F5725" s="193" t="str">
        <f t="shared" si="10943"/>
        <v>Personal CareLong, Kristin</v>
      </c>
      <c r="G5725" s="193" t="str">
        <f t="shared" ref="G5725:M5725" si="11040">G$119</f>
        <v>Long, Kristin</v>
      </c>
      <c r="H5725" s="193" t="str">
        <f t="shared" si="11040"/>
        <v>Preston, Peter</v>
      </c>
      <c r="I5725" s="193" t="str">
        <f t="shared" si="11040"/>
        <v>HO122</v>
      </c>
      <c r="J5725" s="193" t="str">
        <f t="shared" si="11040"/>
        <v>HOT ROD CAMERAS LLC</v>
      </c>
      <c r="K5725" s="193" t="str">
        <f t="shared" si="11040"/>
        <v>all</v>
      </c>
      <c r="L5725" s="193">
        <f t="shared" si="11040"/>
        <v>0</v>
      </c>
      <c r="M5725" s="193">
        <f t="shared" si="11040"/>
        <v>0</v>
      </c>
      <c r="N5725" s="193" t="str">
        <f t="shared" si="10998"/>
        <v>Personal Care</v>
      </c>
      <c r="AA5725" s="193">
        <f t="shared" si="10945"/>
        <v>0</v>
      </c>
      <c r="AB5725" s="193" t="str">
        <f t="shared" ref="AB5725" si="11041">AB$119</f>
        <v>Preston, Peter</v>
      </c>
    </row>
    <row r="5726" spans="1:28" s="188" customFormat="1" ht="17.399999999999999">
      <c r="A5726" s="193" t="str">
        <f t="shared" si="10940"/>
        <v>Personal Care</v>
      </c>
      <c r="B5726" s="193" t="str">
        <f t="shared" si="10941"/>
        <v>IM267Personal Care</v>
      </c>
      <c r="C5726" s="193" t="str">
        <f t="shared" si="10942"/>
        <v>Personal CarePreston, Peter</v>
      </c>
      <c r="D5726" s="193"/>
      <c r="E5726" s="193"/>
      <c r="F5726" s="193" t="str">
        <f t="shared" si="10943"/>
        <v>Personal CareLong, Kristin</v>
      </c>
      <c r="G5726" s="193" t="str">
        <f t="shared" ref="G5726:M5726" si="11042">G$120</f>
        <v>Long, Kristin</v>
      </c>
      <c r="H5726" s="193" t="str">
        <f t="shared" si="11042"/>
        <v>Preston, Peter</v>
      </c>
      <c r="I5726" s="193" t="str">
        <f t="shared" si="11042"/>
        <v>IM267</v>
      </c>
      <c r="J5726" s="193" t="str">
        <f t="shared" si="11042"/>
        <v>IMAGE ONE ENTERPRISES LLC</v>
      </c>
      <c r="K5726" s="193" t="str">
        <f t="shared" si="11042"/>
        <v>all</v>
      </c>
      <c r="L5726" s="193">
        <f t="shared" si="11042"/>
        <v>0</v>
      </c>
      <c r="M5726" s="193">
        <f t="shared" si="11042"/>
        <v>0</v>
      </c>
      <c r="N5726" s="193" t="str">
        <f t="shared" si="10998"/>
        <v>Personal Care</v>
      </c>
      <c r="AA5726" s="193">
        <f t="shared" si="10945"/>
        <v>0</v>
      </c>
      <c r="AB5726" s="193" t="str">
        <f t="shared" ref="AB5726" si="11043">AB$120</f>
        <v>Preston, Peter</v>
      </c>
    </row>
    <row r="5727" spans="1:28" s="188" customFormat="1" ht="17.399999999999999">
      <c r="A5727" s="193" t="str">
        <f t="shared" si="10940"/>
        <v>Personal Care</v>
      </c>
      <c r="B5727" s="193" t="str">
        <f t="shared" si="10941"/>
        <v>JO461Personal Care</v>
      </c>
      <c r="C5727" s="193" t="str">
        <f t="shared" si="10942"/>
        <v>Personal CarePreston, Peter</v>
      </c>
      <c r="D5727" s="193"/>
      <c r="E5727" s="193"/>
      <c r="F5727" s="193" t="str">
        <f t="shared" si="10943"/>
        <v>Personal CareLong, Kristin</v>
      </c>
      <c r="G5727" s="193" t="str">
        <f t="shared" ref="G5727:M5727" si="11044">G$121</f>
        <v>Long, Kristin</v>
      </c>
      <c r="H5727" s="193" t="str">
        <f t="shared" si="11044"/>
        <v>Preston, Peter</v>
      </c>
      <c r="I5727" s="193" t="str">
        <f t="shared" si="11044"/>
        <v>JO461</v>
      </c>
      <c r="J5727" s="193" t="str">
        <f t="shared" si="11044"/>
        <v>JOE CAMERA INC</v>
      </c>
      <c r="K5727" s="193" t="str">
        <f t="shared" si="11044"/>
        <v>all</v>
      </c>
      <c r="L5727" s="193">
        <f t="shared" si="11044"/>
        <v>0</v>
      </c>
      <c r="M5727" s="193">
        <f t="shared" si="11044"/>
        <v>0</v>
      </c>
      <c r="N5727" s="193" t="str">
        <f t="shared" si="10998"/>
        <v>Personal Care</v>
      </c>
      <c r="AA5727" s="193">
        <f t="shared" si="10945"/>
        <v>0</v>
      </c>
      <c r="AB5727" s="193" t="str">
        <f t="shared" ref="AB5727" si="11045">AB$121</f>
        <v>Preston, Peter</v>
      </c>
    </row>
    <row r="5728" spans="1:28" s="188" customFormat="1" ht="17.399999999999999">
      <c r="A5728" s="193" t="str">
        <f t="shared" si="10940"/>
        <v>Personal Care</v>
      </c>
      <c r="B5728" s="193" t="str">
        <f t="shared" si="10941"/>
        <v>NL001Personal Care</v>
      </c>
      <c r="C5728" s="193" t="str">
        <f t="shared" si="10942"/>
        <v>Personal CarePreston, Peter</v>
      </c>
      <c r="D5728" s="193"/>
      <c r="E5728" s="193"/>
      <c r="F5728" s="193" t="str">
        <f t="shared" si="10943"/>
        <v>Personal CareLong, Kristin</v>
      </c>
      <c r="G5728" s="193" t="str">
        <f t="shared" ref="G5728:M5728" si="11046">G$122</f>
        <v>Long, Kristin</v>
      </c>
      <c r="H5728" s="193" t="str">
        <f t="shared" si="11046"/>
        <v>Preston, Peter</v>
      </c>
      <c r="I5728" s="193" t="str">
        <f t="shared" si="11046"/>
        <v>NL001</v>
      </c>
      <c r="J5728" s="193" t="str">
        <f t="shared" si="11046"/>
        <v>NL2K ENTERPRISES INC</v>
      </c>
      <c r="K5728" s="193" t="str">
        <f t="shared" si="11046"/>
        <v>all</v>
      </c>
      <c r="L5728" s="193">
        <f t="shared" si="11046"/>
        <v>0</v>
      </c>
      <c r="M5728" s="193">
        <f t="shared" si="11046"/>
        <v>0</v>
      </c>
      <c r="N5728" s="193" t="str">
        <f t="shared" si="10998"/>
        <v>Personal Care</v>
      </c>
      <c r="AA5728" s="193">
        <f t="shared" si="10945"/>
        <v>0</v>
      </c>
      <c r="AB5728" s="193" t="str">
        <f t="shared" ref="AB5728" si="11047">AB$122</f>
        <v>Preston, Peter</v>
      </c>
    </row>
    <row r="5729" spans="1:28" s="188" customFormat="1" ht="17.399999999999999">
      <c r="A5729" s="193" t="str">
        <f t="shared" si="10940"/>
        <v>Personal Care</v>
      </c>
      <c r="B5729" s="193" t="str">
        <f t="shared" si="10941"/>
        <v>PA446Personal Care</v>
      </c>
      <c r="C5729" s="193" t="str">
        <f t="shared" si="10942"/>
        <v>Personal CarePreston, Peter</v>
      </c>
      <c r="D5729" s="193"/>
      <c r="E5729" s="193"/>
      <c r="F5729" s="193" t="str">
        <f t="shared" si="10943"/>
        <v>Personal CareLong, Kristin</v>
      </c>
      <c r="G5729" s="193" t="str">
        <f t="shared" ref="G5729:M5729" si="11048">G$123</f>
        <v>Long, Kristin</v>
      </c>
      <c r="H5729" s="193" t="str">
        <f t="shared" si="11048"/>
        <v>Preston, Peter</v>
      </c>
      <c r="I5729" s="193" t="str">
        <f t="shared" si="11048"/>
        <v>PA446</v>
      </c>
      <c r="J5729" s="193" t="str">
        <f t="shared" si="11048"/>
        <v>PAUL'S PHOTO INC</v>
      </c>
      <c r="K5729" s="193" t="str">
        <f t="shared" si="11048"/>
        <v>all</v>
      </c>
      <c r="L5729" s="193">
        <f t="shared" si="11048"/>
        <v>0</v>
      </c>
      <c r="M5729" s="193">
        <f t="shared" si="11048"/>
        <v>0</v>
      </c>
      <c r="N5729" s="193" t="str">
        <f t="shared" si="10998"/>
        <v>Personal Care</v>
      </c>
      <c r="AA5729" s="193">
        <f t="shared" si="10945"/>
        <v>0</v>
      </c>
      <c r="AB5729" s="193" t="str">
        <f t="shared" ref="AB5729" si="11049">AB$123</f>
        <v>Preston, Peter</v>
      </c>
    </row>
    <row r="5730" spans="1:28" s="188" customFormat="1" ht="17.399999999999999">
      <c r="A5730" s="193" t="str">
        <f t="shared" si="10940"/>
        <v>Personal Care</v>
      </c>
      <c r="B5730" s="193" t="str">
        <f t="shared" si="10941"/>
        <v>PI458Personal Care</v>
      </c>
      <c r="C5730" s="193" t="str">
        <f t="shared" si="10942"/>
        <v>Personal CarePreston, Peter</v>
      </c>
      <c r="D5730" s="193"/>
      <c r="E5730" s="193"/>
      <c r="F5730" s="193" t="str">
        <f t="shared" si="10943"/>
        <v>Personal CareLong, Kristin</v>
      </c>
      <c r="G5730" s="193" t="str">
        <f t="shared" ref="G5730:M5730" si="11050">G$124</f>
        <v>Long, Kristin</v>
      </c>
      <c r="H5730" s="193" t="str">
        <f t="shared" si="11050"/>
        <v>Preston, Peter</v>
      </c>
      <c r="I5730" s="193" t="str">
        <f t="shared" si="11050"/>
        <v>PI458</v>
      </c>
      <c r="J5730" s="193" t="str">
        <f t="shared" si="11050"/>
        <v>PICTURELINE INC</v>
      </c>
      <c r="K5730" s="193" t="str">
        <f t="shared" si="11050"/>
        <v>all</v>
      </c>
      <c r="L5730" s="193">
        <f t="shared" si="11050"/>
        <v>0</v>
      </c>
      <c r="M5730" s="193">
        <f t="shared" si="11050"/>
        <v>0</v>
      </c>
      <c r="N5730" s="193" t="str">
        <f t="shared" si="10998"/>
        <v>Personal Care</v>
      </c>
      <c r="AA5730" s="193">
        <f t="shared" si="10945"/>
        <v>0</v>
      </c>
      <c r="AB5730" s="193" t="str">
        <f t="shared" ref="AB5730" si="11051">AB$124</f>
        <v>Preston, Peter</v>
      </c>
    </row>
    <row r="5731" spans="1:28" s="188" customFormat="1" ht="17.399999999999999">
      <c r="A5731" s="193" t="str">
        <f t="shared" si="10940"/>
        <v>Personal Care</v>
      </c>
      <c r="B5731" s="193" t="str">
        <f t="shared" si="10941"/>
        <v>SA065Personal Care</v>
      </c>
      <c r="C5731" s="193" t="str">
        <f t="shared" si="10942"/>
        <v>Personal CarePreston, Peter</v>
      </c>
      <c r="D5731" s="193"/>
      <c r="E5731" s="193"/>
      <c r="F5731" s="193" t="str">
        <f t="shared" si="10943"/>
        <v>Personal CareLong, Kristin</v>
      </c>
      <c r="G5731" s="193" t="str">
        <f t="shared" ref="G5731:M5731" si="11052">G$125</f>
        <v>Long, Kristin</v>
      </c>
      <c r="H5731" s="193" t="str">
        <f t="shared" si="11052"/>
        <v>Preston, Peter</v>
      </c>
      <c r="I5731" s="193" t="str">
        <f t="shared" si="11052"/>
        <v>SA065</v>
      </c>
      <c r="J5731" s="193" t="str">
        <f t="shared" si="11052"/>
        <v>SAMY'S CAMERA #CCL17</v>
      </c>
      <c r="K5731" s="193" t="str">
        <f t="shared" si="11052"/>
        <v>all</v>
      </c>
      <c r="L5731" s="193">
        <f t="shared" si="11052"/>
        <v>0</v>
      </c>
      <c r="M5731" s="193">
        <f t="shared" si="11052"/>
        <v>0</v>
      </c>
      <c r="N5731" s="193" t="str">
        <f t="shared" si="10998"/>
        <v>Personal Care</v>
      </c>
      <c r="AA5731" s="193">
        <f t="shared" si="10945"/>
        <v>0</v>
      </c>
      <c r="AB5731" s="193" t="str">
        <f t="shared" ref="AB5731" si="11053">AB$125</f>
        <v>Preston, Peter</v>
      </c>
    </row>
    <row r="5732" spans="1:28" s="188" customFormat="1" ht="17.399999999999999">
      <c r="A5732" s="193" t="str">
        <f t="shared" si="10940"/>
        <v>Personal Care</v>
      </c>
      <c r="B5732" s="193" t="str">
        <f t="shared" si="10941"/>
        <v>0Personal Care</v>
      </c>
      <c r="C5732" s="193" t="str">
        <f t="shared" si="10942"/>
        <v>Personal Care0</v>
      </c>
      <c r="D5732" s="193"/>
      <c r="E5732" s="193"/>
      <c r="F5732" s="193" t="str">
        <f t="shared" si="10943"/>
        <v>Personal Care0</v>
      </c>
      <c r="G5732" s="193">
        <f t="shared" ref="G5732:M5732" si="11054">G$126</f>
        <v>0</v>
      </c>
      <c r="H5732" s="193">
        <f t="shared" si="11054"/>
        <v>0</v>
      </c>
      <c r="I5732" s="193">
        <f t="shared" si="11054"/>
        <v>0</v>
      </c>
      <c r="J5732" s="193">
        <f t="shared" si="11054"/>
        <v>0</v>
      </c>
      <c r="K5732" s="193">
        <f t="shared" si="11054"/>
        <v>0</v>
      </c>
      <c r="L5732" s="193">
        <f t="shared" si="11054"/>
        <v>0</v>
      </c>
      <c r="M5732" s="193">
        <f t="shared" si="11054"/>
        <v>0</v>
      </c>
      <c r="N5732" s="193" t="str">
        <f t="shared" si="10998"/>
        <v>Personal Care</v>
      </c>
      <c r="AA5732" s="193">
        <f t="shared" si="10945"/>
        <v>0</v>
      </c>
      <c r="AB5732" s="193">
        <f t="shared" ref="AB5732" si="11055">AB$126</f>
        <v>0</v>
      </c>
    </row>
    <row r="5733" spans="1:28" s="188" customFormat="1" ht="17.399999999999999">
      <c r="A5733" s="193" t="str">
        <f t="shared" si="10940"/>
        <v>Personal Care</v>
      </c>
      <c r="B5733" s="193" t="str">
        <f t="shared" si="10941"/>
        <v>0Personal Care</v>
      </c>
      <c r="C5733" s="193" t="str">
        <f t="shared" si="10942"/>
        <v>Personal Care0</v>
      </c>
      <c r="D5733" s="193"/>
      <c r="E5733" s="193"/>
      <c r="F5733" s="193" t="str">
        <f t="shared" si="10943"/>
        <v>Personal Care0</v>
      </c>
      <c r="G5733" s="193">
        <f t="shared" ref="G5733:M5733" si="11056">G$127</f>
        <v>0</v>
      </c>
      <c r="H5733" s="193">
        <f t="shared" si="11056"/>
        <v>0</v>
      </c>
      <c r="I5733" s="193">
        <f t="shared" si="11056"/>
        <v>0</v>
      </c>
      <c r="J5733" s="193">
        <f t="shared" si="11056"/>
        <v>0</v>
      </c>
      <c r="K5733" s="193">
        <f t="shared" si="11056"/>
        <v>0</v>
      </c>
      <c r="L5733" s="193">
        <f t="shared" si="11056"/>
        <v>0</v>
      </c>
      <c r="M5733" s="193">
        <f t="shared" si="11056"/>
        <v>0</v>
      </c>
      <c r="N5733" s="193" t="str">
        <f t="shared" si="10998"/>
        <v>Personal Care</v>
      </c>
      <c r="AA5733" s="193">
        <f t="shared" si="10945"/>
        <v>0</v>
      </c>
      <c r="AB5733" s="193">
        <f t="shared" ref="AB5733" si="11057">AB$127</f>
        <v>0</v>
      </c>
    </row>
    <row r="5734" spans="1:28" s="188" customFormat="1" ht="17.399999999999999">
      <c r="A5734" s="193" t="str">
        <f t="shared" si="10940"/>
        <v>Personal Care</v>
      </c>
      <c r="B5734" s="193" t="str">
        <f t="shared" si="10941"/>
        <v>AB240Personal Care</v>
      </c>
      <c r="C5734" s="193" t="str">
        <f t="shared" si="10942"/>
        <v>Personal CareChao, Kai</v>
      </c>
      <c r="D5734" s="193"/>
      <c r="E5734" s="193"/>
      <c r="F5734" s="193" t="str">
        <f t="shared" si="10943"/>
        <v>Personal CareRichardson, Vicki</v>
      </c>
      <c r="G5734" s="193" t="str">
        <f t="shared" ref="G5734:M5734" si="11058">G$128</f>
        <v>Richardson, Vicki</v>
      </c>
      <c r="H5734" s="193" t="str">
        <f t="shared" si="11058"/>
        <v>Chao, Kai</v>
      </c>
      <c r="I5734" s="193" t="str">
        <f t="shared" si="11058"/>
        <v>AB240</v>
      </c>
      <c r="J5734" s="193" t="str">
        <f t="shared" si="11058"/>
        <v>ABC APPLIANCE  (arc)</v>
      </c>
      <c r="K5734" s="193" t="str">
        <f t="shared" si="11058"/>
        <v>all</v>
      </c>
      <c r="L5734" s="193">
        <f t="shared" si="11058"/>
        <v>0</v>
      </c>
      <c r="M5734" s="193">
        <f t="shared" si="11058"/>
        <v>0</v>
      </c>
      <c r="N5734" s="193" t="str">
        <f t="shared" si="10998"/>
        <v>Personal Care</v>
      </c>
      <c r="AA5734" s="193">
        <f t="shared" si="10945"/>
        <v>0</v>
      </c>
      <c r="AB5734" s="193" t="str">
        <f t="shared" ref="AB5734" si="11059">AB$128</f>
        <v>Chao, Kai</v>
      </c>
    </row>
    <row r="5735" spans="1:28" s="188" customFormat="1" ht="17.399999999999999">
      <c r="A5735" s="193" t="str">
        <f t="shared" si="10940"/>
        <v>Personal Care</v>
      </c>
      <c r="B5735" s="193" t="str">
        <f t="shared" si="10941"/>
        <v>GO651Personal Care</v>
      </c>
      <c r="C5735" s="193" t="str">
        <f t="shared" si="10942"/>
        <v>Personal CareChao, Kai</v>
      </c>
      <c r="D5735" s="193"/>
      <c r="E5735" s="193"/>
      <c r="F5735" s="193" t="str">
        <f t="shared" si="10943"/>
        <v>Personal CareRichardson, Vicki</v>
      </c>
      <c r="G5735" s="193" t="str">
        <f t="shared" ref="G5735:M5735" si="11060">G$129</f>
        <v>Richardson, Vicki</v>
      </c>
      <c r="H5735" s="193" t="str">
        <f t="shared" si="11060"/>
        <v>Chao, Kai</v>
      </c>
      <c r="I5735" s="193" t="str">
        <f t="shared" si="11060"/>
        <v>GO651</v>
      </c>
      <c r="J5735" s="193" t="str">
        <f t="shared" si="11060"/>
        <v>GOOD FORTUNE SUPERMARKET</v>
      </c>
      <c r="K5735" s="193" t="str">
        <f t="shared" si="11060"/>
        <v>all</v>
      </c>
      <c r="L5735" s="193">
        <f t="shared" si="11060"/>
        <v>0</v>
      </c>
      <c r="M5735" s="193">
        <f t="shared" si="11060"/>
        <v>0</v>
      </c>
      <c r="N5735" s="193" t="str">
        <f t="shared" si="10998"/>
        <v>Personal Care</v>
      </c>
      <c r="AA5735" s="193">
        <f t="shared" si="10945"/>
        <v>0</v>
      </c>
      <c r="AB5735" s="193" t="str">
        <f t="shared" ref="AB5735" si="11061">AB$129</f>
        <v>Chao, Kai</v>
      </c>
    </row>
    <row r="5736" spans="1:28" s="188" customFormat="1" ht="17.399999999999999">
      <c r="A5736" s="193" t="str">
        <f t="shared" si="10940"/>
        <v>Personal Care</v>
      </c>
      <c r="B5736" s="193" t="str">
        <f t="shared" si="10941"/>
        <v>JA081Personal Care</v>
      </c>
      <c r="C5736" s="193" t="str">
        <f t="shared" si="10942"/>
        <v>Personal CareChao, Kai</v>
      </c>
      <c r="D5736" s="193"/>
      <c r="E5736" s="193"/>
      <c r="F5736" s="193" t="str">
        <f t="shared" si="10943"/>
        <v>Personal CareRichardson, Vicki</v>
      </c>
      <c r="G5736" s="193" t="str">
        <f t="shared" ref="G5736:M5736" si="11062">G$130</f>
        <v>Richardson, Vicki</v>
      </c>
      <c r="H5736" s="193" t="str">
        <f t="shared" si="11062"/>
        <v>Chao, Kai</v>
      </c>
      <c r="I5736" s="193" t="str">
        <f t="shared" si="11062"/>
        <v>JA081</v>
      </c>
      <c r="J5736" s="193" t="str">
        <f t="shared" si="11062"/>
        <v>JAS GROUP, INC.</v>
      </c>
      <c r="K5736" s="193" t="str">
        <f t="shared" si="11062"/>
        <v>all</v>
      </c>
      <c r="L5736" s="193">
        <f t="shared" si="11062"/>
        <v>0</v>
      </c>
      <c r="M5736" s="193">
        <f t="shared" si="11062"/>
        <v>0</v>
      </c>
      <c r="N5736" s="193" t="str">
        <f t="shared" si="10998"/>
        <v>Personal Care</v>
      </c>
      <c r="AA5736" s="193">
        <f t="shared" si="10945"/>
        <v>0</v>
      </c>
      <c r="AB5736" s="193" t="str">
        <f t="shared" ref="AB5736" si="11063">AB$130</f>
        <v>Chao, Kai</v>
      </c>
    </row>
    <row r="5737" spans="1:28" s="188" customFormat="1" ht="17.399999999999999">
      <c r="A5737" s="193" t="str">
        <f t="shared" si="10940"/>
        <v>Personal Care</v>
      </c>
      <c r="B5737" s="193" t="str">
        <f t="shared" si="10941"/>
        <v>JA100Personal Care</v>
      </c>
      <c r="C5737" s="193" t="str">
        <f t="shared" si="10942"/>
        <v>Personal CareChao, Kai</v>
      </c>
      <c r="D5737" s="193"/>
      <c r="E5737" s="193"/>
      <c r="F5737" s="193" t="str">
        <f t="shared" si="10943"/>
        <v>Personal CareRichardson, Vicki</v>
      </c>
      <c r="G5737" s="193" t="str">
        <f t="shared" ref="G5737:M5737" si="11064">G$131</f>
        <v>Richardson, Vicki</v>
      </c>
      <c r="H5737" s="193" t="str">
        <f t="shared" si="11064"/>
        <v>Chao, Kai</v>
      </c>
      <c r="I5737" s="193" t="str">
        <f t="shared" si="11064"/>
        <v>JA100</v>
      </c>
      <c r="J5737" s="193" t="str">
        <f t="shared" si="11064"/>
        <v>JFC INTERNATIONAL</v>
      </c>
      <c r="K5737" s="193" t="str">
        <f t="shared" si="11064"/>
        <v>all</v>
      </c>
      <c r="L5737" s="193">
        <f t="shared" si="11064"/>
        <v>0</v>
      </c>
      <c r="M5737" s="193">
        <f t="shared" si="11064"/>
        <v>0</v>
      </c>
      <c r="N5737" s="193" t="str">
        <f t="shared" si="10998"/>
        <v>Personal Care</v>
      </c>
      <c r="AA5737" s="193">
        <f t="shared" si="10945"/>
        <v>0</v>
      </c>
      <c r="AB5737" s="193" t="str">
        <f t="shared" ref="AB5737" si="11065">AB$131</f>
        <v>Chao, Kai</v>
      </c>
    </row>
    <row r="5738" spans="1:28" s="188" customFormat="1" ht="17.399999999999999">
      <c r="A5738" s="193" t="str">
        <f t="shared" si="10940"/>
        <v>Personal Care</v>
      </c>
      <c r="B5738" s="193" t="str">
        <f t="shared" si="10941"/>
        <v>KI090Personal Care</v>
      </c>
      <c r="C5738" s="193" t="str">
        <f t="shared" si="10942"/>
        <v>Personal CareChao, Kai</v>
      </c>
      <c r="D5738" s="193"/>
      <c r="E5738" s="193"/>
      <c r="F5738" s="193" t="str">
        <f t="shared" si="10943"/>
        <v>Personal CareRichardson, Vicki</v>
      </c>
      <c r="G5738" s="193" t="str">
        <f t="shared" ref="G5738:M5738" si="11066">G$132</f>
        <v>Richardson, Vicki</v>
      </c>
      <c r="H5738" s="193" t="str">
        <f t="shared" si="11066"/>
        <v>Chao, Kai</v>
      </c>
      <c r="I5738" s="193" t="str">
        <f t="shared" si="11066"/>
        <v>KI090</v>
      </c>
      <c r="J5738" s="193" t="str">
        <f t="shared" si="11066"/>
        <v>KIM'S HOME</v>
      </c>
      <c r="K5738" s="193" t="str">
        <f t="shared" si="11066"/>
        <v>all</v>
      </c>
      <c r="L5738" s="193">
        <f t="shared" si="11066"/>
        <v>0</v>
      </c>
      <c r="M5738" s="193">
        <f t="shared" si="11066"/>
        <v>0</v>
      </c>
      <c r="N5738" s="193" t="str">
        <f t="shared" si="10998"/>
        <v>Personal Care</v>
      </c>
      <c r="AA5738" s="193">
        <f t="shared" si="10945"/>
        <v>0</v>
      </c>
      <c r="AB5738" s="193" t="str">
        <f t="shared" ref="AB5738" si="11067">AB$132</f>
        <v>Chao, Kai</v>
      </c>
    </row>
    <row r="5739" spans="1:28" s="188" customFormat="1" ht="17.399999999999999">
      <c r="A5739" s="193" t="str">
        <f t="shared" si="10940"/>
        <v>Personal Care</v>
      </c>
      <c r="B5739" s="193" t="str">
        <f t="shared" si="10941"/>
        <v>SA152Personal Care</v>
      </c>
      <c r="C5739" s="193" t="str">
        <f t="shared" si="10942"/>
        <v>Personal CareChao, Kai</v>
      </c>
      <c r="D5739" s="193"/>
      <c r="E5739" s="193"/>
      <c r="F5739" s="193" t="str">
        <f t="shared" si="10943"/>
        <v>Personal CareRichardson, Vicki</v>
      </c>
      <c r="G5739" s="193" t="str">
        <f t="shared" ref="G5739:M5739" si="11068">G$133</f>
        <v>Richardson, Vicki</v>
      </c>
      <c r="H5739" s="193" t="str">
        <f t="shared" si="11068"/>
        <v>Chao, Kai</v>
      </c>
      <c r="I5739" s="193" t="str">
        <f t="shared" si="11068"/>
        <v>SA152</v>
      </c>
      <c r="J5739" s="193" t="str">
        <f t="shared" si="11068"/>
        <v>SAVE LOT INT'L CORP</v>
      </c>
      <c r="K5739" s="193" t="str">
        <f t="shared" si="11068"/>
        <v>all</v>
      </c>
      <c r="L5739" s="193">
        <f t="shared" si="11068"/>
        <v>0</v>
      </c>
      <c r="M5739" s="193">
        <f t="shared" si="11068"/>
        <v>0</v>
      </c>
      <c r="N5739" s="193" t="str">
        <f t="shared" si="10998"/>
        <v>Personal Care</v>
      </c>
      <c r="AA5739" s="193">
        <f t="shared" si="10945"/>
        <v>0</v>
      </c>
      <c r="AB5739" s="193" t="str">
        <f t="shared" ref="AB5739" si="11069">AB$133</f>
        <v>Chao, Kai</v>
      </c>
    </row>
    <row r="5740" spans="1:28" s="188" customFormat="1" ht="17.399999999999999">
      <c r="A5740" s="193" t="str">
        <f t="shared" si="10940"/>
        <v>Personal Care</v>
      </c>
      <c r="B5740" s="193" t="str">
        <f t="shared" si="10941"/>
        <v>TA292Personal Care</v>
      </c>
      <c r="C5740" s="193" t="str">
        <f t="shared" si="10942"/>
        <v>Personal CareChao, Kai</v>
      </c>
      <c r="D5740" s="193"/>
      <c r="E5740" s="193"/>
      <c r="F5740" s="193" t="str">
        <f t="shared" si="10943"/>
        <v>Personal CareRichardson, Vicki</v>
      </c>
      <c r="G5740" s="193" t="str">
        <f t="shared" ref="G5740:M5740" si="11070">G$134</f>
        <v>Richardson, Vicki</v>
      </c>
      <c r="H5740" s="193" t="str">
        <f t="shared" si="11070"/>
        <v>Chao, Kai</v>
      </c>
      <c r="I5740" s="193" t="str">
        <f t="shared" si="11070"/>
        <v>TA292</v>
      </c>
      <c r="J5740" s="193" t="str">
        <f t="shared" si="11070"/>
        <v>TAK SHING HONG INC</v>
      </c>
      <c r="K5740" s="193" t="str">
        <f t="shared" si="11070"/>
        <v>all</v>
      </c>
      <c r="L5740" s="193">
        <f t="shared" si="11070"/>
        <v>0</v>
      </c>
      <c r="M5740" s="193">
        <f t="shared" si="11070"/>
        <v>0</v>
      </c>
      <c r="N5740" s="193" t="str">
        <f t="shared" si="10998"/>
        <v>Personal Care</v>
      </c>
      <c r="AA5740" s="193">
        <f t="shared" si="10945"/>
        <v>0</v>
      </c>
      <c r="AB5740" s="193" t="str">
        <f t="shared" ref="AB5740" si="11071">AB$134</f>
        <v>Chao, Kai</v>
      </c>
    </row>
    <row r="5741" spans="1:28" s="188" customFormat="1" ht="17.399999999999999">
      <c r="A5741" s="193" t="str">
        <f t="shared" si="10940"/>
        <v>Personal Care</v>
      </c>
      <c r="B5741" s="193" t="str">
        <f t="shared" si="10941"/>
        <v>0Personal Care</v>
      </c>
      <c r="C5741" s="193" t="str">
        <f t="shared" si="10942"/>
        <v>Personal Care0</v>
      </c>
      <c r="D5741" s="193"/>
      <c r="E5741" s="193"/>
      <c r="F5741" s="193" t="str">
        <f t="shared" si="10943"/>
        <v>Personal Care0</v>
      </c>
      <c r="G5741" s="193">
        <f t="shared" ref="G5741:M5741" si="11072">G$135</f>
        <v>0</v>
      </c>
      <c r="H5741" s="193">
        <f t="shared" si="11072"/>
        <v>0</v>
      </c>
      <c r="I5741" s="193">
        <f t="shared" si="11072"/>
        <v>0</v>
      </c>
      <c r="J5741" s="193">
        <f t="shared" si="11072"/>
        <v>0</v>
      </c>
      <c r="K5741" s="193">
        <f t="shared" si="11072"/>
        <v>0</v>
      </c>
      <c r="L5741" s="193">
        <f t="shared" si="11072"/>
        <v>0</v>
      </c>
      <c r="M5741" s="193">
        <f t="shared" si="11072"/>
        <v>0</v>
      </c>
      <c r="N5741" s="193" t="str">
        <f t="shared" si="10998"/>
        <v>Personal Care</v>
      </c>
      <c r="AA5741" s="193">
        <f t="shared" si="10945"/>
        <v>0</v>
      </c>
      <c r="AB5741" s="193">
        <f t="shared" ref="AB5741" si="11073">AB$135</f>
        <v>0</v>
      </c>
    </row>
    <row r="5742" spans="1:28" s="188" customFormat="1" ht="17.399999999999999">
      <c r="A5742" s="193" t="str">
        <f t="shared" ref="A5742:A5805" si="11074">T$19</f>
        <v>Personal Care</v>
      </c>
      <c r="B5742" s="193" t="str">
        <f t="shared" ref="B5742:B5805" si="11075">CONCATENATE(I5742,A5742)</f>
        <v>0Personal Care</v>
      </c>
      <c r="C5742" s="193" t="str">
        <f t="shared" ref="C5742:C5805" si="11076">CONCATENATE(A5742,H5742)</f>
        <v>Personal Care0</v>
      </c>
      <c r="D5742" s="193"/>
      <c r="E5742" s="193"/>
      <c r="F5742" s="193" t="str">
        <f t="shared" ref="F5742:F5805" si="11077">CONCATENATE(A5742,G5742)</f>
        <v>Personal Care0</v>
      </c>
      <c r="G5742" s="193">
        <f t="shared" ref="G5742:M5742" si="11078">G$136</f>
        <v>0</v>
      </c>
      <c r="H5742" s="193">
        <f t="shared" si="11078"/>
        <v>0</v>
      </c>
      <c r="I5742" s="193">
        <f t="shared" si="11078"/>
        <v>0</v>
      </c>
      <c r="J5742" s="193">
        <f t="shared" si="11078"/>
        <v>0</v>
      </c>
      <c r="K5742" s="193">
        <f t="shared" si="11078"/>
        <v>0</v>
      </c>
      <c r="L5742" s="193">
        <f t="shared" si="11078"/>
        <v>0</v>
      </c>
      <c r="M5742" s="193">
        <f t="shared" si="11078"/>
        <v>0</v>
      </c>
      <c r="N5742" s="193" t="str">
        <f t="shared" si="10998"/>
        <v>Personal Care</v>
      </c>
      <c r="AA5742" s="193">
        <f t="shared" ref="AA5742:AA5805" si="11079">AT$19</f>
        <v>0</v>
      </c>
      <c r="AB5742" s="193">
        <f t="shared" ref="AB5742" si="11080">AB$136</f>
        <v>0</v>
      </c>
    </row>
    <row r="5743" spans="1:28" s="188" customFormat="1" ht="17.399999999999999">
      <c r="A5743" s="193" t="str">
        <f t="shared" si="11074"/>
        <v>Personal Care</v>
      </c>
      <c r="B5743" s="193" t="str">
        <f t="shared" si="11075"/>
        <v>AAFESPersonal Care</v>
      </c>
      <c r="C5743" s="193" t="str">
        <f t="shared" si="11076"/>
        <v>Personal CareFleming, Bern</v>
      </c>
      <c r="D5743" s="193"/>
      <c r="E5743" s="193"/>
      <c r="F5743" s="193" t="str">
        <f t="shared" si="11077"/>
        <v>Personal CareRichardson, Vicki</v>
      </c>
      <c r="G5743" s="193" t="str">
        <f t="shared" ref="G5743:M5743" si="11081">G$137</f>
        <v>Richardson, Vicki</v>
      </c>
      <c r="H5743" s="193" t="str">
        <f t="shared" si="11081"/>
        <v>Fleming, Bern</v>
      </c>
      <c r="I5743" s="193" t="str">
        <f t="shared" si="11081"/>
        <v>AAFES</v>
      </c>
      <c r="J5743" s="193" t="str">
        <f t="shared" si="11081"/>
        <v>EXCHANGE CATALOG SAL</v>
      </c>
      <c r="K5743" s="193" t="str">
        <f t="shared" si="11081"/>
        <v>all</v>
      </c>
      <c r="L5743" s="193">
        <f t="shared" si="11081"/>
        <v>0</v>
      </c>
      <c r="M5743" s="193">
        <f t="shared" si="11081"/>
        <v>0</v>
      </c>
      <c r="N5743" s="193" t="str">
        <f t="shared" si="10998"/>
        <v>Personal Care</v>
      </c>
      <c r="AA5743" s="193">
        <f t="shared" si="11079"/>
        <v>0</v>
      </c>
      <c r="AB5743" s="193" t="str">
        <f t="shared" ref="AB5743" si="11082">AB$137</f>
        <v>Fleming, Bern</v>
      </c>
    </row>
    <row r="5744" spans="1:28" s="188" customFormat="1" ht="17.399999999999999">
      <c r="A5744" s="193" t="str">
        <f t="shared" si="11074"/>
        <v>Personal Care</v>
      </c>
      <c r="B5744" s="193" t="str">
        <f t="shared" si="11075"/>
        <v>AK050Personal Care</v>
      </c>
      <c r="C5744" s="193" t="str">
        <f t="shared" si="11076"/>
        <v>Personal CareFleming, Bern</v>
      </c>
      <c r="D5744" s="193"/>
      <c r="E5744" s="193"/>
      <c r="F5744" s="193" t="str">
        <f t="shared" si="11077"/>
        <v>Personal CareRichardson, Vicki</v>
      </c>
      <c r="G5744" s="193" t="str">
        <f t="shared" ref="G5744:M5744" si="11083">G$138</f>
        <v>Richardson, Vicki</v>
      </c>
      <c r="H5744" s="193" t="str">
        <f t="shared" si="11083"/>
        <v>Fleming, Bern</v>
      </c>
      <c r="I5744" s="193" t="str">
        <f t="shared" si="11083"/>
        <v>AK050</v>
      </c>
      <c r="J5744" s="193" t="str">
        <f t="shared" si="11083"/>
        <v>AK DISTRIBUTORS</v>
      </c>
      <c r="K5744" s="193" t="str">
        <f t="shared" si="11083"/>
        <v>all</v>
      </c>
      <c r="L5744" s="193">
        <f t="shared" si="11083"/>
        <v>0</v>
      </c>
      <c r="M5744" s="193">
        <f t="shared" si="11083"/>
        <v>0</v>
      </c>
      <c r="N5744" s="193" t="str">
        <f t="shared" si="10998"/>
        <v>Personal Care</v>
      </c>
      <c r="AA5744" s="193">
        <f t="shared" si="11079"/>
        <v>0</v>
      </c>
      <c r="AB5744" s="193" t="str">
        <f t="shared" ref="AB5744" si="11084">AB$138</f>
        <v>Fleming, Bern</v>
      </c>
    </row>
    <row r="5745" spans="1:28" s="188" customFormat="1" ht="17.399999999999999">
      <c r="A5745" s="193" t="str">
        <f t="shared" si="11074"/>
        <v>Personal Care</v>
      </c>
      <c r="B5745" s="193" t="str">
        <f t="shared" si="11075"/>
        <v>CI776Personal Care</v>
      </c>
      <c r="C5745" s="193" t="str">
        <f t="shared" si="11076"/>
        <v>Personal CareFleming, Bern</v>
      </c>
      <c r="D5745" s="193"/>
      <c r="E5745" s="193"/>
      <c r="F5745" s="193" t="str">
        <f t="shared" si="11077"/>
        <v>Personal CareRichardson, Vicki</v>
      </c>
      <c r="G5745" s="193" t="str">
        <f t="shared" ref="G5745:M5745" si="11085">G$139</f>
        <v>Richardson, Vicki</v>
      </c>
      <c r="H5745" s="193" t="str">
        <f t="shared" si="11085"/>
        <v>Fleming, Bern</v>
      </c>
      <c r="I5745" s="193" t="str">
        <f t="shared" si="11085"/>
        <v>CI776</v>
      </c>
      <c r="J5745" s="193" t="str">
        <f t="shared" si="11085"/>
        <v>CIRCUIT CITY CORPORATION INC</v>
      </c>
      <c r="K5745" s="193" t="str">
        <f t="shared" si="11085"/>
        <v>all</v>
      </c>
      <c r="L5745" s="193">
        <f t="shared" si="11085"/>
        <v>0</v>
      </c>
      <c r="M5745" s="193">
        <f t="shared" si="11085"/>
        <v>0</v>
      </c>
      <c r="N5745" s="193" t="str">
        <f t="shared" si="10998"/>
        <v>Personal Care</v>
      </c>
      <c r="AA5745" s="193">
        <f t="shared" si="11079"/>
        <v>0</v>
      </c>
      <c r="AB5745" s="193" t="str">
        <f t="shared" ref="AB5745" si="11086">AB$139</f>
        <v>Fleming, Bern</v>
      </c>
    </row>
    <row r="5746" spans="1:28" s="188" customFormat="1" ht="17.399999999999999">
      <c r="A5746" s="193" t="str">
        <f t="shared" si="11074"/>
        <v>Personal Care</v>
      </c>
      <c r="B5746" s="193" t="str">
        <f t="shared" si="11075"/>
        <v>FI432Personal Care</v>
      </c>
      <c r="C5746" s="193" t="str">
        <f t="shared" si="11076"/>
        <v>Personal CareFleming, Bern</v>
      </c>
      <c r="D5746" s="193"/>
      <c r="E5746" s="193"/>
      <c r="F5746" s="193" t="str">
        <f t="shared" si="11077"/>
        <v>Personal CareRichardson, Vicki</v>
      </c>
      <c r="G5746" s="193" t="str">
        <f t="shared" ref="G5746:M5746" si="11087">G$140</f>
        <v>Richardson, Vicki</v>
      </c>
      <c r="H5746" s="193" t="str">
        <f t="shared" si="11087"/>
        <v>Fleming, Bern</v>
      </c>
      <c r="I5746" s="193" t="str">
        <f t="shared" si="11087"/>
        <v>FI432</v>
      </c>
      <c r="J5746" s="193" t="str">
        <f t="shared" si="11087"/>
        <v>FIUS DISTRUBTORS LLC</v>
      </c>
      <c r="K5746" s="193" t="str">
        <f t="shared" si="11087"/>
        <v>all</v>
      </c>
      <c r="L5746" s="193">
        <f t="shared" si="11087"/>
        <v>0</v>
      </c>
      <c r="M5746" s="193">
        <f t="shared" si="11087"/>
        <v>0</v>
      </c>
      <c r="N5746" s="193" t="str">
        <f t="shared" si="10998"/>
        <v>Personal Care</v>
      </c>
      <c r="AA5746" s="193">
        <f t="shared" si="11079"/>
        <v>0</v>
      </c>
      <c r="AB5746" s="193" t="str">
        <f t="shared" ref="AB5746" si="11088">AB$140</f>
        <v>Fleming, Bern</v>
      </c>
    </row>
    <row r="5747" spans="1:28" s="188" customFormat="1" ht="17.399999999999999">
      <c r="A5747" s="193" t="str">
        <f t="shared" si="11074"/>
        <v>Personal Care</v>
      </c>
      <c r="B5747" s="193" t="str">
        <f t="shared" si="11075"/>
        <v>FO080Personal Care</v>
      </c>
      <c r="C5747" s="193" t="str">
        <f t="shared" si="11076"/>
        <v>Personal CareFleming, Bern</v>
      </c>
      <c r="D5747" s="193"/>
      <c r="E5747" s="193"/>
      <c r="F5747" s="193" t="str">
        <f t="shared" si="11077"/>
        <v>Personal CareRichardson, Vicki</v>
      </c>
      <c r="G5747" s="193" t="str">
        <f t="shared" ref="G5747:M5747" si="11089">G$141</f>
        <v>Richardson, Vicki</v>
      </c>
      <c r="H5747" s="193" t="str">
        <f t="shared" si="11089"/>
        <v>Fleming, Bern</v>
      </c>
      <c r="I5747" s="193" t="str">
        <f t="shared" si="11089"/>
        <v>FO080</v>
      </c>
      <c r="J5747" s="193" t="str">
        <f t="shared" si="11089"/>
        <v>FESCO</v>
      </c>
      <c r="K5747" s="193" t="str">
        <f t="shared" si="11089"/>
        <v>all</v>
      </c>
      <c r="L5747" s="193">
        <f t="shared" si="11089"/>
        <v>0</v>
      </c>
      <c r="M5747" s="193">
        <f t="shared" si="11089"/>
        <v>0</v>
      </c>
      <c r="N5747" s="193" t="str">
        <f t="shared" si="10998"/>
        <v>Personal Care</v>
      </c>
      <c r="AA5747" s="193">
        <f t="shared" si="11079"/>
        <v>0</v>
      </c>
      <c r="AB5747" s="193" t="str">
        <f t="shared" ref="AB5747" si="11090">AB$141</f>
        <v>Fleming, Bern</v>
      </c>
    </row>
    <row r="5748" spans="1:28" s="188" customFormat="1" ht="17.399999999999999">
      <c r="A5748" s="193" t="str">
        <f t="shared" si="11074"/>
        <v>Personal Care</v>
      </c>
      <c r="B5748" s="193" t="str">
        <f t="shared" si="11075"/>
        <v>GA548Personal Care</v>
      </c>
      <c r="C5748" s="193" t="str">
        <f t="shared" si="11076"/>
        <v>Personal CareFleming, Bern</v>
      </c>
      <c r="D5748" s="193"/>
      <c r="E5748" s="193"/>
      <c r="F5748" s="193" t="str">
        <f t="shared" si="11077"/>
        <v>Personal CareRichardson, Vicki</v>
      </c>
      <c r="G5748" s="193" t="str">
        <f t="shared" ref="G5748:M5748" si="11091">G$142</f>
        <v>Richardson, Vicki</v>
      </c>
      <c r="H5748" s="193" t="str">
        <f t="shared" si="11091"/>
        <v>Fleming, Bern</v>
      </c>
      <c r="I5748" s="193" t="str">
        <f t="shared" si="11091"/>
        <v>GA548</v>
      </c>
      <c r="J5748" s="193" t="str">
        <f t="shared" si="11091"/>
        <v>IN-MOTION / GATE PETR / PROJECT HORI</v>
      </c>
      <c r="K5748" s="193" t="str">
        <f t="shared" si="11091"/>
        <v>all</v>
      </c>
      <c r="L5748" s="193">
        <f t="shared" si="11091"/>
        <v>0</v>
      </c>
      <c r="M5748" s="193">
        <f t="shared" si="11091"/>
        <v>0</v>
      </c>
      <c r="N5748" s="193" t="str">
        <f t="shared" si="10998"/>
        <v>Personal Care</v>
      </c>
      <c r="AA5748" s="193">
        <f t="shared" si="11079"/>
        <v>0</v>
      </c>
      <c r="AB5748" s="193" t="str">
        <f t="shared" ref="AB5748" si="11092">AB$142</f>
        <v>Fleming, Bern</v>
      </c>
    </row>
    <row r="5749" spans="1:28" s="188" customFormat="1" ht="17.399999999999999">
      <c r="A5749" s="193" t="str">
        <f t="shared" si="11074"/>
        <v>Personal Care</v>
      </c>
      <c r="B5749" s="193" t="str">
        <f t="shared" si="11075"/>
        <v>IN035Personal Care</v>
      </c>
      <c r="C5749" s="193" t="str">
        <f t="shared" si="11076"/>
        <v>Personal CareFleming, Bern</v>
      </c>
      <c r="D5749" s="193"/>
      <c r="E5749" s="193"/>
      <c r="F5749" s="193" t="str">
        <f t="shared" si="11077"/>
        <v>Personal CareRichardson, Vicki</v>
      </c>
      <c r="G5749" s="193" t="str">
        <f t="shared" ref="G5749:M5749" si="11093">G$143</f>
        <v>Richardson, Vicki</v>
      </c>
      <c r="H5749" s="193" t="str">
        <f t="shared" si="11093"/>
        <v>Fleming, Bern</v>
      </c>
      <c r="I5749" s="193" t="str">
        <f t="shared" si="11093"/>
        <v>IN035</v>
      </c>
      <c r="J5749" s="193" t="str">
        <f t="shared" si="11093"/>
        <v>INTERBOND CORP OF AM</v>
      </c>
      <c r="K5749" s="193" t="str">
        <f t="shared" si="11093"/>
        <v>all</v>
      </c>
      <c r="L5749" s="193">
        <f t="shared" si="11093"/>
        <v>0</v>
      </c>
      <c r="M5749" s="193">
        <f t="shared" si="11093"/>
        <v>0</v>
      </c>
      <c r="N5749" s="193" t="str">
        <f t="shared" si="10998"/>
        <v>Personal Care</v>
      </c>
      <c r="AA5749" s="193">
        <f t="shared" si="11079"/>
        <v>0</v>
      </c>
      <c r="AB5749" s="193" t="str">
        <f t="shared" ref="AB5749" si="11094">AB$143</f>
        <v>Fleming, Bern</v>
      </c>
    </row>
    <row r="5750" spans="1:28" s="188" customFormat="1" ht="17.399999999999999">
      <c r="A5750" s="193" t="str">
        <f t="shared" si="11074"/>
        <v>Personal Care</v>
      </c>
      <c r="B5750" s="193" t="str">
        <f t="shared" si="11075"/>
        <v>KO165Personal Care</v>
      </c>
      <c r="C5750" s="193" t="str">
        <f t="shared" si="11076"/>
        <v>Personal CareFleming, Bern</v>
      </c>
      <c r="D5750" s="193"/>
      <c r="E5750" s="193"/>
      <c r="F5750" s="193" t="str">
        <f t="shared" si="11077"/>
        <v>Personal CareRichardson, Vicki</v>
      </c>
      <c r="G5750" s="193" t="str">
        <f t="shared" ref="G5750:M5750" si="11095">G$144</f>
        <v>Richardson, Vicki</v>
      </c>
      <c r="H5750" s="193" t="str">
        <f t="shared" si="11095"/>
        <v>Fleming, Bern</v>
      </c>
      <c r="I5750" s="193" t="str">
        <f t="shared" si="11095"/>
        <v>KO165</v>
      </c>
      <c r="J5750" s="193" t="str">
        <f t="shared" si="11095"/>
        <v>KOHL'S</v>
      </c>
      <c r="K5750" s="193" t="str">
        <f t="shared" si="11095"/>
        <v>all</v>
      </c>
      <c r="L5750" s="193">
        <f t="shared" si="11095"/>
        <v>0</v>
      </c>
      <c r="M5750" s="193">
        <f t="shared" si="11095"/>
        <v>0</v>
      </c>
      <c r="N5750" s="193" t="str">
        <f t="shared" si="10998"/>
        <v>Personal Care</v>
      </c>
      <c r="AA5750" s="193">
        <f t="shared" si="11079"/>
        <v>0</v>
      </c>
      <c r="AB5750" s="193" t="str">
        <f t="shared" ref="AB5750" si="11096">AB$144</f>
        <v>Fleming, Bern</v>
      </c>
    </row>
    <row r="5751" spans="1:28" s="188" customFormat="1" ht="17.399999999999999">
      <c r="A5751" s="193" t="str">
        <f t="shared" si="11074"/>
        <v>Personal Care</v>
      </c>
      <c r="B5751" s="193" t="str">
        <f t="shared" si="11075"/>
        <v>NA450Personal Care</v>
      </c>
      <c r="C5751" s="193" t="str">
        <f t="shared" si="11076"/>
        <v>Personal CareFleming, Bern</v>
      </c>
      <c r="D5751" s="193"/>
      <c r="E5751" s="193"/>
      <c r="F5751" s="193" t="str">
        <f t="shared" si="11077"/>
        <v>Personal CareRichardson, Vicki</v>
      </c>
      <c r="G5751" s="193" t="str">
        <f t="shared" ref="G5751:M5751" si="11097">G$145</f>
        <v>Richardson, Vicki</v>
      </c>
      <c r="H5751" s="193" t="str">
        <f t="shared" si="11097"/>
        <v>Fleming, Bern</v>
      </c>
      <c r="I5751" s="193" t="str">
        <f t="shared" si="11097"/>
        <v>NA450</v>
      </c>
      <c r="J5751" s="193" t="str">
        <f t="shared" si="11097"/>
        <v>NAVY EXCHANGE</v>
      </c>
      <c r="K5751" s="193" t="str">
        <f t="shared" si="11097"/>
        <v>all</v>
      </c>
      <c r="L5751" s="193">
        <f t="shared" si="11097"/>
        <v>0</v>
      </c>
      <c r="M5751" s="193">
        <f t="shared" si="11097"/>
        <v>0</v>
      </c>
      <c r="N5751" s="193" t="str">
        <f t="shared" si="10998"/>
        <v>Personal Care</v>
      </c>
      <c r="AA5751" s="193">
        <f t="shared" si="11079"/>
        <v>0</v>
      </c>
      <c r="AB5751" s="193" t="str">
        <f t="shared" ref="AB5751" si="11098">AB$145</f>
        <v>Fleming, Bern</v>
      </c>
    </row>
    <row r="5752" spans="1:28" s="188" customFormat="1" ht="17.399999999999999">
      <c r="A5752" s="193" t="str">
        <f t="shared" si="11074"/>
        <v>Personal Care</v>
      </c>
      <c r="B5752" s="193" t="str">
        <f t="shared" si="11075"/>
        <v>PC001Personal Care</v>
      </c>
      <c r="C5752" s="193" t="str">
        <f t="shared" si="11076"/>
        <v>Personal CareFleming, Bern</v>
      </c>
      <c r="D5752" s="193"/>
      <c r="E5752" s="193"/>
      <c r="F5752" s="193" t="str">
        <f t="shared" si="11077"/>
        <v>Personal CareRichardson, Vicki</v>
      </c>
      <c r="G5752" s="193" t="str">
        <f t="shared" ref="G5752:M5752" si="11099">G$146</f>
        <v>Richardson, Vicki</v>
      </c>
      <c r="H5752" s="193" t="str">
        <f t="shared" si="11099"/>
        <v>Fleming, Bern</v>
      </c>
      <c r="I5752" s="193" t="str">
        <f t="shared" si="11099"/>
        <v>PC001</v>
      </c>
      <c r="J5752" s="193" t="str">
        <f t="shared" si="11099"/>
        <v>P.C.RICHARD &amp; SON IN</v>
      </c>
      <c r="K5752" s="193" t="str">
        <f t="shared" si="11099"/>
        <v>all</v>
      </c>
      <c r="L5752" s="193">
        <f t="shared" si="11099"/>
        <v>0</v>
      </c>
      <c r="M5752" s="193">
        <f t="shared" si="11099"/>
        <v>0</v>
      </c>
      <c r="N5752" s="193" t="str">
        <f t="shared" si="10998"/>
        <v>Personal Care</v>
      </c>
      <c r="AA5752" s="193">
        <f t="shared" si="11079"/>
        <v>0</v>
      </c>
      <c r="AB5752" s="193">
        <f t="shared" ref="AB5752" si="11100">AB$146</f>
        <v>0</v>
      </c>
    </row>
    <row r="5753" spans="1:28" s="188" customFormat="1" ht="17.399999999999999">
      <c r="A5753" s="193" t="str">
        <f t="shared" si="11074"/>
        <v>Personal Care</v>
      </c>
      <c r="B5753" s="193" t="str">
        <f t="shared" si="11075"/>
        <v>0Personal Care</v>
      </c>
      <c r="C5753" s="193" t="str">
        <f t="shared" si="11076"/>
        <v>Personal Care0</v>
      </c>
      <c r="D5753" s="193"/>
      <c r="E5753" s="193"/>
      <c r="F5753" s="193" t="str">
        <f t="shared" si="11077"/>
        <v>Personal Care0</v>
      </c>
      <c r="G5753" s="193">
        <f t="shared" ref="G5753:M5753" si="11101">G$147</f>
        <v>0</v>
      </c>
      <c r="H5753" s="193">
        <f t="shared" si="11101"/>
        <v>0</v>
      </c>
      <c r="I5753" s="193">
        <f t="shared" si="11101"/>
        <v>0</v>
      </c>
      <c r="J5753" s="193">
        <f t="shared" si="11101"/>
        <v>0</v>
      </c>
      <c r="K5753" s="193">
        <f t="shared" si="11101"/>
        <v>0</v>
      </c>
      <c r="L5753" s="193">
        <f t="shared" si="11101"/>
        <v>0</v>
      </c>
      <c r="M5753" s="193">
        <f t="shared" si="11101"/>
        <v>0</v>
      </c>
      <c r="N5753" s="193" t="str">
        <f t="shared" si="10998"/>
        <v>Personal Care</v>
      </c>
      <c r="AA5753" s="193">
        <f t="shared" si="11079"/>
        <v>0</v>
      </c>
      <c r="AB5753" s="193">
        <f t="shared" ref="AB5753" si="11102">AB$147</f>
        <v>0</v>
      </c>
    </row>
    <row r="5754" spans="1:28" s="188" customFormat="1" ht="17.399999999999999">
      <c r="A5754" s="193" t="str">
        <f t="shared" si="11074"/>
        <v>Personal Care</v>
      </c>
      <c r="B5754" s="193" t="str">
        <f t="shared" si="11075"/>
        <v>AD230Personal Care</v>
      </c>
      <c r="C5754" s="193" t="str">
        <f t="shared" si="11076"/>
        <v>Personal CareHerold, Sarah</v>
      </c>
      <c r="D5754" s="193"/>
      <c r="E5754" s="193"/>
      <c r="F5754" s="193" t="str">
        <f t="shared" si="11077"/>
        <v>Personal CareRichardson, Vicki</v>
      </c>
      <c r="G5754" s="193" t="str">
        <f t="shared" ref="G5754:M5754" si="11103">G$148</f>
        <v>Richardson, Vicki</v>
      </c>
      <c r="H5754" s="193" t="str">
        <f t="shared" si="11103"/>
        <v>Herold, Sarah</v>
      </c>
      <c r="I5754" s="193" t="str">
        <f t="shared" si="11103"/>
        <v>AD230</v>
      </c>
      <c r="J5754" s="193" t="str">
        <f t="shared" si="11103"/>
        <v>ALMO DISTRIBUTING</v>
      </c>
      <c r="K5754" s="193" t="str">
        <f t="shared" si="11103"/>
        <v>all</v>
      </c>
      <c r="L5754" s="193">
        <f t="shared" si="11103"/>
        <v>0</v>
      </c>
      <c r="M5754" s="193">
        <f t="shared" si="11103"/>
        <v>0</v>
      </c>
      <c r="N5754" s="193" t="str">
        <f t="shared" si="10998"/>
        <v>Personal Care</v>
      </c>
      <c r="AA5754" s="193">
        <f t="shared" si="11079"/>
        <v>0</v>
      </c>
      <c r="AB5754" s="193" t="str">
        <f t="shared" ref="AB5754" si="11104">AB$148</f>
        <v>Herold, Sarah</v>
      </c>
    </row>
    <row r="5755" spans="1:28" s="188" customFormat="1" ht="17.399999999999999">
      <c r="A5755" s="193" t="str">
        <f t="shared" si="11074"/>
        <v>Personal Care</v>
      </c>
      <c r="B5755" s="193" t="str">
        <f t="shared" si="11075"/>
        <v>AD783Personal Care</v>
      </c>
      <c r="C5755" s="193" t="str">
        <f t="shared" si="11076"/>
        <v>Personal CareHerold, Sarah</v>
      </c>
      <c r="D5755" s="193"/>
      <c r="E5755" s="193"/>
      <c r="F5755" s="193" t="str">
        <f t="shared" si="11077"/>
        <v>Personal CareRichardson, Vicki</v>
      </c>
      <c r="G5755" s="193" t="str">
        <f t="shared" ref="G5755:M5755" si="11105">G$149</f>
        <v>Richardson, Vicki</v>
      </c>
      <c r="H5755" s="193" t="str">
        <f t="shared" si="11105"/>
        <v>Herold, Sarah</v>
      </c>
      <c r="I5755" s="193" t="str">
        <f t="shared" si="11105"/>
        <v>AD783</v>
      </c>
      <c r="J5755" s="193" t="str">
        <f t="shared" si="11105"/>
        <v>ADVANCE SALON &amp; BARBER SUPPLY</v>
      </c>
      <c r="K5755" s="193" t="str">
        <f t="shared" si="11105"/>
        <v>all</v>
      </c>
      <c r="L5755" s="193" t="str">
        <f t="shared" si="11105"/>
        <v>Jay Halaby &amp; Assoc</v>
      </c>
      <c r="M5755" s="193" t="str">
        <f t="shared" si="11105"/>
        <v>Beauty</v>
      </c>
      <c r="N5755" s="193" t="str">
        <f t="shared" si="10998"/>
        <v>Personal Care</v>
      </c>
      <c r="AA5755" s="193">
        <f t="shared" si="11079"/>
        <v>0</v>
      </c>
      <c r="AB5755" s="193" t="str">
        <f t="shared" ref="AB5755" si="11106">AB$149</f>
        <v>Herold, Sarah</v>
      </c>
    </row>
    <row r="5756" spans="1:28" s="188" customFormat="1" ht="17.399999999999999">
      <c r="A5756" s="193" t="str">
        <f t="shared" si="11074"/>
        <v>Personal Care</v>
      </c>
      <c r="B5756" s="193" t="str">
        <f t="shared" si="11075"/>
        <v>AL921Personal Care</v>
      </c>
      <c r="C5756" s="193" t="str">
        <f t="shared" si="11076"/>
        <v>Personal CareHerold, Sarah</v>
      </c>
      <c r="D5756" s="193"/>
      <c r="E5756" s="193"/>
      <c r="F5756" s="193" t="str">
        <f t="shared" si="11077"/>
        <v>Personal CareRichardson, Vicki</v>
      </c>
      <c r="G5756" s="193" t="str">
        <f t="shared" ref="G5756:M5756" si="11107">G$150</f>
        <v>Richardson, Vicki</v>
      </c>
      <c r="H5756" s="193" t="str">
        <f t="shared" si="11107"/>
        <v>Herold, Sarah</v>
      </c>
      <c r="I5756" s="193" t="str">
        <f t="shared" si="11107"/>
        <v>AL921</v>
      </c>
      <c r="J5756" s="193" t="str">
        <f t="shared" si="11107"/>
        <v>ALL ESSENTIALS INC</v>
      </c>
      <c r="K5756" s="193" t="str">
        <f t="shared" si="11107"/>
        <v>all</v>
      </c>
      <c r="L5756" s="193" t="str">
        <f t="shared" si="11107"/>
        <v>Jay Halaby &amp; Assoc</v>
      </c>
      <c r="M5756" s="193" t="str">
        <f t="shared" si="11107"/>
        <v>Beauty</v>
      </c>
      <c r="N5756" s="193" t="str">
        <f t="shared" si="10998"/>
        <v>Personal Care</v>
      </c>
      <c r="AA5756" s="193">
        <f t="shared" si="11079"/>
        <v>0</v>
      </c>
      <c r="AB5756" s="193" t="str">
        <f t="shared" ref="AB5756" si="11108">AB$150</f>
        <v>Herold, Sarah</v>
      </c>
    </row>
    <row r="5757" spans="1:28" s="188" customFormat="1" ht="17.399999999999999">
      <c r="A5757" s="193" t="str">
        <f t="shared" si="11074"/>
        <v>Personal Care</v>
      </c>
      <c r="B5757" s="193" t="str">
        <f t="shared" si="11075"/>
        <v>BE305Personal Care</v>
      </c>
      <c r="C5757" s="193" t="str">
        <f t="shared" si="11076"/>
        <v>Personal CareHerold, Sarah</v>
      </c>
      <c r="D5757" s="193"/>
      <c r="E5757" s="193"/>
      <c r="F5757" s="193" t="str">
        <f t="shared" si="11077"/>
        <v>Personal CareRichardson, Vicki</v>
      </c>
      <c r="G5757" s="193" t="str">
        <f t="shared" ref="G5757:M5757" si="11109">G$151</f>
        <v>Richardson, Vicki</v>
      </c>
      <c r="H5757" s="193" t="str">
        <f t="shared" si="11109"/>
        <v>Herold, Sarah</v>
      </c>
      <c r="I5757" s="193" t="str">
        <f t="shared" si="11109"/>
        <v>BE305</v>
      </c>
      <c r="J5757" s="193" t="str">
        <f t="shared" si="11109"/>
        <v>BEAUTY COLLECTION.COM INC</v>
      </c>
      <c r="K5757" s="193" t="str">
        <f t="shared" si="11109"/>
        <v>all</v>
      </c>
      <c r="L5757" s="193">
        <f t="shared" si="11109"/>
        <v>0</v>
      </c>
      <c r="M5757" s="193">
        <f t="shared" si="11109"/>
        <v>0</v>
      </c>
      <c r="N5757" s="193" t="str">
        <f t="shared" si="10998"/>
        <v>Personal Care</v>
      </c>
      <c r="AA5757" s="193">
        <f t="shared" si="11079"/>
        <v>0</v>
      </c>
      <c r="AB5757" s="193" t="str">
        <f t="shared" ref="AB5757" si="11110">AB$151</f>
        <v>Herold, Sarah</v>
      </c>
    </row>
    <row r="5758" spans="1:28" s="188" customFormat="1" ht="17.399999999999999">
      <c r="A5758" s="193" t="str">
        <f t="shared" si="11074"/>
        <v>Personal Care</v>
      </c>
      <c r="B5758" s="193" t="str">
        <f t="shared" si="11075"/>
        <v>BE337Personal Care</v>
      </c>
      <c r="C5758" s="193" t="str">
        <f t="shared" si="11076"/>
        <v>Personal CareHerold, Sarah</v>
      </c>
      <c r="D5758" s="193"/>
      <c r="E5758" s="193"/>
      <c r="F5758" s="193" t="str">
        <f t="shared" si="11077"/>
        <v>Personal CareRichardson, Vicki</v>
      </c>
      <c r="G5758" s="193" t="str">
        <f t="shared" ref="G5758:M5758" si="11111">G$152</f>
        <v>Richardson, Vicki</v>
      </c>
      <c r="H5758" s="193" t="str">
        <f t="shared" si="11111"/>
        <v>Herold, Sarah</v>
      </c>
      <c r="I5758" s="193" t="str">
        <f t="shared" si="11111"/>
        <v>BE337</v>
      </c>
      <c r="J5758" s="193" t="str">
        <f t="shared" si="11111"/>
        <v>BELLA'S BEAUTY SUPPLY LLC</v>
      </c>
      <c r="K5758" s="193" t="str">
        <f t="shared" si="11111"/>
        <v>all</v>
      </c>
      <c r="L5758" s="193" t="str">
        <f t="shared" si="11111"/>
        <v>Jay Halaby &amp; Assoc</v>
      </c>
      <c r="M5758" s="193" t="str">
        <f t="shared" si="11111"/>
        <v>Beauty</v>
      </c>
      <c r="N5758" s="193" t="str">
        <f t="shared" si="10998"/>
        <v>Personal Care</v>
      </c>
      <c r="AA5758" s="193">
        <f t="shared" si="11079"/>
        <v>0</v>
      </c>
      <c r="AB5758" s="193" t="str">
        <f t="shared" ref="AB5758" si="11112">AB$152</f>
        <v>Herold, Sarah</v>
      </c>
    </row>
    <row r="5759" spans="1:28" s="188" customFormat="1" ht="17.399999999999999">
      <c r="A5759" s="193" t="str">
        <f t="shared" si="11074"/>
        <v>Personal Care</v>
      </c>
      <c r="B5759" s="193" t="str">
        <f t="shared" si="11075"/>
        <v>BE587Personal Care</v>
      </c>
      <c r="C5759" s="193" t="str">
        <f t="shared" si="11076"/>
        <v>Personal CareHerold, Sarah</v>
      </c>
      <c r="D5759" s="193"/>
      <c r="E5759" s="193"/>
      <c r="F5759" s="193" t="str">
        <f t="shared" si="11077"/>
        <v>Personal CareRichardson, Vicki</v>
      </c>
      <c r="G5759" s="193" t="str">
        <f t="shared" ref="G5759:M5759" si="11113">G$153</f>
        <v>Richardson, Vicki</v>
      </c>
      <c r="H5759" s="193" t="str">
        <f t="shared" si="11113"/>
        <v>Herold, Sarah</v>
      </c>
      <c r="I5759" s="193" t="str">
        <f t="shared" si="11113"/>
        <v>BE587</v>
      </c>
      <c r="J5759" s="193" t="str">
        <f t="shared" si="11113"/>
        <v>BEAUTY.COM</v>
      </c>
      <c r="K5759" s="193" t="str">
        <f t="shared" si="11113"/>
        <v>all</v>
      </c>
      <c r="L5759" s="193">
        <f t="shared" si="11113"/>
        <v>0</v>
      </c>
      <c r="M5759" s="193">
        <f t="shared" si="11113"/>
        <v>0</v>
      </c>
      <c r="N5759" s="193" t="str">
        <f t="shared" si="10998"/>
        <v>Personal Care</v>
      </c>
      <c r="AA5759" s="193">
        <f t="shared" si="11079"/>
        <v>0</v>
      </c>
      <c r="AB5759" s="193" t="str">
        <f t="shared" ref="AB5759" si="11114">AB$153</f>
        <v>Herold, Sarah</v>
      </c>
    </row>
    <row r="5760" spans="1:28" s="188" customFormat="1" ht="17.399999999999999">
      <c r="A5760" s="193" t="str">
        <f t="shared" si="11074"/>
        <v>Personal Care</v>
      </c>
      <c r="B5760" s="193" t="str">
        <f t="shared" si="11075"/>
        <v>BE986Personal Care</v>
      </c>
      <c r="C5760" s="193" t="str">
        <f t="shared" si="11076"/>
        <v>Personal CareHerold, Sarah</v>
      </c>
      <c r="D5760" s="193"/>
      <c r="E5760" s="193"/>
      <c r="F5760" s="193" t="str">
        <f t="shared" si="11077"/>
        <v>Personal CareRichardson, Vicki</v>
      </c>
      <c r="G5760" s="193" t="str">
        <f t="shared" ref="G5760:M5760" si="11115">G$154</f>
        <v>Richardson, Vicki</v>
      </c>
      <c r="H5760" s="193" t="str">
        <f t="shared" si="11115"/>
        <v>Herold, Sarah</v>
      </c>
      <c r="I5760" s="193" t="str">
        <f t="shared" si="11115"/>
        <v>BE986</v>
      </c>
      <c r="J5760" s="193" t="str">
        <f t="shared" si="11115"/>
        <v>BEAUTY BROS INC</v>
      </c>
      <c r="K5760" s="193" t="str">
        <f t="shared" si="11115"/>
        <v>all</v>
      </c>
      <c r="L5760" s="193">
        <f t="shared" si="11115"/>
        <v>0</v>
      </c>
      <c r="M5760" s="193">
        <f t="shared" si="11115"/>
        <v>0</v>
      </c>
      <c r="N5760" s="193" t="str">
        <f t="shared" si="10998"/>
        <v>Personal Care</v>
      </c>
      <c r="AA5760" s="193">
        <f t="shared" si="11079"/>
        <v>0</v>
      </c>
      <c r="AB5760" s="193" t="str">
        <f t="shared" ref="AB5760" si="11116">AB$154</f>
        <v>Herold, Sarah</v>
      </c>
    </row>
    <row r="5761" spans="1:28" s="188" customFormat="1" ht="17.399999999999999">
      <c r="A5761" s="193" t="str">
        <f t="shared" si="11074"/>
        <v>Personal Care</v>
      </c>
      <c r="B5761" s="193" t="str">
        <f t="shared" si="11075"/>
        <v>BI356Personal Care</v>
      </c>
      <c r="C5761" s="193" t="str">
        <f t="shared" si="11076"/>
        <v>Personal CareHerold, Sarah</v>
      </c>
      <c r="D5761" s="193"/>
      <c r="E5761" s="193"/>
      <c r="F5761" s="193" t="str">
        <f t="shared" si="11077"/>
        <v>Personal CareRichardson, Vicki</v>
      </c>
      <c r="G5761" s="193" t="str">
        <f t="shared" ref="G5761:M5761" si="11117">G$155</f>
        <v>Richardson, Vicki</v>
      </c>
      <c r="H5761" s="193" t="str">
        <f t="shared" si="11117"/>
        <v>Herold, Sarah</v>
      </c>
      <c r="I5761" s="193" t="str">
        <f t="shared" si="11117"/>
        <v>BI356</v>
      </c>
      <c r="J5761" s="193" t="str">
        <f t="shared" si="11117"/>
        <v>BIONEXIA USA INC</v>
      </c>
      <c r="K5761" s="193" t="str">
        <f t="shared" si="11117"/>
        <v>all</v>
      </c>
      <c r="L5761" s="193" t="str">
        <f t="shared" si="11117"/>
        <v>Jay Halaby &amp; Assoc</v>
      </c>
      <c r="M5761" s="193" t="str">
        <f t="shared" si="11117"/>
        <v>Beauty</v>
      </c>
      <c r="N5761" s="193" t="str">
        <f t="shared" si="10998"/>
        <v>Personal Care</v>
      </c>
      <c r="AA5761" s="193">
        <f t="shared" si="11079"/>
        <v>0</v>
      </c>
      <c r="AB5761" s="193" t="str">
        <f t="shared" ref="AB5761" si="11118">AB$155</f>
        <v>Herold, Sarah</v>
      </c>
    </row>
    <row r="5762" spans="1:28" s="188" customFormat="1" ht="17.399999999999999">
      <c r="A5762" s="193" t="str">
        <f t="shared" si="11074"/>
        <v>Personal Care</v>
      </c>
      <c r="B5762" s="193" t="str">
        <f t="shared" si="11075"/>
        <v>BL345Personal Care</v>
      </c>
      <c r="C5762" s="193" t="str">
        <f t="shared" si="11076"/>
        <v>Personal CareHerold, Sarah</v>
      </c>
      <c r="D5762" s="193"/>
      <c r="E5762" s="193"/>
      <c r="F5762" s="193" t="str">
        <f t="shared" si="11077"/>
        <v>Personal CareRichardson, Vicki</v>
      </c>
      <c r="G5762" s="193" t="str">
        <f t="shared" ref="G5762:M5762" si="11119">G$156</f>
        <v>Richardson, Vicki</v>
      </c>
      <c r="H5762" s="193" t="str">
        <f t="shared" si="11119"/>
        <v>Herold, Sarah</v>
      </c>
      <c r="I5762" s="193" t="str">
        <f t="shared" si="11119"/>
        <v>BL345</v>
      </c>
      <c r="J5762" s="193" t="str">
        <f t="shared" si="11119"/>
        <v>BLOOMINGDALE'S</v>
      </c>
      <c r="K5762" s="193" t="str">
        <f t="shared" si="11119"/>
        <v>all</v>
      </c>
      <c r="L5762" s="193">
        <f t="shared" si="11119"/>
        <v>0</v>
      </c>
      <c r="M5762" s="193">
        <f t="shared" si="11119"/>
        <v>0</v>
      </c>
      <c r="N5762" s="193" t="str">
        <f t="shared" si="10998"/>
        <v>Personal Care</v>
      </c>
      <c r="AA5762" s="193">
        <f t="shared" si="11079"/>
        <v>0</v>
      </c>
      <c r="AB5762" s="193" t="str">
        <f t="shared" ref="AB5762" si="11120">AB$156</f>
        <v>Herold, Sarah</v>
      </c>
    </row>
    <row r="5763" spans="1:28" s="188" customFormat="1" ht="17.399999999999999">
      <c r="A5763" s="193" t="str">
        <f t="shared" si="11074"/>
        <v>Personal Care</v>
      </c>
      <c r="B5763" s="193" t="str">
        <f t="shared" si="11075"/>
        <v>CE281Personal Care</v>
      </c>
      <c r="C5763" s="193" t="str">
        <f t="shared" si="11076"/>
        <v>Personal CareHerold, Sarah</v>
      </c>
      <c r="D5763" s="193"/>
      <c r="E5763" s="193"/>
      <c r="F5763" s="193" t="str">
        <f t="shared" si="11077"/>
        <v>Personal CareRichardson, Vicki</v>
      </c>
      <c r="G5763" s="193" t="str">
        <f t="shared" ref="G5763:M5763" si="11121">G$157</f>
        <v>Richardson, Vicki</v>
      </c>
      <c r="H5763" s="193" t="str">
        <f t="shared" si="11121"/>
        <v>Herold, Sarah</v>
      </c>
      <c r="I5763" s="193" t="str">
        <f t="shared" si="11121"/>
        <v>CE281</v>
      </c>
      <c r="J5763" s="193" t="str">
        <f t="shared" si="11121"/>
        <v>CONTEC INTERNATIONAL</v>
      </c>
      <c r="K5763" s="193" t="str">
        <f t="shared" si="11121"/>
        <v>all</v>
      </c>
      <c r="L5763" s="193">
        <f t="shared" si="11121"/>
        <v>0</v>
      </c>
      <c r="M5763" s="193">
        <f t="shared" si="11121"/>
        <v>0</v>
      </c>
      <c r="N5763" s="193" t="str">
        <f t="shared" si="10998"/>
        <v>Personal Care</v>
      </c>
      <c r="AA5763" s="193">
        <f t="shared" si="11079"/>
        <v>0</v>
      </c>
      <c r="AB5763" s="193" t="str">
        <f t="shared" ref="AB5763" si="11122">AB$157</f>
        <v>Herold, Sarah</v>
      </c>
    </row>
    <row r="5764" spans="1:28" s="188" customFormat="1" ht="17.399999999999999">
      <c r="A5764" s="193" t="str">
        <f t="shared" si="11074"/>
        <v>Personal Care</v>
      </c>
      <c r="B5764" s="193" t="str">
        <f t="shared" si="11075"/>
        <v>CH901Personal Care</v>
      </c>
      <c r="C5764" s="193" t="str">
        <f t="shared" si="11076"/>
        <v>Personal CareHerold, Sarah</v>
      </c>
      <c r="D5764" s="193"/>
      <c r="E5764" s="193"/>
      <c r="F5764" s="193" t="str">
        <f t="shared" si="11077"/>
        <v>Personal CareRichardson, Vicki</v>
      </c>
      <c r="G5764" s="193" t="str">
        <f t="shared" ref="G5764:M5764" si="11123">G$158</f>
        <v>Richardson, Vicki</v>
      </c>
      <c r="H5764" s="193" t="str">
        <f t="shared" si="11123"/>
        <v>Herold, Sarah</v>
      </c>
      <c r="I5764" s="193" t="str">
        <f t="shared" si="11123"/>
        <v>CH901</v>
      </c>
      <c r="J5764" s="193" t="str">
        <f t="shared" si="11123"/>
        <v>CHENICE PRO SALON</v>
      </c>
      <c r="K5764" s="193" t="str">
        <f t="shared" si="11123"/>
        <v>all</v>
      </c>
      <c r="L5764" s="193" t="str">
        <f t="shared" si="11123"/>
        <v>Jay Halaby &amp; Assoc</v>
      </c>
      <c r="M5764" s="193" t="str">
        <f t="shared" si="11123"/>
        <v>Beauty</v>
      </c>
      <c r="N5764" s="193" t="str">
        <f t="shared" si="10998"/>
        <v>Personal Care</v>
      </c>
      <c r="AA5764" s="193">
        <f t="shared" si="11079"/>
        <v>0</v>
      </c>
      <c r="AB5764" s="193" t="str">
        <f t="shared" ref="AB5764" si="11124">AB$158</f>
        <v>Herold, Sarah</v>
      </c>
    </row>
    <row r="5765" spans="1:28" s="188" customFormat="1" ht="17.399999999999999">
      <c r="A5765" s="193" t="str">
        <f t="shared" si="11074"/>
        <v>Personal Care</v>
      </c>
      <c r="B5765" s="193" t="str">
        <f t="shared" si="11075"/>
        <v>CR854Personal Care</v>
      </c>
      <c r="C5765" s="193" t="str">
        <f t="shared" si="11076"/>
        <v>Personal CareHerold, Sarah</v>
      </c>
      <c r="D5765" s="193"/>
      <c r="E5765" s="193"/>
      <c r="F5765" s="193" t="str">
        <f t="shared" si="11077"/>
        <v>Personal CareRichardson, Vicki</v>
      </c>
      <c r="G5765" s="193" t="str">
        <f t="shared" ref="G5765:M5765" si="11125">G$159</f>
        <v>Richardson, Vicki</v>
      </c>
      <c r="H5765" s="193" t="str">
        <f t="shared" si="11125"/>
        <v>Herold, Sarah</v>
      </c>
      <c r="I5765" s="193" t="str">
        <f t="shared" si="11125"/>
        <v>CR854</v>
      </c>
      <c r="J5765" s="193" t="str">
        <f t="shared" si="11125"/>
        <v>CREATIVE BEAUTY CONCEPTS</v>
      </c>
      <c r="K5765" s="193" t="str">
        <f t="shared" si="11125"/>
        <v>all</v>
      </c>
      <c r="L5765" s="193" t="str">
        <f t="shared" si="11125"/>
        <v>Jay Halaby &amp; Assoc</v>
      </c>
      <c r="M5765" s="193" t="str">
        <f t="shared" si="11125"/>
        <v>Beauty</v>
      </c>
      <c r="N5765" s="193" t="str">
        <f t="shared" si="10998"/>
        <v>Personal Care</v>
      </c>
      <c r="AA5765" s="193">
        <f t="shared" si="11079"/>
        <v>0</v>
      </c>
      <c r="AB5765" s="193" t="str">
        <f t="shared" ref="AB5765" si="11126">AB$159</f>
        <v>Herold, Sarah</v>
      </c>
    </row>
    <row r="5766" spans="1:28" s="188" customFormat="1" ht="17.399999999999999">
      <c r="A5766" s="193" t="str">
        <f t="shared" si="11074"/>
        <v>Personal Care</v>
      </c>
      <c r="B5766" s="193" t="str">
        <f t="shared" si="11075"/>
        <v>CY001Personal Care</v>
      </c>
      <c r="C5766" s="193" t="str">
        <f t="shared" si="11076"/>
        <v>Personal CareHerold, Sarah</v>
      </c>
      <c r="D5766" s="193"/>
      <c r="E5766" s="193"/>
      <c r="F5766" s="193" t="str">
        <f t="shared" si="11077"/>
        <v>Personal CareRichardson, Vicki</v>
      </c>
      <c r="G5766" s="193" t="str">
        <f t="shared" ref="G5766:M5766" si="11127">G$160</f>
        <v>Richardson, Vicki</v>
      </c>
      <c r="H5766" s="193" t="str">
        <f t="shared" si="11127"/>
        <v>Herold, Sarah</v>
      </c>
      <c r="I5766" s="193" t="str">
        <f t="shared" si="11127"/>
        <v>CY001</v>
      </c>
      <c r="J5766" s="193" t="str">
        <f t="shared" si="11127"/>
        <v>CYNTHIA SALON SERVICES</v>
      </c>
      <c r="K5766" s="193" t="str">
        <f t="shared" si="11127"/>
        <v>all</v>
      </c>
      <c r="L5766" s="193" t="str">
        <f t="shared" si="11127"/>
        <v>Jay Halaby &amp; Assoc</v>
      </c>
      <c r="M5766" s="193" t="str">
        <f t="shared" si="11127"/>
        <v>Beauty</v>
      </c>
      <c r="N5766" s="193" t="str">
        <f t="shared" si="10998"/>
        <v>Personal Care</v>
      </c>
      <c r="AA5766" s="193">
        <f t="shared" si="11079"/>
        <v>0</v>
      </c>
      <c r="AB5766" s="193" t="str">
        <f t="shared" ref="AB5766" si="11128">AB$160</f>
        <v>Herold, Sarah</v>
      </c>
    </row>
    <row r="5767" spans="1:28" s="188" customFormat="1" ht="17.399999999999999">
      <c r="A5767" s="193" t="str">
        <f t="shared" si="11074"/>
        <v>Personal Care</v>
      </c>
      <c r="B5767" s="193" t="str">
        <f t="shared" si="11075"/>
        <v>DM026Personal Care</v>
      </c>
      <c r="C5767" s="193" t="str">
        <f t="shared" si="11076"/>
        <v>Personal CareHerold, Sarah</v>
      </c>
      <c r="D5767" s="193"/>
      <c r="E5767" s="193"/>
      <c r="F5767" s="193" t="str">
        <f t="shared" si="11077"/>
        <v>Personal CareRichardson, Vicki</v>
      </c>
      <c r="G5767" s="193" t="str">
        <f t="shared" ref="G5767:M5767" si="11129">G$161</f>
        <v>Richardson, Vicki</v>
      </c>
      <c r="H5767" s="193" t="str">
        <f t="shared" si="11129"/>
        <v>Herold, Sarah</v>
      </c>
      <c r="I5767" s="193" t="str">
        <f t="shared" si="11129"/>
        <v>DM026</v>
      </c>
      <c r="J5767" s="193" t="str">
        <f t="shared" si="11129"/>
        <v>DISCOVER SALON SERVICES</v>
      </c>
      <c r="K5767" s="193" t="str">
        <f t="shared" si="11129"/>
        <v>all</v>
      </c>
      <c r="L5767" s="193" t="str">
        <f t="shared" si="11129"/>
        <v>Jay Halaby &amp; Assoc</v>
      </c>
      <c r="M5767" s="193" t="str">
        <f t="shared" si="11129"/>
        <v>Beauty</v>
      </c>
      <c r="N5767" s="193" t="str">
        <f t="shared" si="10998"/>
        <v>Personal Care</v>
      </c>
      <c r="AA5767" s="193">
        <f t="shared" si="11079"/>
        <v>0</v>
      </c>
      <c r="AB5767" s="193" t="str">
        <f t="shared" ref="AB5767" si="11130">AB$161</f>
        <v>Herold, Sarah</v>
      </c>
    </row>
    <row r="5768" spans="1:28" s="188" customFormat="1" ht="17.399999999999999">
      <c r="A5768" s="193" t="str">
        <f t="shared" si="11074"/>
        <v>Personal Care</v>
      </c>
      <c r="B5768" s="193" t="str">
        <f t="shared" si="11075"/>
        <v>EC238Personal Care</v>
      </c>
      <c r="C5768" s="193" t="str">
        <f t="shared" si="11076"/>
        <v>Personal CareHerold, Sarah</v>
      </c>
      <c r="D5768" s="193"/>
      <c r="E5768" s="193"/>
      <c r="F5768" s="193" t="str">
        <f t="shared" si="11077"/>
        <v>Personal CareRichardson, Vicki</v>
      </c>
      <c r="G5768" s="193" t="str">
        <f t="shared" ref="G5768:M5768" si="11131">G$162</f>
        <v>Richardson, Vicki</v>
      </c>
      <c r="H5768" s="193" t="str">
        <f t="shared" si="11131"/>
        <v>Herold, Sarah</v>
      </c>
      <c r="I5768" s="193" t="str">
        <f t="shared" si="11131"/>
        <v>EC238</v>
      </c>
      <c r="J5768" s="193" t="str">
        <f t="shared" si="11131"/>
        <v>ECONOMY BEAUTY SUPPLY</v>
      </c>
      <c r="K5768" s="193" t="str">
        <f t="shared" si="11131"/>
        <v>all</v>
      </c>
      <c r="L5768" s="193" t="str">
        <f t="shared" si="11131"/>
        <v>Jay Halaby &amp; Assoc</v>
      </c>
      <c r="M5768" s="193" t="str">
        <f t="shared" si="11131"/>
        <v>Beauty</v>
      </c>
      <c r="N5768" s="193" t="str">
        <f t="shared" ref="N5768:N5831" si="11132">A5768</f>
        <v>Personal Care</v>
      </c>
      <c r="AA5768" s="193">
        <f t="shared" si="11079"/>
        <v>0</v>
      </c>
      <c r="AB5768" s="193" t="str">
        <f t="shared" ref="AB5768" si="11133">AB$162</f>
        <v>Herold, Sarah</v>
      </c>
    </row>
    <row r="5769" spans="1:28" s="188" customFormat="1" ht="17.399999999999999">
      <c r="A5769" s="193" t="str">
        <f t="shared" si="11074"/>
        <v>Personal Care</v>
      </c>
      <c r="B5769" s="193" t="str">
        <f t="shared" si="11075"/>
        <v>EC301Personal Care</v>
      </c>
      <c r="C5769" s="193" t="str">
        <f t="shared" si="11076"/>
        <v>Personal CareHerold, Sarah</v>
      </c>
      <c r="D5769" s="193"/>
      <c r="E5769" s="193"/>
      <c r="F5769" s="193" t="str">
        <f t="shared" si="11077"/>
        <v>Personal CareRichardson, Vicki</v>
      </c>
      <c r="G5769" s="193" t="str">
        <f t="shared" ref="G5769:M5769" si="11134">G$163</f>
        <v>Richardson, Vicki</v>
      </c>
      <c r="H5769" s="193" t="str">
        <f t="shared" si="11134"/>
        <v>Herold, Sarah</v>
      </c>
      <c r="I5769" s="193" t="str">
        <f t="shared" si="11134"/>
        <v>EC301</v>
      </c>
      <c r="J5769" s="193" t="str">
        <f t="shared" si="11134"/>
        <v>FINELINE DISTRIBUTOR INC</v>
      </c>
      <c r="K5769" s="193" t="str">
        <f t="shared" si="11134"/>
        <v>all</v>
      </c>
      <c r="L5769" s="193" t="str">
        <f t="shared" si="11134"/>
        <v>Jay Halaby &amp; Assoc</v>
      </c>
      <c r="M5769" s="193" t="str">
        <f t="shared" si="11134"/>
        <v>Beauty</v>
      </c>
      <c r="N5769" s="193" t="str">
        <f t="shared" si="11132"/>
        <v>Personal Care</v>
      </c>
      <c r="AA5769" s="193">
        <f t="shared" si="11079"/>
        <v>0</v>
      </c>
      <c r="AB5769" s="193" t="str">
        <f t="shared" ref="AB5769" si="11135">AB$163</f>
        <v>Herold, Sarah</v>
      </c>
    </row>
    <row r="5770" spans="1:28" s="188" customFormat="1" ht="17.399999999999999">
      <c r="A5770" s="193" t="str">
        <f t="shared" si="11074"/>
        <v>Personal Care</v>
      </c>
      <c r="B5770" s="193" t="str">
        <f t="shared" si="11075"/>
        <v>EV146Personal Care</v>
      </c>
      <c r="C5770" s="193" t="str">
        <f t="shared" si="11076"/>
        <v>Personal CareHerold, Sarah</v>
      </c>
      <c r="D5770" s="193"/>
      <c r="E5770" s="193"/>
      <c r="F5770" s="193" t="str">
        <f t="shared" si="11077"/>
        <v>Personal CareRichardson, Vicki</v>
      </c>
      <c r="G5770" s="193" t="str">
        <f t="shared" ref="G5770:M5770" si="11136">G$164</f>
        <v>Richardson, Vicki</v>
      </c>
      <c r="H5770" s="193" t="str">
        <f t="shared" si="11136"/>
        <v>Herold, Sarah</v>
      </c>
      <c r="I5770" s="193" t="str">
        <f t="shared" si="11136"/>
        <v>EV146</v>
      </c>
      <c r="J5770" s="193" t="str">
        <f t="shared" si="11136"/>
        <v>EVERGREEN TEAM USA</v>
      </c>
      <c r="K5770" s="193" t="str">
        <f t="shared" si="11136"/>
        <v>all</v>
      </c>
      <c r="L5770" s="193" t="str">
        <f t="shared" si="11136"/>
        <v>Jay Halaby &amp; Assoc</v>
      </c>
      <c r="M5770" s="193" t="str">
        <f t="shared" si="11136"/>
        <v>Beauty</v>
      </c>
      <c r="N5770" s="193" t="str">
        <f t="shared" si="11132"/>
        <v>Personal Care</v>
      </c>
      <c r="AA5770" s="193">
        <f t="shared" si="11079"/>
        <v>0</v>
      </c>
      <c r="AB5770" s="193" t="str">
        <f t="shared" ref="AB5770" si="11137">AB$164</f>
        <v>Herold, Sarah</v>
      </c>
    </row>
    <row r="5771" spans="1:28" s="188" customFormat="1" ht="17.399999999999999">
      <c r="A5771" s="193" t="str">
        <f t="shared" si="11074"/>
        <v>Personal Care</v>
      </c>
      <c r="B5771" s="193" t="str">
        <f t="shared" si="11075"/>
        <v>FO396Personal Care</v>
      </c>
      <c r="C5771" s="193" t="str">
        <f t="shared" si="11076"/>
        <v>Personal CareHerold, Sarah</v>
      </c>
      <c r="D5771" s="193"/>
      <c r="E5771" s="193"/>
      <c r="F5771" s="193" t="str">
        <f t="shared" si="11077"/>
        <v>Personal CareRichardson, Vicki</v>
      </c>
      <c r="G5771" s="193" t="str">
        <f t="shared" ref="G5771:M5771" si="11138">G$165</f>
        <v>Richardson, Vicki</v>
      </c>
      <c r="H5771" s="193" t="str">
        <f t="shared" si="11138"/>
        <v>Herold, Sarah</v>
      </c>
      <c r="I5771" s="193" t="str">
        <f t="shared" si="11138"/>
        <v>FO396</v>
      </c>
      <c r="J5771" s="193" t="str">
        <f t="shared" si="11138"/>
        <v>FOUR STAR BEAUTY SUPPLY CORP</v>
      </c>
      <c r="K5771" s="193" t="str">
        <f t="shared" si="11138"/>
        <v>all</v>
      </c>
      <c r="L5771" s="193" t="str">
        <f t="shared" si="11138"/>
        <v>Jay Halaby &amp; Assoc</v>
      </c>
      <c r="M5771" s="193" t="str">
        <f t="shared" si="11138"/>
        <v>Beauty</v>
      </c>
      <c r="N5771" s="193" t="str">
        <f t="shared" si="11132"/>
        <v>Personal Care</v>
      </c>
      <c r="AA5771" s="193">
        <f t="shared" si="11079"/>
        <v>0</v>
      </c>
      <c r="AB5771" s="193" t="str">
        <f t="shared" ref="AB5771" si="11139">AB$165</f>
        <v>Herold, Sarah</v>
      </c>
    </row>
    <row r="5772" spans="1:28" s="188" customFormat="1" ht="17.399999999999999">
      <c r="A5772" s="193" t="str">
        <f t="shared" si="11074"/>
        <v>Personal Care</v>
      </c>
      <c r="B5772" s="193" t="str">
        <f t="shared" si="11075"/>
        <v>GR900Personal Care</v>
      </c>
      <c r="C5772" s="193" t="str">
        <f t="shared" si="11076"/>
        <v>Personal CareHerold, Sarah</v>
      </c>
      <c r="D5772" s="193"/>
      <c r="E5772" s="193"/>
      <c r="F5772" s="193" t="str">
        <f t="shared" si="11077"/>
        <v>Personal CareRichardson, Vicki</v>
      </c>
      <c r="G5772" s="193" t="str">
        <f t="shared" ref="G5772:M5772" si="11140">G$166</f>
        <v>Richardson, Vicki</v>
      </c>
      <c r="H5772" s="193" t="str">
        <f t="shared" si="11140"/>
        <v>Herold, Sarah</v>
      </c>
      <c r="I5772" s="193" t="str">
        <f t="shared" si="11140"/>
        <v>GR900</v>
      </c>
      <c r="J5772" s="193" t="str">
        <f t="shared" si="11140"/>
        <v>GROOM IT INDUSTRIES</v>
      </c>
      <c r="K5772" s="193" t="str">
        <f t="shared" si="11140"/>
        <v>all</v>
      </c>
      <c r="L5772" s="193" t="str">
        <f t="shared" si="11140"/>
        <v>Jay Halaby &amp; Assoc</v>
      </c>
      <c r="M5772" s="193" t="str">
        <f t="shared" si="11140"/>
        <v>Beauty</v>
      </c>
      <c r="N5772" s="193" t="str">
        <f t="shared" si="11132"/>
        <v>Personal Care</v>
      </c>
      <c r="AA5772" s="193">
        <f t="shared" si="11079"/>
        <v>0</v>
      </c>
      <c r="AB5772" s="193" t="str">
        <f t="shared" ref="AB5772" si="11141">AB$166</f>
        <v>Herold, Sarah</v>
      </c>
    </row>
    <row r="5773" spans="1:28" s="188" customFormat="1" ht="17.399999999999999">
      <c r="A5773" s="193" t="str">
        <f t="shared" si="11074"/>
        <v>Personal Care</v>
      </c>
      <c r="B5773" s="193" t="str">
        <f t="shared" si="11075"/>
        <v>IN021Personal Care</v>
      </c>
      <c r="C5773" s="193" t="str">
        <f t="shared" si="11076"/>
        <v>Personal CareHerold, Sarah</v>
      </c>
      <c r="D5773" s="193"/>
      <c r="E5773" s="193"/>
      <c r="F5773" s="193" t="str">
        <f t="shared" si="11077"/>
        <v>Personal CareRichardson, Vicki</v>
      </c>
      <c r="G5773" s="193" t="str">
        <f t="shared" ref="G5773:M5773" si="11142">G$167</f>
        <v>Richardson, Vicki</v>
      </c>
      <c r="H5773" s="193" t="str">
        <f t="shared" si="11142"/>
        <v>Herold, Sarah</v>
      </c>
      <c r="I5773" s="193" t="str">
        <f t="shared" si="11142"/>
        <v>IN021</v>
      </c>
      <c r="J5773" s="193" t="str">
        <f t="shared" si="11142"/>
        <v>INTERNATIONAL SALON/UNITED BEAUTY</v>
      </c>
      <c r="K5773" s="193" t="str">
        <f t="shared" si="11142"/>
        <v>all</v>
      </c>
      <c r="L5773" s="193" t="str">
        <f t="shared" si="11142"/>
        <v>Jay Halaby &amp; Assoc</v>
      </c>
      <c r="M5773" s="193" t="str">
        <f t="shared" si="11142"/>
        <v>Beauty</v>
      </c>
      <c r="N5773" s="193" t="str">
        <f t="shared" si="11132"/>
        <v>Personal Care</v>
      </c>
      <c r="AA5773" s="193">
        <f t="shared" si="11079"/>
        <v>0</v>
      </c>
      <c r="AB5773" s="193" t="str">
        <f t="shared" ref="AB5773" si="11143">AB$167</f>
        <v>Herold, Sarah</v>
      </c>
    </row>
    <row r="5774" spans="1:28" s="188" customFormat="1" ht="17.399999999999999">
      <c r="A5774" s="193" t="str">
        <f t="shared" si="11074"/>
        <v>Personal Care</v>
      </c>
      <c r="B5774" s="193" t="str">
        <f t="shared" si="11075"/>
        <v>IN883Personal Care</v>
      </c>
      <c r="C5774" s="193" t="str">
        <f t="shared" si="11076"/>
        <v>Personal CareHerold, Sarah</v>
      </c>
      <c r="D5774" s="193"/>
      <c r="E5774" s="193"/>
      <c r="F5774" s="193" t="str">
        <f t="shared" si="11077"/>
        <v>Personal CareRichardson, Vicki</v>
      </c>
      <c r="G5774" s="193" t="str">
        <f t="shared" ref="G5774:M5774" si="11144">G$168</f>
        <v>Richardson, Vicki</v>
      </c>
      <c r="H5774" s="193" t="str">
        <f t="shared" si="11144"/>
        <v>Herold, Sarah</v>
      </c>
      <c r="I5774" s="193" t="str">
        <f t="shared" si="11144"/>
        <v>IN883</v>
      </c>
      <c r="J5774" s="193" t="str">
        <f t="shared" si="11144"/>
        <v>INNOVATIVE SALON SOLUTIONS</v>
      </c>
      <c r="K5774" s="193" t="str">
        <f t="shared" si="11144"/>
        <v>all</v>
      </c>
      <c r="L5774" s="193" t="str">
        <f t="shared" si="11144"/>
        <v>Jay Halaby &amp; Assoc</v>
      </c>
      <c r="M5774" s="193" t="str">
        <f t="shared" si="11144"/>
        <v>Beauty</v>
      </c>
      <c r="N5774" s="193" t="str">
        <f t="shared" si="11132"/>
        <v>Personal Care</v>
      </c>
      <c r="AA5774" s="193">
        <f t="shared" si="11079"/>
        <v>0</v>
      </c>
      <c r="AB5774" s="193" t="str">
        <f t="shared" ref="AB5774" si="11145">AB$168</f>
        <v>Herold, Sarah</v>
      </c>
    </row>
    <row r="5775" spans="1:28" s="188" customFormat="1" ht="17.399999999999999">
      <c r="A5775" s="193" t="str">
        <f t="shared" si="11074"/>
        <v>Personal Care</v>
      </c>
      <c r="B5775" s="193" t="str">
        <f t="shared" si="11075"/>
        <v>J0250Personal Care</v>
      </c>
      <c r="C5775" s="193" t="str">
        <f t="shared" si="11076"/>
        <v>Personal CareHerold, Sarah</v>
      </c>
      <c r="D5775" s="193"/>
      <c r="E5775" s="193"/>
      <c r="F5775" s="193" t="str">
        <f t="shared" si="11077"/>
        <v>Personal CareRichardson, Vicki</v>
      </c>
      <c r="G5775" s="193" t="str">
        <f t="shared" ref="G5775:M5775" si="11146">G$169</f>
        <v>Richardson, Vicki</v>
      </c>
      <c r="H5775" s="193" t="str">
        <f t="shared" si="11146"/>
        <v>Herold, Sarah</v>
      </c>
      <c r="I5775" s="193" t="str">
        <f t="shared" si="11146"/>
        <v>J0250</v>
      </c>
      <c r="J5775" s="193" t="str">
        <f t="shared" si="11146"/>
        <v>NORDSTROM</v>
      </c>
      <c r="K5775" s="193" t="str">
        <f t="shared" si="11146"/>
        <v>all</v>
      </c>
      <c r="L5775" s="193">
        <f t="shared" si="11146"/>
        <v>0</v>
      </c>
      <c r="M5775" s="193">
        <f t="shared" si="11146"/>
        <v>0</v>
      </c>
      <c r="N5775" s="193" t="str">
        <f t="shared" si="11132"/>
        <v>Personal Care</v>
      </c>
      <c r="AA5775" s="193">
        <f t="shared" si="11079"/>
        <v>0</v>
      </c>
      <c r="AB5775" s="193" t="str">
        <f t="shared" ref="AB5775" si="11147">AB$169</f>
        <v>Herold, Sarah</v>
      </c>
    </row>
    <row r="5776" spans="1:28" s="188" customFormat="1" ht="17.399999999999999">
      <c r="A5776" s="193" t="str">
        <f t="shared" si="11074"/>
        <v>Personal Care</v>
      </c>
      <c r="B5776" s="193" t="str">
        <f t="shared" si="11075"/>
        <v>JL011Personal Care</v>
      </c>
      <c r="C5776" s="193" t="str">
        <f t="shared" si="11076"/>
        <v>Personal CareHerold, Sarah</v>
      </c>
      <c r="D5776" s="193"/>
      <c r="E5776" s="193"/>
      <c r="F5776" s="193" t="str">
        <f t="shared" si="11077"/>
        <v>Personal CareRichardson, Vicki</v>
      </c>
      <c r="G5776" s="193" t="str">
        <f t="shared" ref="G5776:M5776" si="11148">G$170</f>
        <v>Richardson, Vicki</v>
      </c>
      <c r="H5776" s="193" t="str">
        <f t="shared" si="11148"/>
        <v>Herold, Sarah</v>
      </c>
      <c r="I5776" s="193" t="str">
        <f t="shared" si="11148"/>
        <v>JL011</v>
      </c>
      <c r="J5776" s="193" t="str">
        <f t="shared" si="11148"/>
        <v>JLMOON INC / PINK BEAUTY</v>
      </c>
      <c r="K5776" s="193" t="str">
        <f t="shared" si="11148"/>
        <v>all</v>
      </c>
      <c r="L5776" s="193" t="str">
        <f t="shared" si="11148"/>
        <v>Jay Halaby &amp; Assoc</v>
      </c>
      <c r="M5776" s="193" t="str">
        <f t="shared" si="11148"/>
        <v>Beauty</v>
      </c>
      <c r="N5776" s="193" t="str">
        <f t="shared" si="11132"/>
        <v>Personal Care</v>
      </c>
      <c r="AA5776" s="193">
        <f t="shared" si="11079"/>
        <v>0</v>
      </c>
      <c r="AB5776" s="193" t="str">
        <f t="shared" ref="AB5776" si="11149">AB$170</f>
        <v>Herold, Sarah</v>
      </c>
    </row>
    <row r="5777" spans="1:28" s="188" customFormat="1" ht="17.399999999999999">
      <c r="A5777" s="193" t="str">
        <f t="shared" si="11074"/>
        <v>Personal Care</v>
      </c>
      <c r="B5777" s="193" t="str">
        <f t="shared" si="11075"/>
        <v>JO471Personal Care</v>
      </c>
      <c r="C5777" s="193" t="str">
        <f t="shared" si="11076"/>
        <v>Personal CareHerold, Sarah</v>
      </c>
      <c r="D5777" s="193"/>
      <c r="E5777" s="193"/>
      <c r="F5777" s="193" t="str">
        <f t="shared" si="11077"/>
        <v>Personal CareRichardson, Vicki</v>
      </c>
      <c r="G5777" s="193" t="str">
        <f t="shared" ref="G5777:M5777" si="11150">G$171</f>
        <v>Richardson, Vicki</v>
      </c>
      <c r="H5777" s="193" t="str">
        <f t="shared" si="11150"/>
        <v>Herold, Sarah</v>
      </c>
      <c r="I5777" s="193" t="str">
        <f t="shared" si="11150"/>
        <v>JO471</v>
      </c>
      <c r="J5777" s="193" t="str">
        <f t="shared" si="11150"/>
        <v>JSKY SOLUTION INC</v>
      </c>
      <c r="K5777" s="193" t="str">
        <f t="shared" si="11150"/>
        <v>all</v>
      </c>
      <c r="L5777" s="193" t="str">
        <f t="shared" si="11150"/>
        <v>Jay Halaby &amp; Assoc</v>
      </c>
      <c r="M5777" s="193" t="str">
        <f t="shared" si="11150"/>
        <v>Beauty</v>
      </c>
      <c r="N5777" s="193" t="str">
        <f t="shared" si="11132"/>
        <v>Personal Care</v>
      </c>
      <c r="AA5777" s="193">
        <f t="shared" si="11079"/>
        <v>0</v>
      </c>
      <c r="AB5777" s="193" t="str">
        <f t="shared" ref="AB5777" si="11151">AB$171</f>
        <v>Herold, Sarah</v>
      </c>
    </row>
    <row r="5778" spans="1:28" s="188" customFormat="1" ht="17.399999999999999">
      <c r="A5778" s="193" t="str">
        <f t="shared" si="11074"/>
        <v>Personal Care</v>
      </c>
      <c r="B5778" s="193" t="str">
        <f t="shared" si="11075"/>
        <v>JR091Personal Care</v>
      </c>
      <c r="C5778" s="193" t="str">
        <f t="shared" si="11076"/>
        <v>Personal CareHerold, Sarah</v>
      </c>
      <c r="D5778" s="193"/>
      <c r="E5778" s="193"/>
      <c r="F5778" s="193" t="str">
        <f t="shared" si="11077"/>
        <v>Personal CareRichardson, Vicki</v>
      </c>
      <c r="G5778" s="193" t="str">
        <f t="shared" ref="G5778:M5778" si="11152">G$172</f>
        <v>Richardson, Vicki</v>
      </c>
      <c r="H5778" s="193" t="str">
        <f t="shared" si="11152"/>
        <v>Herold, Sarah</v>
      </c>
      <c r="I5778" s="193" t="str">
        <f t="shared" si="11152"/>
        <v>JR091</v>
      </c>
      <c r="J5778" s="193" t="str">
        <f t="shared" si="11152"/>
        <v>J &amp; R BEAUTY SUPPLY</v>
      </c>
      <c r="K5778" s="193" t="str">
        <f t="shared" si="11152"/>
        <v>all</v>
      </c>
      <c r="L5778" s="193" t="str">
        <f t="shared" si="11152"/>
        <v>Jay Halaby &amp; Assoc</v>
      </c>
      <c r="M5778" s="193" t="str">
        <f t="shared" si="11152"/>
        <v>Beauty</v>
      </c>
      <c r="N5778" s="193" t="str">
        <f t="shared" si="11132"/>
        <v>Personal Care</v>
      </c>
      <c r="AA5778" s="193">
        <f t="shared" si="11079"/>
        <v>0</v>
      </c>
      <c r="AB5778" s="193" t="str">
        <f t="shared" ref="AB5778" si="11153">AB$172</f>
        <v>Herold, Sarah</v>
      </c>
    </row>
    <row r="5779" spans="1:28" s="188" customFormat="1" ht="17.399999999999999">
      <c r="A5779" s="193" t="str">
        <f t="shared" si="11074"/>
        <v>Personal Care</v>
      </c>
      <c r="B5779" s="193" t="str">
        <f t="shared" si="11075"/>
        <v>KA388Personal Care</v>
      </c>
      <c r="C5779" s="193" t="str">
        <f t="shared" si="11076"/>
        <v>Personal CareHerold, Sarah</v>
      </c>
      <c r="D5779" s="193"/>
      <c r="E5779" s="193"/>
      <c r="F5779" s="193" t="str">
        <f t="shared" si="11077"/>
        <v>Personal CareRichardson, Vicki</v>
      </c>
      <c r="G5779" s="193" t="str">
        <f t="shared" ref="G5779:M5779" si="11154">G$173</f>
        <v>Richardson, Vicki</v>
      </c>
      <c r="H5779" s="193" t="str">
        <f t="shared" si="11154"/>
        <v>Herold, Sarah</v>
      </c>
      <c r="I5779" s="193" t="str">
        <f t="shared" si="11154"/>
        <v>KA388</v>
      </c>
      <c r="J5779" s="193" t="str">
        <f t="shared" si="11154"/>
        <v>KANAR, Inc</v>
      </c>
      <c r="K5779" s="193" t="str">
        <f t="shared" si="11154"/>
        <v>all</v>
      </c>
      <c r="L5779" s="193">
        <f t="shared" si="11154"/>
        <v>0</v>
      </c>
      <c r="M5779" s="193">
        <f t="shared" si="11154"/>
        <v>0</v>
      </c>
      <c r="N5779" s="193" t="str">
        <f t="shared" si="11132"/>
        <v>Personal Care</v>
      </c>
      <c r="AA5779" s="193">
        <f t="shared" si="11079"/>
        <v>0</v>
      </c>
      <c r="AB5779" s="193" t="str">
        <f t="shared" ref="AB5779" si="11155">AB$173</f>
        <v>Herold, Sarah</v>
      </c>
    </row>
    <row r="5780" spans="1:28" s="188" customFormat="1" ht="17.399999999999999">
      <c r="A5780" s="193" t="str">
        <f t="shared" si="11074"/>
        <v>Personal Care</v>
      </c>
      <c r="B5780" s="193" t="str">
        <f t="shared" si="11075"/>
        <v>LA971Personal Care</v>
      </c>
      <c r="C5780" s="193" t="str">
        <f t="shared" si="11076"/>
        <v>Personal CareHerold, Sarah</v>
      </c>
      <c r="D5780" s="193"/>
      <c r="E5780" s="193"/>
      <c r="F5780" s="193" t="str">
        <f t="shared" si="11077"/>
        <v>Personal CareRichardson, Vicki</v>
      </c>
      <c r="G5780" s="193" t="str">
        <f t="shared" ref="G5780:M5780" si="11156">G$174</f>
        <v>Richardson, Vicki</v>
      </c>
      <c r="H5780" s="193" t="str">
        <f t="shared" si="11156"/>
        <v>Herold, Sarah</v>
      </c>
      <c r="I5780" s="193" t="str">
        <f t="shared" si="11156"/>
        <v>LA971</v>
      </c>
      <c r="J5780" s="193" t="str">
        <f t="shared" si="11156"/>
        <v>LA SHEAR</v>
      </c>
      <c r="K5780" s="193" t="str">
        <f t="shared" si="11156"/>
        <v>all</v>
      </c>
      <c r="L5780" s="193" t="str">
        <f t="shared" si="11156"/>
        <v>Jay Halaby &amp; Assoc</v>
      </c>
      <c r="M5780" s="193" t="str">
        <f t="shared" si="11156"/>
        <v>Beauty</v>
      </c>
      <c r="N5780" s="193" t="str">
        <f t="shared" si="11132"/>
        <v>Personal Care</v>
      </c>
      <c r="AA5780" s="193">
        <f t="shared" si="11079"/>
        <v>0</v>
      </c>
      <c r="AB5780" s="193" t="str">
        <f t="shared" ref="AB5780" si="11157">AB$174</f>
        <v>Herold, Sarah</v>
      </c>
    </row>
    <row r="5781" spans="1:28" s="188" customFormat="1" ht="17.399999999999999">
      <c r="A5781" s="193" t="str">
        <f t="shared" si="11074"/>
        <v>Personal Care</v>
      </c>
      <c r="B5781" s="193" t="str">
        <f t="shared" si="11075"/>
        <v>LE620Personal Care</v>
      </c>
      <c r="C5781" s="193" t="str">
        <f t="shared" si="11076"/>
        <v>Personal CareHerold, Sarah</v>
      </c>
      <c r="D5781" s="193"/>
      <c r="E5781" s="193"/>
      <c r="F5781" s="193" t="str">
        <f t="shared" si="11077"/>
        <v>Personal CareRichardson, Vicki</v>
      </c>
      <c r="G5781" s="193" t="str">
        <f t="shared" ref="G5781:M5781" si="11158">G$175</f>
        <v>Richardson, Vicki</v>
      </c>
      <c r="H5781" s="193" t="str">
        <f t="shared" si="11158"/>
        <v>Herold, Sarah</v>
      </c>
      <c r="I5781" s="193" t="str">
        <f t="shared" si="11158"/>
        <v>LE620</v>
      </c>
      <c r="J5781" s="193" t="str">
        <f t="shared" si="11158"/>
        <v>LEZLY'S BEAUTY</v>
      </c>
      <c r="K5781" s="193" t="str">
        <f t="shared" si="11158"/>
        <v>all</v>
      </c>
      <c r="L5781" s="193" t="str">
        <f t="shared" si="11158"/>
        <v>Jay Halaby &amp; Assoc</v>
      </c>
      <c r="M5781" s="193" t="str">
        <f t="shared" si="11158"/>
        <v>Beauty</v>
      </c>
      <c r="N5781" s="193" t="str">
        <f t="shared" si="11132"/>
        <v>Personal Care</v>
      </c>
      <c r="AA5781" s="193">
        <f t="shared" si="11079"/>
        <v>0</v>
      </c>
      <c r="AB5781" s="193" t="str">
        <f t="shared" ref="AB5781" si="11159">AB$175</f>
        <v>Herold, Sarah</v>
      </c>
    </row>
    <row r="5782" spans="1:28" s="188" customFormat="1" ht="17.399999999999999">
      <c r="A5782" s="193" t="str">
        <f t="shared" si="11074"/>
        <v>Personal Care</v>
      </c>
      <c r="B5782" s="193" t="str">
        <f t="shared" si="11075"/>
        <v>MC546Personal Care</v>
      </c>
      <c r="C5782" s="193" t="str">
        <f t="shared" si="11076"/>
        <v>Personal CareHerold, Sarah</v>
      </c>
      <c r="D5782" s="193"/>
      <c r="E5782" s="193"/>
      <c r="F5782" s="193" t="str">
        <f t="shared" si="11077"/>
        <v>Personal CareRichardson, Vicki</v>
      </c>
      <c r="G5782" s="193" t="str">
        <f t="shared" ref="G5782:M5782" si="11160">G$176</f>
        <v>Richardson, Vicki</v>
      </c>
      <c r="H5782" s="193" t="str">
        <f t="shared" si="11160"/>
        <v>Herold, Sarah</v>
      </c>
      <c r="I5782" s="193" t="str">
        <f t="shared" si="11160"/>
        <v>MC546</v>
      </c>
      <c r="J5782" s="193" t="str">
        <f t="shared" si="11160"/>
        <v>MC BARBER &amp; BEAUTY SUPPLY</v>
      </c>
      <c r="K5782" s="193" t="str">
        <f t="shared" si="11160"/>
        <v>all</v>
      </c>
      <c r="L5782" s="193" t="str">
        <f t="shared" si="11160"/>
        <v>Jay Halaby &amp; Assoc</v>
      </c>
      <c r="M5782" s="193" t="str">
        <f t="shared" si="11160"/>
        <v>Beauty</v>
      </c>
      <c r="N5782" s="193" t="str">
        <f t="shared" si="11132"/>
        <v>Personal Care</v>
      </c>
      <c r="AA5782" s="193">
        <f t="shared" si="11079"/>
        <v>0</v>
      </c>
      <c r="AB5782" s="193" t="str">
        <f t="shared" ref="AB5782" si="11161">AB$176</f>
        <v>Herold, Sarah</v>
      </c>
    </row>
    <row r="5783" spans="1:28" s="188" customFormat="1" ht="17.399999999999999">
      <c r="A5783" s="193" t="str">
        <f t="shared" si="11074"/>
        <v>Personal Care</v>
      </c>
      <c r="B5783" s="193" t="str">
        <f t="shared" si="11075"/>
        <v>ME821Personal Care</v>
      </c>
      <c r="C5783" s="193" t="str">
        <f t="shared" si="11076"/>
        <v>Personal CareHerold, Sarah</v>
      </c>
      <c r="D5783" s="193"/>
      <c r="E5783" s="193"/>
      <c r="F5783" s="193" t="str">
        <f t="shared" si="11077"/>
        <v>Personal CareRichardson, Vicki</v>
      </c>
      <c r="G5783" s="193" t="str">
        <f t="shared" ref="G5783:M5783" si="11162">G$177</f>
        <v>Richardson, Vicki</v>
      </c>
      <c r="H5783" s="193" t="str">
        <f t="shared" si="11162"/>
        <v>Herold, Sarah</v>
      </c>
      <c r="I5783" s="193" t="str">
        <f t="shared" si="11162"/>
        <v>ME821</v>
      </c>
      <c r="J5783" s="193" t="str">
        <f t="shared" si="11162"/>
        <v>MERIT BEAUTY SUPPLY</v>
      </c>
      <c r="K5783" s="193" t="str">
        <f t="shared" si="11162"/>
        <v>all</v>
      </c>
      <c r="L5783" s="193" t="str">
        <f t="shared" si="11162"/>
        <v>Jay Halaby &amp; Assoc</v>
      </c>
      <c r="M5783" s="193" t="str">
        <f t="shared" si="11162"/>
        <v>Beauty</v>
      </c>
      <c r="N5783" s="193" t="str">
        <f t="shared" si="11132"/>
        <v>Personal Care</v>
      </c>
      <c r="AA5783" s="193">
        <f t="shared" si="11079"/>
        <v>0</v>
      </c>
      <c r="AB5783" s="193" t="str">
        <f t="shared" ref="AB5783" si="11163">AB$177</f>
        <v>Herold, Sarah</v>
      </c>
    </row>
    <row r="5784" spans="1:28" s="188" customFormat="1" ht="17.399999999999999">
      <c r="A5784" s="193" t="str">
        <f t="shared" si="11074"/>
        <v>Personal Care</v>
      </c>
      <c r="B5784" s="193" t="str">
        <f t="shared" si="11075"/>
        <v>MI979Personal Care</v>
      </c>
      <c r="C5784" s="193" t="str">
        <f t="shared" si="11076"/>
        <v>Personal CareHerold, Sarah</v>
      </c>
      <c r="D5784" s="193"/>
      <c r="E5784" s="193"/>
      <c r="F5784" s="193" t="str">
        <f t="shared" si="11077"/>
        <v>Personal CareRichardson, Vicki</v>
      </c>
      <c r="G5784" s="193" t="str">
        <f t="shared" ref="G5784:M5784" si="11164">G$178</f>
        <v>Richardson, Vicki</v>
      </c>
      <c r="H5784" s="193" t="str">
        <f t="shared" si="11164"/>
        <v>Herold, Sarah</v>
      </c>
      <c r="I5784" s="193" t="str">
        <f t="shared" si="11164"/>
        <v>MI979</v>
      </c>
      <c r="J5784" s="193" t="str">
        <f t="shared" si="11164"/>
        <v>MINTEX RX, INC.</v>
      </c>
      <c r="K5784" s="193" t="str">
        <f t="shared" si="11164"/>
        <v>all</v>
      </c>
      <c r="L5784" s="193" t="str">
        <f t="shared" si="11164"/>
        <v>Jay Halaby &amp; Assoc</v>
      </c>
      <c r="M5784" s="193" t="str">
        <f t="shared" si="11164"/>
        <v>Beauty</v>
      </c>
      <c r="N5784" s="193" t="str">
        <f t="shared" si="11132"/>
        <v>Personal Care</v>
      </c>
      <c r="AA5784" s="193">
        <f t="shared" si="11079"/>
        <v>0</v>
      </c>
      <c r="AB5784" s="193" t="str">
        <f t="shared" ref="AB5784" si="11165">AB$178</f>
        <v>Herold, Sarah</v>
      </c>
    </row>
    <row r="5785" spans="1:28" s="188" customFormat="1" ht="17.399999999999999">
      <c r="A5785" s="193" t="str">
        <f t="shared" si="11074"/>
        <v>Personal Care</v>
      </c>
      <c r="B5785" s="193" t="str">
        <f t="shared" si="11075"/>
        <v>NE605Personal Care</v>
      </c>
      <c r="C5785" s="193" t="str">
        <f t="shared" si="11076"/>
        <v>Personal CareHerold, Sarah</v>
      </c>
      <c r="D5785" s="193"/>
      <c r="E5785" s="193"/>
      <c r="F5785" s="193" t="str">
        <f t="shared" si="11077"/>
        <v>Personal CareRichardson, Vicki</v>
      </c>
      <c r="G5785" s="193" t="str">
        <f t="shared" ref="G5785:M5785" si="11166">G$179</f>
        <v>Richardson, Vicki</v>
      </c>
      <c r="H5785" s="193" t="str">
        <f t="shared" si="11166"/>
        <v>Herold, Sarah</v>
      </c>
      <c r="I5785" s="193" t="str">
        <f t="shared" si="11166"/>
        <v>NE605</v>
      </c>
      <c r="J5785" s="193" t="str">
        <f t="shared" si="11166"/>
        <v>NEIMAN MARCUS GROUP, THE</v>
      </c>
      <c r="K5785" s="193" t="str">
        <f t="shared" si="11166"/>
        <v>all</v>
      </c>
      <c r="L5785" s="193">
        <f t="shared" si="11166"/>
        <v>0</v>
      </c>
      <c r="M5785" s="193">
        <f t="shared" si="11166"/>
        <v>0</v>
      </c>
      <c r="N5785" s="193" t="str">
        <f t="shared" si="11132"/>
        <v>Personal Care</v>
      </c>
      <c r="AA5785" s="193">
        <f t="shared" si="11079"/>
        <v>0</v>
      </c>
      <c r="AB5785" s="193" t="str">
        <f t="shared" ref="AB5785" si="11167">AB$179</f>
        <v>Herold, Sarah</v>
      </c>
    </row>
    <row r="5786" spans="1:28" s="188" customFormat="1" ht="17.399999999999999">
      <c r="A5786" s="193" t="str">
        <f t="shared" si="11074"/>
        <v>Personal Care</v>
      </c>
      <c r="B5786" s="193" t="str">
        <f t="shared" si="11075"/>
        <v>PE101Personal Care</v>
      </c>
      <c r="C5786" s="193" t="str">
        <f t="shared" si="11076"/>
        <v>Personal CareHerold, Sarah</v>
      </c>
      <c r="D5786" s="193"/>
      <c r="E5786" s="193"/>
      <c r="F5786" s="193" t="str">
        <f t="shared" si="11077"/>
        <v>Personal CareRichardson, Vicki</v>
      </c>
      <c r="G5786" s="193" t="str">
        <f t="shared" ref="G5786:M5786" si="11168">G$180</f>
        <v>Richardson, Vicki</v>
      </c>
      <c r="H5786" s="193" t="str">
        <f t="shared" si="11168"/>
        <v>Herold, Sarah</v>
      </c>
      <c r="I5786" s="193" t="str">
        <f t="shared" si="11168"/>
        <v>PE101</v>
      </c>
      <c r="J5786" s="193" t="str">
        <f t="shared" si="11168"/>
        <v>PENTA ELECTRONICS</v>
      </c>
      <c r="K5786" s="193" t="str">
        <f t="shared" si="11168"/>
        <v>all</v>
      </c>
      <c r="L5786" s="193" t="str">
        <f t="shared" si="11168"/>
        <v>Jay Halaby &amp; Assoc</v>
      </c>
      <c r="M5786" s="193" t="str">
        <f t="shared" si="11168"/>
        <v>Beauty</v>
      </c>
      <c r="N5786" s="193" t="str">
        <f t="shared" si="11132"/>
        <v>Personal Care</v>
      </c>
      <c r="AA5786" s="193">
        <f t="shared" si="11079"/>
        <v>0</v>
      </c>
      <c r="AB5786" s="193" t="str">
        <f t="shared" ref="AB5786" si="11169">AB$180</f>
        <v>Herold, Sarah</v>
      </c>
    </row>
    <row r="5787" spans="1:28" s="188" customFormat="1" ht="17.399999999999999">
      <c r="A5787" s="193" t="str">
        <f t="shared" si="11074"/>
        <v>Personal Care</v>
      </c>
      <c r="B5787" s="193" t="str">
        <f t="shared" si="11075"/>
        <v>PE371Personal Care</v>
      </c>
      <c r="C5787" s="193" t="str">
        <f t="shared" si="11076"/>
        <v>Personal CareHerold, Sarah</v>
      </c>
      <c r="D5787" s="193"/>
      <c r="E5787" s="193"/>
      <c r="F5787" s="193" t="str">
        <f t="shared" si="11077"/>
        <v>Personal CareRichardson, Vicki</v>
      </c>
      <c r="G5787" s="193" t="str">
        <f t="shared" ref="G5787:M5787" si="11170">G$181</f>
        <v>Richardson, Vicki</v>
      </c>
      <c r="H5787" s="193" t="str">
        <f t="shared" si="11170"/>
        <v>Herold, Sarah</v>
      </c>
      <c r="I5787" s="193" t="str">
        <f t="shared" si="11170"/>
        <v>PE371</v>
      </c>
      <c r="J5787" s="193" t="str">
        <f t="shared" si="11170"/>
        <v>PETRUCCELLI INT'L DISTRIBUTORS</v>
      </c>
      <c r="K5787" s="193" t="str">
        <f t="shared" si="11170"/>
        <v>all</v>
      </c>
      <c r="L5787" s="193" t="str">
        <f t="shared" si="11170"/>
        <v>Jay Halaby &amp; Assoc</v>
      </c>
      <c r="M5787" s="193" t="str">
        <f t="shared" si="11170"/>
        <v>Beauty</v>
      </c>
      <c r="N5787" s="193" t="str">
        <f t="shared" si="11132"/>
        <v>Personal Care</v>
      </c>
      <c r="AA5787" s="193">
        <f t="shared" si="11079"/>
        <v>0</v>
      </c>
      <c r="AB5787" s="193" t="str">
        <f t="shared" ref="AB5787" si="11171">AB$181</f>
        <v>Herold, Sarah</v>
      </c>
    </row>
    <row r="5788" spans="1:28" s="188" customFormat="1" ht="17.399999999999999">
      <c r="A5788" s="193" t="str">
        <f t="shared" si="11074"/>
        <v>Personal Care</v>
      </c>
      <c r="B5788" s="193" t="str">
        <f t="shared" si="11075"/>
        <v>PE599Personal Care</v>
      </c>
      <c r="C5788" s="193" t="str">
        <f t="shared" si="11076"/>
        <v>Personal CareHerold, Sarah</v>
      </c>
      <c r="D5788" s="193"/>
      <c r="E5788" s="193"/>
      <c r="F5788" s="193" t="str">
        <f t="shared" si="11077"/>
        <v>Personal CareRichardson, Vicki</v>
      </c>
      <c r="G5788" s="193" t="str">
        <f t="shared" ref="G5788:M5788" si="11172">G$182</f>
        <v>Richardson, Vicki</v>
      </c>
      <c r="H5788" s="193" t="str">
        <f t="shared" si="11172"/>
        <v>Herold, Sarah</v>
      </c>
      <c r="I5788" s="193" t="str">
        <f t="shared" si="11172"/>
        <v>PE599</v>
      </c>
      <c r="J5788" s="193" t="str">
        <f t="shared" si="11172"/>
        <v>PENNSYLVANIA BEAUTY &amp; BARBER SU</v>
      </c>
      <c r="K5788" s="193" t="str">
        <f t="shared" si="11172"/>
        <v>all</v>
      </c>
      <c r="L5788" s="193" t="str">
        <f t="shared" si="11172"/>
        <v>Jay Halaby &amp; Assoc</v>
      </c>
      <c r="M5788" s="193" t="str">
        <f t="shared" si="11172"/>
        <v>Beauty</v>
      </c>
      <c r="N5788" s="193" t="str">
        <f t="shared" si="11132"/>
        <v>Personal Care</v>
      </c>
      <c r="AA5788" s="193">
        <f t="shared" si="11079"/>
        <v>0</v>
      </c>
      <c r="AB5788" s="193" t="str">
        <f t="shared" ref="AB5788" si="11173">AB$182</f>
        <v>Herold, Sarah</v>
      </c>
    </row>
    <row r="5789" spans="1:28" s="188" customFormat="1" ht="17.399999999999999">
      <c r="A5789" s="193" t="str">
        <f t="shared" si="11074"/>
        <v>Personal Care</v>
      </c>
      <c r="B5789" s="193" t="str">
        <f t="shared" si="11075"/>
        <v>RI453Personal Care</v>
      </c>
      <c r="C5789" s="193" t="str">
        <f t="shared" si="11076"/>
        <v>Personal CareHerold, Sarah</v>
      </c>
      <c r="D5789" s="193"/>
      <c r="E5789" s="193"/>
      <c r="F5789" s="193" t="str">
        <f t="shared" si="11077"/>
        <v>Personal CareRichardson, Vicki</v>
      </c>
      <c r="G5789" s="193" t="str">
        <f t="shared" ref="G5789:M5789" si="11174">G$183</f>
        <v>Richardson, Vicki</v>
      </c>
      <c r="H5789" s="193" t="str">
        <f t="shared" si="11174"/>
        <v>Herold, Sarah</v>
      </c>
      <c r="I5789" s="193" t="str">
        <f t="shared" si="11174"/>
        <v>RI453</v>
      </c>
      <c r="J5789" s="193" t="str">
        <f t="shared" si="11174"/>
        <v>RICKY'S NYC</v>
      </c>
      <c r="K5789" s="193" t="str">
        <f t="shared" si="11174"/>
        <v>all</v>
      </c>
      <c r="L5789" s="193" t="str">
        <f t="shared" si="11174"/>
        <v>Jay Halaby &amp; Assoc</v>
      </c>
      <c r="M5789" s="193" t="str">
        <f t="shared" si="11174"/>
        <v>Beauty</v>
      </c>
      <c r="N5789" s="193" t="str">
        <f t="shared" si="11132"/>
        <v>Personal Care</v>
      </c>
      <c r="AA5789" s="193">
        <f t="shared" si="11079"/>
        <v>0</v>
      </c>
      <c r="AB5789" s="193" t="str">
        <f t="shared" ref="AB5789" si="11175">AB$183</f>
        <v>Herold, Sarah</v>
      </c>
    </row>
    <row r="5790" spans="1:28" s="188" customFormat="1" ht="17.399999999999999">
      <c r="A5790" s="193" t="str">
        <f t="shared" si="11074"/>
        <v>Personal Care</v>
      </c>
      <c r="B5790" s="193" t="str">
        <f t="shared" si="11075"/>
        <v>SC616Personal Care</v>
      </c>
      <c r="C5790" s="193" t="str">
        <f t="shared" si="11076"/>
        <v>Personal CareHerold, Sarah</v>
      </c>
      <c r="D5790" s="193"/>
      <c r="E5790" s="193"/>
      <c r="F5790" s="193" t="str">
        <f t="shared" si="11077"/>
        <v>Personal CareRichardson, Vicki</v>
      </c>
      <c r="G5790" s="193" t="str">
        <f t="shared" ref="G5790:M5790" si="11176">G$184</f>
        <v>Richardson, Vicki</v>
      </c>
      <c r="H5790" s="193" t="str">
        <f t="shared" si="11176"/>
        <v>Herold, Sarah</v>
      </c>
      <c r="I5790" s="193" t="str">
        <f t="shared" si="11176"/>
        <v>SC616</v>
      </c>
      <c r="J5790" s="193" t="str">
        <f t="shared" si="11176"/>
        <v>S-MARK ENTERPRISE</v>
      </c>
      <c r="K5790" s="193" t="str">
        <f t="shared" si="11176"/>
        <v>all</v>
      </c>
      <c r="L5790" s="193" t="str">
        <f t="shared" si="11176"/>
        <v>Jay Halaby &amp; Assoc</v>
      </c>
      <c r="M5790" s="193" t="str">
        <f t="shared" si="11176"/>
        <v>Beauty</v>
      </c>
      <c r="N5790" s="193" t="str">
        <f t="shared" si="11132"/>
        <v>Personal Care</v>
      </c>
      <c r="AA5790" s="193">
        <f t="shared" si="11079"/>
        <v>0</v>
      </c>
      <c r="AB5790" s="193" t="str">
        <f t="shared" ref="AB5790" si="11177">AB$184</f>
        <v>Herold, Sarah</v>
      </c>
    </row>
    <row r="5791" spans="1:28" s="188" customFormat="1" ht="17.399999999999999">
      <c r="A5791" s="193" t="str">
        <f t="shared" si="11074"/>
        <v>Personal Care</v>
      </c>
      <c r="B5791" s="193" t="str">
        <f t="shared" si="11075"/>
        <v>SE636Personal Care</v>
      </c>
      <c r="C5791" s="193" t="str">
        <f t="shared" si="11076"/>
        <v>Personal CareHerold, Sarah</v>
      </c>
      <c r="D5791" s="193"/>
      <c r="E5791" s="193"/>
      <c r="F5791" s="193" t="str">
        <f t="shared" si="11077"/>
        <v>Personal CareRichardson, Vicki</v>
      </c>
      <c r="G5791" s="193" t="str">
        <f t="shared" ref="G5791:M5791" si="11178">G$185</f>
        <v>Richardson, Vicki</v>
      </c>
      <c r="H5791" s="193" t="str">
        <f t="shared" si="11178"/>
        <v>Herold, Sarah</v>
      </c>
      <c r="I5791" s="193" t="str">
        <f t="shared" si="11178"/>
        <v>SE636</v>
      </c>
      <c r="J5791" s="193" t="str">
        <f t="shared" si="11178"/>
        <v>SELBA BEAUTY SYSTEMS</v>
      </c>
      <c r="K5791" s="193" t="str">
        <f t="shared" si="11178"/>
        <v>all</v>
      </c>
      <c r="L5791" s="193" t="str">
        <f t="shared" si="11178"/>
        <v>Jay Halaby &amp; Assoc</v>
      </c>
      <c r="M5791" s="193" t="str">
        <f t="shared" si="11178"/>
        <v>Beauty</v>
      </c>
      <c r="N5791" s="193" t="str">
        <f t="shared" si="11132"/>
        <v>Personal Care</v>
      </c>
      <c r="AA5791" s="193">
        <f t="shared" si="11079"/>
        <v>0</v>
      </c>
      <c r="AB5791" s="193" t="str">
        <f t="shared" ref="AB5791" si="11179">AB$185</f>
        <v>Herold, Sarah</v>
      </c>
    </row>
    <row r="5792" spans="1:28" s="188" customFormat="1" ht="17.399999999999999">
      <c r="A5792" s="193" t="str">
        <f t="shared" si="11074"/>
        <v>Personal Care</v>
      </c>
      <c r="B5792" s="193" t="str">
        <f t="shared" si="11075"/>
        <v>SH875Personal Care</v>
      </c>
      <c r="C5792" s="193" t="str">
        <f t="shared" si="11076"/>
        <v>Personal CareHerold, Sarah</v>
      </c>
      <c r="D5792" s="193"/>
      <c r="E5792" s="193"/>
      <c r="F5792" s="193" t="str">
        <f t="shared" si="11077"/>
        <v>Personal CareRichardson, Vicki</v>
      </c>
      <c r="G5792" s="193" t="str">
        <f t="shared" ref="G5792:M5792" si="11180">G$186</f>
        <v>Richardson, Vicki</v>
      </c>
      <c r="H5792" s="193" t="str">
        <f t="shared" si="11180"/>
        <v>Herold, Sarah</v>
      </c>
      <c r="I5792" s="193" t="str">
        <f t="shared" si="11180"/>
        <v>SH875</v>
      </c>
      <c r="J5792" s="193" t="str">
        <f t="shared" si="11180"/>
        <v>THE SHAVER SHOP</v>
      </c>
      <c r="K5792" s="193" t="str">
        <f t="shared" si="11180"/>
        <v>all</v>
      </c>
      <c r="L5792" s="193">
        <f t="shared" si="11180"/>
        <v>0</v>
      </c>
      <c r="M5792" s="193">
        <f t="shared" si="11180"/>
        <v>0</v>
      </c>
      <c r="N5792" s="193" t="str">
        <f t="shared" si="11132"/>
        <v>Personal Care</v>
      </c>
      <c r="AA5792" s="193">
        <f t="shared" si="11079"/>
        <v>0</v>
      </c>
      <c r="AB5792" s="193" t="str">
        <f t="shared" ref="AB5792" si="11181">AB$186</f>
        <v>Herold, Sarah</v>
      </c>
    </row>
    <row r="5793" spans="1:28" s="188" customFormat="1" ht="17.399999999999999">
      <c r="A5793" s="193" t="str">
        <f t="shared" si="11074"/>
        <v>Personal Care</v>
      </c>
      <c r="B5793" s="193" t="str">
        <f t="shared" si="11075"/>
        <v>SH971Personal Care</v>
      </c>
      <c r="C5793" s="193" t="str">
        <f t="shared" si="11076"/>
        <v>Personal CareHerold, Sarah</v>
      </c>
      <c r="D5793" s="193"/>
      <c r="E5793" s="193"/>
      <c r="F5793" s="193" t="str">
        <f t="shared" si="11077"/>
        <v>Personal CareRichardson, Vicki</v>
      </c>
      <c r="G5793" s="193" t="str">
        <f t="shared" ref="G5793:M5793" si="11182">G$187</f>
        <v>Richardson, Vicki</v>
      </c>
      <c r="H5793" s="193" t="str">
        <f t="shared" si="11182"/>
        <v>Herold, Sarah</v>
      </c>
      <c r="I5793" s="193" t="str">
        <f t="shared" si="11182"/>
        <v>SH971</v>
      </c>
      <c r="J5793" s="193" t="str">
        <f t="shared" si="11182"/>
        <v>SHOPPERS EXPO INTERNATIONAL INC</v>
      </c>
      <c r="K5793" s="193" t="str">
        <f t="shared" si="11182"/>
        <v>all</v>
      </c>
      <c r="L5793" s="193" t="str">
        <f t="shared" si="11182"/>
        <v>Jay Halaby &amp; Assoc</v>
      </c>
      <c r="M5793" s="193" t="str">
        <f t="shared" si="11182"/>
        <v>Beauty</v>
      </c>
      <c r="N5793" s="193" t="str">
        <f t="shared" si="11132"/>
        <v>Personal Care</v>
      </c>
      <c r="AA5793" s="193">
        <f t="shared" si="11079"/>
        <v>0</v>
      </c>
      <c r="AB5793" s="193" t="str">
        <f t="shared" ref="AB5793" si="11183">AB$187</f>
        <v>Herold, Sarah</v>
      </c>
    </row>
    <row r="5794" spans="1:28" s="188" customFormat="1" ht="17.399999999999999">
      <c r="A5794" s="193" t="str">
        <f t="shared" si="11074"/>
        <v>Personal Care</v>
      </c>
      <c r="B5794" s="193" t="str">
        <f t="shared" si="11075"/>
        <v>SP594Personal Care</v>
      </c>
      <c r="C5794" s="193" t="str">
        <f t="shared" si="11076"/>
        <v>Personal CareHerold, Sarah</v>
      </c>
      <c r="D5794" s="193"/>
      <c r="E5794" s="193"/>
      <c r="F5794" s="193" t="str">
        <f t="shared" si="11077"/>
        <v>Personal CareRichardson, Vicki</v>
      </c>
      <c r="G5794" s="193" t="str">
        <f t="shared" ref="G5794:M5794" si="11184">G$188</f>
        <v>Richardson, Vicki</v>
      </c>
      <c r="H5794" s="193" t="str">
        <f t="shared" si="11184"/>
        <v>Herold, Sarah</v>
      </c>
      <c r="I5794" s="193" t="str">
        <f t="shared" si="11184"/>
        <v>SP594</v>
      </c>
      <c r="J5794" s="193" t="str">
        <f t="shared" si="11184"/>
        <v>S&amp;J HANS DISTRIBUTORS</v>
      </c>
      <c r="K5794" s="193" t="str">
        <f t="shared" si="11184"/>
        <v>all</v>
      </c>
      <c r="L5794" s="193">
        <f t="shared" si="11184"/>
        <v>0</v>
      </c>
      <c r="M5794" s="193">
        <f t="shared" si="11184"/>
        <v>0</v>
      </c>
      <c r="N5794" s="193" t="str">
        <f t="shared" si="11132"/>
        <v>Personal Care</v>
      </c>
      <c r="AA5794" s="193">
        <f t="shared" si="11079"/>
        <v>0</v>
      </c>
      <c r="AB5794" s="193" t="str">
        <f t="shared" ref="AB5794" si="11185">AB$188</f>
        <v>Herold, Sarah</v>
      </c>
    </row>
    <row r="5795" spans="1:28" s="188" customFormat="1" ht="17.399999999999999">
      <c r="A5795" s="193" t="str">
        <f t="shared" si="11074"/>
        <v>Personal Care</v>
      </c>
      <c r="B5795" s="193" t="str">
        <f t="shared" si="11075"/>
        <v>SW081Personal Care</v>
      </c>
      <c r="C5795" s="193" t="str">
        <f t="shared" si="11076"/>
        <v>Personal CareHerold, Sarah</v>
      </c>
      <c r="D5795" s="193"/>
      <c r="E5795" s="193"/>
      <c r="F5795" s="193" t="str">
        <f t="shared" si="11077"/>
        <v>Personal CareRichardson, Vicki</v>
      </c>
      <c r="G5795" s="193" t="str">
        <f t="shared" ref="G5795:M5795" si="11186">G$189</f>
        <v>Richardson, Vicki</v>
      </c>
      <c r="H5795" s="193" t="str">
        <f t="shared" si="11186"/>
        <v>Herold, Sarah</v>
      </c>
      <c r="I5795" s="193" t="str">
        <f t="shared" si="11186"/>
        <v>SW081</v>
      </c>
      <c r="J5795" s="193" t="str">
        <f t="shared" si="11186"/>
        <v>SWEIS INC</v>
      </c>
      <c r="K5795" s="193" t="str">
        <f t="shared" si="11186"/>
        <v>all</v>
      </c>
      <c r="L5795" s="193" t="str">
        <f t="shared" si="11186"/>
        <v>Jay Halaby &amp; Assoc</v>
      </c>
      <c r="M5795" s="193" t="str">
        <f t="shared" si="11186"/>
        <v>Beauty</v>
      </c>
      <c r="N5795" s="193" t="str">
        <f t="shared" si="11132"/>
        <v>Personal Care</v>
      </c>
      <c r="AA5795" s="193">
        <f t="shared" si="11079"/>
        <v>0</v>
      </c>
      <c r="AB5795" s="193" t="str">
        <f t="shared" ref="AB5795" si="11187">AB$189</f>
        <v>Herold, Sarah</v>
      </c>
    </row>
    <row r="5796" spans="1:28" s="188" customFormat="1" ht="17.399999999999999">
      <c r="A5796" s="193" t="str">
        <f t="shared" si="11074"/>
        <v>Personal Care</v>
      </c>
      <c r="B5796" s="193" t="str">
        <f t="shared" si="11075"/>
        <v>TA293Personal Care</v>
      </c>
      <c r="C5796" s="193" t="str">
        <f t="shared" si="11076"/>
        <v>Personal CareHerold, Sarah</v>
      </c>
      <c r="D5796" s="193"/>
      <c r="E5796" s="193"/>
      <c r="F5796" s="193" t="str">
        <f t="shared" si="11077"/>
        <v>Personal CareRichardson, Vicki</v>
      </c>
      <c r="G5796" s="193" t="str">
        <f t="shared" ref="G5796:M5796" si="11188">G$190</f>
        <v>Richardson, Vicki</v>
      </c>
      <c r="H5796" s="193" t="str">
        <f t="shared" si="11188"/>
        <v>Herold, Sarah</v>
      </c>
      <c r="I5796" s="193" t="str">
        <f t="shared" si="11188"/>
        <v>TA293</v>
      </c>
      <c r="J5796" s="193" t="str">
        <f t="shared" si="11188"/>
        <v>TASTAS, INC.</v>
      </c>
      <c r="K5796" s="193" t="str">
        <f t="shared" si="11188"/>
        <v>all</v>
      </c>
      <c r="L5796" s="193" t="str">
        <f t="shared" si="11188"/>
        <v>Jay Halaby &amp; Assoc</v>
      </c>
      <c r="M5796" s="193" t="str">
        <f t="shared" si="11188"/>
        <v>Beauty</v>
      </c>
      <c r="N5796" s="193" t="str">
        <f t="shared" si="11132"/>
        <v>Personal Care</v>
      </c>
      <c r="AA5796" s="193">
        <f t="shared" si="11079"/>
        <v>0</v>
      </c>
      <c r="AB5796" s="193" t="str">
        <f t="shared" ref="AB5796" si="11189">AB$190</f>
        <v>Herold, Sarah</v>
      </c>
    </row>
    <row r="5797" spans="1:28" s="188" customFormat="1" ht="17.399999999999999">
      <c r="A5797" s="193" t="str">
        <f t="shared" si="11074"/>
        <v>Personal Care</v>
      </c>
      <c r="B5797" s="193" t="str">
        <f t="shared" si="11075"/>
        <v>TH362Personal Care</v>
      </c>
      <c r="C5797" s="193" t="str">
        <f t="shared" si="11076"/>
        <v>Personal CareHerold, Sarah</v>
      </c>
      <c r="D5797" s="193"/>
      <c r="E5797" s="193"/>
      <c r="F5797" s="193" t="str">
        <f t="shared" si="11077"/>
        <v>Personal CareRichardson, Vicki</v>
      </c>
      <c r="G5797" s="193" t="str">
        <f t="shared" ref="G5797:M5797" si="11190">G$191</f>
        <v>Richardson, Vicki</v>
      </c>
      <c r="H5797" s="193" t="str">
        <f t="shared" si="11190"/>
        <v>Herold, Sarah</v>
      </c>
      <c r="I5797" s="193" t="str">
        <f t="shared" si="11190"/>
        <v>TH362</v>
      </c>
      <c r="J5797" s="193" t="str">
        <f t="shared" si="11190"/>
        <v>THE ART OF SHAVING - FL, LLC</v>
      </c>
      <c r="K5797" s="193" t="str">
        <f t="shared" si="11190"/>
        <v>all</v>
      </c>
      <c r="L5797" s="193">
        <f t="shared" si="11190"/>
        <v>0</v>
      </c>
      <c r="M5797" s="193">
        <f t="shared" si="11190"/>
        <v>0</v>
      </c>
      <c r="N5797" s="193" t="str">
        <f t="shared" si="11132"/>
        <v>Personal Care</v>
      </c>
      <c r="AA5797" s="193">
        <f t="shared" si="11079"/>
        <v>0</v>
      </c>
      <c r="AB5797" s="193" t="str">
        <f t="shared" ref="AB5797" si="11191">AB$191</f>
        <v>Herold, Sarah</v>
      </c>
    </row>
    <row r="5798" spans="1:28" s="188" customFormat="1" ht="17.399999999999999">
      <c r="A5798" s="193" t="str">
        <f t="shared" si="11074"/>
        <v>Personal Care</v>
      </c>
      <c r="B5798" s="193" t="str">
        <f t="shared" si="11075"/>
        <v>TU161Personal Care</v>
      </c>
      <c r="C5798" s="193" t="str">
        <f t="shared" si="11076"/>
        <v>Personal CareHerold, Sarah</v>
      </c>
      <c r="D5798" s="193"/>
      <c r="E5798" s="193"/>
      <c r="F5798" s="193" t="str">
        <f t="shared" si="11077"/>
        <v>Personal CareRichardson, Vicki</v>
      </c>
      <c r="G5798" s="193" t="str">
        <f t="shared" ref="G5798:M5798" si="11192">G$192</f>
        <v>Richardson, Vicki</v>
      </c>
      <c r="H5798" s="193" t="str">
        <f t="shared" si="11192"/>
        <v>Herold, Sarah</v>
      </c>
      <c r="I5798" s="193" t="str">
        <f t="shared" si="11192"/>
        <v>TU161</v>
      </c>
      <c r="J5798" s="193" t="str">
        <f t="shared" si="11192"/>
        <v>TUESDAY MORNING PARTNERS LTD</v>
      </c>
      <c r="K5798" s="193" t="str">
        <f t="shared" si="11192"/>
        <v>all</v>
      </c>
      <c r="L5798" s="193">
        <f t="shared" si="11192"/>
        <v>0</v>
      </c>
      <c r="M5798" s="193">
        <f t="shared" si="11192"/>
        <v>0</v>
      </c>
      <c r="N5798" s="193" t="str">
        <f t="shared" si="11132"/>
        <v>Personal Care</v>
      </c>
      <c r="AA5798" s="193">
        <f t="shared" si="11079"/>
        <v>0</v>
      </c>
      <c r="AB5798" s="193" t="str">
        <f t="shared" ref="AB5798" si="11193">AB$192</f>
        <v>Herold, Sarah</v>
      </c>
    </row>
    <row r="5799" spans="1:28" s="188" customFormat="1" ht="17.399999999999999">
      <c r="A5799" s="193" t="str">
        <f t="shared" si="11074"/>
        <v>Personal Care</v>
      </c>
      <c r="B5799" s="193" t="str">
        <f t="shared" si="11075"/>
        <v>UL220Personal Care</v>
      </c>
      <c r="C5799" s="193" t="str">
        <f t="shared" si="11076"/>
        <v>Personal CareHerold, Sarah</v>
      </c>
      <c r="D5799" s="193"/>
      <c r="E5799" s="193"/>
      <c r="F5799" s="193" t="str">
        <f t="shared" si="11077"/>
        <v>Personal CareRichardson, Vicki</v>
      </c>
      <c r="G5799" s="193" t="str">
        <f t="shared" ref="G5799:M5799" si="11194">G$193</f>
        <v>Richardson, Vicki</v>
      </c>
      <c r="H5799" s="193" t="str">
        <f t="shared" si="11194"/>
        <v>Herold, Sarah</v>
      </c>
      <c r="I5799" s="193" t="str">
        <f t="shared" si="11194"/>
        <v>UL220</v>
      </c>
      <c r="J5799" s="193" t="str">
        <f t="shared" si="11194"/>
        <v>ULTA SALON</v>
      </c>
      <c r="K5799" s="193" t="str">
        <f t="shared" si="11194"/>
        <v>all</v>
      </c>
      <c r="L5799" s="193">
        <f t="shared" si="11194"/>
        <v>0</v>
      </c>
      <c r="M5799" s="193">
        <f t="shared" si="11194"/>
        <v>0</v>
      </c>
      <c r="N5799" s="193" t="str">
        <f t="shared" si="11132"/>
        <v>Personal Care</v>
      </c>
      <c r="AA5799" s="193">
        <f t="shared" si="11079"/>
        <v>0</v>
      </c>
      <c r="AB5799" s="193" t="str">
        <f t="shared" ref="AB5799" si="11195">AB$193</f>
        <v>Herold, Sarah</v>
      </c>
    </row>
    <row r="5800" spans="1:28" s="188" customFormat="1" ht="17.399999999999999">
      <c r="A5800" s="193" t="str">
        <f t="shared" si="11074"/>
        <v>Personal Care</v>
      </c>
      <c r="B5800" s="193" t="str">
        <f t="shared" si="11075"/>
        <v>VI277Personal Care</v>
      </c>
      <c r="C5800" s="193" t="str">
        <f t="shared" si="11076"/>
        <v>Personal CareHerold, Sarah</v>
      </c>
      <c r="D5800" s="193"/>
      <c r="E5800" s="193"/>
      <c r="F5800" s="193" t="str">
        <f t="shared" si="11077"/>
        <v>Personal CareRichardson, Vicki</v>
      </c>
      <c r="G5800" s="193" t="str">
        <f t="shared" ref="G5800:M5800" si="11196">G$194</f>
        <v>Richardson, Vicki</v>
      </c>
      <c r="H5800" s="193" t="str">
        <f t="shared" si="11196"/>
        <v>Herold, Sarah</v>
      </c>
      <c r="I5800" s="193" t="str">
        <f t="shared" si="11196"/>
        <v>VI277</v>
      </c>
      <c r="J5800" s="193" t="str">
        <f t="shared" si="11196"/>
        <v>VINTAGE DISTRIBUTION &amp; SALON SERVIC</v>
      </c>
      <c r="K5800" s="193" t="str">
        <f t="shared" si="11196"/>
        <v>all</v>
      </c>
      <c r="L5800" s="193" t="str">
        <f t="shared" si="11196"/>
        <v>Jay Halaby &amp; Assoc</v>
      </c>
      <c r="M5800" s="193" t="str">
        <f t="shared" si="11196"/>
        <v>Beauty</v>
      </c>
      <c r="N5800" s="193" t="str">
        <f t="shared" si="11132"/>
        <v>Personal Care</v>
      </c>
      <c r="AA5800" s="193">
        <f t="shared" si="11079"/>
        <v>0</v>
      </c>
      <c r="AB5800" s="193" t="str">
        <f t="shared" ref="AB5800" si="11197">AB$194</f>
        <v>Herold, Sarah</v>
      </c>
    </row>
    <row r="5801" spans="1:28" s="188" customFormat="1" ht="17.399999999999999">
      <c r="A5801" s="193" t="str">
        <f t="shared" si="11074"/>
        <v>Personal Care</v>
      </c>
      <c r="B5801" s="193" t="str">
        <f t="shared" si="11075"/>
        <v>WA596Personal Care</v>
      </c>
      <c r="C5801" s="193" t="str">
        <f t="shared" si="11076"/>
        <v>Personal CareHerold, Sarah</v>
      </c>
      <c r="D5801" s="193"/>
      <c r="E5801" s="193"/>
      <c r="F5801" s="193" t="str">
        <f t="shared" si="11077"/>
        <v>Personal CareRichardson, Vicki</v>
      </c>
      <c r="G5801" s="193" t="str">
        <f t="shared" ref="G5801:M5801" si="11198">G$195</f>
        <v>Richardson, Vicki</v>
      </c>
      <c r="H5801" s="193" t="str">
        <f t="shared" si="11198"/>
        <v>Herold, Sarah</v>
      </c>
      <c r="I5801" s="193" t="str">
        <f t="shared" si="11198"/>
        <v>WA596</v>
      </c>
      <c r="J5801" s="193" t="str">
        <f t="shared" si="11198"/>
        <v>WALGREENS.COM</v>
      </c>
      <c r="K5801" s="193" t="str">
        <f t="shared" si="11198"/>
        <v>all</v>
      </c>
      <c r="L5801" s="193">
        <f t="shared" si="11198"/>
        <v>0</v>
      </c>
      <c r="M5801" s="193">
        <f t="shared" si="11198"/>
        <v>0</v>
      </c>
      <c r="N5801" s="193" t="str">
        <f t="shared" si="11132"/>
        <v>Personal Care</v>
      </c>
      <c r="AA5801" s="193">
        <f t="shared" si="11079"/>
        <v>0</v>
      </c>
      <c r="AB5801" s="193" t="str">
        <f t="shared" ref="AB5801" si="11199">AB$195</f>
        <v>Herold, Sarah</v>
      </c>
    </row>
    <row r="5802" spans="1:28" s="188" customFormat="1" ht="17.399999999999999">
      <c r="A5802" s="193" t="str">
        <f t="shared" si="11074"/>
        <v>Personal Care</v>
      </c>
      <c r="B5802" s="193" t="str">
        <f t="shared" si="11075"/>
        <v>WI196Personal Care</v>
      </c>
      <c r="C5802" s="193" t="str">
        <f t="shared" si="11076"/>
        <v>Personal CareHerold, Sarah</v>
      </c>
      <c r="D5802" s="193"/>
      <c r="E5802" s="193"/>
      <c r="F5802" s="193" t="str">
        <f t="shared" si="11077"/>
        <v>Personal CareRichardson, Vicki</v>
      </c>
      <c r="G5802" s="193" t="str">
        <f t="shared" ref="G5802:M5802" si="11200">G$196</f>
        <v>Richardson, Vicki</v>
      </c>
      <c r="H5802" s="193" t="str">
        <f t="shared" si="11200"/>
        <v>Herold, Sarah</v>
      </c>
      <c r="I5802" s="193" t="str">
        <f t="shared" si="11200"/>
        <v>WI196</v>
      </c>
      <c r="J5802" s="193" t="str">
        <f t="shared" si="11200"/>
        <v>WILLIAM MARVY COMPANY</v>
      </c>
      <c r="K5802" s="193" t="str">
        <f t="shared" si="11200"/>
        <v>all</v>
      </c>
      <c r="L5802" s="193" t="str">
        <f t="shared" si="11200"/>
        <v>Jay Halaby &amp; Assoc</v>
      </c>
      <c r="M5802" s="193" t="str">
        <f t="shared" si="11200"/>
        <v>Beauty</v>
      </c>
      <c r="N5802" s="193" t="str">
        <f t="shared" si="11132"/>
        <v>Personal Care</v>
      </c>
      <c r="AA5802" s="193">
        <f t="shared" si="11079"/>
        <v>0</v>
      </c>
      <c r="AB5802" s="193" t="str">
        <f t="shared" ref="AB5802" si="11201">AB$196</f>
        <v>Herold, Sarah</v>
      </c>
    </row>
    <row r="5803" spans="1:28" s="188" customFormat="1" ht="17.399999999999999">
      <c r="A5803" s="193" t="str">
        <f t="shared" si="11074"/>
        <v>Personal Care</v>
      </c>
      <c r="B5803" s="193" t="str">
        <f t="shared" si="11075"/>
        <v>CR366Personal Care</v>
      </c>
      <c r="C5803" s="193" t="str">
        <f t="shared" si="11076"/>
        <v>Personal CareHerold, Sarah</v>
      </c>
      <c r="D5803" s="193"/>
      <c r="E5803" s="193"/>
      <c r="F5803" s="193" t="str">
        <f t="shared" si="11077"/>
        <v>Personal CareRichardson, Vicki</v>
      </c>
      <c r="G5803" s="193" t="str">
        <f t="shared" ref="G5803:M5803" si="11202">G$197</f>
        <v>Richardson, Vicki</v>
      </c>
      <c r="H5803" s="193" t="str">
        <f t="shared" si="11202"/>
        <v>Herold, Sarah</v>
      </c>
      <c r="I5803" s="193" t="str">
        <f t="shared" si="11202"/>
        <v>CR366</v>
      </c>
      <c r="J5803" s="193" t="str">
        <f t="shared" si="11202"/>
        <v>CREDIBLE CULTURE</v>
      </c>
      <c r="K5803" s="193" t="str">
        <f t="shared" si="11202"/>
        <v>all</v>
      </c>
      <c r="L5803" s="193">
        <f t="shared" si="11202"/>
        <v>0</v>
      </c>
      <c r="M5803" s="193" t="str">
        <f t="shared" si="11202"/>
        <v>Beauty</v>
      </c>
      <c r="N5803" s="193" t="str">
        <f t="shared" si="11132"/>
        <v>Personal Care</v>
      </c>
      <c r="AA5803" s="193">
        <f t="shared" si="11079"/>
        <v>0</v>
      </c>
      <c r="AB5803" s="193" t="str">
        <f t="shared" ref="AB5803" si="11203">AB$197</f>
        <v>Herold, Sarah</v>
      </c>
    </row>
    <row r="5804" spans="1:28" s="188" customFormat="1" ht="17.399999999999999">
      <c r="A5804" s="193" t="str">
        <f t="shared" si="11074"/>
        <v>Personal Care</v>
      </c>
      <c r="B5804" s="193" t="str">
        <f t="shared" si="11075"/>
        <v>VE242Personal Care</v>
      </c>
      <c r="C5804" s="193" t="str">
        <f t="shared" si="11076"/>
        <v>Personal CareHerold, Sarah</v>
      </c>
      <c r="D5804" s="193"/>
      <c r="E5804" s="193"/>
      <c r="F5804" s="193" t="str">
        <f t="shared" si="11077"/>
        <v>Personal CareRichardson, Vicki</v>
      </c>
      <c r="G5804" s="193" t="str">
        <f t="shared" ref="G5804:M5804" si="11204">G$198</f>
        <v>Richardson, Vicki</v>
      </c>
      <c r="H5804" s="193" t="str">
        <f t="shared" si="11204"/>
        <v>Herold, Sarah</v>
      </c>
      <c r="I5804" s="193" t="str">
        <f t="shared" si="11204"/>
        <v>VE242</v>
      </c>
      <c r="J5804" s="193" t="str">
        <f t="shared" si="11204"/>
        <v>VECINA BEAUTY SUPPLY INC</v>
      </c>
      <c r="K5804" s="193" t="str">
        <f t="shared" si="11204"/>
        <v>all</v>
      </c>
      <c r="L5804" s="193">
        <f t="shared" si="11204"/>
        <v>0</v>
      </c>
      <c r="M5804" s="193" t="str">
        <f t="shared" si="11204"/>
        <v>Beauty</v>
      </c>
      <c r="N5804" s="193" t="str">
        <f t="shared" si="11132"/>
        <v>Personal Care</v>
      </c>
      <c r="AA5804" s="193">
        <f t="shared" si="11079"/>
        <v>0</v>
      </c>
      <c r="AB5804" s="193" t="str">
        <f t="shared" ref="AB5804" si="11205">AB$198</f>
        <v>Herold, Sarah</v>
      </c>
    </row>
    <row r="5805" spans="1:28" s="188" customFormat="1" ht="17.399999999999999">
      <c r="A5805" s="193" t="str">
        <f t="shared" si="11074"/>
        <v>Personal Care</v>
      </c>
      <c r="B5805" s="193" t="str">
        <f t="shared" si="11075"/>
        <v>0Personal Care</v>
      </c>
      <c r="C5805" s="193" t="str">
        <f t="shared" si="11076"/>
        <v>Personal Care0</v>
      </c>
      <c r="D5805" s="193"/>
      <c r="E5805" s="193"/>
      <c r="F5805" s="193" t="str">
        <f t="shared" si="11077"/>
        <v>Personal Care0</v>
      </c>
      <c r="G5805" s="193">
        <f t="shared" ref="G5805:M5805" si="11206">G$199</f>
        <v>0</v>
      </c>
      <c r="H5805" s="193">
        <f t="shared" si="11206"/>
        <v>0</v>
      </c>
      <c r="I5805" s="193">
        <f t="shared" si="11206"/>
        <v>0</v>
      </c>
      <c r="J5805" s="193">
        <f t="shared" si="11206"/>
        <v>0</v>
      </c>
      <c r="K5805" s="193">
        <f t="shared" si="11206"/>
        <v>0</v>
      </c>
      <c r="L5805" s="193">
        <f t="shared" si="11206"/>
        <v>0</v>
      </c>
      <c r="M5805" s="193">
        <f t="shared" si="11206"/>
        <v>0</v>
      </c>
      <c r="N5805" s="193" t="str">
        <f t="shared" si="11132"/>
        <v>Personal Care</v>
      </c>
      <c r="AA5805" s="193">
        <f t="shared" si="11079"/>
        <v>0</v>
      </c>
      <c r="AB5805" s="193">
        <f t="shared" ref="AB5805" si="11207">AB$199</f>
        <v>0</v>
      </c>
    </row>
    <row r="5806" spans="1:28" s="188" customFormat="1" ht="17.399999999999999">
      <c r="A5806" s="193" t="str">
        <f t="shared" ref="A5806:A5869" si="11208">T$19</f>
        <v>Personal Care</v>
      </c>
      <c r="B5806" s="193" t="str">
        <f t="shared" ref="B5806:B5869" si="11209">CONCATENATE(I5806,A5806)</f>
        <v>0Personal Care</v>
      </c>
      <c r="C5806" s="193" t="str">
        <f t="shared" ref="C5806:C5869" si="11210">CONCATENATE(A5806,H5806)</f>
        <v>Personal Care0</v>
      </c>
      <c r="D5806" s="193"/>
      <c r="E5806" s="193"/>
      <c r="F5806" s="193" t="str">
        <f t="shared" ref="F5806:F5869" si="11211">CONCATENATE(A5806,G5806)</f>
        <v>Personal Care0</v>
      </c>
      <c r="G5806" s="193">
        <f t="shared" ref="G5806:M5806" si="11212">G$200</f>
        <v>0</v>
      </c>
      <c r="H5806" s="193">
        <f t="shared" si="11212"/>
        <v>0</v>
      </c>
      <c r="I5806" s="193">
        <f t="shared" si="11212"/>
        <v>0</v>
      </c>
      <c r="J5806" s="193">
        <f t="shared" si="11212"/>
        <v>0</v>
      </c>
      <c r="K5806" s="193">
        <f t="shared" si="11212"/>
        <v>0</v>
      </c>
      <c r="L5806" s="193">
        <f t="shared" si="11212"/>
        <v>0</v>
      </c>
      <c r="M5806" s="193">
        <f t="shared" si="11212"/>
        <v>0</v>
      </c>
      <c r="N5806" s="193" t="str">
        <f t="shared" si="11132"/>
        <v>Personal Care</v>
      </c>
      <c r="AA5806" s="193">
        <f t="shared" ref="AA5806:AA5869" si="11213">AT$19</f>
        <v>0</v>
      </c>
      <c r="AB5806" s="193">
        <f t="shared" ref="AB5806" si="11214">AB$200</f>
        <v>0</v>
      </c>
    </row>
    <row r="5807" spans="1:28" s="188" customFormat="1" ht="17.399999999999999">
      <c r="A5807" s="193" t="str">
        <f t="shared" si="11208"/>
        <v>Personal Care</v>
      </c>
      <c r="B5807" s="193" t="str">
        <f t="shared" si="11209"/>
        <v>0Personal Care</v>
      </c>
      <c r="C5807" s="193" t="str">
        <f t="shared" si="11210"/>
        <v>Personal Care0</v>
      </c>
      <c r="D5807" s="193"/>
      <c r="E5807" s="193"/>
      <c r="F5807" s="193" t="str">
        <f t="shared" si="11211"/>
        <v>Personal Care0</v>
      </c>
      <c r="G5807" s="193">
        <f t="shared" ref="G5807:M5807" si="11215">G$201</f>
        <v>0</v>
      </c>
      <c r="H5807" s="193">
        <f t="shared" si="11215"/>
        <v>0</v>
      </c>
      <c r="I5807" s="193">
        <f t="shared" si="11215"/>
        <v>0</v>
      </c>
      <c r="J5807" s="193">
        <f t="shared" si="11215"/>
        <v>0</v>
      </c>
      <c r="K5807" s="193">
        <f t="shared" si="11215"/>
        <v>0</v>
      </c>
      <c r="L5807" s="193">
        <f t="shared" si="11215"/>
        <v>0</v>
      </c>
      <c r="M5807" s="193">
        <f t="shared" si="11215"/>
        <v>0</v>
      </c>
      <c r="N5807" s="193" t="str">
        <f t="shared" si="11132"/>
        <v>Personal Care</v>
      </c>
      <c r="AA5807" s="193">
        <f t="shared" si="11213"/>
        <v>0</v>
      </c>
      <c r="AB5807" s="193">
        <f t="shared" ref="AB5807" si="11216">AB$201</f>
        <v>0</v>
      </c>
    </row>
    <row r="5808" spans="1:28" s="188" customFormat="1" ht="17.399999999999999">
      <c r="A5808" s="193" t="str">
        <f t="shared" si="11208"/>
        <v>Personal Care</v>
      </c>
      <c r="B5808" s="193" t="str">
        <f t="shared" si="11209"/>
        <v>0Personal Care</v>
      </c>
      <c r="C5808" s="193" t="str">
        <f t="shared" si="11210"/>
        <v>Personal Care0</v>
      </c>
      <c r="D5808" s="193"/>
      <c r="E5808" s="193"/>
      <c r="F5808" s="193" t="str">
        <f t="shared" si="11211"/>
        <v>Personal Care0</v>
      </c>
      <c r="G5808" s="193">
        <f t="shared" ref="G5808:M5808" si="11217">G$202</f>
        <v>0</v>
      </c>
      <c r="H5808" s="193">
        <f t="shared" si="11217"/>
        <v>0</v>
      </c>
      <c r="I5808" s="193">
        <f t="shared" si="11217"/>
        <v>0</v>
      </c>
      <c r="J5808" s="193">
        <f t="shared" si="11217"/>
        <v>0</v>
      </c>
      <c r="K5808" s="193">
        <f t="shared" si="11217"/>
        <v>0</v>
      </c>
      <c r="L5808" s="193">
        <f t="shared" si="11217"/>
        <v>0</v>
      </c>
      <c r="M5808" s="193">
        <f t="shared" si="11217"/>
        <v>0</v>
      </c>
      <c r="N5808" s="193" t="str">
        <f t="shared" si="11132"/>
        <v>Personal Care</v>
      </c>
      <c r="AA5808" s="193">
        <f t="shared" si="11213"/>
        <v>0</v>
      </c>
      <c r="AB5808" s="193">
        <f t="shared" ref="AB5808" si="11218">AB$202</f>
        <v>0</v>
      </c>
    </row>
    <row r="5809" spans="1:28" s="188" customFormat="1" ht="17.399999999999999">
      <c r="A5809" s="193" t="str">
        <f t="shared" si="11208"/>
        <v>Personal Care</v>
      </c>
      <c r="B5809" s="193" t="str">
        <f t="shared" si="11209"/>
        <v>0Personal Care</v>
      </c>
      <c r="C5809" s="193" t="str">
        <f t="shared" si="11210"/>
        <v>Personal Care0</v>
      </c>
      <c r="D5809" s="193"/>
      <c r="E5809" s="193"/>
      <c r="F5809" s="193" t="str">
        <f t="shared" si="11211"/>
        <v>Personal Care0</v>
      </c>
      <c r="G5809" s="193">
        <f t="shared" ref="G5809:M5809" si="11219">G$203</f>
        <v>0</v>
      </c>
      <c r="H5809" s="193">
        <f t="shared" si="11219"/>
        <v>0</v>
      </c>
      <c r="I5809" s="193">
        <f t="shared" si="11219"/>
        <v>0</v>
      </c>
      <c r="J5809" s="193">
        <f t="shared" si="11219"/>
        <v>0</v>
      </c>
      <c r="K5809" s="193">
        <f t="shared" si="11219"/>
        <v>0</v>
      </c>
      <c r="L5809" s="193">
        <f t="shared" si="11219"/>
        <v>0</v>
      </c>
      <c r="M5809" s="193">
        <f t="shared" si="11219"/>
        <v>0</v>
      </c>
      <c r="N5809" s="193" t="str">
        <f t="shared" si="11132"/>
        <v>Personal Care</v>
      </c>
      <c r="AA5809" s="193">
        <f t="shared" si="11213"/>
        <v>0</v>
      </c>
      <c r="AB5809" s="193">
        <f t="shared" ref="AB5809" si="11220">AB$203</f>
        <v>0</v>
      </c>
    </row>
    <row r="5810" spans="1:28" s="188" customFormat="1" ht="17.399999999999999">
      <c r="A5810" s="193" t="str">
        <f t="shared" si="11208"/>
        <v>Personal Care</v>
      </c>
      <c r="B5810" s="193" t="str">
        <f t="shared" si="11209"/>
        <v>0Personal Care</v>
      </c>
      <c r="C5810" s="193" t="str">
        <f t="shared" si="11210"/>
        <v>Personal Care0</v>
      </c>
      <c r="D5810" s="193"/>
      <c r="E5810" s="193"/>
      <c r="F5810" s="193" t="str">
        <f t="shared" si="11211"/>
        <v>Personal Care0</v>
      </c>
      <c r="G5810" s="193">
        <f t="shared" ref="G5810:M5810" si="11221">G$204</f>
        <v>0</v>
      </c>
      <c r="H5810" s="193">
        <f t="shared" si="11221"/>
        <v>0</v>
      </c>
      <c r="I5810" s="193">
        <f t="shared" si="11221"/>
        <v>0</v>
      </c>
      <c r="J5810" s="193">
        <f t="shared" si="11221"/>
        <v>0</v>
      </c>
      <c r="K5810" s="193">
        <f t="shared" si="11221"/>
        <v>0</v>
      </c>
      <c r="L5810" s="193">
        <f t="shared" si="11221"/>
        <v>0</v>
      </c>
      <c r="M5810" s="193">
        <f t="shared" si="11221"/>
        <v>0</v>
      </c>
      <c r="N5810" s="193" t="str">
        <f t="shared" si="11132"/>
        <v>Personal Care</v>
      </c>
      <c r="AA5810" s="193">
        <f t="shared" si="11213"/>
        <v>0</v>
      </c>
      <c r="AB5810" s="193">
        <f t="shared" ref="AB5810" si="11222">AB$204</f>
        <v>0</v>
      </c>
    </row>
    <row r="5811" spans="1:28" s="188" customFormat="1" ht="17.399999999999999">
      <c r="A5811" s="193" t="str">
        <f t="shared" si="11208"/>
        <v>Personal Care</v>
      </c>
      <c r="B5811" s="193" t="str">
        <f t="shared" si="11209"/>
        <v>AB045Personal Care</v>
      </c>
      <c r="C5811" s="193" t="str">
        <f t="shared" si="11210"/>
        <v>Personal CareJames, Greg</v>
      </c>
      <c r="D5811" s="193"/>
      <c r="E5811" s="193"/>
      <c r="F5811" s="193" t="str">
        <f t="shared" si="11211"/>
        <v>Personal CareRichardson, Vicki</v>
      </c>
      <c r="G5811" s="193" t="str">
        <f t="shared" ref="G5811:M5811" si="11223">G$205</f>
        <v>Richardson, Vicki</v>
      </c>
      <c r="H5811" s="193" t="str">
        <f t="shared" si="11223"/>
        <v>James, Greg</v>
      </c>
      <c r="I5811" s="193" t="str">
        <f t="shared" si="11223"/>
        <v>AB045</v>
      </c>
      <c r="J5811" s="193" t="str">
        <f t="shared" si="11223"/>
        <v>ABT ELECTRONICS</v>
      </c>
      <c r="K5811" s="193" t="str">
        <f t="shared" si="11223"/>
        <v>all</v>
      </c>
      <c r="L5811" s="193">
        <f t="shared" si="11223"/>
        <v>0</v>
      </c>
      <c r="M5811" s="193">
        <f t="shared" si="11223"/>
        <v>0</v>
      </c>
      <c r="N5811" s="193" t="str">
        <f t="shared" si="11132"/>
        <v>Personal Care</v>
      </c>
      <c r="AA5811" s="193">
        <f t="shared" si="11213"/>
        <v>0</v>
      </c>
      <c r="AB5811" s="193" t="str">
        <f t="shared" ref="AB5811" si="11224">AB$205</f>
        <v>James, Greg</v>
      </c>
    </row>
    <row r="5812" spans="1:28" s="188" customFormat="1" ht="17.399999999999999">
      <c r="A5812" s="193" t="str">
        <f t="shared" si="11208"/>
        <v>Personal Care</v>
      </c>
      <c r="B5812" s="193" t="str">
        <f t="shared" si="11209"/>
        <v>AB235Personal Care</v>
      </c>
      <c r="C5812" s="193" t="str">
        <f t="shared" si="11210"/>
        <v>Personal CareJames, Greg</v>
      </c>
      <c r="D5812" s="193"/>
      <c r="E5812" s="193"/>
      <c r="F5812" s="193" t="str">
        <f t="shared" si="11211"/>
        <v>Personal CareRichardson, Vicki</v>
      </c>
      <c r="G5812" s="193" t="str">
        <f t="shared" ref="G5812:M5812" si="11225">G$206</f>
        <v>Richardson, Vicki</v>
      </c>
      <c r="H5812" s="193" t="str">
        <f t="shared" si="11225"/>
        <v>James, Greg</v>
      </c>
      <c r="I5812" s="193" t="str">
        <f t="shared" si="11225"/>
        <v>AB235</v>
      </c>
      <c r="J5812" s="193" t="str">
        <f t="shared" si="11225"/>
        <v>ABC APPLIANCE</v>
      </c>
      <c r="K5812" s="193" t="str">
        <f t="shared" si="11225"/>
        <v>all</v>
      </c>
      <c r="L5812" s="193">
        <f t="shared" si="11225"/>
        <v>0</v>
      </c>
      <c r="M5812" s="193">
        <f t="shared" si="11225"/>
        <v>0</v>
      </c>
      <c r="N5812" s="193" t="str">
        <f t="shared" si="11132"/>
        <v>Personal Care</v>
      </c>
      <c r="AA5812" s="193">
        <f t="shared" si="11213"/>
        <v>0</v>
      </c>
      <c r="AB5812" s="193" t="str">
        <f t="shared" ref="AB5812" si="11226">AB$206</f>
        <v>James, Greg</v>
      </c>
    </row>
    <row r="5813" spans="1:28" s="188" customFormat="1" ht="17.399999999999999">
      <c r="A5813" s="193" t="str">
        <f t="shared" si="11208"/>
        <v>Personal Care</v>
      </c>
      <c r="B5813" s="193" t="str">
        <f t="shared" si="11209"/>
        <v>BI001Personal Care</v>
      </c>
      <c r="C5813" s="193" t="str">
        <f t="shared" si="11210"/>
        <v>Personal CareJames, Greg</v>
      </c>
      <c r="D5813" s="193"/>
      <c r="E5813" s="193"/>
      <c r="F5813" s="193" t="str">
        <f t="shared" si="11211"/>
        <v>Personal CareRichardson, Vicki</v>
      </c>
      <c r="G5813" s="193" t="str">
        <f t="shared" ref="G5813:M5813" si="11227">G$207</f>
        <v>Richardson, Vicki</v>
      </c>
      <c r="H5813" s="193" t="str">
        <f t="shared" si="11227"/>
        <v>James, Greg</v>
      </c>
      <c r="I5813" s="193" t="str">
        <f t="shared" si="11227"/>
        <v>BI001</v>
      </c>
      <c r="J5813" s="193" t="str">
        <f t="shared" si="11227"/>
        <v>BI-MART</v>
      </c>
      <c r="K5813" s="193" t="str">
        <f t="shared" si="11227"/>
        <v>all</v>
      </c>
      <c r="L5813" s="193">
        <f t="shared" si="11227"/>
        <v>0</v>
      </c>
      <c r="M5813" s="193">
        <f t="shared" si="11227"/>
        <v>0</v>
      </c>
      <c r="N5813" s="193" t="str">
        <f t="shared" si="11132"/>
        <v>Personal Care</v>
      </c>
      <c r="AA5813" s="193">
        <f t="shared" si="11213"/>
        <v>0</v>
      </c>
      <c r="AB5813" s="193" t="str">
        <f t="shared" ref="AB5813" si="11228">AB$207</f>
        <v>James, Greg</v>
      </c>
    </row>
    <row r="5814" spans="1:28" s="188" customFormat="1" ht="17.399999999999999">
      <c r="A5814" s="193" t="str">
        <f t="shared" si="11208"/>
        <v>Personal Care</v>
      </c>
      <c r="B5814" s="193" t="str">
        <f t="shared" si="11209"/>
        <v>FR195Personal Care</v>
      </c>
      <c r="C5814" s="193" t="str">
        <f t="shared" si="11210"/>
        <v>Personal CareJames, Greg</v>
      </c>
      <c r="D5814" s="193"/>
      <c r="E5814" s="193"/>
      <c r="F5814" s="193" t="str">
        <f t="shared" si="11211"/>
        <v>Personal CareRichardson, Vicki</v>
      </c>
      <c r="G5814" s="193" t="str">
        <f t="shared" ref="G5814:M5814" si="11229">G$208</f>
        <v>Richardson, Vicki</v>
      </c>
      <c r="H5814" s="193" t="str">
        <f t="shared" si="11229"/>
        <v>James, Greg</v>
      </c>
      <c r="I5814" s="193" t="str">
        <f t="shared" si="11229"/>
        <v>FR195</v>
      </c>
      <c r="J5814" s="193" t="str">
        <f t="shared" si="11229"/>
        <v>FRY'S ELECTRONICS</v>
      </c>
      <c r="K5814" s="193" t="str">
        <f t="shared" si="11229"/>
        <v>all</v>
      </c>
      <c r="L5814" s="193">
        <f t="shared" si="11229"/>
        <v>0</v>
      </c>
      <c r="M5814" s="193">
        <f t="shared" si="11229"/>
        <v>0</v>
      </c>
      <c r="N5814" s="193" t="str">
        <f t="shared" si="11132"/>
        <v>Personal Care</v>
      </c>
      <c r="AA5814" s="193">
        <f t="shared" si="11213"/>
        <v>0</v>
      </c>
      <c r="AB5814" s="193" t="str">
        <f t="shared" ref="AB5814" si="11230">AB$208</f>
        <v>James, Greg</v>
      </c>
    </row>
    <row r="5815" spans="1:28" s="188" customFormat="1" ht="17.399999999999999">
      <c r="A5815" s="193" t="str">
        <f t="shared" si="11208"/>
        <v>Personal Care</v>
      </c>
      <c r="B5815" s="193" t="str">
        <f t="shared" si="11209"/>
        <v>PR976Personal Care</v>
      </c>
      <c r="C5815" s="193" t="str">
        <f t="shared" si="11210"/>
        <v>Personal CareJames, Greg</v>
      </c>
      <c r="D5815" s="193"/>
      <c r="E5815" s="193"/>
      <c r="F5815" s="193" t="str">
        <f t="shared" si="11211"/>
        <v>Personal CareRichardson, Vicki</v>
      </c>
      <c r="G5815" s="193" t="str">
        <f t="shared" ref="G5815:M5815" si="11231">G$209</f>
        <v>Richardson, Vicki</v>
      </c>
      <c r="H5815" s="193" t="str">
        <f t="shared" si="11231"/>
        <v>James, Greg</v>
      </c>
      <c r="I5815" s="193" t="str">
        <f t="shared" si="11231"/>
        <v>PR976</v>
      </c>
      <c r="J5815" s="193" t="str">
        <f t="shared" si="11231"/>
        <v>PROGRESSIVE GROUP OF INSURANCE CO</v>
      </c>
      <c r="K5815" s="193" t="str">
        <f t="shared" si="11231"/>
        <v>all</v>
      </c>
      <c r="L5815" s="193">
        <f t="shared" si="11231"/>
        <v>0</v>
      </c>
      <c r="M5815" s="193">
        <f t="shared" si="11231"/>
        <v>0</v>
      </c>
      <c r="N5815" s="193" t="str">
        <f t="shared" si="11132"/>
        <v>Personal Care</v>
      </c>
      <c r="AA5815" s="193">
        <f t="shared" si="11213"/>
        <v>0</v>
      </c>
      <c r="AB5815" s="193" t="str">
        <f t="shared" ref="AB5815" si="11232">AB$209</f>
        <v>James, Greg</v>
      </c>
    </row>
    <row r="5816" spans="1:28" s="188" customFormat="1" ht="17.399999999999999">
      <c r="A5816" s="193" t="str">
        <f t="shared" si="11208"/>
        <v>Personal Care</v>
      </c>
      <c r="B5816" s="193" t="str">
        <f t="shared" si="11209"/>
        <v>ME035Personal Care</v>
      </c>
      <c r="C5816" s="193" t="str">
        <f t="shared" si="11210"/>
        <v>Personal CareJames, Greg</v>
      </c>
      <c r="D5816" s="193"/>
      <c r="E5816" s="193"/>
      <c r="F5816" s="193" t="str">
        <f t="shared" si="11211"/>
        <v>Personal CareRichardson, Vicki</v>
      </c>
      <c r="G5816" s="193" t="str">
        <f t="shared" ref="G5816:M5816" si="11233">G$210</f>
        <v>Richardson, Vicki</v>
      </c>
      <c r="H5816" s="193" t="str">
        <f t="shared" si="11233"/>
        <v>James, Greg</v>
      </c>
      <c r="I5816" s="193" t="str">
        <f t="shared" si="11233"/>
        <v>ME035</v>
      </c>
      <c r="J5816" s="193" t="str">
        <f t="shared" si="11233"/>
        <v>FRED MEYER</v>
      </c>
      <c r="K5816" s="193" t="str">
        <f t="shared" si="11233"/>
        <v>all</v>
      </c>
      <c r="L5816" s="193">
        <f t="shared" si="11233"/>
        <v>0</v>
      </c>
      <c r="M5816" s="193">
        <f t="shared" si="11233"/>
        <v>0</v>
      </c>
      <c r="N5816" s="193" t="str">
        <f t="shared" si="11132"/>
        <v>Personal Care</v>
      </c>
      <c r="AA5816" s="193">
        <f t="shared" si="11213"/>
        <v>0</v>
      </c>
      <c r="AB5816" s="193" t="str">
        <f t="shared" ref="AB5816" si="11234">AB$210</f>
        <v>James, Greg</v>
      </c>
    </row>
    <row r="5817" spans="1:28" s="188" customFormat="1" ht="17.399999999999999">
      <c r="A5817" s="193" t="str">
        <f t="shared" si="11208"/>
        <v>Personal Care</v>
      </c>
      <c r="B5817" s="193" t="str">
        <f t="shared" si="11209"/>
        <v>ME170Personal Care</v>
      </c>
      <c r="C5817" s="193" t="str">
        <f t="shared" si="11210"/>
        <v>Personal CareJames, Greg</v>
      </c>
      <c r="D5817" s="193"/>
      <c r="E5817" s="193"/>
      <c r="F5817" s="193" t="str">
        <f t="shared" si="11211"/>
        <v>Personal CareRichardson, Vicki</v>
      </c>
      <c r="G5817" s="193" t="str">
        <f t="shared" ref="G5817:M5817" si="11235">G$211</f>
        <v>Richardson, Vicki</v>
      </c>
      <c r="H5817" s="193" t="str">
        <f t="shared" si="11235"/>
        <v>James, Greg</v>
      </c>
      <c r="I5817" s="193" t="str">
        <f t="shared" si="11235"/>
        <v>ME170</v>
      </c>
      <c r="J5817" s="193" t="str">
        <f t="shared" si="11235"/>
        <v>MEIJERS</v>
      </c>
      <c r="K5817" s="193" t="str">
        <f t="shared" si="11235"/>
        <v>all</v>
      </c>
      <c r="L5817" s="193">
        <f t="shared" si="11235"/>
        <v>0</v>
      </c>
      <c r="M5817" s="193">
        <f t="shared" si="11235"/>
        <v>0</v>
      </c>
      <c r="N5817" s="193" t="str">
        <f t="shared" si="11132"/>
        <v>Personal Care</v>
      </c>
      <c r="AA5817" s="193">
        <f t="shared" si="11213"/>
        <v>0</v>
      </c>
      <c r="AB5817" s="193" t="str">
        <f t="shared" ref="AB5817" si="11236">AB$211</f>
        <v>James, Greg</v>
      </c>
    </row>
    <row r="5818" spans="1:28" s="188" customFormat="1" ht="17.399999999999999">
      <c r="A5818" s="193" t="str">
        <f t="shared" si="11208"/>
        <v>Personal Care</v>
      </c>
      <c r="B5818" s="193" t="str">
        <f t="shared" si="11209"/>
        <v>0Personal Care</v>
      </c>
      <c r="C5818" s="193" t="str">
        <f t="shared" si="11210"/>
        <v>Personal Care0</v>
      </c>
      <c r="D5818" s="193"/>
      <c r="E5818" s="193"/>
      <c r="F5818" s="193" t="str">
        <f t="shared" si="11211"/>
        <v>Personal Care0</v>
      </c>
      <c r="G5818" s="193">
        <f t="shared" ref="G5818:M5818" si="11237">G$212</f>
        <v>0</v>
      </c>
      <c r="H5818" s="193">
        <f t="shared" si="11237"/>
        <v>0</v>
      </c>
      <c r="I5818" s="193">
        <f t="shared" si="11237"/>
        <v>0</v>
      </c>
      <c r="J5818" s="193">
        <f t="shared" si="11237"/>
        <v>0</v>
      </c>
      <c r="K5818" s="193">
        <f t="shared" si="11237"/>
        <v>0</v>
      </c>
      <c r="L5818" s="193">
        <f t="shared" si="11237"/>
        <v>0</v>
      </c>
      <c r="M5818" s="193">
        <f t="shared" si="11237"/>
        <v>0</v>
      </c>
      <c r="N5818" s="193" t="str">
        <f t="shared" si="11132"/>
        <v>Personal Care</v>
      </c>
      <c r="AA5818" s="193">
        <f t="shared" si="11213"/>
        <v>0</v>
      </c>
      <c r="AB5818" s="193">
        <f t="shared" ref="AB5818" si="11238">AB$212</f>
        <v>0</v>
      </c>
    </row>
    <row r="5819" spans="1:28" s="188" customFormat="1" ht="17.399999999999999">
      <c r="A5819" s="193" t="str">
        <f t="shared" si="11208"/>
        <v>Personal Care</v>
      </c>
      <c r="B5819" s="193" t="str">
        <f t="shared" si="11209"/>
        <v>0Personal Care</v>
      </c>
      <c r="C5819" s="193" t="str">
        <f t="shared" si="11210"/>
        <v>Personal Care0</v>
      </c>
      <c r="D5819" s="193"/>
      <c r="E5819" s="193"/>
      <c r="F5819" s="193" t="str">
        <f t="shared" si="11211"/>
        <v>Personal Care0</v>
      </c>
      <c r="G5819" s="193">
        <f t="shared" ref="G5819:M5819" si="11239">G$213</f>
        <v>0</v>
      </c>
      <c r="H5819" s="193">
        <f t="shared" si="11239"/>
        <v>0</v>
      </c>
      <c r="I5819" s="193">
        <f t="shared" si="11239"/>
        <v>0</v>
      </c>
      <c r="J5819" s="193">
        <f t="shared" si="11239"/>
        <v>0</v>
      </c>
      <c r="K5819" s="193">
        <f t="shared" si="11239"/>
        <v>0</v>
      </c>
      <c r="L5819" s="193">
        <f t="shared" si="11239"/>
        <v>0</v>
      </c>
      <c r="M5819" s="193">
        <f t="shared" si="11239"/>
        <v>0</v>
      </c>
      <c r="N5819" s="193" t="str">
        <f t="shared" si="11132"/>
        <v>Personal Care</v>
      </c>
      <c r="AA5819" s="193">
        <f t="shared" si="11213"/>
        <v>0</v>
      </c>
      <c r="AB5819" s="193">
        <f t="shared" ref="AB5819" si="11240">AB$213</f>
        <v>0</v>
      </c>
    </row>
    <row r="5820" spans="1:28" s="188" customFormat="1" ht="17.399999999999999">
      <c r="A5820" s="193" t="str">
        <f t="shared" si="11208"/>
        <v>Personal Care</v>
      </c>
      <c r="B5820" s="193" t="str">
        <f t="shared" si="11209"/>
        <v>AD275Personal Care</v>
      </c>
      <c r="C5820" s="193" t="str">
        <f t="shared" si="11210"/>
        <v>Personal CareNagira, Rina</v>
      </c>
      <c r="D5820" s="193"/>
      <c r="E5820" s="193"/>
      <c r="F5820" s="193" t="str">
        <f t="shared" si="11211"/>
        <v>Personal CareRichardson, Vicki</v>
      </c>
      <c r="G5820" s="193" t="str">
        <f t="shared" ref="G5820:M5820" si="11241">G$214</f>
        <v>Richardson, Vicki</v>
      </c>
      <c r="H5820" s="193" t="str">
        <f t="shared" si="11241"/>
        <v>Nagira, Rina</v>
      </c>
      <c r="I5820" s="193" t="str">
        <f t="shared" si="11241"/>
        <v>AD275</v>
      </c>
      <c r="J5820" s="193" t="str">
        <f t="shared" si="11241"/>
        <v>LA CURACAO</v>
      </c>
      <c r="K5820" s="193" t="str">
        <f t="shared" si="11241"/>
        <v>all</v>
      </c>
      <c r="L5820" s="193">
        <f t="shared" si="11241"/>
        <v>0</v>
      </c>
      <c r="M5820" s="193">
        <f t="shared" si="11241"/>
        <v>0</v>
      </c>
      <c r="N5820" s="193" t="str">
        <f t="shared" si="11132"/>
        <v>Personal Care</v>
      </c>
      <c r="AA5820" s="193">
        <f t="shared" si="11213"/>
        <v>0</v>
      </c>
      <c r="AB5820" s="193" t="str">
        <f t="shared" ref="AB5820" si="11242">AB$214</f>
        <v>Nagira, Rina</v>
      </c>
    </row>
    <row r="5821" spans="1:28" s="188" customFormat="1" ht="17.399999999999999">
      <c r="A5821" s="193" t="str">
        <f t="shared" si="11208"/>
        <v>Personal Care</v>
      </c>
      <c r="B5821" s="193" t="str">
        <f t="shared" si="11209"/>
        <v>DB075Personal Care</v>
      </c>
      <c r="C5821" s="193" t="str">
        <f t="shared" si="11210"/>
        <v>Personal CareNagira, Rina</v>
      </c>
      <c r="D5821" s="193"/>
      <c r="E5821" s="193"/>
      <c r="F5821" s="193" t="str">
        <f t="shared" si="11211"/>
        <v>Personal CareRichardson, Vicki</v>
      </c>
      <c r="G5821" s="193" t="str">
        <f t="shared" ref="G5821:M5821" si="11243">G$215</f>
        <v>Richardson, Vicki</v>
      </c>
      <c r="H5821" s="193" t="str">
        <f t="shared" si="11243"/>
        <v>Nagira, Rina</v>
      </c>
      <c r="I5821" s="193" t="str">
        <f t="shared" si="11243"/>
        <v>DB075</v>
      </c>
      <c r="J5821" s="193" t="str">
        <f t="shared" si="11243"/>
        <v>DBL DISTRIBUTING  (INGRAM)</v>
      </c>
      <c r="K5821" s="193" t="str">
        <f t="shared" si="11243"/>
        <v>all</v>
      </c>
      <c r="L5821" s="193">
        <f t="shared" si="11243"/>
        <v>0</v>
      </c>
      <c r="M5821" s="193">
        <f t="shared" si="11243"/>
        <v>0</v>
      </c>
      <c r="N5821" s="193" t="str">
        <f t="shared" si="11132"/>
        <v>Personal Care</v>
      </c>
      <c r="AA5821" s="193">
        <f t="shared" si="11213"/>
        <v>0</v>
      </c>
      <c r="AB5821" s="193" t="str">
        <f t="shared" ref="AB5821" si="11244">AB$215</f>
        <v>Nagira, Rina</v>
      </c>
    </row>
    <row r="5822" spans="1:28" s="188" customFormat="1" ht="17.399999999999999">
      <c r="A5822" s="193" t="str">
        <f t="shared" si="11208"/>
        <v>Personal Care</v>
      </c>
      <c r="B5822" s="193" t="str">
        <f t="shared" si="11209"/>
        <v>HA896Personal Care</v>
      </c>
      <c r="C5822" s="193" t="str">
        <f t="shared" si="11210"/>
        <v>Personal CareNagira, Rina</v>
      </c>
      <c r="D5822" s="193"/>
      <c r="E5822" s="193"/>
      <c r="F5822" s="193" t="str">
        <f t="shared" si="11211"/>
        <v>Personal CareRichardson, Vicki</v>
      </c>
      <c r="G5822" s="193" t="str">
        <f t="shared" ref="G5822:M5822" si="11245">G$216</f>
        <v>Richardson, Vicki</v>
      </c>
      <c r="H5822" s="193" t="str">
        <f t="shared" si="11245"/>
        <v>Nagira, Rina</v>
      </c>
      <c r="I5822" s="193" t="str">
        <f t="shared" si="11245"/>
        <v>HA896</v>
      </c>
      <c r="J5822" s="193" t="str">
        <f t="shared" si="11245"/>
        <v>HENRY LAMOND COMPANY, LTD.</v>
      </c>
      <c r="K5822" s="193" t="str">
        <f t="shared" si="11245"/>
        <v>all</v>
      </c>
      <c r="L5822" s="193">
        <f t="shared" si="11245"/>
        <v>0</v>
      </c>
      <c r="M5822" s="193">
        <f t="shared" si="11245"/>
        <v>0</v>
      </c>
      <c r="N5822" s="193" t="str">
        <f t="shared" si="11132"/>
        <v>Personal Care</v>
      </c>
      <c r="AA5822" s="193">
        <f t="shared" si="11213"/>
        <v>0</v>
      </c>
      <c r="AB5822" s="193" t="str">
        <f t="shared" ref="AB5822" si="11246">AB$216</f>
        <v>Nagira, Rina</v>
      </c>
    </row>
    <row r="5823" spans="1:28" s="188" customFormat="1" ht="17.399999999999999">
      <c r="A5823" s="193" t="str">
        <f t="shared" si="11208"/>
        <v>Personal Care</v>
      </c>
      <c r="B5823" s="193" t="str">
        <f t="shared" si="11209"/>
        <v>PA946Personal Care</v>
      </c>
      <c r="C5823" s="193" t="str">
        <f t="shared" si="11210"/>
        <v>Personal CareNagira, Rina</v>
      </c>
      <c r="D5823" s="193"/>
      <c r="E5823" s="193"/>
      <c r="F5823" s="193" t="str">
        <f t="shared" si="11211"/>
        <v>Personal CareRichardson, Vicki</v>
      </c>
      <c r="G5823" s="193" t="str">
        <f t="shared" ref="G5823:M5823" si="11247">G$217</f>
        <v>Richardson, Vicki</v>
      </c>
      <c r="H5823" s="193" t="str">
        <f t="shared" si="11247"/>
        <v>Nagira, Rina</v>
      </c>
      <c r="I5823" s="193" t="str">
        <f t="shared" si="11247"/>
        <v>PA946</v>
      </c>
      <c r="J5823" s="193" t="str">
        <f t="shared" si="11247"/>
        <v>PACIFIC MARKETING ALLIANCE</v>
      </c>
      <c r="K5823" s="193" t="str">
        <f t="shared" si="11247"/>
        <v>all</v>
      </c>
      <c r="L5823" s="193">
        <f t="shared" si="11247"/>
        <v>0</v>
      </c>
      <c r="M5823" s="193">
        <f t="shared" si="11247"/>
        <v>0</v>
      </c>
      <c r="N5823" s="193" t="str">
        <f t="shared" si="11132"/>
        <v>Personal Care</v>
      </c>
      <c r="AA5823" s="193">
        <f t="shared" si="11213"/>
        <v>0</v>
      </c>
      <c r="AB5823" s="193" t="str">
        <f t="shared" ref="AB5823" si="11248">AB$217</f>
        <v>Nagira, Rina</v>
      </c>
    </row>
    <row r="5824" spans="1:28" s="188" customFormat="1" ht="17.399999999999999">
      <c r="A5824" s="193" t="str">
        <f t="shared" si="11208"/>
        <v>Personal Care</v>
      </c>
      <c r="B5824" s="193" t="str">
        <f t="shared" si="11209"/>
        <v>UM001Personal Care</v>
      </c>
      <c r="C5824" s="193" t="str">
        <f t="shared" si="11210"/>
        <v>Personal CareNagira, Rina</v>
      </c>
      <c r="D5824" s="193"/>
      <c r="E5824" s="193"/>
      <c r="F5824" s="193" t="str">
        <f t="shared" si="11211"/>
        <v>Personal CareRichardson, Vicki</v>
      </c>
      <c r="G5824" s="193" t="str">
        <f t="shared" ref="G5824:M5824" si="11249">G$218</f>
        <v>Richardson, Vicki</v>
      </c>
      <c r="H5824" s="193" t="str">
        <f t="shared" si="11249"/>
        <v>Nagira, Rina</v>
      </c>
      <c r="I5824" s="193" t="str">
        <f t="shared" si="11249"/>
        <v>UM001</v>
      </c>
      <c r="J5824" s="193" t="str">
        <f t="shared" si="11249"/>
        <v>UWAJIMAYA, INC.</v>
      </c>
      <c r="K5824" s="193" t="str">
        <f t="shared" si="11249"/>
        <v>all</v>
      </c>
      <c r="L5824" s="193">
        <f t="shared" si="11249"/>
        <v>0</v>
      </c>
      <c r="M5824" s="193">
        <f t="shared" si="11249"/>
        <v>0</v>
      </c>
      <c r="N5824" s="193" t="str">
        <f t="shared" si="11132"/>
        <v>Personal Care</v>
      </c>
      <c r="AA5824" s="193">
        <f t="shared" si="11213"/>
        <v>0</v>
      </c>
      <c r="AB5824" s="193" t="str">
        <f t="shared" ref="AB5824" si="11250">AB$218</f>
        <v>Nagira, Rina</v>
      </c>
    </row>
    <row r="5825" spans="1:28" s="188" customFormat="1" ht="17.399999999999999">
      <c r="A5825" s="193" t="str">
        <f t="shared" si="11208"/>
        <v>Personal Care</v>
      </c>
      <c r="B5825" s="193" t="str">
        <f t="shared" si="11209"/>
        <v>UN696Personal Care</v>
      </c>
      <c r="C5825" s="193" t="str">
        <f t="shared" si="11210"/>
        <v>Personal CareNagira, Rina</v>
      </c>
      <c r="D5825" s="193"/>
      <c r="E5825" s="193"/>
      <c r="F5825" s="193" t="str">
        <f t="shared" si="11211"/>
        <v>Personal CareRichardson, Vicki</v>
      </c>
      <c r="G5825" s="193" t="str">
        <f t="shared" ref="G5825:M5825" si="11251">G$219</f>
        <v>Richardson, Vicki</v>
      </c>
      <c r="H5825" s="193" t="str">
        <f t="shared" si="11251"/>
        <v>Nagira, Rina</v>
      </c>
      <c r="I5825" s="193" t="str">
        <f t="shared" si="11251"/>
        <v>UN696</v>
      </c>
      <c r="J5825" s="193" t="str">
        <f t="shared" si="11251"/>
        <v>UNI-KING OF HAWAII, INC</v>
      </c>
      <c r="K5825" s="193" t="str">
        <f t="shared" si="11251"/>
        <v>all</v>
      </c>
      <c r="L5825" s="193">
        <f t="shared" si="11251"/>
        <v>0</v>
      </c>
      <c r="M5825" s="193">
        <f t="shared" si="11251"/>
        <v>0</v>
      </c>
      <c r="N5825" s="193" t="str">
        <f t="shared" si="11132"/>
        <v>Personal Care</v>
      </c>
      <c r="AA5825" s="193">
        <f t="shared" si="11213"/>
        <v>0</v>
      </c>
      <c r="AB5825" s="193" t="str">
        <f t="shared" ref="AB5825" si="11252">AB$219</f>
        <v>Nagira, Rina</v>
      </c>
    </row>
    <row r="5826" spans="1:28" s="188" customFormat="1" ht="17.399999999999999">
      <c r="A5826" s="193" t="str">
        <f t="shared" si="11208"/>
        <v>Personal Care</v>
      </c>
      <c r="B5826" s="193" t="str">
        <f t="shared" si="11209"/>
        <v>0Personal Care</v>
      </c>
      <c r="C5826" s="193" t="str">
        <f t="shared" si="11210"/>
        <v>Personal Care0</v>
      </c>
      <c r="D5826" s="193"/>
      <c r="E5826" s="193"/>
      <c r="F5826" s="193" t="str">
        <f t="shared" si="11211"/>
        <v>Personal Care0</v>
      </c>
      <c r="G5826" s="193">
        <f t="shared" ref="G5826:M5826" si="11253">G$220</f>
        <v>0</v>
      </c>
      <c r="H5826" s="193">
        <f t="shared" si="11253"/>
        <v>0</v>
      </c>
      <c r="I5826" s="193">
        <f t="shared" si="11253"/>
        <v>0</v>
      </c>
      <c r="J5826" s="193">
        <f t="shared" si="11253"/>
        <v>0</v>
      </c>
      <c r="K5826" s="193">
        <f t="shared" si="11253"/>
        <v>0</v>
      </c>
      <c r="L5826" s="193">
        <f t="shared" si="11253"/>
        <v>0</v>
      </c>
      <c r="M5826" s="193">
        <f t="shared" si="11253"/>
        <v>0</v>
      </c>
      <c r="N5826" s="193" t="str">
        <f t="shared" si="11132"/>
        <v>Personal Care</v>
      </c>
      <c r="AA5826" s="193">
        <f t="shared" si="11213"/>
        <v>0</v>
      </c>
      <c r="AB5826" s="193">
        <f t="shared" ref="AB5826" si="11254">AB$220</f>
        <v>0</v>
      </c>
    </row>
    <row r="5827" spans="1:28" s="188" customFormat="1" ht="17.399999999999999">
      <c r="A5827" s="193" t="str">
        <f t="shared" si="11208"/>
        <v>Personal Care</v>
      </c>
      <c r="B5827" s="193" t="str">
        <f t="shared" si="11209"/>
        <v>0Personal Care</v>
      </c>
      <c r="C5827" s="193" t="str">
        <f t="shared" si="11210"/>
        <v>Personal Care0</v>
      </c>
      <c r="D5827" s="193"/>
      <c r="E5827" s="193"/>
      <c r="F5827" s="193" t="str">
        <f t="shared" si="11211"/>
        <v>Personal Care0</v>
      </c>
      <c r="G5827" s="193">
        <f t="shared" ref="G5827:M5827" si="11255">G$221</f>
        <v>0</v>
      </c>
      <c r="H5827" s="193">
        <f t="shared" si="11255"/>
        <v>0</v>
      </c>
      <c r="I5827" s="193">
        <f t="shared" si="11255"/>
        <v>0</v>
      </c>
      <c r="J5827" s="193">
        <f t="shared" si="11255"/>
        <v>0</v>
      </c>
      <c r="K5827" s="193">
        <f t="shared" si="11255"/>
        <v>0</v>
      </c>
      <c r="L5827" s="193">
        <f t="shared" si="11255"/>
        <v>0</v>
      </c>
      <c r="M5827" s="193">
        <f t="shared" si="11255"/>
        <v>0</v>
      </c>
      <c r="N5827" s="193" t="str">
        <f t="shared" si="11132"/>
        <v>Personal Care</v>
      </c>
      <c r="AA5827" s="193">
        <f t="shared" si="11213"/>
        <v>0</v>
      </c>
      <c r="AB5827" s="193">
        <f t="shared" ref="AB5827" si="11256">AB$221</f>
        <v>0</v>
      </c>
    </row>
    <row r="5828" spans="1:28" s="188" customFormat="1" ht="17.399999999999999">
      <c r="A5828" s="193" t="str">
        <f t="shared" si="11208"/>
        <v>Personal Care</v>
      </c>
      <c r="B5828" s="193" t="str">
        <f t="shared" si="11209"/>
        <v>0Personal Care</v>
      </c>
      <c r="C5828" s="193" t="str">
        <f t="shared" si="11210"/>
        <v>Personal Care0</v>
      </c>
      <c r="D5828" s="193"/>
      <c r="E5828" s="193"/>
      <c r="F5828" s="193" t="str">
        <f t="shared" si="11211"/>
        <v>Personal Care0</v>
      </c>
      <c r="G5828" s="193">
        <f t="shared" ref="G5828:M5828" si="11257">G$222</f>
        <v>0</v>
      </c>
      <c r="H5828" s="193">
        <f t="shared" si="11257"/>
        <v>0</v>
      </c>
      <c r="I5828" s="193">
        <f t="shared" si="11257"/>
        <v>0</v>
      </c>
      <c r="J5828" s="193">
        <f t="shared" si="11257"/>
        <v>0</v>
      </c>
      <c r="K5828" s="193">
        <f t="shared" si="11257"/>
        <v>0</v>
      </c>
      <c r="L5828" s="193">
        <f t="shared" si="11257"/>
        <v>0</v>
      </c>
      <c r="M5828" s="193">
        <f t="shared" si="11257"/>
        <v>0</v>
      </c>
      <c r="N5828" s="193" t="str">
        <f t="shared" si="11132"/>
        <v>Personal Care</v>
      </c>
      <c r="AA5828" s="193">
        <f t="shared" si="11213"/>
        <v>0</v>
      </c>
      <c r="AB5828" s="193">
        <f t="shared" ref="AB5828" si="11258">AB$222</f>
        <v>0</v>
      </c>
    </row>
    <row r="5829" spans="1:28" s="188" customFormat="1" ht="17.399999999999999">
      <c r="A5829" s="193" t="str">
        <f t="shared" si="11208"/>
        <v>Personal Care</v>
      </c>
      <c r="B5829" s="193" t="str">
        <f t="shared" si="11209"/>
        <v>0Personal Care</v>
      </c>
      <c r="C5829" s="193" t="str">
        <f t="shared" si="11210"/>
        <v>Personal Care0</v>
      </c>
      <c r="D5829" s="193"/>
      <c r="E5829" s="193"/>
      <c r="F5829" s="193" t="str">
        <f t="shared" si="11211"/>
        <v>Personal Care0</v>
      </c>
      <c r="G5829" s="193">
        <f t="shared" ref="G5829:M5829" si="11259">G$223</f>
        <v>0</v>
      </c>
      <c r="H5829" s="193">
        <f t="shared" si="11259"/>
        <v>0</v>
      </c>
      <c r="I5829" s="193">
        <f t="shared" si="11259"/>
        <v>0</v>
      </c>
      <c r="J5829" s="193">
        <f t="shared" si="11259"/>
        <v>0</v>
      </c>
      <c r="K5829" s="193">
        <f t="shared" si="11259"/>
        <v>0</v>
      </c>
      <c r="L5829" s="193">
        <f t="shared" si="11259"/>
        <v>0</v>
      </c>
      <c r="M5829" s="193">
        <f t="shared" si="11259"/>
        <v>0</v>
      </c>
      <c r="N5829" s="193" t="str">
        <f t="shared" si="11132"/>
        <v>Personal Care</v>
      </c>
      <c r="AA5829" s="193">
        <f t="shared" si="11213"/>
        <v>0</v>
      </c>
      <c r="AB5829" s="193">
        <f t="shared" ref="AB5829" si="11260">AB$223</f>
        <v>0</v>
      </c>
    </row>
    <row r="5830" spans="1:28" s="188" customFormat="1" ht="17.399999999999999">
      <c r="A5830" s="193" t="str">
        <f t="shared" si="11208"/>
        <v>Personal Care</v>
      </c>
      <c r="B5830" s="193" t="str">
        <f t="shared" si="11209"/>
        <v>0Personal Care</v>
      </c>
      <c r="C5830" s="193" t="str">
        <f t="shared" si="11210"/>
        <v>Personal Care0</v>
      </c>
      <c r="D5830" s="193"/>
      <c r="E5830" s="193"/>
      <c r="F5830" s="193" t="str">
        <f t="shared" si="11211"/>
        <v>Personal Care0</v>
      </c>
      <c r="G5830" s="193">
        <f t="shared" ref="G5830:M5830" si="11261">G$224</f>
        <v>0</v>
      </c>
      <c r="H5830" s="193">
        <f t="shared" si="11261"/>
        <v>0</v>
      </c>
      <c r="I5830" s="193">
        <f t="shared" si="11261"/>
        <v>0</v>
      </c>
      <c r="J5830" s="193">
        <f t="shared" si="11261"/>
        <v>0</v>
      </c>
      <c r="K5830" s="193">
        <f t="shared" si="11261"/>
        <v>0</v>
      </c>
      <c r="L5830" s="193">
        <f t="shared" si="11261"/>
        <v>0</v>
      </c>
      <c r="M5830" s="193">
        <f t="shared" si="11261"/>
        <v>0</v>
      </c>
      <c r="N5830" s="193" t="str">
        <f t="shared" si="11132"/>
        <v>Personal Care</v>
      </c>
      <c r="AA5830" s="193">
        <f t="shared" si="11213"/>
        <v>0</v>
      </c>
      <c r="AB5830" s="193">
        <f t="shared" ref="AB5830" si="11262">AB$224</f>
        <v>0</v>
      </c>
    </row>
    <row r="5831" spans="1:28" s="188" customFormat="1" ht="17.399999999999999">
      <c r="A5831" s="193" t="str">
        <f t="shared" si="11208"/>
        <v>Personal Care</v>
      </c>
      <c r="B5831" s="193" t="str">
        <f t="shared" si="11209"/>
        <v>AA427Personal Care</v>
      </c>
      <c r="C5831" s="193" t="str">
        <f t="shared" si="11210"/>
        <v>Personal CareVoss, Bill</v>
      </c>
      <c r="D5831" s="193"/>
      <c r="E5831" s="193"/>
      <c r="F5831" s="193" t="str">
        <f t="shared" si="11211"/>
        <v>Personal CareRichardson, Vicki</v>
      </c>
      <c r="G5831" s="193" t="str">
        <f t="shared" ref="G5831:M5831" si="11263">G$225</f>
        <v>Richardson, Vicki</v>
      </c>
      <c r="H5831" s="193" t="str">
        <f t="shared" si="11263"/>
        <v>Voss, Bill</v>
      </c>
      <c r="I5831" s="193" t="str">
        <f t="shared" si="11263"/>
        <v>AA427</v>
      </c>
      <c r="J5831" s="193" t="str">
        <f t="shared" si="11263"/>
        <v>AUDIO DEN LTD</v>
      </c>
      <c r="K5831" s="193" t="str">
        <f t="shared" si="11263"/>
        <v>all</v>
      </c>
      <c r="L5831" s="193">
        <f t="shared" si="11263"/>
        <v>0</v>
      </c>
      <c r="M5831" s="193">
        <f t="shared" si="11263"/>
        <v>0</v>
      </c>
      <c r="N5831" s="193" t="str">
        <f t="shared" si="11132"/>
        <v>Personal Care</v>
      </c>
      <c r="AA5831" s="193">
        <f t="shared" si="11213"/>
        <v>0</v>
      </c>
      <c r="AB5831" s="193" t="str">
        <f t="shared" ref="AB5831" si="11264">AB$225</f>
        <v>Voss, Bill</v>
      </c>
    </row>
    <row r="5832" spans="1:28" s="188" customFormat="1" ht="17.399999999999999">
      <c r="A5832" s="193" t="str">
        <f t="shared" si="11208"/>
        <v>Personal Care</v>
      </c>
      <c r="B5832" s="193" t="str">
        <f t="shared" si="11209"/>
        <v>AB577Personal Care</v>
      </c>
      <c r="C5832" s="193" t="str">
        <f t="shared" si="11210"/>
        <v>Personal CareVoss, Bill</v>
      </c>
      <c r="D5832" s="193"/>
      <c r="E5832" s="193"/>
      <c r="F5832" s="193" t="str">
        <f t="shared" si="11211"/>
        <v>Personal CareRichardson, Vicki</v>
      </c>
      <c r="G5832" s="193" t="str">
        <f t="shared" ref="G5832:M5832" si="11265">G$226</f>
        <v>Richardson, Vicki</v>
      </c>
      <c r="H5832" s="193" t="str">
        <f t="shared" si="11265"/>
        <v>Voss, Bill</v>
      </c>
      <c r="I5832" s="193" t="str">
        <f t="shared" si="11265"/>
        <v>AB577</v>
      </c>
      <c r="J5832" s="193" t="str">
        <f t="shared" si="11265"/>
        <v>ABSOLUTE AUDIO INC.</v>
      </c>
      <c r="K5832" s="193" t="str">
        <f t="shared" si="11265"/>
        <v>all</v>
      </c>
      <c r="L5832" s="193">
        <f t="shared" si="11265"/>
        <v>0</v>
      </c>
      <c r="M5832" s="193">
        <f t="shared" si="11265"/>
        <v>0</v>
      </c>
      <c r="N5832" s="193" t="str">
        <f t="shared" ref="N5832:N5895" si="11266">A5832</f>
        <v>Personal Care</v>
      </c>
      <c r="AA5832" s="193">
        <f t="shared" si="11213"/>
        <v>0</v>
      </c>
      <c r="AB5832" s="193" t="str">
        <f t="shared" ref="AB5832" si="11267">AB$226</f>
        <v>Voss, Bill</v>
      </c>
    </row>
    <row r="5833" spans="1:28" s="188" customFormat="1" ht="17.399999999999999">
      <c r="A5833" s="193" t="str">
        <f t="shared" si="11208"/>
        <v>Personal Care</v>
      </c>
      <c r="B5833" s="193" t="str">
        <f t="shared" si="11209"/>
        <v>AD281Personal Care</v>
      </c>
      <c r="C5833" s="193" t="str">
        <f t="shared" si="11210"/>
        <v>Personal CareVoss, Bill</v>
      </c>
      <c r="D5833" s="193"/>
      <c r="E5833" s="193"/>
      <c r="F5833" s="193" t="str">
        <f t="shared" si="11211"/>
        <v>Personal CareRichardson, Vicki</v>
      </c>
      <c r="G5833" s="193" t="str">
        <f t="shared" ref="G5833:M5833" si="11268">G$227</f>
        <v>Richardson, Vicki</v>
      </c>
      <c r="H5833" s="193" t="str">
        <f t="shared" si="11268"/>
        <v>Voss, Bill</v>
      </c>
      <c r="I5833" s="193" t="str">
        <f t="shared" si="11268"/>
        <v>AD281</v>
      </c>
      <c r="J5833" s="193" t="str">
        <f t="shared" si="11268"/>
        <v>ADK AV, LLC</v>
      </c>
      <c r="K5833" s="193" t="str">
        <f t="shared" si="11268"/>
        <v>all</v>
      </c>
      <c r="L5833" s="193">
        <f t="shared" si="11268"/>
        <v>0</v>
      </c>
      <c r="M5833" s="193">
        <f t="shared" si="11268"/>
        <v>0</v>
      </c>
      <c r="N5833" s="193" t="str">
        <f t="shared" si="11266"/>
        <v>Personal Care</v>
      </c>
      <c r="AA5833" s="193">
        <f t="shared" si="11213"/>
        <v>0</v>
      </c>
      <c r="AB5833" s="193" t="str">
        <f t="shared" ref="AB5833" si="11269">AB$227</f>
        <v>Voss, Bill</v>
      </c>
    </row>
    <row r="5834" spans="1:28" s="188" customFormat="1" ht="17.399999999999999">
      <c r="A5834" s="193" t="str">
        <f t="shared" si="11208"/>
        <v>Personal Care</v>
      </c>
      <c r="B5834" s="193" t="str">
        <f t="shared" si="11209"/>
        <v>AJ012Personal Care</v>
      </c>
      <c r="C5834" s="193" t="str">
        <f t="shared" si="11210"/>
        <v>Personal CareVoss, Bill</v>
      </c>
      <c r="D5834" s="193"/>
      <c r="E5834" s="193"/>
      <c r="F5834" s="193" t="str">
        <f t="shared" si="11211"/>
        <v>Personal CareRichardson, Vicki</v>
      </c>
      <c r="G5834" s="193" t="str">
        <f t="shared" ref="G5834:M5834" si="11270">G$228</f>
        <v>Richardson, Vicki</v>
      </c>
      <c r="H5834" s="193" t="str">
        <f t="shared" si="11270"/>
        <v>Voss, Bill</v>
      </c>
      <c r="I5834" s="193" t="str">
        <f t="shared" si="11270"/>
        <v>AJ012</v>
      </c>
      <c r="J5834" s="193" t="str">
        <f t="shared" si="11270"/>
        <v>A-JAX GROUP, INC</v>
      </c>
      <c r="K5834" s="193" t="str">
        <f t="shared" si="11270"/>
        <v>all</v>
      </c>
      <c r="L5834" s="193">
        <f t="shared" si="11270"/>
        <v>0</v>
      </c>
      <c r="M5834" s="193">
        <f t="shared" si="11270"/>
        <v>0</v>
      </c>
      <c r="N5834" s="193" t="str">
        <f t="shared" si="11266"/>
        <v>Personal Care</v>
      </c>
      <c r="AA5834" s="193">
        <f t="shared" si="11213"/>
        <v>0</v>
      </c>
      <c r="AB5834" s="193" t="str">
        <f t="shared" ref="AB5834" si="11271">AB$228</f>
        <v>Voss, Bill</v>
      </c>
    </row>
    <row r="5835" spans="1:28" s="188" customFormat="1" ht="17.399999999999999">
      <c r="A5835" s="193" t="str">
        <f t="shared" si="11208"/>
        <v>Personal Care</v>
      </c>
      <c r="B5835" s="193" t="str">
        <f t="shared" si="11209"/>
        <v>AL057Personal Care</v>
      </c>
      <c r="C5835" s="193" t="str">
        <f t="shared" si="11210"/>
        <v>Personal CareVoss, Bill</v>
      </c>
      <c r="D5835" s="193"/>
      <c r="E5835" s="193"/>
      <c r="F5835" s="193" t="str">
        <f t="shared" si="11211"/>
        <v>Personal CareRichardson, Vicki</v>
      </c>
      <c r="G5835" s="193" t="str">
        <f t="shared" ref="G5835:M5835" si="11272">G$229</f>
        <v>Richardson, Vicki</v>
      </c>
      <c r="H5835" s="193" t="str">
        <f t="shared" si="11272"/>
        <v>Voss, Bill</v>
      </c>
      <c r="I5835" s="193" t="str">
        <f t="shared" si="11272"/>
        <v>AL057</v>
      </c>
      <c r="J5835" s="193" t="str">
        <f t="shared" si="11272"/>
        <v>ALMA AUDIO, LLC</v>
      </c>
      <c r="K5835" s="193" t="str">
        <f t="shared" si="11272"/>
        <v>all</v>
      </c>
      <c r="L5835" s="193">
        <f t="shared" si="11272"/>
        <v>0</v>
      </c>
      <c r="M5835" s="193">
        <f t="shared" si="11272"/>
        <v>0</v>
      </c>
      <c r="N5835" s="193" t="str">
        <f t="shared" si="11266"/>
        <v>Personal Care</v>
      </c>
      <c r="AA5835" s="193">
        <f t="shared" si="11213"/>
        <v>0</v>
      </c>
      <c r="AB5835" s="193" t="str">
        <f t="shared" ref="AB5835" si="11273">AB$229</f>
        <v>Voss, Bill</v>
      </c>
    </row>
    <row r="5836" spans="1:28" s="188" customFormat="1" ht="17.399999999999999">
      <c r="A5836" s="193" t="str">
        <f t="shared" si="11208"/>
        <v>Personal Care</v>
      </c>
      <c r="B5836" s="193" t="str">
        <f t="shared" si="11209"/>
        <v>AU110Personal Care</v>
      </c>
      <c r="C5836" s="193" t="str">
        <f t="shared" si="11210"/>
        <v>Personal CareVoss, Bill</v>
      </c>
      <c r="D5836" s="193"/>
      <c r="E5836" s="193"/>
      <c r="F5836" s="193" t="str">
        <f t="shared" si="11211"/>
        <v>Personal CareRichardson, Vicki</v>
      </c>
      <c r="G5836" s="193" t="str">
        <f t="shared" ref="G5836:M5836" si="11274">G$230</f>
        <v>Richardson, Vicki</v>
      </c>
      <c r="H5836" s="193" t="str">
        <f t="shared" si="11274"/>
        <v>Voss, Bill</v>
      </c>
      <c r="I5836" s="193" t="str">
        <f t="shared" si="11274"/>
        <v>AU110</v>
      </c>
      <c r="J5836" s="193" t="str">
        <f t="shared" si="11274"/>
        <v>AUDIO AUTOMATION &amp; THEATER INC</v>
      </c>
      <c r="K5836" s="193" t="str">
        <f t="shared" si="11274"/>
        <v>all</v>
      </c>
      <c r="L5836" s="193">
        <f t="shared" si="11274"/>
        <v>0</v>
      </c>
      <c r="M5836" s="193">
        <f t="shared" si="11274"/>
        <v>0</v>
      </c>
      <c r="N5836" s="193" t="str">
        <f t="shared" si="11266"/>
        <v>Personal Care</v>
      </c>
      <c r="AA5836" s="193">
        <f t="shared" si="11213"/>
        <v>0</v>
      </c>
      <c r="AB5836" s="193" t="str">
        <f t="shared" ref="AB5836" si="11275">AB$230</f>
        <v>Voss, Bill</v>
      </c>
    </row>
    <row r="5837" spans="1:28" s="188" customFormat="1" ht="17.399999999999999">
      <c r="A5837" s="193" t="str">
        <f t="shared" si="11208"/>
        <v>Personal Care</v>
      </c>
      <c r="B5837" s="193" t="str">
        <f t="shared" si="11209"/>
        <v>AU114Personal Care</v>
      </c>
      <c r="C5837" s="193" t="str">
        <f t="shared" si="11210"/>
        <v>Personal CareVoss, Bill</v>
      </c>
      <c r="D5837" s="193"/>
      <c r="E5837" s="193"/>
      <c r="F5837" s="193" t="str">
        <f t="shared" si="11211"/>
        <v>Personal CareRichardson, Vicki</v>
      </c>
      <c r="G5837" s="193" t="str">
        <f t="shared" ref="G5837:M5837" si="11276">G$231</f>
        <v>Richardson, Vicki</v>
      </c>
      <c r="H5837" s="193" t="str">
        <f t="shared" si="11276"/>
        <v>Voss, Bill</v>
      </c>
      <c r="I5837" s="193" t="str">
        <f t="shared" si="11276"/>
        <v>AU114</v>
      </c>
      <c r="J5837" s="193" t="str">
        <f t="shared" si="11276"/>
        <v>AUDIO VISUAL SOLUTIONS GROUP LLC</v>
      </c>
      <c r="K5837" s="193" t="str">
        <f t="shared" si="11276"/>
        <v>all</v>
      </c>
      <c r="L5837" s="193">
        <f t="shared" si="11276"/>
        <v>0</v>
      </c>
      <c r="M5837" s="193">
        <f t="shared" si="11276"/>
        <v>0</v>
      </c>
      <c r="N5837" s="193" t="str">
        <f t="shared" si="11266"/>
        <v>Personal Care</v>
      </c>
      <c r="AA5837" s="193">
        <f t="shared" si="11213"/>
        <v>0</v>
      </c>
      <c r="AB5837" s="193" t="str">
        <f t="shared" ref="AB5837" si="11277">AB$231</f>
        <v>Voss, Bill</v>
      </c>
    </row>
    <row r="5838" spans="1:28" s="188" customFormat="1" ht="17.399999999999999">
      <c r="A5838" s="193" t="str">
        <f t="shared" si="11208"/>
        <v>Personal Care</v>
      </c>
      <c r="B5838" s="193" t="str">
        <f t="shared" si="11209"/>
        <v>AU960Personal Care</v>
      </c>
      <c r="C5838" s="193" t="str">
        <f t="shared" si="11210"/>
        <v>Personal CareVoss, Bill</v>
      </c>
      <c r="D5838" s="193"/>
      <c r="E5838" s="193"/>
      <c r="F5838" s="193" t="str">
        <f t="shared" si="11211"/>
        <v>Personal CareRichardson, Vicki</v>
      </c>
      <c r="G5838" s="193" t="str">
        <f t="shared" ref="G5838:M5838" si="11278">G$232</f>
        <v>Richardson, Vicki</v>
      </c>
      <c r="H5838" s="193" t="str">
        <f t="shared" si="11278"/>
        <v>Voss, Bill</v>
      </c>
      <c r="I5838" s="193" t="str">
        <f t="shared" si="11278"/>
        <v>AU960</v>
      </c>
      <c r="J5838" s="193" t="str">
        <f t="shared" si="11278"/>
        <v>AUDIO VIDEO CALIBRATION CONCEPTS</v>
      </c>
      <c r="K5838" s="193" t="str">
        <f t="shared" si="11278"/>
        <v>all</v>
      </c>
      <c r="L5838" s="193">
        <f t="shared" si="11278"/>
        <v>0</v>
      </c>
      <c r="M5838" s="193">
        <f t="shared" si="11278"/>
        <v>0</v>
      </c>
      <c r="N5838" s="193" t="str">
        <f t="shared" si="11266"/>
        <v>Personal Care</v>
      </c>
      <c r="AA5838" s="193">
        <f t="shared" si="11213"/>
        <v>0</v>
      </c>
      <c r="AB5838" s="193" t="str">
        <f t="shared" ref="AB5838" si="11279">AB$232</f>
        <v>Voss, Bill</v>
      </c>
    </row>
    <row r="5839" spans="1:28" s="188" customFormat="1" ht="17.399999999999999">
      <c r="A5839" s="193" t="str">
        <f t="shared" si="11208"/>
        <v>Personal Care</v>
      </c>
      <c r="B5839" s="193" t="str">
        <f t="shared" si="11209"/>
        <v>AU961Personal Care</v>
      </c>
      <c r="C5839" s="193" t="str">
        <f t="shared" si="11210"/>
        <v>Personal CareVoss, Bill</v>
      </c>
      <c r="D5839" s="193"/>
      <c r="E5839" s="193"/>
      <c r="F5839" s="193" t="str">
        <f t="shared" si="11211"/>
        <v>Personal CareRichardson, Vicki</v>
      </c>
      <c r="G5839" s="193" t="str">
        <f t="shared" ref="G5839:M5839" si="11280">G$233</f>
        <v>Richardson, Vicki</v>
      </c>
      <c r="H5839" s="193" t="str">
        <f t="shared" si="11280"/>
        <v>Voss, Bill</v>
      </c>
      <c r="I5839" s="193" t="str">
        <f t="shared" si="11280"/>
        <v>AU961</v>
      </c>
      <c r="J5839" s="193" t="str">
        <f t="shared" si="11280"/>
        <v>AUDIO CENTER, INC.</v>
      </c>
      <c r="K5839" s="193" t="str">
        <f t="shared" si="11280"/>
        <v>all</v>
      </c>
      <c r="L5839" s="193">
        <f t="shared" si="11280"/>
        <v>0</v>
      </c>
      <c r="M5839" s="193">
        <f t="shared" si="11280"/>
        <v>0</v>
      </c>
      <c r="N5839" s="193" t="str">
        <f t="shared" si="11266"/>
        <v>Personal Care</v>
      </c>
      <c r="AA5839" s="193">
        <f t="shared" si="11213"/>
        <v>0</v>
      </c>
      <c r="AB5839" s="193" t="str">
        <f t="shared" ref="AB5839" si="11281">AB$233</f>
        <v>Voss, Bill</v>
      </c>
    </row>
    <row r="5840" spans="1:28" s="188" customFormat="1" ht="17.399999999999999">
      <c r="A5840" s="193" t="str">
        <f t="shared" si="11208"/>
        <v>Personal Care</v>
      </c>
      <c r="B5840" s="193" t="str">
        <f t="shared" si="11209"/>
        <v>AV677Personal Care</v>
      </c>
      <c r="C5840" s="193" t="str">
        <f t="shared" si="11210"/>
        <v>Personal CareVoss, Bill</v>
      </c>
      <c r="D5840" s="193"/>
      <c r="E5840" s="193"/>
      <c r="F5840" s="193" t="str">
        <f t="shared" si="11211"/>
        <v>Personal CareRichardson, Vicki</v>
      </c>
      <c r="G5840" s="193" t="str">
        <f t="shared" ref="G5840:M5840" si="11282">G$234</f>
        <v>Richardson, Vicki</v>
      </c>
      <c r="H5840" s="193" t="str">
        <f t="shared" si="11282"/>
        <v>Voss, Bill</v>
      </c>
      <c r="I5840" s="193" t="str">
        <f t="shared" si="11282"/>
        <v>AV677</v>
      </c>
      <c r="J5840" s="193" t="str">
        <f t="shared" si="11282"/>
        <v>AVSF, INC</v>
      </c>
      <c r="K5840" s="193" t="str">
        <f t="shared" si="11282"/>
        <v>all</v>
      </c>
      <c r="L5840" s="193">
        <f t="shared" si="11282"/>
        <v>0</v>
      </c>
      <c r="M5840" s="193">
        <f t="shared" si="11282"/>
        <v>0</v>
      </c>
      <c r="N5840" s="193" t="str">
        <f t="shared" si="11266"/>
        <v>Personal Care</v>
      </c>
      <c r="AA5840" s="193">
        <f t="shared" si="11213"/>
        <v>0</v>
      </c>
      <c r="AB5840" s="193" t="str">
        <f t="shared" ref="AB5840" si="11283">AB$234</f>
        <v>Voss, Bill</v>
      </c>
    </row>
    <row r="5841" spans="1:28" s="188" customFormat="1" ht="17.399999999999999">
      <c r="A5841" s="193" t="str">
        <f t="shared" si="11208"/>
        <v>Personal Care</v>
      </c>
      <c r="B5841" s="193" t="str">
        <f t="shared" si="11209"/>
        <v>BL206Personal Care</v>
      </c>
      <c r="C5841" s="193" t="str">
        <f t="shared" si="11210"/>
        <v>Personal CareVoss, Bill</v>
      </c>
      <c r="D5841" s="193"/>
      <c r="E5841" s="193"/>
      <c r="F5841" s="193" t="str">
        <f t="shared" si="11211"/>
        <v>Personal CareRichardson, Vicki</v>
      </c>
      <c r="G5841" s="193" t="str">
        <f t="shared" ref="G5841:M5841" si="11284">G$235</f>
        <v>Richardson, Vicki</v>
      </c>
      <c r="H5841" s="193" t="str">
        <f t="shared" si="11284"/>
        <v>Voss, Bill</v>
      </c>
      <c r="I5841" s="193" t="str">
        <f t="shared" si="11284"/>
        <v>BL206</v>
      </c>
      <c r="J5841" s="193" t="str">
        <f t="shared" si="11284"/>
        <v>BLINK HIGH END</v>
      </c>
      <c r="K5841" s="193" t="str">
        <f t="shared" si="11284"/>
        <v>all</v>
      </c>
      <c r="L5841" s="193">
        <f t="shared" si="11284"/>
        <v>0</v>
      </c>
      <c r="M5841" s="193">
        <f t="shared" si="11284"/>
        <v>0</v>
      </c>
      <c r="N5841" s="193" t="str">
        <f t="shared" si="11266"/>
        <v>Personal Care</v>
      </c>
      <c r="AA5841" s="193">
        <f t="shared" si="11213"/>
        <v>0</v>
      </c>
      <c r="AB5841" s="193" t="str">
        <f t="shared" ref="AB5841" si="11285">AB$235</f>
        <v>Voss, Bill</v>
      </c>
    </row>
    <row r="5842" spans="1:28" s="188" customFormat="1" ht="17.399999999999999">
      <c r="A5842" s="193" t="str">
        <f t="shared" si="11208"/>
        <v>Personal Care</v>
      </c>
      <c r="B5842" s="193" t="str">
        <f t="shared" si="11209"/>
        <v>CE043Personal Care</v>
      </c>
      <c r="C5842" s="193" t="str">
        <f t="shared" si="11210"/>
        <v>Personal CareVoss, Bill</v>
      </c>
      <c r="D5842" s="193"/>
      <c r="E5842" s="193"/>
      <c r="F5842" s="193" t="str">
        <f t="shared" si="11211"/>
        <v>Personal CareRichardson, Vicki</v>
      </c>
      <c r="G5842" s="193" t="str">
        <f t="shared" ref="G5842:M5842" si="11286">G$236</f>
        <v>Richardson, Vicki</v>
      </c>
      <c r="H5842" s="193" t="str">
        <f t="shared" si="11286"/>
        <v>Voss, Bill</v>
      </c>
      <c r="I5842" s="193" t="str">
        <f t="shared" si="11286"/>
        <v>CE043</v>
      </c>
      <c r="J5842" s="193" t="str">
        <f t="shared" si="11286"/>
        <v>CENTRAL HOME SYSTEMS</v>
      </c>
      <c r="K5842" s="193" t="str">
        <f t="shared" si="11286"/>
        <v>all</v>
      </c>
      <c r="L5842" s="193">
        <f t="shared" si="11286"/>
        <v>0</v>
      </c>
      <c r="M5842" s="193">
        <f t="shared" si="11286"/>
        <v>0</v>
      </c>
      <c r="N5842" s="193" t="str">
        <f t="shared" si="11266"/>
        <v>Personal Care</v>
      </c>
      <c r="AA5842" s="193">
        <f t="shared" si="11213"/>
        <v>0</v>
      </c>
      <c r="AB5842" s="193" t="str">
        <f t="shared" ref="AB5842" si="11287">AB$236</f>
        <v>Voss, Bill</v>
      </c>
    </row>
    <row r="5843" spans="1:28" s="188" customFormat="1" ht="17.399999999999999">
      <c r="A5843" s="193" t="str">
        <f t="shared" si="11208"/>
        <v>Personal Care</v>
      </c>
      <c r="B5843" s="193" t="str">
        <f t="shared" si="11209"/>
        <v>CR853Personal Care</v>
      </c>
      <c r="C5843" s="193" t="str">
        <f t="shared" si="11210"/>
        <v>Personal CareVoss, Bill</v>
      </c>
      <c r="D5843" s="193"/>
      <c r="E5843" s="193"/>
      <c r="F5843" s="193" t="str">
        <f t="shared" si="11211"/>
        <v>Personal CareRichardson, Vicki</v>
      </c>
      <c r="G5843" s="193" t="str">
        <f t="shared" ref="G5843:M5843" si="11288">G$237</f>
        <v>Richardson, Vicki</v>
      </c>
      <c r="H5843" s="193" t="str">
        <f t="shared" si="11288"/>
        <v>Voss, Bill</v>
      </c>
      <c r="I5843" s="193" t="str">
        <f t="shared" si="11288"/>
        <v>CR853</v>
      </c>
      <c r="J5843" s="193" t="str">
        <f t="shared" si="11288"/>
        <v>CRESCENDO LLC</v>
      </c>
      <c r="K5843" s="193" t="str">
        <f t="shared" si="11288"/>
        <v>all</v>
      </c>
      <c r="L5843" s="193">
        <f t="shared" si="11288"/>
        <v>0</v>
      </c>
      <c r="M5843" s="193">
        <f t="shared" si="11288"/>
        <v>0</v>
      </c>
      <c r="N5843" s="193" t="str">
        <f t="shared" si="11266"/>
        <v>Personal Care</v>
      </c>
      <c r="AA5843" s="193">
        <f t="shared" si="11213"/>
        <v>0</v>
      </c>
      <c r="AB5843" s="193" t="str">
        <f t="shared" ref="AB5843" si="11289">AB$237</f>
        <v>Voss, Bill</v>
      </c>
    </row>
    <row r="5844" spans="1:28" s="188" customFormat="1" ht="17.399999999999999">
      <c r="A5844" s="193" t="str">
        <f t="shared" si="11208"/>
        <v>Personal Care</v>
      </c>
      <c r="B5844" s="193" t="str">
        <f t="shared" si="11209"/>
        <v>EN172Personal Care</v>
      </c>
      <c r="C5844" s="193" t="str">
        <f t="shared" si="11210"/>
        <v>Personal CareVoss, Bill</v>
      </c>
      <c r="D5844" s="193"/>
      <c r="E5844" s="193"/>
      <c r="F5844" s="193" t="str">
        <f t="shared" si="11211"/>
        <v>Personal CareRichardson, Vicki</v>
      </c>
      <c r="G5844" s="193" t="str">
        <f t="shared" ref="G5844:M5844" si="11290">G$238</f>
        <v>Richardson, Vicki</v>
      </c>
      <c r="H5844" s="193" t="str">
        <f t="shared" si="11290"/>
        <v>Voss, Bill</v>
      </c>
      <c r="I5844" s="193" t="str">
        <f t="shared" si="11290"/>
        <v>EN172</v>
      </c>
      <c r="J5844" s="193" t="str">
        <f t="shared" si="11290"/>
        <v>ENCORE HES, INC</v>
      </c>
      <c r="K5844" s="193" t="str">
        <f t="shared" si="11290"/>
        <v>all</v>
      </c>
      <c r="L5844" s="193">
        <f t="shared" si="11290"/>
        <v>0</v>
      </c>
      <c r="M5844" s="193">
        <f t="shared" si="11290"/>
        <v>0</v>
      </c>
      <c r="N5844" s="193" t="str">
        <f t="shared" si="11266"/>
        <v>Personal Care</v>
      </c>
      <c r="AA5844" s="193">
        <f t="shared" si="11213"/>
        <v>0</v>
      </c>
      <c r="AB5844" s="193" t="str">
        <f t="shared" ref="AB5844" si="11291">AB$238</f>
        <v>Voss, Bill</v>
      </c>
    </row>
    <row r="5845" spans="1:28" s="188" customFormat="1" ht="17.399999999999999">
      <c r="A5845" s="193" t="str">
        <f t="shared" si="11208"/>
        <v>Personal Care</v>
      </c>
      <c r="B5845" s="193" t="str">
        <f t="shared" si="11209"/>
        <v>FA575Personal Care</v>
      </c>
      <c r="C5845" s="193" t="str">
        <f t="shared" si="11210"/>
        <v>Personal CareVoss, Bill</v>
      </c>
      <c r="D5845" s="193"/>
      <c r="E5845" s="193"/>
      <c r="F5845" s="193" t="str">
        <f t="shared" si="11211"/>
        <v>Personal CareRichardson, Vicki</v>
      </c>
      <c r="G5845" s="193" t="str">
        <f t="shared" ref="G5845:M5845" si="11292">G$239</f>
        <v>Richardson, Vicki</v>
      </c>
      <c r="H5845" s="193" t="str">
        <f t="shared" si="11292"/>
        <v>Voss, Bill</v>
      </c>
      <c r="I5845" s="193" t="str">
        <f t="shared" si="11292"/>
        <v>FA575</v>
      </c>
      <c r="J5845" s="193" t="str">
        <f t="shared" si="11292"/>
        <v>FIDELIS AV LLC</v>
      </c>
      <c r="K5845" s="193" t="str">
        <f t="shared" si="11292"/>
        <v>all</v>
      </c>
      <c r="L5845" s="193">
        <f t="shared" si="11292"/>
        <v>0</v>
      </c>
      <c r="M5845" s="193">
        <f t="shared" si="11292"/>
        <v>0</v>
      </c>
      <c r="N5845" s="193" t="str">
        <f t="shared" si="11266"/>
        <v>Personal Care</v>
      </c>
      <c r="AA5845" s="193">
        <f t="shared" si="11213"/>
        <v>0</v>
      </c>
      <c r="AB5845" s="193" t="str">
        <f t="shared" ref="AB5845" si="11293">AB$239</f>
        <v>Voss, Bill</v>
      </c>
    </row>
    <row r="5846" spans="1:28" s="188" customFormat="1" ht="17.399999999999999">
      <c r="A5846" s="193" t="str">
        <f t="shared" si="11208"/>
        <v>Personal Care</v>
      </c>
      <c r="B5846" s="193" t="str">
        <f t="shared" si="11209"/>
        <v>GA551Personal Care</v>
      </c>
      <c r="C5846" s="193" t="str">
        <f t="shared" si="11210"/>
        <v>Personal CareVoss, Bill</v>
      </c>
      <c r="D5846" s="193"/>
      <c r="E5846" s="193"/>
      <c r="F5846" s="193" t="str">
        <f t="shared" si="11211"/>
        <v>Personal CareRichardson, Vicki</v>
      </c>
      <c r="G5846" s="193" t="str">
        <f t="shared" ref="G5846:M5846" si="11294">G$240</f>
        <v>Richardson, Vicki</v>
      </c>
      <c r="H5846" s="193" t="str">
        <f t="shared" si="11294"/>
        <v>Voss, Bill</v>
      </c>
      <c r="I5846" s="193" t="str">
        <f t="shared" si="11294"/>
        <v>GA551</v>
      </c>
      <c r="J5846" s="193" t="str">
        <f t="shared" si="11294"/>
        <v>GALEN CAROL AUDIO</v>
      </c>
      <c r="K5846" s="193" t="str">
        <f t="shared" si="11294"/>
        <v>all</v>
      </c>
      <c r="L5846" s="193">
        <f t="shared" si="11294"/>
        <v>0</v>
      </c>
      <c r="M5846" s="193">
        <f t="shared" si="11294"/>
        <v>0</v>
      </c>
      <c r="N5846" s="193" t="str">
        <f t="shared" si="11266"/>
        <v>Personal Care</v>
      </c>
      <c r="AA5846" s="193">
        <f t="shared" si="11213"/>
        <v>0</v>
      </c>
      <c r="AB5846" s="193" t="str">
        <f t="shared" ref="AB5846" si="11295">AB$240</f>
        <v>Voss, Bill</v>
      </c>
    </row>
    <row r="5847" spans="1:28" s="188" customFormat="1" ht="17.399999999999999">
      <c r="A5847" s="193" t="str">
        <f t="shared" si="11208"/>
        <v>Personal Care</v>
      </c>
      <c r="B5847" s="193" t="str">
        <f t="shared" si="11209"/>
        <v>GL323Personal Care</v>
      </c>
      <c r="C5847" s="193" t="str">
        <f t="shared" si="11210"/>
        <v>Personal CareVoss, Bill</v>
      </c>
      <c r="D5847" s="193"/>
      <c r="E5847" s="193"/>
      <c r="F5847" s="193" t="str">
        <f t="shared" si="11211"/>
        <v>Personal CareRichardson, Vicki</v>
      </c>
      <c r="G5847" s="193" t="str">
        <f t="shared" ref="G5847:M5847" si="11296">G$241</f>
        <v>Richardson, Vicki</v>
      </c>
      <c r="H5847" s="193" t="str">
        <f t="shared" si="11296"/>
        <v>Voss, Bill</v>
      </c>
      <c r="I5847" s="193" t="str">
        <f t="shared" si="11296"/>
        <v>GL323</v>
      </c>
      <c r="J5847" s="193" t="str">
        <f t="shared" si="11296"/>
        <v>GLENN POORS AUDIO VIDEO</v>
      </c>
      <c r="K5847" s="193" t="str">
        <f t="shared" si="11296"/>
        <v>all</v>
      </c>
      <c r="L5847" s="193">
        <f t="shared" si="11296"/>
        <v>0</v>
      </c>
      <c r="M5847" s="193">
        <f t="shared" si="11296"/>
        <v>0</v>
      </c>
      <c r="N5847" s="193" t="str">
        <f t="shared" si="11266"/>
        <v>Personal Care</v>
      </c>
      <c r="AA5847" s="193">
        <f t="shared" si="11213"/>
        <v>0</v>
      </c>
      <c r="AB5847" s="193" t="str">
        <f t="shared" ref="AB5847" si="11297">AB$241</f>
        <v>Voss, Bill</v>
      </c>
    </row>
    <row r="5848" spans="1:28" s="188" customFormat="1" ht="17.399999999999999">
      <c r="A5848" s="193" t="str">
        <f t="shared" si="11208"/>
        <v>Personal Care</v>
      </c>
      <c r="B5848" s="193" t="str">
        <f t="shared" si="11209"/>
        <v>GU075Personal Care</v>
      </c>
      <c r="C5848" s="193" t="str">
        <f t="shared" si="11210"/>
        <v>Personal CareVoss, Bill</v>
      </c>
      <c r="D5848" s="193"/>
      <c r="E5848" s="193"/>
      <c r="F5848" s="193" t="str">
        <f t="shared" si="11211"/>
        <v>Personal CareRichardson, Vicki</v>
      </c>
      <c r="G5848" s="193" t="str">
        <f t="shared" ref="G5848:M5848" si="11298">G$242</f>
        <v>Richardson, Vicki</v>
      </c>
      <c r="H5848" s="193" t="str">
        <f t="shared" si="11298"/>
        <v>Voss, Bill</v>
      </c>
      <c r="I5848" s="193" t="str">
        <f t="shared" si="11298"/>
        <v>GU075</v>
      </c>
      <c r="J5848" s="193" t="str">
        <f t="shared" si="11298"/>
        <v>GUITAR CENTER INC</v>
      </c>
      <c r="K5848" s="193" t="str">
        <f t="shared" si="11298"/>
        <v>all</v>
      </c>
      <c r="L5848" s="193">
        <f t="shared" si="11298"/>
        <v>0</v>
      </c>
      <c r="M5848" s="193">
        <f t="shared" si="11298"/>
        <v>0</v>
      </c>
      <c r="N5848" s="193" t="str">
        <f t="shared" si="11266"/>
        <v>Personal Care</v>
      </c>
      <c r="AA5848" s="193">
        <f t="shared" si="11213"/>
        <v>0</v>
      </c>
      <c r="AB5848" s="193" t="str">
        <f t="shared" ref="AB5848" si="11299">AB$242</f>
        <v>Voss, Bill</v>
      </c>
    </row>
    <row r="5849" spans="1:28" s="188" customFormat="1" ht="17.399999999999999">
      <c r="A5849" s="193" t="str">
        <f t="shared" si="11208"/>
        <v>Personal Care</v>
      </c>
      <c r="B5849" s="193" t="str">
        <f t="shared" si="11209"/>
        <v>HA431Personal Care</v>
      </c>
      <c r="C5849" s="193" t="str">
        <f t="shared" si="11210"/>
        <v>Personal CareVoss, Bill</v>
      </c>
      <c r="D5849" s="193"/>
      <c r="E5849" s="193"/>
      <c r="F5849" s="193" t="str">
        <f t="shared" si="11211"/>
        <v>Personal CareRichardson, Vicki</v>
      </c>
      <c r="G5849" s="193" t="str">
        <f t="shared" ref="G5849:M5849" si="11300">G$243</f>
        <v>Richardson, Vicki</v>
      </c>
      <c r="H5849" s="193" t="str">
        <f t="shared" si="11300"/>
        <v>Voss, Bill</v>
      </c>
      <c r="I5849" s="193" t="str">
        <f t="shared" si="11300"/>
        <v>HA431</v>
      </c>
      <c r="J5849" s="193" t="str">
        <f t="shared" si="11300"/>
        <v>HARWILL RESOURCES DEVELOPMENTS CORP.</v>
      </c>
      <c r="K5849" s="193" t="str">
        <f t="shared" si="11300"/>
        <v>all</v>
      </c>
      <c r="L5849" s="193">
        <f t="shared" si="11300"/>
        <v>0</v>
      </c>
      <c r="M5849" s="193">
        <f t="shared" si="11300"/>
        <v>0</v>
      </c>
      <c r="N5849" s="193" t="str">
        <f t="shared" si="11266"/>
        <v>Personal Care</v>
      </c>
      <c r="AA5849" s="193">
        <f t="shared" si="11213"/>
        <v>0</v>
      </c>
      <c r="AB5849" s="193" t="str">
        <f t="shared" ref="AB5849" si="11301">AB$243</f>
        <v>Voss, Bill</v>
      </c>
    </row>
    <row r="5850" spans="1:28" s="188" customFormat="1" ht="17.399999999999999">
      <c r="A5850" s="193" t="str">
        <f t="shared" si="11208"/>
        <v>Personal Care</v>
      </c>
      <c r="B5850" s="193" t="str">
        <f t="shared" si="11209"/>
        <v>HD010Personal Care</v>
      </c>
      <c r="C5850" s="193" t="str">
        <f t="shared" si="11210"/>
        <v>Personal CareVoss, Bill</v>
      </c>
      <c r="D5850" s="193"/>
      <c r="E5850" s="193"/>
      <c r="F5850" s="193" t="str">
        <f t="shared" si="11211"/>
        <v>Personal CareRichardson, Vicki</v>
      </c>
      <c r="G5850" s="193" t="str">
        <f t="shared" ref="G5850:M5850" si="11302">G$244</f>
        <v>Richardson, Vicki</v>
      </c>
      <c r="H5850" s="193" t="str">
        <f t="shared" si="11302"/>
        <v>Voss, Bill</v>
      </c>
      <c r="I5850" s="193" t="str">
        <f t="shared" si="11302"/>
        <v>HD010</v>
      </c>
      <c r="J5850" s="193" t="str">
        <f t="shared" si="11302"/>
        <v>HD SYSTEMZ, INC</v>
      </c>
      <c r="K5850" s="193" t="str">
        <f t="shared" si="11302"/>
        <v>all</v>
      </c>
      <c r="L5850" s="193">
        <f t="shared" si="11302"/>
        <v>0</v>
      </c>
      <c r="M5850" s="193">
        <f t="shared" si="11302"/>
        <v>0</v>
      </c>
      <c r="N5850" s="193" t="str">
        <f t="shared" si="11266"/>
        <v>Personal Care</v>
      </c>
      <c r="AA5850" s="193">
        <f t="shared" si="11213"/>
        <v>0</v>
      </c>
      <c r="AB5850" s="193" t="str">
        <f t="shared" ref="AB5850" si="11303">AB$244</f>
        <v>Voss, Bill</v>
      </c>
    </row>
    <row r="5851" spans="1:28" s="188" customFormat="1" ht="17.399999999999999">
      <c r="A5851" s="193" t="str">
        <f t="shared" si="11208"/>
        <v>Personal Care</v>
      </c>
      <c r="B5851" s="193" t="str">
        <f t="shared" si="11209"/>
        <v>HI126Personal Care</v>
      </c>
      <c r="C5851" s="193" t="str">
        <f t="shared" si="11210"/>
        <v>Personal CareVoss, Bill</v>
      </c>
      <c r="D5851" s="193"/>
      <c r="E5851" s="193"/>
      <c r="F5851" s="193" t="str">
        <f t="shared" si="11211"/>
        <v>Personal CareRichardson, Vicki</v>
      </c>
      <c r="G5851" s="193" t="str">
        <f t="shared" ref="G5851:M5851" si="11304">G$245</f>
        <v>Richardson, Vicki</v>
      </c>
      <c r="H5851" s="193" t="str">
        <f t="shared" si="11304"/>
        <v>Voss, Bill</v>
      </c>
      <c r="I5851" s="193" t="str">
        <f t="shared" si="11304"/>
        <v>HI126</v>
      </c>
      <c r="J5851" s="193" t="str">
        <f t="shared" si="11304"/>
        <v>HI-FI HEAVEN, INC</v>
      </c>
      <c r="K5851" s="193" t="str">
        <f t="shared" si="11304"/>
        <v>all</v>
      </c>
      <c r="L5851" s="193">
        <f t="shared" si="11304"/>
        <v>0</v>
      </c>
      <c r="M5851" s="193">
        <f t="shared" si="11304"/>
        <v>0</v>
      </c>
      <c r="N5851" s="193" t="str">
        <f t="shared" si="11266"/>
        <v>Personal Care</v>
      </c>
      <c r="AA5851" s="193">
        <f t="shared" si="11213"/>
        <v>0</v>
      </c>
      <c r="AB5851" s="193" t="str">
        <f t="shared" ref="AB5851" si="11305">AB$245</f>
        <v>Voss, Bill</v>
      </c>
    </row>
    <row r="5852" spans="1:28" s="188" customFormat="1" ht="17.399999999999999">
      <c r="A5852" s="193" t="str">
        <f t="shared" si="11208"/>
        <v>Personal Care</v>
      </c>
      <c r="B5852" s="193" t="str">
        <f t="shared" si="11209"/>
        <v>HI406Personal Care</v>
      </c>
      <c r="C5852" s="193" t="str">
        <f t="shared" si="11210"/>
        <v>Personal CareVoss, Bill</v>
      </c>
      <c r="D5852" s="193"/>
      <c r="E5852" s="193"/>
      <c r="F5852" s="193" t="str">
        <f t="shared" si="11211"/>
        <v>Personal CareRichardson, Vicki</v>
      </c>
      <c r="G5852" s="193" t="str">
        <f t="shared" ref="G5852:M5852" si="11306">G$246</f>
        <v>Richardson, Vicki</v>
      </c>
      <c r="H5852" s="193" t="str">
        <f t="shared" si="11306"/>
        <v>Voss, Bill</v>
      </c>
      <c r="I5852" s="193" t="str">
        <f t="shared" si="11306"/>
        <v>HI406</v>
      </c>
      <c r="J5852" s="193" t="str">
        <f t="shared" si="11306"/>
        <v>HI-END THEATER &amp; AUDIO</v>
      </c>
      <c r="K5852" s="193" t="str">
        <f t="shared" si="11306"/>
        <v>all</v>
      </c>
      <c r="L5852" s="193">
        <f t="shared" si="11306"/>
        <v>0</v>
      </c>
      <c r="M5852" s="193">
        <f t="shared" si="11306"/>
        <v>0</v>
      </c>
      <c r="N5852" s="193" t="str">
        <f t="shared" si="11266"/>
        <v>Personal Care</v>
      </c>
      <c r="AA5852" s="193">
        <f t="shared" si="11213"/>
        <v>0</v>
      </c>
      <c r="AB5852" s="193" t="str">
        <f t="shared" ref="AB5852" si="11307">AB$246</f>
        <v>Voss, Bill</v>
      </c>
    </row>
    <row r="5853" spans="1:28" s="188" customFormat="1" ht="17.399999999999999">
      <c r="A5853" s="193" t="str">
        <f t="shared" si="11208"/>
        <v>Personal Care</v>
      </c>
      <c r="B5853" s="193" t="str">
        <f t="shared" si="11209"/>
        <v>HI598Personal Care</v>
      </c>
      <c r="C5853" s="193" t="str">
        <f t="shared" si="11210"/>
        <v>Personal CareVoss, Bill</v>
      </c>
      <c r="D5853" s="193"/>
      <c r="E5853" s="193"/>
      <c r="F5853" s="193" t="str">
        <f t="shared" si="11211"/>
        <v>Personal CareRichardson, Vicki</v>
      </c>
      <c r="G5853" s="193" t="str">
        <f t="shared" ref="G5853:M5853" si="11308">G$247</f>
        <v>Richardson, Vicki</v>
      </c>
      <c r="H5853" s="193" t="str">
        <f t="shared" si="11308"/>
        <v>Voss, Bill</v>
      </c>
      <c r="I5853" s="193" t="str">
        <f t="shared" si="11308"/>
        <v>HI598</v>
      </c>
      <c r="J5853" s="193" t="str">
        <f t="shared" si="11308"/>
        <v>HI-FI SALES CO.</v>
      </c>
      <c r="K5853" s="193" t="str">
        <f t="shared" si="11308"/>
        <v>all</v>
      </c>
      <c r="L5853" s="193">
        <f t="shared" si="11308"/>
        <v>0</v>
      </c>
      <c r="M5853" s="193">
        <f t="shared" si="11308"/>
        <v>0</v>
      </c>
      <c r="N5853" s="193" t="str">
        <f t="shared" si="11266"/>
        <v>Personal Care</v>
      </c>
      <c r="AA5853" s="193">
        <f t="shared" si="11213"/>
        <v>0</v>
      </c>
      <c r="AB5853" s="193" t="str">
        <f t="shared" ref="AB5853" si="11309">AB$247</f>
        <v>Voss, Bill</v>
      </c>
    </row>
    <row r="5854" spans="1:28" s="188" customFormat="1" ht="17.399999999999999">
      <c r="A5854" s="193" t="str">
        <f t="shared" si="11208"/>
        <v>Personal Care</v>
      </c>
      <c r="B5854" s="193" t="str">
        <f t="shared" si="11209"/>
        <v>HO005Personal Care</v>
      </c>
      <c r="C5854" s="193" t="str">
        <f t="shared" si="11210"/>
        <v>Personal CareVoss, Bill</v>
      </c>
      <c r="D5854" s="193"/>
      <c r="E5854" s="193"/>
      <c r="F5854" s="193" t="str">
        <f t="shared" si="11211"/>
        <v>Personal CareRichardson, Vicki</v>
      </c>
      <c r="G5854" s="193" t="str">
        <f t="shared" ref="G5854:M5854" si="11310">G$248</f>
        <v>Richardson, Vicki</v>
      </c>
      <c r="H5854" s="193" t="str">
        <f t="shared" si="11310"/>
        <v>Voss, Bill</v>
      </c>
      <c r="I5854" s="193" t="str">
        <f t="shared" si="11310"/>
        <v>HO005</v>
      </c>
      <c r="J5854" s="193" t="str">
        <f t="shared" si="11310"/>
        <v>HOME APPLIANCE MART</v>
      </c>
      <c r="K5854" s="193" t="str">
        <f t="shared" si="11310"/>
        <v>all</v>
      </c>
      <c r="L5854" s="193">
        <f t="shared" si="11310"/>
        <v>0</v>
      </c>
      <c r="M5854" s="193">
        <f t="shared" si="11310"/>
        <v>0</v>
      </c>
      <c r="N5854" s="193" t="str">
        <f t="shared" si="11266"/>
        <v>Personal Care</v>
      </c>
      <c r="AA5854" s="193">
        <f t="shared" si="11213"/>
        <v>0</v>
      </c>
      <c r="AB5854" s="193" t="str">
        <f t="shared" ref="AB5854" si="11311">AB$248</f>
        <v>Voss, Bill</v>
      </c>
    </row>
    <row r="5855" spans="1:28" s="188" customFormat="1" ht="17.399999999999999">
      <c r="A5855" s="193" t="str">
        <f t="shared" si="11208"/>
        <v>Personal Care</v>
      </c>
      <c r="B5855" s="193" t="str">
        <f t="shared" si="11209"/>
        <v>IN048Personal Care</v>
      </c>
      <c r="C5855" s="193" t="str">
        <f t="shared" si="11210"/>
        <v>Personal CareVoss, Bill</v>
      </c>
      <c r="D5855" s="193"/>
      <c r="E5855" s="193"/>
      <c r="F5855" s="193" t="str">
        <f t="shared" si="11211"/>
        <v>Personal CareRichardson, Vicki</v>
      </c>
      <c r="G5855" s="193" t="str">
        <f t="shared" ref="G5855:M5855" si="11312">G$249</f>
        <v>Richardson, Vicki</v>
      </c>
      <c r="H5855" s="193" t="str">
        <f t="shared" si="11312"/>
        <v>Voss, Bill</v>
      </c>
      <c r="I5855" s="193" t="str">
        <f t="shared" si="11312"/>
        <v>IN048</v>
      </c>
      <c r="J5855" s="193" t="str">
        <f t="shared" si="11312"/>
        <v>INTERSECKT CORPORATION</v>
      </c>
      <c r="K5855" s="193" t="str">
        <f t="shared" si="11312"/>
        <v>all</v>
      </c>
      <c r="L5855" s="193">
        <f t="shared" si="11312"/>
        <v>0</v>
      </c>
      <c r="M5855" s="193">
        <f t="shared" si="11312"/>
        <v>0</v>
      </c>
      <c r="N5855" s="193" t="str">
        <f t="shared" si="11266"/>
        <v>Personal Care</v>
      </c>
      <c r="AA5855" s="193">
        <f t="shared" si="11213"/>
        <v>0</v>
      </c>
      <c r="AB5855" s="193" t="str">
        <f t="shared" ref="AB5855" si="11313">AB$249</f>
        <v>Voss, Bill</v>
      </c>
    </row>
    <row r="5856" spans="1:28" s="188" customFormat="1" ht="17.399999999999999">
      <c r="A5856" s="193" t="str">
        <f t="shared" si="11208"/>
        <v>Personal Care</v>
      </c>
      <c r="B5856" s="193" t="str">
        <f t="shared" si="11209"/>
        <v>MU491Personal Care</v>
      </c>
      <c r="C5856" s="193" t="str">
        <f t="shared" si="11210"/>
        <v>Personal CareVoss, Bill</v>
      </c>
      <c r="D5856" s="193"/>
      <c r="E5856" s="193"/>
      <c r="F5856" s="193" t="str">
        <f t="shared" si="11211"/>
        <v>Personal CareRichardson, Vicki</v>
      </c>
      <c r="G5856" s="193" t="str">
        <f t="shared" ref="G5856:M5856" si="11314">G$250</f>
        <v>Richardson, Vicki</v>
      </c>
      <c r="H5856" s="193" t="str">
        <f t="shared" si="11314"/>
        <v>Voss, Bill</v>
      </c>
      <c r="I5856" s="193" t="str">
        <f t="shared" si="11314"/>
        <v>MU491</v>
      </c>
      <c r="J5856" s="193" t="str">
        <f t="shared" si="11314"/>
        <v>MUSEUM OF MODERN ART</v>
      </c>
      <c r="K5856" s="193" t="str">
        <f t="shared" si="11314"/>
        <v>all</v>
      </c>
      <c r="L5856" s="193">
        <f t="shared" si="11314"/>
        <v>0</v>
      </c>
      <c r="M5856" s="193">
        <f t="shared" si="11314"/>
        <v>0</v>
      </c>
      <c r="N5856" s="193" t="str">
        <f t="shared" si="11266"/>
        <v>Personal Care</v>
      </c>
      <c r="AA5856" s="193">
        <f t="shared" si="11213"/>
        <v>0</v>
      </c>
      <c r="AB5856" s="193" t="str">
        <f t="shared" ref="AB5856" si="11315">AB$250</f>
        <v>Voss, Bill</v>
      </c>
    </row>
    <row r="5857" spans="1:28" s="188" customFormat="1" ht="17.399999999999999">
      <c r="A5857" s="193" t="str">
        <f t="shared" si="11208"/>
        <v>Personal Care</v>
      </c>
      <c r="B5857" s="193" t="str">
        <f t="shared" si="11209"/>
        <v>NO471Personal Care</v>
      </c>
      <c r="C5857" s="193" t="str">
        <f t="shared" si="11210"/>
        <v>Personal CareVoss, Bill</v>
      </c>
      <c r="D5857" s="193"/>
      <c r="E5857" s="193"/>
      <c r="F5857" s="193" t="str">
        <f t="shared" si="11211"/>
        <v>Personal CareRichardson, Vicki</v>
      </c>
      <c r="G5857" s="193" t="str">
        <f t="shared" ref="G5857:M5857" si="11316">G$251</f>
        <v>Richardson, Vicki</v>
      </c>
      <c r="H5857" s="193" t="str">
        <f t="shared" si="11316"/>
        <v>Voss, Bill</v>
      </c>
      <c r="I5857" s="193" t="str">
        <f t="shared" si="11316"/>
        <v>NO471</v>
      </c>
      <c r="J5857" s="193" t="str">
        <f t="shared" si="11316"/>
        <v>NORTHCOAST AUDIO</v>
      </c>
      <c r="K5857" s="193" t="str">
        <f t="shared" si="11316"/>
        <v>all</v>
      </c>
      <c r="L5857" s="193">
        <f t="shared" si="11316"/>
        <v>0</v>
      </c>
      <c r="M5857" s="193">
        <f t="shared" si="11316"/>
        <v>0</v>
      </c>
      <c r="N5857" s="193" t="str">
        <f t="shared" si="11266"/>
        <v>Personal Care</v>
      </c>
      <c r="AA5857" s="193">
        <f t="shared" si="11213"/>
        <v>0</v>
      </c>
      <c r="AB5857" s="193" t="str">
        <f t="shared" ref="AB5857" si="11317">AB$251</f>
        <v>Voss, Bill</v>
      </c>
    </row>
    <row r="5858" spans="1:28" s="188" customFormat="1" ht="17.399999999999999">
      <c r="A5858" s="193" t="str">
        <f t="shared" si="11208"/>
        <v>Personal Care</v>
      </c>
      <c r="B5858" s="193" t="str">
        <f t="shared" si="11209"/>
        <v>SP581Personal Care</v>
      </c>
      <c r="C5858" s="193" t="str">
        <f t="shared" si="11210"/>
        <v>Personal CareVoss, Bill</v>
      </c>
      <c r="D5858" s="193"/>
      <c r="E5858" s="193"/>
      <c r="F5858" s="193" t="str">
        <f t="shared" si="11211"/>
        <v>Personal CareRichardson, Vicki</v>
      </c>
      <c r="G5858" s="193" t="str">
        <f t="shared" ref="G5858:M5858" si="11318">G$252</f>
        <v>Richardson, Vicki</v>
      </c>
      <c r="H5858" s="193" t="str">
        <f t="shared" si="11318"/>
        <v>Voss, Bill</v>
      </c>
      <c r="I5858" s="193" t="str">
        <f t="shared" si="11318"/>
        <v>SP581</v>
      </c>
      <c r="J5858" s="193" t="str">
        <f t="shared" si="11318"/>
        <v>SPEAKER SHOP INC.</v>
      </c>
      <c r="K5858" s="193" t="str">
        <f t="shared" si="11318"/>
        <v>all</v>
      </c>
      <c r="L5858" s="193">
        <f t="shared" si="11318"/>
        <v>0</v>
      </c>
      <c r="M5858" s="193">
        <f t="shared" si="11318"/>
        <v>0</v>
      </c>
      <c r="N5858" s="193" t="str">
        <f t="shared" si="11266"/>
        <v>Personal Care</v>
      </c>
      <c r="AA5858" s="193">
        <f t="shared" si="11213"/>
        <v>0</v>
      </c>
      <c r="AB5858" s="193" t="str">
        <f t="shared" ref="AB5858" si="11319">AB$252</f>
        <v>Voss, Bill</v>
      </c>
    </row>
    <row r="5859" spans="1:28" s="188" customFormat="1" ht="17.399999999999999">
      <c r="A5859" s="193" t="str">
        <f t="shared" si="11208"/>
        <v>Personal Care</v>
      </c>
      <c r="B5859" s="193" t="str">
        <f t="shared" si="11209"/>
        <v>SU132Personal Care</v>
      </c>
      <c r="C5859" s="193" t="str">
        <f t="shared" si="11210"/>
        <v>Personal CareVoss, Bill</v>
      </c>
      <c r="D5859" s="193"/>
      <c r="E5859" s="193"/>
      <c r="F5859" s="193" t="str">
        <f t="shared" si="11211"/>
        <v>Personal CareRichardson, Vicki</v>
      </c>
      <c r="G5859" s="193" t="str">
        <f t="shared" ref="G5859:M5859" si="11320">G$253</f>
        <v>Richardson, Vicki</v>
      </c>
      <c r="H5859" s="193" t="str">
        <f t="shared" si="11320"/>
        <v>Voss, Bill</v>
      </c>
      <c r="I5859" s="193" t="str">
        <f t="shared" si="11320"/>
        <v>SU132</v>
      </c>
      <c r="J5859" s="193" t="str">
        <f t="shared" si="11320"/>
        <v>SUNNY COMPONENTS</v>
      </c>
      <c r="K5859" s="193" t="str">
        <f t="shared" si="11320"/>
        <v>all</v>
      </c>
      <c r="L5859" s="193">
        <f t="shared" si="11320"/>
        <v>0</v>
      </c>
      <c r="M5859" s="193">
        <f t="shared" si="11320"/>
        <v>0</v>
      </c>
      <c r="N5859" s="193" t="str">
        <f t="shared" si="11266"/>
        <v>Personal Care</v>
      </c>
      <c r="AA5859" s="193">
        <f t="shared" si="11213"/>
        <v>0</v>
      </c>
      <c r="AB5859" s="193" t="str">
        <f t="shared" ref="AB5859" si="11321">AB$253</f>
        <v>Voss, Bill</v>
      </c>
    </row>
    <row r="5860" spans="1:28" s="188" customFormat="1" ht="17.399999999999999">
      <c r="A5860" s="193" t="str">
        <f t="shared" si="11208"/>
        <v>Personal Care</v>
      </c>
      <c r="B5860" s="193" t="str">
        <f t="shared" si="11209"/>
        <v>SW422Personal Care</v>
      </c>
      <c r="C5860" s="193" t="str">
        <f t="shared" si="11210"/>
        <v>Personal CareVoss, Bill</v>
      </c>
      <c r="D5860" s="193"/>
      <c r="E5860" s="193"/>
      <c r="F5860" s="193" t="str">
        <f t="shared" si="11211"/>
        <v>Personal CareRichardson, Vicki</v>
      </c>
      <c r="G5860" s="193" t="str">
        <f t="shared" ref="G5860:M5860" si="11322">G$254</f>
        <v>Richardson, Vicki</v>
      </c>
      <c r="H5860" s="193" t="str">
        <f t="shared" si="11322"/>
        <v>Voss, Bill</v>
      </c>
      <c r="I5860" s="193" t="str">
        <f t="shared" si="11322"/>
        <v>SW422</v>
      </c>
      <c r="J5860" s="193" t="str">
        <f t="shared" si="11322"/>
        <v>SWEET SPOT AUDIO &amp; RECORDS</v>
      </c>
      <c r="K5860" s="193" t="str">
        <f t="shared" si="11322"/>
        <v>all</v>
      </c>
      <c r="L5860" s="193">
        <f t="shared" si="11322"/>
        <v>0</v>
      </c>
      <c r="M5860" s="193">
        <f t="shared" si="11322"/>
        <v>0</v>
      </c>
      <c r="N5860" s="193" t="str">
        <f t="shared" si="11266"/>
        <v>Personal Care</v>
      </c>
      <c r="AA5860" s="193">
        <f t="shared" si="11213"/>
        <v>0</v>
      </c>
      <c r="AB5860" s="193" t="str">
        <f t="shared" ref="AB5860" si="11323">AB$254</f>
        <v>Voss, Bill</v>
      </c>
    </row>
    <row r="5861" spans="1:28" s="188" customFormat="1" ht="17.399999999999999">
      <c r="A5861" s="193" t="str">
        <f t="shared" si="11208"/>
        <v>Personal Care</v>
      </c>
      <c r="B5861" s="193" t="str">
        <f t="shared" si="11209"/>
        <v>VA256Personal Care</v>
      </c>
      <c r="C5861" s="193" t="str">
        <f t="shared" si="11210"/>
        <v>Personal CareVoss, Bill</v>
      </c>
      <c r="D5861" s="193"/>
      <c r="E5861" s="193"/>
      <c r="F5861" s="193" t="str">
        <f t="shared" si="11211"/>
        <v>Personal CareRichardson, Vicki</v>
      </c>
      <c r="G5861" s="193" t="str">
        <f t="shared" ref="G5861:M5861" si="11324">G$255</f>
        <v>Richardson, Vicki</v>
      </c>
      <c r="H5861" s="193" t="str">
        <f t="shared" si="11324"/>
        <v>Voss, Bill</v>
      </c>
      <c r="I5861" s="193" t="str">
        <f t="shared" si="11324"/>
        <v>VA256</v>
      </c>
      <c r="J5861" s="193" t="str">
        <f t="shared" si="11324"/>
        <v>VIVA HIFI LIMITED</v>
      </c>
      <c r="K5861" s="193" t="str">
        <f t="shared" si="11324"/>
        <v>all</v>
      </c>
      <c r="L5861" s="193">
        <f t="shared" si="11324"/>
        <v>0</v>
      </c>
      <c r="M5861" s="193">
        <f t="shared" si="11324"/>
        <v>0</v>
      </c>
      <c r="N5861" s="193" t="str">
        <f t="shared" si="11266"/>
        <v>Personal Care</v>
      </c>
      <c r="AA5861" s="193">
        <f t="shared" si="11213"/>
        <v>0</v>
      </c>
      <c r="AB5861" s="193" t="str">
        <f t="shared" ref="AB5861" si="11325">AB$255</f>
        <v>Voss, Bill</v>
      </c>
    </row>
    <row r="5862" spans="1:28" s="188" customFormat="1" ht="17.399999999999999">
      <c r="A5862" s="193" t="str">
        <f t="shared" si="11208"/>
        <v>Personal Care</v>
      </c>
      <c r="B5862" s="193" t="str">
        <f t="shared" si="11209"/>
        <v>VA671Personal Care</v>
      </c>
      <c r="C5862" s="193" t="str">
        <f t="shared" si="11210"/>
        <v>Personal CareVoss, Bill</v>
      </c>
      <c r="D5862" s="193"/>
      <c r="E5862" s="193"/>
      <c r="F5862" s="193" t="str">
        <f t="shared" si="11211"/>
        <v>Personal CareRichardson, Vicki</v>
      </c>
      <c r="G5862" s="193" t="str">
        <f t="shared" ref="G5862:M5862" si="11326">G$256</f>
        <v>Richardson, Vicki</v>
      </c>
      <c r="H5862" s="193" t="str">
        <f t="shared" si="11326"/>
        <v>Voss, Bill</v>
      </c>
      <c r="I5862" s="193" t="str">
        <f t="shared" si="11326"/>
        <v>VA671</v>
      </c>
      <c r="J5862" s="193" t="str">
        <f t="shared" si="11326"/>
        <v>VALUE ELECTRONICS.COM INC</v>
      </c>
      <c r="K5862" s="193" t="str">
        <f t="shared" si="11326"/>
        <v>all</v>
      </c>
      <c r="L5862" s="193">
        <f t="shared" si="11326"/>
        <v>0</v>
      </c>
      <c r="M5862" s="193">
        <f t="shared" si="11326"/>
        <v>0</v>
      </c>
      <c r="N5862" s="193" t="str">
        <f t="shared" si="11266"/>
        <v>Personal Care</v>
      </c>
      <c r="AA5862" s="193">
        <f t="shared" si="11213"/>
        <v>0</v>
      </c>
      <c r="AB5862" s="193" t="str">
        <f t="shared" ref="AB5862" si="11327">AB$256</f>
        <v>Voss, Bill</v>
      </c>
    </row>
    <row r="5863" spans="1:28" s="188" customFormat="1" ht="17.399999999999999">
      <c r="A5863" s="193" t="str">
        <f t="shared" si="11208"/>
        <v>Personal Care</v>
      </c>
      <c r="B5863" s="193" t="str">
        <f t="shared" si="11209"/>
        <v>OM118Personal Care</v>
      </c>
      <c r="C5863" s="193" t="str">
        <f t="shared" si="11210"/>
        <v>Personal CareVoss, Bill</v>
      </c>
      <c r="D5863" s="193"/>
      <c r="E5863" s="193"/>
      <c r="F5863" s="193" t="str">
        <f t="shared" si="11211"/>
        <v>Personal CareRichardson, Vicki</v>
      </c>
      <c r="G5863" s="193" t="str">
        <f t="shared" ref="G5863:M5863" si="11328">G$257</f>
        <v>Richardson, Vicki</v>
      </c>
      <c r="H5863" s="193" t="str">
        <f t="shared" si="11328"/>
        <v>Voss, Bill</v>
      </c>
      <c r="I5863" s="193" t="str">
        <f t="shared" si="11328"/>
        <v>OM118</v>
      </c>
      <c r="J5863" s="193" t="str">
        <f t="shared" si="11328"/>
        <v>OMA / OSWALD MILLS AUDIO</v>
      </c>
      <c r="K5863" s="193" t="str">
        <f t="shared" si="11328"/>
        <v>all</v>
      </c>
      <c r="L5863" s="193">
        <f t="shared" si="11328"/>
        <v>0</v>
      </c>
      <c r="M5863" s="193">
        <f t="shared" si="11328"/>
        <v>0</v>
      </c>
      <c r="N5863" s="193" t="str">
        <f t="shared" si="11266"/>
        <v>Personal Care</v>
      </c>
      <c r="AA5863" s="193">
        <f t="shared" si="11213"/>
        <v>0</v>
      </c>
      <c r="AB5863" s="193">
        <f t="shared" ref="AB5863" si="11329">AB$257</f>
        <v>0</v>
      </c>
    </row>
    <row r="5864" spans="1:28" s="188" customFormat="1" ht="17.399999999999999">
      <c r="A5864" s="193" t="str">
        <f t="shared" si="11208"/>
        <v>Personal Care</v>
      </c>
      <c r="B5864" s="193" t="str">
        <f t="shared" si="11209"/>
        <v>0Personal Care</v>
      </c>
      <c r="C5864" s="193" t="str">
        <f t="shared" si="11210"/>
        <v>Personal Care0</v>
      </c>
      <c r="D5864" s="193"/>
      <c r="E5864" s="193"/>
      <c r="F5864" s="193" t="str">
        <f t="shared" si="11211"/>
        <v>Personal Care0</v>
      </c>
      <c r="G5864" s="193">
        <f t="shared" ref="G5864:M5864" si="11330">G$258</f>
        <v>0</v>
      </c>
      <c r="H5864" s="193">
        <f t="shared" si="11330"/>
        <v>0</v>
      </c>
      <c r="I5864" s="193">
        <f t="shared" si="11330"/>
        <v>0</v>
      </c>
      <c r="J5864" s="193">
        <f t="shared" si="11330"/>
        <v>0</v>
      </c>
      <c r="K5864" s="193">
        <f t="shared" si="11330"/>
        <v>0</v>
      </c>
      <c r="L5864" s="193">
        <f t="shared" si="11330"/>
        <v>0</v>
      </c>
      <c r="M5864" s="193">
        <f t="shared" si="11330"/>
        <v>0</v>
      </c>
      <c r="N5864" s="193" t="str">
        <f t="shared" si="11266"/>
        <v>Personal Care</v>
      </c>
      <c r="AA5864" s="193">
        <f t="shared" si="11213"/>
        <v>0</v>
      </c>
      <c r="AB5864" s="193">
        <f t="shared" ref="AB5864" si="11331">AB$258</f>
        <v>0</v>
      </c>
    </row>
    <row r="5865" spans="1:28" s="188" customFormat="1" ht="17.399999999999999">
      <c r="A5865" s="193" t="str">
        <f t="shared" si="11208"/>
        <v>Personal Care</v>
      </c>
      <c r="B5865" s="193" t="str">
        <f t="shared" si="11209"/>
        <v>0Personal Care</v>
      </c>
      <c r="C5865" s="193" t="str">
        <f t="shared" si="11210"/>
        <v>Personal Care0</v>
      </c>
      <c r="D5865" s="193"/>
      <c r="E5865" s="193"/>
      <c r="F5865" s="193" t="str">
        <f t="shared" si="11211"/>
        <v>Personal Care0</v>
      </c>
      <c r="G5865" s="193">
        <f t="shared" ref="G5865:M5865" si="11332">G$259</f>
        <v>0</v>
      </c>
      <c r="H5865" s="193">
        <f t="shared" si="11332"/>
        <v>0</v>
      </c>
      <c r="I5865" s="193">
        <f t="shared" si="11332"/>
        <v>0</v>
      </c>
      <c r="J5865" s="193">
        <f t="shared" si="11332"/>
        <v>0</v>
      </c>
      <c r="K5865" s="193">
        <f t="shared" si="11332"/>
        <v>0</v>
      </c>
      <c r="L5865" s="193">
        <f t="shared" si="11332"/>
        <v>0</v>
      </c>
      <c r="M5865" s="193">
        <f t="shared" si="11332"/>
        <v>0</v>
      </c>
      <c r="N5865" s="193" t="str">
        <f t="shared" si="11266"/>
        <v>Personal Care</v>
      </c>
      <c r="AA5865" s="193">
        <f t="shared" si="11213"/>
        <v>0</v>
      </c>
      <c r="AB5865" s="193">
        <f t="shared" ref="AB5865" si="11333">AB$259</f>
        <v>0</v>
      </c>
    </row>
    <row r="5866" spans="1:28" s="188" customFormat="1" ht="17.399999999999999">
      <c r="A5866" s="193" t="str">
        <f t="shared" si="11208"/>
        <v>Personal Care</v>
      </c>
      <c r="B5866" s="193" t="str">
        <f t="shared" si="11209"/>
        <v>0Personal Care</v>
      </c>
      <c r="C5866" s="193" t="str">
        <f t="shared" si="11210"/>
        <v>Personal Care0</v>
      </c>
      <c r="D5866" s="193"/>
      <c r="E5866" s="193"/>
      <c r="F5866" s="193" t="str">
        <f t="shared" si="11211"/>
        <v>Personal Care0</v>
      </c>
      <c r="G5866" s="193">
        <f t="shared" ref="G5866:M5866" si="11334">G$260</f>
        <v>0</v>
      </c>
      <c r="H5866" s="193">
        <f t="shared" si="11334"/>
        <v>0</v>
      </c>
      <c r="I5866" s="193">
        <f t="shared" si="11334"/>
        <v>0</v>
      </c>
      <c r="J5866" s="193">
        <f t="shared" si="11334"/>
        <v>0</v>
      </c>
      <c r="K5866" s="193">
        <f t="shared" si="11334"/>
        <v>0</v>
      </c>
      <c r="L5866" s="193">
        <f t="shared" si="11334"/>
        <v>0</v>
      </c>
      <c r="M5866" s="193">
        <f t="shared" si="11334"/>
        <v>0</v>
      </c>
      <c r="N5866" s="193" t="str">
        <f t="shared" si="11266"/>
        <v>Personal Care</v>
      </c>
      <c r="AA5866" s="193">
        <f t="shared" si="11213"/>
        <v>0</v>
      </c>
      <c r="AB5866" s="193">
        <f t="shared" ref="AB5866" si="11335">AB$260</f>
        <v>0</v>
      </c>
    </row>
    <row r="5867" spans="1:28" s="188" customFormat="1" ht="17.399999999999999">
      <c r="A5867" s="193" t="str">
        <f t="shared" si="11208"/>
        <v>Personal Care</v>
      </c>
      <c r="B5867" s="193" t="str">
        <f t="shared" si="11209"/>
        <v>0Personal Care</v>
      </c>
      <c r="C5867" s="193" t="str">
        <f t="shared" si="11210"/>
        <v>Personal Care0</v>
      </c>
      <c r="D5867" s="193"/>
      <c r="E5867" s="193"/>
      <c r="F5867" s="193" t="str">
        <f t="shared" si="11211"/>
        <v>Personal Care0</v>
      </c>
      <c r="G5867" s="193">
        <f t="shared" ref="G5867:M5867" si="11336">G$261</f>
        <v>0</v>
      </c>
      <c r="H5867" s="193">
        <f t="shared" si="11336"/>
        <v>0</v>
      </c>
      <c r="I5867" s="193">
        <f t="shared" si="11336"/>
        <v>0</v>
      </c>
      <c r="J5867" s="193">
        <f t="shared" si="11336"/>
        <v>0</v>
      </c>
      <c r="K5867" s="193">
        <f t="shared" si="11336"/>
        <v>0</v>
      </c>
      <c r="L5867" s="193">
        <f t="shared" si="11336"/>
        <v>0</v>
      </c>
      <c r="M5867" s="193">
        <f t="shared" si="11336"/>
        <v>0</v>
      </c>
      <c r="N5867" s="193" t="str">
        <f t="shared" si="11266"/>
        <v>Personal Care</v>
      </c>
      <c r="AA5867" s="193">
        <f t="shared" si="11213"/>
        <v>0</v>
      </c>
      <c r="AB5867" s="193">
        <f t="shared" ref="AB5867" si="11337">AB$261</f>
        <v>0</v>
      </c>
    </row>
    <row r="5868" spans="1:28" s="188" customFormat="1" ht="17.399999999999999">
      <c r="A5868" s="193" t="str">
        <f t="shared" si="11208"/>
        <v>Personal Care</v>
      </c>
      <c r="B5868" s="193" t="str">
        <f t="shared" si="11209"/>
        <v>0Personal Care</v>
      </c>
      <c r="C5868" s="193" t="str">
        <f t="shared" si="11210"/>
        <v>Personal Care0</v>
      </c>
      <c r="D5868" s="193"/>
      <c r="E5868" s="193"/>
      <c r="F5868" s="193" t="str">
        <f t="shared" si="11211"/>
        <v>Personal Care0</v>
      </c>
      <c r="G5868" s="193">
        <f t="shared" ref="G5868:M5868" si="11338">G$262</f>
        <v>0</v>
      </c>
      <c r="H5868" s="193">
        <f t="shared" si="11338"/>
        <v>0</v>
      </c>
      <c r="I5868" s="193">
        <f t="shared" si="11338"/>
        <v>0</v>
      </c>
      <c r="J5868" s="193">
        <f t="shared" si="11338"/>
        <v>0</v>
      </c>
      <c r="K5868" s="193">
        <f t="shared" si="11338"/>
        <v>0</v>
      </c>
      <c r="L5868" s="193">
        <f t="shared" si="11338"/>
        <v>0</v>
      </c>
      <c r="M5868" s="193">
        <f t="shared" si="11338"/>
        <v>0</v>
      </c>
      <c r="N5868" s="193" t="str">
        <f t="shared" si="11266"/>
        <v>Personal Care</v>
      </c>
      <c r="AA5868" s="193">
        <f t="shared" si="11213"/>
        <v>0</v>
      </c>
      <c r="AB5868" s="193">
        <f t="shared" ref="AB5868" si="11339">AB$262</f>
        <v>0</v>
      </c>
    </row>
    <row r="5869" spans="1:28" s="188" customFormat="1" ht="17.399999999999999">
      <c r="A5869" s="193" t="str">
        <f t="shared" si="11208"/>
        <v>Personal Care</v>
      </c>
      <c r="B5869" s="193" t="str">
        <f t="shared" si="11209"/>
        <v>0Personal Care</v>
      </c>
      <c r="C5869" s="193" t="str">
        <f t="shared" si="11210"/>
        <v>Personal Care0</v>
      </c>
      <c r="D5869" s="193"/>
      <c r="E5869" s="193"/>
      <c r="F5869" s="193" t="str">
        <f t="shared" si="11211"/>
        <v>Personal Care0</v>
      </c>
      <c r="G5869" s="193">
        <f t="shared" ref="G5869:M5869" si="11340">G$263</f>
        <v>0</v>
      </c>
      <c r="H5869" s="193">
        <f t="shared" si="11340"/>
        <v>0</v>
      </c>
      <c r="I5869" s="193">
        <f t="shared" si="11340"/>
        <v>0</v>
      </c>
      <c r="J5869" s="193">
        <f t="shared" si="11340"/>
        <v>0</v>
      </c>
      <c r="K5869" s="193">
        <f t="shared" si="11340"/>
        <v>0</v>
      </c>
      <c r="L5869" s="193">
        <f t="shared" si="11340"/>
        <v>0</v>
      </c>
      <c r="M5869" s="193">
        <f t="shared" si="11340"/>
        <v>0</v>
      </c>
      <c r="N5869" s="193" t="str">
        <f t="shared" si="11266"/>
        <v>Personal Care</v>
      </c>
      <c r="AA5869" s="193">
        <f t="shared" si="11213"/>
        <v>0</v>
      </c>
      <c r="AB5869" s="193">
        <f t="shared" ref="AB5869" si="11341">AB$263</f>
        <v>0</v>
      </c>
    </row>
    <row r="5870" spans="1:28" s="188" customFormat="1" ht="17.399999999999999">
      <c r="A5870" s="193" t="str">
        <f t="shared" ref="A5870:A5933" si="11342">T$19</f>
        <v>Personal Care</v>
      </c>
      <c r="B5870" s="193" t="str">
        <f t="shared" ref="B5870:B5933" si="11343">CONCATENATE(I5870,A5870)</f>
        <v>0Personal Care</v>
      </c>
      <c r="C5870" s="193" t="str">
        <f t="shared" ref="C5870:C5933" si="11344">CONCATENATE(A5870,H5870)</f>
        <v>Personal Care0</v>
      </c>
      <c r="D5870" s="193"/>
      <c r="E5870" s="193"/>
      <c r="F5870" s="193" t="str">
        <f t="shared" ref="F5870:F5933" si="11345">CONCATENATE(A5870,G5870)</f>
        <v>Personal Care0</v>
      </c>
      <c r="G5870" s="193">
        <f t="shared" ref="G5870:M5870" si="11346">G$264</f>
        <v>0</v>
      </c>
      <c r="H5870" s="193">
        <f t="shared" si="11346"/>
        <v>0</v>
      </c>
      <c r="I5870" s="193">
        <f t="shared" si="11346"/>
        <v>0</v>
      </c>
      <c r="J5870" s="193">
        <f t="shared" si="11346"/>
        <v>0</v>
      </c>
      <c r="K5870" s="193">
        <f t="shared" si="11346"/>
        <v>0</v>
      </c>
      <c r="L5870" s="193">
        <f t="shared" si="11346"/>
        <v>0</v>
      </c>
      <c r="M5870" s="193">
        <f t="shared" si="11346"/>
        <v>0</v>
      </c>
      <c r="N5870" s="193" t="str">
        <f t="shared" si="11266"/>
        <v>Personal Care</v>
      </c>
      <c r="AA5870" s="193">
        <f t="shared" ref="AA5870:AA5933" si="11347">AT$19</f>
        <v>0</v>
      </c>
      <c r="AB5870" s="193">
        <f t="shared" ref="AB5870" si="11348">AB$264</f>
        <v>0</v>
      </c>
    </row>
    <row r="5871" spans="1:28" s="188" customFormat="1" ht="17.399999999999999">
      <c r="A5871" s="193" t="str">
        <f t="shared" si="11342"/>
        <v>Personal Care</v>
      </c>
      <c r="B5871" s="193" t="str">
        <f t="shared" si="11343"/>
        <v>0Personal Care</v>
      </c>
      <c r="C5871" s="193" t="str">
        <f t="shared" si="11344"/>
        <v>Personal Care0</v>
      </c>
      <c r="D5871" s="193"/>
      <c r="E5871" s="193"/>
      <c r="F5871" s="193" t="str">
        <f t="shared" si="11345"/>
        <v>Personal Care0</v>
      </c>
      <c r="G5871" s="193">
        <f t="shared" ref="G5871:M5871" si="11349">G$265</f>
        <v>0</v>
      </c>
      <c r="H5871" s="193">
        <f t="shared" si="11349"/>
        <v>0</v>
      </c>
      <c r="I5871" s="193">
        <f t="shared" si="11349"/>
        <v>0</v>
      </c>
      <c r="J5871" s="193">
        <f t="shared" si="11349"/>
        <v>0</v>
      </c>
      <c r="K5871" s="193">
        <f t="shared" si="11349"/>
        <v>0</v>
      </c>
      <c r="L5871" s="193">
        <f t="shared" si="11349"/>
        <v>0</v>
      </c>
      <c r="M5871" s="193">
        <f t="shared" si="11349"/>
        <v>0</v>
      </c>
      <c r="N5871" s="193" t="str">
        <f t="shared" si="11266"/>
        <v>Personal Care</v>
      </c>
      <c r="AA5871" s="193">
        <f t="shared" si="11347"/>
        <v>0</v>
      </c>
      <c r="AB5871" s="193">
        <f t="shared" ref="AB5871" si="11350">AB$265</f>
        <v>0</v>
      </c>
    </row>
    <row r="5872" spans="1:28" s="188" customFormat="1" ht="17.399999999999999">
      <c r="A5872" s="193" t="str">
        <f t="shared" si="11342"/>
        <v>Personal Care</v>
      </c>
      <c r="B5872" s="193" t="str">
        <f t="shared" si="11343"/>
        <v>0Personal Care</v>
      </c>
      <c r="C5872" s="193" t="str">
        <f t="shared" si="11344"/>
        <v>Personal Care0</v>
      </c>
      <c r="D5872" s="193"/>
      <c r="E5872" s="193"/>
      <c r="F5872" s="193" t="str">
        <f t="shared" si="11345"/>
        <v>Personal Care0</v>
      </c>
      <c r="G5872" s="193">
        <f t="shared" ref="G5872:M5872" si="11351">G$266</f>
        <v>0</v>
      </c>
      <c r="H5872" s="193">
        <f t="shared" si="11351"/>
        <v>0</v>
      </c>
      <c r="I5872" s="193">
        <f t="shared" si="11351"/>
        <v>0</v>
      </c>
      <c r="J5872" s="193">
        <f t="shared" si="11351"/>
        <v>0</v>
      </c>
      <c r="K5872" s="193">
        <f t="shared" si="11351"/>
        <v>0</v>
      </c>
      <c r="L5872" s="193">
        <f t="shared" si="11351"/>
        <v>0</v>
      </c>
      <c r="M5872" s="193">
        <f t="shared" si="11351"/>
        <v>0</v>
      </c>
      <c r="N5872" s="193" t="str">
        <f t="shared" si="11266"/>
        <v>Personal Care</v>
      </c>
      <c r="AA5872" s="193">
        <f t="shared" si="11347"/>
        <v>0</v>
      </c>
      <c r="AB5872" s="193">
        <f t="shared" ref="AB5872" si="11352">AB$266</f>
        <v>0</v>
      </c>
    </row>
    <row r="5873" spans="1:28" s="188" customFormat="1" ht="17.399999999999999">
      <c r="A5873" s="193" t="str">
        <f t="shared" si="11342"/>
        <v>Personal Care</v>
      </c>
      <c r="B5873" s="193" t="str">
        <f t="shared" si="11343"/>
        <v>0Personal Care</v>
      </c>
      <c r="C5873" s="193" t="str">
        <f t="shared" si="11344"/>
        <v>Personal Care0</v>
      </c>
      <c r="D5873" s="193"/>
      <c r="E5873" s="193"/>
      <c r="F5873" s="193" t="str">
        <f t="shared" si="11345"/>
        <v>Personal Care0</v>
      </c>
      <c r="G5873" s="193">
        <f t="shared" ref="G5873:M5873" si="11353">G$267</f>
        <v>0</v>
      </c>
      <c r="H5873" s="193">
        <f t="shared" si="11353"/>
        <v>0</v>
      </c>
      <c r="I5873" s="193">
        <f t="shared" si="11353"/>
        <v>0</v>
      </c>
      <c r="J5873" s="193">
        <f t="shared" si="11353"/>
        <v>0</v>
      </c>
      <c r="K5873" s="193">
        <f t="shared" si="11353"/>
        <v>0</v>
      </c>
      <c r="L5873" s="193">
        <f t="shared" si="11353"/>
        <v>0</v>
      </c>
      <c r="M5873" s="193">
        <f t="shared" si="11353"/>
        <v>0</v>
      </c>
      <c r="N5873" s="193" t="str">
        <f t="shared" si="11266"/>
        <v>Personal Care</v>
      </c>
      <c r="AA5873" s="193">
        <f t="shared" si="11347"/>
        <v>0</v>
      </c>
      <c r="AB5873" s="193">
        <f t="shared" ref="AB5873" si="11354">AB$267</f>
        <v>0</v>
      </c>
    </row>
    <row r="5874" spans="1:28" s="188" customFormat="1" ht="17.399999999999999">
      <c r="A5874" s="193" t="str">
        <f t="shared" si="11342"/>
        <v>Personal Care</v>
      </c>
      <c r="B5874" s="193" t="str">
        <f t="shared" si="11343"/>
        <v>ACSLSPersonal Care</v>
      </c>
      <c r="C5874" s="193" t="str">
        <f t="shared" si="11344"/>
        <v>Personal CarePiotrowski, Brad</v>
      </c>
      <c r="D5874" s="193"/>
      <c r="E5874" s="193"/>
      <c r="F5874" s="193" t="str">
        <f t="shared" si="11345"/>
        <v>Personal CarePiotrowski, Brad</v>
      </c>
      <c r="G5874" s="193" t="str">
        <f t="shared" ref="G5874:M5874" si="11355">G$268</f>
        <v>Piotrowski, Brad</v>
      </c>
      <c r="H5874" s="193" t="str">
        <f t="shared" si="11355"/>
        <v>Piotrowski, Brad</v>
      </c>
      <c r="I5874" s="193" t="str">
        <f t="shared" si="11355"/>
        <v>ACSLS</v>
      </c>
      <c r="J5874" s="193" t="str">
        <f t="shared" si="11355"/>
        <v>e-Commerce (Accomodation Sales)</v>
      </c>
      <c r="K5874" s="193" t="str">
        <f t="shared" si="11355"/>
        <v>all</v>
      </c>
      <c r="L5874" s="193">
        <f t="shared" si="11355"/>
        <v>0</v>
      </c>
      <c r="M5874" s="193">
        <f t="shared" si="11355"/>
        <v>0</v>
      </c>
      <c r="N5874" s="193" t="str">
        <f t="shared" si="11266"/>
        <v>Personal Care</v>
      </c>
      <c r="AA5874" s="193">
        <f t="shared" si="11347"/>
        <v>0</v>
      </c>
      <c r="AB5874" s="193" t="str">
        <f t="shared" ref="AB5874" si="11356">AB$268</f>
        <v>Piotrowski, Brad</v>
      </c>
    </row>
    <row r="5875" spans="1:28" s="188" customFormat="1" ht="17.399999999999999">
      <c r="A5875" s="193" t="str">
        <f t="shared" si="11342"/>
        <v>Personal Care</v>
      </c>
      <c r="B5875" s="193" t="str">
        <f t="shared" si="11343"/>
        <v>AM762Personal Care</v>
      </c>
      <c r="C5875" s="193" t="str">
        <f t="shared" si="11344"/>
        <v>Personal CarePiotrowski, Brad</v>
      </c>
      <c r="D5875" s="193"/>
      <c r="E5875" s="193"/>
      <c r="F5875" s="193" t="str">
        <f t="shared" si="11345"/>
        <v>Personal CarePiotrowski, Brad</v>
      </c>
      <c r="G5875" s="193" t="str">
        <f t="shared" ref="G5875:M5875" si="11357">G$269</f>
        <v>Piotrowski, Brad</v>
      </c>
      <c r="H5875" s="193" t="str">
        <f t="shared" si="11357"/>
        <v>Piotrowski, Brad</v>
      </c>
      <c r="I5875" s="193" t="str">
        <f t="shared" si="11357"/>
        <v>AM762</v>
      </c>
      <c r="J5875" s="193" t="str">
        <f t="shared" si="11357"/>
        <v>AMAZON MARKETPLACE</v>
      </c>
      <c r="K5875" s="193" t="str">
        <f t="shared" si="11357"/>
        <v>all</v>
      </c>
      <c r="L5875" s="193">
        <f t="shared" si="11357"/>
        <v>0</v>
      </c>
      <c r="M5875" s="193">
        <f t="shared" si="11357"/>
        <v>0</v>
      </c>
      <c r="N5875" s="193" t="str">
        <f t="shared" si="11266"/>
        <v>Personal Care</v>
      </c>
      <c r="AA5875" s="193">
        <f t="shared" si="11347"/>
        <v>0</v>
      </c>
      <c r="AB5875" s="193" t="str">
        <f t="shared" ref="AB5875" si="11358">AB$269</f>
        <v>Piotrowski, Brad</v>
      </c>
    </row>
    <row r="5876" spans="1:28" s="188" customFormat="1" ht="17.399999999999999">
      <c r="A5876" s="193" t="str">
        <f t="shared" si="11342"/>
        <v>Personal Care</v>
      </c>
      <c r="B5876" s="193" t="str">
        <f t="shared" si="11343"/>
        <v>CHNADVPersonal Care</v>
      </c>
      <c r="C5876" s="193" t="str">
        <f t="shared" si="11344"/>
        <v>Personal CarePiotrowski, Brad</v>
      </c>
      <c r="D5876" s="193"/>
      <c r="E5876" s="193"/>
      <c r="F5876" s="193" t="str">
        <f t="shared" si="11345"/>
        <v>Personal CarePiotrowski, Brad</v>
      </c>
      <c r="G5876" s="193" t="str">
        <f t="shared" ref="G5876:M5876" si="11359">G$270</f>
        <v>Piotrowski, Brad</v>
      </c>
      <c r="H5876" s="193" t="str">
        <f t="shared" si="11359"/>
        <v>Piotrowski, Brad</v>
      </c>
      <c r="I5876" s="193" t="str">
        <f t="shared" si="11359"/>
        <v>CHNADV</v>
      </c>
      <c r="J5876" s="193" t="str">
        <f t="shared" si="11359"/>
        <v>MKT PLACE CHANNEL ADVISOR</v>
      </c>
      <c r="K5876" s="193" t="str">
        <f t="shared" si="11359"/>
        <v>all</v>
      </c>
      <c r="L5876" s="193">
        <f t="shared" si="11359"/>
        <v>0</v>
      </c>
      <c r="M5876" s="193">
        <f t="shared" si="11359"/>
        <v>0</v>
      </c>
      <c r="N5876" s="193" t="str">
        <f t="shared" si="11266"/>
        <v>Personal Care</v>
      </c>
      <c r="AA5876" s="193">
        <f t="shared" si="11347"/>
        <v>0</v>
      </c>
      <c r="AB5876" s="193" t="str">
        <f t="shared" ref="AB5876" si="11360">AB$270</f>
        <v>Piotrowski, Brad</v>
      </c>
    </row>
    <row r="5877" spans="1:28" s="188" customFormat="1" ht="17.399999999999999">
      <c r="A5877" s="193" t="str">
        <f t="shared" si="11342"/>
        <v>Personal Care</v>
      </c>
      <c r="B5877" s="193" t="str">
        <f t="shared" si="11343"/>
        <v>DWAREPersonal Care</v>
      </c>
      <c r="C5877" s="193" t="str">
        <f t="shared" si="11344"/>
        <v>Personal CarePiotrowski, Brad</v>
      </c>
      <c r="D5877" s="193"/>
      <c r="E5877" s="193"/>
      <c r="F5877" s="193" t="str">
        <f t="shared" si="11345"/>
        <v>Personal CarePiotrowski, Brad</v>
      </c>
      <c r="G5877" s="193" t="str">
        <f t="shared" ref="G5877:M5877" si="11361">G$271</f>
        <v>Piotrowski, Brad</v>
      </c>
      <c r="H5877" s="193" t="str">
        <f t="shared" si="11361"/>
        <v>Piotrowski, Brad</v>
      </c>
      <c r="I5877" s="193" t="str">
        <f t="shared" si="11361"/>
        <v>DWARE</v>
      </c>
      <c r="J5877" s="193" t="str">
        <f t="shared" si="11361"/>
        <v>DEMANDWARE</v>
      </c>
      <c r="K5877" s="193" t="str">
        <f t="shared" si="11361"/>
        <v>all</v>
      </c>
      <c r="L5877" s="193">
        <f t="shared" si="11361"/>
        <v>0</v>
      </c>
      <c r="M5877" s="193">
        <f t="shared" si="11361"/>
        <v>0</v>
      </c>
      <c r="N5877" s="193" t="str">
        <f t="shared" si="11266"/>
        <v>Personal Care</v>
      </c>
      <c r="AA5877" s="193">
        <f t="shared" si="11347"/>
        <v>0</v>
      </c>
      <c r="AB5877" s="193" t="str">
        <f t="shared" ref="AB5877" si="11362">AB$271</f>
        <v>Piotrowski, Brad</v>
      </c>
    </row>
    <row r="5878" spans="1:28" s="188" customFormat="1" ht="17.399999999999999">
      <c r="A5878" s="193" t="str">
        <f t="shared" si="11342"/>
        <v>Personal Care</v>
      </c>
      <c r="B5878" s="193" t="str">
        <f t="shared" si="11343"/>
        <v>EBAY1Personal Care</v>
      </c>
      <c r="C5878" s="193" t="str">
        <f t="shared" si="11344"/>
        <v>Personal CarePiotrowski, Brad</v>
      </c>
      <c r="D5878" s="193"/>
      <c r="E5878" s="193"/>
      <c r="F5878" s="193" t="str">
        <f t="shared" si="11345"/>
        <v>Personal CarePiotrowski, Brad</v>
      </c>
      <c r="G5878" s="193" t="str">
        <f t="shared" ref="G5878:M5878" si="11363">G$272</f>
        <v>Piotrowski, Brad</v>
      </c>
      <c r="H5878" s="193" t="str">
        <f t="shared" si="11363"/>
        <v>Piotrowski, Brad</v>
      </c>
      <c r="I5878" s="193" t="str">
        <f t="shared" si="11363"/>
        <v>EBAY1</v>
      </c>
      <c r="J5878" s="193" t="str">
        <f t="shared" si="11363"/>
        <v>EBAY</v>
      </c>
      <c r="K5878" s="193" t="str">
        <f t="shared" si="11363"/>
        <v>all</v>
      </c>
      <c r="L5878" s="193">
        <f t="shared" si="11363"/>
        <v>0</v>
      </c>
      <c r="M5878" s="193">
        <f t="shared" si="11363"/>
        <v>0</v>
      </c>
      <c r="N5878" s="193" t="str">
        <f t="shared" si="11266"/>
        <v>Personal Care</v>
      </c>
      <c r="AA5878" s="193">
        <f t="shared" si="11347"/>
        <v>0</v>
      </c>
      <c r="AB5878" s="193" t="str">
        <f t="shared" ref="AB5878" si="11364">AB$272</f>
        <v>Piotrowski, Brad</v>
      </c>
    </row>
    <row r="5879" spans="1:28" s="188" customFormat="1" ht="17.399999999999999">
      <c r="A5879" s="193" t="str">
        <f t="shared" si="11342"/>
        <v>Personal Care</v>
      </c>
      <c r="B5879" s="193" t="str">
        <f t="shared" si="11343"/>
        <v>EMPLOPersonal Care</v>
      </c>
      <c r="C5879" s="193" t="str">
        <f t="shared" si="11344"/>
        <v>Personal CarePiotrowski, Brad</v>
      </c>
      <c r="D5879" s="193"/>
      <c r="E5879" s="193"/>
      <c r="F5879" s="193" t="str">
        <f t="shared" si="11345"/>
        <v>Personal CarePiotrowski, Brad</v>
      </c>
      <c r="G5879" s="193" t="str">
        <f t="shared" ref="G5879:M5879" si="11365">G$273</f>
        <v>Piotrowski, Brad</v>
      </c>
      <c r="H5879" s="193" t="str">
        <f t="shared" si="11365"/>
        <v>Piotrowski, Brad</v>
      </c>
      <c r="I5879" s="193" t="str">
        <f t="shared" si="11365"/>
        <v>EMPLO</v>
      </c>
      <c r="J5879" s="193" t="str">
        <f t="shared" si="11365"/>
        <v>e-Commerce (Employee Sales)</v>
      </c>
      <c r="K5879" s="193" t="str">
        <f t="shared" si="11365"/>
        <v>all</v>
      </c>
      <c r="L5879" s="193">
        <f t="shared" si="11365"/>
        <v>0</v>
      </c>
      <c r="M5879" s="193">
        <f t="shared" si="11365"/>
        <v>0</v>
      </c>
      <c r="N5879" s="193" t="str">
        <f t="shared" si="11266"/>
        <v>Personal Care</v>
      </c>
      <c r="AA5879" s="193">
        <f t="shared" si="11347"/>
        <v>0</v>
      </c>
      <c r="AB5879" s="193" t="str">
        <f t="shared" ref="AB5879" si="11366">AB$273</f>
        <v>Piotrowski, Brad</v>
      </c>
    </row>
    <row r="5880" spans="1:28" s="188" customFormat="1" ht="17.399999999999999">
      <c r="A5880" s="193" t="str">
        <f t="shared" si="11342"/>
        <v>Personal Care</v>
      </c>
      <c r="B5880" s="193" t="str">
        <f t="shared" si="11343"/>
        <v>EMSLSPersonal Care</v>
      </c>
      <c r="C5880" s="193" t="str">
        <f t="shared" si="11344"/>
        <v>Personal CarePiotrowski, Brad</v>
      </c>
      <c r="D5880" s="193"/>
      <c r="E5880" s="193"/>
      <c r="F5880" s="193" t="str">
        <f t="shared" si="11345"/>
        <v>Personal CarePiotrowski, Brad</v>
      </c>
      <c r="G5880" s="193" t="str">
        <f t="shared" ref="G5880:M5880" si="11367">G$274</f>
        <v>Piotrowski, Brad</v>
      </c>
      <c r="H5880" s="193" t="str">
        <f t="shared" si="11367"/>
        <v>Piotrowski, Brad</v>
      </c>
      <c r="I5880" s="193" t="str">
        <f t="shared" si="11367"/>
        <v>EMSLS</v>
      </c>
      <c r="J5880" s="193" t="str">
        <f t="shared" si="11367"/>
        <v>e-Commerce (Employee Sales)</v>
      </c>
      <c r="K5880" s="193" t="str">
        <f t="shared" si="11367"/>
        <v>all</v>
      </c>
      <c r="L5880" s="193">
        <f t="shared" si="11367"/>
        <v>0</v>
      </c>
      <c r="M5880" s="193">
        <f t="shared" si="11367"/>
        <v>0</v>
      </c>
      <c r="N5880" s="193" t="str">
        <f t="shared" si="11266"/>
        <v>Personal Care</v>
      </c>
      <c r="AA5880" s="193">
        <f t="shared" si="11347"/>
        <v>0</v>
      </c>
      <c r="AB5880" s="193" t="str">
        <f t="shared" ref="AB5880" si="11368">AB$274</f>
        <v>Piotrowski, Brad</v>
      </c>
    </row>
    <row r="5881" spans="1:28" s="188" customFormat="1" ht="17.399999999999999">
      <c r="A5881" s="193" t="str">
        <f t="shared" si="11342"/>
        <v>Personal Care</v>
      </c>
      <c r="B5881" s="193" t="str">
        <f t="shared" si="11343"/>
        <v>HB041Personal Care</v>
      </c>
      <c r="C5881" s="193" t="str">
        <f t="shared" si="11344"/>
        <v>Personal CarePiotrowski, Brad</v>
      </c>
      <c r="D5881" s="193"/>
      <c r="E5881" s="193"/>
      <c r="F5881" s="193" t="str">
        <f t="shared" si="11345"/>
        <v>Personal CarePiotrowski, Brad</v>
      </c>
      <c r="G5881" s="193" t="str">
        <f t="shared" ref="G5881:M5881" si="11369">G$275</f>
        <v>Piotrowski, Brad</v>
      </c>
      <c r="H5881" s="193" t="str">
        <f t="shared" si="11369"/>
        <v>Piotrowski, Brad</v>
      </c>
      <c r="I5881" s="193" t="str">
        <f t="shared" si="11369"/>
        <v>HB041</v>
      </c>
      <c r="J5881" s="193" t="str">
        <f t="shared" si="11369"/>
        <v>HBO COMM. CENTER</v>
      </c>
      <c r="K5881" s="193" t="str">
        <f t="shared" si="11369"/>
        <v>all</v>
      </c>
      <c r="L5881" s="193">
        <f t="shared" si="11369"/>
        <v>0</v>
      </c>
      <c r="M5881" s="193">
        <f t="shared" si="11369"/>
        <v>0</v>
      </c>
      <c r="N5881" s="193" t="str">
        <f t="shared" si="11266"/>
        <v>Personal Care</v>
      </c>
      <c r="AA5881" s="193">
        <f t="shared" si="11347"/>
        <v>0</v>
      </c>
      <c r="AB5881" s="193" t="str">
        <f t="shared" ref="AB5881" si="11370">AB$275</f>
        <v>Piotrowski, Brad</v>
      </c>
    </row>
    <row r="5882" spans="1:28" s="188" customFormat="1" ht="17.399999999999999">
      <c r="A5882" s="193" t="str">
        <f t="shared" si="11342"/>
        <v>Personal Care</v>
      </c>
      <c r="B5882" s="193" t="str">
        <f t="shared" si="11343"/>
        <v>JE316Personal Care</v>
      </c>
      <c r="C5882" s="193" t="str">
        <f t="shared" si="11344"/>
        <v>Personal CarePiotrowski, Brad</v>
      </c>
      <c r="D5882" s="193"/>
      <c r="E5882" s="193"/>
      <c r="F5882" s="193" t="str">
        <f t="shared" si="11345"/>
        <v>Personal CarePiotrowski, Brad</v>
      </c>
      <c r="G5882" s="193" t="str">
        <f t="shared" ref="G5882:M5882" si="11371">G$276</f>
        <v>Piotrowski, Brad</v>
      </c>
      <c r="H5882" s="193" t="str">
        <f t="shared" si="11371"/>
        <v>Piotrowski, Brad</v>
      </c>
      <c r="I5882" s="193" t="str">
        <f t="shared" si="11371"/>
        <v>JE316</v>
      </c>
      <c r="J5882" s="193" t="str">
        <f t="shared" si="11371"/>
        <v>JET.COM, INC</v>
      </c>
      <c r="K5882" s="193" t="str">
        <f t="shared" si="11371"/>
        <v>all</v>
      </c>
      <c r="L5882" s="193">
        <f t="shared" si="11371"/>
        <v>0</v>
      </c>
      <c r="M5882" s="193">
        <f t="shared" si="11371"/>
        <v>0</v>
      </c>
      <c r="N5882" s="193" t="str">
        <f t="shared" si="11266"/>
        <v>Personal Care</v>
      </c>
      <c r="AA5882" s="193">
        <f t="shared" si="11347"/>
        <v>0</v>
      </c>
      <c r="AB5882" s="193" t="str">
        <f t="shared" ref="AB5882" si="11372">AB$276</f>
        <v>Piotrowski, Brad</v>
      </c>
    </row>
    <row r="5883" spans="1:28" s="188" customFormat="1" ht="17.399999999999999">
      <c r="A5883" s="193" t="str">
        <f t="shared" si="11342"/>
        <v>Personal Care</v>
      </c>
      <c r="B5883" s="193" t="str">
        <f t="shared" si="11343"/>
        <v>PA999Personal Care</v>
      </c>
      <c r="C5883" s="193" t="str">
        <f t="shared" si="11344"/>
        <v>Personal CarePiotrowski, Brad</v>
      </c>
      <c r="D5883" s="193"/>
      <c r="E5883" s="193"/>
      <c r="F5883" s="193" t="str">
        <f t="shared" si="11345"/>
        <v>Personal CarePiotrowski, Brad</v>
      </c>
      <c r="G5883" s="193" t="str">
        <f t="shared" ref="G5883:M5883" si="11373">G$277</f>
        <v>Piotrowski, Brad</v>
      </c>
      <c r="H5883" s="193" t="str">
        <f t="shared" si="11373"/>
        <v>Piotrowski, Brad</v>
      </c>
      <c r="I5883" s="193" t="str">
        <f t="shared" si="11373"/>
        <v>PA999</v>
      </c>
      <c r="J5883" s="193" t="str">
        <f t="shared" si="11373"/>
        <v>PANASONIC OUTLET STORES</v>
      </c>
      <c r="K5883" s="193" t="str">
        <f t="shared" si="11373"/>
        <v>all</v>
      </c>
      <c r="L5883" s="193">
        <f t="shared" si="11373"/>
        <v>0</v>
      </c>
      <c r="M5883" s="193">
        <f t="shared" si="11373"/>
        <v>0</v>
      </c>
      <c r="N5883" s="193" t="str">
        <f t="shared" si="11266"/>
        <v>Personal Care</v>
      </c>
      <c r="AA5883" s="193">
        <f t="shared" si="11347"/>
        <v>0</v>
      </c>
      <c r="AB5883" s="193" t="str">
        <f t="shared" ref="AB5883" si="11374">AB$277</f>
        <v>Piotrowski, Brad</v>
      </c>
    </row>
    <row r="5884" spans="1:28" s="188" customFormat="1" ht="17.399999999999999">
      <c r="A5884" s="193" t="str">
        <f t="shared" si="11342"/>
        <v>Personal Care</v>
      </c>
      <c r="B5884" s="193" t="str">
        <f t="shared" si="11343"/>
        <v>SAMPLPersonal Care</v>
      </c>
      <c r="C5884" s="193" t="str">
        <f t="shared" si="11344"/>
        <v>Personal CarePiotrowski, Brad</v>
      </c>
      <c r="D5884" s="193"/>
      <c r="E5884" s="193"/>
      <c r="F5884" s="193" t="str">
        <f t="shared" si="11345"/>
        <v>Personal CarePiotrowski, Brad</v>
      </c>
      <c r="G5884" s="193" t="str">
        <f t="shared" ref="G5884:M5884" si="11375">G$278</f>
        <v>Piotrowski, Brad</v>
      </c>
      <c r="H5884" s="193" t="str">
        <f t="shared" si="11375"/>
        <v>Piotrowski, Brad</v>
      </c>
      <c r="I5884" s="193" t="str">
        <f t="shared" si="11375"/>
        <v>SAMPL</v>
      </c>
      <c r="J5884" s="193" t="str">
        <f t="shared" si="11375"/>
        <v>SAMPLE ACCT</v>
      </c>
      <c r="K5884" s="193" t="str">
        <f t="shared" si="11375"/>
        <v>all</v>
      </c>
      <c r="L5884" s="193">
        <f t="shared" si="11375"/>
        <v>0</v>
      </c>
      <c r="M5884" s="193">
        <f t="shared" si="11375"/>
        <v>0</v>
      </c>
      <c r="N5884" s="193" t="str">
        <f t="shared" si="11266"/>
        <v>Personal Care</v>
      </c>
      <c r="AA5884" s="193">
        <f t="shared" si="11347"/>
        <v>0</v>
      </c>
      <c r="AB5884" s="193" t="str">
        <f t="shared" ref="AB5884" si="11376">AB$278</f>
        <v>Piotrowski, Brad</v>
      </c>
    </row>
    <row r="5885" spans="1:28" s="188" customFormat="1" ht="17.399999999999999">
      <c r="A5885" s="193" t="str">
        <f t="shared" si="11342"/>
        <v>Personal Care</v>
      </c>
      <c r="B5885" s="193" t="str">
        <f t="shared" si="11343"/>
        <v>SP491Personal Care</v>
      </c>
      <c r="C5885" s="193" t="str">
        <f t="shared" si="11344"/>
        <v>Personal CarePiotrowski, Brad</v>
      </c>
      <c r="D5885" s="193"/>
      <c r="E5885" s="193"/>
      <c r="F5885" s="193" t="str">
        <f t="shared" si="11345"/>
        <v>Personal CarePiotrowski, Brad</v>
      </c>
      <c r="G5885" s="193" t="str">
        <f t="shared" ref="G5885:M5885" si="11377">G$279</f>
        <v>Piotrowski, Brad</v>
      </c>
      <c r="H5885" s="193" t="str">
        <f t="shared" si="11377"/>
        <v>Piotrowski, Brad</v>
      </c>
      <c r="I5885" s="193" t="str">
        <f t="shared" si="11377"/>
        <v>SP491</v>
      </c>
      <c r="J5885" s="193" t="str">
        <f t="shared" si="11377"/>
        <v>SPARTAN RACE</v>
      </c>
      <c r="K5885" s="193" t="str">
        <f t="shared" si="11377"/>
        <v>all</v>
      </c>
      <c r="L5885" s="193">
        <f t="shared" si="11377"/>
        <v>0</v>
      </c>
      <c r="M5885" s="193">
        <f t="shared" si="11377"/>
        <v>0</v>
      </c>
      <c r="N5885" s="193" t="str">
        <f t="shared" si="11266"/>
        <v>Personal Care</v>
      </c>
      <c r="AA5885" s="193">
        <f t="shared" si="11347"/>
        <v>0</v>
      </c>
      <c r="AB5885" s="193" t="str">
        <f t="shared" ref="AB5885" si="11378">AB$279</f>
        <v>Piotrowski, Brad</v>
      </c>
    </row>
    <row r="5886" spans="1:28" s="188" customFormat="1" ht="17.399999999999999">
      <c r="A5886" s="193" t="str">
        <f t="shared" si="11342"/>
        <v>Personal Care</v>
      </c>
      <c r="B5886" s="193" t="str">
        <f t="shared" si="11343"/>
        <v>SPSTRPersonal Care</v>
      </c>
      <c r="C5886" s="193" t="str">
        <f t="shared" si="11344"/>
        <v>Personal CarePiotrowski, Brad</v>
      </c>
      <c r="D5886" s="193"/>
      <c r="E5886" s="193"/>
      <c r="F5886" s="193" t="str">
        <f t="shared" si="11345"/>
        <v>Personal CarePiotrowski, Brad</v>
      </c>
      <c r="G5886" s="193" t="str">
        <f t="shared" ref="G5886:M5886" si="11379">G$280</f>
        <v>Piotrowski, Brad</v>
      </c>
      <c r="H5886" s="193" t="str">
        <f t="shared" si="11379"/>
        <v>Piotrowski, Brad</v>
      </c>
      <c r="I5886" s="193" t="str">
        <f t="shared" si="11379"/>
        <v>SPSTR</v>
      </c>
      <c r="J5886" s="193" t="str">
        <f t="shared" si="11379"/>
        <v>e-Commerce</v>
      </c>
      <c r="K5886" s="193" t="str">
        <f t="shared" si="11379"/>
        <v>all</v>
      </c>
      <c r="L5886" s="193">
        <f t="shared" si="11379"/>
        <v>0</v>
      </c>
      <c r="M5886" s="193">
        <f t="shared" si="11379"/>
        <v>0</v>
      </c>
      <c r="N5886" s="193" t="str">
        <f t="shared" si="11266"/>
        <v>Personal Care</v>
      </c>
      <c r="AA5886" s="193">
        <f t="shared" si="11347"/>
        <v>0</v>
      </c>
      <c r="AB5886" s="193" t="str">
        <f t="shared" ref="AB5886" si="11380">AB$280</f>
        <v>Piotrowski, Brad</v>
      </c>
    </row>
    <row r="5887" spans="1:28" s="188" customFormat="1" ht="17.399999999999999">
      <c r="A5887" s="193" t="str">
        <f t="shared" si="11342"/>
        <v>Personal Care</v>
      </c>
      <c r="B5887" s="193" t="str">
        <f t="shared" si="11343"/>
        <v>TE778Personal Care</v>
      </c>
      <c r="C5887" s="193" t="str">
        <f t="shared" si="11344"/>
        <v>Personal CarePiotrowski, Brad</v>
      </c>
      <c r="D5887" s="193"/>
      <c r="E5887" s="193"/>
      <c r="F5887" s="193" t="str">
        <f t="shared" si="11345"/>
        <v>Personal CarePiotrowski, Brad</v>
      </c>
      <c r="G5887" s="193" t="str">
        <f t="shared" ref="G5887:M5887" si="11381">G$281</f>
        <v>Piotrowski, Brad</v>
      </c>
      <c r="H5887" s="193" t="str">
        <f t="shared" si="11381"/>
        <v>Piotrowski, Brad</v>
      </c>
      <c r="I5887" s="193" t="str">
        <f t="shared" si="11381"/>
        <v>TE778</v>
      </c>
      <c r="J5887" s="193" t="str">
        <f t="shared" si="11381"/>
        <v>TESLA MOTORS INC.</v>
      </c>
      <c r="K5887" s="193" t="str">
        <f t="shared" si="11381"/>
        <v>all</v>
      </c>
      <c r="L5887" s="193">
        <f t="shared" si="11381"/>
        <v>0</v>
      </c>
      <c r="M5887" s="193">
        <f t="shared" si="11381"/>
        <v>0</v>
      </c>
      <c r="N5887" s="193" t="str">
        <f t="shared" si="11266"/>
        <v>Personal Care</v>
      </c>
      <c r="AA5887" s="193">
        <f t="shared" si="11347"/>
        <v>0</v>
      </c>
      <c r="AB5887" s="193" t="str">
        <f t="shared" ref="AB5887" si="11382">AB$281</f>
        <v>Piotrowski, Brad</v>
      </c>
    </row>
    <row r="5888" spans="1:28" s="188" customFormat="1" ht="17.399999999999999">
      <c r="A5888" s="193" t="str">
        <f t="shared" si="11342"/>
        <v>Personal Care</v>
      </c>
      <c r="B5888" s="193" t="str">
        <f t="shared" si="11343"/>
        <v>WA012Personal Care</v>
      </c>
      <c r="C5888" s="193" t="str">
        <f t="shared" si="11344"/>
        <v>Personal CarePiotrowski, Brad</v>
      </c>
      <c r="D5888" s="193"/>
      <c r="E5888" s="193"/>
      <c r="F5888" s="193" t="str">
        <f t="shared" si="11345"/>
        <v>Personal CarePiotrowski, Brad</v>
      </c>
      <c r="G5888" s="193" t="str">
        <f t="shared" ref="G5888:M5888" si="11383">G$282</f>
        <v>Piotrowski, Brad</v>
      </c>
      <c r="H5888" s="193" t="str">
        <f t="shared" si="11383"/>
        <v>Piotrowski, Brad</v>
      </c>
      <c r="I5888" s="193" t="str">
        <f t="shared" si="11383"/>
        <v>WA012</v>
      </c>
      <c r="J5888" s="193" t="str">
        <f t="shared" si="11383"/>
        <v>WALMART MARKETPLACE</v>
      </c>
      <c r="K5888" s="193" t="str">
        <f t="shared" si="11383"/>
        <v>all</v>
      </c>
      <c r="L5888" s="193">
        <f t="shared" si="11383"/>
        <v>0</v>
      </c>
      <c r="M5888" s="193">
        <f t="shared" si="11383"/>
        <v>0</v>
      </c>
      <c r="N5888" s="193" t="str">
        <f t="shared" si="11266"/>
        <v>Personal Care</v>
      </c>
      <c r="AA5888" s="193">
        <f t="shared" si="11347"/>
        <v>0</v>
      </c>
      <c r="AB5888" s="193" t="str">
        <f t="shared" ref="AB5888" si="11384">AB$282</f>
        <v>Piotrowski, Brad</v>
      </c>
    </row>
    <row r="5889" spans="1:28" s="188" customFormat="1" ht="17.399999999999999">
      <c r="A5889" s="193" t="str">
        <f t="shared" si="11342"/>
        <v>Personal Care</v>
      </c>
      <c r="B5889" s="193" t="str">
        <f t="shared" si="11343"/>
        <v>YA051Personal Care</v>
      </c>
      <c r="C5889" s="193" t="str">
        <f t="shared" si="11344"/>
        <v>Personal CarePiotrowski, Brad</v>
      </c>
      <c r="D5889" s="193"/>
      <c r="E5889" s="193"/>
      <c r="F5889" s="193" t="str">
        <f t="shared" si="11345"/>
        <v>Personal CarePiotrowski, Brad</v>
      </c>
      <c r="G5889" s="193" t="str">
        <f t="shared" ref="G5889:M5889" si="11385">G$283</f>
        <v>Piotrowski, Brad</v>
      </c>
      <c r="H5889" s="193" t="str">
        <f t="shared" si="11385"/>
        <v>Piotrowski, Brad</v>
      </c>
      <c r="I5889" s="193" t="str">
        <f t="shared" si="11385"/>
        <v>YA051</v>
      </c>
      <c r="J5889" s="193" t="str">
        <f t="shared" si="11385"/>
        <v>YAMAHA MOTOR CORP USA</v>
      </c>
      <c r="K5889" s="193" t="str">
        <f t="shared" si="11385"/>
        <v>all</v>
      </c>
      <c r="L5889" s="193">
        <f t="shared" si="11385"/>
        <v>0</v>
      </c>
      <c r="M5889" s="193">
        <f t="shared" si="11385"/>
        <v>0</v>
      </c>
      <c r="N5889" s="193" t="str">
        <f t="shared" si="11266"/>
        <v>Personal Care</v>
      </c>
      <c r="AA5889" s="193">
        <f t="shared" si="11347"/>
        <v>0</v>
      </c>
      <c r="AB5889" s="193" t="str">
        <f t="shared" ref="AB5889" si="11386">AB$283</f>
        <v>Piotrowski, Brad</v>
      </c>
    </row>
    <row r="5890" spans="1:28" s="188" customFormat="1" ht="17.399999999999999">
      <c r="A5890" s="193" t="str">
        <f t="shared" si="11342"/>
        <v>Personal Care</v>
      </c>
      <c r="B5890" s="193" t="str">
        <f t="shared" si="11343"/>
        <v>0Personal Care</v>
      </c>
      <c r="C5890" s="193" t="str">
        <f t="shared" si="11344"/>
        <v>Personal Care0</v>
      </c>
      <c r="D5890" s="193"/>
      <c r="E5890" s="193"/>
      <c r="F5890" s="193" t="str">
        <f t="shared" si="11345"/>
        <v>Personal Care0</v>
      </c>
      <c r="G5890" s="193">
        <f t="shared" ref="G5890:M5890" si="11387">G$284</f>
        <v>0</v>
      </c>
      <c r="H5890" s="193">
        <f t="shared" si="11387"/>
        <v>0</v>
      </c>
      <c r="I5890" s="193">
        <f t="shared" si="11387"/>
        <v>0</v>
      </c>
      <c r="J5890" s="193">
        <f t="shared" si="11387"/>
        <v>0</v>
      </c>
      <c r="K5890" s="193">
        <f t="shared" si="11387"/>
        <v>0</v>
      </c>
      <c r="L5890" s="193">
        <f t="shared" si="11387"/>
        <v>0</v>
      </c>
      <c r="M5890" s="193">
        <f t="shared" si="11387"/>
        <v>0</v>
      </c>
      <c r="N5890" s="193" t="str">
        <f t="shared" si="11266"/>
        <v>Personal Care</v>
      </c>
      <c r="AA5890" s="193">
        <f t="shared" si="11347"/>
        <v>0</v>
      </c>
      <c r="AB5890" s="193">
        <f t="shared" ref="AB5890" si="11388">AB$284</f>
        <v>0</v>
      </c>
    </row>
    <row r="5891" spans="1:28" s="188" customFormat="1" ht="17.399999999999999">
      <c r="A5891" s="193" t="str">
        <f t="shared" si="11342"/>
        <v>Personal Care</v>
      </c>
      <c r="B5891" s="193" t="str">
        <f t="shared" si="11343"/>
        <v>0Personal Care</v>
      </c>
      <c r="C5891" s="193" t="str">
        <f t="shared" si="11344"/>
        <v>Personal Care0</v>
      </c>
      <c r="D5891" s="193"/>
      <c r="E5891" s="193"/>
      <c r="F5891" s="193" t="str">
        <f t="shared" si="11345"/>
        <v>Personal Care0</v>
      </c>
      <c r="G5891" s="193">
        <f t="shared" ref="G5891:M5891" si="11389">G$285</f>
        <v>0</v>
      </c>
      <c r="H5891" s="193">
        <f t="shared" si="11389"/>
        <v>0</v>
      </c>
      <c r="I5891" s="193">
        <f t="shared" si="11389"/>
        <v>0</v>
      </c>
      <c r="J5891" s="193">
        <f t="shared" si="11389"/>
        <v>0</v>
      </c>
      <c r="K5891" s="193">
        <f t="shared" si="11389"/>
        <v>0</v>
      </c>
      <c r="L5891" s="193">
        <f t="shared" si="11389"/>
        <v>0</v>
      </c>
      <c r="M5891" s="193">
        <f t="shared" si="11389"/>
        <v>0</v>
      </c>
      <c r="N5891" s="193" t="str">
        <f t="shared" si="11266"/>
        <v>Personal Care</v>
      </c>
      <c r="AA5891" s="193">
        <f t="shared" si="11347"/>
        <v>0</v>
      </c>
      <c r="AB5891" s="193">
        <f t="shared" ref="AB5891" si="11390">AB$285</f>
        <v>0</v>
      </c>
    </row>
    <row r="5892" spans="1:28" s="188" customFormat="1" ht="17.399999999999999">
      <c r="A5892" s="193" t="str">
        <f t="shared" si="11342"/>
        <v>Personal Care</v>
      </c>
      <c r="B5892" s="193" t="str">
        <f t="shared" si="11343"/>
        <v>0Personal Care</v>
      </c>
      <c r="C5892" s="193" t="str">
        <f t="shared" si="11344"/>
        <v>Personal Care0</v>
      </c>
      <c r="D5892" s="193"/>
      <c r="E5892" s="193"/>
      <c r="F5892" s="193" t="str">
        <f t="shared" si="11345"/>
        <v>Personal Care0</v>
      </c>
      <c r="G5892" s="193">
        <f t="shared" ref="G5892:M5892" si="11391">G$286</f>
        <v>0</v>
      </c>
      <c r="H5892" s="193">
        <f t="shared" si="11391"/>
        <v>0</v>
      </c>
      <c r="I5892" s="193">
        <f t="shared" si="11391"/>
        <v>0</v>
      </c>
      <c r="J5892" s="193">
        <f t="shared" si="11391"/>
        <v>0</v>
      </c>
      <c r="K5892" s="193">
        <f t="shared" si="11391"/>
        <v>0</v>
      </c>
      <c r="L5892" s="193">
        <f t="shared" si="11391"/>
        <v>0</v>
      </c>
      <c r="M5892" s="193">
        <f t="shared" si="11391"/>
        <v>0</v>
      </c>
      <c r="N5892" s="193" t="str">
        <f t="shared" si="11266"/>
        <v>Personal Care</v>
      </c>
      <c r="AA5892" s="193">
        <f t="shared" si="11347"/>
        <v>0</v>
      </c>
      <c r="AB5892" s="193">
        <f t="shared" ref="AB5892" si="11392">AB$286</f>
        <v>0</v>
      </c>
    </row>
    <row r="5893" spans="1:28" s="188" customFormat="1" ht="17.399999999999999">
      <c r="A5893" s="193" t="str">
        <f t="shared" si="11342"/>
        <v>Personal Care</v>
      </c>
      <c r="B5893" s="193" t="str">
        <f t="shared" si="11343"/>
        <v>0Personal Care</v>
      </c>
      <c r="C5893" s="193" t="str">
        <f t="shared" si="11344"/>
        <v>Personal Care0</v>
      </c>
      <c r="D5893" s="193"/>
      <c r="E5893" s="193"/>
      <c r="F5893" s="193" t="str">
        <f t="shared" si="11345"/>
        <v>Personal Care0</v>
      </c>
      <c r="G5893" s="193">
        <f t="shared" ref="G5893:M5893" si="11393">G$287</f>
        <v>0</v>
      </c>
      <c r="H5893" s="193">
        <f t="shared" si="11393"/>
        <v>0</v>
      </c>
      <c r="I5893" s="193">
        <f t="shared" si="11393"/>
        <v>0</v>
      </c>
      <c r="J5893" s="193">
        <f t="shared" si="11393"/>
        <v>0</v>
      </c>
      <c r="K5893" s="193">
        <f t="shared" si="11393"/>
        <v>0</v>
      </c>
      <c r="L5893" s="193">
        <f t="shared" si="11393"/>
        <v>0</v>
      </c>
      <c r="M5893" s="193">
        <f t="shared" si="11393"/>
        <v>0</v>
      </c>
      <c r="N5893" s="193" t="str">
        <f t="shared" si="11266"/>
        <v>Personal Care</v>
      </c>
      <c r="AA5893" s="193">
        <f t="shared" si="11347"/>
        <v>0</v>
      </c>
      <c r="AB5893" s="193">
        <f t="shared" ref="AB5893" si="11394">AB$287</f>
        <v>0</v>
      </c>
    </row>
    <row r="5894" spans="1:28" s="188" customFormat="1" ht="17.399999999999999">
      <c r="A5894" s="193" t="str">
        <f t="shared" si="11342"/>
        <v>Personal Care</v>
      </c>
      <c r="B5894" s="193" t="str">
        <f t="shared" si="11343"/>
        <v>0Personal Care</v>
      </c>
      <c r="C5894" s="193" t="str">
        <f t="shared" si="11344"/>
        <v>Personal Care0</v>
      </c>
      <c r="D5894" s="193"/>
      <c r="E5894" s="193"/>
      <c r="F5894" s="193" t="str">
        <f t="shared" si="11345"/>
        <v>Personal Care0</v>
      </c>
      <c r="G5894" s="193">
        <f t="shared" ref="G5894:M5894" si="11395">G$288</f>
        <v>0</v>
      </c>
      <c r="H5894" s="193">
        <f t="shared" si="11395"/>
        <v>0</v>
      </c>
      <c r="I5894" s="193">
        <f t="shared" si="11395"/>
        <v>0</v>
      </c>
      <c r="J5894" s="193">
        <f t="shared" si="11395"/>
        <v>0</v>
      </c>
      <c r="K5894" s="193">
        <f t="shared" si="11395"/>
        <v>0</v>
      </c>
      <c r="L5894" s="193">
        <f t="shared" si="11395"/>
        <v>0</v>
      </c>
      <c r="M5894" s="193">
        <f t="shared" si="11395"/>
        <v>0</v>
      </c>
      <c r="N5894" s="193" t="str">
        <f t="shared" si="11266"/>
        <v>Personal Care</v>
      </c>
      <c r="AA5894" s="193">
        <f t="shared" si="11347"/>
        <v>0</v>
      </c>
      <c r="AB5894" s="193">
        <f t="shared" ref="AB5894" si="11396">AB$288</f>
        <v>0</v>
      </c>
    </row>
    <row r="5895" spans="1:28" s="188" customFormat="1" ht="17.399999999999999">
      <c r="A5895" s="193" t="str">
        <f t="shared" si="11342"/>
        <v>Personal Care</v>
      </c>
      <c r="B5895" s="193" t="str">
        <f t="shared" si="11343"/>
        <v>AU161Personal Care</v>
      </c>
      <c r="C5895" s="193" t="str">
        <f t="shared" si="11344"/>
        <v>Personal CarePlys, Jeff</v>
      </c>
      <c r="D5895" s="193"/>
      <c r="E5895" s="193"/>
      <c r="F5895" s="193" t="str">
        <f t="shared" si="11345"/>
        <v>Personal CareWilliams, David</v>
      </c>
      <c r="G5895" s="193" t="str">
        <f t="shared" ref="G5895:M5895" si="11397">G$289</f>
        <v>Williams, David</v>
      </c>
      <c r="H5895" s="193" t="str">
        <f t="shared" si="11397"/>
        <v>Plys, Jeff</v>
      </c>
      <c r="I5895" s="193" t="str">
        <f t="shared" si="11397"/>
        <v>AU161</v>
      </c>
      <c r="J5895" s="193" t="str">
        <f t="shared" si="11397"/>
        <v>AVS/AMERICAN VENDING</v>
      </c>
      <c r="K5895" s="193" t="str">
        <f t="shared" si="11397"/>
        <v>all</v>
      </c>
      <c r="L5895" s="193">
        <f t="shared" si="11397"/>
        <v>0</v>
      </c>
      <c r="M5895" s="193">
        <f t="shared" si="11397"/>
        <v>0</v>
      </c>
      <c r="N5895" s="193" t="str">
        <f t="shared" si="11266"/>
        <v>Personal Care</v>
      </c>
      <c r="AA5895" s="193">
        <f t="shared" si="11347"/>
        <v>0</v>
      </c>
      <c r="AB5895" s="193" t="str">
        <f t="shared" ref="AB5895" si="11398">AB$289</f>
        <v>Plys, Jeff</v>
      </c>
    </row>
    <row r="5896" spans="1:28" s="188" customFormat="1" ht="17.399999999999999">
      <c r="A5896" s="193" t="str">
        <f t="shared" si="11342"/>
        <v>Personal Care</v>
      </c>
      <c r="B5896" s="193" t="str">
        <f t="shared" si="11343"/>
        <v>CA271Personal Care</v>
      </c>
      <c r="C5896" s="193" t="str">
        <f t="shared" si="11344"/>
        <v>Personal CarePlys, Jeff</v>
      </c>
      <c r="D5896" s="193"/>
      <c r="E5896" s="193"/>
      <c r="F5896" s="193" t="str">
        <f t="shared" si="11345"/>
        <v>Personal CareWilliams, David</v>
      </c>
      <c r="G5896" s="193" t="str">
        <f t="shared" ref="G5896:M5896" si="11399">G$290</f>
        <v>Williams, David</v>
      </c>
      <c r="H5896" s="193" t="str">
        <f t="shared" si="11399"/>
        <v>Plys, Jeff</v>
      </c>
      <c r="I5896" s="193" t="str">
        <f t="shared" si="11399"/>
        <v>CA271</v>
      </c>
      <c r="J5896" s="193" t="str">
        <f t="shared" si="11399"/>
        <v>CARMEN'S DIST.</v>
      </c>
      <c r="K5896" s="193" t="str">
        <f t="shared" si="11399"/>
        <v>all</v>
      </c>
      <c r="L5896" s="193">
        <f t="shared" si="11399"/>
        <v>0</v>
      </c>
      <c r="M5896" s="193">
        <f t="shared" si="11399"/>
        <v>0</v>
      </c>
      <c r="N5896" s="193" t="str">
        <f t="shared" ref="N5896:N5959" si="11400">A5896</f>
        <v>Personal Care</v>
      </c>
      <c r="AA5896" s="193">
        <f t="shared" si="11347"/>
        <v>0</v>
      </c>
      <c r="AB5896" s="193" t="str">
        <f t="shared" ref="AB5896" si="11401">AB$290</f>
        <v>Plys, Jeff</v>
      </c>
    </row>
    <row r="5897" spans="1:28" s="188" customFormat="1" ht="17.399999999999999">
      <c r="A5897" s="193" t="str">
        <f t="shared" si="11342"/>
        <v>Personal Care</v>
      </c>
      <c r="B5897" s="193" t="str">
        <f t="shared" si="11343"/>
        <v>DO355Personal Care</v>
      </c>
      <c r="C5897" s="193" t="str">
        <f t="shared" si="11344"/>
        <v>Personal CarePlys, Jeff</v>
      </c>
      <c r="D5897" s="193"/>
      <c r="E5897" s="193"/>
      <c r="F5897" s="193" t="str">
        <f t="shared" si="11345"/>
        <v>Personal CareWilliams, David</v>
      </c>
      <c r="G5897" s="193" t="str">
        <f t="shared" ref="G5897:M5897" si="11402">G$291</f>
        <v>Williams, David</v>
      </c>
      <c r="H5897" s="193" t="str">
        <f t="shared" si="11402"/>
        <v>Plys, Jeff</v>
      </c>
      <c r="I5897" s="193" t="str">
        <f t="shared" si="11402"/>
        <v>DO355</v>
      </c>
      <c r="J5897" s="193" t="str">
        <f t="shared" si="11402"/>
        <v>DORIAN DRAKE</v>
      </c>
      <c r="K5897" s="193" t="str">
        <f t="shared" si="11402"/>
        <v>all</v>
      </c>
      <c r="L5897" s="193">
        <f t="shared" si="11402"/>
        <v>0</v>
      </c>
      <c r="M5897" s="193">
        <f t="shared" si="11402"/>
        <v>0</v>
      </c>
      <c r="N5897" s="193" t="str">
        <f t="shared" si="11400"/>
        <v>Personal Care</v>
      </c>
      <c r="AA5897" s="193">
        <f t="shared" si="11347"/>
        <v>0</v>
      </c>
      <c r="AB5897" s="193" t="str">
        <f t="shared" ref="AB5897" si="11403">AB$291</f>
        <v>Plys, Jeff</v>
      </c>
    </row>
    <row r="5898" spans="1:28" s="188" customFormat="1" ht="17.399999999999999">
      <c r="A5898" s="193" t="str">
        <f t="shared" si="11342"/>
        <v>Personal Care</v>
      </c>
      <c r="B5898" s="193" t="str">
        <f t="shared" si="11343"/>
        <v>DO380Personal Care</v>
      </c>
      <c r="C5898" s="193" t="str">
        <f t="shared" si="11344"/>
        <v>Personal CarePlys, Jeff</v>
      </c>
      <c r="D5898" s="193"/>
      <c r="E5898" s="193"/>
      <c r="F5898" s="193" t="str">
        <f t="shared" si="11345"/>
        <v>Personal CareWilliams, David</v>
      </c>
      <c r="G5898" s="193" t="str">
        <f t="shared" ref="G5898:M5898" si="11404">G$292</f>
        <v>Williams, David</v>
      </c>
      <c r="H5898" s="193" t="str">
        <f t="shared" si="11404"/>
        <v>Plys, Jeff</v>
      </c>
      <c r="I5898" s="193" t="str">
        <f t="shared" si="11404"/>
        <v>DO380</v>
      </c>
      <c r="J5898" s="193" t="str">
        <f t="shared" si="11404"/>
        <v>DON STEVENS</v>
      </c>
      <c r="K5898" s="193" t="str">
        <f t="shared" si="11404"/>
        <v>all</v>
      </c>
      <c r="L5898" s="193">
        <f t="shared" si="11404"/>
        <v>0</v>
      </c>
      <c r="M5898" s="193">
        <f t="shared" si="11404"/>
        <v>0</v>
      </c>
      <c r="N5898" s="193" t="str">
        <f t="shared" si="11400"/>
        <v>Personal Care</v>
      </c>
      <c r="AA5898" s="193">
        <f t="shared" si="11347"/>
        <v>0</v>
      </c>
      <c r="AB5898" s="193" t="str">
        <f t="shared" ref="AB5898" si="11405">AB$292</f>
        <v>Plys, Jeff</v>
      </c>
    </row>
    <row r="5899" spans="1:28" s="188" customFormat="1" ht="17.399999999999999">
      <c r="A5899" s="193" t="str">
        <f t="shared" si="11342"/>
        <v>Personal Care</v>
      </c>
      <c r="B5899" s="193" t="str">
        <f t="shared" si="11343"/>
        <v>EL725Personal Care</v>
      </c>
      <c r="C5899" s="193" t="str">
        <f t="shared" si="11344"/>
        <v>Personal CarePlys, Jeff</v>
      </c>
      <c r="D5899" s="193"/>
      <c r="E5899" s="193"/>
      <c r="F5899" s="193" t="str">
        <f t="shared" si="11345"/>
        <v>Personal CareWilliams, David</v>
      </c>
      <c r="G5899" s="193" t="str">
        <f t="shared" ref="G5899:M5899" si="11406">G$293</f>
        <v>Williams, David</v>
      </c>
      <c r="H5899" s="193" t="str">
        <f t="shared" si="11406"/>
        <v>Plys, Jeff</v>
      </c>
      <c r="I5899" s="193" t="str">
        <f t="shared" si="11406"/>
        <v>EL725</v>
      </c>
      <c r="J5899" s="193" t="str">
        <f t="shared" si="11406"/>
        <v>ELEC SWEEPER</v>
      </c>
      <c r="K5899" s="193" t="str">
        <f t="shared" si="11406"/>
        <v>all</v>
      </c>
      <c r="L5899" s="193">
        <f t="shared" si="11406"/>
        <v>0</v>
      </c>
      <c r="M5899" s="193">
        <f t="shared" si="11406"/>
        <v>0</v>
      </c>
      <c r="N5899" s="193" t="str">
        <f t="shared" si="11400"/>
        <v>Personal Care</v>
      </c>
      <c r="AA5899" s="193">
        <f t="shared" si="11347"/>
        <v>0</v>
      </c>
      <c r="AB5899" s="193" t="str">
        <f t="shared" ref="AB5899" si="11407">AB$293</f>
        <v>Plys, Jeff</v>
      </c>
    </row>
    <row r="5900" spans="1:28" s="188" customFormat="1" ht="17.399999999999999">
      <c r="A5900" s="193" t="str">
        <f t="shared" si="11342"/>
        <v>Personal Care</v>
      </c>
      <c r="B5900" s="193" t="str">
        <f t="shared" si="11343"/>
        <v>ET255Personal Care</v>
      </c>
      <c r="C5900" s="193" t="str">
        <f t="shared" si="11344"/>
        <v>Personal CarePlys, Jeff</v>
      </c>
      <c r="D5900" s="193"/>
      <c r="E5900" s="193"/>
      <c r="F5900" s="193" t="str">
        <f t="shared" si="11345"/>
        <v>Personal CareWilliams, David</v>
      </c>
      <c r="G5900" s="193" t="str">
        <f t="shared" ref="G5900:M5900" si="11408">G$294</f>
        <v>Williams, David</v>
      </c>
      <c r="H5900" s="193" t="str">
        <f t="shared" si="11408"/>
        <v>Plys, Jeff</v>
      </c>
      <c r="I5900" s="193" t="str">
        <f t="shared" si="11408"/>
        <v>ET255</v>
      </c>
      <c r="J5900" s="193" t="str">
        <f t="shared" si="11408"/>
        <v>ETTINGER-ROSINI</v>
      </c>
      <c r="K5900" s="193" t="str">
        <f t="shared" si="11408"/>
        <v>all</v>
      </c>
      <c r="L5900" s="193">
        <f t="shared" si="11408"/>
        <v>0</v>
      </c>
      <c r="M5900" s="193">
        <f t="shared" si="11408"/>
        <v>0</v>
      </c>
      <c r="N5900" s="193" t="str">
        <f t="shared" si="11400"/>
        <v>Personal Care</v>
      </c>
      <c r="AA5900" s="193">
        <f t="shared" si="11347"/>
        <v>0</v>
      </c>
      <c r="AB5900" s="193" t="str">
        <f t="shared" ref="AB5900" si="11409">AB$294</f>
        <v>Plys, Jeff</v>
      </c>
    </row>
    <row r="5901" spans="1:28" s="188" customFormat="1" ht="17.399999999999999">
      <c r="A5901" s="193" t="str">
        <f t="shared" si="11342"/>
        <v>Personal Care</v>
      </c>
      <c r="B5901" s="193" t="str">
        <f t="shared" si="11343"/>
        <v>JO405Personal Care</v>
      </c>
      <c r="C5901" s="193" t="str">
        <f t="shared" si="11344"/>
        <v>Personal CarePlys, Jeff</v>
      </c>
      <c r="D5901" s="193"/>
      <c r="E5901" s="193"/>
      <c r="F5901" s="193" t="str">
        <f t="shared" si="11345"/>
        <v>Personal CareWilliams, David</v>
      </c>
      <c r="G5901" s="193" t="str">
        <f t="shared" ref="G5901:M5901" si="11410">G$295</f>
        <v>Williams, David</v>
      </c>
      <c r="H5901" s="193" t="str">
        <f t="shared" si="11410"/>
        <v>Plys, Jeff</v>
      </c>
      <c r="I5901" s="193" t="str">
        <f t="shared" si="11410"/>
        <v>JO405</v>
      </c>
      <c r="J5901" s="193" t="str">
        <f t="shared" si="11410"/>
        <v>JOHNSON PIKE</v>
      </c>
      <c r="K5901" s="193" t="str">
        <f t="shared" si="11410"/>
        <v>all</v>
      </c>
      <c r="L5901" s="193">
        <f t="shared" si="11410"/>
        <v>0</v>
      </c>
      <c r="M5901" s="193">
        <f t="shared" si="11410"/>
        <v>0</v>
      </c>
      <c r="N5901" s="193" t="str">
        <f t="shared" si="11400"/>
        <v>Personal Care</v>
      </c>
      <c r="AA5901" s="193">
        <f t="shared" si="11347"/>
        <v>0</v>
      </c>
      <c r="AB5901" s="193" t="str">
        <f t="shared" ref="AB5901" si="11411">AB$295</f>
        <v>Plys, Jeff</v>
      </c>
    </row>
    <row r="5902" spans="1:28" s="188" customFormat="1" ht="17.399999999999999">
      <c r="A5902" s="193" t="str">
        <f t="shared" si="11342"/>
        <v>Personal Care</v>
      </c>
      <c r="B5902" s="193" t="str">
        <f t="shared" si="11343"/>
        <v>KA365Personal Care</v>
      </c>
      <c r="C5902" s="193" t="str">
        <f t="shared" si="11344"/>
        <v>Personal CarePlys, Jeff</v>
      </c>
      <c r="D5902" s="193"/>
      <c r="E5902" s="193"/>
      <c r="F5902" s="193" t="str">
        <f t="shared" si="11345"/>
        <v>Personal CareWilliams, David</v>
      </c>
      <c r="G5902" s="193" t="str">
        <f t="shared" ref="G5902:M5902" si="11412">G$296</f>
        <v>Williams, David</v>
      </c>
      <c r="H5902" s="193" t="str">
        <f t="shared" si="11412"/>
        <v>Plys, Jeff</v>
      </c>
      <c r="I5902" s="193" t="str">
        <f t="shared" si="11412"/>
        <v>KA365</v>
      </c>
      <c r="J5902" s="193" t="str">
        <f t="shared" si="11412"/>
        <v>KAIN-McARTHUR INC.</v>
      </c>
      <c r="K5902" s="193" t="str">
        <f t="shared" si="11412"/>
        <v>all</v>
      </c>
      <c r="L5902" s="193">
        <f t="shared" si="11412"/>
        <v>0</v>
      </c>
      <c r="M5902" s="193">
        <f t="shared" si="11412"/>
        <v>0</v>
      </c>
      <c r="N5902" s="193" t="str">
        <f t="shared" si="11400"/>
        <v>Personal Care</v>
      </c>
      <c r="AA5902" s="193">
        <f t="shared" si="11347"/>
        <v>0</v>
      </c>
      <c r="AB5902" s="193" t="str">
        <f t="shared" ref="AB5902" si="11413">AB$296</f>
        <v>Plys, Jeff</v>
      </c>
    </row>
    <row r="5903" spans="1:28" s="188" customFormat="1" ht="17.399999999999999">
      <c r="A5903" s="193" t="str">
        <f t="shared" si="11342"/>
        <v>Personal Care</v>
      </c>
      <c r="B5903" s="193" t="str">
        <f t="shared" si="11343"/>
        <v>KL105Personal Care</v>
      </c>
      <c r="C5903" s="193" t="str">
        <f t="shared" si="11344"/>
        <v>Personal CarePlys, Jeff</v>
      </c>
      <c r="D5903" s="193"/>
      <c r="E5903" s="193"/>
      <c r="F5903" s="193" t="str">
        <f t="shared" si="11345"/>
        <v>Personal CareWilliams, David</v>
      </c>
      <c r="G5903" s="193" t="str">
        <f t="shared" ref="G5903:M5903" si="11414">G$297</f>
        <v>Williams, David</v>
      </c>
      <c r="H5903" s="193" t="str">
        <f t="shared" si="11414"/>
        <v>Plys, Jeff</v>
      </c>
      <c r="I5903" s="193" t="str">
        <f t="shared" si="11414"/>
        <v>KL105</v>
      </c>
      <c r="J5903" s="193" t="str">
        <f t="shared" si="11414"/>
        <v>KLH</v>
      </c>
      <c r="K5903" s="193" t="str">
        <f t="shared" si="11414"/>
        <v>all</v>
      </c>
      <c r="L5903" s="193">
        <f t="shared" si="11414"/>
        <v>0</v>
      </c>
      <c r="M5903" s="193">
        <f t="shared" si="11414"/>
        <v>0</v>
      </c>
      <c r="N5903" s="193" t="str">
        <f t="shared" si="11400"/>
        <v>Personal Care</v>
      </c>
      <c r="AA5903" s="193">
        <f t="shared" si="11347"/>
        <v>0</v>
      </c>
      <c r="AB5903" s="193" t="str">
        <f t="shared" ref="AB5903" si="11415">AB$297</f>
        <v>Plys, Jeff</v>
      </c>
    </row>
    <row r="5904" spans="1:28" s="188" customFormat="1" ht="17.399999999999999">
      <c r="A5904" s="193" t="str">
        <f t="shared" si="11342"/>
        <v>Personal Care</v>
      </c>
      <c r="B5904" s="193" t="str">
        <f t="shared" si="11343"/>
        <v>MI021Personal Care</v>
      </c>
      <c r="C5904" s="193" t="str">
        <f t="shared" si="11344"/>
        <v>Personal CarePlys, Jeff</v>
      </c>
      <c r="D5904" s="193"/>
      <c r="E5904" s="193"/>
      <c r="F5904" s="193" t="str">
        <f t="shared" si="11345"/>
        <v>Personal CareWilliams, David</v>
      </c>
      <c r="G5904" s="193" t="str">
        <f t="shared" ref="G5904:M5904" si="11416">G$298</f>
        <v>Williams, David</v>
      </c>
      <c r="H5904" s="193" t="str">
        <f t="shared" si="11416"/>
        <v>Plys, Jeff</v>
      </c>
      <c r="I5904" s="193" t="str">
        <f t="shared" si="11416"/>
        <v>MI021</v>
      </c>
      <c r="J5904" s="193" t="str">
        <f t="shared" si="11416"/>
        <v>MIKE SWENSON</v>
      </c>
      <c r="K5904" s="193" t="str">
        <f t="shared" si="11416"/>
        <v>all</v>
      </c>
      <c r="L5904" s="193">
        <f t="shared" si="11416"/>
        <v>0</v>
      </c>
      <c r="M5904" s="193">
        <f t="shared" si="11416"/>
        <v>0</v>
      </c>
      <c r="N5904" s="193" t="str">
        <f t="shared" si="11400"/>
        <v>Personal Care</v>
      </c>
      <c r="AA5904" s="193">
        <f t="shared" si="11347"/>
        <v>0</v>
      </c>
      <c r="AB5904" s="193" t="str">
        <f t="shared" ref="AB5904" si="11417">AB$298</f>
        <v>Plys, Jeff</v>
      </c>
    </row>
    <row r="5905" spans="1:28" s="188" customFormat="1" ht="17.399999999999999">
      <c r="A5905" s="193" t="str">
        <f t="shared" si="11342"/>
        <v>Personal Care</v>
      </c>
      <c r="B5905" s="193" t="str">
        <f t="shared" si="11343"/>
        <v>PI360Personal Care</v>
      </c>
      <c r="C5905" s="193" t="str">
        <f t="shared" si="11344"/>
        <v>Personal CarePlys, Jeff</v>
      </c>
      <c r="D5905" s="193"/>
      <c r="E5905" s="193"/>
      <c r="F5905" s="193" t="str">
        <f t="shared" si="11345"/>
        <v>Personal CareWilliams, David</v>
      </c>
      <c r="G5905" s="193" t="str">
        <f t="shared" ref="G5905:M5905" si="11418">G$299</f>
        <v>Williams, David</v>
      </c>
      <c r="H5905" s="193" t="str">
        <f t="shared" si="11418"/>
        <v>Plys, Jeff</v>
      </c>
      <c r="I5905" s="193" t="str">
        <f t="shared" si="11418"/>
        <v>PI360</v>
      </c>
      <c r="J5905" s="193" t="str">
        <f t="shared" si="11418"/>
        <v>PEIONEER SQUARE</v>
      </c>
      <c r="K5905" s="193" t="str">
        <f t="shared" si="11418"/>
        <v>all</v>
      </c>
      <c r="L5905" s="193">
        <f t="shared" si="11418"/>
        <v>0</v>
      </c>
      <c r="M5905" s="193">
        <f t="shared" si="11418"/>
        <v>0</v>
      </c>
      <c r="N5905" s="193" t="str">
        <f t="shared" si="11400"/>
        <v>Personal Care</v>
      </c>
      <c r="AA5905" s="193">
        <f t="shared" si="11347"/>
        <v>0</v>
      </c>
      <c r="AB5905" s="193" t="str">
        <f t="shared" ref="AB5905" si="11419">AB$299</f>
        <v>Plys, Jeff</v>
      </c>
    </row>
    <row r="5906" spans="1:28" s="188" customFormat="1" ht="17.399999999999999">
      <c r="A5906" s="193" t="str">
        <f t="shared" si="11342"/>
        <v>Personal Care</v>
      </c>
      <c r="B5906" s="193" t="str">
        <f t="shared" si="11343"/>
        <v>PR140Personal Care</v>
      </c>
      <c r="C5906" s="193" t="str">
        <f t="shared" si="11344"/>
        <v>Personal CarePlys, Jeff</v>
      </c>
      <c r="D5906" s="193"/>
      <c r="E5906" s="193"/>
      <c r="F5906" s="193" t="str">
        <f t="shared" si="11345"/>
        <v>Personal CareWilliams, David</v>
      </c>
      <c r="G5906" s="193" t="str">
        <f t="shared" ref="G5906:M5906" si="11420">G$300</f>
        <v>Williams, David</v>
      </c>
      <c r="H5906" s="193" t="str">
        <f t="shared" si="11420"/>
        <v>Plys, Jeff</v>
      </c>
      <c r="I5906" s="193" t="str">
        <f t="shared" si="11420"/>
        <v>PR140</v>
      </c>
      <c r="J5906" s="193" t="str">
        <f t="shared" si="11420"/>
        <v>PROFESSIONAL MANUFACTURERS REPRESEN</v>
      </c>
      <c r="K5906" s="193" t="str">
        <f t="shared" si="11420"/>
        <v>all</v>
      </c>
      <c r="L5906" s="193">
        <f t="shared" si="11420"/>
        <v>0</v>
      </c>
      <c r="M5906" s="193">
        <f t="shared" si="11420"/>
        <v>0</v>
      </c>
      <c r="N5906" s="193" t="str">
        <f t="shared" si="11400"/>
        <v>Personal Care</v>
      </c>
      <c r="AA5906" s="193">
        <f t="shared" si="11347"/>
        <v>0</v>
      </c>
      <c r="AB5906" s="193" t="str">
        <f t="shared" ref="AB5906" si="11421">AB$300</f>
        <v>Plys, Jeff</v>
      </c>
    </row>
    <row r="5907" spans="1:28" s="188" customFormat="1" ht="17.399999999999999">
      <c r="A5907" s="193" t="str">
        <f t="shared" si="11342"/>
        <v>Personal Care</v>
      </c>
      <c r="B5907" s="193" t="str">
        <f t="shared" si="11343"/>
        <v>PT046Personal Care</v>
      </c>
      <c r="C5907" s="193" t="str">
        <f t="shared" si="11344"/>
        <v>Personal CarePlys, Jeff</v>
      </c>
      <c r="D5907" s="193"/>
      <c r="E5907" s="193"/>
      <c r="F5907" s="193" t="str">
        <f t="shared" si="11345"/>
        <v>Personal CareWilliams, David</v>
      </c>
      <c r="G5907" s="193" t="str">
        <f t="shared" ref="G5907:M5907" si="11422">G$301</f>
        <v>Williams, David</v>
      </c>
      <c r="H5907" s="193" t="str">
        <f t="shared" si="11422"/>
        <v>Plys, Jeff</v>
      </c>
      <c r="I5907" s="193" t="str">
        <f t="shared" si="11422"/>
        <v>PT046</v>
      </c>
      <c r="J5907" s="193" t="str">
        <f t="shared" si="11422"/>
        <v>PRO PACIFIC AGENTS INC</v>
      </c>
      <c r="K5907" s="193" t="str">
        <f t="shared" si="11422"/>
        <v>all</v>
      </c>
      <c r="L5907" s="193">
        <f t="shared" si="11422"/>
        <v>0</v>
      </c>
      <c r="M5907" s="193">
        <f t="shared" si="11422"/>
        <v>0</v>
      </c>
      <c r="N5907" s="193" t="str">
        <f t="shared" si="11400"/>
        <v>Personal Care</v>
      </c>
      <c r="AA5907" s="193">
        <f t="shared" si="11347"/>
        <v>0</v>
      </c>
      <c r="AB5907" s="193" t="str">
        <f t="shared" ref="AB5907" si="11423">AB$301</f>
        <v>Plys, Jeff</v>
      </c>
    </row>
    <row r="5908" spans="1:28" s="188" customFormat="1" ht="17.399999999999999">
      <c r="A5908" s="193" t="str">
        <f t="shared" si="11342"/>
        <v>Personal Care</v>
      </c>
      <c r="B5908" s="193" t="str">
        <f t="shared" si="11343"/>
        <v>SA900Personal Care</v>
      </c>
      <c r="C5908" s="193" t="str">
        <f t="shared" si="11344"/>
        <v>Personal CarePlys, Jeff</v>
      </c>
      <c r="D5908" s="193"/>
      <c r="E5908" s="193"/>
      <c r="F5908" s="193" t="str">
        <f t="shared" si="11345"/>
        <v>Personal CareWilliams, David</v>
      </c>
      <c r="G5908" s="193" t="str">
        <f t="shared" ref="G5908:M5908" si="11424">G$302</f>
        <v>Williams, David</v>
      </c>
      <c r="H5908" s="193" t="str">
        <f t="shared" si="11424"/>
        <v>Plys, Jeff</v>
      </c>
      <c r="I5908" s="193" t="str">
        <f t="shared" si="11424"/>
        <v>SA900</v>
      </c>
      <c r="J5908" s="193" t="str">
        <f t="shared" si="11424"/>
        <v>SALEM SUP</v>
      </c>
      <c r="K5908" s="193" t="str">
        <f t="shared" si="11424"/>
        <v>all</v>
      </c>
      <c r="L5908" s="193">
        <f t="shared" si="11424"/>
        <v>0</v>
      </c>
      <c r="M5908" s="193">
        <f t="shared" si="11424"/>
        <v>0</v>
      </c>
      <c r="N5908" s="193" t="str">
        <f t="shared" si="11400"/>
        <v>Personal Care</v>
      </c>
      <c r="AA5908" s="193">
        <f t="shared" si="11347"/>
        <v>0</v>
      </c>
      <c r="AB5908" s="193" t="str">
        <f t="shared" ref="AB5908" si="11425">AB$302</f>
        <v>Plys, Jeff</v>
      </c>
    </row>
    <row r="5909" spans="1:28" s="188" customFormat="1" ht="17.399999999999999">
      <c r="A5909" s="193" t="str">
        <f t="shared" si="11342"/>
        <v>Personal Care</v>
      </c>
      <c r="B5909" s="193" t="str">
        <f t="shared" si="11343"/>
        <v>SC275Personal Care</v>
      </c>
      <c r="C5909" s="193" t="str">
        <f t="shared" si="11344"/>
        <v>Personal CarePlys, Jeff</v>
      </c>
      <c r="D5909" s="193"/>
      <c r="E5909" s="193"/>
      <c r="F5909" s="193" t="str">
        <f t="shared" si="11345"/>
        <v>Personal CareWilliams, David</v>
      </c>
      <c r="G5909" s="193" t="str">
        <f t="shared" ref="G5909:M5909" si="11426">G$303</f>
        <v>Williams, David</v>
      </c>
      <c r="H5909" s="193" t="str">
        <f t="shared" si="11426"/>
        <v>Plys, Jeff</v>
      </c>
      <c r="I5909" s="193" t="str">
        <f t="shared" si="11426"/>
        <v>SC275</v>
      </c>
      <c r="J5909" s="193" t="str">
        <f t="shared" si="11426"/>
        <v>STEEL CITY</v>
      </c>
      <c r="K5909" s="193" t="str">
        <f t="shared" si="11426"/>
        <v>all</v>
      </c>
      <c r="L5909" s="193">
        <f t="shared" si="11426"/>
        <v>0</v>
      </c>
      <c r="M5909" s="193">
        <f t="shared" si="11426"/>
        <v>0</v>
      </c>
      <c r="N5909" s="193" t="str">
        <f t="shared" si="11400"/>
        <v>Personal Care</v>
      </c>
      <c r="AA5909" s="193">
        <f t="shared" si="11347"/>
        <v>0</v>
      </c>
      <c r="AB5909" s="193" t="str">
        <f t="shared" ref="AB5909" si="11427">AB$303</f>
        <v>Plys, Jeff</v>
      </c>
    </row>
    <row r="5910" spans="1:28" s="188" customFormat="1" ht="17.399999999999999">
      <c r="A5910" s="193" t="str">
        <f t="shared" si="11342"/>
        <v>Personal Care</v>
      </c>
      <c r="B5910" s="193" t="str">
        <f t="shared" si="11343"/>
        <v>SH810Personal Care</v>
      </c>
      <c r="C5910" s="193" t="str">
        <f t="shared" si="11344"/>
        <v>Personal CarePlys, Jeff</v>
      </c>
      <c r="D5910" s="193"/>
      <c r="E5910" s="193"/>
      <c r="F5910" s="193" t="str">
        <f t="shared" si="11345"/>
        <v>Personal CareWilliams, David</v>
      </c>
      <c r="G5910" s="193" t="str">
        <f t="shared" ref="G5910:M5910" si="11428">G$304</f>
        <v>Williams, David</v>
      </c>
      <c r="H5910" s="193" t="str">
        <f t="shared" si="11428"/>
        <v>Plys, Jeff</v>
      </c>
      <c r="I5910" s="193" t="str">
        <f t="shared" si="11428"/>
        <v>SH810</v>
      </c>
      <c r="J5910" s="193" t="str">
        <f t="shared" si="11428"/>
        <v>SHAFFER DIST.</v>
      </c>
      <c r="K5910" s="193" t="str">
        <f t="shared" si="11428"/>
        <v>all</v>
      </c>
      <c r="L5910" s="193">
        <f t="shared" si="11428"/>
        <v>0</v>
      </c>
      <c r="M5910" s="193">
        <f t="shared" si="11428"/>
        <v>0</v>
      </c>
      <c r="N5910" s="193" t="str">
        <f t="shared" si="11400"/>
        <v>Personal Care</v>
      </c>
      <c r="AA5910" s="193">
        <f t="shared" si="11347"/>
        <v>0</v>
      </c>
      <c r="AB5910" s="193" t="str">
        <f t="shared" ref="AB5910" si="11429">AB$304</f>
        <v>Plys, Jeff</v>
      </c>
    </row>
    <row r="5911" spans="1:28" s="188" customFormat="1" ht="17.399999999999999">
      <c r="A5911" s="193" t="str">
        <f t="shared" si="11342"/>
        <v>Personal Care</v>
      </c>
      <c r="B5911" s="193" t="str">
        <f t="shared" si="11343"/>
        <v>SP578Personal Care</v>
      </c>
      <c r="C5911" s="193" t="str">
        <f t="shared" si="11344"/>
        <v>Personal CarePlys, Jeff</v>
      </c>
      <c r="D5911" s="193"/>
      <c r="E5911" s="193"/>
      <c r="F5911" s="193" t="str">
        <f t="shared" si="11345"/>
        <v>Personal CareWilliams, David</v>
      </c>
      <c r="G5911" s="193" t="str">
        <f t="shared" ref="G5911:M5911" si="11430">G$305</f>
        <v>Williams, David</v>
      </c>
      <c r="H5911" s="193" t="str">
        <f t="shared" si="11430"/>
        <v>Plys, Jeff</v>
      </c>
      <c r="I5911" s="193" t="str">
        <f t="shared" si="11430"/>
        <v>SP578</v>
      </c>
      <c r="J5911" s="193" t="str">
        <f t="shared" si="11430"/>
        <v>STIEFEL DISTRIBUTING LLC</v>
      </c>
      <c r="K5911" s="193" t="str">
        <f t="shared" si="11430"/>
        <v>all</v>
      </c>
      <c r="L5911" s="193">
        <f t="shared" si="11430"/>
        <v>0</v>
      </c>
      <c r="M5911" s="193">
        <f t="shared" si="11430"/>
        <v>0</v>
      </c>
      <c r="N5911" s="193" t="str">
        <f t="shared" si="11400"/>
        <v>Personal Care</v>
      </c>
      <c r="AA5911" s="193">
        <f t="shared" si="11347"/>
        <v>0</v>
      </c>
      <c r="AB5911" s="193" t="str">
        <f t="shared" ref="AB5911" si="11431">AB$305</f>
        <v>Plys, Jeff</v>
      </c>
    </row>
    <row r="5912" spans="1:28" s="188" customFormat="1" ht="17.399999999999999">
      <c r="A5912" s="193" t="str">
        <f t="shared" si="11342"/>
        <v>Personal Care</v>
      </c>
      <c r="B5912" s="193" t="str">
        <f t="shared" si="11343"/>
        <v>SP579Personal Care</v>
      </c>
      <c r="C5912" s="193" t="str">
        <f t="shared" si="11344"/>
        <v>Personal CarePlys, Jeff</v>
      </c>
      <c r="D5912" s="193"/>
      <c r="E5912" s="193"/>
      <c r="F5912" s="193" t="str">
        <f t="shared" si="11345"/>
        <v>Personal CareWilliams, David</v>
      </c>
      <c r="G5912" s="193" t="str">
        <f t="shared" ref="G5912:M5912" si="11432">G$306</f>
        <v>Williams, David</v>
      </c>
      <c r="H5912" s="193" t="str">
        <f t="shared" si="11432"/>
        <v>Plys, Jeff</v>
      </c>
      <c r="I5912" s="193" t="str">
        <f t="shared" si="11432"/>
        <v>SP579</v>
      </c>
      <c r="J5912" s="193" t="str">
        <f t="shared" si="11432"/>
        <v>SPECIALITY EQUIPMENT SALES (SESCO)</v>
      </c>
      <c r="K5912" s="193" t="str">
        <f t="shared" si="11432"/>
        <v>all</v>
      </c>
      <c r="L5912" s="193">
        <f t="shared" si="11432"/>
        <v>0</v>
      </c>
      <c r="M5912" s="193">
        <f t="shared" si="11432"/>
        <v>0</v>
      </c>
      <c r="N5912" s="193" t="str">
        <f t="shared" si="11400"/>
        <v>Personal Care</v>
      </c>
      <c r="AA5912" s="193">
        <f t="shared" si="11347"/>
        <v>0</v>
      </c>
      <c r="AB5912" s="193" t="str">
        <f t="shared" ref="AB5912" si="11433">AB$306</f>
        <v>Plys, Jeff</v>
      </c>
    </row>
    <row r="5913" spans="1:28" s="188" customFormat="1" ht="17.399999999999999">
      <c r="A5913" s="193" t="str">
        <f t="shared" si="11342"/>
        <v>Personal Care</v>
      </c>
      <c r="B5913" s="193" t="str">
        <f t="shared" si="11343"/>
        <v>0Personal Care</v>
      </c>
      <c r="C5913" s="193" t="str">
        <f t="shared" si="11344"/>
        <v>Personal Care0</v>
      </c>
      <c r="D5913" s="193"/>
      <c r="E5913" s="193"/>
      <c r="F5913" s="193" t="str">
        <f t="shared" si="11345"/>
        <v>Personal Care0</v>
      </c>
      <c r="G5913" s="193">
        <f t="shared" ref="G5913:M5913" si="11434">G$307</f>
        <v>0</v>
      </c>
      <c r="H5913" s="193">
        <f t="shared" si="11434"/>
        <v>0</v>
      </c>
      <c r="I5913" s="193">
        <f t="shared" si="11434"/>
        <v>0</v>
      </c>
      <c r="J5913" s="193">
        <f t="shared" si="11434"/>
        <v>0</v>
      </c>
      <c r="K5913" s="193">
        <f t="shared" si="11434"/>
        <v>0</v>
      </c>
      <c r="L5913" s="193">
        <f t="shared" si="11434"/>
        <v>0</v>
      </c>
      <c r="M5913" s="193">
        <f t="shared" si="11434"/>
        <v>0</v>
      </c>
      <c r="N5913" s="193" t="str">
        <f t="shared" si="11400"/>
        <v>Personal Care</v>
      </c>
      <c r="AA5913" s="193">
        <f t="shared" si="11347"/>
        <v>0</v>
      </c>
      <c r="AB5913" s="193">
        <f t="shared" ref="AB5913" si="11435">AB$307</f>
        <v>0</v>
      </c>
    </row>
    <row r="5914" spans="1:28" s="188" customFormat="1" ht="17.399999999999999">
      <c r="A5914" s="193" t="str">
        <f t="shared" si="11342"/>
        <v>Personal Care</v>
      </c>
      <c r="B5914" s="193" t="str">
        <f t="shared" si="11343"/>
        <v>0Personal Care</v>
      </c>
      <c r="C5914" s="193" t="str">
        <f t="shared" si="11344"/>
        <v>Personal Care0</v>
      </c>
      <c r="D5914" s="193"/>
      <c r="E5914" s="193"/>
      <c r="F5914" s="193" t="str">
        <f t="shared" si="11345"/>
        <v>Personal Care0</v>
      </c>
      <c r="G5914" s="193">
        <f t="shared" ref="G5914:M5914" si="11436">G$308</f>
        <v>0</v>
      </c>
      <c r="H5914" s="193">
        <f t="shared" si="11436"/>
        <v>0</v>
      </c>
      <c r="I5914" s="193">
        <f t="shared" si="11436"/>
        <v>0</v>
      </c>
      <c r="J5914" s="193">
        <f t="shared" si="11436"/>
        <v>0</v>
      </c>
      <c r="K5914" s="193">
        <f t="shared" si="11436"/>
        <v>0</v>
      </c>
      <c r="L5914" s="193">
        <f t="shared" si="11436"/>
        <v>0</v>
      </c>
      <c r="M5914" s="193">
        <f t="shared" si="11436"/>
        <v>0</v>
      </c>
      <c r="N5914" s="193" t="str">
        <f t="shared" si="11400"/>
        <v>Personal Care</v>
      </c>
      <c r="AA5914" s="193">
        <f t="shared" si="11347"/>
        <v>0</v>
      </c>
      <c r="AB5914" s="193">
        <f t="shared" ref="AB5914" si="11437">AB$308</f>
        <v>0</v>
      </c>
    </row>
    <row r="5915" spans="1:28" s="188" customFormat="1" ht="17.399999999999999">
      <c r="A5915" s="193" t="str">
        <f t="shared" si="11342"/>
        <v>Personal Care</v>
      </c>
      <c r="B5915" s="193" t="str">
        <f t="shared" si="11343"/>
        <v>0Personal Care</v>
      </c>
      <c r="C5915" s="193" t="str">
        <f t="shared" si="11344"/>
        <v>Personal Care0</v>
      </c>
      <c r="D5915" s="193"/>
      <c r="E5915" s="193"/>
      <c r="F5915" s="193" t="str">
        <f t="shared" si="11345"/>
        <v>Personal Care0</v>
      </c>
      <c r="G5915" s="193">
        <f t="shared" ref="G5915:M5915" si="11438">G$309</f>
        <v>0</v>
      </c>
      <c r="H5915" s="193">
        <f t="shared" si="11438"/>
        <v>0</v>
      </c>
      <c r="I5915" s="193">
        <f t="shared" si="11438"/>
        <v>0</v>
      </c>
      <c r="J5915" s="193">
        <f t="shared" si="11438"/>
        <v>0</v>
      </c>
      <c r="K5915" s="193">
        <f t="shared" si="11438"/>
        <v>0</v>
      </c>
      <c r="L5915" s="193">
        <f t="shared" si="11438"/>
        <v>0</v>
      </c>
      <c r="M5915" s="193">
        <f t="shared" si="11438"/>
        <v>0</v>
      </c>
      <c r="N5915" s="193" t="str">
        <f t="shared" si="11400"/>
        <v>Personal Care</v>
      </c>
      <c r="AA5915" s="193">
        <f t="shared" si="11347"/>
        <v>0</v>
      </c>
      <c r="AB5915" s="193">
        <f t="shared" ref="AB5915" si="11439">AB$309</f>
        <v>0</v>
      </c>
    </row>
    <row r="5916" spans="1:28" s="188" customFormat="1" ht="17.399999999999999">
      <c r="A5916" s="193" t="str">
        <f t="shared" si="11342"/>
        <v>Personal Care</v>
      </c>
      <c r="B5916" s="193" t="str">
        <f t="shared" si="11343"/>
        <v>0Personal Care</v>
      </c>
      <c r="C5916" s="193" t="str">
        <f t="shared" si="11344"/>
        <v>Personal Care0</v>
      </c>
      <c r="D5916" s="193"/>
      <c r="E5916" s="193"/>
      <c r="F5916" s="193" t="str">
        <f t="shared" si="11345"/>
        <v>Personal Care0</v>
      </c>
      <c r="G5916" s="193">
        <f t="shared" ref="G5916:M5916" si="11440">G$310</f>
        <v>0</v>
      </c>
      <c r="H5916" s="193">
        <f t="shared" si="11440"/>
        <v>0</v>
      </c>
      <c r="I5916" s="193">
        <f t="shared" si="11440"/>
        <v>0</v>
      </c>
      <c r="J5916" s="193">
        <f t="shared" si="11440"/>
        <v>0</v>
      </c>
      <c r="K5916" s="193">
        <f t="shared" si="11440"/>
        <v>0</v>
      </c>
      <c r="L5916" s="193">
        <f t="shared" si="11440"/>
        <v>0</v>
      </c>
      <c r="M5916" s="193">
        <f t="shared" si="11440"/>
        <v>0</v>
      </c>
      <c r="N5916" s="193" t="str">
        <f t="shared" si="11400"/>
        <v>Personal Care</v>
      </c>
      <c r="AA5916" s="193">
        <f t="shared" si="11347"/>
        <v>0</v>
      </c>
      <c r="AB5916" s="193">
        <f t="shared" ref="AB5916" si="11441">AB$310</f>
        <v>0</v>
      </c>
    </row>
    <row r="5917" spans="1:28" s="188" customFormat="1" ht="17.399999999999999">
      <c r="A5917" s="193" t="str">
        <f t="shared" si="11342"/>
        <v>Personal Care</v>
      </c>
      <c r="B5917" s="193" t="str">
        <f t="shared" si="11343"/>
        <v>0Personal Care</v>
      </c>
      <c r="C5917" s="193" t="str">
        <f t="shared" si="11344"/>
        <v>Personal Care0</v>
      </c>
      <c r="D5917" s="193"/>
      <c r="E5917" s="193"/>
      <c r="F5917" s="193" t="str">
        <f t="shared" si="11345"/>
        <v>Personal Care0</v>
      </c>
      <c r="G5917" s="193">
        <f t="shared" ref="G5917:M5917" si="11442">G$311</f>
        <v>0</v>
      </c>
      <c r="H5917" s="193">
        <f t="shared" si="11442"/>
        <v>0</v>
      </c>
      <c r="I5917" s="193">
        <f t="shared" si="11442"/>
        <v>0</v>
      </c>
      <c r="J5917" s="193">
        <f t="shared" si="11442"/>
        <v>0</v>
      </c>
      <c r="K5917" s="193">
        <f t="shared" si="11442"/>
        <v>0</v>
      </c>
      <c r="L5917" s="193">
        <f t="shared" si="11442"/>
        <v>0</v>
      </c>
      <c r="M5917" s="193">
        <f t="shared" si="11442"/>
        <v>0</v>
      </c>
      <c r="N5917" s="193" t="str">
        <f t="shared" si="11400"/>
        <v>Personal Care</v>
      </c>
      <c r="AA5917" s="193">
        <f t="shared" si="11347"/>
        <v>0</v>
      </c>
      <c r="AB5917" s="193">
        <f t="shared" ref="AB5917" si="11443">AB$311</f>
        <v>0</v>
      </c>
    </row>
    <row r="5918" spans="1:28" s="188" customFormat="1" ht="17.399999999999999">
      <c r="A5918" s="193" t="str">
        <f t="shared" si="11342"/>
        <v>Personal Care</v>
      </c>
      <c r="B5918" s="193" t="str">
        <f t="shared" si="11343"/>
        <v>EM245Personal Care</v>
      </c>
      <c r="C5918" s="193" t="str">
        <f t="shared" si="11344"/>
        <v>Personal CareRigney, Matthew</v>
      </c>
      <c r="D5918" s="193"/>
      <c r="E5918" s="193"/>
      <c r="F5918" s="193" t="str">
        <f t="shared" si="11345"/>
        <v>Personal CareWilliams, David</v>
      </c>
      <c r="G5918" s="193" t="str">
        <f t="shared" ref="G5918:M5918" si="11444">G$312</f>
        <v>Williams, David</v>
      </c>
      <c r="H5918" s="193" t="str">
        <f t="shared" si="11444"/>
        <v>Rigney, Matthew</v>
      </c>
      <c r="I5918" s="193" t="str">
        <f t="shared" si="11444"/>
        <v>EM245</v>
      </c>
      <c r="J5918" s="193" t="str">
        <f t="shared" si="11444"/>
        <v>EMPIRE EQUIPMENT COMPANY</v>
      </c>
      <c r="K5918" s="193" t="str">
        <f t="shared" si="11444"/>
        <v>all</v>
      </c>
      <c r="L5918" s="193">
        <f t="shared" si="11444"/>
        <v>0</v>
      </c>
      <c r="M5918" s="193">
        <f t="shared" si="11444"/>
        <v>0</v>
      </c>
      <c r="N5918" s="193" t="str">
        <f t="shared" si="11400"/>
        <v>Personal Care</v>
      </c>
      <c r="AA5918" s="193">
        <f t="shared" si="11347"/>
        <v>0</v>
      </c>
      <c r="AB5918" s="193" t="str">
        <f t="shared" ref="AB5918" si="11445">AB$312</f>
        <v>Rigney, Matthew</v>
      </c>
    </row>
    <row r="5919" spans="1:28" s="188" customFormat="1" ht="17.399999999999999">
      <c r="A5919" s="193" t="str">
        <f t="shared" si="11342"/>
        <v>Personal Care</v>
      </c>
      <c r="B5919" s="193" t="str">
        <f t="shared" si="11343"/>
        <v>FI415Personal Care</v>
      </c>
      <c r="C5919" s="193" t="str">
        <f t="shared" si="11344"/>
        <v>Personal CareRigney, Matthew</v>
      </c>
      <c r="D5919" s="193"/>
      <c r="E5919" s="193"/>
      <c r="F5919" s="193" t="str">
        <f t="shared" si="11345"/>
        <v>Personal CareWilliams, David</v>
      </c>
      <c r="G5919" s="193" t="str">
        <f t="shared" ref="G5919:M5919" si="11446">G$313</f>
        <v>Williams, David</v>
      </c>
      <c r="H5919" s="193" t="str">
        <f t="shared" si="11446"/>
        <v>Rigney, Matthew</v>
      </c>
      <c r="I5919" s="193" t="str">
        <f t="shared" si="11446"/>
        <v>FI415</v>
      </c>
      <c r="J5919" s="193" t="str">
        <f t="shared" si="11446"/>
        <v>FINN COMMERCIAL</v>
      </c>
      <c r="K5919" s="193" t="str">
        <f t="shared" si="11446"/>
        <v>all</v>
      </c>
      <c r="L5919" s="193">
        <f t="shared" si="11446"/>
        <v>0</v>
      </c>
      <c r="M5919" s="193">
        <f t="shared" si="11446"/>
        <v>0</v>
      </c>
      <c r="N5919" s="193" t="str">
        <f t="shared" si="11400"/>
        <v>Personal Care</v>
      </c>
      <c r="AA5919" s="193">
        <f t="shared" si="11347"/>
        <v>0</v>
      </c>
      <c r="AB5919" s="193" t="str">
        <f t="shared" ref="AB5919" si="11447">AB$313</f>
        <v>Rigney, Matthew</v>
      </c>
    </row>
    <row r="5920" spans="1:28" s="188" customFormat="1" ht="17.399999999999999">
      <c r="A5920" s="193" t="str">
        <f t="shared" si="11342"/>
        <v>Personal Care</v>
      </c>
      <c r="B5920" s="193" t="str">
        <f t="shared" si="11343"/>
        <v>HI560Personal Care</v>
      </c>
      <c r="C5920" s="193" t="str">
        <f t="shared" si="11344"/>
        <v>Personal CareRigney, Matthew</v>
      </c>
      <c r="D5920" s="193"/>
      <c r="E5920" s="193"/>
      <c r="F5920" s="193" t="str">
        <f t="shared" si="11345"/>
        <v>Personal CareWilliams, David</v>
      </c>
      <c r="G5920" s="193" t="str">
        <f t="shared" ref="G5920:M5920" si="11448">G$314</f>
        <v>Williams, David</v>
      </c>
      <c r="H5920" s="193" t="str">
        <f t="shared" si="11448"/>
        <v>Rigney, Matthew</v>
      </c>
      <c r="I5920" s="193" t="str">
        <f t="shared" si="11448"/>
        <v>HI560</v>
      </c>
      <c r="J5920" s="193" t="str">
        <f t="shared" si="11448"/>
        <v>HIGH SABATINO</v>
      </c>
      <c r="K5920" s="193" t="str">
        <f t="shared" si="11448"/>
        <v>all</v>
      </c>
      <c r="L5920" s="193">
        <f t="shared" si="11448"/>
        <v>0</v>
      </c>
      <c r="M5920" s="193">
        <f t="shared" si="11448"/>
        <v>0</v>
      </c>
      <c r="N5920" s="193" t="str">
        <f t="shared" si="11400"/>
        <v>Personal Care</v>
      </c>
      <c r="AA5920" s="193">
        <f t="shared" si="11347"/>
        <v>0</v>
      </c>
      <c r="AB5920" s="193" t="str">
        <f t="shared" ref="AB5920" si="11449">AB$314</f>
        <v>Rigney, Matthew</v>
      </c>
    </row>
    <row r="5921" spans="1:28" s="188" customFormat="1" ht="17.399999999999999">
      <c r="A5921" s="193" t="str">
        <f t="shared" si="11342"/>
        <v>Personal Care</v>
      </c>
      <c r="B5921" s="193" t="str">
        <f t="shared" si="11343"/>
        <v>KE685Personal Care</v>
      </c>
      <c r="C5921" s="193" t="str">
        <f t="shared" si="11344"/>
        <v>Personal CareRigney, Matthew</v>
      </c>
      <c r="D5921" s="193"/>
      <c r="E5921" s="193"/>
      <c r="F5921" s="193" t="str">
        <f t="shared" si="11345"/>
        <v>Personal CareWilliams, David</v>
      </c>
      <c r="G5921" s="193" t="str">
        <f t="shared" ref="G5921:M5921" si="11450">G$315</f>
        <v>Williams, David</v>
      </c>
      <c r="H5921" s="193" t="str">
        <f t="shared" si="11450"/>
        <v>Rigney, Matthew</v>
      </c>
      <c r="I5921" s="193" t="str">
        <f t="shared" si="11450"/>
        <v>KE685</v>
      </c>
      <c r="J5921" s="193" t="str">
        <f t="shared" si="11450"/>
        <v>KEN LEVEY</v>
      </c>
      <c r="K5921" s="193" t="str">
        <f t="shared" si="11450"/>
        <v>all</v>
      </c>
      <c r="L5921" s="193">
        <f t="shared" si="11450"/>
        <v>0</v>
      </c>
      <c r="M5921" s="193">
        <f t="shared" si="11450"/>
        <v>0</v>
      </c>
      <c r="N5921" s="193" t="str">
        <f t="shared" si="11400"/>
        <v>Personal Care</v>
      </c>
      <c r="AA5921" s="193">
        <f t="shared" si="11347"/>
        <v>0</v>
      </c>
      <c r="AB5921" s="193" t="str">
        <f t="shared" ref="AB5921" si="11451">AB$315</f>
        <v>Rigney, Matthew</v>
      </c>
    </row>
    <row r="5922" spans="1:28" s="188" customFormat="1" ht="17.399999999999999">
      <c r="A5922" s="193" t="str">
        <f t="shared" si="11342"/>
        <v>Personal Care</v>
      </c>
      <c r="B5922" s="193" t="str">
        <f t="shared" si="11343"/>
        <v>MP085Personal Care</v>
      </c>
      <c r="C5922" s="193" t="str">
        <f t="shared" si="11344"/>
        <v>Personal CareRigney, Matthew</v>
      </c>
      <c r="D5922" s="193"/>
      <c r="E5922" s="193"/>
      <c r="F5922" s="193" t="str">
        <f t="shared" si="11345"/>
        <v>Personal CareWilliams, David</v>
      </c>
      <c r="G5922" s="193" t="str">
        <f t="shared" ref="G5922:M5922" si="11452">G$316</f>
        <v>Williams, David</v>
      </c>
      <c r="H5922" s="193" t="str">
        <f t="shared" si="11452"/>
        <v>Rigney, Matthew</v>
      </c>
      <c r="I5922" s="193" t="str">
        <f t="shared" si="11452"/>
        <v>MP085</v>
      </c>
      <c r="J5922" s="193" t="str">
        <f t="shared" si="11452"/>
        <v>MPH GROUP</v>
      </c>
      <c r="K5922" s="193" t="str">
        <f t="shared" si="11452"/>
        <v>all</v>
      </c>
      <c r="L5922" s="193">
        <f t="shared" si="11452"/>
        <v>0</v>
      </c>
      <c r="M5922" s="193">
        <f t="shared" si="11452"/>
        <v>0</v>
      </c>
      <c r="N5922" s="193" t="str">
        <f t="shared" si="11400"/>
        <v>Personal Care</v>
      </c>
      <c r="AA5922" s="193">
        <f t="shared" si="11347"/>
        <v>0</v>
      </c>
      <c r="AB5922" s="193" t="str">
        <f t="shared" ref="AB5922" si="11453">AB$316</f>
        <v>Rigney, Matthew</v>
      </c>
    </row>
    <row r="5923" spans="1:28" s="188" customFormat="1" ht="17.399999999999999">
      <c r="A5923" s="193" t="str">
        <f t="shared" si="11342"/>
        <v>Personal Care</v>
      </c>
      <c r="B5923" s="193" t="str">
        <f t="shared" si="11343"/>
        <v>MS170Personal Care</v>
      </c>
      <c r="C5923" s="193" t="str">
        <f t="shared" si="11344"/>
        <v>Personal CareRigney, Matthew</v>
      </c>
      <c r="D5923" s="193"/>
      <c r="E5923" s="193"/>
      <c r="F5923" s="193" t="str">
        <f t="shared" si="11345"/>
        <v>Personal CareWilliams, David</v>
      </c>
      <c r="G5923" s="193" t="str">
        <f t="shared" ref="G5923:M5923" si="11454">G$317</f>
        <v>Williams, David</v>
      </c>
      <c r="H5923" s="193" t="str">
        <f t="shared" si="11454"/>
        <v>Rigney, Matthew</v>
      </c>
      <c r="I5923" s="193" t="str">
        <f t="shared" si="11454"/>
        <v>MS170</v>
      </c>
      <c r="J5923" s="193" t="str">
        <f t="shared" si="11454"/>
        <v>MICROWAVE SPECIALTIES INC.</v>
      </c>
      <c r="K5923" s="193" t="str">
        <f t="shared" si="11454"/>
        <v>all</v>
      </c>
      <c r="L5923" s="193">
        <f t="shared" si="11454"/>
        <v>0</v>
      </c>
      <c r="M5923" s="193">
        <f t="shared" si="11454"/>
        <v>0</v>
      </c>
      <c r="N5923" s="193" t="str">
        <f t="shared" si="11400"/>
        <v>Personal Care</v>
      </c>
      <c r="AA5923" s="193">
        <f t="shared" si="11347"/>
        <v>0</v>
      </c>
      <c r="AB5923" s="193" t="str">
        <f t="shared" ref="AB5923" si="11455">AB$317</f>
        <v>Rigney, Matthew</v>
      </c>
    </row>
    <row r="5924" spans="1:28" s="188" customFormat="1" ht="17.399999999999999">
      <c r="A5924" s="193" t="str">
        <f t="shared" si="11342"/>
        <v>Personal Care</v>
      </c>
      <c r="B5924" s="193" t="str">
        <f t="shared" si="11343"/>
        <v>SC585Personal Care</v>
      </c>
      <c r="C5924" s="193" t="str">
        <f t="shared" si="11344"/>
        <v>Personal CareRigney, Matthew</v>
      </c>
      <c r="D5924" s="193"/>
      <c r="E5924" s="193"/>
      <c r="F5924" s="193" t="str">
        <f t="shared" si="11345"/>
        <v>Personal CareWilliams, David</v>
      </c>
      <c r="G5924" s="193" t="str">
        <f t="shared" ref="G5924:M5924" si="11456">G$318</f>
        <v>Williams, David</v>
      </c>
      <c r="H5924" s="193" t="str">
        <f t="shared" si="11456"/>
        <v>Rigney, Matthew</v>
      </c>
      <c r="I5924" s="193" t="str">
        <f t="shared" si="11456"/>
        <v>SC585</v>
      </c>
      <c r="J5924" s="193" t="str">
        <f t="shared" si="11456"/>
        <v>SCHMID ELEVEN CORPORATION</v>
      </c>
      <c r="K5924" s="193" t="str">
        <f t="shared" si="11456"/>
        <v>all</v>
      </c>
      <c r="L5924" s="193">
        <f t="shared" si="11456"/>
        <v>0</v>
      </c>
      <c r="M5924" s="193">
        <f t="shared" si="11456"/>
        <v>0</v>
      </c>
      <c r="N5924" s="193" t="str">
        <f t="shared" si="11400"/>
        <v>Personal Care</v>
      </c>
      <c r="AA5924" s="193">
        <f t="shared" si="11347"/>
        <v>0</v>
      </c>
      <c r="AB5924" s="193" t="str">
        <f t="shared" ref="AB5924" si="11457">AB$318</f>
        <v>Rigney, Matthew</v>
      </c>
    </row>
    <row r="5925" spans="1:28" s="188" customFormat="1" ht="17.399999999999999">
      <c r="A5925" s="193" t="str">
        <f t="shared" si="11342"/>
        <v>Personal Care</v>
      </c>
      <c r="B5925" s="193" t="str">
        <f t="shared" si="11343"/>
        <v>TD115Personal Care</v>
      </c>
      <c r="C5925" s="193" t="str">
        <f t="shared" si="11344"/>
        <v>Personal CareRigney, Matthew</v>
      </c>
      <c r="D5925" s="193"/>
      <c r="E5925" s="193"/>
      <c r="F5925" s="193" t="str">
        <f t="shared" si="11345"/>
        <v>Personal CareWilliams, David</v>
      </c>
      <c r="G5925" s="193" t="str">
        <f t="shared" ref="G5925:M5925" si="11458">G$319</f>
        <v>Williams, David</v>
      </c>
      <c r="H5925" s="193" t="str">
        <f t="shared" si="11458"/>
        <v>Rigney, Matthew</v>
      </c>
      <c r="I5925" s="193" t="str">
        <f t="shared" si="11458"/>
        <v>TD115</v>
      </c>
      <c r="J5925" s="193" t="str">
        <f t="shared" si="11458"/>
        <v>TD MARKETING</v>
      </c>
      <c r="K5925" s="193" t="str">
        <f t="shared" si="11458"/>
        <v>all</v>
      </c>
      <c r="L5925" s="193">
        <f t="shared" si="11458"/>
        <v>0</v>
      </c>
      <c r="M5925" s="193">
        <f t="shared" si="11458"/>
        <v>0</v>
      </c>
      <c r="N5925" s="193" t="str">
        <f t="shared" si="11400"/>
        <v>Personal Care</v>
      </c>
      <c r="AA5925" s="193">
        <f t="shared" si="11347"/>
        <v>0</v>
      </c>
      <c r="AB5925" s="193" t="str">
        <f t="shared" ref="AB5925" si="11459">AB$319</f>
        <v>Rigney, Matthew</v>
      </c>
    </row>
    <row r="5926" spans="1:28" s="188" customFormat="1" ht="17.399999999999999">
      <c r="A5926" s="193" t="str">
        <f t="shared" si="11342"/>
        <v>Personal Care</v>
      </c>
      <c r="B5926" s="193" t="str">
        <f t="shared" si="11343"/>
        <v>GR686Personal Care</v>
      </c>
      <c r="C5926" s="193" t="str">
        <f t="shared" si="11344"/>
        <v>Personal CareRigney, Matthew</v>
      </c>
      <c r="D5926" s="193"/>
      <c r="E5926" s="193"/>
      <c r="F5926" s="193" t="str">
        <f t="shared" si="11345"/>
        <v>Personal CareWilliams, David</v>
      </c>
      <c r="G5926" s="193" t="str">
        <f t="shared" ref="G5926:M5926" si="11460">G$320</f>
        <v>Williams, David</v>
      </c>
      <c r="H5926" s="193" t="str">
        <f t="shared" si="11460"/>
        <v>Rigney, Matthew</v>
      </c>
      <c r="I5926" s="193" t="str">
        <f t="shared" si="11460"/>
        <v>GR686</v>
      </c>
      <c r="J5926" s="193" t="str">
        <f t="shared" si="11460"/>
        <v>GRIFFIN MARKETING GROUP INC</v>
      </c>
      <c r="K5926" s="193" t="str">
        <f t="shared" si="11460"/>
        <v>all</v>
      </c>
      <c r="L5926" s="193">
        <f t="shared" si="11460"/>
        <v>0</v>
      </c>
      <c r="M5926" s="193">
        <f t="shared" si="11460"/>
        <v>0</v>
      </c>
      <c r="N5926" s="193" t="str">
        <f t="shared" si="11400"/>
        <v>Personal Care</v>
      </c>
      <c r="AA5926" s="193">
        <f t="shared" si="11347"/>
        <v>0</v>
      </c>
      <c r="AB5926" s="193" t="str">
        <f t="shared" ref="AB5926" si="11461">AB$320</f>
        <v>Rigney, Matthew</v>
      </c>
    </row>
    <row r="5927" spans="1:28" s="188" customFormat="1" ht="17.399999999999999">
      <c r="A5927" s="193" t="str">
        <f t="shared" si="11342"/>
        <v>Personal Care</v>
      </c>
      <c r="B5927" s="193" t="str">
        <f t="shared" si="11343"/>
        <v>0Personal Care</v>
      </c>
      <c r="C5927" s="193" t="str">
        <f t="shared" si="11344"/>
        <v>Personal Care0</v>
      </c>
      <c r="D5927" s="193"/>
      <c r="E5927" s="193"/>
      <c r="F5927" s="193" t="str">
        <f t="shared" si="11345"/>
        <v>Personal Care0</v>
      </c>
      <c r="G5927" s="193">
        <f t="shared" ref="G5927:M5927" si="11462">G$321</f>
        <v>0</v>
      </c>
      <c r="H5927" s="193">
        <f t="shared" si="11462"/>
        <v>0</v>
      </c>
      <c r="I5927" s="193">
        <f t="shared" si="11462"/>
        <v>0</v>
      </c>
      <c r="J5927" s="193">
        <f t="shared" si="11462"/>
        <v>0</v>
      </c>
      <c r="K5927" s="193">
        <f t="shared" si="11462"/>
        <v>0</v>
      </c>
      <c r="L5927" s="193">
        <f t="shared" si="11462"/>
        <v>0</v>
      </c>
      <c r="M5927" s="193">
        <f t="shared" si="11462"/>
        <v>0</v>
      </c>
      <c r="N5927" s="193" t="str">
        <f t="shared" si="11400"/>
        <v>Personal Care</v>
      </c>
      <c r="AA5927" s="193">
        <f t="shared" si="11347"/>
        <v>0</v>
      </c>
      <c r="AB5927" s="193">
        <f t="shared" ref="AB5927" si="11463">AB$321</f>
        <v>0</v>
      </c>
    </row>
    <row r="5928" spans="1:28" s="188" customFormat="1" ht="17.399999999999999">
      <c r="A5928" s="193" t="str">
        <f t="shared" si="11342"/>
        <v>Personal Care</v>
      </c>
      <c r="B5928" s="193" t="str">
        <f t="shared" si="11343"/>
        <v>NI030Personal Care</v>
      </c>
      <c r="C5928" s="193" t="str">
        <f t="shared" si="11344"/>
        <v>Personal CareFujikura, Keizo</v>
      </c>
      <c r="D5928" s="193"/>
      <c r="E5928" s="193"/>
      <c r="F5928" s="193" t="str">
        <f t="shared" si="11345"/>
        <v>Personal CareWilliams, David</v>
      </c>
      <c r="G5928" s="193" t="str">
        <f t="shared" ref="G5928:M5928" si="11464">G$322</f>
        <v>Williams, David</v>
      </c>
      <c r="H5928" s="193" t="str">
        <f t="shared" si="11464"/>
        <v>Fujikura, Keizo</v>
      </c>
      <c r="I5928" s="193" t="str">
        <f t="shared" si="11464"/>
        <v>NI030</v>
      </c>
      <c r="J5928" s="193" t="str">
        <f t="shared" si="11464"/>
        <v xml:space="preserve">NISHIMOTO TRADING CO. </v>
      </c>
      <c r="K5928" s="193" t="str">
        <f t="shared" si="11464"/>
        <v>all</v>
      </c>
      <c r="L5928" s="193">
        <f t="shared" si="11464"/>
        <v>0</v>
      </c>
      <c r="M5928" s="193">
        <f t="shared" si="11464"/>
        <v>0</v>
      </c>
      <c r="N5928" s="193" t="str">
        <f t="shared" si="11400"/>
        <v>Personal Care</v>
      </c>
      <c r="AA5928" s="193">
        <f t="shared" si="11347"/>
        <v>0</v>
      </c>
      <c r="AB5928" s="193" t="str">
        <f t="shared" ref="AB5928" si="11465">AB$322</f>
        <v>Fujikura, Keizo</v>
      </c>
    </row>
    <row r="5929" spans="1:28" s="188" customFormat="1" ht="17.399999999999999">
      <c r="A5929" s="193" t="str">
        <f t="shared" si="11342"/>
        <v>Personal Care</v>
      </c>
      <c r="B5929" s="193" t="str">
        <f t="shared" si="11343"/>
        <v>EM095Personal Care</v>
      </c>
      <c r="C5929" s="193" t="str">
        <f t="shared" si="11344"/>
        <v>Personal CareFujikura, Keizo</v>
      </c>
      <c r="D5929" s="193"/>
      <c r="E5929" s="193"/>
      <c r="F5929" s="193" t="str">
        <f t="shared" si="11345"/>
        <v>Personal CareWilliams, David</v>
      </c>
      <c r="G5929" s="193" t="str">
        <f t="shared" ref="G5929:M5929" si="11466">G$323</f>
        <v>Williams, David</v>
      </c>
      <c r="H5929" s="193" t="str">
        <f t="shared" si="11466"/>
        <v>Fujikura, Keizo</v>
      </c>
      <c r="I5929" s="193" t="str">
        <f t="shared" si="11466"/>
        <v>EM095</v>
      </c>
      <c r="J5929" s="193" t="str">
        <f t="shared" si="11466"/>
        <v>EDEN MARKETING CORP.</v>
      </c>
      <c r="K5929" s="193" t="str">
        <f t="shared" si="11466"/>
        <v>all</v>
      </c>
      <c r="L5929" s="193">
        <f t="shared" si="11466"/>
        <v>0</v>
      </c>
      <c r="M5929" s="193">
        <f t="shared" si="11466"/>
        <v>0</v>
      </c>
      <c r="N5929" s="193" t="str">
        <f t="shared" si="11400"/>
        <v>Personal Care</v>
      </c>
      <c r="AA5929" s="193">
        <f t="shared" si="11347"/>
        <v>0</v>
      </c>
      <c r="AB5929" s="193" t="str">
        <f t="shared" ref="AB5929" si="11467">AB$323</f>
        <v>Nagira, Rina</v>
      </c>
    </row>
    <row r="5930" spans="1:28" s="188" customFormat="1" ht="17.399999999999999">
      <c r="A5930" s="193" t="str">
        <f t="shared" si="11342"/>
        <v>Personal Care</v>
      </c>
      <c r="B5930" s="193" t="str">
        <f t="shared" si="11343"/>
        <v>NO255Personal Care</v>
      </c>
      <c r="C5930" s="193" t="str">
        <f t="shared" si="11344"/>
        <v>Personal CareFujikura, Keizo</v>
      </c>
      <c r="D5930" s="193"/>
      <c r="E5930" s="193"/>
      <c r="F5930" s="193" t="str">
        <f t="shared" si="11345"/>
        <v>Personal CareWilliams, David</v>
      </c>
      <c r="G5930" s="193" t="str">
        <f t="shared" ref="G5930:M5930" si="11468">G$324</f>
        <v>Williams, David</v>
      </c>
      <c r="H5930" s="193" t="str">
        <f t="shared" si="11468"/>
        <v>Fujikura, Keizo</v>
      </c>
      <c r="I5930" s="193" t="str">
        <f t="shared" si="11468"/>
        <v>NO255</v>
      </c>
      <c r="J5930" s="193" t="str">
        <f t="shared" si="11468"/>
        <v>NOZAWA DISTRIBUTING</v>
      </c>
      <c r="K5930" s="193" t="str">
        <f t="shared" si="11468"/>
        <v>all</v>
      </c>
      <c r="L5930" s="193">
        <f t="shared" si="11468"/>
        <v>0</v>
      </c>
      <c r="M5930" s="193">
        <f t="shared" si="11468"/>
        <v>0</v>
      </c>
      <c r="N5930" s="193" t="str">
        <f t="shared" si="11400"/>
        <v>Personal Care</v>
      </c>
      <c r="AA5930" s="193">
        <f t="shared" si="11347"/>
        <v>0</v>
      </c>
      <c r="AB5930" s="193" t="str">
        <f t="shared" ref="AB5930" si="11469">AB$324</f>
        <v>Nagira, Rina</v>
      </c>
    </row>
    <row r="5931" spans="1:28" s="188" customFormat="1" ht="17.399999999999999">
      <c r="A5931" s="193" t="str">
        <f t="shared" si="11342"/>
        <v>Personal Care</v>
      </c>
      <c r="B5931" s="193" t="str">
        <f t="shared" si="11343"/>
        <v>AT551Personal Care</v>
      </c>
      <c r="C5931" s="193" t="str">
        <f t="shared" si="11344"/>
        <v>Personal CareFatianow, Christina</v>
      </c>
      <c r="D5931" s="193"/>
      <c r="E5931" s="193"/>
      <c r="F5931" s="193" t="str">
        <f t="shared" si="11345"/>
        <v>Personal CareHoffman, Brian</v>
      </c>
      <c r="G5931" s="193" t="str">
        <f t="shared" ref="G5931:M5931" si="11470">G$325</f>
        <v>Hoffman, Brian</v>
      </c>
      <c r="H5931" s="193" t="str">
        <f t="shared" si="11470"/>
        <v>Fatianow, Christina</v>
      </c>
      <c r="I5931" s="193" t="str">
        <f t="shared" si="11470"/>
        <v>AT551</v>
      </c>
      <c r="J5931" s="193" t="str">
        <f t="shared" si="11470"/>
        <v>ATLAS SUPPLY CHAIN SERVICES, LLC</v>
      </c>
      <c r="K5931" s="193" t="str">
        <f t="shared" si="11470"/>
        <v>all</v>
      </c>
      <c r="L5931" s="193">
        <f t="shared" si="11470"/>
        <v>0</v>
      </c>
      <c r="M5931" s="193">
        <f t="shared" si="11470"/>
        <v>0</v>
      </c>
      <c r="N5931" s="193" t="str">
        <f t="shared" si="11400"/>
        <v>Personal Care</v>
      </c>
      <c r="AA5931" s="193">
        <f t="shared" si="11347"/>
        <v>0</v>
      </c>
      <c r="AB5931" s="193" t="str">
        <f t="shared" ref="AB5931" si="11471">AB$325</f>
        <v>Fatianow, Christina</v>
      </c>
    </row>
    <row r="5932" spans="1:28" s="188" customFormat="1" ht="17.399999999999999">
      <c r="A5932" s="193" t="str">
        <f t="shared" si="11342"/>
        <v>Personal Care</v>
      </c>
      <c r="B5932" s="193" t="str">
        <f t="shared" si="11343"/>
        <v>BI413Personal Care</v>
      </c>
      <c r="C5932" s="193" t="str">
        <f t="shared" si="11344"/>
        <v>Personal CareFatianow, Christina</v>
      </c>
      <c r="D5932" s="193"/>
      <c r="E5932" s="193"/>
      <c r="F5932" s="193" t="str">
        <f t="shared" si="11345"/>
        <v>Personal CareHoffman, Brian</v>
      </c>
      <c r="G5932" s="193" t="str">
        <f t="shared" ref="G5932:M5932" si="11472">G$326</f>
        <v>Hoffman, Brian</v>
      </c>
      <c r="H5932" s="193" t="str">
        <f t="shared" si="11472"/>
        <v>Fatianow, Christina</v>
      </c>
      <c r="I5932" s="193" t="str">
        <f t="shared" si="11472"/>
        <v>BI413</v>
      </c>
      <c r="J5932" s="193" t="str">
        <f t="shared" si="11472"/>
        <v>BIRCHBOX INC</v>
      </c>
      <c r="K5932" s="193" t="str">
        <f t="shared" si="11472"/>
        <v>all</v>
      </c>
      <c r="L5932" s="193">
        <f t="shared" si="11472"/>
        <v>0</v>
      </c>
      <c r="M5932" s="193">
        <f t="shared" si="11472"/>
        <v>0</v>
      </c>
      <c r="N5932" s="193" t="str">
        <f t="shared" si="11400"/>
        <v>Personal Care</v>
      </c>
      <c r="AA5932" s="193">
        <f t="shared" si="11347"/>
        <v>0</v>
      </c>
      <c r="AB5932" s="193" t="str">
        <f t="shared" ref="AB5932" si="11473">AB$326</f>
        <v>Fatianow, Christina</v>
      </c>
    </row>
    <row r="5933" spans="1:28" s="188" customFormat="1" ht="17.399999999999999">
      <c r="A5933" s="193" t="str">
        <f t="shared" si="11342"/>
        <v>Personal Care</v>
      </c>
      <c r="B5933" s="193" t="str">
        <f t="shared" si="11343"/>
        <v>BR951Personal Care</v>
      </c>
      <c r="C5933" s="193" t="str">
        <f t="shared" si="11344"/>
        <v>Personal CareFatianow, Christina</v>
      </c>
      <c r="D5933" s="193"/>
      <c r="E5933" s="193"/>
      <c r="F5933" s="193" t="str">
        <f t="shared" si="11345"/>
        <v>Personal CareHoffman, Brian</v>
      </c>
      <c r="G5933" s="193" t="str">
        <f t="shared" ref="G5933:M5933" si="11474">G$327</f>
        <v>Hoffman, Brian</v>
      </c>
      <c r="H5933" s="193" t="str">
        <f t="shared" si="11474"/>
        <v>Fatianow, Christina</v>
      </c>
      <c r="I5933" s="193" t="str">
        <f t="shared" si="11474"/>
        <v>BR951</v>
      </c>
      <c r="J5933" s="193" t="str">
        <f t="shared" si="11474"/>
        <v>BREWER QUILTING AND SEWING</v>
      </c>
      <c r="K5933" s="193" t="str">
        <f t="shared" si="11474"/>
        <v>all</v>
      </c>
      <c r="L5933" s="193">
        <f t="shared" si="11474"/>
        <v>0</v>
      </c>
      <c r="M5933" s="193">
        <f t="shared" si="11474"/>
        <v>0</v>
      </c>
      <c r="N5933" s="193" t="str">
        <f t="shared" si="11400"/>
        <v>Personal Care</v>
      </c>
      <c r="AA5933" s="193">
        <f t="shared" si="11347"/>
        <v>0</v>
      </c>
      <c r="AB5933" s="193" t="str">
        <f t="shared" ref="AB5933" si="11475">AB$327</f>
        <v>Fatianow, Christina</v>
      </c>
    </row>
    <row r="5934" spans="1:28" s="188" customFormat="1" ht="17.399999999999999">
      <c r="A5934" s="193" t="str">
        <f t="shared" ref="A5934:A5997" si="11476">T$19</f>
        <v>Personal Care</v>
      </c>
      <c r="B5934" s="193" t="str">
        <f t="shared" ref="B5934:B5997" si="11477">CONCATENATE(I5934,A5934)</f>
        <v>CA020Personal Care</v>
      </c>
      <c r="C5934" s="193" t="str">
        <f t="shared" ref="C5934:C5997" si="11478">CONCATENATE(A5934,H5934)</f>
        <v>Personal CareFatianow, Christina</v>
      </c>
      <c r="D5934" s="193"/>
      <c r="E5934" s="193"/>
      <c r="F5934" s="193" t="str">
        <f t="shared" ref="F5934:F5997" si="11479">CONCATENATE(A5934,G5934)</f>
        <v>Personal CareHoffman, Brian</v>
      </c>
      <c r="G5934" s="193" t="str">
        <f t="shared" ref="G5934:M5934" si="11480">G$328</f>
        <v>Hoffman, Brian</v>
      </c>
      <c r="H5934" s="193" t="str">
        <f t="shared" si="11480"/>
        <v>Fatianow, Christina</v>
      </c>
      <c r="I5934" s="193" t="str">
        <f t="shared" si="11480"/>
        <v>CA020</v>
      </c>
      <c r="J5934" s="193" t="str">
        <f t="shared" si="11480"/>
        <v>CAPITAL AUDIO ELECTR</v>
      </c>
      <c r="K5934" s="193" t="str">
        <f t="shared" si="11480"/>
        <v>all</v>
      </c>
      <c r="L5934" s="193">
        <f t="shared" si="11480"/>
        <v>0</v>
      </c>
      <c r="M5934" s="193">
        <f t="shared" si="11480"/>
        <v>0</v>
      </c>
      <c r="N5934" s="193" t="str">
        <f t="shared" si="11400"/>
        <v>Personal Care</v>
      </c>
      <c r="AA5934" s="193">
        <f t="shared" ref="AA5934:AA5997" si="11481">AT$19</f>
        <v>0</v>
      </c>
      <c r="AB5934" s="193" t="str">
        <f t="shared" ref="AB5934" si="11482">AB$328</f>
        <v>Fatianow, Christina</v>
      </c>
    </row>
    <row r="5935" spans="1:28" s="188" customFormat="1" ht="17.399999999999999">
      <c r="A5935" s="193" t="str">
        <f t="shared" si="11476"/>
        <v>Personal Care</v>
      </c>
      <c r="B5935" s="193" t="str">
        <f t="shared" si="11477"/>
        <v>CA080Personal Care</v>
      </c>
      <c r="C5935" s="193" t="str">
        <f t="shared" si="11478"/>
        <v>Personal CareFatianow, Christina</v>
      </c>
      <c r="D5935" s="193"/>
      <c r="E5935" s="193"/>
      <c r="F5935" s="193" t="str">
        <f t="shared" si="11479"/>
        <v>Personal CareHoffman, Brian</v>
      </c>
      <c r="G5935" s="193" t="str">
        <f t="shared" ref="G5935:M5935" si="11483">G$329</f>
        <v>Hoffman, Brian</v>
      </c>
      <c r="H5935" s="193" t="str">
        <f t="shared" si="11483"/>
        <v>Fatianow, Christina</v>
      </c>
      <c r="I5935" s="193" t="str">
        <f t="shared" si="11483"/>
        <v>CA080</v>
      </c>
      <c r="J5935" s="193" t="str">
        <f t="shared" si="11483"/>
        <v>CAPITOL SALES COMP.</v>
      </c>
      <c r="K5935" s="193" t="str">
        <f t="shared" si="11483"/>
        <v>all</v>
      </c>
      <c r="L5935" s="193">
        <f t="shared" si="11483"/>
        <v>0</v>
      </c>
      <c r="M5935" s="193">
        <f t="shared" si="11483"/>
        <v>0</v>
      </c>
      <c r="N5935" s="193" t="str">
        <f t="shared" si="11400"/>
        <v>Personal Care</v>
      </c>
      <c r="AA5935" s="193">
        <f t="shared" si="11481"/>
        <v>0</v>
      </c>
      <c r="AB5935" s="193" t="str">
        <f t="shared" ref="AB5935" si="11484">AB$329</f>
        <v>Fatianow, Christina</v>
      </c>
    </row>
    <row r="5936" spans="1:28" s="188" customFormat="1" ht="17.399999999999999">
      <c r="A5936" s="193" t="str">
        <f t="shared" si="11476"/>
        <v>Personal Care</v>
      </c>
      <c r="B5936" s="193" t="str">
        <f t="shared" si="11477"/>
        <v>CE946Personal Care</v>
      </c>
      <c r="C5936" s="193" t="str">
        <f t="shared" si="11478"/>
        <v>Personal CareFatianow, Christina</v>
      </c>
      <c r="D5936" s="193"/>
      <c r="E5936" s="193"/>
      <c r="F5936" s="193" t="str">
        <f t="shared" si="11479"/>
        <v>Personal CareHoffman, Brian</v>
      </c>
      <c r="G5936" s="193" t="str">
        <f t="shared" ref="G5936:M5936" si="11485">G$330</f>
        <v>Hoffman, Brian</v>
      </c>
      <c r="H5936" s="193" t="str">
        <f t="shared" si="11485"/>
        <v>Fatianow, Christina</v>
      </c>
      <c r="I5936" s="193" t="str">
        <f t="shared" si="11485"/>
        <v>CE946</v>
      </c>
      <c r="J5936" s="193" t="str">
        <f t="shared" si="11485"/>
        <v>CED PCEC</v>
      </c>
      <c r="K5936" s="193" t="str">
        <f t="shared" si="11485"/>
        <v>all</v>
      </c>
      <c r="L5936" s="193">
        <f t="shared" si="11485"/>
        <v>0</v>
      </c>
      <c r="M5936" s="193">
        <f t="shared" si="11485"/>
        <v>0</v>
      </c>
      <c r="N5936" s="193" t="str">
        <f t="shared" si="11400"/>
        <v>Personal Care</v>
      </c>
      <c r="AA5936" s="193">
        <f t="shared" si="11481"/>
        <v>0</v>
      </c>
      <c r="AB5936" s="193" t="str">
        <f t="shared" ref="AB5936" si="11486">AB$330</f>
        <v>Fatianow, Christina</v>
      </c>
    </row>
    <row r="5937" spans="1:28" s="188" customFormat="1" ht="17.399999999999999">
      <c r="A5937" s="193" t="str">
        <f t="shared" si="11476"/>
        <v>Personal Care</v>
      </c>
      <c r="B5937" s="193" t="str">
        <f t="shared" si="11477"/>
        <v>CR850Personal Care</v>
      </c>
      <c r="C5937" s="193" t="str">
        <f t="shared" si="11478"/>
        <v>Personal CareFatianow, Christina</v>
      </c>
      <c r="D5937" s="193"/>
      <c r="E5937" s="193"/>
      <c r="F5937" s="193" t="str">
        <f t="shared" si="11479"/>
        <v>Personal CareHoffman, Brian</v>
      </c>
      <c r="G5937" s="193" t="str">
        <f t="shared" ref="G5937:M5937" si="11487">G$331</f>
        <v>Hoffman, Brian</v>
      </c>
      <c r="H5937" s="193" t="str">
        <f t="shared" si="11487"/>
        <v>Fatianow, Christina</v>
      </c>
      <c r="I5937" s="193" t="str">
        <f t="shared" si="11487"/>
        <v>CR850</v>
      </c>
      <c r="J5937" s="193" t="str">
        <f t="shared" si="11487"/>
        <v>CRYSTAL PROMOTIONS INC</v>
      </c>
      <c r="K5937" s="193" t="str">
        <f t="shared" si="11487"/>
        <v>all</v>
      </c>
      <c r="L5937" s="193">
        <f t="shared" si="11487"/>
        <v>0</v>
      </c>
      <c r="M5937" s="193">
        <f t="shared" si="11487"/>
        <v>0</v>
      </c>
      <c r="N5937" s="193" t="str">
        <f t="shared" si="11400"/>
        <v>Personal Care</v>
      </c>
      <c r="AA5937" s="193">
        <f t="shared" si="11481"/>
        <v>0</v>
      </c>
      <c r="AB5937" s="193" t="str">
        <f t="shared" ref="AB5937" si="11488">AB$331</f>
        <v>Fatianow, Christina</v>
      </c>
    </row>
    <row r="5938" spans="1:28" s="188" customFormat="1" ht="17.399999999999999">
      <c r="A5938" s="193" t="str">
        <f t="shared" si="11476"/>
        <v>Personal Care</v>
      </c>
      <c r="B5938" s="193" t="str">
        <f t="shared" si="11477"/>
        <v>DE635Personal Care</v>
      </c>
      <c r="C5938" s="193" t="str">
        <f t="shared" si="11478"/>
        <v>Personal CareFatianow, Christina</v>
      </c>
      <c r="D5938" s="193"/>
      <c r="E5938" s="193"/>
      <c r="F5938" s="193" t="str">
        <f t="shared" si="11479"/>
        <v>Personal CareHoffman, Brian</v>
      </c>
      <c r="G5938" s="193" t="str">
        <f t="shared" ref="G5938:M5938" si="11489">G$332</f>
        <v>Hoffman, Brian</v>
      </c>
      <c r="H5938" s="193" t="str">
        <f t="shared" si="11489"/>
        <v>Fatianow, Christina</v>
      </c>
      <c r="I5938" s="193" t="str">
        <f t="shared" si="11489"/>
        <v>DE635</v>
      </c>
      <c r="J5938" s="193" t="str">
        <f t="shared" si="11489"/>
        <v>B &amp; B ELECTRONICS</v>
      </c>
      <c r="K5938" s="193" t="str">
        <f t="shared" si="11489"/>
        <v>all</v>
      </c>
      <c r="L5938" s="193">
        <f t="shared" si="11489"/>
        <v>0</v>
      </c>
      <c r="M5938" s="193">
        <f t="shared" si="11489"/>
        <v>0</v>
      </c>
      <c r="N5938" s="193" t="str">
        <f t="shared" si="11400"/>
        <v>Personal Care</v>
      </c>
      <c r="AA5938" s="193">
        <f t="shared" si="11481"/>
        <v>0</v>
      </c>
      <c r="AB5938" s="193" t="str">
        <f t="shared" ref="AB5938" si="11490">AB$332</f>
        <v>Fatianow, Christina</v>
      </c>
    </row>
    <row r="5939" spans="1:28" s="188" customFormat="1" ht="17.399999999999999">
      <c r="A5939" s="193" t="str">
        <f t="shared" si="11476"/>
        <v>Personal Care</v>
      </c>
      <c r="B5939" s="193" t="str">
        <f t="shared" si="11477"/>
        <v>DE895Personal Care</v>
      </c>
      <c r="C5939" s="193" t="str">
        <f t="shared" si="11478"/>
        <v>Personal CareFatianow, Christina</v>
      </c>
      <c r="D5939" s="193"/>
      <c r="E5939" s="193"/>
      <c r="F5939" s="193" t="str">
        <f t="shared" si="11479"/>
        <v>Personal CareHoffman, Brian</v>
      </c>
      <c r="G5939" s="193" t="str">
        <f t="shared" ref="G5939:M5939" si="11491">G$333</f>
        <v>Hoffman, Brian</v>
      </c>
      <c r="H5939" s="193" t="str">
        <f t="shared" si="11491"/>
        <v>Fatianow, Christina</v>
      </c>
      <c r="I5939" s="193" t="str">
        <f t="shared" si="11491"/>
        <v>DE895</v>
      </c>
      <c r="J5939" s="193" t="str">
        <f t="shared" si="11491"/>
        <v>DESCO VACUUM CLEANER SUPPLY CO</v>
      </c>
      <c r="K5939" s="193" t="str">
        <f t="shared" si="11491"/>
        <v>all</v>
      </c>
      <c r="L5939" s="193">
        <f t="shared" si="11491"/>
        <v>0</v>
      </c>
      <c r="M5939" s="193">
        <f t="shared" si="11491"/>
        <v>0</v>
      </c>
      <c r="N5939" s="193" t="str">
        <f t="shared" si="11400"/>
        <v>Personal Care</v>
      </c>
      <c r="AA5939" s="193">
        <f t="shared" si="11481"/>
        <v>0</v>
      </c>
      <c r="AB5939" s="193" t="str">
        <f t="shared" ref="AB5939" si="11492">AB$333</f>
        <v>Fatianow, Christina</v>
      </c>
    </row>
    <row r="5940" spans="1:28" s="188" customFormat="1" ht="17.399999999999999">
      <c r="A5940" s="193" t="str">
        <f t="shared" si="11476"/>
        <v>Personal Care</v>
      </c>
      <c r="B5940" s="193" t="str">
        <f t="shared" si="11477"/>
        <v>EL225Personal Care</v>
      </c>
      <c r="C5940" s="193" t="str">
        <f t="shared" si="11478"/>
        <v>Personal CareFatianow, Christina</v>
      </c>
      <c r="D5940" s="193"/>
      <c r="E5940" s="193"/>
      <c r="F5940" s="193" t="str">
        <f t="shared" si="11479"/>
        <v>Personal CareHoffman, Brian</v>
      </c>
      <c r="G5940" s="193" t="str">
        <f t="shared" ref="G5940:M5940" si="11493">G$334</f>
        <v>Hoffman, Brian</v>
      </c>
      <c r="H5940" s="193" t="str">
        <f t="shared" si="11493"/>
        <v>Fatianow, Christina</v>
      </c>
      <c r="I5940" s="193" t="str">
        <f t="shared" si="11493"/>
        <v>EL225</v>
      </c>
      <c r="J5940" s="193" t="str">
        <f t="shared" si="11493"/>
        <v>ELECTRONIC EXPRESS I</v>
      </c>
      <c r="K5940" s="193" t="str">
        <f t="shared" si="11493"/>
        <v>all</v>
      </c>
      <c r="L5940" s="193">
        <f t="shared" si="11493"/>
        <v>0</v>
      </c>
      <c r="M5940" s="193">
        <f t="shared" si="11493"/>
        <v>0</v>
      </c>
      <c r="N5940" s="193" t="str">
        <f t="shared" si="11400"/>
        <v>Personal Care</v>
      </c>
      <c r="AA5940" s="193">
        <f t="shared" si="11481"/>
        <v>0</v>
      </c>
      <c r="AB5940" s="193" t="str">
        <f t="shared" ref="AB5940" si="11494">AB$334</f>
        <v>Fatianow, Christina</v>
      </c>
    </row>
    <row r="5941" spans="1:28" s="188" customFormat="1" ht="17.399999999999999">
      <c r="A5941" s="193" t="str">
        <f t="shared" si="11476"/>
        <v>Personal Care</v>
      </c>
      <c r="B5941" s="193" t="str">
        <f t="shared" si="11477"/>
        <v>EN171Personal Care</v>
      </c>
      <c r="C5941" s="193" t="str">
        <f t="shared" si="11478"/>
        <v>Personal CareFatianow, Christina</v>
      </c>
      <c r="D5941" s="193"/>
      <c r="E5941" s="193"/>
      <c r="F5941" s="193" t="str">
        <f t="shared" si="11479"/>
        <v>Personal CareHoffman, Brian</v>
      </c>
      <c r="G5941" s="193" t="str">
        <f t="shared" ref="G5941:M5941" si="11495">G$335</f>
        <v>Hoffman, Brian</v>
      </c>
      <c r="H5941" s="193" t="str">
        <f t="shared" si="11495"/>
        <v>Fatianow, Christina</v>
      </c>
      <c r="I5941" s="193" t="str">
        <f t="shared" si="11495"/>
        <v>EN171</v>
      </c>
      <c r="J5941" s="193" t="str">
        <f t="shared" si="11495"/>
        <v>ENCOMPASS SUPPLY CHAIN SOLUT. INC</v>
      </c>
      <c r="K5941" s="193" t="str">
        <f t="shared" si="11495"/>
        <v>all</v>
      </c>
      <c r="L5941" s="193">
        <f t="shared" si="11495"/>
        <v>0</v>
      </c>
      <c r="M5941" s="193">
        <f t="shared" si="11495"/>
        <v>0</v>
      </c>
      <c r="N5941" s="193" t="str">
        <f t="shared" si="11400"/>
        <v>Personal Care</v>
      </c>
      <c r="AA5941" s="193">
        <f t="shared" si="11481"/>
        <v>0</v>
      </c>
      <c r="AB5941" s="193" t="str">
        <f t="shared" ref="AB5941" si="11496">AB$335</f>
        <v>Fatianow, Christina</v>
      </c>
    </row>
    <row r="5942" spans="1:28" s="188" customFormat="1" ht="17.399999999999999">
      <c r="A5942" s="193" t="str">
        <f t="shared" si="11476"/>
        <v>Personal Care</v>
      </c>
      <c r="B5942" s="193" t="str">
        <f t="shared" si="11477"/>
        <v>FE020Personal Care</v>
      </c>
      <c r="C5942" s="193" t="str">
        <f t="shared" si="11478"/>
        <v>Personal CareFatianow, Christina</v>
      </c>
      <c r="D5942" s="193"/>
      <c r="E5942" s="193"/>
      <c r="F5942" s="193" t="str">
        <f t="shared" si="11479"/>
        <v>Personal CareHoffman, Brian</v>
      </c>
      <c r="G5942" s="193" t="str">
        <f t="shared" ref="G5942:M5942" si="11497">G$336</f>
        <v>Hoffman, Brian</v>
      </c>
      <c r="H5942" s="193" t="str">
        <f t="shared" si="11497"/>
        <v>Fatianow, Christina</v>
      </c>
      <c r="I5942" s="193" t="str">
        <f t="shared" si="11497"/>
        <v>FE020</v>
      </c>
      <c r="J5942" s="193" t="str">
        <f t="shared" si="11497"/>
        <v>FERGUSON ENTER</v>
      </c>
      <c r="K5942" s="193" t="str">
        <f t="shared" si="11497"/>
        <v>all</v>
      </c>
      <c r="L5942" s="193">
        <f t="shared" si="11497"/>
        <v>0</v>
      </c>
      <c r="M5942" s="193">
        <f t="shared" si="11497"/>
        <v>0</v>
      </c>
      <c r="N5942" s="193" t="str">
        <f t="shared" si="11400"/>
        <v>Personal Care</v>
      </c>
      <c r="AA5942" s="193">
        <f t="shared" si="11481"/>
        <v>0</v>
      </c>
      <c r="AB5942" s="193" t="str">
        <f t="shared" ref="AB5942" si="11498">AB$336</f>
        <v>Fatianow, Christina</v>
      </c>
    </row>
    <row r="5943" spans="1:28" s="188" customFormat="1" ht="17.399999999999999">
      <c r="A5943" s="193" t="str">
        <f t="shared" si="11476"/>
        <v>Personal Care</v>
      </c>
      <c r="B5943" s="193" t="str">
        <f t="shared" si="11477"/>
        <v>FI376Personal Care</v>
      </c>
      <c r="C5943" s="193" t="str">
        <f t="shared" si="11478"/>
        <v>Personal CareFatianow, Christina</v>
      </c>
      <c r="D5943" s="193"/>
      <c r="E5943" s="193"/>
      <c r="F5943" s="193" t="str">
        <f t="shared" si="11479"/>
        <v>Personal CareHoffman, Brian</v>
      </c>
      <c r="G5943" s="193" t="str">
        <f t="shared" ref="G5943:M5943" si="11499">G$337</f>
        <v>Hoffman, Brian</v>
      </c>
      <c r="H5943" s="193" t="str">
        <f t="shared" si="11499"/>
        <v>Fatianow, Christina</v>
      </c>
      <c r="I5943" s="193" t="str">
        <f t="shared" si="11499"/>
        <v>FI376</v>
      </c>
      <c r="J5943" s="193" t="str">
        <f t="shared" si="11499"/>
        <v>5-BELOW</v>
      </c>
      <c r="K5943" s="193" t="str">
        <f t="shared" si="11499"/>
        <v>all</v>
      </c>
      <c r="L5943" s="193">
        <f t="shared" si="11499"/>
        <v>0</v>
      </c>
      <c r="M5943" s="193">
        <f t="shared" si="11499"/>
        <v>0</v>
      </c>
      <c r="N5943" s="193" t="str">
        <f t="shared" si="11400"/>
        <v>Personal Care</v>
      </c>
      <c r="AA5943" s="193">
        <f t="shared" si="11481"/>
        <v>0</v>
      </c>
      <c r="AB5943" s="193" t="str">
        <f t="shared" ref="AB5943" si="11500">AB$337</f>
        <v>Fatianow, Christina</v>
      </c>
    </row>
    <row r="5944" spans="1:28" s="188" customFormat="1" ht="17.399999999999999">
      <c r="A5944" s="193" t="str">
        <f t="shared" si="11476"/>
        <v>Personal Care</v>
      </c>
      <c r="B5944" s="193" t="str">
        <f t="shared" si="11477"/>
        <v>HA110Personal Care</v>
      </c>
      <c r="C5944" s="193" t="str">
        <f t="shared" si="11478"/>
        <v>Personal CareFatianow, Christina</v>
      </c>
      <c r="D5944" s="193"/>
      <c r="E5944" s="193"/>
      <c r="F5944" s="193" t="str">
        <f t="shared" si="11479"/>
        <v>Personal CareHoffman, Brian</v>
      </c>
      <c r="G5944" s="193" t="str">
        <f t="shared" ref="G5944:M5944" si="11501">G$338</f>
        <v>Hoffman, Brian</v>
      </c>
      <c r="H5944" s="193" t="str">
        <f t="shared" si="11501"/>
        <v>Fatianow, Christina</v>
      </c>
      <c r="I5944" s="193" t="str">
        <f t="shared" si="11501"/>
        <v>HA110</v>
      </c>
      <c r="J5944" s="193" t="str">
        <f t="shared" si="11501"/>
        <v>HAMMACHER SCHLEMMER</v>
      </c>
      <c r="K5944" s="193" t="str">
        <f t="shared" si="11501"/>
        <v>all</v>
      </c>
      <c r="L5944" s="193">
        <f t="shared" si="11501"/>
        <v>0</v>
      </c>
      <c r="M5944" s="193">
        <f t="shared" si="11501"/>
        <v>0</v>
      </c>
      <c r="N5944" s="193" t="str">
        <f t="shared" si="11400"/>
        <v>Personal Care</v>
      </c>
      <c r="AA5944" s="193">
        <f t="shared" si="11481"/>
        <v>0</v>
      </c>
      <c r="AB5944" s="193" t="str">
        <f t="shared" ref="AB5944" si="11502">AB$338</f>
        <v>Fatianow, Christina</v>
      </c>
    </row>
    <row r="5945" spans="1:28" s="188" customFormat="1" ht="17.399999999999999">
      <c r="A5945" s="193" t="str">
        <f t="shared" si="11476"/>
        <v>Personal Care</v>
      </c>
      <c r="B5945" s="193" t="str">
        <f t="shared" si="11477"/>
        <v>HE085Personal Care</v>
      </c>
      <c r="C5945" s="193" t="str">
        <f t="shared" si="11478"/>
        <v>Personal CareFatianow, Christina</v>
      </c>
      <c r="D5945" s="193"/>
      <c r="E5945" s="193"/>
      <c r="F5945" s="193" t="str">
        <f t="shared" si="11479"/>
        <v>Personal CareHoffman, Brian</v>
      </c>
      <c r="G5945" s="193" t="str">
        <f t="shared" ref="G5945:M5945" si="11503">G$339</f>
        <v>Hoffman, Brian</v>
      </c>
      <c r="H5945" s="193" t="str">
        <f t="shared" si="11503"/>
        <v>Fatianow, Christina</v>
      </c>
      <c r="I5945" s="193" t="str">
        <f t="shared" si="11503"/>
        <v>HE085</v>
      </c>
      <c r="J5945" s="193" t="str">
        <f t="shared" si="11503"/>
        <v>HESCO</v>
      </c>
      <c r="K5945" s="193" t="str">
        <f t="shared" si="11503"/>
        <v>all</v>
      </c>
      <c r="L5945" s="193">
        <f t="shared" si="11503"/>
        <v>0</v>
      </c>
      <c r="M5945" s="193">
        <f t="shared" si="11503"/>
        <v>0</v>
      </c>
      <c r="N5945" s="193" t="str">
        <f t="shared" si="11400"/>
        <v>Personal Care</v>
      </c>
      <c r="AA5945" s="193">
        <f t="shared" si="11481"/>
        <v>0</v>
      </c>
      <c r="AB5945" s="193" t="str">
        <f t="shared" ref="AB5945" si="11504">AB$339</f>
        <v>Fatianow, Christina</v>
      </c>
    </row>
    <row r="5946" spans="1:28" s="188" customFormat="1" ht="17.399999999999999">
      <c r="A5946" s="193" t="str">
        <f t="shared" si="11476"/>
        <v>Personal Care</v>
      </c>
      <c r="B5946" s="193" t="str">
        <f t="shared" si="11477"/>
        <v>JE050Personal Care</v>
      </c>
      <c r="C5946" s="193" t="str">
        <f t="shared" si="11478"/>
        <v>Personal CareFatianow, Christina</v>
      </c>
      <c r="D5946" s="193"/>
      <c r="E5946" s="193"/>
      <c r="F5946" s="193" t="str">
        <f t="shared" si="11479"/>
        <v>Personal CareHoffman, Brian</v>
      </c>
      <c r="G5946" s="193" t="str">
        <f t="shared" ref="G5946:M5946" si="11505">G$340</f>
        <v>Hoffman, Brian</v>
      </c>
      <c r="H5946" s="193" t="str">
        <f t="shared" si="11505"/>
        <v>Fatianow, Christina</v>
      </c>
      <c r="I5946" s="193" t="str">
        <f t="shared" si="11505"/>
        <v>JE050</v>
      </c>
      <c r="J5946" s="193" t="str">
        <f t="shared" si="11505"/>
        <v>JENNE DISTRIBUTORS I</v>
      </c>
      <c r="K5946" s="193" t="str">
        <f t="shared" si="11505"/>
        <v>all</v>
      </c>
      <c r="L5946" s="193">
        <f t="shared" si="11505"/>
        <v>0</v>
      </c>
      <c r="M5946" s="193">
        <f t="shared" si="11505"/>
        <v>0</v>
      </c>
      <c r="N5946" s="193" t="str">
        <f t="shared" si="11400"/>
        <v>Personal Care</v>
      </c>
      <c r="AA5946" s="193">
        <f t="shared" si="11481"/>
        <v>0</v>
      </c>
      <c r="AB5946" s="193" t="str">
        <f t="shared" ref="AB5946" si="11506">AB$340</f>
        <v>Fatianow, Christina</v>
      </c>
    </row>
    <row r="5947" spans="1:28" s="188" customFormat="1" ht="17.399999999999999">
      <c r="A5947" s="193" t="str">
        <f t="shared" si="11476"/>
        <v>Personal Care</v>
      </c>
      <c r="B5947" s="193" t="str">
        <f t="shared" si="11477"/>
        <v>JE341Personal Care</v>
      </c>
      <c r="C5947" s="193" t="str">
        <f t="shared" si="11478"/>
        <v>Personal CareFatianow, Christina</v>
      </c>
      <c r="D5947" s="193"/>
      <c r="E5947" s="193"/>
      <c r="F5947" s="193" t="str">
        <f t="shared" si="11479"/>
        <v>Personal CareHoffman, Brian</v>
      </c>
      <c r="G5947" s="193" t="str">
        <f t="shared" ref="G5947:M5947" si="11507">G$341</f>
        <v>Hoffman, Brian</v>
      </c>
      <c r="H5947" s="193" t="str">
        <f t="shared" si="11507"/>
        <v>Fatianow, Christina</v>
      </c>
      <c r="I5947" s="193" t="str">
        <f t="shared" si="11507"/>
        <v>JE341</v>
      </c>
      <c r="J5947" s="193" t="str">
        <f t="shared" si="11507"/>
        <v>JENSEN DISTRIBUTION SERVICES</v>
      </c>
      <c r="K5947" s="193" t="str">
        <f t="shared" si="11507"/>
        <v>all</v>
      </c>
      <c r="L5947" s="193">
        <f t="shared" si="11507"/>
        <v>0</v>
      </c>
      <c r="M5947" s="193">
        <f t="shared" si="11507"/>
        <v>0</v>
      </c>
      <c r="N5947" s="193" t="str">
        <f t="shared" si="11400"/>
        <v>Personal Care</v>
      </c>
      <c r="AA5947" s="193">
        <f t="shared" si="11481"/>
        <v>0</v>
      </c>
      <c r="AB5947" s="193" t="str">
        <f t="shared" ref="AB5947" si="11508">AB$341</f>
        <v>Fatianow, Christina</v>
      </c>
    </row>
    <row r="5948" spans="1:28" s="188" customFormat="1" ht="17.399999999999999">
      <c r="A5948" s="193" t="str">
        <f t="shared" si="11476"/>
        <v>Personal Care</v>
      </c>
      <c r="B5948" s="193" t="str">
        <f t="shared" si="11477"/>
        <v>KE160Personal Care</v>
      </c>
      <c r="C5948" s="193" t="str">
        <f t="shared" si="11478"/>
        <v>Personal CareFatianow, Christina</v>
      </c>
      <c r="D5948" s="193"/>
      <c r="E5948" s="193"/>
      <c r="F5948" s="193" t="str">
        <f t="shared" si="11479"/>
        <v>Personal CareHoffman, Brian</v>
      </c>
      <c r="G5948" s="193" t="str">
        <f t="shared" ref="G5948:M5948" si="11509">G$342</f>
        <v>Hoffman, Brian</v>
      </c>
      <c r="H5948" s="193" t="str">
        <f t="shared" si="11509"/>
        <v>Fatianow, Christina</v>
      </c>
      <c r="I5948" s="193" t="str">
        <f t="shared" si="11509"/>
        <v>KE160</v>
      </c>
      <c r="J5948" s="193" t="str">
        <f t="shared" si="11509"/>
        <v>KEI TRADING CO. INC.</v>
      </c>
      <c r="K5948" s="193" t="str">
        <f t="shared" si="11509"/>
        <v>all</v>
      </c>
      <c r="L5948" s="193">
        <f t="shared" si="11509"/>
        <v>0</v>
      </c>
      <c r="M5948" s="193">
        <f t="shared" si="11509"/>
        <v>0</v>
      </c>
      <c r="N5948" s="193" t="str">
        <f t="shared" si="11400"/>
        <v>Personal Care</v>
      </c>
      <c r="AA5948" s="193">
        <f t="shared" si="11481"/>
        <v>0</v>
      </c>
      <c r="AB5948" s="193" t="str">
        <f t="shared" ref="AB5948" si="11510">AB$342</f>
        <v>Fatianow, Christina</v>
      </c>
    </row>
    <row r="5949" spans="1:28" s="188" customFormat="1" ht="17.399999999999999">
      <c r="A5949" s="193" t="str">
        <f t="shared" si="11476"/>
        <v>Personal Care</v>
      </c>
      <c r="B5949" s="193" t="str">
        <f t="shared" si="11477"/>
        <v>LT031Personal Care</v>
      </c>
      <c r="C5949" s="193" t="str">
        <f t="shared" si="11478"/>
        <v>Personal CareFatianow, Christina</v>
      </c>
      <c r="D5949" s="193"/>
      <c r="E5949" s="193"/>
      <c r="F5949" s="193" t="str">
        <f t="shared" si="11479"/>
        <v>Personal CareHoffman, Brian</v>
      </c>
      <c r="G5949" s="193" t="str">
        <f t="shared" ref="G5949:M5949" si="11511">G$343</f>
        <v>Hoffman, Brian</v>
      </c>
      <c r="H5949" s="193" t="str">
        <f t="shared" si="11511"/>
        <v>Fatianow, Christina</v>
      </c>
      <c r="I5949" s="193" t="str">
        <f t="shared" si="11511"/>
        <v>LT031</v>
      </c>
      <c r="J5949" s="193" t="str">
        <f t="shared" si="11511"/>
        <v>LTF CLUB OPERATIONS COMPANY INC</v>
      </c>
      <c r="K5949" s="193" t="str">
        <f t="shared" si="11511"/>
        <v>all</v>
      </c>
      <c r="L5949" s="193">
        <f t="shared" si="11511"/>
        <v>0</v>
      </c>
      <c r="M5949" s="193">
        <f t="shared" si="11511"/>
        <v>0</v>
      </c>
      <c r="N5949" s="193" t="str">
        <f t="shared" si="11400"/>
        <v>Personal Care</v>
      </c>
      <c r="AA5949" s="193">
        <f t="shared" si="11481"/>
        <v>0</v>
      </c>
      <c r="AB5949" s="193" t="str">
        <f t="shared" ref="AB5949" si="11512">AB$343</f>
        <v>Fatianow, Christina</v>
      </c>
    </row>
    <row r="5950" spans="1:28" s="188" customFormat="1" ht="17.399999999999999">
      <c r="A5950" s="193" t="str">
        <f t="shared" si="11476"/>
        <v>Personal Care</v>
      </c>
      <c r="B5950" s="193" t="str">
        <f t="shared" si="11477"/>
        <v>MA422Personal Care</v>
      </c>
      <c r="C5950" s="193" t="str">
        <f t="shared" si="11478"/>
        <v>Personal CareFatianow, Christina</v>
      </c>
      <c r="D5950" s="193"/>
      <c r="E5950" s="193"/>
      <c r="F5950" s="193" t="str">
        <f t="shared" si="11479"/>
        <v>Personal CareHoffman, Brian</v>
      </c>
      <c r="G5950" s="193" t="str">
        <f t="shared" ref="G5950:M5950" si="11513">G$344</f>
        <v>Hoffman, Brian</v>
      </c>
      <c r="H5950" s="193" t="str">
        <f t="shared" si="11513"/>
        <v>Fatianow, Christina</v>
      </c>
      <c r="I5950" s="193" t="str">
        <f t="shared" si="11513"/>
        <v>MA422</v>
      </c>
      <c r="J5950" s="193" t="str">
        <f t="shared" si="11513"/>
        <v>MASON COMPANIES INC</v>
      </c>
      <c r="K5950" s="193" t="str">
        <f t="shared" si="11513"/>
        <v>all</v>
      </c>
      <c r="L5950" s="193">
        <f t="shared" si="11513"/>
        <v>0</v>
      </c>
      <c r="M5950" s="193">
        <f t="shared" si="11513"/>
        <v>0</v>
      </c>
      <c r="N5950" s="193" t="str">
        <f t="shared" si="11400"/>
        <v>Personal Care</v>
      </c>
      <c r="AA5950" s="193">
        <f t="shared" si="11481"/>
        <v>0</v>
      </c>
      <c r="AB5950" s="193" t="str">
        <f t="shared" ref="AB5950" si="11514">AB$344</f>
        <v>Fatianow, Christina</v>
      </c>
    </row>
    <row r="5951" spans="1:28" s="188" customFormat="1" ht="17.399999999999999">
      <c r="A5951" s="193" t="str">
        <f t="shared" si="11476"/>
        <v>Personal Care</v>
      </c>
      <c r="B5951" s="193" t="str">
        <f t="shared" si="11477"/>
        <v>MI680Personal Care</v>
      </c>
      <c r="C5951" s="193" t="str">
        <f t="shared" si="11478"/>
        <v>Personal CareFatianow, Christina</v>
      </c>
      <c r="D5951" s="193"/>
      <c r="E5951" s="193"/>
      <c r="F5951" s="193" t="str">
        <f t="shared" si="11479"/>
        <v>Personal CareHoffman, Brian</v>
      </c>
      <c r="G5951" s="193" t="str">
        <f t="shared" ref="G5951:M5951" si="11515">G$345</f>
        <v>Hoffman, Brian</v>
      </c>
      <c r="H5951" s="193" t="str">
        <f t="shared" si="11515"/>
        <v>Fatianow, Christina</v>
      </c>
      <c r="I5951" s="193" t="str">
        <f t="shared" si="11515"/>
        <v>MI680</v>
      </c>
      <c r="J5951" s="193" t="str">
        <f t="shared" si="11515"/>
        <v>MICRO ELECTRONICS IN</v>
      </c>
      <c r="K5951" s="193" t="str">
        <f t="shared" si="11515"/>
        <v>all</v>
      </c>
      <c r="L5951" s="193">
        <f t="shared" si="11515"/>
        <v>0</v>
      </c>
      <c r="M5951" s="193">
        <f t="shared" si="11515"/>
        <v>0</v>
      </c>
      <c r="N5951" s="193" t="str">
        <f t="shared" si="11400"/>
        <v>Personal Care</v>
      </c>
      <c r="AA5951" s="193">
        <f t="shared" si="11481"/>
        <v>0</v>
      </c>
      <c r="AB5951" s="193" t="str">
        <f t="shared" ref="AB5951" si="11516">AB$345</f>
        <v>Fatianow, Christina</v>
      </c>
    </row>
    <row r="5952" spans="1:28" s="188" customFormat="1" ht="17.399999999999999">
      <c r="A5952" s="193" t="str">
        <f t="shared" si="11476"/>
        <v>Personal Care</v>
      </c>
      <c r="B5952" s="193" t="str">
        <f t="shared" si="11477"/>
        <v>MI978Personal Care</v>
      </c>
      <c r="C5952" s="193" t="str">
        <f t="shared" si="11478"/>
        <v>Personal CareFatianow, Christina</v>
      </c>
      <c r="D5952" s="193"/>
      <c r="E5952" s="193"/>
      <c r="F5952" s="193" t="str">
        <f t="shared" si="11479"/>
        <v>Personal CareHoffman, Brian</v>
      </c>
      <c r="G5952" s="193" t="str">
        <f t="shared" ref="G5952:M5952" si="11517">G$346</f>
        <v>Hoffman, Brian</v>
      </c>
      <c r="H5952" s="193" t="str">
        <f t="shared" si="11517"/>
        <v>Fatianow, Christina</v>
      </c>
      <c r="I5952" s="193" t="str">
        <f t="shared" si="11517"/>
        <v>MI978</v>
      </c>
      <c r="J5952" s="193" t="str">
        <f t="shared" si="11517"/>
        <v>MID-STATE DISTRIBUTING COMPANY</v>
      </c>
      <c r="K5952" s="193" t="str">
        <f t="shared" si="11517"/>
        <v>all</v>
      </c>
      <c r="L5952" s="193">
        <f t="shared" si="11517"/>
        <v>0</v>
      </c>
      <c r="M5952" s="193">
        <f t="shared" si="11517"/>
        <v>0</v>
      </c>
      <c r="N5952" s="193" t="str">
        <f t="shared" si="11400"/>
        <v>Personal Care</v>
      </c>
      <c r="AA5952" s="193">
        <f t="shared" si="11481"/>
        <v>0</v>
      </c>
      <c r="AB5952" s="193" t="str">
        <f t="shared" ref="AB5952" si="11518">AB$346</f>
        <v>Fatianow, Christina</v>
      </c>
    </row>
    <row r="5953" spans="1:28" s="188" customFormat="1" ht="17.399999999999999">
      <c r="A5953" s="193" t="str">
        <f t="shared" si="11476"/>
        <v>Personal Care</v>
      </c>
      <c r="B5953" s="193" t="str">
        <f t="shared" si="11477"/>
        <v>OL136Personal Care</v>
      </c>
      <c r="C5953" s="193" t="str">
        <f t="shared" si="11478"/>
        <v>Personal CareFatianow, Christina</v>
      </c>
      <c r="D5953" s="193"/>
      <c r="E5953" s="193"/>
      <c r="F5953" s="193" t="str">
        <f t="shared" si="11479"/>
        <v>Personal CareHoffman, Brian</v>
      </c>
      <c r="G5953" s="193" t="str">
        <f t="shared" ref="G5953:M5953" si="11519">G$347</f>
        <v>Hoffman, Brian</v>
      </c>
      <c r="H5953" s="193" t="str">
        <f t="shared" si="11519"/>
        <v>Fatianow, Christina</v>
      </c>
      <c r="I5953" s="193" t="str">
        <f t="shared" si="11519"/>
        <v>OL136</v>
      </c>
      <c r="J5953" s="193" t="str">
        <f t="shared" si="11519"/>
        <v>OLYMPIA TRADING.COM INC.</v>
      </c>
      <c r="K5953" s="193" t="str">
        <f t="shared" si="11519"/>
        <v>all</v>
      </c>
      <c r="L5953" s="193">
        <f t="shared" si="11519"/>
        <v>0</v>
      </c>
      <c r="M5953" s="193">
        <f t="shared" si="11519"/>
        <v>0</v>
      </c>
      <c r="N5953" s="193" t="str">
        <f t="shared" si="11400"/>
        <v>Personal Care</v>
      </c>
      <c r="AA5953" s="193">
        <f t="shared" si="11481"/>
        <v>0</v>
      </c>
      <c r="AB5953" s="193" t="str">
        <f t="shared" ref="AB5953" si="11520">AB$347</f>
        <v>Fatianow, Christina</v>
      </c>
    </row>
    <row r="5954" spans="1:28" s="188" customFormat="1" ht="17.399999999999999">
      <c r="A5954" s="193" t="str">
        <f t="shared" si="11476"/>
        <v>Personal Care</v>
      </c>
      <c r="B5954" s="193" t="str">
        <f t="shared" si="11477"/>
        <v>OV030Personal Care</v>
      </c>
      <c r="C5954" s="193" t="str">
        <f t="shared" si="11478"/>
        <v>Personal CareFatianow, Christina</v>
      </c>
      <c r="D5954" s="193"/>
      <c r="E5954" s="193"/>
      <c r="F5954" s="193" t="str">
        <f t="shared" si="11479"/>
        <v>Personal CareHoffman, Brian</v>
      </c>
      <c r="G5954" s="193" t="str">
        <f t="shared" ref="G5954:M5954" si="11521">G$348</f>
        <v>Hoffman, Brian</v>
      </c>
      <c r="H5954" s="193" t="str">
        <f t="shared" si="11521"/>
        <v>Fatianow, Christina</v>
      </c>
      <c r="I5954" s="193" t="str">
        <f t="shared" si="11521"/>
        <v>OV030</v>
      </c>
      <c r="J5954" s="193" t="str">
        <f t="shared" si="11521"/>
        <v>OVERSEAS CONNECTION</v>
      </c>
      <c r="K5954" s="193" t="str">
        <f t="shared" si="11521"/>
        <v>all</v>
      </c>
      <c r="L5954" s="193">
        <f t="shared" si="11521"/>
        <v>0</v>
      </c>
      <c r="M5954" s="193">
        <f t="shared" si="11521"/>
        <v>0</v>
      </c>
      <c r="N5954" s="193" t="str">
        <f t="shared" si="11400"/>
        <v>Personal Care</v>
      </c>
      <c r="AA5954" s="193">
        <f t="shared" si="11481"/>
        <v>0</v>
      </c>
      <c r="AB5954" s="193" t="str">
        <f t="shared" ref="AB5954" si="11522">AB$348</f>
        <v>Fatianow, Christina</v>
      </c>
    </row>
    <row r="5955" spans="1:28" s="188" customFormat="1" ht="17.399999999999999">
      <c r="A5955" s="193" t="str">
        <f t="shared" si="11476"/>
        <v>Personal Care</v>
      </c>
      <c r="B5955" s="193" t="str">
        <f t="shared" si="11477"/>
        <v>PE265Personal Care</v>
      </c>
      <c r="C5955" s="193" t="str">
        <f t="shared" si="11478"/>
        <v>Personal CareFatianow, Christina</v>
      </c>
      <c r="D5955" s="193"/>
      <c r="E5955" s="193"/>
      <c r="F5955" s="193" t="str">
        <f t="shared" si="11479"/>
        <v>Personal CareHoffman, Brian</v>
      </c>
      <c r="G5955" s="193" t="str">
        <f t="shared" ref="G5955:M5955" si="11523">G$349</f>
        <v>Hoffman, Brian</v>
      </c>
      <c r="H5955" s="193" t="str">
        <f t="shared" si="11523"/>
        <v>Fatianow, Christina</v>
      </c>
      <c r="I5955" s="193" t="str">
        <f t="shared" si="11523"/>
        <v>PE265</v>
      </c>
      <c r="J5955" s="193" t="str">
        <f t="shared" si="11523"/>
        <v>PETRA INDUSTRIES INC</v>
      </c>
      <c r="K5955" s="193" t="str">
        <f t="shared" si="11523"/>
        <v>all</v>
      </c>
      <c r="L5955" s="193">
        <f t="shared" si="11523"/>
        <v>0</v>
      </c>
      <c r="M5955" s="193">
        <f t="shared" si="11523"/>
        <v>0</v>
      </c>
      <c r="N5955" s="193" t="str">
        <f t="shared" si="11400"/>
        <v>Personal Care</v>
      </c>
      <c r="AA5955" s="193">
        <f t="shared" si="11481"/>
        <v>0</v>
      </c>
      <c r="AB5955" s="193" t="str">
        <f t="shared" ref="AB5955" si="11524">AB$349</f>
        <v>Fatianow, Christina</v>
      </c>
    </row>
    <row r="5956" spans="1:28" s="188" customFormat="1" ht="17.399999999999999">
      <c r="A5956" s="193" t="str">
        <f t="shared" si="11476"/>
        <v>Personal Care</v>
      </c>
      <c r="B5956" s="193" t="str">
        <f t="shared" si="11477"/>
        <v>PE370Personal Care</v>
      </c>
      <c r="C5956" s="193" t="str">
        <f t="shared" si="11478"/>
        <v>Personal CareFatianow, Christina</v>
      </c>
      <c r="D5956" s="193"/>
      <c r="E5956" s="193"/>
      <c r="F5956" s="193" t="str">
        <f t="shared" si="11479"/>
        <v>Personal CareHoffman, Brian</v>
      </c>
      <c r="G5956" s="193" t="str">
        <f t="shared" ref="G5956:M5956" si="11525">G$350</f>
        <v>Hoffman, Brian</v>
      </c>
      <c r="H5956" s="193" t="str">
        <f t="shared" si="11525"/>
        <v>Fatianow, Christina</v>
      </c>
      <c r="I5956" s="193" t="str">
        <f t="shared" si="11525"/>
        <v>PE370</v>
      </c>
      <c r="J5956" s="193" t="str">
        <f t="shared" si="11525"/>
        <v>PETRO-GEN</v>
      </c>
      <c r="K5956" s="193" t="str">
        <f t="shared" si="11525"/>
        <v>all</v>
      </c>
      <c r="L5956" s="193">
        <f t="shared" si="11525"/>
        <v>0</v>
      </c>
      <c r="M5956" s="193">
        <f t="shared" si="11525"/>
        <v>0</v>
      </c>
      <c r="N5956" s="193" t="str">
        <f t="shared" si="11400"/>
        <v>Personal Care</v>
      </c>
      <c r="AA5956" s="193">
        <f t="shared" si="11481"/>
        <v>0</v>
      </c>
      <c r="AB5956" s="193" t="str">
        <f t="shared" ref="AB5956" si="11526">AB$350</f>
        <v>Fatianow, Christina</v>
      </c>
    </row>
    <row r="5957" spans="1:28" s="188" customFormat="1" ht="17.399999999999999">
      <c r="A5957" s="193" t="str">
        <f t="shared" si="11476"/>
        <v>Personal Care</v>
      </c>
      <c r="B5957" s="193" t="str">
        <f t="shared" si="11477"/>
        <v>RB005Personal Care</v>
      </c>
      <c r="C5957" s="193" t="str">
        <f t="shared" si="11478"/>
        <v>Personal CareFatianow, Christina</v>
      </c>
      <c r="D5957" s="193"/>
      <c r="E5957" s="193"/>
      <c r="F5957" s="193" t="str">
        <f t="shared" si="11479"/>
        <v>Personal CareHoffman, Brian</v>
      </c>
      <c r="G5957" s="193" t="str">
        <f t="shared" ref="G5957:M5957" si="11527">G$351</f>
        <v>Hoffman, Brian</v>
      </c>
      <c r="H5957" s="193" t="str">
        <f t="shared" si="11527"/>
        <v>Fatianow, Christina</v>
      </c>
      <c r="I5957" s="193" t="str">
        <f t="shared" si="11527"/>
        <v>RB005</v>
      </c>
      <c r="J5957" s="193" t="str">
        <f t="shared" si="11527"/>
        <v>R &amp; B WHOLESALE DISTRIBUTORS INC</v>
      </c>
      <c r="K5957" s="193" t="str">
        <f t="shared" si="11527"/>
        <v>all</v>
      </c>
      <c r="L5957" s="193">
        <f t="shared" si="11527"/>
        <v>0</v>
      </c>
      <c r="M5957" s="193">
        <f t="shared" si="11527"/>
        <v>0</v>
      </c>
      <c r="N5957" s="193" t="str">
        <f t="shared" si="11400"/>
        <v>Personal Care</v>
      </c>
      <c r="AA5957" s="193">
        <f t="shared" si="11481"/>
        <v>0</v>
      </c>
      <c r="AB5957" s="193" t="str">
        <f t="shared" ref="AB5957" si="11528">AB$351</f>
        <v>Fatianow, Christina</v>
      </c>
    </row>
    <row r="5958" spans="1:28" s="188" customFormat="1" ht="17.399999999999999">
      <c r="A5958" s="193" t="str">
        <f t="shared" si="11476"/>
        <v>Personal Care</v>
      </c>
      <c r="B5958" s="193" t="str">
        <f t="shared" si="11477"/>
        <v>SA830Personal Care</v>
      </c>
      <c r="C5958" s="193" t="str">
        <f t="shared" si="11478"/>
        <v>Personal CareFatianow, Christina</v>
      </c>
      <c r="D5958" s="193"/>
      <c r="E5958" s="193"/>
      <c r="F5958" s="193" t="str">
        <f t="shared" si="11479"/>
        <v>Personal CareHoffman, Brian</v>
      </c>
      <c r="G5958" s="193" t="str">
        <f t="shared" ref="G5958:M5958" si="11529">G$352</f>
        <v>Hoffman, Brian</v>
      </c>
      <c r="H5958" s="193" t="str">
        <f t="shared" si="11529"/>
        <v>Fatianow, Christina</v>
      </c>
      <c r="I5958" s="193" t="str">
        <f t="shared" si="11529"/>
        <v>SA830</v>
      </c>
      <c r="J5958" s="193" t="str">
        <f t="shared" si="11529"/>
        <v>SAMSONIC TRADING CO</v>
      </c>
      <c r="K5958" s="193" t="str">
        <f t="shared" si="11529"/>
        <v>all</v>
      </c>
      <c r="L5958" s="193">
        <f t="shared" si="11529"/>
        <v>0</v>
      </c>
      <c r="M5958" s="193">
        <f t="shared" si="11529"/>
        <v>0</v>
      </c>
      <c r="N5958" s="193" t="str">
        <f t="shared" si="11400"/>
        <v>Personal Care</v>
      </c>
      <c r="AA5958" s="193">
        <f t="shared" si="11481"/>
        <v>0</v>
      </c>
      <c r="AB5958" s="193" t="str">
        <f t="shared" ref="AB5958" si="11530">AB$352</f>
        <v>Fatianow, Christina</v>
      </c>
    </row>
    <row r="5959" spans="1:28" s="188" customFormat="1" ht="17.399999999999999">
      <c r="A5959" s="193" t="str">
        <f t="shared" si="11476"/>
        <v>Personal Care</v>
      </c>
      <c r="B5959" s="193" t="str">
        <f t="shared" si="11477"/>
        <v>SE831Personal Care</v>
      </c>
      <c r="C5959" s="193" t="str">
        <f t="shared" si="11478"/>
        <v>Personal CareFatianow, Christina</v>
      </c>
      <c r="D5959" s="193"/>
      <c r="E5959" s="193"/>
      <c r="F5959" s="193" t="str">
        <f t="shared" si="11479"/>
        <v>Personal CareHoffman, Brian</v>
      </c>
      <c r="G5959" s="193" t="str">
        <f t="shared" ref="G5959:M5959" si="11531">G$353</f>
        <v>Hoffman, Brian</v>
      </c>
      <c r="H5959" s="193" t="str">
        <f t="shared" si="11531"/>
        <v>Fatianow, Christina</v>
      </c>
      <c r="I5959" s="193" t="str">
        <f t="shared" si="11531"/>
        <v>SE831</v>
      </c>
      <c r="J5959" s="193" t="str">
        <f t="shared" si="11531"/>
        <v>SEVENTH AVENUE INC</v>
      </c>
      <c r="K5959" s="193" t="str">
        <f t="shared" si="11531"/>
        <v>all</v>
      </c>
      <c r="L5959" s="193">
        <f t="shared" si="11531"/>
        <v>0</v>
      </c>
      <c r="M5959" s="193">
        <f t="shared" si="11531"/>
        <v>0</v>
      </c>
      <c r="N5959" s="193" t="str">
        <f t="shared" si="11400"/>
        <v>Personal Care</v>
      </c>
      <c r="AA5959" s="193">
        <f t="shared" si="11481"/>
        <v>0</v>
      </c>
      <c r="AB5959" s="193" t="str">
        <f t="shared" ref="AB5959" si="11532">AB$353</f>
        <v>Fatianow, Christina</v>
      </c>
    </row>
    <row r="5960" spans="1:28" s="188" customFormat="1" ht="17.399999999999999">
      <c r="A5960" s="193" t="str">
        <f t="shared" si="11476"/>
        <v>Personal Care</v>
      </c>
      <c r="B5960" s="193" t="str">
        <f t="shared" si="11477"/>
        <v>SH880Personal Care</v>
      </c>
      <c r="C5960" s="193" t="str">
        <f t="shared" si="11478"/>
        <v>Personal CareFatianow, Christina</v>
      </c>
      <c r="D5960" s="193"/>
      <c r="E5960" s="193"/>
      <c r="F5960" s="193" t="str">
        <f t="shared" si="11479"/>
        <v>Personal CareHoffman, Brian</v>
      </c>
      <c r="G5960" s="193" t="str">
        <f t="shared" ref="G5960:M5960" si="11533">G$354</f>
        <v>Hoffman, Brian</v>
      </c>
      <c r="H5960" s="193" t="str">
        <f t="shared" si="11533"/>
        <v>Fatianow, Christina</v>
      </c>
      <c r="I5960" s="193" t="str">
        <f t="shared" si="11533"/>
        <v>SH880</v>
      </c>
      <c r="J5960" s="193" t="str">
        <f t="shared" si="11533"/>
        <v>SHAVER.COM</v>
      </c>
      <c r="K5960" s="193" t="str">
        <f t="shared" si="11533"/>
        <v>all</v>
      </c>
      <c r="L5960" s="193">
        <f t="shared" si="11533"/>
        <v>0</v>
      </c>
      <c r="M5960" s="193">
        <f t="shared" si="11533"/>
        <v>0</v>
      </c>
      <c r="N5960" s="193" t="str">
        <f t="shared" ref="N5960:N6023" si="11534">A5960</f>
        <v>Personal Care</v>
      </c>
      <c r="AA5960" s="193">
        <f t="shared" si="11481"/>
        <v>0</v>
      </c>
      <c r="AB5960" s="193" t="str">
        <f t="shared" ref="AB5960" si="11535">AB$354</f>
        <v>Fatianow, Christina</v>
      </c>
    </row>
    <row r="5961" spans="1:28" s="188" customFormat="1" ht="17.399999999999999">
      <c r="A5961" s="193" t="str">
        <f t="shared" si="11476"/>
        <v>Personal Care</v>
      </c>
      <c r="B5961" s="193" t="str">
        <f t="shared" si="11477"/>
        <v>SU260Personal Care</v>
      </c>
      <c r="C5961" s="193" t="str">
        <f t="shared" si="11478"/>
        <v>Personal CareFatianow, Christina</v>
      </c>
      <c r="D5961" s="193"/>
      <c r="E5961" s="193"/>
      <c r="F5961" s="193" t="str">
        <f t="shared" si="11479"/>
        <v>Personal CareHoffman, Brian</v>
      </c>
      <c r="G5961" s="193" t="str">
        <f t="shared" ref="G5961:M5961" si="11536">G$355</f>
        <v>Hoffman, Brian</v>
      </c>
      <c r="H5961" s="193" t="str">
        <f t="shared" si="11536"/>
        <v>Fatianow, Christina</v>
      </c>
      <c r="I5961" s="193" t="str">
        <f t="shared" si="11536"/>
        <v>SU260</v>
      </c>
      <c r="J5961" s="193" t="str">
        <f t="shared" si="11536"/>
        <v>SUMMIT IMPORT CORP.</v>
      </c>
      <c r="K5961" s="193" t="str">
        <f t="shared" si="11536"/>
        <v>all</v>
      </c>
      <c r="L5961" s="193">
        <f t="shared" si="11536"/>
        <v>0</v>
      </c>
      <c r="M5961" s="193">
        <f t="shared" si="11536"/>
        <v>0</v>
      </c>
      <c r="N5961" s="193" t="str">
        <f t="shared" si="11534"/>
        <v>Personal Care</v>
      </c>
      <c r="AA5961" s="193">
        <f t="shared" si="11481"/>
        <v>0</v>
      </c>
      <c r="AB5961" s="193" t="str">
        <f t="shared" ref="AB5961" si="11537">AB$355</f>
        <v>Fatianow, Christina</v>
      </c>
    </row>
    <row r="5962" spans="1:28" s="188" customFormat="1" ht="17.399999999999999">
      <c r="A5962" s="193" t="str">
        <f t="shared" si="11476"/>
        <v>Personal Care</v>
      </c>
      <c r="B5962" s="193" t="str">
        <f t="shared" si="11477"/>
        <v>TI160Personal Care</v>
      </c>
      <c r="C5962" s="193" t="str">
        <f t="shared" si="11478"/>
        <v>Personal CareFatianow, Christina</v>
      </c>
      <c r="D5962" s="193"/>
      <c r="E5962" s="193"/>
      <c r="F5962" s="193" t="str">
        <f t="shared" si="11479"/>
        <v>Personal CareHoffman, Brian</v>
      </c>
      <c r="G5962" s="193" t="str">
        <f t="shared" ref="G5962:M5962" si="11538">G$356</f>
        <v>Hoffman, Brian</v>
      </c>
      <c r="H5962" s="193" t="str">
        <f t="shared" si="11538"/>
        <v>Fatianow, Christina</v>
      </c>
      <c r="I5962" s="193" t="str">
        <f t="shared" si="11538"/>
        <v>TI160</v>
      </c>
      <c r="J5962" s="193" t="str">
        <f t="shared" si="11538"/>
        <v>TIP TOP PARTS, USA</v>
      </c>
      <c r="K5962" s="193" t="str">
        <f t="shared" si="11538"/>
        <v>all</v>
      </c>
      <c r="L5962" s="193">
        <f t="shared" si="11538"/>
        <v>0</v>
      </c>
      <c r="M5962" s="193">
        <f t="shared" si="11538"/>
        <v>0</v>
      </c>
      <c r="N5962" s="193" t="str">
        <f t="shared" si="11534"/>
        <v>Personal Care</v>
      </c>
      <c r="AA5962" s="193">
        <f t="shared" si="11481"/>
        <v>0</v>
      </c>
      <c r="AB5962" s="193" t="str">
        <f t="shared" ref="AB5962" si="11539">AB$356</f>
        <v>Fatianow, Christina</v>
      </c>
    </row>
    <row r="5963" spans="1:28" s="188" customFormat="1" ht="17.399999999999999">
      <c r="A5963" s="193" t="str">
        <f t="shared" si="11476"/>
        <v>Personal Care</v>
      </c>
      <c r="B5963" s="193" t="str">
        <f t="shared" si="11477"/>
        <v>TR839Personal Care</v>
      </c>
      <c r="C5963" s="193" t="str">
        <f t="shared" si="11478"/>
        <v>Personal CareFatianow, Christina</v>
      </c>
      <c r="D5963" s="193"/>
      <c r="E5963" s="193"/>
      <c r="F5963" s="193" t="str">
        <f t="shared" si="11479"/>
        <v>Personal CareHoffman, Brian</v>
      </c>
      <c r="G5963" s="193" t="str">
        <f t="shared" ref="G5963:M5963" si="11540">G$357</f>
        <v>Hoffman, Brian</v>
      </c>
      <c r="H5963" s="193" t="str">
        <f t="shared" si="11540"/>
        <v>Fatianow, Christina</v>
      </c>
      <c r="I5963" s="193" t="str">
        <f t="shared" si="11540"/>
        <v>TR839</v>
      </c>
      <c r="J5963" s="193" t="str">
        <f t="shared" si="11540"/>
        <v>TRI STATE DISTRIBUTORS INC</v>
      </c>
      <c r="K5963" s="193" t="str">
        <f t="shared" si="11540"/>
        <v>all</v>
      </c>
      <c r="L5963" s="193">
        <f t="shared" si="11540"/>
        <v>0</v>
      </c>
      <c r="M5963" s="193">
        <f t="shared" si="11540"/>
        <v>0</v>
      </c>
      <c r="N5963" s="193" t="str">
        <f t="shared" si="11534"/>
        <v>Personal Care</v>
      </c>
      <c r="AA5963" s="193">
        <f t="shared" si="11481"/>
        <v>0</v>
      </c>
      <c r="AB5963" s="193" t="str">
        <f t="shared" ref="AB5963" si="11541">AB$357</f>
        <v>Fatianow, Christina</v>
      </c>
    </row>
    <row r="5964" spans="1:28" s="188" customFormat="1" ht="17.399999999999999">
      <c r="A5964" s="193" t="str">
        <f t="shared" si="11476"/>
        <v>Personal Care</v>
      </c>
      <c r="B5964" s="193" t="str">
        <f t="shared" si="11477"/>
        <v>WA130Personal Care</v>
      </c>
      <c r="C5964" s="193" t="str">
        <f t="shared" si="11478"/>
        <v>Personal CareFatianow, Christina</v>
      </c>
      <c r="D5964" s="193"/>
      <c r="E5964" s="193"/>
      <c r="F5964" s="193" t="str">
        <f t="shared" si="11479"/>
        <v>Personal CareHoffman, Brian</v>
      </c>
      <c r="G5964" s="193" t="str">
        <f t="shared" ref="G5964:M5964" si="11542">G$358</f>
        <v>Hoffman, Brian</v>
      </c>
      <c r="H5964" s="193" t="str">
        <f t="shared" si="11542"/>
        <v>Fatianow, Christina</v>
      </c>
      <c r="I5964" s="193" t="str">
        <f t="shared" si="11542"/>
        <v>WA130</v>
      </c>
      <c r="J5964" s="193" t="str">
        <f t="shared" si="11542"/>
        <v>WALKENHORST OF NAPA</v>
      </c>
      <c r="K5964" s="193" t="str">
        <f t="shared" si="11542"/>
        <v>all</v>
      </c>
      <c r="L5964" s="193">
        <f t="shared" si="11542"/>
        <v>0</v>
      </c>
      <c r="M5964" s="193">
        <f t="shared" si="11542"/>
        <v>0</v>
      </c>
      <c r="N5964" s="193" t="str">
        <f t="shared" si="11534"/>
        <v>Personal Care</v>
      </c>
      <c r="AA5964" s="193">
        <f t="shared" si="11481"/>
        <v>0</v>
      </c>
      <c r="AB5964" s="193" t="str">
        <f t="shared" ref="AB5964" si="11543">AB$358</f>
        <v>Fatianow, Christina</v>
      </c>
    </row>
    <row r="5965" spans="1:28" s="188" customFormat="1" ht="17.399999999999999">
      <c r="A5965" s="193" t="str">
        <f t="shared" si="11476"/>
        <v>Personal Care</v>
      </c>
      <c r="B5965" s="193" t="str">
        <f t="shared" si="11477"/>
        <v>WI195Personal Care</v>
      </c>
      <c r="C5965" s="193" t="str">
        <f t="shared" si="11478"/>
        <v>Personal CareFatianow, Christina</v>
      </c>
      <c r="D5965" s="193"/>
      <c r="E5965" s="193"/>
      <c r="F5965" s="193" t="str">
        <f t="shared" si="11479"/>
        <v>Personal CareHoffman, Brian</v>
      </c>
      <c r="G5965" s="193" t="str">
        <f t="shared" ref="G5965:M5965" si="11544">G$359</f>
        <v>Hoffman, Brian</v>
      </c>
      <c r="H5965" s="193" t="str">
        <f t="shared" si="11544"/>
        <v>Fatianow, Christina</v>
      </c>
      <c r="I5965" s="193" t="str">
        <f t="shared" si="11544"/>
        <v>WI195</v>
      </c>
      <c r="J5965" s="193" t="str">
        <f t="shared" si="11544"/>
        <v>WILLIAMS-SONOMA</v>
      </c>
      <c r="K5965" s="193" t="str">
        <f t="shared" si="11544"/>
        <v>all</v>
      </c>
      <c r="L5965" s="193">
        <f t="shared" si="11544"/>
        <v>0</v>
      </c>
      <c r="M5965" s="193">
        <f t="shared" si="11544"/>
        <v>0</v>
      </c>
      <c r="N5965" s="193" t="str">
        <f t="shared" si="11534"/>
        <v>Personal Care</v>
      </c>
      <c r="AA5965" s="193">
        <f t="shared" si="11481"/>
        <v>0</v>
      </c>
      <c r="AB5965" s="193" t="str">
        <f t="shared" ref="AB5965" si="11545">AB$359</f>
        <v>Fatianow, Christina</v>
      </c>
    </row>
    <row r="5966" spans="1:28" s="188" customFormat="1" ht="17.399999999999999">
      <c r="A5966" s="193" t="str">
        <f t="shared" si="11476"/>
        <v>Personal Care</v>
      </c>
      <c r="B5966" s="193" t="str">
        <f t="shared" si="11477"/>
        <v>0Personal Care</v>
      </c>
      <c r="C5966" s="193" t="str">
        <f t="shared" si="11478"/>
        <v>Personal CareFatianow, Christina</v>
      </c>
      <c r="D5966" s="193"/>
      <c r="E5966" s="193"/>
      <c r="F5966" s="193" t="str">
        <f t="shared" si="11479"/>
        <v>Personal CareHoffman, Brian</v>
      </c>
      <c r="G5966" s="193" t="str">
        <f t="shared" ref="G5966:M5966" si="11546">G$360</f>
        <v>Hoffman, Brian</v>
      </c>
      <c r="H5966" s="193" t="str">
        <f t="shared" si="11546"/>
        <v>Fatianow, Christina</v>
      </c>
      <c r="I5966" s="193">
        <f t="shared" si="11546"/>
        <v>0</v>
      </c>
      <c r="J5966" s="193" t="str">
        <f t="shared" si="11546"/>
        <v>CHECKER DISTRIBUTORS</v>
      </c>
      <c r="K5966" s="193" t="str">
        <f t="shared" si="11546"/>
        <v>all</v>
      </c>
      <c r="L5966" s="193">
        <f t="shared" si="11546"/>
        <v>0</v>
      </c>
      <c r="M5966" s="193">
        <f t="shared" si="11546"/>
        <v>0</v>
      </c>
      <c r="N5966" s="193" t="str">
        <f t="shared" si="11534"/>
        <v>Personal Care</v>
      </c>
      <c r="AA5966" s="193">
        <f t="shared" si="11481"/>
        <v>0</v>
      </c>
      <c r="AB5966" s="193" t="str">
        <f t="shared" ref="AB5966" si="11547">AB$360</f>
        <v>Fatianow, Christina</v>
      </c>
    </row>
    <row r="5967" spans="1:28" s="188" customFormat="1" ht="17.399999999999999">
      <c r="A5967" s="193" t="str">
        <f t="shared" si="11476"/>
        <v>Personal Care</v>
      </c>
      <c r="B5967" s="193" t="str">
        <f t="shared" si="11477"/>
        <v>0Personal Care</v>
      </c>
      <c r="C5967" s="193" t="str">
        <f t="shared" si="11478"/>
        <v>Personal Care0</v>
      </c>
      <c r="D5967" s="193"/>
      <c r="E5967" s="193"/>
      <c r="F5967" s="193" t="str">
        <f t="shared" si="11479"/>
        <v>Personal Care0</v>
      </c>
      <c r="G5967" s="193">
        <f t="shared" ref="G5967:M5967" si="11548">G$361</f>
        <v>0</v>
      </c>
      <c r="H5967" s="193">
        <f t="shared" si="11548"/>
        <v>0</v>
      </c>
      <c r="I5967" s="193">
        <f t="shared" si="11548"/>
        <v>0</v>
      </c>
      <c r="J5967" s="193">
        <f t="shared" si="11548"/>
        <v>0</v>
      </c>
      <c r="K5967" s="193">
        <f t="shared" si="11548"/>
        <v>0</v>
      </c>
      <c r="L5967" s="193">
        <f t="shared" si="11548"/>
        <v>0</v>
      </c>
      <c r="M5967" s="193">
        <f t="shared" si="11548"/>
        <v>0</v>
      </c>
      <c r="N5967" s="193" t="str">
        <f t="shared" si="11534"/>
        <v>Personal Care</v>
      </c>
      <c r="AA5967" s="193">
        <f t="shared" si="11481"/>
        <v>0</v>
      </c>
      <c r="AB5967" s="193">
        <f t="shared" ref="AB5967" si="11549">AB$361</f>
        <v>0</v>
      </c>
    </row>
    <row r="5968" spans="1:28" s="188" customFormat="1" ht="17.399999999999999">
      <c r="A5968" s="193" t="str">
        <f t="shared" si="11476"/>
        <v>Personal Care</v>
      </c>
      <c r="B5968" s="193" t="str">
        <f t="shared" si="11477"/>
        <v>0Personal Care</v>
      </c>
      <c r="C5968" s="193" t="str">
        <f t="shared" si="11478"/>
        <v>Personal Care0</v>
      </c>
      <c r="D5968" s="193"/>
      <c r="E5968" s="193"/>
      <c r="F5968" s="193" t="str">
        <f t="shared" si="11479"/>
        <v>Personal Care0</v>
      </c>
      <c r="G5968" s="193">
        <f t="shared" ref="G5968:M5968" si="11550">G$362</f>
        <v>0</v>
      </c>
      <c r="H5968" s="193">
        <f t="shared" si="11550"/>
        <v>0</v>
      </c>
      <c r="I5968" s="193">
        <f t="shared" si="11550"/>
        <v>0</v>
      </c>
      <c r="J5968" s="193">
        <f t="shared" si="11550"/>
        <v>0</v>
      </c>
      <c r="K5968" s="193">
        <f t="shared" si="11550"/>
        <v>0</v>
      </c>
      <c r="L5968" s="193">
        <f t="shared" si="11550"/>
        <v>0</v>
      </c>
      <c r="M5968" s="193">
        <f t="shared" si="11550"/>
        <v>0</v>
      </c>
      <c r="N5968" s="193" t="str">
        <f t="shared" si="11534"/>
        <v>Personal Care</v>
      </c>
      <c r="AA5968" s="193">
        <f t="shared" si="11481"/>
        <v>0</v>
      </c>
      <c r="AB5968" s="193">
        <f t="shared" ref="AB5968" si="11551">AB$362</f>
        <v>0</v>
      </c>
    </row>
    <row r="5969" spans="1:28" s="188" customFormat="1" ht="17.399999999999999">
      <c r="A5969" s="193" t="str">
        <f t="shared" si="11476"/>
        <v>Personal Care</v>
      </c>
      <c r="B5969" s="193" t="str">
        <f t="shared" si="11477"/>
        <v>0Personal Care</v>
      </c>
      <c r="C5969" s="193" t="str">
        <f t="shared" si="11478"/>
        <v>Personal Care0</v>
      </c>
      <c r="D5969" s="193"/>
      <c r="E5969" s="193"/>
      <c r="F5969" s="193" t="str">
        <f t="shared" si="11479"/>
        <v>Personal Care0</v>
      </c>
      <c r="G5969" s="193">
        <f t="shared" ref="G5969:M5969" si="11552">G$363</f>
        <v>0</v>
      </c>
      <c r="H5969" s="193">
        <f t="shared" si="11552"/>
        <v>0</v>
      </c>
      <c r="I5969" s="193">
        <f t="shared" si="11552"/>
        <v>0</v>
      </c>
      <c r="J5969" s="193">
        <f t="shared" si="11552"/>
        <v>0</v>
      </c>
      <c r="K5969" s="193">
        <f t="shared" si="11552"/>
        <v>0</v>
      </c>
      <c r="L5969" s="193">
        <f t="shared" si="11552"/>
        <v>0</v>
      </c>
      <c r="M5969" s="193">
        <f t="shared" si="11552"/>
        <v>0</v>
      </c>
      <c r="N5969" s="193" t="str">
        <f t="shared" si="11534"/>
        <v>Personal Care</v>
      </c>
      <c r="AA5969" s="193">
        <f t="shared" si="11481"/>
        <v>0</v>
      </c>
      <c r="AB5969" s="193">
        <f t="shared" ref="AB5969" si="11553">AB$363</f>
        <v>0</v>
      </c>
    </row>
    <row r="5970" spans="1:28" s="188" customFormat="1" ht="17.399999999999999">
      <c r="A5970" s="193" t="str">
        <f t="shared" si="11476"/>
        <v>Personal Care</v>
      </c>
      <c r="B5970" s="193" t="str">
        <f t="shared" si="11477"/>
        <v>0Personal Care</v>
      </c>
      <c r="C5970" s="193" t="str">
        <f t="shared" si="11478"/>
        <v>Personal Care0</v>
      </c>
      <c r="D5970" s="193"/>
      <c r="E5970" s="193"/>
      <c r="F5970" s="193" t="str">
        <f t="shared" si="11479"/>
        <v>Personal Care0</v>
      </c>
      <c r="G5970" s="193">
        <f t="shared" ref="G5970:M5970" si="11554">G$364</f>
        <v>0</v>
      </c>
      <c r="H5970" s="193">
        <f t="shared" si="11554"/>
        <v>0</v>
      </c>
      <c r="I5970" s="193">
        <f t="shared" si="11554"/>
        <v>0</v>
      </c>
      <c r="J5970" s="193">
        <f t="shared" si="11554"/>
        <v>0</v>
      </c>
      <c r="K5970" s="193">
        <f t="shared" si="11554"/>
        <v>0</v>
      </c>
      <c r="L5970" s="193">
        <f t="shared" si="11554"/>
        <v>0</v>
      </c>
      <c r="M5970" s="193">
        <f t="shared" si="11554"/>
        <v>0</v>
      </c>
      <c r="N5970" s="193" t="str">
        <f t="shared" si="11534"/>
        <v>Personal Care</v>
      </c>
      <c r="AA5970" s="193">
        <f t="shared" si="11481"/>
        <v>0</v>
      </c>
      <c r="AB5970" s="193">
        <f t="shared" ref="AB5970" si="11555">AB$364</f>
        <v>0</v>
      </c>
    </row>
    <row r="5971" spans="1:28" s="188" customFormat="1" ht="17.399999999999999">
      <c r="A5971" s="193" t="str">
        <f t="shared" si="11476"/>
        <v>Personal Care</v>
      </c>
      <c r="B5971" s="193" t="str">
        <f t="shared" si="11477"/>
        <v>0Personal Care</v>
      </c>
      <c r="C5971" s="193" t="str">
        <f t="shared" si="11478"/>
        <v>Personal Care0</v>
      </c>
      <c r="D5971" s="193"/>
      <c r="E5971" s="193"/>
      <c r="F5971" s="193" t="str">
        <f t="shared" si="11479"/>
        <v>Personal Care0</v>
      </c>
      <c r="G5971" s="193">
        <f t="shared" ref="G5971:M5971" si="11556">G$365</f>
        <v>0</v>
      </c>
      <c r="H5971" s="193">
        <f t="shared" si="11556"/>
        <v>0</v>
      </c>
      <c r="I5971" s="193">
        <f t="shared" si="11556"/>
        <v>0</v>
      </c>
      <c r="J5971" s="193">
        <f t="shared" si="11556"/>
        <v>0</v>
      </c>
      <c r="K5971" s="193">
        <f t="shared" si="11556"/>
        <v>0</v>
      </c>
      <c r="L5971" s="193">
        <f t="shared" si="11556"/>
        <v>0</v>
      </c>
      <c r="M5971" s="193">
        <f t="shared" si="11556"/>
        <v>0</v>
      </c>
      <c r="N5971" s="193" t="str">
        <f t="shared" si="11534"/>
        <v>Personal Care</v>
      </c>
      <c r="AA5971" s="193">
        <f t="shared" si="11481"/>
        <v>0</v>
      </c>
      <c r="AB5971" s="193">
        <f t="shared" ref="AB5971" si="11557">AB$365</f>
        <v>0</v>
      </c>
    </row>
    <row r="5972" spans="1:28" s="188" customFormat="1" ht="17.399999999999999">
      <c r="A5972" s="193" t="str">
        <f t="shared" si="11476"/>
        <v>Personal Care</v>
      </c>
      <c r="B5972" s="193" t="str">
        <f t="shared" si="11477"/>
        <v>0Personal Care</v>
      </c>
      <c r="C5972" s="193" t="str">
        <f t="shared" si="11478"/>
        <v>Personal Care0</v>
      </c>
      <c r="D5972" s="193"/>
      <c r="E5972" s="193"/>
      <c r="F5972" s="193" t="str">
        <f t="shared" si="11479"/>
        <v>Personal Care0</v>
      </c>
      <c r="G5972" s="193">
        <f t="shared" ref="G5972:M5972" si="11558">G$366</f>
        <v>0</v>
      </c>
      <c r="H5972" s="193">
        <f t="shared" si="11558"/>
        <v>0</v>
      </c>
      <c r="I5972" s="193">
        <f t="shared" si="11558"/>
        <v>0</v>
      </c>
      <c r="J5972" s="193">
        <f t="shared" si="11558"/>
        <v>0</v>
      </c>
      <c r="K5972" s="193">
        <f t="shared" si="11558"/>
        <v>0</v>
      </c>
      <c r="L5972" s="193">
        <f t="shared" si="11558"/>
        <v>0</v>
      </c>
      <c r="M5972" s="193">
        <f t="shared" si="11558"/>
        <v>0</v>
      </c>
      <c r="N5972" s="193" t="str">
        <f t="shared" si="11534"/>
        <v>Personal Care</v>
      </c>
      <c r="AA5972" s="193">
        <f t="shared" si="11481"/>
        <v>0</v>
      </c>
      <c r="AB5972" s="193">
        <f t="shared" ref="AB5972" si="11559">AB$366</f>
        <v>0</v>
      </c>
    </row>
    <row r="5973" spans="1:28" s="188" customFormat="1" ht="17.399999999999999">
      <c r="A5973" s="193" t="str">
        <f t="shared" si="11476"/>
        <v>Personal Care</v>
      </c>
      <c r="B5973" s="193" t="str">
        <f t="shared" si="11477"/>
        <v>0Personal Care</v>
      </c>
      <c r="C5973" s="193" t="str">
        <f t="shared" si="11478"/>
        <v>Personal Care0</v>
      </c>
      <c r="D5973" s="193"/>
      <c r="E5973" s="193"/>
      <c r="F5973" s="193" t="str">
        <f t="shared" si="11479"/>
        <v>Personal Care0</v>
      </c>
      <c r="G5973" s="193">
        <f t="shared" ref="G5973:M5973" si="11560">G$367</f>
        <v>0</v>
      </c>
      <c r="H5973" s="193">
        <f t="shared" si="11560"/>
        <v>0</v>
      </c>
      <c r="I5973" s="193">
        <f t="shared" si="11560"/>
        <v>0</v>
      </c>
      <c r="J5973" s="193">
        <f t="shared" si="11560"/>
        <v>0</v>
      </c>
      <c r="K5973" s="193">
        <f t="shared" si="11560"/>
        <v>0</v>
      </c>
      <c r="L5973" s="193">
        <f t="shared" si="11560"/>
        <v>0</v>
      </c>
      <c r="M5973" s="193">
        <f t="shared" si="11560"/>
        <v>0</v>
      </c>
      <c r="N5973" s="193" t="str">
        <f t="shared" si="11534"/>
        <v>Personal Care</v>
      </c>
      <c r="AA5973" s="193">
        <f t="shared" si="11481"/>
        <v>0</v>
      </c>
      <c r="AB5973" s="193">
        <f t="shared" ref="AB5973" si="11561">AB$367</f>
        <v>0</v>
      </c>
    </row>
    <row r="5974" spans="1:28" s="188" customFormat="1" ht="17.399999999999999">
      <c r="A5974" s="193" t="str">
        <f t="shared" si="11476"/>
        <v>Personal Care</v>
      </c>
      <c r="B5974" s="193" t="str">
        <f t="shared" si="11477"/>
        <v>0Personal Care</v>
      </c>
      <c r="C5974" s="193" t="str">
        <f t="shared" si="11478"/>
        <v>Personal Care0</v>
      </c>
      <c r="D5974" s="193"/>
      <c r="E5974" s="193"/>
      <c r="F5974" s="193" t="str">
        <f t="shared" si="11479"/>
        <v>Personal Care0</v>
      </c>
      <c r="G5974" s="193">
        <f t="shared" ref="G5974:M5974" si="11562">G$368</f>
        <v>0</v>
      </c>
      <c r="H5974" s="193">
        <f t="shared" si="11562"/>
        <v>0</v>
      </c>
      <c r="I5974" s="193">
        <f t="shared" si="11562"/>
        <v>0</v>
      </c>
      <c r="J5974" s="193">
        <f t="shared" si="11562"/>
        <v>0</v>
      </c>
      <c r="K5974" s="193">
        <f t="shared" si="11562"/>
        <v>0</v>
      </c>
      <c r="L5974" s="193">
        <f t="shared" si="11562"/>
        <v>0</v>
      </c>
      <c r="M5974" s="193">
        <f t="shared" si="11562"/>
        <v>0</v>
      </c>
      <c r="N5974" s="193" t="str">
        <f t="shared" si="11534"/>
        <v>Personal Care</v>
      </c>
      <c r="AA5974" s="193">
        <f t="shared" si="11481"/>
        <v>0</v>
      </c>
      <c r="AB5974" s="193">
        <f t="shared" ref="AB5974" si="11563">AB$368</f>
        <v>0</v>
      </c>
    </row>
    <row r="5975" spans="1:28" s="188" customFormat="1" ht="17.399999999999999">
      <c r="A5975" s="193" t="str">
        <f t="shared" si="11476"/>
        <v>Personal Care</v>
      </c>
      <c r="B5975" s="193" t="str">
        <f t="shared" si="11477"/>
        <v>0Personal Care</v>
      </c>
      <c r="C5975" s="193" t="str">
        <f t="shared" si="11478"/>
        <v>Personal Care0</v>
      </c>
      <c r="D5975" s="193"/>
      <c r="E5975" s="193"/>
      <c r="F5975" s="193" t="str">
        <f t="shared" si="11479"/>
        <v>Personal Care0</v>
      </c>
      <c r="G5975" s="193">
        <f t="shared" ref="G5975:M5975" si="11564">G$369</f>
        <v>0</v>
      </c>
      <c r="H5975" s="193">
        <f t="shared" si="11564"/>
        <v>0</v>
      </c>
      <c r="I5975" s="193">
        <f t="shared" si="11564"/>
        <v>0</v>
      </c>
      <c r="J5975" s="193">
        <f t="shared" si="11564"/>
        <v>0</v>
      </c>
      <c r="K5975" s="193">
        <f t="shared" si="11564"/>
        <v>0</v>
      </c>
      <c r="L5975" s="193">
        <f t="shared" si="11564"/>
        <v>0</v>
      </c>
      <c r="M5975" s="193">
        <f t="shared" si="11564"/>
        <v>0</v>
      </c>
      <c r="N5975" s="193" t="str">
        <f t="shared" si="11534"/>
        <v>Personal Care</v>
      </c>
      <c r="AA5975" s="193">
        <f t="shared" si="11481"/>
        <v>0</v>
      </c>
      <c r="AB5975" s="193">
        <f t="shared" ref="AB5975" si="11565">AB$369</f>
        <v>0</v>
      </c>
    </row>
    <row r="5976" spans="1:28" s="188" customFormat="1" ht="17.399999999999999">
      <c r="A5976" s="193" t="str">
        <f t="shared" si="11476"/>
        <v>Personal Care</v>
      </c>
      <c r="B5976" s="193" t="str">
        <f t="shared" si="11477"/>
        <v>0Personal Care</v>
      </c>
      <c r="C5976" s="193" t="str">
        <f t="shared" si="11478"/>
        <v>Personal Care0</v>
      </c>
      <c r="D5976" s="193"/>
      <c r="E5976" s="193"/>
      <c r="F5976" s="193" t="str">
        <f t="shared" si="11479"/>
        <v>Personal Care0</v>
      </c>
      <c r="G5976" s="193">
        <f t="shared" ref="G5976:M5976" si="11566">G$370</f>
        <v>0</v>
      </c>
      <c r="H5976" s="193">
        <f t="shared" si="11566"/>
        <v>0</v>
      </c>
      <c r="I5976" s="193">
        <f t="shared" si="11566"/>
        <v>0</v>
      </c>
      <c r="J5976" s="193">
        <f t="shared" si="11566"/>
        <v>0</v>
      </c>
      <c r="K5976" s="193">
        <f t="shared" si="11566"/>
        <v>0</v>
      </c>
      <c r="L5976" s="193">
        <f t="shared" si="11566"/>
        <v>0</v>
      </c>
      <c r="M5976" s="193">
        <f t="shared" si="11566"/>
        <v>0</v>
      </c>
      <c r="N5976" s="193" t="str">
        <f t="shared" si="11534"/>
        <v>Personal Care</v>
      </c>
      <c r="AA5976" s="193">
        <f t="shared" si="11481"/>
        <v>0</v>
      </c>
      <c r="AB5976" s="193">
        <f t="shared" ref="AB5976" si="11567">AB$370</f>
        <v>0</v>
      </c>
    </row>
    <row r="5977" spans="1:28" s="188" customFormat="1" ht="17.399999999999999">
      <c r="A5977" s="193" t="str">
        <f t="shared" si="11476"/>
        <v>Personal Care</v>
      </c>
      <c r="B5977" s="193" t="str">
        <f t="shared" si="11477"/>
        <v>AM036Personal Care</v>
      </c>
      <c r="C5977" s="193" t="str">
        <f t="shared" si="11478"/>
        <v>Personal CareGaither, Kelli</v>
      </c>
      <c r="D5977" s="193"/>
      <c r="E5977" s="193"/>
      <c r="F5977" s="193" t="str">
        <f t="shared" si="11479"/>
        <v>Personal CareHoffman, Brian</v>
      </c>
      <c r="G5977" s="193" t="str">
        <f t="shared" ref="G5977:M5977" si="11568">G$371</f>
        <v>Hoffman, Brian</v>
      </c>
      <c r="H5977" s="193" t="str">
        <f t="shared" si="11568"/>
        <v>Gaither, Kelli</v>
      </c>
      <c r="I5977" s="193" t="str">
        <f t="shared" si="11568"/>
        <v>AM036</v>
      </c>
      <c r="J5977" s="193" t="str">
        <f t="shared" si="11568"/>
        <v>AMERICAN BROADCASTING COMPANIES, IN</v>
      </c>
      <c r="K5977" s="193" t="str">
        <f t="shared" si="11568"/>
        <v>all</v>
      </c>
      <c r="L5977" s="193" t="str">
        <f t="shared" si="11568"/>
        <v>H2H Performance Video</v>
      </c>
      <c r="M5977" s="193" t="str">
        <f t="shared" si="11568"/>
        <v>TV, Technics</v>
      </c>
      <c r="N5977" s="193" t="str">
        <f t="shared" si="11534"/>
        <v>Personal Care</v>
      </c>
      <c r="AA5977" s="193">
        <f t="shared" si="11481"/>
        <v>0</v>
      </c>
      <c r="AB5977" s="193" t="str">
        <f t="shared" ref="AB5977" si="11569">AB$371</f>
        <v>Gaither, Kelli</v>
      </c>
    </row>
    <row r="5978" spans="1:28" s="188" customFormat="1" ht="17.399999999999999">
      <c r="A5978" s="193" t="str">
        <f t="shared" si="11476"/>
        <v>Personal Care</v>
      </c>
      <c r="B5978" s="193" t="str">
        <f t="shared" si="11477"/>
        <v>AP490Personal Care</v>
      </c>
      <c r="C5978" s="193" t="str">
        <f t="shared" si="11478"/>
        <v>Personal CareGaither, Kelli</v>
      </c>
      <c r="D5978" s="193"/>
      <c r="E5978" s="193"/>
      <c r="F5978" s="193" t="str">
        <f t="shared" si="11479"/>
        <v>Personal CareHoffman, Brian</v>
      </c>
      <c r="G5978" s="193" t="str">
        <f t="shared" ref="G5978:M5978" si="11570">G$372</f>
        <v>Hoffman, Brian</v>
      </c>
      <c r="H5978" s="193" t="str">
        <f t="shared" si="11570"/>
        <v>Gaither, Kelli</v>
      </c>
      <c r="I5978" s="193" t="str">
        <f t="shared" si="11570"/>
        <v>AP490</v>
      </c>
      <c r="J5978" s="193" t="str">
        <f t="shared" si="11570"/>
        <v>APPLE INC</v>
      </c>
      <c r="K5978" s="193" t="str">
        <f t="shared" si="11570"/>
        <v>all</v>
      </c>
      <c r="L5978" s="193" t="str">
        <f t="shared" si="11570"/>
        <v>H2H Performance Video</v>
      </c>
      <c r="M5978" s="193" t="str">
        <f t="shared" si="11570"/>
        <v>TV, Technics</v>
      </c>
      <c r="N5978" s="193" t="str">
        <f t="shared" si="11534"/>
        <v>Personal Care</v>
      </c>
      <c r="AA5978" s="193">
        <f t="shared" si="11481"/>
        <v>0</v>
      </c>
      <c r="AB5978" s="193" t="str">
        <f t="shared" ref="AB5978" si="11571">AB$372</f>
        <v>Gaither, Kelli</v>
      </c>
    </row>
    <row r="5979" spans="1:28" s="188" customFormat="1" ht="17.399999999999999">
      <c r="A5979" s="193" t="str">
        <f t="shared" si="11476"/>
        <v>Personal Care</v>
      </c>
      <c r="B5979" s="193" t="str">
        <f t="shared" si="11477"/>
        <v>B0614Personal Care</v>
      </c>
      <c r="C5979" s="193" t="str">
        <f t="shared" si="11478"/>
        <v>Personal CareGaither, Kelli</v>
      </c>
      <c r="D5979" s="193"/>
      <c r="E5979" s="193"/>
      <c r="F5979" s="193" t="str">
        <f t="shared" si="11479"/>
        <v>Personal CareHoffman, Brian</v>
      </c>
      <c r="G5979" s="193" t="str">
        <f t="shared" ref="G5979:M5979" si="11572">G$373</f>
        <v>Hoffman, Brian</v>
      </c>
      <c r="H5979" s="193" t="str">
        <f t="shared" si="11572"/>
        <v>Gaither, Kelli</v>
      </c>
      <c r="I5979" s="193" t="str">
        <f t="shared" si="11572"/>
        <v>B0614</v>
      </c>
      <c r="J5979" s="193" t="str">
        <f t="shared" si="11572"/>
        <v>022 SOUTH / ABEL CINETECH, INC( PY#</v>
      </c>
      <c r="K5979" s="193" t="str">
        <f t="shared" si="11572"/>
        <v>all</v>
      </c>
      <c r="L5979" s="193">
        <f t="shared" si="11572"/>
        <v>0</v>
      </c>
      <c r="M5979" s="193">
        <f t="shared" si="11572"/>
        <v>0</v>
      </c>
      <c r="N5979" s="193" t="str">
        <f t="shared" si="11534"/>
        <v>Personal Care</v>
      </c>
      <c r="AA5979" s="193">
        <f t="shared" si="11481"/>
        <v>0</v>
      </c>
      <c r="AB5979" s="193" t="str">
        <f t="shared" ref="AB5979" si="11573">AB$373</f>
        <v>Gaither, Kelli</v>
      </c>
    </row>
    <row r="5980" spans="1:28" s="188" customFormat="1" ht="17.399999999999999">
      <c r="A5980" s="193" t="str">
        <f t="shared" si="11476"/>
        <v>Personal Care</v>
      </c>
      <c r="B5980" s="193" t="str">
        <f t="shared" si="11477"/>
        <v>B0648Personal Care</v>
      </c>
      <c r="C5980" s="193" t="str">
        <f t="shared" si="11478"/>
        <v>Personal CareGaither, Kelli</v>
      </c>
      <c r="D5980" s="193"/>
      <c r="E5980" s="193"/>
      <c r="F5980" s="193" t="str">
        <f t="shared" si="11479"/>
        <v>Personal CareHoffman, Brian</v>
      </c>
      <c r="G5980" s="193" t="str">
        <f t="shared" ref="G5980:M5980" si="11574">G$374</f>
        <v>Hoffman, Brian</v>
      </c>
      <c r="H5980" s="193" t="str">
        <f t="shared" si="11574"/>
        <v>Gaither, Kelli</v>
      </c>
      <c r="I5980" s="193" t="str">
        <f t="shared" si="11574"/>
        <v>B0648</v>
      </c>
      <c r="J5980" s="193" t="str">
        <f t="shared" si="11574"/>
        <v>PROFESSIONAL AUDIO &amp; VIDEO SYSTEMS(</v>
      </c>
      <c r="K5980" s="193" t="str">
        <f t="shared" si="11574"/>
        <v>all</v>
      </c>
      <c r="L5980" s="193">
        <f t="shared" si="11574"/>
        <v>0</v>
      </c>
      <c r="M5980" s="193">
        <f t="shared" si="11574"/>
        <v>0</v>
      </c>
      <c r="N5980" s="193" t="str">
        <f t="shared" si="11534"/>
        <v>Personal Care</v>
      </c>
      <c r="AA5980" s="193">
        <f t="shared" si="11481"/>
        <v>0</v>
      </c>
      <c r="AB5980" s="193" t="str">
        <f t="shared" ref="AB5980" si="11575">AB$374</f>
        <v>Gaither, Kelli</v>
      </c>
    </row>
    <row r="5981" spans="1:28" s="188" customFormat="1" ht="17.399999999999999">
      <c r="A5981" s="193" t="str">
        <f t="shared" si="11476"/>
        <v>Personal Care</v>
      </c>
      <c r="B5981" s="193" t="str">
        <f t="shared" si="11477"/>
        <v>B0659Personal Care</v>
      </c>
      <c r="C5981" s="193" t="str">
        <f t="shared" si="11478"/>
        <v>Personal CareGaither, Kelli</v>
      </c>
      <c r="D5981" s="193"/>
      <c r="E5981" s="193"/>
      <c r="F5981" s="193" t="str">
        <f t="shared" si="11479"/>
        <v>Personal CareHoffman, Brian</v>
      </c>
      <c r="G5981" s="193" t="str">
        <f t="shared" ref="G5981:M5981" si="11576">G$375</f>
        <v>Hoffman, Brian</v>
      </c>
      <c r="H5981" s="193" t="str">
        <f t="shared" si="11576"/>
        <v>Gaither, Kelli</v>
      </c>
      <c r="I5981" s="193" t="str">
        <f t="shared" si="11576"/>
        <v>B0659</v>
      </c>
      <c r="J5981" s="193" t="str">
        <f t="shared" si="11576"/>
        <v>MEDIARIGHT, LLC.( PY#69167)</v>
      </c>
      <c r="K5981" s="193" t="str">
        <f t="shared" si="11576"/>
        <v>all</v>
      </c>
      <c r="L5981" s="193">
        <f t="shared" si="11576"/>
        <v>0</v>
      </c>
      <c r="M5981" s="193">
        <f t="shared" si="11576"/>
        <v>0</v>
      </c>
      <c r="N5981" s="193" t="str">
        <f t="shared" si="11534"/>
        <v>Personal Care</v>
      </c>
      <c r="AA5981" s="193">
        <f t="shared" si="11481"/>
        <v>0</v>
      </c>
      <c r="AB5981" s="193" t="str">
        <f t="shared" ref="AB5981" si="11577">AB$375</f>
        <v>Gaither, Kelli</v>
      </c>
    </row>
    <row r="5982" spans="1:28" s="188" customFormat="1" ht="17.399999999999999">
      <c r="A5982" s="193" t="str">
        <f t="shared" si="11476"/>
        <v>Personal Care</v>
      </c>
      <c r="B5982" s="193" t="str">
        <f t="shared" si="11477"/>
        <v>B0716Personal Care</v>
      </c>
      <c r="C5982" s="193" t="str">
        <f t="shared" si="11478"/>
        <v>Personal CareGaither, Kelli</v>
      </c>
      <c r="D5982" s="193"/>
      <c r="E5982" s="193"/>
      <c r="F5982" s="193" t="str">
        <f t="shared" si="11479"/>
        <v>Personal CareHoffman, Brian</v>
      </c>
      <c r="G5982" s="193" t="str">
        <f t="shared" ref="G5982:M5982" si="11578">G$376</f>
        <v>Hoffman, Brian</v>
      </c>
      <c r="H5982" s="193" t="str">
        <f t="shared" si="11578"/>
        <v>Gaither, Kelli</v>
      </c>
      <c r="I5982" s="193" t="str">
        <f t="shared" si="11578"/>
        <v>B0716</v>
      </c>
      <c r="J5982" s="193" t="str">
        <f t="shared" si="11578"/>
        <v>RULE BROADCAST SYSTEMS, INC.( PY#10</v>
      </c>
      <c r="K5982" s="193" t="str">
        <f t="shared" si="11578"/>
        <v>all</v>
      </c>
      <c r="L5982" s="193">
        <f t="shared" si="11578"/>
        <v>0</v>
      </c>
      <c r="M5982" s="193">
        <f t="shared" si="11578"/>
        <v>0</v>
      </c>
      <c r="N5982" s="193" t="str">
        <f t="shared" si="11534"/>
        <v>Personal Care</v>
      </c>
      <c r="AA5982" s="193">
        <f t="shared" si="11481"/>
        <v>0</v>
      </c>
      <c r="AB5982" s="193" t="str">
        <f t="shared" ref="AB5982" si="11579">AB$376</f>
        <v>Gaither, Kelli</v>
      </c>
    </row>
    <row r="5983" spans="1:28" s="188" customFormat="1" ht="17.399999999999999">
      <c r="A5983" s="193" t="str">
        <f t="shared" si="11476"/>
        <v>Personal Care</v>
      </c>
      <c r="B5983" s="193" t="str">
        <f t="shared" si="11477"/>
        <v>B0782Personal Care</v>
      </c>
      <c r="C5983" s="193" t="str">
        <f t="shared" si="11478"/>
        <v>Personal CareGaither, Kelli</v>
      </c>
      <c r="D5983" s="193"/>
      <c r="E5983" s="193"/>
      <c r="F5983" s="193" t="str">
        <f t="shared" si="11479"/>
        <v>Personal CareHoffman, Brian</v>
      </c>
      <c r="G5983" s="193" t="str">
        <f t="shared" ref="G5983:M5983" si="11580">G$377</f>
        <v>Hoffman, Brian</v>
      </c>
      <c r="H5983" s="193" t="str">
        <f t="shared" si="11580"/>
        <v>Gaither, Kelli</v>
      </c>
      <c r="I5983" s="193" t="str">
        <f t="shared" si="11580"/>
        <v>B0782</v>
      </c>
      <c r="J5983" s="193" t="str">
        <f t="shared" si="11580"/>
        <v>18 CONSUMER ELECTRONICS &amp; PHOTO( PY</v>
      </c>
      <c r="K5983" s="193" t="str">
        <f t="shared" si="11580"/>
        <v>all</v>
      </c>
      <c r="L5983" s="193">
        <f t="shared" si="11580"/>
        <v>0</v>
      </c>
      <c r="M5983" s="193">
        <f t="shared" si="11580"/>
        <v>0</v>
      </c>
      <c r="N5983" s="193" t="str">
        <f t="shared" si="11534"/>
        <v>Personal Care</v>
      </c>
      <c r="AA5983" s="193">
        <f t="shared" si="11481"/>
        <v>0</v>
      </c>
      <c r="AB5983" s="193" t="str">
        <f t="shared" ref="AB5983" si="11581">AB$377</f>
        <v>Gaither, Kelli</v>
      </c>
    </row>
    <row r="5984" spans="1:28" s="188" customFormat="1" ht="17.399999999999999">
      <c r="A5984" s="193" t="str">
        <f t="shared" si="11476"/>
        <v>Personal Care</v>
      </c>
      <c r="B5984" s="193" t="str">
        <f t="shared" si="11477"/>
        <v>B0792Personal Care</v>
      </c>
      <c r="C5984" s="193" t="str">
        <f t="shared" si="11478"/>
        <v>Personal CareGaither, Kelli</v>
      </c>
      <c r="D5984" s="193"/>
      <c r="E5984" s="193"/>
      <c r="F5984" s="193" t="str">
        <f t="shared" si="11479"/>
        <v>Personal CareHoffman, Brian</v>
      </c>
      <c r="G5984" s="193" t="str">
        <f t="shared" ref="G5984:M5984" si="11582">G$378</f>
        <v>Hoffman, Brian</v>
      </c>
      <c r="H5984" s="193" t="str">
        <f t="shared" si="11582"/>
        <v>Gaither, Kelli</v>
      </c>
      <c r="I5984" s="193" t="str">
        <f t="shared" si="11582"/>
        <v>B0792</v>
      </c>
      <c r="J5984" s="193" t="str">
        <f t="shared" si="11582"/>
        <v>ENGINEERING AND RECORDING, INC( PY#</v>
      </c>
      <c r="K5984" s="193" t="str">
        <f t="shared" si="11582"/>
        <v>all</v>
      </c>
      <c r="L5984" s="193">
        <f t="shared" si="11582"/>
        <v>0</v>
      </c>
      <c r="M5984" s="193">
        <f t="shared" si="11582"/>
        <v>0</v>
      </c>
      <c r="N5984" s="193" t="str">
        <f t="shared" si="11534"/>
        <v>Personal Care</v>
      </c>
      <c r="AA5984" s="193">
        <f t="shared" si="11481"/>
        <v>0</v>
      </c>
      <c r="AB5984" s="193" t="str">
        <f t="shared" ref="AB5984" si="11583">AB$378</f>
        <v>Gaither, Kelli</v>
      </c>
    </row>
    <row r="5985" spans="1:28" s="188" customFormat="1" ht="17.399999999999999">
      <c r="A5985" s="193" t="str">
        <f t="shared" si="11476"/>
        <v>Personal Care</v>
      </c>
      <c r="B5985" s="193" t="str">
        <f t="shared" si="11477"/>
        <v>B0806Personal Care</v>
      </c>
      <c r="C5985" s="193" t="str">
        <f t="shared" si="11478"/>
        <v>Personal CareGaither, Kelli</v>
      </c>
      <c r="D5985" s="193"/>
      <c r="E5985" s="193"/>
      <c r="F5985" s="193" t="str">
        <f t="shared" si="11479"/>
        <v>Personal CareHoffman, Brian</v>
      </c>
      <c r="G5985" s="193" t="str">
        <f t="shared" ref="G5985:M5985" si="11584">G$379</f>
        <v>Hoffman, Brian</v>
      </c>
      <c r="H5985" s="193" t="str">
        <f t="shared" si="11584"/>
        <v>Gaither, Kelli</v>
      </c>
      <c r="I5985" s="193" t="str">
        <f t="shared" si="11584"/>
        <v>B0806</v>
      </c>
      <c r="J5985" s="193" t="str">
        <f t="shared" si="11584"/>
        <v>EXPRESS VIDEO SUPPLY, INC( PY#10631</v>
      </c>
      <c r="K5985" s="193" t="str">
        <f t="shared" si="11584"/>
        <v>all</v>
      </c>
      <c r="L5985" s="193">
        <f t="shared" si="11584"/>
        <v>0</v>
      </c>
      <c r="M5985" s="193">
        <f t="shared" si="11584"/>
        <v>0</v>
      </c>
      <c r="N5985" s="193" t="str">
        <f t="shared" si="11534"/>
        <v>Personal Care</v>
      </c>
      <c r="AA5985" s="193">
        <f t="shared" si="11481"/>
        <v>0</v>
      </c>
      <c r="AB5985" s="193" t="str">
        <f t="shared" ref="AB5985" si="11585">AB$379</f>
        <v>Gaither, Kelli</v>
      </c>
    </row>
    <row r="5986" spans="1:28" s="188" customFormat="1" ht="17.399999999999999">
      <c r="A5986" s="193" t="str">
        <f t="shared" si="11476"/>
        <v>Personal Care</v>
      </c>
      <c r="B5986" s="193" t="str">
        <f t="shared" si="11477"/>
        <v>B1575Personal Care</v>
      </c>
      <c r="C5986" s="193" t="str">
        <f t="shared" si="11478"/>
        <v>Personal CareGaither, Kelli</v>
      </c>
      <c r="D5986" s="193"/>
      <c r="E5986" s="193"/>
      <c r="F5986" s="193" t="str">
        <f t="shared" si="11479"/>
        <v>Personal CareHoffman, Brian</v>
      </c>
      <c r="G5986" s="193" t="str">
        <f t="shared" ref="G5986:M5986" si="11586">G$380</f>
        <v>Hoffman, Brian</v>
      </c>
      <c r="H5986" s="193" t="str">
        <f t="shared" si="11586"/>
        <v>Gaither, Kelli</v>
      </c>
      <c r="I5986" s="193" t="str">
        <f t="shared" si="11586"/>
        <v>B1575</v>
      </c>
      <c r="J5986" s="193" t="str">
        <f t="shared" si="11586"/>
        <v>DELUXE DIGITAL STUDIOS</v>
      </c>
      <c r="K5986" s="193" t="str">
        <f t="shared" si="11586"/>
        <v>all</v>
      </c>
      <c r="L5986" s="193" t="str">
        <f t="shared" si="11586"/>
        <v>H2H Performance Video</v>
      </c>
      <c r="M5986" s="193" t="str">
        <f t="shared" si="11586"/>
        <v>TV, Technics</v>
      </c>
      <c r="N5986" s="193" t="str">
        <f t="shared" si="11534"/>
        <v>Personal Care</v>
      </c>
      <c r="AA5986" s="193">
        <f t="shared" si="11481"/>
        <v>0</v>
      </c>
      <c r="AB5986" s="193" t="str">
        <f t="shared" ref="AB5986" si="11587">AB$380</f>
        <v>Gaither, Kelli</v>
      </c>
    </row>
    <row r="5987" spans="1:28" s="188" customFormat="1" ht="17.399999999999999">
      <c r="A5987" s="193" t="str">
        <f t="shared" si="11476"/>
        <v>Personal Care</v>
      </c>
      <c r="B5987" s="193" t="str">
        <f t="shared" si="11477"/>
        <v>B2307Personal Care</v>
      </c>
      <c r="C5987" s="193" t="str">
        <f t="shared" si="11478"/>
        <v>Personal CareGaither, Kelli</v>
      </c>
      <c r="D5987" s="193"/>
      <c r="E5987" s="193"/>
      <c r="F5987" s="193" t="str">
        <f t="shared" si="11479"/>
        <v>Personal CareHoffman, Brian</v>
      </c>
      <c r="G5987" s="193" t="str">
        <f t="shared" ref="G5987:M5987" si="11588">G$381</f>
        <v>Hoffman, Brian</v>
      </c>
      <c r="H5987" s="193" t="str">
        <f t="shared" si="11588"/>
        <v>Gaither, Kelli</v>
      </c>
      <c r="I5987" s="193" t="str">
        <f t="shared" si="11588"/>
        <v>B2307</v>
      </c>
      <c r="J5987" s="193" t="str">
        <f t="shared" si="11588"/>
        <v>VIDEOTAPE PRODUCTS INC</v>
      </c>
      <c r="K5987" s="193" t="str">
        <f t="shared" si="11588"/>
        <v>all</v>
      </c>
      <c r="L5987" s="193" t="str">
        <f t="shared" si="11588"/>
        <v>H2H Performance Video</v>
      </c>
      <c r="M5987" s="193" t="str">
        <f t="shared" si="11588"/>
        <v>TV, Technics</v>
      </c>
      <c r="N5987" s="193" t="str">
        <f t="shared" si="11534"/>
        <v>Personal Care</v>
      </c>
      <c r="AA5987" s="193">
        <f t="shared" si="11481"/>
        <v>0</v>
      </c>
      <c r="AB5987" s="193" t="str">
        <f t="shared" ref="AB5987" si="11589">AB$381</f>
        <v>Gaither, Kelli</v>
      </c>
    </row>
    <row r="5988" spans="1:28" s="188" customFormat="1" ht="17.399999999999999">
      <c r="A5988" s="193" t="str">
        <f t="shared" si="11476"/>
        <v>Personal Care</v>
      </c>
      <c r="B5988" s="193" t="str">
        <f t="shared" si="11477"/>
        <v>BD141Personal Care</v>
      </c>
      <c r="C5988" s="193" t="str">
        <f t="shared" si="11478"/>
        <v>Personal CareGaither, Kelli</v>
      </c>
      <c r="D5988" s="193"/>
      <c r="E5988" s="193"/>
      <c r="F5988" s="193" t="str">
        <f t="shared" si="11479"/>
        <v>Personal CareHoffman, Brian</v>
      </c>
      <c r="G5988" s="193" t="str">
        <f t="shared" ref="G5988:M5988" si="11590">G$382</f>
        <v>Hoffman, Brian</v>
      </c>
      <c r="H5988" s="193" t="str">
        <f t="shared" si="11590"/>
        <v>Gaither, Kelli</v>
      </c>
      <c r="I5988" s="193" t="str">
        <f t="shared" si="11590"/>
        <v>BD141</v>
      </c>
      <c r="J5988" s="193" t="str">
        <f t="shared" si="11590"/>
        <v>BERGER BROS. CAMERA EXCHANGE</v>
      </c>
      <c r="K5988" s="193" t="str">
        <f t="shared" si="11590"/>
        <v>all</v>
      </c>
      <c r="L5988" s="193">
        <f t="shared" si="11590"/>
        <v>0</v>
      </c>
      <c r="M5988" s="193">
        <f t="shared" si="11590"/>
        <v>0</v>
      </c>
      <c r="N5988" s="193" t="str">
        <f t="shared" si="11534"/>
        <v>Personal Care</v>
      </c>
      <c r="AA5988" s="193">
        <f t="shared" si="11481"/>
        <v>0</v>
      </c>
      <c r="AB5988" s="193" t="str">
        <f t="shared" ref="AB5988" si="11591">AB$382</f>
        <v>Gaither, Kelli</v>
      </c>
    </row>
    <row r="5989" spans="1:28" s="188" customFormat="1" ht="17.399999999999999">
      <c r="A5989" s="193" t="str">
        <f t="shared" si="11476"/>
        <v>Personal Care</v>
      </c>
      <c r="B5989" s="193" t="str">
        <f t="shared" si="11477"/>
        <v>BE989Personal Care</v>
      </c>
      <c r="C5989" s="193" t="str">
        <f t="shared" si="11478"/>
        <v>Personal CareGaither, Kelli</v>
      </c>
      <c r="D5989" s="193"/>
      <c r="E5989" s="193"/>
      <c r="F5989" s="193" t="str">
        <f t="shared" si="11479"/>
        <v>Personal CareHoffman, Brian</v>
      </c>
      <c r="G5989" s="193" t="str">
        <f t="shared" ref="G5989:M5989" si="11592">G$383</f>
        <v>Hoffman, Brian</v>
      </c>
      <c r="H5989" s="193" t="str">
        <f t="shared" si="11592"/>
        <v>Gaither, Kelli</v>
      </c>
      <c r="I5989" s="193" t="str">
        <f t="shared" si="11592"/>
        <v>BE989</v>
      </c>
      <c r="J5989" s="193" t="str">
        <f t="shared" si="11592"/>
        <v>BEAST NEW YORK</v>
      </c>
      <c r="K5989" s="193" t="str">
        <f t="shared" si="11592"/>
        <v>all</v>
      </c>
      <c r="L5989" s="193" t="str">
        <f t="shared" si="11592"/>
        <v>H2H Performance Video</v>
      </c>
      <c r="M5989" s="193" t="str">
        <f t="shared" si="11592"/>
        <v>TV, Technics</v>
      </c>
      <c r="N5989" s="193" t="str">
        <f t="shared" si="11534"/>
        <v>Personal Care</v>
      </c>
      <c r="AA5989" s="193">
        <f t="shared" si="11481"/>
        <v>0</v>
      </c>
      <c r="AB5989" s="193" t="str">
        <f t="shared" ref="AB5989" si="11593">AB$383</f>
        <v>Gaither, Kelli</v>
      </c>
    </row>
    <row r="5990" spans="1:28" s="188" customFormat="1" ht="17.399999999999999">
      <c r="A5990" s="193" t="str">
        <f t="shared" si="11476"/>
        <v>Personal Care</v>
      </c>
      <c r="B5990" s="193" t="str">
        <f t="shared" si="11477"/>
        <v>BH080Personal Care</v>
      </c>
      <c r="C5990" s="193" t="str">
        <f t="shared" si="11478"/>
        <v>Personal CareGaither, Kelli</v>
      </c>
      <c r="D5990" s="193"/>
      <c r="E5990" s="193"/>
      <c r="F5990" s="193" t="str">
        <f t="shared" si="11479"/>
        <v>Personal CareHoffman, Brian</v>
      </c>
      <c r="G5990" s="193" t="str">
        <f t="shared" ref="G5990:M5990" si="11594">G$384</f>
        <v>Hoffman, Brian</v>
      </c>
      <c r="H5990" s="193" t="str">
        <f t="shared" si="11594"/>
        <v>Gaither, Kelli</v>
      </c>
      <c r="I5990" s="193" t="str">
        <f t="shared" si="11594"/>
        <v>BH080</v>
      </c>
      <c r="J5990" s="193" t="str">
        <f t="shared" si="11594"/>
        <v>BHRS GRP/UTD EDUCATION PURCHASING</v>
      </c>
      <c r="K5990" s="193" t="str">
        <f t="shared" si="11594"/>
        <v>all</v>
      </c>
      <c r="L5990" s="193">
        <f t="shared" si="11594"/>
        <v>0</v>
      </c>
      <c r="M5990" s="193">
        <f t="shared" si="11594"/>
        <v>0</v>
      </c>
      <c r="N5990" s="193" t="str">
        <f t="shared" si="11534"/>
        <v>Personal Care</v>
      </c>
      <c r="AA5990" s="193">
        <f t="shared" si="11481"/>
        <v>0</v>
      </c>
      <c r="AB5990" s="193" t="str">
        <f t="shared" ref="AB5990" si="11595">AB$384</f>
        <v>Gaither, Kelli</v>
      </c>
    </row>
    <row r="5991" spans="1:28" s="188" customFormat="1" ht="17.399999999999999">
      <c r="A5991" s="193" t="str">
        <f t="shared" si="11476"/>
        <v>Personal Care</v>
      </c>
      <c r="B5991" s="193" t="str">
        <f t="shared" si="11477"/>
        <v>BL356Personal Care</v>
      </c>
      <c r="C5991" s="193" t="str">
        <f t="shared" si="11478"/>
        <v>Personal CareGaither, Kelli</v>
      </c>
      <c r="D5991" s="193"/>
      <c r="E5991" s="193"/>
      <c r="F5991" s="193" t="str">
        <f t="shared" si="11479"/>
        <v>Personal CareHoffman, Brian</v>
      </c>
      <c r="G5991" s="193" t="str">
        <f t="shared" ref="G5991:M5991" si="11596">G$385</f>
        <v>Hoffman, Brian</v>
      </c>
      <c r="H5991" s="193" t="str">
        <f t="shared" si="11596"/>
        <v>Gaither, Kelli</v>
      </c>
      <c r="I5991" s="193" t="str">
        <f t="shared" si="11596"/>
        <v>BL356</v>
      </c>
      <c r="J5991" s="193" t="str">
        <f t="shared" si="11596"/>
        <v>BLUEWATER PHOTO</v>
      </c>
      <c r="K5991" s="193" t="str">
        <f t="shared" si="11596"/>
        <v>all</v>
      </c>
      <c r="L5991" s="193">
        <f t="shared" si="11596"/>
        <v>0</v>
      </c>
      <c r="M5991" s="193">
        <f t="shared" si="11596"/>
        <v>0</v>
      </c>
      <c r="N5991" s="193" t="str">
        <f t="shared" si="11534"/>
        <v>Personal Care</v>
      </c>
      <c r="AA5991" s="193">
        <f t="shared" si="11481"/>
        <v>0</v>
      </c>
      <c r="AB5991" s="193" t="str">
        <f t="shared" ref="AB5991" si="11597">AB$385</f>
        <v>Gaither, Kelli</v>
      </c>
    </row>
    <row r="5992" spans="1:28" s="188" customFormat="1" ht="17.399999999999999">
      <c r="A5992" s="193" t="str">
        <f t="shared" si="11476"/>
        <v>Personal Care</v>
      </c>
      <c r="B5992" s="193" t="str">
        <f t="shared" si="11477"/>
        <v>BU952Personal Care</v>
      </c>
      <c r="C5992" s="193" t="str">
        <f t="shared" si="11478"/>
        <v>Personal CareGaither, Kelli</v>
      </c>
      <c r="D5992" s="193"/>
      <c r="E5992" s="193"/>
      <c r="F5992" s="193" t="str">
        <f t="shared" si="11479"/>
        <v>Personal CareHoffman, Brian</v>
      </c>
      <c r="G5992" s="193" t="str">
        <f t="shared" ref="G5992:M5992" si="11598">G$386</f>
        <v>Hoffman, Brian</v>
      </c>
      <c r="H5992" s="193" t="str">
        <f t="shared" si="11598"/>
        <v>Gaither, Kelli</v>
      </c>
      <c r="I5992" s="193" t="str">
        <f t="shared" si="11598"/>
        <v>BU952</v>
      </c>
      <c r="J5992" s="193" t="str">
        <f t="shared" si="11598"/>
        <v>BURKE CAMERA INC</v>
      </c>
      <c r="K5992" s="193" t="str">
        <f t="shared" si="11598"/>
        <v>all</v>
      </c>
      <c r="L5992" s="193">
        <f t="shared" si="11598"/>
        <v>0</v>
      </c>
      <c r="M5992" s="193">
        <f t="shared" si="11598"/>
        <v>0</v>
      </c>
      <c r="N5992" s="193" t="str">
        <f t="shared" si="11534"/>
        <v>Personal Care</v>
      </c>
      <c r="AA5992" s="193">
        <f t="shared" si="11481"/>
        <v>0</v>
      </c>
      <c r="AB5992" s="193" t="str">
        <f t="shared" ref="AB5992" si="11599">AB$386</f>
        <v>Gaither, Kelli</v>
      </c>
    </row>
    <row r="5993" spans="1:28" s="188" customFormat="1" ht="17.399999999999999">
      <c r="A5993" s="193" t="str">
        <f t="shared" si="11476"/>
        <v>Personal Care</v>
      </c>
      <c r="B5993" s="193" t="str">
        <f t="shared" si="11477"/>
        <v>DH030Personal Care</v>
      </c>
      <c r="C5993" s="193" t="str">
        <f t="shared" si="11478"/>
        <v>Personal CareGaither, Kelli</v>
      </c>
      <c r="D5993" s="193"/>
      <c r="E5993" s="193"/>
      <c r="F5993" s="193" t="str">
        <f t="shared" si="11479"/>
        <v>Personal CareHoffman, Brian</v>
      </c>
      <c r="G5993" s="193" t="str">
        <f t="shared" ref="G5993:M5993" si="11600">G$387</f>
        <v>Hoffman, Brian</v>
      </c>
      <c r="H5993" s="193" t="str">
        <f t="shared" si="11600"/>
        <v>Gaither, Kelli</v>
      </c>
      <c r="I5993" s="193" t="str">
        <f t="shared" si="11600"/>
        <v>DH030</v>
      </c>
      <c r="J5993" s="193" t="str">
        <f t="shared" si="11600"/>
        <v>D &amp; H DIST. CO</v>
      </c>
      <c r="K5993" s="193" t="str">
        <f t="shared" si="11600"/>
        <v>all</v>
      </c>
      <c r="L5993" s="193">
        <f t="shared" si="11600"/>
        <v>0</v>
      </c>
      <c r="M5993" s="193">
        <f t="shared" si="11600"/>
        <v>0</v>
      </c>
      <c r="N5993" s="193" t="str">
        <f t="shared" si="11534"/>
        <v>Personal Care</v>
      </c>
      <c r="AA5993" s="193">
        <f t="shared" si="11481"/>
        <v>0</v>
      </c>
      <c r="AB5993" s="193" t="str">
        <f t="shared" ref="AB5993" si="11601">AB$387</f>
        <v>Gaither, Kelli</v>
      </c>
    </row>
    <row r="5994" spans="1:28" s="188" customFormat="1" ht="17.399999999999999">
      <c r="A5994" s="193" t="str">
        <f t="shared" si="11476"/>
        <v>Personal Care</v>
      </c>
      <c r="B5994" s="193" t="str">
        <f t="shared" si="11477"/>
        <v>DW001Personal Care</v>
      </c>
      <c r="C5994" s="193" t="str">
        <f t="shared" si="11478"/>
        <v>Personal CareGaither, Kelli</v>
      </c>
      <c r="D5994" s="193"/>
      <c r="E5994" s="193"/>
      <c r="F5994" s="193" t="str">
        <f t="shared" si="11479"/>
        <v>Personal CareHoffman, Brian</v>
      </c>
      <c r="G5994" s="193" t="str">
        <f t="shared" ref="G5994:M5994" si="11602">G$388</f>
        <v>Hoffman, Brian</v>
      </c>
      <c r="H5994" s="193" t="str">
        <f t="shared" si="11602"/>
        <v>Gaither, Kelli</v>
      </c>
      <c r="I5994" s="193" t="str">
        <f t="shared" si="11602"/>
        <v>DW001</v>
      </c>
      <c r="J5994" s="193" t="str">
        <f t="shared" si="11602"/>
        <v>BRAZO'S DIST.</v>
      </c>
      <c r="K5994" s="193" t="str">
        <f t="shared" si="11602"/>
        <v>all</v>
      </c>
      <c r="L5994" s="193">
        <f t="shared" si="11602"/>
        <v>0</v>
      </c>
      <c r="M5994" s="193">
        <f t="shared" si="11602"/>
        <v>0</v>
      </c>
      <c r="N5994" s="193" t="str">
        <f t="shared" si="11534"/>
        <v>Personal Care</v>
      </c>
      <c r="AA5994" s="193">
        <f t="shared" si="11481"/>
        <v>0</v>
      </c>
      <c r="AB5994" s="193" t="str">
        <f t="shared" ref="AB5994" si="11603">AB$388</f>
        <v>Gaither, Kelli</v>
      </c>
    </row>
    <row r="5995" spans="1:28" s="188" customFormat="1" ht="17.399999999999999">
      <c r="A5995" s="193" t="str">
        <f t="shared" si="11476"/>
        <v>Personal Care</v>
      </c>
      <c r="B5995" s="193" t="str">
        <f t="shared" si="11477"/>
        <v>EA402Personal Care</v>
      </c>
      <c r="C5995" s="193" t="str">
        <f t="shared" si="11478"/>
        <v>Personal CareGaither, Kelli</v>
      </c>
      <c r="D5995" s="193"/>
      <c r="E5995" s="193"/>
      <c r="F5995" s="193" t="str">
        <f t="shared" si="11479"/>
        <v>Personal CareHoffman, Brian</v>
      </c>
      <c r="G5995" s="193" t="str">
        <f t="shared" ref="G5995:M5995" si="11604">G$389</f>
        <v>Hoffman, Brian</v>
      </c>
      <c r="H5995" s="193" t="str">
        <f t="shared" si="11604"/>
        <v>Gaither, Kelli</v>
      </c>
      <c r="I5995" s="193" t="str">
        <f t="shared" si="11604"/>
        <v>EA402</v>
      </c>
      <c r="J5995" s="193" t="str">
        <f t="shared" si="11604"/>
        <v>E&amp;S INTERNATIONAL ENTERPRISES INC</v>
      </c>
      <c r="K5995" s="193" t="str">
        <f t="shared" si="11604"/>
        <v>all</v>
      </c>
      <c r="L5995" s="193">
        <f t="shared" si="11604"/>
        <v>0</v>
      </c>
      <c r="M5995" s="193">
        <f t="shared" si="11604"/>
        <v>0</v>
      </c>
      <c r="N5995" s="193" t="str">
        <f t="shared" si="11534"/>
        <v>Personal Care</v>
      </c>
      <c r="AA5995" s="193">
        <f t="shared" si="11481"/>
        <v>0</v>
      </c>
      <c r="AB5995" s="193" t="str">
        <f t="shared" ref="AB5995" si="11605">AB$389</f>
        <v>Gaither, Kelli</v>
      </c>
    </row>
    <row r="5996" spans="1:28" s="188" customFormat="1" ht="17.399999999999999">
      <c r="A5996" s="193" t="str">
        <f t="shared" si="11476"/>
        <v>Personal Care</v>
      </c>
      <c r="B5996" s="193" t="str">
        <f t="shared" si="11477"/>
        <v>FC065Personal Care</v>
      </c>
      <c r="C5996" s="193" t="str">
        <f t="shared" si="11478"/>
        <v>Personal CareGaither, Kelli</v>
      </c>
      <c r="D5996" s="193"/>
      <c r="E5996" s="193"/>
      <c r="F5996" s="193" t="str">
        <f t="shared" si="11479"/>
        <v>Personal CareHoffman, Brian</v>
      </c>
      <c r="G5996" s="193" t="str">
        <f t="shared" ref="G5996:M5996" si="11606">G$390</f>
        <v>Hoffman, Brian</v>
      </c>
      <c r="H5996" s="193" t="str">
        <f t="shared" si="11606"/>
        <v>Gaither, Kelli</v>
      </c>
      <c r="I5996" s="193" t="str">
        <f t="shared" si="11606"/>
        <v>FC065</v>
      </c>
      <c r="J5996" s="193" t="str">
        <f t="shared" si="11606"/>
        <v>FRANKLIN CASH REGIST</v>
      </c>
      <c r="K5996" s="193" t="str">
        <f t="shared" si="11606"/>
        <v>all</v>
      </c>
      <c r="L5996" s="193">
        <f t="shared" si="11606"/>
        <v>0</v>
      </c>
      <c r="M5996" s="193">
        <f t="shared" si="11606"/>
        <v>0</v>
      </c>
      <c r="N5996" s="193" t="str">
        <f t="shared" si="11534"/>
        <v>Personal Care</v>
      </c>
      <c r="AA5996" s="193">
        <f t="shared" si="11481"/>
        <v>0</v>
      </c>
      <c r="AB5996" s="193" t="str">
        <f t="shared" ref="AB5996" si="11607">AB$390</f>
        <v>Gaither, Kelli</v>
      </c>
    </row>
    <row r="5997" spans="1:28" s="188" customFormat="1" ht="17.399999999999999">
      <c r="A5997" s="193" t="str">
        <f t="shared" si="11476"/>
        <v>Personal Care</v>
      </c>
      <c r="B5997" s="193" t="str">
        <f t="shared" si="11477"/>
        <v>FO512Personal Care</v>
      </c>
      <c r="C5997" s="193" t="str">
        <f t="shared" si="11478"/>
        <v>Personal CareGaither, Kelli</v>
      </c>
      <c r="D5997" s="193"/>
      <c r="E5997" s="193"/>
      <c r="F5997" s="193" t="str">
        <f t="shared" si="11479"/>
        <v>Personal CareHoffman, Brian</v>
      </c>
      <c r="G5997" s="193" t="str">
        <f t="shared" ref="G5997:M5997" si="11608">G$391</f>
        <v>Hoffman, Brian</v>
      </c>
      <c r="H5997" s="193" t="str">
        <f t="shared" si="11608"/>
        <v>Gaither, Kelli</v>
      </c>
      <c r="I5997" s="193" t="str">
        <f t="shared" si="11608"/>
        <v>FO512</v>
      </c>
      <c r="J5997" s="193" t="str">
        <f t="shared" si="11608"/>
        <v>FOTO-CARE LTD</v>
      </c>
      <c r="K5997" s="193" t="str">
        <f t="shared" si="11608"/>
        <v>all</v>
      </c>
      <c r="L5997" s="193">
        <f t="shared" si="11608"/>
        <v>0</v>
      </c>
      <c r="M5997" s="193">
        <f t="shared" si="11608"/>
        <v>0</v>
      </c>
      <c r="N5997" s="193" t="str">
        <f t="shared" si="11534"/>
        <v>Personal Care</v>
      </c>
      <c r="AA5997" s="193">
        <f t="shared" si="11481"/>
        <v>0</v>
      </c>
      <c r="AB5997" s="193" t="str">
        <f t="shared" ref="AB5997" si="11609">AB$391</f>
        <v>Gaither, Kelli</v>
      </c>
    </row>
    <row r="5998" spans="1:28" s="188" customFormat="1" ht="17.399999999999999">
      <c r="A5998" s="193" t="str">
        <f t="shared" ref="A5998:A6043" si="11610">T$19</f>
        <v>Personal Care</v>
      </c>
      <c r="B5998" s="193" t="str">
        <f t="shared" ref="B5998:B6043" si="11611">CONCATENATE(I5998,A5998)</f>
        <v>GR025Personal Care</v>
      </c>
      <c r="C5998" s="193" t="str">
        <f t="shared" ref="C5998:C6043" si="11612">CONCATENATE(A5998,H5998)</f>
        <v>Personal CareGaither, Kelli</v>
      </c>
      <c r="D5998" s="193"/>
      <c r="E5998" s="193"/>
      <c r="F5998" s="193" t="str">
        <f t="shared" ref="F5998:F6043" si="11613">CONCATENATE(A5998,G5998)</f>
        <v>Personal CareHoffman, Brian</v>
      </c>
      <c r="G5998" s="193" t="str">
        <f t="shared" ref="G5998:M5998" si="11614">G$392</f>
        <v>Hoffman, Brian</v>
      </c>
      <c r="H5998" s="193" t="str">
        <f t="shared" si="11614"/>
        <v>Gaither, Kelli</v>
      </c>
      <c r="I5998" s="193" t="str">
        <f t="shared" si="11614"/>
        <v>GR025</v>
      </c>
      <c r="J5998" s="193" t="str">
        <f t="shared" si="11614"/>
        <v>GRAYBAR ELECTRIC CO.</v>
      </c>
      <c r="K5998" s="193" t="str">
        <f t="shared" si="11614"/>
        <v>all</v>
      </c>
      <c r="L5998" s="193">
        <f t="shared" si="11614"/>
        <v>0</v>
      </c>
      <c r="M5998" s="193">
        <f t="shared" si="11614"/>
        <v>0</v>
      </c>
      <c r="N5998" s="193" t="str">
        <f t="shared" si="11534"/>
        <v>Personal Care</v>
      </c>
      <c r="AA5998" s="193">
        <f t="shared" ref="AA5998:AA6043" si="11615">AT$19</f>
        <v>0</v>
      </c>
      <c r="AB5998" s="193" t="str">
        <f t="shared" ref="AB5998" si="11616">AB$392</f>
        <v>Gaither, Kelli</v>
      </c>
    </row>
    <row r="5999" spans="1:28" s="188" customFormat="1" ht="17.399999999999999">
      <c r="A5999" s="193" t="str">
        <f t="shared" si="11610"/>
        <v>Personal Care</v>
      </c>
      <c r="B5999" s="193" t="str">
        <f t="shared" si="11611"/>
        <v>GR843Personal Care</v>
      </c>
      <c r="C5999" s="193" t="str">
        <f t="shared" si="11612"/>
        <v>Personal CareGaither, Kelli</v>
      </c>
      <c r="D5999" s="193"/>
      <c r="E5999" s="193"/>
      <c r="F5999" s="193" t="str">
        <f t="shared" si="11613"/>
        <v>Personal CareHoffman, Brian</v>
      </c>
      <c r="G5999" s="193" t="str">
        <f t="shared" ref="G5999:M5999" si="11617">G$393</f>
        <v>Hoffman, Brian</v>
      </c>
      <c r="H5999" s="193" t="str">
        <f t="shared" si="11617"/>
        <v>Gaither, Kelli</v>
      </c>
      <c r="I5999" s="193" t="str">
        <f t="shared" si="11617"/>
        <v>GR843</v>
      </c>
      <c r="J5999" s="193" t="str">
        <f t="shared" si="11617"/>
        <v>GREEN MOUNTAIN CAMERA LLC</v>
      </c>
      <c r="K5999" s="193" t="str">
        <f t="shared" si="11617"/>
        <v>all</v>
      </c>
      <c r="L5999" s="193">
        <f t="shared" si="11617"/>
        <v>0</v>
      </c>
      <c r="M5999" s="193">
        <f t="shared" si="11617"/>
        <v>0</v>
      </c>
      <c r="N5999" s="193" t="str">
        <f t="shared" si="11534"/>
        <v>Personal Care</v>
      </c>
      <c r="AA5999" s="193">
        <f t="shared" si="11615"/>
        <v>0</v>
      </c>
      <c r="AB5999" s="193" t="str">
        <f t="shared" ref="AB5999" si="11618">AB$393</f>
        <v>Gaither, Kelli</v>
      </c>
    </row>
    <row r="6000" spans="1:28" s="188" customFormat="1" ht="17.399999999999999">
      <c r="A6000" s="193" t="str">
        <f t="shared" si="11610"/>
        <v>Personal Care</v>
      </c>
      <c r="B6000" s="193" t="str">
        <f t="shared" si="11611"/>
        <v>HA215Personal Care</v>
      </c>
      <c r="C6000" s="193" t="str">
        <f t="shared" si="11612"/>
        <v>Personal CareGaither, Kelli</v>
      </c>
      <c r="D6000" s="193"/>
      <c r="E6000" s="193"/>
      <c r="F6000" s="193" t="str">
        <f t="shared" si="11613"/>
        <v>Personal CareHoffman, Brian</v>
      </c>
      <c r="G6000" s="193" t="str">
        <f t="shared" ref="G6000:M6000" si="11619">G$394</f>
        <v>Hoffman, Brian</v>
      </c>
      <c r="H6000" s="193" t="str">
        <f t="shared" si="11619"/>
        <v>Gaither, Kelli</v>
      </c>
      <c r="I6000" s="193" t="str">
        <f t="shared" si="11619"/>
        <v>HA215</v>
      </c>
      <c r="J6000" s="193" t="str">
        <f t="shared" si="11619"/>
        <v>HARCO INDUSTRIES INC</v>
      </c>
      <c r="K6000" s="193" t="str">
        <f t="shared" si="11619"/>
        <v>all</v>
      </c>
      <c r="L6000" s="193">
        <f t="shared" si="11619"/>
        <v>0</v>
      </c>
      <c r="M6000" s="193">
        <f t="shared" si="11619"/>
        <v>0</v>
      </c>
      <c r="N6000" s="193" t="str">
        <f t="shared" si="11534"/>
        <v>Personal Care</v>
      </c>
      <c r="AA6000" s="193">
        <f t="shared" si="11615"/>
        <v>0</v>
      </c>
      <c r="AB6000" s="193" t="str">
        <f t="shared" ref="AB6000" si="11620">AB$394</f>
        <v>Gaither, Kelli</v>
      </c>
    </row>
    <row r="6001" spans="1:28" s="188" customFormat="1" ht="17.399999999999999">
      <c r="A6001" s="193" t="str">
        <f t="shared" si="11610"/>
        <v>Personal Care</v>
      </c>
      <c r="B6001" s="193" t="str">
        <f t="shared" si="11611"/>
        <v>HI001Personal Care</v>
      </c>
      <c r="C6001" s="193" t="str">
        <f t="shared" si="11612"/>
        <v>Personal CareGaither, Kelli</v>
      </c>
      <c r="D6001" s="193"/>
      <c r="E6001" s="193"/>
      <c r="F6001" s="193" t="str">
        <f t="shared" si="11613"/>
        <v>Personal CareHoffman, Brian</v>
      </c>
      <c r="G6001" s="193" t="str">
        <f t="shared" ref="G6001:M6001" si="11621">G$395</f>
        <v>Hoffman, Brian</v>
      </c>
      <c r="H6001" s="193" t="str">
        <f t="shared" si="11621"/>
        <v>Gaither, Kelli</v>
      </c>
      <c r="I6001" s="193" t="str">
        <f t="shared" si="11621"/>
        <v>HI001</v>
      </c>
      <c r="J6001" s="193" t="str">
        <f t="shared" si="11621"/>
        <v>HINDA INC.</v>
      </c>
      <c r="K6001" s="193" t="str">
        <f t="shared" si="11621"/>
        <v>all</v>
      </c>
      <c r="L6001" s="193">
        <f t="shared" si="11621"/>
        <v>0</v>
      </c>
      <c r="M6001" s="193">
        <f t="shared" si="11621"/>
        <v>0</v>
      </c>
      <c r="N6001" s="193" t="str">
        <f t="shared" si="11534"/>
        <v>Personal Care</v>
      </c>
      <c r="AA6001" s="193">
        <f t="shared" si="11615"/>
        <v>0</v>
      </c>
      <c r="AB6001" s="193" t="str">
        <f t="shared" ref="AB6001" si="11622">AB$395</f>
        <v>Gaither, Kelli</v>
      </c>
    </row>
    <row r="6002" spans="1:28" s="188" customFormat="1" ht="17.399999999999999">
      <c r="A6002" s="193" t="str">
        <f t="shared" si="11610"/>
        <v>Personal Care</v>
      </c>
      <c r="B6002" s="193" t="str">
        <f t="shared" si="11611"/>
        <v>IM266Personal Care</v>
      </c>
      <c r="C6002" s="193" t="str">
        <f t="shared" si="11612"/>
        <v>Personal CareGaither, Kelli</v>
      </c>
      <c r="D6002" s="193"/>
      <c r="E6002" s="193"/>
      <c r="F6002" s="193" t="str">
        <f t="shared" si="11613"/>
        <v>Personal CareHoffman, Brian</v>
      </c>
      <c r="G6002" s="193" t="str">
        <f t="shared" ref="G6002:M6002" si="11623">G$396</f>
        <v>Hoffman, Brian</v>
      </c>
      <c r="H6002" s="193" t="str">
        <f t="shared" si="11623"/>
        <v>Gaither, Kelli</v>
      </c>
      <c r="I6002" s="193" t="str">
        <f t="shared" si="11623"/>
        <v>IM266</v>
      </c>
      <c r="J6002" s="193" t="str">
        <f t="shared" si="11623"/>
        <v>IMAGE LOGISTICS</v>
      </c>
      <c r="K6002" s="193" t="str">
        <f t="shared" si="11623"/>
        <v>all</v>
      </c>
      <c r="L6002" s="193">
        <f t="shared" si="11623"/>
        <v>0</v>
      </c>
      <c r="M6002" s="193">
        <f t="shared" si="11623"/>
        <v>0</v>
      </c>
      <c r="N6002" s="193" t="str">
        <f t="shared" si="11534"/>
        <v>Personal Care</v>
      </c>
      <c r="AA6002" s="193">
        <f t="shared" si="11615"/>
        <v>0</v>
      </c>
      <c r="AB6002" s="193" t="str">
        <f t="shared" ref="AB6002" si="11624">AB$396</f>
        <v>Gaither, Kelli</v>
      </c>
    </row>
    <row r="6003" spans="1:28" s="188" customFormat="1" ht="17.399999999999999">
      <c r="A6003" s="193" t="str">
        <f t="shared" si="11610"/>
        <v>Personal Care</v>
      </c>
      <c r="B6003" s="193" t="str">
        <f t="shared" si="11611"/>
        <v>J0028Personal Care</v>
      </c>
      <c r="C6003" s="193" t="str">
        <f t="shared" si="11612"/>
        <v>Personal CareGaither, Kelli</v>
      </c>
      <c r="D6003" s="193"/>
      <c r="E6003" s="193"/>
      <c r="F6003" s="193" t="str">
        <f t="shared" si="11613"/>
        <v>Personal CareHoffman, Brian</v>
      </c>
      <c r="G6003" s="193" t="str">
        <f t="shared" ref="G6003:M6003" si="11625">G$397</f>
        <v>Hoffman, Brian</v>
      </c>
      <c r="H6003" s="193" t="str">
        <f t="shared" si="11625"/>
        <v>Gaither, Kelli</v>
      </c>
      <c r="I6003" s="193" t="str">
        <f t="shared" si="11625"/>
        <v>J0028</v>
      </c>
      <c r="J6003" s="193" t="str">
        <f t="shared" si="11625"/>
        <v>ACCESS A/V LLC</v>
      </c>
      <c r="K6003" s="193" t="str">
        <f t="shared" si="11625"/>
        <v>all</v>
      </c>
      <c r="L6003" s="193">
        <f t="shared" si="11625"/>
        <v>0</v>
      </c>
      <c r="M6003" s="193">
        <f t="shared" si="11625"/>
        <v>0</v>
      </c>
      <c r="N6003" s="193" t="str">
        <f t="shared" si="11534"/>
        <v>Personal Care</v>
      </c>
      <c r="AA6003" s="193">
        <f t="shared" si="11615"/>
        <v>0</v>
      </c>
      <c r="AB6003" s="193" t="str">
        <f t="shared" ref="AB6003" si="11626">AB$397</f>
        <v>Gaither, Kelli</v>
      </c>
    </row>
    <row r="6004" spans="1:28" s="188" customFormat="1" ht="17.399999999999999">
      <c r="A6004" s="193" t="str">
        <f t="shared" si="11610"/>
        <v>Personal Care</v>
      </c>
      <c r="B6004" s="193" t="str">
        <f t="shared" si="11611"/>
        <v>JA581Personal Care</v>
      </c>
      <c r="C6004" s="193" t="str">
        <f t="shared" si="11612"/>
        <v>Personal CareGaither, Kelli</v>
      </c>
      <c r="D6004" s="193"/>
      <c r="E6004" s="193"/>
      <c r="F6004" s="193" t="str">
        <f t="shared" si="11613"/>
        <v>Personal CareHoffman, Brian</v>
      </c>
      <c r="G6004" s="193" t="str">
        <f t="shared" ref="G6004:M6004" si="11627">G$398</f>
        <v>Hoffman, Brian</v>
      </c>
      <c r="H6004" s="193" t="str">
        <f t="shared" si="11627"/>
        <v>Gaither, Kelli</v>
      </c>
      <c r="I6004" s="193" t="str">
        <f t="shared" si="11627"/>
        <v>JA581</v>
      </c>
      <c r="J6004" s="193" t="str">
        <f t="shared" si="11627"/>
        <v>JALUX AMERICA'S INC</v>
      </c>
      <c r="K6004" s="193" t="str">
        <f t="shared" si="11627"/>
        <v>all</v>
      </c>
      <c r="L6004" s="193">
        <f t="shared" si="11627"/>
        <v>0</v>
      </c>
      <c r="M6004" s="193">
        <f t="shared" si="11627"/>
        <v>0</v>
      </c>
      <c r="N6004" s="193" t="str">
        <f t="shared" si="11534"/>
        <v>Personal Care</v>
      </c>
      <c r="AA6004" s="193">
        <f t="shared" si="11615"/>
        <v>0</v>
      </c>
      <c r="AB6004" s="193" t="str">
        <f t="shared" ref="AB6004" si="11628">AB$398</f>
        <v>Gaither, Kelli</v>
      </c>
    </row>
    <row r="6005" spans="1:28" s="188" customFormat="1" ht="17.399999999999999">
      <c r="A6005" s="193" t="str">
        <f t="shared" si="11610"/>
        <v>Personal Care</v>
      </c>
      <c r="B6005" s="193" t="str">
        <f t="shared" si="11611"/>
        <v>JH020Personal Care</v>
      </c>
      <c r="C6005" s="193" t="str">
        <f t="shared" si="11612"/>
        <v>Personal CareGaither, Kelli</v>
      </c>
      <c r="D6005" s="193"/>
      <c r="E6005" s="193"/>
      <c r="F6005" s="193" t="str">
        <f t="shared" si="11613"/>
        <v>Personal CareHoffman, Brian</v>
      </c>
      <c r="G6005" s="193" t="str">
        <f t="shared" ref="G6005:M6005" si="11629">G$399</f>
        <v>Hoffman, Brian</v>
      </c>
      <c r="H6005" s="193" t="str">
        <f t="shared" si="11629"/>
        <v>Gaither, Kelli</v>
      </c>
      <c r="I6005" s="193" t="str">
        <f t="shared" si="11629"/>
        <v>JH020</v>
      </c>
      <c r="J6005" s="193" t="str">
        <f t="shared" si="11629"/>
        <v>JHAM INTERNATIONAL C</v>
      </c>
      <c r="K6005" s="193" t="str">
        <f t="shared" si="11629"/>
        <v>all</v>
      </c>
      <c r="L6005" s="193">
        <f t="shared" si="11629"/>
        <v>0</v>
      </c>
      <c r="M6005" s="193">
        <f t="shared" si="11629"/>
        <v>0</v>
      </c>
      <c r="N6005" s="193" t="str">
        <f t="shared" si="11534"/>
        <v>Personal Care</v>
      </c>
      <c r="AA6005" s="193">
        <f t="shared" si="11615"/>
        <v>0</v>
      </c>
      <c r="AB6005" s="193" t="str">
        <f t="shared" ref="AB6005" si="11630">AB$399</f>
        <v>Gaither, Kelli</v>
      </c>
    </row>
    <row r="6006" spans="1:28" s="188" customFormat="1" ht="17.399999999999999">
      <c r="A6006" s="193" t="str">
        <f t="shared" si="11610"/>
        <v>Personal Care</v>
      </c>
      <c r="B6006" s="193" t="str">
        <f t="shared" si="11611"/>
        <v>LA020Personal Care</v>
      </c>
      <c r="C6006" s="193" t="str">
        <f t="shared" si="11612"/>
        <v>Personal CareGaither, Kelli</v>
      </c>
      <c r="D6006" s="193"/>
      <c r="E6006" s="193"/>
      <c r="F6006" s="193" t="str">
        <f t="shared" si="11613"/>
        <v>Personal CareHoffman, Brian</v>
      </c>
      <c r="G6006" s="193" t="str">
        <f t="shared" ref="G6006:M6006" si="11631">G$400</f>
        <v>Hoffman, Brian</v>
      </c>
      <c r="H6006" s="193" t="str">
        <f t="shared" si="11631"/>
        <v>Gaither, Kelli</v>
      </c>
      <c r="I6006" s="193" t="str">
        <f t="shared" si="11631"/>
        <v>LA020</v>
      </c>
      <c r="J6006" s="193" t="str">
        <f t="shared" si="11631"/>
        <v>LAPINE ASSOCIATES IN</v>
      </c>
      <c r="K6006" s="193" t="str">
        <f t="shared" si="11631"/>
        <v>all</v>
      </c>
      <c r="L6006" s="193">
        <f t="shared" si="11631"/>
        <v>0</v>
      </c>
      <c r="M6006" s="193">
        <f t="shared" si="11631"/>
        <v>0</v>
      </c>
      <c r="N6006" s="193" t="str">
        <f t="shared" si="11534"/>
        <v>Personal Care</v>
      </c>
      <c r="AA6006" s="193">
        <f t="shared" si="11615"/>
        <v>0</v>
      </c>
      <c r="AB6006" s="193" t="str">
        <f t="shared" ref="AB6006" si="11632">AB$400</f>
        <v>Gaither, Kelli</v>
      </c>
    </row>
    <row r="6007" spans="1:28" s="188" customFormat="1" ht="17.399999999999999">
      <c r="A6007" s="193" t="str">
        <f t="shared" si="11610"/>
        <v>Personal Care</v>
      </c>
      <c r="B6007" s="193" t="str">
        <f t="shared" si="11611"/>
        <v>LI722Personal Care</v>
      </c>
      <c r="C6007" s="193" t="str">
        <f t="shared" si="11612"/>
        <v>Personal CareGaither, Kelli</v>
      </c>
      <c r="D6007" s="193"/>
      <c r="E6007" s="193"/>
      <c r="F6007" s="193" t="str">
        <f t="shared" si="11613"/>
        <v>Personal CareHoffman, Brian</v>
      </c>
      <c r="G6007" s="193" t="str">
        <f t="shared" ref="G6007:M6007" si="11633">G$401</f>
        <v>Hoffman, Brian</v>
      </c>
      <c r="H6007" s="193" t="str">
        <f t="shared" si="11633"/>
        <v>Gaither, Kelli</v>
      </c>
      <c r="I6007" s="193" t="str">
        <f t="shared" si="11633"/>
        <v>LI722</v>
      </c>
      <c r="J6007" s="193" t="str">
        <f t="shared" si="11633"/>
        <v>LIFETOUCH NATIONAL SCHOOL STUDIOS I</v>
      </c>
      <c r="K6007" s="193" t="str">
        <f t="shared" si="11633"/>
        <v>all</v>
      </c>
      <c r="L6007" s="193">
        <f t="shared" si="11633"/>
        <v>0</v>
      </c>
      <c r="M6007" s="193">
        <f t="shared" si="11633"/>
        <v>0</v>
      </c>
      <c r="N6007" s="193" t="str">
        <f t="shared" si="11534"/>
        <v>Personal Care</v>
      </c>
      <c r="AA6007" s="193">
        <f t="shared" si="11615"/>
        <v>0</v>
      </c>
      <c r="AB6007" s="193" t="str">
        <f t="shared" ref="AB6007" si="11634">AB$401</f>
        <v>Gaither, Kelli</v>
      </c>
    </row>
    <row r="6008" spans="1:28" s="188" customFormat="1" ht="17.399999999999999">
      <c r="A6008" s="193" t="str">
        <f t="shared" si="11610"/>
        <v>Personal Care</v>
      </c>
      <c r="B6008" s="193" t="str">
        <f t="shared" si="11611"/>
        <v>MI690Personal Care</v>
      </c>
      <c r="C6008" s="193" t="str">
        <f t="shared" si="11612"/>
        <v>Personal CareGaither, Kelli</v>
      </c>
      <c r="D6008" s="193"/>
      <c r="E6008" s="193"/>
      <c r="F6008" s="193" t="str">
        <f t="shared" si="11613"/>
        <v>Personal CareHoffman, Brian</v>
      </c>
      <c r="G6008" s="193" t="str">
        <f t="shared" ref="G6008:M6008" si="11635">G$402</f>
        <v>Hoffman, Brian</v>
      </c>
      <c r="H6008" s="193" t="str">
        <f t="shared" si="11635"/>
        <v>Gaither, Kelli</v>
      </c>
      <c r="I6008" s="193" t="str">
        <f t="shared" si="11635"/>
        <v>MI690</v>
      </c>
      <c r="J6008" s="193" t="str">
        <f t="shared" si="11635"/>
        <v>MIRA ENTERPRISE</v>
      </c>
      <c r="K6008" s="193" t="str">
        <f t="shared" si="11635"/>
        <v>all</v>
      </c>
      <c r="L6008" s="193">
        <f t="shared" si="11635"/>
        <v>0</v>
      </c>
      <c r="M6008" s="193">
        <f t="shared" si="11635"/>
        <v>0</v>
      </c>
      <c r="N6008" s="193" t="str">
        <f t="shared" si="11534"/>
        <v>Personal Care</v>
      </c>
      <c r="AA6008" s="193">
        <f t="shared" si="11615"/>
        <v>0</v>
      </c>
      <c r="AB6008" s="193" t="str">
        <f t="shared" ref="AB6008" si="11636">AB$402</f>
        <v>Gaither, Kelli</v>
      </c>
    </row>
    <row r="6009" spans="1:28" s="188" customFormat="1" ht="17.399999999999999">
      <c r="A6009" s="193" t="str">
        <f t="shared" si="11610"/>
        <v>Personal Care</v>
      </c>
      <c r="B6009" s="193" t="str">
        <f t="shared" si="11611"/>
        <v>PR060Personal Care</v>
      </c>
      <c r="C6009" s="193" t="str">
        <f t="shared" si="11612"/>
        <v>Personal CareGaither, Kelli</v>
      </c>
      <c r="D6009" s="193"/>
      <c r="E6009" s="193"/>
      <c r="F6009" s="193" t="str">
        <f t="shared" si="11613"/>
        <v>Personal CareHoffman, Brian</v>
      </c>
      <c r="G6009" s="193" t="str">
        <f t="shared" ref="G6009:M6009" si="11637">G$403</f>
        <v>Hoffman, Brian</v>
      </c>
      <c r="H6009" s="193" t="str">
        <f t="shared" si="11637"/>
        <v>Gaither, Kelli</v>
      </c>
      <c r="I6009" s="193" t="str">
        <f t="shared" si="11637"/>
        <v>PR060</v>
      </c>
      <c r="J6009" s="193" t="str">
        <f t="shared" si="11637"/>
        <v>PRECISION TRADING</v>
      </c>
      <c r="K6009" s="193" t="str">
        <f t="shared" si="11637"/>
        <v>all</v>
      </c>
      <c r="L6009" s="193">
        <f t="shared" si="11637"/>
        <v>0</v>
      </c>
      <c r="M6009" s="193">
        <f t="shared" si="11637"/>
        <v>0</v>
      </c>
      <c r="N6009" s="193" t="str">
        <f t="shared" si="11534"/>
        <v>Personal Care</v>
      </c>
      <c r="AA6009" s="193">
        <f t="shared" si="11615"/>
        <v>0</v>
      </c>
      <c r="AB6009" s="193" t="str">
        <f t="shared" ref="AB6009" si="11638">AB$403</f>
        <v>Gaither, Kelli</v>
      </c>
    </row>
    <row r="6010" spans="1:28" s="188" customFormat="1" ht="17.399999999999999">
      <c r="A6010" s="193" t="str">
        <f t="shared" si="11610"/>
        <v>Personal Care</v>
      </c>
      <c r="B6010" s="193" t="str">
        <f t="shared" si="11611"/>
        <v>PR960Personal Care</v>
      </c>
      <c r="C6010" s="193" t="str">
        <f t="shared" si="11612"/>
        <v>Personal CareGaither, Kelli</v>
      </c>
      <c r="D6010" s="193"/>
      <c r="E6010" s="193"/>
      <c r="F6010" s="193" t="str">
        <f t="shared" si="11613"/>
        <v>Personal CareHoffman, Brian</v>
      </c>
      <c r="G6010" s="193" t="str">
        <f t="shared" ref="G6010:M6010" si="11639">G$404</f>
        <v>Hoffman, Brian</v>
      </c>
      <c r="H6010" s="193" t="str">
        <f t="shared" si="11639"/>
        <v>Gaither, Kelli</v>
      </c>
      <c r="I6010" s="193" t="str">
        <f t="shared" si="11639"/>
        <v>PR960</v>
      </c>
      <c r="J6010" s="193" t="str">
        <f t="shared" si="11639"/>
        <v>PRINCESS CRUISE LINES</v>
      </c>
      <c r="K6010" s="193" t="str">
        <f t="shared" si="11639"/>
        <v>all</v>
      </c>
      <c r="L6010" s="193">
        <f t="shared" si="11639"/>
        <v>0</v>
      </c>
      <c r="M6010" s="193">
        <f t="shared" si="11639"/>
        <v>0</v>
      </c>
      <c r="N6010" s="193" t="str">
        <f t="shared" si="11534"/>
        <v>Personal Care</v>
      </c>
      <c r="AA6010" s="193">
        <f t="shared" si="11615"/>
        <v>0</v>
      </c>
      <c r="AB6010" s="193" t="str">
        <f t="shared" ref="AB6010" si="11640">AB$404</f>
        <v>Gaither, Kelli</v>
      </c>
    </row>
    <row r="6011" spans="1:28" s="188" customFormat="1" ht="17.399999999999999">
      <c r="A6011" s="193" t="str">
        <f t="shared" si="11610"/>
        <v>Personal Care</v>
      </c>
      <c r="B6011" s="193" t="str">
        <f t="shared" si="11611"/>
        <v>RE802Personal Care</v>
      </c>
      <c r="C6011" s="193" t="str">
        <f t="shared" si="11612"/>
        <v>Personal CareGaither, Kelli</v>
      </c>
      <c r="D6011" s="193"/>
      <c r="E6011" s="193"/>
      <c r="F6011" s="193" t="str">
        <f t="shared" si="11613"/>
        <v>Personal CareHoffman, Brian</v>
      </c>
      <c r="G6011" s="193" t="str">
        <f t="shared" ref="G6011:M6011" si="11641">G$405</f>
        <v>Hoffman, Brian</v>
      </c>
      <c r="H6011" s="193" t="str">
        <f t="shared" si="11641"/>
        <v>Gaither, Kelli</v>
      </c>
      <c r="I6011" s="193" t="str">
        <f t="shared" si="11641"/>
        <v>RE802</v>
      </c>
      <c r="J6011" s="193" t="str">
        <f t="shared" si="11641"/>
        <v>REEF PHOTO AND VIDEO INC</v>
      </c>
      <c r="K6011" s="193" t="str">
        <f t="shared" si="11641"/>
        <v>all</v>
      </c>
      <c r="L6011" s="193">
        <f t="shared" si="11641"/>
        <v>0</v>
      </c>
      <c r="M6011" s="193">
        <f t="shared" si="11641"/>
        <v>0</v>
      </c>
      <c r="N6011" s="193" t="str">
        <f t="shared" si="11534"/>
        <v>Personal Care</v>
      </c>
      <c r="AA6011" s="193">
        <f t="shared" si="11615"/>
        <v>0</v>
      </c>
      <c r="AB6011" s="193" t="str">
        <f t="shared" ref="AB6011" si="11642">AB$405</f>
        <v>Gaither, Kelli</v>
      </c>
    </row>
    <row r="6012" spans="1:28" s="188" customFormat="1" ht="17.399999999999999">
      <c r="A6012" s="193" t="str">
        <f t="shared" si="11610"/>
        <v>Personal Care</v>
      </c>
      <c r="B6012" s="193" t="str">
        <f t="shared" si="11611"/>
        <v>SC015Personal Care</v>
      </c>
      <c r="C6012" s="193" t="str">
        <f t="shared" si="11612"/>
        <v>Personal CareGaither, Kelli</v>
      </c>
      <c r="D6012" s="193"/>
      <c r="E6012" s="193"/>
      <c r="F6012" s="193" t="str">
        <f t="shared" si="11613"/>
        <v>Personal CareHoffman, Brian</v>
      </c>
      <c r="G6012" s="193" t="str">
        <f t="shared" ref="G6012:M6012" si="11643">G$406</f>
        <v>Hoffman, Brian</v>
      </c>
      <c r="H6012" s="193" t="str">
        <f t="shared" si="11643"/>
        <v>Gaither, Kelli</v>
      </c>
      <c r="I6012" s="193" t="str">
        <f t="shared" si="11643"/>
        <v>SC015</v>
      </c>
      <c r="J6012" s="193" t="str">
        <f t="shared" si="11643"/>
        <v>SUPERSONIC ELECTRONI</v>
      </c>
      <c r="K6012" s="193" t="str">
        <f t="shared" si="11643"/>
        <v>all</v>
      </c>
      <c r="L6012" s="193">
        <f t="shared" si="11643"/>
        <v>0</v>
      </c>
      <c r="M6012" s="193">
        <f t="shared" si="11643"/>
        <v>0</v>
      </c>
      <c r="N6012" s="193" t="str">
        <f t="shared" si="11534"/>
        <v>Personal Care</v>
      </c>
      <c r="AA6012" s="193">
        <f t="shared" si="11615"/>
        <v>0</v>
      </c>
      <c r="AB6012" s="193" t="str">
        <f t="shared" ref="AB6012" si="11644">AB$406</f>
        <v>Gaither, Kelli</v>
      </c>
    </row>
    <row r="6013" spans="1:28" s="188" customFormat="1" ht="17.399999999999999">
      <c r="A6013" s="193" t="str">
        <f t="shared" si="11610"/>
        <v>Personal Care</v>
      </c>
      <c r="B6013" s="193" t="str">
        <f t="shared" si="11611"/>
        <v>SE735Personal Care</v>
      </c>
      <c r="C6013" s="193" t="str">
        <f t="shared" si="11612"/>
        <v>Personal CareGaither, Kelli</v>
      </c>
      <c r="D6013" s="193"/>
      <c r="E6013" s="193"/>
      <c r="F6013" s="193" t="str">
        <f t="shared" si="11613"/>
        <v>Personal CareHoffman, Brian</v>
      </c>
      <c r="G6013" s="193" t="str">
        <f t="shared" ref="G6013:M6013" si="11645">G$407</f>
        <v>Hoffman, Brian</v>
      </c>
      <c r="H6013" s="193" t="str">
        <f t="shared" si="11645"/>
        <v>Gaither, Kelli</v>
      </c>
      <c r="I6013" s="193" t="str">
        <f t="shared" si="11645"/>
        <v>SE735</v>
      </c>
      <c r="J6013" s="193" t="str">
        <f t="shared" si="11645"/>
        <v>SENNARI USA</v>
      </c>
      <c r="K6013" s="193" t="str">
        <f t="shared" si="11645"/>
        <v>all</v>
      </c>
      <c r="L6013" s="193">
        <f t="shared" si="11645"/>
        <v>0</v>
      </c>
      <c r="M6013" s="193">
        <f t="shared" si="11645"/>
        <v>0</v>
      </c>
      <c r="N6013" s="193" t="str">
        <f t="shared" si="11534"/>
        <v>Personal Care</v>
      </c>
      <c r="AA6013" s="193">
        <f t="shared" si="11615"/>
        <v>0</v>
      </c>
      <c r="AB6013" s="193" t="str">
        <f t="shared" ref="AB6013" si="11646">AB$407</f>
        <v>Gaither, Kelli</v>
      </c>
    </row>
    <row r="6014" spans="1:28" s="188" customFormat="1" ht="17.399999999999999">
      <c r="A6014" s="193" t="str">
        <f t="shared" si="11610"/>
        <v>Personal Care</v>
      </c>
      <c r="B6014" s="193" t="str">
        <f t="shared" si="11611"/>
        <v>SP080Personal Care</v>
      </c>
      <c r="C6014" s="193" t="str">
        <f t="shared" si="11612"/>
        <v>Personal CareGaither, Kelli</v>
      </c>
      <c r="D6014" s="193"/>
      <c r="E6014" s="193"/>
      <c r="F6014" s="193" t="str">
        <f t="shared" si="11613"/>
        <v>Personal CareHoffman, Brian</v>
      </c>
      <c r="G6014" s="193" t="str">
        <f t="shared" ref="G6014:M6014" si="11647">G$408</f>
        <v>Hoffman, Brian</v>
      </c>
      <c r="H6014" s="193" t="str">
        <f t="shared" si="11647"/>
        <v>Gaither, Kelli</v>
      </c>
      <c r="I6014" s="193" t="str">
        <f t="shared" si="11647"/>
        <v>SP080</v>
      </c>
      <c r="J6014" s="193" t="str">
        <f t="shared" si="11647"/>
        <v>S. P. RICHARDS COMPA</v>
      </c>
      <c r="K6014" s="193" t="str">
        <f t="shared" si="11647"/>
        <v>all</v>
      </c>
      <c r="L6014" s="193">
        <f t="shared" si="11647"/>
        <v>0</v>
      </c>
      <c r="M6014" s="193">
        <f t="shared" si="11647"/>
        <v>0</v>
      </c>
      <c r="N6014" s="193" t="str">
        <f t="shared" si="11534"/>
        <v>Personal Care</v>
      </c>
      <c r="AA6014" s="193">
        <f t="shared" si="11615"/>
        <v>0</v>
      </c>
      <c r="AB6014" s="193" t="str">
        <f t="shared" ref="AB6014" si="11648">AB$408</f>
        <v>Gaither, Kelli</v>
      </c>
    </row>
    <row r="6015" spans="1:28" s="188" customFormat="1" ht="17.399999999999999">
      <c r="A6015" s="193" t="str">
        <f t="shared" si="11610"/>
        <v>Personal Care</v>
      </c>
      <c r="B6015" s="193" t="str">
        <f t="shared" si="11611"/>
        <v>TE107Personal Care</v>
      </c>
      <c r="C6015" s="193" t="str">
        <f t="shared" si="11612"/>
        <v>Personal CareGaither, Kelli</v>
      </c>
      <c r="D6015" s="193"/>
      <c r="E6015" s="193"/>
      <c r="F6015" s="193" t="str">
        <f t="shared" si="11613"/>
        <v>Personal CareHoffman, Brian</v>
      </c>
      <c r="G6015" s="193" t="str">
        <f t="shared" ref="G6015:M6015" si="11649">G$409</f>
        <v>Hoffman, Brian</v>
      </c>
      <c r="H6015" s="193" t="str">
        <f t="shared" si="11649"/>
        <v>Gaither, Kelli</v>
      </c>
      <c r="I6015" s="193" t="str">
        <f t="shared" si="11649"/>
        <v>TE107</v>
      </c>
      <c r="J6015" s="193" t="str">
        <f t="shared" si="11649"/>
        <v>TECHNICOLOR / TEL-EQUIPMENT</v>
      </c>
      <c r="K6015" s="193" t="str">
        <f t="shared" si="11649"/>
        <v>all</v>
      </c>
      <c r="L6015" s="193" t="str">
        <f t="shared" si="11649"/>
        <v>H2H Performance Video</v>
      </c>
      <c r="M6015" s="193" t="str">
        <f t="shared" si="11649"/>
        <v>TV, Technics</v>
      </c>
      <c r="N6015" s="193" t="str">
        <f t="shared" si="11534"/>
        <v>Personal Care</v>
      </c>
      <c r="AA6015" s="193">
        <f t="shared" si="11615"/>
        <v>0</v>
      </c>
      <c r="AB6015" s="193" t="str">
        <f t="shared" ref="AB6015" si="11650">AB$409</f>
        <v>Gaither, Kelli</v>
      </c>
    </row>
    <row r="6016" spans="1:28" s="188" customFormat="1" ht="17.399999999999999">
      <c r="A6016" s="193" t="str">
        <f t="shared" si="11610"/>
        <v>Personal Care</v>
      </c>
      <c r="B6016" s="193" t="str">
        <f t="shared" si="11611"/>
        <v>UR001Personal Care</v>
      </c>
      <c r="C6016" s="193" t="str">
        <f t="shared" si="11612"/>
        <v>Personal CareGaither, Kelli</v>
      </c>
      <c r="D6016" s="193"/>
      <c r="E6016" s="193"/>
      <c r="F6016" s="193" t="str">
        <f t="shared" si="11613"/>
        <v>Personal CareHoffman, Brian</v>
      </c>
      <c r="G6016" s="193" t="str">
        <f t="shared" ref="G6016:M6016" si="11651">G$410</f>
        <v>Hoffman, Brian</v>
      </c>
      <c r="H6016" s="193" t="str">
        <f t="shared" si="11651"/>
        <v>Gaither, Kelli</v>
      </c>
      <c r="I6016" s="193" t="str">
        <f t="shared" si="11651"/>
        <v>UR001</v>
      </c>
      <c r="J6016" s="193" t="str">
        <f t="shared" si="11651"/>
        <v>URBAN OUTFITTERS INC</v>
      </c>
      <c r="K6016" s="193" t="str">
        <f t="shared" si="11651"/>
        <v>all</v>
      </c>
      <c r="L6016" s="193">
        <f t="shared" si="11651"/>
        <v>0</v>
      </c>
      <c r="M6016" s="193">
        <f t="shared" si="11651"/>
        <v>0</v>
      </c>
      <c r="N6016" s="193" t="str">
        <f t="shared" si="11534"/>
        <v>Personal Care</v>
      </c>
      <c r="AA6016" s="193">
        <f t="shared" si="11615"/>
        <v>0</v>
      </c>
      <c r="AB6016" s="193" t="str">
        <f t="shared" ref="AB6016" si="11652">AB$410</f>
        <v>Gaither, Kelli</v>
      </c>
    </row>
    <row r="6017" spans="1:28" s="188" customFormat="1" ht="17.399999999999999">
      <c r="A6017" s="193" t="str">
        <f t="shared" si="11610"/>
        <v>Personal Care</v>
      </c>
      <c r="B6017" s="193" t="str">
        <f t="shared" si="11611"/>
        <v>US310Personal Care</v>
      </c>
      <c r="C6017" s="193" t="str">
        <f t="shared" si="11612"/>
        <v>Personal CareGaither, Kelli</v>
      </c>
      <c r="D6017" s="193"/>
      <c r="E6017" s="193"/>
      <c r="F6017" s="193" t="str">
        <f t="shared" si="11613"/>
        <v>Personal CareHoffman, Brian</v>
      </c>
      <c r="G6017" s="193" t="str">
        <f t="shared" ref="G6017:M6017" si="11653">G$411</f>
        <v>Hoffman, Brian</v>
      </c>
      <c r="H6017" s="193" t="str">
        <f t="shared" si="11653"/>
        <v>Gaither, Kelli</v>
      </c>
      <c r="I6017" s="193" t="str">
        <f t="shared" si="11653"/>
        <v>US310</v>
      </c>
      <c r="J6017" s="193" t="str">
        <f t="shared" si="11653"/>
        <v>US ASIA</v>
      </c>
      <c r="K6017" s="193" t="str">
        <f t="shared" si="11653"/>
        <v>all</v>
      </c>
      <c r="L6017" s="193">
        <f t="shared" si="11653"/>
        <v>0</v>
      </c>
      <c r="M6017" s="193">
        <f t="shared" si="11653"/>
        <v>0</v>
      </c>
      <c r="N6017" s="193" t="str">
        <f t="shared" si="11534"/>
        <v>Personal Care</v>
      </c>
      <c r="AA6017" s="193">
        <f t="shared" si="11615"/>
        <v>0</v>
      </c>
      <c r="AB6017" s="193" t="str">
        <f t="shared" ref="AB6017" si="11654">AB$411</f>
        <v>Gaither, Kelli</v>
      </c>
    </row>
    <row r="6018" spans="1:28" s="188" customFormat="1" ht="17.399999999999999">
      <c r="A6018" s="193" t="str">
        <f t="shared" si="11610"/>
        <v>Personal Care</v>
      </c>
      <c r="B6018" s="193" t="str">
        <f t="shared" si="11611"/>
        <v>ZA116Personal Care</v>
      </c>
      <c r="C6018" s="193" t="str">
        <f t="shared" si="11612"/>
        <v>Personal CareGaither, Kelli</v>
      </c>
      <c r="D6018" s="193"/>
      <c r="E6018" s="193"/>
      <c r="F6018" s="193" t="str">
        <f t="shared" si="11613"/>
        <v>Personal CareHoffman, Brian</v>
      </c>
      <c r="G6018" s="193" t="str">
        <f t="shared" ref="G6018:M6018" si="11655">G$412</f>
        <v>Hoffman, Brian</v>
      </c>
      <c r="H6018" s="193" t="str">
        <f t="shared" si="11655"/>
        <v>Gaither, Kelli</v>
      </c>
      <c r="I6018" s="193" t="str">
        <f t="shared" si="11655"/>
        <v>ZA116</v>
      </c>
      <c r="J6018" s="193" t="str">
        <f t="shared" si="11655"/>
        <v>ZALMEN REISS AND ASSOCIATES INC</v>
      </c>
      <c r="K6018" s="193" t="str">
        <f t="shared" si="11655"/>
        <v>all</v>
      </c>
      <c r="L6018" s="193">
        <f t="shared" si="11655"/>
        <v>0</v>
      </c>
      <c r="M6018" s="193">
        <f t="shared" si="11655"/>
        <v>0</v>
      </c>
      <c r="N6018" s="193" t="str">
        <f t="shared" si="11534"/>
        <v>Personal Care</v>
      </c>
      <c r="AA6018" s="193">
        <f t="shared" si="11615"/>
        <v>0</v>
      </c>
      <c r="AB6018" s="193" t="str">
        <f t="shared" ref="AB6018" si="11656">AB$412</f>
        <v>Gaither, Kelli</v>
      </c>
    </row>
    <row r="6019" spans="1:28" s="188" customFormat="1" ht="17.399999999999999">
      <c r="A6019" s="193" t="str">
        <f t="shared" si="11610"/>
        <v>Personal Care</v>
      </c>
      <c r="B6019" s="193" t="str">
        <f t="shared" si="11611"/>
        <v>CO902Personal Care</v>
      </c>
      <c r="C6019" s="193" t="str">
        <f t="shared" si="11612"/>
        <v>Personal CareGaither, Kelli</v>
      </c>
      <c r="D6019" s="193"/>
      <c r="E6019" s="193"/>
      <c r="F6019" s="193" t="str">
        <f t="shared" si="11613"/>
        <v>Personal CareHoffman, Brian</v>
      </c>
      <c r="G6019" s="193" t="str">
        <f t="shared" ref="G6019:M6019" si="11657">G$413</f>
        <v>Hoffman, Brian</v>
      </c>
      <c r="H6019" s="193" t="str">
        <f t="shared" si="11657"/>
        <v>Gaither, Kelli</v>
      </c>
      <c r="I6019" s="193" t="str">
        <f t="shared" si="11657"/>
        <v>CO902</v>
      </c>
      <c r="J6019" s="193" t="str">
        <f t="shared" si="11657"/>
        <v>COMCAST</v>
      </c>
      <c r="K6019" s="193" t="str">
        <f t="shared" si="11657"/>
        <v>all</v>
      </c>
      <c r="L6019" s="193">
        <f t="shared" si="11657"/>
        <v>0</v>
      </c>
      <c r="M6019" s="193">
        <f t="shared" si="11657"/>
        <v>0</v>
      </c>
      <c r="N6019" s="193" t="str">
        <f t="shared" si="11534"/>
        <v>Personal Care</v>
      </c>
      <c r="AA6019" s="193">
        <f t="shared" si="11615"/>
        <v>0</v>
      </c>
      <c r="AB6019" s="193" t="str">
        <f t="shared" ref="AB6019" si="11658">AB$413</f>
        <v>Gaither, Kelli</v>
      </c>
    </row>
    <row r="6020" spans="1:28" s="188" customFormat="1" ht="17.399999999999999">
      <c r="A6020" s="193" t="str">
        <f t="shared" si="11610"/>
        <v>Personal Care</v>
      </c>
      <c r="B6020" s="193" t="str">
        <f t="shared" si="11611"/>
        <v>VI128Personal Care</v>
      </c>
      <c r="C6020" s="193" t="str">
        <f t="shared" si="11612"/>
        <v>Personal CareGaither, Kelli</v>
      </c>
      <c r="D6020" s="193"/>
      <c r="E6020" s="193"/>
      <c r="F6020" s="193" t="str">
        <f t="shared" si="11613"/>
        <v>Personal CareHoffman, Brian</v>
      </c>
      <c r="G6020" s="193" t="str">
        <f t="shared" ref="G6020:M6020" si="11659">G$414</f>
        <v>Hoffman, Brian</v>
      </c>
      <c r="H6020" s="193" t="str">
        <f t="shared" si="11659"/>
        <v>Gaither, Kelli</v>
      </c>
      <c r="I6020" s="193" t="str">
        <f t="shared" si="11659"/>
        <v>VI128</v>
      </c>
      <c r="J6020" s="193" t="str">
        <f t="shared" si="11659"/>
        <v>Graybar Electronics - Video Insight</v>
      </c>
      <c r="K6020" s="193" t="str">
        <f t="shared" si="11659"/>
        <v>all</v>
      </c>
      <c r="L6020" s="193">
        <f t="shared" si="11659"/>
        <v>0</v>
      </c>
      <c r="M6020" s="193">
        <f t="shared" si="11659"/>
        <v>0</v>
      </c>
      <c r="N6020" s="193" t="str">
        <f t="shared" si="11534"/>
        <v>Personal Care</v>
      </c>
      <c r="AA6020" s="193">
        <f t="shared" si="11615"/>
        <v>0</v>
      </c>
      <c r="AB6020" s="193">
        <f t="shared" ref="AB6020" si="11660">AB$414</f>
        <v>0</v>
      </c>
    </row>
    <row r="6021" spans="1:28" s="188" customFormat="1" ht="17.399999999999999">
      <c r="A6021" s="193" t="str">
        <f t="shared" si="11610"/>
        <v>Personal Care</v>
      </c>
      <c r="B6021" s="193" t="str">
        <f t="shared" si="11611"/>
        <v>0Personal Care</v>
      </c>
      <c r="C6021" s="193" t="str">
        <f t="shared" si="11612"/>
        <v>Personal Care0</v>
      </c>
      <c r="D6021" s="193"/>
      <c r="E6021" s="193"/>
      <c r="F6021" s="193" t="str">
        <f t="shared" si="11613"/>
        <v>Personal Care0</v>
      </c>
      <c r="G6021" s="193">
        <f t="shared" ref="G6021:M6021" si="11661">G$415</f>
        <v>0</v>
      </c>
      <c r="H6021" s="193">
        <f t="shared" si="11661"/>
        <v>0</v>
      </c>
      <c r="I6021" s="193">
        <f t="shared" si="11661"/>
        <v>0</v>
      </c>
      <c r="J6021" s="193">
        <f t="shared" si="11661"/>
        <v>0</v>
      </c>
      <c r="K6021" s="193">
        <f t="shared" si="11661"/>
        <v>0</v>
      </c>
      <c r="L6021" s="193">
        <f t="shared" si="11661"/>
        <v>0</v>
      </c>
      <c r="M6021" s="193">
        <f t="shared" si="11661"/>
        <v>0</v>
      </c>
      <c r="N6021" s="193" t="str">
        <f t="shared" si="11534"/>
        <v>Personal Care</v>
      </c>
      <c r="AA6021" s="193">
        <f t="shared" si="11615"/>
        <v>0</v>
      </c>
      <c r="AB6021" s="193">
        <f t="shared" ref="AB6021" si="11662">AB$415</f>
        <v>0</v>
      </c>
    </row>
    <row r="6022" spans="1:28" s="188" customFormat="1" ht="17.399999999999999">
      <c r="A6022" s="193" t="str">
        <f t="shared" si="11610"/>
        <v>Personal Care</v>
      </c>
      <c r="B6022" s="193" t="str">
        <f t="shared" si="11611"/>
        <v>0Personal Care</v>
      </c>
      <c r="C6022" s="193" t="str">
        <f t="shared" si="11612"/>
        <v>Personal Care0</v>
      </c>
      <c r="D6022" s="193"/>
      <c r="E6022" s="193"/>
      <c r="F6022" s="193" t="str">
        <f t="shared" si="11613"/>
        <v>Personal Care0</v>
      </c>
      <c r="G6022" s="193">
        <f t="shared" ref="G6022:M6022" si="11663">G$416</f>
        <v>0</v>
      </c>
      <c r="H6022" s="193">
        <f t="shared" si="11663"/>
        <v>0</v>
      </c>
      <c r="I6022" s="193">
        <f t="shared" si="11663"/>
        <v>0</v>
      </c>
      <c r="J6022" s="193">
        <f t="shared" si="11663"/>
        <v>0</v>
      </c>
      <c r="K6022" s="193">
        <f t="shared" si="11663"/>
        <v>0</v>
      </c>
      <c r="L6022" s="193">
        <f t="shared" si="11663"/>
        <v>0</v>
      </c>
      <c r="M6022" s="193">
        <f t="shared" si="11663"/>
        <v>0</v>
      </c>
      <c r="N6022" s="193" t="str">
        <f t="shared" si="11534"/>
        <v>Personal Care</v>
      </c>
      <c r="AA6022" s="193">
        <f t="shared" si="11615"/>
        <v>0</v>
      </c>
      <c r="AB6022" s="193">
        <f t="shared" ref="AB6022" si="11664">AB$416</f>
        <v>0</v>
      </c>
    </row>
    <row r="6023" spans="1:28" s="188" customFormat="1" ht="17.399999999999999">
      <c r="A6023" s="193" t="str">
        <f t="shared" si="11610"/>
        <v>Personal Care</v>
      </c>
      <c r="B6023" s="193" t="str">
        <f t="shared" si="11611"/>
        <v>0Personal Care</v>
      </c>
      <c r="C6023" s="193" t="str">
        <f t="shared" si="11612"/>
        <v>Personal Care0</v>
      </c>
      <c r="D6023" s="193"/>
      <c r="E6023" s="193"/>
      <c r="F6023" s="193" t="str">
        <f t="shared" si="11613"/>
        <v>Personal Care0</v>
      </c>
      <c r="G6023" s="193">
        <f t="shared" ref="G6023:M6023" si="11665">G$417</f>
        <v>0</v>
      </c>
      <c r="H6023" s="193">
        <f t="shared" si="11665"/>
        <v>0</v>
      </c>
      <c r="I6023" s="193">
        <f t="shared" si="11665"/>
        <v>0</v>
      </c>
      <c r="J6023" s="193">
        <f t="shared" si="11665"/>
        <v>0</v>
      </c>
      <c r="K6023" s="193">
        <f t="shared" si="11665"/>
        <v>0</v>
      </c>
      <c r="L6023" s="193">
        <f t="shared" si="11665"/>
        <v>0</v>
      </c>
      <c r="M6023" s="193">
        <f t="shared" si="11665"/>
        <v>0</v>
      </c>
      <c r="N6023" s="193" t="str">
        <f t="shared" si="11534"/>
        <v>Personal Care</v>
      </c>
      <c r="AA6023" s="193">
        <f t="shared" si="11615"/>
        <v>0</v>
      </c>
      <c r="AB6023" s="193">
        <f t="shared" ref="AB6023" si="11666">AB$417</f>
        <v>0</v>
      </c>
    </row>
    <row r="6024" spans="1:28" s="188" customFormat="1" ht="17.399999999999999">
      <c r="A6024" s="193" t="str">
        <f t="shared" si="11610"/>
        <v>Personal Care</v>
      </c>
      <c r="B6024" s="193" t="str">
        <f t="shared" si="11611"/>
        <v>0Personal Care</v>
      </c>
      <c r="C6024" s="193" t="str">
        <f t="shared" si="11612"/>
        <v>Personal Care0</v>
      </c>
      <c r="D6024" s="193"/>
      <c r="E6024" s="193"/>
      <c r="F6024" s="193" t="str">
        <f t="shared" si="11613"/>
        <v>Personal Care0</v>
      </c>
      <c r="G6024" s="193">
        <f t="shared" ref="G6024:M6024" si="11667">G$418</f>
        <v>0</v>
      </c>
      <c r="H6024" s="193">
        <f t="shared" si="11667"/>
        <v>0</v>
      </c>
      <c r="I6024" s="193">
        <f t="shared" si="11667"/>
        <v>0</v>
      </c>
      <c r="J6024" s="193">
        <f t="shared" si="11667"/>
        <v>0</v>
      </c>
      <c r="K6024" s="193">
        <f t="shared" si="11667"/>
        <v>0</v>
      </c>
      <c r="L6024" s="193">
        <f t="shared" si="11667"/>
        <v>0</v>
      </c>
      <c r="M6024" s="193">
        <f t="shared" si="11667"/>
        <v>0</v>
      </c>
      <c r="N6024" s="193" t="str">
        <f t="shared" ref="N6024:N6087" si="11668">A6024</f>
        <v>Personal Care</v>
      </c>
      <c r="AA6024" s="193">
        <f t="shared" si="11615"/>
        <v>0</v>
      </c>
      <c r="AB6024" s="193">
        <f t="shared" ref="AB6024" si="11669">AB$418</f>
        <v>0</v>
      </c>
    </row>
    <row r="6025" spans="1:28" s="188" customFormat="1" ht="17.399999999999999">
      <c r="A6025" s="193" t="str">
        <f t="shared" si="11610"/>
        <v>Personal Care</v>
      </c>
      <c r="B6025" s="193" t="str">
        <f t="shared" si="11611"/>
        <v>0Personal Care</v>
      </c>
      <c r="C6025" s="193" t="str">
        <f t="shared" si="11612"/>
        <v>Personal Care0</v>
      </c>
      <c r="D6025" s="193"/>
      <c r="E6025" s="193"/>
      <c r="F6025" s="193" t="str">
        <f t="shared" si="11613"/>
        <v>Personal Care0</v>
      </c>
      <c r="G6025" s="193">
        <f t="shared" ref="G6025:M6025" si="11670">G$419</f>
        <v>0</v>
      </c>
      <c r="H6025" s="193">
        <f t="shared" si="11670"/>
        <v>0</v>
      </c>
      <c r="I6025" s="193">
        <f t="shared" si="11670"/>
        <v>0</v>
      </c>
      <c r="J6025" s="193">
        <f t="shared" si="11670"/>
        <v>0</v>
      </c>
      <c r="K6025" s="193">
        <f t="shared" si="11670"/>
        <v>0</v>
      </c>
      <c r="L6025" s="193">
        <f t="shared" si="11670"/>
        <v>0</v>
      </c>
      <c r="M6025" s="193">
        <f t="shared" si="11670"/>
        <v>0</v>
      </c>
      <c r="N6025" s="193" t="str">
        <f t="shared" si="11668"/>
        <v>Personal Care</v>
      </c>
      <c r="AA6025" s="193">
        <f t="shared" si="11615"/>
        <v>0</v>
      </c>
      <c r="AB6025" s="193">
        <f t="shared" ref="AB6025" si="11671">AB$419</f>
        <v>0</v>
      </c>
    </row>
    <row r="6026" spans="1:28" s="188" customFormat="1" ht="17.399999999999999">
      <c r="A6026" s="193" t="str">
        <f t="shared" si="11610"/>
        <v>Personal Care</v>
      </c>
      <c r="B6026" s="193" t="str">
        <f t="shared" si="11611"/>
        <v>0Personal Care</v>
      </c>
      <c r="C6026" s="193" t="str">
        <f t="shared" si="11612"/>
        <v>Personal Care0</v>
      </c>
      <c r="D6026" s="193"/>
      <c r="E6026" s="193"/>
      <c r="F6026" s="193" t="str">
        <f t="shared" si="11613"/>
        <v>Personal Care0</v>
      </c>
      <c r="G6026" s="193">
        <f t="shared" ref="G6026:M6026" si="11672">G$420</f>
        <v>0</v>
      </c>
      <c r="H6026" s="193">
        <f t="shared" si="11672"/>
        <v>0</v>
      </c>
      <c r="I6026" s="193">
        <f t="shared" si="11672"/>
        <v>0</v>
      </c>
      <c r="J6026" s="193">
        <f t="shared" si="11672"/>
        <v>0</v>
      </c>
      <c r="K6026" s="193">
        <f t="shared" si="11672"/>
        <v>0</v>
      </c>
      <c r="L6026" s="193">
        <f t="shared" si="11672"/>
        <v>0</v>
      </c>
      <c r="M6026" s="193">
        <f t="shared" si="11672"/>
        <v>0</v>
      </c>
      <c r="N6026" s="193" t="str">
        <f t="shared" si="11668"/>
        <v>Personal Care</v>
      </c>
      <c r="AA6026" s="193">
        <f t="shared" si="11615"/>
        <v>0</v>
      </c>
      <c r="AB6026" s="193">
        <f t="shared" ref="AB6026" si="11673">AB$420</f>
        <v>0</v>
      </c>
    </row>
    <row r="6027" spans="1:28" s="188" customFormat="1" ht="17.399999999999999">
      <c r="A6027" s="193" t="str">
        <f t="shared" si="11610"/>
        <v>Personal Care</v>
      </c>
      <c r="B6027" s="193" t="str">
        <f t="shared" si="11611"/>
        <v>0Personal Care</v>
      </c>
      <c r="C6027" s="193" t="str">
        <f t="shared" si="11612"/>
        <v>Personal Care0</v>
      </c>
      <c r="D6027" s="193"/>
      <c r="E6027" s="193"/>
      <c r="F6027" s="193" t="str">
        <f t="shared" si="11613"/>
        <v>Personal Care0</v>
      </c>
      <c r="G6027" s="193">
        <f t="shared" ref="G6027:M6027" si="11674">G$421</f>
        <v>0</v>
      </c>
      <c r="H6027" s="193">
        <f t="shared" si="11674"/>
        <v>0</v>
      </c>
      <c r="I6027" s="193">
        <f t="shared" si="11674"/>
        <v>0</v>
      </c>
      <c r="J6027" s="193">
        <f t="shared" si="11674"/>
        <v>0</v>
      </c>
      <c r="K6027" s="193">
        <f t="shared" si="11674"/>
        <v>0</v>
      </c>
      <c r="L6027" s="193">
        <f t="shared" si="11674"/>
        <v>0</v>
      </c>
      <c r="M6027" s="193">
        <f t="shared" si="11674"/>
        <v>0</v>
      </c>
      <c r="N6027" s="193" t="str">
        <f t="shared" si="11668"/>
        <v>Personal Care</v>
      </c>
      <c r="AA6027" s="193">
        <f t="shared" si="11615"/>
        <v>0</v>
      </c>
      <c r="AB6027" s="193">
        <f t="shared" ref="AB6027" si="11675">AB$421</f>
        <v>0</v>
      </c>
    </row>
    <row r="6028" spans="1:28" s="188" customFormat="1" ht="17.399999999999999">
      <c r="A6028" s="193" t="str">
        <f t="shared" si="11610"/>
        <v>Personal Care</v>
      </c>
      <c r="B6028" s="193" t="str">
        <f t="shared" si="11611"/>
        <v>0Personal Care</v>
      </c>
      <c r="C6028" s="193" t="str">
        <f t="shared" si="11612"/>
        <v>Personal Care0</v>
      </c>
      <c r="D6028" s="193"/>
      <c r="E6028" s="193"/>
      <c r="F6028" s="193" t="str">
        <f t="shared" si="11613"/>
        <v>Personal Care0</v>
      </c>
      <c r="G6028" s="193">
        <f t="shared" ref="G6028:M6028" si="11676">G$422</f>
        <v>0</v>
      </c>
      <c r="H6028" s="193">
        <f t="shared" si="11676"/>
        <v>0</v>
      </c>
      <c r="I6028" s="193">
        <f t="shared" si="11676"/>
        <v>0</v>
      </c>
      <c r="J6028" s="193">
        <f t="shared" si="11676"/>
        <v>0</v>
      </c>
      <c r="K6028" s="193">
        <f t="shared" si="11676"/>
        <v>0</v>
      </c>
      <c r="L6028" s="193">
        <f t="shared" si="11676"/>
        <v>0</v>
      </c>
      <c r="M6028" s="193">
        <f t="shared" si="11676"/>
        <v>0</v>
      </c>
      <c r="N6028" s="193" t="str">
        <f t="shared" si="11668"/>
        <v>Personal Care</v>
      </c>
      <c r="AA6028" s="193">
        <f t="shared" si="11615"/>
        <v>0</v>
      </c>
      <c r="AB6028" s="193">
        <f t="shared" ref="AB6028" si="11677">AB$422</f>
        <v>0</v>
      </c>
    </row>
    <row r="6029" spans="1:28" s="188" customFormat="1" ht="17.399999999999999">
      <c r="A6029" s="193" t="str">
        <f t="shared" si="11610"/>
        <v>Personal Care</v>
      </c>
      <c r="B6029" s="193" t="str">
        <f t="shared" si="11611"/>
        <v>0Personal Care</v>
      </c>
      <c r="C6029" s="193" t="str">
        <f t="shared" si="11612"/>
        <v>Personal Care0</v>
      </c>
      <c r="D6029" s="193"/>
      <c r="E6029" s="193"/>
      <c r="F6029" s="193" t="str">
        <f t="shared" si="11613"/>
        <v>Personal Care0</v>
      </c>
      <c r="G6029" s="193">
        <f t="shared" ref="G6029:M6029" si="11678">G$423</f>
        <v>0</v>
      </c>
      <c r="H6029" s="193">
        <f t="shared" si="11678"/>
        <v>0</v>
      </c>
      <c r="I6029" s="193">
        <f t="shared" si="11678"/>
        <v>0</v>
      </c>
      <c r="J6029" s="193">
        <f t="shared" si="11678"/>
        <v>0</v>
      </c>
      <c r="K6029" s="193">
        <f t="shared" si="11678"/>
        <v>0</v>
      </c>
      <c r="L6029" s="193">
        <f t="shared" si="11678"/>
        <v>0</v>
      </c>
      <c r="M6029" s="193">
        <f t="shared" si="11678"/>
        <v>0</v>
      </c>
      <c r="N6029" s="193" t="str">
        <f t="shared" si="11668"/>
        <v>Personal Care</v>
      </c>
      <c r="AA6029" s="193">
        <f t="shared" si="11615"/>
        <v>0</v>
      </c>
      <c r="AB6029" s="193">
        <f t="shared" ref="AB6029" si="11679">AB$423</f>
        <v>0</v>
      </c>
    </row>
    <row r="6030" spans="1:28" s="188" customFormat="1" ht="17.399999999999999">
      <c r="A6030" s="193" t="str">
        <f t="shared" si="11610"/>
        <v>Personal Care</v>
      </c>
      <c r="B6030" s="193" t="str">
        <f t="shared" si="11611"/>
        <v>0Personal Care</v>
      </c>
      <c r="C6030" s="193" t="str">
        <f t="shared" si="11612"/>
        <v>Personal Care0</v>
      </c>
      <c r="D6030" s="193"/>
      <c r="E6030" s="193"/>
      <c r="F6030" s="193" t="str">
        <f t="shared" si="11613"/>
        <v>Personal Care0</v>
      </c>
      <c r="G6030" s="193">
        <f t="shared" ref="G6030:M6030" si="11680">G$424</f>
        <v>0</v>
      </c>
      <c r="H6030" s="193">
        <f t="shared" si="11680"/>
        <v>0</v>
      </c>
      <c r="I6030" s="193">
        <f t="shared" si="11680"/>
        <v>0</v>
      </c>
      <c r="J6030" s="193">
        <f t="shared" si="11680"/>
        <v>0</v>
      </c>
      <c r="K6030" s="193">
        <f t="shared" si="11680"/>
        <v>0</v>
      </c>
      <c r="L6030" s="193">
        <f t="shared" si="11680"/>
        <v>0</v>
      </c>
      <c r="M6030" s="193">
        <f t="shared" si="11680"/>
        <v>0</v>
      </c>
      <c r="N6030" s="193" t="str">
        <f t="shared" si="11668"/>
        <v>Personal Care</v>
      </c>
      <c r="AA6030" s="193">
        <f t="shared" si="11615"/>
        <v>0</v>
      </c>
      <c r="AB6030" s="193">
        <f t="shared" ref="AB6030" si="11681">AB$424</f>
        <v>0</v>
      </c>
    </row>
    <row r="6031" spans="1:28" s="188" customFormat="1" ht="17.399999999999999">
      <c r="A6031" s="193" t="str">
        <f t="shared" si="11610"/>
        <v>Personal Care</v>
      </c>
      <c r="B6031" s="193" t="str">
        <f t="shared" si="11611"/>
        <v>0Personal Care</v>
      </c>
      <c r="C6031" s="193" t="str">
        <f t="shared" si="11612"/>
        <v>Personal Care0</v>
      </c>
      <c r="D6031" s="193"/>
      <c r="E6031" s="193"/>
      <c r="F6031" s="193" t="str">
        <f t="shared" si="11613"/>
        <v>Personal Care0</v>
      </c>
      <c r="G6031" s="193">
        <f t="shared" ref="G6031:M6031" si="11682">G$425</f>
        <v>0</v>
      </c>
      <c r="H6031" s="193">
        <f t="shared" si="11682"/>
        <v>0</v>
      </c>
      <c r="I6031" s="193">
        <f t="shared" si="11682"/>
        <v>0</v>
      </c>
      <c r="J6031" s="193">
        <f t="shared" si="11682"/>
        <v>0</v>
      </c>
      <c r="K6031" s="193">
        <f t="shared" si="11682"/>
        <v>0</v>
      </c>
      <c r="L6031" s="193">
        <f t="shared" si="11682"/>
        <v>0</v>
      </c>
      <c r="M6031" s="193">
        <f t="shared" si="11682"/>
        <v>0</v>
      </c>
      <c r="N6031" s="193" t="str">
        <f t="shared" si="11668"/>
        <v>Personal Care</v>
      </c>
      <c r="AA6031" s="193">
        <f t="shared" si="11615"/>
        <v>0</v>
      </c>
      <c r="AB6031" s="193">
        <f t="shared" ref="AB6031" si="11683">AB$425</f>
        <v>0</v>
      </c>
    </row>
    <row r="6032" spans="1:28" s="188" customFormat="1" ht="17.399999999999999">
      <c r="A6032" s="193" t="str">
        <f t="shared" si="11610"/>
        <v>Personal Care</v>
      </c>
      <c r="B6032" s="193" t="str">
        <f t="shared" si="11611"/>
        <v>0Personal Care</v>
      </c>
      <c r="C6032" s="193" t="str">
        <f t="shared" si="11612"/>
        <v>Personal Care0</v>
      </c>
      <c r="D6032" s="193"/>
      <c r="E6032" s="193"/>
      <c r="F6032" s="193" t="str">
        <f t="shared" si="11613"/>
        <v>Personal Care0</v>
      </c>
      <c r="G6032" s="193">
        <f t="shared" ref="G6032:M6032" si="11684">G$426</f>
        <v>0</v>
      </c>
      <c r="H6032" s="193">
        <f t="shared" si="11684"/>
        <v>0</v>
      </c>
      <c r="I6032" s="193">
        <f t="shared" si="11684"/>
        <v>0</v>
      </c>
      <c r="J6032" s="193">
        <f t="shared" si="11684"/>
        <v>0</v>
      </c>
      <c r="K6032" s="193">
        <f t="shared" si="11684"/>
        <v>0</v>
      </c>
      <c r="L6032" s="193">
        <f t="shared" si="11684"/>
        <v>0</v>
      </c>
      <c r="M6032" s="193">
        <f t="shared" si="11684"/>
        <v>0</v>
      </c>
      <c r="N6032" s="193" t="str">
        <f t="shared" si="11668"/>
        <v>Personal Care</v>
      </c>
      <c r="AA6032" s="193">
        <f t="shared" si="11615"/>
        <v>0</v>
      </c>
      <c r="AB6032" s="193">
        <f t="shared" ref="AB6032" si="11685">AB$426</f>
        <v>0</v>
      </c>
    </row>
    <row r="6033" spans="1:28" s="188" customFormat="1" ht="17.399999999999999">
      <c r="A6033" s="193" t="str">
        <f t="shared" si="11610"/>
        <v>Personal Care</v>
      </c>
      <c r="B6033" s="193" t="str">
        <f t="shared" si="11611"/>
        <v>0Personal Care</v>
      </c>
      <c r="C6033" s="193" t="str">
        <f t="shared" si="11612"/>
        <v>Personal Care0</v>
      </c>
      <c r="D6033" s="193"/>
      <c r="E6033" s="193"/>
      <c r="F6033" s="193" t="str">
        <f t="shared" si="11613"/>
        <v>Personal Care0</v>
      </c>
      <c r="G6033" s="193">
        <f t="shared" ref="G6033:M6033" si="11686">G$427</f>
        <v>0</v>
      </c>
      <c r="H6033" s="193">
        <f t="shared" si="11686"/>
        <v>0</v>
      </c>
      <c r="I6033" s="193">
        <f t="shared" si="11686"/>
        <v>0</v>
      </c>
      <c r="J6033" s="193">
        <f t="shared" si="11686"/>
        <v>0</v>
      </c>
      <c r="K6033" s="193">
        <f t="shared" si="11686"/>
        <v>0</v>
      </c>
      <c r="L6033" s="193">
        <f t="shared" si="11686"/>
        <v>0</v>
      </c>
      <c r="M6033" s="193">
        <f t="shared" si="11686"/>
        <v>0</v>
      </c>
      <c r="N6033" s="193" t="str">
        <f t="shared" si="11668"/>
        <v>Personal Care</v>
      </c>
      <c r="AA6033" s="193">
        <f t="shared" si="11615"/>
        <v>0</v>
      </c>
      <c r="AB6033" s="193">
        <f t="shared" ref="AB6033" si="11687">AB$427</f>
        <v>0</v>
      </c>
    </row>
    <row r="6034" spans="1:28" s="188" customFormat="1" ht="17.399999999999999">
      <c r="A6034" s="193" t="str">
        <f t="shared" si="11610"/>
        <v>Personal Care</v>
      </c>
      <c r="B6034" s="193" t="str">
        <f t="shared" si="11611"/>
        <v>0Personal Care</v>
      </c>
      <c r="C6034" s="193" t="str">
        <f t="shared" si="11612"/>
        <v>Personal Care0</v>
      </c>
      <c r="D6034" s="193"/>
      <c r="E6034" s="193"/>
      <c r="F6034" s="193" t="str">
        <f t="shared" si="11613"/>
        <v>Personal Care0</v>
      </c>
      <c r="G6034" s="193">
        <f t="shared" ref="G6034:M6034" si="11688">G$428</f>
        <v>0</v>
      </c>
      <c r="H6034" s="193">
        <f t="shared" si="11688"/>
        <v>0</v>
      </c>
      <c r="I6034" s="193">
        <f t="shared" si="11688"/>
        <v>0</v>
      </c>
      <c r="J6034" s="193">
        <f t="shared" si="11688"/>
        <v>0</v>
      </c>
      <c r="K6034" s="193">
        <f t="shared" si="11688"/>
        <v>0</v>
      </c>
      <c r="L6034" s="193">
        <f t="shared" si="11688"/>
        <v>0</v>
      </c>
      <c r="M6034" s="193">
        <f t="shared" si="11688"/>
        <v>0</v>
      </c>
      <c r="N6034" s="193" t="str">
        <f t="shared" si="11668"/>
        <v>Personal Care</v>
      </c>
      <c r="AA6034" s="193">
        <f t="shared" si="11615"/>
        <v>0</v>
      </c>
      <c r="AB6034" s="193">
        <f t="shared" ref="AB6034" si="11689">AB$428</f>
        <v>0</v>
      </c>
    </row>
    <row r="6035" spans="1:28" s="188" customFormat="1" ht="17.399999999999999">
      <c r="A6035" s="193" t="str">
        <f t="shared" si="11610"/>
        <v>Personal Care</v>
      </c>
      <c r="B6035" s="193" t="str">
        <f t="shared" si="11611"/>
        <v>0Personal Care</v>
      </c>
      <c r="C6035" s="193" t="str">
        <f t="shared" si="11612"/>
        <v>Personal Care0</v>
      </c>
      <c r="D6035" s="193"/>
      <c r="E6035" s="193"/>
      <c r="F6035" s="193" t="str">
        <f t="shared" si="11613"/>
        <v>Personal Care0</v>
      </c>
      <c r="G6035" s="193">
        <f t="shared" ref="G6035:M6035" si="11690">G$429</f>
        <v>0</v>
      </c>
      <c r="H6035" s="193">
        <f t="shared" si="11690"/>
        <v>0</v>
      </c>
      <c r="I6035" s="193">
        <f t="shared" si="11690"/>
        <v>0</v>
      </c>
      <c r="J6035" s="193">
        <f t="shared" si="11690"/>
        <v>0</v>
      </c>
      <c r="K6035" s="193">
        <f t="shared" si="11690"/>
        <v>0</v>
      </c>
      <c r="L6035" s="193">
        <f t="shared" si="11690"/>
        <v>0</v>
      </c>
      <c r="M6035" s="193">
        <f t="shared" si="11690"/>
        <v>0</v>
      </c>
      <c r="N6035" s="193" t="str">
        <f t="shared" si="11668"/>
        <v>Personal Care</v>
      </c>
      <c r="AA6035" s="193">
        <f t="shared" si="11615"/>
        <v>0</v>
      </c>
      <c r="AB6035" s="193">
        <f t="shared" ref="AB6035" si="11691">AB$429</f>
        <v>0</v>
      </c>
    </row>
    <row r="6036" spans="1:28" s="188" customFormat="1" ht="17.399999999999999">
      <c r="A6036" s="193" t="str">
        <f t="shared" si="11610"/>
        <v>Personal Care</v>
      </c>
      <c r="B6036" s="193" t="str">
        <f t="shared" si="11611"/>
        <v>0Personal Care</v>
      </c>
      <c r="C6036" s="193" t="str">
        <f t="shared" si="11612"/>
        <v>Personal Care0</v>
      </c>
      <c r="D6036" s="193"/>
      <c r="E6036" s="193"/>
      <c r="F6036" s="193" t="str">
        <f t="shared" si="11613"/>
        <v>Personal Care0</v>
      </c>
      <c r="G6036" s="193">
        <f t="shared" ref="G6036:M6036" si="11692">G$430</f>
        <v>0</v>
      </c>
      <c r="H6036" s="193">
        <f t="shared" si="11692"/>
        <v>0</v>
      </c>
      <c r="I6036" s="193">
        <f t="shared" si="11692"/>
        <v>0</v>
      </c>
      <c r="J6036" s="193">
        <f t="shared" si="11692"/>
        <v>0</v>
      </c>
      <c r="K6036" s="193">
        <f t="shared" si="11692"/>
        <v>0</v>
      </c>
      <c r="L6036" s="193">
        <f t="shared" si="11692"/>
        <v>0</v>
      </c>
      <c r="M6036" s="193">
        <f t="shared" si="11692"/>
        <v>0</v>
      </c>
      <c r="N6036" s="193" t="str">
        <f t="shared" si="11668"/>
        <v>Personal Care</v>
      </c>
      <c r="AA6036" s="193">
        <f t="shared" si="11615"/>
        <v>0</v>
      </c>
      <c r="AB6036" s="193">
        <f t="shared" ref="AB6036" si="11693">AB$430</f>
        <v>0</v>
      </c>
    </row>
    <row r="6037" spans="1:28" s="188" customFormat="1" ht="17.399999999999999">
      <c r="A6037" s="193" t="str">
        <f t="shared" si="11610"/>
        <v>Personal Care</v>
      </c>
      <c r="B6037" s="193" t="str">
        <f t="shared" si="11611"/>
        <v>0Personal Care</v>
      </c>
      <c r="C6037" s="193" t="str">
        <f t="shared" si="11612"/>
        <v>Personal Care0</v>
      </c>
      <c r="D6037" s="193"/>
      <c r="E6037" s="193"/>
      <c r="F6037" s="193" t="str">
        <f t="shared" si="11613"/>
        <v>Personal Care0</v>
      </c>
      <c r="G6037" s="193">
        <f t="shared" ref="G6037:M6037" si="11694">G$431</f>
        <v>0</v>
      </c>
      <c r="H6037" s="193">
        <f t="shared" si="11694"/>
        <v>0</v>
      </c>
      <c r="I6037" s="193">
        <f t="shared" si="11694"/>
        <v>0</v>
      </c>
      <c r="J6037" s="193">
        <f t="shared" si="11694"/>
        <v>0</v>
      </c>
      <c r="K6037" s="193">
        <f t="shared" si="11694"/>
        <v>0</v>
      </c>
      <c r="L6037" s="193">
        <f t="shared" si="11694"/>
        <v>0</v>
      </c>
      <c r="M6037" s="193">
        <f t="shared" si="11694"/>
        <v>0</v>
      </c>
      <c r="N6037" s="193" t="str">
        <f t="shared" si="11668"/>
        <v>Personal Care</v>
      </c>
      <c r="AA6037" s="193">
        <f t="shared" si="11615"/>
        <v>0</v>
      </c>
      <c r="AB6037" s="193">
        <f t="shared" ref="AB6037" si="11695">AB$431</f>
        <v>0</v>
      </c>
    </row>
    <row r="6038" spans="1:28" s="188" customFormat="1" ht="17.399999999999999">
      <c r="A6038" s="193" t="str">
        <f t="shared" si="11610"/>
        <v>Personal Care</v>
      </c>
      <c r="B6038" s="193" t="str">
        <f t="shared" si="11611"/>
        <v>0Personal Care</v>
      </c>
      <c r="C6038" s="193" t="str">
        <f t="shared" si="11612"/>
        <v>Personal Care0</v>
      </c>
      <c r="D6038" s="193"/>
      <c r="E6038" s="193"/>
      <c r="F6038" s="193" t="str">
        <f t="shared" si="11613"/>
        <v>Personal Care0</v>
      </c>
      <c r="G6038" s="193">
        <f t="shared" ref="G6038:M6038" si="11696">G$432</f>
        <v>0</v>
      </c>
      <c r="H6038" s="193">
        <f t="shared" si="11696"/>
        <v>0</v>
      </c>
      <c r="I6038" s="193">
        <f t="shared" si="11696"/>
        <v>0</v>
      </c>
      <c r="J6038" s="193">
        <f t="shared" si="11696"/>
        <v>0</v>
      </c>
      <c r="K6038" s="193">
        <f t="shared" si="11696"/>
        <v>0</v>
      </c>
      <c r="L6038" s="193">
        <f t="shared" si="11696"/>
        <v>0</v>
      </c>
      <c r="M6038" s="193">
        <f t="shared" si="11696"/>
        <v>0</v>
      </c>
      <c r="N6038" s="193" t="str">
        <f t="shared" si="11668"/>
        <v>Personal Care</v>
      </c>
      <c r="AA6038" s="193">
        <f t="shared" si="11615"/>
        <v>0</v>
      </c>
      <c r="AB6038" s="193">
        <f t="shared" ref="AB6038" si="11697">AB$432</f>
        <v>0</v>
      </c>
    </row>
    <row r="6039" spans="1:28" s="188" customFormat="1" ht="17.399999999999999">
      <c r="A6039" s="193" t="str">
        <f t="shared" si="11610"/>
        <v>Personal Care</v>
      </c>
      <c r="B6039" s="193" t="str">
        <f t="shared" si="11611"/>
        <v>0Personal Care</v>
      </c>
      <c r="C6039" s="193" t="str">
        <f t="shared" si="11612"/>
        <v>Personal Care0</v>
      </c>
      <c r="D6039" s="193"/>
      <c r="E6039" s="193"/>
      <c r="F6039" s="193" t="str">
        <f t="shared" si="11613"/>
        <v>Personal Care0</v>
      </c>
      <c r="G6039" s="193">
        <f t="shared" ref="G6039:M6039" si="11698">G$433</f>
        <v>0</v>
      </c>
      <c r="H6039" s="193">
        <f t="shared" si="11698"/>
        <v>0</v>
      </c>
      <c r="I6039" s="193">
        <f t="shared" si="11698"/>
        <v>0</v>
      </c>
      <c r="J6039" s="193">
        <f t="shared" si="11698"/>
        <v>0</v>
      </c>
      <c r="K6039" s="193">
        <f t="shared" si="11698"/>
        <v>0</v>
      </c>
      <c r="L6039" s="193">
        <f t="shared" si="11698"/>
        <v>0</v>
      </c>
      <c r="M6039" s="193">
        <f t="shared" si="11698"/>
        <v>0</v>
      </c>
      <c r="N6039" s="193" t="str">
        <f t="shared" si="11668"/>
        <v>Personal Care</v>
      </c>
      <c r="AA6039" s="193">
        <f t="shared" si="11615"/>
        <v>0</v>
      </c>
      <c r="AB6039" s="193">
        <f t="shared" ref="AB6039" si="11699">AB$433</f>
        <v>0</v>
      </c>
    </row>
    <row r="6040" spans="1:28" s="188" customFormat="1" ht="17.399999999999999">
      <c r="A6040" s="193" t="str">
        <f t="shared" si="11610"/>
        <v>Personal Care</v>
      </c>
      <c r="B6040" s="193" t="str">
        <f t="shared" si="11611"/>
        <v>0Personal Care</v>
      </c>
      <c r="C6040" s="193" t="str">
        <f t="shared" si="11612"/>
        <v>Personal Care0</v>
      </c>
      <c r="D6040" s="193"/>
      <c r="E6040" s="193"/>
      <c r="F6040" s="193" t="str">
        <f t="shared" si="11613"/>
        <v>Personal Care0</v>
      </c>
      <c r="G6040" s="193">
        <f t="shared" ref="G6040:M6040" si="11700">G$434</f>
        <v>0</v>
      </c>
      <c r="H6040" s="193">
        <f t="shared" si="11700"/>
        <v>0</v>
      </c>
      <c r="I6040" s="193">
        <f t="shared" si="11700"/>
        <v>0</v>
      </c>
      <c r="J6040" s="193">
        <f t="shared" si="11700"/>
        <v>0</v>
      </c>
      <c r="K6040" s="193">
        <f t="shared" si="11700"/>
        <v>0</v>
      </c>
      <c r="L6040" s="193">
        <f t="shared" si="11700"/>
        <v>0</v>
      </c>
      <c r="M6040" s="193">
        <f t="shared" si="11700"/>
        <v>0</v>
      </c>
      <c r="N6040" s="193" t="str">
        <f t="shared" si="11668"/>
        <v>Personal Care</v>
      </c>
      <c r="AA6040" s="193">
        <f t="shared" si="11615"/>
        <v>0</v>
      </c>
      <c r="AB6040" s="193">
        <f t="shared" ref="AB6040" si="11701">AB$434</f>
        <v>0</v>
      </c>
    </row>
    <row r="6041" spans="1:28" s="188" customFormat="1" ht="17.399999999999999">
      <c r="A6041" s="193" t="str">
        <f t="shared" si="11610"/>
        <v>Personal Care</v>
      </c>
      <c r="B6041" s="193" t="str">
        <f t="shared" si="11611"/>
        <v>0Personal Care</v>
      </c>
      <c r="C6041" s="193" t="str">
        <f t="shared" si="11612"/>
        <v>Personal Care0</v>
      </c>
      <c r="D6041" s="193"/>
      <c r="E6041" s="193"/>
      <c r="F6041" s="193" t="str">
        <f t="shared" si="11613"/>
        <v>Personal Care0</v>
      </c>
      <c r="G6041" s="193">
        <f t="shared" ref="G6041:M6041" si="11702">G$435</f>
        <v>0</v>
      </c>
      <c r="H6041" s="193">
        <f t="shared" si="11702"/>
        <v>0</v>
      </c>
      <c r="I6041" s="193">
        <f t="shared" si="11702"/>
        <v>0</v>
      </c>
      <c r="J6041" s="193">
        <f t="shared" si="11702"/>
        <v>0</v>
      </c>
      <c r="K6041" s="193">
        <f t="shared" si="11702"/>
        <v>0</v>
      </c>
      <c r="L6041" s="193">
        <f t="shared" si="11702"/>
        <v>0</v>
      </c>
      <c r="M6041" s="193">
        <f t="shared" si="11702"/>
        <v>0</v>
      </c>
      <c r="N6041" s="193" t="str">
        <f t="shared" si="11668"/>
        <v>Personal Care</v>
      </c>
      <c r="AA6041" s="193">
        <f t="shared" si="11615"/>
        <v>0</v>
      </c>
      <c r="AB6041" s="193">
        <f t="shared" ref="AB6041" si="11703">AB$435</f>
        <v>0</v>
      </c>
    </row>
    <row r="6042" spans="1:28" s="188" customFormat="1" ht="17.399999999999999">
      <c r="A6042" s="193" t="str">
        <f t="shared" si="11610"/>
        <v>Personal Care</v>
      </c>
      <c r="B6042" s="193" t="str">
        <f t="shared" si="11611"/>
        <v>0Personal Care</v>
      </c>
      <c r="C6042" s="193" t="str">
        <f t="shared" si="11612"/>
        <v>Personal Care0</v>
      </c>
      <c r="D6042" s="193"/>
      <c r="E6042" s="193"/>
      <c r="F6042" s="193" t="str">
        <f t="shared" si="11613"/>
        <v>Personal Care0</v>
      </c>
      <c r="G6042" s="193">
        <f t="shared" ref="G6042:M6042" si="11704">G$436</f>
        <v>0</v>
      </c>
      <c r="H6042" s="193">
        <f t="shared" si="11704"/>
        <v>0</v>
      </c>
      <c r="I6042" s="193">
        <f t="shared" si="11704"/>
        <v>0</v>
      </c>
      <c r="J6042" s="193">
        <f t="shared" si="11704"/>
        <v>0</v>
      </c>
      <c r="K6042" s="193">
        <f t="shared" si="11704"/>
        <v>0</v>
      </c>
      <c r="L6042" s="193">
        <f t="shared" si="11704"/>
        <v>0</v>
      </c>
      <c r="M6042" s="193">
        <f t="shared" si="11704"/>
        <v>0</v>
      </c>
      <c r="N6042" s="193" t="str">
        <f t="shared" si="11668"/>
        <v>Personal Care</v>
      </c>
      <c r="AA6042" s="193">
        <f t="shared" si="11615"/>
        <v>0</v>
      </c>
      <c r="AB6042" s="193">
        <f t="shared" ref="AB6042" si="11705">AB$436</f>
        <v>0</v>
      </c>
    </row>
    <row r="6043" spans="1:28" s="188" customFormat="1" ht="17.399999999999999">
      <c r="A6043" s="193" t="str">
        <f t="shared" si="11610"/>
        <v>Personal Care</v>
      </c>
      <c r="B6043" s="193" t="str">
        <f t="shared" si="11611"/>
        <v>0Personal Care</v>
      </c>
      <c r="C6043" s="193" t="str">
        <f t="shared" si="11612"/>
        <v>Personal Care0</v>
      </c>
      <c r="D6043" s="193"/>
      <c r="E6043" s="193"/>
      <c r="F6043" s="193" t="str">
        <f t="shared" si="11613"/>
        <v>Personal Care0</v>
      </c>
      <c r="G6043" s="193">
        <f t="shared" ref="G6043:M6043" si="11706">G$437</f>
        <v>0</v>
      </c>
      <c r="H6043" s="193">
        <f t="shared" si="11706"/>
        <v>0</v>
      </c>
      <c r="I6043" s="193">
        <f t="shared" si="11706"/>
        <v>0</v>
      </c>
      <c r="J6043" s="193">
        <f t="shared" si="11706"/>
        <v>0</v>
      </c>
      <c r="K6043" s="193">
        <f t="shared" si="11706"/>
        <v>0</v>
      </c>
      <c r="L6043" s="193">
        <f t="shared" si="11706"/>
        <v>0</v>
      </c>
      <c r="M6043" s="193">
        <f t="shared" si="11706"/>
        <v>0</v>
      </c>
      <c r="N6043" s="193" t="str">
        <f t="shared" si="11668"/>
        <v>Personal Care</v>
      </c>
      <c r="AA6043" s="193">
        <f t="shared" si="11615"/>
        <v>0</v>
      </c>
      <c r="AB6043" s="193">
        <f t="shared" ref="AB6043" si="11707">AB$437</f>
        <v>0</v>
      </c>
    </row>
    <row r="6044" spans="1:28" s="188" customFormat="1" ht="17.399999999999999">
      <c r="A6044" s="193" t="str">
        <f>T$20</f>
        <v>Small Appliance</v>
      </c>
      <c r="B6044" s="193" t="str">
        <f>CONCATENATE(I6044,A6044)</f>
        <v>AM760Small Appliance</v>
      </c>
      <c r="C6044" s="193" t="str">
        <f>CONCATENATE(A6044,H6044)</f>
        <v>Small ApplianceRooney, Rick</v>
      </c>
      <c r="D6044" s="193"/>
      <c r="E6044" s="193"/>
      <c r="F6044" s="193" t="str">
        <f>CONCATENATE(A6044,G6044)</f>
        <v>Small ApplianceBusse, John</v>
      </c>
      <c r="G6044" s="193" t="str">
        <f t="shared" ref="G6044:M6044" si="11708">G$7</f>
        <v>Busse, John</v>
      </c>
      <c r="H6044" s="193" t="str">
        <f t="shared" si="11708"/>
        <v>Rooney, Rick</v>
      </c>
      <c r="I6044" s="193" t="str">
        <f t="shared" si="11708"/>
        <v>AM760</v>
      </c>
      <c r="J6044" s="193" t="str">
        <f t="shared" si="11708"/>
        <v>AMAZON.COM</v>
      </c>
      <c r="K6044" s="193" t="str">
        <f t="shared" si="11708"/>
        <v>Appliances, Beauty</v>
      </c>
      <c r="L6044" s="193">
        <f t="shared" si="11708"/>
        <v>0</v>
      </c>
      <c r="M6044" s="193">
        <f t="shared" si="11708"/>
        <v>0</v>
      </c>
      <c r="N6044" s="193" t="str">
        <f t="shared" si="11668"/>
        <v>Small Appliance</v>
      </c>
      <c r="AA6044" s="193">
        <f>AT$20</f>
        <v>0</v>
      </c>
      <c r="AB6044" s="193" t="str">
        <f t="shared" ref="AB6044" si="11709">AB$7</f>
        <v>Rooney, Rick</v>
      </c>
    </row>
    <row r="6045" spans="1:28" s="188" customFormat="1" ht="17.399999999999999">
      <c r="A6045" s="193" t="str">
        <f t="shared" ref="A6045:A6108" si="11710">T$20</f>
        <v>Small Appliance</v>
      </c>
      <c r="B6045" s="193" t="str">
        <f t="shared" ref="B6045:B6108" si="11711">CONCATENATE(I6045,A6045)</f>
        <v>AM761Small Appliance</v>
      </c>
      <c r="C6045" s="193" t="str">
        <f t="shared" ref="C6045:C6108" si="11712">CONCATENATE(A6045,H6045)</f>
        <v>Small ApplianceRooney, Rick</v>
      </c>
      <c r="D6045" s="193"/>
      <c r="E6045" s="193"/>
      <c r="F6045" s="193" t="str">
        <f t="shared" ref="F6045:F6108" si="11713">CONCATENATE(A6045,G6045)</f>
        <v>Small ApplianceBusse, John</v>
      </c>
      <c r="G6045" s="193" t="str">
        <f t="shared" ref="G6045:M6045" si="11714">G$8</f>
        <v>Busse, John</v>
      </c>
      <c r="H6045" s="193" t="str">
        <f t="shared" si="11714"/>
        <v>Rooney, Rick</v>
      </c>
      <c r="I6045" s="193" t="str">
        <f t="shared" si="11714"/>
        <v>AM761</v>
      </c>
      <c r="J6045" s="193" t="str">
        <f t="shared" si="11714"/>
        <v>AMAZON.COM(DI)</v>
      </c>
      <c r="K6045" s="193" t="str">
        <f t="shared" si="11714"/>
        <v>Appliances, Beauty</v>
      </c>
      <c r="L6045" s="193">
        <f t="shared" si="11714"/>
        <v>0</v>
      </c>
      <c r="M6045" s="193">
        <f t="shared" si="11714"/>
        <v>0</v>
      </c>
      <c r="N6045" s="193" t="str">
        <f t="shared" si="11668"/>
        <v>Small Appliance</v>
      </c>
      <c r="AA6045" s="193">
        <f t="shared" ref="AA6045:AA6108" si="11715">AT$20</f>
        <v>0</v>
      </c>
      <c r="AB6045" s="193" t="str">
        <f t="shared" ref="AB6045" si="11716">AB$8</f>
        <v>Rooney, Rick</v>
      </c>
    </row>
    <row r="6046" spans="1:28" s="188" customFormat="1" ht="17.399999999999999">
      <c r="A6046" s="193" t="str">
        <f t="shared" si="11710"/>
        <v>Small Appliance</v>
      </c>
      <c r="B6046" s="193" t="str">
        <f t="shared" si="11711"/>
        <v>Small Appliance</v>
      </c>
      <c r="C6046" s="193" t="str">
        <f t="shared" si="11712"/>
        <v>Small Appliance</v>
      </c>
      <c r="D6046" s="193"/>
      <c r="E6046" s="193"/>
      <c r="F6046" s="193" t="str">
        <f t="shared" si="11713"/>
        <v>Small Appliance</v>
      </c>
      <c r="G6046" s="193"/>
      <c r="H6046" s="193"/>
      <c r="I6046" s="193"/>
      <c r="J6046" s="193"/>
      <c r="K6046" s="193" t="str">
        <f t="shared" ref="K6046:M6046" si="11717">K$9</f>
        <v>IMG, DVD, AUD, Tech, TV</v>
      </c>
      <c r="L6046" s="193">
        <f t="shared" si="11717"/>
        <v>0</v>
      </c>
      <c r="M6046" s="193">
        <f t="shared" si="11717"/>
        <v>0</v>
      </c>
      <c r="N6046" s="193" t="str">
        <f t="shared" si="11668"/>
        <v>Small Appliance</v>
      </c>
      <c r="AA6046" s="193">
        <f t="shared" si="11715"/>
        <v>0</v>
      </c>
      <c r="AB6046" s="193" t="str">
        <f t="shared" ref="AB6046" si="11718">AB$9</f>
        <v>Busse, John</v>
      </c>
    </row>
    <row r="6047" spans="1:28" s="188" customFormat="1" ht="17.399999999999999">
      <c r="A6047" s="193" t="str">
        <f t="shared" si="11710"/>
        <v>Small Appliance</v>
      </c>
      <c r="B6047" s="193" t="str">
        <f t="shared" si="11711"/>
        <v>Small Appliance</v>
      </c>
      <c r="C6047" s="193" t="str">
        <f t="shared" si="11712"/>
        <v>Small Appliance</v>
      </c>
      <c r="D6047" s="193"/>
      <c r="E6047" s="193"/>
      <c r="F6047" s="193" t="str">
        <f t="shared" si="11713"/>
        <v>Small Appliance</v>
      </c>
      <c r="G6047" s="193"/>
      <c r="H6047" s="193"/>
      <c r="I6047" s="193"/>
      <c r="J6047" s="193"/>
      <c r="K6047" s="193" t="str">
        <f t="shared" ref="K6047:M6047" si="11719">K$10</f>
        <v>IMG, DVD, AUD, Tech, TV</v>
      </c>
      <c r="L6047" s="193">
        <f t="shared" si="11719"/>
        <v>0</v>
      </c>
      <c r="M6047" s="193">
        <f t="shared" si="11719"/>
        <v>0</v>
      </c>
      <c r="N6047" s="193" t="str">
        <f t="shared" si="11668"/>
        <v>Small Appliance</v>
      </c>
      <c r="AA6047" s="193">
        <f t="shared" si="11715"/>
        <v>0</v>
      </c>
      <c r="AB6047" s="193" t="str">
        <f t="shared" ref="AB6047" si="11720">AB$10</f>
        <v>Busse, John</v>
      </c>
    </row>
    <row r="6048" spans="1:28" s="188" customFormat="1" ht="17.399999999999999">
      <c r="A6048" s="193" t="str">
        <f t="shared" si="11710"/>
        <v>Small Appliance</v>
      </c>
      <c r="B6048" s="193" t="str">
        <f t="shared" si="11711"/>
        <v>Small Appliance</v>
      </c>
      <c r="C6048" s="193" t="str">
        <f t="shared" si="11712"/>
        <v>Small Appliance</v>
      </c>
      <c r="D6048" s="193"/>
      <c r="E6048" s="193"/>
      <c r="F6048" s="193" t="str">
        <f t="shared" si="11713"/>
        <v>Small ApplianceBusse, John</v>
      </c>
      <c r="G6048" s="193" t="str">
        <f>G$11</f>
        <v>Busse, John</v>
      </c>
      <c r="H6048" s="193"/>
      <c r="I6048" s="193"/>
      <c r="J6048" s="193"/>
      <c r="K6048" s="193" t="str">
        <f>K$11</f>
        <v>Comm, HNS and Headphones</v>
      </c>
      <c r="L6048" s="193">
        <f>L$11</f>
        <v>0</v>
      </c>
      <c r="M6048" s="193">
        <f>M$11</f>
        <v>0</v>
      </c>
      <c r="N6048" s="193" t="str">
        <f t="shared" si="11668"/>
        <v>Small Appliance</v>
      </c>
      <c r="AA6048" s="193">
        <f t="shared" si="11715"/>
        <v>0</v>
      </c>
      <c r="AB6048" s="193"/>
    </row>
    <row r="6049" spans="1:28" s="188" customFormat="1" ht="17.399999999999999">
      <c r="A6049" s="193" t="str">
        <f t="shared" si="11710"/>
        <v>Small Appliance</v>
      </c>
      <c r="B6049" s="193" t="str">
        <f t="shared" si="11711"/>
        <v>Small Appliance</v>
      </c>
      <c r="C6049" s="193" t="str">
        <f t="shared" si="11712"/>
        <v>Small Appliance</v>
      </c>
      <c r="D6049" s="193"/>
      <c r="E6049" s="193"/>
      <c r="F6049" s="193" t="str">
        <f t="shared" si="11713"/>
        <v>Small ApplianceBusse, John</v>
      </c>
      <c r="G6049" s="193" t="str">
        <f>G$12</f>
        <v>Busse, John</v>
      </c>
      <c r="H6049" s="193"/>
      <c r="I6049" s="193"/>
      <c r="J6049" s="193"/>
      <c r="K6049" s="193" t="str">
        <f>K$12</f>
        <v>Comm, HNS and Headphones</v>
      </c>
      <c r="L6049" s="193">
        <f>L$12</f>
        <v>0</v>
      </c>
      <c r="M6049" s="193">
        <f>M$12</f>
        <v>0</v>
      </c>
      <c r="N6049" s="193" t="str">
        <f t="shared" si="11668"/>
        <v>Small Appliance</v>
      </c>
      <c r="AA6049" s="193">
        <f t="shared" si="11715"/>
        <v>0</v>
      </c>
      <c r="AB6049" s="193"/>
    </row>
    <row r="6050" spans="1:28" s="188" customFormat="1" ht="17.399999999999999">
      <c r="A6050" s="193" t="str">
        <f t="shared" si="11710"/>
        <v>Small Appliance</v>
      </c>
      <c r="B6050" s="193" t="str">
        <f t="shared" si="11711"/>
        <v>0Small Appliance</v>
      </c>
      <c r="C6050" s="193" t="str">
        <f t="shared" si="11712"/>
        <v>Small Appliance0</v>
      </c>
      <c r="D6050" s="193"/>
      <c r="E6050" s="193"/>
      <c r="F6050" s="193" t="str">
        <f t="shared" si="11713"/>
        <v>Small Appliance0</v>
      </c>
      <c r="G6050" s="193">
        <f t="shared" ref="G6050:M6050" si="11721">G$13</f>
        <v>0</v>
      </c>
      <c r="H6050" s="193">
        <f t="shared" si="11721"/>
        <v>0</v>
      </c>
      <c r="I6050" s="193">
        <f t="shared" si="11721"/>
        <v>0</v>
      </c>
      <c r="J6050" s="193">
        <f t="shared" si="11721"/>
        <v>0</v>
      </c>
      <c r="K6050" s="193">
        <f t="shared" si="11721"/>
        <v>0</v>
      </c>
      <c r="L6050" s="193">
        <f t="shared" si="11721"/>
        <v>0</v>
      </c>
      <c r="M6050" s="193">
        <f t="shared" si="11721"/>
        <v>0</v>
      </c>
      <c r="N6050" s="193" t="str">
        <f t="shared" si="11668"/>
        <v>Small Appliance</v>
      </c>
      <c r="AA6050" s="193">
        <f t="shared" si="11715"/>
        <v>0</v>
      </c>
      <c r="AB6050" s="193">
        <f t="shared" ref="AB6050" si="11722">AB$13</f>
        <v>0</v>
      </c>
    </row>
    <row r="6051" spans="1:28" s="188" customFormat="1" ht="17.399999999999999">
      <c r="A6051" s="193" t="str">
        <f t="shared" si="11710"/>
        <v>Small Appliance</v>
      </c>
      <c r="B6051" s="193" t="str">
        <f t="shared" si="11711"/>
        <v>0Small Appliance</v>
      </c>
      <c r="C6051" s="193" t="str">
        <f t="shared" si="11712"/>
        <v>Small Appliance0</v>
      </c>
      <c r="D6051" s="193"/>
      <c r="E6051" s="193"/>
      <c r="F6051" s="193" t="str">
        <f t="shared" si="11713"/>
        <v>Small Appliance0</v>
      </c>
      <c r="G6051" s="193">
        <f t="shared" ref="G6051:M6051" si="11723">G$14</f>
        <v>0</v>
      </c>
      <c r="H6051" s="193">
        <f t="shared" si="11723"/>
        <v>0</v>
      </c>
      <c r="I6051" s="193">
        <f t="shared" si="11723"/>
        <v>0</v>
      </c>
      <c r="J6051" s="193">
        <f t="shared" si="11723"/>
        <v>0</v>
      </c>
      <c r="K6051" s="193">
        <f t="shared" si="11723"/>
        <v>0</v>
      </c>
      <c r="L6051" s="193">
        <f t="shared" si="11723"/>
        <v>0</v>
      </c>
      <c r="M6051" s="193">
        <f t="shared" si="11723"/>
        <v>0</v>
      </c>
      <c r="N6051" s="193" t="str">
        <f t="shared" si="11668"/>
        <v>Small Appliance</v>
      </c>
      <c r="AA6051" s="193">
        <f t="shared" si="11715"/>
        <v>0</v>
      </c>
      <c r="AB6051" s="193">
        <f t="shared" ref="AB6051" si="11724">AB$14</f>
        <v>0</v>
      </c>
    </row>
    <row r="6052" spans="1:28" s="188" customFormat="1" ht="17.399999999999999">
      <c r="A6052" s="193" t="str">
        <f t="shared" si="11710"/>
        <v>Small Appliance</v>
      </c>
      <c r="B6052" s="193" t="str">
        <f t="shared" si="11711"/>
        <v>BE121Small Appliance</v>
      </c>
      <c r="C6052" s="193" t="str">
        <f t="shared" si="11712"/>
        <v>Small ApplianceHardwick, Tonya</v>
      </c>
      <c r="D6052" s="193"/>
      <c r="E6052" s="193"/>
      <c r="F6052" s="193" t="str">
        <f t="shared" si="11713"/>
        <v>Small ApplianceMonaco, Nick</v>
      </c>
      <c r="G6052" s="193" t="str">
        <f t="shared" ref="G6052:M6052" si="11725">G$15</f>
        <v>Monaco, Nick</v>
      </c>
      <c r="H6052" s="193" t="str">
        <f t="shared" si="11725"/>
        <v>Hardwick, Tonya</v>
      </c>
      <c r="I6052" s="193" t="str">
        <f t="shared" si="11725"/>
        <v>BE121</v>
      </c>
      <c r="J6052" s="193" t="str">
        <f t="shared" si="11725"/>
        <v>BEST BUY</v>
      </c>
      <c r="K6052" s="193" t="str">
        <f t="shared" si="11725"/>
        <v>all</v>
      </c>
      <c r="L6052" s="193">
        <f t="shared" si="11725"/>
        <v>0</v>
      </c>
      <c r="M6052" s="193">
        <f t="shared" si="11725"/>
        <v>0</v>
      </c>
      <c r="N6052" s="193" t="str">
        <f t="shared" si="11668"/>
        <v>Small Appliance</v>
      </c>
      <c r="AA6052" s="193">
        <f t="shared" si="11715"/>
        <v>0</v>
      </c>
      <c r="AB6052" s="193" t="str">
        <f t="shared" ref="AB6052" si="11726">AB$15</f>
        <v>Hardwick, Tonya</v>
      </c>
    </row>
    <row r="6053" spans="1:28" s="188" customFormat="1" ht="17.399999999999999">
      <c r="A6053" s="193" t="str">
        <f t="shared" si="11710"/>
        <v>Small Appliance</v>
      </c>
      <c r="B6053" s="193" t="str">
        <f t="shared" si="11711"/>
        <v>BE500Small Appliance</v>
      </c>
      <c r="C6053" s="193" t="str">
        <f t="shared" si="11712"/>
        <v>Small ApplianceHardwick, Tonya</v>
      </c>
      <c r="D6053" s="193"/>
      <c r="E6053" s="193"/>
      <c r="F6053" s="193" t="str">
        <f t="shared" si="11713"/>
        <v>Small ApplianceMonaco, Nick</v>
      </c>
      <c r="G6053" s="193" t="str">
        <f t="shared" ref="G6053:M6053" si="11727">G$16</f>
        <v>Monaco, Nick</v>
      </c>
      <c r="H6053" s="193" t="str">
        <f t="shared" si="11727"/>
        <v>Hardwick, Tonya</v>
      </c>
      <c r="I6053" s="193" t="str">
        <f t="shared" si="11727"/>
        <v>BE500</v>
      </c>
      <c r="J6053" s="193" t="str">
        <f t="shared" si="11727"/>
        <v>BEST BUY PUR. LLC (VDF)</v>
      </c>
      <c r="K6053" s="193" t="str">
        <f t="shared" si="11727"/>
        <v>all</v>
      </c>
      <c r="L6053" s="193">
        <f t="shared" si="11727"/>
        <v>0</v>
      </c>
      <c r="M6053" s="193">
        <f t="shared" si="11727"/>
        <v>0</v>
      </c>
      <c r="N6053" s="193" t="str">
        <f t="shared" si="11668"/>
        <v>Small Appliance</v>
      </c>
      <c r="AA6053" s="193">
        <f t="shared" si="11715"/>
        <v>0</v>
      </c>
      <c r="AB6053" s="193" t="str">
        <f t="shared" ref="AB6053" si="11728">AB$16</f>
        <v>Hardwick, Tonya</v>
      </c>
    </row>
    <row r="6054" spans="1:28" s="188" customFormat="1" ht="17.399999999999999">
      <c r="A6054" s="193" t="str">
        <f t="shared" si="11710"/>
        <v>Small Appliance</v>
      </c>
      <c r="B6054" s="193" t="str">
        <f t="shared" si="11711"/>
        <v>MA040Small Appliance</v>
      </c>
      <c r="C6054" s="193" t="str">
        <f t="shared" si="11712"/>
        <v>Small ApplianceHardwick, Tonya</v>
      </c>
      <c r="D6054" s="193"/>
      <c r="E6054" s="193"/>
      <c r="F6054" s="193" t="str">
        <f t="shared" si="11713"/>
        <v>Small ApplianceMonaco, Nick</v>
      </c>
      <c r="G6054" s="193" t="str">
        <f t="shared" ref="G6054:M6054" si="11729">G$17</f>
        <v>Monaco, Nick</v>
      </c>
      <c r="H6054" s="193" t="str">
        <f t="shared" si="11729"/>
        <v>Hardwick, Tonya</v>
      </c>
      <c r="I6054" s="193" t="str">
        <f t="shared" si="11729"/>
        <v>MA040</v>
      </c>
      <c r="J6054" s="193" t="str">
        <f t="shared" si="11729"/>
        <v>MAGNOLIA HOME THEATER</v>
      </c>
      <c r="K6054" s="193" t="str">
        <f t="shared" si="11729"/>
        <v>all</v>
      </c>
      <c r="L6054" s="193">
        <f t="shared" si="11729"/>
        <v>0</v>
      </c>
      <c r="M6054" s="193">
        <f t="shared" si="11729"/>
        <v>0</v>
      </c>
      <c r="N6054" s="193" t="str">
        <f t="shared" si="11668"/>
        <v>Small Appliance</v>
      </c>
      <c r="AA6054" s="193">
        <f t="shared" si="11715"/>
        <v>0</v>
      </c>
      <c r="AB6054" s="193" t="str">
        <f t="shared" ref="AB6054" si="11730">AB$17</f>
        <v>Hardwick, Tonya</v>
      </c>
    </row>
    <row r="6055" spans="1:28" s="188" customFormat="1" ht="17.399999999999999">
      <c r="A6055" s="193" t="str">
        <f t="shared" si="11710"/>
        <v>Small Appliance</v>
      </c>
      <c r="B6055" s="193" t="str">
        <f t="shared" si="11711"/>
        <v>MA043Small Appliance</v>
      </c>
      <c r="C6055" s="193" t="str">
        <f t="shared" si="11712"/>
        <v>Small ApplianceHardwick, Tonya</v>
      </c>
      <c r="D6055" s="193"/>
      <c r="E6055" s="193"/>
      <c r="F6055" s="193" t="str">
        <f t="shared" si="11713"/>
        <v>Small ApplianceMonaco, Nick</v>
      </c>
      <c r="G6055" s="193" t="str">
        <f t="shared" ref="G6055:M6055" si="11731">G$18</f>
        <v>Monaco, Nick</v>
      </c>
      <c r="H6055" s="193" t="str">
        <f t="shared" si="11731"/>
        <v>Hardwick, Tonya</v>
      </c>
      <c r="I6055" s="193" t="str">
        <f t="shared" si="11731"/>
        <v>MA043</v>
      </c>
      <c r="J6055" s="193" t="str">
        <f t="shared" si="11731"/>
        <v>MAGNOLIA AUDIO VIDEO</v>
      </c>
      <c r="K6055" s="193" t="str">
        <f t="shared" si="11731"/>
        <v>all</v>
      </c>
      <c r="L6055" s="193">
        <f t="shared" si="11731"/>
        <v>0</v>
      </c>
      <c r="M6055" s="193">
        <f t="shared" si="11731"/>
        <v>0</v>
      </c>
      <c r="N6055" s="193" t="str">
        <f t="shared" si="11668"/>
        <v>Small Appliance</v>
      </c>
      <c r="AA6055" s="193">
        <f t="shared" si="11715"/>
        <v>0</v>
      </c>
      <c r="AB6055" s="193" t="str">
        <f t="shared" ref="AB6055" si="11732">AB$18</f>
        <v>Hardwick, Tonya</v>
      </c>
    </row>
    <row r="6056" spans="1:28" s="188" customFormat="1" ht="17.399999999999999">
      <c r="A6056" s="193" t="str">
        <f t="shared" si="11710"/>
        <v>Small Appliance</v>
      </c>
      <c r="B6056" s="193" t="str">
        <f t="shared" si="11711"/>
        <v>0Small Appliance</v>
      </c>
      <c r="C6056" s="193" t="str">
        <f t="shared" si="11712"/>
        <v>Small Appliance0</v>
      </c>
      <c r="D6056" s="193"/>
      <c r="E6056" s="193"/>
      <c r="F6056" s="193" t="str">
        <f t="shared" si="11713"/>
        <v>Small Appliance0</v>
      </c>
      <c r="G6056" s="193">
        <f t="shared" ref="G6056:M6056" si="11733">G$19</f>
        <v>0</v>
      </c>
      <c r="H6056" s="193">
        <f t="shared" si="11733"/>
        <v>0</v>
      </c>
      <c r="I6056" s="193">
        <f t="shared" si="11733"/>
        <v>0</v>
      </c>
      <c r="J6056" s="193">
        <f t="shared" si="11733"/>
        <v>0</v>
      </c>
      <c r="K6056" s="193">
        <f t="shared" si="11733"/>
        <v>0</v>
      </c>
      <c r="L6056" s="193">
        <f t="shared" si="11733"/>
        <v>0</v>
      </c>
      <c r="M6056" s="193">
        <f t="shared" si="11733"/>
        <v>0</v>
      </c>
      <c r="N6056" s="193" t="str">
        <f t="shared" si="11668"/>
        <v>Small Appliance</v>
      </c>
      <c r="AA6056" s="193">
        <f t="shared" si="11715"/>
        <v>0</v>
      </c>
      <c r="AB6056" s="193">
        <f t="shared" ref="AB6056" si="11734">AB$19</f>
        <v>0</v>
      </c>
    </row>
    <row r="6057" spans="1:28" s="188" customFormat="1" ht="17.399999999999999">
      <c r="A6057" s="193" t="str">
        <f t="shared" si="11710"/>
        <v>Small Appliance</v>
      </c>
      <c r="B6057" s="193" t="str">
        <f t="shared" si="11711"/>
        <v>BJ005Small Appliance</v>
      </c>
      <c r="C6057" s="193" t="str">
        <f t="shared" si="11712"/>
        <v>Small ApplianceLyons, Brad</v>
      </c>
      <c r="D6057" s="193"/>
      <c r="E6057" s="193"/>
      <c r="F6057" s="193" t="str">
        <f t="shared" si="11713"/>
        <v>Small ApplianceMonaco, Nick</v>
      </c>
      <c r="G6057" s="193" t="str">
        <f t="shared" ref="G6057:M6057" si="11735">G$20</f>
        <v>Monaco, Nick</v>
      </c>
      <c r="H6057" s="193" t="str">
        <f t="shared" si="11735"/>
        <v>Lyons, Brad</v>
      </c>
      <c r="I6057" s="193" t="str">
        <f t="shared" si="11735"/>
        <v>BJ005</v>
      </c>
      <c r="J6057" s="193" t="str">
        <f t="shared" si="11735"/>
        <v>BJ'S WHOLESALE</v>
      </c>
      <c r="K6057" s="193" t="str">
        <f t="shared" si="11735"/>
        <v>all</v>
      </c>
      <c r="L6057" s="193">
        <f t="shared" si="11735"/>
        <v>0</v>
      </c>
      <c r="M6057" s="193">
        <f t="shared" si="11735"/>
        <v>0</v>
      </c>
      <c r="N6057" s="193" t="str">
        <f t="shared" si="11668"/>
        <v>Small Appliance</v>
      </c>
      <c r="AA6057" s="193">
        <f t="shared" si="11715"/>
        <v>0</v>
      </c>
      <c r="AB6057" s="193" t="str">
        <f t="shared" ref="AB6057" si="11736">AB$20</f>
        <v>Lyons, Brad</v>
      </c>
    </row>
    <row r="6058" spans="1:28" s="188" customFormat="1" ht="17.399999999999999">
      <c r="A6058" s="193" t="str">
        <f t="shared" si="11710"/>
        <v>Small Appliance</v>
      </c>
      <c r="B6058" s="193" t="str">
        <f t="shared" si="11711"/>
        <v>HA052Small Appliance</v>
      </c>
      <c r="C6058" s="193" t="str">
        <f t="shared" si="11712"/>
        <v>Small ApplianceLyons, Brad</v>
      </c>
      <c r="D6058" s="193"/>
      <c r="E6058" s="193"/>
      <c r="F6058" s="193" t="str">
        <f t="shared" si="11713"/>
        <v>Small ApplianceMonaco, Nick</v>
      </c>
      <c r="G6058" s="193" t="str">
        <f t="shared" ref="G6058:M6058" si="11737">G$21</f>
        <v>Monaco, Nick</v>
      </c>
      <c r="H6058" s="193" t="str">
        <f t="shared" si="11737"/>
        <v>Lyons, Brad</v>
      </c>
      <c r="I6058" s="193" t="str">
        <f t="shared" si="11737"/>
        <v>HA052</v>
      </c>
      <c r="J6058" s="193" t="str">
        <f t="shared" si="11737"/>
        <v>HARRIS COMMUNICATIONS</v>
      </c>
      <c r="K6058" s="193" t="str">
        <f t="shared" si="11737"/>
        <v>all</v>
      </c>
      <c r="L6058" s="193">
        <f t="shared" si="11737"/>
        <v>0</v>
      </c>
      <c r="M6058" s="193">
        <f t="shared" si="11737"/>
        <v>0</v>
      </c>
      <c r="N6058" s="193" t="str">
        <f t="shared" si="11668"/>
        <v>Small Appliance</v>
      </c>
      <c r="AA6058" s="193">
        <f t="shared" si="11715"/>
        <v>0</v>
      </c>
      <c r="AB6058" s="193" t="str">
        <f t="shared" ref="AB6058" si="11738">AB$21</f>
        <v>Lyons, Brad</v>
      </c>
    </row>
    <row r="6059" spans="1:28" s="188" customFormat="1" ht="17.399999999999999">
      <c r="A6059" s="193" t="str">
        <f t="shared" si="11710"/>
        <v>Small Appliance</v>
      </c>
      <c r="B6059" s="193" t="str">
        <f t="shared" si="11711"/>
        <v>OF020Small Appliance</v>
      </c>
      <c r="C6059" s="193" t="str">
        <f t="shared" si="11712"/>
        <v>Small ApplianceLyons, Brad</v>
      </c>
      <c r="D6059" s="193"/>
      <c r="E6059" s="193"/>
      <c r="F6059" s="193" t="str">
        <f t="shared" si="11713"/>
        <v>Small ApplianceMonaco, Nick</v>
      </c>
      <c r="G6059" s="193" t="str">
        <f t="shared" ref="G6059:M6059" si="11739">G$22</f>
        <v>Monaco, Nick</v>
      </c>
      <c r="H6059" s="193" t="str">
        <f t="shared" si="11739"/>
        <v>Lyons, Brad</v>
      </c>
      <c r="I6059" s="193" t="str">
        <f t="shared" si="11739"/>
        <v>OF020</v>
      </c>
      <c r="J6059" s="193" t="str">
        <f t="shared" si="11739"/>
        <v>OFFICE DEPOT INC.</v>
      </c>
      <c r="K6059" s="193" t="str">
        <f t="shared" si="11739"/>
        <v>all</v>
      </c>
      <c r="L6059" s="193">
        <f t="shared" si="11739"/>
        <v>0</v>
      </c>
      <c r="M6059" s="193">
        <f t="shared" si="11739"/>
        <v>0</v>
      </c>
      <c r="N6059" s="193" t="str">
        <f t="shared" si="11668"/>
        <v>Small Appliance</v>
      </c>
      <c r="AA6059" s="193">
        <f t="shared" si="11715"/>
        <v>0</v>
      </c>
      <c r="AB6059" s="193" t="str">
        <f t="shared" ref="AB6059" si="11740">AB$22</f>
        <v>Lyons, Brad</v>
      </c>
    </row>
    <row r="6060" spans="1:28" s="188" customFormat="1" ht="17.399999999999999">
      <c r="A6060" s="193" t="str">
        <f t="shared" si="11710"/>
        <v>Small Appliance</v>
      </c>
      <c r="B6060" s="193" t="str">
        <f t="shared" si="11711"/>
        <v>ST455Small Appliance</v>
      </c>
      <c r="C6060" s="193" t="str">
        <f t="shared" si="11712"/>
        <v>Small ApplianceLyons, Brad</v>
      </c>
      <c r="D6060" s="193"/>
      <c r="E6060" s="193"/>
      <c r="F6060" s="193" t="str">
        <f t="shared" si="11713"/>
        <v>Small ApplianceMonaco, Nick</v>
      </c>
      <c r="G6060" s="193" t="str">
        <f t="shared" ref="G6060:M6060" si="11741">G$23</f>
        <v>Monaco, Nick</v>
      </c>
      <c r="H6060" s="193" t="str">
        <f t="shared" si="11741"/>
        <v>Lyons, Brad</v>
      </c>
      <c r="I6060" s="193" t="str">
        <f t="shared" si="11741"/>
        <v>ST455</v>
      </c>
      <c r="J6060" s="193" t="str">
        <f t="shared" si="11741"/>
        <v>QUILL CORPORATION/ST</v>
      </c>
      <c r="K6060" s="193" t="str">
        <f t="shared" si="11741"/>
        <v>all</v>
      </c>
      <c r="L6060" s="193">
        <f t="shared" si="11741"/>
        <v>0</v>
      </c>
      <c r="M6060" s="193">
        <f t="shared" si="11741"/>
        <v>0</v>
      </c>
      <c r="N6060" s="193" t="str">
        <f t="shared" si="11668"/>
        <v>Small Appliance</v>
      </c>
      <c r="AA6060" s="193">
        <f t="shared" si="11715"/>
        <v>0</v>
      </c>
      <c r="AB6060" s="193" t="str">
        <f t="shared" ref="AB6060" si="11742">AB$23</f>
        <v>Lyons, Brad</v>
      </c>
    </row>
    <row r="6061" spans="1:28" s="188" customFormat="1" ht="17.399999999999999">
      <c r="A6061" s="193" t="str">
        <f t="shared" si="11710"/>
        <v>Small Appliance</v>
      </c>
      <c r="B6061" s="193" t="str">
        <f t="shared" si="11711"/>
        <v>TE779Small Appliance</v>
      </c>
      <c r="C6061" s="193" t="str">
        <f t="shared" si="11712"/>
        <v>Small ApplianceLyons, Brad</v>
      </c>
      <c r="D6061" s="193"/>
      <c r="E6061" s="193"/>
      <c r="F6061" s="193" t="str">
        <f t="shared" si="11713"/>
        <v>Small ApplianceMonaco, Nick</v>
      </c>
      <c r="G6061" s="193" t="str">
        <f t="shared" ref="G6061:M6061" si="11743">G$24</f>
        <v>Monaco, Nick</v>
      </c>
      <c r="H6061" s="193" t="str">
        <f t="shared" si="11743"/>
        <v>Lyons, Brad</v>
      </c>
      <c r="I6061" s="193" t="str">
        <f t="shared" si="11743"/>
        <v>TE779</v>
      </c>
      <c r="J6061" s="193" t="str">
        <f t="shared" si="11743"/>
        <v>TELTEX INC</v>
      </c>
      <c r="K6061" s="193" t="str">
        <f t="shared" si="11743"/>
        <v>all</v>
      </c>
      <c r="L6061" s="193">
        <f t="shared" si="11743"/>
        <v>0</v>
      </c>
      <c r="M6061" s="193">
        <f t="shared" si="11743"/>
        <v>0</v>
      </c>
      <c r="N6061" s="193" t="str">
        <f t="shared" si="11668"/>
        <v>Small Appliance</v>
      </c>
      <c r="AA6061" s="193">
        <f t="shared" si="11715"/>
        <v>0</v>
      </c>
      <c r="AB6061" s="193" t="str">
        <f t="shared" ref="AB6061" si="11744">AB$24</f>
        <v>Lyons, Brad</v>
      </c>
    </row>
    <row r="6062" spans="1:28" s="188" customFormat="1" ht="17.399999999999999">
      <c r="A6062" s="193" t="str">
        <f t="shared" si="11710"/>
        <v>Small Appliance</v>
      </c>
      <c r="B6062" s="193" t="str">
        <f t="shared" si="11711"/>
        <v>0Small Appliance</v>
      </c>
      <c r="C6062" s="193" t="str">
        <f t="shared" si="11712"/>
        <v>Small ApplianceLyons, Brad</v>
      </c>
      <c r="D6062" s="193"/>
      <c r="E6062" s="193"/>
      <c r="F6062" s="193" t="str">
        <f t="shared" si="11713"/>
        <v>Small ApplianceMonaco, Nick</v>
      </c>
      <c r="G6062" s="193" t="str">
        <f t="shared" ref="G6062:M6062" si="11745">G$25</f>
        <v>Monaco, Nick</v>
      </c>
      <c r="H6062" s="193" t="str">
        <f t="shared" si="11745"/>
        <v>Lyons, Brad</v>
      </c>
      <c r="I6062" s="193">
        <f t="shared" si="11745"/>
        <v>0</v>
      </c>
      <c r="J6062" s="193" t="str">
        <f t="shared" si="11745"/>
        <v>MENARDS</v>
      </c>
      <c r="K6062" s="193" t="str">
        <f t="shared" si="11745"/>
        <v>all</v>
      </c>
      <c r="L6062" s="193">
        <f t="shared" si="11745"/>
        <v>0</v>
      </c>
      <c r="M6062" s="193">
        <f t="shared" si="11745"/>
        <v>0</v>
      </c>
      <c r="N6062" s="193" t="str">
        <f t="shared" si="11668"/>
        <v>Small Appliance</v>
      </c>
      <c r="AA6062" s="193">
        <f t="shared" si="11715"/>
        <v>0</v>
      </c>
      <c r="AB6062" s="193" t="str">
        <f t="shared" ref="AB6062" si="11746">AB$25</f>
        <v>Lyons, Brad</v>
      </c>
    </row>
    <row r="6063" spans="1:28" s="188" customFormat="1" ht="17.399999999999999">
      <c r="A6063" s="193" t="str">
        <f t="shared" si="11710"/>
        <v>Small Appliance</v>
      </c>
      <c r="B6063" s="193" t="str">
        <f t="shared" si="11711"/>
        <v>0Small Appliance</v>
      </c>
      <c r="C6063" s="193" t="str">
        <f t="shared" si="11712"/>
        <v>Small Appliance0</v>
      </c>
      <c r="D6063" s="193"/>
      <c r="E6063" s="193"/>
      <c r="F6063" s="193" t="str">
        <f t="shared" si="11713"/>
        <v>Small Appliance0</v>
      </c>
      <c r="G6063" s="193">
        <f t="shared" ref="G6063:M6063" si="11747">G$26</f>
        <v>0</v>
      </c>
      <c r="H6063" s="193">
        <f t="shared" si="11747"/>
        <v>0</v>
      </c>
      <c r="I6063" s="193">
        <f t="shared" si="11747"/>
        <v>0</v>
      </c>
      <c r="J6063" s="193">
        <f t="shared" si="11747"/>
        <v>0</v>
      </c>
      <c r="K6063" s="193">
        <f t="shared" si="11747"/>
        <v>0</v>
      </c>
      <c r="L6063" s="193">
        <f t="shared" si="11747"/>
        <v>0</v>
      </c>
      <c r="M6063" s="193">
        <f t="shared" si="11747"/>
        <v>0</v>
      </c>
      <c r="N6063" s="193" t="str">
        <f t="shared" si="11668"/>
        <v>Small Appliance</v>
      </c>
      <c r="AA6063" s="193">
        <f t="shared" si="11715"/>
        <v>0</v>
      </c>
      <c r="AB6063" s="193">
        <f t="shared" ref="AB6063" si="11748">AB$26</f>
        <v>0</v>
      </c>
    </row>
    <row r="6064" spans="1:28" s="188" customFormat="1" ht="17.399999999999999">
      <c r="A6064" s="193" t="str">
        <f t="shared" si="11710"/>
        <v>Small Appliance</v>
      </c>
      <c r="B6064" s="193" t="str">
        <f t="shared" si="11711"/>
        <v>0Small Appliance</v>
      </c>
      <c r="C6064" s="193" t="str">
        <f t="shared" si="11712"/>
        <v>Small Appliance0</v>
      </c>
      <c r="D6064" s="193"/>
      <c r="E6064" s="193"/>
      <c r="F6064" s="193" t="str">
        <f t="shared" si="11713"/>
        <v>Small Appliance0</v>
      </c>
      <c r="G6064" s="193">
        <f t="shared" ref="G6064:M6064" si="11749">G$27</f>
        <v>0</v>
      </c>
      <c r="H6064" s="193">
        <f t="shared" si="11749"/>
        <v>0</v>
      </c>
      <c r="I6064" s="193">
        <f t="shared" si="11749"/>
        <v>0</v>
      </c>
      <c r="J6064" s="193">
        <f t="shared" si="11749"/>
        <v>0</v>
      </c>
      <c r="K6064" s="193">
        <f t="shared" si="11749"/>
        <v>0</v>
      </c>
      <c r="L6064" s="193">
        <f t="shared" si="11749"/>
        <v>0</v>
      </c>
      <c r="M6064" s="193">
        <f t="shared" si="11749"/>
        <v>0</v>
      </c>
      <c r="N6064" s="193" t="str">
        <f t="shared" si="11668"/>
        <v>Small Appliance</v>
      </c>
      <c r="AA6064" s="193">
        <f t="shared" si="11715"/>
        <v>0</v>
      </c>
      <c r="AB6064" s="193">
        <f t="shared" ref="AB6064" si="11750">AB$27</f>
        <v>0</v>
      </c>
    </row>
    <row r="6065" spans="1:28" s="188" customFormat="1" ht="17.399999999999999">
      <c r="A6065" s="193" t="str">
        <f t="shared" si="11710"/>
        <v>Small Appliance</v>
      </c>
      <c r="B6065" s="193" t="str">
        <f t="shared" si="11711"/>
        <v>0Small Appliance</v>
      </c>
      <c r="C6065" s="193" t="str">
        <f t="shared" si="11712"/>
        <v>Small Appliance0</v>
      </c>
      <c r="D6065" s="193"/>
      <c r="E6065" s="193"/>
      <c r="F6065" s="193" t="str">
        <f t="shared" si="11713"/>
        <v>Small Appliance0</v>
      </c>
      <c r="G6065" s="193">
        <f t="shared" ref="G6065:M6065" si="11751">G$28</f>
        <v>0</v>
      </c>
      <c r="H6065" s="193">
        <f t="shared" si="11751"/>
        <v>0</v>
      </c>
      <c r="I6065" s="193">
        <f t="shared" si="11751"/>
        <v>0</v>
      </c>
      <c r="J6065" s="193">
        <f t="shared" si="11751"/>
        <v>0</v>
      </c>
      <c r="K6065" s="193">
        <f t="shared" si="11751"/>
        <v>0</v>
      </c>
      <c r="L6065" s="193">
        <f t="shared" si="11751"/>
        <v>0</v>
      </c>
      <c r="M6065" s="193">
        <f t="shared" si="11751"/>
        <v>0</v>
      </c>
      <c r="N6065" s="193" t="str">
        <f t="shared" si="11668"/>
        <v>Small Appliance</v>
      </c>
      <c r="AA6065" s="193">
        <f t="shared" si="11715"/>
        <v>0</v>
      </c>
      <c r="AB6065" s="193">
        <f t="shared" ref="AB6065" si="11752">AB$28</f>
        <v>0</v>
      </c>
    </row>
    <row r="6066" spans="1:28" s="188" customFormat="1" ht="17.399999999999999">
      <c r="A6066" s="193" t="str">
        <f t="shared" si="11710"/>
        <v>Small Appliance</v>
      </c>
      <c r="B6066" s="193" t="str">
        <f t="shared" si="11711"/>
        <v>BE125Small Appliance</v>
      </c>
      <c r="C6066" s="193" t="str">
        <f t="shared" si="11712"/>
        <v>Small ApplianceMakhoul, Jennifer</v>
      </c>
      <c r="D6066" s="193"/>
      <c r="E6066" s="193"/>
      <c r="F6066" s="193" t="str">
        <f t="shared" si="11713"/>
        <v>Small ApplianceMonaco, Nick</v>
      </c>
      <c r="G6066" s="193" t="str">
        <f t="shared" ref="G6066:M6066" si="11753">G$29</f>
        <v>Monaco, Nick</v>
      </c>
      <c r="H6066" s="193" t="str">
        <f t="shared" si="11753"/>
        <v>Makhoul, Jennifer</v>
      </c>
      <c r="I6066" s="193" t="str">
        <f t="shared" si="11753"/>
        <v>BE125</v>
      </c>
      <c r="J6066" s="193" t="str">
        <f t="shared" si="11753"/>
        <v>BED, BATH &amp; BEYOND</v>
      </c>
      <c r="K6066" s="193" t="str">
        <f t="shared" si="11753"/>
        <v>all</v>
      </c>
      <c r="L6066" s="193" t="str">
        <f t="shared" si="11753"/>
        <v>Janice Staib</v>
      </c>
      <c r="M6066" s="193" t="str">
        <f t="shared" si="11753"/>
        <v>Appl, Beauty, H/P</v>
      </c>
      <c r="N6066" s="193" t="str">
        <f t="shared" si="11668"/>
        <v>Small Appliance</v>
      </c>
      <c r="AA6066" s="193">
        <f t="shared" si="11715"/>
        <v>0</v>
      </c>
      <c r="AB6066" s="193" t="str">
        <f t="shared" ref="AB6066" si="11754">AB$29</f>
        <v>Makhoul, Jennifer</v>
      </c>
    </row>
    <row r="6067" spans="1:28" s="188" customFormat="1" ht="17.399999999999999">
      <c r="A6067" s="193" t="str">
        <f t="shared" si="11710"/>
        <v>Small Appliance</v>
      </c>
      <c r="B6067" s="193" t="str">
        <f t="shared" si="11711"/>
        <v>BE126Small Appliance</v>
      </c>
      <c r="C6067" s="193" t="str">
        <f t="shared" si="11712"/>
        <v>Small ApplianceMakhoul, Jennifer</v>
      </c>
      <c r="D6067" s="193"/>
      <c r="E6067" s="193"/>
      <c r="F6067" s="193" t="str">
        <f t="shared" si="11713"/>
        <v>Small ApplianceMonaco, Nick</v>
      </c>
      <c r="G6067" s="193" t="str">
        <f t="shared" ref="G6067:M6067" si="11755">G$30</f>
        <v>Monaco, Nick</v>
      </c>
      <c r="H6067" s="193" t="str">
        <f t="shared" si="11755"/>
        <v>Makhoul, Jennifer</v>
      </c>
      <c r="I6067" s="193" t="str">
        <f t="shared" si="11755"/>
        <v>BE126</v>
      </c>
      <c r="J6067" s="193" t="str">
        <f t="shared" si="11755"/>
        <v>BED, BATH &amp; BEYOND INC (VDF)</v>
      </c>
      <c r="K6067" s="193" t="str">
        <f t="shared" si="11755"/>
        <v>all</v>
      </c>
      <c r="L6067" s="193" t="str">
        <f t="shared" si="11755"/>
        <v>Janice Staib</v>
      </c>
      <c r="M6067" s="193" t="str">
        <f t="shared" si="11755"/>
        <v>Appl, Beauty, H/P</v>
      </c>
      <c r="N6067" s="193" t="str">
        <f t="shared" si="11668"/>
        <v>Small Appliance</v>
      </c>
      <c r="AA6067" s="193">
        <f t="shared" si="11715"/>
        <v>0</v>
      </c>
      <c r="AB6067" s="193" t="str">
        <f t="shared" ref="AB6067" si="11756">AB$30</f>
        <v>Makhoul, Jennifer</v>
      </c>
    </row>
    <row r="6068" spans="1:28" s="188" customFormat="1" ht="17.399999999999999">
      <c r="A6068" s="193" t="str">
        <f t="shared" si="11710"/>
        <v>Small Appliance</v>
      </c>
      <c r="B6068" s="193" t="str">
        <f t="shared" si="11711"/>
        <v>GO642Small Appliance</v>
      </c>
      <c r="C6068" s="193" t="str">
        <f t="shared" si="11712"/>
        <v>Small ApplianceMakhoul, Jennifer</v>
      </c>
      <c r="D6068" s="193"/>
      <c r="E6068" s="193"/>
      <c r="F6068" s="193" t="str">
        <f t="shared" si="11713"/>
        <v>Small ApplianceMonaco, Nick</v>
      </c>
      <c r="G6068" s="193" t="str">
        <f t="shared" ref="G6068:M6068" si="11757">G$31</f>
        <v>Monaco, Nick</v>
      </c>
      <c r="H6068" s="193" t="str">
        <f t="shared" si="11757"/>
        <v>Makhoul, Jennifer</v>
      </c>
      <c r="I6068" s="193" t="str">
        <f t="shared" si="11757"/>
        <v>GO642</v>
      </c>
      <c r="J6068" s="193" t="str">
        <f t="shared" si="11757"/>
        <v>GOGOTECH INC</v>
      </c>
      <c r="K6068" s="193" t="str">
        <f t="shared" si="11757"/>
        <v>all</v>
      </c>
      <c r="L6068" s="193">
        <f t="shared" si="11757"/>
        <v>0</v>
      </c>
      <c r="M6068" s="193">
        <f t="shared" si="11757"/>
        <v>0</v>
      </c>
      <c r="N6068" s="193" t="str">
        <f t="shared" si="11668"/>
        <v>Small Appliance</v>
      </c>
      <c r="AA6068" s="193">
        <f t="shared" si="11715"/>
        <v>0</v>
      </c>
      <c r="AB6068" s="193" t="str">
        <f t="shared" ref="AB6068" si="11758">AB$31</f>
        <v>Makhoul, Jennifer</v>
      </c>
    </row>
    <row r="6069" spans="1:28" s="188" customFormat="1" ht="17.399999999999999">
      <c r="A6069" s="193" t="str">
        <f t="shared" si="11710"/>
        <v>Small Appliance</v>
      </c>
      <c r="B6069" s="193" t="str">
        <f t="shared" si="11711"/>
        <v>HA430Small Appliance</v>
      </c>
      <c r="C6069" s="193" t="str">
        <f t="shared" si="11712"/>
        <v>Small ApplianceMakhoul, Jennifer</v>
      </c>
      <c r="D6069" s="193"/>
      <c r="E6069" s="193"/>
      <c r="F6069" s="193" t="str">
        <f t="shared" si="11713"/>
        <v>Small ApplianceMonaco, Nick</v>
      </c>
      <c r="G6069" s="193" t="str">
        <f t="shared" ref="G6069:M6069" si="11759">G$32</f>
        <v>Monaco, Nick</v>
      </c>
      <c r="H6069" s="193" t="str">
        <f t="shared" si="11759"/>
        <v>Makhoul, Jennifer</v>
      </c>
      <c r="I6069" s="193" t="str">
        <f t="shared" si="11759"/>
        <v>HA430</v>
      </c>
      <c r="J6069" s="193" t="str">
        <f t="shared" si="11759"/>
        <v>HARMON OF YONKERS, INC. DBA HARMON</v>
      </c>
      <c r="K6069" s="193" t="str">
        <f t="shared" si="11759"/>
        <v>all</v>
      </c>
      <c r="L6069" s="193" t="str">
        <f t="shared" si="11759"/>
        <v>Janice Staib</v>
      </c>
      <c r="M6069" s="193" t="str">
        <f t="shared" si="11759"/>
        <v>Appl, Beauty, H/P</v>
      </c>
      <c r="N6069" s="193" t="str">
        <f t="shared" si="11668"/>
        <v>Small Appliance</v>
      </c>
      <c r="AA6069" s="193">
        <f t="shared" si="11715"/>
        <v>0</v>
      </c>
      <c r="AB6069" s="193" t="str">
        <f t="shared" ref="AB6069" si="11760">AB$32</f>
        <v>Makhoul, Jennifer</v>
      </c>
    </row>
    <row r="6070" spans="1:28" s="188" customFormat="1" ht="17.399999999999999">
      <c r="A6070" s="193" t="str">
        <f t="shared" si="11710"/>
        <v>Small Appliance</v>
      </c>
      <c r="B6070" s="193" t="str">
        <f t="shared" si="11711"/>
        <v>HS070Small Appliance</v>
      </c>
      <c r="C6070" s="193" t="str">
        <f t="shared" si="11712"/>
        <v>Small ApplianceMakhoul, Jennifer</v>
      </c>
      <c r="D6070" s="193"/>
      <c r="E6070" s="193"/>
      <c r="F6070" s="193" t="str">
        <f t="shared" si="11713"/>
        <v>Small ApplianceMonaco, Nick</v>
      </c>
      <c r="G6070" s="193" t="str">
        <f t="shared" ref="G6070:M6070" si="11761">G$33</f>
        <v>Monaco, Nick</v>
      </c>
      <c r="H6070" s="193" t="str">
        <f t="shared" si="11761"/>
        <v>Makhoul, Jennifer</v>
      </c>
      <c r="I6070" s="193" t="str">
        <f t="shared" si="11761"/>
        <v>HS070</v>
      </c>
      <c r="J6070" s="193" t="str">
        <f t="shared" si="11761"/>
        <v>HSN INC.</v>
      </c>
      <c r="K6070" s="193" t="str">
        <f t="shared" si="11761"/>
        <v>all</v>
      </c>
      <c r="L6070" s="193" t="str">
        <f t="shared" si="11761"/>
        <v>Channel Management</v>
      </c>
      <c r="M6070" s="193" t="str">
        <f t="shared" si="11761"/>
        <v>Beauty, Appl</v>
      </c>
      <c r="N6070" s="193" t="str">
        <f t="shared" si="11668"/>
        <v>Small Appliance</v>
      </c>
      <c r="AA6070" s="193">
        <f t="shared" si="11715"/>
        <v>0</v>
      </c>
      <c r="AB6070" s="193" t="str">
        <f t="shared" ref="AB6070" si="11762">AB$33</f>
        <v>Makhoul, Jennifer</v>
      </c>
    </row>
    <row r="6071" spans="1:28" s="188" customFormat="1" ht="17.399999999999999">
      <c r="A6071" s="193" t="str">
        <f t="shared" si="11710"/>
        <v>Small Appliance</v>
      </c>
      <c r="B6071" s="193" t="str">
        <f t="shared" si="11711"/>
        <v>QV001Small Appliance</v>
      </c>
      <c r="C6071" s="193" t="str">
        <f t="shared" si="11712"/>
        <v>Small ApplianceMakhoul, Jennifer</v>
      </c>
      <c r="D6071" s="193"/>
      <c r="E6071" s="193"/>
      <c r="F6071" s="193" t="str">
        <f t="shared" si="11713"/>
        <v>Small ApplianceMonaco, Nick</v>
      </c>
      <c r="G6071" s="193" t="str">
        <f t="shared" ref="G6071:M6071" si="11763">G$34</f>
        <v>Monaco, Nick</v>
      </c>
      <c r="H6071" s="193" t="str">
        <f t="shared" si="11763"/>
        <v>Makhoul, Jennifer</v>
      </c>
      <c r="I6071" s="193" t="str">
        <f t="shared" si="11763"/>
        <v>QV001</v>
      </c>
      <c r="J6071" s="193" t="str">
        <f t="shared" si="11763"/>
        <v>QVC NETWORK INC.</v>
      </c>
      <c r="K6071" s="193" t="str">
        <f t="shared" si="11763"/>
        <v>all</v>
      </c>
      <c r="L6071" s="193" t="str">
        <f t="shared" si="11763"/>
        <v>Dynamic Marketing</v>
      </c>
      <c r="M6071" s="193" t="str">
        <f t="shared" si="11763"/>
        <v>Beauty, Headphones</v>
      </c>
      <c r="N6071" s="193" t="str">
        <f t="shared" si="11668"/>
        <v>Small Appliance</v>
      </c>
      <c r="AA6071" s="193">
        <f t="shared" si="11715"/>
        <v>0</v>
      </c>
      <c r="AB6071" s="193" t="str">
        <f t="shared" ref="AB6071" si="11764">AB$34</f>
        <v>Makhoul, Jennifer</v>
      </c>
    </row>
    <row r="6072" spans="1:28" s="188" customFormat="1" ht="17.399999999999999">
      <c r="A6072" s="193" t="str">
        <f t="shared" si="11710"/>
        <v>Small Appliance</v>
      </c>
      <c r="B6072" s="193" t="str">
        <f t="shared" si="11711"/>
        <v>QV002Small Appliance</v>
      </c>
      <c r="C6072" s="193" t="str">
        <f t="shared" si="11712"/>
        <v>Small ApplianceMakhoul, Jennifer</v>
      </c>
      <c r="D6072" s="193"/>
      <c r="E6072" s="193"/>
      <c r="F6072" s="193" t="str">
        <f t="shared" si="11713"/>
        <v>Small ApplianceMonaco, Nick</v>
      </c>
      <c r="G6072" s="193" t="str">
        <f t="shared" ref="G6072:M6072" si="11765">G$35</f>
        <v>Monaco, Nick</v>
      </c>
      <c r="H6072" s="193" t="str">
        <f t="shared" si="11765"/>
        <v>Makhoul, Jennifer</v>
      </c>
      <c r="I6072" s="193" t="str">
        <f t="shared" si="11765"/>
        <v>QV002</v>
      </c>
      <c r="J6072" s="193" t="str">
        <f t="shared" si="11765"/>
        <v>QVC (VDF)</v>
      </c>
      <c r="K6072" s="193" t="str">
        <f t="shared" si="11765"/>
        <v>all</v>
      </c>
      <c r="L6072" s="193" t="str">
        <f t="shared" si="11765"/>
        <v>Dynamic Marketing</v>
      </c>
      <c r="M6072" s="193" t="str">
        <f t="shared" si="11765"/>
        <v>Beauty, Headphones</v>
      </c>
      <c r="N6072" s="193" t="str">
        <f t="shared" si="11668"/>
        <v>Small Appliance</v>
      </c>
      <c r="AA6072" s="193">
        <f t="shared" si="11715"/>
        <v>0</v>
      </c>
      <c r="AB6072" s="193" t="str">
        <f t="shared" ref="AB6072" si="11766">AB$35</f>
        <v>Makhoul, Jennifer</v>
      </c>
    </row>
    <row r="6073" spans="1:28" s="188" customFormat="1" ht="17.399999999999999">
      <c r="A6073" s="193" t="str">
        <f t="shared" si="11710"/>
        <v>Small Appliance</v>
      </c>
      <c r="B6073" s="193" t="str">
        <f t="shared" si="11711"/>
        <v>TE165Small Appliance</v>
      </c>
      <c r="C6073" s="193" t="str">
        <f t="shared" si="11712"/>
        <v>Small ApplianceMakhoul, Jennifer</v>
      </c>
      <c r="D6073" s="193"/>
      <c r="E6073" s="193"/>
      <c r="F6073" s="193" t="str">
        <f t="shared" si="11713"/>
        <v>Small ApplianceMonaco, Nick</v>
      </c>
      <c r="G6073" s="193" t="str">
        <f t="shared" ref="G6073:M6073" si="11767">G$36</f>
        <v>Monaco, Nick</v>
      </c>
      <c r="H6073" s="193" t="str">
        <f t="shared" si="11767"/>
        <v>Makhoul, Jennifer</v>
      </c>
      <c r="I6073" s="193" t="str">
        <f t="shared" si="11767"/>
        <v>TE165</v>
      </c>
      <c r="J6073" s="193" t="str">
        <f t="shared" si="11767"/>
        <v>TELEDYNAMICS CORP.</v>
      </c>
      <c r="K6073" s="193" t="str">
        <f t="shared" si="11767"/>
        <v>all</v>
      </c>
      <c r="L6073" s="193">
        <f t="shared" si="11767"/>
        <v>0</v>
      </c>
      <c r="M6073" s="193">
        <f t="shared" si="11767"/>
        <v>0</v>
      </c>
      <c r="N6073" s="193" t="str">
        <f t="shared" si="11668"/>
        <v>Small Appliance</v>
      </c>
      <c r="AA6073" s="193">
        <f t="shared" si="11715"/>
        <v>0</v>
      </c>
      <c r="AB6073" s="193" t="str">
        <f t="shared" ref="AB6073" si="11768">AB$36</f>
        <v>Makhoul, Jennifer</v>
      </c>
    </row>
    <row r="6074" spans="1:28" s="188" customFormat="1" ht="17.399999999999999">
      <c r="A6074" s="193" t="str">
        <f t="shared" si="11710"/>
        <v>Small Appliance</v>
      </c>
      <c r="B6074" s="193" t="str">
        <f t="shared" si="11711"/>
        <v>0Small Appliance</v>
      </c>
      <c r="C6074" s="193" t="str">
        <f t="shared" si="11712"/>
        <v>Small ApplianceMakhoul, Jennifer</v>
      </c>
      <c r="D6074" s="193"/>
      <c r="E6074" s="193"/>
      <c r="F6074" s="193" t="str">
        <f t="shared" si="11713"/>
        <v>Small ApplianceMonaco, Nick</v>
      </c>
      <c r="G6074" s="193" t="str">
        <f t="shared" ref="G6074:M6074" si="11769">G$37</f>
        <v>Monaco, Nick</v>
      </c>
      <c r="H6074" s="193" t="str">
        <f t="shared" si="11769"/>
        <v>Makhoul, Jennifer</v>
      </c>
      <c r="I6074" s="193">
        <f t="shared" si="11769"/>
        <v>0</v>
      </c>
      <c r="J6074" s="193" t="str">
        <f t="shared" si="11769"/>
        <v>BUY-BUY BABY</v>
      </c>
      <c r="K6074" s="193" t="str">
        <f t="shared" si="11769"/>
        <v>all</v>
      </c>
      <c r="L6074" s="193">
        <f t="shared" si="11769"/>
        <v>0</v>
      </c>
      <c r="M6074" s="193">
        <f t="shared" si="11769"/>
        <v>0</v>
      </c>
      <c r="N6074" s="193" t="str">
        <f t="shared" si="11668"/>
        <v>Small Appliance</v>
      </c>
      <c r="AA6074" s="193">
        <f t="shared" si="11715"/>
        <v>0</v>
      </c>
      <c r="AB6074" s="193" t="str">
        <f t="shared" ref="AB6074" si="11770">AB$37</f>
        <v>Makhoul, Jennifer</v>
      </c>
    </row>
    <row r="6075" spans="1:28" s="188" customFormat="1" ht="17.399999999999999">
      <c r="A6075" s="193" t="str">
        <f t="shared" si="11710"/>
        <v>Small Appliance</v>
      </c>
      <c r="B6075" s="193" t="str">
        <f t="shared" si="11711"/>
        <v>0Small Appliance</v>
      </c>
      <c r="C6075" s="193" t="str">
        <f t="shared" si="11712"/>
        <v>Small Appliance0</v>
      </c>
      <c r="D6075" s="193"/>
      <c r="E6075" s="193"/>
      <c r="F6075" s="193" t="str">
        <f t="shared" si="11713"/>
        <v>Small Appliance0</v>
      </c>
      <c r="G6075" s="193">
        <f t="shared" ref="G6075:M6075" si="11771">G$38</f>
        <v>0</v>
      </c>
      <c r="H6075" s="193">
        <f t="shared" si="11771"/>
        <v>0</v>
      </c>
      <c r="I6075" s="193">
        <f t="shared" si="11771"/>
        <v>0</v>
      </c>
      <c r="J6075" s="193">
        <f t="shared" si="11771"/>
        <v>0</v>
      </c>
      <c r="K6075" s="193">
        <f t="shared" si="11771"/>
        <v>0</v>
      </c>
      <c r="L6075" s="193">
        <f t="shared" si="11771"/>
        <v>0</v>
      </c>
      <c r="M6075" s="193">
        <f t="shared" si="11771"/>
        <v>0</v>
      </c>
      <c r="N6075" s="193" t="str">
        <f t="shared" si="11668"/>
        <v>Small Appliance</v>
      </c>
      <c r="AA6075" s="193">
        <f t="shared" si="11715"/>
        <v>0</v>
      </c>
      <c r="AB6075" s="193" t="str">
        <f t="shared" ref="AB6075" si="11772">AB$38</f>
        <v>Makhoul, Jennifer</v>
      </c>
    </row>
    <row r="6076" spans="1:28" s="188" customFormat="1" ht="17.399999999999999">
      <c r="A6076" s="193" t="str">
        <f t="shared" si="11710"/>
        <v>Small Appliance</v>
      </c>
      <c r="B6076" s="193" t="str">
        <f t="shared" si="11711"/>
        <v>0Small Appliance</v>
      </c>
      <c r="C6076" s="193" t="str">
        <f t="shared" si="11712"/>
        <v>Small Appliance0</v>
      </c>
      <c r="D6076" s="193"/>
      <c r="E6076" s="193"/>
      <c r="F6076" s="193" t="str">
        <f t="shared" si="11713"/>
        <v>Small Appliance0</v>
      </c>
      <c r="G6076" s="193">
        <f t="shared" ref="G6076:M6076" si="11773">G$39</f>
        <v>0</v>
      </c>
      <c r="H6076" s="193">
        <f t="shared" si="11773"/>
        <v>0</v>
      </c>
      <c r="I6076" s="193">
        <f t="shared" si="11773"/>
        <v>0</v>
      </c>
      <c r="J6076" s="193">
        <f t="shared" si="11773"/>
        <v>0</v>
      </c>
      <c r="K6076" s="193">
        <f t="shared" si="11773"/>
        <v>0</v>
      </c>
      <c r="L6076" s="193">
        <f t="shared" si="11773"/>
        <v>0</v>
      </c>
      <c r="M6076" s="193">
        <f t="shared" si="11773"/>
        <v>0</v>
      </c>
      <c r="N6076" s="193" t="str">
        <f t="shared" si="11668"/>
        <v>Small Appliance</v>
      </c>
      <c r="AA6076" s="193">
        <f t="shared" si="11715"/>
        <v>0</v>
      </c>
      <c r="AB6076" s="193">
        <f t="shared" ref="AB6076" si="11774">AB$39</f>
        <v>0</v>
      </c>
    </row>
    <row r="6077" spans="1:28" s="188" customFormat="1" ht="17.399999999999999">
      <c r="A6077" s="193" t="str">
        <f t="shared" si="11710"/>
        <v>Small Appliance</v>
      </c>
      <c r="B6077" s="193" t="str">
        <f t="shared" si="11711"/>
        <v>0Small Appliance</v>
      </c>
      <c r="C6077" s="193" t="str">
        <f t="shared" si="11712"/>
        <v>Small Appliance0</v>
      </c>
      <c r="D6077" s="193"/>
      <c r="E6077" s="193"/>
      <c r="F6077" s="193" t="str">
        <f t="shared" si="11713"/>
        <v>Small Appliance0</v>
      </c>
      <c r="G6077" s="193">
        <f t="shared" ref="G6077:M6077" si="11775">G$40</f>
        <v>0</v>
      </c>
      <c r="H6077" s="193">
        <f t="shared" si="11775"/>
        <v>0</v>
      </c>
      <c r="I6077" s="193">
        <f t="shared" si="11775"/>
        <v>0</v>
      </c>
      <c r="J6077" s="193">
        <f t="shared" si="11775"/>
        <v>0</v>
      </c>
      <c r="K6077" s="193">
        <f t="shared" si="11775"/>
        <v>0</v>
      </c>
      <c r="L6077" s="193">
        <f t="shared" si="11775"/>
        <v>0</v>
      </c>
      <c r="M6077" s="193">
        <f t="shared" si="11775"/>
        <v>0</v>
      </c>
      <c r="N6077" s="193" t="str">
        <f t="shared" si="11668"/>
        <v>Small Appliance</v>
      </c>
      <c r="AA6077" s="193">
        <f t="shared" si="11715"/>
        <v>0</v>
      </c>
      <c r="AB6077" s="193">
        <f t="shared" ref="AB6077" si="11776">AB$40</f>
        <v>0</v>
      </c>
    </row>
    <row r="6078" spans="1:28" s="188" customFormat="1" ht="17.399999999999999">
      <c r="A6078" s="193" t="str">
        <f t="shared" si="11710"/>
        <v>Small Appliance</v>
      </c>
      <c r="B6078" s="193" t="str">
        <f t="shared" si="11711"/>
        <v>SC078Small Appliance</v>
      </c>
      <c r="C6078" s="193" t="str">
        <f t="shared" si="11712"/>
        <v>Small ApplianceMertes, Mark</v>
      </c>
      <c r="D6078" s="193"/>
      <c r="E6078" s="193"/>
      <c r="F6078" s="193" t="str">
        <f t="shared" si="11713"/>
        <v>Small ApplianceMonaco, Nick</v>
      </c>
      <c r="G6078" s="193" t="str">
        <f t="shared" ref="G6078:M6078" si="11777">G$41</f>
        <v>Monaco, Nick</v>
      </c>
      <c r="H6078" s="193" t="str">
        <f t="shared" si="11777"/>
        <v>Mertes, Mark</v>
      </c>
      <c r="I6078" s="193" t="str">
        <f t="shared" si="11777"/>
        <v>SC078</v>
      </c>
      <c r="J6078" s="193" t="str">
        <f t="shared" si="11777"/>
        <v>COSTCO WHOLESALE</v>
      </c>
      <c r="K6078" s="193" t="str">
        <f t="shared" si="11777"/>
        <v>all</v>
      </c>
      <c r="L6078" s="193">
        <f t="shared" si="11777"/>
        <v>0</v>
      </c>
      <c r="M6078" s="193">
        <f t="shared" si="11777"/>
        <v>0</v>
      </c>
      <c r="N6078" s="193" t="str">
        <f t="shared" si="11668"/>
        <v>Small Appliance</v>
      </c>
      <c r="AA6078" s="193">
        <f t="shared" si="11715"/>
        <v>0</v>
      </c>
      <c r="AB6078" s="193" t="str">
        <f t="shared" ref="AB6078" si="11778">AB$41</f>
        <v>Mertes, Mark</v>
      </c>
    </row>
    <row r="6079" spans="1:28" s="188" customFormat="1" ht="17.399999999999999">
      <c r="A6079" s="193" t="str">
        <f t="shared" si="11710"/>
        <v>Small Appliance</v>
      </c>
      <c r="B6079" s="193" t="str">
        <f t="shared" si="11711"/>
        <v>0Small Appliance</v>
      </c>
      <c r="C6079" s="193" t="str">
        <f t="shared" si="11712"/>
        <v>Small Appliance0</v>
      </c>
      <c r="D6079" s="193"/>
      <c r="E6079" s="193"/>
      <c r="F6079" s="193" t="str">
        <f t="shared" si="11713"/>
        <v>Small Appliance0</v>
      </c>
      <c r="G6079" s="193">
        <f t="shared" ref="G6079:M6079" si="11779">G$42</f>
        <v>0</v>
      </c>
      <c r="H6079" s="193">
        <f t="shared" si="11779"/>
        <v>0</v>
      </c>
      <c r="I6079" s="193">
        <f t="shared" si="11779"/>
        <v>0</v>
      </c>
      <c r="J6079" s="193">
        <f t="shared" si="11779"/>
        <v>0</v>
      </c>
      <c r="K6079" s="193">
        <f t="shared" si="11779"/>
        <v>0</v>
      </c>
      <c r="L6079" s="193">
        <f t="shared" si="11779"/>
        <v>0</v>
      </c>
      <c r="M6079" s="193">
        <f t="shared" si="11779"/>
        <v>0</v>
      </c>
      <c r="N6079" s="193" t="str">
        <f t="shared" si="11668"/>
        <v>Small Appliance</v>
      </c>
      <c r="AA6079" s="193">
        <f t="shared" si="11715"/>
        <v>0</v>
      </c>
      <c r="AB6079" s="193">
        <f t="shared" ref="AB6079" si="11780">AB$42</f>
        <v>0</v>
      </c>
    </row>
    <row r="6080" spans="1:28" s="188" customFormat="1" ht="17.399999999999999">
      <c r="A6080" s="193" t="str">
        <f t="shared" si="11710"/>
        <v>Small Appliance</v>
      </c>
      <c r="B6080" s="193" t="str">
        <f t="shared" si="11711"/>
        <v>0Small Appliance</v>
      </c>
      <c r="C6080" s="193" t="str">
        <f t="shared" si="11712"/>
        <v>Small Appliance0</v>
      </c>
      <c r="D6080" s="193"/>
      <c r="E6080" s="193"/>
      <c r="F6080" s="193" t="str">
        <f t="shared" si="11713"/>
        <v>Small Appliance0</v>
      </c>
      <c r="G6080" s="193">
        <f t="shared" ref="G6080:M6080" si="11781">G$43</f>
        <v>0</v>
      </c>
      <c r="H6080" s="193">
        <f t="shared" si="11781"/>
        <v>0</v>
      </c>
      <c r="I6080" s="193">
        <f t="shared" si="11781"/>
        <v>0</v>
      </c>
      <c r="J6080" s="193">
        <f t="shared" si="11781"/>
        <v>0</v>
      </c>
      <c r="K6080" s="193">
        <f t="shared" si="11781"/>
        <v>0</v>
      </c>
      <c r="L6080" s="193">
        <f t="shared" si="11781"/>
        <v>0</v>
      </c>
      <c r="M6080" s="193">
        <f t="shared" si="11781"/>
        <v>0</v>
      </c>
      <c r="N6080" s="193" t="str">
        <f t="shared" si="11668"/>
        <v>Small Appliance</v>
      </c>
      <c r="AA6080" s="193">
        <f t="shared" si="11715"/>
        <v>0</v>
      </c>
      <c r="AB6080" s="193">
        <f t="shared" ref="AB6080" si="11782">AB$43</f>
        <v>0</v>
      </c>
    </row>
    <row r="6081" spans="1:28" s="188" customFormat="1" ht="17.399999999999999">
      <c r="A6081" s="193" t="str">
        <f t="shared" si="11710"/>
        <v>Small Appliance</v>
      </c>
      <c r="B6081" s="193" t="str">
        <f t="shared" si="11711"/>
        <v>HO840Small Appliance</v>
      </c>
      <c r="C6081" s="193" t="str">
        <f t="shared" si="11712"/>
        <v>Small ApplianceRyder, Scott</v>
      </c>
      <c r="D6081" s="193"/>
      <c r="E6081" s="193"/>
      <c r="F6081" s="193" t="str">
        <f t="shared" si="11713"/>
        <v>Small ApplianceMonaco, Nick</v>
      </c>
      <c r="G6081" s="193" t="str">
        <f t="shared" ref="G6081:M6081" si="11783">G$44</f>
        <v>Monaco, Nick</v>
      </c>
      <c r="H6081" s="193" t="str">
        <f t="shared" si="11783"/>
        <v>Ryder, Scott</v>
      </c>
      <c r="I6081" s="193" t="str">
        <f t="shared" si="11783"/>
        <v>HO840</v>
      </c>
      <c r="J6081" s="193" t="str">
        <f t="shared" si="11783"/>
        <v>HOME DEPOT, THE</v>
      </c>
      <c r="K6081" s="193" t="str">
        <f t="shared" si="11783"/>
        <v>all</v>
      </c>
      <c r="L6081" s="193">
        <f t="shared" si="11783"/>
        <v>0</v>
      </c>
      <c r="M6081" s="193">
        <f t="shared" si="11783"/>
        <v>0</v>
      </c>
      <c r="N6081" s="193" t="str">
        <f t="shared" si="11668"/>
        <v>Small Appliance</v>
      </c>
      <c r="AA6081" s="193">
        <f t="shared" si="11715"/>
        <v>0</v>
      </c>
      <c r="AB6081" s="193" t="str">
        <f t="shared" ref="AB6081" si="11784">AB$44</f>
        <v>Ryder, Scott</v>
      </c>
    </row>
    <row r="6082" spans="1:28" s="188" customFormat="1" ht="17.399999999999999">
      <c r="A6082" s="193" t="str">
        <f t="shared" si="11710"/>
        <v>Small Appliance</v>
      </c>
      <c r="B6082" s="193" t="str">
        <f t="shared" si="11711"/>
        <v>LO296Small Appliance</v>
      </c>
      <c r="C6082" s="193" t="str">
        <f t="shared" si="11712"/>
        <v>Small ApplianceRyder, Scott</v>
      </c>
      <c r="D6082" s="193"/>
      <c r="E6082" s="193"/>
      <c r="F6082" s="193" t="str">
        <f t="shared" si="11713"/>
        <v>Small ApplianceMonaco, Nick</v>
      </c>
      <c r="G6082" s="193" t="str">
        <f t="shared" ref="G6082:M6082" si="11785">G$45</f>
        <v>Monaco, Nick</v>
      </c>
      <c r="H6082" s="193" t="str">
        <f t="shared" si="11785"/>
        <v>Ryder, Scott</v>
      </c>
      <c r="I6082" s="193" t="str">
        <f t="shared" si="11785"/>
        <v>LO296</v>
      </c>
      <c r="J6082" s="193" t="str">
        <f t="shared" si="11785"/>
        <v>LOWE's</v>
      </c>
      <c r="K6082" s="193" t="str">
        <f t="shared" si="11785"/>
        <v>all</v>
      </c>
      <c r="L6082" s="193">
        <f t="shared" si="11785"/>
        <v>0</v>
      </c>
      <c r="M6082" s="193">
        <f t="shared" si="11785"/>
        <v>0</v>
      </c>
      <c r="N6082" s="193" t="str">
        <f t="shared" si="11668"/>
        <v>Small Appliance</v>
      </c>
      <c r="AA6082" s="193">
        <f t="shared" si="11715"/>
        <v>0</v>
      </c>
      <c r="AB6082" s="193" t="str">
        <f t="shared" ref="AB6082" si="11786">AB$45</f>
        <v>Ryder, Scott</v>
      </c>
    </row>
    <row r="6083" spans="1:28" s="188" customFormat="1" ht="17.399999999999999">
      <c r="A6083" s="193" t="str">
        <f t="shared" si="11710"/>
        <v>Small Appliance</v>
      </c>
      <c r="B6083" s="193" t="str">
        <f t="shared" si="11711"/>
        <v>NE040Small Appliance</v>
      </c>
      <c r="C6083" s="193" t="str">
        <f t="shared" si="11712"/>
        <v>Small ApplianceRyder, Scott</v>
      </c>
      <c r="D6083" s="193"/>
      <c r="E6083" s="193"/>
      <c r="F6083" s="193" t="str">
        <f t="shared" si="11713"/>
        <v>Small ApplianceMonaco, Nick</v>
      </c>
      <c r="G6083" s="193" t="str">
        <f t="shared" ref="G6083:M6083" si="11787">G$46</f>
        <v>Monaco, Nick</v>
      </c>
      <c r="H6083" s="193" t="str">
        <f t="shared" si="11787"/>
        <v>Ryder, Scott</v>
      </c>
      <c r="I6083" s="193" t="str">
        <f t="shared" si="11787"/>
        <v>NE040</v>
      </c>
      <c r="J6083" s="193" t="str">
        <f t="shared" si="11787"/>
        <v>NEBRASKA FURNITURE M</v>
      </c>
      <c r="K6083" s="193" t="str">
        <f t="shared" si="11787"/>
        <v>all</v>
      </c>
      <c r="L6083" s="193">
        <f t="shared" si="11787"/>
        <v>0</v>
      </c>
      <c r="M6083" s="193">
        <f t="shared" si="11787"/>
        <v>0</v>
      </c>
      <c r="N6083" s="193" t="str">
        <f t="shared" si="11668"/>
        <v>Small Appliance</v>
      </c>
      <c r="AA6083" s="193">
        <f t="shared" si="11715"/>
        <v>0</v>
      </c>
      <c r="AB6083" s="193" t="str">
        <f t="shared" ref="AB6083" si="11788">AB$46</f>
        <v>Ryder, Scott</v>
      </c>
    </row>
    <row r="6084" spans="1:28" s="188" customFormat="1" ht="17.399999999999999">
      <c r="A6084" s="193" t="str">
        <f t="shared" si="11710"/>
        <v>Small Appliance</v>
      </c>
      <c r="B6084" s="193" t="str">
        <f t="shared" si="11711"/>
        <v>SA055Small Appliance</v>
      </c>
      <c r="C6084" s="193" t="str">
        <f t="shared" si="11712"/>
        <v>Small ApplianceRyder, Scott</v>
      </c>
      <c r="D6084" s="193"/>
      <c r="E6084" s="193"/>
      <c r="F6084" s="193" t="str">
        <f t="shared" si="11713"/>
        <v>Small ApplianceMonaco, Nick</v>
      </c>
      <c r="G6084" s="193" t="str">
        <f t="shared" ref="G6084:M6084" si="11789">G$47</f>
        <v>Monaco, Nick</v>
      </c>
      <c r="H6084" s="193" t="str">
        <f t="shared" si="11789"/>
        <v>Ryder, Scott</v>
      </c>
      <c r="I6084" s="193" t="str">
        <f t="shared" si="11789"/>
        <v>SA055</v>
      </c>
      <c r="J6084" s="193" t="str">
        <f t="shared" si="11789"/>
        <v>SAM'S CLUB</v>
      </c>
      <c r="K6084" s="193" t="str">
        <f t="shared" si="11789"/>
        <v>all</v>
      </c>
      <c r="L6084" s="193">
        <f t="shared" si="11789"/>
        <v>0</v>
      </c>
      <c r="M6084" s="193">
        <f t="shared" si="11789"/>
        <v>0</v>
      </c>
      <c r="N6084" s="193" t="str">
        <f t="shared" si="11668"/>
        <v>Small Appliance</v>
      </c>
      <c r="AA6084" s="193">
        <f t="shared" si="11715"/>
        <v>0</v>
      </c>
      <c r="AB6084" s="193" t="str">
        <f t="shared" ref="AB6084" si="11790">AB$47</f>
        <v>Ryder, Scott</v>
      </c>
    </row>
    <row r="6085" spans="1:28" s="188" customFormat="1" ht="17.399999999999999">
      <c r="A6085" s="193" t="str">
        <f t="shared" si="11710"/>
        <v>Small Appliance</v>
      </c>
      <c r="B6085" s="193" t="str">
        <f t="shared" si="11711"/>
        <v>WI160Small Appliance</v>
      </c>
      <c r="C6085" s="193" t="str">
        <f t="shared" si="11712"/>
        <v>Small ApplianceRyder, Scott</v>
      </c>
      <c r="D6085" s="193"/>
      <c r="E6085" s="193"/>
      <c r="F6085" s="193" t="str">
        <f t="shared" si="11713"/>
        <v>Small ApplianceMonaco, Nick</v>
      </c>
      <c r="G6085" s="193" t="str">
        <f t="shared" ref="G6085:M6085" si="11791">G$48</f>
        <v>Monaco, Nick</v>
      </c>
      <c r="H6085" s="193" t="str">
        <f t="shared" si="11791"/>
        <v>Ryder, Scott</v>
      </c>
      <c r="I6085" s="193" t="str">
        <f t="shared" si="11791"/>
        <v>WI160</v>
      </c>
      <c r="J6085" s="193" t="str">
        <f t="shared" si="11791"/>
        <v>R.C. WILLEY</v>
      </c>
      <c r="K6085" s="193" t="str">
        <f t="shared" si="11791"/>
        <v>all</v>
      </c>
      <c r="L6085" s="193">
        <f t="shared" si="11791"/>
        <v>0</v>
      </c>
      <c r="M6085" s="193">
        <f t="shared" si="11791"/>
        <v>0</v>
      </c>
      <c r="N6085" s="193" t="str">
        <f t="shared" si="11668"/>
        <v>Small Appliance</v>
      </c>
      <c r="AA6085" s="193">
        <f t="shared" si="11715"/>
        <v>0</v>
      </c>
      <c r="AB6085" s="193" t="str">
        <f t="shared" ref="AB6085" si="11792">AB$48</f>
        <v>Ryder, Scott</v>
      </c>
    </row>
    <row r="6086" spans="1:28" s="188" customFormat="1" ht="17.399999999999999">
      <c r="A6086" s="193" t="str">
        <f t="shared" si="11710"/>
        <v>Small Appliance</v>
      </c>
      <c r="B6086" s="193" t="str">
        <f t="shared" si="11711"/>
        <v>0Small Appliance</v>
      </c>
      <c r="C6086" s="193" t="str">
        <f t="shared" si="11712"/>
        <v>Small Appliance0</v>
      </c>
      <c r="D6086" s="193"/>
      <c r="E6086" s="193"/>
      <c r="F6086" s="193" t="str">
        <f t="shared" si="11713"/>
        <v>Small Appliance0</v>
      </c>
      <c r="G6086" s="193">
        <f t="shared" ref="G6086:M6086" si="11793">G$49</f>
        <v>0</v>
      </c>
      <c r="H6086" s="193">
        <f t="shared" si="11793"/>
        <v>0</v>
      </c>
      <c r="I6086" s="193">
        <f t="shared" si="11793"/>
        <v>0</v>
      </c>
      <c r="J6086" s="193">
        <f t="shared" si="11793"/>
        <v>0</v>
      </c>
      <c r="K6086" s="193">
        <f t="shared" si="11793"/>
        <v>0</v>
      </c>
      <c r="L6086" s="193">
        <f t="shared" si="11793"/>
        <v>0</v>
      </c>
      <c r="M6086" s="193">
        <f t="shared" si="11793"/>
        <v>0</v>
      </c>
      <c r="N6086" s="193" t="str">
        <f t="shared" si="11668"/>
        <v>Small Appliance</v>
      </c>
      <c r="AA6086" s="193">
        <f t="shared" si="11715"/>
        <v>0</v>
      </c>
      <c r="AB6086" s="193">
        <f t="shared" ref="AB6086" si="11794">AB$49</f>
        <v>0</v>
      </c>
    </row>
    <row r="6087" spans="1:28" s="188" customFormat="1" ht="17.399999999999999">
      <c r="A6087" s="193" t="str">
        <f t="shared" si="11710"/>
        <v>Small Appliance</v>
      </c>
      <c r="B6087" s="193" t="str">
        <f t="shared" si="11711"/>
        <v>0Small Appliance</v>
      </c>
      <c r="C6087" s="193" t="str">
        <f t="shared" si="11712"/>
        <v>Small Appliance0</v>
      </c>
      <c r="D6087" s="193"/>
      <c r="E6087" s="193"/>
      <c r="F6087" s="193" t="str">
        <f t="shared" si="11713"/>
        <v>Small Appliance0</v>
      </c>
      <c r="G6087" s="193">
        <f t="shared" ref="G6087:M6087" si="11795">G$50</f>
        <v>0</v>
      </c>
      <c r="H6087" s="193">
        <f t="shared" si="11795"/>
        <v>0</v>
      </c>
      <c r="I6087" s="193">
        <f t="shared" si="11795"/>
        <v>0</v>
      </c>
      <c r="J6087" s="193">
        <f t="shared" si="11795"/>
        <v>0</v>
      </c>
      <c r="K6087" s="193">
        <f t="shared" si="11795"/>
        <v>0</v>
      </c>
      <c r="L6087" s="193">
        <f t="shared" si="11795"/>
        <v>0</v>
      </c>
      <c r="M6087" s="193">
        <f t="shared" si="11795"/>
        <v>0</v>
      </c>
      <c r="N6087" s="193" t="str">
        <f t="shared" si="11668"/>
        <v>Small Appliance</v>
      </c>
      <c r="AA6087" s="193">
        <f t="shared" si="11715"/>
        <v>0</v>
      </c>
      <c r="AB6087" s="193">
        <f t="shared" ref="AB6087" si="11796">AB$50</f>
        <v>0</v>
      </c>
    </row>
    <row r="6088" spans="1:28" s="188" customFormat="1" ht="17.399999999999999">
      <c r="A6088" s="193" t="str">
        <f t="shared" si="11710"/>
        <v>Small Appliance</v>
      </c>
      <c r="B6088" s="193" t="str">
        <f t="shared" si="11711"/>
        <v>WA010Small Appliance</v>
      </c>
      <c r="C6088" s="193" t="str">
        <f t="shared" si="11712"/>
        <v>Small ApplianceStrickland, Amy</v>
      </c>
      <c r="D6088" s="193"/>
      <c r="E6088" s="193"/>
      <c r="F6088" s="193" t="str">
        <f t="shared" si="11713"/>
        <v>Small ApplianceMonaco, Nick</v>
      </c>
      <c r="G6088" s="193" t="str">
        <f t="shared" ref="G6088:M6088" si="11797">G$51</f>
        <v>Monaco, Nick</v>
      </c>
      <c r="H6088" s="193" t="str">
        <f t="shared" si="11797"/>
        <v>Strickland, Amy</v>
      </c>
      <c r="I6088" s="193" t="str">
        <f t="shared" si="11797"/>
        <v>WA010</v>
      </c>
      <c r="J6088" s="193" t="str">
        <f t="shared" si="11797"/>
        <v>WAL-MART</v>
      </c>
      <c r="K6088" s="193" t="str">
        <f t="shared" si="11797"/>
        <v>all</v>
      </c>
      <c r="L6088" s="193">
        <f t="shared" si="11797"/>
        <v>0</v>
      </c>
      <c r="M6088" s="193">
        <f t="shared" si="11797"/>
        <v>0</v>
      </c>
      <c r="N6088" s="193" t="str">
        <f t="shared" ref="N6088:N6151" si="11798">A6088</f>
        <v>Small Appliance</v>
      </c>
      <c r="AA6088" s="193">
        <f t="shared" si="11715"/>
        <v>0</v>
      </c>
      <c r="AB6088" s="193" t="str">
        <f t="shared" ref="AB6088" si="11799">AB$51</f>
        <v>Strickland, Amy</v>
      </c>
    </row>
    <row r="6089" spans="1:28" s="188" customFormat="1" ht="17.399999999999999">
      <c r="A6089" s="193" t="str">
        <f t="shared" si="11710"/>
        <v>Small Appliance</v>
      </c>
      <c r="B6089" s="193" t="str">
        <f t="shared" si="11711"/>
        <v>WA011Small Appliance</v>
      </c>
      <c r="C6089" s="193" t="str">
        <f t="shared" si="11712"/>
        <v>Small ApplianceStrickland, Amy</v>
      </c>
      <c r="D6089" s="193"/>
      <c r="E6089" s="193"/>
      <c r="F6089" s="193" t="str">
        <f t="shared" si="11713"/>
        <v>Small ApplianceMonaco, Nick</v>
      </c>
      <c r="G6089" s="193" t="str">
        <f t="shared" ref="G6089:M6089" si="11800">G$52</f>
        <v>Monaco, Nick</v>
      </c>
      <c r="H6089" s="193" t="str">
        <f t="shared" si="11800"/>
        <v>Strickland, Amy</v>
      </c>
      <c r="I6089" s="193" t="str">
        <f t="shared" si="11800"/>
        <v>WA011</v>
      </c>
      <c r="J6089" s="193" t="str">
        <f t="shared" si="11800"/>
        <v>WAL-MART STORES, INC (VDF)</v>
      </c>
      <c r="K6089" s="193" t="str">
        <f t="shared" si="11800"/>
        <v>all</v>
      </c>
      <c r="L6089" s="193">
        <f t="shared" si="11800"/>
        <v>0</v>
      </c>
      <c r="M6089" s="193">
        <f t="shared" si="11800"/>
        <v>0</v>
      </c>
      <c r="N6089" s="193" t="str">
        <f t="shared" si="11798"/>
        <v>Small Appliance</v>
      </c>
      <c r="AA6089" s="193">
        <f t="shared" si="11715"/>
        <v>0</v>
      </c>
      <c r="AB6089" s="193" t="str">
        <f t="shared" ref="AB6089" si="11801">AB$52</f>
        <v>Strickland, Amy</v>
      </c>
    </row>
    <row r="6090" spans="1:28" s="188" customFormat="1" ht="17.399999999999999">
      <c r="A6090" s="193" t="str">
        <f t="shared" si="11710"/>
        <v>Small Appliance</v>
      </c>
      <c r="B6090" s="193" t="str">
        <f t="shared" si="11711"/>
        <v>0Small Appliance</v>
      </c>
      <c r="C6090" s="193" t="str">
        <f t="shared" si="11712"/>
        <v>Small Appliance0</v>
      </c>
      <c r="D6090" s="193"/>
      <c r="E6090" s="193"/>
      <c r="F6090" s="193" t="str">
        <f t="shared" si="11713"/>
        <v>Small Appliance0</v>
      </c>
      <c r="G6090" s="193">
        <f t="shared" ref="G6090:M6090" si="11802">G$53</f>
        <v>0</v>
      </c>
      <c r="H6090" s="193">
        <f t="shared" si="11802"/>
        <v>0</v>
      </c>
      <c r="I6090" s="193">
        <f t="shared" si="11802"/>
        <v>0</v>
      </c>
      <c r="J6090" s="193">
        <f t="shared" si="11802"/>
        <v>0</v>
      </c>
      <c r="K6090" s="193">
        <f t="shared" si="11802"/>
        <v>0</v>
      </c>
      <c r="L6090" s="193">
        <f t="shared" si="11802"/>
        <v>0</v>
      </c>
      <c r="M6090" s="193">
        <f t="shared" si="11802"/>
        <v>0</v>
      </c>
      <c r="N6090" s="193" t="str">
        <f t="shared" si="11798"/>
        <v>Small Appliance</v>
      </c>
      <c r="AA6090" s="193">
        <f t="shared" si="11715"/>
        <v>0</v>
      </c>
      <c r="AB6090" s="193">
        <f t="shared" ref="AB6090" si="11803">AB$53</f>
        <v>0</v>
      </c>
    </row>
    <row r="6091" spans="1:28" s="188" customFormat="1" ht="17.399999999999999">
      <c r="A6091" s="193" t="str">
        <f t="shared" si="11710"/>
        <v>Small Appliance</v>
      </c>
      <c r="B6091" s="193" t="str">
        <f t="shared" si="11711"/>
        <v>0Small Appliance</v>
      </c>
      <c r="C6091" s="193" t="str">
        <f t="shared" si="11712"/>
        <v>Small Appliance0</v>
      </c>
      <c r="D6091" s="193"/>
      <c r="E6091" s="193"/>
      <c r="F6091" s="193" t="str">
        <f t="shared" si="11713"/>
        <v>Small Appliance0</v>
      </c>
      <c r="G6091" s="193">
        <f t="shared" ref="G6091:M6091" si="11804">G$54</f>
        <v>0</v>
      </c>
      <c r="H6091" s="193">
        <f t="shared" si="11804"/>
        <v>0</v>
      </c>
      <c r="I6091" s="193">
        <f t="shared" si="11804"/>
        <v>0</v>
      </c>
      <c r="J6091" s="193">
        <f t="shared" si="11804"/>
        <v>0</v>
      </c>
      <c r="K6091" s="193">
        <f t="shared" si="11804"/>
        <v>0</v>
      </c>
      <c r="L6091" s="193">
        <f t="shared" si="11804"/>
        <v>0</v>
      </c>
      <c r="M6091" s="193">
        <f t="shared" si="11804"/>
        <v>0</v>
      </c>
      <c r="N6091" s="193" t="str">
        <f t="shared" si="11798"/>
        <v>Small Appliance</v>
      </c>
      <c r="AA6091" s="193">
        <f t="shared" si="11715"/>
        <v>0</v>
      </c>
      <c r="AB6091" s="193">
        <f t="shared" ref="AB6091" si="11805">AB$54</f>
        <v>0</v>
      </c>
    </row>
    <row r="6092" spans="1:28" s="188" customFormat="1" ht="17.399999999999999">
      <c r="A6092" s="193" t="str">
        <f t="shared" si="11710"/>
        <v>Small Appliance</v>
      </c>
      <c r="B6092" s="193" t="str">
        <f t="shared" si="11711"/>
        <v>TA001Small Appliance</v>
      </c>
      <c r="C6092" s="193" t="str">
        <f t="shared" si="11712"/>
        <v>Small ApplianceSweeney, Danielle</v>
      </c>
      <c r="D6092" s="193"/>
      <c r="E6092" s="193"/>
      <c r="F6092" s="193" t="str">
        <f t="shared" si="11713"/>
        <v>Small ApplianceMonaco, Nick</v>
      </c>
      <c r="G6092" s="193" t="str">
        <f t="shared" ref="G6092:M6092" si="11806">G$55</f>
        <v>Monaco, Nick</v>
      </c>
      <c r="H6092" s="193" t="str">
        <f t="shared" si="11806"/>
        <v>Sweeney, Danielle</v>
      </c>
      <c r="I6092" s="193" t="str">
        <f t="shared" si="11806"/>
        <v>TA001</v>
      </c>
      <c r="J6092" s="193" t="str">
        <f t="shared" si="11806"/>
        <v>TARGET CORPORATION</v>
      </c>
      <c r="K6092" s="193" t="str">
        <f t="shared" si="11806"/>
        <v>all</v>
      </c>
      <c r="L6092" s="193" t="str">
        <f t="shared" si="11806"/>
        <v>Signature Sales</v>
      </c>
      <c r="M6092" s="193" t="str">
        <f t="shared" si="11806"/>
        <v>Beauty</v>
      </c>
      <c r="N6092" s="193" t="str">
        <f t="shared" si="11798"/>
        <v>Small Appliance</v>
      </c>
      <c r="AA6092" s="193">
        <f t="shared" si="11715"/>
        <v>0</v>
      </c>
      <c r="AB6092" s="193" t="str">
        <f t="shared" ref="AB6092" si="11807">AB$55</f>
        <v>Sweeney, Danielle</v>
      </c>
    </row>
    <row r="6093" spans="1:28" s="188" customFormat="1" ht="17.399999999999999">
      <c r="A6093" s="193" t="str">
        <f t="shared" si="11710"/>
        <v>Small Appliance</v>
      </c>
      <c r="B6093" s="193" t="str">
        <f t="shared" si="11711"/>
        <v>TA004Small Appliance</v>
      </c>
      <c r="C6093" s="193" t="str">
        <f t="shared" si="11712"/>
        <v>Small ApplianceSweeney, Danielle</v>
      </c>
      <c r="D6093" s="193"/>
      <c r="E6093" s="193"/>
      <c r="F6093" s="193" t="str">
        <f t="shared" si="11713"/>
        <v>Small ApplianceMonaco, Nick</v>
      </c>
      <c r="G6093" s="193" t="str">
        <f t="shared" ref="G6093:M6093" si="11808">G$56</f>
        <v>Monaco, Nick</v>
      </c>
      <c r="H6093" s="193" t="str">
        <f t="shared" si="11808"/>
        <v>Sweeney, Danielle</v>
      </c>
      <c r="I6093" s="193" t="str">
        <f t="shared" si="11808"/>
        <v>TA004</v>
      </c>
      <c r="J6093" s="193" t="str">
        <f t="shared" si="11808"/>
        <v>TARGET NORTHERN OPERATIONS (VDF)</v>
      </c>
      <c r="K6093" s="193" t="str">
        <f t="shared" si="11808"/>
        <v>all</v>
      </c>
      <c r="L6093" s="193" t="str">
        <f t="shared" si="11808"/>
        <v>Signature Sales</v>
      </c>
      <c r="M6093" s="193" t="str">
        <f t="shared" si="11808"/>
        <v>Beauty</v>
      </c>
      <c r="N6093" s="193" t="str">
        <f t="shared" si="11798"/>
        <v>Small Appliance</v>
      </c>
      <c r="AA6093" s="193">
        <f t="shared" si="11715"/>
        <v>0</v>
      </c>
      <c r="AB6093" s="193" t="str">
        <f t="shared" ref="AB6093" si="11809">AB$56</f>
        <v>Sweeney, Danielle</v>
      </c>
    </row>
    <row r="6094" spans="1:28" s="188" customFormat="1" ht="17.399999999999999">
      <c r="A6094" s="193" t="str">
        <f t="shared" si="11710"/>
        <v>Small Appliance</v>
      </c>
      <c r="B6094" s="193" t="str">
        <f t="shared" si="11711"/>
        <v>0Small Appliance</v>
      </c>
      <c r="C6094" s="193" t="str">
        <f t="shared" si="11712"/>
        <v>Small Appliance0</v>
      </c>
      <c r="D6094" s="193"/>
      <c r="E6094" s="193"/>
      <c r="F6094" s="193" t="str">
        <f t="shared" si="11713"/>
        <v>Small Appliance0</v>
      </c>
      <c r="G6094" s="193">
        <f t="shared" ref="G6094:M6094" si="11810">G$57</f>
        <v>0</v>
      </c>
      <c r="H6094" s="193">
        <f t="shared" si="11810"/>
        <v>0</v>
      </c>
      <c r="I6094" s="193">
        <f t="shared" si="11810"/>
        <v>0</v>
      </c>
      <c r="J6094" s="193">
        <f t="shared" si="11810"/>
        <v>0</v>
      </c>
      <c r="K6094" s="193">
        <f t="shared" si="11810"/>
        <v>0</v>
      </c>
      <c r="L6094" s="193">
        <f t="shared" si="11810"/>
        <v>0</v>
      </c>
      <c r="M6094" s="193">
        <f t="shared" si="11810"/>
        <v>0</v>
      </c>
      <c r="N6094" s="193" t="str">
        <f t="shared" si="11798"/>
        <v>Small Appliance</v>
      </c>
      <c r="AA6094" s="193">
        <f t="shared" si="11715"/>
        <v>0</v>
      </c>
      <c r="AB6094" s="193">
        <f t="shared" ref="AB6094" si="11811">AB$57</f>
        <v>0</v>
      </c>
    </row>
    <row r="6095" spans="1:28" s="188" customFormat="1" ht="17.399999999999999">
      <c r="A6095" s="193" t="str">
        <f t="shared" si="11710"/>
        <v>Small Appliance</v>
      </c>
      <c r="B6095" s="193" t="str">
        <f t="shared" si="11711"/>
        <v>0Small Appliance</v>
      </c>
      <c r="C6095" s="193" t="str">
        <f t="shared" si="11712"/>
        <v>Small Appliance0</v>
      </c>
      <c r="D6095" s="193"/>
      <c r="E6095" s="193"/>
      <c r="F6095" s="193" t="str">
        <f t="shared" si="11713"/>
        <v>Small Appliance0</v>
      </c>
      <c r="G6095" s="193">
        <f t="shared" ref="G6095:M6095" si="11812">G$58</f>
        <v>0</v>
      </c>
      <c r="H6095" s="193">
        <f t="shared" si="11812"/>
        <v>0</v>
      </c>
      <c r="I6095" s="193">
        <f t="shared" si="11812"/>
        <v>0</v>
      </c>
      <c r="J6095" s="193">
        <f t="shared" si="11812"/>
        <v>0</v>
      </c>
      <c r="K6095" s="193">
        <f t="shared" si="11812"/>
        <v>0</v>
      </c>
      <c r="L6095" s="193">
        <f t="shared" si="11812"/>
        <v>0</v>
      </c>
      <c r="M6095" s="193">
        <f t="shared" si="11812"/>
        <v>0</v>
      </c>
      <c r="N6095" s="193" t="str">
        <f t="shared" si="11798"/>
        <v>Small Appliance</v>
      </c>
      <c r="AA6095" s="193">
        <f t="shared" si="11715"/>
        <v>0</v>
      </c>
      <c r="AB6095" s="193">
        <f t="shared" ref="AB6095" si="11813">AB$58</f>
        <v>0</v>
      </c>
    </row>
    <row r="6096" spans="1:28" s="188" customFormat="1" ht="17.399999999999999">
      <c r="A6096" s="193" t="str">
        <f t="shared" si="11710"/>
        <v>Small Appliance</v>
      </c>
      <c r="B6096" s="193" t="str">
        <f t="shared" si="11711"/>
        <v>0Small Appliance</v>
      </c>
      <c r="C6096" s="193" t="str">
        <f t="shared" si="11712"/>
        <v>Small Appliance0</v>
      </c>
      <c r="D6096" s="193"/>
      <c r="E6096" s="193"/>
      <c r="F6096" s="193" t="str">
        <f t="shared" si="11713"/>
        <v>Small Appliance0</v>
      </c>
      <c r="G6096" s="193">
        <f t="shared" ref="G6096:M6096" si="11814">G$59</f>
        <v>0</v>
      </c>
      <c r="H6096" s="193">
        <f t="shared" si="11814"/>
        <v>0</v>
      </c>
      <c r="I6096" s="193">
        <f t="shared" si="11814"/>
        <v>0</v>
      </c>
      <c r="J6096" s="193">
        <f t="shared" si="11814"/>
        <v>0</v>
      </c>
      <c r="K6096" s="193">
        <f t="shared" si="11814"/>
        <v>0</v>
      </c>
      <c r="L6096" s="193">
        <f t="shared" si="11814"/>
        <v>0</v>
      </c>
      <c r="M6096" s="193">
        <f t="shared" si="11814"/>
        <v>0</v>
      </c>
      <c r="N6096" s="193" t="str">
        <f t="shared" si="11798"/>
        <v>Small Appliance</v>
      </c>
      <c r="AA6096" s="193">
        <f t="shared" si="11715"/>
        <v>0</v>
      </c>
      <c r="AB6096" s="193">
        <f t="shared" ref="AB6096" si="11815">AB$59</f>
        <v>0</v>
      </c>
    </row>
    <row r="6097" spans="1:28" s="188" customFormat="1" ht="17.399999999999999">
      <c r="A6097" s="193" t="str">
        <f t="shared" si="11710"/>
        <v>Small Appliance</v>
      </c>
      <c r="B6097" s="193" t="str">
        <f t="shared" si="11711"/>
        <v>AR602Small Appliance</v>
      </c>
      <c r="C6097" s="193" t="str">
        <f t="shared" si="11712"/>
        <v>Small ApplianceAltman, Andrea</v>
      </c>
      <c r="D6097" s="193"/>
      <c r="E6097" s="193"/>
      <c r="F6097" s="193" t="str">
        <f t="shared" si="11713"/>
        <v>Small ApplianceLong, Kristin</v>
      </c>
      <c r="G6097" s="193" t="str">
        <f t="shared" ref="G6097:M6097" si="11816">G$60</f>
        <v>Long, Kristin</v>
      </c>
      <c r="H6097" s="193" t="str">
        <f t="shared" si="11816"/>
        <v>Altman, Andrea</v>
      </c>
      <c r="I6097" s="193" t="str">
        <f t="shared" si="11816"/>
        <v>AR602</v>
      </c>
      <c r="J6097" s="193" t="str">
        <f t="shared" si="11816"/>
        <v>ARLINGTON CAMERA INC</v>
      </c>
      <c r="K6097" s="193" t="str">
        <f t="shared" si="11816"/>
        <v>all</v>
      </c>
      <c r="L6097" s="193">
        <f t="shared" si="11816"/>
        <v>0</v>
      </c>
      <c r="M6097" s="193">
        <f t="shared" si="11816"/>
        <v>0</v>
      </c>
      <c r="N6097" s="193" t="str">
        <f t="shared" si="11798"/>
        <v>Small Appliance</v>
      </c>
      <c r="AA6097" s="193">
        <f t="shared" si="11715"/>
        <v>0</v>
      </c>
      <c r="AB6097" s="193" t="str">
        <f t="shared" ref="AB6097" si="11817">AB$60</f>
        <v>Altman, Andrea</v>
      </c>
    </row>
    <row r="6098" spans="1:28" s="188" customFormat="1" ht="17.399999999999999">
      <c r="A6098" s="193" t="str">
        <f t="shared" si="11710"/>
        <v>Small Appliance</v>
      </c>
      <c r="B6098" s="193" t="str">
        <f t="shared" si="11711"/>
        <v>B0466Small Appliance</v>
      </c>
      <c r="C6098" s="193" t="str">
        <f t="shared" si="11712"/>
        <v>Small ApplianceAltman, Andrea</v>
      </c>
      <c r="D6098" s="193"/>
      <c r="E6098" s="193"/>
      <c r="F6098" s="193" t="str">
        <f t="shared" si="11713"/>
        <v>Small ApplianceLong, Kristin</v>
      </c>
      <c r="G6098" s="193" t="str">
        <f t="shared" ref="G6098:M6098" si="11818">G$61</f>
        <v>Long, Kristin</v>
      </c>
      <c r="H6098" s="193" t="str">
        <f t="shared" si="11818"/>
        <v>Altman, Andrea</v>
      </c>
      <c r="I6098" s="193" t="str">
        <f t="shared" si="11818"/>
        <v>B0466</v>
      </c>
      <c r="J6098" s="193" t="str">
        <f t="shared" si="11818"/>
        <v>VIDEOTEX SYSTEMS INC.( PY#55224)</v>
      </c>
      <c r="K6098" s="193" t="str">
        <f t="shared" si="11818"/>
        <v>all</v>
      </c>
      <c r="L6098" s="193">
        <f t="shared" si="11818"/>
        <v>0</v>
      </c>
      <c r="M6098" s="193">
        <f t="shared" si="11818"/>
        <v>0</v>
      </c>
      <c r="N6098" s="193" t="str">
        <f t="shared" si="11798"/>
        <v>Small Appliance</v>
      </c>
      <c r="AA6098" s="193">
        <f t="shared" si="11715"/>
        <v>0</v>
      </c>
      <c r="AB6098" s="193" t="str">
        <f t="shared" ref="AB6098" si="11819">AB$61</f>
        <v>Altman, Andrea</v>
      </c>
    </row>
    <row r="6099" spans="1:28" s="188" customFormat="1" ht="17.399999999999999">
      <c r="A6099" s="193" t="str">
        <f t="shared" si="11710"/>
        <v>Small Appliance</v>
      </c>
      <c r="B6099" s="193" t="str">
        <f t="shared" si="11711"/>
        <v>B0667Small Appliance</v>
      </c>
      <c r="C6099" s="193" t="str">
        <f t="shared" si="11712"/>
        <v>Small ApplianceAltman, Andrea</v>
      </c>
      <c r="D6099" s="193"/>
      <c r="E6099" s="193"/>
      <c r="F6099" s="193" t="str">
        <f t="shared" si="11713"/>
        <v>Small ApplianceLong, Kristin</v>
      </c>
      <c r="G6099" s="193" t="str">
        <f t="shared" ref="G6099:M6099" si="11820">G$62</f>
        <v>Long, Kristin</v>
      </c>
      <c r="H6099" s="193" t="str">
        <f t="shared" si="11820"/>
        <v>Altman, Andrea</v>
      </c>
      <c r="I6099" s="193" t="str">
        <f t="shared" si="11820"/>
        <v>B0667</v>
      </c>
      <c r="J6099" s="193" t="str">
        <f t="shared" si="11820"/>
        <v>OMEGA BROADCAST GROUP( PY#69636)</v>
      </c>
      <c r="K6099" s="193" t="str">
        <f t="shared" si="11820"/>
        <v>all</v>
      </c>
      <c r="L6099" s="193">
        <f t="shared" si="11820"/>
        <v>0</v>
      </c>
      <c r="M6099" s="193">
        <f t="shared" si="11820"/>
        <v>0</v>
      </c>
      <c r="N6099" s="193" t="str">
        <f t="shared" si="11798"/>
        <v>Small Appliance</v>
      </c>
      <c r="AA6099" s="193">
        <f t="shared" si="11715"/>
        <v>0</v>
      </c>
      <c r="AB6099" s="193" t="str">
        <f t="shared" ref="AB6099" si="11821">AB$62</f>
        <v>Altman, Andrea</v>
      </c>
    </row>
    <row r="6100" spans="1:28" s="188" customFormat="1" ht="17.399999999999999">
      <c r="A6100" s="193" t="str">
        <f t="shared" si="11710"/>
        <v>Small Appliance</v>
      </c>
      <c r="B6100" s="193" t="str">
        <f t="shared" si="11711"/>
        <v>B0815Small Appliance</v>
      </c>
      <c r="C6100" s="193" t="str">
        <f t="shared" si="11712"/>
        <v>Small ApplianceAltman, Andrea</v>
      </c>
      <c r="D6100" s="193"/>
      <c r="E6100" s="193"/>
      <c r="F6100" s="193" t="str">
        <f t="shared" si="11713"/>
        <v>Small ApplianceLong, Kristin</v>
      </c>
      <c r="G6100" s="193" t="str">
        <f t="shared" ref="G6100:M6100" si="11822">G$63</f>
        <v>Long, Kristin</v>
      </c>
      <c r="H6100" s="193" t="str">
        <f t="shared" si="11822"/>
        <v>Altman, Andrea</v>
      </c>
      <c r="I6100" s="193" t="str">
        <f t="shared" si="11822"/>
        <v>B0815</v>
      </c>
      <c r="J6100" s="193" t="str">
        <f t="shared" si="11822"/>
        <v>TEXAS MEDIA SYSTEMS, INC( PY#106335</v>
      </c>
      <c r="K6100" s="193" t="str">
        <f t="shared" si="11822"/>
        <v>all</v>
      </c>
      <c r="L6100" s="193">
        <f t="shared" si="11822"/>
        <v>0</v>
      </c>
      <c r="M6100" s="193">
        <f t="shared" si="11822"/>
        <v>0</v>
      </c>
      <c r="N6100" s="193" t="str">
        <f t="shared" si="11798"/>
        <v>Small Appliance</v>
      </c>
      <c r="AA6100" s="193">
        <f t="shared" si="11715"/>
        <v>0</v>
      </c>
      <c r="AB6100" s="193" t="str">
        <f t="shared" ref="AB6100" si="11823">AB$63</f>
        <v>Altman, Andrea</v>
      </c>
    </row>
    <row r="6101" spans="1:28" s="188" customFormat="1" ht="17.399999999999999">
      <c r="A6101" s="193" t="str">
        <f t="shared" si="11710"/>
        <v>Small Appliance</v>
      </c>
      <c r="B6101" s="193" t="str">
        <f t="shared" si="11711"/>
        <v>CA024Small Appliance</v>
      </c>
      <c r="C6101" s="193" t="str">
        <f t="shared" si="11712"/>
        <v>Small ApplianceAltman, Andrea</v>
      </c>
      <c r="D6101" s="193"/>
      <c r="E6101" s="193"/>
      <c r="F6101" s="193" t="str">
        <f t="shared" si="11713"/>
        <v>Small ApplianceLong, Kristin</v>
      </c>
      <c r="G6101" s="193" t="str">
        <f t="shared" ref="G6101:M6101" si="11824">G$64</f>
        <v>Long, Kristin</v>
      </c>
      <c r="H6101" s="193" t="str">
        <f t="shared" si="11824"/>
        <v>Altman, Andrea</v>
      </c>
      <c r="I6101" s="193" t="str">
        <f t="shared" si="11824"/>
        <v>CA024</v>
      </c>
      <c r="J6101" s="193" t="str">
        <f t="shared" si="11824"/>
        <v>CAMCOR INC</v>
      </c>
      <c r="K6101" s="193" t="str">
        <f t="shared" si="11824"/>
        <v>all</v>
      </c>
      <c r="L6101" s="193">
        <f t="shared" si="11824"/>
        <v>0</v>
      </c>
      <c r="M6101" s="193">
        <f t="shared" si="11824"/>
        <v>0</v>
      </c>
      <c r="N6101" s="193" t="str">
        <f t="shared" si="11798"/>
        <v>Small Appliance</v>
      </c>
      <c r="AA6101" s="193">
        <f t="shared" si="11715"/>
        <v>0</v>
      </c>
      <c r="AB6101" s="193" t="str">
        <f t="shared" ref="AB6101" si="11825">AB$64</f>
        <v>Altman, Andrea</v>
      </c>
    </row>
    <row r="6102" spans="1:28" s="188" customFormat="1" ht="17.399999999999999">
      <c r="A6102" s="193" t="str">
        <f t="shared" si="11710"/>
        <v>Small Appliance</v>
      </c>
      <c r="B6102" s="193" t="str">
        <f t="shared" si="11711"/>
        <v>CA977Small Appliance</v>
      </c>
      <c r="C6102" s="193" t="str">
        <f t="shared" si="11712"/>
        <v>Small ApplianceAltman, Andrea</v>
      </c>
      <c r="D6102" s="193"/>
      <c r="E6102" s="193"/>
      <c r="F6102" s="193" t="str">
        <f t="shared" si="11713"/>
        <v>Small ApplianceLong, Kristin</v>
      </c>
      <c r="G6102" s="193" t="str">
        <f t="shared" ref="G6102:M6102" si="11826">G$65</f>
        <v>Long, Kristin</v>
      </c>
      <c r="H6102" s="193" t="str">
        <f t="shared" si="11826"/>
        <v>Altman, Andrea</v>
      </c>
      <c r="I6102" s="193" t="str">
        <f t="shared" si="11826"/>
        <v>CA977</v>
      </c>
      <c r="J6102" s="193" t="str">
        <f t="shared" si="11826"/>
        <v>CAMERA RENTAL CO</v>
      </c>
      <c r="K6102" s="193" t="str">
        <f t="shared" si="11826"/>
        <v>all</v>
      </c>
      <c r="L6102" s="193">
        <f t="shared" si="11826"/>
        <v>0</v>
      </c>
      <c r="M6102" s="193">
        <f t="shared" si="11826"/>
        <v>0</v>
      </c>
      <c r="N6102" s="193" t="str">
        <f t="shared" si="11798"/>
        <v>Small Appliance</v>
      </c>
      <c r="AA6102" s="193">
        <f t="shared" si="11715"/>
        <v>0</v>
      </c>
      <c r="AB6102" s="193" t="str">
        <f t="shared" ref="AB6102" si="11827">AB$65</f>
        <v>Altman, Andrea</v>
      </c>
    </row>
    <row r="6103" spans="1:28" s="188" customFormat="1" ht="17.399999999999999">
      <c r="A6103" s="193" t="str">
        <f t="shared" si="11710"/>
        <v>Small Appliance</v>
      </c>
      <c r="B6103" s="193" t="str">
        <f t="shared" si="11711"/>
        <v>CA978Small Appliance</v>
      </c>
      <c r="C6103" s="193" t="str">
        <f t="shared" si="11712"/>
        <v>Small ApplianceAltman, Andrea</v>
      </c>
      <c r="D6103" s="193"/>
      <c r="E6103" s="193"/>
      <c r="F6103" s="193" t="str">
        <f t="shared" si="11713"/>
        <v>Small ApplianceLong, Kristin</v>
      </c>
      <c r="G6103" s="193" t="str">
        <f t="shared" ref="G6103:M6103" si="11828">G$66</f>
        <v>Long, Kristin</v>
      </c>
      <c r="H6103" s="193" t="str">
        <f t="shared" si="11828"/>
        <v>Altman, Andrea</v>
      </c>
      <c r="I6103" s="193" t="str">
        <f t="shared" si="11828"/>
        <v>CA978</v>
      </c>
      <c r="J6103" s="193" t="str">
        <f t="shared" si="11828"/>
        <v>CAMERA EXCHANGE INC, THE</v>
      </c>
      <c r="K6103" s="193" t="str">
        <f t="shared" si="11828"/>
        <v>all</v>
      </c>
      <c r="L6103" s="193">
        <f t="shared" si="11828"/>
        <v>0</v>
      </c>
      <c r="M6103" s="193">
        <f t="shared" si="11828"/>
        <v>0</v>
      </c>
      <c r="N6103" s="193" t="str">
        <f t="shared" si="11798"/>
        <v>Small Appliance</v>
      </c>
      <c r="AA6103" s="193">
        <f t="shared" si="11715"/>
        <v>0</v>
      </c>
      <c r="AB6103" s="193" t="str">
        <f t="shared" ref="AB6103" si="11829">AB$66</f>
        <v>Altman, Andrea</v>
      </c>
    </row>
    <row r="6104" spans="1:28" s="188" customFormat="1" ht="17.399999999999999">
      <c r="A6104" s="193" t="str">
        <f t="shared" si="11710"/>
        <v>Small Appliance</v>
      </c>
      <c r="B6104" s="193" t="str">
        <f t="shared" si="11711"/>
        <v>CO153Small Appliance</v>
      </c>
      <c r="C6104" s="193" t="str">
        <f t="shared" si="11712"/>
        <v>Small ApplianceAltman, Andrea</v>
      </c>
      <c r="D6104" s="193"/>
      <c r="E6104" s="193"/>
      <c r="F6104" s="193" t="str">
        <f t="shared" si="11713"/>
        <v>Small ApplianceLong, Kristin</v>
      </c>
      <c r="G6104" s="193" t="str">
        <f t="shared" ref="G6104:M6104" si="11830">G$67</f>
        <v>Long, Kristin</v>
      </c>
      <c r="H6104" s="193" t="str">
        <f t="shared" si="11830"/>
        <v>Altman, Andrea</v>
      </c>
      <c r="I6104" s="193" t="str">
        <f t="shared" si="11830"/>
        <v>CO153</v>
      </c>
      <c r="J6104" s="193" t="str">
        <f t="shared" si="11830"/>
        <v>COLONIAL PHOTO &amp; HOBBY, INC</v>
      </c>
      <c r="K6104" s="193" t="str">
        <f t="shared" si="11830"/>
        <v>all</v>
      </c>
      <c r="L6104" s="193">
        <f t="shared" si="11830"/>
        <v>0</v>
      </c>
      <c r="M6104" s="193">
        <f t="shared" si="11830"/>
        <v>0</v>
      </c>
      <c r="N6104" s="193" t="str">
        <f t="shared" si="11798"/>
        <v>Small Appliance</v>
      </c>
      <c r="AA6104" s="193">
        <f t="shared" si="11715"/>
        <v>0</v>
      </c>
      <c r="AB6104" s="193" t="str">
        <f t="shared" ref="AB6104" si="11831">AB$67</f>
        <v>Altman, Andrea</v>
      </c>
    </row>
    <row r="6105" spans="1:28" s="188" customFormat="1" ht="17.399999999999999">
      <c r="A6105" s="193" t="str">
        <f t="shared" si="11710"/>
        <v>Small Appliance</v>
      </c>
      <c r="B6105" s="193" t="str">
        <f t="shared" si="11711"/>
        <v>CR785Small Appliance</v>
      </c>
      <c r="C6105" s="193" t="str">
        <f t="shared" si="11712"/>
        <v>Small ApplianceAltman, Andrea</v>
      </c>
      <c r="D6105" s="193"/>
      <c r="E6105" s="193"/>
      <c r="F6105" s="193" t="str">
        <f t="shared" si="11713"/>
        <v>Small ApplianceLong, Kristin</v>
      </c>
      <c r="G6105" s="193" t="str">
        <f t="shared" ref="G6105:M6105" si="11832">G$68</f>
        <v>Long, Kristin</v>
      </c>
      <c r="H6105" s="193" t="str">
        <f t="shared" si="11832"/>
        <v>Altman, Andrea</v>
      </c>
      <c r="I6105" s="193" t="str">
        <f t="shared" si="11832"/>
        <v>CR785</v>
      </c>
      <c r="J6105" s="193" t="str">
        <f t="shared" si="11832"/>
        <v>CREVE COUER</v>
      </c>
      <c r="K6105" s="193" t="str">
        <f t="shared" si="11832"/>
        <v>all</v>
      </c>
      <c r="L6105" s="193">
        <f t="shared" si="11832"/>
        <v>0</v>
      </c>
      <c r="M6105" s="193">
        <f t="shared" si="11832"/>
        <v>0</v>
      </c>
      <c r="N6105" s="193" t="str">
        <f t="shared" si="11798"/>
        <v>Small Appliance</v>
      </c>
      <c r="AA6105" s="193">
        <f t="shared" si="11715"/>
        <v>0</v>
      </c>
      <c r="AB6105" s="193" t="str">
        <f t="shared" ref="AB6105" si="11833">AB$68</f>
        <v>Altman, Andrea</v>
      </c>
    </row>
    <row r="6106" spans="1:28" s="188" customFormat="1" ht="17.399999999999999">
      <c r="A6106" s="193" t="str">
        <f t="shared" si="11710"/>
        <v>Small Appliance</v>
      </c>
      <c r="B6106" s="193" t="str">
        <f t="shared" si="11711"/>
        <v>PH522Small Appliance</v>
      </c>
      <c r="C6106" s="193" t="str">
        <f t="shared" si="11712"/>
        <v>Small ApplianceAltman, Andrea</v>
      </c>
      <c r="D6106" s="193"/>
      <c r="E6106" s="193"/>
      <c r="F6106" s="193" t="str">
        <f t="shared" si="11713"/>
        <v>Small ApplianceLong, Kristin</v>
      </c>
      <c r="G6106" s="193" t="str">
        <f t="shared" ref="G6106:M6106" si="11834">G$69</f>
        <v>Long, Kristin</v>
      </c>
      <c r="H6106" s="193" t="str">
        <f t="shared" si="11834"/>
        <v>Altman, Andrea</v>
      </c>
      <c r="I6106" s="193" t="str">
        <f t="shared" si="11834"/>
        <v>PH522</v>
      </c>
      <c r="J6106" s="193" t="str">
        <f t="shared" si="11834"/>
        <v>PHOTO TECHNOLOGIES</v>
      </c>
      <c r="K6106" s="193" t="str">
        <f t="shared" si="11834"/>
        <v>all</v>
      </c>
      <c r="L6106" s="193">
        <f t="shared" si="11834"/>
        <v>0</v>
      </c>
      <c r="M6106" s="193">
        <f t="shared" si="11834"/>
        <v>0</v>
      </c>
      <c r="N6106" s="193" t="str">
        <f t="shared" si="11798"/>
        <v>Small Appliance</v>
      </c>
      <c r="AA6106" s="193">
        <f t="shared" si="11715"/>
        <v>0</v>
      </c>
      <c r="AB6106" s="193" t="str">
        <f t="shared" ref="AB6106" si="11835">AB$69</f>
        <v>Altman, Andrea</v>
      </c>
    </row>
    <row r="6107" spans="1:28" s="188" customFormat="1" ht="17.399999999999999">
      <c r="A6107" s="193" t="str">
        <f t="shared" si="11710"/>
        <v>Small Appliance</v>
      </c>
      <c r="B6107" s="193" t="str">
        <f t="shared" si="11711"/>
        <v>PR971Small Appliance</v>
      </c>
      <c r="C6107" s="193" t="str">
        <f t="shared" si="11712"/>
        <v>Small ApplianceAltman, Andrea</v>
      </c>
      <c r="D6107" s="193"/>
      <c r="E6107" s="193"/>
      <c r="F6107" s="193" t="str">
        <f t="shared" si="11713"/>
        <v>Small ApplianceLong, Kristin</v>
      </c>
      <c r="G6107" s="193" t="str">
        <f t="shared" ref="G6107:M6107" si="11836">G$70</f>
        <v>Long, Kristin</v>
      </c>
      <c r="H6107" s="193" t="str">
        <f t="shared" si="11836"/>
        <v>Altman, Andrea</v>
      </c>
      <c r="I6107" s="193" t="str">
        <f t="shared" si="11836"/>
        <v>PR971</v>
      </c>
      <c r="J6107" s="193" t="str">
        <f t="shared" si="11836"/>
        <v>PRECISION CAMERA LP</v>
      </c>
      <c r="K6107" s="193" t="str">
        <f t="shared" si="11836"/>
        <v>all</v>
      </c>
      <c r="L6107" s="193">
        <f t="shared" si="11836"/>
        <v>0</v>
      </c>
      <c r="M6107" s="193">
        <f t="shared" si="11836"/>
        <v>0</v>
      </c>
      <c r="N6107" s="193" t="str">
        <f t="shared" si="11798"/>
        <v>Small Appliance</v>
      </c>
      <c r="AA6107" s="193">
        <f t="shared" si="11715"/>
        <v>0</v>
      </c>
      <c r="AB6107" s="193" t="str">
        <f t="shared" ref="AB6107" si="11837">AB$70</f>
        <v>Altman, Andrea</v>
      </c>
    </row>
    <row r="6108" spans="1:28" s="188" customFormat="1" ht="17.399999999999999">
      <c r="A6108" s="193" t="str">
        <f t="shared" si="11710"/>
        <v>Small Appliance</v>
      </c>
      <c r="B6108" s="193" t="str">
        <f t="shared" si="11711"/>
        <v>0Small Appliance</v>
      </c>
      <c r="C6108" s="193" t="str">
        <f t="shared" si="11712"/>
        <v>Small ApplianceAltman, Andrea</v>
      </c>
      <c r="D6108" s="193"/>
      <c r="E6108" s="193"/>
      <c r="F6108" s="193" t="str">
        <f t="shared" si="11713"/>
        <v>Small ApplianceLong, Kristin</v>
      </c>
      <c r="G6108" s="193" t="str">
        <f t="shared" ref="G6108:M6108" si="11838">G$71</f>
        <v>Long, Kristin</v>
      </c>
      <c r="H6108" s="193" t="str">
        <f t="shared" si="11838"/>
        <v>Altman, Andrea</v>
      </c>
      <c r="I6108" s="193">
        <f t="shared" si="11838"/>
        <v>0</v>
      </c>
      <c r="J6108" s="193" t="str">
        <f t="shared" si="11838"/>
        <v>BEDFORD</v>
      </c>
      <c r="K6108" s="193" t="str">
        <f t="shared" si="11838"/>
        <v>all</v>
      </c>
      <c r="L6108" s="193">
        <f t="shared" si="11838"/>
        <v>0</v>
      </c>
      <c r="M6108" s="193">
        <f t="shared" si="11838"/>
        <v>0</v>
      </c>
      <c r="N6108" s="193" t="str">
        <f t="shared" si="11798"/>
        <v>Small Appliance</v>
      </c>
      <c r="AA6108" s="193">
        <f t="shared" si="11715"/>
        <v>0</v>
      </c>
      <c r="AB6108" s="193" t="str">
        <f t="shared" ref="AB6108" si="11839">AB$71</f>
        <v>Altman, Andrea</v>
      </c>
    </row>
    <row r="6109" spans="1:28" s="188" customFormat="1" ht="17.399999999999999">
      <c r="A6109" s="193" t="str">
        <f t="shared" ref="A6109:A6172" si="11840">T$20</f>
        <v>Small Appliance</v>
      </c>
      <c r="B6109" s="193" t="str">
        <f t="shared" ref="B6109:B6172" si="11841">CONCATENATE(I6109,A6109)</f>
        <v>WO427Small Appliance</v>
      </c>
      <c r="C6109" s="193" t="str">
        <f t="shared" ref="C6109:C6172" si="11842">CONCATENATE(A6109,H6109)</f>
        <v>Small ApplianceAltman, Andrea</v>
      </c>
      <c r="D6109" s="193"/>
      <c r="E6109" s="193"/>
      <c r="F6109" s="193" t="str">
        <f t="shared" ref="F6109:F6172" si="11843">CONCATENATE(A6109,G6109)</f>
        <v>Small ApplianceLong, Kristin</v>
      </c>
      <c r="G6109" s="193" t="str">
        <f t="shared" ref="G6109:M6109" si="11844">G$72</f>
        <v>Long, Kristin</v>
      </c>
      <c r="H6109" s="193" t="str">
        <f t="shared" si="11844"/>
        <v>Altman, Andrea</v>
      </c>
      <c r="I6109" s="193" t="str">
        <f t="shared" si="11844"/>
        <v>WO427</v>
      </c>
      <c r="J6109" s="193" t="str">
        <f t="shared" si="11844"/>
        <v>WOLFE'S CAMERA SHOPS INC.</v>
      </c>
      <c r="K6109" s="193" t="str">
        <f t="shared" si="11844"/>
        <v>all</v>
      </c>
      <c r="L6109" s="193">
        <f t="shared" si="11844"/>
        <v>0</v>
      </c>
      <c r="M6109" s="193">
        <f t="shared" si="11844"/>
        <v>0</v>
      </c>
      <c r="N6109" s="193" t="str">
        <f t="shared" si="11798"/>
        <v>Small Appliance</v>
      </c>
      <c r="AA6109" s="193">
        <f t="shared" ref="AA6109:AA6172" si="11845">AT$20</f>
        <v>0</v>
      </c>
      <c r="AB6109" s="193" t="str">
        <f t="shared" ref="AB6109" si="11846">AB$72</f>
        <v>Altman, Andrea</v>
      </c>
    </row>
    <row r="6110" spans="1:28" s="188" customFormat="1" ht="17.399999999999999">
      <c r="A6110" s="193" t="str">
        <f t="shared" si="11840"/>
        <v>Small Appliance</v>
      </c>
      <c r="B6110" s="193" t="str">
        <f t="shared" si="11841"/>
        <v>0Small Appliance</v>
      </c>
      <c r="C6110" s="193" t="str">
        <f t="shared" si="11842"/>
        <v>Small Appliance0</v>
      </c>
      <c r="D6110" s="193"/>
      <c r="E6110" s="193"/>
      <c r="F6110" s="193" t="str">
        <f t="shared" si="11843"/>
        <v>Small Appliance0</v>
      </c>
      <c r="G6110" s="193">
        <f t="shared" ref="G6110:M6110" si="11847">G$73</f>
        <v>0</v>
      </c>
      <c r="H6110" s="193">
        <f t="shared" si="11847"/>
        <v>0</v>
      </c>
      <c r="I6110" s="193">
        <f t="shared" si="11847"/>
        <v>0</v>
      </c>
      <c r="J6110" s="193">
        <f t="shared" si="11847"/>
        <v>0</v>
      </c>
      <c r="K6110" s="193">
        <f t="shared" si="11847"/>
        <v>0</v>
      </c>
      <c r="L6110" s="193">
        <f t="shared" si="11847"/>
        <v>0</v>
      </c>
      <c r="M6110" s="193">
        <f t="shared" si="11847"/>
        <v>0</v>
      </c>
      <c r="N6110" s="193" t="str">
        <f t="shared" si="11798"/>
        <v>Small Appliance</v>
      </c>
      <c r="AA6110" s="193">
        <f t="shared" si="11845"/>
        <v>0</v>
      </c>
      <c r="AB6110" s="193">
        <f t="shared" ref="AB6110" si="11848">AB$73</f>
        <v>0</v>
      </c>
    </row>
    <row r="6111" spans="1:28" s="188" customFormat="1" ht="17.399999999999999">
      <c r="A6111" s="193" t="str">
        <f t="shared" si="11840"/>
        <v>Small Appliance</v>
      </c>
      <c r="B6111" s="193" t="str">
        <f t="shared" si="11841"/>
        <v>0Small Appliance</v>
      </c>
      <c r="C6111" s="193" t="str">
        <f t="shared" si="11842"/>
        <v>Small Appliance0</v>
      </c>
      <c r="D6111" s="193"/>
      <c r="E6111" s="193"/>
      <c r="F6111" s="193" t="str">
        <f t="shared" si="11843"/>
        <v>Small Appliance0</v>
      </c>
      <c r="G6111" s="193">
        <f t="shared" ref="G6111:M6111" si="11849">G$74</f>
        <v>0</v>
      </c>
      <c r="H6111" s="193">
        <f t="shared" si="11849"/>
        <v>0</v>
      </c>
      <c r="I6111" s="193">
        <f t="shared" si="11849"/>
        <v>0</v>
      </c>
      <c r="J6111" s="193">
        <f t="shared" si="11849"/>
        <v>0</v>
      </c>
      <c r="K6111" s="193">
        <f t="shared" si="11849"/>
        <v>0</v>
      </c>
      <c r="L6111" s="193">
        <f t="shared" si="11849"/>
        <v>0</v>
      </c>
      <c r="M6111" s="193">
        <f t="shared" si="11849"/>
        <v>0</v>
      </c>
      <c r="N6111" s="193" t="str">
        <f t="shared" si="11798"/>
        <v>Small Appliance</v>
      </c>
      <c r="AA6111" s="193">
        <f t="shared" si="11845"/>
        <v>0</v>
      </c>
      <c r="AB6111" s="193">
        <f t="shared" ref="AB6111" si="11850">AB$74</f>
        <v>0</v>
      </c>
    </row>
    <row r="6112" spans="1:28" s="188" customFormat="1" ht="17.399999999999999">
      <c r="A6112" s="193" t="str">
        <f t="shared" si="11840"/>
        <v>Small Appliance</v>
      </c>
      <c r="B6112" s="193" t="str">
        <f t="shared" si="11841"/>
        <v>AC201Small Appliance</v>
      </c>
      <c r="C6112" s="193" t="str">
        <f t="shared" si="11842"/>
        <v>Small ApplianceChandler, Matt</v>
      </c>
      <c r="D6112" s="193"/>
      <c r="E6112" s="193"/>
      <c r="F6112" s="193" t="str">
        <f t="shared" si="11843"/>
        <v>Small ApplianceLong, Kristin</v>
      </c>
      <c r="G6112" s="193" t="str">
        <f t="shared" ref="G6112:M6112" si="11851">G$75</f>
        <v>Long, Kristin</v>
      </c>
      <c r="H6112" s="193" t="str">
        <f t="shared" si="11851"/>
        <v>Chandler, Matt</v>
      </c>
      <c r="I6112" s="193" t="str">
        <f t="shared" si="11851"/>
        <v>AC201</v>
      </c>
      <c r="J6112" s="193" t="str">
        <f t="shared" si="11851"/>
        <v>ACE PHOTO INC</v>
      </c>
      <c r="K6112" s="193" t="str">
        <f t="shared" si="11851"/>
        <v>all</v>
      </c>
      <c r="L6112" s="193">
        <f t="shared" si="11851"/>
        <v>0</v>
      </c>
      <c r="M6112" s="193">
        <f t="shared" si="11851"/>
        <v>0</v>
      </c>
      <c r="N6112" s="193" t="str">
        <f t="shared" si="11798"/>
        <v>Small Appliance</v>
      </c>
      <c r="AA6112" s="193">
        <f t="shared" si="11845"/>
        <v>0</v>
      </c>
      <c r="AB6112" s="193" t="str">
        <f t="shared" ref="AB6112" si="11852">AB$75</f>
        <v>Chandler, Matt</v>
      </c>
    </row>
    <row r="6113" spans="1:28" s="188" customFormat="1" ht="17.399999999999999">
      <c r="A6113" s="193" t="str">
        <f t="shared" si="11840"/>
        <v>Small Appliance</v>
      </c>
      <c r="B6113" s="193" t="str">
        <f t="shared" si="11841"/>
        <v>BE206Small Appliance</v>
      </c>
      <c r="C6113" s="193" t="str">
        <f t="shared" si="11842"/>
        <v>Small ApplianceChandler, Matt</v>
      </c>
      <c r="D6113" s="193"/>
      <c r="E6113" s="193"/>
      <c r="F6113" s="193" t="str">
        <f t="shared" si="11843"/>
        <v>Small ApplianceLong, Kristin</v>
      </c>
      <c r="G6113" s="193" t="str">
        <f t="shared" ref="G6113:M6113" si="11853">G$76</f>
        <v>Long, Kristin</v>
      </c>
      <c r="H6113" s="193" t="str">
        <f t="shared" si="11853"/>
        <v>Chandler, Matt</v>
      </c>
      <c r="I6113" s="193" t="str">
        <f t="shared" si="11853"/>
        <v>BE206</v>
      </c>
      <c r="J6113" s="193" t="str">
        <f t="shared" si="11853"/>
        <v>BERGEN COUNTY CAMERA INC</v>
      </c>
      <c r="K6113" s="193" t="str">
        <f t="shared" si="11853"/>
        <v>all</v>
      </c>
      <c r="L6113" s="193">
        <f t="shared" si="11853"/>
        <v>0</v>
      </c>
      <c r="M6113" s="193">
        <f t="shared" si="11853"/>
        <v>0</v>
      </c>
      <c r="N6113" s="193" t="str">
        <f t="shared" si="11798"/>
        <v>Small Appliance</v>
      </c>
      <c r="AA6113" s="193">
        <f t="shared" si="11845"/>
        <v>0</v>
      </c>
      <c r="AB6113" s="193" t="str">
        <f t="shared" ref="AB6113" si="11854">AB$76</f>
        <v>Chandler, Matt</v>
      </c>
    </row>
    <row r="6114" spans="1:28" s="188" customFormat="1" ht="17.399999999999999">
      <c r="A6114" s="193" t="str">
        <f t="shared" si="11840"/>
        <v>Small Appliance</v>
      </c>
      <c r="B6114" s="193" t="str">
        <f t="shared" si="11841"/>
        <v>BE313Small Appliance</v>
      </c>
      <c r="C6114" s="193" t="str">
        <f t="shared" si="11842"/>
        <v>Small ApplianceChandler, Matt</v>
      </c>
      <c r="D6114" s="193"/>
      <c r="E6114" s="193"/>
      <c r="F6114" s="193" t="str">
        <f t="shared" si="11843"/>
        <v>Small ApplianceLong, Kristin</v>
      </c>
      <c r="G6114" s="193" t="str">
        <f t="shared" ref="G6114:M6114" si="11855">G$77</f>
        <v>Long, Kristin</v>
      </c>
      <c r="H6114" s="193" t="str">
        <f t="shared" si="11855"/>
        <v>Chandler, Matt</v>
      </c>
      <c r="I6114" s="193" t="str">
        <f t="shared" si="11855"/>
        <v>BE313</v>
      </c>
      <c r="J6114" s="193" t="str">
        <f t="shared" si="11855"/>
        <v>BEACH TRADING CO INC DBA BEACH CAME</v>
      </c>
      <c r="K6114" s="193" t="str">
        <f t="shared" si="11855"/>
        <v>all</v>
      </c>
      <c r="L6114" s="193">
        <f t="shared" si="11855"/>
        <v>0</v>
      </c>
      <c r="M6114" s="193">
        <f t="shared" si="11855"/>
        <v>0</v>
      </c>
      <c r="N6114" s="193" t="str">
        <f t="shared" si="11798"/>
        <v>Small Appliance</v>
      </c>
      <c r="AA6114" s="193">
        <f t="shared" si="11845"/>
        <v>0</v>
      </c>
      <c r="AB6114" s="193" t="str">
        <f t="shared" ref="AB6114" si="11856">AB$77</f>
        <v>Chandler, Matt</v>
      </c>
    </row>
    <row r="6115" spans="1:28" s="188" customFormat="1" ht="17.399999999999999">
      <c r="A6115" s="193" t="str">
        <f t="shared" si="11840"/>
        <v>Small Appliance</v>
      </c>
      <c r="B6115" s="193" t="str">
        <f t="shared" si="11841"/>
        <v>D0577Small Appliance</v>
      </c>
      <c r="C6115" s="193" t="str">
        <f t="shared" si="11842"/>
        <v>Small ApplianceChandler, Matt</v>
      </c>
      <c r="D6115" s="193"/>
      <c r="E6115" s="193"/>
      <c r="F6115" s="193" t="str">
        <f t="shared" si="11843"/>
        <v>Small ApplianceLong, Kristin</v>
      </c>
      <c r="G6115" s="193" t="str">
        <f t="shared" ref="G6115:M6115" si="11857">G$78</f>
        <v>Long, Kristin</v>
      </c>
      <c r="H6115" s="193" t="str">
        <f t="shared" si="11857"/>
        <v>Chandler, Matt</v>
      </c>
      <c r="I6115" s="193" t="str">
        <f t="shared" si="11857"/>
        <v>D0577</v>
      </c>
      <c r="J6115" s="193" t="str">
        <f t="shared" si="11857"/>
        <v>ADORAMA( PY#1073502)</v>
      </c>
      <c r="K6115" s="193" t="str">
        <f t="shared" si="11857"/>
        <v>all</v>
      </c>
      <c r="L6115" s="193">
        <f t="shared" si="11857"/>
        <v>0</v>
      </c>
      <c r="M6115" s="193">
        <f t="shared" si="11857"/>
        <v>0</v>
      </c>
      <c r="N6115" s="193" t="str">
        <f t="shared" si="11798"/>
        <v>Small Appliance</v>
      </c>
      <c r="AA6115" s="193">
        <f t="shared" si="11845"/>
        <v>0</v>
      </c>
      <c r="AB6115" s="193" t="str">
        <f t="shared" ref="AB6115" si="11858">AB$78</f>
        <v>Chandler, Matt</v>
      </c>
    </row>
    <row r="6116" spans="1:28" s="188" customFormat="1" ht="17.399999999999999">
      <c r="A6116" s="193" t="str">
        <f t="shared" si="11840"/>
        <v>Small Appliance</v>
      </c>
      <c r="B6116" s="193" t="str">
        <f t="shared" si="11841"/>
        <v>DI583Small Appliance</v>
      </c>
      <c r="C6116" s="193" t="str">
        <f t="shared" si="11842"/>
        <v>Small ApplianceChandler, Matt</v>
      </c>
      <c r="D6116" s="193"/>
      <c r="E6116" s="193"/>
      <c r="F6116" s="193" t="str">
        <f t="shared" si="11843"/>
        <v>Small ApplianceLong, Kristin</v>
      </c>
      <c r="G6116" s="193" t="str">
        <f t="shared" ref="G6116:M6116" si="11859">G$79</f>
        <v>Long, Kristin</v>
      </c>
      <c r="H6116" s="193" t="str">
        <f t="shared" si="11859"/>
        <v>Chandler, Matt</v>
      </c>
      <c r="I6116" s="193" t="str">
        <f t="shared" si="11859"/>
        <v>DI583</v>
      </c>
      <c r="J6116" s="193" t="str">
        <f t="shared" si="11859"/>
        <v>DIGITAL DARKROOM AND PHOTOGRAPHY</v>
      </c>
      <c r="K6116" s="193" t="str">
        <f t="shared" si="11859"/>
        <v>all</v>
      </c>
      <c r="L6116" s="193">
        <f t="shared" si="11859"/>
        <v>0</v>
      </c>
      <c r="M6116" s="193">
        <f t="shared" si="11859"/>
        <v>0</v>
      </c>
      <c r="N6116" s="193" t="str">
        <f t="shared" si="11798"/>
        <v>Small Appliance</v>
      </c>
      <c r="AA6116" s="193">
        <f t="shared" si="11845"/>
        <v>0</v>
      </c>
      <c r="AB6116" s="193" t="str">
        <f t="shared" ref="AB6116" si="11860">AB$79</f>
        <v>Chandler, Matt</v>
      </c>
    </row>
    <row r="6117" spans="1:28" s="188" customFormat="1" ht="17.399999999999999">
      <c r="A6117" s="193" t="str">
        <f t="shared" si="11840"/>
        <v>Small Appliance</v>
      </c>
      <c r="B6117" s="193" t="str">
        <f t="shared" si="11841"/>
        <v>EL967Small Appliance</v>
      </c>
      <c r="C6117" s="193" t="str">
        <f t="shared" si="11842"/>
        <v>Small ApplianceChandler, Matt</v>
      </c>
      <c r="D6117" s="193"/>
      <c r="E6117" s="193"/>
      <c r="F6117" s="193" t="str">
        <f t="shared" si="11843"/>
        <v>Small ApplianceLong, Kristin</v>
      </c>
      <c r="G6117" s="193" t="str">
        <f t="shared" ref="G6117:M6117" si="11861">G$80</f>
        <v>Long, Kristin</v>
      </c>
      <c r="H6117" s="193" t="str">
        <f t="shared" si="11861"/>
        <v>Chandler, Matt</v>
      </c>
      <c r="I6117" s="193" t="str">
        <f t="shared" si="11861"/>
        <v>EL967</v>
      </c>
      <c r="J6117" s="193" t="str">
        <f t="shared" si="11861"/>
        <v>E&amp;L CORP</v>
      </c>
      <c r="K6117" s="193" t="str">
        <f t="shared" si="11861"/>
        <v>all</v>
      </c>
      <c r="L6117" s="193">
        <f t="shared" si="11861"/>
        <v>0</v>
      </c>
      <c r="M6117" s="193">
        <f t="shared" si="11861"/>
        <v>0</v>
      </c>
      <c r="N6117" s="193" t="str">
        <f t="shared" si="11798"/>
        <v>Small Appliance</v>
      </c>
      <c r="AA6117" s="193">
        <f t="shared" si="11845"/>
        <v>0</v>
      </c>
      <c r="AB6117" s="193" t="str">
        <f t="shared" ref="AB6117" si="11862">AB$80</f>
        <v>Chandler, Matt</v>
      </c>
    </row>
    <row r="6118" spans="1:28" s="188" customFormat="1" ht="17.399999999999999">
      <c r="A6118" s="193" t="str">
        <f t="shared" si="11840"/>
        <v>Small Appliance</v>
      </c>
      <c r="B6118" s="193" t="str">
        <f t="shared" si="11841"/>
        <v>FO513Small Appliance</v>
      </c>
      <c r="C6118" s="193" t="str">
        <f t="shared" si="11842"/>
        <v>Small ApplianceChandler, Matt</v>
      </c>
      <c r="D6118" s="193"/>
      <c r="E6118" s="193"/>
      <c r="F6118" s="193" t="str">
        <f t="shared" si="11843"/>
        <v>Small ApplianceLong, Kristin</v>
      </c>
      <c r="G6118" s="193" t="str">
        <f t="shared" ref="G6118:M6118" si="11863">G$81</f>
        <v>Long, Kristin</v>
      </c>
      <c r="H6118" s="193" t="str">
        <f t="shared" si="11863"/>
        <v>Chandler, Matt</v>
      </c>
      <c r="I6118" s="193" t="str">
        <f t="shared" si="11863"/>
        <v>FO513</v>
      </c>
      <c r="J6118" s="193" t="str">
        <f t="shared" si="11863"/>
        <v>FOCUS CAMERA</v>
      </c>
      <c r="K6118" s="193" t="str">
        <f t="shared" si="11863"/>
        <v>all</v>
      </c>
      <c r="L6118" s="193">
        <f t="shared" si="11863"/>
        <v>0</v>
      </c>
      <c r="M6118" s="193">
        <f t="shared" si="11863"/>
        <v>0</v>
      </c>
      <c r="N6118" s="193" t="str">
        <f t="shared" si="11798"/>
        <v>Small Appliance</v>
      </c>
      <c r="AA6118" s="193">
        <f t="shared" si="11845"/>
        <v>0</v>
      </c>
      <c r="AB6118" s="193" t="str">
        <f t="shared" ref="AB6118" si="11864">AB$81</f>
        <v>Chandler, Matt</v>
      </c>
    </row>
    <row r="6119" spans="1:28" s="188" customFormat="1" ht="17.399999999999999">
      <c r="A6119" s="193" t="str">
        <f t="shared" si="11840"/>
        <v>Small Appliance</v>
      </c>
      <c r="B6119" s="193" t="str">
        <f t="shared" si="11841"/>
        <v>UN635Small Appliance</v>
      </c>
      <c r="C6119" s="193" t="str">
        <f t="shared" si="11842"/>
        <v>Small ApplianceChandler, Matt</v>
      </c>
      <c r="D6119" s="193"/>
      <c r="E6119" s="193"/>
      <c r="F6119" s="193" t="str">
        <f t="shared" si="11843"/>
        <v>Small ApplianceLong, Kristin</v>
      </c>
      <c r="G6119" s="193" t="str">
        <f t="shared" ref="G6119:M6119" si="11865">G$82</f>
        <v>Long, Kristin</v>
      </c>
      <c r="H6119" s="193" t="str">
        <f t="shared" si="11865"/>
        <v>Chandler, Matt</v>
      </c>
      <c r="I6119" s="193" t="str">
        <f t="shared" si="11865"/>
        <v>UN635</v>
      </c>
      <c r="J6119" s="193" t="str">
        <f t="shared" si="11865"/>
        <v>UNIQUE PHOTO</v>
      </c>
      <c r="K6119" s="193" t="str">
        <f t="shared" si="11865"/>
        <v>all</v>
      </c>
      <c r="L6119" s="193">
        <f t="shared" si="11865"/>
        <v>0</v>
      </c>
      <c r="M6119" s="193">
        <f t="shared" si="11865"/>
        <v>0</v>
      </c>
      <c r="N6119" s="193" t="str">
        <f t="shared" si="11798"/>
        <v>Small Appliance</v>
      </c>
      <c r="AA6119" s="193">
        <f t="shared" si="11845"/>
        <v>0</v>
      </c>
      <c r="AB6119" s="193" t="str">
        <f t="shared" ref="AB6119" si="11866">AB$82</f>
        <v>Chandler, Matt</v>
      </c>
    </row>
    <row r="6120" spans="1:28" s="188" customFormat="1" ht="17.399999999999999">
      <c r="A6120" s="193" t="str">
        <f t="shared" si="11840"/>
        <v>Small Appliance</v>
      </c>
      <c r="B6120" s="193" t="str">
        <f t="shared" si="11841"/>
        <v>WB001Small Appliance</v>
      </c>
      <c r="C6120" s="193" t="str">
        <f t="shared" si="11842"/>
        <v>Small ApplianceChandler, Matt</v>
      </c>
      <c r="D6120" s="193"/>
      <c r="E6120" s="193"/>
      <c r="F6120" s="193" t="str">
        <f t="shared" si="11843"/>
        <v>Small ApplianceLong, Kristin</v>
      </c>
      <c r="G6120" s="193" t="str">
        <f t="shared" ref="G6120:M6120" si="11867">G$83</f>
        <v>Long, Kristin</v>
      </c>
      <c r="H6120" s="193" t="str">
        <f t="shared" si="11867"/>
        <v>Chandler, Matt</v>
      </c>
      <c r="I6120" s="193" t="str">
        <f t="shared" si="11867"/>
        <v>WB001</v>
      </c>
      <c r="J6120" s="193" t="str">
        <f t="shared" si="11867"/>
        <v>WB HUNT</v>
      </c>
      <c r="K6120" s="193" t="str">
        <f t="shared" si="11867"/>
        <v>all</v>
      </c>
      <c r="L6120" s="193">
        <f t="shared" si="11867"/>
        <v>0</v>
      </c>
      <c r="M6120" s="193">
        <f t="shared" si="11867"/>
        <v>0</v>
      </c>
      <c r="N6120" s="193" t="str">
        <f t="shared" si="11798"/>
        <v>Small Appliance</v>
      </c>
      <c r="AA6120" s="193">
        <f t="shared" si="11845"/>
        <v>0</v>
      </c>
      <c r="AB6120" s="193" t="str">
        <f t="shared" ref="AB6120" si="11868">AB$83</f>
        <v>Chandler, Matt</v>
      </c>
    </row>
    <row r="6121" spans="1:28" s="188" customFormat="1" ht="17.399999999999999">
      <c r="A6121" s="193" t="str">
        <f t="shared" si="11840"/>
        <v>Small Appliance</v>
      </c>
      <c r="B6121" s="193" t="str">
        <f t="shared" si="11841"/>
        <v>0Small Appliance</v>
      </c>
      <c r="C6121" s="193" t="str">
        <f t="shared" si="11842"/>
        <v>Small ApplianceChandler, Matt</v>
      </c>
      <c r="D6121" s="193"/>
      <c r="E6121" s="193"/>
      <c r="F6121" s="193" t="str">
        <f t="shared" si="11843"/>
        <v>Small ApplianceLong, Kristin</v>
      </c>
      <c r="G6121" s="193" t="str">
        <f t="shared" ref="G6121:M6121" si="11869">G$84</f>
        <v>Long, Kristin</v>
      </c>
      <c r="H6121" s="193" t="str">
        <f t="shared" si="11869"/>
        <v>Chandler, Matt</v>
      </c>
      <c r="I6121" s="193">
        <f t="shared" si="11869"/>
        <v>0</v>
      </c>
      <c r="J6121" s="193" t="str">
        <f t="shared" si="11869"/>
        <v>CAMERALAND</v>
      </c>
      <c r="K6121" s="193" t="str">
        <f t="shared" si="11869"/>
        <v>all</v>
      </c>
      <c r="L6121" s="193">
        <f t="shared" si="11869"/>
        <v>0</v>
      </c>
      <c r="M6121" s="193">
        <f t="shared" si="11869"/>
        <v>0</v>
      </c>
      <c r="N6121" s="193" t="str">
        <f t="shared" si="11798"/>
        <v>Small Appliance</v>
      </c>
      <c r="AA6121" s="193">
        <f t="shared" si="11845"/>
        <v>0</v>
      </c>
      <c r="AB6121" s="193" t="str">
        <f t="shared" ref="AB6121" si="11870">AB$84</f>
        <v>Chandler, Matt</v>
      </c>
    </row>
    <row r="6122" spans="1:28" s="188" customFormat="1" ht="17.399999999999999">
      <c r="A6122" s="193" t="str">
        <f t="shared" si="11840"/>
        <v>Small Appliance</v>
      </c>
      <c r="B6122" s="193" t="str">
        <f t="shared" si="11841"/>
        <v>0Small Appliance</v>
      </c>
      <c r="C6122" s="193" t="str">
        <f t="shared" si="11842"/>
        <v>Small Appliance0</v>
      </c>
      <c r="D6122" s="193"/>
      <c r="E6122" s="193"/>
      <c r="F6122" s="193" t="str">
        <f t="shared" si="11843"/>
        <v>Small Appliance0</v>
      </c>
      <c r="G6122" s="193">
        <f t="shared" ref="G6122:M6122" si="11871">G$85</f>
        <v>0</v>
      </c>
      <c r="H6122" s="193">
        <f t="shared" si="11871"/>
        <v>0</v>
      </c>
      <c r="I6122" s="193">
        <f t="shared" si="11871"/>
        <v>0</v>
      </c>
      <c r="J6122" s="193">
        <f t="shared" si="11871"/>
        <v>0</v>
      </c>
      <c r="K6122" s="193">
        <f t="shared" si="11871"/>
        <v>0</v>
      </c>
      <c r="L6122" s="193">
        <f t="shared" si="11871"/>
        <v>0</v>
      </c>
      <c r="M6122" s="193">
        <f t="shared" si="11871"/>
        <v>0</v>
      </c>
      <c r="N6122" s="193" t="str">
        <f t="shared" si="11798"/>
        <v>Small Appliance</v>
      </c>
      <c r="AA6122" s="193">
        <f t="shared" si="11845"/>
        <v>0</v>
      </c>
      <c r="AB6122" s="193">
        <f t="shared" ref="AB6122" si="11872">AB$85</f>
        <v>0</v>
      </c>
    </row>
    <row r="6123" spans="1:28" s="188" customFormat="1" ht="17.399999999999999">
      <c r="A6123" s="193" t="str">
        <f t="shared" si="11840"/>
        <v>Small Appliance</v>
      </c>
      <c r="B6123" s="193" t="str">
        <f t="shared" si="11841"/>
        <v>0Small Appliance</v>
      </c>
      <c r="C6123" s="193" t="str">
        <f t="shared" si="11842"/>
        <v>Small Appliance0</v>
      </c>
      <c r="D6123" s="193"/>
      <c r="E6123" s="193"/>
      <c r="F6123" s="193" t="str">
        <f t="shared" si="11843"/>
        <v>Small Appliance0</v>
      </c>
      <c r="G6123" s="193">
        <f t="shared" ref="G6123:M6123" si="11873">G$86</f>
        <v>0</v>
      </c>
      <c r="H6123" s="193">
        <f t="shared" si="11873"/>
        <v>0</v>
      </c>
      <c r="I6123" s="193">
        <f t="shared" si="11873"/>
        <v>0</v>
      </c>
      <c r="J6123" s="193">
        <f t="shared" si="11873"/>
        <v>0</v>
      </c>
      <c r="K6123" s="193">
        <f t="shared" si="11873"/>
        <v>0</v>
      </c>
      <c r="L6123" s="193">
        <f t="shared" si="11873"/>
        <v>0</v>
      </c>
      <c r="M6123" s="193">
        <f t="shared" si="11873"/>
        <v>0</v>
      </c>
      <c r="N6123" s="193" t="str">
        <f t="shared" si="11798"/>
        <v>Small Appliance</v>
      </c>
      <c r="AA6123" s="193">
        <f t="shared" si="11845"/>
        <v>0</v>
      </c>
      <c r="AB6123" s="193">
        <f t="shared" ref="AB6123" si="11874">AB$86</f>
        <v>0</v>
      </c>
    </row>
    <row r="6124" spans="1:28" s="188" customFormat="1" ht="17.399999999999999">
      <c r="A6124" s="193" t="str">
        <f t="shared" si="11840"/>
        <v>Small Appliance</v>
      </c>
      <c r="B6124" s="193" t="str">
        <f t="shared" si="11841"/>
        <v>BI472Small Appliance</v>
      </c>
      <c r="C6124" s="193" t="str">
        <f t="shared" si="11842"/>
        <v>Small ApplianceCohn, Brad</v>
      </c>
      <c r="D6124" s="193"/>
      <c r="E6124" s="193"/>
      <c r="F6124" s="193" t="str">
        <f t="shared" si="11843"/>
        <v>Small ApplianceLong, Kristin</v>
      </c>
      <c r="G6124" s="193" t="str">
        <f t="shared" ref="G6124:M6124" si="11875">G$87</f>
        <v>Long, Kristin</v>
      </c>
      <c r="H6124" s="193" t="str">
        <f t="shared" si="11875"/>
        <v>Cohn, Brad</v>
      </c>
      <c r="I6124" s="193" t="str">
        <f t="shared" si="11875"/>
        <v>BI472</v>
      </c>
      <c r="J6124" s="193" t="str">
        <f t="shared" si="11875"/>
        <v>BILL AND MIKE'S PHOTO INC</v>
      </c>
      <c r="K6124" s="193" t="str">
        <f t="shared" si="11875"/>
        <v>all</v>
      </c>
      <c r="L6124" s="193">
        <f t="shared" si="11875"/>
        <v>0</v>
      </c>
      <c r="M6124" s="193">
        <f t="shared" si="11875"/>
        <v>0</v>
      </c>
      <c r="N6124" s="193" t="str">
        <f t="shared" si="11798"/>
        <v>Small Appliance</v>
      </c>
      <c r="AA6124" s="193">
        <f t="shared" si="11845"/>
        <v>0</v>
      </c>
      <c r="AB6124" s="193" t="str">
        <f t="shared" ref="AB6124" si="11876">AB$87</f>
        <v>Cohn, Brad</v>
      </c>
    </row>
    <row r="6125" spans="1:28" s="188" customFormat="1" ht="17.399999999999999">
      <c r="A6125" s="193" t="str">
        <f t="shared" si="11840"/>
        <v>Small Appliance</v>
      </c>
      <c r="B6125" s="193" t="str">
        <f t="shared" si="11841"/>
        <v>CA342Small Appliance</v>
      </c>
      <c r="C6125" s="193" t="str">
        <f t="shared" si="11842"/>
        <v>Small ApplianceCohn, Brad</v>
      </c>
      <c r="D6125" s="193"/>
      <c r="E6125" s="193"/>
      <c r="F6125" s="193" t="str">
        <f t="shared" si="11843"/>
        <v>Small ApplianceLong, Kristin</v>
      </c>
      <c r="G6125" s="193" t="str">
        <f t="shared" ref="G6125:M6125" si="11877">G$88</f>
        <v>Long, Kristin</v>
      </c>
      <c r="H6125" s="193" t="str">
        <f t="shared" si="11877"/>
        <v>Cohn, Brad</v>
      </c>
      <c r="I6125" s="193" t="str">
        <f t="shared" si="11877"/>
        <v>CA342</v>
      </c>
      <c r="J6125" s="193" t="str">
        <f t="shared" si="11877"/>
        <v>CAPTURE AND CONNECT CORP</v>
      </c>
      <c r="K6125" s="193" t="str">
        <f t="shared" si="11877"/>
        <v>all</v>
      </c>
      <c r="L6125" s="193">
        <f t="shared" si="11877"/>
        <v>0</v>
      </c>
      <c r="M6125" s="193">
        <f t="shared" si="11877"/>
        <v>0</v>
      </c>
      <c r="N6125" s="193" t="str">
        <f t="shared" si="11798"/>
        <v>Small Appliance</v>
      </c>
      <c r="AA6125" s="193">
        <f t="shared" si="11845"/>
        <v>0</v>
      </c>
      <c r="AB6125" s="193" t="str">
        <f t="shared" ref="AB6125" si="11878">AB$88</f>
        <v>Cohn, Brad</v>
      </c>
    </row>
    <row r="6126" spans="1:28" s="188" customFormat="1" ht="17.399999999999999">
      <c r="A6126" s="193" t="str">
        <f t="shared" si="11840"/>
        <v>Small Appliance</v>
      </c>
      <c r="B6126" s="193" t="str">
        <f t="shared" si="11841"/>
        <v>DO421Small Appliance</v>
      </c>
      <c r="C6126" s="193" t="str">
        <f t="shared" si="11842"/>
        <v>Small ApplianceCohn, Brad</v>
      </c>
      <c r="D6126" s="193"/>
      <c r="E6126" s="193"/>
      <c r="F6126" s="193" t="str">
        <f t="shared" si="11843"/>
        <v>Small ApplianceLong, Kristin</v>
      </c>
      <c r="G6126" s="193" t="str">
        <f t="shared" ref="G6126:M6126" si="11879">G$89</f>
        <v>Long, Kristin</v>
      </c>
      <c r="H6126" s="193" t="str">
        <f t="shared" si="11879"/>
        <v>Cohn, Brad</v>
      </c>
      <c r="I6126" s="193" t="str">
        <f t="shared" si="11879"/>
        <v>DO421</v>
      </c>
      <c r="J6126" s="193" t="str">
        <f t="shared" si="11879"/>
        <v>DODD CAMERA HOLDINGS</v>
      </c>
      <c r="K6126" s="193" t="str">
        <f t="shared" si="11879"/>
        <v>all</v>
      </c>
      <c r="L6126" s="193">
        <f t="shared" si="11879"/>
        <v>0</v>
      </c>
      <c r="M6126" s="193">
        <f t="shared" si="11879"/>
        <v>0</v>
      </c>
      <c r="N6126" s="193" t="str">
        <f t="shared" si="11798"/>
        <v>Small Appliance</v>
      </c>
      <c r="AA6126" s="193">
        <f t="shared" si="11845"/>
        <v>0</v>
      </c>
      <c r="AB6126" s="193" t="str">
        <f t="shared" ref="AB6126" si="11880">AB$89</f>
        <v>Cohn, Brad</v>
      </c>
    </row>
    <row r="6127" spans="1:28" s="188" customFormat="1" ht="17.399999999999999">
      <c r="A6127" s="193" t="str">
        <f t="shared" si="11840"/>
        <v>Small Appliance</v>
      </c>
      <c r="B6127" s="193" t="str">
        <f t="shared" si="11841"/>
        <v>FU243Small Appliance</v>
      </c>
      <c r="C6127" s="193" t="str">
        <f t="shared" si="11842"/>
        <v>Small ApplianceCohn, Brad</v>
      </c>
      <c r="D6127" s="193"/>
      <c r="E6127" s="193"/>
      <c r="F6127" s="193" t="str">
        <f t="shared" si="11843"/>
        <v>Small ApplianceLong, Kristin</v>
      </c>
      <c r="G6127" s="193" t="str">
        <f t="shared" ref="G6127:M6127" si="11881">G$90</f>
        <v>Long, Kristin</v>
      </c>
      <c r="H6127" s="193" t="str">
        <f t="shared" si="11881"/>
        <v>Cohn, Brad</v>
      </c>
      <c r="I6127" s="193" t="str">
        <f t="shared" si="11881"/>
        <v>FU243</v>
      </c>
      <c r="J6127" s="193" t="str">
        <f t="shared" si="11881"/>
        <v>FULL COMPASS SYSTEMS, LTD</v>
      </c>
      <c r="K6127" s="193" t="str">
        <f t="shared" si="11881"/>
        <v>all</v>
      </c>
      <c r="L6127" s="193">
        <f t="shared" si="11881"/>
        <v>0</v>
      </c>
      <c r="M6127" s="193">
        <f t="shared" si="11881"/>
        <v>0</v>
      </c>
      <c r="N6127" s="193" t="str">
        <f t="shared" si="11798"/>
        <v>Small Appliance</v>
      </c>
      <c r="AA6127" s="193">
        <f t="shared" si="11845"/>
        <v>0</v>
      </c>
      <c r="AB6127" s="193" t="str">
        <f t="shared" ref="AB6127" si="11882">AB$90</f>
        <v>Cohn, Brad</v>
      </c>
    </row>
    <row r="6128" spans="1:28" s="188" customFormat="1" ht="17.399999999999999">
      <c r="A6128" s="193" t="str">
        <f t="shared" si="11840"/>
        <v>Small Appliance</v>
      </c>
      <c r="B6128" s="193" t="str">
        <f t="shared" si="11841"/>
        <v>HE087Small Appliance</v>
      </c>
      <c r="C6128" s="193" t="str">
        <f t="shared" si="11842"/>
        <v>Small ApplianceCohn, Brad</v>
      </c>
      <c r="D6128" s="193"/>
      <c r="E6128" s="193"/>
      <c r="F6128" s="193" t="str">
        <f t="shared" si="11843"/>
        <v>Small ApplianceLong, Kristin</v>
      </c>
      <c r="G6128" s="193" t="str">
        <f t="shared" ref="G6128:M6128" si="11883">G$91</f>
        <v>Long, Kristin</v>
      </c>
      <c r="H6128" s="193" t="str">
        <f t="shared" si="11883"/>
        <v>Cohn, Brad</v>
      </c>
      <c r="I6128" s="193" t="str">
        <f t="shared" si="11883"/>
        <v>HE087</v>
      </c>
      <c r="J6128" s="193" t="str">
        <f t="shared" si="11883"/>
        <v>HELIX LIMITED</v>
      </c>
      <c r="K6128" s="193" t="str">
        <f t="shared" si="11883"/>
        <v>all</v>
      </c>
      <c r="L6128" s="193">
        <f t="shared" si="11883"/>
        <v>0</v>
      </c>
      <c r="M6128" s="193">
        <f t="shared" si="11883"/>
        <v>0</v>
      </c>
      <c r="N6128" s="193" t="str">
        <f t="shared" si="11798"/>
        <v>Small Appliance</v>
      </c>
      <c r="AA6128" s="193">
        <f t="shared" si="11845"/>
        <v>0</v>
      </c>
      <c r="AB6128" s="193" t="str">
        <f t="shared" ref="AB6128" si="11884">AB$91</f>
        <v>Cohn, Brad</v>
      </c>
    </row>
    <row r="6129" spans="1:28" s="188" customFormat="1" ht="17.399999999999999">
      <c r="A6129" s="193" t="str">
        <f t="shared" si="11840"/>
        <v>Small Appliance</v>
      </c>
      <c r="B6129" s="193" t="str">
        <f t="shared" si="11841"/>
        <v>MA009Small Appliance</v>
      </c>
      <c r="C6129" s="193" t="str">
        <f t="shared" si="11842"/>
        <v>Small ApplianceCohn, Brad</v>
      </c>
      <c r="D6129" s="193"/>
      <c r="E6129" s="193"/>
      <c r="F6129" s="193" t="str">
        <f t="shared" si="11843"/>
        <v>Small ApplianceLong, Kristin</v>
      </c>
      <c r="G6129" s="193" t="str">
        <f t="shared" ref="G6129:M6129" si="11885">G$92</f>
        <v>Long, Kristin</v>
      </c>
      <c r="H6129" s="193" t="str">
        <f t="shared" si="11885"/>
        <v>Cohn, Brad</v>
      </c>
      <c r="I6129" s="193" t="str">
        <f t="shared" si="11885"/>
        <v>MA009</v>
      </c>
      <c r="J6129" s="193" t="str">
        <f t="shared" si="11885"/>
        <v>MACOMBER HADDAD LLC</v>
      </c>
      <c r="K6129" s="193" t="str">
        <f t="shared" si="11885"/>
        <v>all</v>
      </c>
      <c r="L6129" s="193">
        <f t="shared" si="11885"/>
        <v>0</v>
      </c>
      <c r="M6129" s="193">
        <f t="shared" si="11885"/>
        <v>0</v>
      </c>
      <c r="N6129" s="193" t="str">
        <f t="shared" si="11798"/>
        <v>Small Appliance</v>
      </c>
      <c r="AA6129" s="193">
        <f t="shared" si="11845"/>
        <v>0</v>
      </c>
      <c r="AB6129" s="193" t="str">
        <f t="shared" ref="AB6129" si="11886">AB$92</f>
        <v>Cohn, Brad</v>
      </c>
    </row>
    <row r="6130" spans="1:28" s="188" customFormat="1" ht="17.399999999999999">
      <c r="A6130" s="193" t="str">
        <f t="shared" si="11840"/>
        <v>Small Appliance</v>
      </c>
      <c r="B6130" s="193" t="str">
        <f t="shared" si="11841"/>
        <v>NA708Small Appliance</v>
      </c>
      <c r="C6130" s="193" t="str">
        <f t="shared" si="11842"/>
        <v>Small ApplianceCohn, Brad</v>
      </c>
      <c r="D6130" s="193"/>
      <c r="E6130" s="193"/>
      <c r="F6130" s="193" t="str">
        <f t="shared" si="11843"/>
        <v>Small ApplianceLong, Kristin</v>
      </c>
      <c r="G6130" s="193" t="str">
        <f t="shared" ref="G6130:M6130" si="11887">G$93</f>
        <v>Long, Kristin</v>
      </c>
      <c r="H6130" s="193" t="str">
        <f t="shared" si="11887"/>
        <v>Cohn, Brad</v>
      </c>
      <c r="I6130" s="193" t="str">
        <f t="shared" si="11887"/>
        <v>NA708</v>
      </c>
      <c r="J6130" s="193" t="str">
        <f t="shared" si="11887"/>
        <v>NATIONAL CAMERA EXCHANGE</v>
      </c>
      <c r="K6130" s="193" t="str">
        <f t="shared" si="11887"/>
        <v>all</v>
      </c>
      <c r="L6130" s="193">
        <f t="shared" si="11887"/>
        <v>0</v>
      </c>
      <c r="M6130" s="193">
        <f t="shared" si="11887"/>
        <v>0</v>
      </c>
      <c r="N6130" s="193" t="str">
        <f t="shared" si="11798"/>
        <v>Small Appliance</v>
      </c>
      <c r="AA6130" s="193">
        <f t="shared" si="11845"/>
        <v>0</v>
      </c>
      <c r="AB6130" s="193" t="str">
        <f t="shared" ref="AB6130" si="11888">AB$93</f>
        <v>Cohn, Brad</v>
      </c>
    </row>
    <row r="6131" spans="1:28" s="188" customFormat="1" ht="17.399999999999999">
      <c r="A6131" s="193" t="str">
        <f t="shared" si="11840"/>
        <v>Small Appliance</v>
      </c>
      <c r="B6131" s="193" t="str">
        <f t="shared" si="11841"/>
        <v>NO665Small Appliance</v>
      </c>
      <c r="C6131" s="193" t="str">
        <f t="shared" si="11842"/>
        <v>Small ApplianceCohn, Brad</v>
      </c>
      <c r="D6131" s="193"/>
      <c r="E6131" s="193"/>
      <c r="F6131" s="193" t="str">
        <f t="shared" si="11843"/>
        <v>Small ApplianceLong, Kristin</v>
      </c>
      <c r="G6131" s="193" t="str">
        <f t="shared" ref="G6131:M6131" si="11889">G$94</f>
        <v>Long, Kristin</v>
      </c>
      <c r="H6131" s="193" t="str">
        <f t="shared" si="11889"/>
        <v>Cohn, Brad</v>
      </c>
      <c r="I6131" s="193" t="str">
        <f t="shared" si="11889"/>
        <v>NO665</v>
      </c>
      <c r="J6131" s="193" t="str">
        <f t="shared" si="11889"/>
        <v>NORMAN CAMERA COMPANY LLC</v>
      </c>
      <c r="K6131" s="193" t="str">
        <f t="shared" si="11889"/>
        <v>all</v>
      </c>
      <c r="L6131" s="193">
        <f t="shared" si="11889"/>
        <v>0</v>
      </c>
      <c r="M6131" s="193">
        <f t="shared" si="11889"/>
        <v>0</v>
      </c>
      <c r="N6131" s="193" t="str">
        <f t="shared" si="11798"/>
        <v>Small Appliance</v>
      </c>
      <c r="AA6131" s="193">
        <f t="shared" si="11845"/>
        <v>0</v>
      </c>
      <c r="AB6131" s="193" t="str">
        <f t="shared" ref="AB6131" si="11890">AB$94</f>
        <v>Cohn, Brad</v>
      </c>
    </row>
    <row r="6132" spans="1:28" s="188" customFormat="1" ht="17.399999999999999">
      <c r="A6132" s="193" t="str">
        <f t="shared" si="11840"/>
        <v>Small Appliance</v>
      </c>
      <c r="B6132" s="193" t="str">
        <f t="shared" si="11841"/>
        <v>RO125Small Appliance</v>
      </c>
      <c r="C6132" s="193" t="str">
        <f t="shared" si="11842"/>
        <v>Small ApplianceCohn, Brad</v>
      </c>
      <c r="D6132" s="193"/>
      <c r="E6132" s="193"/>
      <c r="F6132" s="193" t="str">
        <f t="shared" si="11843"/>
        <v>Small ApplianceLong, Kristin</v>
      </c>
      <c r="G6132" s="193" t="str">
        <f t="shared" ref="G6132:M6132" si="11891">G$95</f>
        <v>Long, Kristin</v>
      </c>
      <c r="H6132" s="193" t="str">
        <f t="shared" si="11891"/>
        <v>Cohn, Brad</v>
      </c>
      <c r="I6132" s="193" t="str">
        <f t="shared" si="11891"/>
        <v>RO125</v>
      </c>
      <c r="J6132" s="193" t="str">
        <f t="shared" si="11891"/>
        <v>ROBERTS DIST CO</v>
      </c>
      <c r="K6132" s="193" t="str">
        <f t="shared" si="11891"/>
        <v>all</v>
      </c>
      <c r="L6132" s="193">
        <f t="shared" si="11891"/>
        <v>0</v>
      </c>
      <c r="M6132" s="193">
        <f t="shared" si="11891"/>
        <v>0</v>
      </c>
      <c r="N6132" s="193" t="str">
        <f t="shared" si="11798"/>
        <v>Small Appliance</v>
      </c>
      <c r="AA6132" s="193">
        <f t="shared" si="11845"/>
        <v>0</v>
      </c>
      <c r="AB6132" s="193" t="str">
        <f t="shared" ref="AB6132" si="11892">AB$95</f>
        <v>Cohn, Brad</v>
      </c>
    </row>
    <row r="6133" spans="1:28" s="188" customFormat="1" ht="17.399999999999999">
      <c r="A6133" s="193" t="str">
        <f t="shared" si="11840"/>
        <v>Small Appliance</v>
      </c>
      <c r="B6133" s="193" t="str">
        <f t="shared" si="11841"/>
        <v>TH361Small Appliance</v>
      </c>
      <c r="C6133" s="193" t="str">
        <f t="shared" si="11842"/>
        <v>Small ApplianceCohn, Brad</v>
      </c>
      <c r="D6133" s="193"/>
      <c r="E6133" s="193"/>
      <c r="F6133" s="193" t="str">
        <f t="shared" si="11843"/>
        <v>Small ApplianceLong, Kristin</v>
      </c>
      <c r="G6133" s="193" t="str">
        <f t="shared" ref="G6133:M6133" si="11893">G$96</f>
        <v>Long, Kristin</v>
      </c>
      <c r="H6133" s="193" t="str">
        <f t="shared" si="11893"/>
        <v>Cohn, Brad</v>
      </c>
      <c r="I6133" s="193" t="str">
        <f t="shared" si="11893"/>
        <v>TH361</v>
      </c>
      <c r="J6133" s="193" t="str">
        <f t="shared" si="11893"/>
        <v>THE CAMERA SHOP OF MUSKEGON INC,</v>
      </c>
      <c r="K6133" s="193" t="str">
        <f t="shared" si="11893"/>
        <v>all</v>
      </c>
      <c r="L6133" s="193">
        <f t="shared" si="11893"/>
        <v>0</v>
      </c>
      <c r="M6133" s="193">
        <f t="shared" si="11893"/>
        <v>0</v>
      </c>
      <c r="N6133" s="193" t="str">
        <f t="shared" si="11798"/>
        <v>Small Appliance</v>
      </c>
      <c r="AA6133" s="193">
        <f t="shared" si="11845"/>
        <v>0</v>
      </c>
      <c r="AB6133" s="193" t="str">
        <f t="shared" ref="AB6133" si="11894">AB$96</f>
        <v>Cohn, Brad</v>
      </c>
    </row>
    <row r="6134" spans="1:28" s="188" customFormat="1" ht="17.399999999999999">
      <c r="A6134" s="193" t="str">
        <f t="shared" si="11840"/>
        <v>Small Appliance</v>
      </c>
      <c r="B6134" s="193" t="str">
        <f t="shared" si="11841"/>
        <v>WO426Small Appliance</v>
      </c>
      <c r="C6134" s="193" t="str">
        <f t="shared" si="11842"/>
        <v>Small ApplianceCohn, Brad</v>
      </c>
      <c r="D6134" s="193"/>
      <c r="E6134" s="193"/>
      <c r="F6134" s="193" t="str">
        <f t="shared" si="11843"/>
        <v>Small ApplianceLong, Kristin</v>
      </c>
      <c r="G6134" s="193" t="str">
        <f t="shared" ref="G6134:M6134" si="11895">G$97</f>
        <v>Long, Kristin</v>
      </c>
      <c r="H6134" s="193" t="str">
        <f t="shared" si="11895"/>
        <v>Cohn, Brad</v>
      </c>
      <c r="I6134" s="193" t="str">
        <f t="shared" si="11895"/>
        <v>WO426</v>
      </c>
      <c r="J6134" s="193" t="str">
        <f t="shared" si="11895"/>
        <v>WOODWARD CAMERA INC</v>
      </c>
      <c r="K6134" s="193" t="str">
        <f t="shared" si="11895"/>
        <v>all</v>
      </c>
      <c r="L6134" s="193">
        <f t="shared" si="11895"/>
        <v>0</v>
      </c>
      <c r="M6134" s="193">
        <f t="shared" si="11895"/>
        <v>0</v>
      </c>
      <c r="N6134" s="193" t="str">
        <f t="shared" si="11798"/>
        <v>Small Appliance</v>
      </c>
      <c r="AA6134" s="193">
        <f t="shared" si="11845"/>
        <v>0</v>
      </c>
      <c r="AB6134" s="193" t="str">
        <f t="shared" ref="AB6134" si="11896">AB$97</f>
        <v>Cohn, Brad</v>
      </c>
    </row>
    <row r="6135" spans="1:28" s="188" customFormat="1" ht="17.399999999999999">
      <c r="A6135" s="193" t="str">
        <f t="shared" si="11840"/>
        <v>Small Appliance</v>
      </c>
      <c r="B6135" s="193" t="str">
        <f t="shared" si="11841"/>
        <v>0Small Appliance</v>
      </c>
      <c r="C6135" s="193" t="str">
        <f t="shared" si="11842"/>
        <v>Small Appliance0</v>
      </c>
      <c r="D6135" s="193"/>
      <c r="E6135" s="193"/>
      <c r="F6135" s="193" t="str">
        <f t="shared" si="11843"/>
        <v>Small Appliance0</v>
      </c>
      <c r="G6135" s="193">
        <f t="shared" ref="G6135:M6135" si="11897">G$98</f>
        <v>0</v>
      </c>
      <c r="H6135" s="193">
        <f t="shared" si="11897"/>
        <v>0</v>
      </c>
      <c r="I6135" s="193">
        <f t="shared" si="11897"/>
        <v>0</v>
      </c>
      <c r="J6135" s="193">
        <f t="shared" si="11897"/>
        <v>0</v>
      </c>
      <c r="K6135" s="193">
        <f t="shared" si="11897"/>
        <v>0</v>
      </c>
      <c r="L6135" s="193">
        <f t="shared" si="11897"/>
        <v>0</v>
      </c>
      <c r="M6135" s="193">
        <f t="shared" si="11897"/>
        <v>0</v>
      </c>
      <c r="N6135" s="193" t="str">
        <f t="shared" si="11798"/>
        <v>Small Appliance</v>
      </c>
      <c r="AA6135" s="193">
        <f t="shared" si="11845"/>
        <v>0</v>
      </c>
      <c r="AB6135" s="193">
        <f t="shared" ref="AB6135" si="11898">AB$98</f>
        <v>0</v>
      </c>
    </row>
    <row r="6136" spans="1:28" s="188" customFormat="1" ht="17.399999999999999">
      <c r="A6136" s="193" t="str">
        <f t="shared" si="11840"/>
        <v>Small Appliance</v>
      </c>
      <c r="B6136" s="193" t="str">
        <f t="shared" si="11841"/>
        <v>0Small Appliance</v>
      </c>
      <c r="C6136" s="193" t="str">
        <f t="shared" si="11842"/>
        <v>Small Appliance0</v>
      </c>
      <c r="D6136" s="193"/>
      <c r="E6136" s="193"/>
      <c r="F6136" s="193" t="str">
        <f t="shared" si="11843"/>
        <v>Small Appliance0</v>
      </c>
      <c r="G6136" s="193">
        <f t="shared" ref="G6136:M6136" si="11899">G$99</f>
        <v>0</v>
      </c>
      <c r="H6136" s="193">
        <f t="shared" si="11899"/>
        <v>0</v>
      </c>
      <c r="I6136" s="193">
        <f t="shared" si="11899"/>
        <v>0</v>
      </c>
      <c r="J6136" s="193">
        <f t="shared" si="11899"/>
        <v>0</v>
      </c>
      <c r="K6136" s="193">
        <f t="shared" si="11899"/>
        <v>0</v>
      </c>
      <c r="L6136" s="193">
        <f t="shared" si="11899"/>
        <v>0</v>
      </c>
      <c r="M6136" s="193">
        <f t="shared" si="11899"/>
        <v>0</v>
      </c>
      <c r="N6136" s="193" t="str">
        <f t="shared" si="11798"/>
        <v>Small Appliance</v>
      </c>
      <c r="AA6136" s="193">
        <f t="shared" si="11845"/>
        <v>0</v>
      </c>
      <c r="AB6136" s="193">
        <f t="shared" ref="AB6136" si="11900">AB$99</f>
        <v>0</v>
      </c>
    </row>
    <row r="6137" spans="1:28" s="188" customFormat="1" ht="17.399999999999999">
      <c r="A6137" s="193" t="str">
        <f t="shared" si="11840"/>
        <v>Small Appliance</v>
      </c>
      <c r="B6137" s="193" t="str">
        <f t="shared" si="11841"/>
        <v>AR605Small Appliance</v>
      </c>
      <c r="C6137" s="193" t="str">
        <f t="shared" si="11842"/>
        <v>Small ApplianceJacobson, Rick</v>
      </c>
      <c r="D6137" s="193"/>
      <c r="E6137" s="193"/>
      <c r="F6137" s="193" t="str">
        <f t="shared" si="11843"/>
        <v>Small ApplianceLong, Kristin</v>
      </c>
      <c r="G6137" s="193" t="str">
        <f t="shared" ref="G6137:M6137" si="11901">G$100</f>
        <v>Long, Kristin</v>
      </c>
      <c r="H6137" s="193" t="str">
        <f t="shared" si="11901"/>
        <v>Jacobson, Rick</v>
      </c>
      <c r="I6137" s="193" t="str">
        <f t="shared" si="11901"/>
        <v>AR605</v>
      </c>
      <c r="J6137" s="193" t="str">
        <f t="shared" si="11901"/>
        <v>ART SUTCH PHOTOGRAPHY &amp; DIGITAL</v>
      </c>
      <c r="K6137" s="193" t="str">
        <f t="shared" si="11901"/>
        <v>all</v>
      </c>
      <c r="L6137" s="193">
        <f t="shared" si="11901"/>
        <v>0</v>
      </c>
      <c r="M6137" s="193">
        <f t="shared" si="11901"/>
        <v>0</v>
      </c>
      <c r="N6137" s="193" t="str">
        <f t="shared" si="11798"/>
        <v>Small Appliance</v>
      </c>
      <c r="AA6137" s="193">
        <f t="shared" si="11845"/>
        <v>0</v>
      </c>
      <c r="AB6137" s="193" t="str">
        <f t="shared" ref="AB6137" si="11902">AB$100</f>
        <v>Jacobson, Rick</v>
      </c>
    </row>
    <row r="6138" spans="1:28" s="188" customFormat="1" ht="17.399999999999999">
      <c r="A6138" s="193" t="str">
        <f t="shared" si="11840"/>
        <v>Small Appliance</v>
      </c>
      <c r="B6138" s="193" t="str">
        <f t="shared" si="11841"/>
        <v>BA020Small Appliance</v>
      </c>
      <c r="C6138" s="193" t="str">
        <f t="shared" si="11842"/>
        <v>Small ApplianceJacobson, Rick</v>
      </c>
      <c r="D6138" s="193"/>
      <c r="E6138" s="193"/>
      <c r="F6138" s="193" t="str">
        <f t="shared" si="11843"/>
        <v>Small ApplianceLong, Kristin</v>
      </c>
      <c r="G6138" s="193" t="str">
        <f t="shared" ref="G6138:M6138" si="11903">G$101</f>
        <v>Long, Kristin</v>
      </c>
      <c r="H6138" s="193" t="str">
        <f t="shared" si="11903"/>
        <v>Jacobson, Rick</v>
      </c>
      <c r="I6138" s="193" t="str">
        <f t="shared" si="11903"/>
        <v>BA020</v>
      </c>
      <c r="J6138" s="193" t="str">
        <f t="shared" si="11903"/>
        <v>BACKSCATTER</v>
      </c>
      <c r="K6138" s="193" t="str">
        <f t="shared" si="11903"/>
        <v>all</v>
      </c>
      <c r="L6138" s="193">
        <f t="shared" si="11903"/>
        <v>0</v>
      </c>
      <c r="M6138" s="193">
        <f t="shared" si="11903"/>
        <v>0</v>
      </c>
      <c r="N6138" s="193" t="str">
        <f t="shared" si="11798"/>
        <v>Small Appliance</v>
      </c>
      <c r="AA6138" s="193">
        <f t="shared" si="11845"/>
        <v>0</v>
      </c>
      <c r="AB6138" s="193" t="str">
        <f t="shared" ref="AB6138" si="11904">AB$101</f>
        <v>Jacobson, Rick</v>
      </c>
    </row>
    <row r="6139" spans="1:28" s="188" customFormat="1" ht="17.399999999999999">
      <c r="A6139" s="193" t="str">
        <f t="shared" si="11840"/>
        <v>Small Appliance</v>
      </c>
      <c r="B6139" s="193" t="str">
        <f t="shared" si="11841"/>
        <v>BO900Small Appliance</v>
      </c>
      <c r="C6139" s="193" t="str">
        <f t="shared" si="11842"/>
        <v>Small ApplianceJacobson, Rick</v>
      </c>
      <c r="D6139" s="193"/>
      <c r="E6139" s="193"/>
      <c r="F6139" s="193" t="str">
        <f t="shared" si="11843"/>
        <v>Small ApplianceLong, Kristin</v>
      </c>
      <c r="G6139" s="193" t="str">
        <f t="shared" ref="G6139:M6139" si="11905">G$102</f>
        <v>Long, Kristin</v>
      </c>
      <c r="H6139" s="193" t="str">
        <f t="shared" si="11905"/>
        <v>Jacobson, Rick</v>
      </c>
      <c r="I6139" s="193" t="str">
        <f t="shared" si="11905"/>
        <v>BO900</v>
      </c>
      <c r="J6139" s="193" t="str">
        <f t="shared" si="11905"/>
        <v>BOZEMAN CAMERA &amp; REPAIR INC</v>
      </c>
      <c r="K6139" s="193" t="str">
        <f t="shared" si="11905"/>
        <v>all</v>
      </c>
      <c r="L6139" s="193">
        <f t="shared" si="11905"/>
        <v>0</v>
      </c>
      <c r="M6139" s="193">
        <f t="shared" si="11905"/>
        <v>0</v>
      </c>
      <c r="N6139" s="193" t="str">
        <f t="shared" si="11798"/>
        <v>Small Appliance</v>
      </c>
      <c r="AA6139" s="193">
        <f t="shared" si="11845"/>
        <v>0</v>
      </c>
      <c r="AB6139" s="193" t="str">
        <f t="shared" ref="AB6139" si="11906">AB$102</f>
        <v>Jacobson, Rick</v>
      </c>
    </row>
    <row r="6140" spans="1:28" s="188" customFormat="1" ht="17.399999999999999">
      <c r="A6140" s="193" t="str">
        <f t="shared" si="11840"/>
        <v>Small Appliance</v>
      </c>
      <c r="B6140" s="193" t="str">
        <f t="shared" si="11841"/>
        <v>FI427Small Appliance</v>
      </c>
      <c r="C6140" s="193" t="str">
        <f t="shared" si="11842"/>
        <v>Small ApplianceJacobson, Rick</v>
      </c>
      <c r="D6140" s="193"/>
      <c r="E6140" s="193"/>
      <c r="F6140" s="193" t="str">
        <f t="shared" si="11843"/>
        <v>Small ApplianceLong, Kristin</v>
      </c>
      <c r="G6140" s="193" t="str">
        <f t="shared" ref="G6140:M6140" si="11907">G$103</f>
        <v>Long, Kristin</v>
      </c>
      <c r="H6140" s="193" t="str">
        <f t="shared" si="11907"/>
        <v>Jacobson, Rick</v>
      </c>
      <c r="I6140" s="193" t="str">
        <f t="shared" si="11907"/>
        <v>FI427</v>
      </c>
      <c r="J6140" s="193" t="str">
        <f t="shared" si="11907"/>
        <v>FIRESIDE CAMERA INC</v>
      </c>
      <c r="K6140" s="193" t="str">
        <f t="shared" si="11907"/>
        <v>all</v>
      </c>
      <c r="L6140" s="193">
        <f t="shared" si="11907"/>
        <v>0</v>
      </c>
      <c r="M6140" s="193">
        <f t="shared" si="11907"/>
        <v>0</v>
      </c>
      <c r="N6140" s="193" t="str">
        <f t="shared" si="11798"/>
        <v>Small Appliance</v>
      </c>
      <c r="AA6140" s="193">
        <f t="shared" si="11845"/>
        <v>0</v>
      </c>
      <c r="AB6140" s="193" t="str">
        <f t="shared" ref="AB6140" si="11908">AB$103</f>
        <v>Jacobson, Rick</v>
      </c>
    </row>
    <row r="6141" spans="1:28" s="188" customFormat="1" ht="17.399999999999999">
      <c r="A6141" s="193" t="str">
        <f t="shared" si="11840"/>
        <v>Small Appliance</v>
      </c>
      <c r="B6141" s="193" t="str">
        <f t="shared" si="11841"/>
        <v>GL321Small Appliance</v>
      </c>
      <c r="C6141" s="193" t="str">
        <f t="shared" si="11842"/>
        <v>Small ApplianceJacobson, Rick</v>
      </c>
      <c r="D6141" s="193"/>
      <c r="E6141" s="193"/>
      <c r="F6141" s="193" t="str">
        <f t="shared" si="11843"/>
        <v>Small ApplianceLong, Kristin</v>
      </c>
      <c r="G6141" s="193" t="str">
        <f t="shared" ref="G6141:M6141" si="11909">G$104</f>
        <v>Long, Kristin</v>
      </c>
      <c r="H6141" s="193" t="str">
        <f t="shared" si="11909"/>
        <v>Jacobson, Rick</v>
      </c>
      <c r="I6141" s="193" t="str">
        <f t="shared" si="11909"/>
        <v>GL321</v>
      </c>
      <c r="J6141" s="193" t="str">
        <f t="shared" si="11909"/>
        <v>GLAZER'S CAMERA SUPPLY INC</v>
      </c>
      <c r="K6141" s="193" t="str">
        <f t="shared" si="11909"/>
        <v>all</v>
      </c>
      <c r="L6141" s="193">
        <f t="shared" si="11909"/>
        <v>0</v>
      </c>
      <c r="M6141" s="193">
        <f t="shared" si="11909"/>
        <v>0</v>
      </c>
      <c r="N6141" s="193" t="str">
        <f t="shared" si="11798"/>
        <v>Small Appliance</v>
      </c>
      <c r="AA6141" s="193">
        <f t="shared" si="11845"/>
        <v>0</v>
      </c>
      <c r="AB6141" s="193" t="str">
        <f t="shared" ref="AB6141" si="11910">AB$104</f>
        <v>Jacobson, Rick</v>
      </c>
    </row>
    <row r="6142" spans="1:28" s="188" customFormat="1" ht="17.399999999999999">
      <c r="A6142" s="193" t="str">
        <f t="shared" si="11840"/>
        <v>Small Appliance</v>
      </c>
      <c r="B6142" s="193" t="str">
        <f t="shared" si="11841"/>
        <v>KE811Small Appliance</v>
      </c>
      <c r="C6142" s="193" t="str">
        <f t="shared" si="11842"/>
        <v>Small ApplianceJacobson, Rick</v>
      </c>
      <c r="D6142" s="193"/>
      <c r="E6142" s="193"/>
      <c r="F6142" s="193" t="str">
        <f t="shared" si="11843"/>
        <v>Small ApplianceLong, Kristin</v>
      </c>
      <c r="G6142" s="193" t="str">
        <f t="shared" ref="G6142:M6142" si="11911">G$105</f>
        <v>Long, Kristin</v>
      </c>
      <c r="H6142" s="193" t="str">
        <f t="shared" si="11911"/>
        <v>Jacobson, Rick</v>
      </c>
      <c r="I6142" s="193" t="str">
        <f t="shared" si="11911"/>
        <v>KE811</v>
      </c>
      <c r="J6142" s="193" t="str">
        <f t="shared" si="11911"/>
        <v>KENMORE CAMERA INC</v>
      </c>
      <c r="K6142" s="193" t="str">
        <f t="shared" si="11911"/>
        <v>all</v>
      </c>
      <c r="L6142" s="193">
        <f t="shared" si="11911"/>
        <v>0</v>
      </c>
      <c r="M6142" s="193">
        <f t="shared" si="11911"/>
        <v>0</v>
      </c>
      <c r="N6142" s="193" t="str">
        <f t="shared" si="11798"/>
        <v>Small Appliance</v>
      </c>
      <c r="AA6142" s="193">
        <f t="shared" si="11845"/>
        <v>0</v>
      </c>
      <c r="AB6142" s="193" t="str">
        <f t="shared" ref="AB6142" si="11912">AB$105</f>
        <v>Jacobson, Rick</v>
      </c>
    </row>
    <row r="6143" spans="1:28" s="188" customFormat="1" ht="17.399999999999999">
      <c r="A6143" s="193" t="str">
        <f t="shared" si="11840"/>
        <v>Small Appliance</v>
      </c>
      <c r="B6143" s="193" t="str">
        <f t="shared" si="11841"/>
        <v>MI975Small Appliance</v>
      </c>
      <c r="C6143" s="193" t="str">
        <f t="shared" si="11842"/>
        <v>Small ApplianceJacobson, Rick</v>
      </c>
      <c r="D6143" s="193"/>
      <c r="E6143" s="193"/>
      <c r="F6143" s="193" t="str">
        <f t="shared" si="11843"/>
        <v>Small ApplianceLong, Kristin</v>
      </c>
      <c r="G6143" s="193" t="str">
        <f t="shared" ref="G6143:M6143" si="11913">G$106</f>
        <v>Long, Kristin</v>
      </c>
      <c r="H6143" s="193" t="str">
        <f t="shared" si="11913"/>
        <v>Jacobson, Rick</v>
      </c>
      <c r="I6143" s="193" t="str">
        <f t="shared" si="11913"/>
        <v>MI975</v>
      </c>
      <c r="J6143" s="193" t="str">
        <f t="shared" si="11913"/>
        <v>MIKE'S CAMERA OF CALIFORNIA</v>
      </c>
      <c r="K6143" s="193" t="str">
        <f t="shared" si="11913"/>
        <v>all</v>
      </c>
      <c r="L6143" s="193">
        <f t="shared" si="11913"/>
        <v>0</v>
      </c>
      <c r="M6143" s="193">
        <f t="shared" si="11913"/>
        <v>0</v>
      </c>
      <c r="N6143" s="193" t="str">
        <f t="shared" si="11798"/>
        <v>Small Appliance</v>
      </c>
      <c r="AA6143" s="193">
        <f t="shared" si="11845"/>
        <v>0</v>
      </c>
      <c r="AB6143" s="193" t="str">
        <f t="shared" ref="AB6143" si="11914">AB$106</f>
        <v>Jacobson, Rick</v>
      </c>
    </row>
    <row r="6144" spans="1:28" s="188" customFormat="1" ht="17.399999999999999">
      <c r="A6144" s="193" t="str">
        <f t="shared" si="11840"/>
        <v>Small Appliance</v>
      </c>
      <c r="B6144" s="193" t="str">
        <f t="shared" si="11841"/>
        <v>MI976Small Appliance</v>
      </c>
      <c r="C6144" s="193" t="str">
        <f t="shared" si="11842"/>
        <v>Small ApplianceJacobson, Rick</v>
      </c>
      <c r="D6144" s="193"/>
      <c r="E6144" s="193"/>
      <c r="F6144" s="193" t="str">
        <f t="shared" si="11843"/>
        <v>Small ApplianceLong, Kristin</v>
      </c>
      <c r="G6144" s="193" t="str">
        <f t="shared" ref="G6144:M6144" si="11915">G$107</f>
        <v>Long, Kristin</v>
      </c>
      <c r="H6144" s="193" t="str">
        <f t="shared" si="11915"/>
        <v>Jacobson, Rick</v>
      </c>
      <c r="I6144" s="193" t="str">
        <f t="shared" si="11915"/>
        <v>MI976</v>
      </c>
      <c r="J6144" s="193" t="str">
        <f t="shared" si="11915"/>
        <v>MIKE'S CAMERA INC</v>
      </c>
      <c r="K6144" s="193" t="str">
        <f t="shared" si="11915"/>
        <v>all</v>
      </c>
      <c r="L6144" s="193">
        <f t="shared" si="11915"/>
        <v>0</v>
      </c>
      <c r="M6144" s="193">
        <f t="shared" si="11915"/>
        <v>0</v>
      </c>
      <c r="N6144" s="193" t="str">
        <f t="shared" si="11798"/>
        <v>Small Appliance</v>
      </c>
      <c r="AA6144" s="193">
        <f t="shared" si="11845"/>
        <v>0</v>
      </c>
      <c r="AB6144" s="193" t="str">
        <f t="shared" ref="AB6144" si="11916">AB$107</f>
        <v>Jacobson, Rick</v>
      </c>
    </row>
    <row r="6145" spans="1:28" s="188" customFormat="1" ht="17.399999999999999">
      <c r="A6145" s="193" t="str">
        <f t="shared" si="11840"/>
        <v>Small Appliance</v>
      </c>
      <c r="B6145" s="193" t="str">
        <f t="shared" si="11841"/>
        <v>PR015Small Appliance</v>
      </c>
      <c r="C6145" s="193" t="str">
        <f t="shared" si="11842"/>
        <v>Small ApplianceJacobson, Rick</v>
      </c>
      <c r="D6145" s="193"/>
      <c r="E6145" s="193"/>
      <c r="F6145" s="193" t="str">
        <f t="shared" si="11843"/>
        <v>Small ApplianceLong, Kristin</v>
      </c>
      <c r="G6145" s="193" t="str">
        <f t="shared" ref="G6145:M6145" si="11917">G$108</f>
        <v>Long, Kristin</v>
      </c>
      <c r="H6145" s="193" t="str">
        <f t="shared" si="11917"/>
        <v>Jacobson, Rick</v>
      </c>
      <c r="I6145" s="193" t="str">
        <f t="shared" si="11917"/>
        <v>PR015</v>
      </c>
      <c r="J6145" s="193" t="str">
        <f t="shared" si="11917"/>
        <v>PRO PHOTO SUPPLY INC</v>
      </c>
      <c r="K6145" s="193" t="str">
        <f t="shared" si="11917"/>
        <v>all</v>
      </c>
      <c r="L6145" s="193">
        <f t="shared" si="11917"/>
        <v>0</v>
      </c>
      <c r="M6145" s="193">
        <f t="shared" si="11917"/>
        <v>0</v>
      </c>
      <c r="N6145" s="193" t="str">
        <f t="shared" si="11798"/>
        <v>Small Appliance</v>
      </c>
      <c r="AA6145" s="193">
        <f t="shared" si="11845"/>
        <v>0</v>
      </c>
      <c r="AB6145" s="193" t="str">
        <f t="shared" ref="AB6145" si="11918">AB$108</f>
        <v>Jacobson, Rick</v>
      </c>
    </row>
    <row r="6146" spans="1:28" s="188" customFormat="1" ht="17.399999999999999">
      <c r="A6146" s="193" t="str">
        <f t="shared" si="11840"/>
        <v>Small Appliance</v>
      </c>
      <c r="B6146" s="193" t="str">
        <f t="shared" si="11841"/>
        <v>SN287Small Appliance</v>
      </c>
      <c r="C6146" s="193" t="str">
        <f t="shared" si="11842"/>
        <v>Small ApplianceJacobson, Rick</v>
      </c>
      <c r="D6146" s="193"/>
      <c r="E6146" s="193"/>
      <c r="F6146" s="193" t="str">
        <f t="shared" si="11843"/>
        <v>Small ApplianceLong, Kristin</v>
      </c>
      <c r="G6146" s="193" t="str">
        <f t="shared" ref="G6146:M6146" si="11919">G$109</f>
        <v>Long, Kristin</v>
      </c>
      <c r="H6146" s="193" t="str">
        <f t="shared" si="11919"/>
        <v>Jacobson, Rick</v>
      </c>
      <c r="I6146" s="193" t="str">
        <f t="shared" si="11919"/>
        <v>SN287</v>
      </c>
      <c r="J6146" s="193" t="str">
        <f t="shared" si="11919"/>
        <v>SAN JOSE CAMERA &amp; VI</v>
      </c>
      <c r="K6146" s="193" t="str">
        <f t="shared" si="11919"/>
        <v>all</v>
      </c>
      <c r="L6146" s="193">
        <f t="shared" si="11919"/>
        <v>0</v>
      </c>
      <c r="M6146" s="193">
        <f t="shared" si="11919"/>
        <v>0</v>
      </c>
      <c r="N6146" s="193" t="str">
        <f t="shared" si="11798"/>
        <v>Small Appliance</v>
      </c>
      <c r="AA6146" s="193">
        <f t="shared" si="11845"/>
        <v>0</v>
      </c>
      <c r="AB6146" s="193" t="str">
        <f t="shared" ref="AB6146" si="11920">AB$109</f>
        <v>Jacobson, Rick</v>
      </c>
    </row>
    <row r="6147" spans="1:28" s="188" customFormat="1" ht="17.399999999999999">
      <c r="A6147" s="193" t="str">
        <f t="shared" si="11840"/>
        <v>Small Appliance</v>
      </c>
      <c r="B6147" s="193" t="str">
        <f t="shared" si="11841"/>
        <v>ST095Small Appliance</v>
      </c>
      <c r="C6147" s="193" t="str">
        <f t="shared" si="11842"/>
        <v>Small ApplianceJacobson, Rick</v>
      </c>
      <c r="D6147" s="193"/>
      <c r="E6147" s="193"/>
      <c r="F6147" s="193" t="str">
        <f t="shared" si="11843"/>
        <v>Small ApplianceLong, Kristin</v>
      </c>
      <c r="G6147" s="193" t="str">
        <f t="shared" ref="G6147:M6147" si="11921">G$110</f>
        <v>Long, Kristin</v>
      </c>
      <c r="H6147" s="193" t="str">
        <f t="shared" si="11921"/>
        <v>Jacobson, Rick</v>
      </c>
      <c r="I6147" s="193" t="str">
        <f t="shared" si="11921"/>
        <v>ST095</v>
      </c>
      <c r="J6147" s="193" t="str">
        <f t="shared" si="11921"/>
        <v>STEWARTS PHOTO, INC</v>
      </c>
      <c r="K6147" s="193" t="str">
        <f t="shared" si="11921"/>
        <v>all</v>
      </c>
      <c r="L6147" s="193">
        <f t="shared" si="11921"/>
        <v>0</v>
      </c>
      <c r="M6147" s="193">
        <f t="shared" si="11921"/>
        <v>0</v>
      </c>
      <c r="N6147" s="193" t="str">
        <f t="shared" si="11798"/>
        <v>Small Appliance</v>
      </c>
      <c r="AA6147" s="193">
        <f t="shared" si="11845"/>
        <v>0</v>
      </c>
      <c r="AB6147" s="193" t="str">
        <f t="shared" ref="AB6147" si="11922">AB$110</f>
        <v>Jacobson, Rick</v>
      </c>
    </row>
    <row r="6148" spans="1:28" s="188" customFormat="1" ht="17.399999999999999">
      <c r="A6148" s="193" t="str">
        <f t="shared" si="11840"/>
        <v>Small Appliance</v>
      </c>
      <c r="B6148" s="193" t="str">
        <f t="shared" si="11841"/>
        <v>0Small Appliance</v>
      </c>
      <c r="C6148" s="193" t="str">
        <f t="shared" si="11842"/>
        <v>Small Appliance0</v>
      </c>
      <c r="D6148" s="193"/>
      <c r="E6148" s="193"/>
      <c r="F6148" s="193" t="str">
        <f t="shared" si="11843"/>
        <v>Small Appliance0</v>
      </c>
      <c r="G6148" s="193">
        <f t="shared" ref="G6148:M6148" si="11923">G$111</f>
        <v>0</v>
      </c>
      <c r="H6148" s="193">
        <f t="shared" si="11923"/>
        <v>0</v>
      </c>
      <c r="I6148" s="193">
        <f t="shared" si="11923"/>
        <v>0</v>
      </c>
      <c r="J6148" s="193">
        <f t="shared" si="11923"/>
        <v>0</v>
      </c>
      <c r="K6148" s="193">
        <f t="shared" si="11923"/>
        <v>0</v>
      </c>
      <c r="L6148" s="193">
        <f t="shared" si="11923"/>
        <v>0</v>
      </c>
      <c r="M6148" s="193">
        <f t="shared" si="11923"/>
        <v>0</v>
      </c>
      <c r="N6148" s="193" t="str">
        <f t="shared" si="11798"/>
        <v>Small Appliance</v>
      </c>
      <c r="AA6148" s="193">
        <f t="shared" si="11845"/>
        <v>0</v>
      </c>
      <c r="AB6148" s="193">
        <f t="shared" ref="AB6148" si="11924">AB$111</f>
        <v>0</v>
      </c>
    </row>
    <row r="6149" spans="1:28" s="188" customFormat="1" ht="17.399999999999999">
      <c r="A6149" s="193" t="str">
        <f t="shared" si="11840"/>
        <v>Small Appliance</v>
      </c>
      <c r="B6149" s="193" t="str">
        <f t="shared" si="11841"/>
        <v>0Small Appliance</v>
      </c>
      <c r="C6149" s="193" t="str">
        <f t="shared" si="11842"/>
        <v>Small Appliance0</v>
      </c>
      <c r="D6149" s="193"/>
      <c r="E6149" s="193"/>
      <c r="F6149" s="193" t="str">
        <f t="shared" si="11843"/>
        <v>Small Appliance0</v>
      </c>
      <c r="G6149" s="193">
        <f t="shared" ref="G6149:M6149" si="11925">G$112</f>
        <v>0</v>
      </c>
      <c r="H6149" s="193">
        <f t="shared" si="11925"/>
        <v>0</v>
      </c>
      <c r="I6149" s="193">
        <f t="shared" si="11925"/>
        <v>0</v>
      </c>
      <c r="J6149" s="193">
        <f t="shared" si="11925"/>
        <v>0</v>
      </c>
      <c r="K6149" s="193">
        <f t="shared" si="11925"/>
        <v>0</v>
      </c>
      <c r="L6149" s="193">
        <f t="shared" si="11925"/>
        <v>0</v>
      </c>
      <c r="M6149" s="193">
        <f t="shared" si="11925"/>
        <v>0</v>
      </c>
      <c r="N6149" s="193" t="str">
        <f t="shared" si="11798"/>
        <v>Small Appliance</v>
      </c>
      <c r="AA6149" s="193">
        <f t="shared" si="11845"/>
        <v>0</v>
      </c>
      <c r="AB6149" s="193">
        <f t="shared" ref="AB6149" si="11926">AB$112</f>
        <v>0</v>
      </c>
    </row>
    <row r="6150" spans="1:28" s="188" customFormat="1" ht="17.399999999999999">
      <c r="A6150" s="193" t="str">
        <f t="shared" si="11840"/>
        <v>Small Appliance</v>
      </c>
      <c r="B6150" s="193" t="str">
        <f t="shared" si="11841"/>
        <v>BH085Small Appliance</v>
      </c>
      <c r="C6150" s="193" t="str">
        <f t="shared" si="11842"/>
        <v>Small ApplianceNocho, Charles</v>
      </c>
      <c r="D6150" s="193"/>
      <c r="E6150" s="193"/>
      <c r="F6150" s="193" t="str">
        <f t="shared" si="11843"/>
        <v>Small ApplianceLong, Kristin</v>
      </c>
      <c r="G6150" s="193" t="str">
        <f t="shared" ref="G6150:M6150" si="11927">G$113</f>
        <v>Long, Kristin</v>
      </c>
      <c r="H6150" s="193" t="str">
        <f t="shared" si="11927"/>
        <v>Nocho, Charles</v>
      </c>
      <c r="I6150" s="193" t="str">
        <f t="shared" si="11927"/>
        <v>BH085</v>
      </c>
      <c r="J6150" s="193" t="str">
        <f t="shared" si="11927"/>
        <v>B &amp; H PHOTO &amp; ELEC CO</v>
      </c>
      <c r="K6150" s="193" t="str">
        <f t="shared" si="11927"/>
        <v>all</v>
      </c>
      <c r="L6150" s="193">
        <f t="shared" si="11927"/>
        <v>0</v>
      </c>
      <c r="M6150" s="193">
        <f t="shared" si="11927"/>
        <v>0</v>
      </c>
      <c r="N6150" s="193" t="str">
        <f t="shared" si="11798"/>
        <v>Small Appliance</v>
      </c>
      <c r="AA6150" s="193">
        <f t="shared" si="11845"/>
        <v>0</v>
      </c>
      <c r="AB6150" s="193" t="str">
        <f t="shared" ref="AB6150" si="11928">AB$113</f>
        <v>Nocho, Charles</v>
      </c>
    </row>
    <row r="6151" spans="1:28" s="188" customFormat="1" ht="17.399999999999999">
      <c r="A6151" s="193" t="str">
        <f t="shared" si="11840"/>
        <v>Small Appliance</v>
      </c>
      <c r="B6151" s="193" t="str">
        <f t="shared" si="11841"/>
        <v>CA023Small Appliance</v>
      </c>
      <c r="C6151" s="193" t="str">
        <f t="shared" si="11842"/>
        <v>Small ApplianceNocho, Charles</v>
      </c>
      <c r="D6151" s="193"/>
      <c r="E6151" s="193"/>
      <c r="F6151" s="193" t="str">
        <f t="shared" si="11843"/>
        <v>Small ApplianceLong, Kristin</v>
      </c>
      <c r="G6151" s="193" t="str">
        <f t="shared" ref="G6151:M6151" si="11929">G$114</f>
        <v>Long, Kristin</v>
      </c>
      <c r="H6151" s="193" t="str">
        <f t="shared" si="11929"/>
        <v>Nocho, Charles</v>
      </c>
      <c r="I6151" s="193" t="str">
        <f t="shared" si="11929"/>
        <v>CA023</v>
      </c>
      <c r="J6151" s="193" t="str">
        <f t="shared" si="11929"/>
        <v>C&amp;A MARKETING INC</v>
      </c>
      <c r="K6151" s="193" t="str">
        <f t="shared" si="11929"/>
        <v>all</v>
      </c>
      <c r="L6151" s="193">
        <f t="shared" si="11929"/>
        <v>0</v>
      </c>
      <c r="M6151" s="193">
        <f t="shared" si="11929"/>
        <v>0</v>
      </c>
      <c r="N6151" s="193" t="str">
        <f t="shared" si="11798"/>
        <v>Small Appliance</v>
      </c>
      <c r="AA6151" s="193">
        <f t="shared" si="11845"/>
        <v>0</v>
      </c>
      <c r="AB6151" s="193" t="str">
        <f t="shared" ref="AB6151" si="11930">AB$114</f>
        <v>Nocho, Charles</v>
      </c>
    </row>
    <row r="6152" spans="1:28" s="188" customFormat="1" ht="17.399999999999999">
      <c r="A6152" s="193" t="str">
        <f t="shared" si="11840"/>
        <v>Small Appliance</v>
      </c>
      <c r="B6152" s="193" t="str">
        <f t="shared" si="11841"/>
        <v>CA956Small Appliance</v>
      </c>
      <c r="C6152" s="193" t="str">
        <f t="shared" si="11842"/>
        <v>Small ApplianceNocho, Charles</v>
      </c>
      <c r="D6152" s="193"/>
      <c r="E6152" s="193"/>
      <c r="F6152" s="193" t="str">
        <f t="shared" si="11843"/>
        <v>Small ApplianceLong, Kristin</v>
      </c>
      <c r="G6152" s="193" t="str">
        <f t="shared" ref="G6152:M6152" si="11931">G$115</f>
        <v>Long, Kristin</v>
      </c>
      <c r="H6152" s="193" t="str">
        <f t="shared" si="11931"/>
        <v>Nocho, Charles</v>
      </c>
      <c r="I6152" s="193" t="str">
        <f t="shared" si="11931"/>
        <v>CA956</v>
      </c>
      <c r="J6152" s="193" t="str">
        <f t="shared" si="11931"/>
        <v>CARDINAL CAMERA &amp; VIDEO CENTER</v>
      </c>
      <c r="K6152" s="193" t="str">
        <f t="shared" si="11931"/>
        <v>all</v>
      </c>
      <c r="L6152" s="193">
        <f t="shared" si="11931"/>
        <v>0</v>
      </c>
      <c r="M6152" s="193">
        <f t="shared" si="11931"/>
        <v>0</v>
      </c>
      <c r="N6152" s="193" t="str">
        <f t="shared" ref="N6152:N6215" si="11932">A6152</f>
        <v>Small Appliance</v>
      </c>
      <c r="AA6152" s="193">
        <f t="shared" si="11845"/>
        <v>0</v>
      </c>
      <c r="AB6152" s="193" t="str">
        <f t="shared" ref="AB6152" si="11933">AB$115</f>
        <v>Nocho, Charles</v>
      </c>
    </row>
    <row r="6153" spans="1:28" s="188" customFormat="1" ht="17.399999999999999">
      <c r="A6153" s="193" t="str">
        <f t="shared" si="11840"/>
        <v>Small Appliance</v>
      </c>
      <c r="B6153" s="193" t="str">
        <f t="shared" si="11841"/>
        <v>0Small Appliance</v>
      </c>
      <c r="C6153" s="193" t="str">
        <f t="shared" si="11842"/>
        <v>Small Appliance0</v>
      </c>
      <c r="D6153" s="193"/>
      <c r="E6153" s="193"/>
      <c r="F6153" s="193" t="str">
        <f t="shared" si="11843"/>
        <v>Small Appliance0</v>
      </c>
      <c r="G6153" s="193">
        <f t="shared" ref="G6153:M6153" si="11934">G$116</f>
        <v>0</v>
      </c>
      <c r="H6153" s="193">
        <f t="shared" si="11934"/>
        <v>0</v>
      </c>
      <c r="I6153" s="193">
        <f t="shared" si="11934"/>
        <v>0</v>
      </c>
      <c r="J6153" s="193">
        <f t="shared" si="11934"/>
        <v>0</v>
      </c>
      <c r="K6153" s="193">
        <f t="shared" si="11934"/>
        <v>0</v>
      </c>
      <c r="L6153" s="193">
        <f t="shared" si="11934"/>
        <v>0</v>
      </c>
      <c r="M6153" s="193">
        <f t="shared" si="11934"/>
        <v>0</v>
      </c>
      <c r="N6153" s="193" t="str">
        <f t="shared" si="11932"/>
        <v>Small Appliance</v>
      </c>
      <c r="AA6153" s="193">
        <f t="shared" si="11845"/>
        <v>0</v>
      </c>
      <c r="AB6153" s="193">
        <f t="shared" ref="AB6153" si="11935">AB$116</f>
        <v>0</v>
      </c>
    </row>
    <row r="6154" spans="1:28" s="188" customFormat="1" ht="17.399999999999999">
      <c r="A6154" s="193" t="str">
        <f t="shared" si="11840"/>
        <v>Small Appliance</v>
      </c>
      <c r="B6154" s="193" t="str">
        <f t="shared" si="11841"/>
        <v>0Small Appliance</v>
      </c>
      <c r="C6154" s="193" t="str">
        <f t="shared" si="11842"/>
        <v>Small Appliance0</v>
      </c>
      <c r="D6154" s="193"/>
      <c r="E6154" s="193"/>
      <c r="F6154" s="193" t="str">
        <f t="shared" si="11843"/>
        <v>Small Appliance0</v>
      </c>
      <c r="G6154" s="193">
        <f t="shared" ref="G6154:M6154" si="11936">G$117</f>
        <v>0</v>
      </c>
      <c r="H6154" s="193">
        <f t="shared" si="11936"/>
        <v>0</v>
      </c>
      <c r="I6154" s="193">
        <f t="shared" si="11936"/>
        <v>0</v>
      </c>
      <c r="J6154" s="193">
        <f t="shared" si="11936"/>
        <v>0</v>
      </c>
      <c r="K6154" s="193">
        <f t="shared" si="11936"/>
        <v>0</v>
      </c>
      <c r="L6154" s="193">
        <f t="shared" si="11936"/>
        <v>0</v>
      </c>
      <c r="M6154" s="193">
        <f t="shared" si="11936"/>
        <v>0</v>
      </c>
      <c r="N6154" s="193" t="str">
        <f t="shared" si="11932"/>
        <v>Small Appliance</v>
      </c>
      <c r="AA6154" s="193">
        <f t="shared" si="11845"/>
        <v>0</v>
      </c>
      <c r="AB6154" s="193">
        <f t="shared" ref="AB6154" si="11937">AB$117</f>
        <v>0</v>
      </c>
    </row>
    <row r="6155" spans="1:28" s="188" customFormat="1" ht="17.399999999999999">
      <c r="A6155" s="193" t="str">
        <f t="shared" si="11840"/>
        <v>Small Appliance</v>
      </c>
      <c r="B6155" s="193" t="str">
        <f t="shared" si="11841"/>
        <v>HO050Small Appliance</v>
      </c>
      <c r="C6155" s="193" t="str">
        <f t="shared" si="11842"/>
        <v>Small AppliancePreston, Peter</v>
      </c>
      <c r="D6155" s="193"/>
      <c r="E6155" s="193"/>
      <c r="F6155" s="193" t="str">
        <f t="shared" si="11843"/>
        <v>Small ApplianceLong, Kristin</v>
      </c>
      <c r="G6155" s="193" t="str">
        <f t="shared" ref="G6155:M6155" si="11938">G$118</f>
        <v>Long, Kristin</v>
      </c>
      <c r="H6155" s="193" t="str">
        <f t="shared" si="11938"/>
        <v>Preston, Peter</v>
      </c>
      <c r="I6155" s="193" t="str">
        <f t="shared" si="11938"/>
        <v>HO050</v>
      </c>
      <c r="J6155" s="193" t="str">
        <f t="shared" si="11938"/>
        <v>HORN PHOTO</v>
      </c>
      <c r="K6155" s="193" t="str">
        <f t="shared" si="11938"/>
        <v>all</v>
      </c>
      <c r="L6155" s="193">
        <f t="shared" si="11938"/>
        <v>0</v>
      </c>
      <c r="M6155" s="193">
        <f t="shared" si="11938"/>
        <v>0</v>
      </c>
      <c r="N6155" s="193" t="str">
        <f t="shared" si="11932"/>
        <v>Small Appliance</v>
      </c>
      <c r="AA6155" s="193">
        <f t="shared" si="11845"/>
        <v>0</v>
      </c>
      <c r="AB6155" s="193" t="str">
        <f t="shared" ref="AB6155" si="11939">AB$118</f>
        <v>Preston, Peter</v>
      </c>
    </row>
    <row r="6156" spans="1:28" s="188" customFormat="1" ht="17.399999999999999">
      <c r="A6156" s="193" t="str">
        <f t="shared" si="11840"/>
        <v>Small Appliance</v>
      </c>
      <c r="B6156" s="193" t="str">
        <f t="shared" si="11841"/>
        <v>HO122Small Appliance</v>
      </c>
      <c r="C6156" s="193" t="str">
        <f t="shared" si="11842"/>
        <v>Small AppliancePreston, Peter</v>
      </c>
      <c r="D6156" s="193"/>
      <c r="E6156" s="193"/>
      <c r="F6156" s="193" t="str">
        <f t="shared" si="11843"/>
        <v>Small ApplianceLong, Kristin</v>
      </c>
      <c r="G6156" s="193" t="str">
        <f t="shared" ref="G6156:M6156" si="11940">G$119</f>
        <v>Long, Kristin</v>
      </c>
      <c r="H6156" s="193" t="str">
        <f t="shared" si="11940"/>
        <v>Preston, Peter</v>
      </c>
      <c r="I6156" s="193" t="str">
        <f t="shared" si="11940"/>
        <v>HO122</v>
      </c>
      <c r="J6156" s="193" t="str">
        <f t="shared" si="11940"/>
        <v>HOT ROD CAMERAS LLC</v>
      </c>
      <c r="K6156" s="193" t="str">
        <f t="shared" si="11940"/>
        <v>all</v>
      </c>
      <c r="L6156" s="193">
        <f t="shared" si="11940"/>
        <v>0</v>
      </c>
      <c r="M6156" s="193">
        <f t="shared" si="11940"/>
        <v>0</v>
      </c>
      <c r="N6156" s="193" t="str">
        <f t="shared" si="11932"/>
        <v>Small Appliance</v>
      </c>
      <c r="AA6156" s="193">
        <f t="shared" si="11845"/>
        <v>0</v>
      </c>
      <c r="AB6156" s="193" t="str">
        <f t="shared" ref="AB6156" si="11941">AB$119</f>
        <v>Preston, Peter</v>
      </c>
    </row>
    <row r="6157" spans="1:28" s="188" customFormat="1" ht="17.399999999999999">
      <c r="A6157" s="193" t="str">
        <f t="shared" si="11840"/>
        <v>Small Appliance</v>
      </c>
      <c r="B6157" s="193" t="str">
        <f t="shared" si="11841"/>
        <v>IM267Small Appliance</v>
      </c>
      <c r="C6157" s="193" t="str">
        <f t="shared" si="11842"/>
        <v>Small AppliancePreston, Peter</v>
      </c>
      <c r="D6157" s="193"/>
      <c r="E6157" s="193"/>
      <c r="F6157" s="193" t="str">
        <f t="shared" si="11843"/>
        <v>Small ApplianceLong, Kristin</v>
      </c>
      <c r="G6157" s="193" t="str">
        <f t="shared" ref="G6157:M6157" si="11942">G$120</f>
        <v>Long, Kristin</v>
      </c>
      <c r="H6157" s="193" t="str">
        <f t="shared" si="11942"/>
        <v>Preston, Peter</v>
      </c>
      <c r="I6157" s="193" t="str">
        <f t="shared" si="11942"/>
        <v>IM267</v>
      </c>
      <c r="J6157" s="193" t="str">
        <f t="shared" si="11942"/>
        <v>IMAGE ONE ENTERPRISES LLC</v>
      </c>
      <c r="K6157" s="193" t="str">
        <f t="shared" si="11942"/>
        <v>all</v>
      </c>
      <c r="L6157" s="193">
        <f t="shared" si="11942"/>
        <v>0</v>
      </c>
      <c r="M6157" s="193">
        <f t="shared" si="11942"/>
        <v>0</v>
      </c>
      <c r="N6157" s="193" t="str">
        <f t="shared" si="11932"/>
        <v>Small Appliance</v>
      </c>
      <c r="AA6157" s="193">
        <f t="shared" si="11845"/>
        <v>0</v>
      </c>
      <c r="AB6157" s="193" t="str">
        <f t="shared" ref="AB6157" si="11943">AB$120</f>
        <v>Preston, Peter</v>
      </c>
    </row>
    <row r="6158" spans="1:28" s="188" customFormat="1" ht="17.399999999999999">
      <c r="A6158" s="193" t="str">
        <f t="shared" si="11840"/>
        <v>Small Appliance</v>
      </c>
      <c r="B6158" s="193" t="str">
        <f t="shared" si="11841"/>
        <v>JO461Small Appliance</v>
      </c>
      <c r="C6158" s="193" t="str">
        <f t="shared" si="11842"/>
        <v>Small AppliancePreston, Peter</v>
      </c>
      <c r="D6158" s="193"/>
      <c r="E6158" s="193"/>
      <c r="F6158" s="193" t="str">
        <f t="shared" si="11843"/>
        <v>Small ApplianceLong, Kristin</v>
      </c>
      <c r="G6158" s="193" t="str">
        <f t="shared" ref="G6158:M6158" si="11944">G$121</f>
        <v>Long, Kristin</v>
      </c>
      <c r="H6158" s="193" t="str">
        <f t="shared" si="11944"/>
        <v>Preston, Peter</v>
      </c>
      <c r="I6158" s="193" t="str">
        <f t="shared" si="11944"/>
        <v>JO461</v>
      </c>
      <c r="J6158" s="193" t="str">
        <f t="shared" si="11944"/>
        <v>JOE CAMERA INC</v>
      </c>
      <c r="K6158" s="193" t="str">
        <f t="shared" si="11944"/>
        <v>all</v>
      </c>
      <c r="L6158" s="193">
        <f t="shared" si="11944"/>
        <v>0</v>
      </c>
      <c r="M6158" s="193">
        <f t="shared" si="11944"/>
        <v>0</v>
      </c>
      <c r="N6158" s="193" t="str">
        <f t="shared" si="11932"/>
        <v>Small Appliance</v>
      </c>
      <c r="AA6158" s="193">
        <f t="shared" si="11845"/>
        <v>0</v>
      </c>
      <c r="AB6158" s="193" t="str">
        <f t="shared" ref="AB6158" si="11945">AB$121</f>
        <v>Preston, Peter</v>
      </c>
    </row>
    <row r="6159" spans="1:28" s="188" customFormat="1" ht="17.399999999999999">
      <c r="A6159" s="193" t="str">
        <f t="shared" si="11840"/>
        <v>Small Appliance</v>
      </c>
      <c r="B6159" s="193" t="str">
        <f t="shared" si="11841"/>
        <v>NL001Small Appliance</v>
      </c>
      <c r="C6159" s="193" t="str">
        <f t="shared" si="11842"/>
        <v>Small AppliancePreston, Peter</v>
      </c>
      <c r="D6159" s="193"/>
      <c r="E6159" s="193"/>
      <c r="F6159" s="193" t="str">
        <f t="shared" si="11843"/>
        <v>Small ApplianceLong, Kristin</v>
      </c>
      <c r="G6159" s="193" t="str">
        <f t="shared" ref="G6159:M6159" si="11946">G$122</f>
        <v>Long, Kristin</v>
      </c>
      <c r="H6159" s="193" t="str">
        <f t="shared" si="11946"/>
        <v>Preston, Peter</v>
      </c>
      <c r="I6159" s="193" t="str">
        <f t="shared" si="11946"/>
        <v>NL001</v>
      </c>
      <c r="J6159" s="193" t="str">
        <f t="shared" si="11946"/>
        <v>NL2K ENTERPRISES INC</v>
      </c>
      <c r="K6159" s="193" t="str">
        <f t="shared" si="11946"/>
        <v>all</v>
      </c>
      <c r="L6159" s="193">
        <f t="shared" si="11946"/>
        <v>0</v>
      </c>
      <c r="M6159" s="193">
        <f t="shared" si="11946"/>
        <v>0</v>
      </c>
      <c r="N6159" s="193" t="str">
        <f t="shared" si="11932"/>
        <v>Small Appliance</v>
      </c>
      <c r="AA6159" s="193">
        <f t="shared" si="11845"/>
        <v>0</v>
      </c>
      <c r="AB6159" s="193" t="str">
        <f t="shared" ref="AB6159" si="11947">AB$122</f>
        <v>Preston, Peter</v>
      </c>
    </row>
    <row r="6160" spans="1:28" s="188" customFormat="1" ht="17.399999999999999">
      <c r="A6160" s="193" t="str">
        <f t="shared" si="11840"/>
        <v>Small Appliance</v>
      </c>
      <c r="B6160" s="193" t="str">
        <f t="shared" si="11841"/>
        <v>PA446Small Appliance</v>
      </c>
      <c r="C6160" s="193" t="str">
        <f t="shared" si="11842"/>
        <v>Small AppliancePreston, Peter</v>
      </c>
      <c r="D6160" s="193"/>
      <c r="E6160" s="193"/>
      <c r="F6160" s="193" t="str">
        <f t="shared" si="11843"/>
        <v>Small ApplianceLong, Kristin</v>
      </c>
      <c r="G6160" s="193" t="str">
        <f t="shared" ref="G6160:M6160" si="11948">G$123</f>
        <v>Long, Kristin</v>
      </c>
      <c r="H6160" s="193" t="str">
        <f t="shared" si="11948"/>
        <v>Preston, Peter</v>
      </c>
      <c r="I6160" s="193" t="str">
        <f t="shared" si="11948"/>
        <v>PA446</v>
      </c>
      <c r="J6160" s="193" t="str">
        <f t="shared" si="11948"/>
        <v>PAUL'S PHOTO INC</v>
      </c>
      <c r="K6160" s="193" t="str">
        <f t="shared" si="11948"/>
        <v>all</v>
      </c>
      <c r="L6160" s="193">
        <f t="shared" si="11948"/>
        <v>0</v>
      </c>
      <c r="M6160" s="193">
        <f t="shared" si="11948"/>
        <v>0</v>
      </c>
      <c r="N6160" s="193" t="str">
        <f t="shared" si="11932"/>
        <v>Small Appliance</v>
      </c>
      <c r="AA6160" s="193">
        <f t="shared" si="11845"/>
        <v>0</v>
      </c>
      <c r="AB6160" s="193" t="str">
        <f t="shared" ref="AB6160" si="11949">AB$123</f>
        <v>Preston, Peter</v>
      </c>
    </row>
    <row r="6161" spans="1:28" s="188" customFormat="1" ht="17.399999999999999">
      <c r="A6161" s="193" t="str">
        <f t="shared" si="11840"/>
        <v>Small Appliance</v>
      </c>
      <c r="B6161" s="193" t="str">
        <f t="shared" si="11841"/>
        <v>PI458Small Appliance</v>
      </c>
      <c r="C6161" s="193" t="str">
        <f t="shared" si="11842"/>
        <v>Small AppliancePreston, Peter</v>
      </c>
      <c r="D6161" s="193"/>
      <c r="E6161" s="193"/>
      <c r="F6161" s="193" t="str">
        <f t="shared" si="11843"/>
        <v>Small ApplianceLong, Kristin</v>
      </c>
      <c r="G6161" s="193" t="str">
        <f t="shared" ref="G6161:M6161" si="11950">G$124</f>
        <v>Long, Kristin</v>
      </c>
      <c r="H6161" s="193" t="str">
        <f t="shared" si="11950"/>
        <v>Preston, Peter</v>
      </c>
      <c r="I6161" s="193" t="str">
        <f t="shared" si="11950"/>
        <v>PI458</v>
      </c>
      <c r="J6161" s="193" t="str">
        <f t="shared" si="11950"/>
        <v>PICTURELINE INC</v>
      </c>
      <c r="K6161" s="193" t="str">
        <f t="shared" si="11950"/>
        <v>all</v>
      </c>
      <c r="L6161" s="193">
        <f t="shared" si="11950"/>
        <v>0</v>
      </c>
      <c r="M6161" s="193">
        <f t="shared" si="11950"/>
        <v>0</v>
      </c>
      <c r="N6161" s="193" t="str">
        <f t="shared" si="11932"/>
        <v>Small Appliance</v>
      </c>
      <c r="AA6161" s="193">
        <f t="shared" si="11845"/>
        <v>0</v>
      </c>
      <c r="AB6161" s="193" t="str">
        <f t="shared" ref="AB6161" si="11951">AB$124</f>
        <v>Preston, Peter</v>
      </c>
    </row>
    <row r="6162" spans="1:28" s="188" customFormat="1" ht="17.399999999999999">
      <c r="A6162" s="193" t="str">
        <f t="shared" si="11840"/>
        <v>Small Appliance</v>
      </c>
      <c r="B6162" s="193" t="str">
        <f t="shared" si="11841"/>
        <v>SA065Small Appliance</v>
      </c>
      <c r="C6162" s="193" t="str">
        <f t="shared" si="11842"/>
        <v>Small AppliancePreston, Peter</v>
      </c>
      <c r="D6162" s="193"/>
      <c r="E6162" s="193"/>
      <c r="F6162" s="193" t="str">
        <f t="shared" si="11843"/>
        <v>Small ApplianceLong, Kristin</v>
      </c>
      <c r="G6162" s="193" t="str">
        <f t="shared" ref="G6162:M6162" si="11952">G$125</f>
        <v>Long, Kristin</v>
      </c>
      <c r="H6162" s="193" t="str">
        <f t="shared" si="11952"/>
        <v>Preston, Peter</v>
      </c>
      <c r="I6162" s="193" t="str">
        <f t="shared" si="11952"/>
        <v>SA065</v>
      </c>
      <c r="J6162" s="193" t="str">
        <f t="shared" si="11952"/>
        <v>SAMY'S CAMERA #CCL17</v>
      </c>
      <c r="K6162" s="193" t="str">
        <f t="shared" si="11952"/>
        <v>all</v>
      </c>
      <c r="L6162" s="193">
        <f t="shared" si="11952"/>
        <v>0</v>
      </c>
      <c r="M6162" s="193">
        <f t="shared" si="11952"/>
        <v>0</v>
      </c>
      <c r="N6162" s="193" t="str">
        <f t="shared" si="11932"/>
        <v>Small Appliance</v>
      </c>
      <c r="AA6162" s="193">
        <f t="shared" si="11845"/>
        <v>0</v>
      </c>
      <c r="AB6162" s="193" t="str">
        <f t="shared" ref="AB6162" si="11953">AB$125</f>
        <v>Preston, Peter</v>
      </c>
    </row>
    <row r="6163" spans="1:28" s="188" customFormat="1" ht="17.399999999999999">
      <c r="A6163" s="193" t="str">
        <f t="shared" si="11840"/>
        <v>Small Appliance</v>
      </c>
      <c r="B6163" s="193" t="str">
        <f t="shared" si="11841"/>
        <v>0Small Appliance</v>
      </c>
      <c r="C6163" s="193" t="str">
        <f t="shared" si="11842"/>
        <v>Small Appliance0</v>
      </c>
      <c r="D6163" s="193"/>
      <c r="E6163" s="193"/>
      <c r="F6163" s="193" t="str">
        <f t="shared" si="11843"/>
        <v>Small Appliance0</v>
      </c>
      <c r="G6163" s="193">
        <f t="shared" ref="G6163:M6163" si="11954">G$126</f>
        <v>0</v>
      </c>
      <c r="H6163" s="193">
        <f t="shared" si="11954"/>
        <v>0</v>
      </c>
      <c r="I6163" s="193">
        <f t="shared" si="11954"/>
        <v>0</v>
      </c>
      <c r="J6163" s="193">
        <f t="shared" si="11954"/>
        <v>0</v>
      </c>
      <c r="K6163" s="193">
        <f t="shared" si="11954"/>
        <v>0</v>
      </c>
      <c r="L6163" s="193">
        <f t="shared" si="11954"/>
        <v>0</v>
      </c>
      <c r="M6163" s="193">
        <f t="shared" si="11954"/>
        <v>0</v>
      </c>
      <c r="N6163" s="193" t="str">
        <f t="shared" si="11932"/>
        <v>Small Appliance</v>
      </c>
      <c r="AA6163" s="193">
        <f t="shared" si="11845"/>
        <v>0</v>
      </c>
      <c r="AB6163" s="193">
        <f t="shared" ref="AB6163" si="11955">AB$126</f>
        <v>0</v>
      </c>
    </row>
    <row r="6164" spans="1:28" s="188" customFormat="1" ht="17.399999999999999">
      <c r="A6164" s="193" t="str">
        <f t="shared" si="11840"/>
        <v>Small Appliance</v>
      </c>
      <c r="B6164" s="193" t="str">
        <f t="shared" si="11841"/>
        <v>0Small Appliance</v>
      </c>
      <c r="C6164" s="193" t="str">
        <f t="shared" si="11842"/>
        <v>Small Appliance0</v>
      </c>
      <c r="D6164" s="193"/>
      <c r="E6164" s="193"/>
      <c r="F6164" s="193" t="str">
        <f t="shared" si="11843"/>
        <v>Small Appliance0</v>
      </c>
      <c r="G6164" s="193">
        <f t="shared" ref="G6164:M6164" si="11956">G$127</f>
        <v>0</v>
      </c>
      <c r="H6164" s="193">
        <f t="shared" si="11956"/>
        <v>0</v>
      </c>
      <c r="I6164" s="193">
        <f t="shared" si="11956"/>
        <v>0</v>
      </c>
      <c r="J6164" s="193">
        <f t="shared" si="11956"/>
        <v>0</v>
      </c>
      <c r="K6164" s="193">
        <f t="shared" si="11956"/>
        <v>0</v>
      </c>
      <c r="L6164" s="193">
        <f t="shared" si="11956"/>
        <v>0</v>
      </c>
      <c r="M6164" s="193">
        <f t="shared" si="11956"/>
        <v>0</v>
      </c>
      <c r="N6164" s="193" t="str">
        <f t="shared" si="11932"/>
        <v>Small Appliance</v>
      </c>
      <c r="AA6164" s="193">
        <f t="shared" si="11845"/>
        <v>0</v>
      </c>
      <c r="AB6164" s="193">
        <f t="shared" ref="AB6164" si="11957">AB$127</f>
        <v>0</v>
      </c>
    </row>
    <row r="6165" spans="1:28" s="188" customFormat="1" ht="17.399999999999999">
      <c r="A6165" s="193" t="str">
        <f t="shared" si="11840"/>
        <v>Small Appliance</v>
      </c>
      <c r="B6165" s="193" t="str">
        <f t="shared" si="11841"/>
        <v>AB240Small Appliance</v>
      </c>
      <c r="C6165" s="193" t="str">
        <f t="shared" si="11842"/>
        <v>Small ApplianceChao, Kai</v>
      </c>
      <c r="D6165" s="193"/>
      <c r="E6165" s="193"/>
      <c r="F6165" s="193" t="str">
        <f t="shared" si="11843"/>
        <v>Small ApplianceRichardson, Vicki</v>
      </c>
      <c r="G6165" s="193" t="str">
        <f t="shared" ref="G6165:M6165" si="11958">G$128</f>
        <v>Richardson, Vicki</v>
      </c>
      <c r="H6165" s="193" t="str">
        <f t="shared" si="11958"/>
        <v>Chao, Kai</v>
      </c>
      <c r="I6165" s="193" t="str">
        <f t="shared" si="11958"/>
        <v>AB240</v>
      </c>
      <c r="J6165" s="193" t="str">
        <f t="shared" si="11958"/>
        <v>ABC APPLIANCE  (arc)</v>
      </c>
      <c r="K6165" s="193" t="str">
        <f t="shared" si="11958"/>
        <v>all</v>
      </c>
      <c r="L6165" s="193">
        <f t="shared" si="11958"/>
        <v>0</v>
      </c>
      <c r="M6165" s="193">
        <f t="shared" si="11958"/>
        <v>0</v>
      </c>
      <c r="N6165" s="193" t="str">
        <f t="shared" si="11932"/>
        <v>Small Appliance</v>
      </c>
      <c r="AA6165" s="193">
        <f t="shared" si="11845"/>
        <v>0</v>
      </c>
      <c r="AB6165" s="193" t="str">
        <f t="shared" ref="AB6165" si="11959">AB$128</f>
        <v>Chao, Kai</v>
      </c>
    </row>
    <row r="6166" spans="1:28" s="188" customFormat="1" ht="17.399999999999999">
      <c r="A6166" s="193" t="str">
        <f t="shared" si="11840"/>
        <v>Small Appliance</v>
      </c>
      <c r="B6166" s="193" t="str">
        <f t="shared" si="11841"/>
        <v>GO651Small Appliance</v>
      </c>
      <c r="C6166" s="193" t="str">
        <f t="shared" si="11842"/>
        <v>Small ApplianceChao, Kai</v>
      </c>
      <c r="D6166" s="193"/>
      <c r="E6166" s="193"/>
      <c r="F6166" s="193" t="str">
        <f t="shared" si="11843"/>
        <v>Small ApplianceRichardson, Vicki</v>
      </c>
      <c r="G6166" s="193" t="str">
        <f t="shared" ref="G6166:M6166" si="11960">G$129</f>
        <v>Richardson, Vicki</v>
      </c>
      <c r="H6166" s="193" t="str">
        <f t="shared" si="11960"/>
        <v>Chao, Kai</v>
      </c>
      <c r="I6166" s="193" t="str">
        <f t="shared" si="11960"/>
        <v>GO651</v>
      </c>
      <c r="J6166" s="193" t="str">
        <f t="shared" si="11960"/>
        <v>GOOD FORTUNE SUPERMARKET</v>
      </c>
      <c r="K6166" s="193" t="str">
        <f t="shared" si="11960"/>
        <v>all</v>
      </c>
      <c r="L6166" s="193">
        <f t="shared" si="11960"/>
        <v>0</v>
      </c>
      <c r="M6166" s="193">
        <f t="shared" si="11960"/>
        <v>0</v>
      </c>
      <c r="N6166" s="193" t="str">
        <f t="shared" si="11932"/>
        <v>Small Appliance</v>
      </c>
      <c r="AA6166" s="193">
        <f t="shared" si="11845"/>
        <v>0</v>
      </c>
      <c r="AB6166" s="193" t="str">
        <f t="shared" ref="AB6166" si="11961">AB$129</f>
        <v>Chao, Kai</v>
      </c>
    </row>
    <row r="6167" spans="1:28" s="188" customFormat="1" ht="17.399999999999999">
      <c r="A6167" s="193" t="str">
        <f t="shared" si="11840"/>
        <v>Small Appliance</v>
      </c>
      <c r="B6167" s="193" t="str">
        <f t="shared" si="11841"/>
        <v>JA081Small Appliance</v>
      </c>
      <c r="C6167" s="193" t="str">
        <f t="shared" si="11842"/>
        <v>Small ApplianceChao, Kai</v>
      </c>
      <c r="D6167" s="193"/>
      <c r="E6167" s="193"/>
      <c r="F6167" s="193" t="str">
        <f t="shared" si="11843"/>
        <v>Small ApplianceRichardson, Vicki</v>
      </c>
      <c r="G6167" s="193" t="str">
        <f t="shared" ref="G6167:M6167" si="11962">G$130</f>
        <v>Richardson, Vicki</v>
      </c>
      <c r="H6167" s="193" t="str">
        <f t="shared" si="11962"/>
        <v>Chao, Kai</v>
      </c>
      <c r="I6167" s="193" t="str">
        <f t="shared" si="11962"/>
        <v>JA081</v>
      </c>
      <c r="J6167" s="193" t="str">
        <f t="shared" si="11962"/>
        <v>JAS GROUP, INC.</v>
      </c>
      <c r="K6167" s="193" t="str">
        <f t="shared" si="11962"/>
        <v>all</v>
      </c>
      <c r="L6167" s="193">
        <f t="shared" si="11962"/>
        <v>0</v>
      </c>
      <c r="M6167" s="193">
        <f t="shared" si="11962"/>
        <v>0</v>
      </c>
      <c r="N6167" s="193" t="str">
        <f t="shared" si="11932"/>
        <v>Small Appliance</v>
      </c>
      <c r="AA6167" s="193">
        <f t="shared" si="11845"/>
        <v>0</v>
      </c>
      <c r="AB6167" s="193" t="str">
        <f t="shared" ref="AB6167" si="11963">AB$130</f>
        <v>Chao, Kai</v>
      </c>
    </row>
    <row r="6168" spans="1:28" s="188" customFormat="1" ht="17.399999999999999">
      <c r="A6168" s="193" t="str">
        <f t="shared" si="11840"/>
        <v>Small Appliance</v>
      </c>
      <c r="B6168" s="193" t="str">
        <f t="shared" si="11841"/>
        <v>JA100Small Appliance</v>
      </c>
      <c r="C6168" s="193" t="str">
        <f t="shared" si="11842"/>
        <v>Small ApplianceChao, Kai</v>
      </c>
      <c r="D6168" s="193"/>
      <c r="E6168" s="193"/>
      <c r="F6168" s="193" t="str">
        <f t="shared" si="11843"/>
        <v>Small ApplianceRichardson, Vicki</v>
      </c>
      <c r="G6168" s="193" t="str">
        <f t="shared" ref="G6168:M6168" si="11964">G$131</f>
        <v>Richardson, Vicki</v>
      </c>
      <c r="H6168" s="193" t="str">
        <f t="shared" si="11964"/>
        <v>Chao, Kai</v>
      </c>
      <c r="I6168" s="193" t="str">
        <f t="shared" si="11964"/>
        <v>JA100</v>
      </c>
      <c r="J6168" s="193" t="str">
        <f t="shared" si="11964"/>
        <v>JFC INTERNATIONAL</v>
      </c>
      <c r="K6168" s="193" t="str">
        <f t="shared" si="11964"/>
        <v>all</v>
      </c>
      <c r="L6168" s="193">
        <f t="shared" si="11964"/>
        <v>0</v>
      </c>
      <c r="M6168" s="193">
        <f t="shared" si="11964"/>
        <v>0</v>
      </c>
      <c r="N6168" s="193" t="str">
        <f t="shared" si="11932"/>
        <v>Small Appliance</v>
      </c>
      <c r="AA6168" s="193">
        <f t="shared" si="11845"/>
        <v>0</v>
      </c>
      <c r="AB6168" s="193" t="str">
        <f t="shared" ref="AB6168" si="11965">AB$131</f>
        <v>Chao, Kai</v>
      </c>
    </row>
    <row r="6169" spans="1:28" s="188" customFormat="1" ht="17.399999999999999">
      <c r="A6169" s="193" t="str">
        <f t="shared" si="11840"/>
        <v>Small Appliance</v>
      </c>
      <c r="B6169" s="193" t="str">
        <f t="shared" si="11841"/>
        <v>KI090Small Appliance</v>
      </c>
      <c r="C6169" s="193" t="str">
        <f t="shared" si="11842"/>
        <v>Small ApplianceChao, Kai</v>
      </c>
      <c r="D6169" s="193"/>
      <c r="E6169" s="193"/>
      <c r="F6169" s="193" t="str">
        <f t="shared" si="11843"/>
        <v>Small ApplianceRichardson, Vicki</v>
      </c>
      <c r="G6169" s="193" t="str">
        <f t="shared" ref="G6169:M6169" si="11966">G$132</f>
        <v>Richardson, Vicki</v>
      </c>
      <c r="H6169" s="193" t="str">
        <f t="shared" si="11966"/>
        <v>Chao, Kai</v>
      </c>
      <c r="I6169" s="193" t="str">
        <f t="shared" si="11966"/>
        <v>KI090</v>
      </c>
      <c r="J6169" s="193" t="str">
        <f t="shared" si="11966"/>
        <v>KIM'S HOME</v>
      </c>
      <c r="K6169" s="193" t="str">
        <f t="shared" si="11966"/>
        <v>all</v>
      </c>
      <c r="L6169" s="193">
        <f t="shared" si="11966"/>
        <v>0</v>
      </c>
      <c r="M6169" s="193">
        <f t="shared" si="11966"/>
        <v>0</v>
      </c>
      <c r="N6169" s="193" t="str">
        <f t="shared" si="11932"/>
        <v>Small Appliance</v>
      </c>
      <c r="AA6169" s="193">
        <f t="shared" si="11845"/>
        <v>0</v>
      </c>
      <c r="AB6169" s="193" t="str">
        <f t="shared" ref="AB6169" si="11967">AB$132</f>
        <v>Chao, Kai</v>
      </c>
    </row>
    <row r="6170" spans="1:28" s="188" customFormat="1" ht="17.399999999999999">
      <c r="A6170" s="193" t="str">
        <f t="shared" si="11840"/>
        <v>Small Appliance</v>
      </c>
      <c r="B6170" s="193" t="str">
        <f t="shared" si="11841"/>
        <v>SA152Small Appliance</v>
      </c>
      <c r="C6170" s="193" t="str">
        <f t="shared" si="11842"/>
        <v>Small ApplianceChao, Kai</v>
      </c>
      <c r="D6170" s="193"/>
      <c r="E6170" s="193"/>
      <c r="F6170" s="193" t="str">
        <f t="shared" si="11843"/>
        <v>Small ApplianceRichardson, Vicki</v>
      </c>
      <c r="G6170" s="193" t="str">
        <f t="shared" ref="G6170:M6170" si="11968">G$133</f>
        <v>Richardson, Vicki</v>
      </c>
      <c r="H6170" s="193" t="str">
        <f t="shared" si="11968"/>
        <v>Chao, Kai</v>
      </c>
      <c r="I6170" s="193" t="str">
        <f t="shared" si="11968"/>
        <v>SA152</v>
      </c>
      <c r="J6170" s="193" t="str">
        <f t="shared" si="11968"/>
        <v>SAVE LOT INT'L CORP</v>
      </c>
      <c r="K6170" s="193" t="str">
        <f t="shared" si="11968"/>
        <v>all</v>
      </c>
      <c r="L6170" s="193">
        <f t="shared" si="11968"/>
        <v>0</v>
      </c>
      <c r="M6170" s="193">
        <f t="shared" si="11968"/>
        <v>0</v>
      </c>
      <c r="N6170" s="193" t="str">
        <f t="shared" si="11932"/>
        <v>Small Appliance</v>
      </c>
      <c r="AA6170" s="193">
        <f t="shared" si="11845"/>
        <v>0</v>
      </c>
      <c r="AB6170" s="193" t="str">
        <f t="shared" ref="AB6170" si="11969">AB$133</f>
        <v>Chao, Kai</v>
      </c>
    </row>
    <row r="6171" spans="1:28" s="188" customFormat="1" ht="17.399999999999999">
      <c r="A6171" s="193" t="str">
        <f t="shared" si="11840"/>
        <v>Small Appliance</v>
      </c>
      <c r="B6171" s="193" t="str">
        <f t="shared" si="11841"/>
        <v>TA292Small Appliance</v>
      </c>
      <c r="C6171" s="193" t="str">
        <f t="shared" si="11842"/>
        <v>Small ApplianceChao, Kai</v>
      </c>
      <c r="D6171" s="193"/>
      <c r="E6171" s="193"/>
      <c r="F6171" s="193" t="str">
        <f t="shared" si="11843"/>
        <v>Small ApplianceRichardson, Vicki</v>
      </c>
      <c r="G6171" s="193" t="str">
        <f t="shared" ref="G6171:M6171" si="11970">G$134</f>
        <v>Richardson, Vicki</v>
      </c>
      <c r="H6171" s="193" t="str">
        <f t="shared" si="11970"/>
        <v>Chao, Kai</v>
      </c>
      <c r="I6171" s="193" t="str">
        <f t="shared" si="11970"/>
        <v>TA292</v>
      </c>
      <c r="J6171" s="193" t="str">
        <f t="shared" si="11970"/>
        <v>TAK SHING HONG INC</v>
      </c>
      <c r="K6171" s="193" t="str">
        <f t="shared" si="11970"/>
        <v>all</v>
      </c>
      <c r="L6171" s="193">
        <f t="shared" si="11970"/>
        <v>0</v>
      </c>
      <c r="M6171" s="193">
        <f t="shared" si="11970"/>
        <v>0</v>
      </c>
      <c r="N6171" s="193" t="str">
        <f t="shared" si="11932"/>
        <v>Small Appliance</v>
      </c>
      <c r="AA6171" s="193">
        <f t="shared" si="11845"/>
        <v>0</v>
      </c>
      <c r="AB6171" s="193" t="str">
        <f t="shared" ref="AB6171" si="11971">AB$134</f>
        <v>Chao, Kai</v>
      </c>
    </row>
    <row r="6172" spans="1:28" s="188" customFormat="1" ht="17.399999999999999">
      <c r="A6172" s="193" t="str">
        <f t="shared" si="11840"/>
        <v>Small Appliance</v>
      </c>
      <c r="B6172" s="193" t="str">
        <f t="shared" si="11841"/>
        <v>0Small Appliance</v>
      </c>
      <c r="C6172" s="193" t="str">
        <f t="shared" si="11842"/>
        <v>Small Appliance0</v>
      </c>
      <c r="D6172" s="193"/>
      <c r="E6172" s="193"/>
      <c r="F6172" s="193" t="str">
        <f t="shared" si="11843"/>
        <v>Small Appliance0</v>
      </c>
      <c r="G6172" s="193">
        <f t="shared" ref="G6172:M6172" si="11972">G$135</f>
        <v>0</v>
      </c>
      <c r="H6172" s="193">
        <f t="shared" si="11972"/>
        <v>0</v>
      </c>
      <c r="I6172" s="193">
        <f t="shared" si="11972"/>
        <v>0</v>
      </c>
      <c r="J6172" s="193">
        <f t="shared" si="11972"/>
        <v>0</v>
      </c>
      <c r="K6172" s="193">
        <f t="shared" si="11972"/>
        <v>0</v>
      </c>
      <c r="L6172" s="193">
        <f t="shared" si="11972"/>
        <v>0</v>
      </c>
      <c r="M6172" s="193">
        <f t="shared" si="11972"/>
        <v>0</v>
      </c>
      <c r="N6172" s="193" t="str">
        <f t="shared" si="11932"/>
        <v>Small Appliance</v>
      </c>
      <c r="AA6172" s="193">
        <f t="shared" si="11845"/>
        <v>0</v>
      </c>
      <c r="AB6172" s="193">
        <f t="shared" ref="AB6172" si="11973">AB$135</f>
        <v>0</v>
      </c>
    </row>
    <row r="6173" spans="1:28" s="188" customFormat="1" ht="17.399999999999999">
      <c r="A6173" s="193" t="str">
        <f t="shared" ref="A6173:A6236" si="11974">T$20</f>
        <v>Small Appliance</v>
      </c>
      <c r="B6173" s="193" t="str">
        <f t="shared" ref="B6173:B6236" si="11975">CONCATENATE(I6173,A6173)</f>
        <v>0Small Appliance</v>
      </c>
      <c r="C6173" s="193" t="str">
        <f t="shared" ref="C6173:C6236" si="11976">CONCATENATE(A6173,H6173)</f>
        <v>Small Appliance0</v>
      </c>
      <c r="D6173" s="193"/>
      <c r="E6173" s="193"/>
      <c r="F6173" s="193" t="str">
        <f t="shared" ref="F6173:F6236" si="11977">CONCATENATE(A6173,G6173)</f>
        <v>Small Appliance0</v>
      </c>
      <c r="G6173" s="193">
        <f t="shared" ref="G6173:M6173" si="11978">G$136</f>
        <v>0</v>
      </c>
      <c r="H6173" s="193">
        <f t="shared" si="11978"/>
        <v>0</v>
      </c>
      <c r="I6173" s="193">
        <f t="shared" si="11978"/>
        <v>0</v>
      </c>
      <c r="J6173" s="193">
        <f t="shared" si="11978"/>
        <v>0</v>
      </c>
      <c r="K6173" s="193">
        <f t="shared" si="11978"/>
        <v>0</v>
      </c>
      <c r="L6173" s="193">
        <f t="shared" si="11978"/>
        <v>0</v>
      </c>
      <c r="M6173" s="193">
        <f t="shared" si="11978"/>
        <v>0</v>
      </c>
      <c r="N6173" s="193" t="str">
        <f t="shared" si="11932"/>
        <v>Small Appliance</v>
      </c>
      <c r="AA6173" s="193">
        <f t="shared" ref="AA6173:AA6236" si="11979">AT$20</f>
        <v>0</v>
      </c>
      <c r="AB6173" s="193">
        <f t="shared" ref="AB6173" si="11980">AB$136</f>
        <v>0</v>
      </c>
    </row>
    <row r="6174" spans="1:28" s="188" customFormat="1" ht="17.399999999999999">
      <c r="A6174" s="193" t="str">
        <f t="shared" si="11974"/>
        <v>Small Appliance</v>
      </c>
      <c r="B6174" s="193" t="str">
        <f t="shared" si="11975"/>
        <v>AAFESSmall Appliance</v>
      </c>
      <c r="C6174" s="193" t="str">
        <f t="shared" si="11976"/>
        <v>Small ApplianceFleming, Bern</v>
      </c>
      <c r="D6174" s="193"/>
      <c r="E6174" s="193"/>
      <c r="F6174" s="193" t="str">
        <f t="shared" si="11977"/>
        <v>Small ApplianceRichardson, Vicki</v>
      </c>
      <c r="G6174" s="193" t="str">
        <f t="shared" ref="G6174:M6174" si="11981">G$137</f>
        <v>Richardson, Vicki</v>
      </c>
      <c r="H6174" s="193" t="str">
        <f t="shared" si="11981"/>
        <v>Fleming, Bern</v>
      </c>
      <c r="I6174" s="193" t="str">
        <f t="shared" si="11981"/>
        <v>AAFES</v>
      </c>
      <c r="J6174" s="193" t="str">
        <f t="shared" si="11981"/>
        <v>EXCHANGE CATALOG SAL</v>
      </c>
      <c r="K6174" s="193" t="str">
        <f t="shared" si="11981"/>
        <v>all</v>
      </c>
      <c r="L6174" s="193">
        <f t="shared" si="11981"/>
        <v>0</v>
      </c>
      <c r="M6174" s="193">
        <f t="shared" si="11981"/>
        <v>0</v>
      </c>
      <c r="N6174" s="193" t="str">
        <f t="shared" si="11932"/>
        <v>Small Appliance</v>
      </c>
      <c r="AA6174" s="193">
        <f t="shared" si="11979"/>
        <v>0</v>
      </c>
      <c r="AB6174" s="193" t="str">
        <f t="shared" ref="AB6174" si="11982">AB$137</f>
        <v>Fleming, Bern</v>
      </c>
    </row>
    <row r="6175" spans="1:28" s="188" customFormat="1" ht="17.399999999999999">
      <c r="A6175" s="193" t="str">
        <f t="shared" si="11974"/>
        <v>Small Appliance</v>
      </c>
      <c r="B6175" s="193" t="str">
        <f t="shared" si="11975"/>
        <v>AK050Small Appliance</v>
      </c>
      <c r="C6175" s="193" t="str">
        <f t="shared" si="11976"/>
        <v>Small ApplianceFleming, Bern</v>
      </c>
      <c r="D6175" s="193"/>
      <c r="E6175" s="193"/>
      <c r="F6175" s="193" t="str">
        <f t="shared" si="11977"/>
        <v>Small ApplianceRichardson, Vicki</v>
      </c>
      <c r="G6175" s="193" t="str">
        <f t="shared" ref="G6175:M6175" si="11983">G$138</f>
        <v>Richardson, Vicki</v>
      </c>
      <c r="H6175" s="193" t="str">
        <f t="shared" si="11983"/>
        <v>Fleming, Bern</v>
      </c>
      <c r="I6175" s="193" t="str">
        <f t="shared" si="11983"/>
        <v>AK050</v>
      </c>
      <c r="J6175" s="193" t="str">
        <f t="shared" si="11983"/>
        <v>AK DISTRIBUTORS</v>
      </c>
      <c r="K6175" s="193" t="str">
        <f t="shared" si="11983"/>
        <v>all</v>
      </c>
      <c r="L6175" s="193">
        <f t="shared" si="11983"/>
        <v>0</v>
      </c>
      <c r="M6175" s="193">
        <f t="shared" si="11983"/>
        <v>0</v>
      </c>
      <c r="N6175" s="193" t="str">
        <f t="shared" si="11932"/>
        <v>Small Appliance</v>
      </c>
      <c r="AA6175" s="193">
        <f t="shared" si="11979"/>
        <v>0</v>
      </c>
      <c r="AB6175" s="193" t="str">
        <f t="shared" ref="AB6175" si="11984">AB$138</f>
        <v>Fleming, Bern</v>
      </c>
    </row>
    <row r="6176" spans="1:28" s="188" customFormat="1" ht="17.399999999999999">
      <c r="A6176" s="193" t="str">
        <f t="shared" si="11974"/>
        <v>Small Appliance</v>
      </c>
      <c r="B6176" s="193" t="str">
        <f t="shared" si="11975"/>
        <v>CI776Small Appliance</v>
      </c>
      <c r="C6176" s="193" t="str">
        <f t="shared" si="11976"/>
        <v>Small ApplianceFleming, Bern</v>
      </c>
      <c r="D6176" s="193"/>
      <c r="E6176" s="193"/>
      <c r="F6176" s="193" t="str">
        <f t="shared" si="11977"/>
        <v>Small ApplianceRichardson, Vicki</v>
      </c>
      <c r="G6176" s="193" t="str">
        <f t="shared" ref="G6176:M6176" si="11985">G$139</f>
        <v>Richardson, Vicki</v>
      </c>
      <c r="H6176" s="193" t="str">
        <f t="shared" si="11985"/>
        <v>Fleming, Bern</v>
      </c>
      <c r="I6176" s="193" t="str">
        <f t="shared" si="11985"/>
        <v>CI776</v>
      </c>
      <c r="J6176" s="193" t="str">
        <f t="shared" si="11985"/>
        <v>CIRCUIT CITY CORPORATION INC</v>
      </c>
      <c r="K6176" s="193" t="str">
        <f t="shared" si="11985"/>
        <v>all</v>
      </c>
      <c r="L6176" s="193">
        <f t="shared" si="11985"/>
        <v>0</v>
      </c>
      <c r="M6176" s="193">
        <f t="shared" si="11985"/>
        <v>0</v>
      </c>
      <c r="N6176" s="193" t="str">
        <f t="shared" si="11932"/>
        <v>Small Appliance</v>
      </c>
      <c r="AA6176" s="193">
        <f t="shared" si="11979"/>
        <v>0</v>
      </c>
      <c r="AB6176" s="193" t="str">
        <f t="shared" ref="AB6176" si="11986">AB$139</f>
        <v>Fleming, Bern</v>
      </c>
    </row>
    <row r="6177" spans="1:28" s="188" customFormat="1" ht="17.399999999999999">
      <c r="A6177" s="193" t="str">
        <f t="shared" si="11974"/>
        <v>Small Appliance</v>
      </c>
      <c r="B6177" s="193" t="str">
        <f t="shared" si="11975"/>
        <v>FI432Small Appliance</v>
      </c>
      <c r="C6177" s="193" t="str">
        <f t="shared" si="11976"/>
        <v>Small ApplianceFleming, Bern</v>
      </c>
      <c r="D6177" s="193"/>
      <c r="E6177" s="193"/>
      <c r="F6177" s="193" t="str">
        <f t="shared" si="11977"/>
        <v>Small ApplianceRichardson, Vicki</v>
      </c>
      <c r="G6177" s="193" t="str">
        <f t="shared" ref="G6177:M6177" si="11987">G$140</f>
        <v>Richardson, Vicki</v>
      </c>
      <c r="H6177" s="193" t="str">
        <f t="shared" si="11987"/>
        <v>Fleming, Bern</v>
      </c>
      <c r="I6177" s="193" t="str">
        <f t="shared" si="11987"/>
        <v>FI432</v>
      </c>
      <c r="J6177" s="193" t="str">
        <f t="shared" si="11987"/>
        <v>FIUS DISTRUBTORS LLC</v>
      </c>
      <c r="K6177" s="193" t="str">
        <f t="shared" si="11987"/>
        <v>all</v>
      </c>
      <c r="L6177" s="193">
        <f t="shared" si="11987"/>
        <v>0</v>
      </c>
      <c r="M6177" s="193">
        <f t="shared" si="11987"/>
        <v>0</v>
      </c>
      <c r="N6177" s="193" t="str">
        <f t="shared" si="11932"/>
        <v>Small Appliance</v>
      </c>
      <c r="AA6177" s="193">
        <f t="shared" si="11979"/>
        <v>0</v>
      </c>
      <c r="AB6177" s="193" t="str">
        <f t="shared" ref="AB6177" si="11988">AB$140</f>
        <v>Fleming, Bern</v>
      </c>
    </row>
    <row r="6178" spans="1:28" s="188" customFormat="1" ht="17.399999999999999">
      <c r="A6178" s="193" t="str">
        <f t="shared" si="11974"/>
        <v>Small Appliance</v>
      </c>
      <c r="B6178" s="193" t="str">
        <f t="shared" si="11975"/>
        <v>FO080Small Appliance</v>
      </c>
      <c r="C6178" s="193" t="str">
        <f t="shared" si="11976"/>
        <v>Small ApplianceFleming, Bern</v>
      </c>
      <c r="D6178" s="193"/>
      <c r="E6178" s="193"/>
      <c r="F6178" s="193" t="str">
        <f t="shared" si="11977"/>
        <v>Small ApplianceRichardson, Vicki</v>
      </c>
      <c r="G6178" s="193" t="str">
        <f t="shared" ref="G6178:M6178" si="11989">G$141</f>
        <v>Richardson, Vicki</v>
      </c>
      <c r="H6178" s="193" t="str">
        <f t="shared" si="11989"/>
        <v>Fleming, Bern</v>
      </c>
      <c r="I6178" s="193" t="str">
        <f t="shared" si="11989"/>
        <v>FO080</v>
      </c>
      <c r="J6178" s="193" t="str">
        <f t="shared" si="11989"/>
        <v>FESCO</v>
      </c>
      <c r="K6178" s="193" t="str">
        <f t="shared" si="11989"/>
        <v>all</v>
      </c>
      <c r="L6178" s="193">
        <f t="shared" si="11989"/>
        <v>0</v>
      </c>
      <c r="M6178" s="193">
        <f t="shared" si="11989"/>
        <v>0</v>
      </c>
      <c r="N6178" s="193" t="str">
        <f t="shared" si="11932"/>
        <v>Small Appliance</v>
      </c>
      <c r="AA6178" s="193">
        <f t="shared" si="11979"/>
        <v>0</v>
      </c>
      <c r="AB6178" s="193" t="str">
        <f t="shared" ref="AB6178" si="11990">AB$141</f>
        <v>Fleming, Bern</v>
      </c>
    </row>
    <row r="6179" spans="1:28" s="188" customFormat="1" ht="17.399999999999999">
      <c r="A6179" s="193" t="str">
        <f t="shared" si="11974"/>
        <v>Small Appliance</v>
      </c>
      <c r="B6179" s="193" t="str">
        <f t="shared" si="11975"/>
        <v>GA548Small Appliance</v>
      </c>
      <c r="C6179" s="193" t="str">
        <f t="shared" si="11976"/>
        <v>Small ApplianceFleming, Bern</v>
      </c>
      <c r="D6179" s="193"/>
      <c r="E6179" s="193"/>
      <c r="F6179" s="193" t="str">
        <f t="shared" si="11977"/>
        <v>Small ApplianceRichardson, Vicki</v>
      </c>
      <c r="G6179" s="193" t="str">
        <f t="shared" ref="G6179:M6179" si="11991">G$142</f>
        <v>Richardson, Vicki</v>
      </c>
      <c r="H6179" s="193" t="str">
        <f t="shared" si="11991"/>
        <v>Fleming, Bern</v>
      </c>
      <c r="I6179" s="193" t="str">
        <f t="shared" si="11991"/>
        <v>GA548</v>
      </c>
      <c r="J6179" s="193" t="str">
        <f t="shared" si="11991"/>
        <v>IN-MOTION / GATE PETR / PROJECT HORI</v>
      </c>
      <c r="K6179" s="193" t="str">
        <f t="shared" si="11991"/>
        <v>all</v>
      </c>
      <c r="L6179" s="193">
        <f t="shared" si="11991"/>
        <v>0</v>
      </c>
      <c r="M6179" s="193">
        <f t="shared" si="11991"/>
        <v>0</v>
      </c>
      <c r="N6179" s="193" t="str">
        <f t="shared" si="11932"/>
        <v>Small Appliance</v>
      </c>
      <c r="AA6179" s="193">
        <f t="shared" si="11979"/>
        <v>0</v>
      </c>
      <c r="AB6179" s="193" t="str">
        <f t="shared" ref="AB6179" si="11992">AB$142</f>
        <v>Fleming, Bern</v>
      </c>
    </row>
    <row r="6180" spans="1:28" s="188" customFormat="1" ht="17.399999999999999">
      <c r="A6180" s="193" t="str">
        <f t="shared" si="11974"/>
        <v>Small Appliance</v>
      </c>
      <c r="B6180" s="193" t="str">
        <f t="shared" si="11975"/>
        <v>IN035Small Appliance</v>
      </c>
      <c r="C6180" s="193" t="str">
        <f t="shared" si="11976"/>
        <v>Small ApplianceFleming, Bern</v>
      </c>
      <c r="D6180" s="193"/>
      <c r="E6180" s="193"/>
      <c r="F6180" s="193" t="str">
        <f t="shared" si="11977"/>
        <v>Small ApplianceRichardson, Vicki</v>
      </c>
      <c r="G6180" s="193" t="str">
        <f t="shared" ref="G6180:M6180" si="11993">G$143</f>
        <v>Richardson, Vicki</v>
      </c>
      <c r="H6180" s="193" t="str">
        <f t="shared" si="11993"/>
        <v>Fleming, Bern</v>
      </c>
      <c r="I6180" s="193" t="str">
        <f t="shared" si="11993"/>
        <v>IN035</v>
      </c>
      <c r="J6180" s="193" t="str">
        <f t="shared" si="11993"/>
        <v>INTERBOND CORP OF AM</v>
      </c>
      <c r="K6180" s="193" t="str">
        <f t="shared" si="11993"/>
        <v>all</v>
      </c>
      <c r="L6180" s="193">
        <f t="shared" si="11993"/>
        <v>0</v>
      </c>
      <c r="M6180" s="193">
        <f t="shared" si="11993"/>
        <v>0</v>
      </c>
      <c r="N6180" s="193" t="str">
        <f t="shared" si="11932"/>
        <v>Small Appliance</v>
      </c>
      <c r="AA6180" s="193">
        <f t="shared" si="11979"/>
        <v>0</v>
      </c>
      <c r="AB6180" s="193" t="str">
        <f t="shared" ref="AB6180" si="11994">AB$143</f>
        <v>Fleming, Bern</v>
      </c>
    </row>
    <row r="6181" spans="1:28" s="188" customFormat="1" ht="17.399999999999999">
      <c r="A6181" s="193" t="str">
        <f t="shared" si="11974"/>
        <v>Small Appliance</v>
      </c>
      <c r="B6181" s="193" t="str">
        <f t="shared" si="11975"/>
        <v>KO165Small Appliance</v>
      </c>
      <c r="C6181" s="193" t="str">
        <f t="shared" si="11976"/>
        <v>Small ApplianceFleming, Bern</v>
      </c>
      <c r="D6181" s="193"/>
      <c r="E6181" s="193"/>
      <c r="F6181" s="193" t="str">
        <f t="shared" si="11977"/>
        <v>Small ApplianceRichardson, Vicki</v>
      </c>
      <c r="G6181" s="193" t="str">
        <f t="shared" ref="G6181:M6181" si="11995">G$144</f>
        <v>Richardson, Vicki</v>
      </c>
      <c r="H6181" s="193" t="str">
        <f t="shared" si="11995"/>
        <v>Fleming, Bern</v>
      </c>
      <c r="I6181" s="193" t="str">
        <f t="shared" si="11995"/>
        <v>KO165</v>
      </c>
      <c r="J6181" s="193" t="str">
        <f t="shared" si="11995"/>
        <v>KOHL'S</v>
      </c>
      <c r="K6181" s="193" t="str">
        <f t="shared" si="11995"/>
        <v>all</v>
      </c>
      <c r="L6181" s="193">
        <f t="shared" si="11995"/>
        <v>0</v>
      </c>
      <c r="M6181" s="193">
        <f t="shared" si="11995"/>
        <v>0</v>
      </c>
      <c r="N6181" s="193" t="str">
        <f t="shared" si="11932"/>
        <v>Small Appliance</v>
      </c>
      <c r="AA6181" s="193">
        <f t="shared" si="11979"/>
        <v>0</v>
      </c>
      <c r="AB6181" s="193" t="str">
        <f t="shared" ref="AB6181" si="11996">AB$144</f>
        <v>Fleming, Bern</v>
      </c>
    </row>
    <row r="6182" spans="1:28" s="188" customFormat="1" ht="17.399999999999999">
      <c r="A6182" s="193" t="str">
        <f t="shared" si="11974"/>
        <v>Small Appliance</v>
      </c>
      <c r="B6182" s="193" t="str">
        <f t="shared" si="11975"/>
        <v>NA450Small Appliance</v>
      </c>
      <c r="C6182" s="193" t="str">
        <f t="shared" si="11976"/>
        <v>Small ApplianceFleming, Bern</v>
      </c>
      <c r="D6182" s="193"/>
      <c r="E6182" s="193"/>
      <c r="F6182" s="193" t="str">
        <f t="shared" si="11977"/>
        <v>Small ApplianceRichardson, Vicki</v>
      </c>
      <c r="G6182" s="193" t="str">
        <f t="shared" ref="G6182:M6182" si="11997">G$145</f>
        <v>Richardson, Vicki</v>
      </c>
      <c r="H6182" s="193" t="str">
        <f t="shared" si="11997"/>
        <v>Fleming, Bern</v>
      </c>
      <c r="I6182" s="193" t="str">
        <f t="shared" si="11997"/>
        <v>NA450</v>
      </c>
      <c r="J6182" s="193" t="str">
        <f t="shared" si="11997"/>
        <v>NAVY EXCHANGE</v>
      </c>
      <c r="K6182" s="193" t="str">
        <f t="shared" si="11997"/>
        <v>all</v>
      </c>
      <c r="L6182" s="193">
        <f t="shared" si="11997"/>
        <v>0</v>
      </c>
      <c r="M6182" s="193">
        <f t="shared" si="11997"/>
        <v>0</v>
      </c>
      <c r="N6182" s="193" t="str">
        <f t="shared" si="11932"/>
        <v>Small Appliance</v>
      </c>
      <c r="AA6182" s="193">
        <f t="shared" si="11979"/>
        <v>0</v>
      </c>
      <c r="AB6182" s="193" t="str">
        <f t="shared" ref="AB6182" si="11998">AB$145</f>
        <v>Fleming, Bern</v>
      </c>
    </row>
    <row r="6183" spans="1:28" s="188" customFormat="1" ht="17.399999999999999">
      <c r="A6183" s="193" t="str">
        <f t="shared" si="11974"/>
        <v>Small Appliance</v>
      </c>
      <c r="B6183" s="193" t="str">
        <f t="shared" si="11975"/>
        <v>PC001Small Appliance</v>
      </c>
      <c r="C6183" s="193" t="str">
        <f t="shared" si="11976"/>
        <v>Small ApplianceFleming, Bern</v>
      </c>
      <c r="D6183" s="193"/>
      <c r="E6183" s="193"/>
      <c r="F6183" s="193" t="str">
        <f t="shared" si="11977"/>
        <v>Small ApplianceRichardson, Vicki</v>
      </c>
      <c r="G6183" s="193" t="str">
        <f t="shared" ref="G6183:M6183" si="11999">G$146</f>
        <v>Richardson, Vicki</v>
      </c>
      <c r="H6183" s="193" t="str">
        <f t="shared" si="11999"/>
        <v>Fleming, Bern</v>
      </c>
      <c r="I6183" s="193" t="str">
        <f t="shared" si="11999"/>
        <v>PC001</v>
      </c>
      <c r="J6183" s="193" t="str">
        <f t="shared" si="11999"/>
        <v>P.C.RICHARD &amp; SON IN</v>
      </c>
      <c r="K6183" s="193" t="str">
        <f t="shared" si="11999"/>
        <v>all</v>
      </c>
      <c r="L6183" s="193">
        <f t="shared" si="11999"/>
        <v>0</v>
      </c>
      <c r="M6183" s="193">
        <f t="shared" si="11999"/>
        <v>0</v>
      </c>
      <c r="N6183" s="193" t="str">
        <f t="shared" si="11932"/>
        <v>Small Appliance</v>
      </c>
      <c r="AA6183" s="193">
        <f t="shared" si="11979"/>
        <v>0</v>
      </c>
      <c r="AB6183" s="193">
        <f t="shared" ref="AB6183" si="12000">AB$146</f>
        <v>0</v>
      </c>
    </row>
    <row r="6184" spans="1:28" s="188" customFormat="1" ht="17.399999999999999">
      <c r="A6184" s="193" t="str">
        <f t="shared" si="11974"/>
        <v>Small Appliance</v>
      </c>
      <c r="B6184" s="193" t="str">
        <f t="shared" si="11975"/>
        <v>0Small Appliance</v>
      </c>
      <c r="C6184" s="193" t="str">
        <f t="shared" si="11976"/>
        <v>Small Appliance0</v>
      </c>
      <c r="D6184" s="193"/>
      <c r="E6184" s="193"/>
      <c r="F6184" s="193" t="str">
        <f t="shared" si="11977"/>
        <v>Small Appliance0</v>
      </c>
      <c r="G6184" s="193">
        <f t="shared" ref="G6184:M6184" si="12001">G$147</f>
        <v>0</v>
      </c>
      <c r="H6184" s="193">
        <f t="shared" si="12001"/>
        <v>0</v>
      </c>
      <c r="I6184" s="193">
        <f t="shared" si="12001"/>
        <v>0</v>
      </c>
      <c r="J6184" s="193">
        <f t="shared" si="12001"/>
        <v>0</v>
      </c>
      <c r="K6184" s="193">
        <f t="shared" si="12001"/>
        <v>0</v>
      </c>
      <c r="L6184" s="193">
        <f t="shared" si="12001"/>
        <v>0</v>
      </c>
      <c r="M6184" s="193">
        <f t="shared" si="12001"/>
        <v>0</v>
      </c>
      <c r="N6184" s="193" t="str">
        <f t="shared" si="11932"/>
        <v>Small Appliance</v>
      </c>
      <c r="AA6184" s="193">
        <f t="shared" si="11979"/>
        <v>0</v>
      </c>
      <c r="AB6184" s="193">
        <f t="shared" ref="AB6184" si="12002">AB$147</f>
        <v>0</v>
      </c>
    </row>
    <row r="6185" spans="1:28" s="188" customFormat="1" ht="17.399999999999999">
      <c r="A6185" s="193" t="str">
        <f t="shared" si="11974"/>
        <v>Small Appliance</v>
      </c>
      <c r="B6185" s="193" t="str">
        <f t="shared" si="11975"/>
        <v>AD230Small Appliance</v>
      </c>
      <c r="C6185" s="193" t="str">
        <f t="shared" si="11976"/>
        <v>Small ApplianceHerold, Sarah</v>
      </c>
      <c r="D6185" s="193"/>
      <c r="E6185" s="193"/>
      <c r="F6185" s="193" t="str">
        <f t="shared" si="11977"/>
        <v>Small ApplianceRichardson, Vicki</v>
      </c>
      <c r="G6185" s="193" t="str">
        <f t="shared" ref="G6185:M6185" si="12003">G$148</f>
        <v>Richardson, Vicki</v>
      </c>
      <c r="H6185" s="193" t="str">
        <f t="shared" si="12003"/>
        <v>Herold, Sarah</v>
      </c>
      <c r="I6185" s="193" t="str">
        <f t="shared" si="12003"/>
        <v>AD230</v>
      </c>
      <c r="J6185" s="193" t="str">
        <f t="shared" si="12003"/>
        <v>ALMO DISTRIBUTING</v>
      </c>
      <c r="K6185" s="193" t="str">
        <f t="shared" si="12003"/>
        <v>all</v>
      </c>
      <c r="L6185" s="193">
        <f t="shared" si="12003"/>
        <v>0</v>
      </c>
      <c r="M6185" s="193">
        <f t="shared" si="12003"/>
        <v>0</v>
      </c>
      <c r="N6185" s="193" t="str">
        <f t="shared" si="11932"/>
        <v>Small Appliance</v>
      </c>
      <c r="AA6185" s="193">
        <f t="shared" si="11979"/>
        <v>0</v>
      </c>
      <c r="AB6185" s="193" t="str">
        <f t="shared" ref="AB6185" si="12004">AB$148</f>
        <v>Herold, Sarah</v>
      </c>
    </row>
    <row r="6186" spans="1:28" s="188" customFormat="1" ht="17.399999999999999">
      <c r="A6186" s="193" t="str">
        <f t="shared" si="11974"/>
        <v>Small Appliance</v>
      </c>
      <c r="B6186" s="193" t="str">
        <f t="shared" si="11975"/>
        <v>AD783Small Appliance</v>
      </c>
      <c r="C6186" s="193" t="str">
        <f t="shared" si="11976"/>
        <v>Small ApplianceHerold, Sarah</v>
      </c>
      <c r="D6186" s="193"/>
      <c r="E6186" s="193"/>
      <c r="F6186" s="193" t="str">
        <f t="shared" si="11977"/>
        <v>Small ApplianceRichardson, Vicki</v>
      </c>
      <c r="G6186" s="193" t="str">
        <f t="shared" ref="G6186:M6186" si="12005">G$149</f>
        <v>Richardson, Vicki</v>
      </c>
      <c r="H6186" s="193" t="str">
        <f t="shared" si="12005"/>
        <v>Herold, Sarah</v>
      </c>
      <c r="I6186" s="193" t="str">
        <f t="shared" si="12005"/>
        <v>AD783</v>
      </c>
      <c r="J6186" s="193" t="str">
        <f t="shared" si="12005"/>
        <v>ADVANCE SALON &amp; BARBER SUPPLY</v>
      </c>
      <c r="K6186" s="193" t="str">
        <f t="shared" si="12005"/>
        <v>all</v>
      </c>
      <c r="L6186" s="193" t="str">
        <f t="shared" si="12005"/>
        <v>Jay Halaby &amp; Assoc</v>
      </c>
      <c r="M6186" s="193" t="str">
        <f t="shared" si="12005"/>
        <v>Beauty</v>
      </c>
      <c r="N6186" s="193" t="str">
        <f t="shared" si="11932"/>
        <v>Small Appliance</v>
      </c>
      <c r="AA6186" s="193">
        <f t="shared" si="11979"/>
        <v>0</v>
      </c>
      <c r="AB6186" s="193" t="str">
        <f t="shared" ref="AB6186" si="12006">AB$149</f>
        <v>Herold, Sarah</v>
      </c>
    </row>
    <row r="6187" spans="1:28" s="188" customFormat="1" ht="17.399999999999999">
      <c r="A6187" s="193" t="str">
        <f t="shared" si="11974"/>
        <v>Small Appliance</v>
      </c>
      <c r="B6187" s="193" t="str">
        <f t="shared" si="11975"/>
        <v>AL921Small Appliance</v>
      </c>
      <c r="C6187" s="193" t="str">
        <f t="shared" si="11976"/>
        <v>Small ApplianceHerold, Sarah</v>
      </c>
      <c r="D6187" s="193"/>
      <c r="E6187" s="193"/>
      <c r="F6187" s="193" t="str">
        <f t="shared" si="11977"/>
        <v>Small ApplianceRichardson, Vicki</v>
      </c>
      <c r="G6187" s="193" t="str">
        <f t="shared" ref="G6187:M6187" si="12007">G$150</f>
        <v>Richardson, Vicki</v>
      </c>
      <c r="H6187" s="193" t="str">
        <f t="shared" si="12007"/>
        <v>Herold, Sarah</v>
      </c>
      <c r="I6187" s="193" t="str">
        <f t="shared" si="12007"/>
        <v>AL921</v>
      </c>
      <c r="J6187" s="193" t="str">
        <f t="shared" si="12007"/>
        <v>ALL ESSENTIALS INC</v>
      </c>
      <c r="K6187" s="193" t="str">
        <f t="shared" si="12007"/>
        <v>all</v>
      </c>
      <c r="L6187" s="193" t="str">
        <f t="shared" si="12007"/>
        <v>Jay Halaby &amp; Assoc</v>
      </c>
      <c r="M6187" s="193" t="str">
        <f t="shared" si="12007"/>
        <v>Beauty</v>
      </c>
      <c r="N6187" s="193" t="str">
        <f t="shared" si="11932"/>
        <v>Small Appliance</v>
      </c>
      <c r="AA6187" s="193">
        <f t="shared" si="11979"/>
        <v>0</v>
      </c>
      <c r="AB6187" s="193" t="str">
        <f t="shared" ref="AB6187" si="12008">AB$150</f>
        <v>Herold, Sarah</v>
      </c>
    </row>
    <row r="6188" spans="1:28" s="188" customFormat="1" ht="17.399999999999999">
      <c r="A6188" s="193" t="str">
        <f t="shared" si="11974"/>
        <v>Small Appliance</v>
      </c>
      <c r="B6188" s="193" t="str">
        <f t="shared" si="11975"/>
        <v>BE305Small Appliance</v>
      </c>
      <c r="C6188" s="193" t="str">
        <f t="shared" si="11976"/>
        <v>Small ApplianceHerold, Sarah</v>
      </c>
      <c r="D6188" s="193"/>
      <c r="E6188" s="193"/>
      <c r="F6188" s="193" t="str">
        <f t="shared" si="11977"/>
        <v>Small ApplianceRichardson, Vicki</v>
      </c>
      <c r="G6188" s="193" t="str">
        <f t="shared" ref="G6188:M6188" si="12009">G$151</f>
        <v>Richardson, Vicki</v>
      </c>
      <c r="H6188" s="193" t="str">
        <f t="shared" si="12009"/>
        <v>Herold, Sarah</v>
      </c>
      <c r="I6188" s="193" t="str">
        <f t="shared" si="12009"/>
        <v>BE305</v>
      </c>
      <c r="J6188" s="193" t="str">
        <f t="shared" si="12009"/>
        <v>BEAUTY COLLECTION.COM INC</v>
      </c>
      <c r="K6188" s="193" t="str">
        <f t="shared" si="12009"/>
        <v>all</v>
      </c>
      <c r="L6188" s="193">
        <f t="shared" si="12009"/>
        <v>0</v>
      </c>
      <c r="M6188" s="193">
        <f t="shared" si="12009"/>
        <v>0</v>
      </c>
      <c r="N6188" s="193" t="str">
        <f t="shared" si="11932"/>
        <v>Small Appliance</v>
      </c>
      <c r="AA6188" s="193">
        <f t="shared" si="11979"/>
        <v>0</v>
      </c>
      <c r="AB6188" s="193" t="str">
        <f t="shared" ref="AB6188" si="12010">AB$151</f>
        <v>Herold, Sarah</v>
      </c>
    </row>
    <row r="6189" spans="1:28" s="188" customFormat="1" ht="17.399999999999999">
      <c r="A6189" s="193" t="str">
        <f t="shared" si="11974"/>
        <v>Small Appliance</v>
      </c>
      <c r="B6189" s="193" t="str">
        <f t="shared" si="11975"/>
        <v>BE337Small Appliance</v>
      </c>
      <c r="C6189" s="193" t="str">
        <f t="shared" si="11976"/>
        <v>Small ApplianceHerold, Sarah</v>
      </c>
      <c r="D6189" s="193"/>
      <c r="E6189" s="193"/>
      <c r="F6189" s="193" t="str">
        <f t="shared" si="11977"/>
        <v>Small ApplianceRichardson, Vicki</v>
      </c>
      <c r="G6189" s="193" t="str">
        <f t="shared" ref="G6189:M6189" si="12011">G$152</f>
        <v>Richardson, Vicki</v>
      </c>
      <c r="H6189" s="193" t="str">
        <f t="shared" si="12011"/>
        <v>Herold, Sarah</v>
      </c>
      <c r="I6189" s="193" t="str">
        <f t="shared" si="12011"/>
        <v>BE337</v>
      </c>
      <c r="J6189" s="193" t="str">
        <f t="shared" si="12011"/>
        <v>BELLA'S BEAUTY SUPPLY LLC</v>
      </c>
      <c r="K6189" s="193" t="str">
        <f t="shared" si="12011"/>
        <v>all</v>
      </c>
      <c r="L6189" s="193" t="str">
        <f t="shared" si="12011"/>
        <v>Jay Halaby &amp; Assoc</v>
      </c>
      <c r="M6189" s="193" t="str">
        <f t="shared" si="12011"/>
        <v>Beauty</v>
      </c>
      <c r="N6189" s="193" t="str">
        <f t="shared" si="11932"/>
        <v>Small Appliance</v>
      </c>
      <c r="AA6189" s="193">
        <f t="shared" si="11979"/>
        <v>0</v>
      </c>
      <c r="AB6189" s="193" t="str">
        <f t="shared" ref="AB6189" si="12012">AB$152</f>
        <v>Herold, Sarah</v>
      </c>
    </row>
    <row r="6190" spans="1:28" s="188" customFormat="1" ht="17.399999999999999">
      <c r="A6190" s="193" t="str">
        <f t="shared" si="11974"/>
        <v>Small Appliance</v>
      </c>
      <c r="B6190" s="193" t="str">
        <f t="shared" si="11975"/>
        <v>BE587Small Appliance</v>
      </c>
      <c r="C6190" s="193" t="str">
        <f t="shared" si="11976"/>
        <v>Small ApplianceHerold, Sarah</v>
      </c>
      <c r="D6190" s="193"/>
      <c r="E6190" s="193"/>
      <c r="F6190" s="193" t="str">
        <f t="shared" si="11977"/>
        <v>Small ApplianceRichardson, Vicki</v>
      </c>
      <c r="G6190" s="193" t="str">
        <f t="shared" ref="G6190:M6190" si="12013">G$153</f>
        <v>Richardson, Vicki</v>
      </c>
      <c r="H6190" s="193" t="str">
        <f t="shared" si="12013"/>
        <v>Herold, Sarah</v>
      </c>
      <c r="I6190" s="193" t="str">
        <f t="shared" si="12013"/>
        <v>BE587</v>
      </c>
      <c r="J6190" s="193" t="str">
        <f t="shared" si="12013"/>
        <v>BEAUTY.COM</v>
      </c>
      <c r="K6190" s="193" t="str">
        <f t="shared" si="12013"/>
        <v>all</v>
      </c>
      <c r="L6190" s="193">
        <f t="shared" si="12013"/>
        <v>0</v>
      </c>
      <c r="M6190" s="193">
        <f t="shared" si="12013"/>
        <v>0</v>
      </c>
      <c r="N6190" s="193" t="str">
        <f t="shared" si="11932"/>
        <v>Small Appliance</v>
      </c>
      <c r="AA6190" s="193">
        <f t="shared" si="11979"/>
        <v>0</v>
      </c>
      <c r="AB6190" s="193" t="str">
        <f t="shared" ref="AB6190" si="12014">AB$153</f>
        <v>Herold, Sarah</v>
      </c>
    </row>
    <row r="6191" spans="1:28" s="188" customFormat="1" ht="17.399999999999999">
      <c r="A6191" s="193" t="str">
        <f t="shared" si="11974"/>
        <v>Small Appliance</v>
      </c>
      <c r="B6191" s="193" t="str">
        <f t="shared" si="11975"/>
        <v>BE986Small Appliance</v>
      </c>
      <c r="C6191" s="193" t="str">
        <f t="shared" si="11976"/>
        <v>Small ApplianceHerold, Sarah</v>
      </c>
      <c r="D6191" s="193"/>
      <c r="E6191" s="193"/>
      <c r="F6191" s="193" t="str">
        <f t="shared" si="11977"/>
        <v>Small ApplianceRichardson, Vicki</v>
      </c>
      <c r="G6191" s="193" t="str">
        <f t="shared" ref="G6191:M6191" si="12015">G$154</f>
        <v>Richardson, Vicki</v>
      </c>
      <c r="H6191" s="193" t="str">
        <f t="shared" si="12015"/>
        <v>Herold, Sarah</v>
      </c>
      <c r="I6191" s="193" t="str">
        <f t="shared" si="12015"/>
        <v>BE986</v>
      </c>
      <c r="J6191" s="193" t="str">
        <f t="shared" si="12015"/>
        <v>BEAUTY BROS INC</v>
      </c>
      <c r="K6191" s="193" t="str">
        <f t="shared" si="12015"/>
        <v>all</v>
      </c>
      <c r="L6191" s="193">
        <f t="shared" si="12015"/>
        <v>0</v>
      </c>
      <c r="M6191" s="193">
        <f t="shared" si="12015"/>
        <v>0</v>
      </c>
      <c r="N6191" s="193" t="str">
        <f t="shared" si="11932"/>
        <v>Small Appliance</v>
      </c>
      <c r="AA6191" s="193">
        <f t="shared" si="11979"/>
        <v>0</v>
      </c>
      <c r="AB6191" s="193" t="str">
        <f t="shared" ref="AB6191" si="12016">AB$154</f>
        <v>Herold, Sarah</v>
      </c>
    </row>
    <row r="6192" spans="1:28" s="188" customFormat="1" ht="17.399999999999999">
      <c r="A6192" s="193" t="str">
        <f t="shared" si="11974"/>
        <v>Small Appliance</v>
      </c>
      <c r="B6192" s="193" t="str">
        <f t="shared" si="11975"/>
        <v>BI356Small Appliance</v>
      </c>
      <c r="C6192" s="193" t="str">
        <f t="shared" si="11976"/>
        <v>Small ApplianceHerold, Sarah</v>
      </c>
      <c r="D6192" s="193"/>
      <c r="E6192" s="193"/>
      <c r="F6192" s="193" t="str">
        <f t="shared" si="11977"/>
        <v>Small ApplianceRichardson, Vicki</v>
      </c>
      <c r="G6192" s="193" t="str">
        <f t="shared" ref="G6192:M6192" si="12017">G$155</f>
        <v>Richardson, Vicki</v>
      </c>
      <c r="H6192" s="193" t="str">
        <f t="shared" si="12017"/>
        <v>Herold, Sarah</v>
      </c>
      <c r="I6192" s="193" t="str">
        <f t="shared" si="12017"/>
        <v>BI356</v>
      </c>
      <c r="J6192" s="193" t="str">
        <f t="shared" si="12017"/>
        <v>BIONEXIA USA INC</v>
      </c>
      <c r="K6192" s="193" t="str">
        <f t="shared" si="12017"/>
        <v>all</v>
      </c>
      <c r="L6192" s="193" t="str">
        <f t="shared" si="12017"/>
        <v>Jay Halaby &amp; Assoc</v>
      </c>
      <c r="M6192" s="193" t="str">
        <f t="shared" si="12017"/>
        <v>Beauty</v>
      </c>
      <c r="N6192" s="193" t="str">
        <f t="shared" si="11932"/>
        <v>Small Appliance</v>
      </c>
      <c r="AA6192" s="193">
        <f t="shared" si="11979"/>
        <v>0</v>
      </c>
      <c r="AB6192" s="193" t="str">
        <f t="shared" ref="AB6192" si="12018">AB$155</f>
        <v>Herold, Sarah</v>
      </c>
    </row>
    <row r="6193" spans="1:28" s="188" customFormat="1" ht="17.399999999999999">
      <c r="A6193" s="193" t="str">
        <f t="shared" si="11974"/>
        <v>Small Appliance</v>
      </c>
      <c r="B6193" s="193" t="str">
        <f t="shared" si="11975"/>
        <v>BL345Small Appliance</v>
      </c>
      <c r="C6193" s="193" t="str">
        <f t="shared" si="11976"/>
        <v>Small ApplianceHerold, Sarah</v>
      </c>
      <c r="D6193" s="193"/>
      <c r="E6193" s="193"/>
      <c r="F6193" s="193" t="str">
        <f t="shared" si="11977"/>
        <v>Small ApplianceRichardson, Vicki</v>
      </c>
      <c r="G6193" s="193" t="str">
        <f t="shared" ref="G6193:M6193" si="12019">G$156</f>
        <v>Richardson, Vicki</v>
      </c>
      <c r="H6193" s="193" t="str">
        <f t="shared" si="12019"/>
        <v>Herold, Sarah</v>
      </c>
      <c r="I6193" s="193" t="str">
        <f t="shared" si="12019"/>
        <v>BL345</v>
      </c>
      <c r="J6193" s="193" t="str">
        <f t="shared" si="12019"/>
        <v>BLOOMINGDALE'S</v>
      </c>
      <c r="K6193" s="193" t="str">
        <f t="shared" si="12019"/>
        <v>all</v>
      </c>
      <c r="L6193" s="193">
        <f t="shared" si="12019"/>
        <v>0</v>
      </c>
      <c r="M6193" s="193">
        <f t="shared" si="12019"/>
        <v>0</v>
      </c>
      <c r="N6193" s="193" t="str">
        <f t="shared" si="11932"/>
        <v>Small Appliance</v>
      </c>
      <c r="AA6193" s="193">
        <f t="shared" si="11979"/>
        <v>0</v>
      </c>
      <c r="AB6193" s="193" t="str">
        <f t="shared" ref="AB6193" si="12020">AB$156</f>
        <v>Herold, Sarah</v>
      </c>
    </row>
    <row r="6194" spans="1:28" s="188" customFormat="1" ht="17.399999999999999">
      <c r="A6194" s="193" t="str">
        <f t="shared" si="11974"/>
        <v>Small Appliance</v>
      </c>
      <c r="B6194" s="193" t="str">
        <f t="shared" si="11975"/>
        <v>CE281Small Appliance</v>
      </c>
      <c r="C6194" s="193" t="str">
        <f t="shared" si="11976"/>
        <v>Small ApplianceHerold, Sarah</v>
      </c>
      <c r="D6194" s="193"/>
      <c r="E6194" s="193"/>
      <c r="F6194" s="193" t="str">
        <f t="shared" si="11977"/>
        <v>Small ApplianceRichardson, Vicki</v>
      </c>
      <c r="G6194" s="193" t="str">
        <f t="shared" ref="G6194:M6194" si="12021">G$157</f>
        <v>Richardson, Vicki</v>
      </c>
      <c r="H6194" s="193" t="str">
        <f t="shared" si="12021"/>
        <v>Herold, Sarah</v>
      </c>
      <c r="I6194" s="193" t="str">
        <f t="shared" si="12021"/>
        <v>CE281</v>
      </c>
      <c r="J6194" s="193" t="str">
        <f t="shared" si="12021"/>
        <v>CONTEC INTERNATIONAL</v>
      </c>
      <c r="K6194" s="193" t="str">
        <f t="shared" si="12021"/>
        <v>all</v>
      </c>
      <c r="L6194" s="193">
        <f t="shared" si="12021"/>
        <v>0</v>
      </c>
      <c r="M6194" s="193">
        <f t="shared" si="12021"/>
        <v>0</v>
      </c>
      <c r="N6194" s="193" t="str">
        <f t="shared" si="11932"/>
        <v>Small Appliance</v>
      </c>
      <c r="AA6194" s="193">
        <f t="shared" si="11979"/>
        <v>0</v>
      </c>
      <c r="AB6194" s="193" t="str">
        <f t="shared" ref="AB6194" si="12022">AB$157</f>
        <v>Herold, Sarah</v>
      </c>
    </row>
    <row r="6195" spans="1:28" s="188" customFormat="1" ht="17.399999999999999">
      <c r="A6195" s="193" t="str">
        <f t="shared" si="11974"/>
        <v>Small Appliance</v>
      </c>
      <c r="B6195" s="193" t="str">
        <f t="shared" si="11975"/>
        <v>CH901Small Appliance</v>
      </c>
      <c r="C6195" s="193" t="str">
        <f t="shared" si="11976"/>
        <v>Small ApplianceHerold, Sarah</v>
      </c>
      <c r="D6195" s="193"/>
      <c r="E6195" s="193"/>
      <c r="F6195" s="193" t="str">
        <f t="shared" si="11977"/>
        <v>Small ApplianceRichardson, Vicki</v>
      </c>
      <c r="G6195" s="193" t="str">
        <f t="shared" ref="G6195:M6195" si="12023">G$158</f>
        <v>Richardson, Vicki</v>
      </c>
      <c r="H6195" s="193" t="str">
        <f t="shared" si="12023"/>
        <v>Herold, Sarah</v>
      </c>
      <c r="I6195" s="193" t="str">
        <f t="shared" si="12023"/>
        <v>CH901</v>
      </c>
      <c r="J6195" s="193" t="str">
        <f t="shared" si="12023"/>
        <v>CHENICE PRO SALON</v>
      </c>
      <c r="K6195" s="193" t="str">
        <f t="shared" si="12023"/>
        <v>all</v>
      </c>
      <c r="L6195" s="193" t="str">
        <f t="shared" si="12023"/>
        <v>Jay Halaby &amp; Assoc</v>
      </c>
      <c r="M6195" s="193" t="str">
        <f t="shared" si="12023"/>
        <v>Beauty</v>
      </c>
      <c r="N6195" s="193" t="str">
        <f t="shared" si="11932"/>
        <v>Small Appliance</v>
      </c>
      <c r="AA6195" s="193">
        <f t="shared" si="11979"/>
        <v>0</v>
      </c>
      <c r="AB6195" s="193" t="str">
        <f t="shared" ref="AB6195" si="12024">AB$158</f>
        <v>Herold, Sarah</v>
      </c>
    </row>
    <row r="6196" spans="1:28" s="188" customFormat="1" ht="17.399999999999999">
      <c r="A6196" s="193" t="str">
        <f t="shared" si="11974"/>
        <v>Small Appliance</v>
      </c>
      <c r="B6196" s="193" t="str">
        <f t="shared" si="11975"/>
        <v>CR854Small Appliance</v>
      </c>
      <c r="C6196" s="193" t="str">
        <f t="shared" si="11976"/>
        <v>Small ApplianceHerold, Sarah</v>
      </c>
      <c r="D6196" s="193"/>
      <c r="E6196" s="193"/>
      <c r="F6196" s="193" t="str">
        <f t="shared" si="11977"/>
        <v>Small ApplianceRichardson, Vicki</v>
      </c>
      <c r="G6196" s="193" t="str">
        <f t="shared" ref="G6196:M6196" si="12025">G$159</f>
        <v>Richardson, Vicki</v>
      </c>
      <c r="H6196" s="193" t="str">
        <f t="shared" si="12025"/>
        <v>Herold, Sarah</v>
      </c>
      <c r="I6196" s="193" t="str">
        <f t="shared" si="12025"/>
        <v>CR854</v>
      </c>
      <c r="J6196" s="193" t="str">
        <f t="shared" si="12025"/>
        <v>CREATIVE BEAUTY CONCEPTS</v>
      </c>
      <c r="K6196" s="193" t="str">
        <f t="shared" si="12025"/>
        <v>all</v>
      </c>
      <c r="L6196" s="193" t="str">
        <f t="shared" si="12025"/>
        <v>Jay Halaby &amp; Assoc</v>
      </c>
      <c r="M6196" s="193" t="str">
        <f t="shared" si="12025"/>
        <v>Beauty</v>
      </c>
      <c r="N6196" s="193" t="str">
        <f t="shared" si="11932"/>
        <v>Small Appliance</v>
      </c>
      <c r="AA6196" s="193">
        <f t="shared" si="11979"/>
        <v>0</v>
      </c>
      <c r="AB6196" s="193" t="str">
        <f t="shared" ref="AB6196" si="12026">AB$159</f>
        <v>Herold, Sarah</v>
      </c>
    </row>
    <row r="6197" spans="1:28" s="188" customFormat="1" ht="17.399999999999999">
      <c r="A6197" s="193" t="str">
        <f t="shared" si="11974"/>
        <v>Small Appliance</v>
      </c>
      <c r="B6197" s="193" t="str">
        <f t="shared" si="11975"/>
        <v>CY001Small Appliance</v>
      </c>
      <c r="C6197" s="193" t="str">
        <f t="shared" si="11976"/>
        <v>Small ApplianceHerold, Sarah</v>
      </c>
      <c r="D6197" s="193"/>
      <c r="E6197" s="193"/>
      <c r="F6197" s="193" t="str">
        <f t="shared" si="11977"/>
        <v>Small ApplianceRichardson, Vicki</v>
      </c>
      <c r="G6197" s="193" t="str">
        <f t="shared" ref="G6197:M6197" si="12027">G$160</f>
        <v>Richardson, Vicki</v>
      </c>
      <c r="H6197" s="193" t="str">
        <f t="shared" si="12027"/>
        <v>Herold, Sarah</v>
      </c>
      <c r="I6197" s="193" t="str">
        <f t="shared" si="12027"/>
        <v>CY001</v>
      </c>
      <c r="J6197" s="193" t="str">
        <f t="shared" si="12027"/>
        <v>CYNTHIA SALON SERVICES</v>
      </c>
      <c r="K6197" s="193" t="str">
        <f t="shared" si="12027"/>
        <v>all</v>
      </c>
      <c r="L6197" s="193" t="str">
        <f t="shared" si="12027"/>
        <v>Jay Halaby &amp; Assoc</v>
      </c>
      <c r="M6197" s="193" t="str">
        <f t="shared" si="12027"/>
        <v>Beauty</v>
      </c>
      <c r="N6197" s="193" t="str">
        <f t="shared" si="11932"/>
        <v>Small Appliance</v>
      </c>
      <c r="AA6197" s="193">
        <f t="shared" si="11979"/>
        <v>0</v>
      </c>
      <c r="AB6197" s="193" t="str">
        <f t="shared" ref="AB6197" si="12028">AB$160</f>
        <v>Herold, Sarah</v>
      </c>
    </row>
    <row r="6198" spans="1:28" s="188" customFormat="1" ht="17.399999999999999">
      <c r="A6198" s="193" t="str">
        <f t="shared" si="11974"/>
        <v>Small Appliance</v>
      </c>
      <c r="B6198" s="193" t="str">
        <f t="shared" si="11975"/>
        <v>DM026Small Appliance</v>
      </c>
      <c r="C6198" s="193" t="str">
        <f t="shared" si="11976"/>
        <v>Small ApplianceHerold, Sarah</v>
      </c>
      <c r="D6198" s="193"/>
      <c r="E6198" s="193"/>
      <c r="F6198" s="193" t="str">
        <f t="shared" si="11977"/>
        <v>Small ApplianceRichardson, Vicki</v>
      </c>
      <c r="G6198" s="193" t="str">
        <f t="shared" ref="G6198:M6198" si="12029">G$161</f>
        <v>Richardson, Vicki</v>
      </c>
      <c r="H6198" s="193" t="str">
        <f t="shared" si="12029"/>
        <v>Herold, Sarah</v>
      </c>
      <c r="I6198" s="193" t="str">
        <f t="shared" si="12029"/>
        <v>DM026</v>
      </c>
      <c r="J6198" s="193" t="str">
        <f t="shared" si="12029"/>
        <v>DISCOVER SALON SERVICES</v>
      </c>
      <c r="K6198" s="193" t="str">
        <f t="shared" si="12029"/>
        <v>all</v>
      </c>
      <c r="L6198" s="193" t="str">
        <f t="shared" si="12029"/>
        <v>Jay Halaby &amp; Assoc</v>
      </c>
      <c r="M6198" s="193" t="str">
        <f t="shared" si="12029"/>
        <v>Beauty</v>
      </c>
      <c r="N6198" s="193" t="str">
        <f t="shared" si="11932"/>
        <v>Small Appliance</v>
      </c>
      <c r="AA6198" s="193">
        <f t="shared" si="11979"/>
        <v>0</v>
      </c>
      <c r="AB6198" s="193" t="str">
        <f t="shared" ref="AB6198" si="12030">AB$161</f>
        <v>Herold, Sarah</v>
      </c>
    </row>
    <row r="6199" spans="1:28" s="188" customFormat="1" ht="17.399999999999999">
      <c r="A6199" s="193" t="str">
        <f t="shared" si="11974"/>
        <v>Small Appliance</v>
      </c>
      <c r="B6199" s="193" t="str">
        <f t="shared" si="11975"/>
        <v>EC238Small Appliance</v>
      </c>
      <c r="C6199" s="193" t="str">
        <f t="shared" si="11976"/>
        <v>Small ApplianceHerold, Sarah</v>
      </c>
      <c r="D6199" s="193"/>
      <c r="E6199" s="193"/>
      <c r="F6199" s="193" t="str">
        <f t="shared" si="11977"/>
        <v>Small ApplianceRichardson, Vicki</v>
      </c>
      <c r="G6199" s="193" t="str">
        <f t="shared" ref="G6199:M6199" si="12031">G$162</f>
        <v>Richardson, Vicki</v>
      </c>
      <c r="H6199" s="193" t="str">
        <f t="shared" si="12031"/>
        <v>Herold, Sarah</v>
      </c>
      <c r="I6199" s="193" t="str">
        <f t="shared" si="12031"/>
        <v>EC238</v>
      </c>
      <c r="J6199" s="193" t="str">
        <f t="shared" si="12031"/>
        <v>ECONOMY BEAUTY SUPPLY</v>
      </c>
      <c r="K6199" s="193" t="str">
        <f t="shared" si="12031"/>
        <v>all</v>
      </c>
      <c r="L6199" s="193" t="str">
        <f t="shared" si="12031"/>
        <v>Jay Halaby &amp; Assoc</v>
      </c>
      <c r="M6199" s="193" t="str">
        <f t="shared" si="12031"/>
        <v>Beauty</v>
      </c>
      <c r="N6199" s="193" t="str">
        <f t="shared" si="11932"/>
        <v>Small Appliance</v>
      </c>
      <c r="AA6199" s="193">
        <f t="shared" si="11979"/>
        <v>0</v>
      </c>
      <c r="AB6199" s="193" t="str">
        <f t="shared" ref="AB6199" si="12032">AB$162</f>
        <v>Herold, Sarah</v>
      </c>
    </row>
    <row r="6200" spans="1:28" s="188" customFormat="1" ht="17.399999999999999">
      <c r="A6200" s="193" t="str">
        <f t="shared" si="11974"/>
        <v>Small Appliance</v>
      </c>
      <c r="B6200" s="193" t="str">
        <f t="shared" si="11975"/>
        <v>EC301Small Appliance</v>
      </c>
      <c r="C6200" s="193" t="str">
        <f t="shared" si="11976"/>
        <v>Small ApplianceHerold, Sarah</v>
      </c>
      <c r="D6200" s="193"/>
      <c r="E6200" s="193"/>
      <c r="F6200" s="193" t="str">
        <f t="shared" si="11977"/>
        <v>Small ApplianceRichardson, Vicki</v>
      </c>
      <c r="G6200" s="193" t="str">
        <f t="shared" ref="G6200:M6200" si="12033">G$163</f>
        <v>Richardson, Vicki</v>
      </c>
      <c r="H6200" s="193" t="str">
        <f t="shared" si="12033"/>
        <v>Herold, Sarah</v>
      </c>
      <c r="I6200" s="193" t="str">
        <f t="shared" si="12033"/>
        <v>EC301</v>
      </c>
      <c r="J6200" s="193" t="str">
        <f t="shared" si="12033"/>
        <v>FINELINE DISTRIBUTOR INC</v>
      </c>
      <c r="K6200" s="193" t="str">
        <f t="shared" si="12033"/>
        <v>all</v>
      </c>
      <c r="L6200" s="193" t="str">
        <f t="shared" si="12033"/>
        <v>Jay Halaby &amp; Assoc</v>
      </c>
      <c r="M6200" s="193" t="str">
        <f t="shared" si="12033"/>
        <v>Beauty</v>
      </c>
      <c r="N6200" s="193" t="str">
        <f t="shared" si="11932"/>
        <v>Small Appliance</v>
      </c>
      <c r="AA6200" s="193">
        <f t="shared" si="11979"/>
        <v>0</v>
      </c>
      <c r="AB6200" s="193" t="str">
        <f t="shared" ref="AB6200" si="12034">AB$163</f>
        <v>Herold, Sarah</v>
      </c>
    </row>
    <row r="6201" spans="1:28" s="188" customFormat="1" ht="17.399999999999999">
      <c r="A6201" s="193" t="str">
        <f t="shared" si="11974"/>
        <v>Small Appliance</v>
      </c>
      <c r="B6201" s="193" t="str">
        <f t="shared" si="11975"/>
        <v>EV146Small Appliance</v>
      </c>
      <c r="C6201" s="193" t="str">
        <f t="shared" si="11976"/>
        <v>Small ApplianceHerold, Sarah</v>
      </c>
      <c r="D6201" s="193"/>
      <c r="E6201" s="193"/>
      <c r="F6201" s="193" t="str">
        <f t="shared" si="11977"/>
        <v>Small ApplianceRichardson, Vicki</v>
      </c>
      <c r="G6201" s="193" t="str">
        <f t="shared" ref="G6201:M6201" si="12035">G$164</f>
        <v>Richardson, Vicki</v>
      </c>
      <c r="H6201" s="193" t="str">
        <f t="shared" si="12035"/>
        <v>Herold, Sarah</v>
      </c>
      <c r="I6201" s="193" t="str">
        <f t="shared" si="12035"/>
        <v>EV146</v>
      </c>
      <c r="J6201" s="193" t="str">
        <f t="shared" si="12035"/>
        <v>EVERGREEN TEAM USA</v>
      </c>
      <c r="K6201" s="193" t="str">
        <f t="shared" si="12035"/>
        <v>all</v>
      </c>
      <c r="L6201" s="193" t="str">
        <f t="shared" si="12035"/>
        <v>Jay Halaby &amp; Assoc</v>
      </c>
      <c r="M6201" s="193" t="str">
        <f t="shared" si="12035"/>
        <v>Beauty</v>
      </c>
      <c r="N6201" s="193" t="str">
        <f t="shared" si="11932"/>
        <v>Small Appliance</v>
      </c>
      <c r="AA6201" s="193">
        <f t="shared" si="11979"/>
        <v>0</v>
      </c>
      <c r="AB6201" s="193" t="str">
        <f t="shared" ref="AB6201" si="12036">AB$164</f>
        <v>Herold, Sarah</v>
      </c>
    </row>
    <row r="6202" spans="1:28" s="188" customFormat="1" ht="17.399999999999999">
      <c r="A6202" s="193" t="str">
        <f t="shared" si="11974"/>
        <v>Small Appliance</v>
      </c>
      <c r="B6202" s="193" t="str">
        <f t="shared" si="11975"/>
        <v>FO396Small Appliance</v>
      </c>
      <c r="C6202" s="193" t="str">
        <f t="shared" si="11976"/>
        <v>Small ApplianceHerold, Sarah</v>
      </c>
      <c r="D6202" s="193"/>
      <c r="E6202" s="193"/>
      <c r="F6202" s="193" t="str">
        <f t="shared" si="11977"/>
        <v>Small ApplianceRichardson, Vicki</v>
      </c>
      <c r="G6202" s="193" t="str">
        <f t="shared" ref="G6202:M6202" si="12037">G$165</f>
        <v>Richardson, Vicki</v>
      </c>
      <c r="H6202" s="193" t="str">
        <f t="shared" si="12037"/>
        <v>Herold, Sarah</v>
      </c>
      <c r="I6202" s="193" t="str">
        <f t="shared" si="12037"/>
        <v>FO396</v>
      </c>
      <c r="J6202" s="193" t="str">
        <f t="shared" si="12037"/>
        <v>FOUR STAR BEAUTY SUPPLY CORP</v>
      </c>
      <c r="K6202" s="193" t="str">
        <f t="shared" si="12037"/>
        <v>all</v>
      </c>
      <c r="L6202" s="193" t="str">
        <f t="shared" si="12037"/>
        <v>Jay Halaby &amp; Assoc</v>
      </c>
      <c r="M6202" s="193" t="str">
        <f t="shared" si="12037"/>
        <v>Beauty</v>
      </c>
      <c r="N6202" s="193" t="str">
        <f t="shared" si="11932"/>
        <v>Small Appliance</v>
      </c>
      <c r="AA6202" s="193">
        <f t="shared" si="11979"/>
        <v>0</v>
      </c>
      <c r="AB6202" s="193" t="str">
        <f t="shared" ref="AB6202" si="12038">AB$165</f>
        <v>Herold, Sarah</v>
      </c>
    </row>
    <row r="6203" spans="1:28" s="188" customFormat="1" ht="17.399999999999999">
      <c r="A6203" s="193" t="str">
        <f t="shared" si="11974"/>
        <v>Small Appliance</v>
      </c>
      <c r="B6203" s="193" t="str">
        <f t="shared" si="11975"/>
        <v>GR900Small Appliance</v>
      </c>
      <c r="C6203" s="193" t="str">
        <f t="shared" si="11976"/>
        <v>Small ApplianceHerold, Sarah</v>
      </c>
      <c r="D6203" s="193"/>
      <c r="E6203" s="193"/>
      <c r="F6203" s="193" t="str">
        <f t="shared" si="11977"/>
        <v>Small ApplianceRichardson, Vicki</v>
      </c>
      <c r="G6203" s="193" t="str">
        <f t="shared" ref="G6203:M6203" si="12039">G$166</f>
        <v>Richardson, Vicki</v>
      </c>
      <c r="H6203" s="193" t="str">
        <f t="shared" si="12039"/>
        <v>Herold, Sarah</v>
      </c>
      <c r="I6203" s="193" t="str">
        <f t="shared" si="12039"/>
        <v>GR900</v>
      </c>
      <c r="J6203" s="193" t="str">
        <f t="shared" si="12039"/>
        <v>GROOM IT INDUSTRIES</v>
      </c>
      <c r="K6203" s="193" t="str">
        <f t="shared" si="12039"/>
        <v>all</v>
      </c>
      <c r="L6203" s="193" t="str">
        <f t="shared" si="12039"/>
        <v>Jay Halaby &amp; Assoc</v>
      </c>
      <c r="M6203" s="193" t="str">
        <f t="shared" si="12039"/>
        <v>Beauty</v>
      </c>
      <c r="N6203" s="193" t="str">
        <f t="shared" si="11932"/>
        <v>Small Appliance</v>
      </c>
      <c r="AA6203" s="193">
        <f t="shared" si="11979"/>
        <v>0</v>
      </c>
      <c r="AB6203" s="193" t="str">
        <f t="shared" ref="AB6203" si="12040">AB$166</f>
        <v>Herold, Sarah</v>
      </c>
    </row>
    <row r="6204" spans="1:28" s="188" customFormat="1" ht="17.399999999999999">
      <c r="A6204" s="193" t="str">
        <f t="shared" si="11974"/>
        <v>Small Appliance</v>
      </c>
      <c r="B6204" s="193" t="str">
        <f t="shared" si="11975"/>
        <v>IN021Small Appliance</v>
      </c>
      <c r="C6204" s="193" t="str">
        <f t="shared" si="11976"/>
        <v>Small ApplianceHerold, Sarah</v>
      </c>
      <c r="D6204" s="193"/>
      <c r="E6204" s="193"/>
      <c r="F6204" s="193" t="str">
        <f t="shared" si="11977"/>
        <v>Small ApplianceRichardson, Vicki</v>
      </c>
      <c r="G6204" s="193" t="str">
        <f t="shared" ref="G6204:M6204" si="12041">G$167</f>
        <v>Richardson, Vicki</v>
      </c>
      <c r="H6204" s="193" t="str">
        <f t="shared" si="12041"/>
        <v>Herold, Sarah</v>
      </c>
      <c r="I6204" s="193" t="str">
        <f t="shared" si="12041"/>
        <v>IN021</v>
      </c>
      <c r="J6204" s="193" t="str">
        <f t="shared" si="12041"/>
        <v>INTERNATIONAL SALON/UNITED BEAUTY</v>
      </c>
      <c r="K6204" s="193" t="str">
        <f t="shared" si="12041"/>
        <v>all</v>
      </c>
      <c r="L6204" s="193" t="str">
        <f t="shared" si="12041"/>
        <v>Jay Halaby &amp; Assoc</v>
      </c>
      <c r="M6204" s="193" t="str">
        <f t="shared" si="12041"/>
        <v>Beauty</v>
      </c>
      <c r="N6204" s="193" t="str">
        <f t="shared" si="11932"/>
        <v>Small Appliance</v>
      </c>
      <c r="AA6204" s="193">
        <f t="shared" si="11979"/>
        <v>0</v>
      </c>
      <c r="AB6204" s="193" t="str">
        <f t="shared" ref="AB6204" si="12042">AB$167</f>
        <v>Herold, Sarah</v>
      </c>
    </row>
    <row r="6205" spans="1:28" s="188" customFormat="1" ht="17.399999999999999">
      <c r="A6205" s="193" t="str">
        <f t="shared" si="11974"/>
        <v>Small Appliance</v>
      </c>
      <c r="B6205" s="193" t="str">
        <f t="shared" si="11975"/>
        <v>IN883Small Appliance</v>
      </c>
      <c r="C6205" s="193" t="str">
        <f t="shared" si="11976"/>
        <v>Small ApplianceHerold, Sarah</v>
      </c>
      <c r="D6205" s="193"/>
      <c r="E6205" s="193"/>
      <c r="F6205" s="193" t="str">
        <f t="shared" si="11977"/>
        <v>Small ApplianceRichardson, Vicki</v>
      </c>
      <c r="G6205" s="193" t="str">
        <f t="shared" ref="G6205:M6205" si="12043">G$168</f>
        <v>Richardson, Vicki</v>
      </c>
      <c r="H6205" s="193" t="str">
        <f t="shared" si="12043"/>
        <v>Herold, Sarah</v>
      </c>
      <c r="I6205" s="193" t="str">
        <f t="shared" si="12043"/>
        <v>IN883</v>
      </c>
      <c r="J6205" s="193" t="str">
        <f t="shared" si="12043"/>
        <v>INNOVATIVE SALON SOLUTIONS</v>
      </c>
      <c r="K6205" s="193" t="str">
        <f t="shared" si="12043"/>
        <v>all</v>
      </c>
      <c r="L6205" s="193" t="str">
        <f t="shared" si="12043"/>
        <v>Jay Halaby &amp; Assoc</v>
      </c>
      <c r="M6205" s="193" t="str">
        <f t="shared" si="12043"/>
        <v>Beauty</v>
      </c>
      <c r="N6205" s="193" t="str">
        <f t="shared" si="11932"/>
        <v>Small Appliance</v>
      </c>
      <c r="AA6205" s="193">
        <f t="shared" si="11979"/>
        <v>0</v>
      </c>
      <c r="AB6205" s="193" t="str">
        <f t="shared" ref="AB6205" si="12044">AB$168</f>
        <v>Herold, Sarah</v>
      </c>
    </row>
    <row r="6206" spans="1:28" s="188" customFormat="1" ht="17.399999999999999">
      <c r="A6206" s="193" t="str">
        <f t="shared" si="11974"/>
        <v>Small Appliance</v>
      </c>
      <c r="B6206" s="193" t="str">
        <f t="shared" si="11975"/>
        <v>J0250Small Appliance</v>
      </c>
      <c r="C6206" s="193" t="str">
        <f t="shared" si="11976"/>
        <v>Small ApplianceHerold, Sarah</v>
      </c>
      <c r="D6206" s="193"/>
      <c r="E6206" s="193"/>
      <c r="F6206" s="193" t="str">
        <f t="shared" si="11977"/>
        <v>Small ApplianceRichardson, Vicki</v>
      </c>
      <c r="G6206" s="193" t="str">
        <f t="shared" ref="G6206:M6206" si="12045">G$169</f>
        <v>Richardson, Vicki</v>
      </c>
      <c r="H6206" s="193" t="str">
        <f t="shared" si="12045"/>
        <v>Herold, Sarah</v>
      </c>
      <c r="I6206" s="193" t="str">
        <f t="shared" si="12045"/>
        <v>J0250</v>
      </c>
      <c r="J6206" s="193" t="str">
        <f t="shared" si="12045"/>
        <v>NORDSTROM</v>
      </c>
      <c r="K6206" s="193" t="str">
        <f t="shared" si="12045"/>
        <v>all</v>
      </c>
      <c r="L6206" s="193">
        <f t="shared" si="12045"/>
        <v>0</v>
      </c>
      <c r="M6206" s="193">
        <f t="shared" si="12045"/>
        <v>0</v>
      </c>
      <c r="N6206" s="193" t="str">
        <f t="shared" si="11932"/>
        <v>Small Appliance</v>
      </c>
      <c r="AA6206" s="193">
        <f t="shared" si="11979"/>
        <v>0</v>
      </c>
      <c r="AB6206" s="193" t="str">
        <f t="shared" ref="AB6206" si="12046">AB$169</f>
        <v>Herold, Sarah</v>
      </c>
    </row>
    <row r="6207" spans="1:28" s="188" customFormat="1" ht="17.399999999999999">
      <c r="A6207" s="193" t="str">
        <f t="shared" si="11974"/>
        <v>Small Appliance</v>
      </c>
      <c r="B6207" s="193" t="str">
        <f t="shared" si="11975"/>
        <v>JL011Small Appliance</v>
      </c>
      <c r="C6207" s="193" t="str">
        <f t="shared" si="11976"/>
        <v>Small ApplianceHerold, Sarah</v>
      </c>
      <c r="D6207" s="193"/>
      <c r="E6207" s="193"/>
      <c r="F6207" s="193" t="str">
        <f t="shared" si="11977"/>
        <v>Small ApplianceRichardson, Vicki</v>
      </c>
      <c r="G6207" s="193" t="str">
        <f t="shared" ref="G6207:M6207" si="12047">G$170</f>
        <v>Richardson, Vicki</v>
      </c>
      <c r="H6207" s="193" t="str">
        <f t="shared" si="12047"/>
        <v>Herold, Sarah</v>
      </c>
      <c r="I6207" s="193" t="str">
        <f t="shared" si="12047"/>
        <v>JL011</v>
      </c>
      <c r="J6207" s="193" t="str">
        <f t="shared" si="12047"/>
        <v>JLMOON INC / PINK BEAUTY</v>
      </c>
      <c r="K6207" s="193" t="str">
        <f t="shared" si="12047"/>
        <v>all</v>
      </c>
      <c r="L6207" s="193" t="str">
        <f t="shared" si="12047"/>
        <v>Jay Halaby &amp; Assoc</v>
      </c>
      <c r="M6207" s="193" t="str">
        <f t="shared" si="12047"/>
        <v>Beauty</v>
      </c>
      <c r="N6207" s="193" t="str">
        <f t="shared" si="11932"/>
        <v>Small Appliance</v>
      </c>
      <c r="AA6207" s="193">
        <f t="shared" si="11979"/>
        <v>0</v>
      </c>
      <c r="AB6207" s="193" t="str">
        <f t="shared" ref="AB6207" si="12048">AB$170</f>
        <v>Herold, Sarah</v>
      </c>
    </row>
    <row r="6208" spans="1:28" s="188" customFormat="1" ht="17.399999999999999">
      <c r="A6208" s="193" t="str">
        <f t="shared" si="11974"/>
        <v>Small Appliance</v>
      </c>
      <c r="B6208" s="193" t="str">
        <f t="shared" si="11975"/>
        <v>JO471Small Appliance</v>
      </c>
      <c r="C6208" s="193" t="str">
        <f t="shared" si="11976"/>
        <v>Small ApplianceHerold, Sarah</v>
      </c>
      <c r="D6208" s="193"/>
      <c r="E6208" s="193"/>
      <c r="F6208" s="193" t="str">
        <f t="shared" si="11977"/>
        <v>Small ApplianceRichardson, Vicki</v>
      </c>
      <c r="G6208" s="193" t="str">
        <f t="shared" ref="G6208:M6208" si="12049">G$171</f>
        <v>Richardson, Vicki</v>
      </c>
      <c r="H6208" s="193" t="str">
        <f t="shared" si="12049"/>
        <v>Herold, Sarah</v>
      </c>
      <c r="I6208" s="193" t="str">
        <f t="shared" si="12049"/>
        <v>JO471</v>
      </c>
      <c r="J6208" s="193" t="str">
        <f t="shared" si="12049"/>
        <v>JSKY SOLUTION INC</v>
      </c>
      <c r="K6208" s="193" t="str">
        <f t="shared" si="12049"/>
        <v>all</v>
      </c>
      <c r="L6208" s="193" t="str">
        <f t="shared" si="12049"/>
        <v>Jay Halaby &amp; Assoc</v>
      </c>
      <c r="M6208" s="193" t="str">
        <f t="shared" si="12049"/>
        <v>Beauty</v>
      </c>
      <c r="N6208" s="193" t="str">
        <f t="shared" si="11932"/>
        <v>Small Appliance</v>
      </c>
      <c r="AA6208" s="193">
        <f t="shared" si="11979"/>
        <v>0</v>
      </c>
      <c r="AB6208" s="193" t="str">
        <f t="shared" ref="AB6208" si="12050">AB$171</f>
        <v>Herold, Sarah</v>
      </c>
    </row>
    <row r="6209" spans="1:28" s="188" customFormat="1" ht="17.399999999999999">
      <c r="A6209" s="193" t="str">
        <f t="shared" si="11974"/>
        <v>Small Appliance</v>
      </c>
      <c r="B6209" s="193" t="str">
        <f t="shared" si="11975"/>
        <v>JR091Small Appliance</v>
      </c>
      <c r="C6209" s="193" t="str">
        <f t="shared" si="11976"/>
        <v>Small ApplianceHerold, Sarah</v>
      </c>
      <c r="D6209" s="193"/>
      <c r="E6209" s="193"/>
      <c r="F6209" s="193" t="str">
        <f t="shared" si="11977"/>
        <v>Small ApplianceRichardson, Vicki</v>
      </c>
      <c r="G6209" s="193" t="str">
        <f t="shared" ref="G6209:M6209" si="12051">G$172</f>
        <v>Richardson, Vicki</v>
      </c>
      <c r="H6209" s="193" t="str">
        <f t="shared" si="12051"/>
        <v>Herold, Sarah</v>
      </c>
      <c r="I6209" s="193" t="str">
        <f t="shared" si="12051"/>
        <v>JR091</v>
      </c>
      <c r="J6209" s="193" t="str">
        <f t="shared" si="12051"/>
        <v>J &amp; R BEAUTY SUPPLY</v>
      </c>
      <c r="K6209" s="193" t="str">
        <f t="shared" si="12051"/>
        <v>all</v>
      </c>
      <c r="L6209" s="193" t="str">
        <f t="shared" si="12051"/>
        <v>Jay Halaby &amp; Assoc</v>
      </c>
      <c r="M6209" s="193" t="str">
        <f t="shared" si="12051"/>
        <v>Beauty</v>
      </c>
      <c r="N6209" s="193" t="str">
        <f t="shared" si="11932"/>
        <v>Small Appliance</v>
      </c>
      <c r="AA6209" s="193">
        <f t="shared" si="11979"/>
        <v>0</v>
      </c>
      <c r="AB6209" s="193" t="str">
        <f t="shared" ref="AB6209" si="12052">AB$172</f>
        <v>Herold, Sarah</v>
      </c>
    </row>
    <row r="6210" spans="1:28" s="188" customFormat="1" ht="17.399999999999999">
      <c r="A6210" s="193" t="str">
        <f t="shared" si="11974"/>
        <v>Small Appliance</v>
      </c>
      <c r="B6210" s="193" t="str">
        <f t="shared" si="11975"/>
        <v>KA388Small Appliance</v>
      </c>
      <c r="C6210" s="193" t="str">
        <f t="shared" si="11976"/>
        <v>Small ApplianceHerold, Sarah</v>
      </c>
      <c r="D6210" s="193"/>
      <c r="E6210" s="193"/>
      <c r="F6210" s="193" t="str">
        <f t="shared" si="11977"/>
        <v>Small ApplianceRichardson, Vicki</v>
      </c>
      <c r="G6210" s="193" t="str">
        <f t="shared" ref="G6210:M6210" si="12053">G$173</f>
        <v>Richardson, Vicki</v>
      </c>
      <c r="H6210" s="193" t="str">
        <f t="shared" si="12053"/>
        <v>Herold, Sarah</v>
      </c>
      <c r="I6210" s="193" t="str">
        <f t="shared" si="12053"/>
        <v>KA388</v>
      </c>
      <c r="J6210" s="193" t="str">
        <f t="shared" si="12053"/>
        <v>KANAR, Inc</v>
      </c>
      <c r="K6210" s="193" t="str">
        <f t="shared" si="12053"/>
        <v>all</v>
      </c>
      <c r="L6210" s="193">
        <f t="shared" si="12053"/>
        <v>0</v>
      </c>
      <c r="M6210" s="193">
        <f t="shared" si="12053"/>
        <v>0</v>
      </c>
      <c r="N6210" s="193" t="str">
        <f t="shared" si="11932"/>
        <v>Small Appliance</v>
      </c>
      <c r="AA6210" s="193">
        <f t="shared" si="11979"/>
        <v>0</v>
      </c>
      <c r="AB6210" s="193" t="str">
        <f t="shared" ref="AB6210" si="12054">AB$173</f>
        <v>Herold, Sarah</v>
      </c>
    </row>
    <row r="6211" spans="1:28" s="188" customFormat="1" ht="17.399999999999999">
      <c r="A6211" s="193" t="str">
        <f t="shared" si="11974"/>
        <v>Small Appliance</v>
      </c>
      <c r="B6211" s="193" t="str">
        <f t="shared" si="11975"/>
        <v>LA971Small Appliance</v>
      </c>
      <c r="C6211" s="193" t="str">
        <f t="shared" si="11976"/>
        <v>Small ApplianceHerold, Sarah</v>
      </c>
      <c r="D6211" s="193"/>
      <c r="E6211" s="193"/>
      <c r="F6211" s="193" t="str">
        <f t="shared" si="11977"/>
        <v>Small ApplianceRichardson, Vicki</v>
      </c>
      <c r="G6211" s="193" t="str">
        <f t="shared" ref="G6211:M6211" si="12055">G$174</f>
        <v>Richardson, Vicki</v>
      </c>
      <c r="H6211" s="193" t="str">
        <f t="shared" si="12055"/>
        <v>Herold, Sarah</v>
      </c>
      <c r="I6211" s="193" t="str">
        <f t="shared" si="12055"/>
        <v>LA971</v>
      </c>
      <c r="J6211" s="193" t="str">
        <f t="shared" si="12055"/>
        <v>LA SHEAR</v>
      </c>
      <c r="K6211" s="193" t="str">
        <f t="shared" si="12055"/>
        <v>all</v>
      </c>
      <c r="L6211" s="193" t="str">
        <f t="shared" si="12055"/>
        <v>Jay Halaby &amp; Assoc</v>
      </c>
      <c r="M6211" s="193" t="str">
        <f t="shared" si="12055"/>
        <v>Beauty</v>
      </c>
      <c r="N6211" s="193" t="str">
        <f t="shared" si="11932"/>
        <v>Small Appliance</v>
      </c>
      <c r="AA6211" s="193">
        <f t="shared" si="11979"/>
        <v>0</v>
      </c>
      <c r="AB6211" s="193" t="str">
        <f t="shared" ref="AB6211" si="12056">AB$174</f>
        <v>Herold, Sarah</v>
      </c>
    </row>
    <row r="6212" spans="1:28" s="188" customFormat="1" ht="17.399999999999999">
      <c r="A6212" s="193" t="str">
        <f t="shared" si="11974"/>
        <v>Small Appliance</v>
      </c>
      <c r="B6212" s="193" t="str">
        <f t="shared" si="11975"/>
        <v>LE620Small Appliance</v>
      </c>
      <c r="C6212" s="193" t="str">
        <f t="shared" si="11976"/>
        <v>Small ApplianceHerold, Sarah</v>
      </c>
      <c r="D6212" s="193"/>
      <c r="E6212" s="193"/>
      <c r="F6212" s="193" t="str">
        <f t="shared" si="11977"/>
        <v>Small ApplianceRichardson, Vicki</v>
      </c>
      <c r="G6212" s="193" t="str">
        <f t="shared" ref="G6212:M6212" si="12057">G$175</f>
        <v>Richardson, Vicki</v>
      </c>
      <c r="H6212" s="193" t="str">
        <f t="shared" si="12057"/>
        <v>Herold, Sarah</v>
      </c>
      <c r="I6212" s="193" t="str">
        <f t="shared" si="12057"/>
        <v>LE620</v>
      </c>
      <c r="J6212" s="193" t="str">
        <f t="shared" si="12057"/>
        <v>LEZLY'S BEAUTY</v>
      </c>
      <c r="K6212" s="193" t="str">
        <f t="shared" si="12057"/>
        <v>all</v>
      </c>
      <c r="L6212" s="193" t="str">
        <f t="shared" si="12057"/>
        <v>Jay Halaby &amp; Assoc</v>
      </c>
      <c r="M6212" s="193" t="str">
        <f t="shared" si="12057"/>
        <v>Beauty</v>
      </c>
      <c r="N6212" s="193" t="str">
        <f t="shared" si="11932"/>
        <v>Small Appliance</v>
      </c>
      <c r="AA6212" s="193">
        <f t="shared" si="11979"/>
        <v>0</v>
      </c>
      <c r="AB6212" s="193" t="str">
        <f t="shared" ref="AB6212" si="12058">AB$175</f>
        <v>Herold, Sarah</v>
      </c>
    </row>
    <row r="6213" spans="1:28" s="188" customFormat="1" ht="17.399999999999999">
      <c r="A6213" s="193" t="str">
        <f t="shared" si="11974"/>
        <v>Small Appliance</v>
      </c>
      <c r="B6213" s="193" t="str">
        <f t="shared" si="11975"/>
        <v>MC546Small Appliance</v>
      </c>
      <c r="C6213" s="193" t="str">
        <f t="shared" si="11976"/>
        <v>Small ApplianceHerold, Sarah</v>
      </c>
      <c r="D6213" s="193"/>
      <c r="E6213" s="193"/>
      <c r="F6213" s="193" t="str">
        <f t="shared" si="11977"/>
        <v>Small ApplianceRichardson, Vicki</v>
      </c>
      <c r="G6213" s="193" t="str">
        <f t="shared" ref="G6213:M6213" si="12059">G$176</f>
        <v>Richardson, Vicki</v>
      </c>
      <c r="H6213" s="193" t="str">
        <f t="shared" si="12059"/>
        <v>Herold, Sarah</v>
      </c>
      <c r="I6213" s="193" t="str">
        <f t="shared" si="12059"/>
        <v>MC546</v>
      </c>
      <c r="J6213" s="193" t="str">
        <f t="shared" si="12059"/>
        <v>MC BARBER &amp; BEAUTY SUPPLY</v>
      </c>
      <c r="K6213" s="193" t="str">
        <f t="shared" si="12059"/>
        <v>all</v>
      </c>
      <c r="L6213" s="193" t="str">
        <f t="shared" si="12059"/>
        <v>Jay Halaby &amp; Assoc</v>
      </c>
      <c r="M6213" s="193" t="str">
        <f t="shared" si="12059"/>
        <v>Beauty</v>
      </c>
      <c r="N6213" s="193" t="str">
        <f t="shared" si="11932"/>
        <v>Small Appliance</v>
      </c>
      <c r="AA6213" s="193">
        <f t="shared" si="11979"/>
        <v>0</v>
      </c>
      <c r="AB6213" s="193" t="str">
        <f t="shared" ref="AB6213" si="12060">AB$176</f>
        <v>Herold, Sarah</v>
      </c>
    </row>
    <row r="6214" spans="1:28" s="188" customFormat="1" ht="17.399999999999999">
      <c r="A6214" s="193" t="str">
        <f t="shared" si="11974"/>
        <v>Small Appliance</v>
      </c>
      <c r="B6214" s="193" t="str">
        <f t="shared" si="11975"/>
        <v>ME821Small Appliance</v>
      </c>
      <c r="C6214" s="193" t="str">
        <f t="shared" si="11976"/>
        <v>Small ApplianceHerold, Sarah</v>
      </c>
      <c r="D6214" s="193"/>
      <c r="E6214" s="193"/>
      <c r="F6214" s="193" t="str">
        <f t="shared" si="11977"/>
        <v>Small ApplianceRichardson, Vicki</v>
      </c>
      <c r="G6214" s="193" t="str">
        <f t="shared" ref="G6214:M6214" si="12061">G$177</f>
        <v>Richardson, Vicki</v>
      </c>
      <c r="H6214" s="193" t="str">
        <f t="shared" si="12061"/>
        <v>Herold, Sarah</v>
      </c>
      <c r="I6214" s="193" t="str">
        <f t="shared" si="12061"/>
        <v>ME821</v>
      </c>
      <c r="J6214" s="193" t="str">
        <f t="shared" si="12061"/>
        <v>MERIT BEAUTY SUPPLY</v>
      </c>
      <c r="K6214" s="193" t="str">
        <f t="shared" si="12061"/>
        <v>all</v>
      </c>
      <c r="L6214" s="193" t="str">
        <f t="shared" si="12061"/>
        <v>Jay Halaby &amp; Assoc</v>
      </c>
      <c r="M6214" s="193" t="str">
        <f t="shared" si="12061"/>
        <v>Beauty</v>
      </c>
      <c r="N6214" s="193" t="str">
        <f t="shared" si="11932"/>
        <v>Small Appliance</v>
      </c>
      <c r="AA6214" s="193">
        <f t="shared" si="11979"/>
        <v>0</v>
      </c>
      <c r="AB6214" s="193" t="str">
        <f t="shared" ref="AB6214" si="12062">AB$177</f>
        <v>Herold, Sarah</v>
      </c>
    </row>
    <row r="6215" spans="1:28" s="188" customFormat="1" ht="17.399999999999999">
      <c r="A6215" s="193" t="str">
        <f t="shared" si="11974"/>
        <v>Small Appliance</v>
      </c>
      <c r="B6215" s="193" t="str">
        <f t="shared" si="11975"/>
        <v>MI979Small Appliance</v>
      </c>
      <c r="C6215" s="193" t="str">
        <f t="shared" si="11976"/>
        <v>Small ApplianceHerold, Sarah</v>
      </c>
      <c r="D6215" s="193"/>
      <c r="E6215" s="193"/>
      <c r="F6215" s="193" t="str">
        <f t="shared" si="11977"/>
        <v>Small ApplianceRichardson, Vicki</v>
      </c>
      <c r="G6215" s="193" t="str">
        <f t="shared" ref="G6215:M6215" si="12063">G$178</f>
        <v>Richardson, Vicki</v>
      </c>
      <c r="H6215" s="193" t="str">
        <f t="shared" si="12063"/>
        <v>Herold, Sarah</v>
      </c>
      <c r="I6215" s="193" t="str">
        <f t="shared" si="12063"/>
        <v>MI979</v>
      </c>
      <c r="J6215" s="193" t="str">
        <f t="shared" si="12063"/>
        <v>MINTEX RX, INC.</v>
      </c>
      <c r="K6215" s="193" t="str">
        <f t="shared" si="12063"/>
        <v>all</v>
      </c>
      <c r="L6215" s="193" t="str">
        <f t="shared" si="12063"/>
        <v>Jay Halaby &amp; Assoc</v>
      </c>
      <c r="M6215" s="193" t="str">
        <f t="shared" si="12063"/>
        <v>Beauty</v>
      </c>
      <c r="N6215" s="193" t="str">
        <f t="shared" si="11932"/>
        <v>Small Appliance</v>
      </c>
      <c r="AA6215" s="193">
        <f t="shared" si="11979"/>
        <v>0</v>
      </c>
      <c r="AB6215" s="193" t="str">
        <f t="shared" ref="AB6215" si="12064">AB$178</f>
        <v>Herold, Sarah</v>
      </c>
    </row>
    <row r="6216" spans="1:28" s="188" customFormat="1" ht="17.399999999999999">
      <c r="A6216" s="193" t="str">
        <f t="shared" si="11974"/>
        <v>Small Appliance</v>
      </c>
      <c r="B6216" s="193" t="str">
        <f t="shared" si="11975"/>
        <v>NE605Small Appliance</v>
      </c>
      <c r="C6216" s="193" t="str">
        <f t="shared" si="11976"/>
        <v>Small ApplianceHerold, Sarah</v>
      </c>
      <c r="D6216" s="193"/>
      <c r="E6216" s="193"/>
      <c r="F6216" s="193" t="str">
        <f t="shared" si="11977"/>
        <v>Small ApplianceRichardson, Vicki</v>
      </c>
      <c r="G6216" s="193" t="str">
        <f t="shared" ref="G6216:M6216" si="12065">G$179</f>
        <v>Richardson, Vicki</v>
      </c>
      <c r="H6216" s="193" t="str">
        <f t="shared" si="12065"/>
        <v>Herold, Sarah</v>
      </c>
      <c r="I6216" s="193" t="str">
        <f t="shared" si="12065"/>
        <v>NE605</v>
      </c>
      <c r="J6216" s="193" t="str">
        <f t="shared" si="12065"/>
        <v>NEIMAN MARCUS GROUP, THE</v>
      </c>
      <c r="K6216" s="193" t="str">
        <f t="shared" si="12065"/>
        <v>all</v>
      </c>
      <c r="L6216" s="193">
        <f t="shared" si="12065"/>
        <v>0</v>
      </c>
      <c r="M6216" s="193">
        <f t="shared" si="12065"/>
        <v>0</v>
      </c>
      <c r="N6216" s="193" t="str">
        <f t="shared" ref="N6216:N6279" si="12066">A6216</f>
        <v>Small Appliance</v>
      </c>
      <c r="AA6216" s="193">
        <f t="shared" si="11979"/>
        <v>0</v>
      </c>
      <c r="AB6216" s="193" t="str">
        <f t="shared" ref="AB6216" si="12067">AB$179</f>
        <v>Herold, Sarah</v>
      </c>
    </row>
    <row r="6217" spans="1:28" s="188" customFormat="1" ht="17.399999999999999">
      <c r="A6217" s="193" t="str">
        <f t="shared" si="11974"/>
        <v>Small Appliance</v>
      </c>
      <c r="B6217" s="193" t="str">
        <f t="shared" si="11975"/>
        <v>PE101Small Appliance</v>
      </c>
      <c r="C6217" s="193" t="str">
        <f t="shared" si="11976"/>
        <v>Small ApplianceHerold, Sarah</v>
      </c>
      <c r="D6217" s="193"/>
      <c r="E6217" s="193"/>
      <c r="F6217" s="193" t="str">
        <f t="shared" si="11977"/>
        <v>Small ApplianceRichardson, Vicki</v>
      </c>
      <c r="G6217" s="193" t="str">
        <f t="shared" ref="G6217:M6217" si="12068">G$180</f>
        <v>Richardson, Vicki</v>
      </c>
      <c r="H6217" s="193" t="str">
        <f t="shared" si="12068"/>
        <v>Herold, Sarah</v>
      </c>
      <c r="I6217" s="193" t="str">
        <f t="shared" si="12068"/>
        <v>PE101</v>
      </c>
      <c r="J6217" s="193" t="str">
        <f t="shared" si="12068"/>
        <v>PENTA ELECTRONICS</v>
      </c>
      <c r="K6217" s="193" t="str">
        <f t="shared" si="12068"/>
        <v>all</v>
      </c>
      <c r="L6217" s="193" t="str">
        <f t="shared" si="12068"/>
        <v>Jay Halaby &amp; Assoc</v>
      </c>
      <c r="M6217" s="193" t="str">
        <f t="shared" si="12068"/>
        <v>Beauty</v>
      </c>
      <c r="N6217" s="193" t="str">
        <f t="shared" si="12066"/>
        <v>Small Appliance</v>
      </c>
      <c r="AA6217" s="193">
        <f t="shared" si="11979"/>
        <v>0</v>
      </c>
      <c r="AB6217" s="193" t="str">
        <f t="shared" ref="AB6217" si="12069">AB$180</f>
        <v>Herold, Sarah</v>
      </c>
    </row>
    <row r="6218" spans="1:28" s="188" customFormat="1" ht="17.399999999999999">
      <c r="A6218" s="193" t="str">
        <f t="shared" si="11974"/>
        <v>Small Appliance</v>
      </c>
      <c r="B6218" s="193" t="str">
        <f t="shared" si="11975"/>
        <v>PE371Small Appliance</v>
      </c>
      <c r="C6218" s="193" t="str">
        <f t="shared" si="11976"/>
        <v>Small ApplianceHerold, Sarah</v>
      </c>
      <c r="D6218" s="193"/>
      <c r="E6218" s="193"/>
      <c r="F6218" s="193" t="str">
        <f t="shared" si="11977"/>
        <v>Small ApplianceRichardson, Vicki</v>
      </c>
      <c r="G6218" s="193" t="str">
        <f t="shared" ref="G6218:M6218" si="12070">G$181</f>
        <v>Richardson, Vicki</v>
      </c>
      <c r="H6218" s="193" t="str">
        <f t="shared" si="12070"/>
        <v>Herold, Sarah</v>
      </c>
      <c r="I6218" s="193" t="str">
        <f t="shared" si="12070"/>
        <v>PE371</v>
      </c>
      <c r="J6218" s="193" t="str">
        <f t="shared" si="12070"/>
        <v>PETRUCCELLI INT'L DISTRIBUTORS</v>
      </c>
      <c r="K6218" s="193" t="str">
        <f t="shared" si="12070"/>
        <v>all</v>
      </c>
      <c r="L6218" s="193" t="str">
        <f t="shared" si="12070"/>
        <v>Jay Halaby &amp; Assoc</v>
      </c>
      <c r="M6218" s="193" t="str">
        <f t="shared" si="12070"/>
        <v>Beauty</v>
      </c>
      <c r="N6218" s="193" t="str">
        <f t="shared" si="12066"/>
        <v>Small Appliance</v>
      </c>
      <c r="AA6218" s="193">
        <f t="shared" si="11979"/>
        <v>0</v>
      </c>
      <c r="AB6218" s="193" t="str">
        <f t="shared" ref="AB6218" si="12071">AB$181</f>
        <v>Herold, Sarah</v>
      </c>
    </row>
    <row r="6219" spans="1:28" s="188" customFormat="1" ht="17.399999999999999">
      <c r="A6219" s="193" t="str">
        <f t="shared" si="11974"/>
        <v>Small Appliance</v>
      </c>
      <c r="B6219" s="193" t="str">
        <f t="shared" si="11975"/>
        <v>PE599Small Appliance</v>
      </c>
      <c r="C6219" s="193" t="str">
        <f t="shared" si="11976"/>
        <v>Small ApplianceHerold, Sarah</v>
      </c>
      <c r="D6219" s="193"/>
      <c r="E6219" s="193"/>
      <c r="F6219" s="193" t="str">
        <f t="shared" si="11977"/>
        <v>Small ApplianceRichardson, Vicki</v>
      </c>
      <c r="G6219" s="193" t="str">
        <f t="shared" ref="G6219:M6219" si="12072">G$182</f>
        <v>Richardson, Vicki</v>
      </c>
      <c r="H6219" s="193" t="str">
        <f t="shared" si="12072"/>
        <v>Herold, Sarah</v>
      </c>
      <c r="I6219" s="193" t="str">
        <f t="shared" si="12072"/>
        <v>PE599</v>
      </c>
      <c r="J6219" s="193" t="str">
        <f t="shared" si="12072"/>
        <v>PENNSYLVANIA BEAUTY &amp; BARBER SU</v>
      </c>
      <c r="K6219" s="193" t="str">
        <f t="shared" si="12072"/>
        <v>all</v>
      </c>
      <c r="L6219" s="193" t="str">
        <f t="shared" si="12072"/>
        <v>Jay Halaby &amp; Assoc</v>
      </c>
      <c r="M6219" s="193" t="str">
        <f t="shared" si="12072"/>
        <v>Beauty</v>
      </c>
      <c r="N6219" s="193" t="str">
        <f t="shared" si="12066"/>
        <v>Small Appliance</v>
      </c>
      <c r="AA6219" s="193">
        <f t="shared" si="11979"/>
        <v>0</v>
      </c>
      <c r="AB6219" s="193" t="str">
        <f t="shared" ref="AB6219" si="12073">AB$182</f>
        <v>Herold, Sarah</v>
      </c>
    </row>
    <row r="6220" spans="1:28" s="188" customFormat="1" ht="17.399999999999999">
      <c r="A6220" s="193" t="str">
        <f t="shared" si="11974"/>
        <v>Small Appliance</v>
      </c>
      <c r="B6220" s="193" t="str">
        <f t="shared" si="11975"/>
        <v>RI453Small Appliance</v>
      </c>
      <c r="C6220" s="193" t="str">
        <f t="shared" si="11976"/>
        <v>Small ApplianceHerold, Sarah</v>
      </c>
      <c r="D6220" s="193"/>
      <c r="E6220" s="193"/>
      <c r="F6220" s="193" t="str">
        <f t="shared" si="11977"/>
        <v>Small ApplianceRichardson, Vicki</v>
      </c>
      <c r="G6220" s="193" t="str">
        <f t="shared" ref="G6220:M6220" si="12074">G$183</f>
        <v>Richardson, Vicki</v>
      </c>
      <c r="H6220" s="193" t="str">
        <f t="shared" si="12074"/>
        <v>Herold, Sarah</v>
      </c>
      <c r="I6220" s="193" t="str">
        <f t="shared" si="12074"/>
        <v>RI453</v>
      </c>
      <c r="J6220" s="193" t="str">
        <f t="shared" si="12074"/>
        <v>RICKY'S NYC</v>
      </c>
      <c r="K6220" s="193" t="str">
        <f t="shared" si="12074"/>
        <v>all</v>
      </c>
      <c r="L6220" s="193" t="str">
        <f t="shared" si="12074"/>
        <v>Jay Halaby &amp; Assoc</v>
      </c>
      <c r="M6220" s="193" t="str">
        <f t="shared" si="12074"/>
        <v>Beauty</v>
      </c>
      <c r="N6220" s="193" t="str">
        <f t="shared" si="12066"/>
        <v>Small Appliance</v>
      </c>
      <c r="AA6220" s="193">
        <f t="shared" si="11979"/>
        <v>0</v>
      </c>
      <c r="AB6220" s="193" t="str">
        <f t="shared" ref="AB6220" si="12075">AB$183</f>
        <v>Herold, Sarah</v>
      </c>
    </row>
    <row r="6221" spans="1:28" s="188" customFormat="1" ht="17.399999999999999">
      <c r="A6221" s="193" t="str">
        <f t="shared" si="11974"/>
        <v>Small Appliance</v>
      </c>
      <c r="B6221" s="193" t="str">
        <f t="shared" si="11975"/>
        <v>SC616Small Appliance</v>
      </c>
      <c r="C6221" s="193" t="str">
        <f t="shared" si="11976"/>
        <v>Small ApplianceHerold, Sarah</v>
      </c>
      <c r="D6221" s="193"/>
      <c r="E6221" s="193"/>
      <c r="F6221" s="193" t="str">
        <f t="shared" si="11977"/>
        <v>Small ApplianceRichardson, Vicki</v>
      </c>
      <c r="G6221" s="193" t="str">
        <f t="shared" ref="G6221:M6221" si="12076">G$184</f>
        <v>Richardson, Vicki</v>
      </c>
      <c r="H6221" s="193" t="str">
        <f t="shared" si="12076"/>
        <v>Herold, Sarah</v>
      </c>
      <c r="I6221" s="193" t="str">
        <f t="shared" si="12076"/>
        <v>SC616</v>
      </c>
      <c r="J6221" s="193" t="str">
        <f t="shared" si="12076"/>
        <v>S-MARK ENTERPRISE</v>
      </c>
      <c r="K6221" s="193" t="str">
        <f t="shared" si="12076"/>
        <v>all</v>
      </c>
      <c r="L6221" s="193" t="str">
        <f t="shared" si="12076"/>
        <v>Jay Halaby &amp; Assoc</v>
      </c>
      <c r="M6221" s="193" t="str">
        <f t="shared" si="12076"/>
        <v>Beauty</v>
      </c>
      <c r="N6221" s="193" t="str">
        <f t="shared" si="12066"/>
        <v>Small Appliance</v>
      </c>
      <c r="AA6221" s="193">
        <f t="shared" si="11979"/>
        <v>0</v>
      </c>
      <c r="AB6221" s="193" t="str">
        <f t="shared" ref="AB6221" si="12077">AB$184</f>
        <v>Herold, Sarah</v>
      </c>
    </row>
    <row r="6222" spans="1:28" s="188" customFormat="1" ht="17.399999999999999">
      <c r="A6222" s="193" t="str">
        <f t="shared" si="11974"/>
        <v>Small Appliance</v>
      </c>
      <c r="B6222" s="193" t="str">
        <f t="shared" si="11975"/>
        <v>SE636Small Appliance</v>
      </c>
      <c r="C6222" s="193" t="str">
        <f t="shared" si="11976"/>
        <v>Small ApplianceHerold, Sarah</v>
      </c>
      <c r="D6222" s="193"/>
      <c r="E6222" s="193"/>
      <c r="F6222" s="193" t="str">
        <f t="shared" si="11977"/>
        <v>Small ApplianceRichardson, Vicki</v>
      </c>
      <c r="G6222" s="193" t="str">
        <f t="shared" ref="G6222:M6222" si="12078">G$185</f>
        <v>Richardson, Vicki</v>
      </c>
      <c r="H6222" s="193" t="str">
        <f t="shared" si="12078"/>
        <v>Herold, Sarah</v>
      </c>
      <c r="I6222" s="193" t="str">
        <f t="shared" si="12078"/>
        <v>SE636</v>
      </c>
      <c r="J6222" s="193" t="str">
        <f t="shared" si="12078"/>
        <v>SELBA BEAUTY SYSTEMS</v>
      </c>
      <c r="K6222" s="193" t="str">
        <f t="shared" si="12078"/>
        <v>all</v>
      </c>
      <c r="L6222" s="193" t="str">
        <f t="shared" si="12078"/>
        <v>Jay Halaby &amp; Assoc</v>
      </c>
      <c r="M6222" s="193" t="str">
        <f t="shared" si="12078"/>
        <v>Beauty</v>
      </c>
      <c r="N6222" s="193" t="str">
        <f t="shared" si="12066"/>
        <v>Small Appliance</v>
      </c>
      <c r="AA6222" s="193">
        <f t="shared" si="11979"/>
        <v>0</v>
      </c>
      <c r="AB6222" s="193" t="str">
        <f t="shared" ref="AB6222" si="12079">AB$185</f>
        <v>Herold, Sarah</v>
      </c>
    </row>
    <row r="6223" spans="1:28" s="188" customFormat="1" ht="17.399999999999999">
      <c r="A6223" s="193" t="str">
        <f t="shared" si="11974"/>
        <v>Small Appliance</v>
      </c>
      <c r="B6223" s="193" t="str">
        <f t="shared" si="11975"/>
        <v>SH875Small Appliance</v>
      </c>
      <c r="C6223" s="193" t="str">
        <f t="shared" si="11976"/>
        <v>Small ApplianceHerold, Sarah</v>
      </c>
      <c r="D6223" s="193"/>
      <c r="E6223" s="193"/>
      <c r="F6223" s="193" t="str">
        <f t="shared" si="11977"/>
        <v>Small ApplianceRichardson, Vicki</v>
      </c>
      <c r="G6223" s="193" t="str">
        <f t="shared" ref="G6223:M6223" si="12080">G$186</f>
        <v>Richardson, Vicki</v>
      </c>
      <c r="H6223" s="193" t="str">
        <f t="shared" si="12080"/>
        <v>Herold, Sarah</v>
      </c>
      <c r="I6223" s="193" t="str">
        <f t="shared" si="12080"/>
        <v>SH875</v>
      </c>
      <c r="J6223" s="193" t="str">
        <f t="shared" si="12080"/>
        <v>THE SHAVER SHOP</v>
      </c>
      <c r="K6223" s="193" t="str">
        <f t="shared" si="12080"/>
        <v>all</v>
      </c>
      <c r="L6223" s="193">
        <f t="shared" si="12080"/>
        <v>0</v>
      </c>
      <c r="M6223" s="193">
        <f t="shared" si="12080"/>
        <v>0</v>
      </c>
      <c r="N6223" s="193" t="str">
        <f t="shared" si="12066"/>
        <v>Small Appliance</v>
      </c>
      <c r="AA6223" s="193">
        <f t="shared" si="11979"/>
        <v>0</v>
      </c>
      <c r="AB6223" s="193" t="str">
        <f t="shared" ref="AB6223" si="12081">AB$186</f>
        <v>Herold, Sarah</v>
      </c>
    </row>
    <row r="6224" spans="1:28" s="188" customFormat="1" ht="17.399999999999999">
      <c r="A6224" s="193" t="str">
        <f t="shared" si="11974"/>
        <v>Small Appliance</v>
      </c>
      <c r="B6224" s="193" t="str">
        <f t="shared" si="11975"/>
        <v>SH971Small Appliance</v>
      </c>
      <c r="C6224" s="193" t="str">
        <f t="shared" si="11976"/>
        <v>Small ApplianceHerold, Sarah</v>
      </c>
      <c r="D6224" s="193"/>
      <c r="E6224" s="193"/>
      <c r="F6224" s="193" t="str">
        <f t="shared" si="11977"/>
        <v>Small ApplianceRichardson, Vicki</v>
      </c>
      <c r="G6224" s="193" t="str">
        <f t="shared" ref="G6224:M6224" si="12082">G$187</f>
        <v>Richardson, Vicki</v>
      </c>
      <c r="H6224" s="193" t="str">
        <f t="shared" si="12082"/>
        <v>Herold, Sarah</v>
      </c>
      <c r="I6224" s="193" t="str">
        <f t="shared" si="12082"/>
        <v>SH971</v>
      </c>
      <c r="J6224" s="193" t="str">
        <f t="shared" si="12082"/>
        <v>SHOPPERS EXPO INTERNATIONAL INC</v>
      </c>
      <c r="K6224" s="193" t="str">
        <f t="shared" si="12082"/>
        <v>all</v>
      </c>
      <c r="L6224" s="193" t="str">
        <f t="shared" si="12082"/>
        <v>Jay Halaby &amp; Assoc</v>
      </c>
      <c r="M6224" s="193" t="str">
        <f t="shared" si="12082"/>
        <v>Beauty</v>
      </c>
      <c r="N6224" s="193" t="str">
        <f t="shared" si="12066"/>
        <v>Small Appliance</v>
      </c>
      <c r="AA6224" s="193">
        <f t="shared" si="11979"/>
        <v>0</v>
      </c>
      <c r="AB6224" s="193" t="str">
        <f t="shared" ref="AB6224" si="12083">AB$187</f>
        <v>Herold, Sarah</v>
      </c>
    </row>
    <row r="6225" spans="1:28" s="188" customFormat="1" ht="17.399999999999999">
      <c r="A6225" s="193" t="str">
        <f t="shared" si="11974"/>
        <v>Small Appliance</v>
      </c>
      <c r="B6225" s="193" t="str">
        <f t="shared" si="11975"/>
        <v>SP594Small Appliance</v>
      </c>
      <c r="C6225" s="193" t="str">
        <f t="shared" si="11976"/>
        <v>Small ApplianceHerold, Sarah</v>
      </c>
      <c r="D6225" s="193"/>
      <c r="E6225" s="193"/>
      <c r="F6225" s="193" t="str">
        <f t="shared" si="11977"/>
        <v>Small ApplianceRichardson, Vicki</v>
      </c>
      <c r="G6225" s="193" t="str">
        <f t="shared" ref="G6225:M6225" si="12084">G$188</f>
        <v>Richardson, Vicki</v>
      </c>
      <c r="H6225" s="193" t="str">
        <f t="shared" si="12084"/>
        <v>Herold, Sarah</v>
      </c>
      <c r="I6225" s="193" t="str">
        <f t="shared" si="12084"/>
        <v>SP594</v>
      </c>
      <c r="J6225" s="193" t="str">
        <f t="shared" si="12084"/>
        <v>S&amp;J HANS DISTRIBUTORS</v>
      </c>
      <c r="K6225" s="193" t="str">
        <f t="shared" si="12084"/>
        <v>all</v>
      </c>
      <c r="L6225" s="193">
        <f t="shared" si="12084"/>
        <v>0</v>
      </c>
      <c r="M6225" s="193">
        <f t="shared" si="12084"/>
        <v>0</v>
      </c>
      <c r="N6225" s="193" t="str">
        <f t="shared" si="12066"/>
        <v>Small Appliance</v>
      </c>
      <c r="AA6225" s="193">
        <f t="shared" si="11979"/>
        <v>0</v>
      </c>
      <c r="AB6225" s="193" t="str">
        <f t="shared" ref="AB6225" si="12085">AB$188</f>
        <v>Herold, Sarah</v>
      </c>
    </row>
    <row r="6226" spans="1:28" s="188" customFormat="1" ht="17.399999999999999">
      <c r="A6226" s="193" t="str">
        <f t="shared" si="11974"/>
        <v>Small Appliance</v>
      </c>
      <c r="B6226" s="193" t="str">
        <f t="shared" si="11975"/>
        <v>SW081Small Appliance</v>
      </c>
      <c r="C6226" s="193" t="str">
        <f t="shared" si="11976"/>
        <v>Small ApplianceHerold, Sarah</v>
      </c>
      <c r="D6226" s="193"/>
      <c r="E6226" s="193"/>
      <c r="F6226" s="193" t="str">
        <f t="shared" si="11977"/>
        <v>Small ApplianceRichardson, Vicki</v>
      </c>
      <c r="G6226" s="193" t="str">
        <f t="shared" ref="G6226:M6226" si="12086">G$189</f>
        <v>Richardson, Vicki</v>
      </c>
      <c r="H6226" s="193" t="str">
        <f t="shared" si="12086"/>
        <v>Herold, Sarah</v>
      </c>
      <c r="I6226" s="193" t="str">
        <f t="shared" si="12086"/>
        <v>SW081</v>
      </c>
      <c r="J6226" s="193" t="str">
        <f t="shared" si="12086"/>
        <v>SWEIS INC</v>
      </c>
      <c r="K6226" s="193" t="str">
        <f t="shared" si="12086"/>
        <v>all</v>
      </c>
      <c r="L6226" s="193" t="str">
        <f t="shared" si="12086"/>
        <v>Jay Halaby &amp; Assoc</v>
      </c>
      <c r="M6226" s="193" t="str">
        <f t="shared" si="12086"/>
        <v>Beauty</v>
      </c>
      <c r="N6226" s="193" t="str">
        <f t="shared" si="12066"/>
        <v>Small Appliance</v>
      </c>
      <c r="AA6226" s="193">
        <f t="shared" si="11979"/>
        <v>0</v>
      </c>
      <c r="AB6226" s="193" t="str">
        <f t="shared" ref="AB6226" si="12087">AB$189</f>
        <v>Herold, Sarah</v>
      </c>
    </row>
    <row r="6227" spans="1:28" s="188" customFormat="1" ht="17.399999999999999">
      <c r="A6227" s="193" t="str">
        <f t="shared" si="11974"/>
        <v>Small Appliance</v>
      </c>
      <c r="B6227" s="193" t="str">
        <f t="shared" si="11975"/>
        <v>TA293Small Appliance</v>
      </c>
      <c r="C6227" s="193" t="str">
        <f t="shared" si="11976"/>
        <v>Small ApplianceHerold, Sarah</v>
      </c>
      <c r="D6227" s="193"/>
      <c r="E6227" s="193"/>
      <c r="F6227" s="193" t="str">
        <f t="shared" si="11977"/>
        <v>Small ApplianceRichardson, Vicki</v>
      </c>
      <c r="G6227" s="193" t="str">
        <f t="shared" ref="G6227:M6227" si="12088">G$190</f>
        <v>Richardson, Vicki</v>
      </c>
      <c r="H6227" s="193" t="str">
        <f t="shared" si="12088"/>
        <v>Herold, Sarah</v>
      </c>
      <c r="I6227" s="193" t="str">
        <f t="shared" si="12088"/>
        <v>TA293</v>
      </c>
      <c r="J6227" s="193" t="str">
        <f t="shared" si="12088"/>
        <v>TASTAS, INC.</v>
      </c>
      <c r="K6227" s="193" t="str">
        <f t="shared" si="12088"/>
        <v>all</v>
      </c>
      <c r="L6227" s="193" t="str">
        <f t="shared" si="12088"/>
        <v>Jay Halaby &amp; Assoc</v>
      </c>
      <c r="M6227" s="193" t="str">
        <f t="shared" si="12088"/>
        <v>Beauty</v>
      </c>
      <c r="N6227" s="193" t="str">
        <f t="shared" si="12066"/>
        <v>Small Appliance</v>
      </c>
      <c r="AA6227" s="193">
        <f t="shared" si="11979"/>
        <v>0</v>
      </c>
      <c r="AB6227" s="193" t="str">
        <f t="shared" ref="AB6227" si="12089">AB$190</f>
        <v>Herold, Sarah</v>
      </c>
    </row>
    <row r="6228" spans="1:28" s="188" customFormat="1" ht="17.399999999999999">
      <c r="A6228" s="193" t="str">
        <f t="shared" si="11974"/>
        <v>Small Appliance</v>
      </c>
      <c r="B6228" s="193" t="str">
        <f t="shared" si="11975"/>
        <v>TH362Small Appliance</v>
      </c>
      <c r="C6228" s="193" t="str">
        <f t="shared" si="11976"/>
        <v>Small ApplianceHerold, Sarah</v>
      </c>
      <c r="D6228" s="193"/>
      <c r="E6228" s="193"/>
      <c r="F6228" s="193" t="str">
        <f t="shared" si="11977"/>
        <v>Small ApplianceRichardson, Vicki</v>
      </c>
      <c r="G6228" s="193" t="str">
        <f t="shared" ref="G6228:M6228" si="12090">G$191</f>
        <v>Richardson, Vicki</v>
      </c>
      <c r="H6228" s="193" t="str">
        <f t="shared" si="12090"/>
        <v>Herold, Sarah</v>
      </c>
      <c r="I6228" s="193" t="str">
        <f t="shared" si="12090"/>
        <v>TH362</v>
      </c>
      <c r="J6228" s="193" t="str">
        <f t="shared" si="12090"/>
        <v>THE ART OF SHAVING - FL, LLC</v>
      </c>
      <c r="K6228" s="193" t="str">
        <f t="shared" si="12090"/>
        <v>all</v>
      </c>
      <c r="L6228" s="193">
        <f t="shared" si="12090"/>
        <v>0</v>
      </c>
      <c r="M6228" s="193">
        <f t="shared" si="12090"/>
        <v>0</v>
      </c>
      <c r="N6228" s="193" t="str">
        <f t="shared" si="12066"/>
        <v>Small Appliance</v>
      </c>
      <c r="AA6228" s="193">
        <f t="shared" si="11979"/>
        <v>0</v>
      </c>
      <c r="AB6228" s="193" t="str">
        <f t="shared" ref="AB6228" si="12091">AB$191</f>
        <v>Herold, Sarah</v>
      </c>
    </row>
    <row r="6229" spans="1:28" s="188" customFormat="1" ht="17.399999999999999">
      <c r="A6229" s="193" t="str">
        <f t="shared" si="11974"/>
        <v>Small Appliance</v>
      </c>
      <c r="B6229" s="193" t="str">
        <f t="shared" si="11975"/>
        <v>TU161Small Appliance</v>
      </c>
      <c r="C6229" s="193" t="str">
        <f t="shared" si="11976"/>
        <v>Small ApplianceHerold, Sarah</v>
      </c>
      <c r="D6229" s="193"/>
      <c r="E6229" s="193"/>
      <c r="F6229" s="193" t="str">
        <f t="shared" si="11977"/>
        <v>Small ApplianceRichardson, Vicki</v>
      </c>
      <c r="G6229" s="193" t="str">
        <f t="shared" ref="G6229:M6229" si="12092">G$192</f>
        <v>Richardson, Vicki</v>
      </c>
      <c r="H6229" s="193" t="str">
        <f t="shared" si="12092"/>
        <v>Herold, Sarah</v>
      </c>
      <c r="I6229" s="193" t="str">
        <f t="shared" si="12092"/>
        <v>TU161</v>
      </c>
      <c r="J6229" s="193" t="str">
        <f t="shared" si="12092"/>
        <v>TUESDAY MORNING PARTNERS LTD</v>
      </c>
      <c r="K6229" s="193" t="str">
        <f t="shared" si="12092"/>
        <v>all</v>
      </c>
      <c r="L6229" s="193">
        <f t="shared" si="12092"/>
        <v>0</v>
      </c>
      <c r="M6229" s="193">
        <f t="shared" si="12092"/>
        <v>0</v>
      </c>
      <c r="N6229" s="193" t="str">
        <f t="shared" si="12066"/>
        <v>Small Appliance</v>
      </c>
      <c r="AA6229" s="193">
        <f t="shared" si="11979"/>
        <v>0</v>
      </c>
      <c r="AB6229" s="193" t="str">
        <f t="shared" ref="AB6229" si="12093">AB$192</f>
        <v>Herold, Sarah</v>
      </c>
    </row>
    <row r="6230" spans="1:28" s="188" customFormat="1" ht="17.399999999999999">
      <c r="A6230" s="193" t="str">
        <f t="shared" si="11974"/>
        <v>Small Appliance</v>
      </c>
      <c r="B6230" s="193" t="str">
        <f t="shared" si="11975"/>
        <v>UL220Small Appliance</v>
      </c>
      <c r="C6230" s="193" t="str">
        <f t="shared" si="11976"/>
        <v>Small ApplianceHerold, Sarah</v>
      </c>
      <c r="D6230" s="193"/>
      <c r="E6230" s="193"/>
      <c r="F6230" s="193" t="str">
        <f t="shared" si="11977"/>
        <v>Small ApplianceRichardson, Vicki</v>
      </c>
      <c r="G6230" s="193" t="str">
        <f t="shared" ref="G6230:M6230" si="12094">G$193</f>
        <v>Richardson, Vicki</v>
      </c>
      <c r="H6230" s="193" t="str">
        <f t="shared" si="12094"/>
        <v>Herold, Sarah</v>
      </c>
      <c r="I6230" s="193" t="str">
        <f t="shared" si="12094"/>
        <v>UL220</v>
      </c>
      <c r="J6230" s="193" t="str">
        <f t="shared" si="12094"/>
        <v>ULTA SALON</v>
      </c>
      <c r="K6230" s="193" t="str">
        <f t="shared" si="12094"/>
        <v>all</v>
      </c>
      <c r="L6230" s="193">
        <f t="shared" si="12094"/>
        <v>0</v>
      </c>
      <c r="M6230" s="193">
        <f t="shared" si="12094"/>
        <v>0</v>
      </c>
      <c r="N6230" s="193" t="str">
        <f t="shared" si="12066"/>
        <v>Small Appliance</v>
      </c>
      <c r="AA6230" s="193">
        <f t="shared" si="11979"/>
        <v>0</v>
      </c>
      <c r="AB6230" s="193" t="str">
        <f t="shared" ref="AB6230" si="12095">AB$193</f>
        <v>Herold, Sarah</v>
      </c>
    </row>
    <row r="6231" spans="1:28" s="188" customFormat="1" ht="17.399999999999999">
      <c r="A6231" s="193" t="str">
        <f t="shared" si="11974"/>
        <v>Small Appliance</v>
      </c>
      <c r="B6231" s="193" t="str">
        <f t="shared" si="11975"/>
        <v>VI277Small Appliance</v>
      </c>
      <c r="C6231" s="193" t="str">
        <f t="shared" si="11976"/>
        <v>Small ApplianceHerold, Sarah</v>
      </c>
      <c r="D6231" s="193"/>
      <c r="E6231" s="193"/>
      <c r="F6231" s="193" t="str">
        <f t="shared" si="11977"/>
        <v>Small ApplianceRichardson, Vicki</v>
      </c>
      <c r="G6231" s="193" t="str">
        <f t="shared" ref="G6231:M6231" si="12096">G$194</f>
        <v>Richardson, Vicki</v>
      </c>
      <c r="H6231" s="193" t="str">
        <f t="shared" si="12096"/>
        <v>Herold, Sarah</v>
      </c>
      <c r="I6231" s="193" t="str">
        <f t="shared" si="12096"/>
        <v>VI277</v>
      </c>
      <c r="J6231" s="193" t="str">
        <f t="shared" si="12096"/>
        <v>VINTAGE DISTRIBUTION &amp; SALON SERVIC</v>
      </c>
      <c r="K6231" s="193" t="str">
        <f t="shared" si="12096"/>
        <v>all</v>
      </c>
      <c r="L6231" s="193" t="str">
        <f t="shared" si="12096"/>
        <v>Jay Halaby &amp; Assoc</v>
      </c>
      <c r="M6231" s="193" t="str">
        <f t="shared" si="12096"/>
        <v>Beauty</v>
      </c>
      <c r="N6231" s="193" t="str">
        <f t="shared" si="12066"/>
        <v>Small Appliance</v>
      </c>
      <c r="AA6231" s="193">
        <f t="shared" si="11979"/>
        <v>0</v>
      </c>
      <c r="AB6231" s="193" t="str">
        <f t="shared" ref="AB6231" si="12097">AB$194</f>
        <v>Herold, Sarah</v>
      </c>
    </row>
    <row r="6232" spans="1:28" s="188" customFormat="1" ht="17.399999999999999">
      <c r="A6232" s="193" t="str">
        <f t="shared" si="11974"/>
        <v>Small Appliance</v>
      </c>
      <c r="B6232" s="193" t="str">
        <f t="shared" si="11975"/>
        <v>WA596Small Appliance</v>
      </c>
      <c r="C6232" s="193" t="str">
        <f t="shared" si="11976"/>
        <v>Small ApplianceHerold, Sarah</v>
      </c>
      <c r="D6232" s="193"/>
      <c r="E6232" s="193"/>
      <c r="F6232" s="193" t="str">
        <f t="shared" si="11977"/>
        <v>Small ApplianceRichardson, Vicki</v>
      </c>
      <c r="G6232" s="193" t="str">
        <f t="shared" ref="G6232:M6232" si="12098">G$195</f>
        <v>Richardson, Vicki</v>
      </c>
      <c r="H6232" s="193" t="str">
        <f t="shared" si="12098"/>
        <v>Herold, Sarah</v>
      </c>
      <c r="I6232" s="193" t="str">
        <f t="shared" si="12098"/>
        <v>WA596</v>
      </c>
      <c r="J6232" s="193" t="str">
        <f t="shared" si="12098"/>
        <v>WALGREENS.COM</v>
      </c>
      <c r="K6232" s="193" t="str">
        <f t="shared" si="12098"/>
        <v>all</v>
      </c>
      <c r="L6232" s="193">
        <f t="shared" si="12098"/>
        <v>0</v>
      </c>
      <c r="M6232" s="193">
        <f t="shared" si="12098"/>
        <v>0</v>
      </c>
      <c r="N6232" s="193" t="str">
        <f t="shared" si="12066"/>
        <v>Small Appliance</v>
      </c>
      <c r="AA6232" s="193">
        <f t="shared" si="11979"/>
        <v>0</v>
      </c>
      <c r="AB6232" s="193" t="str">
        <f t="shared" ref="AB6232" si="12099">AB$195</f>
        <v>Herold, Sarah</v>
      </c>
    </row>
    <row r="6233" spans="1:28" s="188" customFormat="1" ht="17.399999999999999">
      <c r="A6233" s="193" t="str">
        <f t="shared" si="11974"/>
        <v>Small Appliance</v>
      </c>
      <c r="B6233" s="193" t="str">
        <f t="shared" si="11975"/>
        <v>WI196Small Appliance</v>
      </c>
      <c r="C6233" s="193" t="str">
        <f t="shared" si="11976"/>
        <v>Small ApplianceHerold, Sarah</v>
      </c>
      <c r="D6233" s="193"/>
      <c r="E6233" s="193"/>
      <c r="F6233" s="193" t="str">
        <f t="shared" si="11977"/>
        <v>Small ApplianceRichardson, Vicki</v>
      </c>
      <c r="G6233" s="193" t="str">
        <f t="shared" ref="G6233:M6233" si="12100">G$196</f>
        <v>Richardson, Vicki</v>
      </c>
      <c r="H6233" s="193" t="str">
        <f t="shared" si="12100"/>
        <v>Herold, Sarah</v>
      </c>
      <c r="I6233" s="193" t="str">
        <f t="shared" si="12100"/>
        <v>WI196</v>
      </c>
      <c r="J6233" s="193" t="str">
        <f t="shared" si="12100"/>
        <v>WILLIAM MARVY COMPANY</v>
      </c>
      <c r="K6233" s="193" t="str">
        <f t="shared" si="12100"/>
        <v>all</v>
      </c>
      <c r="L6233" s="193" t="str">
        <f t="shared" si="12100"/>
        <v>Jay Halaby &amp; Assoc</v>
      </c>
      <c r="M6233" s="193" t="str">
        <f t="shared" si="12100"/>
        <v>Beauty</v>
      </c>
      <c r="N6233" s="193" t="str">
        <f t="shared" si="12066"/>
        <v>Small Appliance</v>
      </c>
      <c r="AA6233" s="193">
        <f t="shared" si="11979"/>
        <v>0</v>
      </c>
      <c r="AB6233" s="193" t="str">
        <f t="shared" ref="AB6233" si="12101">AB$196</f>
        <v>Herold, Sarah</v>
      </c>
    </row>
    <row r="6234" spans="1:28" s="188" customFormat="1" ht="17.399999999999999">
      <c r="A6234" s="193" t="str">
        <f t="shared" si="11974"/>
        <v>Small Appliance</v>
      </c>
      <c r="B6234" s="193" t="str">
        <f t="shared" si="11975"/>
        <v>CR366Small Appliance</v>
      </c>
      <c r="C6234" s="193" t="str">
        <f t="shared" si="11976"/>
        <v>Small ApplianceHerold, Sarah</v>
      </c>
      <c r="D6234" s="193"/>
      <c r="E6234" s="193"/>
      <c r="F6234" s="193" t="str">
        <f t="shared" si="11977"/>
        <v>Small ApplianceRichardson, Vicki</v>
      </c>
      <c r="G6234" s="193" t="str">
        <f t="shared" ref="G6234:M6234" si="12102">G$197</f>
        <v>Richardson, Vicki</v>
      </c>
      <c r="H6234" s="193" t="str">
        <f t="shared" si="12102"/>
        <v>Herold, Sarah</v>
      </c>
      <c r="I6234" s="193" t="str">
        <f t="shared" si="12102"/>
        <v>CR366</v>
      </c>
      <c r="J6234" s="193" t="str">
        <f t="shared" si="12102"/>
        <v>CREDIBLE CULTURE</v>
      </c>
      <c r="K6234" s="193" t="str">
        <f t="shared" si="12102"/>
        <v>all</v>
      </c>
      <c r="L6234" s="193">
        <f t="shared" si="12102"/>
        <v>0</v>
      </c>
      <c r="M6234" s="193" t="str">
        <f t="shared" si="12102"/>
        <v>Beauty</v>
      </c>
      <c r="N6234" s="193" t="str">
        <f t="shared" si="12066"/>
        <v>Small Appliance</v>
      </c>
      <c r="AA6234" s="193">
        <f t="shared" si="11979"/>
        <v>0</v>
      </c>
      <c r="AB6234" s="193" t="str">
        <f t="shared" ref="AB6234" si="12103">AB$197</f>
        <v>Herold, Sarah</v>
      </c>
    </row>
    <row r="6235" spans="1:28" s="188" customFormat="1" ht="17.399999999999999">
      <c r="A6235" s="193" t="str">
        <f t="shared" si="11974"/>
        <v>Small Appliance</v>
      </c>
      <c r="B6235" s="193" t="str">
        <f t="shared" si="11975"/>
        <v>VE242Small Appliance</v>
      </c>
      <c r="C6235" s="193" t="str">
        <f t="shared" si="11976"/>
        <v>Small ApplianceHerold, Sarah</v>
      </c>
      <c r="D6235" s="193"/>
      <c r="E6235" s="193"/>
      <c r="F6235" s="193" t="str">
        <f t="shared" si="11977"/>
        <v>Small ApplianceRichardson, Vicki</v>
      </c>
      <c r="G6235" s="193" t="str">
        <f t="shared" ref="G6235:M6235" si="12104">G$198</f>
        <v>Richardson, Vicki</v>
      </c>
      <c r="H6235" s="193" t="str">
        <f t="shared" si="12104"/>
        <v>Herold, Sarah</v>
      </c>
      <c r="I6235" s="193" t="str">
        <f t="shared" si="12104"/>
        <v>VE242</v>
      </c>
      <c r="J6235" s="193" t="str">
        <f t="shared" si="12104"/>
        <v>VECINA BEAUTY SUPPLY INC</v>
      </c>
      <c r="K6235" s="193" t="str">
        <f t="shared" si="12104"/>
        <v>all</v>
      </c>
      <c r="L6235" s="193">
        <f t="shared" si="12104"/>
        <v>0</v>
      </c>
      <c r="M6235" s="193" t="str">
        <f t="shared" si="12104"/>
        <v>Beauty</v>
      </c>
      <c r="N6235" s="193" t="str">
        <f t="shared" si="12066"/>
        <v>Small Appliance</v>
      </c>
      <c r="AA6235" s="193">
        <f t="shared" si="11979"/>
        <v>0</v>
      </c>
      <c r="AB6235" s="193" t="str">
        <f t="shared" ref="AB6235" si="12105">AB$198</f>
        <v>Herold, Sarah</v>
      </c>
    </row>
    <row r="6236" spans="1:28" s="188" customFormat="1" ht="17.399999999999999">
      <c r="A6236" s="193" t="str">
        <f t="shared" si="11974"/>
        <v>Small Appliance</v>
      </c>
      <c r="B6236" s="193" t="str">
        <f t="shared" si="11975"/>
        <v>0Small Appliance</v>
      </c>
      <c r="C6236" s="193" t="str">
        <f t="shared" si="11976"/>
        <v>Small Appliance0</v>
      </c>
      <c r="D6236" s="193"/>
      <c r="E6236" s="193"/>
      <c r="F6236" s="193" t="str">
        <f t="shared" si="11977"/>
        <v>Small Appliance0</v>
      </c>
      <c r="G6236" s="193">
        <f t="shared" ref="G6236:M6236" si="12106">G$199</f>
        <v>0</v>
      </c>
      <c r="H6236" s="193">
        <f t="shared" si="12106"/>
        <v>0</v>
      </c>
      <c r="I6236" s="193">
        <f t="shared" si="12106"/>
        <v>0</v>
      </c>
      <c r="J6236" s="193">
        <f t="shared" si="12106"/>
        <v>0</v>
      </c>
      <c r="K6236" s="193">
        <f t="shared" si="12106"/>
        <v>0</v>
      </c>
      <c r="L6236" s="193">
        <f t="shared" si="12106"/>
        <v>0</v>
      </c>
      <c r="M6236" s="193">
        <f t="shared" si="12106"/>
        <v>0</v>
      </c>
      <c r="N6236" s="193" t="str">
        <f t="shared" si="12066"/>
        <v>Small Appliance</v>
      </c>
      <c r="AA6236" s="193">
        <f t="shared" si="11979"/>
        <v>0</v>
      </c>
      <c r="AB6236" s="193">
        <f t="shared" ref="AB6236" si="12107">AB$199</f>
        <v>0</v>
      </c>
    </row>
    <row r="6237" spans="1:28" s="188" customFormat="1" ht="17.399999999999999">
      <c r="A6237" s="193" t="str">
        <f t="shared" ref="A6237:A6300" si="12108">T$20</f>
        <v>Small Appliance</v>
      </c>
      <c r="B6237" s="193" t="str">
        <f t="shared" ref="B6237:B6300" si="12109">CONCATENATE(I6237,A6237)</f>
        <v>0Small Appliance</v>
      </c>
      <c r="C6237" s="193" t="str">
        <f t="shared" ref="C6237:C6300" si="12110">CONCATENATE(A6237,H6237)</f>
        <v>Small Appliance0</v>
      </c>
      <c r="D6237" s="193"/>
      <c r="E6237" s="193"/>
      <c r="F6237" s="193" t="str">
        <f t="shared" ref="F6237:F6300" si="12111">CONCATENATE(A6237,G6237)</f>
        <v>Small Appliance0</v>
      </c>
      <c r="G6237" s="193">
        <f t="shared" ref="G6237:M6237" si="12112">G$200</f>
        <v>0</v>
      </c>
      <c r="H6237" s="193">
        <f t="shared" si="12112"/>
        <v>0</v>
      </c>
      <c r="I6237" s="193">
        <f t="shared" si="12112"/>
        <v>0</v>
      </c>
      <c r="J6237" s="193">
        <f t="shared" si="12112"/>
        <v>0</v>
      </c>
      <c r="K6237" s="193">
        <f t="shared" si="12112"/>
        <v>0</v>
      </c>
      <c r="L6237" s="193">
        <f t="shared" si="12112"/>
        <v>0</v>
      </c>
      <c r="M6237" s="193">
        <f t="shared" si="12112"/>
        <v>0</v>
      </c>
      <c r="N6237" s="193" t="str">
        <f t="shared" si="12066"/>
        <v>Small Appliance</v>
      </c>
      <c r="AA6237" s="193">
        <f t="shared" ref="AA6237:AA6300" si="12113">AT$20</f>
        <v>0</v>
      </c>
      <c r="AB6237" s="193">
        <f t="shared" ref="AB6237" si="12114">AB$200</f>
        <v>0</v>
      </c>
    </row>
    <row r="6238" spans="1:28" s="188" customFormat="1" ht="17.399999999999999">
      <c r="A6238" s="193" t="str">
        <f t="shared" si="12108"/>
        <v>Small Appliance</v>
      </c>
      <c r="B6238" s="193" t="str">
        <f t="shared" si="12109"/>
        <v>0Small Appliance</v>
      </c>
      <c r="C6238" s="193" t="str">
        <f t="shared" si="12110"/>
        <v>Small Appliance0</v>
      </c>
      <c r="D6238" s="193"/>
      <c r="E6238" s="193"/>
      <c r="F6238" s="193" t="str">
        <f t="shared" si="12111"/>
        <v>Small Appliance0</v>
      </c>
      <c r="G6238" s="193">
        <f t="shared" ref="G6238:M6238" si="12115">G$201</f>
        <v>0</v>
      </c>
      <c r="H6238" s="193">
        <f t="shared" si="12115"/>
        <v>0</v>
      </c>
      <c r="I6238" s="193">
        <f t="shared" si="12115"/>
        <v>0</v>
      </c>
      <c r="J6238" s="193">
        <f t="shared" si="12115"/>
        <v>0</v>
      </c>
      <c r="K6238" s="193">
        <f t="shared" si="12115"/>
        <v>0</v>
      </c>
      <c r="L6238" s="193">
        <f t="shared" si="12115"/>
        <v>0</v>
      </c>
      <c r="M6238" s="193">
        <f t="shared" si="12115"/>
        <v>0</v>
      </c>
      <c r="N6238" s="193" t="str">
        <f t="shared" si="12066"/>
        <v>Small Appliance</v>
      </c>
      <c r="AA6238" s="193">
        <f t="shared" si="12113"/>
        <v>0</v>
      </c>
      <c r="AB6238" s="193">
        <f t="shared" ref="AB6238" si="12116">AB$201</f>
        <v>0</v>
      </c>
    </row>
    <row r="6239" spans="1:28" s="188" customFormat="1" ht="17.399999999999999">
      <c r="A6239" s="193" t="str">
        <f t="shared" si="12108"/>
        <v>Small Appliance</v>
      </c>
      <c r="B6239" s="193" t="str">
        <f t="shared" si="12109"/>
        <v>0Small Appliance</v>
      </c>
      <c r="C6239" s="193" t="str">
        <f t="shared" si="12110"/>
        <v>Small Appliance0</v>
      </c>
      <c r="D6239" s="193"/>
      <c r="E6239" s="193"/>
      <c r="F6239" s="193" t="str">
        <f t="shared" si="12111"/>
        <v>Small Appliance0</v>
      </c>
      <c r="G6239" s="193">
        <f t="shared" ref="G6239:M6239" si="12117">G$202</f>
        <v>0</v>
      </c>
      <c r="H6239" s="193">
        <f t="shared" si="12117"/>
        <v>0</v>
      </c>
      <c r="I6239" s="193">
        <f t="shared" si="12117"/>
        <v>0</v>
      </c>
      <c r="J6239" s="193">
        <f t="shared" si="12117"/>
        <v>0</v>
      </c>
      <c r="K6239" s="193">
        <f t="shared" si="12117"/>
        <v>0</v>
      </c>
      <c r="L6239" s="193">
        <f t="shared" si="12117"/>
        <v>0</v>
      </c>
      <c r="M6239" s="193">
        <f t="shared" si="12117"/>
        <v>0</v>
      </c>
      <c r="N6239" s="193" t="str">
        <f t="shared" si="12066"/>
        <v>Small Appliance</v>
      </c>
      <c r="AA6239" s="193">
        <f t="shared" si="12113"/>
        <v>0</v>
      </c>
      <c r="AB6239" s="193">
        <f t="shared" ref="AB6239" si="12118">AB$202</f>
        <v>0</v>
      </c>
    </row>
    <row r="6240" spans="1:28" s="188" customFormat="1" ht="17.399999999999999">
      <c r="A6240" s="193" t="str">
        <f t="shared" si="12108"/>
        <v>Small Appliance</v>
      </c>
      <c r="B6240" s="193" t="str">
        <f t="shared" si="12109"/>
        <v>0Small Appliance</v>
      </c>
      <c r="C6240" s="193" t="str">
        <f t="shared" si="12110"/>
        <v>Small Appliance0</v>
      </c>
      <c r="D6240" s="193"/>
      <c r="E6240" s="193"/>
      <c r="F6240" s="193" t="str">
        <f t="shared" si="12111"/>
        <v>Small Appliance0</v>
      </c>
      <c r="G6240" s="193">
        <f t="shared" ref="G6240:M6240" si="12119">G$203</f>
        <v>0</v>
      </c>
      <c r="H6240" s="193">
        <f t="shared" si="12119"/>
        <v>0</v>
      </c>
      <c r="I6240" s="193">
        <f t="shared" si="12119"/>
        <v>0</v>
      </c>
      <c r="J6240" s="193">
        <f t="shared" si="12119"/>
        <v>0</v>
      </c>
      <c r="K6240" s="193">
        <f t="shared" si="12119"/>
        <v>0</v>
      </c>
      <c r="L6240" s="193">
        <f t="shared" si="12119"/>
        <v>0</v>
      </c>
      <c r="M6240" s="193">
        <f t="shared" si="12119"/>
        <v>0</v>
      </c>
      <c r="N6240" s="193" t="str">
        <f t="shared" si="12066"/>
        <v>Small Appliance</v>
      </c>
      <c r="AA6240" s="193">
        <f t="shared" si="12113"/>
        <v>0</v>
      </c>
      <c r="AB6240" s="193">
        <f t="shared" ref="AB6240" si="12120">AB$203</f>
        <v>0</v>
      </c>
    </row>
    <row r="6241" spans="1:28" s="188" customFormat="1" ht="17.399999999999999">
      <c r="A6241" s="193" t="str">
        <f t="shared" si="12108"/>
        <v>Small Appliance</v>
      </c>
      <c r="B6241" s="193" t="str">
        <f t="shared" si="12109"/>
        <v>0Small Appliance</v>
      </c>
      <c r="C6241" s="193" t="str">
        <f t="shared" si="12110"/>
        <v>Small Appliance0</v>
      </c>
      <c r="D6241" s="193"/>
      <c r="E6241" s="193"/>
      <c r="F6241" s="193" t="str">
        <f t="shared" si="12111"/>
        <v>Small Appliance0</v>
      </c>
      <c r="G6241" s="193">
        <f t="shared" ref="G6241:M6241" si="12121">G$204</f>
        <v>0</v>
      </c>
      <c r="H6241" s="193">
        <f t="shared" si="12121"/>
        <v>0</v>
      </c>
      <c r="I6241" s="193">
        <f t="shared" si="12121"/>
        <v>0</v>
      </c>
      <c r="J6241" s="193">
        <f t="shared" si="12121"/>
        <v>0</v>
      </c>
      <c r="K6241" s="193">
        <f t="shared" si="12121"/>
        <v>0</v>
      </c>
      <c r="L6241" s="193">
        <f t="shared" si="12121"/>
        <v>0</v>
      </c>
      <c r="M6241" s="193">
        <f t="shared" si="12121"/>
        <v>0</v>
      </c>
      <c r="N6241" s="193" t="str">
        <f t="shared" si="12066"/>
        <v>Small Appliance</v>
      </c>
      <c r="AA6241" s="193">
        <f t="shared" si="12113"/>
        <v>0</v>
      </c>
      <c r="AB6241" s="193">
        <f t="shared" ref="AB6241" si="12122">AB$204</f>
        <v>0</v>
      </c>
    </row>
    <row r="6242" spans="1:28" s="188" customFormat="1" ht="17.399999999999999">
      <c r="A6242" s="193" t="str">
        <f t="shared" si="12108"/>
        <v>Small Appliance</v>
      </c>
      <c r="B6242" s="193" t="str">
        <f t="shared" si="12109"/>
        <v>AB045Small Appliance</v>
      </c>
      <c r="C6242" s="193" t="str">
        <f t="shared" si="12110"/>
        <v>Small ApplianceJames, Greg</v>
      </c>
      <c r="D6242" s="193"/>
      <c r="E6242" s="193"/>
      <c r="F6242" s="193" t="str">
        <f t="shared" si="12111"/>
        <v>Small ApplianceRichardson, Vicki</v>
      </c>
      <c r="G6242" s="193" t="str">
        <f t="shared" ref="G6242:M6242" si="12123">G$205</f>
        <v>Richardson, Vicki</v>
      </c>
      <c r="H6242" s="193" t="str">
        <f t="shared" si="12123"/>
        <v>James, Greg</v>
      </c>
      <c r="I6242" s="193" t="str">
        <f t="shared" si="12123"/>
        <v>AB045</v>
      </c>
      <c r="J6242" s="193" t="str">
        <f t="shared" si="12123"/>
        <v>ABT ELECTRONICS</v>
      </c>
      <c r="K6242" s="193" t="str">
        <f t="shared" si="12123"/>
        <v>all</v>
      </c>
      <c r="L6242" s="193">
        <f t="shared" si="12123"/>
        <v>0</v>
      </c>
      <c r="M6242" s="193">
        <f t="shared" si="12123"/>
        <v>0</v>
      </c>
      <c r="N6242" s="193" t="str">
        <f t="shared" si="12066"/>
        <v>Small Appliance</v>
      </c>
      <c r="AA6242" s="193">
        <f t="shared" si="12113"/>
        <v>0</v>
      </c>
      <c r="AB6242" s="193" t="str">
        <f t="shared" ref="AB6242" si="12124">AB$205</f>
        <v>James, Greg</v>
      </c>
    </row>
    <row r="6243" spans="1:28" s="188" customFormat="1" ht="17.399999999999999">
      <c r="A6243" s="193" t="str">
        <f t="shared" si="12108"/>
        <v>Small Appliance</v>
      </c>
      <c r="B6243" s="193" t="str">
        <f t="shared" si="12109"/>
        <v>AB235Small Appliance</v>
      </c>
      <c r="C6243" s="193" t="str">
        <f t="shared" si="12110"/>
        <v>Small ApplianceJames, Greg</v>
      </c>
      <c r="D6243" s="193"/>
      <c r="E6243" s="193"/>
      <c r="F6243" s="193" t="str">
        <f t="shared" si="12111"/>
        <v>Small ApplianceRichardson, Vicki</v>
      </c>
      <c r="G6243" s="193" t="str">
        <f t="shared" ref="G6243:M6243" si="12125">G$206</f>
        <v>Richardson, Vicki</v>
      </c>
      <c r="H6243" s="193" t="str">
        <f t="shared" si="12125"/>
        <v>James, Greg</v>
      </c>
      <c r="I6243" s="193" t="str">
        <f t="shared" si="12125"/>
        <v>AB235</v>
      </c>
      <c r="J6243" s="193" t="str">
        <f t="shared" si="12125"/>
        <v>ABC APPLIANCE</v>
      </c>
      <c r="K6243" s="193" t="str">
        <f t="shared" si="12125"/>
        <v>all</v>
      </c>
      <c r="L6243" s="193">
        <f t="shared" si="12125"/>
        <v>0</v>
      </c>
      <c r="M6243" s="193">
        <f t="shared" si="12125"/>
        <v>0</v>
      </c>
      <c r="N6243" s="193" t="str">
        <f t="shared" si="12066"/>
        <v>Small Appliance</v>
      </c>
      <c r="AA6243" s="193">
        <f t="shared" si="12113"/>
        <v>0</v>
      </c>
      <c r="AB6243" s="193" t="str">
        <f t="shared" ref="AB6243" si="12126">AB$206</f>
        <v>James, Greg</v>
      </c>
    </row>
    <row r="6244" spans="1:28" s="188" customFormat="1" ht="17.399999999999999">
      <c r="A6244" s="193" t="str">
        <f t="shared" si="12108"/>
        <v>Small Appliance</v>
      </c>
      <c r="B6244" s="193" t="str">
        <f t="shared" si="12109"/>
        <v>BI001Small Appliance</v>
      </c>
      <c r="C6244" s="193" t="str">
        <f t="shared" si="12110"/>
        <v>Small ApplianceJames, Greg</v>
      </c>
      <c r="D6244" s="193"/>
      <c r="E6244" s="193"/>
      <c r="F6244" s="193" t="str">
        <f t="shared" si="12111"/>
        <v>Small ApplianceRichardson, Vicki</v>
      </c>
      <c r="G6244" s="193" t="str">
        <f t="shared" ref="G6244:M6244" si="12127">G$207</f>
        <v>Richardson, Vicki</v>
      </c>
      <c r="H6244" s="193" t="str">
        <f t="shared" si="12127"/>
        <v>James, Greg</v>
      </c>
      <c r="I6244" s="193" t="str">
        <f t="shared" si="12127"/>
        <v>BI001</v>
      </c>
      <c r="J6244" s="193" t="str">
        <f t="shared" si="12127"/>
        <v>BI-MART</v>
      </c>
      <c r="K6244" s="193" t="str">
        <f t="shared" si="12127"/>
        <v>all</v>
      </c>
      <c r="L6244" s="193">
        <f t="shared" si="12127"/>
        <v>0</v>
      </c>
      <c r="M6244" s="193">
        <f t="shared" si="12127"/>
        <v>0</v>
      </c>
      <c r="N6244" s="193" t="str">
        <f t="shared" si="12066"/>
        <v>Small Appliance</v>
      </c>
      <c r="AA6244" s="193">
        <f t="shared" si="12113"/>
        <v>0</v>
      </c>
      <c r="AB6244" s="193" t="str">
        <f t="shared" ref="AB6244" si="12128">AB$207</f>
        <v>James, Greg</v>
      </c>
    </row>
    <row r="6245" spans="1:28" s="188" customFormat="1" ht="17.399999999999999">
      <c r="A6245" s="193" t="str">
        <f t="shared" si="12108"/>
        <v>Small Appliance</v>
      </c>
      <c r="B6245" s="193" t="str">
        <f t="shared" si="12109"/>
        <v>FR195Small Appliance</v>
      </c>
      <c r="C6245" s="193" t="str">
        <f t="shared" si="12110"/>
        <v>Small ApplianceJames, Greg</v>
      </c>
      <c r="D6245" s="193"/>
      <c r="E6245" s="193"/>
      <c r="F6245" s="193" t="str">
        <f t="shared" si="12111"/>
        <v>Small ApplianceRichardson, Vicki</v>
      </c>
      <c r="G6245" s="193" t="str">
        <f t="shared" ref="G6245:M6245" si="12129">G$208</f>
        <v>Richardson, Vicki</v>
      </c>
      <c r="H6245" s="193" t="str">
        <f t="shared" si="12129"/>
        <v>James, Greg</v>
      </c>
      <c r="I6245" s="193" t="str">
        <f t="shared" si="12129"/>
        <v>FR195</v>
      </c>
      <c r="J6245" s="193" t="str">
        <f t="shared" si="12129"/>
        <v>FRY'S ELECTRONICS</v>
      </c>
      <c r="K6245" s="193" t="str">
        <f t="shared" si="12129"/>
        <v>all</v>
      </c>
      <c r="L6245" s="193">
        <f t="shared" si="12129"/>
        <v>0</v>
      </c>
      <c r="M6245" s="193">
        <f t="shared" si="12129"/>
        <v>0</v>
      </c>
      <c r="N6245" s="193" t="str">
        <f t="shared" si="12066"/>
        <v>Small Appliance</v>
      </c>
      <c r="AA6245" s="193">
        <f t="shared" si="12113"/>
        <v>0</v>
      </c>
      <c r="AB6245" s="193" t="str">
        <f t="shared" ref="AB6245" si="12130">AB$208</f>
        <v>James, Greg</v>
      </c>
    </row>
    <row r="6246" spans="1:28" s="188" customFormat="1" ht="17.399999999999999">
      <c r="A6246" s="193" t="str">
        <f t="shared" si="12108"/>
        <v>Small Appliance</v>
      </c>
      <c r="B6246" s="193" t="str">
        <f t="shared" si="12109"/>
        <v>PR976Small Appliance</v>
      </c>
      <c r="C6246" s="193" t="str">
        <f t="shared" si="12110"/>
        <v>Small ApplianceJames, Greg</v>
      </c>
      <c r="D6246" s="193"/>
      <c r="E6246" s="193"/>
      <c r="F6246" s="193" t="str">
        <f t="shared" si="12111"/>
        <v>Small ApplianceRichardson, Vicki</v>
      </c>
      <c r="G6246" s="193" t="str">
        <f t="shared" ref="G6246:M6246" si="12131">G$209</f>
        <v>Richardson, Vicki</v>
      </c>
      <c r="H6246" s="193" t="str">
        <f t="shared" si="12131"/>
        <v>James, Greg</v>
      </c>
      <c r="I6246" s="193" t="str">
        <f t="shared" si="12131"/>
        <v>PR976</v>
      </c>
      <c r="J6246" s="193" t="str">
        <f t="shared" si="12131"/>
        <v>PROGRESSIVE GROUP OF INSURANCE CO</v>
      </c>
      <c r="K6246" s="193" t="str">
        <f t="shared" si="12131"/>
        <v>all</v>
      </c>
      <c r="L6246" s="193">
        <f t="shared" si="12131"/>
        <v>0</v>
      </c>
      <c r="M6246" s="193">
        <f t="shared" si="12131"/>
        <v>0</v>
      </c>
      <c r="N6246" s="193" t="str">
        <f t="shared" si="12066"/>
        <v>Small Appliance</v>
      </c>
      <c r="AA6246" s="193">
        <f t="shared" si="12113"/>
        <v>0</v>
      </c>
      <c r="AB6246" s="193" t="str">
        <f t="shared" ref="AB6246" si="12132">AB$209</f>
        <v>James, Greg</v>
      </c>
    </row>
    <row r="6247" spans="1:28" s="188" customFormat="1" ht="17.399999999999999">
      <c r="A6247" s="193" t="str">
        <f t="shared" si="12108"/>
        <v>Small Appliance</v>
      </c>
      <c r="B6247" s="193" t="str">
        <f t="shared" si="12109"/>
        <v>ME035Small Appliance</v>
      </c>
      <c r="C6247" s="193" t="str">
        <f t="shared" si="12110"/>
        <v>Small ApplianceJames, Greg</v>
      </c>
      <c r="D6247" s="193"/>
      <c r="E6247" s="193"/>
      <c r="F6247" s="193" t="str">
        <f t="shared" si="12111"/>
        <v>Small ApplianceRichardson, Vicki</v>
      </c>
      <c r="G6247" s="193" t="str">
        <f t="shared" ref="G6247:M6247" si="12133">G$210</f>
        <v>Richardson, Vicki</v>
      </c>
      <c r="H6247" s="193" t="str">
        <f t="shared" si="12133"/>
        <v>James, Greg</v>
      </c>
      <c r="I6247" s="193" t="str">
        <f t="shared" si="12133"/>
        <v>ME035</v>
      </c>
      <c r="J6247" s="193" t="str">
        <f t="shared" si="12133"/>
        <v>FRED MEYER</v>
      </c>
      <c r="K6247" s="193" t="str">
        <f t="shared" si="12133"/>
        <v>all</v>
      </c>
      <c r="L6247" s="193">
        <f t="shared" si="12133"/>
        <v>0</v>
      </c>
      <c r="M6247" s="193">
        <f t="shared" si="12133"/>
        <v>0</v>
      </c>
      <c r="N6247" s="193" t="str">
        <f t="shared" si="12066"/>
        <v>Small Appliance</v>
      </c>
      <c r="AA6247" s="193">
        <f t="shared" si="12113"/>
        <v>0</v>
      </c>
      <c r="AB6247" s="193" t="str">
        <f t="shared" ref="AB6247" si="12134">AB$210</f>
        <v>James, Greg</v>
      </c>
    </row>
    <row r="6248" spans="1:28" s="188" customFormat="1" ht="17.399999999999999">
      <c r="A6248" s="193" t="str">
        <f t="shared" si="12108"/>
        <v>Small Appliance</v>
      </c>
      <c r="B6248" s="193" t="str">
        <f t="shared" si="12109"/>
        <v>ME170Small Appliance</v>
      </c>
      <c r="C6248" s="193" t="str">
        <f t="shared" si="12110"/>
        <v>Small ApplianceJames, Greg</v>
      </c>
      <c r="D6248" s="193"/>
      <c r="E6248" s="193"/>
      <c r="F6248" s="193" t="str">
        <f t="shared" si="12111"/>
        <v>Small ApplianceRichardson, Vicki</v>
      </c>
      <c r="G6248" s="193" t="str">
        <f t="shared" ref="G6248:M6248" si="12135">G$211</f>
        <v>Richardson, Vicki</v>
      </c>
      <c r="H6248" s="193" t="str">
        <f t="shared" si="12135"/>
        <v>James, Greg</v>
      </c>
      <c r="I6248" s="193" t="str">
        <f t="shared" si="12135"/>
        <v>ME170</v>
      </c>
      <c r="J6248" s="193" t="str">
        <f t="shared" si="12135"/>
        <v>MEIJERS</v>
      </c>
      <c r="K6248" s="193" t="str">
        <f t="shared" si="12135"/>
        <v>all</v>
      </c>
      <c r="L6248" s="193">
        <f t="shared" si="12135"/>
        <v>0</v>
      </c>
      <c r="M6248" s="193">
        <f t="shared" si="12135"/>
        <v>0</v>
      </c>
      <c r="N6248" s="193" t="str">
        <f t="shared" si="12066"/>
        <v>Small Appliance</v>
      </c>
      <c r="AA6248" s="193">
        <f t="shared" si="12113"/>
        <v>0</v>
      </c>
      <c r="AB6248" s="193" t="str">
        <f t="shared" ref="AB6248" si="12136">AB$211</f>
        <v>James, Greg</v>
      </c>
    </row>
    <row r="6249" spans="1:28" s="188" customFormat="1" ht="17.399999999999999">
      <c r="A6249" s="193" t="str">
        <f t="shared" si="12108"/>
        <v>Small Appliance</v>
      </c>
      <c r="B6249" s="193" t="str">
        <f t="shared" si="12109"/>
        <v>0Small Appliance</v>
      </c>
      <c r="C6249" s="193" t="str">
        <f t="shared" si="12110"/>
        <v>Small Appliance0</v>
      </c>
      <c r="D6249" s="193"/>
      <c r="E6249" s="193"/>
      <c r="F6249" s="193" t="str">
        <f t="shared" si="12111"/>
        <v>Small Appliance0</v>
      </c>
      <c r="G6249" s="193">
        <f t="shared" ref="G6249:M6249" si="12137">G$212</f>
        <v>0</v>
      </c>
      <c r="H6249" s="193">
        <f t="shared" si="12137"/>
        <v>0</v>
      </c>
      <c r="I6249" s="193">
        <f t="shared" si="12137"/>
        <v>0</v>
      </c>
      <c r="J6249" s="193">
        <f t="shared" si="12137"/>
        <v>0</v>
      </c>
      <c r="K6249" s="193">
        <f t="shared" si="12137"/>
        <v>0</v>
      </c>
      <c r="L6249" s="193">
        <f t="shared" si="12137"/>
        <v>0</v>
      </c>
      <c r="M6249" s="193">
        <f t="shared" si="12137"/>
        <v>0</v>
      </c>
      <c r="N6249" s="193" t="str">
        <f t="shared" si="12066"/>
        <v>Small Appliance</v>
      </c>
      <c r="AA6249" s="193">
        <f t="shared" si="12113"/>
        <v>0</v>
      </c>
      <c r="AB6249" s="193">
        <f t="shared" ref="AB6249" si="12138">AB$212</f>
        <v>0</v>
      </c>
    </row>
    <row r="6250" spans="1:28" s="188" customFormat="1" ht="17.399999999999999">
      <c r="A6250" s="193" t="str">
        <f t="shared" si="12108"/>
        <v>Small Appliance</v>
      </c>
      <c r="B6250" s="193" t="str">
        <f t="shared" si="12109"/>
        <v>0Small Appliance</v>
      </c>
      <c r="C6250" s="193" t="str">
        <f t="shared" si="12110"/>
        <v>Small Appliance0</v>
      </c>
      <c r="D6250" s="193"/>
      <c r="E6250" s="193"/>
      <c r="F6250" s="193" t="str">
        <f t="shared" si="12111"/>
        <v>Small Appliance0</v>
      </c>
      <c r="G6250" s="193">
        <f t="shared" ref="G6250:M6250" si="12139">G$213</f>
        <v>0</v>
      </c>
      <c r="H6250" s="193">
        <f t="shared" si="12139"/>
        <v>0</v>
      </c>
      <c r="I6250" s="193">
        <f t="shared" si="12139"/>
        <v>0</v>
      </c>
      <c r="J6250" s="193">
        <f t="shared" si="12139"/>
        <v>0</v>
      </c>
      <c r="K6250" s="193">
        <f t="shared" si="12139"/>
        <v>0</v>
      </c>
      <c r="L6250" s="193">
        <f t="shared" si="12139"/>
        <v>0</v>
      </c>
      <c r="M6250" s="193">
        <f t="shared" si="12139"/>
        <v>0</v>
      </c>
      <c r="N6250" s="193" t="str">
        <f t="shared" si="12066"/>
        <v>Small Appliance</v>
      </c>
      <c r="AA6250" s="193">
        <f t="shared" si="12113"/>
        <v>0</v>
      </c>
      <c r="AB6250" s="193">
        <f t="shared" ref="AB6250" si="12140">AB$213</f>
        <v>0</v>
      </c>
    </row>
    <row r="6251" spans="1:28" s="188" customFormat="1" ht="17.399999999999999">
      <c r="A6251" s="193" t="str">
        <f t="shared" si="12108"/>
        <v>Small Appliance</v>
      </c>
      <c r="B6251" s="193" t="str">
        <f t="shared" si="12109"/>
        <v>AD275Small Appliance</v>
      </c>
      <c r="C6251" s="193" t="str">
        <f t="shared" si="12110"/>
        <v>Small ApplianceNagira, Rina</v>
      </c>
      <c r="D6251" s="193"/>
      <c r="E6251" s="193"/>
      <c r="F6251" s="193" t="str">
        <f t="shared" si="12111"/>
        <v>Small ApplianceRichardson, Vicki</v>
      </c>
      <c r="G6251" s="193" t="str">
        <f t="shared" ref="G6251:M6251" si="12141">G$214</f>
        <v>Richardson, Vicki</v>
      </c>
      <c r="H6251" s="193" t="str">
        <f t="shared" si="12141"/>
        <v>Nagira, Rina</v>
      </c>
      <c r="I6251" s="193" t="str">
        <f t="shared" si="12141"/>
        <v>AD275</v>
      </c>
      <c r="J6251" s="193" t="str">
        <f t="shared" si="12141"/>
        <v>LA CURACAO</v>
      </c>
      <c r="K6251" s="193" t="str">
        <f t="shared" si="12141"/>
        <v>all</v>
      </c>
      <c r="L6251" s="193">
        <f t="shared" si="12141"/>
        <v>0</v>
      </c>
      <c r="M6251" s="193">
        <f t="shared" si="12141"/>
        <v>0</v>
      </c>
      <c r="N6251" s="193" t="str">
        <f t="shared" si="12066"/>
        <v>Small Appliance</v>
      </c>
      <c r="AA6251" s="193">
        <f t="shared" si="12113"/>
        <v>0</v>
      </c>
      <c r="AB6251" s="193" t="str">
        <f t="shared" ref="AB6251" si="12142">AB$214</f>
        <v>Nagira, Rina</v>
      </c>
    </row>
    <row r="6252" spans="1:28" s="188" customFormat="1" ht="17.399999999999999">
      <c r="A6252" s="193" t="str">
        <f t="shared" si="12108"/>
        <v>Small Appliance</v>
      </c>
      <c r="B6252" s="193" t="str">
        <f t="shared" si="12109"/>
        <v>DB075Small Appliance</v>
      </c>
      <c r="C6252" s="193" t="str">
        <f t="shared" si="12110"/>
        <v>Small ApplianceNagira, Rina</v>
      </c>
      <c r="D6252" s="193"/>
      <c r="E6252" s="193"/>
      <c r="F6252" s="193" t="str">
        <f t="shared" si="12111"/>
        <v>Small ApplianceRichardson, Vicki</v>
      </c>
      <c r="G6252" s="193" t="str">
        <f t="shared" ref="G6252:M6252" si="12143">G$215</f>
        <v>Richardson, Vicki</v>
      </c>
      <c r="H6252" s="193" t="str">
        <f t="shared" si="12143"/>
        <v>Nagira, Rina</v>
      </c>
      <c r="I6252" s="193" t="str">
        <f t="shared" si="12143"/>
        <v>DB075</v>
      </c>
      <c r="J6252" s="193" t="str">
        <f t="shared" si="12143"/>
        <v>DBL DISTRIBUTING  (INGRAM)</v>
      </c>
      <c r="K6252" s="193" t="str">
        <f t="shared" si="12143"/>
        <v>all</v>
      </c>
      <c r="L6252" s="193">
        <f t="shared" si="12143"/>
        <v>0</v>
      </c>
      <c r="M6252" s="193">
        <f t="shared" si="12143"/>
        <v>0</v>
      </c>
      <c r="N6252" s="193" t="str">
        <f t="shared" si="12066"/>
        <v>Small Appliance</v>
      </c>
      <c r="AA6252" s="193">
        <f t="shared" si="12113"/>
        <v>0</v>
      </c>
      <c r="AB6252" s="193" t="str">
        <f t="shared" ref="AB6252" si="12144">AB$215</f>
        <v>Nagira, Rina</v>
      </c>
    </row>
    <row r="6253" spans="1:28" s="188" customFormat="1" ht="17.399999999999999">
      <c r="A6253" s="193" t="str">
        <f t="shared" si="12108"/>
        <v>Small Appliance</v>
      </c>
      <c r="B6253" s="193" t="str">
        <f t="shared" si="12109"/>
        <v>HA896Small Appliance</v>
      </c>
      <c r="C6253" s="193" t="str">
        <f t="shared" si="12110"/>
        <v>Small ApplianceNagira, Rina</v>
      </c>
      <c r="D6253" s="193"/>
      <c r="E6253" s="193"/>
      <c r="F6253" s="193" t="str">
        <f t="shared" si="12111"/>
        <v>Small ApplianceRichardson, Vicki</v>
      </c>
      <c r="G6253" s="193" t="str">
        <f t="shared" ref="G6253:M6253" si="12145">G$216</f>
        <v>Richardson, Vicki</v>
      </c>
      <c r="H6253" s="193" t="str">
        <f t="shared" si="12145"/>
        <v>Nagira, Rina</v>
      </c>
      <c r="I6253" s="193" t="str">
        <f t="shared" si="12145"/>
        <v>HA896</v>
      </c>
      <c r="J6253" s="193" t="str">
        <f t="shared" si="12145"/>
        <v>HENRY LAMOND COMPANY, LTD.</v>
      </c>
      <c r="K6253" s="193" t="str">
        <f t="shared" si="12145"/>
        <v>all</v>
      </c>
      <c r="L6253" s="193">
        <f t="shared" si="12145"/>
        <v>0</v>
      </c>
      <c r="M6253" s="193">
        <f t="shared" si="12145"/>
        <v>0</v>
      </c>
      <c r="N6253" s="193" t="str">
        <f t="shared" si="12066"/>
        <v>Small Appliance</v>
      </c>
      <c r="AA6253" s="193">
        <f t="shared" si="12113"/>
        <v>0</v>
      </c>
      <c r="AB6253" s="193" t="str">
        <f t="shared" ref="AB6253" si="12146">AB$216</f>
        <v>Nagira, Rina</v>
      </c>
    </row>
    <row r="6254" spans="1:28" s="188" customFormat="1" ht="17.399999999999999">
      <c r="A6254" s="193" t="str">
        <f t="shared" si="12108"/>
        <v>Small Appliance</v>
      </c>
      <c r="B6254" s="193" t="str">
        <f t="shared" si="12109"/>
        <v>PA946Small Appliance</v>
      </c>
      <c r="C6254" s="193" t="str">
        <f t="shared" si="12110"/>
        <v>Small ApplianceNagira, Rina</v>
      </c>
      <c r="D6254" s="193"/>
      <c r="E6254" s="193"/>
      <c r="F6254" s="193" t="str">
        <f t="shared" si="12111"/>
        <v>Small ApplianceRichardson, Vicki</v>
      </c>
      <c r="G6254" s="193" t="str">
        <f t="shared" ref="G6254:M6254" si="12147">G$217</f>
        <v>Richardson, Vicki</v>
      </c>
      <c r="H6254" s="193" t="str">
        <f t="shared" si="12147"/>
        <v>Nagira, Rina</v>
      </c>
      <c r="I6254" s="193" t="str">
        <f t="shared" si="12147"/>
        <v>PA946</v>
      </c>
      <c r="J6254" s="193" t="str">
        <f t="shared" si="12147"/>
        <v>PACIFIC MARKETING ALLIANCE</v>
      </c>
      <c r="K6254" s="193" t="str">
        <f t="shared" si="12147"/>
        <v>all</v>
      </c>
      <c r="L6254" s="193">
        <f t="shared" si="12147"/>
        <v>0</v>
      </c>
      <c r="M6254" s="193">
        <f t="shared" si="12147"/>
        <v>0</v>
      </c>
      <c r="N6254" s="193" t="str">
        <f t="shared" si="12066"/>
        <v>Small Appliance</v>
      </c>
      <c r="AA6254" s="193">
        <f t="shared" si="12113"/>
        <v>0</v>
      </c>
      <c r="AB6254" s="193" t="str">
        <f t="shared" ref="AB6254" si="12148">AB$217</f>
        <v>Nagira, Rina</v>
      </c>
    </row>
    <row r="6255" spans="1:28" s="188" customFormat="1" ht="17.399999999999999">
      <c r="A6255" s="193" t="str">
        <f t="shared" si="12108"/>
        <v>Small Appliance</v>
      </c>
      <c r="B6255" s="193" t="str">
        <f t="shared" si="12109"/>
        <v>UM001Small Appliance</v>
      </c>
      <c r="C6255" s="193" t="str">
        <f t="shared" si="12110"/>
        <v>Small ApplianceNagira, Rina</v>
      </c>
      <c r="D6255" s="193"/>
      <c r="E6255" s="193"/>
      <c r="F6255" s="193" t="str">
        <f t="shared" si="12111"/>
        <v>Small ApplianceRichardson, Vicki</v>
      </c>
      <c r="G6255" s="193" t="str">
        <f t="shared" ref="G6255:M6255" si="12149">G$218</f>
        <v>Richardson, Vicki</v>
      </c>
      <c r="H6255" s="193" t="str">
        <f t="shared" si="12149"/>
        <v>Nagira, Rina</v>
      </c>
      <c r="I6255" s="193" t="str">
        <f t="shared" si="12149"/>
        <v>UM001</v>
      </c>
      <c r="J6255" s="193" t="str">
        <f t="shared" si="12149"/>
        <v>UWAJIMAYA, INC.</v>
      </c>
      <c r="K6255" s="193" t="str">
        <f t="shared" si="12149"/>
        <v>all</v>
      </c>
      <c r="L6255" s="193">
        <f t="shared" si="12149"/>
        <v>0</v>
      </c>
      <c r="M6255" s="193">
        <f t="shared" si="12149"/>
        <v>0</v>
      </c>
      <c r="N6255" s="193" t="str">
        <f t="shared" si="12066"/>
        <v>Small Appliance</v>
      </c>
      <c r="AA6255" s="193">
        <f t="shared" si="12113"/>
        <v>0</v>
      </c>
      <c r="AB6255" s="193" t="str">
        <f t="shared" ref="AB6255" si="12150">AB$218</f>
        <v>Nagira, Rina</v>
      </c>
    </row>
    <row r="6256" spans="1:28" s="188" customFormat="1" ht="17.399999999999999">
      <c r="A6256" s="193" t="str">
        <f t="shared" si="12108"/>
        <v>Small Appliance</v>
      </c>
      <c r="B6256" s="193" t="str">
        <f t="shared" si="12109"/>
        <v>UN696Small Appliance</v>
      </c>
      <c r="C6256" s="193" t="str">
        <f t="shared" si="12110"/>
        <v>Small ApplianceNagira, Rina</v>
      </c>
      <c r="D6256" s="193"/>
      <c r="E6256" s="193"/>
      <c r="F6256" s="193" t="str">
        <f t="shared" si="12111"/>
        <v>Small ApplianceRichardson, Vicki</v>
      </c>
      <c r="G6256" s="193" t="str">
        <f t="shared" ref="G6256:M6256" si="12151">G$219</f>
        <v>Richardson, Vicki</v>
      </c>
      <c r="H6256" s="193" t="str">
        <f t="shared" si="12151"/>
        <v>Nagira, Rina</v>
      </c>
      <c r="I6256" s="193" t="str">
        <f t="shared" si="12151"/>
        <v>UN696</v>
      </c>
      <c r="J6256" s="193" t="str">
        <f t="shared" si="12151"/>
        <v>UNI-KING OF HAWAII, INC</v>
      </c>
      <c r="K6256" s="193" t="str">
        <f t="shared" si="12151"/>
        <v>all</v>
      </c>
      <c r="L6256" s="193">
        <f t="shared" si="12151"/>
        <v>0</v>
      </c>
      <c r="M6256" s="193">
        <f t="shared" si="12151"/>
        <v>0</v>
      </c>
      <c r="N6256" s="193" t="str">
        <f t="shared" si="12066"/>
        <v>Small Appliance</v>
      </c>
      <c r="AA6256" s="193">
        <f t="shared" si="12113"/>
        <v>0</v>
      </c>
      <c r="AB6256" s="193" t="str">
        <f t="shared" ref="AB6256" si="12152">AB$219</f>
        <v>Nagira, Rina</v>
      </c>
    </row>
    <row r="6257" spans="1:28" s="188" customFormat="1" ht="17.399999999999999">
      <c r="A6257" s="193" t="str">
        <f t="shared" si="12108"/>
        <v>Small Appliance</v>
      </c>
      <c r="B6257" s="193" t="str">
        <f t="shared" si="12109"/>
        <v>0Small Appliance</v>
      </c>
      <c r="C6257" s="193" t="str">
        <f t="shared" si="12110"/>
        <v>Small Appliance0</v>
      </c>
      <c r="D6257" s="193"/>
      <c r="E6257" s="193"/>
      <c r="F6257" s="193" t="str">
        <f t="shared" si="12111"/>
        <v>Small Appliance0</v>
      </c>
      <c r="G6257" s="193">
        <f t="shared" ref="G6257:M6257" si="12153">G$220</f>
        <v>0</v>
      </c>
      <c r="H6257" s="193">
        <f t="shared" si="12153"/>
        <v>0</v>
      </c>
      <c r="I6257" s="193">
        <f t="shared" si="12153"/>
        <v>0</v>
      </c>
      <c r="J6257" s="193">
        <f t="shared" si="12153"/>
        <v>0</v>
      </c>
      <c r="K6257" s="193">
        <f t="shared" si="12153"/>
        <v>0</v>
      </c>
      <c r="L6257" s="193">
        <f t="shared" si="12153"/>
        <v>0</v>
      </c>
      <c r="M6257" s="193">
        <f t="shared" si="12153"/>
        <v>0</v>
      </c>
      <c r="N6257" s="193" t="str">
        <f t="shared" si="12066"/>
        <v>Small Appliance</v>
      </c>
      <c r="AA6257" s="193">
        <f t="shared" si="12113"/>
        <v>0</v>
      </c>
      <c r="AB6257" s="193">
        <f t="shared" ref="AB6257" si="12154">AB$220</f>
        <v>0</v>
      </c>
    </row>
    <row r="6258" spans="1:28" s="188" customFormat="1" ht="17.399999999999999">
      <c r="A6258" s="193" t="str">
        <f t="shared" si="12108"/>
        <v>Small Appliance</v>
      </c>
      <c r="B6258" s="193" t="str">
        <f t="shared" si="12109"/>
        <v>0Small Appliance</v>
      </c>
      <c r="C6258" s="193" t="str">
        <f t="shared" si="12110"/>
        <v>Small Appliance0</v>
      </c>
      <c r="D6258" s="193"/>
      <c r="E6258" s="193"/>
      <c r="F6258" s="193" t="str">
        <f t="shared" si="12111"/>
        <v>Small Appliance0</v>
      </c>
      <c r="G6258" s="193">
        <f t="shared" ref="G6258:M6258" si="12155">G$221</f>
        <v>0</v>
      </c>
      <c r="H6258" s="193">
        <f t="shared" si="12155"/>
        <v>0</v>
      </c>
      <c r="I6258" s="193">
        <f t="shared" si="12155"/>
        <v>0</v>
      </c>
      <c r="J6258" s="193">
        <f t="shared" si="12155"/>
        <v>0</v>
      </c>
      <c r="K6258" s="193">
        <f t="shared" si="12155"/>
        <v>0</v>
      </c>
      <c r="L6258" s="193">
        <f t="shared" si="12155"/>
        <v>0</v>
      </c>
      <c r="M6258" s="193">
        <f t="shared" si="12155"/>
        <v>0</v>
      </c>
      <c r="N6258" s="193" t="str">
        <f t="shared" si="12066"/>
        <v>Small Appliance</v>
      </c>
      <c r="AA6258" s="193">
        <f t="shared" si="12113"/>
        <v>0</v>
      </c>
      <c r="AB6258" s="193">
        <f t="shared" ref="AB6258" si="12156">AB$221</f>
        <v>0</v>
      </c>
    </row>
    <row r="6259" spans="1:28" s="188" customFormat="1" ht="17.399999999999999">
      <c r="A6259" s="193" t="str">
        <f t="shared" si="12108"/>
        <v>Small Appliance</v>
      </c>
      <c r="B6259" s="193" t="str">
        <f t="shared" si="12109"/>
        <v>0Small Appliance</v>
      </c>
      <c r="C6259" s="193" t="str">
        <f t="shared" si="12110"/>
        <v>Small Appliance0</v>
      </c>
      <c r="D6259" s="193"/>
      <c r="E6259" s="193"/>
      <c r="F6259" s="193" t="str">
        <f t="shared" si="12111"/>
        <v>Small Appliance0</v>
      </c>
      <c r="G6259" s="193">
        <f t="shared" ref="G6259:M6259" si="12157">G$222</f>
        <v>0</v>
      </c>
      <c r="H6259" s="193">
        <f t="shared" si="12157"/>
        <v>0</v>
      </c>
      <c r="I6259" s="193">
        <f t="shared" si="12157"/>
        <v>0</v>
      </c>
      <c r="J6259" s="193">
        <f t="shared" si="12157"/>
        <v>0</v>
      </c>
      <c r="K6259" s="193">
        <f t="shared" si="12157"/>
        <v>0</v>
      </c>
      <c r="L6259" s="193">
        <f t="shared" si="12157"/>
        <v>0</v>
      </c>
      <c r="M6259" s="193">
        <f t="shared" si="12157"/>
        <v>0</v>
      </c>
      <c r="N6259" s="193" t="str">
        <f t="shared" si="12066"/>
        <v>Small Appliance</v>
      </c>
      <c r="AA6259" s="193">
        <f t="shared" si="12113"/>
        <v>0</v>
      </c>
      <c r="AB6259" s="193">
        <f t="shared" ref="AB6259" si="12158">AB$222</f>
        <v>0</v>
      </c>
    </row>
    <row r="6260" spans="1:28" s="188" customFormat="1" ht="17.399999999999999">
      <c r="A6260" s="193" t="str">
        <f t="shared" si="12108"/>
        <v>Small Appliance</v>
      </c>
      <c r="B6260" s="193" t="str">
        <f t="shared" si="12109"/>
        <v>0Small Appliance</v>
      </c>
      <c r="C6260" s="193" t="str">
        <f t="shared" si="12110"/>
        <v>Small Appliance0</v>
      </c>
      <c r="D6260" s="193"/>
      <c r="E6260" s="193"/>
      <c r="F6260" s="193" t="str">
        <f t="shared" si="12111"/>
        <v>Small Appliance0</v>
      </c>
      <c r="G6260" s="193">
        <f t="shared" ref="G6260:M6260" si="12159">G$223</f>
        <v>0</v>
      </c>
      <c r="H6260" s="193">
        <f t="shared" si="12159"/>
        <v>0</v>
      </c>
      <c r="I6260" s="193">
        <f t="shared" si="12159"/>
        <v>0</v>
      </c>
      <c r="J6260" s="193">
        <f t="shared" si="12159"/>
        <v>0</v>
      </c>
      <c r="K6260" s="193">
        <f t="shared" si="12159"/>
        <v>0</v>
      </c>
      <c r="L6260" s="193">
        <f t="shared" si="12159"/>
        <v>0</v>
      </c>
      <c r="M6260" s="193">
        <f t="shared" si="12159"/>
        <v>0</v>
      </c>
      <c r="N6260" s="193" t="str">
        <f t="shared" si="12066"/>
        <v>Small Appliance</v>
      </c>
      <c r="AA6260" s="193">
        <f t="shared" si="12113"/>
        <v>0</v>
      </c>
      <c r="AB6260" s="193">
        <f t="shared" ref="AB6260" si="12160">AB$223</f>
        <v>0</v>
      </c>
    </row>
    <row r="6261" spans="1:28" s="188" customFormat="1" ht="17.399999999999999">
      <c r="A6261" s="193" t="str">
        <f t="shared" si="12108"/>
        <v>Small Appliance</v>
      </c>
      <c r="B6261" s="193" t="str">
        <f t="shared" si="12109"/>
        <v>0Small Appliance</v>
      </c>
      <c r="C6261" s="193" t="str">
        <f t="shared" si="12110"/>
        <v>Small Appliance0</v>
      </c>
      <c r="D6261" s="193"/>
      <c r="E6261" s="193"/>
      <c r="F6261" s="193" t="str">
        <f t="shared" si="12111"/>
        <v>Small Appliance0</v>
      </c>
      <c r="G6261" s="193">
        <f t="shared" ref="G6261:M6261" si="12161">G$224</f>
        <v>0</v>
      </c>
      <c r="H6261" s="193">
        <f t="shared" si="12161"/>
        <v>0</v>
      </c>
      <c r="I6261" s="193">
        <f t="shared" si="12161"/>
        <v>0</v>
      </c>
      <c r="J6261" s="193">
        <f t="shared" si="12161"/>
        <v>0</v>
      </c>
      <c r="K6261" s="193">
        <f t="shared" si="12161"/>
        <v>0</v>
      </c>
      <c r="L6261" s="193">
        <f t="shared" si="12161"/>
        <v>0</v>
      </c>
      <c r="M6261" s="193">
        <f t="shared" si="12161"/>
        <v>0</v>
      </c>
      <c r="N6261" s="193" t="str">
        <f t="shared" si="12066"/>
        <v>Small Appliance</v>
      </c>
      <c r="AA6261" s="193">
        <f t="shared" si="12113"/>
        <v>0</v>
      </c>
      <c r="AB6261" s="193">
        <f t="shared" ref="AB6261" si="12162">AB$224</f>
        <v>0</v>
      </c>
    </row>
    <row r="6262" spans="1:28" s="188" customFormat="1" ht="17.399999999999999">
      <c r="A6262" s="193" t="str">
        <f t="shared" si="12108"/>
        <v>Small Appliance</v>
      </c>
      <c r="B6262" s="193" t="str">
        <f t="shared" si="12109"/>
        <v>AA427Small Appliance</v>
      </c>
      <c r="C6262" s="193" t="str">
        <f t="shared" si="12110"/>
        <v>Small ApplianceVoss, Bill</v>
      </c>
      <c r="D6262" s="193"/>
      <c r="E6262" s="193"/>
      <c r="F6262" s="193" t="str">
        <f t="shared" si="12111"/>
        <v>Small ApplianceRichardson, Vicki</v>
      </c>
      <c r="G6262" s="193" t="str">
        <f t="shared" ref="G6262:M6262" si="12163">G$225</f>
        <v>Richardson, Vicki</v>
      </c>
      <c r="H6262" s="193" t="str">
        <f t="shared" si="12163"/>
        <v>Voss, Bill</v>
      </c>
      <c r="I6262" s="193" t="str">
        <f t="shared" si="12163"/>
        <v>AA427</v>
      </c>
      <c r="J6262" s="193" t="str">
        <f t="shared" si="12163"/>
        <v>AUDIO DEN LTD</v>
      </c>
      <c r="K6262" s="193" t="str">
        <f t="shared" si="12163"/>
        <v>all</v>
      </c>
      <c r="L6262" s="193">
        <f t="shared" si="12163"/>
        <v>0</v>
      </c>
      <c r="M6262" s="193">
        <f t="shared" si="12163"/>
        <v>0</v>
      </c>
      <c r="N6262" s="193" t="str">
        <f t="shared" si="12066"/>
        <v>Small Appliance</v>
      </c>
      <c r="AA6262" s="193">
        <f t="shared" si="12113"/>
        <v>0</v>
      </c>
      <c r="AB6262" s="193" t="str">
        <f t="shared" ref="AB6262" si="12164">AB$225</f>
        <v>Voss, Bill</v>
      </c>
    </row>
    <row r="6263" spans="1:28" s="188" customFormat="1" ht="17.399999999999999">
      <c r="A6263" s="193" t="str">
        <f t="shared" si="12108"/>
        <v>Small Appliance</v>
      </c>
      <c r="B6263" s="193" t="str">
        <f t="shared" si="12109"/>
        <v>AB577Small Appliance</v>
      </c>
      <c r="C6263" s="193" t="str">
        <f t="shared" si="12110"/>
        <v>Small ApplianceVoss, Bill</v>
      </c>
      <c r="D6263" s="193"/>
      <c r="E6263" s="193"/>
      <c r="F6263" s="193" t="str">
        <f t="shared" si="12111"/>
        <v>Small ApplianceRichardson, Vicki</v>
      </c>
      <c r="G6263" s="193" t="str">
        <f t="shared" ref="G6263:M6263" si="12165">G$226</f>
        <v>Richardson, Vicki</v>
      </c>
      <c r="H6263" s="193" t="str">
        <f t="shared" si="12165"/>
        <v>Voss, Bill</v>
      </c>
      <c r="I6263" s="193" t="str">
        <f t="shared" si="12165"/>
        <v>AB577</v>
      </c>
      <c r="J6263" s="193" t="str">
        <f t="shared" si="12165"/>
        <v>ABSOLUTE AUDIO INC.</v>
      </c>
      <c r="K6263" s="193" t="str">
        <f t="shared" si="12165"/>
        <v>all</v>
      </c>
      <c r="L6263" s="193">
        <f t="shared" si="12165"/>
        <v>0</v>
      </c>
      <c r="M6263" s="193">
        <f t="shared" si="12165"/>
        <v>0</v>
      </c>
      <c r="N6263" s="193" t="str">
        <f t="shared" si="12066"/>
        <v>Small Appliance</v>
      </c>
      <c r="AA6263" s="193">
        <f t="shared" si="12113"/>
        <v>0</v>
      </c>
      <c r="AB6263" s="193" t="str">
        <f t="shared" ref="AB6263" si="12166">AB$226</f>
        <v>Voss, Bill</v>
      </c>
    </row>
    <row r="6264" spans="1:28" s="188" customFormat="1" ht="17.399999999999999">
      <c r="A6264" s="193" t="str">
        <f t="shared" si="12108"/>
        <v>Small Appliance</v>
      </c>
      <c r="B6264" s="193" t="str">
        <f t="shared" si="12109"/>
        <v>AD281Small Appliance</v>
      </c>
      <c r="C6264" s="193" t="str">
        <f t="shared" si="12110"/>
        <v>Small ApplianceVoss, Bill</v>
      </c>
      <c r="D6264" s="193"/>
      <c r="E6264" s="193"/>
      <c r="F6264" s="193" t="str">
        <f t="shared" si="12111"/>
        <v>Small ApplianceRichardson, Vicki</v>
      </c>
      <c r="G6264" s="193" t="str">
        <f t="shared" ref="G6264:M6264" si="12167">G$227</f>
        <v>Richardson, Vicki</v>
      </c>
      <c r="H6264" s="193" t="str">
        <f t="shared" si="12167"/>
        <v>Voss, Bill</v>
      </c>
      <c r="I6264" s="193" t="str">
        <f t="shared" si="12167"/>
        <v>AD281</v>
      </c>
      <c r="J6264" s="193" t="str">
        <f t="shared" si="12167"/>
        <v>ADK AV, LLC</v>
      </c>
      <c r="K6264" s="193" t="str">
        <f t="shared" si="12167"/>
        <v>all</v>
      </c>
      <c r="L6264" s="193">
        <f t="shared" si="12167"/>
        <v>0</v>
      </c>
      <c r="M6264" s="193">
        <f t="shared" si="12167"/>
        <v>0</v>
      </c>
      <c r="N6264" s="193" t="str">
        <f t="shared" si="12066"/>
        <v>Small Appliance</v>
      </c>
      <c r="AA6264" s="193">
        <f t="shared" si="12113"/>
        <v>0</v>
      </c>
      <c r="AB6264" s="193" t="str">
        <f t="shared" ref="AB6264" si="12168">AB$227</f>
        <v>Voss, Bill</v>
      </c>
    </row>
    <row r="6265" spans="1:28" s="188" customFormat="1" ht="17.399999999999999">
      <c r="A6265" s="193" t="str">
        <f t="shared" si="12108"/>
        <v>Small Appliance</v>
      </c>
      <c r="B6265" s="193" t="str">
        <f t="shared" si="12109"/>
        <v>AJ012Small Appliance</v>
      </c>
      <c r="C6265" s="193" t="str">
        <f t="shared" si="12110"/>
        <v>Small ApplianceVoss, Bill</v>
      </c>
      <c r="D6265" s="193"/>
      <c r="E6265" s="193"/>
      <c r="F6265" s="193" t="str">
        <f t="shared" si="12111"/>
        <v>Small ApplianceRichardson, Vicki</v>
      </c>
      <c r="G6265" s="193" t="str">
        <f t="shared" ref="G6265:M6265" si="12169">G$228</f>
        <v>Richardson, Vicki</v>
      </c>
      <c r="H6265" s="193" t="str">
        <f t="shared" si="12169"/>
        <v>Voss, Bill</v>
      </c>
      <c r="I6265" s="193" t="str">
        <f t="shared" si="12169"/>
        <v>AJ012</v>
      </c>
      <c r="J6265" s="193" t="str">
        <f t="shared" si="12169"/>
        <v>A-JAX GROUP, INC</v>
      </c>
      <c r="K6265" s="193" t="str">
        <f t="shared" si="12169"/>
        <v>all</v>
      </c>
      <c r="L6265" s="193">
        <f t="shared" si="12169"/>
        <v>0</v>
      </c>
      <c r="M6265" s="193">
        <f t="shared" si="12169"/>
        <v>0</v>
      </c>
      <c r="N6265" s="193" t="str">
        <f t="shared" si="12066"/>
        <v>Small Appliance</v>
      </c>
      <c r="AA6265" s="193">
        <f t="shared" si="12113"/>
        <v>0</v>
      </c>
      <c r="AB6265" s="193" t="str">
        <f t="shared" ref="AB6265" si="12170">AB$228</f>
        <v>Voss, Bill</v>
      </c>
    </row>
    <row r="6266" spans="1:28" s="188" customFormat="1" ht="17.399999999999999">
      <c r="A6266" s="193" t="str">
        <f t="shared" si="12108"/>
        <v>Small Appliance</v>
      </c>
      <c r="B6266" s="193" t="str">
        <f t="shared" si="12109"/>
        <v>AL057Small Appliance</v>
      </c>
      <c r="C6266" s="193" t="str">
        <f t="shared" si="12110"/>
        <v>Small ApplianceVoss, Bill</v>
      </c>
      <c r="D6266" s="193"/>
      <c r="E6266" s="193"/>
      <c r="F6266" s="193" t="str">
        <f t="shared" si="12111"/>
        <v>Small ApplianceRichardson, Vicki</v>
      </c>
      <c r="G6266" s="193" t="str">
        <f t="shared" ref="G6266:M6266" si="12171">G$229</f>
        <v>Richardson, Vicki</v>
      </c>
      <c r="H6266" s="193" t="str">
        <f t="shared" si="12171"/>
        <v>Voss, Bill</v>
      </c>
      <c r="I6266" s="193" t="str">
        <f t="shared" si="12171"/>
        <v>AL057</v>
      </c>
      <c r="J6266" s="193" t="str">
        <f t="shared" si="12171"/>
        <v>ALMA AUDIO, LLC</v>
      </c>
      <c r="K6266" s="193" t="str">
        <f t="shared" si="12171"/>
        <v>all</v>
      </c>
      <c r="L6266" s="193">
        <f t="shared" si="12171"/>
        <v>0</v>
      </c>
      <c r="M6266" s="193">
        <f t="shared" si="12171"/>
        <v>0</v>
      </c>
      <c r="N6266" s="193" t="str">
        <f t="shared" si="12066"/>
        <v>Small Appliance</v>
      </c>
      <c r="AA6266" s="193">
        <f t="shared" si="12113"/>
        <v>0</v>
      </c>
      <c r="AB6266" s="193" t="str">
        <f t="shared" ref="AB6266" si="12172">AB$229</f>
        <v>Voss, Bill</v>
      </c>
    </row>
    <row r="6267" spans="1:28" s="188" customFormat="1" ht="17.399999999999999">
      <c r="A6267" s="193" t="str">
        <f t="shared" si="12108"/>
        <v>Small Appliance</v>
      </c>
      <c r="B6267" s="193" t="str">
        <f t="shared" si="12109"/>
        <v>AU110Small Appliance</v>
      </c>
      <c r="C6267" s="193" t="str">
        <f t="shared" si="12110"/>
        <v>Small ApplianceVoss, Bill</v>
      </c>
      <c r="D6267" s="193"/>
      <c r="E6267" s="193"/>
      <c r="F6267" s="193" t="str">
        <f t="shared" si="12111"/>
        <v>Small ApplianceRichardson, Vicki</v>
      </c>
      <c r="G6267" s="193" t="str">
        <f t="shared" ref="G6267:M6267" si="12173">G$230</f>
        <v>Richardson, Vicki</v>
      </c>
      <c r="H6267" s="193" t="str">
        <f t="shared" si="12173"/>
        <v>Voss, Bill</v>
      </c>
      <c r="I6267" s="193" t="str">
        <f t="shared" si="12173"/>
        <v>AU110</v>
      </c>
      <c r="J6267" s="193" t="str">
        <f t="shared" si="12173"/>
        <v>AUDIO AUTOMATION &amp; THEATER INC</v>
      </c>
      <c r="K6267" s="193" t="str">
        <f t="shared" si="12173"/>
        <v>all</v>
      </c>
      <c r="L6267" s="193">
        <f t="shared" si="12173"/>
        <v>0</v>
      </c>
      <c r="M6267" s="193">
        <f t="shared" si="12173"/>
        <v>0</v>
      </c>
      <c r="N6267" s="193" t="str">
        <f t="shared" si="12066"/>
        <v>Small Appliance</v>
      </c>
      <c r="AA6267" s="193">
        <f t="shared" si="12113"/>
        <v>0</v>
      </c>
      <c r="AB6267" s="193" t="str">
        <f t="shared" ref="AB6267" si="12174">AB$230</f>
        <v>Voss, Bill</v>
      </c>
    </row>
    <row r="6268" spans="1:28" s="188" customFormat="1" ht="17.399999999999999">
      <c r="A6268" s="193" t="str">
        <f t="shared" si="12108"/>
        <v>Small Appliance</v>
      </c>
      <c r="B6268" s="193" t="str">
        <f t="shared" si="12109"/>
        <v>AU114Small Appliance</v>
      </c>
      <c r="C6268" s="193" t="str">
        <f t="shared" si="12110"/>
        <v>Small ApplianceVoss, Bill</v>
      </c>
      <c r="D6268" s="193"/>
      <c r="E6268" s="193"/>
      <c r="F6268" s="193" t="str">
        <f t="shared" si="12111"/>
        <v>Small ApplianceRichardson, Vicki</v>
      </c>
      <c r="G6268" s="193" t="str">
        <f t="shared" ref="G6268:M6268" si="12175">G$231</f>
        <v>Richardson, Vicki</v>
      </c>
      <c r="H6268" s="193" t="str">
        <f t="shared" si="12175"/>
        <v>Voss, Bill</v>
      </c>
      <c r="I6268" s="193" t="str">
        <f t="shared" si="12175"/>
        <v>AU114</v>
      </c>
      <c r="J6268" s="193" t="str">
        <f t="shared" si="12175"/>
        <v>AUDIO VISUAL SOLUTIONS GROUP LLC</v>
      </c>
      <c r="K6268" s="193" t="str">
        <f t="shared" si="12175"/>
        <v>all</v>
      </c>
      <c r="L6268" s="193">
        <f t="shared" si="12175"/>
        <v>0</v>
      </c>
      <c r="M6268" s="193">
        <f t="shared" si="12175"/>
        <v>0</v>
      </c>
      <c r="N6268" s="193" t="str">
        <f t="shared" si="12066"/>
        <v>Small Appliance</v>
      </c>
      <c r="AA6268" s="193">
        <f t="shared" si="12113"/>
        <v>0</v>
      </c>
      <c r="AB6268" s="193" t="str">
        <f t="shared" ref="AB6268" si="12176">AB$231</f>
        <v>Voss, Bill</v>
      </c>
    </row>
    <row r="6269" spans="1:28" s="188" customFormat="1" ht="17.399999999999999">
      <c r="A6269" s="193" t="str">
        <f t="shared" si="12108"/>
        <v>Small Appliance</v>
      </c>
      <c r="B6269" s="193" t="str">
        <f t="shared" si="12109"/>
        <v>AU960Small Appliance</v>
      </c>
      <c r="C6269" s="193" t="str">
        <f t="shared" si="12110"/>
        <v>Small ApplianceVoss, Bill</v>
      </c>
      <c r="D6269" s="193"/>
      <c r="E6269" s="193"/>
      <c r="F6269" s="193" t="str">
        <f t="shared" si="12111"/>
        <v>Small ApplianceRichardson, Vicki</v>
      </c>
      <c r="G6269" s="193" t="str">
        <f t="shared" ref="G6269:M6269" si="12177">G$232</f>
        <v>Richardson, Vicki</v>
      </c>
      <c r="H6269" s="193" t="str">
        <f t="shared" si="12177"/>
        <v>Voss, Bill</v>
      </c>
      <c r="I6269" s="193" t="str">
        <f t="shared" si="12177"/>
        <v>AU960</v>
      </c>
      <c r="J6269" s="193" t="str">
        <f t="shared" si="12177"/>
        <v>AUDIO VIDEO CALIBRATION CONCEPTS</v>
      </c>
      <c r="K6269" s="193" t="str">
        <f t="shared" si="12177"/>
        <v>all</v>
      </c>
      <c r="L6269" s="193">
        <f t="shared" si="12177"/>
        <v>0</v>
      </c>
      <c r="M6269" s="193">
        <f t="shared" si="12177"/>
        <v>0</v>
      </c>
      <c r="N6269" s="193" t="str">
        <f t="shared" si="12066"/>
        <v>Small Appliance</v>
      </c>
      <c r="AA6269" s="193">
        <f t="shared" si="12113"/>
        <v>0</v>
      </c>
      <c r="AB6269" s="193" t="str">
        <f t="shared" ref="AB6269" si="12178">AB$232</f>
        <v>Voss, Bill</v>
      </c>
    </row>
    <row r="6270" spans="1:28" s="188" customFormat="1" ht="17.399999999999999">
      <c r="A6270" s="193" t="str">
        <f t="shared" si="12108"/>
        <v>Small Appliance</v>
      </c>
      <c r="B6270" s="193" t="str">
        <f t="shared" si="12109"/>
        <v>AU961Small Appliance</v>
      </c>
      <c r="C6270" s="193" t="str">
        <f t="shared" si="12110"/>
        <v>Small ApplianceVoss, Bill</v>
      </c>
      <c r="D6270" s="193"/>
      <c r="E6270" s="193"/>
      <c r="F6270" s="193" t="str">
        <f t="shared" si="12111"/>
        <v>Small ApplianceRichardson, Vicki</v>
      </c>
      <c r="G6270" s="193" t="str">
        <f t="shared" ref="G6270:M6270" si="12179">G$233</f>
        <v>Richardson, Vicki</v>
      </c>
      <c r="H6270" s="193" t="str">
        <f t="shared" si="12179"/>
        <v>Voss, Bill</v>
      </c>
      <c r="I6270" s="193" t="str">
        <f t="shared" si="12179"/>
        <v>AU961</v>
      </c>
      <c r="J6270" s="193" t="str">
        <f t="shared" si="12179"/>
        <v>AUDIO CENTER, INC.</v>
      </c>
      <c r="K6270" s="193" t="str">
        <f t="shared" si="12179"/>
        <v>all</v>
      </c>
      <c r="L6270" s="193">
        <f t="shared" si="12179"/>
        <v>0</v>
      </c>
      <c r="M6270" s="193">
        <f t="shared" si="12179"/>
        <v>0</v>
      </c>
      <c r="N6270" s="193" t="str">
        <f t="shared" si="12066"/>
        <v>Small Appliance</v>
      </c>
      <c r="AA6270" s="193">
        <f t="shared" si="12113"/>
        <v>0</v>
      </c>
      <c r="AB6270" s="193" t="str">
        <f t="shared" ref="AB6270" si="12180">AB$233</f>
        <v>Voss, Bill</v>
      </c>
    </row>
    <row r="6271" spans="1:28" s="188" customFormat="1" ht="17.399999999999999">
      <c r="A6271" s="193" t="str">
        <f t="shared" si="12108"/>
        <v>Small Appliance</v>
      </c>
      <c r="B6271" s="193" t="str">
        <f t="shared" si="12109"/>
        <v>AV677Small Appliance</v>
      </c>
      <c r="C6271" s="193" t="str">
        <f t="shared" si="12110"/>
        <v>Small ApplianceVoss, Bill</v>
      </c>
      <c r="D6271" s="193"/>
      <c r="E6271" s="193"/>
      <c r="F6271" s="193" t="str">
        <f t="shared" si="12111"/>
        <v>Small ApplianceRichardson, Vicki</v>
      </c>
      <c r="G6271" s="193" t="str">
        <f t="shared" ref="G6271:M6271" si="12181">G$234</f>
        <v>Richardson, Vicki</v>
      </c>
      <c r="H6271" s="193" t="str">
        <f t="shared" si="12181"/>
        <v>Voss, Bill</v>
      </c>
      <c r="I6271" s="193" t="str">
        <f t="shared" si="12181"/>
        <v>AV677</v>
      </c>
      <c r="J6271" s="193" t="str">
        <f t="shared" si="12181"/>
        <v>AVSF, INC</v>
      </c>
      <c r="K6271" s="193" t="str">
        <f t="shared" si="12181"/>
        <v>all</v>
      </c>
      <c r="L6271" s="193">
        <f t="shared" si="12181"/>
        <v>0</v>
      </c>
      <c r="M6271" s="193">
        <f t="shared" si="12181"/>
        <v>0</v>
      </c>
      <c r="N6271" s="193" t="str">
        <f t="shared" si="12066"/>
        <v>Small Appliance</v>
      </c>
      <c r="AA6271" s="193">
        <f t="shared" si="12113"/>
        <v>0</v>
      </c>
      <c r="AB6271" s="193" t="str">
        <f t="shared" ref="AB6271" si="12182">AB$234</f>
        <v>Voss, Bill</v>
      </c>
    </row>
    <row r="6272" spans="1:28" s="188" customFormat="1" ht="17.399999999999999">
      <c r="A6272" s="193" t="str">
        <f t="shared" si="12108"/>
        <v>Small Appliance</v>
      </c>
      <c r="B6272" s="193" t="str">
        <f t="shared" si="12109"/>
        <v>BL206Small Appliance</v>
      </c>
      <c r="C6272" s="193" t="str">
        <f t="shared" si="12110"/>
        <v>Small ApplianceVoss, Bill</v>
      </c>
      <c r="D6272" s="193"/>
      <c r="E6272" s="193"/>
      <c r="F6272" s="193" t="str">
        <f t="shared" si="12111"/>
        <v>Small ApplianceRichardson, Vicki</v>
      </c>
      <c r="G6272" s="193" t="str">
        <f t="shared" ref="G6272:M6272" si="12183">G$235</f>
        <v>Richardson, Vicki</v>
      </c>
      <c r="H6272" s="193" t="str">
        <f t="shared" si="12183"/>
        <v>Voss, Bill</v>
      </c>
      <c r="I6272" s="193" t="str">
        <f t="shared" si="12183"/>
        <v>BL206</v>
      </c>
      <c r="J6272" s="193" t="str">
        <f t="shared" si="12183"/>
        <v>BLINK HIGH END</v>
      </c>
      <c r="K6272" s="193" t="str">
        <f t="shared" si="12183"/>
        <v>all</v>
      </c>
      <c r="L6272" s="193">
        <f t="shared" si="12183"/>
        <v>0</v>
      </c>
      <c r="M6272" s="193">
        <f t="shared" si="12183"/>
        <v>0</v>
      </c>
      <c r="N6272" s="193" t="str">
        <f t="shared" si="12066"/>
        <v>Small Appliance</v>
      </c>
      <c r="AA6272" s="193">
        <f t="shared" si="12113"/>
        <v>0</v>
      </c>
      <c r="AB6272" s="193" t="str">
        <f t="shared" ref="AB6272" si="12184">AB$235</f>
        <v>Voss, Bill</v>
      </c>
    </row>
    <row r="6273" spans="1:28" s="188" customFormat="1" ht="17.399999999999999">
      <c r="A6273" s="193" t="str">
        <f t="shared" si="12108"/>
        <v>Small Appliance</v>
      </c>
      <c r="B6273" s="193" t="str">
        <f t="shared" si="12109"/>
        <v>CE043Small Appliance</v>
      </c>
      <c r="C6273" s="193" t="str">
        <f t="shared" si="12110"/>
        <v>Small ApplianceVoss, Bill</v>
      </c>
      <c r="D6273" s="193"/>
      <c r="E6273" s="193"/>
      <c r="F6273" s="193" t="str">
        <f t="shared" si="12111"/>
        <v>Small ApplianceRichardson, Vicki</v>
      </c>
      <c r="G6273" s="193" t="str">
        <f t="shared" ref="G6273:M6273" si="12185">G$236</f>
        <v>Richardson, Vicki</v>
      </c>
      <c r="H6273" s="193" t="str">
        <f t="shared" si="12185"/>
        <v>Voss, Bill</v>
      </c>
      <c r="I6273" s="193" t="str">
        <f t="shared" si="12185"/>
        <v>CE043</v>
      </c>
      <c r="J6273" s="193" t="str">
        <f t="shared" si="12185"/>
        <v>CENTRAL HOME SYSTEMS</v>
      </c>
      <c r="K6273" s="193" t="str">
        <f t="shared" si="12185"/>
        <v>all</v>
      </c>
      <c r="L6273" s="193">
        <f t="shared" si="12185"/>
        <v>0</v>
      </c>
      <c r="M6273" s="193">
        <f t="shared" si="12185"/>
        <v>0</v>
      </c>
      <c r="N6273" s="193" t="str">
        <f t="shared" si="12066"/>
        <v>Small Appliance</v>
      </c>
      <c r="AA6273" s="193">
        <f t="shared" si="12113"/>
        <v>0</v>
      </c>
      <c r="AB6273" s="193" t="str">
        <f t="shared" ref="AB6273" si="12186">AB$236</f>
        <v>Voss, Bill</v>
      </c>
    </row>
    <row r="6274" spans="1:28" s="188" customFormat="1" ht="17.399999999999999">
      <c r="A6274" s="193" t="str">
        <f t="shared" si="12108"/>
        <v>Small Appliance</v>
      </c>
      <c r="B6274" s="193" t="str">
        <f t="shared" si="12109"/>
        <v>CR853Small Appliance</v>
      </c>
      <c r="C6274" s="193" t="str">
        <f t="shared" si="12110"/>
        <v>Small ApplianceVoss, Bill</v>
      </c>
      <c r="D6274" s="193"/>
      <c r="E6274" s="193"/>
      <c r="F6274" s="193" t="str">
        <f t="shared" si="12111"/>
        <v>Small ApplianceRichardson, Vicki</v>
      </c>
      <c r="G6274" s="193" t="str">
        <f t="shared" ref="G6274:M6274" si="12187">G$237</f>
        <v>Richardson, Vicki</v>
      </c>
      <c r="H6274" s="193" t="str">
        <f t="shared" si="12187"/>
        <v>Voss, Bill</v>
      </c>
      <c r="I6274" s="193" t="str">
        <f t="shared" si="12187"/>
        <v>CR853</v>
      </c>
      <c r="J6274" s="193" t="str">
        <f t="shared" si="12187"/>
        <v>CRESCENDO LLC</v>
      </c>
      <c r="K6274" s="193" t="str">
        <f t="shared" si="12187"/>
        <v>all</v>
      </c>
      <c r="L6274" s="193">
        <f t="shared" si="12187"/>
        <v>0</v>
      </c>
      <c r="M6274" s="193">
        <f t="shared" si="12187"/>
        <v>0</v>
      </c>
      <c r="N6274" s="193" t="str">
        <f t="shared" si="12066"/>
        <v>Small Appliance</v>
      </c>
      <c r="AA6274" s="193">
        <f t="shared" si="12113"/>
        <v>0</v>
      </c>
      <c r="AB6274" s="193" t="str">
        <f t="shared" ref="AB6274" si="12188">AB$237</f>
        <v>Voss, Bill</v>
      </c>
    </row>
    <row r="6275" spans="1:28" s="188" customFormat="1" ht="17.399999999999999">
      <c r="A6275" s="193" t="str">
        <f t="shared" si="12108"/>
        <v>Small Appliance</v>
      </c>
      <c r="B6275" s="193" t="str">
        <f t="shared" si="12109"/>
        <v>EN172Small Appliance</v>
      </c>
      <c r="C6275" s="193" t="str">
        <f t="shared" si="12110"/>
        <v>Small ApplianceVoss, Bill</v>
      </c>
      <c r="D6275" s="193"/>
      <c r="E6275" s="193"/>
      <c r="F6275" s="193" t="str">
        <f t="shared" si="12111"/>
        <v>Small ApplianceRichardson, Vicki</v>
      </c>
      <c r="G6275" s="193" t="str">
        <f t="shared" ref="G6275:M6275" si="12189">G$238</f>
        <v>Richardson, Vicki</v>
      </c>
      <c r="H6275" s="193" t="str">
        <f t="shared" si="12189"/>
        <v>Voss, Bill</v>
      </c>
      <c r="I6275" s="193" t="str">
        <f t="shared" si="12189"/>
        <v>EN172</v>
      </c>
      <c r="J6275" s="193" t="str">
        <f t="shared" si="12189"/>
        <v>ENCORE HES, INC</v>
      </c>
      <c r="K6275" s="193" t="str">
        <f t="shared" si="12189"/>
        <v>all</v>
      </c>
      <c r="L6275" s="193">
        <f t="shared" si="12189"/>
        <v>0</v>
      </c>
      <c r="M6275" s="193">
        <f t="shared" si="12189"/>
        <v>0</v>
      </c>
      <c r="N6275" s="193" t="str">
        <f t="shared" si="12066"/>
        <v>Small Appliance</v>
      </c>
      <c r="AA6275" s="193">
        <f t="shared" si="12113"/>
        <v>0</v>
      </c>
      <c r="AB6275" s="193" t="str">
        <f t="shared" ref="AB6275" si="12190">AB$238</f>
        <v>Voss, Bill</v>
      </c>
    </row>
    <row r="6276" spans="1:28" s="188" customFormat="1" ht="17.399999999999999">
      <c r="A6276" s="193" t="str">
        <f t="shared" si="12108"/>
        <v>Small Appliance</v>
      </c>
      <c r="B6276" s="193" t="str">
        <f t="shared" si="12109"/>
        <v>FA575Small Appliance</v>
      </c>
      <c r="C6276" s="193" t="str">
        <f t="shared" si="12110"/>
        <v>Small ApplianceVoss, Bill</v>
      </c>
      <c r="D6276" s="193"/>
      <c r="E6276" s="193"/>
      <c r="F6276" s="193" t="str">
        <f t="shared" si="12111"/>
        <v>Small ApplianceRichardson, Vicki</v>
      </c>
      <c r="G6276" s="193" t="str">
        <f t="shared" ref="G6276:M6276" si="12191">G$239</f>
        <v>Richardson, Vicki</v>
      </c>
      <c r="H6276" s="193" t="str">
        <f t="shared" si="12191"/>
        <v>Voss, Bill</v>
      </c>
      <c r="I6276" s="193" t="str">
        <f t="shared" si="12191"/>
        <v>FA575</v>
      </c>
      <c r="J6276" s="193" t="str">
        <f t="shared" si="12191"/>
        <v>FIDELIS AV LLC</v>
      </c>
      <c r="K6276" s="193" t="str">
        <f t="shared" si="12191"/>
        <v>all</v>
      </c>
      <c r="L6276" s="193">
        <f t="shared" si="12191"/>
        <v>0</v>
      </c>
      <c r="M6276" s="193">
        <f t="shared" si="12191"/>
        <v>0</v>
      </c>
      <c r="N6276" s="193" t="str">
        <f t="shared" si="12066"/>
        <v>Small Appliance</v>
      </c>
      <c r="AA6276" s="193">
        <f t="shared" si="12113"/>
        <v>0</v>
      </c>
      <c r="AB6276" s="193" t="str">
        <f t="shared" ref="AB6276" si="12192">AB$239</f>
        <v>Voss, Bill</v>
      </c>
    </row>
    <row r="6277" spans="1:28" s="188" customFormat="1" ht="17.399999999999999">
      <c r="A6277" s="193" t="str">
        <f t="shared" si="12108"/>
        <v>Small Appliance</v>
      </c>
      <c r="B6277" s="193" t="str">
        <f t="shared" si="12109"/>
        <v>GA551Small Appliance</v>
      </c>
      <c r="C6277" s="193" t="str">
        <f t="shared" si="12110"/>
        <v>Small ApplianceVoss, Bill</v>
      </c>
      <c r="D6277" s="193"/>
      <c r="E6277" s="193"/>
      <c r="F6277" s="193" t="str">
        <f t="shared" si="12111"/>
        <v>Small ApplianceRichardson, Vicki</v>
      </c>
      <c r="G6277" s="193" t="str">
        <f t="shared" ref="G6277:M6277" si="12193">G$240</f>
        <v>Richardson, Vicki</v>
      </c>
      <c r="H6277" s="193" t="str">
        <f t="shared" si="12193"/>
        <v>Voss, Bill</v>
      </c>
      <c r="I6277" s="193" t="str">
        <f t="shared" si="12193"/>
        <v>GA551</v>
      </c>
      <c r="J6277" s="193" t="str">
        <f t="shared" si="12193"/>
        <v>GALEN CAROL AUDIO</v>
      </c>
      <c r="K6277" s="193" t="str">
        <f t="shared" si="12193"/>
        <v>all</v>
      </c>
      <c r="L6277" s="193">
        <f t="shared" si="12193"/>
        <v>0</v>
      </c>
      <c r="M6277" s="193">
        <f t="shared" si="12193"/>
        <v>0</v>
      </c>
      <c r="N6277" s="193" t="str">
        <f t="shared" si="12066"/>
        <v>Small Appliance</v>
      </c>
      <c r="AA6277" s="193">
        <f t="shared" si="12113"/>
        <v>0</v>
      </c>
      <c r="AB6277" s="193" t="str">
        <f t="shared" ref="AB6277" si="12194">AB$240</f>
        <v>Voss, Bill</v>
      </c>
    </row>
    <row r="6278" spans="1:28" s="188" customFormat="1" ht="17.399999999999999">
      <c r="A6278" s="193" t="str">
        <f t="shared" si="12108"/>
        <v>Small Appliance</v>
      </c>
      <c r="B6278" s="193" t="str">
        <f t="shared" si="12109"/>
        <v>GL323Small Appliance</v>
      </c>
      <c r="C6278" s="193" t="str">
        <f t="shared" si="12110"/>
        <v>Small ApplianceVoss, Bill</v>
      </c>
      <c r="D6278" s="193"/>
      <c r="E6278" s="193"/>
      <c r="F6278" s="193" t="str">
        <f t="shared" si="12111"/>
        <v>Small ApplianceRichardson, Vicki</v>
      </c>
      <c r="G6278" s="193" t="str">
        <f t="shared" ref="G6278:M6278" si="12195">G$241</f>
        <v>Richardson, Vicki</v>
      </c>
      <c r="H6278" s="193" t="str">
        <f t="shared" si="12195"/>
        <v>Voss, Bill</v>
      </c>
      <c r="I6278" s="193" t="str">
        <f t="shared" si="12195"/>
        <v>GL323</v>
      </c>
      <c r="J6278" s="193" t="str">
        <f t="shared" si="12195"/>
        <v>GLENN POORS AUDIO VIDEO</v>
      </c>
      <c r="K6278" s="193" t="str">
        <f t="shared" si="12195"/>
        <v>all</v>
      </c>
      <c r="L6278" s="193">
        <f t="shared" si="12195"/>
        <v>0</v>
      </c>
      <c r="M6278" s="193">
        <f t="shared" si="12195"/>
        <v>0</v>
      </c>
      <c r="N6278" s="193" t="str">
        <f t="shared" si="12066"/>
        <v>Small Appliance</v>
      </c>
      <c r="AA6278" s="193">
        <f t="shared" si="12113"/>
        <v>0</v>
      </c>
      <c r="AB6278" s="193" t="str">
        <f t="shared" ref="AB6278" si="12196">AB$241</f>
        <v>Voss, Bill</v>
      </c>
    </row>
    <row r="6279" spans="1:28" s="188" customFormat="1" ht="17.399999999999999">
      <c r="A6279" s="193" t="str">
        <f t="shared" si="12108"/>
        <v>Small Appliance</v>
      </c>
      <c r="B6279" s="193" t="str">
        <f t="shared" si="12109"/>
        <v>GU075Small Appliance</v>
      </c>
      <c r="C6279" s="193" t="str">
        <f t="shared" si="12110"/>
        <v>Small ApplianceVoss, Bill</v>
      </c>
      <c r="D6279" s="193"/>
      <c r="E6279" s="193"/>
      <c r="F6279" s="193" t="str">
        <f t="shared" si="12111"/>
        <v>Small ApplianceRichardson, Vicki</v>
      </c>
      <c r="G6279" s="193" t="str">
        <f t="shared" ref="G6279:M6279" si="12197">G$242</f>
        <v>Richardson, Vicki</v>
      </c>
      <c r="H6279" s="193" t="str">
        <f t="shared" si="12197"/>
        <v>Voss, Bill</v>
      </c>
      <c r="I6279" s="193" t="str">
        <f t="shared" si="12197"/>
        <v>GU075</v>
      </c>
      <c r="J6279" s="193" t="str">
        <f t="shared" si="12197"/>
        <v>GUITAR CENTER INC</v>
      </c>
      <c r="K6279" s="193" t="str">
        <f t="shared" si="12197"/>
        <v>all</v>
      </c>
      <c r="L6279" s="193">
        <f t="shared" si="12197"/>
        <v>0</v>
      </c>
      <c r="M6279" s="193">
        <f t="shared" si="12197"/>
        <v>0</v>
      </c>
      <c r="N6279" s="193" t="str">
        <f t="shared" si="12066"/>
        <v>Small Appliance</v>
      </c>
      <c r="AA6279" s="193">
        <f t="shared" si="12113"/>
        <v>0</v>
      </c>
      <c r="AB6279" s="193" t="str">
        <f t="shared" ref="AB6279" si="12198">AB$242</f>
        <v>Voss, Bill</v>
      </c>
    </row>
    <row r="6280" spans="1:28" s="188" customFormat="1" ht="17.399999999999999">
      <c r="A6280" s="193" t="str">
        <f t="shared" si="12108"/>
        <v>Small Appliance</v>
      </c>
      <c r="B6280" s="193" t="str">
        <f t="shared" si="12109"/>
        <v>HA431Small Appliance</v>
      </c>
      <c r="C6280" s="193" t="str">
        <f t="shared" si="12110"/>
        <v>Small ApplianceVoss, Bill</v>
      </c>
      <c r="D6280" s="193"/>
      <c r="E6280" s="193"/>
      <c r="F6280" s="193" t="str">
        <f t="shared" si="12111"/>
        <v>Small ApplianceRichardson, Vicki</v>
      </c>
      <c r="G6280" s="193" t="str">
        <f t="shared" ref="G6280:M6280" si="12199">G$243</f>
        <v>Richardson, Vicki</v>
      </c>
      <c r="H6280" s="193" t="str">
        <f t="shared" si="12199"/>
        <v>Voss, Bill</v>
      </c>
      <c r="I6280" s="193" t="str">
        <f t="shared" si="12199"/>
        <v>HA431</v>
      </c>
      <c r="J6280" s="193" t="str">
        <f t="shared" si="12199"/>
        <v>HARWILL RESOURCES DEVELOPMENTS CORP.</v>
      </c>
      <c r="K6280" s="193" t="str">
        <f t="shared" si="12199"/>
        <v>all</v>
      </c>
      <c r="L6280" s="193">
        <f t="shared" si="12199"/>
        <v>0</v>
      </c>
      <c r="M6280" s="193">
        <f t="shared" si="12199"/>
        <v>0</v>
      </c>
      <c r="N6280" s="193" t="str">
        <f t="shared" ref="N6280:N6343" si="12200">A6280</f>
        <v>Small Appliance</v>
      </c>
      <c r="AA6280" s="193">
        <f t="shared" si="12113"/>
        <v>0</v>
      </c>
      <c r="AB6280" s="193" t="str">
        <f t="shared" ref="AB6280" si="12201">AB$243</f>
        <v>Voss, Bill</v>
      </c>
    </row>
    <row r="6281" spans="1:28" s="188" customFormat="1" ht="17.399999999999999">
      <c r="A6281" s="193" t="str">
        <f t="shared" si="12108"/>
        <v>Small Appliance</v>
      </c>
      <c r="B6281" s="193" t="str">
        <f t="shared" si="12109"/>
        <v>HD010Small Appliance</v>
      </c>
      <c r="C6281" s="193" t="str">
        <f t="shared" si="12110"/>
        <v>Small ApplianceVoss, Bill</v>
      </c>
      <c r="D6281" s="193"/>
      <c r="E6281" s="193"/>
      <c r="F6281" s="193" t="str">
        <f t="shared" si="12111"/>
        <v>Small ApplianceRichardson, Vicki</v>
      </c>
      <c r="G6281" s="193" t="str">
        <f t="shared" ref="G6281:M6281" si="12202">G$244</f>
        <v>Richardson, Vicki</v>
      </c>
      <c r="H6281" s="193" t="str">
        <f t="shared" si="12202"/>
        <v>Voss, Bill</v>
      </c>
      <c r="I6281" s="193" t="str">
        <f t="shared" si="12202"/>
        <v>HD010</v>
      </c>
      <c r="J6281" s="193" t="str">
        <f t="shared" si="12202"/>
        <v>HD SYSTEMZ, INC</v>
      </c>
      <c r="K6281" s="193" t="str">
        <f t="shared" si="12202"/>
        <v>all</v>
      </c>
      <c r="L6281" s="193">
        <f t="shared" si="12202"/>
        <v>0</v>
      </c>
      <c r="M6281" s="193">
        <f t="shared" si="12202"/>
        <v>0</v>
      </c>
      <c r="N6281" s="193" t="str">
        <f t="shared" si="12200"/>
        <v>Small Appliance</v>
      </c>
      <c r="AA6281" s="193">
        <f t="shared" si="12113"/>
        <v>0</v>
      </c>
      <c r="AB6281" s="193" t="str">
        <f t="shared" ref="AB6281" si="12203">AB$244</f>
        <v>Voss, Bill</v>
      </c>
    </row>
    <row r="6282" spans="1:28" s="188" customFormat="1" ht="17.399999999999999">
      <c r="A6282" s="193" t="str">
        <f t="shared" si="12108"/>
        <v>Small Appliance</v>
      </c>
      <c r="B6282" s="193" t="str">
        <f t="shared" si="12109"/>
        <v>HI126Small Appliance</v>
      </c>
      <c r="C6282" s="193" t="str">
        <f t="shared" si="12110"/>
        <v>Small ApplianceVoss, Bill</v>
      </c>
      <c r="D6282" s="193"/>
      <c r="E6282" s="193"/>
      <c r="F6282" s="193" t="str">
        <f t="shared" si="12111"/>
        <v>Small ApplianceRichardson, Vicki</v>
      </c>
      <c r="G6282" s="193" t="str">
        <f t="shared" ref="G6282:M6282" si="12204">G$245</f>
        <v>Richardson, Vicki</v>
      </c>
      <c r="H6282" s="193" t="str">
        <f t="shared" si="12204"/>
        <v>Voss, Bill</v>
      </c>
      <c r="I6282" s="193" t="str">
        <f t="shared" si="12204"/>
        <v>HI126</v>
      </c>
      <c r="J6282" s="193" t="str">
        <f t="shared" si="12204"/>
        <v>HI-FI HEAVEN, INC</v>
      </c>
      <c r="K6282" s="193" t="str">
        <f t="shared" si="12204"/>
        <v>all</v>
      </c>
      <c r="L6282" s="193">
        <f t="shared" si="12204"/>
        <v>0</v>
      </c>
      <c r="M6282" s="193">
        <f t="shared" si="12204"/>
        <v>0</v>
      </c>
      <c r="N6282" s="193" t="str">
        <f t="shared" si="12200"/>
        <v>Small Appliance</v>
      </c>
      <c r="AA6282" s="193">
        <f t="shared" si="12113"/>
        <v>0</v>
      </c>
      <c r="AB6282" s="193" t="str">
        <f t="shared" ref="AB6282" si="12205">AB$245</f>
        <v>Voss, Bill</v>
      </c>
    </row>
    <row r="6283" spans="1:28" s="188" customFormat="1" ht="17.399999999999999">
      <c r="A6283" s="193" t="str">
        <f t="shared" si="12108"/>
        <v>Small Appliance</v>
      </c>
      <c r="B6283" s="193" t="str">
        <f t="shared" si="12109"/>
        <v>HI406Small Appliance</v>
      </c>
      <c r="C6283" s="193" t="str">
        <f t="shared" si="12110"/>
        <v>Small ApplianceVoss, Bill</v>
      </c>
      <c r="D6283" s="193"/>
      <c r="E6283" s="193"/>
      <c r="F6283" s="193" t="str">
        <f t="shared" si="12111"/>
        <v>Small ApplianceRichardson, Vicki</v>
      </c>
      <c r="G6283" s="193" t="str">
        <f t="shared" ref="G6283:M6283" si="12206">G$246</f>
        <v>Richardson, Vicki</v>
      </c>
      <c r="H6283" s="193" t="str">
        <f t="shared" si="12206"/>
        <v>Voss, Bill</v>
      </c>
      <c r="I6283" s="193" t="str">
        <f t="shared" si="12206"/>
        <v>HI406</v>
      </c>
      <c r="J6283" s="193" t="str">
        <f t="shared" si="12206"/>
        <v>HI-END THEATER &amp; AUDIO</v>
      </c>
      <c r="K6283" s="193" t="str">
        <f t="shared" si="12206"/>
        <v>all</v>
      </c>
      <c r="L6283" s="193">
        <f t="shared" si="12206"/>
        <v>0</v>
      </c>
      <c r="M6283" s="193">
        <f t="shared" si="12206"/>
        <v>0</v>
      </c>
      <c r="N6283" s="193" t="str">
        <f t="shared" si="12200"/>
        <v>Small Appliance</v>
      </c>
      <c r="AA6283" s="193">
        <f t="shared" si="12113"/>
        <v>0</v>
      </c>
      <c r="AB6283" s="193" t="str">
        <f t="shared" ref="AB6283" si="12207">AB$246</f>
        <v>Voss, Bill</v>
      </c>
    </row>
    <row r="6284" spans="1:28" s="188" customFormat="1" ht="17.399999999999999">
      <c r="A6284" s="193" t="str">
        <f t="shared" si="12108"/>
        <v>Small Appliance</v>
      </c>
      <c r="B6284" s="193" t="str">
        <f t="shared" si="12109"/>
        <v>HI598Small Appliance</v>
      </c>
      <c r="C6284" s="193" t="str">
        <f t="shared" si="12110"/>
        <v>Small ApplianceVoss, Bill</v>
      </c>
      <c r="D6284" s="193"/>
      <c r="E6284" s="193"/>
      <c r="F6284" s="193" t="str">
        <f t="shared" si="12111"/>
        <v>Small ApplianceRichardson, Vicki</v>
      </c>
      <c r="G6284" s="193" t="str">
        <f t="shared" ref="G6284:M6284" si="12208">G$247</f>
        <v>Richardson, Vicki</v>
      </c>
      <c r="H6284" s="193" t="str">
        <f t="shared" si="12208"/>
        <v>Voss, Bill</v>
      </c>
      <c r="I6284" s="193" t="str">
        <f t="shared" si="12208"/>
        <v>HI598</v>
      </c>
      <c r="J6284" s="193" t="str">
        <f t="shared" si="12208"/>
        <v>HI-FI SALES CO.</v>
      </c>
      <c r="K6284" s="193" t="str">
        <f t="shared" si="12208"/>
        <v>all</v>
      </c>
      <c r="L6284" s="193">
        <f t="shared" si="12208"/>
        <v>0</v>
      </c>
      <c r="M6284" s="193">
        <f t="shared" si="12208"/>
        <v>0</v>
      </c>
      <c r="N6284" s="193" t="str">
        <f t="shared" si="12200"/>
        <v>Small Appliance</v>
      </c>
      <c r="AA6284" s="193">
        <f t="shared" si="12113"/>
        <v>0</v>
      </c>
      <c r="AB6284" s="193" t="str">
        <f t="shared" ref="AB6284" si="12209">AB$247</f>
        <v>Voss, Bill</v>
      </c>
    </row>
    <row r="6285" spans="1:28" s="188" customFormat="1" ht="17.399999999999999">
      <c r="A6285" s="193" t="str">
        <f t="shared" si="12108"/>
        <v>Small Appliance</v>
      </c>
      <c r="B6285" s="193" t="str">
        <f t="shared" si="12109"/>
        <v>HO005Small Appliance</v>
      </c>
      <c r="C6285" s="193" t="str">
        <f t="shared" si="12110"/>
        <v>Small ApplianceVoss, Bill</v>
      </c>
      <c r="D6285" s="193"/>
      <c r="E6285" s="193"/>
      <c r="F6285" s="193" t="str">
        <f t="shared" si="12111"/>
        <v>Small ApplianceRichardson, Vicki</v>
      </c>
      <c r="G6285" s="193" t="str">
        <f t="shared" ref="G6285:M6285" si="12210">G$248</f>
        <v>Richardson, Vicki</v>
      </c>
      <c r="H6285" s="193" t="str">
        <f t="shared" si="12210"/>
        <v>Voss, Bill</v>
      </c>
      <c r="I6285" s="193" t="str">
        <f t="shared" si="12210"/>
        <v>HO005</v>
      </c>
      <c r="J6285" s="193" t="str">
        <f t="shared" si="12210"/>
        <v>HOME APPLIANCE MART</v>
      </c>
      <c r="K6285" s="193" t="str">
        <f t="shared" si="12210"/>
        <v>all</v>
      </c>
      <c r="L6285" s="193">
        <f t="shared" si="12210"/>
        <v>0</v>
      </c>
      <c r="M6285" s="193">
        <f t="shared" si="12210"/>
        <v>0</v>
      </c>
      <c r="N6285" s="193" t="str">
        <f t="shared" si="12200"/>
        <v>Small Appliance</v>
      </c>
      <c r="AA6285" s="193">
        <f t="shared" si="12113"/>
        <v>0</v>
      </c>
      <c r="AB6285" s="193" t="str">
        <f t="shared" ref="AB6285" si="12211">AB$248</f>
        <v>Voss, Bill</v>
      </c>
    </row>
    <row r="6286" spans="1:28" s="188" customFormat="1" ht="17.399999999999999">
      <c r="A6286" s="193" t="str">
        <f t="shared" si="12108"/>
        <v>Small Appliance</v>
      </c>
      <c r="B6286" s="193" t="str">
        <f t="shared" si="12109"/>
        <v>IN048Small Appliance</v>
      </c>
      <c r="C6286" s="193" t="str">
        <f t="shared" si="12110"/>
        <v>Small ApplianceVoss, Bill</v>
      </c>
      <c r="D6286" s="193"/>
      <c r="E6286" s="193"/>
      <c r="F6286" s="193" t="str">
        <f t="shared" si="12111"/>
        <v>Small ApplianceRichardson, Vicki</v>
      </c>
      <c r="G6286" s="193" t="str">
        <f t="shared" ref="G6286:M6286" si="12212">G$249</f>
        <v>Richardson, Vicki</v>
      </c>
      <c r="H6286" s="193" t="str">
        <f t="shared" si="12212"/>
        <v>Voss, Bill</v>
      </c>
      <c r="I6286" s="193" t="str">
        <f t="shared" si="12212"/>
        <v>IN048</v>
      </c>
      <c r="J6286" s="193" t="str">
        <f t="shared" si="12212"/>
        <v>INTERSECKT CORPORATION</v>
      </c>
      <c r="K6286" s="193" t="str">
        <f t="shared" si="12212"/>
        <v>all</v>
      </c>
      <c r="L6286" s="193">
        <f t="shared" si="12212"/>
        <v>0</v>
      </c>
      <c r="M6286" s="193">
        <f t="shared" si="12212"/>
        <v>0</v>
      </c>
      <c r="N6286" s="193" t="str">
        <f t="shared" si="12200"/>
        <v>Small Appliance</v>
      </c>
      <c r="AA6286" s="193">
        <f t="shared" si="12113"/>
        <v>0</v>
      </c>
      <c r="AB6286" s="193" t="str">
        <f t="shared" ref="AB6286" si="12213">AB$249</f>
        <v>Voss, Bill</v>
      </c>
    </row>
    <row r="6287" spans="1:28" s="188" customFormat="1" ht="17.399999999999999">
      <c r="A6287" s="193" t="str">
        <f t="shared" si="12108"/>
        <v>Small Appliance</v>
      </c>
      <c r="B6287" s="193" t="str">
        <f t="shared" si="12109"/>
        <v>MU491Small Appliance</v>
      </c>
      <c r="C6287" s="193" t="str">
        <f t="shared" si="12110"/>
        <v>Small ApplianceVoss, Bill</v>
      </c>
      <c r="D6287" s="193"/>
      <c r="E6287" s="193"/>
      <c r="F6287" s="193" t="str">
        <f t="shared" si="12111"/>
        <v>Small ApplianceRichardson, Vicki</v>
      </c>
      <c r="G6287" s="193" t="str">
        <f t="shared" ref="G6287:M6287" si="12214">G$250</f>
        <v>Richardson, Vicki</v>
      </c>
      <c r="H6287" s="193" t="str">
        <f t="shared" si="12214"/>
        <v>Voss, Bill</v>
      </c>
      <c r="I6287" s="193" t="str">
        <f t="shared" si="12214"/>
        <v>MU491</v>
      </c>
      <c r="J6287" s="193" t="str">
        <f t="shared" si="12214"/>
        <v>MUSEUM OF MODERN ART</v>
      </c>
      <c r="K6287" s="193" t="str">
        <f t="shared" si="12214"/>
        <v>all</v>
      </c>
      <c r="L6287" s="193">
        <f t="shared" si="12214"/>
        <v>0</v>
      </c>
      <c r="M6287" s="193">
        <f t="shared" si="12214"/>
        <v>0</v>
      </c>
      <c r="N6287" s="193" t="str">
        <f t="shared" si="12200"/>
        <v>Small Appliance</v>
      </c>
      <c r="AA6287" s="193">
        <f t="shared" si="12113"/>
        <v>0</v>
      </c>
      <c r="AB6287" s="193" t="str">
        <f t="shared" ref="AB6287" si="12215">AB$250</f>
        <v>Voss, Bill</v>
      </c>
    </row>
    <row r="6288" spans="1:28" s="188" customFormat="1" ht="17.399999999999999">
      <c r="A6288" s="193" t="str">
        <f t="shared" si="12108"/>
        <v>Small Appliance</v>
      </c>
      <c r="B6288" s="193" t="str">
        <f t="shared" si="12109"/>
        <v>NO471Small Appliance</v>
      </c>
      <c r="C6288" s="193" t="str">
        <f t="shared" si="12110"/>
        <v>Small ApplianceVoss, Bill</v>
      </c>
      <c r="D6288" s="193"/>
      <c r="E6288" s="193"/>
      <c r="F6288" s="193" t="str">
        <f t="shared" si="12111"/>
        <v>Small ApplianceRichardson, Vicki</v>
      </c>
      <c r="G6288" s="193" t="str">
        <f t="shared" ref="G6288:M6288" si="12216">G$251</f>
        <v>Richardson, Vicki</v>
      </c>
      <c r="H6288" s="193" t="str">
        <f t="shared" si="12216"/>
        <v>Voss, Bill</v>
      </c>
      <c r="I6288" s="193" t="str">
        <f t="shared" si="12216"/>
        <v>NO471</v>
      </c>
      <c r="J6288" s="193" t="str">
        <f t="shared" si="12216"/>
        <v>NORTHCOAST AUDIO</v>
      </c>
      <c r="K6288" s="193" t="str">
        <f t="shared" si="12216"/>
        <v>all</v>
      </c>
      <c r="L6288" s="193">
        <f t="shared" si="12216"/>
        <v>0</v>
      </c>
      <c r="M6288" s="193">
        <f t="shared" si="12216"/>
        <v>0</v>
      </c>
      <c r="N6288" s="193" t="str">
        <f t="shared" si="12200"/>
        <v>Small Appliance</v>
      </c>
      <c r="AA6288" s="193">
        <f t="shared" si="12113"/>
        <v>0</v>
      </c>
      <c r="AB6288" s="193" t="str">
        <f t="shared" ref="AB6288" si="12217">AB$251</f>
        <v>Voss, Bill</v>
      </c>
    </row>
    <row r="6289" spans="1:28" s="188" customFormat="1" ht="17.399999999999999">
      <c r="A6289" s="193" t="str">
        <f t="shared" si="12108"/>
        <v>Small Appliance</v>
      </c>
      <c r="B6289" s="193" t="str">
        <f t="shared" si="12109"/>
        <v>SP581Small Appliance</v>
      </c>
      <c r="C6289" s="193" t="str">
        <f t="shared" si="12110"/>
        <v>Small ApplianceVoss, Bill</v>
      </c>
      <c r="D6289" s="193"/>
      <c r="E6289" s="193"/>
      <c r="F6289" s="193" t="str">
        <f t="shared" si="12111"/>
        <v>Small ApplianceRichardson, Vicki</v>
      </c>
      <c r="G6289" s="193" t="str">
        <f t="shared" ref="G6289:M6289" si="12218">G$252</f>
        <v>Richardson, Vicki</v>
      </c>
      <c r="H6289" s="193" t="str">
        <f t="shared" si="12218"/>
        <v>Voss, Bill</v>
      </c>
      <c r="I6289" s="193" t="str">
        <f t="shared" si="12218"/>
        <v>SP581</v>
      </c>
      <c r="J6289" s="193" t="str">
        <f t="shared" si="12218"/>
        <v>SPEAKER SHOP INC.</v>
      </c>
      <c r="K6289" s="193" t="str">
        <f t="shared" si="12218"/>
        <v>all</v>
      </c>
      <c r="L6289" s="193">
        <f t="shared" si="12218"/>
        <v>0</v>
      </c>
      <c r="M6289" s="193">
        <f t="shared" si="12218"/>
        <v>0</v>
      </c>
      <c r="N6289" s="193" t="str">
        <f t="shared" si="12200"/>
        <v>Small Appliance</v>
      </c>
      <c r="AA6289" s="193">
        <f t="shared" si="12113"/>
        <v>0</v>
      </c>
      <c r="AB6289" s="193" t="str">
        <f t="shared" ref="AB6289" si="12219">AB$252</f>
        <v>Voss, Bill</v>
      </c>
    </row>
    <row r="6290" spans="1:28" s="188" customFormat="1" ht="17.399999999999999">
      <c r="A6290" s="193" t="str">
        <f t="shared" si="12108"/>
        <v>Small Appliance</v>
      </c>
      <c r="B6290" s="193" t="str">
        <f t="shared" si="12109"/>
        <v>SU132Small Appliance</v>
      </c>
      <c r="C6290" s="193" t="str">
        <f t="shared" si="12110"/>
        <v>Small ApplianceVoss, Bill</v>
      </c>
      <c r="D6290" s="193"/>
      <c r="E6290" s="193"/>
      <c r="F6290" s="193" t="str">
        <f t="shared" si="12111"/>
        <v>Small ApplianceRichardson, Vicki</v>
      </c>
      <c r="G6290" s="193" t="str">
        <f t="shared" ref="G6290:M6290" si="12220">G$253</f>
        <v>Richardson, Vicki</v>
      </c>
      <c r="H6290" s="193" t="str">
        <f t="shared" si="12220"/>
        <v>Voss, Bill</v>
      </c>
      <c r="I6290" s="193" t="str">
        <f t="shared" si="12220"/>
        <v>SU132</v>
      </c>
      <c r="J6290" s="193" t="str">
        <f t="shared" si="12220"/>
        <v>SUNNY COMPONENTS</v>
      </c>
      <c r="K6290" s="193" t="str">
        <f t="shared" si="12220"/>
        <v>all</v>
      </c>
      <c r="L6290" s="193">
        <f t="shared" si="12220"/>
        <v>0</v>
      </c>
      <c r="M6290" s="193">
        <f t="shared" si="12220"/>
        <v>0</v>
      </c>
      <c r="N6290" s="193" t="str">
        <f t="shared" si="12200"/>
        <v>Small Appliance</v>
      </c>
      <c r="AA6290" s="193">
        <f t="shared" si="12113"/>
        <v>0</v>
      </c>
      <c r="AB6290" s="193" t="str">
        <f t="shared" ref="AB6290" si="12221">AB$253</f>
        <v>Voss, Bill</v>
      </c>
    </row>
    <row r="6291" spans="1:28" s="188" customFormat="1" ht="17.399999999999999">
      <c r="A6291" s="193" t="str">
        <f t="shared" si="12108"/>
        <v>Small Appliance</v>
      </c>
      <c r="B6291" s="193" t="str">
        <f t="shared" si="12109"/>
        <v>SW422Small Appliance</v>
      </c>
      <c r="C6291" s="193" t="str">
        <f t="shared" si="12110"/>
        <v>Small ApplianceVoss, Bill</v>
      </c>
      <c r="D6291" s="193"/>
      <c r="E6291" s="193"/>
      <c r="F6291" s="193" t="str">
        <f t="shared" si="12111"/>
        <v>Small ApplianceRichardson, Vicki</v>
      </c>
      <c r="G6291" s="193" t="str">
        <f t="shared" ref="G6291:M6291" si="12222">G$254</f>
        <v>Richardson, Vicki</v>
      </c>
      <c r="H6291" s="193" t="str">
        <f t="shared" si="12222"/>
        <v>Voss, Bill</v>
      </c>
      <c r="I6291" s="193" t="str">
        <f t="shared" si="12222"/>
        <v>SW422</v>
      </c>
      <c r="J6291" s="193" t="str">
        <f t="shared" si="12222"/>
        <v>SWEET SPOT AUDIO &amp; RECORDS</v>
      </c>
      <c r="K6291" s="193" t="str">
        <f t="shared" si="12222"/>
        <v>all</v>
      </c>
      <c r="L6291" s="193">
        <f t="shared" si="12222"/>
        <v>0</v>
      </c>
      <c r="M6291" s="193">
        <f t="shared" si="12222"/>
        <v>0</v>
      </c>
      <c r="N6291" s="193" t="str">
        <f t="shared" si="12200"/>
        <v>Small Appliance</v>
      </c>
      <c r="AA6291" s="193">
        <f t="shared" si="12113"/>
        <v>0</v>
      </c>
      <c r="AB6291" s="193" t="str">
        <f t="shared" ref="AB6291" si="12223">AB$254</f>
        <v>Voss, Bill</v>
      </c>
    </row>
    <row r="6292" spans="1:28" s="188" customFormat="1" ht="17.399999999999999">
      <c r="A6292" s="193" t="str">
        <f t="shared" si="12108"/>
        <v>Small Appliance</v>
      </c>
      <c r="B6292" s="193" t="str">
        <f t="shared" si="12109"/>
        <v>VA256Small Appliance</v>
      </c>
      <c r="C6292" s="193" t="str">
        <f t="shared" si="12110"/>
        <v>Small ApplianceVoss, Bill</v>
      </c>
      <c r="D6292" s="193"/>
      <c r="E6292" s="193"/>
      <c r="F6292" s="193" t="str">
        <f t="shared" si="12111"/>
        <v>Small ApplianceRichardson, Vicki</v>
      </c>
      <c r="G6292" s="193" t="str">
        <f t="shared" ref="G6292:M6292" si="12224">G$255</f>
        <v>Richardson, Vicki</v>
      </c>
      <c r="H6292" s="193" t="str">
        <f t="shared" si="12224"/>
        <v>Voss, Bill</v>
      </c>
      <c r="I6292" s="193" t="str">
        <f t="shared" si="12224"/>
        <v>VA256</v>
      </c>
      <c r="J6292" s="193" t="str">
        <f t="shared" si="12224"/>
        <v>VIVA HIFI LIMITED</v>
      </c>
      <c r="K6292" s="193" t="str">
        <f t="shared" si="12224"/>
        <v>all</v>
      </c>
      <c r="L6292" s="193">
        <f t="shared" si="12224"/>
        <v>0</v>
      </c>
      <c r="M6292" s="193">
        <f t="shared" si="12224"/>
        <v>0</v>
      </c>
      <c r="N6292" s="193" t="str">
        <f t="shared" si="12200"/>
        <v>Small Appliance</v>
      </c>
      <c r="AA6292" s="193">
        <f t="shared" si="12113"/>
        <v>0</v>
      </c>
      <c r="AB6292" s="193" t="str">
        <f t="shared" ref="AB6292" si="12225">AB$255</f>
        <v>Voss, Bill</v>
      </c>
    </row>
    <row r="6293" spans="1:28" s="188" customFormat="1" ht="17.399999999999999">
      <c r="A6293" s="193" t="str">
        <f t="shared" si="12108"/>
        <v>Small Appliance</v>
      </c>
      <c r="B6293" s="193" t="str">
        <f t="shared" si="12109"/>
        <v>VA671Small Appliance</v>
      </c>
      <c r="C6293" s="193" t="str">
        <f t="shared" si="12110"/>
        <v>Small ApplianceVoss, Bill</v>
      </c>
      <c r="D6293" s="193"/>
      <c r="E6293" s="193"/>
      <c r="F6293" s="193" t="str">
        <f t="shared" si="12111"/>
        <v>Small ApplianceRichardson, Vicki</v>
      </c>
      <c r="G6293" s="193" t="str">
        <f t="shared" ref="G6293:M6293" si="12226">G$256</f>
        <v>Richardson, Vicki</v>
      </c>
      <c r="H6293" s="193" t="str">
        <f t="shared" si="12226"/>
        <v>Voss, Bill</v>
      </c>
      <c r="I6293" s="193" t="str">
        <f t="shared" si="12226"/>
        <v>VA671</v>
      </c>
      <c r="J6293" s="193" t="str">
        <f t="shared" si="12226"/>
        <v>VALUE ELECTRONICS.COM INC</v>
      </c>
      <c r="K6293" s="193" t="str">
        <f t="shared" si="12226"/>
        <v>all</v>
      </c>
      <c r="L6293" s="193">
        <f t="shared" si="12226"/>
        <v>0</v>
      </c>
      <c r="M6293" s="193">
        <f t="shared" si="12226"/>
        <v>0</v>
      </c>
      <c r="N6293" s="193" t="str">
        <f t="shared" si="12200"/>
        <v>Small Appliance</v>
      </c>
      <c r="AA6293" s="193">
        <f t="shared" si="12113"/>
        <v>0</v>
      </c>
      <c r="AB6293" s="193" t="str">
        <f t="shared" ref="AB6293" si="12227">AB$256</f>
        <v>Voss, Bill</v>
      </c>
    </row>
    <row r="6294" spans="1:28" s="188" customFormat="1" ht="17.399999999999999">
      <c r="A6294" s="193" t="str">
        <f t="shared" si="12108"/>
        <v>Small Appliance</v>
      </c>
      <c r="B6294" s="193" t="str">
        <f t="shared" si="12109"/>
        <v>OM118Small Appliance</v>
      </c>
      <c r="C6294" s="193" t="str">
        <f t="shared" si="12110"/>
        <v>Small ApplianceVoss, Bill</v>
      </c>
      <c r="D6294" s="193"/>
      <c r="E6294" s="193"/>
      <c r="F6294" s="193" t="str">
        <f t="shared" si="12111"/>
        <v>Small ApplianceRichardson, Vicki</v>
      </c>
      <c r="G6294" s="193" t="str">
        <f t="shared" ref="G6294:M6294" si="12228">G$257</f>
        <v>Richardson, Vicki</v>
      </c>
      <c r="H6294" s="193" t="str">
        <f t="shared" si="12228"/>
        <v>Voss, Bill</v>
      </c>
      <c r="I6294" s="193" t="str">
        <f t="shared" si="12228"/>
        <v>OM118</v>
      </c>
      <c r="J6294" s="193" t="str">
        <f t="shared" si="12228"/>
        <v>OMA / OSWALD MILLS AUDIO</v>
      </c>
      <c r="K6294" s="193" t="str">
        <f t="shared" si="12228"/>
        <v>all</v>
      </c>
      <c r="L6294" s="193">
        <f t="shared" si="12228"/>
        <v>0</v>
      </c>
      <c r="M6294" s="193">
        <f t="shared" si="12228"/>
        <v>0</v>
      </c>
      <c r="N6294" s="193" t="str">
        <f t="shared" si="12200"/>
        <v>Small Appliance</v>
      </c>
      <c r="AA6294" s="193">
        <f t="shared" si="12113"/>
        <v>0</v>
      </c>
      <c r="AB6294" s="193">
        <f t="shared" ref="AB6294" si="12229">AB$257</f>
        <v>0</v>
      </c>
    </row>
    <row r="6295" spans="1:28" s="188" customFormat="1" ht="17.399999999999999">
      <c r="A6295" s="193" t="str">
        <f t="shared" si="12108"/>
        <v>Small Appliance</v>
      </c>
      <c r="B6295" s="193" t="str">
        <f t="shared" si="12109"/>
        <v>0Small Appliance</v>
      </c>
      <c r="C6295" s="193" t="str">
        <f t="shared" si="12110"/>
        <v>Small Appliance0</v>
      </c>
      <c r="D6295" s="193"/>
      <c r="E6295" s="193"/>
      <c r="F6295" s="193" t="str">
        <f t="shared" si="12111"/>
        <v>Small Appliance0</v>
      </c>
      <c r="G6295" s="193">
        <f t="shared" ref="G6295:M6295" si="12230">G$258</f>
        <v>0</v>
      </c>
      <c r="H6295" s="193">
        <f t="shared" si="12230"/>
        <v>0</v>
      </c>
      <c r="I6295" s="193">
        <f t="shared" si="12230"/>
        <v>0</v>
      </c>
      <c r="J6295" s="193">
        <f t="shared" si="12230"/>
        <v>0</v>
      </c>
      <c r="K6295" s="193">
        <f t="shared" si="12230"/>
        <v>0</v>
      </c>
      <c r="L6295" s="193">
        <f t="shared" si="12230"/>
        <v>0</v>
      </c>
      <c r="M6295" s="193">
        <f t="shared" si="12230"/>
        <v>0</v>
      </c>
      <c r="N6295" s="193" t="str">
        <f t="shared" si="12200"/>
        <v>Small Appliance</v>
      </c>
      <c r="AA6295" s="193">
        <f t="shared" si="12113"/>
        <v>0</v>
      </c>
      <c r="AB6295" s="193">
        <f t="shared" ref="AB6295" si="12231">AB$258</f>
        <v>0</v>
      </c>
    </row>
    <row r="6296" spans="1:28" s="188" customFormat="1" ht="17.399999999999999">
      <c r="A6296" s="193" t="str">
        <f t="shared" si="12108"/>
        <v>Small Appliance</v>
      </c>
      <c r="B6296" s="193" t="str">
        <f t="shared" si="12109"/>
        <v>0Small Appliance</v>
      </c>
      <c r="C6296" s="193" t="str">
        <f t="shared" si="12110"/>
        <v>Small Appliance0</v>
      </c>
      <c r="D6296" s="193"/>
      <c r="E6296" s="193"/>
      <c r="F6296" s="193" t="str">
        <f t="shared" si="12111"/>
        <v>Small Appliance0</v>
      </c>
      <c r="G6296" s="193">
        <f t="shared" ref="G6296:M6296" si="12232">G$259</f>
        <v>0</v>
      </c>
      <c r="H6296" s="193">
        <f t="shared" si="12232"/>
        <v>0</v>
      </c>
      <c r="I6296" s="193">
        <f t="shared" si="12232"/>
        <v>0</v>
      </c>
      <c r="J6296" s="193">
        <f t="shared" si="12232"/>
        <v>0</v>
      </c>
      <c r="K6296" s="193">
        <f t="shared" si="12232"/>
        <v>0</v>
      </c>
      <c r="L6296" s="193">
        <f t="shared" si="12232"/>
        <v>0</v>
      </c>
      <c r="M6296" s="193">
        <f t="shared" si="12232"/>
        <v>0</v>
      </c>
      <c r="N6296" s="193" t="str">
        <f t="shared" si="12200"/>
        <v>Small Appliance</v>
      </c>
      <c r="AA6296" s="193">
        <f t="shared" si="12113"/>
        <v>0</v>
      </c>
      <c r="AB6296" s="193">
        <f t="shared" ref="AB6296" si="12233">AB$259</f>
        <v>0</v>
      </c>
    </row>
    <row r="6297" spans="1:28" s="188" customFormat="1" ht="17.399999999999999">
      <c r="A6297" s="193" t="str">
        <f t="shared" si="12108"/>
        <v>Small Appliance</v>
      </c>
      <c r="B6297" s="193" t="str">
        <f t="shared" si="12109"/>
        <v>0Small Appliance</v>
      </c>
      <c r="C6297" s="193" t="str">
        <f t="shared" si="12110"/>
        <v>Small Appliance0</v>
      </c>
      <c r="D6297" s="193"/>
      <c r="E6297" s="193"/>
      <c r="F6297" s="193" t="str">
        <f t="shared" si="12111"/>
        <v>Small Appliance0</v>
      </c>
      <c r="G6297" s="193">
        <f t="shared" ref="G6297:M6297" si="12234">G$260</f>
        <v>0</v>
      </c>
      <c r="H6297" s="193">
        <f t="shared" si="12234"/>
        <v>0</v>
      </c>
      <c r="I6297" s="193">
        <f t="shared" si="12234"/>
        <v>0</v>
      </c>
      <c r="J6297" s="193">
        <f t="shared" si="12234"/>
        <v>0</v>
      </c>
      <c r="K6297" s="193">
        <f t="shared" si="12234"/>
        <v>0</v>
      </c>
      <c r="L6297" s="193">
        <f t="shared" si="12234"/>
        <v>0</v>
      </c>
      <c r="M6297" s="193">
        <f t="shared" si="12234"/>
        <v>0</v>
      </c>
      <c r="N6297" s="193" t="str">
        <f t="shared" si="12200"/>
        <v>Small Appliance</v>
      </c>
      <c r="AA6297" s="193">
        <f t="shared" si="12113"/>
        <v>0</v>
      </c>
      <c r="AB6297" s="193">
        <f t="shared" ref="AB6297" si="12235">AB$260</f>
        <v>0</v>
      </c>
    </row>
    <row r="6298" spans="1:28" s="188" customFormat="1" ht="17.399999999999999">
      <c r="A6298" s="193" t="str">
        <f t="shared" si="12108"/>
        <v>Small Appliance</v>
      </c>
      <c r="B6298" s="193" t="str">
        <f t="shared" si="12109"/>
        <v>0Small Appliance</v>
      </c>
      <c r="C6298" s="193" t="str">
        <f t="shared" si="12110"/>
        <v>Small Appliance0</v>
      </c>
      <c r="D6298" s="193"/>
      <c r="E6298" s="193"/>
      <c r="F6298" s="193" t="str">
        <f t="shared" si="12111"/>
        <v>Small Appliance0</v>
      </c>
      <c r="G6298" s="193">
        <f t="shared" ref="G6298:M6298" si="12236">G$261</f>
        <v>0</v>
      </c>
      <c r="H6298" s="193">
        <f t="shared" si="12236"/>
        <v>0</v>
      </c>
      <c r="I6298" s="193">
        <f t="shared" si="12236"/>
        <v>0</v>
      </c>
      <c r="J6298" s="193">
        <f t="shared" si="12236"/>
        <v>0</v>
      </c>
      <c r="K6298" s="193">
        <f t="shared" si="12236"/>
        <v>0</v>
      </c>
      <c r="L6298" s="193">
        <f t="shared" si="12236"/>
        <v>0</v>
      </c>
      <c r="M6298" s="193">
        <f t="shared" si="12236"/>
        <v>0</v>
      </c>
      <c r="N6298" s="193" t="str">
        <f t="shared" si="12200"/>
        <v>Small Appliance</v>
      </c>
      <c r="AA6298" s="193">
        <f t="shared" si="12113"/>
        <v>0</v>
      </c>
      <c r="AB6298" s="193">
        <f t="shared" ref="AB6298" si="12237">AB$261</f>
        <v>0</v>
      </c>
    </row>
    <row r="6299" spans="1:28" s="188" customFormat="1" ht="17.399999999999999">
      <c r="A6299" s="193" t="str">
        <f t="shared" si="12108"/>
        <v>Small Appliance</v>
      </c>
      <c r="B6299" s="193" t="str">
        <f t="shared" si="12109"/>
        <v>0Small Appliance</v>
      </c>
      <c r="C6299" s="193" t="str">
        <f t="shared" si="12110"/>
        <v>Small Appliance0</v>
      </c>
      <c r="D6299" s="193"/>
      <c r="E6299" s="193"/>
      <c r="F6299" s="193" t="str">
        <f t="shared" si="12111"/>
        <v>Small Appliance0</v>
      </c>
      <c r="G6299" s="193">
        <f t="shared" ref="G6299:M6299" si="12238">G$262</f>
        <v>0</v>
      </c>
      <c r="H6299" s="193">
        <f t="shared" si="12238"/>
        <v>0</v>
      </c>
      <c r="I6299" s="193">
        <f t="shared" si="12238"/>
        <v>0</v>
      </c>
      <c r="J6299" s="193">
        <f t="shared" si="12238"/>
        <v>0</v>
      </c>
      <c r="K6299" s="193">
        <f t="shared" si="12238"/>
        <v>0</v>
      </c>
      <c r="L6299" s="193">
        <f t="shared" si="12238"/>
        <v>0</v>
      </c>
      <c r="M6299" s="193">
        <f t="shared" si="12238"/>
        <v>0</v>
      </c>
      <c r="N6299" s="193" t="str">
        <f t="shared" si="12200"/>
        <v>Small Appliance</v>
      </c>
      <c r="AA6299" s="193">
        <f t="shared" si="12113"/>
        <v>0</v>
      </c>
      <c r="AB6299" s="193">
        <f t="shared" ref="AB6299" si="12239">AB$262</f>
        <v>0</v>
      </c>
    </row>
    <row r="6300" spans="1:28" s="188" customFormat="1" ht="17.399999999999999">
      <c r="A6300" s="193" t="str">
        <f t="shared" si="12108"/>
        <v>Small Appliance</v>
      </c>
      <c r="B6300" s="193" t="str">
        <f t="shared" si="12109"/>
        <v>0Small Appliance</v>
      </c>
      <c r="C6300" s="193" t="str">
        <f t="shared" si="12110"/>
        <v>Small Appliance0</v>
      </c>
      <c r="D6300" s="193"/>
      <c r="E6300" s="193"/>
      <c r="F6300" s="193" t="str">
        <f t="shared" si="12111"/>
        <v>Small Appliance0</v>
      </c>
      <c r="G6300" s="193">
        <f t="shared" ref="G6300:M6300" si="12240">G$263</f>
        <v>0</v>
      </c>
      <c r="H6300" s="193">
        <f t="shared" si="12240"/>
        <v>0</v>
      </c>
      <c r="I6300" s="193">
        <f t="shared" si="12240"/>
        <v>0</v>
      </c>
      <c r="J6300" s="193">
        <f t="shared" si="12240"/>
        <v>0</v>
      </c>
      <c r="K6300" s="193">
        <f t="shared" si="12240"/>
        <v>0</v>
      </c>
      <c r="L6300" s="193">
        <f t="shared" si="12240"/>
        <v>0</v>
      </c>
      <c r="M6300" s="193">
        <f t="shared" si="12240"/>
        <v>0</v>
      </c>
      <c r="N6300" s="193" t="str">
        <f t="shared" si="12200"/>
        <v>Small Appliance</v>
      </c>
      <c r="AA6300" s="193">
        <f t="shared" si="12113"/>
        <v>0</v>
      </c>
      <c r="AB6300" s="193">
        <f t="shared" ref="AB6300" si="12241">AB$263</f>
        <v>0</v>
      </c>
    </row>
    <row r="6301" spans="1:28" s="188" customFormat="1" ht="17.399999999999999">
      <c r="A6301" s="193" t="str">
        <f t="shared" ref="A6301:A6364" si="12242">T$20</f>
        <v>Small Appliance</v>
      </c>
      <c r="B6301" s="193" t="str">
        <f t="shared" ref="B6301:B6364" si="12243">CONCATENATE(I6301,A6301)</f>
        <v>0Small Appliance</v>
      </c>
      <c r="C6301" s="193" t="str">
        <f t="shared" ref="C6301:C6364" si="12244">CONCATENATE(A6301,H6301)</f>
        <v>Small Appliance0</v>
      </c>
      <c r="D6301" s="193"/>
      <c r="E6301" s="193"/>
      <c r="F6301" s="193" t="str">
        <f t="shared" ref="F6301:F6364" si="12245">CONCATENATE(A6301,G6301)</f>
        <v>Small Appliance0</v>
      </c>
      <c r="G6301" s="193">
        <f t="shared" ref="G6301:M6301" si="12246">G$264</f>
        <v>0</v>
      </c>
      <c r="H6301" s="193">
        <f t="shared" si="12246"/>
        <v>0</v>
      </c>
      <c r="I6301" s="193">
        <f t="shared" si="12246"/>
        <v>0</v>
      </c>
      <c r="J6301" s="193">
        <f t="shared" si="12246"/>
        <v>0</v>
      </c>
      <c r="K6301" s="193">
        <f t="shared" si="12246"/>
        <v>0</v>
      </c>
      <c r="L6301" s="193">
        <f t="shared" si="12246"/>
        <v>0</v>
      </c>
      <c r="M6301" s="193">
        <f t="shared" si="12246"/>
        <v>0</v>
      </c>
      <c r="N6301" s="193" t="str">
        <f t="shared" si="12200"/>
        <v>Small Appliance</v>
      </c>
      <c r="AA6301" s="193">
        <f t="shared" ref="AA6301:AA6364" si="12247">AT$20</f>
        <v>0</v>
      </c>
      <c r="AB6301" s="193">
        <f t="shared" ref="AB6301" si="12248">AB$264</f>
        <v>0</v>
      </c>
    </row>
    <row r="6302" spans="1:28" s="188" customFormat="1" ht="17.399999999999999">
      <c r="A6302" s="193" t="str">
        <f t="shared" si="12242"/>
        <v>Small Appliance</v>
      </c>
      <c r="B6302" s="193" t="str">
        <f t="shared" si="12243"/>
        <v>0Small Appliance</v>
      </c>
      <c r="C6302" s="193" t="str">
        <f t="shared" si="12244"/>
        <v>Small Appliance0</v>
      </c>
      <c r="D6302" s="193"/>
      <c r="E6302" s="193"/>
      <c r="F6302" s="193" t="str">
        <f t="shared" si="12245"/>
        <v>Small Appliance0</v>
      </c>
      <c r="G6302" s="193">
        <f t="shared" ref="G6302:M6302" si="12249">G$265</f>
        <v>0</v>
      </c>
      <c r="H6302" s="193">
        <f t="shared" si="12249"/>
        <v>0</v>
      </c>
      <c r="I6302" s="193">
        <f t="shared" si="12249"/>
        <v>0</v>
      </c>
      <c r="J6302" s="193">
        <f t="shared" si="12249"/>
        <v>0</v>
      </c>
      <c r="K6302" s="193">
        <f t="shared" si="12249"/>
        <v>0</v>
      </c>
      <c r="L6302" s="193">
        <f t="shared" si="12249"/>
        <v>0</v>
      </c>
      <c r="M6302" s="193">
        <f t="shared" si="12249"/>
        <v>0</v>
      </c>
      <c r="N6302" s="193" t="str">
        <f t="shared" si="12200"/>
        <v>Small Appliance</v>
      </c>
      <c r="AA6302" s="193">
        <f t="shared" si="12247"/>
        <v>0</v>
      </c>
      <c r="AB6302" s="193">
        <f t="shared" ref="AB6302" si="12250">AB$265</f>
        <v>0</v>
      </c>
    </row>
    <row r="6303" spans="1:28" s="188" customFormat="1" ht="17.399999999999999">
      <c r="A6303" s="193" t="str">
        <f t="shared" si="12242"/>
        <v>Small Appliance</v>
      </c>
      <c r="B6303" s="193" t="str">
        <f t="shared" si="12243"/>
        <v>0Small Appliance</v>
      </c>
      <c r="C6303" s="193" t="str">
        <f t="shared" si="12244"/>
        <v>Small Appliance0</v>
      </c>
      <c r="D6303" s="193"/>
      <c r="E6303" s="193"/>
      <c r="F6303" s="193" t="str">
        <f t="shared" si="12245"/>
        <v>Small Appliance0</v>
      </c>
      <c r="G6303" s="193">
        <f t="shared" ref="G6303:M6303" si="12251">G$266</f>
        <v>0</v>
      </c>
      <c r="H6303" s="193">
        <f t="shared" si="12251"/>
        <v>0</v>
      </c>
      <c r="I6303" s="193">
        <f t="shared" si="12251"/>
        <v>0</v>
      </c>
      <c r="J6303" s="193">
        <f t="shared" si="12251"/>
        <v>0</v>
      </c>
      <c r="K6303" s="193">
        <f t="shared" si="12251"/>
        <v>0</v>
      </c>
      <c r="L6303" s="193">
        <f t="shared" si="12251"/>
        <v>0</v>
      </c>
      <c r="M6303" s="193">
        <f t="shared" si="12251"/>
        <v>0</v>
      </c>
      <c r="N6303" s="193" t="str">
        <f t="shared" si="12200"/>
        <v>Small Appliance</v>
      </c>
      <c r="AA6303" s="193">
        <f t="shared" si="12247"/>
        <v>0</v>
      </c>
      <c r="AB6303" s="193">
        <f t="shared" ref="AB6303" si="12252">AB$266</f>
        <v>0</v>
      </c>
    </row>
    <row r="6304" spans="1:28" s="188" customFormat="1" ht="17.399999999999999">
      <c r="A6304" s="193" t="str">
        <f t="shared" si="12242"/>
        <v>Small Appliance</v>
      </c>
      <c r="B6304" s="193" t="str">
        <f t="shared" si="12243"/>
        <v>0Small Appliance</v>
      </c>
      <c r="C6304" s="193" t="str">
        <f t="shared" si="12244"/>
        <v>Small Appliance0</v>
      </c>
      <c r="D6304" s="193"/>
      <c r="E6304" s="193"/>
      <c r="F6304" s="193" t="str">
        <f t="shared" si="12245"/>
        <v>Small Appliance0</v>
      </c>
      <c r="G6304" s="193">
        <f t="shared" ref="G6304:M6304" si="12253">G$267</f>
        <v>0</v>
      </c>
      <c r="H6304" s="193">
        <f t="shared" si="12253"/>
        <v>0</v>
      </c>
      <c r="I6304" s="193">
        <f t="shared" si="12253"/>
        <v>0</v>
      </c>
      <c r="J6304" s="193">
        <f t="shared" si="12253"/>
        <v>0</v>
      </c>
      <c r="K6304" s="193">
        <f t="shared" si="12253"/>
        <v>0</v>
      </c>
      <c r="L6304" s="193">
        <f t="shared" si="12253"/>
        <v>0</v>
      </c>
      <c r="M6304" s="193">
        <f t="shared" si="12253"/>
        <v>0</v>
      </c>
      <c r="N6304" s="193" t="str">
        <f t="shared" si="12200"/>
        <v>Small Appliance</v>
      </c>
      <c r="AA6304" s="193">
        <f t="shared" si="12247"/>
        <v>0</v>
      </c>
      <c r="AB6304" s="193">
        <f t="shared" ref="AB6304" si="12254">AB$267</f>
        <v>0</v>
      </c>
    </row>
    <row r="6305" spans="1:28" s="188" customFormat="1" ht="17.399999999999999">
      <c r="A6305" s="193" t="str">
        <f t="shared" si="12242"/>
        <v>Small Appliance</v>
      </c>
      <c r="B6305" s="193" t="str">
        <f t="shared" si="12243"/>
        <v>ACSLSSmall Appliance</v>
      </c>
      <c r="C6305" s="193" t="str">
        <f t="shared" si="12244"/>
        <v>Small AppliancePiotrowski, Brad</v>
      </c>
      <c r="D6305" s="193"/>
      <c r="E6305" s="193"/>
      <c r="F6305" s="193" t="str">
        <f t="shared" si="12245"/>
        <v>Small AppliancePiotrowski, Brad</v>
      </c>
      <c r="G6305" s="193" t="str">
        <f t="shared" ref="G6305:M6305" si="12255">G$268</f>
        <v>Piotrowski, Brad</v>
      </c>
      <c r="H6305" s="193" t="str">
        <f t="shared" si="12255"/>
        <v>Piotrowski, Brad</v>
      </c>
      <c r="I6305" s="193" t="str">
        <f t="shared" si="12255"/>
        <v>ACSLS</v>
      </c>
      <c r="J6305" s="193" t="str">
        <f t="shared" si="12255"/>
        <v>e-Commerce (Accomodation Sales)</v>
      </c>
      <c r="K6305" s="193" t="str">
        <f t="shared" si="12255"/>
        <v>all</v>
      </c>
      <c r="L6305" s="193">
        <f t="shared" si="12255"/>
        <v>0</v>
      </c>
      <c r="M6305" s="193">
        <f t="shared" si="12255"/>
        <v>0</v>
      </c>
      <c r="N6305" s="193" t="str">
        <f t="shared" si="12200"/>
        <v>Small Appliance</v>
      </c>
      <c r="AA6305" s="193">
        <f t="shared" si="12247"/>
        <v>0</v>
      </c>
      <c r="AB6305" s="193" t="str">
        <f t="shared" ref="AB6305" si="12256">AB$268</f>
        <v>Piotrowski, Brad</v>
      </c>
    </row>
    <row r="6306" spans="1:28" s="188" customFormat="1" ht="17.399999999999999">
      <c r="A6306" s="193" t="str">
        <f t="shared" si="12242"/>
        <v>Small Appliance</v>
      </c>
      <c r="B6306" s="193" t="str">
        <f t="shared" si="12243"/>
        <v>AM762Small Appliance</v>
      </c>
      <c r="C6306" s="193" t="str">
        <f t="shared" si="12244"/>
        <v>Small AppliancePiotrowski, Brad</v>
      </c>
      <c r="D6306" s="193"/>
      <c r="E6306" s="193"/>
      <c r="F6306" s="193" t="str">
        <f t="shared" si="12245"/>
        <v>Small AppliancePiotrowski, Brad</v>
      </c>
      <c r="G6306" s="193" t="str">
        <f t="shared" ref="G6306:M6306" si="12257">G$269</f>
        <v>Piotrowski, Brad</v>
      </c>
      <c r="H6306" s="193" t="str">
        <f t="shared" si="12257"/>
        <v>Piotrowski, Brad</v>
      </c>
      <c r="I6306" s="193" t="str">
        <f t="shared" si="12257"/>
        <v>AM762</v>
      </c>
      <c r="J6306" s="193" t="str">
        <f t="shared" si="12257"/>
        <v>AMAZON MARKETPLACE</v>
      </c>
      <c r="K6306" s="193" t="str">
        <f t="shared" si="12257"/>
        <v>all</v>
      </c>
      <c r="L6306" s="193">
        <f t="shared" si="12257"/>
        <v>0</v>
      </c>
      <c r="M6306" s="193">
        <f t="shared" si="12257"/>
        <v>0</v>
      </c>
      <c r="N6306" s="193" t="str">
        <f t="shared" si="12200"/>
        <v>Small Appliance</v>
      </c>
      <c r="AA6306" s="193">
        <f t="shared" si="12247"/>
        <v>0</v>
      </c>
      <c r="AB6306" s="193" t="str">
        <f t="shared" ref="AB6306" si="12258">AB$269</f>
        <v>Piotrowski, Brad</v>
      </c>
    </row>
    <row r="6307" spans="1:28" s="188" customFormat="1" ht="17.399999999999999">
      <c r="A6307" s="193" t="str">
        <f t="shared" si="12242"/>
        <v>Small Appliance</v>
      </c>
      <c r="B6307" s="193" t="str">
        <f t="shared" si="12243"/>
        <v>CHNADVSmall Appliance</v>
      </c>
      <c r="C6307" s="193" t="str">
        <f t="shared" si="12244"/>
        <v>Small AppliancePiotrowski, Brad</v>
      </c>
      <c r="D6307" s="193"/>
      <c r="E6307" s="193"/>
      <c r="F6307" s="193" t="str">
        <f t="shared" si="12245"/>
        <v>Small AppliancePiotrowski, Brad</v>
      </c>
      <c r="G6307" s="193" t="str">
        <f t="shared" ref="G6307:M6307" si="12259">G$270</f>
        <v>Piotrowski, Brad</v>
      </c>
      <c r="H6307" s="193" t="str">
        <f t="shared" si="12259"/>
        <v>Piotrowski, Brad</v>
      </c>
      <c r="I6307" s="193" t="str">
        <f t="shared" si="12259"/>
        <v>CHNADV</v>
      </c>
      <c r="J6307" s="193" t="str">
        <f t="shared" si="12259"/>
        <v>MKT PLACE CHANNEL ADVISOR</v>
      </c>
      <c r="K6307" s="193" t="str">
        <f t="shared" si="12259"/>
        <v>all</v>
      </c>
      <c r="L6307" s="193">
        <f t="shared" si="12259"/>
        <v>0</v>
      </c>
      <c r="M6307" s="193">
        <f t="shared" si="12259"/>
        <v>0</v>
      </c>
      <c r="N6307" s="193" t="str">
        <f t="shared" si="12200"/>
        <v>Small Appliance</v>
      </c>
      <c r="AA6307" s="193">
        <f t="shared" si="12247"/>
        <v>0</v>
      </c>
      <c r="AB6307" s="193" t="str">
        <f t="shared" ref="AB6307" si="12260">AB$270</f>
        <v>Piotrowski, Brad</v>
      </c>
    </row>
    <row r="6308" spans="1:28" s="188" customFormat="1" ht="17.399999999999999">
      <c r="A6308" s="193" t="str">
        <f t="shared" si="12242"/>
        <v>Small Appliance</v>
      </c>
      <c r="B6308" s="193" t="str">
        <f t="shared" si="12243"/>
        <v>DWARESmall Appliance</v>
      </c>
      <c r="C6308" s="193" t="str">
        <f t="shared" si="12244"/>
        <v>Small AppliancePiotrowski, Brad</v>
      </c>
      <c r="D6308" s="193"/>
      <c r="E6308" s="193"/>
      <c r="F6308" s="193" t="str">
        <f t="shared" si="12245"/>
        <v>Small AppliancePiotrowski, Brad</v>
      </c>
      <c r="G6308" s="193" t="str">
        <f t="shared" ref="G6308:M6308" si="12261">G$271</f>
        <v>Piotrowski, Brad</v>
      </c>
      <c r="H6308" s="193" t="str">
        <f t="shared" si="12261"/>
        <v>Piotrowski, Brad</v>
      </c>
      <c r="I6308" s="193" t="str">
        <f t="shared" si="12261"/>
        <v>DWARE</v>
      </c>
      <c r="J6308" s="193" t="str">
        <f t="shared" si="12261"/>
        <v>DEMANDWARE</v>
      </c>
      <c r="K6308" s="193" t="str">
        <f t="shared" si="12261"/>
        <v>all</v>
      </c>
      <c r="L6308" s="193">
        <f t="shared" si="12261"/>
        <v>0</v>
      </c>
      <c r="M6308" s="193">
        <f t="shared" si="12261"/>
        <v>0</v>
      </c>
      <c r="N6308" s="193" t="str">
        <f t="shared" si="12200"/>
        <v>Small Appliance</v>
      </c>
      <c r="AA6308" s="193">
        <f t="shared" si="12247"/>
        <v>0</v>
      </c>
      <c r="AB6308" s="193" t="str">
        <f t="shared" ref="AB6308" si="12262">AB$271</f>
        <v>Piotrowski, Brad</v>
      </c>
    </row>
    <row r="6309" spans="1:28" s="188" customFormat="1" ht="17.399999999999999">
      <c r="A6309" s="193" t="str">
        <f t="shared" si="12242"/>
        <v>Small Appliance</v>
      </c>
      <c r="B6309" s="193" t="str">
        <f t="shared" si="12243"/>
        <v>EBAY1Small Appliance</v>
      </c>
      <c r="C6309" s="193" t="str">
        <f t="shared" si="12244"/>
        <v>Small AppliancePiotrowski, Brad</v>
      </c>
      <c r="D6309" s="193"/>
      <c r="E6309" s="193"/>
      <c r="F6309" s="193" t="str">
        <f t="shared" si="12245"/>
        <v>Small AppliancePiotrowski, Brad</v>
      </c>
      <c r="G6309" s="193" t="str">
        <f t="shared" ref="G6309:M6309" si="12263">G$272</f>
        <v>Piotrowski, Brad</v>
      </c>
      <c r="H6309" s="193" t="str">
        <f t="shared" si="12263"/>
        <v>Piotrowski, Brad</v>
      </c>
      <c r="I6309" s="193" t="str">
        <f t="shared" si="12263"/>
        <v>EBAY1</v>
      </c>
      <c r="J6309" s="193" t="str">
        <f t="shared" si="12263"/>
        <v>EBAY</v>
      </c>
      <c r="K6309" s="193" t="str">
        <f t="shared" si="12263"/>
        <v>all</v>
      </c>
      <c r="L6309" s="193">
        <f t="shared" si="12263"/>
        <v>0</v>
      </c>
      <c r="M6309" s="193">
        <f t="shared" si="12263"/>
        <v>0</v>
      </c>
      <c r="N6309" s="193" t="str">
        <f t="shared" si="12200"/>
        <v>Small Appliance</v>
      </c>
      <c r="AA6309" s="193">
        <f t="shared" si="12247"/>
        <v>0</v>
      </c>
      <c r="AB6309" s="193" t="str">
        <f t="shared" ref="AB6309" si="12264">AB$272</f>
        <v>Piotrowski, Brad</v>
      </c>
    </row>
    <row r="6310" spans="1:28" s="188" customFormat="1" ht="17.399999999999999">
      <c r="A6310" s="193" t="str">
        <f t="shared" si="12242"/>
        <v>Small Appliance</v>
      </c>
      <c r="B6310" s="193" t="str">
        <f t="shared" si="12243"/>
        <v>EMPLOSmall Appliance</v>
      </c>
      <c r="C6310" s="193" t="str">
        <f t="shared" si="12244"/>
        <v>Small AppliancePiotrowski, Brad</v>
      </c>
      <c r="D6310" s="193"/>
      <c r="E6310" s="193"/>
      <c r="F6310" s="193" t="str">
        <f t="shared" si="12245"/>
        <v>Small AppliancePiotrowski, Brad</v>
      </c>
      <c r="G6310" s="193" t="str">
        <f t="shared" ref="G6310:M6310" si="12265">G$273</f>
        <v>Piotrowski, Brad</v>
      </c>
      <c r="H6310" s="193" t="str">
        <f t="shared" si="12265"/>
        <v>Piotrowski, Brad</v>
      </c>
      <c r="I6310" s="193" t="str">
        <f t="shared" si="12265"/>
        <v>EMPLO</v>
      </c>
      <c r="J6310" s="193" t="str">
        <f t="shared" si="12265"/>
        <v>e-Commerce (Employee Sales)</v>
      </c>
      <c r="K6310" s="193" t="str">
        <f t="shared" si="12265"/>
        <v>all</v>
      </c>
      <c r="L6310" s="193">
        <f t="shared" si="12265"/>
        <v>0</v>
      </c>
      <c r="M6310" s="193">
        <f t="shared" si="12265"/>
        <v>0</v>
      </c>
      <c r="N6310" s="193" t="str">
        <f t="shared" si="12200"/>
        <v>Small Appliance</v>
      </c>
      <c r="AA6310" s="193">
        <f t="shared" si="12247"/>
        <v>0</v>
      </c>
      <c r="AB6310" s="193" t="str">
        <f t="shared" ref="AB6310" si="12266">AB$273</f>
        <v>Piotrowski, Brad</v>
      </c>
    </row>
    <row r="6311" spans="1:28" s="188" customFormat="1" ht="17.399999999999999">
      <c r="A6311" s="193" t="str">
        <f t="shared" si="12242"/>
        <v>Small Appliance</v>
      </c>
      <c r="B6311" s="193" t="str">
        <f t="shared" si="12243"/>
        <v>EMSLSSmall Appliance</v>
      </c>
      <c r="C6311" s="193" t="str">
        <f t="shared" si="12244"/>
        <v>Small AppliancePiotrowski, Brad</v>
      </c>
      <c r="D6311" s="193"/>
      <c r="E6311" s="193"/>
      <c r="F6311" s="193" t="str">
        <f t="shared" si="12245"/>
        <v>Small AppliancePiotrowski, Brad</v>
      </c>
      <c r="G6311" s="193" t="str">
        <f t="shared" ref="G6311:M6311" si="12267">G$274</f>
        <v>Piotrowski, Brad</v>
      </c>
      <c r="H6311" s="193" t="str">
        <f t="shared" si="12267"/>
        <v>Piotrowski, Brad</v>
      </c>
      <c r="I6311" s="193" t="str">
        <f t="shared" si="12267"/>
        <v>EMSLS</v>
      </c>
      <c r="J6311" s="193" t="str">
        <f t="shared" si="12267"/>
        <v>e-Commerce (Employee Sales)</v>
      </c>
      <c r="K6311" s="193" t="str">
        <f t="shared" si="12267"/>
        <v>all</v>
      </c>
      <c r="L6311" s="193">
        <f t="shared" si="12267"/>
        <v>0</v>
      </c>
      <c r="M6311" s="193">
        <f t="shared" si="12267"/>
        <v>0</v>
      </c>
      <c r="N6311" s="193" t="str">
        <f t="shared" si="12200"/>
        <v>Small Appliance</v>
      </c>
      <c r="AA6311" s="193">
        <f t="shared" si="12247"/>
        <v>0</v>
      </c>
      <c r="AB6311" s="193" t="str">
        <f t="shared" ref="AB6311" si="12268">AB$274</f>
        <v>Piotrowski, Brad</v>
      </c>
    </row>
    <row r="6312" spans="1:28" s="188" customFormat="1" ht="17.399999999999999">
      <c r="A6312" s="193" t="str">
        <f t="shared" si="12242"/>
        <v>Small Appliance</v>
      </c>
      <c r="B6312" s="193" t="str">
        <f t="shared" si="12243"/>
        <v>HB041Small Appliance</v>
      </c>
      <c r="C6312" s="193" t="str">
        <f t="shared" si="12244"/>
        <v>Small AppliancePiotrowski, Brad</v>
      </c>
      <c r="D6312" s="193"/>
      <c r="E6312" s="193"/>
      <c r="F6312" s="193" t="str">
        <f t="shared" si="12245"/>
        <v>Small AppliancePiotrowski, Brad</v>
      </c>
      <c r="G6312" s="193" t="str">
        <f t="shared" ref="G6312:M6312" si="12269">G$275</f>
        <v>Piotrowski, Brad</v>
      </c>
      <c r="H6312" s="193" t="str">
        <f t="shared" si="12269"/>
        <v>Piotrowski, Brad</v>
      </c>
      <c r="I6312" s="193" t="str">
        <f t="shared" si="12269"/>
        <v>HB041</v>
      </c>
      <c r="J6312" s="193" t="str">
        <f t="shared" si="12269"/>
        <v>HBO COMM. CENTER</v>
      </c>
      <c r="K6312" s="193" t="str">
        <f t="shared" si="12269"/>
        <v>all</v>
      </c>
      <c r="L6312" s="193">
        <f t="shared" si="12269"/>
        <v>0</v>
      </c>
      <c r="M6312" s="193">
        <f t="shared" si="12269"/>
        <v>0</v>
      </c>
      <c r="N6312" s="193" t="str">
        <f t="shared" si="12200"/>
        <v>Small Appliance</v>
      </c>
      <c r="AA6312" s="193">
        <f t="shared" si="12247"/>
        <v>0</v>
      </c>
      <c r="AB6312" s="193" t="str">
        <f t="shared" ref="AB6312" si="12270">AB$275</f>
        <v>Piotrowski, Brad</v>
      </c>
    </row>
    <row r="6313" spans="1:28" s="188" customFormat="1" ht="17.399999999999999">
      <c r="A6313" s="193" t="str">
        <f t="shared" si="12242"/>
        <v>Small Appliance</v>
      </c>
      <c r="B6313" s="193" t="str">
        <f t="shared" si="12243"/>
        <v>JE316Small Appliance</v>
      </c>
      <c r="C6313" s="193" t="str">
        <f t="shared" si="12244"/>
        <v>Small AppliancePiotrowski, Brad</v>
      </c>
      <c r="D6313" s="193"/>
      <c r="E6313" s="193"/>
      <c r="F6313" s="193" t="str">
        <f t="shared" si="12245"/>
        <v>Small AppliancePiotrowski, Brad</v>
      </c>
      <c r="G6313" s="193" t="str">
        <f t="shared" ref="G6313:M6313" si="12271">G$276</f>
        <v>Piotrowski, Brad</v>
      </c>
      <c r="H6313" s="193" t="str">
        <f t="shared" si="12271"/>
        <v>Piotrowski, Brad</v>
      </c>
      <c r="I6313" s="193" t="str">
        <f t="shared" si="12271"/>
        <v>JE316</v>
      </c>
      <c r="J6313" s="193" t="str">
        <f t="shared" si="12271"/>
        <v>JET.COM, INC</v>
      </c>
      <c r="K6313" s="193" t="str">
        <f t="shared" si="12271"/>
        <v>all</v>
      </c>
      <c r="L6313" s="193">
        <f t="shared" si="12271"/>
        <v>0</v>
      </c>
      <c r="M6313" s="193">
        <f t="shared" si="12271"/>
        <v>0</v>
      </c>
      <c r="N6313" s="193" t="str">
        <f t="shared" si="12200"/>
        <v>Small Appliance</v>
      </c>
      <c r="AA6313" s="193">
        <f t="shared" si="12247"/>
        <v>0</v>
      </c>
      <c r="AB6313" s="193" t="str">
        <f t="shared" ref="AB6313" si="12272">AB$276</f>
        <v>Piotrowski, Brad</v>
      </c>
    </row>
    <row r="6314" spans="1:28" s="188" customFormat="1" ht="17.399999999999999">
      <c r="A6314" s="193" t="str">
        <f t="shared" si="12242"/>
        <v>Small Appliance</v>
      </c>
      <c r="B6314" s="193" t="str">
        <f t="shared" si="12243"/>
        <v>PA999Small Appliance</v>
      </c>
      <c r="C6314" s="193" t="str">
        <f t="shared" si="12244"/>
        <v>Small AppliancePiotrowski, Brad</v>
      </c>
      <c r="D6314" s="193"/>
      <c r="E6314" s="193"/>
      <c r="F6314" s="193" t="str">
        <f t="shared" si="12245"/>
        <v>Small AppliancePiotrowski, Brad</v>
      </c>
      <c r="G6314" s="193" t="str">
        <f t="shared" ref="G6314:M6314" si="12273">G$277</f>
        <v>Piotrowski, Brad</v>
      </c>
      <c r="H6314" s="193" t="str">
        <f t="shared" si="12273"/>
        <v>Piotrowski, Brad</v>
      </c>
      <c r="I6314" s="193" t="str">
        <f t="shared" si="12273"/>
        <v>PA999</v>
      </c>
      <c r="J6314" s="193" t="str">
        <f t="shared" si="12273"/>
        <v>PANASONIC OUTLET STORES</v>
      </c>
      <c r="K6314" s="193" t="str">
        <f t="shared" si="12273"/>
        <v>all</v>
      </c>
      <c r="L6314" s="193">
        <f t="shared" si="12273"/>
        <v>0</v>
      </c>
      <c r="M6314" s="193">
        <f t="shared" si="12273"/>
        <v>0</v>
      </c>
      <c r="N6314" s="193" t="str">
        <f t="shared" si="12200"/>
        <v>Small Appliance</v>
      </c>
      <c r="AA6314" s="193">
        <f t="shared" si="12247"/>
        <v>0</v>
      </c>
      <c r="AB6314" s="193" t="str">
        <f t="shared" ref="AB6314" si="12274">AB$277</f>
        <v>Piotrowski, Brad</v>
      </c>
    </row>
    <row r="6315" spans="1:28" s="188" customFormat="1" ht="17.399999999999999">
      <c r="A6315" s="193" t="str">
        <f t="shared" si="12242"/>
        <v>Small Appliance</v>
      </c>
      <c r="B6315" s="193" t="str">
        <f t="shared" si="12243"/>
        <v>SAMPLSmall Appliance</v>
      </c>
      <c r="C6315" s="193" t="str">
        <f t="shared" si="12244"/>
        <v>Small AppliancePiotrowski, Brad</v>
      </c>
      <c r="D6315" s="193"/>
      <c r="E6315" s="193"/>
      <c r="F6315" s="193" t="str">
        <f t="shared" si="12245"/>
        <v>Small AppliancePiotrowski, Brad</v>
      </c>
      <c r="G6315" s="193" t="str">
        <f t="shared" ref="G6315:M6315" si="12275">G$278</f>
        <v>Piotrowski, Brad</v>
      </c>
      <c r="H6315" s="193" t="str">
        <f t="shared" si="12275"/>
        <v>Piotrowski, Brad</v>
      </c>
      <c r="I6315" s="193" t="str">
        <f t="shared" si="12275"/>
        <v>SAMPL</v>
      </c>
      <c r="J6315" s="193" t="str">
        <f t="shared" si="12275"/>
        <v>SAMPLE ACCT</v>
      </c>
      <c r="K6315" s="193" t="str">
        <f t="shared" si="12275"/>
        <v>all</v>
      </c>
      <c r="L6315" s="193">
        <f t="shared" si="12275"/>
        <v>0</v>
      </c>
      <c r="M6315" s="193">
        <f t="shared" si="12275"/>
        <v>0</v>
      </c>
      <c r="N6315" s="193" t="str">
        <f t="shared" si="12200"/>
        <v>Small Appliance</v>
      </c>
      <c r="AA6315" s="193">
        <f t="shared" si="12247"/>
        <v>0</v>
      </c>
      <c r="AB6315" s="193" t="str">
        <f t="shared" ref="AB6315" si="12276">AB$278</f>
        <v>Piotrowski, Brad</v>
      </c>
    </row>
    <row r="6316" spans="1:28" s="188" customFormat="1" ht="17.399999999999999">
      <c r="A6316" s="193" t="str">
        <f t="shared" si="12242"/>
        <v>Small Appliance</v>
      </c>
      <c r="B6316" s="193" t="str">
        <f t="shared" si="12243"/>
        <v>SP491Small Appliance</v>
      </c>
      <c r="C6316" s="193" t="str">
        <f t="shared" si="12244"/>
        <v>Small AppliancePiotrowski, Brad</v>
      </c>
      <c r="D6316" s="193"/>
      <c r="E6316" s="193"/>
      <c r="F6316" s="193" t="str">
        <f t="shared" si="12245"/>
        <v>Small AppliancePiotrowski, Brad</v>
      </c>
      <c r="G6316" s="193" t="str">
        <f t="shared" ref="G6316:M6316" si="12277">G$279</f>
        <v>Piotrowski, Brad</v>
      </c>
      <c r="H6316" s="193" t="str">
        <f t="shared" si="12277"/>
        <v>Piotrowski, Brad</v>
      </c>
      <c r="I6316" s="193" t="str">
        <f t="shared" si="12277"/>
        <v>SP491</v>
      </c>
      <c r="J6316" s="193" t="str">
        <f t="shared" si="12277"/>
        <v>SPARTAN RACE</v>
      </c>
      <c r="K6316" s="193" t="str">
        <f t="shared" si="12277"/>
        <v>all</v>
      </c>
      <c r="L6316" s="193">
        <f t="shared" si="12277"/>
        <v>0</v>
      </c>
      <c r="M6316" s="193">
        <f t="shared" si="12277"/>
        <v>0</v>
      </c>
      <c r="N6316" s="193" t="str">
        <f t="shared" si="12200"/>
        <v>Small Appliance</v>
      </c>
      <c r="AA6316" s="193">
        <f t="shared" si="12247"/>
        <v>0</v>
      </c>
      <c r="AB6316" s="193" t="str">
        <f t="shared" ref="AB6316" si="12278">AB$279</f>
        <v>Piotrowski, Brad</v>
      </c>
    </row>
    <row r="6317" spans="1:28" s="188" customFormat="1" ht="17.399999999999999">
      <c r="A6317" s="193" t="str">
        <f t="shared" si="12242"/>
        <v>Small Appliance</v>
      </c>
      <c r="B6317" s="193" t="str">
        <f t="shared" si="12243"/>
        <v>SPSTRSmall Appliance</v>
      </c>
      <c r="C6317" s="193" t="str">
        <f t="shared" si="12244"/>
        <v>Small AppliancePiotrowski, Brad</v>
      </c>
      <c r="D6317" s="193"/>
      <c r="E6317" s="193"/>
      <c r="F6317" s="193" t="str">
        <f t="shared" si="12245"/>
        <v>Small AppliancePiotrowski, Brad</v>
      </c>
      <c r="G6317" s="193" t="str">
        <f t="shared" ref="G6317:M6317" si="12279">G$280</f>
        <v>Piotrowski, Brad</v>
      </c>
      <c r="H6317" s="193" t="str">
        <f t="shared" si="12279"/>
        <v>Piotrowski, Brad</v>
      </c>
      <c r="I6317" s="193" t="str">
        <f t="shared" si="12279"/>
        <v>SPSTR</v>
      </c>
      <c r="J6317" s="193" t="str">
        <f t="shared" si="12279"/>
        <v>e-Commerce</v>
      </c>
      <c r="K6317" s="193" t="str">
        <f t="shared" si="12279"/>
        <v>all</v>
      </c>
      <c r="L6317" s="193">
        <f t="shared" si="12279"/>
        <v>0</v>
      </c>
      <c r="M6317" s="193">
        <f t="shared" si="12279"/>
        <v>0</v>
      </c>
      <c r="N6317" s="193" t="str">
        <f t="shared" si="12200"/>
        <v>Small Appliance</v>
      </c>
      <c r="AA6317" s="193">
        <f t="shared" si="12247"/>
        <v>0</v>
      </c>
      <c r="AB6317" s="193" t="str">
        <f t="shared" ref="AB6317" si="12280">AB$280</f>
        <v>Piotrowski, Brad</v>
      </c>
    </row>
    <row r="6318" spans="1:28" s="188" customFormat="1" ht="17.399999999999999">
      <c r="A6318" s="193" t="str">
        <f t="shared" si="12242"/>
        <v>Small Appliance</v>
      </c>
      <c r="B6318" s="193" t="str">
        <f t="shared" si="12243"/>
        <v>TE778Small Appliance</v>
      </c>
      <c r="C6318" s="193" t="str">
        <f t="shared" si="12244"/>
        <v>Small AppliancePiotrowski, Brad</v>
      </c>
      <c r="D6318" s="193"/>
      <c r="E6318" s="193"/>
      <c r="F6318" s="193" t="str">
        <f t="shared" si="12245"/>
        <v>Small AppliancePiotrowski, Brad</v>
      </c>
      <c r="G6318" s="193" t="str">
        <f t="shared" ref="G6318:M6318" si="12281">G$281</f>
        <v>Piotrowski, Brad</v>
      </c>
      <c r="H6318" s="193" t="str">
        <f t="shared" si="12281"/>
        <v>Piotrowski, Brad</v>
      </c>
      <c r="I6318" s="193" t="str">
        <f t="shared" si="12281"/>
        <v>TE778</v>
      </c>
      <c r="J6318" s="193" t="str">
        <f t="shared" si="12281"/>
        <v>TESLA MOTORS INC.</v>
      </c>
      <c r="K6318" s="193" t="str">
        <f t="shared" si="12281"/>
        <v>all</v>
      </c>
      <c r="L6318" s="193">
        <f t="shared" si="12281"/>
        <v>0</v>
      </c>
      <c r="M6318" s="193">
        <f t="shared" si="12281"/>
        <v>0</v>
      </c>
      <c r="N6318" s="193" t="str">
        <f t="shared" si="12200"/>
        <v>Small Appliance</v>
      </c>
      <c r="AA6318" s="193">
        <f t="shared" si="12247"/>
        <v>0</v>
      </c>
      <c r="AB6318" s="193" t="str">
        <f t="shared" ref="AB6318" si="12282">AB$281</f>
        <v>Piotrowski, Brad</v>
      </c>
    </row>
    <row r="6319" spans="1:28" s="188" customFormat="1" ht="17.399999999999999">
      <c r="A6319" s="193" t="str">
        <f t="shared" si="12242"/>
        <v>Small Appliance</v>
      </c>
      <c r="B6319" s="193" t="str">
        <f t="shared" si="12243"/>
        <v>WA012Small Appliance</v>
      </c>
      <c r="C6319" s="193" t="str">
        <f t="shared" si="12244"/>
        <v>Small AppliancePiotrowski, Brad</v>
      </c>
      <c r="D6319" s="193"/>
      <c r="E6319" s="193"/>
      <c r="F6319" s="193" t="str">
        <f t="shared" si="12245"/>
        <v>Small AppliancePiotrowski, Brad</v>
      </c>
      <c r="G6319" s="193" t="str">
        <f t="shared" ref="G6319:M6319" si="12283">G$282</f>
        <v>Piotrowski, Brad</v>
      </c>
      <c r="H6319" s="193" t="str">
        <f t="shared" si="12283"/>
        <v>Piotrowski, Brad</v>
      </c>
      <c r="I6319" s="193" t="str">
        <f t="shared" si="12283"/>
        <v>WA012</v>
      </c>
      <c r="J6319" s="193" t="str">
        <f t="shared" si="12283"/>
        <v>WALMART MARKETPLACE</v>
      </c>
      <c r="K6319" s="193" t="str">
        <f t="shared" si="12283"/>
        <v>all</v>
      </c>
      <c r="L6319" s="193">
        <f t="shared" si="12283"/>
        <v>0</v>
      </c>
      <c r="M6319" s="193">
        <f t="shared" si="12283"/>
        <v>0</v>
      </c>
      <c r="N6319" s="193" t="str">
        <f t="shared" si="12200"/>
        <v>Small Appliance</v>
      </c>
      <c r="AA6319" s="193">
        <f t="shared" si="12247"/>
        <v>0</v>
      </c>
      <c r="AB6319" s="193" t="str">
        <f t="shared" ref="AB6319" si="12284">AB$282</f>
        <v>Piotrowski, Brad</v>
      </c>
    </row>
    <row r="6320" spans="1:28" s="188" customFormat="1" ht="17.399999999999999">
      <c r="A6320" s="193" t="str">
        <f t="shared" si="12242"/>
        <v>Small Appliance</v>
      </c>
      <c r="B6320" s="193" t="str">
        <f t="shared" si="12243"/>
        <v>YA051Small Appliance</v>
      </c>
      <c r="C6320" s="193" t="str">
        <f t="shared" si="12244"/>
        <v>Small AppliancePiotrowski, Brad</v>
      </c>
      <c r="D6320" s="193"/>
      <c r="E6320" s="193"/>
      <c r="F6320" s="193" t="str">
        <f t="shared" si="12245"/>
        <v>Small AppliancePiotrowski, Brad</v>
      </c>
      <c r="G6320" s="193" t="str">
        <f t="shared" ref="G6320:M6320" si="12285">G$283</f>
        <v>Piotrowski, Brad</v>
      </c>
      <c r="H6320" s="193" t="str">
        <f t="shared" si="12285"/>
        <v>Piotrowski, Brad</v>
      </c>
      <c r="I6320" s="193" t="str">
        <f t="shared" si="12285"/>
        <v>YA051</v>
      </c>
      <c r="J6320" s="193" t="str">
        <f t="shared" si="12285"/>
        <v>YAMAHA MOTOR CORP USA</v>
      </c>
      <c r="K6320" s="193" t="str">
        <f t="shared" si="12285"/>
        <v>all</v>
      </c>
      <c r="L6320" s="193">
        <f t="shared" si="12285"/>
        <v>0</v>
      </c>
      <c r="M6320" s="193">
        <f t="shared" si="12285"/>
        <v>0</v>
      </c>
      <c r="N6320" s="193" t="str">
        <f t="shared" si="12200"/>
        <v>Small Appliance</v>
      </c>
      <c r="AA6320" s="193">
        <f t="shared" si="12247"/>
        <v>0</v>
      </c>
      <c r="AB6320" s="193" t="str">
        <f t="shared" ref="AB6320" si="12286">AB$283</f>
        <v>Piotrowski, Brad</v>
      </c>
    </row>
    <row r="6321" spans="1:28" s="188" customFormat="1" ht="17.399999999999999">
      <c r="A6321" s="193" t="str">
        <f t="shared" si="12242"/>
        <v>Small Appliance</v>
      </c>
      <c r="B6321" s="193" t="str">
        <f t="shared" si="12243"/>
        <v>0Small Appliance</v>
      </c>
      <c r="C6321" s="193" t="str">
        <f t="shared" si="12244"/>
        <v>Small Appliance0</v>
      </c>
      <c r="D6321" s="193"/>
      <c r="E6321" s="193"/>
      <c r="F6321" s="193" t="str">
        <f t="shared" si="12245"/>
        <v>Small Appliance0</v>
      </c>
      <c r="G6321" s="193">
        <f t="shared" ref="G6321:M6321" si="12287">G$284</f>
        <v>0</v>
      </c>
      <c r="H6321" s="193">
        <f t="shared" si="12287"/>
        <v>0</v>
      </c>
      <c r="I6321" s="193">
        <f t="shared" si="12287"/>
        <v>0</v>
      </c>
      <c r="J6321" s="193">
        <f t="shared" si="12287"/>
        <v>0</v>
      </c>
      <c r="K6321" s="193">
        <f t="shared" si="12287"/>
        <v>0</v>
      </c>
      <c r="L6321" s="193">
        <f t="shared" si="12287"/>
        <v>0</v>
      </c>
      <c r="M6321" s="193">
        <f t="shared" si="12287"/>
        <v>0</v>
      </c>
      <c r="N6321" s="193" t="str">
        <f t="shared" si="12200"/>
        <v>Small Appliance</v>
      </c>
      <c r="AA6321" s="193">
        <f t="shared" si="12247"/>
        <v>0</v>
      </c>
      <c r="AB6321" s="193">
        <f t="shared" ref="AB6321" si="12288">AB$284</f>
        <v>0</v>
      </c>
    </row>
    <row r="6322" spans="1:28" s="188" customFormat="1" ht="17.399999999999999">
      <c r="A6322" s="193" t="str">
        <f t="shared" si="12242"/>
        <v>Small Appliance</v>
      </c>
      <c r="B6322" s="193" t="str">
        <f t="shared" si="12243"/>
        <v>0Small Appliance</v>
      </c>
      <c r="C6322" s="193" t="str">
        <f t="shared" si="12244"/>
        <v>Small Appliance0</v>
      </c>
      <c r="D6322" s="193"/>
      <c r="E6322" s="193"/>
      <c r="F6322" s="193" t="str">
        <f t="shared" si="12245"/>
        <v>Small Appliance0</v>
      </c>
      <c r="G6322" s="193">
        <f t="shared" ref="G6322:M6322" si="12289">G$285</f>
        <v>0</v>
      </c>
      <c r="H6322" s="193">
        <f t="shared" si="12289"/>
        <v>0</v>
      </c>
      <c r="I6322" s="193">
        <f t="shared" si="12289"/>
        <v>0</v>
      </c>
      <c r="J6322" s="193">
        <f t="shared" si="12289"/>
        <v>0</v>
      </c>
      <c r="K6322" s="193">
        <f t="shared" si="12289"/>
        <v>0</v>
      </c>
      <c r="L6322" s="193">
        <f t="shared" si="12289"/>
        <v>0</v>
      </c>
      <c r="M6322" s="193">
        <f t="shared" si="12289"/>
        <v>0</v>
      </c>
      <c r="N6322" s="193" t="str">
        <f t="shared" si="12200"/>
        <v>Small Appliance</v>
      </c>
      <c r="AA6322" s="193">
        <f t="shared" si="12247"/>
        <v>0</v>
      </c>
      <c r="AB6322" s="193">
        <f t="shared" ref="AB6322" si="12290">AB$285</f>
        <v>0</v>
      </c>
    </row>
    <row r="6323" spans="1:28" s="188" customFormat="1" ht="17.399999999999999">
      <c r="A6323" s="193" t="str">
        <f t="shared" si="12242"/>
        <v>Small Appliance</v>
      </c>
      <c r="B6323" s="193" t="str">
        <f t="shared" si="12243"/>
        <v>0Small Appliance</v>
      </c>
      <c r="C6323" s="193" t="str">
        <f t="shared" si="12244"/>
        <v>Small Appliance0</v>
      </c>
      <c r="D6323" s="193"/>
      <c r="E6323" s="193"/>
      <c r="F6323" s="193" t="str">
        <f t="shared" si="12245"/>
        <v>Small Appliance0</v>
      </c>
      <c r="G6323" s="193">
        <f t="shared" ref="G6323:M6323" si="12291">G$286</f>
        <v>0</v>
      </c>
      <c r="H6323" s="193">
        <f t="shared" si="12291"/>
        <v>0</v>
      </c>
      <c r="I6323" s="193">
        <f t="shared" si="12291"/>
        <v>0</v>
      </c>
      <c r="J6323" s="193">
        <f t="shared" si="12291"/>
        <v>0</v>
      </c>
      <c r="K6323" s="193">
        <f t="shared" si="12291"/>
        <v>0</v>
      </c>
      <c r="L6323" s="193">
        <f t="shared" si="12291"/>
        <v>0</v>
      </c>
      <c r="M6323" s="193">
        <f t="shared" si="12291"/>
        <v>0</v>
      </c>
      <c r="N6323" s="193" t="str">
        <f t="shared" si="12200"/>
        <v>Small Appliance</v>
      </c>
      <c r="AA6323" s="193">
        <f t="shared" si="12247"/>
        <v>0</v>
      </c>
      <c r="AB6323" s="193">
        <f t="shared" ref="AB6323" si="12292">AB$286</f>
        <v>0</v>
      </c>
    </row>
    <row r="6324" spans="1:28" s="188" customFormat="1" ht="17.399999999999999">
      <c r="A6324" s="193" t="str">
        <f t="shared" si="12242"/>
        <v>Small Appliance</v>
      </c>
      <c r="B6324" s="193" t="str">
        <f t="shared" si="12243"/>
        <v>0Small Appliance</v>
      </c>
      <c r="C6324" s="193" t="str">
        <f t="shared" si="12244"/>
        <v>Small Appliance0</v>
      </c>
      <c r="D6324" s="193"/>
      <c r="E6324" s="193"/>
      <c r="F6324" s="193" t="str">
        <f t="shared" si="12245"/>
        <v>Small Appliance0</v>
      </c>
      <c r="G6324" s="193">
        <f t="shared" ref="G6324:M6324" si="12293">G$287</f>
        <v>0</v>
      </c>
      <c r="H6324" s="193">
        <f t="shared" si="12293"/>
        <v>0</v>
      </c>
      <c r="I6324" s="193">
        <f t="shared" si="12293"/>
        <v>0</v>
      </c>
      <c r="J6324" s="193">
        <f t="shared" si="12293"/>
        <v>0</v>
      </c>
      <c r="K6324" s="193">
        <f t="shared" si="12293"/>
        <v>0</v>
      </c>
      <c r="L6324" s="193">
        <f t="shared" si="12293"/>
        <v>0</v>
      </c>
      <c r="M6324" s="193">
        <f t="shared" si="12293"/>
        <v>0</v>
      </c>
      <c r="N6324" s="193" t="str">
        <f t="shared" si="12200"/>
        <v>Small Appliance</v>
      </c>
      <c r="AA6324" s="193">
        <f t="shared" si="12247"/>
        <v>0</v>
      </c>
      <c r="AB6324" s="193">
        <f t="shared" ref="AB6324" si="12294">AB$287</f>
        <v>0</v>
      </c>
    </row>
    <row r="6325" spans="1:28" s="188" customFormat="1" ht="17.399999999999999">
      <c r="A6325" s="193" t="str">
        <f t="shared" si="12242"/>
        <v>Small Appliance</v>
      </c>
      <c r="B6325" s="193" t="str">
        <f t="shared" si="12243"/>
        <v>0Small Appliance</v>
      </c>
      <c r="C6325" s="193" t="str">
        <f t="shared" si="12244"/>
        <v>Small Appliance0</v>
      </c>
      <c r="D6325" s="193"/>
      <c r="E6325" s="193"/>
      <c r="F6325" s="193" t="str">
        <f t="shared" si="12245"/>
        <v>Small Appliance0</v>
      </c>
      <c r="G6325" s="193">
        <f t="shared" ref="G6325:M6325" si="12295">G$288</f>
        <v>0</v>
      </c>
      <c r="H6325" s="193">
        <f t="shared" si="12295"/>
        <v>0</v>
      </c>
      <c r="I6325" s="193">
        <f t="shared" si="12295"/>
        <v>0</v>
      </c>
      <c r="J6325" s="193">
        <f t="shared" si="12295"/>
        <v>0</v>
      </c>
      <c r="K6325" s="193">
        <f t="shared" si="12295"/>
        <v>0</v>
      </c>
      <c r="L6325" s="193">
        <f t="shared" si="12295"/>
        <v>0</v>
      </c>
      <c r="M6325" s="193">
        <f t="shared" si="12295"/>
        <v>0</v>
      </c>
      <c r="N6325" s="193" t="str">
        <f t="shared" si="12200"/>
        <v>Small Appliance</v>
      </c>
      <c r="AA6325" s="193">
        <f t="shared" si="12247"/>
        <v>0</v>
      </c>
      <c r="AB6325" s="193">
        <f t="shared" ref="AB6325" si="12296">AB$288</f>
        <v>0</v>
      </c>
    </row>
    <row r="6326" spans="1:28" s="188" customFormat="1" ht="17.399999999999999">
      <c r="A6326" s="193" t="str">
        <f t="shared" si="12242"/>
        <v>Small Appliance</v>
      </c>
      <c r="B6326" s="193" t="str">
        <f t="shared" si="12243"/>
        <v>AU161Small Appliance</v>
      </c>
      <c r="C6326" s="193" t="str">
        <f t="shared" si="12244"/>
        <v>Small AppliancePlys, Jeff</v>
      </c>
      <c r="D6326" s="193"/>
      <c r="E6326" s="193"/>
      <c r="F6326" s="193" t="str">
        <f t="shared" si="12245"/>
        <v>Small ApplianceWilliams, David</v>
      </c>
      <c r="G6326" s="193" t="str">
        <f t="shared" ref="G6326:M6326" si="12297">G$289</f>
        <v>Williams, David</v>
      </c>
      <c r="H6326" s="193" t="str">
        <f t="shared" si="12297"/>
        <v>Plys, Jeff</v>
      </c>
      <c r="I6326" s="193" t="str">
        <f t="shared" si="12297"/>
        <v>AU161</v>
      </c>
      <c r="J6326" s="193" t="str">
        <f t="shared" si="12297"/>
        <v>AVS/AMERICAN VENDING</v>
      </c>
      <c r="K6326" s="193" t="str">
        <f t="shared" si="12297"/>
        <v>all</v>
      </c>
      <c r="L6326" s="193">
        <f t="shared" si="12297"/>
        <v>0</v>
      </c>
      <c r="M6326" s="193">
        <f t="shared" si="12297"/>
        <v>0</v>
      </c>
      <c r="N6326" s="193" t="str">
        <f t="shared" si="12200"/>
        <v>Small Appliance</v>
      </c>
      <c r="AA6326" s="193">
        <f t="shared" si="12247"/>
        <v>0</v>
      </c>
      <c r="AB6326" s="193" t="str">
        <f t="shared" ref="AB6326" si="12298">AB$289</f>
        <v>Plys, Jeff</v>
      </c>
    </row>
    <row r="6327" spans="1:28" s="188" customFormat="1" ht="17.399999999999999">
      <c r="A6327" s="193" t="str">
        <f t="shared" si="12242"/>
        <v>Small Appliance</v>
      </c>
      <c r="B6327" s="193" t="str">
        <f t="shared" si="12243"/>
        <v>CA271Small Appliance</v>
      </c>
      <c r="C6327" s="193" t="str">
        <f t="shared" si="12244"/>
        <v>Small AppliancePlys, Jeff</v>
      </c>
      <c r="D6327" s="193"/>
      <c r="E6327" s="193"/>
      <c r="F6327" s="193" t="str">
        <f t="shared" si="12245"/>
        <v>Small ApplianceWilliams, David</v>
      </c>
      <c r="G6327" s="193" t="str">
        <f t="shared" ref="G6327:M6327" si="12299">G$290</f>
        <v>Williams, David</v>
      </c>
      <c r="H6327" s="193" t="str">
        <f t="shared" si="12299"/>
        <v>Plys, Jeff</v>
      </c>
      <c r="I6327" s="193" t="str">
        <f t="shared" si="12299"/>
        <v>CA271</v>
      </c>
      <c r="J6327" s="193" t="str">
        <f t="shared" si="12299"/>
        <v>CARMEN'S DIST.</v>
      </c>
      <c r="K6327" s="193" t="str">
        <f t="shared" si="12299"/>
        <v>all</v>
      </c>
      <c r="L6327" s="193">
        <f t="shared" si="12299"/>
        <v>0</v>
      </c>
      <c r="M6327" s="193">
        <f t="shared" si="12299"/>
        <v>0</v>
      </c>
      <c r="N6327" s="193" t="str">
        <f t="shared" si="12200"/>
        <v>Small Appliance</v>
      </c>
      <c r="AA6327" s="193">
        <f t="shared" si="12247"/>
        <v>0</v>
      </c>
      <c r="AB6327" s="193" t="str">
        <f t="shared" ref="AB6327" si="12300">AB$290</f>
        <v>Plys, Jeff</v>
      </c>
    </row>
    <row r="6328" spans="1:28" s="188" customFormat="1" ht="17.399999999999999">
      <c r="A6328" s="193" t="str">
        <f t="shared" si="12242"/>
        <v>Small Appliance</v>
      </c>
      <c r="B6328" s="193" t="str">
        <f t="shared" si="12243"/>
        <v>DO355Small Appliance</v>
      </c>
      <c r="C6328" s="193" t="str">
        <f t="shared" si="12244"/>
        <v>Small AppliancePlys, Jeff</v>
      </c>
      <c r="D6328" s="193"/>
      <c r="E6328" s="193"/>
      <c r="F6328" s="193" t="str">
        <f t="shared" si="12245"/>
        <v>Small ApplianceWilliams, David</v>
      </c>
      <c r="G6328" s="193" t="str">
        <f t="shared" ref="G6328:M6328" si="12301">G$291</f>
        <v>Williams, David</v>
      </c>
      <c r="H6328" s="193" t="str">
        <f t="shared" si="12301"/>
        <v>Plys, Jeff</v>
      </c>
      <c r="I6328" s="193" t="str">
        <f t="shared" si="12301"/>
        <v>DO355</v>
      </c>
      <c r="J6328" s="193" t="str">
        <f t="shared" si="12301"/>
        <v>DORIAN DRAKE</v>
      </c>
      <c r="K6328" s="193" t="str">
        <f t="shared" si="12301"/>
        <v>all</v>
      </c>
      <c r="L6328" s="193">
        <f t="shared" si="12301"/>
        <v>0</v>
      </c>
      <c r="M6328" s="193">
        <f t="shared" si="12301"/>
        <v>0</v>
      </c>
      <c r="N6328" s="193" t="str">
        <f t="shared" si="12200"/>
        <v>Small Appliance</v>
      </c>
      <c r="AA6328" s="193">
        <f t="shared" si="12247"/>
        <v>0</v>
      </c>
      <c r="AB6328" s="193" t="str">
        <f t="shared" ref="AB6328" si="12302">AB$291</f>
        <v>Plys, Jeff</v>
      </c>
    </row>
    <row r="6329" spans="1:28" s="188" customFormat="1" ht="17.399999999999999">
      <c r="A6329" s="193" t="str">
        <f t="shared" si="12242"/>
        <v>Small Appliance</v>
      </c>
      <c r="B6329" s="193" t="str">
        <f t="shared" si="12243"/>
        <v>DO380Small Appliance</v>
      </c>
      <c r="C6329" s="193" t="str">
        <f t="shared" si="12244"/>
        <v>Small AppliancePlys, Jeff</v>
      </c>
      <c r="D6329" s="193"/>
      <c r="E6329" s="193"/>
      <c r="F6329" s="193" t="str">
        <f t="shared" si="12245"/>
        <v>Small ApplianceWilliams, David</v>
      </c>
      <c r="G6329" s="193" t="str">
        <f t="shared" ref="G6329:M6329" si="12303">G$292</f>
        <v>Williams, David</v>
      </c>
      <c r="H6329" s="193" t="str">
        <f t="shared" si="12303"/>
        <v>Plys, Jeff</v>
      </c>
      <c r="I6329" s="193" t="str">
        <f t="shared" si="12303"/>
        <v>DO380</v>
      </c>
      <c r="J6329" s="193" t="str">
        <f t="shared" si="12303"/>
        <v>DON STEVENS</v>
      </c>
      <c r="K6329" s="193" t="str">
        <f t="shared" si="12303"/>
        <v>all</v>
      </c>
      <c r="L6329" s="193">
        <f t="shared" si="12303"/>
        <v>0</v>
      </c>
      <c r="M6329" s="193">
        <f t="shared" si="12303"/>
        <v>0</v>
      </c>
      <c r="N6329" s="193" t="str">
        <f t="shared" si="12200"/>
        <v>Small Appliance</v>
      </c>
      <c r="AA6329" s="193">
        <f t="shared" si="12247"/>
        <v>0</v>
      </c>
      <c r="AB6329" s="193" t="str">
        <f t="shared" ref="AB6329" si="12304">AB$292</f>
        <v>Plys, Jeff</v>
      </c>
    </row>
    <row r="6330" spans="1:28" s="188" customFormat="1" ht="17.399999999999999">
      <c r="A6330" s="193" t="str">
        <f t="shared" si="12242"/>
        <v>Small Appliance</v>
      </c>
      <c r="B6330" s="193" t="str">
        <f t="shared" si="12243"/>
        <v>EL725Small Appliance</v>
      </c>
      <c r="C6330" s="193" t="str">
        <f t="shared" si="12244"/>
        <v>Small AppliancePlys, Jeff</v>
      </c>
      <c r="D6330" s="193"/>
      <c r="E6330" s="193"/>
      <c r="F6330" s="193" t="str">
        <f t="shared" si="12245"/>
        <v>Small ApplianceWilliams, David</v>
      </c>
      <c r="G6330" s="193" t="str">
        <f t="shared" ref="G6330:M6330" si="12305">G$293</f>
        <v>Williams, David</v>
      </c>
      <c r="H6330" s="193" t="str">
        <f t="shared" si="12305"/>
        <v>Plys, Jeff</v>
      </c>
      <c r="I6330" s="193" t="str">
        <f t="shared" si="12305"/>
        <v>EL725</v>
      </c>
      <c r="J6330" s="193" t="str">
        <f t="shared" si="12305"/>
        <v>ELEC SWEEPER</v>
      </c>
      <c r="K6330" s="193" t="str">
        <f t="shared" si="12305"/>
        <v>all</v>
      </c>
      <c r="L6330" s="193">
        <f t="shared" si="12305"/>
        <v>0</v>
      </c>
      <c r="M6330" s="193">
        <f t="shared" si="12305"/>
        <v>0</v>
      </c>
      <c r="N6330" s="193" t="str">
        <f t="shared" si="12200"/>
        <v>Small Appliance</v>
      </c>
      <c r="AA6330" s="193">
        <f t="shared" si="12247"/>
        <v>0</v>
      </c>
      <c r="AB6330" s="193" t="str">
        <f t="shared" ref="AB6330" si="12306">AB$293</f>
        <v>Plys, Jeff</v>
      </c>
    </row>
    <row r="6331" spans="1:28" s="188" customFormat="1" ht="17.399999999999999">
      <c r="A6331" s="193" t="str">
        <f t="shared" si="12242"/>
        <v>Small Appliance</v>
      </c>
      <c r="B6331" s="193" t="str">
        <f t="shared" si="12243"/>
        <v>ET255Small Appliance</v>
      </c>
      <c r="C6331" s="193" t="str">
        <f t="shared" si="12244"/>
        <v>Small AppliancePlys, Jeff</v>
      </c>
      <c r="D6331" s="193"/>
      <c r="E6331" s="193"/>
      <c r="F6331" s="193" t="str">
        <f t="shared" si="12245"/>
        <v>Small ApplianceWilliams, David</v>
      </c>
      <c r="G6331" s="193" t="str">
        <f t="shared" ref="G6331:M6331" si="12307">G$294</f>
        <v>Williams, David</v>
      </c>
      <c r="H6331" s="193" t="str">
        <f t="shared" si="12307"/>
        <v>Plys, Jeff</v>
      </c>
      <c r="I6331" s="193" t="str">
        <f t="shared" si="12307"/>
        <v>ET255</v>
      </c>
      <c r="J6331" s="193" t="str">
        <f t="shared" si="12307"/>
        <v>ETTINGER-ROSINI</v>
      </c>
      <c r="K6331" s="193" t="str">
        <f t="shared" si="12307"/>
        <v>all</v>
      </c>
      <c r="L6331" s="193">
        <f t="shared" si="12307"/>
        <v>0</v>
      </c>
      <c r="M6331" s="193">
        <f t="shared" si="12307"/>
        <v>0</v>
      </c>
      <c r="N6331" s="193" t="str">
        <f t="shared" si="12200"/>
        <v>Small Appliance</v>
      </c>
      <c r="AA6331" s="193">
        <f t="shared" si="12247"/>
        <v>0</v>
      </c>
      <c r="AB6331" s="193" t="str">
        <f t="shared" ref="AB6331" si="12308">AB$294</f>
        <v>Plys, Jeff</v>
      </c>
    </row>
    <row r="6332" spans="1:28" s="188" customFormat="1" ht="17.399999999999999">
      <c r="A6332" s="193" t="str">
        <f t="shared" si="12242"/>
        <v>Small Appliance</v>
      </c>
      <c r="B6332" s="193" t="str">
        <f t="shared" si="12243"/>
        <v>JO405Small Appliance</v>
      </c>
      <c r="C6332" s="193" t="str">
        <f t="shared" si="12244"/>
        <v>Small AppliancePlys, Jeff</v>
      </c>
      <c r="D6332" s="193"/>
      <c r="E6332" s="193"/>
      <c r="F6332" s="193" t="str">
        <f t="shared" si="12245"/>
        <v>Small ApplianceWilliams, David</v>
      </c>
      <c r="G6332" s="193" t="str">
        <f t="shared" ref="G6332:M6332" si="12309">G$295</f>
        <v>Williams, David</v>
      </c>
      <c r="H6332" s="193" t="str">
        <f t="shared" si="12309"/>
        <v>Plys, Jeff</v>
      </c>
      <c r="I6332" s="193" t="str">
        <f t="shared" si="12309"/>
        <v>JO405</v>
      </c>
      <c r="J6332" s="193" t="str">
        <f t="shared" si="12309"/>
        <v>JOHNSON PIKE</v>
      </c>
      <c r="K6332" s="193" t="str">
        <f t="shared" si="12309"/>
        <v>all</v>
      </c>
      <c r="L6332" s="193">
        <f t="shared" si="12309"/>
        <v>0</v>
      </c>
      <c r="M6332" s="193">
        <f t="shared" si="12309"/>
        <v>0</v>
      </c>
      <c r="N6332" s="193" t="str">
        <f t="shared" si="12200"/>
        <v>Small Appliance</v>
      </c>
      <c r="AA6332" s="193">
        <f t="shared" si="12247"/>
        <v>0</v>
      </c>
      <c r="AB6332" s="193" t="str">
        <f t="shared" ref="AB6332" si="12310">AB$295</f>
        <v>Plys, Jeff</v>
      </c>
    </row>
    <row r="6333" spans="1:28" s="188" customFormat="1" ht="17.399999999999999">
      <c r="A6333" s="193" t="str">
        <f t="shared" si="12242"/>
        <v>Small Appliance</v>
      </c>
      <c r="B6333" s="193" t="str">
        <f t="shared" si="12243"/>
        <v>KA365Small Appliance</v>
      </c>
      <c r="C6333" s="193" t="str">
        <f t="shared" si="12244"/>
        <v>Small AppliancePlys, Jeff</v>
      </c>
      <c r="D6333" s="193"/>
      <c r="E6333" s="193"/>
      <c r="F6333" s="193" t="str">
        <f t="shared" si="12245"/>
        <v>Small ApplianceWilliams, David</v>
      </c>
      <c r="G6333" s="193" t="str">
        <f t="shared" ref="G6333:M6333" si="12311">G$296</f>
        <v>Williams, David</v>
      </c>
      <c r="H6333" s="193" t="str">
        <f t="shared" si="12311"/>
        <v>Plys, Jeff</v>
      </c>
      <c r="I6333" s="193" t="str">
        <f t="shared" si="12311"/>
        <v>KA365</v>
      </c>
      <c r="J6333" s="193" t="str">
        <f t="shared" si="12311"/>
        <v>KAIN-McARTHUR INC.</v>
      </c>
      <c r="K6333" s="193" t="str">
        <f t="shared" si="12311"/>
        <v>all</v>
      </c>
      <c r="L6333" s="193">
        <f t="shared" si="12311"/>
        <v>0</v>
      </c>
      <c r="M6333" s="193">
        <f t="shared" si="12311"/>
        <v>0</v>
      </c>
      <c r="N6333" s="193" t="str">
        <f t="shared" si="12200"/>
        <v>Small Appliance</v>
      </c>
      <c r="AA6333" s="193">
        <f t="shared" si="12247"/>
        <v>0</v>
      </c>
      <c r="AB6333" s="193" t="str">
        <f t="shared" ref="AB6333" si="12312">AB$296</f>
        <v>Plys, Jeff</v>
      </c>
    </row>
    <row r="6334" spans="1:28" s="188" customFormat="1" ht="17.399999999999999">
      <c r="A6334" s="193" t="str">
        <f t="shared" si="12242"/>
        <v>Small Appliance</v>
      </c>
      <c r="B6334" s="193" t="str">
        <f t="shared" si="12243"/>
        <v>KL105Small Appliance</v>
      </c>
      <c r="C6334" s="193" t="str">
        <f t="shared" si="12244"/>
        <v>Small AppliancePlys, Jeff</v>
      </c>
      <c r="D6334" s="193"/>
      <c r="E6334" s="193"/>
      <c r="F6334" s="193" t="str">
        <f t="shared" si="12245"/>
        <v>Small ApplianceWilliams, David</v>
      </c>
      <c r="G6334" s="193" t="str">
        <f t="shared" ref="G6334:M6334" si="12313">G$297</f>
        <v>Williams, David</v>
      </c>
      <c r="H6334" s="193" t="str">
        <f t="shared" si="12313"/>
        <v>Plys, Jeff</v>
      </c>
      <c r="I6334" s="193" t="str">
        <f t="shared" si="12313"/>
        <v>KL105</v>
      </c>
      <c r="J6334" s="193" t="str">
        <f t="shared" si="12313"/>
        <v>KLH</v>
      </c>
      <c r="K6334" s="193" t="str">
        <f t="shared" si="12313"/>
        <v>all</v>
      </c>
      <c r="L6334" s="193">
        <f t="shared" si="12313"/>
        <v>0</v>
      </c>
      <c r="M6334" s="193">
        <f t="shared" si="12313"/>
        <v>0</v>
      </c>
      <c r="N6334" s="193" t="str">
        <f t="shared" si="12200"/>
        <v>Small Appliance</v>
      </c>
      <c r="AA6334" s="193">
        <f t="shared" si="12247"/>
        <v>0</v>
      </c>
      <c r="AB6334" s="193" t="str">
        <f t="shared" ref="AB6334" si="12314">AB$297</f>
        <v>Plys, Jeff</v>
      </c>
    </row>
    <row r="6335" spans="1:28" s="188" customFormat="1" ht="17.399999999999999">
      <c r="A6335" s="193" t="str">
        <f t="shared" si="12242"/>
        <v>Small Appliance</v>
      </c>
      <c r="B6335" s="193" t="str">
        <f t="shared" si="12243"/>
        <v>MI021Small Appliance</v>
      </c>
      <c r="C6335" s="193" t="str">
        <f t="shared" si="12244"/>
        <v>Small AppliancePlys, Jeff</v>
      </c>
      <c r="D6335" s="193"/>
      <c r="E6335" s="193"/>
      <c r="F6335" s="193" t="str">
        <f t="shared" si="12245"/>
        <v>Small ApplianceWilliams, David</v>
      </c>
      <c r="G6335" s="193" t="str">
        <f t="shared" ref="G6335:M6335" si="12315">G$298</f>
        <v>Williams, David</v>
      </c>
      <c r="H6335" s="193" t="str">
        <f t="shared" si="12315"/>
        <v>Plys, Jeff</v>
      </c>
      <c r="I6335" s="193" t="str">
        <f t="shared" si="12315"/>
        <v>MI021</v>
      </c>
      <c r="J6335" s="193" t="str">
        <f t="shared" si="12315"/>
        <v>MIKE SWENSON</v>
      </c>
      <c r="K6335" s="193" t="str">
        <f t="shared" si="12315"/>
        <v>all</v>
      </c>
      <c r="L6335" s="193">
        <f t="shared" si="12315"/>
        <v>0</v>
      </c>
      <c r="M6335" s="193">
        <f t="shared" si="12315"/>
        <v>0</v>
      </c>
      <c r="N6335" s="193" t="str">
        <f t="shared" si="12200"/>
        <v>Small Appliance</v>
      </c>
      <c r="AA6335" s="193">
        <f t="shared" si="12247"/>
        <v>0</v>
      </c>
      <c r="AB6335" s="193" t="str">
        <f t="shared" ref="AB6335" si="12316">AB$298</f>
        <v>Plys, Jeff</v>
      </c>
    </row>
    <row r="6336" spans="1:28" s="188" customFormat="1" ht="17.399999999999999">
      <c r="A6336" s="193" t="str">
        <f t="shared" si="12242"/>
        <v>Small Appliance</v>
      </c>
      <c r="B6336" s="193" t="str">
        <f t="shared" si="12243"/>
        <v>PI360Small Appliance</v>
      </c>
      <c r="C6336" s="193" t="str">
        <f t="shared" si="12244"/>
        <v>Small AppliancePlys, Jeff</v>
      </c>
      <c r="D6336" s="193"/>
      <c r="E6336" s="193"/>
      <c r="F6336" s="193" t="str">
        <f t="shared" si="12245"/>
        <v>Small ApplianceWilliams, David</v>
      </c>
      <c r="G6336" s="193" t="str">
        <f t="shared" ref="G6336:M6336" si="12317">G$299</f>
        <v>Williams, David</v>
      </c>
      <c r="H6336" s="193" t="str">
        <f t="shared" si="12317"/>
        <v>Plys, Jeff</v>
      </c>
      <c r="I6336" s="193" t="str">
        <f t="shared" si="12317"/>
        <v>PI360</v>
      </c>
      <c r="J6336" s="193" t="str">
        <f t="shared" si="12317"/>
        <v>PEIONEER SQUARE</v>
      </c>
      <c r="K6336" s="193" t="str">
        <f t="shared" si="12317"/>
        <v>all</v>
      </c>
      <c r="L6336" s="193">
        <f t="shared" si="12317"/>
        <v>0</v>
      </c>
      <c r="M6336" s="193">
        <f t="shared" si="12317"/>
        <v>0</v>
      </c>
      <c r="N6336" s="193" t="str">
        <f t="shared" si="12200"/>
        <v>Small Appliance</v>
      </c>
      <c r="AA6336" s="193">
        <f t="shared" si="12247"/>
        <v>0</v>
      </c>
      <c r="AB6336" s="193" t="str">
        <f t="shared" ref="AB6336" si="12318">AB$299</f>
        <v>Plys, Jeff</v>
      </c>
    </row>
    <row r="6337" spans="1:28" s="188" customFormat="1" ht="17.399999999999999">
      <c r="A6337" s="193" t="str">
        <f t="shared" si="12242"/>
        <v>Small Appliance</v>
      </c>
      <c r="B6337" s="193" t="str">
        <f t="shared" si="12243"/>
        <v>PR140Small Appliance</v>
      </c>
      <c r="C6337" s="193" t="str">
        <f t="shared" si="12244"/>
        <v>Small AppliancePlys, Jeff</v>
      </c>
      <c r="D6337" s="193"/>
      <c r="E6337" s="193"/>
      <c r="F6337" s="193" t="str">
        <f t="shared" si="12245"/>
        <v>Small ApplianceWilliams, David</v>
      </c>
      <c r="G6337" s="193" t="str">
        <f t="shared" ref="G6337:M6337" si="12319">G$300</f>
        <v>Williams, David</v>
      </c>
      <c r="H6337" s="193" t="str">
        <f t="shared" si="12319"/>
        <v>Plys, Jeff</v>
      </c>
      <c r="I6337" s="193" t="str">
        <f t="shared" si="12319"/>
        <v>PR140</v>
      </c>
      <c r="J6337" s="193" t="str">
        <f t="shared" si="12319"/>
        <v>PROFESSIONAL MANUFACTURERS REPRESEN</v>
      </c>
      <c r="K6337" s="193" t="str">
        <f t="shared" si="12319"/>
        <v>all</v>
      </c>
      <c r="L6337" s="193">
        <f t="shared" si="12319"/>
        <v>0</v>
      </c>
      <c r="M6337" s="193">
        <f t="shared" si="12319"/>
        <v>0</v>
      </c>
      <c r="N6337" s="193" t="str">
        <f t="shared" si="12200"/>
        <v>Small Appliance</v>
      </c>
      <c r="AA6337" s="193">
        <f t="shared" si="12247"/>
        <v>0</v>
      </c>
      <c r="AB6337" s="193" t="str">
        <f t="shared" ref="AB6337" si="12320">AB$300</f>
        <v>Plys, Jeff</v>
      </c>
    </row>
    <row r="6338" spans="1:28" s="188" customFormat="1" ht="17.399999999999999">
      <c r="A6338" s="193" t="str">
        <f t="shared" si="12242"/>
        <v>Small Appliance</v>
      </c>
      <c r="B6338" s="193" t="str">
        <f t="shared" si="12243"/>
        <v>PT046Small Appliance</v>
      </c>
      <c r="C6338" s="193" t="str">
        <f t="shared" si="12244"/>
        <v>Small AppliancePlys, Jeff</v>
      </c>
      <c r="D6338" s="193"/>
      <c r="E6338" s="193"/>
      <c r="F6338" s="193" t="str">
        <f t="shared" si="12245"/>
        <v>Small ApplianceWilliams, David</v>
      </c>
      <c r="G6338" s="193" t="str">
        <f t="shared" ref="G6338:M6338" si="12321">G$301</f>
        <v>Williams, David</v>
      </c>
      <c r="H6338" s="193" t="str">
        <f t="shared" si="12321"/>
        <v>Plys, Jeff</v>
      </c>
      <c r="I6338" s="193" t="str">
        <f t="shared" si="12321"/>
        <v>PT046</v>
      </c>
      <c r="J6338" s="193" t="str">
        <f t="shared" si="12321"/>
        <v>PRO PACIFIC AGENTS INC</v>
      </c>
      <c r="K6338" s="193" t="str">
        <f t="shared" si="12321"/>
        <v>all</v>
      </c>
      <c r="L6338" s="193">
        <f t="shared" si="12321"/>
        <v>0</v>
      </c>
      <c r="M6338" s="193">
        <f t="shared" si="12321"/>
        <v>0</v>
      </c>
      <c r="N6338" s="193" t="str">
        <f t="shared" si="12200"/>
        <v>Small Appliance</v>
      </c>
      <c r="AA6338" s="193">
        <f t="shared" si="12247"/>
        <v>0</v>
      </c>
      <c r="AB6338" s="193" t="str">
        <f t="shared" ref="AB6338" si="12322">AB$301</f>
        <v>Plys, Jeff</v>
      </c>
    </row>
    <row r="6339" spans="1:28" s="188" customFormat="1" ht="17.399999999999999">
      <c r="A6339" s="193" t="str">
        <f t="shared" si="12242"/>
        <v>Small Appliance</v>
      </c>
      <c r="B6339" s="193" t="str">
        <f t="shared" si="12243"/>
        <v>SA900Small Appliance</v>
      </c>
      <c r="C6339" s="193" t="str">
        <f t="shared" si="12244"/>
        <v>Small AppliancePlys, Jeff</v>
      </c>
      <c r="D6339" s="193"/>
      <c r="E6339" s="193"/>
      <c r="F6339" s="193" t="str">
        <f t="shared" si="12245"/>
        <v>Small ApplianceWilliams, David</v>
      </c>
      <c r="G6339" s="193" t="str">
        <f t="shared" ref="G6339:M6339" si="12323">G$302</f>
        <v>Williams, David</v>
      </c>
      <c r="H6339" s="193" t="str">
        <f t="shared" si="12323"/>
        <v>Plys, Jeff</v>
      </c>
      <c r="I6339" s="193" t="str">
        <f t="shared" si="12323"/>
        <v>SA900</v>
      </c>
      <c r="J6339" s="193" t="str">
        <f t="shared" si="12323"/>
        <v>SALEM SUP</v>
      </c>
      <c r="K6339" s="193" t="str">
        <f t="shared" si="12323"/>
        <v>all</v>
      </c>
      <c r="L6339" s="193">
        <f t="shared" si="12323"/>
        <v>0</v>
      </c>
      <c r="M6339" s="193">
        <f t="shared" si="12323"/>
        <v>0</v>
      </c>
      <c r="N6339" s="193" t="str">
        <f t="shared" si="12200"/>
        <v>Small Appliance</v>
      </c>
      <c r="AA6339" s="193">
        <f t="shared" si="12247"/>
        <v>0</v>
      </c>
      <c r="AB6339" s="193" t="str">
        <f t="shared" ref="AB6339" si="12324">AB$302</f>
        <v>Plys, Jeff</v>
      </c>
    </row>
    <row r="6340" spans="1:28" s="188" customFormat="1" ht="17.399999999999999">
      <c r="A6340" s="193" t="str">
        <f t="shared" si="12242"/>
        <v>Small Appliance</v>
      </c>
      <c r="B6340" s="193" t="str">
        <f t="shared" si="12243"/>
        <v>SC275Small Appliance</v>
      </c>
      <c r="C6340" s="193" t="str">
        <f t="shared" si="12244"/>
        <v>Small AppliancePlys, Jeff</v>
      </c>
      <c r="D6340" s="193"/>
      <c r="E6340" s="193"/>
      <c r="F6340" s="193" t="str">
        <f t="shared" si="12245"/>
        <v>Small ApplianceWilliams, David</v>
      </c>
      <c r="G6340" s="193" t="str">
        <f t="shared" ref="G6340:M6340" si="12325">G$303</f>
        <v>Williams, David</v>
      </c>
      <c r="H6340" s="193" t="str">
        <f t="shared" si="12325"/>
        <v>Plys, Jeff</v>
      </c>
      <c r="I6340" s="193" t="str">
        <f t="shared" si="12325"/>
        <v>SC275</v>
      </c>
      <c r="J6340" s="193" t="str">
        <f t="shared" si="12325"/>
        <v>STEEL CITY</v>
      </c>
      <c r="K6340" s="193" t="str">
        <f t="shared" si="12325"/>
        <v>all</v>
      </c>
      <c r="L6340" s="193">
        <f t="shared" si="12325"/>
        <v>0</v>
      </c>
      <c r="M6340" s="193">
        <f t="shared" si="12325"/>
        <v>0</v>
      </c>
      <c r="N6340" s="193" t="str">
        <f t="shared" si="12200"/>
        <v>Small Appliance</v>
      </c>
      <c r="AA6340" s="193">
        <f t="shared" si="12247"/>
        <v>0</v>
      </c>
      <c r="AB6340" s="193" t="str">
        <f t="shared" ref="AB6340" si="12326">AB$303</f>
        <v>Plys, Jeff</v>
      </c>
    </row>
    <row r="6341" spans="1:28" s="188" customFormat="1" ht="17.399999999999999">
      <c r="A6341" s="193" t="str">
        <f t="shared" si="12242"/>
        <v>Small Appliance</v>
      </c>
      <c r="B6341" s="193" t="str">
        <f t="shared" si="12243"/>
        <v>SH810Small Appliance</v>
      </c>
      <c r="C6341" s="193" t="str">
        <f t="shared" si="12244"/>
        <v>Small AppliancePlys, Jeff</v>
      </c>
      <c r="D6341" s="193"/>
      <c r="E6341" s="193"/>
      <c r="F6341" s="193" t="str">
        <f t="shared" si="12245"/>
        <v>Small ApplianceWilliams, David</v>
      </c>
      <c r="G6341" s="193" t="str">
        <f t="shared" ref="G6341:M6341" si="12327">G$304</f>
        <v>Williams, David</v>
      </c>
      <c r="H6341" s="193" t="str">
        <f t="shared" si="12327"/>
        <v>Plys, Jeff</v>
      </c>
      <c r="I6341" s="193" t="str">
        <f t="shared" si="12327"/>
        <v>SH810</v>
      </c>
      <c r="J6341" s="193" t="str">
        <f t="shared" si="12327"/>
        <v>SHAFFER DIST.</v>
      </c>
      <c r="K6341" s="193" t="str">
        <f t="shared" si="12327"/>
        <v>all</v>
      </c>
      <c r="L6341" s="193">
        <f t="shared" si="12327"/>
        <v>0</v>
      </c>
      <c r="M6341" s="193">
        <f t="shared" si="12327"/>
        <v>0</v>
      </c>
      <c r="N6341" s="193" t="str">
        <f t="shared" si="12200"/>
        <v>Small Appliance</v>
      </c>
      <c r="AA6341" s="193">
        <f t="shared" si="12247"/>
        <v>0</v>
      </c>
      <c r="AB6341" s="193" t="str">
        <f t="shared" ref="AB6341" si="12328">AB$304</f>
        <v>Plys, Jeff</v>
      </c>
    </row>
    <row r="6342" spans="1:28" s="188" customFormat="1" ht="17.399999999999999">
      <c r="A6342" s="193" t="str">
        <f t="shared" si="12242"/>
        <v>Small Appliance</v>
      </c>
      <c r="B6342" s="193" t="str">
        <f t="shared" si="12243"/>
        <v>SP578Small Appliance</v>
      </c>
      <c r="C6342" s="193" t="str">
        <f t="shared" si="12244"/>
        <v>Small AppliancePlys, Jeff</v>
      </c>
      <c r="D6342" s="193"/>
      <c r="E6342" s="193"/>
      <c r="F6342" s="193" t="str">
        <f t="shared" si="12245"/>
        <v>Small ApplianceWilliams, David</v>
      </c>
      <c r="G6342" s="193" t="str">
        <f t="shared" ref="G6342:M6342" si="12329">G$305</f>
        <v>Williams, David</v>
      </c>
      <c r="H6342" s="193" t="str">
        <f t="shared" si="12329"/>
        <v>Plys, Jeff</v>
      </c>
      <c r="I6342" s="193" t="str">
        <f t="shared" si="12329"/>
        <v>SP578</v>
      </c>
      <c r="J6342" s="193" t="str">
        <f t="shared" si="12329"/>
        <v>STIEFEL DISTRIBUTING LLC</v>
      </c>
      <c r="K6342" s="193" t="str">
        <f t="shared" si="12329"/>
        <v>all</v>
      </c>
      <c r="L6342" s="193">
        <f t="shared" si="12329"/>
        <v>0</v>
      </c>
      <c r="M6342" s="193">
        <f t="shared" si="12329"/>
        <v>0</v>
      </c>
      <c r="N6342" s="193" t="str">
        <f t="shared" si="12200"/>
        <v>Small Appliance</v>
      </c>
      <c r="AA6342" s="193">
        <f t="shared" si="12247"/>
        <v>0</v>
      </c>
      <c r="AB6342" s="193" t="str">
        <f t="shared" ref="AB6342" si="12330">AB$305</f>
        <v>Plys, Jeff</v>
      </c>
    </row>
    <row r="6343" spans="1:28" s="188" customFormat="1" ht="17.399999999999999">
      <c r="A6343" s="193" t="str">
        <f t="shared" si="12242"/>
        <v>Small Appliance</v>
      </c>
      <c r="B6343" s="193" t="str">
        <f t="shared" si="12243"/>
        <v>SP579Small Appliance</v>
      </c>
      <c r="C6343" s="193" t="str">
        <f t="shared" si="12244"/>
        <v>Small AppliancePlys, Jeff</v>
      </c>
      <c r="D6343" s="193"/>
      <c r="E6343" s="193"/>
      <c r="F6343" s="193" t="str">
        <f t="shared" si="12245"/>
        <v>Small ApplianceWilliams, David</v>
      </c>
      <c r="G6343" s="193" t="str">
        <f t="shared" ref="G6343:M6343" si="12331">G$306</f>
        <v>Williams, David</v>
      </c>
      <c r="H6343" s="193" t="str">
        <f t="shared" si="12331"/>
        <v>Plys, Jeff</v>
      </c>
      <c r="I6343" s="193" t="str">
        <f t="shared" si="12331"/>
        <v>SP579</v>
      </c>
      <c r="J6343" s="193" t="str">
        <f t="shared" si="12331"/>
        <v>SPECIALITY EQUIPMENT SALES (SESCO)</v>
      </c>
      <c r="K6343" s="193" t="str">
        <f t="shared" si="12331"/>
        <v>all</v>
      </c>
      <c r="L6343" s="193">
        <f t="shared" si="12331"/>
        <v>0</v>
      </c>
      <c r="M6343" s="193">
        <f t="shared" si="12331"/>
        <v>0</v>
      </c>
      <c r="N6343" s="193" t="str">
        <f t="shared" si="12200"/>
        <v>Small Appliance</v>
      </c>
      <c r="AA6343" s="193">
        <f t="shared" si="12247"/>
        <v>0</v>
      </c>
      <c r="AB6343" s="193" t="str">
        <f t="shared" ref="AB6343" si="12332">AB$306</f>
        <v>Plys, Jeff</v>
      </c>
    </row>
    <row r="6344" spans="1:28" s="188" customFormat="1" ht="17.399999999999999">
      <c r="A6344" s="193" t="str">
        <f t="shared" si="12242"/>
        <v>Small Appliance</v>
      </c>
      <c r="B6344" s="193" t="str">
        <f t="shared" si="12243"/>
        <v>0Small Appliance</v>
      </c>
      <c r="C6344" s="193" t="str">
        <f t="shared" si="12244"/>
        <v>Small Appliance0</v>
      </c>
      <c r="D6344" s="193"/>
      <c r="E6344" s="193"/>
      <c r="F6344" s="193" t="str">
        <f t="shared" si="12245"/>
        <v>Small Appliance0</v>
      </c>
      <c r="G6344" s="193">
        <f t="shared" ref="G6344:M6344" si="12333">G$307</f>
        <v>0</v>
      </c>
      <c r="H6344" s="193">
        <f t="shared" si="12333"/>
        <v>0</v>
      </c>
      <c r="I6344" s="193">
        <f t="shared" si="12333"/>
        <v>0</v>
      </c>
      <c r="J6344" s="193">
        <f t="shared" si="12333"/>
        <v>0</v>
      </c>
      <c r="K6344" s="193">
        <f t="shared" si="12333"/>
        <v>0</v>
      </c>
      <c r="L6344" s="193">
        <f t="shared" si="12333"/>
        <v>0</v>
      </c>
      <c r="M6344" s="193">
        <f t="shared" si="12333"/>
        <v>0</v>
      </c>
      <c r="N6344" s="193" t="str">
        <f t="shared" ref="N6344:N6407" si="12334">A6344</f>
        <v>Small Appliance</v>
      </c>
      <c r="AA6344" s="193">
        <f t="shared" si="12247"/>
        <v>0</v>
      </c>
      <c r="AB6344" s="193">
        <f t="shared" ref="AB6344" si="12335">AB$307</f>
        <v>0</v>
      </c>
    </row>
    <row r="6345" spans="1:28" s="188" customFormat="1" ht="17.399999999999999">
      <c r="A6345" s="193" t="str">
        <f t="shared" si="12242"/>
        <v>Small Appliance</v>
      </c>
      <c r="B6345" s="193" t="str">
        <f t="shared" si="12243"/>
        <v>0Small Appliance</v>
      </c>
      <c r="C6345" s="193" t="str">
        <f t="shared" si="12244"/>
        <v>Small Appliance0</v>
      </c>
      <c r="D6345" s="193"/>
      <c r="E6345" s="193"/>
      <c r="F6345" s="193" t="str">
        <f t="shared" si="12245"/>
        <v>Small Appliance0</v>
      </c>
      <c r="G6345" s="193">
        <f t="shared" ref="G6345:M6345" si="12336">G$308</f>
        <v>0</v>
      </c>
      <c r="H6345" s="193">
        <f t="shared" si="12336"/>
        <v>0</v>
      </c>
      <c r="I6345" s="193">
        <f t="shared" si="12336"/>
        <v>0</v>
      </c>
      <c r="J6345" s="193">
        <f t="shared" si="12336"/>
        <v>0</v>
      </c>
      <c r="K6345" s="193">
        <f t="shared" si="12336"/>
        <v>0</v>
      </c>
      <c r="L6345" s="193">
        <f t="shared" si="12336"/>
        <v>0</v>
      </c>
      <c r="M6345" s="193">
        <f t="shared" si="12336"/>
        <v>0</v>
      </c>
      <c r="N6345" s="193" t="str">
        <f t="shared" si="12334"/>
        <v>Small Appliance</v>
      </c>
      <c r="AA6345" s="193">
        <f t="shared" si="12247"/>
        <v>0</v>
      </c>
      <c r="AB6345" s="193">
        <f t="shared" ref="AB6345" si="12337">AB$308</f>
        <v>0</v>
      </c>
    </row>
    <row r="6346" spans="1:28" s="188" customFormat="1" ht="17.399999999999999">
      <c r="A6346" s="193" t="str">
        <f t="shared" si="12242"/>
        <v>Small Appliance</v>
      </c>
      <c r="B6346" s="193" t="str">
        <f t="shared" si="12243"/>
        <v>0Small Appliance</v>
      </c>
      <c r="C6346" s="193" t="str">
        <f t="shared" si="12244"/>
        <v>Small Appliance0</v>
      </c>
      <c r="D6346" s="193"/>
      <c r="E6346" s="193"/>
      <c r="F6346" s="193" t="str">
        <f t="shared" si="12245"/>
        <v>Small Appliance0</v>
      </c>
      <c r="G6346" s="193">
        <f t="shared" ref="G6346:M6346" si="12338">G$309</f>
        <v>0</v>
      </c>
      <c r="H6346" s="193">
        <f t="shared" si="12338"/>
        <v>0</v>
      </c>
      <c r="I6346" s="193">
        <f t="shared" si="12338"/>
        <v>0</v>
      </c>
      <c r="J6346" s="193">
        <f t="shared" si="12338"/>
        <v>0</v>
      </c>
      <c r="K6346" s="193">
        <f t="shared" si="12338"/>
        <v>0</v>
      </c>
      <c r="L6346" s="193">
        <f t="shared" si="12338"/>
        <v>0</v>
      </c>
      <c r="M6346" s="193">
        <f t="shared" si="12338"/>
        <v>0</v>
      </c>
      <c r="N6346" s="193" t="str">
        <f t="shared" si="12334"/>
        <v>Small Appliance</v>
      </c>
      <c r="AA6346" s="193">
        <f t="shared" si="12247"/>
        <v>0</v>
      </c>
      <c r="AB6346" s="193">
        <f t="shared" ref="AB6346" si="12339">AB$309</f>
        <v>0</v>
      </c>
    </row>
    <row r="6347" spans="1:28" s="188" customFormat="1" ht="17.399999999999999">
      <c r="A6347" s="193" t="str">
        <f t="shared" si="12242"/>
        <v>Small Appliance</v>
      </c>
      <c r="B6347" s="193" t="str">
        <f t="shared" si="12243"/>
        <v>0Small Appliance</v>
      </c>
      <c r="C6347" s="193" t="str">
        <f t="shared" si="12244"/>
        <v>Small Appliance0</v>
      </c>
      <c r="D6347" s="193"/>
      <c r="E6347" s="193"/>
      <c r="F6347" s="193" t="str">
        <f t="shared" si="12245"/>
        <v>Small Appliance0</v>
      </c>
      <c r="G6347" s="193">
        <f t="shared" ref="G6347:M6347" si="12340">G$310</f>
        <v>0</v>
      </c>
      <c r="H6347" s="193">
        <f t="shared" si="12340"/>
        <v>0</v>
      </c>
      <c r="I6347" s="193">
        <f t="shared" si="12340"/>
        <v>0</v>
      </c>
      <c r="J6347" s="193">
        <f t="shared" si="12340"/>
        <v>0</v>
      </c>
      <c r="K6347" s="193">
        <f t="shared" si="12340"/>
        <v>0</v>
      </c>
      <c r="L6347" s="193">
        <f t="shared" si="12340"/>
        <v>0</v>
      </c>
      <c r="M6347" s="193">
        <f t="shared" si="12340"/>
        <v>0</v>
      </c>
      <c r="N6347" s="193" t="str">
        <f t="shared" si="12334"/>
        <v>Small Appliance</v>
      </c>
      <c r="AA6347" s="193">
        <f t="shared" si="12247"/>
        <v>0</v>
      </c>
      <c r="AB6347" s="193">
        <f t="shared" ref="AB6347" si="12341">AB$310</f>
        <v>0</v>
      </c>
    </row>
    <row r="6348" spans="1:28" s="188" customFormat="1" ht="17.399999999999999">
      <c r="A6348" s="193" t="str">
        <f t="shared" si="12242"/>
        <v>Small Appliance</v>
      </c>
      <c r="B6348" s="193" t="str">
        <f t="shared" si="12243"/>
        <v>0Small Appliance</v>
      </c>
      <c r="C6348" s="193" t="str">
        <f t="shared" si="12244"/>
        <v>Small Appliance0</v>
      </c>
      <c r="D6348" s="193"/>
      <c r="E6348" s="193"/>
      <c r="F6348" s="193" t="str">
        <f t="shared" si="12245"/>
        <v>Small Appliance0</v>
      </c>
      <c r="G6348" s="193">
        <f t="shared" ref="G6348:M6348" si="12342">G$311</f>
        <v>0</v>
      </c>
      <c r="H6348" s="193">
        <f t="shared" si="12342"/>
        <v>0</v>
      </c>
      <c r="I6348" s="193">
        <f t="shared" si="12342"/>
        <v>0</v>
      </c>
      <c r="J6348" s="193">
        <f t="shared" si="12342"/>
        <v>0</v>
      </c>
      <c r="K6348" s="193">
        <f t="shared" si="12342"/>
        <v>0</v>
      </c>
      <c r="L6348" s="193">
        <f t="shared" si="12342"/>
        <v>0</v>
      </c>
      <c r="M6348" s="193">
        <f t="shared" si="12342"/>
        <v>0</v>
      </c>
      <c r="N6348" s="193" t="str">
        <f t="shared" si="12334"/>
        <v>Small Appliance</v>
      </c>
      <c r="AA6348" s="193">
        <f t="shared" si="12247"/>
        <v>0</v>
      </c>
      <c r="AB6348" s="193">
        <f t="shared" ref="AB6348" si="12343">AB$311</f>
        <v>0</v>
      </c>
    </row>
    <row r="6349" spans="1:28" s="188" customFormat="1" ht="17.399999999999999">
      <c r="A6349" s="193" t="str">
        <f t="shared" si="12242"/>
        <v>Small Appliance</v>
      </c>
      <c r="B6349" s="193" t="str">
        <f t="shared" si="12243"/>
        <v>EM245Small Appliance</v>
      </c>
      <c r="C6349" s="193" t="str">
        <f t="shared" si="12244"/>
        <v>Small ApplianceRigney, Matthew</v>
      </c>
      <c r="D6349" s="193"/>
      <c r="E6349" s="193"/>
      <c r="F6349" s="193" t="str">
        <f t="shared" si="12245"/>
        <v>Small ApplianceWilliams, David</v>
      </c>
      <c r="G6349" s="193" t="str">
        <f t="shared" ref="G6349:M6349" si="12344">G$312</f>
        <v>Williams, David</v>
      </c>
      <c r="H6349" s="193" t="str">
        <f t="shared" si="12344"/>
        <v>Rigney, Matthew</v>
      </c>
      <c r="I6349" s="193" t="str">
        <f t="shared" si="12344"/>
        <v>EM245</v>
      </c>
      <c r="J6349" s="193" t="str">
        <f t="shared" si="12344"/>
        <v>EMPIRE EQUIPMENT COMPANY</v>
      </c>
      <c r="K6349" s="193" t="str">
        <f t="shared" si="12344"/>
        <v>all</v>
      </c>
      <c r="L6349" s="193">
        <f t="shared" si="12344"/>
        <v>0</v>
      </c>
      <c r="M6349" s="193">
        <f t="shared" si="12344"/>
        <v>0</v>
      </c>
      <c r="N6349" s="193" t="str">
        <f t="shared" si="12334"/>
        <v>Small Appliance</v>
      </c>
      <c r="AA6349" s="193">
        <f t="shared" si="12247"/>
        <v>0</v>
      </c>
      <c r="AB6349" s="193" t="str">
        <f t="shared" ref="AB6349" si="12345">AB$312</f>
        <v>Rigney, Matthew</v>
      </c>
    </row>
    <row r="6350" spans="1:28" s="188" customFormat="1" ht="17.399999999999999">
      <c r="A6350" s="193" t="str">
        <f t="shared" si="12242"/>
        <v>Small Appliance</v>
      </c>
      <c r="B6350" s="193" t="str">
        <f t="shared" si="12243"/>
        <v>FI415Small Appliance</v>
      </c>
      <c r="C6350" s="193" t="str">
        <f t="shared" si="12244"/>
        <v>Small ApplianceRigney, Matthew</v>
      </c>
      <c r="D6350" s="193"/>
      <c r="E6350" s="193"/>
      <c r="F6350" s="193" t="str">
        <f t="shared" si="12245"/>
        <v>Small ApplianceWilliams, David</v>
      </c>
      <c r="G6350" s="193" t="str">
        <f t="shared" ref="G6350:M6350" si="12346">G$313</f>
        <v>Williams, David</v>
      </c>
      <c r="H6350" s="193" t="str">
        <f t="shared" si="12346"/>
        <v>Rigney, Matthew</v>
      </c>
      <c r="I6350" s="193" t="str">
        <f t="shared" si="12346"/>
        <v>FI415</v>
      </c>
      <c r="J6350" s="193" t="str">
        <f t="shared" si="12346"/>
        <v>FINN COMMERCIAL</v>
      </c>
      <c r="K6350" s="193" t="str">
        <f t="shared" si="12346"/>
        <v>all</v>
      </c>
      <c r="L6350" s="193">
        <f t="shared" si="12346"/>
        <v>0</v>
      </c>
      <c r="M6350" s="193">
        <f t="shared" si="12346"/>
        <v>0</v>
      </c>
      <c r="N6350" s="193" t="str">
        <f t="shared" si="12334"/>
        <v>Small Appliance</v>
      </c>
      <c r="AA6350" s="193">
        <f t="shared" si="12247"/>
        <v>0</v>
      </c>
      <c r="AB6350" s="193" t="str">
        <f t="shared" ref="AB6350" si="12347">AB$313</f>
        <v>Rigney, Matthew</v>
      </c>
    </row>
    <row r="6351" spans="1:28" s="188" customFormat="1" ht="17.399999999999999">
      <c r="A6351" s="193" t="str">
        <f t="shared" si="12242"/>
        <v>Small Appliance</v>
      </c>
      <c r="B6351" s="193" t="str">
        <f t="shared" si="12243"/>
        <v>HI560Small Appliance</v>
      </c>
      <c r="C6351" s="193" t="str">
        <f t="shared" si="12244"/>
        <v>Small ApplianceRigney, Matthew</v>
      </c>
      <c r="D6351" s="193"/>
      <c r="E6351" s="193"/>
      <c r="F6351" s="193" t="str">
        <f t="shared" si="12245"/>
        <v>Small ApplianceWilliams, David</v>
      </c>
      <c r="G6351" s="193" t="str">
        <f t="shared" ref="G6351:M6351" si="12348">G$314</f>
        <v>Williams, David</v>
      </c>
      <c r="H6351" s="193" t="str">
        <f t="shared" si="12348"/>
        <v>Rigney, Matthew</v>
      </c>
      <c r="I6351" s="193" t="str">
        <f t="shared" si="12348"/>
        <v>HI560</v>
      </c>
      <c r="J6351" s="193" t="str">
        <f t="shared" si="12348"/>
        <v>HIGH SABATINO</v>
      </c>
      <c r="K6351" s="193" t="str">
        <f t="shared" si="12348"/>
        <v>all</v>
      </c>
      <c r="L6351" s="193">
        <f t="shared" si="12348"/>
        <v>0</v>
      </c>
      <c r="M6351" s="193">
        <f t="shared" si="12348"/>
        <v>0</v>
      </c>
      <c r="N6351" s="193" t="str">
        <f t="shared" si="12334"/>
        <v>Small Appliance</v>
      </c>
      <c r="AA6351" s="193">
        <f t="shared" si="12247"/>
        <v>0</v>
      </c>
      <c r="AB6351" s="193" t="str">
        <f t="shared" ref="AB6351" si="12349">AB$314</f>
        <v>Rigney, Matthew</v>
      </c>
    </row>
    <row r="6352" spans="1:28" s="188" customFormat="1" ht="17.399999999999999">
      <c r="A6352" s="193" t="str">
        <f t="shared" si="12242"/>
        <v>Small Appliance</v>
      </c>
      <c r="B6352" s="193" t="str">
        <f t="shared" si="12243"/>
        <v>KE685Small Appliance</v>
      </c>
      <c r="C6352" s="193" t="str">
        <f t="shared" si="12244"/>
        <v>Small ApplianceRigney, Matthew</v>
      </c>
      <c r="D6352" s="193"/>
      <c r="E6352" s="193"/>
      <c r="F6352" s="193" t="str">
        <f t="shared" si="12245"/>
        <v>Small ApplianceWilliams, David</v>
      </c>
      <c r="G6352" s="193" t="str">
        <f t="shared" ref="G6352:M6352" si="12350">G$315</f>
        <v>Williams, David</v>
      </c>
      <c r="H6352" s="193" t="str">
        <f t="shared" si="12350"/>
        <v>Rigney, Matthew</v>
      </c>
      <c r="I6352" s="193" t="str">
        <f t="shared" si="12350"/>
        <v>KE685</v>
      </c>
      <c r="J6352" s="193" t="str">
        <f t="shared" si="12350"/>
        <v>KEN LEVEY</v>
      </c>
      <c r="K6352" s="193" t="str">
        <f t="shared" si="12350"/>
        <v>all</v>
      </c>
      <c r="L6352" s="193">
        <f t="shared" si="12350"/>
        <v>0</v>
      </c>
      <c r="M6352" s="193">
        <f t="shared" si="12350"/>
        <v>0</v>
      </c>
      <c r="N6352" s="193" t="str">
        <f t="shared" si="12334"/>
        <v>Small Appliance</v>
      </c>
      <c r="AA6352" s="193">
        <f t="shared" si="12247"/>
        <v>0</v>
      </c>
      <c r="AB6352" s="193" t="str">
        <f t="shared" ref="AB6352" si="12351">AB$315</f>
        <v>Rigney, Matthew</v>
      </c>
    </row>
    <row r="6353" spans="1:28" s="188" customFormat="1" ht="17.399999999999999">
      <c r="A6353" s="193" t="str">
        <f t="shared" si="12242"/>
        <v>Small Appliance</v>
      </c>
      <c r="B6353" s="193" t="str">
        <f t="shared" si="12243"/>
        <v>MP085Small Appliance</v>
      </c>
      <c r="C6353" s="193" t="str">
        <f t="shared" si="12244"/>
        <v>Small ApplianceRigney, Matthew</v>
      </c>
      <c r="D6353" s="193"/>
      <c r="E6353" s="193"/>
      <c r="F6353" s="193" t="str">
        <f t="shared" si="12245"/>
        <v>Small ApplianceWilliams, David</v>
      </c>
      <c r="G6353" s="193" t="str">
        <f t="shared" ref="G6353:M6353" si="12352">G$316</f>
        <v>Williams, David</v>
      </c>
      <c r="H6353" s="193" t="str">
        <f t="shared" si="12352"/>
        <v>Rigney, Matthew</v>
      </c>
      <c r="I6353" s="193" t="str">
        <f t="shared" si="12352"/>
        <v>MP085</v>
      </c>
      <c r="J6353" s="193" t="str">
        <f t="shared" si="12352"/>
        <v>MPH GROUP</v>
      </c>
      <c r="K6353" s="193" t="str">
        <f t="shared" si="12352"/>
        <v>all</v>
      </c>
      <c r="L6353" s="193">
        <f t="shared" si="12352"/>
        <v>0</v>
      </c>
      <c r="M6353" s="193">
        <f t="shared" si="12352"/>
        <v>0</v>
      </c>
      <c r="N6353" s="193" t="str">
        <f t="shared" si="12334"/>
        <v>Small Appliance</v>
      </c>
      <c r="AA6353" s="193">
        <f t="shared" si="12247"/>
        <v>0</v>
      </c>
      <c r="AB6353" s="193" t="str">
        <f t="shared" ref="AB6353" si="12353">AB$316</f>
        <v>Rigney, Matthew</v>
      </c>
    </row>
    <row r="6354" spans="1:28" s="188" customFormat="1" ht="17.399999999999999">
      <c r="A6354" s="193" t="str">
        <f t="shared" si="12242"/>
        <v>Small Appliance</v>
      </c>
      <c r="B6354" s="193" t="str">
        <f t="shared" si="12243"/>
        <v>MS170Small Appliance</v>
      </c>
      <c r="C6354" s="193" t="str">
        <f t="shared" si="12244"/>
        <v>Small ApplianceRigney, Matthew</v>
      </c>
      <c r="D6354" s="193"/>
      <c r="E6354" s="193"/>
      <c r="F6354" s="193" t="str">
        <f t="shared" si="12245"/>
        <v>Small ApplianceWilliams, David</v>
      </c>
      <c r="G6354" s="193" t="str">
        <f t="shared" ref="G6354:M6354" si="12354">G$317</f>
        <v>Williams, David</v>
      </c>
      <c r="H6354" s="193" t="str">
        <f t="shared" si="12354"/>
        <v>Rigney, Matthew</v>
      </c>
      <c r="I6354" s="193" t="str">
        <f t="shared" si="12354"/>
        <v>MS170</v>
      </c>
      <c r="J6354" s="193" t="str">
        <f t="shared" si="12354"/>
        <v>MICROWAVE SPECIALTIES INC.</v>
      </c>
      <c r="K6354" s="193" t="str">
        <f t="shared" si="12354"/>
        <v>all</v>
      </c>
      <c r="L6354" s="193">
        <f t="shared" si="12354"/>
        <v>0</v>
      </c>
      <c r="M6354" s="193">
        <f t="shared" si="12354"/>
        <v>0</v>
      </c>
      <c r="N6354" s="193" t="str">
        <f t="shared" si="12334"/>
        <v>Small Appliance</v>
      </c>
      <c r="AA6354" s="193">
        <f t="shared" si="12247"/>
        <v>0</v>
      </c>
      <c r="AB6354" s="193" t="str">
        <f t="shared" ref="AB6354" si="12355">AB$317</f>
        <v>Rigney, Matthew</v>
      </c>
    </row>
    <row r="6355" spans="1:28" s="188" customFormat="1" ht="17.399999999999999">
      <c r="A6355" s="193" t="str">
        <f t="shared" si="12242"/>
        <v>Small Appliance</v>
      </c>
      <c r="B6355" s="193" t="str">
        <f t="shared" si="12243"/>
        <v>SC585Small Appliance</v>
      </c>
      <c r="C6355" s="193" t="str">
        <f t="shared" si="12244"/>
        <v>Small ApplianceRigney, Matthew</v>
      </c>
      <c r="D6355" s="193"/>
      <c r="E6355" s="193"/>
      <c r="F6355" s="193" t="str">
        <f t="shared" si="12245"/>
        <v>Small ApplianceWilliams, David</v>
      </c>
      <c r="G6355" s="193" t="str">
        <f t="shared" ref="G6355:M6355" si="12356">G$318</f>
        <v>Williams, David</v>
      </c>
      <c r="H6355" s="193" t="str">
        <f t="shared" si="12356"/>
        <v>Rigney, Matthew</v>
      </c>
      <c r="I6355" s="193" t="str">
        <f t="shared" si="12356"/>
        <v>SC585</v>
      </c>
      <c r="J6355" s="193" t="str">
        <f t="shared" si="12356"/>
        <v>SCHMID ELEVEN CORPORATION</v>
      </c>
      <c r="K6355" s="193" t="str">
        <f t="shared" si="12356"/>
        <v>all</v>
      </c>
      <c r="L6355" s="193">
        <f t="shared" si="12356"/>
        <v>0</v>
      </c>
      <c r="M6355" s="193">
        <f t="shared" si="12356"/>
        <v>0</v>
      </c>
      <c r="N6355" s="193" t="str">
        <f t="shared" si="12334"/>
        <v>Small Appliance</v>
      </c>
      <c r="AA6355" s="193">
        <f t="shared" si="12247"/>
        <v>0</v>
      </c>
      <c r="AB6355" s="193" t="str">
        <f t="shared" ref="AB6355" si="12357">AB$318</f>
        <v>Rigney, Matthew</v>
      </c>
    </row>
    <row r="6356" spans="1:28" s="188" customFormat="1" ht="17.399999999999999">
      <c r="A6356" s="193" t="str">
        <f t="shared" si="12242"/>
        <v>Small Appliance</v>
      </c>
      <c r="B6356" s="193" t="str">
        <f t="shared" si="12243"/>
        <v>TD115Small Appliance</v>
      </c>
      <c r="C6356" s="193" t="str">
        <f t="shared" si="12244"/>
        <v>Small ApplianceRigney, Matthew</v>
      </c>
      <c r="D6356" s="193"/>
      <c r="E6356" s="193"/>
      <c r="F6356" s="193" t="str">
        <f t="shared" si="12245"/>
        <v>Small ApplianceWilliams, David</v>
      </c>
      <c r="G6356" s="193" t="str">
        <f t="shared" ref="G6356:M6356" si="12358">G$319</f>
        <v>Williams, David</v>
      </c>
      <c r="H6356" s="193" t="str">
        <f t="shared" si="12358"/>
        <v>Rigney, Matthew</v>
      </c>
      <c r="I6356" s="193" t="str">
        <f t="shared" si="12358"/>
        <v>TD115</v>
      </c>
      <c r="J6356" s="193" t="str">
        <f t="shared" si="12358"/>
        <v>TD MARKETING</v>
      </c>
      <c r="K6356" s="193" t="str">
        <f t="shared" si="12358"/>
        <v>all</v>
      </c>
      <c r="L6356" s="193">
        <f t="shared" si="12358"/>
        <v>0</v>
      </c>
      <c r="M6356" s="193">
        <f t="shared" si="12358"/>
        <v>0</v>
      </c>
      <c r="N6356" s="193" t="str">
        <f t="shared" si="12334"/>
        <v>Small Appliance</v>
      </c>
      <c r="AA6356" s="193">
        <f t="shared" si="12247"/>
        <v>0</v>
      </c>
      <c r="AB6356" s="193" t="str">
        <f t="shared" ref="AB6356" si="12359">AB$319</f>
        <v>Rigney, Matthew</v>
      </c>
    </row>
    <row r="6357" spans="1:28" s="188" customFormat="1" ht="17.399999999999999">
      <c r="A6357" s="193" t="str">
        <f t="shared" si="12242"/>
        <v>Small Appliance</v>
      </c>
      <c r="B6357" s="193" t="str">
        <f t="shared" si="12243"/>
        <v>GR686Small Appliance</v>
      </c>
      <c r="C6357" s="193" t="str">
        <f t="shared" si="12244"/>
        <v>Small ApplianceRigney, Matthew</v>
      </c>
      <c r="D6357" s="193"/>
      <c r="E6357" s="193"/>
      <c r="F6357" s="193" t="str">
        <f t="shared" si="12245"/>
        <v>Small ApplianceWilliams, David</v>
      </c>
      <c r="G6357" s="193" t="str">
        <f t="shared" ref="G6357:M6357" si="12360">G$320</f>
        <v>Williams, David</v>
      </c>
      <c r="H6357" s="193" t="str">
        <f t="shared" si="12360"/>
        <v>Rigney, Matthew</v>
      </c>
      <c r="I6357" s="193" t="str">
        <f t="shared" si="12360"/>
        <v>GR686</v>
      </c>
      <c r="J6357" s="193" t="str">
        <f t="shared" si="12360"/>
        <v>GRIFFIN MARKETING GROUP INC</v>
      </c>
      <c r="K6357" s="193" t="str">
        <f t="shared" si="12360"/>
        <v>all</v>
      </c>
      <c r="L6357" s="193">
        <f t="shared" si="12360"/>
        <v>0</v>
      </c>
      <c r="M6357" s="193">
        <f t="shared" si="12360"/>
        <v>0</v>
      </c>
      <c r="N6357" s="193" t="str">
        <f t="shared" si="12334"/>
        <v>Small Appliance</v>
      </c>
      <c r="AA6357" s="193">
        <f t="shared" si="12247"/>
        <v>0</v>
      </c>
      <c r="AB6357" s="193" t="str">
        <f t="shared" ref="AB6357" si="12361">AB$320</f>
        <v>Rigney, Matthew</v>
      </c>
    </row>
    <row r="6358" spans="1:28" s="188" customFormat="1" ht="17.399999999999999">
      <c r="A6358" s="193" t="str">
        <f t="shared" si="12242"/>
        <v>Small Appliance</v>
      </c>
      <c r="B6358" s="193" t="str">
        <f t="shared" si="12243"/>
        <v>0Small Appliance</v>
      </c>
      <c r="C6358" s="193" t="str">
        <f t="shared" si="12244"/>
        <v>Small Appliance0</v>
      </c>
      <c r="D6358" s="193"/>
      <c r="E6358" s="193"/>
      <c r="F6358" s="193" t="str">
        <f t="shared" si="12245"/>
        <v>Small Appliance0</v>
      </c>
      <c r="G6358" s="193">
        <f t="shared" ref="G6358:M6358" si="12362">G$321</f>
        <v>0</v>
      </c>
      <c r="H6358" s="193">
        <f t="shared" si="12362"/>
        <v>0</v>
      </c>
      <c r="I6358" s="193">
        <f t="shared" si="12362"/>
        <v>0</v>
      </c>
      <c r="J6358" s="193">
        <f t="shared" si="12362"/>
        <v>0</v>
      </c>
      <c r="K6358" s="193">
        <f t="shared" si="12362"/>
        <v>0</v>
      </c>
      <c r="L6358" s="193">
        <f t="shared" si="12362"/>
        <v>0</v>
      </c>
      <c r="M6358" s="193">
        <f t="shared" si="12362"/>
        <v>0</v>
      </c>
      <c r="N6358" s="193" t="str">
        <f t="shared" si="12334"/>
        <v>Small Appliance</v>
      </c>
      <c r="AA6358" s="193">
        <f t="shared" si="12247"/>
        <v>0</v>
      </c>
      <c r="AB6358" s="193">
        <f t="shared" ref="AB6358" si="12363">AB$321</f>
        <v>0</v>
      </c>
    </row>
    <row r="6359" spans="1:28" s="188" customFormat="1" ht="17.399999999999999">
      <c r="A6359" s="193" t="str">
        <f t="shared" si="12242"/>
        <v>Small Appliance</v>
      </c>
      <c r="B6359" s="193" t="str">
        <f t="shared" si="12243"/>
        <v>NI030Small Appliance</v>
      </c>
      <c r="C6359" s="193" t="str">
        <f t="shared" si="12244"/>
        <v>Small ApplianceFujikura, Keizo</v>
      </c>
      <c r="D6359" s="193"/>
      <c r="E6359" s="193"/>
      <c r="F6359" s="193" t="str">
        <f t="shared" si="12245"/>
        <v>Small ApplianceWilliams, David</v>
      </c>
      <c r="G6359" s="193" t="str">
        <f t="shared" ref="G6359:M6359" si="12364">G$322</f>
        <v>Williams, David</v>
      </c>
      <c r="H6359" s="193" t="str">
        <f t="shared" si="12364"/>
        <v>Fujikura, Keizo</v>
      </c>
      <c r="I6359" s="193" t="str">
        <f t="shared" si="12364"/>
        <v>NI030</v>
      </c>
      <c r="J6359" s="193" t="str">
        <f t="shared" si="12364"/>
        <v xml:space="preserve">NISHIMOTO TRADING CO. </v>
      </c>
      <c r="K6359" s="193" t="str">
        <f t="shared" si="12364"/>
        <v>all</v>
      </c>
      <c r="L6359" s="193">
        <f t="shared" si="12364"/>
        <v>0</v>
      </c>
      <c r="M6359" s="193">
        <f t="shared" si="12364"/>
        <v>0</v>
      </c>
      <c r="N6359" s="193" t="str">
        <f t="shared" si="12334"/>
        <v>Small Appliance</v>
      </c>
      <c r="AA6359" s="193">
        <f t="shared" si="12247"/>
        <v>0</v>
      </c>
      <c r="AB6359" s="193" t="str">
        <f t="shared" ref="AB6359" si="12365">AB$322</f>
        <v>Fujikura, Keizo</v>
      </c>
    </row>
    <row r="6360" spans="1:28" s="188" customFormat="1" ht="17.399999999999999">
      <c r="A6360" s="193" t="str">
        <f t="shared" si="12242"/>
        <v>Small Appliance</v>
      </c>
      <c r="B6360" s="193" t="str">
        <f t="shared" si="12243"/>
        <v>EM095Small Appliance</v>
      </c>
      <c r="C6360" s="193" t="str">
        <f t="shared" si="12244"/>
        <v>Small ApplianceFujikura, Keizo</v>
      </c>
      <c r="D6360" s="193"/>
      <c r="E6360" s="193"/>
      <c r="F6360" s="193" t="str">
        <f t="shared" si="12245"/>
        <v>Small ApplianceWilliams, David</v>
      </c>
      <c r="G6360" s="193" t="str">
        <f t="shared" ref="G6360:M6360" si="12366">G$323</f>
        <v>Williams, David</v>
      </c>
      <c r="H6360" s="193" t="str">
        <f t="shared" si="12366"/>
        <v>Fujikura, Keizo</v>
      </c>
      <c r="I6360" s="193" t="str">
        <f t="shared" si="12366"/>
        <v>EM095</v>
      </c>
      <c r="J6360" s="193" t="str">
        <f t="shared" si="12366"/>
        <v>EDEN MARKETING CORP.</v>
      </c>
      <c r="K6360" s="193" t="str">
        <f t="shared" si="12366"/>
        <v>all</v>
      </c>
      <c r="L6360" s="193">
        <f t="shared" si="12366"/>
        <v>0</v>
      </c>
      <c r="M6360" s="193">
        <f t="shared" si="12366"/>
        <v>0</v>
      </c>
      <c r="N6360" s="193" t="str">
        <f t="shared" si="12334"/>
        <v>Small Appliance</v>
      </c>
      <c r="AA6360" s="193">
        <f t="shared" si="12247"/>
        <v>0</v>
      </c>
      <c r="AB6360" s="193" t="str">
        <f t="shared" ref="AB6360" si="12367">AB$323</f>
        <v>Nagira, Rina</v>
      </c>
    </row>
    <row r="6361" spans="1:28" s="188" customFormat="1" ht="17.399999999999999">
      <c r="A6361" s="193" t="str">
        <f t="shared" si="12242"/>
        <v>Small Appliance</v>
      </c>
      <c r="B6361" s="193" t="str">
        <f t="shared" si="12243"/>
        <v>NO255Small Appliance</v>
      </c>
      <c r="C6361" s="193" t="str">
        <f t="shared" si="12244"/>
        <v>Small ApplianceFujikura, Keizo</v>
      </c>
      <c r="D6361" s="193"/>
      <c r="E6361" s="193"/>
      <c r="F6361" s="193" t="str">
        <f t="shared" si="12245"/>
        <v>Small ApplianceWilliams, David</v>
      </c>
      <c r="G6361" s="193" t="str">
        <f t="shared" ref="G6361:M6361" si="12368">G$324</f>
        <v>Williams, David</v>
      </c>
      <c r="H6361" s="193" t="str">
        <f t="shared" si="12368"/>
        <v>Fujikura, Keizo</v>
      </c>
      <c r="I6361" s="193" t="str">
        <f t="shared" si="12368"/>
        <v>NO255</v>
      </c>
      <c r="J6361" s="193" t="str">
        <f t="shared" si="12368"/>
        <v>NOZAWA DISTRIBUTING</v>
      </c>
      <c r="K6361" s="193" t="str">
        <f t="shared" si="12368"/>
        <v>all</v>
      </c>
      <c r="L6361" s="193">
        <f t="shared" si="12368"/>
        <v>0</v>
      </c>
      <c r="M6361" s="193">
        <f t="shared" si="12368"/>
        <v>0</v>
      </c>
      <c r="N6361" s="193" t="str">
        <f t="shared" si="12334"/>
        <v>Small Appliance</v>
      </c>
      <c r="AA6361" s="193">
        <f t="shared" si="12247"/>
        <v>0</v>
      </c>
      <c r="AB6361" s="193" t="str">
        <f t="shared" ref="AB6361" si="12369">AB$324</f>
        <v>Nagira, Rina</v>
      </c>
    </row>
    <row r="6362" spans="1:28" s="188" customFormat="1" ht="17.399999999999999">
      <c r="A6362" s="193" t="str">
        <f t="shared" si="12242"/>
        <v>Small Appliance</v>
      </c>
      <c r="B6362" s="193" t="str">
        <f t="shared" si="12243"/>
        <v>AT551Small Appliance</v>
      </c>
      <c r="C6362" s="193" t="str">
        <f t="shared" si="12244"/>
        <v>Small ApplianceFatianow, Christina</v>
      </c>
      <c r="D6362" s="193"/>
      <c r="E6362" s="193"/>
      <c r="F6362" s="193" t="str">
        <f t="shared" si="12245"/>
        <v>Small ApplianceHoffman, Brian</v>
      </c>
      <c r="G6362" s="193" t="str">
        <f t="shared" ref="G6362:M6362" si="12370">G$325</f>
        <v>Hoffman, Brian</v>
      </c>
      <c r="H6362" s="193" t="str">
        <f t="shared" si="12370"/>
        <v>Fatianow, Christina</v>
      </c>
      <c r="I6362" s="193" t="str">
        <f t="shared" si="12370"/>
        <v>AT551</v>
      </c>
      <c r="J6362" s="193" t="str">
        <f t="shared" si="12370"/>
        <v>ATLAS SUPPLY CHAIN SERVICES, LLC</v>
      </c>
      <c r="K6362" s="193" t="str">
        <f t="shared" si="12370"/>
        <v>all</v>
      </c>
      <c r="L6362" s="193">
        <f t="shared" si="12370"/>
        <v>0</v>
      </c>
      <c r="M6362" s="193">
        <f t="shared" si="12370"/>
        <v>0</v>
      </c>
      <c r="N6362" s="193" t="str">
        <f t="shared" si="12334"/>
        <v>Small Appliance</v>
      </c>
      <c r="AA6362" s="193">
        <f t="shared" si="12247"/>
        <v>0</v>
      </c>
      <c r="AB6362" s="193" t="str">
        <f t="shared" ref="AB6362" si="12371">AB$325</f>
        <v>Fatianow, Christina</v>
      </c>
    </row>
    <row r="6363" spans="1:28" s="188" customFormat="1" ht="17.399999999999999">
      <c r="A6363" s="193" t="str">
        <f t="shared" si="12242"/>
        <v>Small Appliance</v>
      </c>
      <c r="B6363" s="193" t="str">
        <f t="shared" si="12243"/>
        <v>BI413Small Appliance</v>
      </c>
      <c r="C6363" s="193" t="str">
        <f t="shared" si="12244"/>
        <v>Small ApplianceFatianow, Christina</v>
      </c>
      <c r="D6363" s="193"/>
      <c r="E6363" s="193"/>
      <c r="F6363" s="193" t="str">
        <f t="shared" si="12245"/>
        <v>Small ApplianceHoffman, Brian</v>
      </c>
      <c r="G6363" s="193" t="str">
        <f t="shared" ref="G6363:M6363" si="12372">G$326</f>
        <v>Hoffman, Brian</v>
      </c>
      <c r="H6363" s="193" t="str">
        <f t="shared" si="12372"/>
        <v>Fatianow, Christina</v>
      </c>
      <c r="I6363" s="193" t="str">
        <f t="shared" si="12372"/>
        <v>BI413</v>
      </c>
      <c r="J6363" s="193" t="str">
        <f t="shared" si="12372"/>
        <v>BIRCHBOX INC</v>
      </c>
      <c r="K6363" s="193" t="str">
        <f t="shared" si="12372"/>
        <v>all</v>
      </c>
      <c r="L6363" s="193">
        <f t="shared" si="12372"/>
        <v>0</v>
      </c>
      <c r="M6363" s="193">
        <f t="shared" si="12372"/>
        <v>0</v>
      </c>
      <c r="N6363" s="193" t="str">
        <f t="shared" si="12334"/>
        <v>Small Appliance</v>
      </c>
      <c r="AA6363" s="193">
        <f t="shared" si="12247"/>
        <v>0</v>
      </c>
      <c r="AB6363" s="193" t="str">
        <f t="shared" ref="AB6363" si="12373">AB$326</f>
        <v>Fatianow, Christina</v>
      </c>
    </row>
    <row r="6364" spans="1:28" s="188" customFormat="1" ht="17.399999999999999">
      <c r="A6364" s="193" t="str">
        <f t="shared" si="12242"/>
        <v>Small Appliance</v>
      </c>
      <c r="B6364" s="193" t="str">
        <f t="shared" si="12243"/>
        <v>BR951Small Appliance</v>
      </c>
      <c r="C6364" s="193" t="str">
        <f t="shared" si="12244"/>
        <v>Small ApplianceFatianow, Christina</v>
      </c>
      <c r="D6364" s="193"/>
      <c r="E6364" s="193"/>
      <c r="F6364" s="193" t="str">
        <f t="shared" si="12245"/>
        <v>Small ApplianceHoffman, Brian</v>
      </c>
      <c r="G6364" s="193" t="str">
        <f t="shared" ref="G6364:M6364" si="12374">G$327</f>
        <v>Hoffman, Brian</v>
      </c>
      <c r="H6364" s="193" t="str">
        <f t="shared" si="12374"/>
        <v>Fatianow, Christina</v>
      </c>
      <c r="I6364" s="193" t="str">
        <f t="shared" si="12374"/>
        <v>BR951</v>
      </c>
      <c r="J6364" s="193" t="str">
        <f t="shared" si="12374"/>
        <v>BREWER QUILTING AND SEWING</v>
      </c>
      <c r="K6364" s="193" t="str">
        <f t="shared" si="12374"/>
        <v>all</v>
      </c>
      <c r="L6364" s="193">
        <f t="shared" si="12374"/>
        <v>0</v>
      </c>
      <c r="M6364" s="193">
        <f t="shared" si="12374"/>
        <v>0</v>
      </c>
      <c r="N6364" s="193" t="str">
        <f t="shared" si="12334"/>
        <v>Small Appliance</v>
      </c>
      <c r="AA6364" s="193">
        <f t="shared" si="12247"/>
        <v>0</v>
      </c>
      <c r="AB6364" s="193" t="str">
        <f t="shared" ref="AB6364" si="12375">AB$327</f>
        <v>Fatianow, Christina</v>
      </c>
    </row>
    <row r="6365" spans="1:28" s="188" customFormat="1" ht="17.399999999999999">
      <c r="A6365" s="193" t="str">
        <f t="shared" ref="A6365:A6428" si="12376">T$20</f>
        <v>Small Appliance</v>
      </c>
      <c r="B6365" s="193" t="str">
        <f t="shared" ref="B6365:B6428" si="12377">CONCATENATE(I6365,A6365)</f>
        <v>CA020Small Appliance</v>
      </c>
      <c r="C6365" s="193" t="str">
        <f t="shared" ref="C6365:C6428" si="12378">CONCATENATE(A6365,H6365)</f>
        <v>Small ApplianceFatianow, Christina</v>
      </c>
      <c r="D6365" s="193"/>
      <c r="E6365" s="193"/>
      <c r="F6365" s="193" t="str">
        <f t="shared" ref="F6365:F6428" si="12379">CONCATENATE(A6365,G6365)</f>
        <v>Small ApplianceHoffman, Brian</v>
      </c>
      <c r="G6365" s="193" t="str">
        <f t="shared" ref="G6365:M6365" si="12380">G$328</f>
        <v>Hoffman, Brian</v>
      </c>
      <c r="H6365" s="193" t="str">
        <f t="shared" si="12380"/>
        <v>Fatianow, Christina</v>
      </c>
      <c r="I6365" s="193" t="str">
        <f t="shared" si="12380"/>
        <v>CA020</v>
      </c>
      <c r="J6365" s="193" t="str">
        <f t="shared" si="12380"/>
        <v>CAPITAL AUDIO ELECTR</v>
      </c>
      <c r="K6365" s="193" t="str">
        <f t="shared" si="12380"/>
        <v>all</v>
      </c>
      <c r="L6365" s="193">
        <f t="shared" si="12380"/>
        <v>0</v>
      </c>
      <c r="M6365" s="193">
        <f t="shared" si="12380"/>
        <v>0</v>
      </c>
      <c r="N6365" s="193" t="str">
        <f t="shared" si="12334"/>
        <v>Small Appliance</v>
      </c>
      <c r="AA6365" s="193">
        <f t="shared" ref="AA6365:AA6428" si="12381">AT$20</f>
        <v>0</v>
      </c>
      <c r="AB6365" s="193" t="str">
        <f t="shared" ref="AB6365" si="12382">AB$328</f>
        <v>Fatianow, Christina</v>
      </c>
    </row>
    <row r="6366" spans="1:28" s="188" customFormat="1" ht="17.399999999999999">
      <c r="A6366" s="193" t="str">
        <f t="shared" si="12376"/>
        <v>Small Appliance</v>
      </c>
      <c r="B6366" s="193" t="str">
        <f t="shared" si="12377"/>
        <v>CA080Small Appliance</v>
      </c>
      <c r="C6366" s="193" t="str">
        <f t="shared" si="12378"/>
        <v>Small ApplianceFatianow, Christina</v>
      </c>
      <c r="D6366" s="193"/>
      <c r="E6366" s="193"/>
      <c r="F6366" s="193" t="str">
        <f t="shared" si="12379"/>
        <v>Small ApplianceHoffman, Brian</v>
      </c>
      <c r="G6366" s="193" t="str">
        <f t="shared" ref="G6366:M6366" si="12383">G$329</f>
        <v>Hoffman, Brian</v>
      </c>
      <c r="H6366" s="193" t="str">
        <f t="shared" si="12383"/>
        <v>Fatianow, Christina</v>
      </c>
      <c r="I6366" s="193" t="str">
        <f t="shared" si="12383"/>
        <v>CA080</v>
      </c>
      <c r="J6366" s="193" t="str">
        <f t="shared" si="12383"/>
        <v>CAPITOL SALES COMP.</v>
      </c>
      <c r="K6366" s="193" t="str">
        <f t="shared" si="12383"/>
        <v>all</v>
      </c>
      <c r="L6366" s="193">
        <f t="shared" si="12383"/>
        <v>0</v>
      </c>
      <c r="M6366" s="193">
        <f t="shared" si="12383"/>
        <v>0</v>
      </c>
      <c r="N6366" s="193" t="str">
        <f t="shared" si="12334"/>
        <v>Small Appliance</v>
      </c>
      <c r="AA6366" s="193">
        <f t="shared" si="12381"/>
        <v>0</v>
      </c>
      <c r="AB6366" s="193" t="str">
        <f t="shared" ref="AB6366" si="12384">AB$329</f>
        <v>Fatianow, Christina</v>
      </c>
    </row>
    <row r="6367" spans="1:28" s="188" customFormat="1" ht="17.399999999999999">
      <c r="A6367" s="193" t="str">
        <f t="shared" si="12376"/>
        <v>Small Appliance</v>
      </c>
      <c r="B6367" s="193" t="str">
        <f t="shared" si="12377"/>
        <v>CE946Small Appliance</v>
      </c>
      <c r="C6367" s="193" t="str">
        <f t="shared" si="12378"/>
        <v>Small ApplianceFatianow, Christina</v>
      </c>
      <c r="D6367" s="193"/>
      <c r="E6367" s="193"/>
      <c r="F6367" s="193" t="str">
        <f t="shared" si="12379"/>
        <v>Small ApplianceHoffman, Brian</v>
      </c>
      <c r="G6367" s="193" t="str">
        <f t="shared" ref="G6367:M6367" si="12385">G$330</f>
        <v>Hoffman, Brian</v>
      </c>
      <c r="H6367" s="193" t="str">
        <f t="shared" si="12385"/>
        <v>Fatianow, Christina</v>
      </c>
      <c r="I6367" s="193" t="str">
        <f t="shared" si="12385"/>
        <v>CE946</v>
      </c>
      <c r="J6367" s="193" t="str">
        <f t="shared" si="12385"/>
        <v>CED PCEC</v>
      </c>
      <c r="K6367" s="193" t="str">
        <f t="shared" si="12385"/>
        <v>all</v>
      </c>
      <c r="L6367" s="193">
        <f t="shared" si="12385"/>
        <v>0</v>
      </c>
      <c r="M6367" s="193">
        <f t="shared" si="12385"/>
        <v>0</v>
      </c>
      <c r="N6367" s="193" t="str">
        <f t="shared" si="12334"/>
        <v>Small Appliance</v>
      </c>
      <c r="AA6367" s="193">
        <f t="shared" si="12381"/>
        <v>0</v>
      </c>
      <c r="AB6367" s="193" t="str">
        <f t="shared" ref="AB6367" si="12386">AB$330</f>
        <v>Fatianow, Christina</v>
      </c>
    </row>
    <row r="6368" spans="1:28" s="188" customFormat="1" ht="17.399999999999999">
      <c r="A6368" s="193" t="str">
        <f t="shared" si="12376"/>
        <v>Small Appliance</v>
      </c>
      <c r="B6368" s="193" t="str">
        <f t="shared" si="12377"/>
        <v>CR850Small Appliance</v>
      </c>
      <c r="C6368" s="193" t="str">
        <f t="shared" si="12378"/>
        <v>Small ApplianceFatianow, Christina</v>
      </c>
      <c r="D6368" s="193"/>
      <c r="E6368" s="193"/>
      <c r="F6368" s="193" t="str">
        <f t="shared" si="12379"/>
        <v>Small ApplianceHoffman, Brian</v>
      </c>
      <c r="G6368" s="193" t="str">
        <f t="shared" ref="G6368:M6368" si="12387">G$331</f>
        <v>Hoffman, Brian</v>
      </c>
      <c r="H6368" s="193" t="str">
        <f t="shared" si="12387"/>
        <v>Fatianow, Christina</v>
      </c>
      <c r="I6368" s="193" t="str">
        <f t="shared" si="12387"/>
        <v>CR850</v>
      </c>
      <c r="J6368" s="193" t="str">
        <f t="shared" si="12387"/>
        <v>CRYSTAL PROMOTIONS INC</v>
      </c>
      <c r="K6368" s="193" t="str">
        <f t="shared" si="12387"/>
        <v>all</v>
      </c>
      <c r="L6368" s="193">
        <f t="shared" si="12387"/>
        <v>0</v>
      </c>
      <c r="M6368" s="193">
        <f t="shared" si="12387"/>
        <v>0</v>
      </c>
      <c r="N6368" s="193" t="str">
        <f t="shared" si="12334"/>
        <v>Small Appliance</v>
      </c>
      <c r="AA6368" s="193">
        <f t="shared" si="12381"/>
        <v>0</v>
      </c>
      <c r="AB6368" s="193" t="str">
        <f t="shared" ref="AB6368" si="12388">AB$331</f>
        <v>Fatianow, Christina</v>
      </c>
    </row>
    <row r="6369" spans="1:28" s="188" customFormat="1" ht="17.399999999999999">
      <c r="A6369" s="193" t="str">
        <f t="shared" si="12376"/>
        <v>Small Appliance</v>
      </c>
      <c r="B6369" s="193" t="str">
        <f t="shared" si="12377"/>
        <v>DE635Small Appliance</v>
      </c>
      <c r="C6369" s="193" t="str">
        <f t="shared" si="12378"/>
        <v>Small ApplianceFatianow, Christina</v>
      </c>
      <c r="D6369" s="193"/>
      <c r="E6369" s="193"/>
      <c r="F6369" s="193" t="str">
        <f t="shared" si="12379"/>
        <v>Small ApplianceHoffman, Brian</v>
      </c>
      <c r="G6369" s="193" t="str">
        <f t="shared" ref="G6369:M6369" si="12389">G$332</f>
        <v>Hoffman, Brian</v>
      </c>
      <c r="H6369" s="193" t="str">
        <f t="shared" si="12389"/>
        <v>Fatianow, Christina</v>
      </c>
      <c r="I6369" s="193" t="str">
        <f t="shared" si="12389"/>
        <v>DE635</v>
      </c>
      <c r="J6369" s="193" t="str">
        <f t="shared" si="12389"/>
        <v>B &amp; B ELECTRONICS</v>
      </c>
      <c r="K6369" s="193" t="str">
        <f t="shared" si="12389"/>
        <v>all</v>
      </c>
      <c r="L6369" s="193">
        <f t="shared" si="12389"/>
        <v>0</v>
      </c>
      <c r="M6369" s="193">
        <f t="shared" si="12389"/>
        <v>0</v>
      </c>
      <c r="N6369" s="193" t="str">
        <f t="shared" si="12334"/>
        <v>Small Appliance</v>
      </c>
      <c r="AA6369" s="193">
        <f t="shared" si="12381"/>
        <v>0</v>
      </c>
      <c r="AB6369" s="193" t="str">
        <f t="shared" ref="AB6369" si="12390">AB$332</f>
        <v>Fatianow, Christina</v>
      </c>
    </row>
    <row r="6370" spans="1:28" s="188" customFormat="1" ht="17.399999999999999">
      <c r="A6370" s="193" t="str">
        <f t="shared" si="12376"/>
        <v>Small Appliance</v>
      </c>
      <c r="B6370" s="193" t="str">
        <f t="shared" si="12377"/>
        <v>DE895Small Appliance</v>
      </c>
      <c r="C6370" s="193" t="str">
        <f t="shared" si="12378"/>
        <v>Small ApplianceFatianow, Christina</v>
      </c>
      <c r="D6370" s="193"/>
      <c r="E6370" s="193"/>
      <c r="F6370" s="193" t="str">
        <f t="shared" si="12379"/>
        <v>Small ApplianceHoffman, Brian</v>
      </c>
      <c r="G6370" s="193" t="str">
        <f t="shared" ref="G6370:M6370" si="12391">G$333</f>
        <v>Hoffman, Brian</v>
      </c>
      <c r="H6370" s="193" t="str">
        <f t="shared" si="12391"/>
        <v>Fatianow, Christina</v>
      </c>
      <c r="I6370" s="193" t="str">
        <f t="shared" si="12391"/>
        <v>DE895</v>
      </c>
      <c r="J6370" s="193" t="str">
        <f t="shared" si="12391"/>
        <v>DESCO VACUUM CLEANER SUPPLY CO</v>
      </c>
      <c r="K6370" s="193" t="str">
        <f t="shared" si="12391"/>
        <v>all</v>
      </c>
      <c r="L6370" s="193">
        <f t="shared" si="12391"/>
        <v>0</v>
      </c>
      <c r="M6370" s="193">
        <f t="shared" si="12391"/>
        <v>0</v>
      </c>
      <c r="N6370" s="193" t="str">
        <f t="shared" si="12334"/>
        <v>Small Appliance</v>
      </c>
      <c r="AA6370" s="193">
        <f t="shared" si="12381"/>
        <v>0</v>
      </c>
      <c r="AB6370" s="193" t="str">
        <f t="shared" ref="AB6370" si="12392">AB$333</f>
        <v>Fatianow, Christina</v>
      </c>
    </row>
    <row r="6371" spans="1:28" s="188" customFormat="1" ht="17.399999999999999">
      <c r="A6371" s="193" t="str">
        <f t="shared" si="12376"/>
        <v>Small Appliance</v>
      </c>
      <c r="B6371" s="193" t="str">
        <f t="shared" si="12377"/>
        <v>EL225Small Appliance</v>
      </c>
      <c r="C6371" s="193" t="str">
        <f t="shared" si="12378"/>
        <v>Small ApplianceFatianow, Christina</v>
      </c>
      <c r="D6371" s="193"/>
      <c r="E6371" s="193"/>
      <c r="F6371" s="193" t="str">
        <f t="shared" si="12379"/>
        <v>Small ApplianceHoffman, Brian</v>
      </c>
      <c r="G6371" s="193" t="str">
        <f t="shared" ref="G6371:M6371" si="12393">G$334</f>
        <v>Hoffman, Brian</v>
      </c>
      <c r="H6371" s="193" t="str">
        <f t="shared" si="12393"/>
        <v>Fatianow, Christina</v>
      </c>
      <c r="I6371" s="193" t="str">
        <f t="shared" si="12393"/>
        <v>EL225</v>
      </c>
      <c r="J6371" s="193" t="str">
        <f t="shared" si="12393"/>
        <v>ELECTRONIC EXPRESS I</v>
      </c>
      <c r="K6371" s="193" t="str">
        <f t="shared" si="12393"/>
        <v>all</v>
      </c>
      <c r="L6371" s="193">
        <f t="shared" si="12393"/>
        <v>0</v>
      </c>
      <c r="M6371" s="193">
        <f t="shared" si="12393"/>
        <v>0</v>
      </c>
      <c r="N6371" s="193" t="str">
        <f t="shared" si="12334"/>
        <v>Small Appliance</v>
      </c>
      <c r="AA6371" s="193">
        <f t="shared" si="12381"/>
        <v>0</v>
      </c>
      <c r="AB6371" s="193" t="str">
        <f t="shared" ref="AB6371" si="12394">AB$334</f>
        <v>Fatianow, Christina</v>
      </c>
    </row>
    <row r="6372" spans="1:28" s="188" customFormat="1" ht="17.399999999999999">
      <c r="A6372" s="193" t="str">
        <f t="shared" si="12376"/>
        <v>Small Appliance</v>
      </c>
      <c r="B6372" s="193" t="str">
        <f t="shared" si="12377"/>
        <v>EN171Small Appliance</v>
      </c>
      <c r="C6372" s="193" t="str">
        <f t="shared" si="12378"/>
        <v>Small ApplianceFatianow, Christina</v>
      </c>
      <c r="D6372" s="193"/>
      <c r="E6372" s="193"/>
      <c r="F6372" s="193" t="str">
        <f t="shared" si="12379"/>
        <v>Small ApplianceHoffman, Brian</v>
      </c>
      <c r="G6372" s="193" t="str">
        <f t="shared" ref="G6372:M6372" si="12395">G$335</f>
        <v>Hoffman, Brian</v>
      </c>
      <c r="H6372" s="193" t="str">
        <f t="shared" si="12395"/>
        <v>Fatianow, Christina</v>
      </c>
      <c r="I6372" s="193" t="str">
        <f t="shared" si="12395"/>
        <v>EN171</v>
      </c>
      <c r="J6372" s="193" t="str">
        <f t="shared" si="12395"/>
        <v>ENCOMPASS SUPPLY CHAIN SOLUT. INC</v>
      </c>
      <c r="K6372" s="193" t="str">
        <f t="shared" si="12395"/>
        <v>all</v>
      </c>
      <c r="L6372" s="193">
        <f t="shared" si="12395"/>
        <v>0</v>
      </c>
      <c r="M6372" s="193">
        <f t="shared" si="12395"/>
        <v>0</v>
      </c>
      <c r="N6372" s="193" t="str">
        <f t="shared" si="12334"/>
        <v>Small Appliance</v>
      </c>
      <c r="AA6372" s="193">
        <f t="shared" si="12381"/>
        <v>0</v>
      </c>
      <c r="AB6372" s="193" t="str">
        <f t="shared" ref="AB6372" si="12396">AB$335</f>
        <v>Fatianow, Christina</v>
      </c>
    </row>
    <row r="6373" spans="1:28" s="188" customFormat="1" ht="17.399999999999999">
      <c r="A6373" s="193" t="str">
        <f t="shared" si="12376"/>
        <v>Small Appliance</v>
      </c>
      <c r="B6373" s="193" t="str">
        <f t="shared" si="12377"/>
        <v>FE020Small Appliance</v>
      </c>
      <c r="C6373" s="193" t="str">
        <f t="shared" si="12378"/>
        <v>Small ApplianceFatianow, Christina</v>
      </c>
      <c r="D6373" s="193"/>
      <c r="E6373" s="193"/>
      <c r="F6373" s="193" t="str">
        <f t="shared" si="12379"/>
        <v>Small ApplianceHoffman, Brian</v>
      </c>
      <c r="G6373" s="193" t="str">
        <f t="shared" ref="G6373:M6373" si="12397">G$336</f>
        <v>Hoffman, Brian</v>
      </c>
      <c r="H6373" s="193" t="str">
        <f t="shared" si="12397"/>
        <v>Fatianow, Christina</v>
      </c>
      <c r="I6373" s="193" t="str">
        <f t="shared" si="12397"/>
        <v>FE020</v>
      </c>
      <c r="J6373" s="193" t="str">
        <f t="shared" si="12397"/>
        <v>FERGUSON ENTER</v>
      </c>
      <c r="K6373" s="193" t="str">
        <f t="shared" si="12397"/>
        <v>all</v>
      </c>
      <c r="L6373" s="193">
        <f t="shared" si="12397"/>
        <v>0</v>
      </c>
      <c r="M6373" s="193">
        <f t="shared" si="12397"/>
        <v>0</v>
      </c>
      <c r="N6373" s="193" t="str">
        <f t="shared" si="12334"/>
        <v>Small Appliance</v>
      </c>
      <c r="AA6373" s="193">
        <f t="shared" si="12381"/>
        <v>0</v>
      </c>
      <c r="AB6373" s="193" t="str">
        <f t="shared" ref="AB6373" si="12398">AB$336</f>
        <v>Fatianow, Christina</v>
      </c>
    </row>
    <row r="6374" spans="1:28" s="188" customFormat="1" ht="17.399999999999999">
      <c r="A6374" s="193" t="str">
        <f t="shared" si="12376"/>
        <v>Small Appliance</v>
      </c>
      <c r="B6374" s="193" t="str">
        <f t="shared" si="12377"/>
        <v>FI376Small Appliance</v>
      </c>
      <c r="C6374" s="193" t="str">
        <f t="shared" si="12378"/>
        <v>Small ApplianceFatianow, Christina</v>
      </c>
      <c r="D6374" s="193"/>
      <c r="E6374" s="193"/>
      <c r="F6374" s="193" t="str">
        <f t="shared" si="12379"/>
        <v>Small ApplianceHoffman, Brian</v>
      </c>
      <c r="G6374" s="193" t="str">
        <f t="shared" ref="G6374:M6374" si="12399">G$337</f>
        <v>Hoffman, Brian</v>
      </c>
      <c r="H6374" s="193" t="str">
        <f t="shared" si="12399"/>
        <v>Fatianow, Christina</v>
      </c>
      <c r="I6374" s="193" t="str">
        <f t="shared" si="12399"/>
        <v>FI376</v>
      </c>
      <c r="J6374" s="193" t="str">
        <f t="shared" si="12399"/>
        <v>5-BELOW</v>
      </c>
      <c r="K6374" s="193" t="str">
        <f t="shared" si="12399"/>
        <v>all</v>
      </c>
      <c r="L6374" s="193">
        <f t="shared" si="12399"/>
        <v>0</v>
      </c>
      <c r="M6374" s="193">
        <f t="shared" si="12399"/>
        <v>0</v>
      </c>
      <c r="N6374" s="193" t="str">
        <f t="shared" si="12334"/>
        <v>Small Appliance</v>
      </c>
      <c r="AA6374" s="193">
        <f t="shared" si="12381"/>
        <v>0</v>
      </c>
      <c r="AB6374" s="193" t="str">
        <f t="shared" ref="AB6374" si="12400">AB$337</f>
        <v>Fatianow, Christina</v>
      </c>
    </row>
    <row r="6375" spans="1:28" s="188" customFormat="1" ht="17.399999999999999">
      <c r="A6375" s="193" t="str">
        <f t="shared" si="12376"/>
        <v>Small Appliance</v>
      </c>
      <c r="B6375" s="193" t="str">
        <f t="shared" si="12377"/>
        <v>HA110Small Appliance</v>
      </c>
      <c r="C6375" s="193" t="str">
        <f t="shared" si="12378"/>
        <v>Small ApplianceFatianow, Christina</v>
      </c>
      <c r="D6375" s="193"/>
      <c r="E6375" s="193"/>
      <c r="F6375" s="193" t="str">
        <f t="shared" si="12379"/>
        <v>Small ApplianceHoffman, Brian</v>
      </c>
      <c r="G6375" s="193" t="str">
        <f t="shared" ref="G6375:M6375" si="12401">G$338</f>
        <v>Hoffman, Brian</v>
      </c>
      <c r="H6375" s="193" t="str">
        <f t="shared" si="12401"/>
        <v>Fatianow, Christina</v>
      </c>
      <c r="I6375" s="193" t="str">
        <f t="shared" si="12401"/>
        <v>HA110</v>
      </c>
      <c r="J6375" s="193" t="str">
        <f t="shared" si="12401"/>
        <v>HAMMACHER SCHLEMMER</v>
      </c>
      <c r="K6375" s="193" t="str">
        <f t="shared" si="12401"/>
        <v>all</v>
      </c>
      <c r="L6375" s="193">
        <f t="shared" si="12401"/>
        <v>0</v>
      </c>
      <c r="M6375" s="193">
        <f t="shared" si="12401"/>
        <v>0</v>
      </c>
      <c r="N6375" s="193" t="str">
        <f t="shared" si="12334"/>
        <v>Small Appliance</v>
      </c>
      <c r="AA6375" s="193">
        <f t="shared" si="12381"/>
        <v>0</v>
      </c>
      <c r="AB6375" s="193" t="str">
        <f t="shared" ref="AB6375" si="12402">AB$338</f>
        <v>Fatianow, Christina</v>
      </c>
    </row>
    <row r="6376" spans="1:28" s="188" customFormat="1" ht="17.399999999999999">
      <c r="A6376" s="193" t="str">
        <f t="shared" si="12376"/>
        <v>Small Appliance</v>
      </c>
      <c r="B6376" s="193" t="str">
        <f t="shared" si="12377"/>
        <v>HE085Small Appliance</v>
      </c>
      <c r="C6376" s="193" t="str">
        <f t="shared" si="12378"/>
        <v>Small ApplianceFatianow, Christina</v>
      </c>
      <c r="D6376" s="193"/>
      <c r="E6376" s="193"/>
      <c r="F6376" s="193" t="str">
        <f t="shared" si="12379"/>
        <v>Small ApplianceHoffman, Brian</v>
      </c>
      <c r="G6376" s="193" t="str">
        <f t="shared" ref="G6376:M6376" si="12403">G$339</f>
        <v>Hoffman, Brian</v>
      </c>
      <c r="H6376" s="193" t="str">
        <f t="shared" si="12403"/>
        <v>Fatianow, Christina</v>
      </c>
      <c r="I6376" s="193" t="str">
        <f t="shared" si="12403"/>
        <v>HE085</v>
      </c>
      <c r="J6376" s="193" t="str">
        <f t="shared" si="12403"/>
        <v>HESCO</v>
      </c>
      <c r="K6376" s="193" t="str">
        <f t="shared" si="12403"/>
        <v>all</v>
      </c>
      <c r="L6376" s="193">
        <f t="shared" si="12403"/>
        <v>0</v>
      </c>
      <c r="M6376" s="193">
        <f t="shared" si="12403"/>
        <v>0</v>
      </c>
      <c r="N6376" s="193" t="str">
        <f t="shared" si="12334"/>
        <v>Small Appliance</v>
      </c>
      <c r="AA6376" s="193">
        <f t="shared" si="12381"/>
        <v>0</v>
      </c>
      <c r="AB6376" s="193" t="str">
        <f t="shared" ref="AB6376" si="12404">AB$339</f>
        <v>Fatianow, Christina</v>
      </c>
    </row>
    <row r="6377" spans="1:28" s="188" customFormat="1" ht="17.399999999999999">
      <c r="A6377" s="193" t="str">
        <f t="shared" si="12376"/>
        <v>Small Appliance</v>
      </c>
      <c r="B6377" s="193" t="str">
        <f t="shared" si="12377"/>
        <v>JE050Small Appliance</v>
      </c>
      <c r="C6377" s="193" t="str">
        <f t="shared" si="12378"/>
        <v>Small ApplianceFatianow, Christina</v>
      </c>
      <c r="D6377" s="193"/>
      <c r="E6377" s="193"/>
      <c r="F6377" s="193" t="str">
        <f t="shared" si="12379"/>
        <v>Small ApplianceHoffman, Brian</v>
      </c>
      <c r="G6377" s="193" t="str">
        <f t="shared" ref="G6377:M6377" si="12405">G$340</f>
        <v>Hoffman, Brian</v>
      </c>
      <c r="H6377" s="193" t="str">
        <f t="shared" si="12405"/>
        <v>Fatianow, Christina</v>
      </c>
      <c r="I6377" s="193" t="str">
        <f t="shared" si="12405"/>
        <v>JE050</v>
      </c>
      <c r="J6377" s="193" t="str">
        <f t="shared" si="12405"/>
        <v>JENNE DISTRIBUTORS I</v>
      </c>
      <c r="K6377" s="193" t="str">
        <f t="shared" si="12405"/>
        <v>all</v>
      </c>
      <c r="L6377" s="193">
        <f t="shared" si="12405"/>
        <v>0</v>
      </c>
      <c r="M6377" s="193">
        <f t="shared" si="12405"/>
        <v>0</v>
      </c>
      <c r="N6377" s="193" t="str">
        <f t="shared" si="12334"/>
        <v>Small Appliance</v>
      </c>
      <c r="AA6377" s="193">
        <f t="shared" si="12381"/>
        <v>0</v>
      </c>
      <c r="AB6377" s="193" t="str">
        <f t="shared" ref="AB6377" si="12406">AB$340</f>
        <v>Fatianow, Christina</v>
      </c>
    </row>
    <row r="6378" spans="1:28" s="188" customFormat="1" ht="17.399999999999999">
      <c r="A6378" s="193" t="str">
        <f t="shared" si="12376"/>
        <v>Small Appliance</v>
      </c>
      <c r="B6378" s="193" t="str">
        <f t="shared" si="12377"/>
        <v>JE341Small Appliance</v>
      </c>
      <c r="C6378" s="193" t="str">
        <f t="shared" si="12378"/>
        <v>Small ApplianceFatianow, Christina</v>
      </c>
      <c r="D6378" s="193"/>
      <c r="E6378" s="193"/>
      <c r="F6378" s="193" t="str">
        <f t="shared" si="12379"/>
        <v>Small ApplianceHoffman, Brian</v>
      </c>
      <c r="G6378" s="193" t="str">
        <f t="shared" ref="G6378:M6378" si="12407">G$341</f>
        <v>Hoffman, Brian</v>
      </c>
      <c r="H6378" s="193" t="str">
        <f t="shared" si="12407"/>
        <v>Fatianow, Christina</v>
      </c>
      <c r="I6378" s="193" t="str">
        <f t="shared" si="12407"/>
        <v>JE341</v>
      </c>
      <c r="J6378" s="193" t="str">
        <f t="shared" si="12407"/>
        <v>JENSEN DISTRIBUTION SERVICES</v>
      </c>
      <c r="K6378" s="193" t="str">
        <f t="shared" si="12407"/>
        <v>all</v>
      </c>
      <c r="L6378" s="193">
        <f t="shared" si="12407"/>
        <v>0</v>
      </c>
      <c r="M6378" s="193">
        <f t="shared" si="12407"/>
        <v>0</v>
      </c>
      <c r="N6378" s="193" t="str">
        <f t="shared" si="12334"/>
        <v>Small Appliance</v>
      </c>
      <c r="AA6378" s="193">
        <f t="shared" si="12381"/>
        <v>0</v>
      </c>
      <c r="AB6378" s="193" t="str">
        <f t="shared" ref="AB6378" si="12408">AB$341</f>
        <v>Fatianow, Christina</v>
      </c>
    </row>
    <row r="6379" spans="1:28" s="188" customFormat="1" ht="17.399999999999999">
      <c r="A6379" s="193" t="str">
        <f t="shared" si="12376"/>
        <v>Small Appliance</v>
      </c>
      <c r="B6379" s="193" t="str">
        <f t="shared" si="12377"/>
        <v>KE160Small Appliance</v>
      </c>
      <c r="C6379" s="193" t="str">
        <f t="shared" si="12378"/>
        <v>Small ApplianceFatianow, Christina</v>
      </c>
      <c r="D6379" s="193"/>
      <c r="E6379" s="193"/>
      <c r="F6379" s="193" t="str">
        <f t="shared" si="12379"/>
        <v>Small ApplianceHoffman, Brian</v>
      </c>
      <c r="G6379" s="193" t="str">
        <f t="shared" ref="G6379:M6379" si="12409">G$342</f>
        <v>Hoffman, Brian</v>
      </c>
      <c r="H6379" s="193" t="str">
        <f t="shared" si="12409"/>
        <v>Fatianow, Christina</v>
      </c>
      <c r="I6379" s="193" t="str">
        <f t="shared" si="12409"/>
        <v>KE160</v>
      </c>
      <c r="J6379" s="193" t="str">
        <f t="shared" si="12409"/>
        <v>KEI TRADING CO. INC.</v>
      </c>
      <c r="K6379" s="193" t="str">
        <f t="shared" si="12409"/>
        <v>all</v>
      </c>
      <c r="L6379" s="193">
        <f t="shared" si="12409"/>
        <v>0</v>
      </c>
      <c r="M6379" s="193">
        <f t="shared" si="12409"/>
        <v>0</v>
      </c>
      <c r="N6379" s="193" t="str">
        <f t="shared" si="12334"/>
        <v>Small Appliance</v>
      </c>
      <c r="AA6379" s="193">
        <f t="shared" si="12381"/>
        <v>0</v>
      </c>
      <c r="AB6379" s="193" t="str">
        <f t="shared" ref="AB6379" si="12410">AB$342</f>
        <v>Fatianow, Christina</v>
      </c>
    </row>
    <row r="6380" spans="1:28" s="188" customFormat="1" ht="17.399999999999999">
      <c r="A6380" s="193" t="str">
        <f t="shared" si="12376"/>
        <v>Small Appliance</v>
      </c>
      <c r="B6380" s="193" t="str">
        <f t="shared" si="12377"/>
        <v>LT031Small Appliance</v>
      </c>
      <c r="C6380" s="193" t="str">
        <f t="shared" si="12378"/>
        <v>Small ApplianceFatianow, Christina</v>
      </c>
      <c r="D6380" s="193"/>
      <c r="E6380" s="193"/>
      <c r="F6380" s="193" t="str">
        <f t="shared" si="12379"/>
        <v>Small ApplianceHoffman, Brian</v>
      </c>
      <c r="G6380" s="193" t="str">
        <f t="shared" ref="G6380:M6380" si="12411">G$343</f>
        <v>Hoffman, Brian</v>
      </c>
      <c r="H6380" s="193" t="str">
        <f t="shared" si="12411"/>
        <v>Fatianow, Christina</v>
      </c>
      <c r="I6380" s="193" t="str">
        <f t="shared" si="12411"/>
        <v>LT031</v>
      </c>
      <c r="J6380" s="193" t="str">
        <f t="shared" si="12411"/>
        <v>LTF CLUB OPERATIONS COMPANY INC</v>
      </c>
      <c r="K6380" s="193" t="str">
        <f t="shared" si="12411"/>
        <v>all</v>
      </c>
      <c r="L6380" s="193">
        <f t="shared" si="12411"/>
        <v>0</v>
      </c>
      <c r="M6380" s="193">
        <f t="shared" si="12411"/>
        <v>0</v>
      </c>
      <c r="N6380" s="193" t="str">
        <f t="shared" si="12334"/>
        <v>Small Appliance</v>
      </c>
      <c r="AA6380" s="193">
        <f t="shared" si="12381"/>
        <v>0</v>
      </c>
      <c r="AB6380" s="193" t="str">
        <f t="shared" ref="AB6380" si="12412">AB$343</f>
        <v>Fatianow, Christina</v>
      </c>
    </row>
    <row r="6381" spans="1:28" s="188" customFormat="1" ht="17.399999999999999">
      <c r="A6381" s="193" t="str">
        <f t="shared" si="12376"/>
        <v>Small Appliance</v>
      </c>
      <c r="B6381" s="193" t="str">
        <f t="shared" si="12377"/>
        <v>MA422Small Appliance</v>
      </c>
      <c r="C6381" s="193" t="str">
        <f t="shared" si="12378"/>
        <v>Small ApplianceFatianow, Christina</v>
      </c>
      <c r="D6381" s="193"/>
      <c r="E6381" s="193"/>
      <c r="F6381" s="193" t="str">
        <f t="shared" si="12379"/>
        <v>Small ApplianceHoffman, Brian</v>
      </c>
      <c r="G6381" s="193" t="str">
        <f t="shared" ref="G6381:M6381" si="12413">G$344</f>
        <v>Hoffman, Brian</v>
      </c>
      <c r="H6381" s="193" t="str">
        <f t="shared" si="12413"/>
        <v>Fatianow, Christina</v>
      </c>
      <c r="I6381" s="193" t="str">
        <f t="shared" si="12413"/>
        <v>MA422</v>
      </c>
      <c r="J6381" s="193" t="str">
        <f t="shared" si="12413"/>
        <v>MASON COMPANIES INC</v>
      </c>
      <c r="K6381" s="193" t="str">
        <f t="shared" si="12413"/>
        <v>all</v>
      </c>
      <c r="L6381" s="193">
        <f t="shared" si="12413"/>
        <v>0</v>
      </c>
      <c r="M6381" s="193">
        <f t="shared" si="12413"/>
        <v>0</v>
      </c>
      <c r="N6381" s="193" t="str">
        <f t="shared" si="12334"/>
        <v>Small Appliance</v>
      </c>
      <c r="AA6381" s="193">
        <f t="shared" si="12381"/>
        <v>0</v>
      </c>
      <c r="AB6381" s="193" t="str">
        <f t="shared" ref="AB6381" si="12414">AB$344</f>
        <v>Fatianow, Christina</v>
      </c>
    </row>
    <row r="6382" spans="1:28" s="188" customFormat="1" ht="17.399999999999999">
      <c r="A6382" s="193" t="str">
        <f t="shared" si="12376"/>
        <v>Small Appliance</v>
      </c>
      <c r="B6382" s="193" t="str">
        <f t="shared" si="12377"/>
        <v>MI680Small Appliance</v>
      </c>
      <c r="C6382" s="193" t="str">
        <f t="shared" si="12378"/>
        <v>Small ApplianceFatianow, Christina</v>
      </c>
      <c r="D6382" s="193"/>
      <c r="E6382" s="193"/>
      <c r="F6382" s="193" t="str">
        <f t="shared" si="12379"/>
        <v>Small ApplianceHoffman, Brian</v>
      </c>
      <c r="G6382" s="193" t="str">
        <f t="shared" ref="G6382:M6382" si="12415">G$345</f>
        <v>Hoffman, Brian</v>
      </c>
      <c r="H6382" s="193" t="str">
        <f t="shared" si="12415"/>
        <v>Fatianow, Christina</v>
      </c>
      <c r="I6382" s="193" t="str">
        <f t="shared" si="12415"/>
        <v>MI680</v>
      </c>
      <c r="J6382" s="193" t="str">
        <f t="shared" si="12415"/>
        <v>MICRO ELECTRONICS IN</v>
      </c>
      <c r="K6382" s="193" t="str">
        <f t="shared" si="12415"/>
        <v>all</v>
      </c>
      <c r="L6382" s="193">
        <f t="shared" si="12415"/>
        <v>0</v>
      </c>
      <c r="M6382" s="193">
        <f t="shared" si="12415"/>
        <v>0</v>
      </c>
      <c r="N6382" s="193" t="str">
        <f t="shared" si="12334"/>
        <v>Small Appliance</v>
      </c>
      <c r="AA6382" s="193">
        <f t="shared" si="12381"/>
        <v>0</v>
      </c>
      <c r="AB6382" s="193" t="str">
        <f t="shared" ref="AB6382" si="12416">AB$345</f>
        <v>Fatianow, Christina</v>
      </c>
    </row>
    <row r="6383" spans="1:28" s="188" customFormat="1" ht="17.399999999999999">
      <c r="A6383" s="193" t="str">
        <f t="shared" si="12376"/>
        <v>Small Appliance</v>
      </c>
      <c r="B6383" s="193" t="str">
        <f t="shared" si="12377"/>
        <v>MI978Small Appliance</v>
      </c>
      <c r="C6383" s="193" t="str">
        <f t="shared" si="12378"/>
        <v>Small ApplianceFatianow, Christina</v>
      </c>
      <c r="D6383" s="193"/>
      <c r="E6383" s="193"/>
      <c r="F6383" s="193" t="str">
        <f t="shared" si="12379"/>
        <v>Small ApplianceHoffman, Brian</v>
      </c>
      <c r="G6383" s="193" t="str">
        <f t="shared" ref="G6383:M6383" si="12417">G$346</f>
        <v>Hoffman, Brian</v>
      </c>
      <c r="H6383" s="193" t="str">
        <f t="shared" si="12417"/>
        <v>Fatianow, Christina</v>
      </c>
      <c r="I6383" s="193" t="str">
        <f t="shared" si="12417"/>
        <v>MI978</v>
      </c>
      <c r="J6383" s="193" t="str">
        <f t="shared" si="12417"/>
        <v>MID-STATE DISTRIBUTING COMPANY</v>
      </c>
      <c r="K6383" s="193" t="str">
        <f t="shared" si="12417"/>
        <v>all</v>
      </c>
      <c r="L6383" s="193">
        <f t="shared" si="12417"/>
        <v>0</v>
      </c>
      <c r="M6383" s="193">
        <f t="shared" si="12417"/>
        <v>0</v>
      </c>
      <c r="N6383" s="193" t="str">
        <f t="shared" si="12334"/>
        <v>Small Appliance</v>
      </c>
      <c r="AA6383" s="193">
        <f t="shared" si="12381"/>
        <v>0</v>
      </c>
      <c r="AB6383" s="193" t="str">
        <f t="shared" ref="AB6383" si="12418">AB$346</f>
        <v>Fatianow, Christina</v>
      </c>
    </row>
    <row r="6384" spans="1:28" s="188" customFormat="1" ht="17.399999999999999">
      <c r="A6384" s="193" t="str">
        <f t="shared" si="12376"/>
        <v>Small Appliance</v>
      </c>
      <c r="B6384" s="193" t="str">
        <f t="shared" si="12377"/>
        <v>OL136Small Appliance</v>
      </c>
      <c r="C6384" s="193" t="str">
        <f t="shared" si="12378"/>
        <v>Small ApplianceFatianow, Christina</v>
      </c>
      <c r="D6384" s="193"/>
      <c r="E6384" s="193"/>
      <c r="F6384" s="193" t="str">
        <f t="shared" si="12379"/>
        <v>Small ApplianceHoffman, Brian</v>
      </c>
      <c r="G6384" s="193" t="str">
        <f t="shared" ref="G6384:M6384" si="12419">G$347</f>
        <v>Hoffman, Brian</v>
      </c>
      <c r="H6384" s="193" t="str">
        <f t="shared" si="12419"/>
        <v>Fatianow, Christina</v>
      </c>
      <c r="I6384" s="193" t="str">
        <f t="shared" si="12419"/>
        <v>OL136</v>
      </c>
      <c r="J6384" s="193" t="str">
        <f t="shared" si="12419"/>
        <v>OLYMPIA TRADING.COM INC.</v>
      </c>
      <c r="K6384" s="193" t="str">
        <f t="shared" si="12419"/>
        <v>all</v>
      </c>
      <c r="L6384" s="193">
        <f t="shared" si="12419"/>
        <v>0</v>
      </c>
      <c r="M6384" s="193">
        <f t="shared" si="12419"/>
        <v>0</v>
      </c>
      <c r="N6384" s="193" t="str">
        <f t="shared" si="12334"/>
        <v>Small Appliance</v>
      </c>
      <c r="AA6384" s="193">
        <f t="shared" si="12381"/>
        <v>0</v>
      </c>
      <c r="AB6384" s="193" t="str">
        <f t="shared" ref="AB6384" si="12420">AB$347</f>
        <v>Fatianow, Christina</v>
      </c>
    </row>
    <row r="6385" spans="1:28" s="188" customFormat="1" ht="17.399999999999999">
      <c r="A6385" s="193" t="str">
        <f t="shared" si="12376"/>
        <v>Small Appliance</v>
      </c>
      <c r="B6385" s="193" t="str">
        <f t="shared" si="12377"/>
        <v>OV030Small Appliance</v>
      </c>
      <c r="C6385" s="193" t="str">
        <f t="shared" si="12378"/>
        <v>Small ApplianceFatianow, Christina</v>
      </c>
      <c r="D6385" s="193"/>
      <c r="E6385" s="193"/>
      <c r="F6385" s="193" t="str">
        <f t="shared" si="12379"/>
        <v>Small ApplianceHoffman, Brian</v>
      </c>
      <c r="G6385" s="193" t="str">
        <f t="shared" ref="G6385:M6385" si="12421">G$348</f>
        <v>Hoffman, Brian</v>
      </c>
      <c r="H6385" s="193" t="str">
        <f t="shared" si="12421"/>
        <v>Fatianow, Christina</v>
      </c>
      <c r="I6385" s="193" t="str">
        <f t="shared" si="12421"/>
        <v>OV030</v>
      </c>
      <c r="J6385" s="193" t="str">
        <f t="shared" si="12421"/>
        <v>OVERSEAS CONNECTION</v>
      </c>
      <c r="K6385" s="193" t="str">
        <f t="shared" si="12421"/>
        <v>all</v>
      </c>
      <c r="L6385" s="193">
        <f t="shared" si="12421"/>
        <v>0</v>
      </c>
      <c r="M6385" s="193">
        <f t="shared" si="12421"/>
        <v>0</v>
      </c>
      <c r="N6385" s="193" t="str">
        <f t="shared" si="12334"/>
        <v>Small Appliance</v>
      </c>
      <c r="AA6385" s="193">
        <f t="shared" si="12381"/>
        <v>0</v>
      </c>
      <c r="AB6385" s="193" t="str">
        <f t="shared" ref="AB6385" si="12422">AB$348</f>
        <v>Fatianow, Christina</v>
      </c>
    </row>
    <row r="6386" spans="1:28" s="188" customFormat="1" ht="17.399999999999999">
      <c r="A6386" s="193" t="str">
        <f t="shared" si="12376"/>
        <v>Small Appliance</v>
      </c>
      <c r="B6386" s="193" t="str">
        <f t="shared" si="12377"/>
        <v>PE265Small Appliance</v>
      </c>
      <c r="C6386" s="193" t="str">
        <f t="shared" si="12378"/>
        <v>Small ApplianceFatianow, Christina</v>
      </c>
      <c r="D6386" s="193"/>
      <c r="E6386" s="193"/>
      <c r="F6386" s="193" t="str">
        <f t="shared" si="12379"/>
        <v>Small ApplianceHoffman, Brian</v>
      </c>
      <c r="G6386" s="193" t="str">
        <f t="shared" ref="G6386:M6386" si="12423">G$349</f>
        <v>Hoffman, Brian</v>
      </c>
      <c r="H6386" s="193" t="str">
        <f t="shared" si="12423"/>
        <v>Fatianow, Christina</v>
      </c>
      <c r="I6386" s="193" t="str">
        <f t="shared" si="12423"/>
        <v>PE265</v>
      </c>
      <c r="J6386" s="193" t="str">
        <f t="shared" si="12423"/>
        <v>PETRA INDUSTRIES INC</v>
      </c>
      <c r="K6386" s="193" t="str">
        <f t="shared" si="12423"/>
        <v>all</v>
      </c>
      <c r="L6386" s="193">
        <f t="shared" si="12423"/>
        <v>0</v>
      </c>
      <c r="M6386" s="193">
        <f t="shared" si="12423"/>
        <v>0</v>
      </c>
      <c r="N6386" s="193" t="str">
        <f t="shared" si="12334"/>
        <v>Small Appliance</v>
      </c>
      <c r="AA6386" s="193">
        <f t="shared" si="12381"/>
        <v>0</v>
      </c>
      <c r="AB6386" s="193" t="str">
        <f t="shared" ref="AB6386" si="12424">AB$349</f>
        <v>Fatianow, Christina</v>
      </c>
    </row>
    <row r="6387" spans="1:28" s="188" customFormat="1" ht="17.399999999999999">
      <c r="A6387" s="193" t="str">
        <f t="shared" si="12376"/>
        <v>Small Appliance</v>
      </c>
      <c r="B6387" s="193" t="str">
        <f t="shared" si="12377"/>
        <v>PE370Small Appliance</v>
      </c>
      <c r="C6387" s="193" t="str">
        <f t="shared" si="12378"/>
        <v>Small ApplianceFatianow, Christina</v>
      </c>
      <c r="D6387" s="193"/>
      <c r="E6387" s="193"/>
      <c r="F6387" s="193" t="str">
        <f t="shared" si="12379"/>
        <v>Small ApplianceHoffman, Brian</v>
      </c>
      <c r="G6387" s="193" t="str">
        <f t="shared" ref="G6387:M6387" si="12425">G$350</f>
        <v>Hoffman, Brian</v>
      </c>
      <c r="H6387" s="193" t="str">
        <f t="shared" si="12425"/>
        <v>Fatianow, Christina</v>
      </c>
      <c r="I6387" s="193" t="str">
        <f t="shared" si="12425"/>
        <v>PE370</v>
      </c>
      <c r="J6387" s="193" t="str">
        <f t="shared" si="12425"/>
        <v>PETRO-GEN</v>
      </c>
      <c r="K6387" s="193" t="str">
        <f t="shared" si="12425"/>
        <v>all</v>
      </c>
      <c r="L6387" s="193">
        <f t="shared" si="12425"/>
        <v>0</v>
      </c>
      <c r="M6387" s="193">
        <f t="shared" si="12425"/>
        <v>0</v>
      </c>
      <c r="N6387" s="193" t="str">
        <f t="shared" si="12334"/>
        <v>Small Appliance</v>
      </c>
      <c r="AA6387" s="193">
        <f t="shared" si="12381"/>
        <v>0</v>
      </c>
      <c r="AB6387" s="193" t="str">
        <f t="shared" ref="AB6387" si="12426">AB$350</f>
        <v>Fatianow, Christina</v>
      </c>
    </row>
    <row r="6388" spans="1:28" s="188" customFormat="1" ht="17.399999999999999">
      <c r="A6388" s="193" t="str">
        <f t="shared" si="12376"/>
        <v>Small Appliance</v>
      </c>
      <c r="B6388" s="193" t="str">
        <f t="shared" si="12377"/>
        <v>RB005Small Appliance</v>
      </c>
      <c r="C6388" s="193" t="str">
        <f t="shared" si="12378"/>
        <v>Small ApplianceFatianow, Christina</v>
      </c>
      <c r="D6388" s="193"/>
      <c r="E6388" s="193"/>
      <c r="F6388" s="193" t="str">
        <f t="shared" si="12379"/>
        <v>Small ApplianceHoffman, Brian</v>
      </c>
      <c r="G6388" s="193" t="str">
        <f t="shared" ref="G6388:M6388" si="12427">G$351</f>
        <v>Hoffman, Brian</v>
      </c>
      <c r="H6388" s="193" t="str">
        <f t="shared" si="12427"/>
        <v>Fatianow, Christina</v>
      </c>
      <c r="I6388" s="193" t="str">
        <f t="shared" si="12427"/>
        <v>RB005</v>
      </c>
      <c r="J6388" s="193" t="str">
        <f t="shared" si="12427"/>
        <v>R &amp; B WHOLESALE DISTRIBUTORS INC</v>
      </c>
      <c r="K6388" s="193" t="str">
        <f t="shared" si="12427"/>
        <v>all</v>
      </c>
      <c r="L6388" s="193">
        <f t="shared" si="12427"/>
        <v>0</v>
      </c>
      <c r="M6388" s="193">
        <f t="shared" si="12427"/>
        <v>0</v>
      </c>
      <c r="N6388" s="193" t="str">
        <f t="shared" si="12334"/>
        <v>Small Appliance</v>
      </c>
      <c r="AA6388" s="193">
        <f t="shared" si="12381"/>
        <v>0</v>
      </c>
      <c r="AB6388" s="193" t="str">
        <f t="shared" ref="AB6388" si="12428">AB$351</f>
        <v>Fatianow, Christina</v>
      </c>
    </row>
    <row r="6389" spans="1:28" s="188" customFormat="1" ht="17.399999999999999">
      <c r="A6389" s="193" t="str">
        <f t="shared" si="12376"/>
        <v>Small Appliance</v>
      </c>
      <c r="B6389" s="193" t="str">
        <f t="shared" si="12377"/>
        <v>SA830Small Appliance</v>
      </c>
      <c r="C6389" s="193" t="str">
        <f t="shared" si="12378"/>
        <v>Small ApplianceFatianow, Christina</v>
      </c>
      <c r="D6389" s="193"/>
      <c r="E6389" s="193"/>
      <c r="F6389" s="193" t="str">
        <f t="shared" si="12379"/>
        <v>Small ApplianceHoffman, Brian</v>
      </c>
      <c r="G6389" s="193" t="str">
        <f t="shared" ref="G6389:M6389" si="12429">G$352</f>
        <v>Hoffman, Brian</v>
      </c>
      <c r="H6389" s="193" t="str">
        <f t="shared" si="12429"/>
        <v>Fatianow, Christina</v>
      </c>
      <c r="I6389" s="193" t="str">
        <f t="shared" si="12429"/>
        <v>SA830</v>
      </c>
      <c r="J6389" s="193" t="str">
        <f t="shared" si="12429"/>
        <v>SAMSONIC TRADING CO</v>
      </c>
      <c r="K6389" s="193" t="str">
        <f t="shared" si="12429"/>
        <v>all</v>
      </c>
      <c r="L6389" s="193">
        <f t="shared" si="12429"/>
        <v>0</v>
      </c>
      <c r="M6389" s="193">
        <f t="shared" si="12429"/>
        <v>0</v>
      </c>
      <c r="N6389" s="193" t="str">
        <f t="shared" si="12334"/>
        <v>Small Appliance</v>
      </c>
      <c r="AA6389" s="193">
        <f t="shared" si="12381"/>
        <v>0</v>
      </c>
      <c r="AB6389" s="193" t="str">
        <f t="shared" ref="AB6389" si="12430">AB$352</f>
        <v>Fatianow, Christina</v>
      </c>
    </row>
    <row r="6390" spans="1:28" s="188" customFormat="1" ht="17.399999999999999">
      <c r="A6390" s="193" t="str">
        <f t="shared" si="12376"/>
        <v>Small Appliance</v>
      </c>
      <c r="B6390" s="193" t="str">
        <f t="shared" si="12377"/>
        <v>SE831Small Appliance</v>
      </c>
      <c r="C6390" s="193" t="str">
        <f t="shared" si="12378"/>
        <v>Small ApplianceFatianow, Christina</v>
      </c>
      <c r="D6390" s="193"/>
      <c r="E6390" s="193"/>
      <c r="F6390" s="193" t="str">
        <f t="shared" si="12379"/>
        <v>Small ApplianceHoffman, Brian</v>
      </c>
      <c r="G6390" s="193" t="str">
        <f t="shared" ref="G6390:M6390" si="12431">G$353</f>
        <v>Hoffman, Brian</v>
      </c>
      <c r="H6390" s="193" t="str">
        <f t="shared" si="12431"/>
        <v>Fatianow, Christina</v>
      </c>
      <c r="I6390" s="193" t="str">
        <f t="shared" si="12431"/>
        <v>SE831</v>
      </c>
      <c r="J6390" s="193" t="str">
        <f t="shared" si="12431"/>
        <v>SEVENTH AVENUE INC</v>
      </c>
      <c r="K6390" s="193" t="str">
        <f t="shared" si="12431"/>
        <v>all</v>
      </c>
      <c r="L6390" s="193">
        <f t="shared" si="12431"/>
        <v>0</v>
      </c>
      <c r="M6390" s="193">
        <f t="shared" si="12431"/>
        <v>0</v>
      </c>
      <c r="N6390" s="193" t="str">
        <f t="shared" si="12334"/>
        <v>Small Appliance</v>
      </c>
      <c r="AA6390" s="193">
        <f t="shared" si="12381"/>
        <v>0</v>
      </c>
      <c r="AB6390" s="193" t="str">
        <f t="shared" ref="AB6390" si="12432">AB$353</f>
        <v>Fatianow, Christina</v>
      </c>
    </row>
    <row r="6391" spans="1:28" s="188" customFormat="1" ht="17.399999999999999">
      <c r="A6391" s="193" t="str">
        <f t="shared" si="12376"/>
        <v>Small Appliance</v>
      </c>
      <c r="B6391" s="193" t="str">
        <f t="shared" si="12377"/>
        <v>SH880Small Appliance</v>
      </c>
      <c r="C6391" s="193" t="str">
        <f t="shared" si="12378"/>
        <v>Small ApplianceFatianow, Christina</v>
      </c>
      <c r="D6391" s="193"/>
      <c r="E6391" s="193"/>
      <c r="F6391" s="193" t="str">
        <f t="shared" si="12379"/>
        <v>Small ApplianceHoffman, Brian</v>
      </c>
      <c r="G6391" s="193" t="str">
        <f t="shared" ref="G6391:M6391" si="12433">G$354</f>
        <v>Hoffman, Brian</v>
      </c>
      <c r="H6391" s="193" t="str">
        <f t="shared" si="12433"/>
        <v>Fatianow, Christina</v>
      </c>
      <c r="I6391" s="193" t="str">
        <f t="shared" si="12433"/>
        <v>SH880</v>
      </c>
      <c r="J6391" s="193" t="str">
        <f t="shared" si="12433"/>
        <v>SHAVER.COM</v>
      </c>
      <c r="K6391" s="193" t="str">
        <f t="shared" si="12433"/>
        <v>all</v>
      </c>
      <c r="L6391" s="193">
        <f t="shared" si="12433"/>
        <v>0</v>
      </c>
      <c r="M6391" s="193">
        <f t="shared" si="12433"/>
        <v>0</v>
      </c>
      <c r="N6391" s="193" t="str">
        <f t="shared" si="12334"/>
        <v>Small Appliance</v>
      </c>
      <c r="AA6391" s="193">
        <f t="shared" si="12381"/>
        <v>0</v>
      </c>
      <c r="AB6391" s="193" t="str">
        <f t="shared" ref="AB6391" si="12434">AB$354</f>
        <v>Fatianow, Christina</v>
      </c>
    </row>
    <row r="6392" spans="1:28" s="188" customFormat="1" ht="17.399999999999999">
      <c r="A6392" s="193" t="str">
        <f t="shared" si="12376"/>
        <v>Small Appliance</v>
      </c>
      <c r="B6392" s="193" t="str">
        <f t="shared" si="12377"/>
        <v>SU260Small Appliance</v>
      </c>
      <c r="C6392" s="193" t="str">
        <f t="shared" si="12378"/>
        <v>Small ApplianceFatianow, Christina</v>
      </c>
      <c r="D6392" s="193"/>
      <c r="E6392" s="193"/>
      <c r="F6392" s="193" t="str">
        <f t="shared" si="12379"/>
        <v>Small ApplianceHoffman, Brian</v>
      </c>
      <c r="G6392" s="193" t="str">
        <f t="shared" ref="G6392:M6392" si="12435">G$355</f>
        <v>Hoffman, Brian</v>
      </c>
      <c r="H6392" s="193" t="str">
        <f t="shared" si="12435"/>
        <v>Fatianow, Christina</v>
      </c>
      <c r="I6392" s="193" t="str">
        <f t="shared" si="12435"/>
        <v>SU260</v>
      </c>
      <c r="J6392" s="193" t="str">
        <f t="shared" si="12435"/>
        <v>SUMMIT IMPORT CORP.</v>
      </c>
      <c r="K6392" s="193" t="str">
        <f t="shared" si="12435"/>
        <v>all</v>
      </c>
      <c r="L6392" s="193">
        <f t="shared" si="12435"/>
        <v>0</v>
      </c>
      <c r="M6392" s="193">
        <f t="shared" si="12435"/>
        <v>0</v>
      </c>
      <c r="N6392" s="193" t="str">
        <f t="shared" si="12334"/>
        <v>Small Appliance</v>
      </c>
      <c r="AA6392" s="193">
        <f t="shared" si="12381"/>
        <v>0</v>
      </c>
      <c r="AB6392" s="193" t="str">
        <f t="shared" ref="AB6392" si="12436">AB$355</f>
        <v>Fatianow, Christina</v>
      </c>
    </row>
    <row r="6393" spans="1:28" s="188" customFormat="1" ht="17.399999999999999">
      <c r="A6393" s="193" t="str">
        <f t="shared" si="12376"/>
        <v>Small Appliance</v>
      </c>
      <c r="B6393" s="193" t="str">
        <f t="shared" si="12377"/>
        <v>TI160Small Appliance</v>
      </c>
      <c r="C6393" s="193" t="str">
        <f t="shared" si="12378"/>
        <v>Small ApplianceFatianow, Christina</v>
      </c>
      <c r="D6393" s="193"/>
      <c r="E6393" s="193"/>
      <c r="F6393" s="193" t="str">
        <f t="shared" si="12379"/>
        <v>Small ApplianceHoffman, Brian</v>
      </c>
      <c r="G6393" s="193" t="str">
        <f t="shared" ref="G6393:M6393" si="12437">G$356</f>
        <v>Hoffman, Brian</v>
      </c>
      <c r="H6393" s="193" t="str">
        <f t="shared" si="12437"/>
        <v>Fatianow, Christina</v>
      </c>
      <c r="I6393" s="193" t="str">
        <f t="shared" si="12437"/>
        <v>TI160</v>
      </c>
      <c r="J6393" s="193" t="str">
        <f t="shared" si="12437"/>
        <v>TIP TOP PARTS, USA</v>
      </c>
      <c r="K6393" s="193" t="str">
        <f t="shared" si="12437"/>
        <v>all</v>
      </c>
      <c r="L6393" s="193">
        <f t="shared" si="12437"/>
        <v>0</v>
      </c>
      <c r="M6393" s="193">
        <f t="shared" si="12437"/>
        <v>0</v>
      </c>
      <c r="N6393" s="193" t="str">
        <f t="shared" si="12334"/>
        <v>Small Appliance</v>
      </c>
      <c r="AA6393" s="193">
        <f t="shared" si="12381"/>
        <v>0</v>
      </c>
      <c r="AB6393" s="193" t="str">
        <f t="shared" ref="AB6393" si="12438">AB$356</f>
        <v>Fatianow, Christina</v>
      </c>
    </row>
    <row r="6394" spans="1:28" s="188" customFormat="1" ht="17.399999999999999">
      <c r="A6394" s="193" t="str">
        <f t="shared" si="12376"/>
        <v>Small Appliance</v>
      </c>
      <c r="B6394" s="193" t="str">
        <f t="shared" si="12377"/>
        <v>TR839Small Appliance</v>
      </c>
      <c r="C6394" s="193" t="str">
        <f t="shared" si="12378"/>
        <v>Small ApplianceFatianow, Christina</v>
      </c>
      <c r="D6394" s="193"/>
      <c r="E6394" s="193"/>
      <c r="F6394" s="193" t="str">
        <f t="shared" si="12379"/>
        <v>Small ApplianceHoffman, Brian</v>
      </c>
      <c r="G6394" s="193" t="str">
        <f t="shared" ref="G6394:M6394" si="12439">G$357</f>
        <v>Hoffman, Brian</v>
      </c>
      <c r="H6394" s="193" t="str">
        <f t="shared" si="12439"/>
        <v>Fatianow, Christina</v>
      </c>
      <c r="I6394" s="193" t="str">
        <f t="shared" si="12439"/>
        <v>TR839</v>
      </c>
      <c r="J6394" s="193" t="str">
        <f t="shared" si="12439"/>
        <v>TRI STATE DISTRIBUTORS INC</v>
      </c>
      <c r="K6394" s="193" t="str">
        <f t="shared" si="12439"/>
        <v>all</v>
      </c>
      <c r="L6394" s="193">
        <f t="shared" si="12439"/>
        <v>0</v>
      </c>
      <c r="M6394" s="193">
        <f t="shared" si="12439"/>
        <v>0</v>
      </c>
      <c r="N6394" s="193" t="str">
        <f t="shared" si="12334"/>
        <v>Small Appliance</v>
      </c>
      <c r="AA6394" s="193">
        <f t="shared" si="12381"/>
        <v>0</v>
      </c>
      <c r="AB6394" s="193" t="str">
        <f t="shared" ref="AB6394" si="12440">AB$357</f>
        <v>Fatianow, Christina</v>
      </c>
    </row>
    <row r="6395" spans="1:28" s="188" customFormat="1" ht="17.399999999999999">
      <c r="A6395" s="193" t="str">
        <f t="shared" si="12376"/>
        <v>Small Appliance</v>
      </c>
      <c r="B6395" s="193" t="str">
        <f t="shared" si="12377"/>
        <v>WA130Small Appliance</v>
      </c>
      <c r="C6395" s="193" t="str">
        <f t="shared" si="12378"/>
        <v>Small ApplianceFatianow, Christina</v>
      </c>
      <c r="D6395" s="193"/>
      <c r="E6395" s="193"/>
      <c r="F6395" s="193" t="str">
        <f t="shared" si="12379"/>
        <v>Small ApplianceHoffman, Brian</v>
      </c>
      <c r="G6395" s="193" t="str">
        <f t="shared" ref="G6395:M6395" si="12441">G$358</f>
        <v>Hoffman, Brian</v>
      </c>
      <c r="H6395" s="193" t="str">
        <f t="shared" si="12441"/>
        <v>Fatianow, Christina</v>
      </c>
      <c r="I6395" s="193" t="str">
        <f t="shared" si="12441"/>
        <v>WA130</v>
      </c>
      <c r="J6395" s="193" t="str">
        <f t="shared" si="12441"/>
        <v>WALKENHORST OF NAPA</v>
      </c>
      <c r="K6395" s="193" t="str">
        <f t="shared" si="12441"/>
        <v>all</v>
      </c>
      <c r="L6395" s="193">
        <f t="shared" si="12441"/>
        <v>0</v>
      </c>
      <c r="M6395" s="193">
        <f t="shared" si="12441"/>
        <v>0</v>
      </c>
      <c r="N6395" s="193" t="str">
        <f t="shared" si="12334"/>
        <v>Small Appliance</v>
      </c>
      <c r="AA6395" s="193">
        <f t="shared" si="12381"/>
        <v>0</v>
      </c>
      <c r="AB6395" s="193" t="str">
        <f t="shared" ref="AB6395" si="12442">AB$358</f>
        <v>Fatianow, Christina</v>
      </c>
    </row>
    <row r="6396" spans="1:28" s="188" customFormat="1" ht="17.399999999999999">
      <c r="A6396" s="193" t="str">
        <f t="shared" si="12376"/>
        <v>Small Appliance</v>
      </c>
      <c r="B6396" s="193" t="str">
        <f t="shared" si="12377"/>
        <v>WI195Small Appliance</v>
      </c>
      <c r="C6396" s="193" t="str">
        <f t="shared" si="12378"/>
        <v>Small ApplianceFatianow, Christina</v>
      </c>
      <c r="D6396" s="193"/>
      <c r="E6396" s="193"/>
      <c r="F6396" s="193" t="str">
        <f t="shared" si="12379"/>
        <v>Small ApplianceHoffman, Brian</v>
      </c>
      <c r="G6396" s="193" t="str">
        <f t="shared" ref="G6396:M6396" si="12443">G$359</f>
        <v>Hoffman, Brian</v>
      </c>
      <c r="H6396" s="193" t="str">
        <f t="shared" si="12443"/>
        <v>Fatianow, Christina</v>
      </c>
      <c r="I6396" s="193" t="str">
        <f t="shared" si="12443"/>
        <v>WI195</v>
      </c>
      <c r="J6396" s="193" t="str">
        <f t="shared" si="12443"/>
        <v>WILLIAMS-SONOMA</v>
      </c>
      <c r="K6396" s="193" t="str">
        <f t="shared" si="12443"/>
        <v>all</v>
      </c>
      <c r="L6396" s="193">
        <f t="shared" si="12443"/>
        <v>0</v>
      </c>
      <c r="M6396" s="193">
        <f t="shared" si="12443"/>
        <v>0</v>
      </c>
      <c r="N6396" s="193" t="str">
        <f t="shared" si="12334"/>
        <v>Small Appliance</v>
      </c>
      <c r="AA6396" s="193">
        <f t="shared" si="12381"/>
        <v>0</v>
      </c>
      <c r="AB6396" s="193" t="str">
        <f t="shared" ref="AB6396" si="12444">AB$359</f>
        <v>Fatianow, Christina</v>
      </c>
    </row>
    <row r="6397" spans="1:28" s="188" customFormat="1" ht="17.399999999999999">
      <c r="A6397" s="193" t="str">
        <f t="shared" si="12376"/>
        <v>Small Appliance</v>
      </c>
      <c r="B6397" s="193" t="str">
        <f t="shared" si="12377"/>
        <v>0Small Appliance</v>
      </c>
      <c r="C6397" s="193" t="str">
        <f t="shared" si="12378"/>
        <v>Small ApplianceFatianow, Christina</v>
      </c>
      <c r="D6397" s="193"/>
      <c r="E6397" s="193"/>
      <c r="F6397" s="193" t="str">
        <f t="shared" si="12379"/>
        <v>Small ApplianceHoffman, Brian</v>
      </c>
      <c r="G6397" s="193" t="str">
        <f t="shared" ref="G6397:M6397" si="12445">G$360</f>
        <v>Hoffman, Brian</v>
      </c>
      <c r="H6397" s="193" t="str">
        <f t="shared" si="12445"/>
        <v>Fatianow, Christina</v>
      </c>
      <c r="I6397" s="193">
        <f t="shared" si="12445"/>
        <v>0</v>
      </c>
      <c r="J6397" s="193" t="str">
        <f t="shared" si="12445"/>
        <v>CHECKER DISTRIBUTORS</v>
      </c>
      <c r="K6397" s="193" t="str">
        <f t="shared" si="12445"/>
        <v>all</v>
      </c>
      <c r="L6397" s="193">
        <f t="shared" si="12445"/>
        <v>0</v>
      </c>
      <c r="M6397" s="193">
        <f t="shared" si="12445"/>
        <v>0</v>
      </c>
      <c r="N6397" s="193" t="str">
        <f t="shared" si="12334"/>
        <v>Small Appliance</v>
      </c>
      <c r="AA6397" s="193">
        <f t="shared" si="12381"/>
        <v>0</v>
      </c>
      <c r="AB6397" s="193" t="str">
        <f t="shared" ref="AB6397" si="12446">AB$360</f>
        <v>Fatianow, Christina</v>
      </c>
    </row>
    <row r="6398" spans="1:28" s="188" customFormat="1" ht="17.399999999999999">
      <c r="A6398" s="193" t="str">
        <f t="shared" si="12376"/>
        <v>Small Appliance</v>
      </c>
      <c r="B6398" s="193" t="str">
        <f t="shared" si="12377"/>
        <v>0Small Appliance</v>
      </c>
      <c r="C6398" s="193" t="str">
        <f t="shared" si="12378"/>
        <v>Small Appliance0</v>
      </c>
      <c r="D6398" s="193"/>
      <c r="E6398" s="193"/>
      <c r="F6398" s="193" t="str">
        <f t="shared" si="12379"/>
        <v>Small Appliance0</v>
      </c>
      <c r="G6398" s="193">
        <f t="shared" ref="G6398:M6398" si="12447">G$361</f>
        <v>0</v>
      </c>
      <c r="H6398" s="193">
        <f t="shared" si="12447"/>
        <v>0</v>
      </c>
      <c r="I6398" s="193">
        <f t="shared" si="12447"/>
        <v>0</v>
      </c>
      <c r="J6398" s="193">
        <f t="shared" si="12447"/>
        <v>0</v>
      </c>
      <c r="K6398" s="193">
        <f t="shared" si="12447"/>
        <v>0</v>
      </c>
      <c r="L6398" s="193">
        <f t="shared" si="12447"/>
        <v>0</v>
      </c>
      <c r="M6398" s="193">
        <f t="shared" si="12447"/>
        <v>0</v>
      </c>
      <c r="N6398" s="193" t="str">
        <f t="shared" si="12334"/>
        <v>Small Appliance</v>
      </c>
      <c r="AA6398" s="193">
        <f t="shared" si="12381"/>
        <v>0</v>
      </c>
      <c r="AB6398" s="193">
        <f t="shared" ref="AB6398" si="12448">AB$361</f>
        <v>0</v>
      </c>
    </row>
    <row r="6399" spans="1:28" s="188" customFormat="1" ht="17.399999999999999">
      <c r="A6399" s="193" t="str">
        <f t="shared" si="12376"/>
        <v>Small Appliance</v>
      </c>
      <c r="B6399" s="193" t="str">
        <f t="shared" si="12377"/>
        <v>0Small Appliance</v>
      </c>
      <c r="C6399" s="193" t="str">
        <f t="shared" si="12378"/>
        <v>Small Appliance0</v>
      </c>
      <c r="D6399" s="193"/>
      <c r="E6399" s="193"/>
      <c r="F6399" s="193" t="str">
        <f t="shared" si="12379"/>
        <v>Small Appliance0</v>
      </c>
      <c r="G6399" s="193">
        <f t="shared" ref="G6399:M6399" si="12449">G$362</f>
        <v>0</v>
      </c>
      <c r="H6399" s="193">
        <f t="shared" si="12449"/>
        <v>0</v>
      </c>
      <c r="I6399" s="193">
        <f t="shared" si="12449"/>
        <v>0</v>
      </c>
      <c r="J6399" s="193">
        <f t="shared" si="12449"/>
        <v>0</v>
      </c>
      <c r="K6399" s="193">
        <f t="shared" si="12449"/>
        <v>0</v>
      </c>
      <c r="L6399" s="193">
        <f t="shared" si="12449"/>
        <v>0</v>
      </c>
      <c r="M6399" s="193">
        <f t="shared" si="12449"/>
        <v>0</v>
      </c>
      <c r="N6399" s="193" t="str">
        <f t="shared" si="12334"/>
        <v>Small Appliance</v>
      </c>
      <c r="AA6399" s="193">
        <f t="shared" si="12381"/>
        <v>0</v>
      </c>
      <c r="AB6399" s="193">
        <f t="shared" ref="AB6399" si="12450">AB$362</f>
        <v>0</v>
      </c>
    </row>
    <row r="6400" spans="1:28" s="188" customFormat="1" ht="17.399999999999999">
      <c r="A6400" s="193" t="str">
        <f t="shared" si="12376"/>
        <v>Small Appliance</v>
      </c>
      <c r="B6400" s="193" t="str">
        <f t="shared" si="12377"/>
        <v>0Small Appliance</v>
      </c>
      <c r="C6400" s="193" t="str">
        <f t="shared" si="12378"/>
        <v>Small Appliance0</v>
      </c>
      <c r="D6400" s="193"/>
      <c r="E6400" s="193"/>
      <c r="F6400" s="193" t="str">
        <f t="shared" si="12379"/>
        <v>Small Appliance0</v>
      </c>
      <c r="G6400" s="193">
        <f t="shared" ref="G6400:M6400" si="12451">G$363</f>
        <v>0</v>
      </c>
      <c r="H6400" s="193">
        <f t="shared" si="12451"/>
        <v>0</v>
      </c>
      <c r="I6400" s="193">
        <f t="shared" si="12451"/>
        <v>0</v>
      </c>
      <c r="J6400" s="193">
        <f t="shared" si="12451"/>
        <v>0</v>
      </c>
      <c r="K6400" s="193">
        <f t="shared" si="12451"/>
        <v>0</v>
      </c>
      <c r="L6400" s="193">
        <f t="shared" si="12451"/>
        <v>0</v>
      </c>
      <c r="M6400" s="193">
        <f t="shared" si="12451"/>
        <v>0</v>
      </c>
      <c r="N6400" s="193" t="str">
        <f t="shared" si="12334"/>
        <v>Small Appliance</v>
      </c>
      <c r="AA6400" s="193">
        <f t="shared" si="12381"/>
        <v>0</v>
      </c>
      <c r="AB6400" s="193">
        <f t="shared" ref="AB6400" si="12452">AB$363</f>
        <v>0</v>
      </c>
    </row>
    <row r="6401" spans="1:28" s="188" customFormat="1" ht="17.399999999999999">
      <c r="A6401" s="193" t="str">
        <f t="shared" si="12376"/>
        <v>Small Appliance</v>
      </c>
      <c r="B6401" s="193" t="str">
        <f t="shared" si="12377"/>
        <v>0Small Appliance</v>
      </c>
      <c r="C6401" s="193" t="str">
        <f t="shared" si="12378"/>
        <v>Small Appliance0</v>
      </c>
      <c r="D6401" s="193"/>
      <c r="E6401" s="193"/>
      <c r="F6401" s="193" t="str">
        <f t="shared" si="12379"/>
        <v>Small Appliance0</v>
      </c>
      <c r="G6401" s="193">
        <f t="shared" ref="G6401:M6401" si="12453">G$364</f>
        <v>0</v>
      </c>
      <c r="H6401" s="193">
        <f t="shared" si="12453"/>
        <v>0</v>
      </c>
      <c r="I6401" s="193">
        <f t="shared" si="12453"/>
        <v>0</v>
      </c>
      <c r="J6401" s="193">
        <f t="shared" si="12453"/>
        <v>0</v>
      </c>
      <c r="K6401" s="193">
        <f t="shared" si="12453"/>
        <v>0</v>
      </c>
      <c r="L6401" s="193">
        <f t="shared" si="12453"/>
        <v>0</v>
      </c>
      <c r="M6401" s="193">
        <f t="shared" si="12453"/>
        <v>0</v>
      </c>
      <c r="N6401" s="193" t="str">
        <f t="shared" si="12334"/>
        <v>Small Appliance</v>
      </c>
      <c r="AA6401" s="193">
        <f t="shared" si="12381"/>
        <v>0</v>
      </c>
      <c r="AB6401" s="193">
        <f t="shared" ref="AB6401" si="12454">AB$364</f>
        <v>0</v>
      </c>
    </row>
    <row r="6402" spans="1:28" s="188" customFormat="1" ht="17.399999999999999">
      <c r="A6402" s="193" t="str">
        <f t="shared" si="12376"/>
        <v>Small Appliance</v>
      </c>
      <c r="B6402" s="193" t="str">
        <f t="shared" si="12377"/>
        <v>0Small Appliance</v>
      </c>
      <c r="C6402" s="193" t="str">
        <f t="shared" si="12378"/>
        <v>Small Appliance0</v>
      </c>
      <c r="D6402" s="193"/>
      <c r="E6402" s="193"/>
      <c r="F6402" s="193" t="str">
        <f t="shared" si="12379"/>
        <v>Small Appliance0</v>
      </c>
      <c r="G6402" s="193">
        <f t="shared" ref="G6402:M6402" si="12455">G$365</f>
        <v>0</v>
      </c>
      <c r="H6402" s="193">
        <f t="shared" si="12455"/>
        <v>0</v>
      </c>
      <c r="I6402" s="193">
        <f t="shared" si="12455"/>
        <v>0</v>
      </c>
      <c r="J6402" s="193">
        <f t="shared" si="12455"/>
        <v>0</v>
      </c>
      <c r="K6402" s="193">
        <f t="shared" si="12455"/>
        <v>0</v>
      </c>
      <c r="L6402" s="193">
        <f t="shared" si="12455"/>
        <v>0</v>
      </c>
      <c r="M6402" s="193">
        <f t="shared" si="12455"/>
        <v>0</v>
      </c>
      <c r="N6402" s="193" t="str">
        <f t="shared" si="12334"/>
        <v>Small Appliance</v>
      </c>
      <c r="AA6402" s="193">
        <f t="shared" si="12381"/>
        <v>0</v>
      </c>
      <c r="AB6402" s="193">
        <f t="shared" ref="AB6402" si="12456">AB$365</f>
        <v>0</v>
      </c>
    </row>
    <row r="6403" spans="1:28" s="188" customFormat="1" ht="17.399999999999999">
      <c r="A6403" s="193" t="str">
        <f t="shared" si="12376"/>
        <v>Small Appliance</v>
      </c>
      <c r="B6403" s="193" t="str">
        <f t="shared" si="12377"/>
        <v>0Small Appliance</v>
      </c>
      <c r="C6403" s="193" t="str">
        <f t="shared" si="12378"/>
        <v>Small Appliance0</v>
      </c>
      <c r="D6403" s="193"/>
      <c r="E6403" s="193"/>
      <c r="F6403" s="193" t="str">
        <f t="shared" si="12379"/>
        <v>Small Appliance0</v>
      </c>
      <c r="G6403" s="193">
        <f t="shared" ref="G6403:M6403" si="12457">G$366</f>
        <v>0</v>
      </c>
      <c r="H6403" s="193">
        <f t="shared" si="12457"/>
        <v>0</v>
      </c>
      <c r="I6403" s="193">
        <f t="shared" si="12457"/>
        <v>0</v>
      </c>
      <c r="J6403" s="193">
        <f t="shared" si="12457"/>
        <v>0</v>
      </c>
      <c r="K6403" s="193">
        <f t="shared" si="12457"/>
        <v>0</v>
      </c>
      <c r="L6403" s="193">
        <f t="shared" si="12457"/>
        <v>0</v>
      </c>
      <c r="M6403" s="193">
        <f t="shared" si="12457"/>
        <v>0</v>
      </c>
      <c r="N6403" s="193" t="str">
        <f t="shared" si="12334"/>
        <v>Small Appliance</v>
      </c>
      <c r="AA6403" s="193">
        <f t="shared" si="12381"/>
        <v>0</v>
      </c>
      <c r="AB6403" s="193">
        <f t="shared" ref="AB6403" si="12458">AB$366</f>
        <v>0</v>
      </c>
    </row>
    <row r="6404" spans="1:28" s="188" customFormat="1" ht="17.399999999999999">
      <c r="A6404" s="193" t="str">
        <f t="shared" si="12376"/>
        <v>Small Appliance</v>
      </c>
      <c r="B6404" s="193" t="str">
        <f t="shared" si="12377"/>
        <v>0Small Appliance</v>
      </c>
      <c r="C6404" s="193" t="str">
        <f t="shared" si="12378"/>
        <v>Small Appliance0</v>
      </c>
      <c r="D6404" s="193"/>
      <c r="E6404" s="193"/>
      <c r="F6404" s="193" t="str">
        <f t="shared" si="12379"/>
        <v>Small Appliance0</v>
      </c>
      <c r="G6404" s="193">
        <f t="shared" ref="G6404:M6404" si="12459">G$367</f>
        <v>0</v>
      </c>
      <c r="H6404" s="193">
        <f t="shared" si="12459"/>
        <v>0</v>
      </c>
      <c r="I6404" s="193">
        <f t="shared" si="12459"/>
        <v>0</v>
      </c>
      <c r="J6404" s="193">
        <f t="shared" si="12459"/>
        <v>0</v>
      </c>
      <c r="K6404" s="193">
        <f t="shared" si="12459"/>
        <v>0</v>
      </c>
      <c r="L6404" s="193">
        <f t="shared" si="12459"/>
        <v>0</v>
      </c>
      <c r="M6404" s="193">
        <f t="shared" si="12459"/>
        <v>0</v>
      </c>
      <c r="N6404" s="193" t="str">
        <f t="shared" si="12334"/>
        <v>Small Appliance</v>
      </c>
      <c r="AA6404" s="193">
        <f t="shared" si="12381"/>
        <v>0</v>
      </c>
      <c r="AB6404" s="193">
        <f t="shared" ref="AB6404" si="12460">AB$367</f>
        <v>0</v>
      </c>
    </row>
    <row r="6405" spans="1:28" s="188" customFormat="1" ht="17.399999999999999">
      <c r="A6405" s="193" t="str">
        <f t="shared" si="12376"/>
        <v>Small Appliance</v>
      </c>
      <c r="B6405" s="193" t="str">
        <f t="shared" si="12377"/>
        <v>0Small Appliance</v>
      </c>
      <c r="C6405" s="193" t="str">
        <f t="shared" si="12378"/>
        <v>Small Appliance0</v>
      </c>
      <c r="D6405" s="193"/>
      <c r="E6405" s="193"/>
      <c r="F6405" s="193" t="str">
        <f t="shared" si="12379"/>
        <v>Small Appliance0</v>
      </c>
      <c r="G6405" s="193">
        <f t="shared" ref="G6405:M6405" si="12461">G$368</f>
        <v>0</v>
      </c>
      <c r="H6405" s="193">
        <f t="shared" si="12461"/>
        <v>0</v>
      </c>
      <c r="I6405" s="193">
        <f t="shared" si="12461"/>
        <v>0</v>
      </c>
      <c r="J6405" s="193">
        <f t="shared" si="12461"/>
        <v>0</v>
      </c>
      <c r="K6405" s="193">
        <f t="shared" si="12461"/>
        <v>0</v>
      </c>
      <c r="L6405" s="193">
        <f t="shared" si="12461"/>
        <v>0</v>
      </c>
      <c r="M6405" s="193">
        <f t="shared" si="12461"/>
        <v>0</v>
      </c>
      <c r="N6405" s="193" t="str">
        <f t="shared" si="12334"/>
        <v>Small Appliance</v>
      </c>
      <c r="AA6405" s="193">
        <f t="shared" si="12381"/>
        <v>0</v>
      </c>
      <c r="AB6405" s="193">
        <f t="shared" ref="AB6405" si="12462">AB$368</f>
        <v>0</v>
      </c>
    </row>
    <row r="6406" spans="1:28" s="188" customFormat="1" ht="17.399999999999999">
      <c r="A6406" s="193" t="str">
        <f t="shared" si="12376"/>
        <v>Small Appliance</v>
      </c>
      <c r="B6406" s="193" t="str">
        <f t="shared" si="12377"/>
        <v>0Small Appliance</v>
      </c>
      <c r="C6406" s="193" t="str">
        <f t="shared" si="12378"/>
        <v>Small Appliance0</v>
      </c>
      <c r="D6406" s="193"/>
      <c r="E6406" s="193"/>
      <c r="F6406" s="193" t="str">
        <f t="shared" si="12379"/>
        <v>Small Appliance0</v>
      </c>
      <c r="G6406" s="193">
        <f t="shared" ref="G6406:M6406" si="12463">G$369</f>
        <v>0</v>
      </c>
      <c r="H6406" s="193">
        <f t="shared" si="12463"/>
        <v>0</v>
      </c>
      <c r="I6406" s="193">
        <f t="shared" si="12463"/>
        <v>0</v>
      </c>
      <c r="J6406" s="193">
        <f t="shared" si="12463"/>
        <v>0</v>
      </c>
      <c r="K6406" s="193">
        <f t="shared" si="12463"/>
        <v>0</v>
      </c>
      <c r="L6406" s="193">
        <f t="shared" si="12463"/>
        <v>0</v>
      </c>
      <c r="M6406" s="193">
        <f t="shared" si="12463"/>
        <v>0</v>
      </c>
      <c r="N6406" s="193" t="str">
        <f t="shared" si="12334"/>
        <v>Small Appliance</v>
      </c>
      <c r="AA6406" s="193">
        <f t="shared" si="12381"/>
        <v>0</v>
      </c>
      <c r="AB6406" s="193">
        <f t="shared" ref="AB6406" si="12464">AB$369</f>
        <v>0</v>
      </c>
    </row>
    <row r="6407" spans="1:28" s="188" customFormat="1" ht="17.399999999999999">
      <c r="A6407" s="193" t="str">
        <f t="shared" si="12376"/>
        <v>Small Appliance</v>
      </c>
      <c r="B6407" s="193" t="str">
        <f t="shared" si="12377"/>
        <v>0Small Appliance</v>
      </c>
      <c r="C6407" s="193" t="str">
        <f t="shared" si="12378"/>
        <v>Small Appliance0</v>
      </c>
      <c r="D6407" s="193"/>
      <c r="E6407" s="193"/>
      <c r="F6407" s="193" t="str">
        <f t="shared" si="12379"/>
        <v>Small Appliance0</v>
      </c>
      <c r="G6407" s="193">
        <f t="shared" ref="G6407:M6407" si="12465">G$370</f>
        <v>0</v>
      </c>
      <c r="H6407" s="193">
        <f t="shared" si="12465"/>
        <v>0</v>
      </c>
      <c r="I6407" s="193">
        <f t="shared" si="12465"/>
        <v>0</v>
      </c>
      <c r="J6407" s="193">
        <f t="shared" si="12465"/>
        <v>0</v>
      </c>
      <c r="K6407" s="193">
        <f t="shared" si="12465"/>
        <v>0</v>
      </c>
      <c r="L6407" s="193">
        <f t="shared" si="12465"/>
        <v>0</v>
      </c>
      <c r="M6407" s="193">
        <f t="shared" si="12465"/>
        <v>0</v>
      </c>
      <c r="N6407" s="193" t="str">
        <f t="shared" si="12334"/>
        <v>Small Appliance</v>
      </c>
      <c r="AA6407" s="193">
        <f t="shared" si="12381"/>
        <v>0</v>
      </c>
      <c r="AB6407" s="193">
        <f t="shared" ref="AB6407" si="12466">AB$370</f>
        <v>0</v>
      </c>
    </row>
    <row r="6408" spans="1:28" s="188" customFormat="1" ht="17.399999999999999">
      <c r="A6408" s="193" t="str">
        <f t="shared" si="12376"/>
        <v>Small Appliance</v>
      </c>
      <c r="B6408" s="193" t="str">
        <f t="shared" si="12377"/>
        <v>AM036Small Appliance</v>
      </c>
      <c r="C6408" s="193" t="str">
        <f t="shared" si="12378"/>
        <v>Small ApplianceGaither, Kelli</v>
      </c>
      <c r="D6408" s="193"/>
      <c r="E6408" s="193"/>
      <c r="F6408" s="193" t="str">
        <f t="shared" si="12379"/>
        <v>Small ApplianceHoffman, Brian</v>
      </c>
      <c r="G6408" s="193" t="str">
        <f t="shared" ref="G6408:M6408" si="12467">G$371</f>
        <v>Hoffman, Brian</v>
      </c>
      <c r="H6408" s="193" t="str">
        <f t="shared" si="12467"/>
        <v>Gaither, Kelli</v>
      </c>
      <c r="I6408" s="193" t="str">
        <f t="shared" si="12467"/>
        <v>AM036</v>
      </c>
      <c r="J6408" s="193" t="str">
        <f t="shared" si="12467"/>
        <v>AMERICAN BROADCASTING COMPANIES, IN</v>
      </c>
      <c r="K6408" s="193" t="str">
        <f t="shared" si="12467"/>
        <v>all</v>
      </c>
      <c r="L6408" s="193" t="str">
        <f t="shared" si="12467"/>
        <v>H2H Performance Video</v>
      </c>
      <c r="M6408" s="193" t="str">
        <f t="shared" si="12467"/>
        <v>TV, Technics</v>
      </c>
      <c r="N6408" s="193" t="str">
        <f t="shared" ref="N6408:N6471" si="12468">A6408</f>
        <v>Small Appliance</v>
      </c>
      <c r="AA6408" s="193">
        <f t="shared" si="12381"/>
        <v>0</v>
      </c>
      <c r="AB6408" s="193" t="str">
        <f t="shared" ref="AB6408" si="12469">AB$371</f>
        <v>Gaither, Kelli</v>
      </c>
    </row>
    <row r="6409" spans="1:28" s="188" customFormat="1" ht="17.399999999999999">
      <c r="A6409" s="193" t="str">
        <f t="shared" si="12376"/>
        <v>Small Appliance</v>
      </c>
      <c r="B6409" s="193" t="str">
        <f t="shared" si="12377"/>
        <v>AP490Small Appliance</v>
      </c>
      <c r="C6409" s="193" t="str">
        <f t="shared" si="12378"/>
        <v>Small ApplianceGaither, Kelli</v>
      </c>
      <c r="D6409" s="193"/>
      <c r="E6409" s="193"/>
      <c r="F6409" s="193" t="str">
        <f t="shared" si="12379"/>
        <v>Small ApplianceHoffman, Brian</v>
      </c>
      <c r="G6409" s="193" t="str">
        <f t="shared" ref="G6409:M6409" si="12470">G$372</f>
        <v>Hoffman, Brian</v>
      </c>
      <c r="H6409" s="193" t="str">
        <f t="shared" si="12470"/>
        <v>Gaither, Kelli</v>
      </c>
      <c r="I6409" s="193" t="str">
        <f t="shared" si="12470"/>
        <v>AP490</v>
      </c>
      <c r="J6409" s="193" t="str">
        <f t="shared" si="12470"/>
        <v>APPLE INC</v>
      </c>
      <c r="K6409" s="193" t="str">
        <f t="shared" si="12470"/>
        <v>all</v>
      </c>
      <c r="L6409" s="193" t="str">
        <f t="shared" si="12470"/>
        <v>H2H Performance Video</v>
      </c>
      <c r="M6409" s="193" t="str">
        <f t="shared" si="12470"/>
        <v>TV, Technics</v>
      </c>
      <c r="N6409" s="193" t="str">
        <f t="shared" si="12468"/>
        <v>Small Appliance</v>
      </c>
      <c r="AA6409" s="193">
        <f t="shared" si="12381"/>
        <v>0</v>
      </c>
      <c r="AB6409" s="193" t="str">
        <f t="shared" ref="AB6409" si="12471">AB$372</f>
        <v>Gaither, Kelli</v>
      </c>
    </row>
    <row r="6410" spans="1:28" s="188" customFormat="1" ht="17.399999999999999">
      <c r="A6410" s="193" t="str">
        <f t="shared" si="12376"/>
        <v>Small Appliance</v>
      </c>
      <c r="B6410" s="193" t="str">
        <f t="shared" si="12377"/>
        <v>B0614Small Appliance</v>
      </c>
      <c r="C6410" s="193" t="str">
        <f t="shared" si="12378"/>
        <v>Small ApplianceGaither, Kelli</v>
      </c>
      <c r="D6410" s="193"/>
      <c r="E6410" s="193"/>
      <c r="F6410" s="193" t="str">
        <f t="shared" si="12379"/>
        <v>Small ApplianceHoffman, Brian</v>
      </c>
      <c r="G6410" s="193" t="str">
        <f t="shared" ref="G6410:M6410" si="12472">G$373</f>
        <v>Hoffman, Brian</v>
      </c>
      <c r="H6410" s="193" t="str">
        <f t="shared" si="12472"/>
        <v>Gaither, Kelli</v>
      </c>
      <c r="I6410" s="193" t="str">
        <f t="shared" si="12472"/>
        <v>B0614</v>
      </c>
      <c r="J6410" s="193" t="str">
        <f t="shared" si="12472"/>
        <v>022 SOUTH / ABEL CINETECH, INC( PY#</v>
      </c>
      <c r="K6410" s="193" t="str">
        <f t="shared" si="12472"/>
        <v>all</v>
      </c>
      <c r="L6410" s="193">
        <f t="shared" si="12472"/>
        <v>0</v>
      </c>
      <c r="M6410" s="193">
        <f t="shared" si="12472"/>
        <v>0</v>
      </c>
      <c r="N6410" s="193" t="str">
        <f t="shared" si="12468"/>
        <v>Small Appliance</v>
      </c>
      <c r="AA6410" s="193">
        <f t="shared" si="12381"/>
        <v>0</v>
      </c>
      <c r="AB6410" s="193" t="str">
        <f t="shared" ref="AB6410" si="12473">AB$373</f>
        <v>Gaither, Kelli</v>
      </c>
    </row>
    <row r="6411" spans="1:28" s="188" customFormat="1" ht="17.399999999999999">
      <c r="A6411" s="193" t="str">
        <f t="shared" si="12376"/>
        <v>Small Appliance</v>
      </c>
      <c r="B6411" s="193" t="str">
        <f t="shared" si="12377"/>
        <v>B0648Small Appliance</v>
      </c>
      <c r="C6411" s="193" t="str">
        <f t="shared" si="12378"/>
        <v>Small ApplianceGaither, Kelli</v>
      </c>
      <c r="D6411" s="193"/>
      <c r="E6411" s="193"/>
      <c r="F6411" s="193" t="str">
        <f t="shared" si="12379"/>
        <v>Small ApplianceHoffman, Brian</v>
      </c>
      <c r="G6411" s="193" t="str">
        <f t="shared" ref="G6411:M6411" si="12474">G$374</f>
        <v>Hoffman, Brian</v>
      </c>
      <c r="H6411" s="193" t="str">
        <f t="shared" si="12474"/>
        <v>Gaither, Kelli</v>
      </c>
      <c r="I6411" s="193" t="str">
        <f t="shared" si="12474"/>
        <v>B0648</v>
      </c>
      <c r="J6411" s="193" t="str">
        <f t="shared" si="12474"/>
        <v>PROFESSIONAL AUDIO &amp; VIDEO SYSTEMS(</v>
      </c>
      <c r="K6411" s="193" t="str">
        <f t="shared" si="12474"/>
        <v>all</v>
      </c>
      <c r="L6411" s="193">
        <f t="shared" si="12474"/>
        <v>0</v>
      </c>
      <c r="M6411" s="193">
        <f t="shared" si="12474"/>
        <v>0</v>
      </c>
      <c r="N6411" s="193" t="str">
        <f t="shared" si="12468"/>
        <v>Small Appliance</v>
      </c>
      <c r="AA6411" s="193">
        <f t="shared" si="12381"/>
        <v>0</v>
      </c>
      <c r="AB6411" s="193" t="str">
        <f t="shared" ref="AB6411" si="12475">AB$374</f>
        <v>Gaither, Kelli</v>
      </c>
    </row>
    <row r="6412" spans="1:28" s="188" customFormat="1" ht="17.399999999999999">
      <c r="A6412" s="193" t="str">
        <f t="shared" si="12376"/>
        <v>Small Appliance</v>
      </c>
      <c r="B6412" s="193" t="str">
        <f t="shared" si="12377"/>
        <v>B0659Small Appliance</v>
      </c>
      <c r="C6412" s="193" t="str">
        <f t="shared" si="12378"/>
        <v>Small ApplianceGaither, Kelli</v>
      </c>
      <c r="D6412" s="193"/>
      <c r="E6412" s="193"/>
      <c r="F6412" s="193" t="str">
        <f t="shared" si="12379"/>
        <v>Small ApplianceHoffman, Brian</v>
      </c>
      <c r="G6412" s="193" t="str">
        <f t="shared" ref="G6412:M6412" si="12476">G$375</f>
        <v>Hoffman, Brian</v>
      </c>
      <c r="H6412" s="193" t="str">
        <f t="shared" si="12476"/>
        <v>Gaither, Kelli</v>
      </c>
      <c r="I6412" s="193" t="str">
        <f t="shared" si="12476"/>
        <v>B0659</v>
      </c>
      <c r="J6412" s="193" t="str">
        <f t="shared" si="12476"/>
        <v>MEDIARIGHT, LLC.( PY#69167)</v>
      </c>
      <c r="K6412" s="193" t="str">
        <f t="shared" si="12476"/>
        <v>all</v>
      </c>
      <c r="L6412" s="193">
        <f t="shared" si="12476"/>
        <v>0</v>
      </c>
      <c r="M6412" s="193">
        <f t="shared" si="12476"/>
        <v>0</v>
      </c>
      <c r="N6412" s="193" t="str">
        <f t="shared" si="12468"/>
        <v>Small Appliance</v>
      </c>
      <c r="AA6412" s="193">
        <f t="shared" si="12381"/>
        <v>0</v>
      </c>
      <c r="AB6412" s="193" t="str">
        <f t="shared" ref="AB6412" si="12477">AB$375</f>
        <v>Gaither, Kelli</v>
      </c>
    </row>
    <row r="6413" spans="1:28" s="188" customFormat="1" ht="17.399999999999999">
      <c r="A6413" s="193" t="str">
        <f t="shared" si="12376"/>
        <v>Small Appliance</v>
      </c>
      <c r="B6413" s="193" t="str">
        <f t="shared" si="12377"/>
        <v>B0716Small Appliance</v>
      </c>
      <c r="C6413" s="193" t="str">
        <f t="shared" si="12378"/>
        <v>Small ApplianceGaither, Kelli</v>
      </c>
      <c r="D6413" s="193"/>
      <c r="E6413" s="193"/>
      <c r="F6413" s="193" t="str">
        <f t="shared" si="12379"/>
        <v>Small ApplianceHoffman, Brian</v>
      </c>
      <c r="G6413" s="193" t="str">
        <f t="shared" ref="G6413:M6413" si="12478">G$376</f>
        <v>Hoffman, Brian</v>
      </c>
      <c r="H6413" s="193" t="str">
        <f t="shared" si="12478"/>
        <v>Gaither, Kelli</v>
      </c>
      <c r="I6413" s="193" t="str">
        <f t="shared" si="12478"/>
        <v>B0716</v>
      </c>
      <c r="J6413" s="193" t="str">
        <f t="shared" si="12478"/>
        <v>RULE BROADCAST SYSTEMS, INC.( PY#10</v>
      </c>
      <c r="K6413" s="193" t="str">
        <f t="shared" si="12478"/>
        <v>all</v>
      </c>
      <c r="L6413" s="193">
        <f t="shared" si="12478"/>
        <v>0</v>
      </c>
      <c r="M6413" s="193">
        <f t="shared" si="12478"/>
        <v>0</v>
      </c>
      <c r="N6413" s="193" t="str">
        <f t="shared" si="12468"/>
        <v>Small Appliance</v>
      </c>
      <c r="AA6413" s="193">
        <f t="shared" si="12381"/>
        <v>0</v>
      </c>
      <c r="AB6413" s="193" t="str">
        <f t="shared" ref="AB6413" si="12479">AB$376</f>
        <v>Gaither, Kelli</v>
      </c>
    </row>
    <row r="6414" spans="1:28" s="188" customFormat="1" ht="17.399999999999999">
      <c r="A6414" s="193" t="str">
        <f t="shared" si="12376"/>
        <v>Small Appliance</v>
      </c>
      <c r="B6414" s="193" t="str">
        <f t="shared" si="12377"/>
        <v>B0782Small Appliance</v>
      </c>
      <c r="C6414" s="193" t="str">
        <f t="shared" si="12378"/>
        <v>Small ApplianceGaither, Kelli</v>
      </c>
      <c r="D6414" s="193"/>
      <c r="E6414" s="193"/>
      <c r="F6414" s="193" t="str">
        <f t="shared" si="12379"/>
        <v>Small ApplianceHoffman, Brian</v>
      </c>
      <c r="G6414" s="193" t="str">
        <f t="shared" ref="G6414:M6414" si="12480">G$377</f>
        <v>Hoffman, Brian</v>
      </c>
      <c r="H6414" s="193" t="str">
        <f t="shared" si="12480"/>
        <v>Gaither, Kelli</v>
      </c>
      <c r="I6414" s="193" t="str">
        <f t="shared" si="12480"/>
        <v>B0782</v>
      </c>
      <c r="J6414" s="193" t="str">
        <f t="shared" si="12480"/>
        <v>18 CONSUMER ELECTRONICS &amp; PHOTO( PY</v>
      </c>
      <c r="K6414" s="193" t="str">
        <f t="shared" si="12480"/>
        <v>all</v>
      </c>
      <c r="L6414" s="193">
        <f t="shared" si="12480"/>
        <v>0</v>
      </c>
      <c r="M6414" s="193">
        <f t="shared" si="12480"/>
        <v>0</v>
      </c>
      <c r="N6414" s="193" t="str">
        <f t="shared" si="12468"/>
        <v>Small Appliance</v>
      </c>
      <c r="AA6414" s="193">
        <f t="shared" si="12381"/>
        <v>0</v>
      </c>
      <c r="AB6414" s="193" t="str">
        <f t="shared" ref="AB6414" si="12481">AB$377</f>
        <v>Gaither, Kelli</v>
      </c>
    </row>
    <row r="6415" spans="1:28" s="188" customFormat="1" ht="17.399999999999999">
      <c r="A6415" s="193" t="str">
        <f t="shared" si="12376"/>
        <v>Small Appliance</v>
      </c>
      <c r="B6415" s="193" t="str">
        <f t="shared" si="12377"/>
        <v>B0792Small Appliance</v>
      </c>
      <c r="C6415" s="193" t="str">
        <f t="shared" si="12378"/>
        <v>Small ApplianceGaither, Kelli</v>
      </c>
      <c r="D6415" s="193"/>
      <c r="E6415" s="193"/>
      <c r="F6415" s="193" t="str">
        <f t="shared" si="12379"/>
        <v>Small ApplianceHoffman, Brian</v>
      </c>
      <c r="G6415" s="193" t="str">
        <f t="shared" ref="G6415:M6415" si="12482">G$378</f>
        <v>Hoffman, Brian</v>
      </c>
      <c r="H6415" s="193" t="str">
        <f t="shared" si="12482"/>
        <v>Gaither, Kelli</v>
      </c>
      <c r="I6415" s="193" t="str">
        <f t="shared" si="12482"/>
        <v>B0792</v>
      </c>
      <c r="J6415" s="193" t="str">
        <f t="shared" si="12482"/>
        <v>ENGINEERING AND RECORDING, INC( PY#</v>
      </c>
      <c r="K6415" s="193" t="str">
        <f t="shared" si="12482"/>
        <v>all</v>
      </c>
      <c r="L6415" s="193">
        <f t="shared" si="12482"/>
        <v>0</v>
      </c>
      <c r="M6415" s="193">
        <f t="shared" si="12482"/>
        <v>0</v>
      </c>
      <c r="N6415" s="193" t="str">
        <f t="shared" si="12468"/>
        <v>Small Appliance</v>
      </c>
      <c r="AA6415" s="193">
        <f t="shared" si="12381"/>
        <v>0</v>
      </c>
      <c r="AB6415" s="193" t="str">
        <f t="shared" ref="AB6415" si="12483">AB$378</f>
        <v>Gaither, Kelli</v>
      </c>
    </row>
    <row r="6416" spans="1:28" s="188" customFormat="1" ht="17.399999999999999">
      <c r="A6416" s="193" t="str">
        <f t="shared" si="12376"/>
        <v>Small Appliance</v>
      </c>
      <c r="B6416" s="193" t="str">
        <f t="shared" si="12377"/>
        <v>B0806Small Appliance</v>
      </c>
      <c r="C6416" s="193" t="str">
        <f t="shared" si="12378"/>
        <v>Small ApplianceGaither, Kelli</v>
      </c>
      <c r="D6416" s="193"/>
      <c r="E6416" s="193"/>
      <c r="F6416" s="193" t="str">
        <f t="shared" si="12379"/>
        <v>Small ApplianceHoffman, Brian</v>
      </c>
      <c r="G6416" s="193" t="str">
        <f t="shared" ref="G6416:M6416" si="12484">G$379</f>
        <v>Hoffman, Brian</v>
      </c>
      <c r="H6416" s="193" t="str">
        <f t="shared" si="12484"/>
        <v>Gaither, Kelli</v>
      </c>
      <c r="I6416" s="193" t="str">
        <f t="shared" si="12484"/>
        <v>B0806</v>
      </c>
      <c r="J6416" s="193" t="str">
        <f t="shared" si="12484"/>
        <v>EXPRESS VIDEO SUPPLY, INC( PY#10631</v>
      </c>
      <c r="K6416" s="193" t="str">
        <f t="shared" si="12484"/>
        <v>all</v>
      </c>
      <c r="L6416" s="193">
        <f t="shared" si="12484"/>
        <v>0</v>
      </c>
      <c r="M6416" s="193">
        <f t="shared" si="12484"/>
        <v>0</v>
      </c>
      <c r="N6416" s="193" t="str">
        <f t="shared" si="12468"/>
        <v>Small Appliance</v>
      </c>
      <c r="AA6416" s="193">
        <f t="shared" si="12381"/>
        <v>0</v>
      </c>
      <c r="AB6416" s="193" t="str">
        <f t="shared" ref="AB6416" si="12485">AB$379</f>
        <v>Gaither, Kelli</v>
      </c>
    </row>
    <row r="6417" spans="1:28" s="188" customFormat="1" ht="17.399999999999999">
      <c r="A6417" s="193" t="str">
        <f t="shared" si="12376"/>
        <v>Small Appliance</v>
      </c>
      <c r="B6417" s="193" t="str">
        <f t="shared" si="12377"/>
        <v>B1575Small Appliance</v>
      </c>
      <c r="C6417" s="193" t="str">
        <f t="shared" si="12378"/>
        <v>Small ApplianceGaither, Kelli</v>
      </c>
      <c r="D6417" s="193"/>
      <c r="E6417" s="193"/>
      <c r="F6417" s="193" t="str">
        <f t="shared" si="12379"/>
        <v>Small ApplianceHoffman, Brian</v>
      </c>
      <c r="G6417" s="193" t="str">
        <f t="shared" ref="G6417:M6417" si="12486">G$380</f>
        <v>Hoffman, Brian</v>
      </c>
      <c r="H6417" s="193" t="str">
        <f t="shared" si="12486"/>
        <v>Gaither, Kelli</v>
      </c>
      <c r="I6417" s="193" t="str">
        <f t="shared" si="12486"/>
        <v>B1575</v>
      </c>
      <c r="J6417" s="193" t="str">
        <f t="shared" si="12486"/>
        <v>DELUXE DIGITAL STUDIOS</v>
      </c>
      <c r="K6417" s="193" t="str">
        <f t="shared" si="12486"/>
        <v>all</v>
      </c>
      <c r="L6417" s="193" t="str">
        <f t="shared" si="12486"/>
        <v>H2H Performance Video</v>
      </c>
      <c r="M6417" s="193" t="str">
        <f t="shared" si="12486"/>
        <v>TV, Technics</v>
      </c>
      <c r="N6417" s="193" t="str">
        <f t="shared" si="12468"/>
        <v>Small Appliance</v>
      </c>
      <c r="AA6417" s="193">
        <f t="shared" si="12381"/>
        <v>0</v>
      </c>
      <c r="AB6417" s="193" t="str">
        <f t="shared" ref="AB6417" si="12487">AB$380</f>
        <v>Gaither, Kelli</v>
      </c>
    </row>
    <row r="6418" spans="1:28" s="188" customFormat="1" ht="17.399999999999999">
      <c r="A6418" s="193" t="str">
        <f t="shared" si="12376"/>
        <v>Small Appliance</v>
      </c>
      <c r="B6418" s="193" t="str">
        <f t="shared" si="12377"/>
        <v>B2307Small Appliance</v>
      </c>
      <c r="C6418" s="193" t="str">
        <f t="shared" si="12378"/>
        <v>Small ApplianceGaither, Kelli</v>
      </c>
      <c r="D6418" s="193"/>
      <c r="E6418" s="193"/>
      <c r="F6418" s="193" t="str">
        <f t="shared" si="12379"/>
        <v>Small ApplianceHoffman, Brian</v>
      </c>
      <c r="G6418" s="193" t="str">
        <f t="shared" ref="G6418:M6418" si="12488">G$381</f>
        <v>Hoffman, Brian</v>
      </c>
      <c r="H6418" s="193" t="str">
        <f t="shared" si="12488"/>
        <v>Gaither, Kelli</v>
      </c>
      <c r="I6418" s="193" t="str">
        <f t="shared" si="12488"/>
        <v>B2307</v>
      </c>
      <c r="J6418" s="193" t="str">
        <f t="shared" si="12488"/>
        <v>VIDEOTAPE PRODUCTS INC</v>
      </c>
      <c r="K6418" s="193" t="str">
        <f t="shared" si="12488"/>
        <v>all</v>
      </c>
      <c r="L6418" s="193" t="str">
        <f t="shared" si="12488"/>
        <v>H2H Performance Video</v>
      </c>
      <c r="M6418" s="193" t="str">
        <f t="shared" si="12488"/>
        <v>TV, Technics</v>
      </c>
      <c r="N6418" s="193" t="str">
        <f t="shared" si="12468"/>
        <v>Small Appliance</v>
      </c>
      <c r="AA6418" s="193">
        <f t="shared" si="12381"/>
        <v>0</v>
      </c>
      <c r="AB6418" s="193" t="str">
        <f t="shared" ref="AB6418" si="12489">AB$381</f>
        <v>Gaither, Kelli</v>
      </c>
    </row>
    <row r="6419" spans="1:28" s="188" customFormat="1" ht="17.399999999999999">
      <c r="A6419" s="193" t="str">
        <f t="shared" si="12376"/>
        <v>Small Appliance</v>
      </c>
      <c r="B6419" s="193" t="str">
        <f t="shared" si="12377"/>
        <v>BD141Small Appliance</v>
      </c>
      <c r="C6419" s="193" t="str">
        <f t="shared" si="12378"/>
        <v>Small ApplianceGaither, Kelli</v>
      </c>
      <c r="D6419" s="193"/>
      <c r="E6419" s="193"/>
      <c r="F6419" s="193" t="str">
        <f t="shared" si="12379"/>
        <v>Small ApplianceHoffman, Brian</v>
      </c>
      <c r="G6419" s="193" t="str">
        <f t="shared" ref="G6419:M6419" si="12490">G$382</f>
        <v>Hoffman, Brian</v>
      </c>
      <c r="H6419" s="193" t="str">
        <f t="shared" si="12490"/>
        <v>Gaither, Kelli</v>
      </c>
      <c r="I6419" s="193" t="str">
        <f t="shared" si="12490"/>
        <v>BD141</v>
      </c>
      <c r="J6419" s="193" t="str">
        <f t="shared" si="12490"/>
        <v>BERGER BROS. CAMERA EXCHANGE</v>
      </c>
      <c r="K6419" s="193" t="str">
        <f t="shared" si="12490"/>
        <v>all</v>
      </c>
      <c r="L6419" s="193">
        <f t="shared" si="12490"/>
        <v>0</v>
      </c>
      <c r="M6419" s="193">
        <f t="shared" si="12490"/>
        <v>0</v>
      </c>
      <c r="N6419" s="193" t="str">
        <f t="shared" si="12468"/>
        <v>Small Appliance</v>
      </c>
      <c r="AA6419" s="193">
        <f t="shared" si="12381"/>
        <v>0</v>
      </c>
      <c r="AB6419" s="193" t="str">
        <f t="shared" ref="AB6419" si="12491">AB$382</f>
        <v>Gaither, Kelli</v>
      </c>
    </row>
    <row r="6420" spans="1:28" s="188" customFormat="1" ht="17.399999999999999">
      <c r="A6420" s="193" t="str">
        <f t="shared" si="12376"/>
        <v>Small Appliance</v>
      </c>
      <c r="B6420" s="193" t="str">
        <f t="shared" si="12377"/>
        <v>BE989Small Appliance</v>
      </c>
      <c r="C6420" s="193" t="str">
        <f t="shared" si="12378"/>
        <v>Small ApplianceGaither, Kelli</v>
      </c>
      <c r="D6420" s="193"/>
      <c r="E6420" s="193"/>
      <c r="F6420" s="193" t="str">
        <f t="shared" si="12379"/>
        <v>Small ApplianceHoffman, Brian</v>
      </c>
      <c r="G6420" s="193" t="str">
        <f t="shared" ref="G6420:M6420" si="12492">G$383</f>
        <v>Hoffman, Brian</v>
      </c>
      <c r="H6420" s="193" t="str">
        <f t="shared" si="12492"/>
        <v>Gaither, Kelli</v>
      </c>
      <c r="I6420" s="193" t="str">
        <f t="shared" si="12492"/>
        <v>BE989</v>
      </c>
      <c r="J6420" s="193" t="str">
        <f t="shared" si="12492"/>
        <v>BEAST NEW YORK</v>
      </c>
      <c r="K6420" s="193" t="str">
        <f t="shared" si="12492"/>
        <v>all</v>
      </c>
      <c r="L6420" s="193" t="str">
        <f t="shared" si="12492"/>
        <v>H2H Performance Video</v>
      </c>
      <c r="M6420" s="193" t="str">
        <f t="shared" si="12492"/>
        <v>TV, Technics</v>
      </c>
      <c r="N6420" s="193" t="str">
        <f t="shared" si="12468"/>
        <v>Small Appliance</v>
      </c>
      <c r="AA6420" s="193">
        <f t="shared" si="12381"/>
        <v>0</v>
      </c>
      <c r="AB6420" s="193" t="str">
        <f t="shared" ref="AB6420" si="12493">AB$383</f>
        <v>Gaither, Kelli</v>
      </c>
    </row>
    <row r="6421" spans="1:28" s="188" customFormat="1" ht="17.399999999999999">
      <c r="A6421" s="193" t="str">
        <f t="shared" si="12376"/>
        <v>Small Appliance</v>
      </c>
      <c r="B6421" s="193" t="str">
        <f t="shared" si="12377"/>
        <v>BH080Small Appliance</v>
      </c>
      <c r="C6421" s="193" t="str">
        <f t="shared" si="12378"/>
        <v>Small ApplianceGaither, Kelli</v>
      </c>
      <c r="D6421" s="193"/>
      <c r="E6421" s="193"/>
      <c r="F6421" s="193" t="str">
        <f t="shared" si="12379"/>
        <v>Small ApplianceHoffman, Brian</v>
      </c>
      <c r="G6421" s="193" t="str">
        <f t="shared" ref="G6421:M6421" si="12494">G$384</f>
        <v>Hoffman, Brian</v>
      </c>
      <c r="H6421" s="193" t="str">
        <f t="shared" si="12494"/>
        <v>Gaither, Kelli</v>
      </c>
      <c r="I6421" s="193" t="str">
        <f t="shared" si="12494"/>
        <v>BH080</v>
      </c>
      <c r="J6421" s="193" t="str">
        <f t="shared" si="12494"/>
        <v>BHRS GRP/UTD EDUCATION PURCHASING</v>
      </c>
      <c r="K6421" s="193" t="str">
        <f t="shared" si="12494"/>
        <v>all</v>
      </c>
      <c r="L6421" s="193">
        <f t="shared" si="12494"/>
        <v>0</v>
      </c>
      <c r="M6421" s="193">
        <f t="shared" si="12494"/>
        <v>0</v>
      </c>
      <c r="N6421" s="193" t="str">
        <f t="shared" si="12468"/>
        <v>Small Appliance</v>
      </c>
      <c r="AA6421" s="193">
        <f t="shared" si="12381"/>
        <v>0</v>
      </c>
      <c r="AB6421" s="193" t="str">
        <f t="shared" ref="AB6421" si="12495">AB$384</f>
        <v>Gaither, Kelli</v>
      </c>
    </row>
    <row r="6422" spans="1:28" s="188" customFormat="1" ht="17.399999999999999">
      <c r="A6422" s="193" t="str">
        <f t="shared" si="12376"/>
        <v>Small Appliance</v>
      </c>
      <c r="B6422" s="193" t="str">
        <f t="shared" si="12377"/>
        <v>BL356Small Appliance</v>
      </c>
      <c r="C6422" s="193" t="str">
        <f t="shared" si="12378"/>
        <v>Small ApplianceGaither, Kelli</v>
      </c>
      <c r="D6422" s="193"/>
      <c r="E6422" s="193"/>
      <c r="F6422" s="193" t="str">
        <f t="shared" si="12379"/>
        <v>Small ApplianceHoffman, Brian</v>
      </c>
      <c r="G6422" s="193" t="str">
        <f t="shared" ref="G6422:M6422" si="12496">G$385</f>
        <v>Hoffman, Brian</v>
      </c>
      <c r="H6422" s="193" t="str">
        <f t="shared" si="12496"/>
        <v>Gaither, Kelli</v>
      </c>
      <c r="I6422" s="193" t="str">
        <f t="shared" si="12496"/>
        <v>BL356</v>
      </c>
      <c r="J6422" s="193" t="str">
        <f t="shared" si="12496"/>
        <v>BLUEWATER PHOTO</v>
      </c>
      <c r="K6422" s="193" t="str">
        <f t="shared" si="12496"/>
        <v>all</v>
      </c>
      <c r="L6422" s="193">
        <f t="shared" si="12496"/>
        <v>0</v>
      </c>
      <c r="M6422" s="193">
        <f t="shared" si="12496"/>
        <v>0</v>
      </c>
      <c r="N6422" s="193" t="str">
        <f t="shared" si="12468"/>
        <v>Small Appliance</v>
      </c>
      <c r="AA6422" s="193">
        <f t="shared" si="12381"/>
        <v>0</v>
      </c>
      <c r="AB6422" s="193" t="str">
        <f t="shared" ref="AB6422" si="12497">AB$385</f>
        <v>Gaither, Kelli</v>
      </c>
    </row>
    <row r="6423" spans="1:28" s="188" customFormat="1" ht="17.399999999999999">
      <c r="A6423" s="193" t="str">
        <f t="shared" si="12376"/>
        <v>Small Appliance</v>
      </c>
      <c r="B6423" s="193" t="str">
        <f t="shared" si="12377"/>
        <v>BU952Small Appliance</v>
      </c>
      <c r="C6423" s="193" t="str">
        <f t="shared" si="12378"/>
        <v>Small ApplianceGaither, Kelli</v>
      </c>
      <c r="D6423" s="193"/>
      <c r="E6423" s="193"/>
      <c r="F6423" s="193" t="str">
        <f t="shared" si="12379"/>
        <v>Small ApplianceHoffman, Brian</v>
      </c>
      <c r="G6423" s="193" t="str">
        <f t="shared" ref="G6423:M6423" si="12498">G$386</f>
        <v>Hoffman, Brian</v>
      </c>
      <c r="H6423" s="193" t="str">
        <f t="shared" si="12498"/>
        <v>Gaither, Kelli</v>
      </c>
      <c r="I6423" s="193" t="str">
        <f t="shared" si="12498"/>
        <v>BU952</v>
      </c>
      <c r="J6423" s="193" t="str">
        <f t="shared" si="12498"/>
        <v>BURKE CAMERA INC</v>
      </c>
      <c r="K6423" s="193" t="str">
        <f t="shared" si="12498"/>
        <v>all</v>
      </c>
      <c r="L6423" s="193">
        <f t="shared" si="12498"/>
        <v>0</v>
      </c>
      <c r="M6423" s="193">
        <f t="shared" si="12498"/>
        <v>0</v>
      </c>
      <c r="N6423" s="193" t="str">
        <f t="shared" si="12468"/>
        <v>Small Appliance</v>
      </c>
      <c r="AA6423" s="193">
        <f t="shared" si="12381"/>
        <v>0</v>
      </c>
      <c r="AB6423" s="193" t="str">
        <f t="shared" ref="AB6423" si="12499">AB$386</f>
        <v>Gaither, Kelli</v>
      </c>
    </row>
    <row r="6424" spans="1:28" s="188" customFormat="1" ht="17.399999999999999">
      <c r="A6424" s="193" t="str">
        <f t="shared" si="12376"/>
        <v>Small Appliance</v>
      </c>
      <c r="B6424" s="193" t="str">
        <f t="shared" si="12377"/>
        <v>DH030Small Appliance</v>
      </c>
      <c r="C6424" s="193" t="str">
        <f t="shared" si="12378"/>
        <v>Small ApplianceGaither, Kelli</v>
      </c>
      <c r="D6424" s="193"/>
      <c r="E6424" s="193"/>
      <c r="F6424" s="193" t="str">
        <f t="shared" si="12379"/>
        <v>Small ApplianceHoffman, Brian</v>
      </c>
      <c r="G6424" s="193" t="str">
        <f t="shared" ref="G6424:M6424" si="12500">G$387</f>
        <v>Hoffman, Brian</v>
      </c>
      <c r="H6424" s="193" t="str">
        <f t="shared" si="12500"/>
        <v>Gaither, Kelli</v>
      </c>
      <c r="I6424" s="193" t="str">
        <f t="shared" si="12500"/>
        <v>DH030</v>
      </c>
      <c r="J6424" s="193" t="str">
        <f t="shared" si="12500"/>
        <v>D &amp; H DIST. CO</v>
      </c>
      <c r="K6424" s="193" t="str">
        <f t="shared" si="12500"/>
        <v>all</v>
      </c>
      <c r="L6424" s="193">
        <f t="shared" si="12500"/>
        <v>0</v>
      </c>
      <c r="M6424" s="193">
        <f t="shared" si="12500"/>
        <v>0</v>
      </c>
      <c r="N6424" s="193" t="str">
        <f t="shared" si="12468"/>
        <v>Small Appliance</v>
      </c>
      <c r="AA6424" s="193">
        <f t="shared" si="12381"/>
        <v>0</v>
      </c>
      <c r="AB6424" s="193" t="str">
        <f t="shared" ref="AB6424" si="12501">AB$387</f>
        <v>Gaither, Kelli</v>
      </c>
    </row>
    <row r="6425" spans="1:28" s="188" customFormat="1" ht="17.399999999999999">
      <c r="A6425" s="193" t="str">
        <f t="shared" si="12376"/>
        <v>Small Appliance</v>
      </c>
      <c r="B6425" s="193" t="str">
        <f t="shared" si="12377"/>
        <v>DW001Small Appliance</v>
      </c>
      <c r="C6425" s="193" t="str">
        <f t="shared" si="12378"/>
        <v>Small ApplianceGaither, Kelli</v>
      </c>
      <c r="D6425" s="193"/>
      <c r="E6425" s="193"/>
      <c r="F6425" s="193" t="str">
        <f t="shared" si="12379"/>
        <v>Small ApplianceHoffman, Brian</v>
      </c>
      <c r="G6425" s="193" t="str">
        <f t="shared" ref="G6425:M6425" si="12502">G$388</f>
        <v>Hoffman, Brian</v>
      </c>
      <c r="H6425" s="193" t="str">
        <f t="shared" si="12502"/>
        <v>Gaither, Kelli</v>
      </c>
      <c r="I6425" s="193" t="str">
        <f t="shared" si="12502"/>
        <v>DW001</v>
      </c>
      <c r="J6425" s="193" t="str">
        <f t="shared" si="12502"/>
        <v>BRAZO'S DIST.</v>
      </c>
      <c r="K6425" s="193" t="str">
        <f t="shared" si="12502"/>
        <v>all</v>
      </c>
      <c r="L6425" s="193">
        <f t="shared" si="12502"/>
        <v>0</v>
      </c>
      <c r="M6425" s="193">
        <f t="shared" si="12502"/>
        <v>0</v>
      </c>
      <c r="N6425" s="193" t="str">
        <f t="shared" si="12468"/>
        <v>Small Appliance</v>
      </c>
      <c r="AA6425" s="193">
        <f t="shared" si="12381"/>
        <v>0</v>
      </c>
      <c r="AB6425" s="193" t="str">
        <f t="shared" ref="AB6425" si="12503">AB$388</f>
        <v>Gaither, Kelli</v>
      </c>
    </row>
    <row r="6426" spans="1:28" s="188" customFormat="1" ht="17.399999999999999">
      <c r="A6426" s="193" t="str">
        <f t="shared" si="12376"/>
        <v>Small Appliance</v>
      </c>
      <c r="B6426" s="193" t="str">
        <f t="shared" si="12377"/>
        <v>EA402Small Appliance</v>
      </c>
      <c r="C6426" s="193" t="str">
        <f t="shared" si="12378"/>
        <v>Small ApplianceGaither, Kelli</v>
      </c>
      <c r="D6426" s="193"/>
      <c r="E6426" s="193"/>
      <c r="F6426" s="193" t="str">
        <f t="shared" si="12379"/>
        <v>Small ApplianceHoffman, Brian</v>
      </c>
      <c r="G6426" s="193" t="str">
        <f t="shared" ref="G6426:M6426" si="12504">G$389</f>
        <v>Hoffman, Brian</v>
      </c>
      <c r="H6426" s="193" t="str">
        <f t="shared" si="12504"/>
        <v>Gaither, Kelli</v>
      </c>
      <c r="I6426" s="193" t="str">
        <f t="shared" si="12504"/>
        <v>EA402</v>
      </c>
      <c r="J6426" s="193" t="str">
        <f t="shared" si="12504"/>
        <v>E&amp;S INTERNATIONAL ENTERPRISES INC</v>
      </c>
      <c r="K6426" s="193" t="str">
        <f t="shared" si="12504"/>
        <v>all</v>
      </c>
      <c r="L6426" s="193">
        <f t="shared" si="12504"/>
        <v>0</v>
      </c>
      <c r="M6426" s="193">
        <f t="shared" si="12504"/>
        <v>0</v>
      </c>
      <c r="N6426" s="193" t="str">
        <f t="shared" si="12468"/>
        <v>Small Appliance</v>
      </c>
      <c r="AA6426" s="193">
        <f t="shared" si="12381"/>
        <v>0</v>
      </c>
      <c r="AB6426" s="193" t="str">
        <f t="shared" ref="AB6426" si="12505">AB$389</f>
        <v>Gaither, Kelli</v>
      </c>
    </row>
    <row r="6427" spans="1:28" s="188" customFormat="1" ht="17.399999999999999">
      <c r="A6427" s="193" t="str">
        <f t="shared" si="12376"/>
        <v>Small Appliance</v>
      </c>
      <c r="B6427" s="193" t="str">
        <f t="shared" si="12377"/>
        <v>FC065Small Appliance</v>
      </c>
      <c r="C6427" s="193" t="str">
        <f t="shared" si="12378"/>
        <v>Small ApplianceGaither, Kelli</v>
      </c>
      <c r="D6427" s="193"/>
      <c r="E6427" s="193"/>
      <c r="F6427" s="193" t="str">
        <f t="shared" si="12379"/>
        <v>Small ApplianceHoffman, Brian</v>
      </c>
      <c r="G6427" s="193" t="str">
        <f t="shared" ref="G6427:M6427" si="12506">G$390</f>
        <v>Hoffman, Brian</v>
      </c>
      <c r="H6427" s="193" t="str">
        <f t="shared" si="12506"/>
        <v>Gaither, Kelli</v>
      </c>
      <c r="I6427" s="193" t="str">
        <f t="shared" si="12506"/>
        <v>FC065</v>
      </c>
      <c r="J6427" s="193" t="str">
        <f t="shared" si="12506"/>
        <v>FRANKLIN CASH REGIST</v>
      </c>
      <c r="K6427" s="193" t="str">
        <f t="shared" si="12506"/>
        <v>all</v>
      </c>
      <c r="L6427" s="193">
        <f t="shared" si="12506"/>
        <v>0</v>
      </c>
      <c r="M6427" s="193">
        <f t="shared" si="12506"/>
        <v>0</v>
      </c>
      <c r="N6427" s="193" t="str">
        <f t="shared" si="12468"/>
        <v>Small Appliance</v>
      </c>
      <c r="AA6427" s="193">
        <f t="shared" si="12381"/>
        <v>0</v>
      </c>
      <c r="AB6427" s="193" t="str">
        <f t="shared" ref="AB6427" si="12507">AB$390</f>
        <v>Gaither, Kelli</v>
      </c>
    </row>
    <row r="6428" spans="1:28" s="188" customFormat="1" ht="17.399999999999999">
      <c r="A6428" s="193" t="str">
        <f t="shared" si="12376"/>
        <v>Small Appliance</v>
      </c>
      <c r="B6428" s="193" t="str">
        <f t="shared" si="12377"/>
        <v>FO512Small Appliance</v>
      </c>
      <c r="C6428" s="193" t="str">
        <f t="shared" si="12378"/>
        <v>Small ApplianceGaither, Kelli</v>
      </c>
      <c r="D6428" s="193"/>
      <c r="E6428" s="193"/>
      <c r="F6428" s="193" t="str">
        <f t="shared" si="12379"/>
        <v>Small ApplianceHoffman, Brian</v>
      </c>
      <c r="G6428" s="193" t="str">
        <f t="shared" ref="G6428:M6428" si="12508">G$391</f>
        <v>Hoffman, Brian</v>
      </c>
      <c r="H6428" s="193" t="str">
        <f t="shared" si="12508"/>
        <v>Gaither, Kelli</v>
      </c>
      <c r="I6428" s="193" t="str">
        <f t="shared" si="12508"/>
        <v>FO512</v>
      </c>
      <c r="J6428" s="193" t="str">
        <f t="shared" si="12508"/>
        <v>FOTO-CARE LTD</v>
      </c>
      <c r="K6428" s="193" t="str">
        <f t="shared" si="12508"/>
        <v>all</v>
      </c>
      <c r="L6428" s="193">
        <f t="shared" si="12508"/>
        <v>0</v>
      </c>
      <c r="M6428" s="193">
        <f t="shared" si="12508"/>
        <v>0</v>
      </c>
      <c r="N6428" s="193" t="str">
        <f t="shared" si="12468"/>
        <v>Small Appliance</v>
      </c>
      <c r="AA6428" s="193">
        <f t="shared" si="12381"/>
        <v>0</v>
      </c>
      <c r="AB6428" s="193" t="str">
        <f t="shared" ref="AB6428" si="12509">AB$391</f>
        <v>Gaither, Kelli</v>
      </c>
    </row>
    <row r="6429" spans="1:28" s="188" customFormat="1" ht="17.399999999999999">
      <c r="A6429" s="193" t="str">
        <f t="shared" ref="A6429:A6474" si="12510">T$20</f>
        <v>Small Appliance</v>
      </c>
      <c r="B6429" s="193" t="str">
        <f t="shared" ref="B6429:B6474" si="12511">CONCATENATE(I6429,A6429)</f>
        <v>GR025Small Appliance</v>
      </c>
      <c r="C6429" s="193" t="str">
        <f t="shared" ref="C6429:C6474" si="12512">CONCATENATE(A6429,H6429)</f>
        <v>Small ApplianceGaither, Kelli</v>
      </c>
      <c r="D6429" s="193"/>
      <c r="E6429" s="193"/>
      <c r="F6429" s="193" t="str">
        <f t="shared" ref="F6429:F6474" si="12513">CONCATENATE(A6429,G6429)</f>
        <v>Small ApplianceHoffman, Brian</v>
      </c>
      <c r="G6429" s="193" t="str">
        <f t="shared" ref="G6429:M6429" si="12514">G$392</f>
        <v>Hoffman, Brian</v>
      </c>
      <c r="H6429" s="193" t="str">
        <f t="shared" si="12514"/>
        <v>Gaither, Kelli</v>
      </c>
      <c r="I6429" s="193" t="str">
        <f t="shared" si="12514"/>
        <v>GR025</v>
      </c>
      <c r="J6429" s="193" t="str">
        <f t="shared" si="12514"/>
        <v>GRAYBAR ELECTRIC CO.</v>
      </c>
      <c r="K6429" s="193" t="str">
        <f t="shared" si="12514"/>
        <v>all</v>
      </c>
      <c r="L6429" s="193">
        <f t="shared" si="12514"/>
        <v>0</v>
      </c>
      <c r="M6429" s="193">
        <f t="shared" si="12514"/>
        <v>0</v>
      </c>
      <c r="N6429" s="193" t="str">
        <f t="shared" si="12468"/>
        <v>Small Appliance</v>
      </c>
      <c r="AA6429" s="193">
        <f t="shared" ref="AA6429:AA6474" si="12515">AT$20</f>
        <v>0</v>
      </c>
      <c r="AB6429" s="193" t="str">
        <f t="shared" ref="AB6429" si="12516">AB$392</f>
        <v>Gaither, Kelli</v>
      </c>
    </row>
    <row r="6430" spans="1:28" s="188" customFormat="1" ht="17.399999999999999">
      <c r="A6430" s="193" t="str">
        <f t="shared" si="12510"/>
        <v>Small Appliance</v>
      </c>
      <c r="B6430" s="193" t="str">
        <f t="shared" si="12511"/>
        <v>GR843Small Appliance</v>
      </c>
      <c r="C6430" s="193" t="str">
        <f t="shared" si="12512"/>
        <v>Small ApplianceGaither, Kelli</v>
      </c>
      <c r="D6430" s="193"/>
      <c r="E6430" s="193"/>
      <c r="F6430" s="193" t="str">
        <f t="shared" si="12513"/>
        <v>Small ApplianceHoffman, Brian</v>
      </c>
      <c r="G6430" s="193" t="str">
        <f t="shared" ref="G6430:M6430" si="12517">G$393</f>
        <v>Hoffman, Brian</v>
      </c>
      <c r="H6430" s="193" t="str">
        <f t="shared" si="12517"/>
        <v>Gaither, Kelli</v>
      </c>
      <c r="I6430" s="193" t="str">
        <f t="shared" si="12517"/>
        <v>GR843</v>
      </c>
      <c r="J6430" s="193" t="str">
        <f t="shared" si="12517"/>
        <v>GREEN MOUNTAIN CAMERA LLC</v>
      </c>
      <c r="K6430" s="193" t="str">
        <f t="shared" si="12517"/>
        <v>all</v>
      </c>
      <c r="L6430" s="193">
        <f t="shared" si="12517"/>
        <v>0</v>
      </c>
      <c r="M6430" s="193">
        <f t="shared" si="12517"/>
        <v>0</v>
      </c>
      <c r="N6430" s="193" t="str">
        <f t="shared" si="12468"/>
        <v>Small Appliance</v>
      </c>
      <c r="AA6430" s="193">
        <f t="shared" si="12515"/>
        <v>0</v>
      </c>
      <c r="AB6430" s="193" t="str">
        <f t="shared" ref="AB6430" si="12518">AB$393</f>
        <v>Gaither, Kelli</v>
      </c>
    </row>
    <row r="6431" spans="1:28" s="188" customFormat="1" ht="17.399999999999999">
      <c r="A6431" s="193" t="str">
        <f t="shared" si="12510"/>
        <v>Small Appliance</v>
      </c>
      <c r="B6431" s="193" t="str">
        <f t="shared" si="12511"/>
        <v>HA215Small Appliance</v>
      </c>
      <c r="C6431" s="193" t="str">
        <f t="shared" si="12512"/>
        <v>Small ApplianceGaither, Kelli</v>
      </c>
      <c r="D6431" s="193"/>
      <c r="E6431" s="193"/>
      <c r="F6431" s="193" t="str">
        <f t="shared" si="12513"/>
        <v>Small ApplianceHoffman, Brian</v>
      </c>
      <c r="G6431" s="193" t="str">
        <f t="shared" ref="G6431:M6431" si="12519">G$394</f>
        <v>Hoffman, Brian</v>
      </c>
      <c r="H6431" s="193" t="str">
        <f t="shared" si="12519"/>
        <v>Gaither, Kelli</v>
      </c>
      <c r="I6431" s="193" t="str">
        <f t="shared" si="12519"/>
        <v>HA215</v>
      </c>
      <c r="J6431" s="193" t="str">
        <f t="shared" si="12519"/>
        <v>HARCO INDUSTRIES INC</v>
      </c>
      <c r="K6431" s="193" t="str">
        <f t="shared" si="12519"/>
        <v>all</v>
      </c>
      <c r="L6431" s="193">
        <f t="shared" si="12519"/>
        <v>0</v>
      </c>
      <c r="M6431" s="193">
        <f t="shared" si="12519"/>
        <v>0</v>
      </c>
      <c r="N6431" s="193" t="str">
        <f t="shared" si="12468"/>
        <v>Small Appliance</v>
      </c>
      <c r="AA6431" s="193">
        <f t="shared" si="12515"/>
        <v>0</v>
      </c>
      <c r="AB6431" s="193" t="str">
        <f t="shared" ref="AB6431" si="12520">AB$394</f>
        <v>Gaither, Kelli</v>
      </c>
    </row>
    <row r="6432" spans="1:28" s="188" customFormat="1" ht="17.399999999999999">
      <c r="A6432" s="193" t="str">
        <f t="shared" si="12510"/>
        <v>Small Appliance</v>
      </c>
      <c r="B6432" s="193" t="str">
        <f t="shared" si="12511"/>
        <v>HI001Small Appliance</v>
      </c>
      <c r="C6432" s="193" t="str">
        <f t="shared" si="12512"/>
        <v>Small ApplianceGaither, Kelli</v>
      </c>
      <c r="D6432" s="193"/>
      <c r="E6432" s="193"/>
      <c r="F6432" s="193" t="str">
        <f t="shared" si="12513"/>
        <v>Small ApplianceHoffman, Brian</v>
      </c>
      <c r="G6432" s="193" t="str">
        <f t="shared" ref="G6432:M6432" si="12521">G$395</f>
        <v>Hoffman, Brian</v>
      </c>
      <c r="H6432" s="193" t="str">
        <f t="shared" si="12521"/>
        <v>Gaither, Kelli</v>
      </c>
      <c r="I6432" s="193" t="str">
        <f t="shared" si="12521"/>
        <v>HI001</v>
      </c>
      <c r="J6432" s="193" t="str">
        <f t="shared" si="12521"/>
        <v>HINDA INC.</v>
      </c>
      <c r="K6432" s="193" t="str">
        <f t="shared" si="12521"/>
        <v>all</v>
      </c>
      <c r="L6432" s="193">
        <f t="shared" si="12521"/>
        <v>0</v>
      </c>
      <c r="M6432" s="193">
        <f t="shared" si="12521"/>
        <v>0</v>
      </c>
      <c r="N6432" s="193" t="str">
        <f t="shared" si="12468"/>
        <v>Small Appliance</v>
      </c>
      <c r="AA6432" s="193">
        <f t="shared" si="12515"/>
        <v>0</v>
      </c>
      <c r="AB6432" s="193" t="str">
        <f t="shared" ref="AB6432" si="12522">AB$395</f>
        <v>Gaither, Kelli</v>
      </c>
    </row>
    <row r="6433" spans="1:28" s="188" customFormat="1" ht="17.399999999999999">
      <c r="A6433" s="193" t="str">
        <f t="shared" si="12510"/>
        <v>Small Appliance</v>
      </c>
      <c r="B6433" s="193" t="str">
        <f t="shared" si="12511"/>
        <v>IM266Small Appliance</v>
      </c>
      <c r="C6433" s="193" t="str">
        <f t="shared" si="12512"/>
        <v>Small ApplianceGaither, Kelli</v>
      </c>
      <c r="D6433" s="193"/>
      <c r="E6433" s="193"/>
      <c r="F6433" s="193" t="str">
        <f t="shared" si="12513"/>
        <v>Small ApplianceHoffman, Brian</v>
      </c>
      <c r="G6433" s="193" t="str">
        <f t="shared" ref="G6433:M6433" si="12523">G$396</f>
        <v>Hoffman, Brian</v>
      </c>
      <c r="H6433" s="193" t="str">
        <f t="shared" si="12523"/>
        <v>Gaither, Kelli</v>
      </c>
      <c r="I6433" s="193" t="str">
        <f t="shared" si="12523"/>
        <v>IM266</v>
      </c>
      <c r="J6433" s="193" t="str">
        <f t="shared" si="12523"/>
        <v>IMAGE LOGISTICS</v>
      </c>
      <c r="K6433" s="193" t="str">
        <f t="shared" si="12523"/>
        <v>all</v>
      </c>
      <c r="L6433" s="193">
        <f t="shared" si="12523"/>
        <v>0</v>
      </c>
      <c r="M6433" s="193">
        <f t="shared" si="12523"/>
        <v>0</v>
      </c>
      <c r="N6433" s="193" t="str">
        <f t="shared" si="12468"/>
        <v>Small Appliance</v>
      </c>
      <c r="AA6433" s="193">
        <f t="shared" si="12515"/>
        <v>0</v>
      </c>
      <c r="AB6433" s="193" t="str">
        <f t="shared" ref="AB6433" si="12524">AB$396</f>
        <v>Gaither, Kelli</v>
      </c>
    </row>
    <row r="6434" spans="1:28" s="188" customFormat="1" ht="17.399999999999999">
      <c r="A6434" s="193" t="str">
        <f t="shared" si="12510"/>
        <v>Small Appliance</v>
      </c>
      <c r="B6434" s="193" t="str">
        <f t="shared" si="12511"/>
        <v>J0028Small Appliance</v>
      </c>
      <c r="C6434" s="193" t="str">
        <f t="shared" si="12512"/>
        <v>Small ApplianceGaither, Kelli</v>
      </c>
      <c r="D6434" s="193"/>
      <c r="E6434" s="193"/>
      <c r="F6434" s="193" t="str">
        <f t="shared" si="12513"/>
        <v>Small ApplianceHoffman, Brian</v>
      </c>
      <c r="G6434" s="193" t="str">
        <f t="shared" ref="G6434:M6434" si="12525">G$397</f>
        <v>Hoffman, Brian</v>
      </c>
      <c r="H6434" s="193" t="str">
        <f t="shared" si="12525"/>
        <v>Gaither, Kelli</v>
      </c>
      <c r="I6434" s="193" t="str">
        <f t="shared" si="12525"/>
        <v>J0028</v>
      </c>
      <c r="J6434" s="193" t="str">
        <f t="shared" si="12525"/>
        <v>ACCESS A/V LLC</v>
      </c>
      <c r="K6434" s="193" t="str">
        <f t="shared" si="12525"/>
        <v>all</v>
      </c>
      <c r="L6434" s="193">
        <f t="shared" si="12525"/>
        <v>0</v>
      </c>
      <c r="M6434" s="193">
        <f t="shared" si="12525"/>
        <v>0</v>
      </c>
      <c r="N6434" s="193" t="str">
        <f t="shared" si="12468"/>
        <v>Small Appliance</v>
      </c>
      <c r="AA6434" s="193">
        <f t="shared" si="12515"/>
        <v>0</v>
      </c>
      <c r="AB6434" s="193" t="str">
        <f t="shared" ref="AB6434" si="12526">AB$397</f>
        <v>Gaither, Kelli</v>
      </c>
    </row>
    <row r="6435" spans="1:28" s="188" customFormat="1" ht="17.399999999999999">
      <c r="A6435" s="193" t="str">
        <f t="shared" si="12510"/>
        <v>Small Appliance</v>
      </c>
      <c r="B6435" s="193" t="str">
        <f t="shared" si="12511"/>
        <v>JA581Small Appliance</v>
      </c>
      <c r="C6435" s="193" t="str">
        <f t="shared" si="12512"/>
        <v>Small ApplianceGaither, Kelli</v>
      </c>
      <c r="D6435" s="193"/>
      <c r="E6435" s="193"/>
      <c r="F6435" s="193" t="str">
        <f t="shared" si="12513"/>
        <v>Small ApplianceHoffman, Brian</v>
      </c>
      <c r="G6435" s="193" t="str">
        <f t="shared" ref="G6435:M6435" si="12527">G$398</f>
        <v>Hoffman, Brian</v>
      </c>
      <c r="H6435" s="193" t="str">
        <f t="shared" si="12527"/>
        <v>Gaither, Kelli</v>
      </c>
      <c r="I6435" s="193" t="str">
        <f t="shared" si="12527"/>
        <v>JA581</v>
      </c>
      <c r="J6435" s="193" t="str">
        <f t="shared" si="12527"/>
        <v>JALUX AMERICA'S INC</v>
      </c>
      <c r="K6435" s="193" t="str">
        <f t="shared" si="12527"/>
        <v>all</v>
      </c>
      <c r="L6435" s="193">
        <f t="shared" si="12527"/>
        <v>0</v>
      </c>
      <c r="M6435" s="193">
        <f t="shared" si="12527"/>
        <v>0</v>
      </c>
      <c r="N6435" s="193" t="str">
        <f t="shared" si="12468"/>
        <v>Small Appliance</v>
      </c>
      <c r="AA6435" s="193">
        <f t="shared" si="12515"/>
        <v>0</v>
      </c>
      <c r="AB6435" s="193" t="str">
        <f t="shared" ref="AB6435" si="12528">AB$398</f>
        <v>Gaither, Kelli</v>
      </c>
    </row>
    <row r="6436" spans="1:28" s="188" customFormat="1" ht="17.399999999999999">
      <c r="A6436" s="193" t="str">
        <f t="shared" si="12510"/>
        <v>Small Appliance</v>
      </c>
      <c r="B6436" s="193" t="str">
        <f t="shared" si="12511"/>
        <v>JH020Small Appliance</v>
      </c>
      <c r="C6436" s="193" t="str">
        <f t="shared" si="12512"/>
        <v>Small ApplianceGaither, Kelli</v>
      </c>
      <c r="D6436" s="193"/>
      <c r="E6436" s="193"/>
      <c r="F6436" s="193" t="str">
        <f t="shared" si="12513"/>
        <v>Small ApplianceHoffman, Brian</v>
      </c>
      <c r="G6436" s="193" t="str">
        <f t="shared" ref="G6436:M6436" si="12529">G$399</f>
        <v>Hoffman, Brian</v>
      </c>
      <c r="H6436" s="193" t="str">
        <f t="shared" si="12529"/>
        <v>Gaither, Kelli</v>
      </c>
      <c r="I6436" s="193" t="str">
        <f t="shared" si="12529"/>
        <v>JH020</v>
      </c>
      <c r="J6436" s="193" t="str">
        <f t="shared" si="12529"/>
        <v>JHAM INTERNATIONAL C</v>
      </c>
      <c r="K6436" s="193" t="str">
        <f t="shared" si="12529"/>
        <v>all</v>
      </c>
      <c r="L6436" s="193">
        <f t="shared" si="12529"/>
        <v>0</v>
      </c>
      <c r="M6436" s="193">
        <f t="shared" si="12529"/>
        <v>0</v>
      </c>
      <c r="N6436" s="193" t="str">
        <f t="shared" si="12468"/>
        <v>Small Appliance</v>
      </c>
      <c r="AA6436" s="193">
        <f t="shared" si="12515"/>
        <v>0</v>
      </c>
      <c r="AB6436" s="193" t="str">
        <f t="shared" ref="AB6436" si="12530">AB$399</f>
        <v>Gaither, Kelli</v>
      </c>
    </row>
    <row r="6437" spans="1:28" s="188" customFormat="1" ht="17.399999999999999">
      <c r="A6437" s="193" t="str">
        <f t="shared" si="12510"/>
        <v>Small Appliance</v>
      </c>
      <c r="B6437" s="193" t="str">
        <f t="shared" si="12511"/>
        <v>LA020Small Appliance</v>
      </c>
      <c r="C6437" s="193" t="str">
        <f t="shared" si="12512"/>
        <v>Small ApplianceGaither, Kelli</v>
      </c>
      <c r="D6437" s="193"/>
      <c r="E6437" s="193"/>
      <c r="F6437" s="193" t="str">
        <f t="shared" si="12513"/>
        <v>Small ApplianceHoffman, Brian</v>
      </c>
      <c r="G6437" s="193" t="str">
        <f t="shared" ref="G6437:M6437" si="12531">G$400</f>
        <v>Hoffman, Brian</v>
      </c>
      <c r="H6437" s="193" t="str">
        <f t="shared" si="12531"/>
        <v>Gaither, Kelli</v>
      </c>
      <c r="I6437" s="193" t="str">
        <f t="shared" si="12531"/>
        <v>LA020</v>
      </c>
      <c r="J6437" s="193" t="str">
        <f t="shared" si="12531"/>
        <v>LAPINE ASSOCIATES IN</v>
      </c>
      <c r="K6437" s="193" t="str">
        <f t="shared" si="12531"/>
        <v>all</v>
      </c>
      <c r="L6437" s="193">
        <f t="shared" si="12531"/>
        <v>0</v>
      </c>
      <c r="M6437" s="193">
        <f t="shared" si="12531"/>
        <v>0</v>
      </c>
      <c r="N6437" s="193" t="str">
        <f t="shared" si="12468"/>
        <v>Small Appliance</v>
      </c>
      <c r="AA6437" s="193">
        <f t="shared" si="12515"/>
        <v>0</v>
      </c>
      <c r="AB6437" s="193" t="str">
        <f t="shared" ref="AB6437" si="12532">AB$400</f>
        <v>Gaither, Kelli</v>
      </c>
    </row>
    <row r="6438" spans="1:28" s="188" customFormat="1" ht="17.399999999999999">
      <c r="A6438" s="193" t="str">
        <f t="shared" si="12510"/>
        <v>Small Appliance</v>
      </c>
      <c r="B6438" s="193" t="str">
        <f t="shared" si="12511"/>
        <v>LI722Small Appliance</v>
      </c>
      <c r="C6438" s="193" t="str">
        <f t="shared" si="12512"/>
        <v>Small ApplianceGaither, Kelli</v>
      </c>
      <c r="D6438" s="193"/>
      <c r="E6438" s="193"/>
      <c r="F6438" s="193" t="str">
        <f t="shared" si="12513"/>
        <v>Small ApplianceHoffman, Brian</v>
      </c>
      <c r="G6438" s="193" t="str">
        <f t="shared" ref="G6438:M6438" si="12533">G$401</f>
        <v>Hoffman, Brian</v>
      </c>
      <c r="H6438" s="193" t="str">
        <f t="shared" si="12533"/>
        <v>Gaither, Kelli</v>
      </c>
      <c r="I6438" s="193" t="str">
        <f t="shared" si="12533"/>
        <v>LI722</v>
      </c>
      <c r="J6438" s="193" t="str">
        <f t="shared" si="12533"/>
        <v>LIFETOUCH NATIONAL SCHOOL STUDIOS I</v>
      </c>
      <c r="K6438" s="193" t="str">
        <f t="shared" si="12533"/>
        <v>all</v>
      </c>
      <c r="L6438" s="193">
        <f t="shared" si="12533"/>
        <v>0</v>
      </c>
      <c r="M6438" s="193">
        <f t="shared" si="12533"/>
        <v>0</v>
      </c>
      <c r="N6438" s="193" t="str">
        <f t="shared" si="12468"/>
        <v>Small Appliance</v>
      </c>
      <c r="AA6438" s="193">
        <f t="shared" si="12515"/>
        <v>0</v>
      </c>
      <c r="AB6438" s="193" t="str">
        <f t="shared" ref="AB6438" si="12534">AB$401</f>
        <v>Gaither, Kelli</v>
      </c>
    </row>
    <row r="6439" spans="1:28" s="188" customFormat="1" ht="17.399999999999999">
      <c r="A6439" s="193" t="str">
        <f t="shared" si="12510"/>
        <v>Small Appliance</v>
      </c>
      <c r="B6439" s="193" t="str">
        <f t="shared" si="12511"/>
        <v>MI690Small Appliance</v>
      </c>
      <c r="C6439" s="193" t="str">
        <f t="shared" si="12512"/>
        <v>Small ApplianceGaither, Kelli</v>
      </c>
      <c r="D6439" s="193"/>
      <c r="E6439" s="193"/>
      <c r="F6439" s="193" t="str">
        <f t="shared" si="12513"/>
        <v>Small ApplianceHoffman, Brian</v>
      </c>
      <c r="G6439" s="193" t="str">
        <f t="shared" ref="G6439:M6439" si="12535">G$402</f>
        <v>Hoffman, Brian</v>
      </c>
      <c r="H6439" s="193" t="str">
        <f t="shared" si="12535"/>
        <v>Gaither, Kelli</v>
      </c>
      <c r="I6439" s="193" t="str">
        <f t="shared" si="12535"/>
        <v>MI690</v>
      </c>
      <c r="J6439" s="193" t="str">
        <f t="shared" si="12535"/>
        <v>MIRA ENTERPRISE</v>
      </c>
      <c r="K6439" s="193" t="str">
        <f t="shared" si="12535"/>
        <v>all</v>
      </c>
      <c r="L6439" s="193">
        <f t="shared" si="12535"/>
        <v>0</v>
      </c>
      <c r="M6439" s="193">
        <f t="shared" si="12535"/>
        <v>0</v>
      </c>
      <c r="N6439" s="193" t="str">
        <f t="shared" si="12468"/>
        <v>Small Appliance</v>
      </c>
      <c r="AA6439" s="193">
        <f t="shared" si="12515"/>
        <v>0</v>
      </c>
      <c r="AB6439" s="193" t="str">
        <f t="shared" ref="AB6439" si="12536">AB$402</f>
        <v>Gaither, Kelli</v>
      </c>
    </row>
    <row r="6440" spans="1:28" s="188" customFormat="1" ht="17.399999999999999">
      <c r="A6440" s="193" t="str">
        <f t="shared" si="12510"/>
        <v>Small Appliance</v>
      </c>
      <c r="B6440" s="193" t="str">
        <f t="shared" si="12511"/>
        <v>PR060Small Appliance</v>
      </c>
      <c r="C6440" s="193" t="str">
        <f t="shared" si="12512"/>
        <v>Small ApplianceGaither, Kelli</v>
      </c>
      <c r="D6440" s="193"/>
      <c r="E6440" s="193"/>
      <c r="F6440" s="193" t="str">
        <f t="shared" si="12513"/>
        <v>Small ApplianceHoffman, Brian</v>
      </c>
      <c r="G6440" s="193" t="str">
        <f t="shared" ref="G6440:M6440" si="12537">G$403</f>
        <v>Hoffman, Brian</v>
      </c>
      <c r="H6440" s="193" t="str">
        <f t="shared" si="12537"/>
        <v>Gaither, Kelli</v>
      </c>
      <c r="I6440" s="193" t="str">
        <f t="shared" si="12537"/>
        <v>PR060</v>
      </c>
      <c r="J6440" s="193" t="str">
        <f t="shared" si="12537"/>
        <v>PRECISION TRADING</v>
      </c>
      <c r="K6440" s="193" t="str">
        <f t="shared" si="12537"/>
        <v>all</v>
      </c>
      <c r="L6440" s="193">
        <f t="shared" si="12537"/>
        <v>0</v>
      </c>
      <c r="M6440" s="193">
        <f t="shared" si="12537"/>
        <v>0</v>
      </c>
      <c r="N6440" s="193" t="str">
        <f t="shared" si="12468"/>
        <v>Small Appliance</v>
      </c>
      <c r="AA6440" s="193">
        <f t="shared" si="12515"/>
        <v>0</v>
      </c>
      <c r="AB6440" s="193" t="str">
        <f t="shared" ref="AB6440" si="12538">AB$403</f>
        <v>Gaither, Kelli</v>
      </c>
    </row>
    <row r="6441" spans="1:28" s="188" customFormat="1" ht="17.399999999999999">
      <c r="A6441" s="193" t="str">
        <f t="shared" si="12510"/>
        <v>Small Appliance</v>
      </c>
      <c r="B6441" s="193" t="str">
        <f t="shared" si="12511"/>
        <v>PR960Small Appliance</v>
      </c>
      <c r="C6441" s="193" t="str">
        <f t="shared" si="12512"/>
        <v>Small ApplianceGaither, Kelli</v>
      </c>
      <c r="D6441" s="193"/>
      <c r="E6441" s="193"/>
      <c r="F6441" s="193" t="str">
        <f t="shared" si="12513"/>
        <v>Small ApplianceHoffman, Brian</v>
      </c>
      <c r="G6441" s="193" t="str">
        <f t="shared" ref="G6441:M6441" si="12539">G$404</f>
        <v>Hoffman, Brian</v>
      </c>
      <c r="H6441" s="193" t="str">
        <f t="shared" si="12539"/>
        <v>Gaither, Kelli</v>
      </c>
      <c r="I6441" s="193" t="str">
        <f t="shared" si="12539"/>
        <v>PR960</v>
      </c>
      <c r="J6441" s="193" t="str">
        <f t="shared" si="12539"/>
        <v>PRINCESS CRUISE LINES</v>
      </c>
      <c r="K6441" s="193" t="str">
        <f t="shared" si="12539"/>
        <v>all</v>
      </c>
      <c r="L6441" s="193">
        <f t="shared" si="12539"/>
        <v>0</v>
      </c>
      <c r="M6441" s="193">
        <f t="shared" si="12539"/>
        <v>0</v>
      </c>
      <c r="N6441" s="193" t="str">
        <f t="shared" si="12468"/>
        <v>Small Appliance</v>
      </c>
      <c r="AA6441" s="193">
        <f t="shared" si="12515"/>
        <v>0</v>
      </c>
      <c r="AB6441" s="193" t="str">
        <f t="shared" ref="AB6441" si="12540">AB$404</f>
        <v>Gaither, Kelli</v>
      </c>
    </row>
    <row r="6442" spans="1:28" s="188" customFormat="1" ht="17.399999999999999">
      <c r="A6442" s="193" t="str">
        <f t="shared" si="12510"/>
        <v>Small Appliance</v>
      </c>
      <c r="B6442" s="193" t="str">
        <f t="shared" si="12511"/>
        <v>RE802Small Appliance</v>
      </c>
      <c r="C6442" s="193" t="str">
        <f t="shared" si="12512"/>
        <v>Small ApplianceGaither, Kelli</v>
      </c>
      <c r="D6442" s="193"/>
      <c r="E6442" s="193"/>
      <c r="F6442" s="193" t="str">
        <f t="shared" si="12513"/>
        <v>Small ApplianceHoffman, Brian</v>
      </c>
      <c r="G6442" s="193" t="str">
        <f t="shared" ref="G6442:M6442" si="12541">G$405</f>
        <v>Hoffman, Brian</v>
      </c>
      <c r="H6442" s="193" t="str">
        <f t="shared" si="12541"/>
        <v>Gaither, Kelli</v>
      </c>
      <c r="I6442" s="193" t="str">
        <f t="shared" si="12541"/>
        <v>RE802</v>
      </c>
      <c r="J6442" s="193" t="str">
        <f t="shared" si="12541"/>
        <v>REEF PHOTO AND VIDEO INC</v>
      </c>
      <c r="K6442" s="193" t="str">
        <f t="shared" si="12541"/>
        <v>all</v>
      </c>
      <c r="L6442" s="193">
        <f t="shared" si="12541"/>
        <v>0</v>
      </c>
      <c r="M6442" s="193">
        <f t="shared" si="12541"/>
        <v>0</v>
      </c>
      <c r="N6442" s="193" t="str">
        <f t="shared" si="12468"/>
        <v>Small Appliance</v>
      </c>
      <c r="AA6442" s="193">
        <f t="shared" si="12515"/>
        <v>0</v>
      </c>
      <c r="AB6442" s="193" t="str">
        <f t="shared" ref="AB6442" si="12542">AB$405</f>
        <v>Gaither, Kelli</v>
      </c>
    </row>
    <row r="6443" spans="1:28" s="188" customFormat="1" ht="17.399999999999999">
      <c r="A6443" s="193" t="str">
        <f t="shared" si="12510"/>
        <v>Small Appliance</v>
      </c>
      <c r="B6443" s="193" t="str">
        <f t="shared" si="12511"/>
        <v>SC015Small Appliance</v>
      </c>
      <c r="C6443" s="193" t="str">
        <f t="shared" si="12512"/>
        <v>Small ApplianceGaither, Kelli</v>
      </c>
      <c r="D6443" s="193"/>
      <c r="E6443" s="193"/>
      <c r="F6443" s="193" t="str">
        <f t="shared" si="12513"/>
        <v>Small ApplianceHoffman, Brian</v>
      </c>
      <c r="G6443" s="193" t="str">
        <f t="shared" ref="G6443:M6443" si="12543">G$406</f>
        <v>Hoffman, Brian</v>
      </c>
      <c r="H6443" s="193" t="str">
        <f t="shared" si="12543"/>
        <v>Gaither, Kelli</v>
      </c>
      <c r="I6443" s="193" t="str">
        <f t="shared" si="12543"/>
        <v>SC015</v>
      </c>
      <c r="J6443" s="193" t="str">
        <f t="shared" si="12543"/>
        <v>SUPERSONIC ELECTRONI</v>
      </c>
      <c r="K6443" s="193" t="str">
        <f t="shared" si="12543"/>
        <v>all</v>
      </c>
      <c r="L6443" s="193">
        <f t="shared" si="12543"/>
        <v>0</v>
      </c>
      <c r="M6443" s="193">
        <f t="shared" si="12543"/>
        <v>0</v>
      </c>
      <c r="N6443" s="193" t="str">
        <f t="shared" si="12468"/>
        <v>Small Appliance</v>
      </c>
      <c r="AA6443" s="193">
        <f t="shared" si="12515"/>
        <v>0</v>
      </c>
      <c r="AB6443" s="193" t="str">
        <f t="shared" ref="AB6443" si="12544">AB$406</f>
        <v>Gaither, Kelli</v>
      </c>
    </row>
    <row r="6444" spans="1:28" s="188" customFormat="1" ht="17.399999999999999">
      <c r="A6444" s="193" t="str">
        <f t="shared" si="12510"/>
        <v>Small Appliance</v>
      </c>
      <c r="B6444" s="193" t="str">
        <f t="shared" si="12511"/>
        <v>SE735Small Appliance</v>
      </c>
      <c r="C6444" s="193" t="str">
        <f t="shared" si="12512"/>
        <v>Small ApplianceGaither, Kelli</v>
      </c>
      <c r="D6444" s="193"/>
      <c r="E6444" s="193"/>
      <c r="F6444" s="193" t="str">
        <f t="shared" si="12513"/>
        <v>Small ApplianceHoffman, Brian</v>
      </c>
      <c r="G6444" s="193" t="str">
        <f t="shared" ref="G6444:M6444" si="12545">G$407</f>
        <v>Hoffman, Brian</v>
      </c>
      <c r="H6444" s="193" t="str">
        <f t="shared" si="12545"/>
        <v>Gaither, Kelli</v>
      </c>
      <c r="I6444" s="193" t="str">
        <f t="shared" si="12545"/>
        <v>SE735</v>
      </c>
      <c r="J6444" s="193" t="str">
        <f t="shared" si="12545"/>
        <v>SENNARI USA</v>
      </c>
      <c r="K6444" s="193" t="str">
        <f t="shared" si="12545"/>
        <v>all</v>
      </c>
      <c r="L6444" s="193">
        <f t="shared" si="12545"/>
        <v>0</v>
      </c>
      <c r="M6444" s="193">
        <f t="shared" si="12545"/>
        <v>0</v>
      </c>
      <c r="N6444" s="193" t="str">
        <f t="shared" si="12468"/>
        <v>Small Appliance</v>
      </c>
      <c r="AA6444" s="193">
        <f t="shared" si="12515"/>
        <v>0</v>
      </c>
      <c r="AB6444" s="193" t="str">
        <f t="shared" ref="AB6444" si="12546">AB$407</f>
        <v>Gaither, Kelli</v>
      </c>
    </row>
    <row r="6445" spans="1:28" s="188" customFormat="1" ht="17.399999999999999">
      <c r="A6445" s="193" t="str">
        <f t="shared" si="12510"/>
        <v>Small Appliance</v>
      </c>
      <c r="B6445" s="193" t="str">
        <f t="shared" si="12511"/>
        <v>SP080Small Appliance</v>
      </c>
      <c r="C6445" s="193" t="str">
        <f t="shared" si="12512"/>
        <v>Small ApplianceGaither, Kelli</v>
      </c>
      <c r="D6445" s="193"/>
      <c r="E6445" s="193"/>
      <c r="F6445" s="193" t="str">
        <f t="shared" si="12513"/>
        <v>Small ApplianceHoffman, Brian</v>
      </c>
      <c r="G6445" s="193" t="str">
        <f t="shared" ref="G6445:M6445" si="12547">G$408</f>
        <v>Hoffman, Brian</v>
      </c>
      <c r="H6445" s="193" t="str">
        <f t="shared" si="12547"/>
        <v>Gaither, Kelli</v>
      </c>
      <c r="I6445" s="193" t="str">
        <f t="shared" si="12547"/>
        <v>SP080</v>
      </c>
      <c r="J6445" s="193" t="str">
        <f t="shared" si="12547"/>
        <v>S. P. RICHARDS COMPA</v>
      </c>
      <c r="K6445" s="193" t="str">
        <f t="shared" si="12547"/>
        <v>all</v>
      </c>
      <c r="L6445" s="193">
        <f t="shared" si="12547"/>
        <v>0</v>
      </c>
      <c r="M6445" s="193">
        <f t="shared" si="12547"/>
        <v>0</v>
      </c>
      <c r="N6445" s="193" t="str">
        <f t="shared" si="12468"/>
        <v>Small Appliance</v>
      </c>
      <c r="AA6445" s="193">
        <f t="shared" si="12515"/>
        <v>0</v>
      </c>
      <c r="AB6445" s="193" t="str">
        <f t="shared" ref="AB6445" si="12548">AB$408</f>
        <v>Gaither, Kelli</v>
      </c>
    </row>
    <row r="6446" spans="1:28" s="188" customFormat="1" ht="17.399999999999999">
      <c r="A6446" s="193" t="str">
        <f t="shared" si="12510"/>
        <v>Small Appliance</v>
      </c>
      <c r="B6446" s="193" t="str">
        <f t="shared" si="12511"/>
        <v>TE107Small Appliance</v>
      </c>
      <c r="C6446" s="193" t="str">
        <f t="shared" si="12512"/>
        <v>Small ApplianceGaither, Kelli</v>
      </c>
      <c r="D6446" s="193"/>
      <c r="E6446" s="193"/>
      <c r="F6446" s="193" t="str">
        <f t="shared" si="12513"/>
        <v>Small ApplianceHoffman, Brian</v>
      </c>
      <c r="G6446" s="193" t="str">
        <f t="shared" ref="G6446:M6446" si="12549">G$409</f>
        <v>Hoffman, Brian</v>
      </c>
      <c r="H6446" s="193" t="str">
        <f t="shared" si="12549"/>
        <v>Gaither, Kelli</v>
      </c>
      <c r="I6446" s="193" t="str">
        <f t="shared" si="12549"/>
        <v>TE107</v>
      </c>
      <c r="J6446" s="193" t="str">
        <f t="shared" si="12549"/>
        <v>TECHNICOLOR / TEL-EQUIPMENT</v>
      </c>
      <c r="K6446" s="193" t="str">
        <f t="shared" si="12549"/>
        <v>all</v>
      </c>
      <c r="L6446" s="193" t="str">
        <f t="shared" si="12549"/>
        <v>H2H Performance Video</v>
      </c>
      <c r="M6446" s="193" t="str">
        <f t="shared" si="12549"/>
        <v>TV, Technics</v>
      </c>
      <c r="N6446" s="193" t="str">
        <f t="shared" si="12468"/>
        <v>Small Appliance</v>
      </c>
      <c r="AA6446" s="193">
        <f t="shared" si="12515"/>
        <v>0</v>
      </c>
      <c r="AB6446" s="193" t="str">
        <f t="shared" ref="AB6446" si="12550">AB$409</f>
        <v>Gaither, Kelli</v>
      </c>
    </row>
    <row r="6447" spans="1:28" s="188" customFormat="1" ht="17.399999999999999">
      <c r="A6447" s="193" t="str">
        <f t="shared" si="12510"/>
        <v>Small Appliance</v>
      </c>
      <c r="B6447" s="193" t="str">
        <f t="shared" si="12511"/>
        <v>UR001Small Appliance</v>
      </c>
      <c r="C6447" s="193" t="str">
        <f t="shared" si="12512"/>
        <v>Small ApplianceGaither, Kelli</v>
      </c>
      <c r="D6447" s="193"/>
      <c r="E6447" s="193"/>
      <c r="F6447" s="193" t="str">
        <f t="shared" si="12513"/>
        <v>Small ApplianceHoffman, Brian</v>
      </c>
      <c r="G6447" s="193" t="str">
        <f t="shared" ref="G6447:M6447" si="12551">G$410</f>
        <v>Hoffman, Brian</v>
      </c>
      <c r="H6447" s="193" t="str">
        <f t="shared" si="12551"/>
        <v>Gaither, Kelli</v>
      </c>
      <c r="I6447" s="193" t="str">
        <f t="shared" si="12551"/>
        <v>UR001</v>
      </c>
      <c r="J6447" s="193" t="str">
        <f t="shared" si="12551"/>
        <v>URBAN OUTFITTERS INC</v>
      </c>
      <c r="K6447" s="193" t="str">
        <f t="shared" si="12551"/>
        <v>all</v>
      </c>
      <c r="L6447" s="193">
        <f t="shared" si="12551"/>
        <v>0</v>
      </c>
      <c r="M6447" s="193">
        <f t="shared" si="12551"/>
        <v>0</v>
      </c>
      <c r="N6447" s="193" t="str">
        <f t="shared" si="12468"/>
        <v>Small Appliance</v>
      </c>
      <c r="AA6447" s="193">
        <f t="shared" si="12515"/>
        <v>0</v>
      </c>
      <c r="AB6447" s="193" t="str">
        <f t="shared" ref="AB6447" si="12552">AB$410</f>
        <v>Gaither, Kelli</v>
      </c>
    </row>
    <row r="6448" spans="1:28" s="188" customFormat="1" ht="17.399999999999999">
      <c r="A6448" s="193" t="str">
        <f t="shared" si="12510"/>
        <v>Small Appliance</v>
      </c>
      <c r="B6448" s="193" t="str">
        <f t="shared" si="12511"/>
        <v>US310Small Appliance</v>
      </c>
      <c r="C6448" s="193" t="str">
        <f t="shared" si="12512"/>
        <v>Small ApplianceGaither, Kelli</v>
      </c>
      <c r="D6448" s="193"/>
      <c r="E6448" s="193"/>
      <c r="F6448" s="193" t="str">
        <f t="shared" si="12513"/>
        <v>Small ApplianceHoffman, Brian</v>
      </c>
      <c r="G6448" s="193" t="str">
        <f t="shared" ref="G6448:M6448" si="12553">G$411</f>
        <v>Hoffman, Brian</v>
      </c>
      <c r="H6448" s="193" t="str">
        <f t="shared" si="12553"/>
        <v>Gaither, Kelli</v>
      </c>
      <c r="I6448" s="193" t="str">
        <f t="shared" si="12553"/>
        <v>US310</v>
      </c>
      <c r="J6448" s="193" t="str">
        <f t="shared" si="12553"/>
        <v>US ASIA</v>
      </c>
      <c r="K6448" s="193" t="str">
        <f t="shared" si="12553"/>
        <v>all</v>
      </c>
      <c r="L6448" s="193">
        <f t="shared" si="12553"/>
        <v>0</v>
      </c>
      <c r="M6448" s="193">
        <f t="shared" si="12553"/>
        <v>0</v>
      </c>
      <c r="N6448" s="193" t="str">
        <f t="shared" si="12468"/>
        <v>Small Appliance</v>
      </c>
      <c r="AA6448" s="193">
        <f t="shared" si="12515"/>
        <v>0</v>
      </c>
      <c r="AB6448" s="193" t="str">
        <f t="shared" ref="AB6448" si="12554">AB$411</f>
        <v>Gaither, Kelli</v>
      </c>
    </row>
    <row r="6449" spans="1:28" s="188" customFormat="1" ht="17.399999999999999">
      <c r="A6449" s="193" t="str">
        <f t="shared" si="12510"/>
        <v>Small Appliance</v>
      </c>
      <c r="B6449" s="193" t="str">
        <f t="shared" si="12511"/>
        <v>ZA116Small Appliance</v>
      </c>
      <c r="C6449" s="193" t="str">
        <f t="shared" si="12512"/>
        <v>Small ApplianceGaither, Kelli</v>
      </c>
      <c r="D6449" s="193"/>
      <c r="E6449" s="193"/>
      <c r="F6449" s="193" t="str">
        <f t="shared" si="12513"/>
        <v>Small ApplianceHoffman, Brian</v>
      </c>
      <c r="G6449" s="193" t="str">
        <f t="shared" ref="G6449:M6449" si="12555">G$412</f>
        <v>Hoffman, Brian</v>
      </c>
      <c r="H6449" s="193" t="str">
        <f t="shared" si="12555"/>
        <v>Gaither, Kelli</v>
      </c>
      <c r="I6449" s="193" t="str">
        <f t="shared" si="12555"/>
        <v>ZA116</v>
      </c>
      <c r="J6449" s="193" t="str">
        <f t="shared" si="12555"/>
        <v>ZALMEN REISS AND ASSOCIATES INC</v>
      </c>
      <c r="K6449" s="193" t="str">
        <f t="shared" si="12555"/>
        <v>all</v>
      </c>
      <c r="L6449" s="193">
        <f t="shared" si="12555"/>
        <v>0</v>
      </c>
      <c r="M6449" s="193">
        <f t="shared" si="12555"/>
        <v>0</v>
      </c>
      <c r="N6449" s="193" t="str">
        <f t="shared" si="12468"/>
        <v>Small Appliance</v>
      </c>
      <c r="AA6449" s="193">
        <f t="shared" si="12515"/>
        <v>0</v>
      </c>
      <c r="AB6449" s="193" t="str">
        <f t="shared" ref="AB6449" si="12556">AB$412</f>
        <v>Gaither, Kelli</v>
      </c>
    </row>
    <row r="6450" spans="1:28" s="188" customFormat="1" ht="17.399999999999999">
      <c r="A6450" s="193" t="str">
        <f t="shared" si="12510"/>
        <v>Small Appliance</v>
      </c>
      <c r="B6450" s="193" t="str">
        <f t="shared" si="12511"/>
        <v>CO902Small Appliance</v>
      </c>
      <c r="C6450" s="193" t="str">
        <f t="shared" si="12512"/>
        <v>Small ApplianceGaither, Kelli</v>
      </c>
      <c r="D6450" s="193"/>
      <c r="E6450" s="193"/>
      <c r="F6450" s="193" t="str">
        <f t="shared" si="12513"/>
        <v>Small ApplianceHoffman, Brian</v>
      </c>
      <c r="G6450" s="193" t="str">
        <f t="shared" ref="G6450:M6450" si="12557">G$413</f>
        <v>Hoffman, Brian</v>
      </c>
      <c r="H6450" s="193" t="str">
        <f t="shared" si="12557"/>
        <v>Gaither, Kelli</v>
      </c>
      <c r="I6450" s="193" t="str">
        <f t="shared" si="12557"/>
        <v>CO902</v>
      </c>
      <c r="J6450" s="193" t="str">
        <f t="shared" si="12557"/>
        <v>COMCAST</v>
      </c>
      <c r="K6450" s="193" t="str">
        <f t="shared" si="12557"/>
        <v>all</v>
      </c>
      <c r="L6450" s="193">
        <f t="shared" si="12557"/>
        <v>0</v>
      </c>
      <c r="M6450" s="193">
        <f t="shared" si="12557"/>
        <v>0</v>
      </c>
      <c r="N6450" s="193" t="str">
        <f t="shared" si="12468"/>
        <v>Small Appliance</v>
      </c>
      <c r="AA6450" s="193">
        <f t="shared" si="12515"/>
        <v>0</v>
      </c>
      <c r="AB6450" s="193" t="str">
        <f t="shared" ref="AB6450" si="12558">AB$413</f>
        <v>Gaither, Kelli</v>
      </c>
    </row>
    <row r="6451" spans="1:28" s="188" customFormat="1" ht="17.399999999999999">
      <c r="A6451" s="193" t="str">
        <f t="shared" si="12510"/>
        <v>Small Appliance</v>
      </c>
      <c r="B6451" s="193" t="str">
        <f t="shared" si="12511"/>
        <v>VI128Small Appliance</v>
      </c>
      <c r="C6451" s="193" t="str">
        <f t="shared" si="12512"/>
        <v>Small ApplianceGaither, Kelli</v>
      </c>
      <c r="D6451" s="193"/>
      <c r="E6451" s="193"/>
      <c r="F6451" s="193" t="str">
        <f t="shared" si="12513"/>
        <v>Small ApplianceHoffman, Brian</v>
      </c>
      <c r="G6451" s="193" t="str">
        <f t="shared" ref="G6451:M6451" si="12559">G$414</f>
        <v>Hoffman, Brian</v>
      </c>
      <c r="H6451" s="193" t="str">
        <f t="shared" si="12559"/>
        <v>Gaither, Kelli</v>
      </c>
      <c r="I6451" s="193" t="str">
        <f t="shared" si="12559"/>
        <v>VI128</v>
      </c>
      <c r="J6451" s="193" t="str">
        <f t="shared" si="12559"/>
        <v>Graybar Electronics - Video Insight</v>
      </c>
      <c r="K6451" s="193" t="str">
        <f t="shared" si="12559"/>
        <v>all</v>
      </c>
      <c r="L6451" s="193">
        <f t="shared" si="12559"/>
        <v>0</v>
      </c>
      <c r="M6451" s="193">
        <f t="shared" si="12559"/>
        <v>0</v>
      </c>
      <c r="N6451" s="193" t="str">
        <f t="shared" si="12468"/>
        <v>Small Appliance</v>
      </c>
      <c r="AA6451" s="193">
        <f t="shared" si="12515"/>
        <v>0</v>
      </c>
      <c r="AB6451" s="193">
        <f t="shared" ref="AB6451" si="12560">AB$414</f>
        <v>0</v>
      </c>
    </row>
    <row r="6452" spans="1:28" s="188" customFormat="1" ht="17.399999999999999">
      <c r="A6452" s="193" t="str">
        <f t="shared" si="12510"/>
        <v>Small Appliance</v>
      </c>
      <c r="B6452" s="193" t="str">
        <f t="shared" si="12511"/>
        <v>0Small Appliance</v>
      </c>
      <c r="C6452" s="193" t="str">
        <f t="shared" si="12512"/>
        <v>Small Appliance0</v>
      </c>
      <c r="D6452" s="193"/>
      <c r="E6452" s="193"/>
      <c r="F6452" s="193" t="str">
        <f t="shared" si="12513"/>
        <v>Small Appliance0</v>
      </c>
      <c r="G6452" s="193">
        <f t="shared" ref="G6452:M6452" si="12561">G$415</f>
        <v>0</v>
      </c>
      <c r="H6452" s="193">
        <f t="shared" si="12561"/>
        <v>0</v>
      </c>
      <c r="I6452" s="193">
        <f t="shared" si="12561"/>
        <v>0</v>
      </c>
      <c r="J6452" s="193">
        <f t="shared" si="12561"/>
        <v>0</v>
      </c>
      <c r="K6452" s="193">
        <f t="shared" si="12561"/>
        <v>0</v>
      </c>
      <c r="L6452" s="193">
        <f t="shared" si="12561"/>
        <v>0</v>
      </c>
      <c r="M6452" s="193">
        <f t="shared" si="12561"/>
        <v>0</v>
      </c>
      <c r="N6452" s="193" t="str">
        <f t="shared" si="12468"/>
        <v>Small Appliance</v>
      </c>
      <c r="AA6452" s="193">
        <f t="shared" si="12515"/>
        <v>0</v>
      </c>
      <c r="AB6452" s="193">
        <f t="shared" ref="AB6452" si="12562">AB$415</f>
        <v>0</v>
      </c>
    </row>
    <row r="6453" spans="1:28" s="188" customFormat="1" ht="17.399999999999999">
      <c r="A6453" s="193" t="str">
        <f t="shared" si="12510"/>
        <v>Small Appliance</v>
      </c>
      <c r="B6453" s="193" t="str">
        <f t="shared" si="12511"/>
        <v>0Small Appliance</v>
      </c>
      <c r="C6453" s="193" t="str">
        <f t="shared" si="12512"/>
        <v>Small Appliance0</v>
      </c>
      <c r="D6453" s="193"/>
      <c r="E6453" s="193"/>
      <c r="F6453" s="193" t="str">
        <f t="shared" si="12513"/>
        <v>Small Appliance0</v>
      </c>
      <c r="G6453" s="193">
        <f t="shared" ref="G6453:M6453" si="12563">G$416</f>
        <v>0</v>
      </c>
      <c r="H6453" s="193">
        <f t="shared" si="12563"/>
        <v>0</v>
      </c>
      <c r="I6453" s="193">
        <f t="shared" si="12563"/>
        <v>0</v>
      </c>
      <c r="J6453" s="193">
        <f t="shared" si="12563"/>
        <v>0</v>
      </c>
      <c r="K6453" s="193">
        <f t="shared" si="12563"/>
        <v>0</v>
      </c>
      <c r="L6453" s="193">
        <f t="shared" si="12563"/>
        <v>0</v>
      </c>
      <c r="M6453" s="193">
        <f t="shared" si="12563"/>
        <v>0</v>
      </c>
      <c r="N6453" s="193" t="str">
        <f t="shared" si="12468"/>
        <v>Small Appliance</v>
      </c>
      <c r="AA6453" s="193">
        <f t="shared" si="12515"/>
        <v>0</v>
      </c>
      <c r="AB6453" s="193">
        <f t="shared" ref="AB6453" si="12564">AB$416</f>
        <v>0</v>
      </c>
    </row>
    <row r="6454" spans="1:28" s="188" customFormat="1" ht="17.399999999999999">
      <c r="A6454" s="193" t="str">
        <f t="shared" si="12510"/>
        <v>Small Appliance</v>
      </c>
      <c r="B6454" s="193" t="str">
        <f t="shared" si="12511"/>
        <v>0Small Appliance</v>
      </c>
      <c r="C6454" s="193" t="str">
        <f t="shared" si="12512"/>
        <v>Small Appliance0</v>
      </c>
      <c r="D6454" s="193"/>
      <c r="E6454" s="193"/>
      <c r="F6454" s="193" t="str">
        <f t="shared" si="12513"/>
        <v>Small Appliance0</v>
      </c>
      <c r="G6454" s="193">
        <f t="shared" ref="G6454:M6454" si="12565">G$417</f>
        <v>0</v>
      </c>
      <c r="H6454" s="193">
        <f t="shared" si="12565"/>
        <v>0</v>
      </c>
      <c r="I6454" s="193">
        <f t="shared" si="12565"/>
        <v>0</v>
      </c>
      <c r="J6454" s="193">
        <f t="shared" si="12565"/>
        <v>0</v>
      </c>
      <c r="K6454" s="193">
        <f t="shared" si="12565"/>
        <v>0</v>
      </c>
      <c r="L6454" s="193">
        <f t="shared" si="12565"/>
        <v>0</v>
      </c>
      <c r="M6454" s="193">
        <f t="shared" si="12565"/>
        <v>0</v>
      </c>
      <c r="N6454" s="193" t="str">
        <f t="shared" si="12468"/>
        <v>Small Appliance</v>
      </c>
      <c r="AA6454" s="193">
        <f t="shared" si="12515"/>
        <v>0</v>
      </c>
      <c r="AB6454" s="193">
        <f t="shared" ref="AB6454" si="12566">AB$417</f>
        <v>0</v>
      </c>
    </row>
    <row r="6455" spans="1:28" s="188" customFormat="1" ht="17.399999999999999">
      <c r="A6455" s="193" t="str">
        <f t="shared" si="12510"/>
        <v>Small Appliance</v>
      </c>
      <c r="B6455" s="193" t="str">
        <f t="shared" si="12511"/>
        <v>0Small Appliance</v>
      </c>
      <c r="C6455" s="193" t="str">
        <f t="shared" si="12512"/>
        <v>Small Appliance0</v>
      </c>
      <c r="D6455" s="193"/>
      <c r="E6455" s="193"/>
      <c r="F6455" s="193" t="str">
        <f t="shared" si="12513"/>
        <v>Small Appliance0</v>
      </c>
      <c r="G6455" s="193">
        <f t="shared" ref="G6455:M6455" si="12567">G$418</f>
        <v>0</v>
      </c>
      <c r="H6455" s="193">
        <f t="shared" si="12567"/>
        <v>0</v>
      </c>
      <c r="I6455" s="193">
        <f t="shared" si="12567"/>
        <v>0</v>
      </c>
      <c r="J6455" s="193">
        <f t="shared" si="12567"/>
        <v>0</v>
      </c>
      <c r="K6455" s="193">
        <f t="shared" si="12567"/>
        <v>0</v>
      </c>
      <c r="L6455" s="193">
        <f t="shared" si="12567"/>
        <v>0</v>
      </c>
      <c r="M6455" s="193">
        <f t="shared" si="12567"/>
        <v>0</v>
      </c>
      <c r="N6455" s="193" t="str">
        <f t="shared" si="12468"/>
        <v>Small Appliance</v>
      </c>
      <c r="AA6455" s="193">
        <f t="shared" si="12515"/>
        <v>0</v>
      </c>
      <c r="AB6455" s="193">
        <f t="shared" ref="AB6455" si="12568">AB$418</f>
        <v>0</v>
      </c>
    </row>
    <row r="6456" spans="1:28" s="188" customFormat="1" ht="17.399999999999999">
      <c r="A6456" s="193" t="str">
        <f t="shared" si="12510"/>
        <v>Small Appliance</v>
      </c>
      <c r="B6456" s="193" t="str">
        <f t="shared" si="12511"/>
        <v>0Small Appliance</v>
      </c>
      <c r="C6456" s="193" t="str">
        <f t="shared" si="12512"/>
        <v>Small Appliance0</v>
      </c>
      <c r="D6456" s="193"/>
      <c r="E6456" s="193"/>
      <c r="F6456" s="193" t="str">
        <f t="shared" si="12513"/>
        <v>Small Appliance0</v>
      </c>
      <c r="G6456" s="193">
        <f t="shared" ref="G6456:M6456" si="12569">G$419</f>
        <v>0</v>
      </c>
      <c r="H6456" s="193">
        <f t="shared" si="12569"/>
        <v>0</v>
      </c>
      <c r="I6456" s="193">
        <f t="shared" si="12569"/>
        <v>0</v>
      </c>
      <c r="J6456" s="193">
        <f t="shared" si="12569"/>
        <v>0</v>
      </c>
      <c r="K6456" s="193">
        <f t="shared" si="12569"/>
        <v>0</v>
      </c>
      <c r="L6456" s="193">
        <f t="shared" si="12569"/>
        <v>0</v>
      </c>
      <c r="M6456" s="193">
        <f t="shared" si="12569"/>
        <v>0</v>
      </c>
      <c r="N6456" s="193" t="str">
        <f t="shared" si="12468"/>
        <v>Small Appliance</v>
      </c>
      <c r="AA6456" s="193">
        <f t="shared" si="12515"/>
        <v>0</v>
      </c>
      <c r="AB6456" s="193">
        <f t="shared" ref="AB6456" si="12570">AB$419</f>
        <v>0</v>
      </c>
    </row>
    <row r="6457" spans="1:28" s="188" customFormat="1" ht="17.399999999999999">
      <c r="A6457" s="193" t="str">
        <f t="shared" si="12510"/>
        <v>Small Appliance</v>
      </c>
      <c r="B6457" s="193" t="str">
        <f t="shared" si="12511"/>
        <v>0Small Appliance</v>
      </c>
      <c r="C6457" s="193" t="str">
        <f t="shared" si="12512"/>
        <v>Small Appliance0</v>
      </c>
      <c r="D6457" s="193"/>
      <c r="E6457" s="193"/>
      <c r="F6457" s="193" t="str">
        <f t="shared" si="12513"/>
        <v>Small Appliance0</v>
      </c>
      <c r="G6457" s="193">
        <f t="shared" ref="G6457:M6457" si="12571">G$420</f>
        <v>0</v>
      </c>
      <c r="H6457" s="193">
        <f t="shared" si="12571"/>
        <v>0</v>
      </c>
      <c r="I6457" s="193">
        <f t="shared" si="12571"/>
        <v>0</v>
      </c>
      <c r="J6457" s="193">
        <f t="shared" si="12571"/>
        <v>0</v>
      </c>
      <c r="K6457" s="193">
        <f t="shared" si="12571"/>
        <v>0</v>
      </c>
      <c r="L6457" s="193">
        <f t="shared" si="12571"/>
        <v>0</v>
      </c>
      <c r="M6457" s="193">
        <f t="shared" si="12571"/>
        <v>0</v>
      </c>
      <c r="N6457" s="193" t="str">
        <f t="shared" si="12468"/>
        <v>Small Appliance</v>
      </c>
      <c r="AA6457" s="193">
        <f t="shared" si="12515"/>
        <v>0</v>
      </c>
      <c r="AB6457" s="193">
        <f t="shared" ref="AB6457" si="12572">AB$420</f>
        <v>0</v>
      </c>
    </row>
    <row r="6458" spans="1:28" s="188" customFormat="1" ht="17.399999999999999">
      <c r="A6458" s="193" t="str">
        <f t="shared" si="12510"/>
        <v>Small Appliance</v>
      </c>
      <c r="B6458" s="193" t="str">
        <f t="shared" si="12511"/>
        <v>0Small Appliance</v>
      </c>
      <c r="C6458" s="193" t="str">
        <f t="shared" si="12512"/>
        <v>Small Appliance0</v>
      </c>
      <c r="D6458" s="193"/>
      <c r="E6458" s="193"/>
      <c r="F6458" s="193" t="str">
        <f t="shared" si="12513"/>
        <v>Small Appliance0</v>
      </c>
      <c r="G6458" s="193">
        <f t="shared" ref="G6458:M6458" si="12573">G$421</f>
        <v>0</v>
      </c>
      <c r="H6458" s="193">
        <f t="shared" si="12573"/>
        <v>0</v>
      </c>
      <c r="I6458" s="193">
        <f t="shared" si="12573"/>
        <v>0</v>
      </c>
      <c r="J6458" s="193">
        <f t="shared" si="12573"/>
        <v>0</v>
      </c>
      <c r="K6458" s="193">
        <f t="shared" si="12573"/>
        <v>0</v>
      </c>
      <c r="L6458" s="193">
        <f t="shared" si="12573"/>
        <v>0</v>
      </c>
      <c r="M6458" s="193">
        <f t="shared" si="12573"/>
        <v>0</v>
      </c>
      <c r="N6458" s="193" t="str">
        <f t="shared" si="12468"/>
        <v>Small Appliance</v>
      </c>
      <c r="AA6458" s="193">
        <f t="shared" si="12515"/>
        <v>0</v>
      </c>
      <c r="AB6458" s="193">
        <f t="shared" ref="AB6458" si="12574">AB$421</f>
        <v>0</v>
      </c>
    </row>
    <row r="6459" spans="1:28" s="188" customFormat="1" ht="17.399999999999999">
      <c r="A6459" s="193" t="str">
        <f t="shared" si="12510"/>
        <v>Small Appliance</v>
      </c>
      <c r="B6459" s="193" t="str">
        <f t="shared" si="12511"/>
        <v>0Small Appliance</v>
      </c>
      <c r="C6459" s="193" t="str">
        <f t="shared" si="12512"/>
        <v>Small Appliance0</v>
      </c>
      <c r="D6459" s="193"/>
      <c r="E6459" s="193"/>
      <c r="F6459" s="193" t="str">
        <f t="shared" si="12513"/>
        <v>Small Appliance0</v>
      </c>
      <c r="G6459" s="193">
        <f t="shared" ref="G6459:M6459" si="12575">G$422</f>
        <v>0</v>
      </c>
      <c r="H6459" s="193">
        <f t="shared" si="12575"/>
        <v>0</v>
      </c>
      <c r="I6459" s="193">
        <f t="shared" si="12575"/>
        <v>0</v>
      </c>
      <c r="J6459" s="193">
        <f t="shared" si="12575"/>
        <v>0</v>
      </c>
      <c r="K6459" s="193">
        <f t="shared" si="12575"/>
        <v>0</v>
      </c>
      <c r="L6459" s="193">
        <f t="shared" si="12575"/>
        <v>0</v>
      </c>
      <c r="M6459" s="193">
        <f t="shared" si="12575"/>
        <v>0</v>
      </c>
      <c r="N6459" s="193" t="str">
        <f t="shared" si="12468"/>
        <v>Small Appliance</v>
      </c>
      <c r="AA6459" s="193">
        <f t="shared" si="12515"/>
        <v>0</v>
      </c>
      <c r="AB6459" s="193">
        <f t="shared" ref="AB6459" si="12576">AB$422</f>
        <v>0</v>
      </c>
    </row>
    <row r="6460" spans="1:28" s="188" customFormat="1" ht="17.399999999999999">
      <c r="A6460" s="193" t="str">
        <f t="shared" si="12510"/>
        <v>Small Appliance</v>
      </c>
      <c r="B6460" s="193" t="str">
        <f t="shared" si="12511"/>
        <v>0Small Appliance</v>
      </c>
      <c r="C6460" s="193" t="str">
        <f t="shared" si="12512"/>
        <v>Small Appliance0</v>
      </c>
      <c r="D6460" s="193"/>
      <c r="E6460" s="193"/>
      <c r="F6460" s="193" t="str">
        <f t="shared" si="12513"/>
        <v>Small Appliance0</v>
      </c>
      <c r="G6460" s="193">
        <f t="shared" ref="G6460:M6460" si="12577">G$423</f>
        <v>0</v>
      </c>
      <c r="H6460" s="193">
        <f t="shared" si="12577"/>
        <v>0</v>
      </c>
      <c r="I6460" s="193">
        <f t="shared" si="12577"/>
        <v>0</v>
      </c>
      <c r="J6460" s="193">
        <f t="shared" si="12577"/>
        <v>0</v>
      </c>
      <c r="K6460" s="193">
        <f t="shared" si="12577"/>
        <v>0</v>
      </c>
      <c r="L6460" s="193">
        <f t="shared" si="12577"/>
        <v>0</v>
      </c>
      <c r="M6460" s="193">
        <f t="shared" si="12577"/>
        <v>0</v>
      </c>
      <c r="N6460" s="193" t="str">
        <f t="shared" si="12468"/>
        <v>Small Appliance</v>
      </c>
      <c r="AA6460" s="193">
        <f t="shared" si="12515"/>
        <v>0</v>
      </c>
      <c r="AB6460" s="193">
        <f t="shared" ref="AB6460" si="12578">AB$423</f>
        <v>0</v>
      </c>
    </row>
    <row r="6461" spans="1:28" s="188" customFormat="1" ht="17.399999999999999">
      <c r="A6461" s="193" t="str">
        <f t="shared" si="12510"/>
        <v>Small Appliance</v>
      </c>
      <c r="B6461" s="193" t="str">
        <f t="shared" si="12511"/>
        <v>0Small Appliance</v>
      </c>
      <c r="C6461" s="193" t="str">
        <f t="shared" si="12512"/>
        <v>Small Appliance0</v>
      </c>
      <c r="D6461" s="193"/>
      <c r="E6461" s="193"/>
      <c r="F6461" s="193" t="str">
        <f t="shared" si="12513"/>
        <v>Small Appliance0</v>
      </c>
      <c r="G6461" s="193">
        <f t="shared" ref="G6461:M6461" si="12579">G$424</f>
        <v>0</v>
      </c>
      <c r="H6461" s="193">
        <f t="shared" si="12579"/>
        <v>0</v>
      </c>
      <c r="I6461" s="193">
        <f t="shared" si="12579"/>
        <v>0</v>
      </c>
      <c r="J6461" s="193">
        <f t="shared" si="12579"/>
        <v>0</v>
      </c>
      <c r="K6461" s="193">
        <f t="shared" si="12579"/>
        <v>0</v>
      </c>
      <c r="L6461" s="193">
        <f t="shared" si="12579"/>
        <v>0</v>
      </c>
      <c r="M6461" s="193">
        <f t="shared" si="12579"/>
        <v>0</v>
      </c>
      <c r="N6461" s="193" t="str">
        <f t="shared" si="12468"/>
        <v>Small Appliance</v>
      </c>
      <c r="AA6461" s="193">
        <f t="shared" si="12515"/>
        <v>0</v>
      </c>
      <c r="AB6461" s="193">
        <f t="shared" ref="AB6461" si="12580">AB$424</f>
        <v>0</v>
      </c>
    </row>
    <row r="6462" spans="1:28" s="188" customFormat="1" ht="17.399999999999999">
      <c r="A6462" s="193" t="str">
        <f t="shared" si="12510"/>
        <v>Small Appliance</v>
      </c>
      <c r="B6462" s="193" t="str">
        <f t="shared" si="12511"/>
        <v>0Small Appliance</v>
      </c>
      <c r="C6462" s="193" t="str">
        <f t="shared" si="12512"/>
        <v>Small Appliance0</v>
      </c>
      <c r="D6462" s="193"/>
      <c r="E6462" s="193"/>
      <c r="F6462" s="193" t="str">
        <f t="shared" si="12513"/>
        <v>Small Appliance0</v>
      </c>
      <c r="G6462" s="193">
        <f t="shared" ref="G6462:M6462" si="12581">G$425</f>
        <v>0</v>
      </c>
      <c r="H6462" s="193">
        <f t="shared" si="12581"/>
        <v>0</v>
      </c>
      <c r="I6462" s="193">
        <f t="shared" si="12581"/>
        <v>0</v>
      </c>
      <c r="J6462" s="193">
        <f t="shared" si="12581"/>
        <v>0</v>
      </c>
      <c r="K6462" s="193">
        <f t="shared" si="12581"/>
        <v>0</v>
      </c>
      <c r="L6462" s="193">
        <f t="shared" si="12581"/>
        <v>0</v>
      </c>
      <c r="M6462" s="193">
        <f t="shared" si="12581"/>
        <v>0</v>
      </c>
      <c r="N6462" s="193" t="str">
        <f t="shared" si="12468"/>
        <v>Small Appliance</v>
      </c>
      <c r="AA6462" s="193">
        <f t="shared" si="12515"/>
        <v>0</v>
      </c>
      <c r="AB6462" s="193">
        <f t="shared" ref="AB6462" si="12582">AB$425</f>
        <v>0</v>
      </c>
    </row>
    <row r="6463" spans="1:28" s="188" customFormat="1" ht="17.399999999999999">
      <c r="A6463" s="193" t="str">
        <f t="shared" si="12510"/>
        <v>Small Appliance</v>
      </c>
      <c r="B6463" s="193" t="str">
        <f t="shared" si="12511"/>
        <v>0Small Appliance</v>
      </c>
      <c r="C6463" s="193" t="str">
        <f t="shared" si="12512"/>
        <v>Small Appliance0</v>
      </c>
      <c r="D6463" s="193"/>
      <c r="E6463" s="193"/>
      <c r="F6463" s="193" t="str">
        <f t="shared" si="12513"/>
        <v>Small Appliance0</v>
      </c>
      <c r="G6463" s="193">
        <f t="shared" ref="G6463:M6463" si="12583">G$426</f>
        <v>0</v>
      </c>
      <c r="H6463" s="193">
        <f t="shared" si="12583"/>
        <v>0</v>
      </c>
      <c r="I6463" s="193">
        <f t="shared" si="12583"/>
        <v>0</v>
      </c>
      <c r="J6463" s="193">
        <f t="shared" si="12583"/>
        <v>0</v>
      </c>
      <c r="K6463" s="193">
        <f t="shared" si="12583"/>
        <v>0</v>
      </c>
      <c r="L6463" s="193">
        <f t="shared" si="12583"/>
        <v>0</v>
      </c>
      <c r="M6463" s="193">
        <f t="shared" si="12583"/>
        <v>0</v>
      </c>
      <c r="N6463" s="193" t="str">
        <f t="shared" si="12468"/>
        <v>Small Appliance</v>
      </c>
      <c r="AA6463" s="193">
        <f t="shared" si="12515"/>
        <v>0</v>
      </c>
      <c r="AB6463" s="193">
        <f t="shared" ref="AB6463" si="12584">AB$426</f>
        <v>0</v>
      </c>
    </row>
    <row r="6464" spans="1:28" s="188" customFormat="1" ht="17.399999999999999">
      <c r="A6464" s="193" t="str">
        <f t="shared" si="12510"/>
        <v>Small Appliance</v>
      </c>
      <c r="B6464" s="193" t="str">
        <f t="shared" si="12511"/>
        <v>0Small Appliance</v>
      </c>
      <c r="C6464" s="193" t="str">
        <f t="shared" si="12512"/>
        <v>Small Appliance0</v>
      </c>
      <c r="D6464" s="193"/>
      <c r="E6464" s="193"/>
      <c r="F6464" s="193" t="str">
        <f t="shared" si="12513"/>
        <v>Small Appliance0</v>
      </c>
      <c r="G6464" s="193">
        <f t="shared" ref="G6464:M6464" si="12585">G$427</f>
        <v>0</v>
      </c>
      <c r="H6464" s="193">
        <f t="shared" si="12585"/>
        <v>0</v>
      </c>
      <c r="I6464" s="193">
        <f t="shared" si="12585"/>
        <v>0</v>
      </c>
      <c r="J6464" s="193">
        <f t="shared" si="12585"/>
        <v>0</v>
      </c>
      <c r="K6464" s="193">
        <f t="shared" si="12585"/>
        <v>0</v>
      </c>
      <c r="L6464" s="193">
        <f t="shared" si="12585"/>
        <v>0</v>
      </c>
      <c r="M6464" s="193">
        <f t="shared" si="12585"/>
        <v>0</v>
      </c>
      <c r="N6464" s="193" t="str">
        <f t="shared" si="12468"/>
        <v>Small Appliance</v>
      </c>
      <c r="AA6464" s="193">
        <f t="shared" si="12515"/>
        <v>0</v>
      </c>
      <c r="AB6464" s="193">
        <f t="shared" ref="AB6464" si="12586">AB$427</f>
        <v>0</v>
      </c>
    </row>
    <row r="6465" spans="1:28" s="188" customFormat="1" ht="17.399999999999999">
      <c r="A6465" s="193" t="str">
        <f t="shared" si="12510"/>
        <v>Small Appliance</v>
      </c>
      <c r="B6465" s="193" t="str">
        <f t="shared" si="12511"/>
        <v>0Small Appliance</v>
      </c>
      <c r="C6465" s="193" t="str">
        <f t="shared" si="12512"/>
        <v>Small Appliance0</v>
      </c>
      <c r="D6465" s="193"/>
      <c r="E6465" s="193"/>
      <c r="F6465" s="193" t="str">
        <f t="shared" si="12513"/>
        <v>Small Appliance0</v>
      </c>
      <c r="G6465" s="193">
        <f t="shared" ref="G6465:M6465" si="12587">G$428</f>
        <v>0</v>
      </c>
      <c r="H6465" s="193">
        <f t="shared" si="12587"/>
        <v>0</v>
      </c>
      <c r="I6465" s="193">
        <f t="shared" si="12587"/>
        <v>0</v>
      </c>
      <c r="J6465" s="193">
        <f t="shared" si="12587"/>
        <v>0</v>
      </c>
      <c r="K6465" s="193">
        <f t="shared" si="12587"/>
        <v>0</v>
      </c>
      <c r="L6465" s="193">
        <f t="shared" si="12587"/>
        <v>0</v>
      </c>
      <c r="M6465" s="193">
        <f t="shared" si="12587"/>
        <v>0</v>
      </c>
      <c r="N6465" s="193" t="str">
        <f t="shared" si="12468"/>
        <v>Small Appliance</v>
      </c>
      <c r="AA6465" s="193">
        <f t="shared" si="12515"/>
        <v>0</v>
      </c>
      <c r="AB6465" s="193">
        <f t="shared" ref="AB6465" si="12588">AB$428</f>
        <v>0</v>
      </c>
    </row>
    <row r="6466" spans="1:28" s="188" customFormat="1" ht="17.399999999999999">
      <c r="A6466" s="193" t="str">
        <f t="shared" si="12510"/>
        <v>Small Appliance</v>
      </c>
      <c r="B6466" s="193" t="str">
        <f t="shared" si="12511"/>
        <v>0Small Appliance</v>
      </c>
      <c r="C6466" s="193" t="str">
        <f t="shared" si="12512"/>
        <v>Small Appliance0</v>
      </c>
      <c r="D6466" s="193"/>
      <c r="E6466" s="193"/>
      <c r="F6466" s="193" t="str">
        <f t="shared" si="12513"/>
        <v>Small Appliance0</v>
      </c>
      <c r="G6466" s="193">
        <f t="shared" ref="G6466:M6466" si="12589">G$429</f>
        <v>0</v>
      </c>
      <c r="H6466" s="193">
        <f t="shared" si="12589"/>
        <v>0</v>
      </c>
      <c r="I6466" s="193">
        <f t="shared" si="12589"/>
        <v>0</v>
      </c>
      <c r="J6466" s="193">
        <f t="shared" si="12589"/>
        <v>0</v>
      </c>
      <c r="K6466" s="193">
        <f t="shared" si="12589"/>
        <v>0</v>
      </c>
      <c r="L6466" s="193">
        <f t="shared" si="12589"/>
        <v>0</v>
      </c>
      <c r="M6466" s="193">
        <f t="shared" si="12589"/>
        <v>0</v>
      </c>
      <c r="N6466" s="193" t="str">
        <f t="shared" si="12468"/>
        <v>Small Appliance</v>
      </c>
      <c r="AA6466" s="193">
        <f t="shared" si="12515"/>
        <v>0</v>
      </c>
      <c r="AB6466" s="193">
        <f t="shared" ref="AB6466" si="12590">AB$429</f>
        <v>0</v>
      </c>
    </row>
    <row r="6467" spans="1:28" s="188" customFormat="1" ht="17.399999999999999">
      <c r="A6467" s="193" t="str">
        <f t="shared" si="12510"/>
        <v>Small Appliance</v>
      </c>
      <c r="B6467" s="193" t="str">
        <f t="shared" si="12511"/>
        <v>0Small Appliance</v>
      </c>
      <c r="C6467" s="193" t="str">
        <f t="shared" si="12512"/>
        <v>Small Appliance0</v>
      </c>
      <c r="D6467" s="193"/>
      <c r="E6467" s="193"/>
      <c r="F6467" s="193" t="str">
        <f t="shared" si="12513"/>
        <v>Small Appliance0</v>
      </c>
      <c r="G6467" s="193">
        <f t="shared" ref="G6467:M6467" si="12591">G$430</f>
        <v>0</v>
      </c>
      <c r="H6467" s="193">
        <f t="shared" si="12591"/>
        <v>0</v>
      </c>
      <c r="I6467" s="193">
        <f t="shared" si="12591"/>
        <v>0</v>
      </c>
      <c r="J6467" s="193">
        <f t="shared" si="12591"/>
        <v>0</v>
      </c>
      <c r="K6467" s="193">
        <f t="shared" si="12591"/>
        <v>0</v>
      </c>
      <c r="L6467" s="193">
        <f t="shared" si="12591"/>
        <v>0</v>
      </c>
      <c r="M6467" s="193">
        <f t="shared" si="12591"/>
        <v>0</v>
      </c>
      <c r="N6467" s="193" t="str">
        <f t="shared" si="12468"/>
        <v>Small Appliance</v>
      </c>
      <c r="AA6467" s="193">
        <f t="shared" si="12515"/>
        <v>0</v>
      </c>
      <c r="AB6467" s="193">
        <f t="shared" ref="AB6467" si="12592">AB$430</f>
        <v>0</v>
      </c>
    </row>
    <row r="6468" spans="1:28" s="188" customFormat="1" ht="17.399999999999999">
      <c r="A6468" s="193" t="str">
        <f t="shared" si="12510"/>
        <v>Small Appliance</v>
      </c>
      <c r="B6468" s="193" t="str">
        <f t="shared" si="12511"/>
        <v>0Small Appliance</v>
      </c>
      <c r="C6468" s="193" t="str">
        <f t="shared" si="12512"/>
        <v>Small Appliance0</v>
      </c>
      <c r="D6468" s="193"/>
      <c r="E6468" s="193"/>
      <c r="F6468" s="193" t="str">
        <f t="shared" si="12513"/>
        <v>Small Appliance0</v>
      </c>
      <c r="G6468" s="193">
        <f t="shared" ref="G6468:M6468" si="12593">G$431</f>
        <v>0</v>
      </c>
      <c r="H6468" s="193">
        <f t="shared" si="12593"/>
        <v>0</v>
      </c>
      <c r="I6468" s="193">
        <f t="shared" si="12593"/>
        <v>0</v>
      </c>
      <c r="J6468" s="193">
        <f t="shared" si="12593"/>
        <v>0</v>
      </c>
      <c r="K6468" s="193">
        <f t="shared" si="12593"/>
        <v>0</v>
      </c>
      <c r="L6468" s="193">
        <f t="shared" si="12593"/>
        <v>0</v>
      </c>
      <c r="M6468" s="193">
        <f t="shared" si="12593"/>
        <v>0</v>
      </c>
      <c r="N6468" s="193" t="str">
        <f t="shared" si="12468"/>
        <v>Small Appliance</v>
      </c>
      <c r="AA6468" s="193">
        <f t="shared" si="12515"/>
        <v>0</v>
      </c>
      <c r="AB6468" s="193">
        <f t="shared" ref="AB6468" si="12594">AB$431</f>
        <v>0</v>
      </c>
    </row>
    <row r="6469" spans="1:28" s="188" customFormat="1" ht="17.399999999999999">
      <c r="A6469" s="193" t="str">
        <f t="shared" si="12510"/>
        <v>Small Appliance</v>
      </c>
      <c r="B6469" s="193" t="str">
        <f t="shared" si="12511"/>
        <v>0Small Appliance</v>
      </c>
      <c r="C6469" s="193" t="str">
        <f t="shared" si="12512"/>
        <v>Small Appliance0</v>
      </c>
      <c r="D6469" s="193"/>
      <c r="E6469" s="193"/>
      <c r="F6469" s="193" t="str">
        <f t="shared" si="12513"/>
        <v>Small Appliance0</v>
      </c>
      <c r="G6469" s="193">
        <f t="shared" ref="G6469:M6469" si="12595">G$432</f>
        <v>0</v>
      </c>
      <c r="H6469" s="193">
        <f t="shared" si="12595"/>
        <v>0</v>
      </c>
      <c r="I6469" s="193">
        <f t="shared" si="12595"/>
        <v>0</v>
      </c>
      <c r="J6469" s="193">
        <f t="shared" si="12595"/>
        <v>0</v>
      </c>
      <c r="K6469" s="193">
        <f t="shared" si="12595"/>
        <v>0</v>
      </c>
      <c r="L6469" s="193">
        <f t="shared" si="12595"/>
        <v>0</v>
      </c>
      <c r="M6469" s="193">
        <f t="shared" si="12595"/>
        <v>0</v>
      </c>
      <c r="N6469" s="193" t="str">
        <f t="shared" si="12468"/>
        <v>Small Appliance</v>
      </c>
      <c r="AA6469" s="193">
        <f t="shared" si="12515"/>
        <v>0</v>
      </c>
      <c r="AB6469" s="193">
        <f t="shared" ref="AB6469" si="12596">AB$432</f>
        <v>0</v>
      </c>
    </row>
    <row r="6470" spans="1:28" s="188" customFormat="1" ht="17.399999999999999">
      <c r="A6470" s="193" t="str">
        <f t="shared" si="12510"/>
        <v>Small Appliance</v>
      </c>
      <c r="B6470" s="193" t="str">
        <f t="shared" si="12511"/>
        <v>0Small Appliance</v>
      </c>
      <c r="C6470" s="193" t="str">
        <f t="shared" si="12512"/>
        <v>Small Appliance0</v>
      </c>
      <c r="D6470" s="193"/>
      <c r="E6470" s="193"/>
      <c r="F6470" s="193" t="str">
        <f t="shared" si="12513"/>
        <v>Small Appliance0</v>
      </c>
      <c r="G6470" s="193">
        <f t="shared" ref="G6470:M6470" si="12597">G$433</f>
        <v>0</v>
      </c>
      <c r="H6470" s="193">
        <f t="shared" si="12597"/>
        <v>0</v>
      </c>
      <c r="I6470" s="193">
        <f t="shared" si="12597"/>
        <v>0</v>
      </c>
      <c r="J6470" s="193">
        <f t="shared" si="12597"/>
        <v>0</v>
      </c>
      <c r="K6470" s="193">
        <f t="shared" si="12597"/>
        <v>0</v>
      </c>
      <c r="L6470" s="193">
        <f t="shared" si="12597"/>
        <v>0</v>
      </c>
      <c r="M6470" s="193">
        <f t="shared" si="12597"/>
        <v>0</v>
      </c>
      <c r="N6470" s="193" t="str">
        <f t="shared" si="12468"/>
        <v>Small Appliance</v>
      </c>
      <c r="AA6470" s="193">
        <f t="shared" si="12515"/>
        <v>0</v>
      </c>
      <c r="AB6470" s="193">
        <f t="shared" ref="AB6470" si="12598">AB$433</f>
        <v>0</v>
      </c>
    </row>
    <row r="6471" spans="1:28" s="188" customFormat="1" ht="17.399999999999999">
      <c r="A6471" s="193" t="str">
        <f t="shared" si="12510"/>
        <v>Small Appliance</v>
      </c>
      <c r="B6471" s="193" t="str">
        <f t="shared" si="12511"/>
        <v>0Small Appliance</v>
      </c>
      <c r="C6471" s="193" t="str">
        <f t="shared" si="12512"/>
        <v>Small Appliance0</v>
      </c>
      <c r="D6471" s="193"/>
      <c r="E6471" s="193"/>
      <c r="F6471" s="193" t="str">
        <f t="shared" si="12513"/>
        <v>Small Appliance0</v>
      </c>
      <c r="G6471" s="193">
        <f t="shared" ref="G6471:M6471" si="12599">G$434</f>
        <v>0</v>
      </c>
      <c r="H6471" s="193">
        <f t="shared" si="12599"/>
        <v>0</v>
      </c>
      <c r="I6471" s="193">
        <f t="shared" si="12599"/>
        <v>0</v>
      </c>
      <c r="J6471" s="193">
        <f t="shared" si="12599"/>
        <v>0</v>
      </c>
      <c r="K6471" s="193">
        <f t="shared" si="12599"/>
        <v>0</v>
      </c>
      <c r="L6471" s="193">
        <f t="shared" si="12599"/>
        <v>0</v>
      </c>
      <c r="M6471" s="193">
        <f t="shared" si="12599"/>
        <v>0</v>
      </c>
      <c r="N6471" s="193" t="str">
        <f t="shared" si="12468"/>
        <v>Small Appliance</v>
      </c>
      <c r="AA6471" s="193">
        <f t="shared" si="12515"/>
        <v>0</v>
      </c>
      <c r="AB6471" s="193">
        <f t="shared" ref="AB6471" si="12600">AB$434</f>
        <v>0</v>
      </c>
    </row>
    <row r="6472" spans="1:28" s="188" customFormat="1" ht="17.399999999999999">
      <c r="A6472" s="193" t="str">
        <f t="shared" si="12510"/>
        <v>Small Appliance</v>
      </c>
      <c r="B6472" s="193" t="str">
        <f t="shared" si="12511"/>
        <v>0Small Appliance</v>
      </c>
      <c r="C6472" s="193" t="str">
        <f t="shared" si="12512"/>
        <v>Small Appliance0</v>
      </c>
      <c r="D6472" s="193"/>
      <c r="E6472" s="193"/>
      <c r="F6472" s="193" t="str">
        <f t="shared" si="12513"/>
        <v>Small Appliance0</v>
      </c>
      <c r="G6472" s="193">
        <f t="shared" ref="G6472:M6472" si="12601">G$435</f>
        <v>0</v>
      </c>
      <c r="H6472" s="193">
        <f t="shared" si="12601"/>
        <v>0</v>
      </c>
      <c r="I6472" s="193">
        <f t="shared" si="12601"/>
        <v>0</v>
      </c>
      <c r="J6472" s="193">
        <f t="shared" si="12601"/>
        <v>0</v>
      </c>
      <c r="K6472" s="193">
        <f t="shared" si="12601"/>
        <v>0</v>
      </c>
      <c r="L6472" s="193">
        <f t="shared" si="12601"/>
        <v>0</v>
      </c>
      <c r="M6472" s="193">
        <f t="shared" si="12601"/>
        <v>0</v>
      </c>
      <c r="N6472" s="193" t="str">
        <f t="shared" ref="N6472:N6535" si="12602">A6472</f>
        <v>Small Appliance</v>
      </c>
      <c r="AA6472" s="193">
        <f t="shared" si="12515"/>
        <v>0</v>
      </c>
      <c r="AB6472" s="193">
        <f t="shared" ref="AB6472" si="12603">AB$435</f>
        <v>0</v>
      </c>
    </row>
    <row r="6473" spans="1:28" s="188" customFormat="1" ht="17.399999999999999">
      <c r="A6473" s="193" t="str">
        <f t="shared" si="12510"/>
        <v>Small Appliance</v>
      </c>
      <c r="B6473" s="193" t="str">
        <f t="shared" si="12511"/>
        <v>0Small Appliance</v>
      </c>
      <c r="C6473" s="193" t="str">
        <f t="shared" si="12512"/>
        <v>Small Appliance0</v>
      </c>
      <c r="D6473" s="193"/>
      <c r="E6473" s="193"/>
      <c r="F6473" s="193" t="str">
        <f t="shared" si="12513"/>
        <v>Small Appliance0</v>
      </c>
      <c r="G6473" s="193">
        <f t="shared" ref="G6473:M6473" si="12604">G$436</f>
        <v>0</v>
      </c>
      <c r="H6473" s="193">
        <f t="shared" si="12604"/>
        <v>0</v>
      </c>
      <c r="I6473" s="193">
        <f t="shared" si="12604"/>
        <v>0</v>
      </c>
      <c r="J6473" s="193">
        <f t="shared" si="12604"/>
        <v>0</v>
      </c>
      <c r="K6473" s="193">
        <f t="shared" si="12604"/>
        <v>0</v>
      </c>
      <c r="L6473" s="193">
        <f t="shared" si="12604"/>
        <v>0</v>
      </c>
      <c r="M6473" s="193">
        <f t="shared" si="12604"/>
        <v>0</v>
      </c>
      <c r="N6473" s="193" t="str">
        <f t="shared" si="12602"/>
        <v>Small Appliance</v>
      </c>
      <c r="AA6473" s="193">
        <f t="shared" si="12515"/>
        <v>0</v>
      </c>
      <c r="AB6473" s="193">
        <f t="shared" ref="AB6473" si="12605">AB$436</f>
        <v>0</v>
      </c>
    </row>
    <row r="6474" spans="1:28" s="188" customFormat="1" ht="17.399999999999999">
      <c r="A6474" s="193" t="str">
        <f t="shared" si="12510"/>
        <v>Small Appliance</v>
      </c>
      <c r="B6474" s="193" t="str">
        <f t="shared" si="12511"/>
        <v>0Small Appliance</v>
      </c>
      <c r="C6474" s="193" t="str">
        <f t="shared" si="12512"/>
        <v>Small Appliance0</v>
      </c>
      <c r="D6474" s="193"/>
      <c r="E6474" s="193"/>
      <c r="F6474" s="193" t="str">
        <f t="shared" si="12513"/>
        <v>Small Appliance0</v>
      </c>
      <c r="G6474" s="193">
        <f t="shared" ref="G6474:M6474" si="12606">G$437</f>
        <v>0</v>
      </c>
      <c r="H6474" s="193">
        <f t="shared" si="12606"/>
        <v>0</v>
      </c>
      <c r="I6474" s="193">
        <f t="shared" si="12606"/>
        <v>0</v>
      </c>
      <c r="J6474" s="193">
        <f t="shared" si="12606"/>
        <v>0</v>
      </c>
      <c r="K6474" s="193">
        <f t="shared" si="12606"/>
        <v>0</v>
      </c>
      <c r="L6474" s="193">
        <f t="shared" si="12606"/>
        <v>0</v>
      </c>
      <c r="M6474" s="193">
        <f t="shared" si="12606"/>
        <v>0</v>
      </c>
      <c r="N6474" s="193" t="str">
        <f t="shared" si="12602"/>
        <v>Small Appliance</v>
      </c>
      <c r="AA6474" s="193">
        <f t="shared" si="12515"/>
        <v>0</v>
      </c>
      <c r="AB6474" s="193">
        <f t="shared" ref="AB6474" si="12607">AB$437</f>
        <v>0</v>
      </c>
    </row>
    <row r="6475" spans="1:28" s="188" customFormat="1" ht="17.399999999999999">
      <c r="A6475" s="193" t="str">
        <f>T$21</f>
        <v>Technics Home Audio</v>
      </c>
      <c r="B6475" s="193" t="str">
        <f>CONCATENATE(I6475,A6475)</f>
        <v>Technics Home Audio</v>
      </c>
      <c r="C6475" s="193" t="str">
        <f>CONCATENATE(A6475,H6475)</f>
        <v>Technics Home Audio</v>
      </c>
      <c r="D6475" s="193"/>
      <c r="E6475" s="193"/>
      <c r="F6475" s="193" t="str">
        <f>CONCATENATE(A6475,G6475)</f>
        <v>Technics Home Audio</v>
      </c>
      <c r="G6475" s="193"/>
      <c r="H6475" s="193"/>
      <c r="I6475" s="193"/>
      <c r="J6475" s="193"/>
      <c r="K6475" s="193" t="str">
        <f>K$7</f>
        <v>Appliances, Beauty</v>
      </c>
      <c r="L6475" s="193">
        <f>L$7</f>
        <v>0</v>
      </c>
      <c r="M6475" s="193">
        <f>M$7</f>
        <v>0</v>
      </c>
      <c r="N6475" s="193" t="str">
        <f t="shared" si="12602"/>
        <v>Technics Home Audio</v>
      </c>
      <c r="AA6475" s="193">
        <f>AT$21</f>
        <v>0</v>
      </c>
      <c r="AB6475" s="193"/>
    </row>
    <row r="6476" spans="1:28" s="188" customFormat="1" ht="17.399999999999999">
      <c r="A6476" s="193" t="str">
        <f t="shared" ref="A6476:A6539" si="12608">T$21</f>
        <v>Technics Home Audio</v>
      </c>
      <c r="B6476" s="193" t="str">
        <f t="shared" ref="B6476:B6539" si="12609">CONCATENATE(I6476,A6476)</f>
        <v>Technics Home Audio</v>
      </c>
      <c r="C6476" s="193" t="str">
        <f t="shared" ref="C6476:C6539" si="12610">CONCATENATE(A6476,H6476)</f>
        <v>Technics Home Audio</v>
      </c>
      <c r="D6476" s="193"/>
      <c r="E6476" s="193"/>
      <c r="F6476" s="193" t="str">
        <f t="shared" ref="F6476:F6539" si="12611">CONCATENATE(A6476,G6476)</f>
        <v>Technics Home Audio</v>
      </c>
      <c r="G6476" s="193"/>
      <c r="H6476" s="193"/>
      <c r="I6476" s="193"/>
      <c r="J6476" s="193"/>
      <c r="K6476" s="193" t="str">
        <f>K$8</f>
        <v>Appliances, Beauty</v>
      </c>
      <c r="L6476" s="193">
        <f>L$8</f>
        <v>0</v>
      </c>
      <c r="M6476" s="193">
        <f>M$8</f>
        <v>0</v>
      </c>
      <c r="N6476" s="193" t="str">
        <f t="shared" si="12602"/>
        <v>Technics Home Audio</v>
      </c>
      <c r="AA6476" s="193">
        <f t="shared" ref="AA6476:AA6539" si="12612">AT$21</f>
        <v>0</v>
      </c>
      <c r="AB6476" s="193"/>
    </row>
    <row r="6477" spans="1:28" s="188" customFormat="1" ht="17.399999999999999">
      <c r="A6477" s="193" t="str">
        <f t="shared" si="12608"/>
        <v>Technics Home Audio</v>
      </c>
      <c r="B6477" s="193" t="str">
        <f t="shared" si="12609"/>
        <v>AM760Technics Home Audio</v>
      </c>
      <c r="C6477" s="193" t="str">
        <f t="shared" si="12610"/>
        <v>Technics Home AudioBusse, John</v>
      </c>
      <c r="D6477" s="193"/>
      <c r="E6477" s="193"/>
      <c r="F6477" s="193" t="str">
        <f t="shared" si="12611"/>
        <v>Technics Home AudioBusse, John</v>
      </c>
      <c r="G6477" s="193" t="str">
        <f t="shared" ref="G6477:M6477" si="12613">G$9</f>
        <v>Busse, John</v>
      </c>
      <c r="H6477" s="193" t="str">
        <f t="shared" si="12613"/>
        <v>Busse, John</v>
      </c>
      <c r="I6477" s="193" t="str">
        <f t="shared" si="12613"/>
        <v>AM760</v>
      </c>
      <c r="J6477" s="193" t="str">
        <f t="shared" si="12613"/>
        <v>AMAZON.COM</v>
      </c>
      <c r="K6477" s="193" t="str">
        <f t="shared" si="12613"/>
        <v>IMG, DVD, AUD, Tech, TV</v>
      </c>
      <c r="L6477" s="193">
        <f t="shared" si="12613"/>
        <v>0</v>
      </c>
      <c r="M6477" s="193">
        <f t="shared" si="12613"/>
        <v>0</v>
      </c>
      <c r="N6477" s="193" t="str">
        <f t="shared" si="12602"/>
        <v>Technics Home Audio</v>
      </c>
      <c r="AA6477" s="193">
        <f t="shared" si="12612"/>
        <v>0</v>
      </c>
      <c r="AB6477" s="193" t="str">
        <f t="shared" ref="AB6477" si="12614">AB$9</f>
        <v>Busse, John</v>
      </c>
    </row>
    <row r="6478" spans="1:28" s="188" customFormat="1" ht="17.399999999999999">
      <c r="A6478" s="193" t="str">
        <f t="shared" si="12608"/>
        <v>Technics Home Audio</v>
      </c>
      <c r="B6478" s="193" t="str">
        <f t="shared" si="12609"/>
        <v>AM761Technics Home Audio</v>
      </c>
      <c r="C6478" s="193" t="str">
        <f t="shared" si="12610"/>
        <v>Technics Home AudioBusse, John</v>
      </c>
      <c r="D6478" s="193"/>
      <c r="E6478" s="193"/>
      <c r="F6478" s="193" t="str">
        <f t="shared" si="12611"/>
        <v>Technics Home AudioBusse, John</v>
      </c>
      <c r="G6478" s="193" t="str">
        <f t="shared" ref="G6478:M6478" si="12615">G$10</f>
        <v>Busse, John</v>
      </c>
      <c r="H6478" s="193" t="str">
        <f t="shared" si="12615"/>
        <v>Busse, John</v>
      </c>
      <c r="I6478" s="193" t="str">
        <f t="shared" si="12615"/>
        <v>AM761</v>
      </c>
      <c r="J6478" s="193" t="str">
        <f t="shared" si="12615"/>
        <v>AMAZON.COM(DI)</v>
      </c>
      <c r="K6478" s="193" t="str">
        <f t="shared" si="12615"/>
        <v>IMG, DVD, AUD, Tech, TV</v>
      </c>
      <c r="L6478" s="193">
        <f t="shared" si="12615"/>
        <v>0</v>
      </c>
      <c r="M6478" s="193">
        <f t="shared" si="12615"/>
        <v>0</v>
      </c>
      <c r="N6478" s="193" t="str">
        <f t="shared" si="12602"/>
        <v>Technics Home Audio</v>
      </c>
      <c r="AA6478" s="193">
        <f t="shared" si="12612"/>
        <v>0</v>
      </c>
      <c r="AB6478" s="193" t="str">
        <f t="shared" ref="AB6478" si="12616">AB$10</f>
        <v>Busse, John</v>
      </c>
    </row>
    <row r="6479" spans="1:28" s="188" customFormat="1" ht="17.399999999999999">
      <c r="A6479" s="193" t="str">
        <f t="shared" si="12608"/>
        <v>Technics Home Audio</v>
      </c>
      <c r="B6479" s="193" t="str">
        <f t="shared" si="12609"/>
        <v>Technics Home Audio</v>
      </c>
      <c r="C6479" s="193" t="str">
        <f t="shared" si="12610"/>
        <v>Technics Home Audio</v>
      </c>
      <c r="D6479" s="193"/>
      <c r="E6479" s="193"/>
      <c r="F6479" s="193" t="str">
        <f t="shared" si="12611"/>
        <v>Technics Home Audio</v>
      </c>
      <c r="G6479" s="193"/>
      <c r="H6479" s="193"/>
      <c r="I6479" s="193"/>
      <c r="J6479" s="193"/>
      <c r="K6479" s="193" t="str">
        <f t="shared" ref="K6479:M6479" si="12617">K$11</f>
        <v>Comm, HNS and Headphones</v>
      </c>
      <c r="L6479" s="193">
        <f t="shared" si="12617"/>
        <v>0</v>
      </c>
      <c r="M6479" s="193">
        <f t="shared" si="12617"/>
        <v>0</v>
      </c>
      <c r="N6479" s="193" t="str">
        <f t="shared" si="12602"/>
        <v>Technics Home Audio</v>
      </c>
      <c r="AA6479" s="193">
        <f t="shared" si="12612"/>
        <v>0</v>
      </c>
      <c r="AB6479" s="193" t="str">
        <f t="shared" ref="AB6479" si="12618">AB$11</f>
        <v>Mertes, Mark (A)</v>
      </c>
    </row>
    <row r="6480" spans="1:28" s="188" customFormat="1" ht="17.399999999999999">
      <c r="A6480" s="193" t="str">
        <f t="shared" si="12608"/>
        <v>Technics Home Audio</v>
      </c>
      <c r="B6480" s="193" t="str">
        <f t="shared" si="12609"/>
        <v>Technics Home Audio</v>
      </c>
      <c r="C6480" s="193" t="str">
        <f t="shared" si="12610"/>
        <v>Technics Home Audio</v>
      </c>
      <c r="D6480" s="193"/>
      <c r="E6480" s="193"/>
      <c r="F6480" s="193" t="str">
        <f t="shared" si="12611"/>
        <v>Technics Home Audio</v>
      </c>
      <c r="G6480" s="193"/>
      <c r="H6480" s="193"/>
      <c r="I6480" s="193"/>
      <c r="J6480" s="193"/>
      <c r="K6480" s="193" t="str">
        <f t="shared" ref="K6480:M6480" si="12619">K$12</f>
        <v>Comm, HNS and Headphones</v>
      </c>
      <c r="L6480" s="193">
        <f t="shared" si="12619"/>
        <v>0</v>
      </c>
      <c r="M6480" s="193">
        <f t="shared" si="12619"/>
        <v>0</v>
      </c>
      <c r="N6480" s="193" t="str">
        <f t="shared" si="12602"/>
        <v>Technics Home Audio</v>
      </c>
      <c r="AA6480" s="193">
        <f t="shared" si="12612"/>
        <v>0</v>
      </c>
      <c r="AB6480" s="193" t="str">
        <f t="shared" ref="AB6480" si="12620">AB$12</f>
        <v>Mertes, Mark (A)</v>
      </c>
    </row>
    <row r="6481" spans="1:28" s="188" customFormat="1" ht="17.399999999999999">
      <c r="A6481" s="193" t="str">
        <f t="shared" si="12608"/>
        <v>Technics Home Audio</v>
      </c>
      <c r="B6481" s="193" t="str">
        <f t="shared" si="12609"/>
        <v>0Technics Home Audio</v>
      </c>
      <c r="C6481" s="193" t="str">
        <f t="shared" si="12610"/>
        <v>Technics Home Audio0</v>
      </c>
      <c r="D6481" s="193"/>
      <c r="E6481" s="193"/>
      <c r="F6481" s="193" t="str">
        <f t="shared" si="12611"/>
        <v>Technics Home Audio0</v>
      </c>
      <c r="G6481" s="193">
        <f t="shared" ref="G6481:M6481" si="12621">G$13</f>
        <v>0</v>
      </c>
      <c r="H6481" s="193">
        <f t="shared" si="12621"/>
        <v>0</v>
      </c>
      <c r="I6481" s="193">
        <f t="shared" si="12621"/>
        <v>0</v>
      </c>
      <c r="J6481" s="193">
        <f t="shared" si="12621"/>
        <v>0</v>
      </c>
      <c r="K6481" s="193">
        <f t="shared" si="12621"/>
        <v>0</v>
      </c>
      <c r="L6481" s="193">
        <f t="shared" si="12621"/>
        <v>0</v>
      </c>
      <c r="M6481" s="193">
        <f t="shared" si="12621"/>
        <v>0</v>
      </c>
      <c r="N6481" s="193" t="str">
        <f t="shared" si="12602"/>
        <v>Technics Home Audio</v>
      </c>
      <c r="AA6481" s="193">
        <f t="shared" si="12612"/>
        <v>0</v>
      </c>
      <c r="AB6481" s="193">
        <f t="shared" ref="AB6481" si="12622">AB$13</f>
        <v>0</v>
      </c>
    </row>
    <row r="6482" spans="1:28" s="188" customFormat="1" ht="17.399999999999999">
      <c r="A6482" s="193" t="str">
        <f t="shared" si="12608"/>
        <v>Technics Home Audio</v>
      </c>
      <c r="B6482" s="193" t="str">
        <f t="shared" si="12609"/>
        <v>0Technics Home Audio</v>
      </c>
      <c r="C6482" s="193" t="str">
        <f t="shared" si="12610"/>
        <v>Technics Home Audio0</v>
      </c>
      <c r="D6482" s="193"/>
      <c r="E6482" s="193"/>
      <c r="F6482" s="193" t="str">
        <f t="shared" si="12611"/>
        <v>Technics Home Audio0</v>
      </c>
      <c r="G6482" s="193">
        <f t="shared" ref="G6482:M6482" si="12623">G$14</f>
        <v>0</v>
      </c>
      <c r="H6482" s="193">
        <f t="shared" si="12623"/>
        <v>0</v>
      </c>
      <c r="I6482" s="193">
        <f t="shared" si="12623"/>
        <v>0</v>
      </c>
      <c r="J6482" s="193">
        <f t="shared" si="12623"/>
        <v>0</v>
      </c>
      <c r="K6482" s="193">
        <f t="shared" si="12623"/>
        <v>0</v>
      </c>
      <c r="L6482" s="193">
        <f t="shared" si="12623"/>
        <v>0</v>
      </c>
      <c r="M6482" s="193">
        <f t="shared" si="12623"/>
        <v>0</v>
      </c>
      <c r="N6482" s="193" t="str">
        <f t="shared" si="12602"/>
        <v>Technics Home Audio</v>
      </c>
      <c r="AA6482" s="193">
        <f t="shared" si="12612"/>
        <v>0</v>
      </c>
      <c r="AB6482" s="193">
        <f t="shared" ref="AB6482" si="12624">AB$14</f>
        <v>0</v>
      </c>
    </row>
    <row r="6483" spans="1:28" s="188" customFormat="1" ht="17.399999999999999">
      <c r="A6483" s="193" t="str">
        <f t="shared" si="12608"/>
        <v>Technics Home Audio</v>
      </c>
      <c r="B6483" s="193" t="str">
        <f t="shared" si="12609"/>
        <v>BE121Technics Home Audio</v>
      </c>
      <c r="C6483" s="193" t="str">
        <f t="shared" si="12610"/>
        <v>Technics Home AudioHardwick, Tonya</v>
      </c>
      <c r="D6483" s="193"/>
      <c r="E6483" s="193"/>
      <c r="F6483" s="193" t="str">
        <f t="shared" si="12611"/>
        <v>Technics Home AudioMonaco, Nick</v>
      </c>
      <c r="G6483" s="193" t="str">
        <f t="shared" ref="G6483:M6483" si="12625">G$15</f>
        <v>Monaco, Nick</v>
      </c>
      <c r="H6483" s="193" t="str">
        <f t="shared" si="12625"/>
        <v>Hardwick, Tonya</v>
      </c>
      <c r="I6483" s="193" t="str">
        <f t="shared" si="12625"/>
        <v>BE121</v>
      </c>
      <c r="J6483" s="193" t="str">
        <f t="shared" si="12625"/>
        <v>BEST BUY</v>
      </c>
      <c r="K6483" s="193" t="str">
        <f t="shared" si="12625"/>
        <v>all</v>
      </c>
      <c r="L6483" s="193">
        <f t="shared" si="12625"/>
        <v>0</v>
      </c>
      <c r="M6483" s="193">
        <f t="shared" si="12625"/>
        <v>0</v>
      </c>
      <c r="N6483" s="193" t="str">
        <f t="shared" si="12602"/>
        <v>Technics Home Audio</v>
      </c>
      <c r="AA6483" s="193">
        <f t="shared" si="12612"/>
        <v>0</v>
      </c>
      <c r="AB6483" s="193" t="str">
        <f t="shared" ref="AB6483" si="12626">AB$15</f>
        <v>Hardwick, Tonya</v>
      </c>
    </row>
    <row r="6484" spans="1:28" s="188" customFormat="1" ht="17.399999999999999">
      <c r="A6484" s="193" t="str">
        <f t="shared" si="12608"/>
        <v>Technics Home Audio</v>
      </c>
      <c r="B6484" s="193" t="str">
        <f t="shared" si="12609"/>
        <v>BE500Technics Home Audio</v>
      </c>
      <c r="C6484" s="193" t="str">
        <f t="shared" si="12610"/>
        <v>Technics Home AudioHardwick, Tonya</v>
      </c>
      <c r="D6484" s="193"/>
      <c r="E6484" s="193"/>
      <c r="F6484" s="193" t="str">
        <f t="shared" si="12611"/>
        <v>Technics Home AudioMonaco, Nick</v>
      </c>
      <c r="G6484" s="193" t="str">
        <f t="shared" ref="G6484:M6484" si="12627">G$16</f>
        <v>Monaco, Nick</v>
      </c>
      <c r="H6484" s="193" t="str">
        <f t="shared" si="12627"/>
        <v>Hardwick, Tonya</v>
      </c>
      <c r="I6484" s="193" t="str">
        <f t="shared" si="12627"/>
        <v>BE500</v>
      </c>
      <c r="J6484" s="193" t="str">
        <f t="shared" si="12627"/>
        <v>BEST BUY PUR. LLC (VDF)</v>
      </c>
      <c r="K6484" s="193" t="str">
        <f t="shared" si="12627"/>
        <v>all</v>
      </c>
      <c r="L6484" s="193">
        <f t="shared" si="12627"/>
        <v>0</v>
      </c>
      <c r="M6484" s="193">
        <f t="shared" si="12627"/>
        <v>0</v>
      </c>
      <c r="N6484" s="193" t="str">
        <f t="shared" si="12602"/>
        <v>Technics Home Audio</v>
      </c>
      <c r="AA6484" s="193">
        <f t="shared" si="12612"/>
        <v>0</v>
      </c>
      <c r="AB6484" s="193" t="str">
        <f t="shared" ref="AB6484" si="12628">AB$16</f>
        <v>Hardwick, Tonya</v>
      </c>
    </row>
    <row r="6485" spans="1:28" s="188" customFormat="1" ht="17.399999999999999">
      <c r="A6485" s="193" t="str">
        <f t="shared" si="12608"/>
        <v>Technics Home Audio</v>
      </c>
      <c r="B6485" s="193" t="str">
        <f t="shared" si="12609"/>
        <v>MA040Technics Home Audio</v>
      </c>
      <c r="C6485" s="193" t="str">
        <f t="shared" si="12610"/>
        <v>Technics Home AudioHardwick, Tonya</v>
      </c>
      <c r="D6485" s="193"/>
      <c r="E6485" s="193"/>
      <c r="F6485" s="193" t="str">
        <f t="shared" si="12611"/>
        <v>Technics Home AudioMonaco, Nick</v>
      </c>
      <c r="G6485" s="193" t="str">
        <f t="shared" ref="G6485:M6485" si="12629">G$17</f>
        <v>Monaco, Nick</v>
      </c>
      <c r="H6485" s="193" t="str">
        <f t="shared" si="12629"/>
        <v>Hardwick, Tonya</v>
      </c>
      <c r="I6485" s="193" t="str">
        <f t="shared" si="12629"/>
        <v>MA040</v>
      </c>
      <c r="J6485" s="193" t="str">
        <f t="shared" si="12629"/>
        <v>MAGNOLIA HOME THEATER</v>
      </c>
      <c r="K6485" s="193" t="str">
        <f t="shared" si="12629"/>
        <v>all</v>
      </c>
      <c r="L6485" s="193">
        <f t="shared" si="12629"/>
        <v>0</v>
      </c>
      <c r="M6485" s="193">
        <f t="shared" si="12629"/>
        <v>0</v>
      </c>
      <c r="N6485" s="193" t="str">
        <f t="shared" si="12602"/>
        <v>Technics Home Audio</v>
      </c>
      <c r="AA6485" s="193">
        <f t="shared" si="12612"/>
        <v>0</v>
      </c>
      <c r="AB6485" s="193" t="str">
        <f t="shared" ref="AB6485" si="12630">AB$17</f>
        <v>Hardwick, Tonya</v>
      </c>
    </row>
    <row r="6486" spans="1:28" s="188" customFormat="1" ht="17.399999999999999">
      <c r="A6486" s="193" t="str">
        <f t="shared" si="12608"/>
        <v>Technics Home Audio</v>
      </c>
      <c r="B6486" s="193" t="str">
        <f t="shared" si="12609"/>
        <v>MA043Technics Home Audio</v>
      </c>
      <c r="C6486" s="193" t="str">
        <f t="shared" si="12610"/>
        <v>Technics Home AudioHardwick, Tonya</v>
      </c>
      <c r="D6486" s="193"/>
      <c r="E6486" s="193"/>
      <c r="F6486" s="193" t="str">
        <f t="shared" si="12611"/>
        <v>Technics Home AudioMonaco, Nick</v>
      </c>
      <c r="G6486" s="193" t="str">
        <f t="shared" ref="G6486:M6486" si="12631">G$18</f>
        <v>Monaco, Nick</v>
      </c>
      <c r="H6486" s="193" t="str">
        <f t="shared" si="12631"/>
        <v>Hardwick, Tonya</v>
      </c>
      <c r="I6486" s="193" t="str">
        <f t="shared" si="12631"/>
        <v>MA043</v>
      </c>
      <c r="J6486" s="193" t="str">
        <f t="shared" si="12631"/>
        <v>MAGNOLIA AUDIO VIDEO</v>
      </c>
      <c r="K6486" s="193" t="str">
        <f t="shared" si="12631"/>
        <v>all</v>
      </c>
      <c r="L6486" s="193">
        <f t="shared" si="12631"/>
        <v>0</v>
      </c>
      <c r="M6486" s="193">
        <f t="shared" si="12631"/>
        <v>0</v>
      </c>
      <c r="N6486" s="193" t="str">
        <f t="shared" si="12602"/>
        <v>Technics Home Audio</v>
      </c>
      <c r="AA6486" s="193">
        <f t="shared" si="12612"/>
        <v>0</v>
      </c>
      <c r="AB6486" s="193" t="str">
        <f t="shared" ref="AB6486" si="12632">AB$18</f>
        <v>Hardwick, Tonya</v>
      </c>
    </row>
    <row r="6487" spans="1:28" s="188" customFormat="1" ht="17.399999999999999">
      <c r="A6487" s="193" t="str">
        <f t="shared" si="12608"/>
        <v>Technics Home Audio</v>
      </c>
      <c r="B6487" s="193" t="str">
        <f t="shared" si="12609"/>
        <v>0Technics Home Audio</v>
      </c>
      <c r="C6487" s="193" t="str">
        <f t="shared" si="12610"/>
        <v>Technics Home Audio0</v>
      </c>
      <c r="D6487" s="193"/>
      <c r="E6487" s="193"/>
      <c r="F6487" s="193" t="str">
        <f t="shared" si="12611"/>
        <v>Technics Home Audio0</v>
      </c>
      <c r="G6487" s="193">
        <f t="shared" ref="G6487:M6487" si="12633">G$19</f>
        <v>0</v>
      </c>
      <c r="H6487" s="193">
        <f t="shared" si="12633"/>
        <v>0</v>
      </c>
      <c r="I6487" s="193">
        <f t="shared" si="12633"/>
        <v>0</v>
      </c>
      <c r="J6487" s="193">
        <f t="shared" si="12633"/>
        <v>0</v>
      </c>
      <c r="K6487" s="193">
        <f t="shared" si="12633"/>
        <v>0</v>
      </c>
      <c r="L6487" s="193">
        <f t="shared" si="12633"/>
        <v>0</v>
      </c>
      <c r="M6487" s="193">
        <f t="shared" si="12633"/>
        <v>0</v>
      </c>
      <c r="N6487" s="193" t="str">
        <f t="shared" si="12602"/>
        <v>Technics Home Audio</v>
      </c>
      <c r="AA6487" s="193">
        <f t="shared" si="12612"/>
        <v>0</v>
      </c>
      <c r="AB6487" s="193">
        <f t="shared" ref="AB6487" si="12634">AB$19</f>
        <v>0</v>
      </c>
    </row>
    <row r="6488" spans="1:28" s="188" customFormat="1" ht="17.399999999999999">
      <c r="A6488" s="193" t="str">
        <f t="shared" si="12608"/>
        <v>Technics Home Audio</v>
      </c>
      <c r="B6488" s="193" t="str">
        <f t="shared" si="12609"/>
        <v>BJ005Technics Home Audio</v>
      </c>
      <c r="C6488" s="193" t="str">
        <f t="shared" si="12610"/>
        <v>Technics Home AudioLyons, Brad</v>
      </c>
      <c r="D6488" s="193"/>
      <c r="E6488" s="193"/>
      <c r="F6488" s="193" t="str">
        <f t="shared" si="12611"/>
        <v>Technics Home AudioMonaco, Nick</v>
      </c>
      <c r="G6488" s="193" t="str">
        <f t="shared" ref="G6488:M6488" si="12635">G$20</f>
        <v>Monaco, Nick</v>
      </c>
      <c r="H6488" s="193" t="str">
        <f t="shared" si="12635"/>
        <v>Lyons, Brad</v>
      </c>
      <c r="I6488" s="193" t="str">
        <f t="shared" si="12635"/>
        <v>BJ005</v>
      </c>
      <c r="J6488" s="193" t="str">
        <f t="shared" si="12635"/>
        <v>BJ'S WHOLESALE</v>
      </c>
      <c r="K6488" s="193" t="str">
        <f t="shared" si="12635"/>
        <v>all</v>
      </c>
      <c r="L6488" s="193">
        <f t="shared" si="12635"/>
        <v>0</v>
      </c>
      <c r="M6488" s="193">
        <f t="shared" si="12635"/>
        <v>0</v>
      </c>
      <c r="N6488" s="193" t="str">
        <f t="shared" si="12602"/>
        <v>Technics Home Audio</v>
      </c>
      <c r="AA6488" s="193">
        <f t="shared" si="12612"/>
        <v>0</v>
      </c>
      <c r="AB6488" s="193" t="str">
        <f t="shared" ref="AB6488" si="12636">AB$20</f>
        <v>Lyons, Brad</v>
      </c>
    </row>
    <row r="6489" spans="1:28" s="188" customFormat="1" ht="17.399999999999999">
      <c r="A6489" s="193" t="str">
        <f t="shared" si="12608"/>
        <v>Technics Home Audio</v>
      </c>
      <c r="B6489" s="193" t="str">
        <f t="shared" si="12609"/>
        <v>HA052Technics Home Audio</v>
      </c>
      <c r="C6489" s="193" t="str">
        <f t="shared" si="12610"/>
        <v>Technics Home AudioLyons, Brad</v>
      </c>
      <c r="D6489" s="193"/>
      <c r="E6489" s="193"/>
      <c r="F6489" s="193" t="str">
        <f t="shared" si="12611"/>
        <v>Technics Home AudioMonaco, Nick</v>
      </c>
      <c r="G6489" s="193" t="str">
        <f t="shared" ref="G6489:M6489" si="12637">G$21</f>
        <v>Monaco, Nick</v>
      </c>
      <c r="H6489" s="193" t="str">
        <f t="shared" si="12637"/>
        <v>Lyons, Brad</v>
      </c>
      <c r="I6489" s="193" t="str">
        <f t="shared" si="12637"/>
        <v>HA052</v>
      </c>
      <c r="J6489" s="193" t="str">
        <f t="shared" si="12637"/>
        <v>HARRIS COMMUNICATIONS</v>
      </c>
      <c r="K6489" s="193" t="str">
        <f t="shared" si="12637"/>
        <v>all</v>
      </c>
      <c r="L6489" s="193">
        <f t="shared" si="12637"/>
        <v>0</v>
      </c>
      <c r="M6489" s="193">
        <f t="shared" si="12637"/>
        <v>0</v>
      </c>
      <c r="N6489" s="193" t="str">
        <f t="shared" si="12602"/>
        <v>Technics Home Audio</v>
      </c>
      <c r="AA6489" s="193">
        <f t="shared" si="12612"/>
        <v>0</v>
      </c>
      <c r="AB6489" s="193" t="str">
        <f t="shared" ref="AB6489" si="12638">AB$21</f>
        <v>Lyons, Brad</v>
      </c>
    </row>
    <row r="6490" spans="1:28" s="188" customFormat="1" ht="17.399999999999999">
      <c r="A6490" s="193" t="str">
        <f t="shared" si="12608"/>
        <v>Technics Home Audio</v>
      </c>
      <c r="B6490" s="193" t="str">
        <f t="shared" si="12609"/>
        <v>OF020Technics Home Audio</v>
      </c>
      <c r="C6490" s="193" t="str">
        <f t="shared" si="12610"/>
        <v>Technics Home AudioLyons, Brad</v>
      </c>
      <c r="D6490" s="193"/>
      <c r="E6490" s="193"/>
      <c r="F6490" s="193" t="str">
        <f t="shared" si="12611"/>
        <v>Technics Home AudioMonaco, Nick</v>
      </c>
      <c r="G6490" s="193" t="str">
        <f t="shared" ref="G6490:M6490" si="12639">G$22</f>
        <v>Monaco, Nick</v>
      </c>
      <c r="H6490" s="193" t="str">
        <f t="shared" si="12639"/>
        <v>Lyons, Brad</v>
      </c>
      <c r="I6490" s="193" t="str">
        <f t="shared" si="12639"/>
        <v>OF020</v>
      </c>
      <c r="J6490" s="193" t="str">
        <f t="shared" si="12639"/>
        <v>OFFICE DEPOT INC.</v>
      </c>
      <c r="K6490" s="193" t="str">
        <f t="shared" si="12639"/>
        <v>all</v>
      </c>
      <c r="L6490" s="193">
        <f t="shared" si="12639"/>
        <v>0</v>
      </c>
      <c r="M6490" s="193">
        <f t="shared" si="12639"/>
        <v>0</v>
      </c>
      <c r="N6490" s="193" t="str">
        <f t="shared" si="12602"/>
        <v>Technics Home Audio</v>
      </c>
      <c r="AA6490" s="193">
        <f t="shared" si="12612"/>
        <v>0</v>
      </c>
      <c r="AB6490" s="193" t="str">
        <f t="shared" ref="AB6490" si="12640">AB$22</f>
        <v>Lyons, Brad</v>
      </c>
    </row>
    <row r="6491" spans="1:28" s="188" customFormat="1" ht="17.399999999999999">
      <c r="A6491" s="193" t="str">
        <f t="shared" si="12608"/>
        <v>Technics Home Audio</v>
      </c>
      <c r="B6491" s="193" t="str">
        <f t="shared" si="12609"/>
        <v>ST455Technics Home Audio</v>
      </c>
      <c r="C6491" s="193" t="str">
        <f t="shared" si="12610"/>
        <v>Technics Home AudioLyons, Brad</v>
      </c>
      <c r="D6491" s="193"/>
      <c r="E6491" s="193"/>
      <c r="F6491" s="193" t="str">
        <f t="shared" si="12611"/>
        <v>Technics Home AudioMonaco, Nick</v>
      </c>
      <c r="G6491" s="193" t="str">
        <f t="shared" ref="G6491:M6491" si="12641">G$23</f>
        <v>Monaco, Nick</v>
      </c>
      <c r="H6491" s="193" t="str">
        <f t="shared" si="12641"/>
        <v>Lyons, Brad</v>
      </c>
      <c r="I6491" s="193" t="str">
        <f t="shared" si="12641"/>
        <v>ST455</v>
      </c>
      <c r="J6491" s="193" t="str">
        <f t="shared" si="12641"/>
        <v>QUILL CORPORATION/ST</v>
      </c>
      <c r="K6491" s="193" t="str">
        <f t="shared" si="12641"/>
        <v>all</v>
      </c>
      <c r="L6491" s="193">
        <f t="shared" si="12641"/>
        <v>0</v>
      </c>
      <c r="M6491" s="193">
        <f t="shared" si="12641"/>
        <v>0</v>
      </c>
      <c r="N6491" s="193" t="str">
        <f t="shared" si="12602"/>
        <v>Technics Home Audio</v>
      </c>
      <c r="AA6491" s="193">
        <f t="shared" si="12612"/>
        <v>0</v>
      </c>
      <c r="AB6491" s="193" t="str">
        <f t="shared" ref="AB6491" si="12642">AB$23</f>
        <v>Lyons, Brad</v>
      </c>
    </row>
    <row r="6492" spans="1:28" s="188" customFormat="1" ht="17.399999999999999">
      <c r="A6492" s="193" t="str">
        <f t="shared" si="12608"/>
        <v>Technics Home Audio</v>
      </c>
      <c r="B6492" s="193" t="str">
        <f t="shared" si="12609"/>
        <v>TE779Technics Home Audio</v>
      </c>
      <c r="C6492" s="193" t="str">
        <f t="shared" si="12610"/>
        <v>Technics Home AudioLyons, Brad</v>
      </c>
      <c r="D6492" s="193"/>
      <c r="E6492" s="193"/>
      <c r="F6492" s="193" t="str">
        <f t="shared" si="12611"/>
        <v>Technics Home AudioMonaco, Nick</v>
      </c>
      <c r="G6492" s="193" t="str">
        <f t="shared" ref="G6492:M6492" si="12643">G$24</f>
        <v>Monaco, Nick</v>
      </c>
      <c r="H6492" s="193" t="str">
        <f t="shared" si="12643"/>
        <v>Lyons, Brad</v>
      </c>
      <c r="I6492" s="193" t="str">
        <f t="shared" si="12643"/>
        <v>TE779</v>
      </c>
      <c r="J6492" s="193" t="str">
        <f t="shared" si="12643"/>
        <v>TELTEX INC</v>
      </c>
      <c r="K6492" s="193" t="str">
        <f t="shared" si="12643"/>
        <v>all</v>
      </c>
      <c r="L6492" s="193">
        <f t="shared" si="12643"/>
        <v>0</v>
      </c>
      <c r="M6492" s="193">
        <f t="shared" si="12643"/>
        <v>0</v>
      </c>
      <c r="N6492" s="193" t="str">
        <f t="shared" si="12602"/>
        <v>Technics Home Audio</v>
      </c>
      <c r="AA6492" s="193">
        <f t="shared" si="12612"/>
        <v>0</v>
      </c>
      <c r="AB6492" s="193" t="str">
        <f t="shared" ref="AB6492" si="12644">AB$24</f>
        <v>Lyons, Brad</v>
      </c>
    </row>
    <row r="6493" spans="1:28" s="188" customFormat="1" ht="17.399999999999999">
      <c r="A6493" s="193" t="str">
        <f t="shared" si="12608"/>
        <v>Technics Home Audio</v>
      </c>
      <c r="B6493" s="193" t="str">
        <f t="shared" si="12609"/>
        <v>0Technics Home Audio</v>
      </c>
      <c r="C6493" s="193" t="str">
        <f t="shared" si="12610"/>
        <v>Technics Home AudioLyons, Brad</v>
      </c>
      <c r="D6493" s="193"/>
      <c r="E6493" s="193"/>
      <c r="F6493" s="193" t="str">
        <f t="shared" si="12611"/>
        <v>Technics Home AudioMonaco, Nick</v>
      </c>
      <c r="G6493" s="193" t="str">
        <f t="shared" ref="G6493:M6493" si="12645">G$25</f>
        <v>Monaco, Nick</v>
      </c>
      <c r="H6493" s="193" t="str">
        <f t="shared" si="12645"/>
        <v>Lyons, Brad</v>
      </c>
      <c r="I6493" s="193">
        <f t="shared" si="12645"/>
        <v>0</v>
      </c>
      <c r="J6493" s="193" t="str">
        <f t="shared" si="12645"/>
        <v>MENARDS</v>
      </c>
      <c r="K6493" s="193" t="str">
        <f t="shared" si="12645"/>
        <v>all</v>
      </c>
      <c r="L6493" s="193">
        <f t="shared" si="12645"/>
        <v>0</v>
      </c>
      <c r="M6493" s="193">
        <f t="shared" si="12645"/>
        <v>0</v>
      </c>
      <c r="N6493" s="193" t="str">
        <f t="shared" si="12602"/>
        <v>Technics Home Audio</v>
      </c>
      <c r="AA6493" s="193">
        <f t="shared" si="12612"/>
        <v>0</v>
      </c>
      <c r="AB6493" s="193" t="str">
        <f t="shared" ref="AB6493" si="12646">AB$25</f>
        <v>Lyons, Brad</v>
      </c>
    </row>
    <row r="6494" spans="1:28" s="188" customFormat="1" ht="17.399999999999999">
      <c r="A6494" s="193" t="str">
        <f t="shared" si="12608"/>
        <v>Technics Home Audio</v>
      </c>
      <c r="B6494" s="193" t="str">
        <f t="shared" si="12609"/>
        <v>0Technics Home Audio</v>
      </c>
      <c r="C6494" s="193" t="str">
        <f t="shared" si="12610"/>
        <v>Technics Home Audio0</v>
      </c>
      <c r="D6494" s="193"/>
      <c r="E6494" s="193"/>
      <c r="F6494" s="193" t="str">
        <f t="shared" si="12611"/>
        <v>Technics Home Audio0</v>
      </c>
      <c r="G6494" s="193">
        <f t="shared" ref="G6494:M6494" si="12647">G$26</f>
        <v>0</v>
      </c>
      <c r="H6494" s="193">
        <f t="shared" si="12647"/>
        <v>0</v>
      </c>
      <c r="I6494" s="193">
        <f t="shared" si="12647"/>
        <v>0</v>
      </c>
      <c r="J6494" s="193">
        <f t="shared" si="12647"/>
        <v>0</v>
      </c>
      <c r="K6494" s="193">
        <f t="shared" si="12647"/>
        <v>0</v>
      </c>
      <c r="L6494" s="193">
        <f t="shared" si="12647"/>
        <v>0</v>
      </c>
      <c r="M6494" s="193">
        <f t="shared" si="12647"/>
        <v>0</v>
      </c>
      <c r="N6494" s="193" t="str">
        <f t="shared" si="12602"/>
        <v>Technics Home Audio</v>
      </c>
      <c r="AA6494" s="193">
        <f t="shared" si="12612"/>
        <v>0</v>
      </c>
      <c r="AB6494" s="193">
        <f t="shared" ref="AB6494" si="12648">AB$26</f>
        <v>0</v>
      </c>
    </row>
    <row r="6495" spans="1:28" s="188" customFormat="1" ht="17.399999999999999">
      <c r="A6495" s="193" t="str">
        <f t="shared" si="12608"/>
        <v>Technics Home Audio</v>
      </c>
      <c r="B6495" s="193" t="str">
        <f t="shared" si="12609"/>
        <v>0Technics Home Audio</v>
      </c>
      <c r="C6495" s="193" t="str">
        <f t="shared" si="12610"/>
        <v>Technics Home Audio0</v>
      </c>
      <c r="D6495" s="193"/>
      <c r="E6495" s="193"/>
      <c r="F6495" s="193" t="str">
        <f t="shared" si="12611"/>
        <v>Technics Home Audio0</v>
      </c>
      <c r="G6495" s="193">
        <f t="shared" ref="G6495:M6495" si="12649">G$27</f>
        <v>0</v>
      </c>
      <c r="H6495" s="193">
        <f t="shared" si="12649"/>
        <v>0</v>
      </c>
      <c r="I6495" s="193">
        <f t="shared" si="12649"/>
        <v>0</v>
      </c>
      <c r="J6495" s="193">
        <f t="shared" si="12649"/>
        <v>0</v>
      </c>
      <c r="K6495" s="193">
        <f t="shared" si="12649"/>
        <v>0</v>
      </c>
      <c r="L6495" s="193">
        <f t="shared" si="12649"/>
        <v>0</v>
      </c>
      <c r="M6495" s="193">
        <f t="shared" si="12649"/>
        <v>0</v>
      </c>
      <c r="N6495" s="193" t="str">
        <f t="shared" si="12602"/>
        <v>Technics Home Audio</v>
      </c>
      <c r="AA6495" s="193">
        <f t="shared" si="12612"/>
        <v>0</v>
      </c>
      <c r="AB6495" s="193">
        <f t="shared" ref="AB6495" si="12650">AB$27</f>
        <v>0</v>
      </c>
    </row>
    <row r="6496" spans="1:28" s="188" customFormat="1" ht="17.399999999999999">
      <c r="A6496" s="193" t="str">
        <f t="shared" si="12608"/>
        <v>Technics Home Audio</v>
      </c>
      <c r="B6496" s="193" t="str">
        <f t="shared" si="12609"/>
        <v>0Technics Home Audio</v>
      </c>
      <c r="C6496" s="193" t="str">
        <f t="shared" si="12610"/>
        <v>Technics Home Audio0</v>
      </c>
      <c r="D6496" s="193"/>
      <c r="E6496" s="193"/>
      <c r="F6496" s="193" t="str">
        <f t="shared" si="12611"/>
        <v>Technics Home Audio0</v>
      </c>
      <c r="G6496" s="193">
        <f t="shared" ref="G6496:M6496" si="12651">G$28</f>
        <v>0</v>
      </c>
      <c r="H6496" s="193">
        <f t="shared" si="12651"/>
        <v>0</v>
      </c>
      <c r="I6496" s="193">
        <f t="shared" si="12651"/>
        <v>0</v>
      </c>
      <c r="J6496" s="193">
        <f t="shared" si="12651"/>
        <v>0</v>
      </c>
      <c r="K6496" s="193">
        <f t="shared" si="12651"/>
        <v>0</v>
      </c>
      <c r="L6496" s="193">
        <f t="shared" si="12651"/>
        <v>0</v>
      </c>
      <c r="M6496" s="193">
        <f t="shared" si="12651"/>
        <v>0</v>
      </c>
      <c r="N6496" s="193" t="str">
        <f t="shared" si="12602"/>
        <v>Technics Home Audio</v>
      </c>
      <c r="AA6496" s="193">
        <f t="shared" si="12612"/>
        <v>0</v>
      </c>
      <c r="AB6496" s="193">
        <f t="shared" ref="AB6496" si="12652">AB$28</f>
        <v>0</v>
      </c>
    </row>
    <row r="6497" spans="1:28" s="188" customFormat="1" ht="17.399999999999999">
      <c r="A6497" s="193" t="str">
        <f t="shared" si="12608"/>
        <v>Technics Home Audio</v>
      </c>
      <c r="B6497" s="193" t="str">
        <f t="shared" si="12609"/>
        <v>BE125Technics Home Audio</v>
      </c>
      <c r="C6497" s="193" t="str">
        <f t="shared" si="12610"/>
        <v>Technics Home AudioMakhoul, Jennifer</v>
      </c>
      <c r="D6497" s="193"/>
      <c r="E6497" s="193"/>
      <c r="F6497" s="193" t="str">
        <f t="shared" si="12611"/>
        <v>Technics Home AudioMonaco, Nick</v>
      </c>
      <c r="G6497" s="193" t="str">
        <f t="shared" ref="G6497:M6497" si="12653">G$29</f>
        <v>Monaco, Nick</v>
      </c>
      <c r="H6497" s="193" t="str">
        <f t="shared" si="12653"/>
        <v>Makhoul, Jennifer</v>
      </c>
      <c r="I6497" s="193" t="str">
        <f t="shared" si="12653"/>
        <v>BE125</v>
      </c>
      <c r="J6497" s="193" t="str">
        <f t="shared" si="12653"/>
        <v>BED, BATH &amp; BEYOND</v>
      </c>
      <c r="K6497" s="193" t="str">
        <f t="shared" si="12653"/>
        <v>all</v>
      </c>
      <c r="L6497" s="193" t="str">
        <f t="shared" si="12653"/>
        <v>Janice Staib</v>
      </c>
      <c r="M6497" s="193" t="str">
        <f t="shared" si="12653"/>
        <v>Appl, Beauty, H/P</v>
      </c>
      <c r="N6497" s="193" t="str">
        <f t="shared" si="12602"/>
        <v>Technics Home Audio</v>
      </c>
      <c r="AA6497" s="193">
        <f t="shared" si="12612"/>
        <v>0</v>
      </c>
      <c r="AB6497" s="193" t="str">
        <f t="shared" ref="AB6497" si="12654">AB$29</f>
        <v>Makhoul, Jennifer</v>
      </c>
    </row>
    <row r="6498" spans="1:28" s="188" customFormat="1" ht="17.399999999999999">
      <c r="A6498" s="193" t="str">
        <f t="shared" si="12608"/>
        <v>Technics Home Audio</v>
      </c>
      <c r="B6498" s="193" t="str">
        <f t="shared" si="12609"/>
        <v>BE126Technics Home Audio</v>
      </c>
      <c r="C6498" s="193" t="str">
        <f t="shared" si="12610"/>
        <v>Technics Home AudioMakhoul, Jennifer</v>
      </c>
      <c r="D6498" s="193"/>
      <c r="E6498" s="193"/>
      <c r="F6498" s="193" t="str">
        <f t="shared" si="12611"/>
        <v>Technics Home AudioMonaco, Nick</v>
      </c>
      <c r="G6498" s="193" t="str">
        <f t="shared" ref="G6498:M6498" si="12655">G$30</f>
        <v>Monaco, Nick</v>
      </c>
      <c r="H6498" s="193" t="str">
        <f t="shared" si="12655"/>
        <v>Makhoul, Jennifer</v>
      </c>
      <c r="I6498" s="193" t="str">
        <f t="shared" si="12655"/>
        <v>BE126</v>
      </c>
      <c r="J6498" s="193" t="str">
        <f t="shared" si="12655"/>
        <v>BED, BATH &amp; BEYOND INC (VDF)</v>
      </c>
      <c r="K6498" s="193" t="str">
        <f t="shared" si="12655"/>
        <v>all</v>
      </c>
      <c r="L6498" s="193" t="str">
        <f t="shared" si="12655"/>
        <v>Janice Staib</v>
      </c>
      <c r="M6498" s="193" t="str">
        <f t="shared" si="12655"/>
        <v>Appl, Beauty, H/P</v>
      </c>
      <c r="N6498" s="193" t="str">
        <f t="shared" si="12602"/>
        <v>Technics Home Audio</v>
      </c>
      <c r="AA6498" s="193">
        <f t="shared" si="12612"/>
        <v>0</v>
      </c>
      <c r="AB6498" s="193" t="str">
        <f t="shared" ref="AB6498" si="12656">AB$30</f>
        <v>Makhoul, Jennifer</v>
      </c>
    </row>
    <row r="6499" spans="1:28" s="188" customFormat="1" ht="17.399999999999999">
      <c r="A6499" s="193" t="str">
        <f t="shared" si="12608"/>
        <v>Technics Home Audio</v>
      </c>
      <c r="B6499" s="193" t="str">
        <f t="shared" si="12609"/>
        <v>GO642Technics Home Audio</v>
      </c>
      <c r="C6499" s="193" t="str">
        <f t="shared" si="12610"/>
        <v>Technics Home AudioMakhoul, Jennifer</v>
      </c>
      <c r="D6499" s="193"/>
      <c r="E6499" s="193"/>
      <c r="F6499" s="193" t="str">
        <f t="shared" si="12611"/>
        <v>Technics Home AudioMonaco, Nick</v>
      </c>
      <c r="G6499" s="193" t="str">
        <f t="shared" ref="G6499:M6499" si="12657">G$31</f>
        <v>Monaco, Nick</v>
      </c>
      <c r="H6499" s="193" t="str">
        <f t="shared" si="12657"/>
        <v>Makhoul, Jennifer</v>
      </c>
      <c r="I6499" s="193" t="str">
        <f t="shared" si="12657"/>
        <v>GO642</v>
      </c>
      <c r="J6499" s="193" t="str">
        <f t="shared" si="12657"/>
        <v>GOGOTECH INC</v>
      </c>
      <c r="K6499" s="193" t="str">
        <f t="shared" si="12657"/>
        <v>all</v>
      </c>
      <c r="L6499" s="193">
        <f t="shared" si="12657"/>
        <v>0</v>
      </c>
      <c r="M6499" s="193">
        <f t="shared" si="12657"/>
        <v>0</v>
      </c>
      <c r="N6499" s="193" t="str">
        <f t="shared" si="12602"/>
        <v>Technics Home Audio</v>
      </c>
      <c r="AA6499" s="193">
        <f t="shared" si="12612"/>
        <v>0</v>
      </c>
      <c r="AB6499" s="193" t="str">
        <f t="shared" ref="AB6499" si="12658">AB$31</f>
        <v>Makhoul, Jennifer</v>
      </c>
    </row>
    <row r="6500" spans="1:28" s="188" customFormat="1" ht="17.399999999999999">
      <c r="A6500" s="193" t="str">
        <f t="shared" si="12608"/>
        <v>Technics Home Audio</v>
      </c>
      <c r="B6500" s="193" t="str">
        <f t="shared" si="12609"/>
        <v>HA430Technics Home Audio</v>
      </c>
      <c r="C6500" s="193" t="str">
        <f t="shared" si="12610"/>
        <v>Technics Home AudioMakhoul, Jennifer</v>
      </c>
      <c r="D6500" s="193"/>
      <c r="E6500" s="193"/>
      <c r="F6500" s="193" t="str">
        <f t="shared" si="12611"/>
        <v>Technics Home AudioMonaco, Nick</v>
      </c>
      <c r="G6500" s="193" t="str">
        <f t="shared" ref="G6500:M6500" si="12659">G$32</f>
        <v>Monaco, Nick</v>
      </c>
      <c r="H6500" s="193" t="str">
        <f t="shared" si="12659"/>
        <v>Makhoul, Jennifer</v>
      </c>
      <c r="I6500" s="193" t="str">
        <f t="shared" si="12659"/>
        <v>HA430</v>
      </c>
      <c r="J6500" s="193" t="str">
        <f t="shared" si="12659"/>
        <v>HARMON OF YONKERS, INC. DBA HARMON</v>
      </c>
      <c r="K6500" s="193" t="str">
        <f t="shared" si="12659"/>
        <v>all</v>
      </c>
      <c r="L6500" s="193" t="str">
        <f t="shared" si="12659"/>
        <v>Janice Staib</v>
      </c>
      <c r="M6500" s="193" t="str">
        <f t="shared" si="12659"/>
        <v>Appl, Beauty, H/P</v>
      </c>
      <c r="N6500" s="193" t="str">
        <f t="shared" si="12602"/>
        <v>Technics Home Audio</v>
      </c>
      <c r="AA6500" s="193">
        <f t="shared" si="12612"/>
        <v>0</v>
      </c>
      <c r="AB6500" s="193" t="str">
        <f t="shared" ref="AB6500" si="12660">AB$32</f>
        <v>Makhoul, Jennifer</v>
      </c>
    </row>
    <row r="6501" spans="1:28" s="188" customFormat="1" ht="17.399999999999999">
      <c r="A6501" s="193" t="str">
        <f t="shared" si="12608"/>
        <v>Technics Home Audio</v>
      </c>
      <c r="B6501" s="193" t="str">
        <f t="shared" si="12609"/>
        <v>HS070Technics Home Audio</v>
      </c>
      <c r="C6501" s="193" t="str">
        <f t="shared" si="12610"/>
        <v>Technics Home AudioMakhoul, Jennifer</v>
      </c>
      <c r="D6501" s="193"/>
      <c r="E6501" s="193"/>
      <c r="F6501" s="193" t="str">
        <f t="shared" si="12611"/>
        <v>Technics Home AudioMonaco, Nick</v>
      </c>
      <c r="G6501" s="193" t="str">
        <f t="shared" ref="G6501:M6501" si="12661">G$33</f>
        <v>Monaco, Nick</v>
      </c>
      <c r="H6501" s="193" t="str">
        <f t="shared" si="12661"/>
        <v>Makhoul, Jennifer</v>
      </c>
      <c r="I6501" s="193" t="str">
        <f t="shared" si="12661"/>
        <v>HS070</v>
      </c>
      <c r="J6501" s="193" t="str">
        <f t="shared" si="12661"/>
        <v>HSN INC.</v>
      </c>
      <c r="K6501" s="193" t="str">
        <f t="shared" si="12661"/>
        <v>all</v>
      </c>
      <c r="L6501" s="193" t="str">
        <f t="shared" si="12661"/>
        <v>Channel Management</v>
      </c>
      <c r="M6501" s="193" t="str">
        <f t="shared" si="12661"/>
        <v>Beauty, Appl</v>
      </c>
      <c r="N6501" s="193" t="str">
        <f t="shared" si="12602"/>
        <v>Technics Home Audio</v>
      </c>
      <c r="AA6501" s="193">
        <f t="shared" si="12612"/>
        <v>0</v>
      </c>
      <c r="AB6501" s="193" t="str">
        <f t="shared" ref="AB6501" si="12662">AB$33</f>
        <v>Makhoul, Jennifer</v>
      </c>
    </row>
    <row r="6502" spans="1:28" s="188" customFormat="1" ht="17.399999999999999">
      <c r="A6502" s="193" t="str">
        <f t="shared" si="12608"/>
        <v>Technics Home Audio</v>
      </c>
      <c r="B6502" s="193" t="str">
        <f t="shared" si="12609"/>
        <v>QV001Technics Home Audio</v>
      </c>
      <c r="C6502" s="193" t="str">
        <f t="shared" si="12610"/>
        <v>Technics Home AudioMakhoul, Jennifer</v>
      </c>
      <c r="D6502" s="193"/>
      <c r="E6502" s="193"/>
      <c r="F6502" s="193" t="str">
        <f t="shared" si="12611"/>
        <v>Technics Home AudioMonaco, Nick</v>
      </c>
      <c r="G6502" s="193" t="str">
        <f t="shared" ref="G6502:M6502" si="12663">G$34</f>
        <v>Monaco, Nick</v>
      </c>
      <c r="H6502" s="193" t="str">
        <f t="shared" si="12663"/>
        <v>Makhoul, Jennifer</v>
      </c>
      <c r="I6502" s="193" t="str">
        <f t="shared" si="12663"/>
        <v>QV001</v>
      </c>
      <c r="J6502" s="193" t="str">
        <f t="shared" si="12663"/>
        <v>QVC NETWORK INC.</v>
      </c>
      <c r="K6502" s="193" t="str">
        <f t="shared" si="12663"/>
        <v>all</v>
      </c>
      <c r="L6502" s="193" t="str">
        <f t="shared" si="12663"/>
        <v>Dynamic Marketing</v>
      </c>
      <c r="M6502" s="193" t="str">
        <f t="shared" si="12663"/>
        <v>Beauty, Headphones</v>
      </c>
      <c r="N6502" s="193" t="str">
        <f t="shared" si="12602"/>
        <v>Technics Home Audio</v>
      </c>
      <c r="AA6502" s="193">
        <f t="shared" si="12612"/>
        <v>0</v>
      </c>
      <c r="AB6502" s="193" t="str">
        <f t="shared" ref="AB6502" si="12664">AB$34</f>
        <v>Makhoul, Jennifer</v>
      </c>
    </row>
    <row r="6503" spans="1:28" s="188" customFormat="1" ht="17.399999999999999">
      <c r="A6503" s="193" t="str">
        <f t="shared" si="12608"/>
        <v>Technics Home Audio</v>
      </c>
      <c r="B6503" s="193" t="str">
        <f t="shared" si="12609"/>
        <v>QV002Technics Home Audio</v>
      </c>
      <c r="C6503" s="193" t="str">
        <f t="shared" si="12610"/>
        <v>Technics Home AudioMakhoul, Jennifer</v>
      </c>
      <c r="D6503" s="193"/>
      <c r="E6503" s="193"/>
      <c r="F6503" s="193" t="str">
        <f t="shared" si="12611"/>
        <v>Technics Home AudioMonaco, Nick</v>
      </c>
      <c r="G6503" s="193" t="str">
        <f t="shared" ref="G6503:M6503" si="12665">G$35</f>
        <v>Monaco, Nick</v>
      </c>
      <c r="H6503" s="193" t="str">
        <f t="shared" si="12665"/>
        <v>Makhoul, Jennifer</v>
      </c>
      <c r="I6503" s="193" t="str">
        <f t="shared" si="12665"/>
        <v>QV002</v>
      </c>
      <c r="J6503" s="193" t="str">
        <f t="shared" si="12665"/>
        <v>QVC (VDF)</v>
      </c>
      <c r="K6503" s="193" t="str">
        <f t="shared" si="12665"/>
        <v>all</v>
      </c>
      <c r="L6503" s="193" t="str">
        <f t="shared" si="12665"/>
        <v>Dynamic Marketing</v>
      </c>
      <c r="M6503" s="193" t="str">
        <f t="shared" si="12665"/>
        <v>Beauty, Headphones</v>
      </c>
      <c r="N6503" s="193" t="str">
        <f t="shared" si="12602"/>
        <v>Technics Home Audio</v>
      </c>
      <c r="AA6503" s="193">
        <f t="shared" si="12612"/>
        <v>0</v>
      </c>
      <c r="AB6503" s="193" t="str">
        <f t="shared" ref="AB6503" si="12666">AB$35</f>
        <v>Makhoul, Jennifer</v>
      </c>
    </row>
    <row r="6504" spans="1:28" s="188" customFormat="1" ht="17.399999999999999">
      <c r="A6504" s="193" t="str">
        <f t="shared" si="12608"/>
        <v>Technics Home Audio</v>
      </c>
      <c r="B6504" s="193" t="str">
        <f t="shared" si="12609"/>
        <v>TE165Technics Home Audio</v>
      </c>
      <c r="C6504" s="193" t="str">
        <f t="shared" si="12610"/>
        <v>Technics Home AudioMakhoul, Jennifer</v>
      </c>
      <c r="D6504" s="193"/>
      <c r="E6504" s="193"/>
      <c r="F6504" s="193" t="str">
        <f t="shared" si="12611"/>
        <v>Technics Home AudioMonaco, Nick</v>
      </c>
      <c r="G6504" s="193" t="str">
        <f t="shared" ref="G6504:M6504" si="12667">G$36</f>
        <v>Monaco, Nick</v>
      </c>
      <c r="H6504" s="193" t="str">
        <f t="shared" si="12667"/>
        <v>Makhoul, Jennifer</v>
      </c>
      <c r="I6504" s="193" t="str">
        <f t="shared" si="12667"/>
        <v>TE165</v>
      </c>
      <c r="J6504" s="193" t="str">
        <f t="shared" si="12667"/>
        <v>TELEDYNAMICS CORP.</v>
      </c>
      <c r="K6504" s="193" t="str">
        <f t="shared" si="12667"/>
        <v>all</v>
      </c>
      <c r="L6504" s="193">
        <f t="shared" si="12667"/>
        <v>0</v>
      </c>
      <c r="M6504" s="193">
        <f t="shared" si="12667"/>
        <v>0</v>
      </c>
      <c r="N6504" s="193" t="str">
        <f t="shared" si="12602"/>
        <v>Technics Home Audio</v>
      </c>
      <c r="AA6504" s="193">
        <f t="shared" si="12612"/>
        <v>0</v>
      </c>
      <c r="AB6504" s="193" t="str">
        <f t="shared" ref="AB6504" si="12668">AB$36</f>
        <v>Makhoul, Jennifer</v>
      </c>
    </row>
    <row r="6505" spans="1:28" s="188" customFormat="1" ht="17.399999999999999">
      <c r="A6505" s="193" t="str">
        <f t="shared" si="12608"/>
        <v>Technics Home Audio</v>
      </c>
      <c r="B6505" s="193" t="str">
        <f t="shared" si="12609"/>
        <v>0Technics Home Audio</v>
      </c>
      <c r="C6505" s="193" t="str">
        <f t="shared" si="12610"/>
        <v>Technics Home AudioMakhoul, Jennifer</v>
      </c>
      <c r="D6505" s="193"/>
      <c r="E6505" s="193"/>
      <c r="F6505" s="193" t="str">
        <f t="shared" si="12611"/>
        <v>Technics Home AudioMonaco, Nick</v>
      </c>
      <c r="G6505" s="193" t="str">
        <f t="shared" ref="G6505:M6505" si="12669">G$37</f>
        <v>Monaco, Nick</v>
      </c>
      <c r="H6505" s="193" t="str">
        <f t="shared" si="12669"/>
        <v>Makhoul, Jennifer</v>
      </c>
      <c r="I6505" s="193">
        <f t="shared" si="12669"/>
        <v>0</v>
      </c>
      <c r="J6505" s="193" t="str">
        <f t="shared" si="12669"/>
        <v>BUY-BUY BABY</v>
      </c>
      <c r="K6505" s="193" t="str">
        <f t="shared" si="12669"/>
        <v>all</v>
      </c>
      <c r="L6505" s="193">
        <f t="shared" si="12669"/>
        <v>0</v>
      </c>
      <c r="M6505" s="193">
        <f t="shared" si="12669"/>
        <v>0</v>
      </c>
      <c r="N6505" s="193" t="str">
        <f t="shared" si="12602"/>
        <v>Technics Home Audio</v>
      </c>
      <c r="AA6505" s="193">
        <f t="shared" si="12612"/>
        <v>0</v>
      </c>
      <c r="AB6505" s="193" t="str">
        <f t="shared" ref="AB6505" si="12670">AB$37</f>
        <v>Makhoul, Jennifer</v>
      </c>
    </row>
    <row r="6506" spans="1:28" s="188" customFormat="1" ht="17.399999999999999">
      <c r="A6506" s="193" t="str">
        <f t="shared" si="12608"/>
        <v>Technics Home Audio</v>
      </c>
      <c r="B6506" s="193" t="str">
        <f t="shared" si="12609"/>
        <v>0Technics Home Audio</v>
      </c>
      <c r="C6506" s="193" t="str">
        <f t="shared" si="12610"/>
        <v>Technics Home Audio0</v>
      </c>
      <c r="D6506" s="193"/>
      <c r="E6506" s="193"/>
      <c r="F6506" s="193" t="str">
        <f t="shared" si="12611"/>
        <v>Technics Home Audio0</v>
      </c>
      <c r="G6506" s="193">
        <f t="shared" ref="G6506:M6506" si="12671">G$38</f>
        <v>0</v>
      </c>
      <c r="H6506" s="193">
        <f t="shared" si="12671"/>
        <v>0</v>
      </c>
      <c r="I6506" s="193">
        <f t="shared" si="12671"/>
        <v>0</v>
      </c>
      <c r="J6506" s="193">
        <f t="shared" si="12671"/>
        <v>0</v>
      </c>
      <c r="K6506" s="193">
        <f t="shared" si="12671"/>
        <v>0</v>
      </c>
      <c r="L6506" s="193">
        <f t="shared" si="12671"/>
        <v>0</v>
      </c>
      <c r="M6506" s="193">
        <f t="shared" si="12671"/>
        <v>0</v>
      </c>
      <c r="N6506" s="193" t="str">
        <f t="shared" si="12602"/>
        <v>Technics Home Audio</v>
      </c>
      <c r="AA6506" s="193">
        <f t="shared" si="12612"/>
        <v>0</v>
      </c>
      <c r="AB6506" s="193" t="str">
        <f t="shared" ref="AB6506" si="12672">AB$38</f>
        <v>Makhoul, Jennifer</v>
      </c>
    </row>
    <row r="6507" spans="1:28" s="188" customFormat="1" ht="17.399999999999999">
      <c r="A6507" s="193" t="str">
        <f t="shared" si="12608"/>
        <v>Technics Home Audio</v>
      </c>
      <c r="B6507" s="193" t="str">
        <f t="shared" si="12609"/>
        <v>0Technics Home Audio</v>
      </c>
      <c r="C6507" s="193" t="str">
        <f t="shared" si="12610"/>
        <v>Technics Home Audio0</v>
      </c>
      <c r="D6507" s="193"/>
      <c r="E6507" s="193"/>
      <c r="F6507" s="193" t="str">
        <f t="shared" si="12611"/>
        <v>Technics Home Audio0</v>
      </c>
      <c r="G6507" s="193">
        <f t="shared" ref="G6507:M6507" si="12673">G$39</f>
        <v>0</v>
      </c>
      <c r="H6507" s="193">
        <f t="shared" si="12673"/>
        <v>0</v>
      </c>
      <c r="I6507" s="193">
        <f t="shared" si="12673"/>
        <v>0</v>
      </c>
      <c r="J6507" s="193">
        <f t="shared" si="12673"/>
        <v>0</v>
      </c>
      <c r="K6507" s="193">
        <f t="shared" si="12673"/>
        <v>0</v>
      </c>
      <c r="L6507" s="193">
        <f t="shared" si="12673"/>
        <v>0</v>
      </c>
      <c r="M6507" s="193">
        <f t="shared" si="12673"/>
        <v>0</v>
      </c>
      <c r="N6507" s="193" t="str">
        <f t="shared" si="12602"/>
        <v>Technics Home Audio</v>
      </c>
      <c r="AA6507" s="193">
        <f t="shared" si="12612"/>
        <v>0</v>
      </c>
      <c r="AB6507" s="193">
        <f t="shared" ref="AB6507" si="12674">AB$39</f>
        <v>0</v>
      </c>
    </row>
    <row r="6508" spans="1:28" s="188" customFormat="1" ht="17.399999999999999">
      <c r="A6508" s="193" t="str">
        <f t="shared" si="12608"/>
        <v>Technics Home Audio</v>
      </c>
      <c r="B6508" s="193" t="str">
        <f t="shared" si="12609"/>
        <v>0Technics Home Audio</v>
      </c>
      <c r="C6508" s="193" t="str">
        <f t="shared" si="12610"/>
        <v>Technics Home Audio0</v>
      </c>
      <c r="D6508" s="193"/>
      <c r="E6508" s="193"/>
      <c r="F6508" s="193" t="str">
        <f t="shared" si="12611"/>
        <v>Technics Home Audio0</v>
      </c>
      <c r="G6508" s="193">
        <f t="shared" ref="G6508:M6508" si="12675">G$40</f>
        <v>0</v>
      </c>
      <c r="H6508" s="193">
        <f t="shared" si="12675"/>
        <v>0</v>
      </c>
      <c r="I6508" s="193">
        <f t="shared" si="12675"/>
        <v>0</v>
      </c>
      <c r="J6508" s="193">
        <f t="shared" si="12675"/>
        <v>0</v>
      </c>
      <c r="K6508" s="193">
        <f t="shared" si="12675"/>
        <v>0</v>
      </c>
      <c r="L6508" s="193">
        <f t="shared" si="12675"/>
        <v>0</v>
      </c>
      <c r="M6508" s="193">
        <f t="shared" si="12675"/>
        <v>0</v>
      </c>
      <c r="N6508" s="193" t="str">
        <f t="shared" si="12602"/>
        <v>Technics Home Audio</v>
      </c>
      <c r="AA6508" s="193">
        <f t="shared" si="12612"/>
        <v>0</v>
      </c>
      <c r="AB6508" s="193">
        <f t="shared" ref="AB6508" si="12676">AB$40</f>
        <v>0</v>
      </c>
    </row>
    <row r="6509" spans="1:28" s="188" customFormat="1" ht="17.399999999999999">
      <c r="A6509" s="193" t="str">
        <f t="shared" si="12608"/>
        <v>Technics Home Audio</v>
      </c>
      <c r="B6509" s="193" t="str">
        <f t="shared" si="12609"/>
        <v>SC078Technics Home Audio</v>
      </c>
      <c r="C6509" s="193" t="str">
        <f t="shared" si="12610"/>
        <v>Technics Home AudioMertes, Mark</v>
      </c>
      <c r="D6509" s="193"/>
      <c r="E6509" s="193"/>
      <c r="F6509" s="193" t="str">
        <f t="shared" si="12611"/>
        <v>Technics Home AudioMonaco, Nick</v>
      </c>
      <c r="G6509" s="193" t="str">
        <f t="shared" ref="G6509:M6509" si="12677">G$41</f>
        <v>Monaco, Nick</v>
      </c>
      <c r="H6509" s="193" t="str">
        <f t="shared" si="12677"/>
        <v>Mertes, Mark</v>
      </c>
      <c r="I6509" s="193" t="str">
        <f t="shared" si="12677"/>
        <v>SC078</v>
      </c>
      <c r="J6509" s="193" t="str">
        <f t="shared" si="12677"/>
        <v>COSTCO WHOLESALE</v>
      </c>
      <c r="K6509" s="193" t="str">
        <f t="shared" si="12677"/>
        <v>all</v>
      </c>
      <c r="L6509" s="193">
        <f t="shared" si="12677"/>
        <v>0</v>
      </c>
      <c r="M6509" s="193">
        <f t="shared" si="12677"/>
        <v>0</v>
      </c>
      <c r="N6509" s="193" t="str">
        <f t="shared" si="12602"/>
        <v>Technics Home Audio</v>
      </c>
      <c r="AA6509" s="193">
        <f t="shared" si="12612"/>
        <v>0</v>
      </c>
      <c r="AB6509" s="193" t="str">
        <f t="shared" ref="AB6509" si="12678">AB$41</f>
        <v>Mertes, Mark</v>
      </c>
    </row>
    <row r="6510" spans="1:28" s="188" customFormat="1" ht="17.399999999999999">
      <c r="A6510" s="193" t="str">
        <f t="shared" si="12608"/>
        <v>Technics Home Audio</v>
      </c>
      <c r="B6510" s="193" t="str">
        <f t="shared" si="12609"/>
        <v>0Technics Home Audio</v>
      </c>
      <c r="C6510" s="193" t="str">
        <f t="shared" si="12610"/>
        <v>Technics Home Audio0</v>
      </c>
      <c r="D6510" s="193"/>
      <c r="E6510" s="193"/>
      <c r="F6510" s="193" t="str">
        <f t="shared" si="12611"/>
        <v>Technics Home Audio0</v>
      </c>
      <c r="G6510" s="193">
        <f t="shared" ref="G6510:M6510" si="12679">G$42</f>
        <v>0</v>
      </c>
      <c r="H6510" s="193">
        <f t="shared" si="12679"/>
        <v>0</v>
      </c>
      <c r="I6510" s="193">
        <f t="shared" si="12679"/>
        <v>0</v>
      </c>
      <c r="J6510" s="193">
        <f t="shared" si="12679"/>
        <v>0</v>
      </c>
      <c r="K6510" s="193">
        <f t="shared" si="12679"/>
        <v>0</v>
      </c>
      <c r="L6510" s="193">
        <f t="shared" si="12679"/>
        <v>0</v>
      </c>
      <c r="M6510" s="193">
        <f t="shared" si="12679"/>
        <v>0</v>
      </c>
      <c r="N6510" s="193" t="str">
        <f t="shared" si="12602"/>
        <v>Technics Home Audio</v>
      </c>
      <c r="AA6510" s="193">
        <f t="shared" si="12612"/>
        <v>0</v>
      </c>
      <c r="AB6510" s="193">
        <f t="shared" ref="AB6510" si="12680">AB$42</f>
        <v>0</v>
      </c>
    </row>
    <row r="6511" spans="1:28" s="188" customFormat="1" ht="17.399999999999999">
      <c r="A6511" s="193" t="str">
        <f t="shared" si="12608"/>
        <v>Technics Home Audio</v>
      </c>
      <c r="B6511" s="193" t="str">
        <f t="shared" si="12609"/>
        <v>0Technics Home Audio</v>
      </c>
      <c r="C6511" s="193" t="str">
        <f t="shared" si="12610"/>
        <v>Technics Home Audio0</v>
      </c>
      <c r="D6511" s="193"/>
      <c r="E6511" s="193"/>
      <c r="F6511" s="193" t="str">
        <f t="shared" si="12611"/>
        <v>Technics Home Audio0</v>
      </c>
      <c r="G6511" s="193">
        <f t="shared" ref="G6511:M6511" si="12681">G$43</f>
        <v>0</v>
      </c>
      <c r="H6511" s="193">
        <f t="shared" si="12681"/>
        <v>0</v>
      </c>
      <c r="I6511" s="193">
        <f t="shared" si="12681"/>
        <v>0</v>
      </c>
      <c r="J6511" s="193">
        <f t="shared" si="12681"/>
        <v>0</v>
      </c>
      <c r="K6511" s="193">
        <f t="shared" si="12681"/>
        <v>0</v>
      </c>
      <c r="L6511" s="193">
        <f t="shared" si="12681"/>
        <v>0</v>
      </c>
      <c r="M6511" s="193">
        <f t="shared" si="12681"/>
        <v>0</v>
      </c>
      <c r="N6511" s="193" t="str">
        <f t="shared" si="12602"/>
        <v>Technics Home Audio</v>
      </c>
      <c r="AA6511" s="193">
        <f t="shared" si="12612"/>
        <v>0</v>
      </c>
      <c r="AB6511" s="193">
        <f t="shared" ref="AB6511" si="12682">AB$43</f>
        <v>0</v>
      </c>
    </row>
    <row r="6512" spans="1:28" s="188" customFormat="1" ht="17.399999999999999">
      <c r="A6512" s="193" t="str">
        <f t="shared" si="12608"/>
        <v>Technics Home Audio</v>
      </c>
      <c r="B6512" s="193" t="str">
        <f t="shared" si="12609"/>
        <v>HO840Technics Home Audio</v>
      </c>
      <c r="C6512" s="193" t="str">
        <f t="shared" si="12610"/>
        <v>Technics Home AudioRyder, Scott</v>
      </c>
      <c r="D6512" s="193"/>
      <c r="E6512" s="193"/>
      <c r="F6512" s="193" t="str">
        <f t="shared" si="12611"/>
        <v>Technics Home AudioMonaco, Nick</v>
      </c>
      <c r="G6512" s="193" t="str">
        <f t="shared" ref="G6512:M6512" si="12683">G$44</f>
        <v>Monaco, Nick</v>
      </c>
      <c r="H6512" s="193" t="str">
        <f t="shared" si="12683"/>
        <v>Ryder, Scott</v>
      </c>
      <c r="I6512" s="193" t="str">
        <f t="shared" si="12683"/>
        <v>HO840</v>
      </c>
      <c r="J6512" s="193" t="str">
        <f t="shared" si="12683"/>
        <v>HOME DEPOT, THE</v>
      </c>
      <c r="K6512" s="193" t="str">
        <f t="shared" si="12683"/>
        <v>all</v>
      </c>
      <c r="L6512" s="193">
        <f t="shared" si="12683"/>
        <v>0</v>
      </c>
      <c r="M6512" s="193">
        <f t="shared" si="12683"/>
        <v>0</v>
      </c>
      <c r="N6512" s="193" t="str">
        <f t="shared" si="12602"/>
        <v>Technics Home Audio</v>
      </c>
      <c r="AA6512" s="193">
        <f t="shared" si="12612"/>
        <v>0</v>
      </c>
      <c r="AB6512" s="193" t="str">
        <f t="shared" ref="AB6512" si="12684">AB$44</f>
        <v>Ryder, Scott</v>
      </c>
    </row>
    <row r="6513" spans="1:28" s="188" customFormat="1" ht="17.399999999999999">
      <c r="A6513" s="193" t="str">
        <f t="shared" si="12608"/>
        <v>Technics Home Audio</v>
      </c>
      <c r="B6513" s="193" t="str">
        <f t="shared" si="12609"/>
        <v>LO296Technics Home Audio</v>
      </c>
      <c r="C6513" s="193" t="str">
        <f t="shared" si="12610"/>
        <v>Technics Home AudioRyder, Scott</v>
      </c>
      <c r="D6513" s="193"/>
      <c r="E6513" s="193"/>
      <c r="F6513" s="193" t="str">
        <f t="shared" si="12611"/>
        <v>Technics Home AudioMonaco, Nick</v>
      </c>
      <c r="G6513" s="193" t="str">
        <f t="shared" ref="G6513:M6513" si="12685">G$45</f>
        <v>Monaco, Nick</v>
      </c>
      <c r="H6513" s="193" t="str">
        <f t="shared" si="12685"/>
        <v>Ryder, Scott</v>
      </c>
      <c r="I6513" s="193" t="str">
        <f t="shared" si="12685"/>
        <v>LO296</v>
      </c>
      <c r="J6513" s="193" t="str">
        <f t="shared" si="12685"/>
        <v>LOWE's</v>
      </c>
      <c r="K6513" s="193" t="str">
        <f t="shared" si="12685"/>
        <v>all</v>
      </c>
      <c r="L6513" s="193">
        <f t="shared" si="12685"/>
        <v>0</v>
      </c>
      <c r="M6513" s="193">
        <f t="shared" si="12685"/>
        <v>0</v>
      </c>
      <c r="N6513" s="193" t="str">
        <f t="shared" si="12602"/>
        <v>Technics Home Audio</v>
      </c>
      <c r="AA6513" s="193">
        <f t="shared" si="12612"/>
        <v>0</v>
      </c>
      <c r="AB6513" s="193" t="str">
        <f t="shared" ref="AB6513" si="12686">AB$45</f>
        <v>Ryder, Scott</v>
      </c>
    </row>
    <row r="6514" spans="1:28" s="188" customFormat="1" ht="17.399999999999999">
      <c r="A6514" s="193" t="str">
        <f t="shared" si="12608"/>
        <v>Technics Home Audio</v>
      </c>
      <c r="B6514" s="193" t="str">
        <f t="shared" si="12609"/>
        <v>NE040Technics Home Audio</v>
      </c>
      <c r="C6514" s="193" t="str">
        <f t="shared" si="12610"/>
        <v>Technics Home AudioRyder, Scott</v>
      </c>
      <c r="D6514" s="193"/>
      <c r="E6514" s="193"/>
      <c r="F6514" s="193" t="str">
        <f t="shared" si="12611"/>
        <v>Technics Home AudioMonaco, Nick</v>
      </c>
      <c r="G6514" s="193" t="str">
        <f t="shared" ref="G6514:M6514" si="12687">G$46</f>
        <v>Monaco, Nick</v>
      </c>
      <c r="H6514" s="193" t="str">
        <f t="shared" si="12687"/>
        <v>Ryder, Scott</v>
      </c>
      <c r="I6514" s="193" t="str">
        <f t="shared" si="12687"/>
        <v>NE040</v>
      </c>
      <c r="J6514" s="193" t="str">
        <f t="shared" si="12687"/>
        <v>NEBRASKA FURNITURE M</v>
      </c>
      <c r="K6514" s="193" t="str">
        <f t="shared" si="12687"/>
        <v>all</v>
      </c>
      <c r="L6514" s="193">
        <f t="shared" si="12687"/>
        <v>0</v>
      </c>
      <c r="M6514" s="193">
        <f t="shared" si="12687"/>
        <v>0</v>
      </c>
      <c r="N6514" s="193" t="str">
        <f t="shared" si="12602"/>
        <v>Technics Home Audio</v>
      </c>
      <c r="AA6514" s="193">
        <f t="shared" si="12612"/>
        <v>0</v>
      </c>
      <c r="AB6514" s="193" t="str">
        <f t="shared" ref="AB6514" si="12688">AB$46</f>
        <v>Ryder, Scott</v>
      </c>
    </row>
    <row r="6515" spans="1:28" s="188" customFormat="1" ht="17.399999999999999">
      <c r="A6515" s="193" t="str">
        <f t="shared" si="12608"/>
        <v>Technics Home Audio</v>
      </c>
      <c r="B6515" s="193" t="str">
        <f t="shared" si="12609"/>
        <v>SA055Technics Home Audio</v>
      </c>
      <c r="C6515" s="193" t="str">
        <f t="shared" si="12610"/>
        <v>Technics Home AudioRyder, Scott</v>
      </c>
      <c r="D6515" s="193"/>
      <c r="E6515" s="193"/>
      <c r="F6515" s="193" t="str">
        <f t="shared" si="12611"/>
        <v>Technics Home AudioMonaco, Nick</v>
      </c>
      <c r="G6515" s="193" t="str">
        <f t="shared" ref="G6515:M6515" si="12689">G$47</f>
        <v>Monaco, Nick</v>
      </c>
      <c r="H6515" s="193" t="str">
        <f t="shared" si="12689"/>
        <v>Ryder, Scott</v>
      </c>
      <c r="I6515" s="193" t="str">
        <f t="shared" si="12689"/>
        <v>SA055</v>
      </c>
      <c r="J6515" s="193" t="str">
        <f t="shared" si="12689"/>
        <v>SAM'S CLUB</v>
      </c>
      <c r="K6515" s="193" t="str">
        <f t="shared" si="12689"/>
        <v>all</v>
      </c>
      <c r="L6515" s="193">
        <f t="shared" si="12689"/>
        <v>0</v>
      </c>
      <c r="M6515" s="193">
        <f t="shared" si="12689"/>
        <v>0</v>
      </c>
      <c r="N6515" s="193" t="str">
        <f t="shared" si="12602"/>
        <v>Technics Home Audio</v>
      </c>
      <c r="AA6515" s="193">
        <f t="shared" si="12612"/>
        <v>0</v>
      </c>
      <c r="AB6515" s="193" t="str">
        <f t="shared" ref="AB6515" si="12690">AB$47</f>
        <v>Ryder, Scott</v>
      </c>
    </row>
    <row r="6516" spans="1:28" s="188" customFormat="1" ht="17.399999999999999">
      <c r="A6516" s="193" t="str">
        <f t="shared" si="12608"/>
        <v>Technics Home Audio</v>
      </c>
      <c r="B6516" s="193" t="str">
        <f t="shared" si="12609"/>
        <v>WI160Technics Home Audio</v>
      </c>
      <c r="C6516" s="193" t="str">
        <f t="shared" si="12610"/>
        <v>Technics Home AudioRyder, Scott</v>
      </c>
      <c r="D6516" s="193"/>
      <c r="E6516" s="193"/>
      <c r="F6516" s="193" t="str">
        <f t="shared" si="12611"/>
        <v>Technics Home AudioMonaco, Nick</v>
      </c>
      <c r="G6516" s="193" t="str">
        <f t="shared" ref="G6516:M6516" si="12691">G$48</f>
        <v>Monaco, Nick</v>
      </c>
      <c r="H6516" s="193" t="str">
        <f t="shared" si="12691"/>
        <v>Ryder, Scott</v>
      </c>
      <c r="I6516" s="193" t="str">
        <f t="shared" si="12691"/>
        <v>WI160</v>
      </c>
      <c r="J6516" s="193" t="str">
        <f t="shared" si="12691"/>
        <v>R.C. WILLEY</v>
      </c>
      <c r="K6516" s="193" t="str">
        <f t="shared" si="12691"/>
        <v>all</v>
      </c>
      <c r="L6516" s="193">
        <f t="shared" si="12691"/>
        <v>0</v>
      </c>
      <c r="M6516" s="193">
        <f t="shared" si="12691"/>
        <v>0</v>
      </c>
      <c r="N6516" s="193" t="str">
        <f t="shared" si="12602"/>
        <v>Technics Home Audio</v>
      </c>
      <c r="AA6516" s="193">
        <f t="shared" si="12612"/>
        <v>0</v>
      </c>
      <c r="AB6516" s="193" t="str">
        <f t="shared" ref="AB6516" si="12692">AB$48</f>
        <v>Ryder, Scott</v>
      </c>
    </row>
    <row r="6517" spans="1:28" s="188" customFormat="1" ht="17.399999999999999">
      <c r="A6517" s="193" t="str">
        <f t="shared" si="12608"/>
        <v>Technics Home Audio</v>
      </c>
      <c r="B6517" s="193" t="str">
        <f t="shared" si="12609"/>
        <v>0Technics Home Audio</v>
      </c>
      <c r="C6517" s="193" t="str">
        <f t="shared" si="12610"/>
        <v>Technics Home Audio0</v>
      </c>
      <c r="D6517" s="193"/>
      <c r="E6517" s="193"/>
      <c r="F6517" s="193" t="str">
        <f t="shared" si="12611"/>
        <v>Technics Home Audio0</v>
      </c>
      <c r="G6517" s="193">
        <f t="shared" ref="G6517:M6517" si="12693">G$49</f>
        <v>0</v>
      </c>
      <c r="H6517" s="193">
        <f t="shared" si="12693"/>
        <v>0</v>
      </c>
      <c r="I6517" s="193">
        <f t="shared" si="12693"/>
        <v>0</v>
      </c>
      <c r="J6517" s="193">
        <f t="shared" si="12693"/>
        <v>0</v>
      </c>
      <c r="K6517" s="193">
        <f t="shared" si="12693"/>
        <v>0</v>
      </c>
      <c r="L6517" s="193">
        <f t="shared" si="12693"/>
        <v>0</v>
      </c>
      <c r="M6517" s="193">
        <f t="shared" si="12693"/>
        <v>0</v>
      </c>
      <c r="N6517" s="193" t="str">
        <f t="shared" si="12602"/>
        <v>Technics Home Audio</v>
      </c>
      <c r="AA6517" s="193">
        <f t="shared" si="12612"/>
        <v>0</v>
      </c>
      <c r="AB6517" s="193">
        <f t="shared" ref="AB6517" si="12694">AB$49</f>
        <v>0</v>
      </c>
    </row>
    <row r="6518" spans="1:28" s="188" customFormat="1" ht="17.399999999999999">
      <c r="A6518" s="193" t="str">
        <f t="shared" si="12608"/>
        <v>Technics Home Audio</v>
      </c>
      <c r="B6518" s="193" t="str">
        <f t="shared" si="12609"/>
        <v>0Technics Home Audio</v>
      </c>
      <c r="C6518" s="193" t="str">
        <f t="shared" si="12610"/>
        <v>Technics Home Audio0</v>
      </c>
      <c r="D6518" s="193"/>
      <c r="E6518" s="193"/>
      <c r="F6518" s="193" t="str">
        <f t="shared" si="12611"/>
        <v>Technics Home Audio0</v>
      </c>
      <c r="G6518" s="193">
        <f t="shared" ref="G6518:M6518" si="12695">G$50</f>
        <v>0</v>
      </c>
      <c r="H6518" s="193">
        <f t="shared" si="12695"/>
        <v>0</v>
      </c>
      <c r="I6518" s="193">
        <f t="shared" si="12695"/>
        <v>0</v>
      </c>
      <c r="J6518" s="193">
        <f t="shared" si="12695"/>
        <v>0</v>
      </c>
      <c r="K6518" s="193">
        <f t="shared" si="12695"/>
        <v>0</v>
      </c>
      <c r="L6518" s="193">
        <f t="shared" si="12695"/>
        <v>0</v>
      </c>
      <c r="M6518" s="193">
        <f t="shared" si="12695"/>
        <v>0</v>
      </c>
      <c r="N6518" s="193" t="str">
        <f t="shared" si="12602"/>
        <v>Technics Home Audio</v>
      </c>
      <c r="AA6518" s="193">
        <f t="shared" si="12612"/>
        <v>0</v>
      </c>
      <c r="AB6518" s="193">
        <f t="shared" ref="AB6518" si="12696">AB$50</f>
        <v>0</v>
      </c>
    </row>
    <row r="6519" spans="1:28" s="188" customFormat="1" ht="17.399999999999999">
      <c r="A6519" s="193" t="str">
        <f t="shared" si="12608"/>
        <v>Technics Home Audio</v>
      </c>
      <c r="B6519" s="193" t="str">
        <f t="shared" si="12609"/>
        <v>WA010Technics Home Audio</v>
      </c>
      <c r="C6519" s="193" t="str">
        <f t="shared" si="12610"/>
        <v>Technics Home AudioStrickland, Amy</v>
      </c>
      <c r="D6519" s="193"/>
      <c r="E6519" s="193"/>
      <c r="F6519" s="193" t="str">
        <f t="shared" si="12611"/>
        <v>Technics Home AudioMonaco, Nick</v>
      </c>
      <c r="G6519" s="193" t="str">
        <f t="shared" ref="G6519:M6519" si="12697">G$51</f>
        <v>Monaco, Nick</v>
      </c>
      <c r="H6519" s="193" t="str">
        <f t="shared" si="12697"/>
        <v>Strickland, Amy</v>
      </c>
      <c r="I6519" s="193" t="str">
        <f t="shared" si="12697"/>
        <v>WA010</v>
      </c>
      <c r="J6519" s="193" t="str">
        <f t="shared" si="12697"/>
        <v>WAL-MART</v>
      </c>
      <c r="K6519" s="193" t="str">
        <f t="shared" si="12697"/>
        <v>all</v>
      </c>
      <c r="L6519" s="193">
        <f t="shared" si="12697"/>
        <v>0</v>
      </c>
      <c r="M6519" s="193">
        <f t="shared" si="12697"/>
        <v>0</v>
      </c>
      <c r="N6519" s="193" t="str">
        <f t="shared" si="12602"/>
        <v>Technics Home Audio</v>
      </c>
      <c r="AA6519" s="193">
        <f t="shared" si="12612"/>
        <v>0</v>
      </c>
      <c r="AB6519" s="193" t="str">
        <f t="shared" ref="AB6519" si="12698">AB$51</f>
        <v>Strickland, Amy</v>
      </c>
    </row>
    <row r="6520" spans="1:28" s="188" customFormat="1" ht="17.399999999999999">
      <c r="A6520" s="193" t="str">
        <f t="shared" si="12608"/>
        <v>Technics Home Audio</v>
      </c>
      <c r="B6520" s="193" t="str">
        <f t="shared" si="12609"/>
        <v>WA011Technics Home Audio</v>
      </c>
      <c r="C6520" s="193" t="str">
        <f t="shared" si="12610"/>
        <v>Technics Home AudioStrickland, Amy</v>
      </c>
      <c r="D6520" s="193"/>
      <c r="E6520" s="193"/>
      <c r="F6520" s="193" t="str">
        <f t="shared" si="12611"/>
        <v>Technics Home AudioMonaco, Nick</v>
      </c>
      <c r="G6520" s="193" t="str">
        <f t="shared" ref="G6520:M6520" si="12699">G$52</f>
        <v>Monaco, Nick</v>
      </c>
      <c r="H6520" s="193" t="str">
        <f t="shared" si="12699"/>
        <v>Strickland, Amy</v>
      </c>
      <c r="I6520" s="193" t="str">
        <f t="shared" si="12699"/>
        <v>WA011</v>
      </c>
      <c r="J6520" s="193" t="str">
        <f t="shared" si="12699"/>
        <v>WAL-MART STORES, INC (VDF)</v>
      </c>
      <c r="K6520" s="193" t="str">
        <f t="shared" si="12699"/>
        <v>all</v>
      </c>
      <c r="L6520" s="193">
        <f t="shared" si="12699"/>
        <v>0</v>
      </c>
      <c r="M6520" s="193">
        <f t="shared" si="12699"/>
        <v>0</v>
      </c>
      <c r="N6520" s="193" t="str">
        <f t="shared" si="12602"/>
        <v>Technics Home Audio</v>
      </c>
      <c r="AA6520" s="193">
        <f t="shared" si="12612"/>
        <v>0</v>
      </c>
      <c r="AB6520" s="193" t="str">
        <f t="shared" ref="AB6520" si="12700">AB$52</f>
        <v>Strickland, Amy</v>
      </c>
    </row>
    <row r="6521" spans="1:28" s="188" customFormat="1" ht="17.399999999999999">
      <c r="A6521" s="193" t="str">
        <f t="shared" si="12608"/>
        <v>Technics Home Audio</v>
      </c>
      <c r="B6521" s="193" t="str">
        <f t="shared" si="12609"/>
        <v>0Technics Home Audio</v>
      </c>
      <c r="C6521" s="193" t="str">
        <f t="shared" si="12610"/>
        <v>Technics Home Audio0</v>
      </c>
      <c r="D6521" s="193"/>
      <c r="E6521" s="193"/>
      <c r="F6521" s="193" t="str">
        <f t="shared" si="12611"/>
        <v>Technics Home Audio0</v>
      </c>
      <c r="G6521" s="193">
        <f t="shared" ref="G6521:M6521" si="12701">G$53</f>
        <v>0</v>
      </c>
      <c r="H6521" s="193">
        <f t="shared" si="12701"/>
        <v>0</v>
      </c>
      <c r="I6521" s="193">
        <f t="shared" si="12701"/>
        <v>0</v>
      </c>
      <c r="J6521" s="193">
        <f t="shared" si="12701"/>
        <v>0</v>
      </c>
      <c r="K6521" s="193">
        <f t="shared" si="12701"/>
        <v>0</v>
      </c>
      <c r="L6521" s="193">
        <f t="shared" si="12701"/>
        <v>0</v>
      </c>
      <c r="M6521" s="193">
        <f t="shared" si="12701"/>
        <v>0</v>
      </c>
      <c r="N6521" s="193" t="str">
        <f t="shared" si="12602"/>
        <v>Technics Home Audio</v>
      </c>
      <c r="AA6521" s="193">
        <f t="shared" si="12612"/>
        <v>0</v>
      </c>
      <c r="AB6521" s="193">
        <f t="shared" ref="AB6521" si="12702">AB$53</f>
        <v>0</v>
      </c>
    </row>
    <row r="6522" spans="1:28" s="188" customFormat="1" ht="17.399999999999999">
      <c r="A6522" s="193" t="str">
        <f t="shared" si="12608"/>
        <v>Technics Home Audio</v>
      </c>
      <c r="B6522" s="193" t="str">
        <f t="shared" si="12609"/>
        <v>0Technics Home Audio</v>
      </c>
      <c r="C6522" s="193" t="str">
        <f t="shared" si="12610"/>
        <v>Technics Home Audio0</v>
      </c>
      <c r="D6522" s="193"/>
      <c r="E6522" s="193"/>
      <c r="F6522" s="193" t="str">
        <f t="shared" si="12611"/>
        <v>Technics Home Audio0</v>
      </c>
      <c r="G6522" s="193">
        <f t="shared" ref="G6522:M6522" si="12703">G$54</f>
        <v>0</v>
      </c>
      <c r="H6522" s="193">
        <f t="shared" si="12703"/>
        <v>0</v>
      </c>
      <c r="I6522" s="193">
        <f t="shared" si="12703"/>
        <v>0</v>
      </c>
      <c r="J6522" s="193">
        <f t="shared" si="12703"/>
        <v>0</v>
      </c>
      <c r="K6522" s="193">
        <f t="shared" si="12703"/>
        <v>0</v>
      </c>
      <c r="L6522" s="193">
        <f t="shared" si="12703"/>
        <v>0</v>
      </c>
      <c r="M6522" s="193">
        <f t="shared" si="12703"/>
        <v>0</v>
      </c>
      <c r="N6522" s="193" t="str">
        <f t="shared" si="12602"/>
        <v>Technics Home Audio</v>
      </c>
      <c r="AA6522" s="193">
        <f t="shared" si="12612"/>
        <v>0</v>
      </c>
      <c r="AB6522" s="193">
        <f t="shared" ref="AB6522" si="12704">AB$54</f>
        <v>0</v>
      </c>
    </row>
    <row r="6523" spans="1:28" s="188" customFormat="1" ht="17.399999999999999">
      <c r="A6523" s="193" t="str">
        <f t="shared" si="12608"/>
        <v>Technics Home Audio</v>
      </c>
      <c r="B6523" s="193" t="str">
        <f t="shared" si="12609"/>
        <v>TA001Technics Home Audio</v>
      </c>
      <c r="C6523" s="193" t="str">
        <f t="shared" si="12610"/>
        <v>Technics Home AudioSweeney, Danielle</v>
      </c>
      <c r="D6523" s="193"/>
      <c r="E6523" s="193"/>
      <c r="F6523" s="193" t="str">
        <f t="shared" si="12611"/>
        <v>Technics Home AudioMonaco, Nick</v>
      </c>
      <c r="G6523" s="193" t="str">
        <f t="shared" ref="G6523:M6523" si="12705">G$55</f>
        <v>Monaco, Nick</v>
      </c>
      <c r="H6523" s="193" t="str">
        <f t="shared" si="12705"/>
        <v>Sweeney, Danielle</v>
      </c>
      <c r="I6523" s="193" t="str">
        <f t="shared" si="12705"/>
        <v>TA001</v>
      </c>
      <c r="J6523" s="193" t="str">
        <f t="shared" si="12705"/>
        <v>TARGET CORPORATION</v>
      </c>
      <c r="K6523" s="193" t="str">
        <f t="shared" si="12705"/>
        <v>all</v>
      </c>
      <c r="L6523" s="193" t="str">
        <f t="shared" si="12705"/>
        <v>Signature Sales</v>
      </c>
      <c r="M6523" s="193" t="str">
        <f t="shared" si="12705"/>
        <v>Beauty</v>
      </c>
      <c r="N6523" s="193" t="str">
        <f t="shared" si="12602"/>
        <v>Technics Home Audio</v>
      </c>
      <c r="AA6523" s="193">
        <f t="shared" si="12612"/>
        <v>0</v>
      </c>
      <c r="AB6523" s="193" t="str">
        <f t="shared" ref="AB6523" si="12706">AB$55</f>
        <v>Sweeney, Danielle</v>
      </c>
    </row>
    <row r="6524" spans="1:28" s="188" customFormat="1" ht="17.399999999999999">
      <c r="A6524" s="193" t="str">
        <f t="shared" si="12608"/>
        <v>Technics Home Audio</v>
      </c>
      <c r="B6524" s="193" t="str">
        <f t="shared" si="12609"/>
        <v>TA004Technics Home Audio</v>
      </c>
      <c r="C6524" s="193" t="str">
        <f t="shared" si="12610"/>
        <v>Technics Home AudioSweeney, Danielle</v>
      </c>
      <c r="D6524" s="193"/>
      <c r="E6524" s="193"/>
      <c r="F6524" s="193" t="str">
        <f t="shared" si="12611"/>
        <v>Technics Home AudioMonaco, Nick</v>
      </c>
      <c r="G6524" s="193" t="str">
        <f t="shared" ref="G6524:M6524" si="12707">G$56</f>
        <v>Monaco, Nick</v>
      </c>
      <c r="H6524" s="193" t="str">
        <f t="shared" si="12707"/>
        <v>Sweeney, Danielle</v>
      </c>
      <c r="I6524" s="193" t="str">
        <f t="shared" si="12707"/>
        <v>TA004</v>
      </c>
      <c r="J6524" s="193" t="str">
        <f t="shared" si="12707"/>
        <v>TARGET NORTHERN OPERATIONS (VDF)</v>
      </c>
      <c r="K6524" s="193" t="str">
        <f t="shared" si="12707"/>
        <v>all</v>
      </c>
      <c r="L6524" s="193" t="str">
        <f t="shared" si="12707"/>
        <v>Signature Sales</v>
      </c>
      <c r="M6524" s="193" t="str">
        <f t="shared" si="12707"/>
        <v>Beauty</v>
      </c>
      <c r="N6524" s="193" t="str">
        <f t="shared" si="12602"/>
        <v>Technics Home Audio</v>
      </c>
      <c r="AA6524" s="193">
        <f t="shared" si="12612"/>
        <v>0</v>
      </c>
      <c r="AB6524" s="193" t="str">
        <f t="shared" ref="AB6524" si="12708">AB$56</f>
        <v>Sweeney, Danielle</v>
      </c>
    </row>
    <row r="6525" spans="1:28" s="188" customFormat="1" ht="17.399999999999999">
      <c r="A6525" s="193" t="str">
        <f t="shared" si="12608"/>
        <v>Technics Home Audio</v>
      </c>
      <c r="B6525" s="193" t="str">
        <f t="shared" si="12609"/>
        <v>0Technics Home Audio</v>
      </c>
      <c r="C6525" s="193" t="str">
        <f t="shared" si="12610"/>
        <v>Technics Home Audio0</v>
      </c>
      <c r="D6525" s="193"/>
      <c r="E6525" s="193"/>
      <c r="F6525" s="193" t="str">
        <f t="shared" si="12611"/>
        <v>Technics Home Audio0</v>
      </c>
      <c r="G6525" s="193">
        <f t="shared" ref="G6525:M6525" si="12709">G$57</f>
        <v>0</v>
      </c>
      <c r="H6525" s="193">
        <f t="shared" si="12709"/>
        <v>0</v>
      </c>
      <c r="I6525" s="193">
        <f t="shared" si="12709"/>
        <v>0</v>
      </c>
      <c r="J6525" s="193">
        <f t="shared" si="12709"/>
        <v>0</v>
      </c>
      <c r="K6525" s="193">
        <f t="shared" si="12709"/>
        <v>0</v>
      </c>
      <c r="L6525" s="193">
        <f t="shared" si="12709"/>
        <v>0</v>
      </c>
      <c r="M6525" s="193">
        <f t="shared" si="12709"/>
        <v>0</v>
      </c>
      <c r="N6525" s="193" t="str">
        <f t="shared" si="12602"/>
        <v>Technics Home Audio</v>
      </c>
      <c r="AA6525" s="193">
        <f t="shared" si="12612"/>
        <v>0</v>
      </c>
      <c r="AB6525" s="193">
        <f t="shared" ref="AB6525" si="12710">AB$57</f>
        <v>0</v>
      </c>
    </row>
    <row r="6526" spans="1:28" s="188" customFormat="1" ht="17.399999999999999">
      <c r="A6526" s="193" t="str">
        <f t="shared" si="12608"/>
        <v>Technics Home Audio</v>
      </c>
      <c r="B6526" s="193" t="str">
        <f t="shared" si="12609"/>
        <v>0Technics Home Audio</v>
      </c>
      <c r="C6526" s="193" t="str">
        <f t="shared" si="12610"/>
        <v>Technics Home Audio0</v>
      </c>
      <c r="D6526" s="193"/>
      <c r="E6526" s="193"/>
      <c r="F6526" s="193" t="str">
        <f t="shared" si="12611"/>
        <v>Technics Home Audio0</v>
      </c>
      <c r="G6526" s="193">
        <f t="shared" ref="G6526:M6526" si="12711">G$58</f>
        <v>0</v>
      </c>
      <c r="H6526" s="193">
        <f t="shared" si="12711"/>
        <v>0</v>
      </c>
      <c r="I6526" s="193">
        <f t="shared" si="12711"/>
        <v>0</v>
      </c>
      <c r="J6526" s="193">
        <f t="shared" si="12711"/>
        <v>0</v>
      </c>
      <c r="K6526" s="193">
        <f t="shared" si="12711"/>
        <v>0</v>
      </c>
      <c r="L6526" s="193">
        <f t="shared" si="12711"/>
        <v>0</v>
      </c>
      <c r="M6526" s="193">
        <f t="shared" si="12711"/>
        <v>0</v>
      </c>
      <c r="N6526" s="193" t="str">
        <f t="shared" si="12602"/>
        <v>Technics Home Audio</v>
      </c>
      <c r="AA6526" s="193">
        <f t="shared" si="12612"/>
        <v>0</v>
      </c>
      <c r="AB6526" s="193">
        <f t="shared" ref="AB6526" si="12712">AB$58</f>
        <v>0</v>
      </c>
    </row>
    <row r="6527" spans="1:28" s="188" customFormat="1" ht="17.399999999999999">
      <c r="A6527" s="193" t="str">
        <f t="shared" si="12608"/>
        <v>Technics Home Audio</v>
      </c>
      <c r="B6527" s="193" t="str">
        <f t="shared" si="12609"/>
        <v>0Technics Home Audio</v>
      </c>
      <c r="C6527" s="193" t="str">
        <f t="shared" si="12610"/>
        <v>Technics Home Audio0</v>
      </c>
      <c r="D6527" s="193"/>
      <c r="E6527" s="193"/>
      <c r="F6527" s="193" t="str">
        <f t="shared" si="12611"/>
        <v>Technics Home Audio0</v>
      </c>
      <c r="G6527" s="193">
        <f t="shared" ref="G6527:M6527" si="12713">G$59</f>
        <v>0</v>
      </c>
      <c r="H6527" s="193">
        <f t="shared" si="12713"/>
        <v>0</v>
      </c>
      <c r="I6527" s="193">
        <f t="shared" si="12713"/>
        <v>0</v>
      </c>
      <c r="J6527" s="193">
        <f t="shared" si="12713"/>
        <v>0</v>
      </c>
      <c r="K6527" s="193">
        <f t="shared" si="12713"/>
        <v>0</v>
      </c>
      <c r="L6527" s="193">
        <f t="shared" si="12713"/>
        <v>0</v>
      </c>
      <c r="M6527" s="193">
        <f t="shared" si="12713"/>
        <v>0</v>
      </c>
      <c r="N6527" s="193" t="str">
        <f t="shared" si="12602"/>
        <v>Technics Home Audio</v>
      </c>
      <c r="AA6527" s="193">
        <f t="shared" si="12612"/>
        <v>0</v>
      </c>
      <c r="AB6527" s="193">
        <f t="shared" ref="AB6527" si="12714">AB$59</f>
        <v>0</v>
      </c>
    </row>
    <row r="6528" spans="1:28" s="188" customFormat="1" ht="17.399999999999999">
      <c r="A6528" s="193" t="str">
        <f t="shared" si="12608"/>
        <v>Technics Home Audio</v>
      </c>
      <c r="B6528" s="193" t="str">
        <f t="shared" si="12609"/>
        <v>AR602Technics Home Audio</v>
      </c>
      <c r="C6528" s="193" t="str">
        <f t="shared" si="12610"/>
        <v>Technics Home AudioAltman, Andrea</v>
      </c>
      <c r="D6528" s="193"/>
      <c r="E6528" s="193"/>
      <c r="F6528" s="193" t="str">
        <f t="shared" si="12611"/>
        <v>Technics Home AudioLong, Kristin</v>
      </c>
      <c r="G6528" s="193" t="str">
        <f t="shared" ref="G6528:M6528" si="12715">G$60</f>
        <v>Long, Kristin</v>
      </c>
      <c r="H6528" s="193" t="str">
        <f t="shared" si="12715"/>
        <v>Altman, Andrea</v>
      </c>
      <c r="I6528" s="193" t="str">
        <f t="shared" si="12715"/>
        <v>AR602</v>
      </c>
      <c r="J6528" s="193" t="str">
        <f t="shared" si="12715"/>
        <v>ARLINGTON CAMERA INC</v>
      </c>
      <c r="K6528" s="193" t="str">
        <f t="shared" si="12715"/>
        <v>all</v>
      </c>
      <c r="L6528" s="193">
        <f t="shared" si="12715"/>
        <v>0</v>
      </c>
      <c r="M6528" s="193">
        <f t="shared" si="12715"/>
        <v>0</v>
      </c>
      <c r="N6528" s="193" t="str">
        <f t="shared" si="12602"/>
        <v>Technics Home Audio</v>
      </c>
      <c r="AA6528" s="193">
        <f t="shared" si="12612"/>
        <v>0</v>
      </c>
      <c r="AB6528" s="193" t="str">
        <f t="shared" ref="AB6528" si="12716">AB$60</f>
        <v>Altman, Andrea</v>
      </c>
    </row>
    <row r="6529" spans="1:28" s="188" customFormat="1" ht="17.399999999999999">
      <c r="A6529" s="193" t="str">
        <f t="shared" si="12608"/>
        <v>Technics Home Audio</v>
      </c>
      <c r="B6529" s="193" t="str">
        <f t="shared" si="12609"/>
        <v>B0466Technics Home Audio</v>
      </c>
      <c r="C6529" s="193" t="str">
        <f t="shared" si="12610"/>
        <v>Technics Home AudioAltman, Andrea</v>
      </c>
      <c r="D6529" s="193"/>
      <c r="E6529" s="193"/>
      <c r="F6529" s="193" t="str">
        <f t="shared" si="12611"/>
        <v>Technics Home AudioLong, Kristin</v>
      </c>
      <c r="G6529" s="193" t="str">
        <f t="shared" ref="G6529:M6529" si="12717">G$61</f>
        <v>Long, Kristin</v>
      </c>
      <c r="H6529" s="193" t="str">
        <f t="shared" si="12717"/>
        <v>Altman, Andrea</v>
      </c>
      <c r="I6529" s="193" t="str">
        <f t="shared" si="12717"/>
        <v>B0466</v>
      </c>
      <c r="J6529" s="193" t="str">
        <f t="shared" si="12717"/>
        <v>VIDEOTEX SYSTEMS INC.( PY#55224)</v>
      </c>
      <c r="K6529" s="193" t="str">
        <f t="shared" si="12717"/>
        <v>all</v>
      </c>
      <c r="L6529" s="193">
        <f t="shared" si="12717"/>
        <v>0</v>
      </c>
      <c r="M6529" s="193">
        <f t="shared" si="12717"/>
        <v>0</v>
      </c>
      <c r="N6529" s="193" t="str">
        <f t="shared" si="12602"/>
        <v>Technics Home Audio</v>
      </c>
      <c r="AA6529" s="193">
        <f t="shared" si="12612"/>
        <v>0</v>
      </c>
      <c r="AB6529" s="193" t="str">
        <f t="shared" ref="AB6529" si="12718">AB$61</f>
        <v>Altman, Andrea</v>
      </c>
    </row>
    <row r="6530" spans="1:28" s="188" customFormat="1" ht="17.399999999999999">
      <c r="A6530" s="193" t="str">
        <f t="shared" si="12608"/>
        <v>Technics Home Audio</v>
      </c>
      <c r="B6530" s="193" t="str">
        <f t="shared" si="12609"/>
        <v>B0667Technics Home Audio</v>
      </c>
      <c r="C6530" s="193" t="str">
        <f t="shared" si="12610"/>
        <v>Technics Home AudioAltman, Andrea</v>
      </c>
      <c r="D6530" s="193"/>
      <c r="E6530" s="193"/>
      <c r="F6530" s="193" t="str">
        <f t="shared" si="12611"/>
        <v>Technics Home AudioLong, Kristin</v>
      </c>
      <c r="G6530" s="193" t="str">
        <f t="shared" ref="G6530:M6530" si="12719">G$62</f>
        <v>Long, Kristin</v>
      </c>
      <c r="H6530" s="193" t="str">
        <f t="shared" si="12719"/>
        <v>Altman, Andrea</v>
      </c>
      <c r="I6530" s="193" t="str">
        <f t="shared" si="12719"/>
        <v>B0667</v>
      </c>
      <c r="J6530" s="193" t="str">
        <f t="shared" si="12719"/>
        <v>OMEGA BROADCAST GROUP( PY#69636)</v>
      </c>
      <c r="K6530" s="193" t="str">
        <f t="shared" si="12719"/>
        <v>all</v>
      </c>
      <c r="L6530" s="193">
        <f t="shared" si="12719"/>
        <v>0</v>
      </c>
      <c r="M6530" s="193">
        <f t="shared" si="12719"/>
        <v>0</v>
      </c>
      <c r="N6530" s="193" t="str">
        <f t="shared" si="12602"/>
        <v>Technics Home Audio</v>
      </c>
      <c r="AA6530" s="193">
        <f t="shared" si="12612"/>
        <v>0</v>
      </c>
      <c r="AB6530" s="193" t="str">
        <f t="shared" ref="AB6530" si="12720">AB$62</f>
        <v>Altman, Andrea</v>
      </c>
    </row>
    <row r="6531" spans="1:28" s="188" customFormat="1" ht="17.399999999999999">
      <c r="A6531" s="193" t="str">
        <f t="shared" si="12608"/>
        <v>Technics Home Audio</v>
      </c>
      <c r="B6531" s="193" t="str">
        <f t="shared" si="12609"/>
        <v>B0815Technics Home Audio</v>
      </c>
      <c r="C6531" s="193" t="str">
        <f t="shared" si="12610"/>
        <v>Technics Home AudioAltman, Andrea</v>
      </c>
      <c r="D6531" s="193"/>
      <c r="E6531" s="193"/>
      <c r="F6531" s="193" t="str">
        <f t="shared" si="12611"/>
        <v>Technics Home AudioLong, Kristin</v>
      </c>
      <c r="G6531" s="193" t="str">
        <f t="shared" ref="G6531:M6531" si="12721">G$63</f>
        <v>Long, Kristin</v>
      </c>
      <c r="H6531" s="193" t="str">
        <f t="shared" si="12721"/>
        <v>Altman, Andrea</v>
      </c>
      <c r="I6531" s="193" t="str">
        <f t="shared" si="12721"/>
        <v>B0815</v>
      </c>
      <c r="J6531" s="193" t="str">
        <f t="shared" si="12721"/>
        <v>TEXAS MEDIA SYSTEMS, INC( PY#106335</v>
      </c>
      <c r="K6531" s="193" t="str">
        <f t="shared" si="12721"/>
        <v>all</v>
      </c>
      <c r="L6531" s="193">
        <f t="shared" si="12721"/>
        <v>0</v>
      </c>
      <c r="M6531" s="193">
        <f t="shared" si="12721"/>
        <v>0</v>
      </c>
      <c r="N6531" s="193" t="str">
        <f t="shared" si="12602"/>
        <v>Technics Home Audio</v>
      </c>
      <c r="AA6531" s="193">
        <f t="shared" si="12612"/>
        <v>0</v>
      </c>
      <c r="AB6531" s="193" t="str">
        <f t="shared" ref="AB6531" si="12722">AB$63</f>
        <v>Altman, Andrea</v>
      </c>
    </row>
    <row r="6532" spans="1:28" s="188" customFormat="1" ht="17.399999999999999">
      <c r="A6532" s="193" t="str">
        <f t="shared" si="12608"/>
        <v>Technics Home Audio</v>
      </c>
      <c r="B6532" s="193" t="str">
        <f t="shared" si="12609"/>
        <v>CA024Technics Home Audio</v>
      </c>
      <c r="C6532" s="193" t="str">
        <f t="shared" si="12610"/>
        <v>Technics Home AudioAltman, Andrea</v>
      </c>
      <c r="D6532" s="193"/>
      <c r="E6532" s="193"/>
      <c r="F6532" s="193" t="str">
        <f t="shared" si="12611"/>
        <v>Technics Home AudioLong, Kristin</v>
      </c>
      <c r="G6532" s="193" t="str">
        <f t="shared" ref="G6532:M6532" si="12723">G$64</f>
        <v>Long, Kristin</v>
      </c>
      <c r="H6532" s="193" t="str">
        <f t="shared" si="12723"/>
        <v>Altman, Andrea</v>
      </c>
      <c r="I6532" s="193" t="str">
        <f t="shared" si="12723"/>
        <v>CA024</v>
      </c>
      <c r="J6532" s="193" t="str">
        <f t="shared" si="12723"/>
        <v>CAMCOR INC</v>
      </c>
      <c r="K6532" s="193" t="str">
        <f t="shared" si="12723"/>
        <v>all</v>
      </c>
      <c r="L6532" s="193">
        <f t="shared" si="12723"/>
        <v>0</v>
      </c>
      <c r="M6532" s="193">
        <f t="shared" si="12723"/>
        <v>0</v>
      </c>
      <c r="N6532" s="193" t="str">
        <f t="shared" si="12602"/>
        <v>Technics Home Audio</v>
      </c>
      <c r="AA6532" s="193">
        <f t="shared" si="12612"/>
        <v>0</v>
      </c>
      <c r="AB6532" s="193" t="str">
        <f t="shared" ref="AB6532" si="12724">AB$64</f>
        <v>Altman, Andrea</v>
      </c>
    </row>
    <row r="6533" spans="1:28" s="188" customFormat="1" ht="17.399999999999999">
      <c r="A6533" s="193" t="str">
        <f t="shared" si="12608"/>
        <v>Technics Home Audio</v>
      </c>
      <c r="B6533" s="193" t="str">
        <f t="shared" si="12609"/>
        <v>CA977Technics Home Audio</v>
      </c>
      <c r="C6533" s="193" t="str">
        <f t="shared" si="12610"/>
        <v>Technics Home AudioAltman, Andrea</v>
      </c>
      <c r="D6533" s="193"/>
      <c r="E6533" s="193"/>
      <c r="F6533" s="193" t="str">
        <f t="shared" si="12611"/>
        <v>Technics Home AudioLong, Kristin</v>
      </c>
      <c r="G6533" s="193" t="str">
        <f t="shared" ref="G6533:M6533" si="12725">G$65</f>
        <v>Long, Kristin</v>
      </c>
      <c r="H6533" s="193" t="str">
        <f t="shared" si="12725"/>
        <v>Altman, Andrea</v>
      </c>
      <c r="I6533" s="193" t="str">
        <f t="shared" si="12725"/>
        <v>CA977</v>
      </c>
      <c r="J6533" s="193" t="str">
        <f t="shared" si="12725"/>
        <v>CAMERA RENTAL CO</v>
      </c>
      <c r="K6533" s="193" t="str">
        <f t="shared" si="12725"/>
        <v>all</v>
      </c>
      <c r="L6533" s="193">
        <f t="shared" si="12725"/>
        <v>0</v>
      </c>
      <c r="M6533" s="193">
        <f t="shared" si="12725"/>
        <v>0</v>
      </c>
      <c r="N6533" s="193" t="str">
        <f t="shared" si="12602"/>
        <v>Technics Home Audio</v>
      </c>
      <c r="AA6533" s="193">
        <f t="shared" si="12612"/>
        <v>0</v>
      </c>
      <c r="AB6533" s="193" t="str">
        <f t="shared" ref="AB6533" si="12726">AB$65</f>
        <v>Altman, Andrea</v>
      </c>
    </row>
    <row r="6534" spans="1:28" s="188" customFormat="1" ht="17.399999999999999">
      <c r="A6534" s="193" t="str">
        <f t="shared" si="12608"/>
        <v>Technics Home Audio</v>
      </c>
      <c r="B6534" s="193" t="str">
        <f t="shared" si="12609"/>
        <v>CA978Technics Home Audio</v>
      </c>
      <c r="C6534" s="193" t="str">
        <f t="shared" si="12610"/>
        <v>Technics Home AudioAltman, Andrea</v>
      </c>
      <c r="D6534" s="193"/>
      <c r="E6534" s="193"/>
      <c r="F6534" s="193" t="str">
        <f t="shared" si="12611"/>
        <v>Technics Home AudioLong, Kristin</v>
      </c>
      <c r="G6534" s="193" t="str">
        <f t="shared" ref="G6534:M6534" si="12727">G$66</f>
        <v>Long, Kristin</v>
      </c>
      <c r="H6534" s="193" t="str">
        <f t="shared" si="12727"/>
        <v>Altman, Andrea</v>
      </c>
      <c r="I6534" s="193" t="str">
        <f t="shared" si="12727"/>
        <v>CA978</v>
      </c>
      <c r="J6534" s="193" t="str">
        <f t="shared" si="12727"/>
        <v>CAMERA EXCHANGE INC, THE</v>
      </c>
      <c r="K6534" s="193" t="str">
        <f t="shared" si="12727"/>
        <v>all</v>
      </c>
      <c r="L6534" s="193">
        <f t="shared" si="12727"/>
        <v>0</v>
      </c>
      <c r="M6534" s="193">
        <f t="shared" si="12727"/>
        <v>0</v>
      </c>
      <c r="N6534" s="193" t="str">
        <f t="shared" si="12602"/>
        <v>Technics Home Audio</v>
      </c>
      <c r="AA6534" s="193">
        <f t="shared" si="12612"/>
        <v>0</v>
      </c>
      <c r="AB6534" s="193" t="str">
        <f t="shared" ref="AB6534" si="12728">AB$66</f>
        <v>Altman, Andrea</v>
      </c>
    </row>
    <row r="6535" spans="1:28" s="188" customFormat="1" ht="17.399999999999999">
      <c r="A6535" s="193" t="str">
        <f t="shared" si="12608"/>
        <v>Technics Home Audio</v>
      </c>
      <c r="B6535" s="193" t="str">
        <f t="shared" si="12609"/>
        <v>CO153Technics Home Audio</v>
      </c>
      <c r="C6535" s="193" t="str">
        <f t="shared" si="12610"/>
        <v>Technics Home AudioAltman, Andrea</v>
      </c>
      <c r="D6535" s="193"/>
      <c r="E6535" s="193"/>
      <c r="F6535" s="193" t="str">
        <f t="shared" si="12611"/>
        <v>Technics Home AudioLong, Kristin</v>
      </c>
      <c r="G6535" s="193" t="str">
        <f t="shared" ref="G6535:M6535" si="12729">G$67</f>
        <v>Long, Kristin</v>
      </c>
      <c r="H6535" s="193" t="str">
        <f t="shared" si="12729"/>
        <v>Altman, Andrea</v>
      </c>
      <c r="I6535" s="193" t="str">
        <f t="shared" si="12729"/>
        <v>CO153</v>
      </c>
      <c r="J6535" s="193" t="str">
        <f t="shared" si="12729"/>
        <v>COLONIAL PHOTO &amp; HOBBY, INC</v>
      </c>
      <c r="K6535" s="193" t="str">
        <f t="shared" si="12729"/>
        <v>all</v>
      </c>
      <c r="L6535" s="193">
        <f t="shared" si="12729"/>
        <v>0</v>
      </c>
      <c r="M6535" s="193">
        <f t="shared" si="12729"/>
        <v>0</v>
      </c>
      <c r="N6535" s="193" t="str">
        <f t="shared" si="12602"/>
        <v>Technics Home Audio</v>
      </c>
      <c r="AA6535" s="193">
        <f t="shared" si="12612"/>
        <v>0</v>
      </c>
      <c r="AB6535" s="193" t="str">
        <f t="shared" ref="AB6535" si="12730">AB$67</f>
        <v>Altman, Andrea</v>
      </c>
    </row>
    <row r="6536" spans="1:28" s="188" customFormat="1" ht="17.399999999999999">
      <c r="A6536" s="193" t="str">
        <f t="shared" si="12608"/>
        <v>Technics Home Audio</v>
      </c>
      <c r="B6536" s="193" t="str">
        <f t="shared" si="12609"/>
        <v>CR785Technics Home Audio</v>
      </c>
      <c r="C6536" s="193" t="str">
        <f t="shared" si="12610"/>
        <v>Technics Home AudioAltman, Andrea</v>
      </c>
      <c r="D6536" s="193"/>
      <c r="E6536" s="193"/>
      <c r="F6536" s="193" t="str">
        <f t="shared" si="12611"/>
        <v>Technics Home AudioLong, Kristin</v>
      </c>
      <c r="G6536" s="193" t="str">
        <f t="shared" ref="G6536:M6536" si="12731">G$68</f>
        <v>Long, Kristin</v>
      </c>
      <c r="H6536" s="193" t="str">
        <f t="shared" si="12731"/>
        <v>Altman, Andrea</v>
      </c>
      <c r="I6536" s="193" t="str">
        <f t="shared" si="12731"/>
        <v>CR785</v>
      </c>
      <c r="J6536" s="193" t="str">
        <f t="shared" si="12731"/>
        <v>CREVE COUER</v>
      </c>
      <c r="K6536" s="193" t="str">
        <f t="shared" si="12731"/>
        <v>all</v>
      </c>
      <c r="L6536" s="193">
        <f t="shared" si="12731"/>
        <v>0</v>
      </c>
      <c r="M6536" s="193">
        <f t="shared" si="12731"/>
        <v>0</v>
      </c>
      <c r="N6536" s="193" t="str">
        <f t="shared" ref="N6536:N6599" si="12732">A6536</f>
        <v>Technics Home Audio</v>
      </c>
      <c r="AA6536" s="193">
        <f t="shared" si="12612"/>
        <v>0</v>
      </c>
      <c r="AB6536" s="193" t="str">
        <f t="shared" ref="AB6536" si="12733">AB$68</f>
        <v>Altman, Andrea</v>
      </c>
    </row>
    <row r="6537" spans="1:28" s="188" customFormat="1" ht="17.399999999999999">
      <c r="A6537" s="193" t="str">
        <f t="shared" si="12608"/>
        <v>Technics Home Audio</v>
      </c>
      <c r="B6537" s="193" t="str">
        <f t="shared" si="12609"/>
        <v>PH522Technics Home Audio</v>
      </c>
      <c r="C6537" s="193" t="str">
        <f t="shared" si="12610"/>
        <v>Technics Home AudioAltman, Andrea</v>
      </c>
      <c r="D6537" s="193"/>
      <c r="E6537" s="193"/>
      <c r="F6537" s="193" t="str">
        <f t="shared" si="12611"/>
        <v>Technics Home AudioLong, Kristin</v>
      </c>
      <c r="G6537" s="193" t="str">
        <f t="shared" ref="G6537:M6537" si="12734">G$69</f>
        <v>Long, Kristin</v>
      </c>
      <c r="H6537" s="193" t="str">
        <f t="shared" si="12734"/>
        <v>Altman, Andrea</v>
      </c>
      <c r="I6537" s="193" t="str">
        <f t="shared" si="12734"/>
        <v>PH522</v>
      </c>
      <c r="J6537" s="193" t="str">
        <f t="shared" si="12734"/>
        <v>PHOTO TECHNOLOGIES</v>
      </c>
      <c r="K6537" s="193" t="str">
        <f t="shared" si="12734"/>
        <v>all</v>
      </c>
      <c r="L6537" s="193">
        <f t="shared" si="12734"/>
        <v>0</v>
      </c>
      <c r="M6537" s="193">
        <f t="shared" si="12734"/>
        <v>0</v>
      </c>
      <c r="N6537" s="193" t="str">
        <f t="shared" si="12732"/>
        <v>Technics Home Audio</v>
      </c>
      <c r="AA6537" s="193">
        <f t="shared" si="12612"/>
        <v>0</v>
      </c>
      <c r="AB6537" s="193" t="str">
        <f t="shared" ref="AB6537" si="12735">AB$69</f>
        <v>Altman, Andrea</v>
      </c>
    </row>
    <row r="6538" spans="1:28" s="188" customFormat="1" ht="17.399999999999999">
      <c r="A6538" s="193" t="str">
        <f t="shared" si="12608"/>
        <v>Technics Home Audio</v>
      </c>
      <c r="B6538" s="193" t="str">
        <f t="shared" si="12609"/>
        <v>PR971Technics Home Audio</v>
      </c>
      <c r="C6538" s="193" t="str">
        <f t="shared" si="12610"/>
        <v>Technics Home AudioAltman, Andrea</v>
      </c>
      <c r="D6538" s="193"/>
      <c r="E6538" s="193"/>
      <c r="F6538" s="193" t="str">
        <f t="shared" si="12611"/>
        <v>Technics Home AudioLong, Kristin</v>
      </c>
      <c r="G6538" s="193" t="str">
        <f t="shared" ref="G6538:M6538" si="12736">G$70</f>
        <v>Long, Kristin</v>
      </c>
      <c r="H6538" s="193" t="str">
        <f t="shared" si="12736"/>
        <v>Altman, Andrea</v>
      </c>
      <c r="I6538" s="193" t="str">
        <f t="shared" si="12736"/>
        <v>PR971</v>
      </c>
      <c r="J6538" s="193" t="str">
        <f t="shared" si="12736"/>
        <v>PRECISION CAMERA LP</v>
      </c>
      <c r="K6538" s="193" t="str">
        <f t="shared" si="12736"/>
        <v>all</v>
      </c>
      <c r="L6538" s="193">
        <f t="shared" si="12736"/>
        <v>0</v>
      </c>
      <c r="M6538" s="193">
        <f t="shared" si="12736"/>
        <v>0</v>
      </c>
      <c r="N6538" s="193" t="str">
        <f t="shared" si="12732"/>
        <v>Technics Home Audio</v>
      </c>
      <c r="AA6538" s="193">
        <f t="shared" si="12612"/>
        <v>0</v>
      </c>
      <c r="AB6538" s="193" t="str">
        <f t="shared" ref="AB6538" si="12737">AB$70</f>
        <v>Altman, Andrea</v>
      </c>
    </row>
    <row r="6539" spans="1:28" s="188" customFormat="1" ht="17.399999999999999">
      <c r="A6539" s="193" t="str">
        <f t="shared" si="12608"/>
        <v>Technics Home Audio</v>
      </c>
      <c r="B6539" s="193" t="str">
        <f t="shared" si="12609"/>
        <v>0Technics Home Audio</v>
      </c>
      <c r="C6539" s="193" t="str">
        <f t="shared" si="12610"/>
        <v>Technics Home AudioAltman, Andrea</v>
      </c>
      <c r="D6539" s="193"/>
      <c r="E6539" s="193"/>
      <c r="F6539" s="193" t="str">
        <f t="shared" si="12611"/>
        <v>Technics Home AudioLong, Kristin</v>
      </c>
      <c r="G6539" s="193" t="str">
        <f t="shared" ref="G6539:M6539" si="12738">G$71</f>
        <v>Long, Kristin</v>
      </c>
      <c r="H6539" s="193" t="str">
        <f t="shared" si="12738"/>
        <v>Altman, Andrea</v>
      </c>
      <c r="I6539" s="193">
        <f t="shared" si="12738"/>
        <v>0</v>
      </c>
      <c r="J6539" s="193" t="str">
        <f t="shared" si="12738"/>
        <v>BEDFORD</v>
      </c>
      <c r="K6539" s="193" t="str">
        <f t="shared" si="12738"/>
        <v>all</v>
      </c>
      <c r="L6539" s="193">
        <f t="shared" si="12738"/>
        <v>0</v>
      </c>
      <c r="M6539" s="193">
        <f t="shared" si="12738"/>
        <v>0</v>
      </c>
      <c r="N6539" s="193" t="str">
        <f t="shared" si="12732"/>
        <v>Technics Home Audio</v>
      </c>
      <c r="AA6539" s="193">
        <f t="shared" si="12612"/>
        <v>0</v>
      </c>
      <c r="AB6539" s="193" t="str">
        <f t="shared" ref="AB6539" si="12739">AB$71</f>
        <v>Altman, Andrea</v>
      </c>
    </row>
    <row r="6540" spans="1:28" s="188" customFormat="1" ht="17.399999999999999">
      <c r="A6540" s="193" t="str">
        <f t="shared" ref="A6540:A6603" si="12740">T$21</f>
        <v>Technics Home Audio</v>
      </c>
      <c r="B6540" s="193" t="str">
        <f t="shared" ref="B6540:B6603" si="12741">CONCATENATE(I6540,A6540)</f>
        <v>WO427Technics Home Audio</v>
      </c>
      <c r="C6540" s="193" t="str">
        <f t="shared" ref="C6540:C6603" si="12742">CONCATENATE(A6540,H6540)</f>
        <v>Technics Home AudioAltman, Andrea</v>
      </c>
      <c r="D6540" s="193"/>
      <c r="E6540" s="193"/>
      <c r="F6540" s="193" t="str">
        <f t="shared" ref="F6540:F6603" si="12743">CONCATENATE(A6540,G6540)</f>
        <v>Technics Home AudioLong, Kristin</v>
      </c>
      <c r="G6540" s="193" t="str">
        <f t="shared" ref="G6540:M6540" si="12744">G$72</f>
        <v>Long, Kristin</v>
      </c>
      <c r="H6540" s="193" t="str">
        <f t="shared" si="12744"/>
        <v>Altman, Andrea</v>
      </c>
      <c r="I6540" s="193" t="str">
        <f t="shared" si="12744"/>
        <v>WO427</v>
      </c>
      <c r="J6540" s="193" t="str">
        <f t="shared" si="12744"/>
        <v>WOLFE'S CAMERA SHOPS INC.</v>
      </c>
      <c r="K6540" s="193" t="str">
        <f t="shared" si="12744"/>
        <v>all</v>
      </c>
      <c r="L6540" s="193">
        <f t="shared" si="12744"/>
        <v>0</v>
      </c>
      <c r="M6540" s="193">
        <f t="shared" si="12744"/>
        <v>0</v>
      </c>
      <c r="N6540" s="193" t="str">
        <f t="shared" si="12732"/>
        <v>Technics Home Audio</v>
      </c>
      <c r="AA6540" s="193">
        <f t="shared" ref="AA6540:AA6603" si="12745">AT$21</f>
        <v>0</v>
      </c>
      <c r="AB6540" s="193" t="str">
        <f t="shared" ref="AB6540" si="12746">AB$72</f>
        <v>Altman, Andrea</v>
      </c>
    </row>
    <row r="6541" spans="1:28" s="188" customFormat="1" ht="17.399999999999999">
      <c r="A6541" s="193" t="str">
        <f t="shared" si="12740"/>
        <v>Technics Home Audio</v>
      </c>
      <c r="B6541" s="193" t="str">
        <f t="shared" si="12741"/>
        <v>0Technics Home Audio</v>
      </c>
      <c r="C6541" s="193" t="str">
        <f t="shared" si="12742"/>
        <v>Technics Home Audio0</v>
      </c>
      <c r="D6541" s="193"/>
      <c r="E6541" s="193"/>
      <c r="F6541" s="193" t="str">
        <f t="shared" si="12743"/>
        <v>Technics Home Audio0</v>
      </c>
      <c r="G6541" s="193">
        <f t="shared" ref="G6541:M6541" si="12747">G$73</f>
        <v>0</v>
      </c>
      <c r="H6541" s="193">
        <f t="shared" si="12747"/>
        <v>0</v>
      </c>
      <c r="I6541" s="193">
        <f t="shared" si="12747"/>
        <v>0</v>
      </c>
      <c r="J6541" s="193">
        <f t="shared" si="12747"/>
        <v>0</v>
      </c>
      <c r="K6541" s="193">
        <f t="shared" si="12747"/>
        <v>0</v>
      </c>
      <c r="L6541" s="193">
        <f t="shared" si="12747"/>
        <v>0</v>
      </c>
      <c r="M6541" s="193">
        <f t="shared" si="12747"/>
        <v>0</v>
      </c>
      <c r="N6541" s="193" t="str">
        <f t="shared" si="12732"/>
        <v>Technics Home Audio</v>
      </c>
      <c r="AA6541" s="193">
        <f t="shared" si="12745"/>
        <v>0</v>
      </c>
      <c r="AB6541" s="193">
        <f t="shared" ref="AB6541" si="12748">AB$73</f>
        <v>0</v>
      </c>
    </row>
    <row r="6542" spans="1:28" s="188" customFormat="1" ht="17.399999999999999">
      <c r="A6542" s="193" t="str">
        <f t="shared" si="12740"/>
        <v>Technics Home Audio</v>
      </c>
      <c r="B6542" s="193" t="str">
        <f t="shared" si="12741"/>
        <v>0Technics Home Audio</v>
      </c>
      <c r="C6542" s="193" t="str">
        <f t="shared" si="12742"/>
        <v>Technics Home Audio0</v>
      </c>
      <c r="D6542" s="193"/>
      <c r="E6542" s="193"/>
      <c r="F6542" s="193" t="str">
        <f t="shared" si="12743"/>
        <v>Technics Home Audio0</v>
      </c>
      <c r="G6542" s="193">
        <f t="shared" ref="G6542:M6542" si="12749">G$74</f>
        <v>0</v>
      </c>
      <c r="H6542" s="193">
        <f t="shared" si="12749"/>
        <v>0</v>
      </c>
      <c r="I6542" s="193">
        <f t="shared" si="12749"/>
        <v>0</v>
      </c>
      <c r="J6542" s="193">
        <f t="shared" si="12749"/>
        <v>0</v>
      </c>
      <c r="K6542" s="193">
        <f t="shared" si="12749"/>
        <v>0</v>
      </c>
      <c r="L6542" s="193">
        <f t="shared" si="12749"/>
        <v>0</v>
      </c>
      <c r="M6542" s="193">
        <f t="shared" si="12749"/>
        <v>0</v>
      </c>
      <c r="N6542" s="193" t="str">
        <f t="shared" si="12732"/>
        <v>Technics Home Audio</v>
      </c>
      <c r="AA6542" s="193">
        <f t="shared" si="12745"/>
        <v>0</v>
      </c>
      <c r="AB6542" s="193">
        <f t="shared" ref="AB6542" si="12750">AB$74</f>
        <v>0</v>
      </c>
    </row>
    <row r="6543" spans="1:28" s="188" customFormat="1" ht="17.399999999999999">
      <c r="A6543" s="193" t="str">
        <f t="shared" si="12740"/>
        <v>Technics Home Audio</v>
      </c>
      <c r="B6543" s="193" t="str">
        <f t="shared" si="12741"/>
        <v>AC201Technics Home Audio</v>
      </c>
      <c r="C6543" s="193" t="str">
        <f t="shared" si="12742"/>
        <v>Technics Home AudioChandler, Matt</v>
      </c>
      <c r="D6543" s="193"/>
      <c r="E6543" s="193"/>
      <c r="F6543" s="193" t="str">
        <f t="shared" si="12743"/>
        <v>Technics Home AudioLong, Kristin</v>
      </c>
      <c r="G6543" s="193" t="str">
        <f t="shared" ref="G6543:M6543" si="12751">G$75</f>
        <v>Long, Kristin</v>
      </c>
      <c r="H6543" s="193" t="str">
        <f t="shared" si="12751"/>
        <v>Chandler, Matt</v>
      </c>
      <c r="I6543" s="193" t="str">
        <f t="shared" si="12751"/>
        <v>AC201</v>
      </c>
      <c r="J6543" s="193" t="str">
        <f t="shared" si="12751"/>
        <v>ACE PHOTO INC</v>
      </c>
      <c r="K6543" s="193" t="str">
        <f t="shared" si="12751"/>
        <v>all</v>
      </c>
      <c r="L6543" s="193">
        <f t="shared" si="12751"/>
        <v>0</v>
      </c>
      <c r="M6543" s="193">
        <f t="shared" si="12751"/>
        <v>0</v>
      </c>
      <c r="N6543" s="193" t="str">
        <f t="shared" si="12732"/>
        <v>Technics Home Audio</v>
      </c>
      <c r="AA6543" s="193">
        <f t="shared" si="12745"/>
        <v>0</v>
      </c>
      <c r="AB6543" s="193" t="str">
        <f t="shared" ref="AB6543" si="12752">AB$75</f>
        <v>Chandler, Matt</v>
      </c>
    </row>
    <row r="6544" spans="1:28" s="188" customFormat="1" ht="17.399999999999999">
      <c r="A6544" s="193" t="str">
        <f t="shared" si="12740"/>
        <v>Technics Home Audio</v>
      </c>
      <c r="B6544" s="193" t="str">
        <f t="shared" si="12741"/>
        <v>BE206Technics Home Audio</v>
      </c>
      <c r="C6544" s="193" t="str">
        <f t="shared" si="12742"/>
        <v>Technics Home AudioChandler, Matt</v>
      </c>
      <c r="D6544" s="193"/>
      <c r="E6544" s="193"/>
      <c r="F6544" s="193" t="str">
        <f t="shared" si="12743"/>
        <v>Technics Home AudioLong, Kristin</v>
      </c>
      <c r="G6544" s="193" t="str">
        <f t="shared" ref="G6544:M6544" si="12753">G$76</f>
        <v>Long, Kristin</v>
      </c>
      <c r="H6544" s="193" t="str">
        <f t="shared" si="12753"/>
        <v>Chandler, Matt</v>
      </c>
      <c r="I6544" s="193" t="str">
        <f t="shared" si="12753"/>
        <v>BE206</v>
      </c>
      <c r="J6544" s="193" t="str">
        <f t="shared" si="12753"/>
        <v>BERGEN COUNTY CAMERA INC</v>
      </c>
      <c r="K6544" s="193" t="str">
        <f t="shared" si="12753"/>
        <v>all</v>
      </c>
      <c r="L6544" s="193">
        <f t="shared" si="12753"/>
        <v>0</v>
      </c>
      <c r="M6544" s="193">
        <f t="shared" si="12753"/>
        <v>0</v>
      </c>
      <c r="N6544" s="193" t="str">
        <f t="shared" si="12732"/>
        <v>Technics Home Audio</v>
      </c>
      <c r="AA6544" s="193">
        <f t="shared" si="12745"/>
        <v>0</v>
      </c>
      <c r="AB6544" s="193" t="str">
        <f t="shared" ref="AB6544" si="12754">AB$76</f>
        <v>Chandler, Matt</v>
      </c>
    </row>
    <row r="6545" spans="1:28" s="188" customFormat="1" ht="17.399999999999999">
      <c r="A6545" s="193" t="str">
        <f t="shared" si="12740"/>
        <v>Technics Home Audio</v>
      </c>
      <c r="B6545" s="193" t="str">
        <f t="shared" si="12741"/>
        <v>BE313Technics Home Audio</v>
      </c>
      <c r="C6545" s="193" t="str">
        <f t="shared" si="12742"/>
        <v>Technics Home AudioChandler, Matt</v>
      </c>
      <c r="D6545" s="193"/>
      <c r="E6545" s="193"/>
      <c r="F6545" s="193" t="str">
        <f t="shared" si="12743"/>
        <v>Technics Home AudioLong, Kristin</v>
      </c>
      <c r="G6545" s="193" t="str">
        <f t="shared" ref="G6545:M6545" si="12755">G$77</f>
        <v>Long, Kristin</v>
      </c>
      <c r="H6545" s="193" t="str">
        <f t="shared" si="12755"/>
        <v>Chandler, Matt</v>
      </c>
      <c r="I6545" s="193" t="str">
        <f t="shared" si="12755"/>
        <v>BE313</v>
      </c>
      <c r="J6545" s="193" t="str">
        <f t="shared" si="12755"/>
        <v>BEACH TRADING CO INC DBA BEACH CAME</v>
      </c>
      <c r="K6545" s="193" t="str">
        <f t="shared" si="12755"/>
        <v>all</v>
      </c>
      <c r="L6545" s="193">
        <f t="shared" si="12755"/>
        <v>0</v>
      </c>
      <c r="M6545" s="193">
        <f t="shared" si="12755"/>
        <v>0</v>
      </c>
      <c r="N6545" s="193" t="str">
        <f t="shared" si="12732"/>
        <v>Technics Home Audio</v>
      </c>
      <c r="AA6545" s="193">
        <f t="shared" si="12745"/>
        <v>0</v>
      </c>
      <c r="AB6545" s="193" t="str">
        <f t="shared" ref="AB6545" si="12756">AB$77</f>
        <v>Chandler, Matt</v>
      </c>
    </row>
    <row r="6546" spans="1:28" s="188" customFormat="1" ht="17.399999999999999">
      <c r="A6546" s="193" t="str">
        <f t="shared" si="12740"/>
        <v>Technics Home Audio</v>
      </c>
      <c r="B6546" s="193" t="str">
        <f t="shared" si="12741"/>
        <v>D0577Technics Home Audio</v>
      </c>
      <c r="C6546" s="193" t="str">
        <f t="shared" si="12742"/>
        <v>Technics Home AudioChandler, Matt</v>
      </c>
      <c r="D6546" s="193"/>
      <c r="E6546" s="193"/>
      <c r="F6546" s="193" t="str">
        <f t="shared" si="12743"/>
        <v>Technics Home AudioLong, Kristin</v>
      </c>
      <c r="G6546" s="193" t="str">
        <f t="shared" ref="G6546:M6546" si="12757">G$78</f>
        <v>Long, Kristin</v>
      </c>
      <c r="H6546" s="193" t="str">
        <f t="shared" si="12757"/>
        <v>Chandler, Matt</v>
      </c>
      <c r="I6546" s="193" t="str">
        <f t="shared" si="12757"/>
        <v>D0577</v>
      </c>
      <c r="J6546" s="193" t="str">
        <f t="shared" si="12757"/>
        <v>ADORAMA( PY#1073502)</v>
      </c>
      <c r="K6546" s="193" t="str">
        <f t="shared" si="12757"/>
        <v>all</v>
      </c>
      <c r="L6546" s="193">
        <f t="shared" si="12757"/>
        <v>0</v>
      </c>
      <c r="M6546" s="193">
        <f t="shared" si="12757"/>
        <v>0</v>
      </c>
      <c r="N6546" s="193" t="str">
        <f t="shared" si="12732"/>
        <v>Technics Home Audio</v>
      </c>
      <c r="AA6546" s="193">
        <f t="shared" si="12745"/>
        <v>0</v>
      </c>
      <c r="AB6546" s="193" t="str">
        <f t="shared" ref="AB6546" si="12758">AB$78</f>
        <v>Chandler, Matt</v>
      </c>
    </row>
    <row r="6547" spans="1:28" s="188" customFormat="1" ht="17.399999999999999">
      <c r="A6547" s="193" t="str">
        <f t="shared" si="12740"/>
        <v>Technics Home Audio</v>
      </c>
      <c r="B6547" s="193" t="str">
        <f t="shared" si="12741"/>
        <v>DI583Technics Home Audio</v>
      </c>
      <c r="C6547" s="193" t="str">
        <f t="shared" si="12742"/>
        <v>Technics Home AudioChandler, Matt</v>
      </c>
      <c r="D6547" s="193"/>
      <c r="E6547" s="193"/>
      <c r="F6547" s="193" t="str">
        <f t="shared" si="12743"/>
        <v>Technics Home AudioLong, Kristin</v>
      </c>
      <c r="G6547" s="193" t="str">
        <f t="shared" ref="G6547:M6547" si="12759">G$79</f>
        <v>Long, Kristin</v>
      </c>
      <c r="H6547" s="193" t="str">
        <f t="shared" si="12759"/>
        <v>Chandler, Matt</v>
      </c>
      <c r="I6547" s="193" t="str">
        <f t="shared" si="12759"/>
        <v>DI583</v>
      </c>
      <c r="J6547" s="193" t="str">
        <f t="shared" si="12759"/>
        <v>DIGITAL DARKROOM AND PHOTOGRAPHY</v>
      </c>
      <c r="K6547" s="193" t="str">
        <f t="shared" si="12759"/>
        <v>all</v>
      </c>
      <c r="L6547" s="193">
        <f t="shared" si="12759"/>
        <v>0</v>
      </c>
      <c r="M6547" s="193">
        <f t="shared" si="12759"/>
        <v>0</v>
      </c>
      <c r="N6547" s="193" t="str">
        <f t="shared" si="12732"/>
        <v>Technics Home Audio</v>
      </c>
      <c r="AA6547" s="193">
        <f t="shared" si="12745"/>
        <v>0</v>
      </c>
      <c r="AB6547" s="193" t="str">
        <f t="shared" ref="AB6547" si="12760">AB$79</f>
        <v>Chandler, Matt</v>
      </c>
    </row>
    <row r="6548" spans="1:28" s="188" customFormat="1" ht="17.399999999999999">
      <c r="A6548" s="193" t="str">
        <f t="shared" si="12740"/>
        <v>Technics Home Audio</v>
      </c>
      <c r="B6548" s="193" t="str">
        <f t="shared" si="12741"/>
        <v>EL967Technics Home Audio</v>
      </c>
      <c r="C6548" s="193" t="str">
        <f t="shared" si="12742"/>
        <v>Technics Home AudioChandler, Matt</v>
      </c>
      <c r="D6548" s="193"/>
      <c r="E6548" s="193"/>
      <c r="F6548" s="193" t="str">
        <f t="shared" si="12743"/>
        <v>Technics Home AudioLong, Kristin</v>
      </c>
      <c r="G6548" s="193" t="str">
        <f t="shared" ref="G6548:M6548" si="12761">G$80</f>
        <v>Long, Kristin</v>
      </c>
      <c r="H6548" s="193" t="str">
        <f t="shared" si="12761"/>
        <v>Chandler, Matt</v>
      </c>
      <c r="I6548" s="193" t="str">
        <f t="shared" si="12761"/>
        <v>EL967</v>
      </c>
      <c r="J6548" s="193" t="str">
        <f t="shared" si="12761"/>
        <v>E&amp;L CORP</v>
      </c>
      <c r="K6548" s="193" t="str">
        <f t="shared" si="12761"/>
        <v>all</v>
      </c>
      <c r="L6548" s="193">
        <f t="shared" si="12761"/>
        <v>0</v>
      </c>
      <c r="M6548" s="193">
        <f t="shared" si="12761"/>
        <v>0</v>
      </c>
      <c r="N6548" s="193" t="str">
        <f t="shared" si="12732"/>
        <v>Technics Home Audio</v>
      </c>
      <c r="AA6548" s="193">
        <f t="shared" si="12745"/>
        <v>0</v>
      </c>
      <c r="AB6548" s="193" t="str">
        <f t="shared" ref="AB6548" si="12762">AB$80</f>
        <v>Chandler, Matt</v>
      </c>
    </row>
    <row r="6549" spans="1:28" s="188" customFormat="1" ht="17.399999999999999">
      <c r="A6549" s="193" t="str">
        <f t="shared" si="12740"/>
        <v>Technics Home Audio</v>
      </c>
      <c r="B6549" s="193" t="str">
        <f t="shared" si="12741"/>
        <v>FO513Technics Home Audio</v>
      </c>
      <c r="C6549" s="193" t="str">
        <f t="shared" si="12742"/>
        <v>Technics Home AudioChandler, Matt</v>
      </c>
      <c r="D6549" s="193"/>
      <c r="E6549" s="193"/>
      <c r="F6549" s="193" t="str">
        <f t="shared" si="12743"/>
        <v>Technics Home AudioLong, Kristin</v>
      </c>
      <c r="G6549" s="193" t="str">
        <f t="shared" ref="G6549:M6549" si="12763">G$81</f>
        <v>Long, Kristin</v>
      </c>
      <c r="H6549" s="193" t="str">
        <f t="shared" si="12763"/>
        <v>Chandler, Matt</v>
      </c>
      <c r="I6549" s="193" t="str">
        <f t="shared" si="12763"/>
        <v>FO513</v>
      </c>
      <c r="J6549" s="193" t="str">
        <f t="shared" si="12763"/>
        <v>FOCUS CAMERA</v>
      </c>
      <c r="K6549" s="193" t="str">
        <f t="shared" si="12763"/>
        <v>all</v>
      </c>
      <c r="L6549" s="193">
        <f t="shared" si="12763"/>
        <v>0</v>
      </c>
      <c r="M6549" s="193">
        <f t="shared" si="12763"/>
        <v>0</v>
      </c>
      <c r="N6549" s="193" t="str">
        <f t="shared" si="12732"/>
        <v>Technics Home Audio</v>
      </c>
      <c r="AA6549" s="193">
        <f t="shared" si="12745"/>
        <v>0</v>
      </c>
      <c r="AB6549" s="193" t="str">
        <f t="shared" ref="AB6549" si="12764">AB$81</f>
        <v>Chandler, Matt</v>
      </c>
    </row>
    <row r="6550" spans="1:28" s="188" customFormat="1" ht="17.399999999999999">
      <c r="A6550" s="193" t="str">
        <f t="shared" si="12740"/>
        <v>Technics Home Audio</v>
      </c>
      <c r="B6550" s="193" t="str">
        <f t="shared" si="12741"/>
        <v>UN635Technics Home Audio</v>
      </c>
      <c r="C6550" s="193" t="str">
        <f t="shared" si="12742"/>
        <v>Technics Home AudioChandler, Matt</v>
      </c>
      <c r="D6550" s="193"/>
      <c r="E6550" s="193"/>
      <c r="F6550" s="193" t="str">
        <f t="shared" si="12743"/>
        <v>Technics Home AudioLong, Kristin</v>
      </c>
      <c r="G6550" s="193" t="str">
        <f t="shared" ref="G6550:M6550" si="12765">G$82</f>
        <v>Long, Kristin</v>
      </c>
      <c r="H6550" s="193" t="str">
        <f t="shared" si="12765"/>
        <v>Chandler, Matt</v>
      </c>
      <c r="I6550" s="193" t="str">
        <f t="shared" si="12765"/>
        <v>UN635</v>
      </c>
      <c r="J6550" s="193" t="str">
        <f t="shared" si="12765"/>
        <v>UNIQUE PHOTO</v>
      </c>
      <c r="K6550" s="193" t="str">
        <f t="shared" si="12765"/>
        <v>all</v>
      </c>
      <c r="L6550" s="193">
        <f t="shared" si="12765"/>
        <v>0</v>
      </c>
      <c r="M6550" s="193">
        <f t="shared" si="12765"/>
        <v>0</v>
      </c>
      <c r="N6550" s="193" t="str">
        <f t="shared" si="12732"/>
        <v>Technics Home Audio</v>
      </c>
      <c r="AA6550" s="193">
        <f t="shared" si="12745"/>
        <v>0</v>
      </c>
      <c r="AB6550" s="193" t="str">
        <f t="shared" ref="AB6550" si="12766">AB$82</f>
        <v>Chandler, Matt</v>
      </c>
    </row>
    <row r="6551" spans="1:28" s="188" customFormat="1" ht="17.399999999999999">
      <c r="A6551" s="193" t="str">
        <f t="shared" si="12740"/>
        <v>Technics Home Audio</v>
      </c>
      <c r="B6551" s="193" t="str">
        <f t="shared" si="12741"/>
        <v>WB001Technics Home Audio</v>
      </c>
      <c r="C6551" s="193" t="str">
        <f t="shared" si="12742"/>
        <v>Technics Home AudioChandler, Matt</v>
      </c>
      <c r="D6551" s="193"/>
      <c r="E6551" s="193"/>
      <c r="F6551" s="193" t="str">
        <f t="shared" si="12743"/>
        <v>Technics Home AudioLong, Kristin</v>
      </c>
      <c r="G6551" s="193" t="str">
        <f t="shared" ref="G6551:M6551" si="12767">G$83</f>
        <v>Long, Kristin</v>
      </c>
      <c r="H6551" s="193" t="str">
        <f t="shared" si="12767"/>
        <v>Chandler, Matt</v>
      </c>
      <c r="I6551" s="193" t="str">
        <f t="shared" si="12767"/>
        <v>WB001</v>
      </c>
      <c r="J6551" s="193" t="str">
        <f t="shared" si="12767"/>
        <v>WB HUNT</v>
      </c>
      <c r="K6551" s="193" t="str">
        <f t="shared" si="12767"/>
        <v>all</v>
      </c>
      <c r="L6551" s="193">
        <f t="shared" si="12767"/>
        <v>0</v>
      </c>
      <c r="M6551" s="193">
        <f t="shared" si="12767"/>
        <v>0</v>
      </c>
      <c r="N6551" s="193" t="str">
        <f t="shared" si="12732"/>
        <v>Technics Home Audio</v>
      </c>
      <c r="AA6551" s="193">
        <f t="shared" si="12745"/>
        <v>0</v>
      </c>
      <c r="AB6551" s="193" t="str">
        <f t="shared" ref="AB6551" si="12768">AB$83</f>
        <v>Chandler, Matt</v>
      </c>
    </row>
    <row r="6552" spans="1:28" s="188" customFormat="1" ht="17.399999999999999">
      <c r="A6552" s="193" t="str">
        <f t="shared" si="12740"/>
        <v>Technics Home Audio</v>
      </c>
      <c r="B6552" s="193" t="str">
        <f t="shared" si="12741"/>
        <v>0Technics Home Audio</v>
      </c>
      <c r="C6552" s="193" t="str">
        <f t="shared" si="12742"/>
        <v>Technics Home AudioChandler, Matt</v>
      </c>
      <c r="D6552" s="193"/>
      <c r="E6552" s="193"/>
      <c r="F6552" s="193" t="str">
        <f t="shared" si="12743"/>
        <v>Technics Home AudioLong, Kristin</v>
      </c>
      <c r="G6552" s="193" t="str">
        <f t="shared" ref="G6552:M6552" si="12769">G$84</f>
        <v>Long, Kristin</v>
      </c>
      <c r="H6552" s="193" t="str">
        <f t="shared" si="12769"/>
        <v>Chandler, Matt</v>
      </c>
      <c r="I6552" s="193">
        <f t="shared" si="12769"/>
        <v>0</v>
      </c>
      <c r="J6552" s="193" t="str">
        <f t="shared" si="12769"/>
        <v>CAMERALAND</v>
      </c>
      <c r="K6552" s="193" t="str">
        <f t="shared" si="12769"/>
        <v>all</v>
      </c>
      <c r="L6552" s="193">
        <f t="shared" si="12769"/>
        <v>0</v>
      </c>
      <c r="M6552" s="193">
        <f t="shared" si="12769"/>
        <v>0</v>
      </c>
      <c r="N6552" s="193" t="str">
        <f t="shared" si="12732"/>
        <v>Technics Home Audio</v>
      </c>
      <c r="AA6552" s="193">
        <f t="shared" si="12745"/>
        <v>0</v>
      </c>
      <c r="AB6552" s="193" t="str">
        <f t="shared" ref="AB6552" si="12770">AB$84</f>
        <v>Chandler, Matt</v>
      </c>
    </row>
    <row r="6553" spans="1:28" s="188" customFormat="1" ht="17.399999999999999">
      <c r="A6553" s="193" t="str">
        <f t="shared" si="12740"/>
        <v>Technics Home Audio</v>
      </c>
      <c r="B6553" s="193" t="str">
        <f t="shared" si="12741"/>
        <v>0Technics Home Audio</v>
      </c>
      <c r="C6553" s="193" t="str">
        <f t="shared" si="12742"/>
        <v>Technics Home Audio0</v>
      </c>
      <c r="D6553" s="193"/>
      <c r="E6553" s="193"/>
      <c r="F6553" s="193" t="str">
        <f t="shared" si="12743"/>
        <v>Technics Home Audio0</v>
      </c>
      <c r="G6553" s="193">
        <f t="shared" ref="G6553:M6553" si="12771">G$85</f>
        <v>0</v>
      </c>
      <c r="H6553" s="193">
        <f t="shared" si="12771"/>
        <v>0</v>
      </c>
      <c r="I6553" s="193">
        <f t="shared" si="12771"/>
        <v>0</v>
      </c>
      <c r="J6553" s="193">
        <f t="shared" si="12771"/>
        <v>0</v>
      </c>
      <c r="K6553" s="193">
        <f t="shared" si="12771"/>
        <v>0</v>
      </c>
      <c r="L6553" s="193">
        <f t="shared" si="12771"/>
        <v>0</v>
      </c>
      <c r="M6553" s="193">
        <f t="shared" si="12771"/>
        <v>0</v>
      </c>
      <c r="N6553" s="193" t="str">
        <f t="shared" si="12732"/>
        <v>Technics Home Audio</v>
      </c>
      <c r="AA6553" s="193">
        <f t="shared" si="12745"/>
        <v>0</v>
      </c>
      <c r="AB6553" s="193">
        <f t="shared" ref="AB6553" si="12772">AB$85</f>
        <v>0</v>
      </c>
    </row>
    <row r="6554" spans="1:28" s="188" customFormat="1" ht="17.399999999999999">
      <c r="A6554" s="193" t="str">
        <f t="shared" si="12740"/>
        <v>Technics Home Audio</v>
      </c>
      <c r="B6554" s="193" t="str">
        <f t="shared" si="12741"/>
        <v>0Technics Home Audio</v>
      </c>
      <c r="C6554" s="193" t="str">
        <f t="shared" si="12742"/>
        <v>Technics Home Audio0</v>
      </c>
      <c r="D6554" s="193"/>
      <c r="E6554" s="193"/>
      <c r="F6554" s="193" t="str">
        <f t="shared" si="12743"/>
        <v>Technics Home Audio0</v>
      </c>
      <c r="G6554" s="193">
        <f t="shared" ref="G6554:M6554" si="12773">G$86</f>
        <v>0</v>
      </c>
      <c r="H6554" s="193">
        <f t="shared" si="12773"/>
        <v>0</v>
      </c>
      <c r="I6554" s="193">
        <f t="shared" si="12773"/>
        <v>0</v>
      </c>
      <c r="J6554" s="193">
        <f t="shared" si="12773"/>
        <v>0</v>
      </c>
      <c r="K6554" s="193">
        <f t="shared" si="12773"/>
        <v>0</v>
      </c>
      <c r="L6554" s="193">
        <f t="shared" si="12773"/>
        <v>0</v>
      </c>
      <c r="M6554" s="193">
        <f t="shared" si="12773"/>
        <v>0</v>
      </c>
      <c r="N6554" s="193" t="str">
        <f t="shared" si="12732"/>
        <v>Technics Home Audio</v>
      </c>
      <c r="AA6554" s="193">
        <f t="shared" si="12745"/>
        <v>0</v>
      </c>
      <c r="AB6554" s="193">
        <f t="shared" ref="AB6554" si="12774">AB$86</f>
        <v>0</v>
      </c>
    </row>
    <row r="6555" spans="1:28" s="188" customFormat="1" ht="17.399999999999999">
      <c r="A6555" s="193" t="str">
        <f t="shared" si="12740"/>
        <v>Technics Home Audio</v>
      </c>
      <c r="B6555" s="193" t="str">
        <f t="shared" si="12741"/>
        <v>BI472Technics Home Audio</v>
      </c>
      <c r="C6555" s="193" t="str">
        <f t="shared" si="12742"/>
        <v>Technics Home AudioCohn, Brad</v>
      </c>
      <c r="D6555" s="193"/>
      <c r="E6555" s="193"/>
      <c r="F6555" s="193" t="str">
        <f t="shared" si="12743"/>
        <v>Technics Home AudioLong, Kristin</v>
      </c>
      <c r="G6555" s="193" t="str">
        <f t="shared" ref="G6555:M6555" si="12775">G$87</f>
        <v>Long, Kristin</v>
      </c>
      <c r="H6555" s="193" t="str">
        <f t="shared" si="12775"/>
        <v>Cohn, Brad</v>
      </c>
      <c r="I6555" s="193" t="str">
        <f t="shared" si="12775"/>
        <v>BI472</v>
      </c>
      <c r="J6555" s="193" t="str">
        <f t="shared" si="12775"/>
        <v>BILL AND MIKE'S PHOTO INC</v>
      </c>
      <c r="K6555" s="193" t="str">
        <f t="shared" si="12775"/>
        <v>all</v>
      </c>
      <c r="L6555" s="193">
        <f t="shared" si="12775"/>
        <v>0</v>
      </c>
      <c r="M6555" s="193">
        <f t="shared" si="12775"/>
        <v>0</v>
      </c>
      <c r="N6555" s="193" t="str">
        <f t="shared" si="12732"/>
        <v>Technics Home Audio</v>
      </c>
      <c r="AA6555" s="193">
        <f t="shared" si="12745"/>
        <v>0</v>
      </c>
      <c r="AB6555" s="193" t="str">
        <f t="shared" ref="AB6555" si="12776">AB$87</f>
        <v>Cohn, Brad</v>
      </c>
    </row>
    <row r="6556" spans="1:28" s="188" customFormat="1" ht="17.399999999999999">
      <c r="A6556" s="193" t="str">
        <f t="shared" si="12740"/>
        <v>Technics Home Audio</v>
      </c>
      <c r="B6556" s="193" t="str">
        <f t="shared" si="12741"/>
        <v>CA342Technics Home Audio</v>
      </c>
      <c r="C6556" s="193" t="str">
        <f t="shared" si="12742"/>
        <v>Technics Home AudioCohn, Brad</v>
      </c>
      <c r="D6556" s="193"/>
      <c r="E6556" s="193"/>
      <c r="F6556" s="193" t="str">
        <f t="shared" si="12743"/>
        <v>Technics Home AudioLong, Kristin</v>
      </c>
      <c r="G6556" s="193" t="str">
        <f t="shared" ref="G6556:M6556" si="12777">G$88</f>
        <v>Long, Kristin</v>
      </c>
      <c r="H6556" s="193" t="str">
        <f t="shared" si="12777"/>
        <v>Cohn, Brad</v>
      </c>
      <c r="I6556" s="193" t="str">
        <f t="shared" si="12777"/>
        <v>CA342</v>
      </c>
      <c r="J6556" s="193" t="str">
        <f t="shared" si="12777"/>
        <v>CAPTURE AND CONNECT CORP</v>
      </c>
      <c r="K6556" s="193" t="str">
        <f t="shared" si="12777"/>
        <v>all</v>
      </c>
      <c r="L6556" s="193">
        <f t="shared" si="12777"/>
        <v>0</v>
      </c>
      <c r="M6556" s="193">
        <f t="shared" si="12777"/>
        <v>0</v>
      </c>
      <c r="N6556" s="193" t="str">
        <f t="shared" si="12732"/>
        <v>Technics Home Audio</v>
      </c>
      <c r="AA6556" s="193">
        <f t="shared" si="12745"/>
        <v>0</v>
      </c>
      <c r="AB6556" s="193" t="str">
        <f t="shared" ref="AB6556" si="12778">AB$88</f>
        <v>Cohn, Brad</v>
      </c>
    </row>
    <row r="6557" spans="1:28" s="188" customFormat="1" ht="17.399999999999999">
      <c r="A6557" s="193" t="str">
        <f t="shared" si="12740"/>
        <v>Technics Home Audio</v>
      </c>
      <c r="B6557" s="193" t="str">
        <f t="shared" si="12741"/>
        <v>DO421Technics Home Audio</v>
      </c>
      <c r="C6557" s="193" t="str">
        <f t="shared" si="12742"/>
        <v>Technics Home AudioCohn, Brad</v>
      </c>
      <c r="D6557" s="193"/>
      <c r="E6557" s="193"/>
      <c r="F6557" s="193" t="str">
        <f t="shared" si="12743"/>
        <v>Technics Home AudioLong, Kristin</v>
      </c>
      <c r="G6557" s="193" t="str">
        <f t="shared" ref="G6557:M6557" si="12779">G$89</f>
        <v>Long, Kristin</v>
      </c>
      <c r="H6557" s="193" t="str">
        <f t="shared" si="12779"/>
        <v>Cohn, Brad</v>
      </c>
      <c r="I6557" s="193" t="str">
        <f t="shared" si="12779"/>
        <v>DO421</v>
      </c>
      <c r="J6557" s="193" t="str">
        <f t="shared" si="12779"/>
        <v>DODD CAMERA HOLDINGS</v>
      </c>
      <c r="K6557" s="193" t="str">
        <f t="shared" si="12779"/>
        <v>all</v>
      </c>
      <c r="L6557" s="193">
        <f t="shared" si="12779"/>
        <v>0</v>
      </c>
      <c r="M6557" s="193">
        <f t="shared" si="12779"/>
        <v>0</v>
      </c>
      <c r="N6557" s="193" t="str">
        <f t="shared" si="12732"/>
        <v>Technics Home Audio</v>
      </c>
      <c r="AA6557" s="193">
        <f t="shared" si="12745"/>
        <v>0</v>
      </c>
      <c r="AB6557" s="193" t="str">
        <f t="shared" ref="AB6557" si="12780">AB$89</f>
        <v>Cohn, Brad</v>
      </c>
    </row>
    <row r="6558" spans="1:28" s="188" customFormat="1" ht="17.399999999999999">
      <c r="A6558" s="193" t="str">
        <f t="shared" si="12740"/>
        <v>Technics Home Audio</v>
      </c>
      <c r="B6558" s="193" t="str">
        <f t="shared" si="12741"/>
        <v>FU243Technics Home Audio</v>
      </c>
      <c r="C6558" s="193" t="str">
        <f t="shared" si="12742"/>
        <v>Technics Home AudioCohn, Brad</v>
      </c>
      <c r="D6558" s="193"/>
      <c r="E6558" s="193"/>
      <c r="F6558" s="193" t="str">
        <f t="shared" si="12743"/>
        <v>Technics Home AudioLong, Kristin</v>
      </c>
      <c r="G6558" s="193" t="str">
        <f t="shared" ref="G6558:M6558" si="12781">G$90</f>
        <v>Long, Kristin</v>
      </c>
      <c r="H6558" s="193" t="str">
        <f t="shared" si="12781"/>
        <v>Cohn, Brad</v>
      </c>
      <c r="I6558" s="193" t="str">
        <f t="shared" si="12781"/>
        <v>FU243</v>
      </c>
      <c r="J6558" s="193" t="str">
        <f t="shared" si="12781"/>
        <v>FULL COMPASS SYSTEMS, LTD</v>
      </c>
      <c r="K6558" s="193" t="str">
        <f t="shared" si="12781"/>
        <v>all</v>
      </c>
      <c r="L6558" s="193">
        <f t="shared" si="12781"/>
        <v>0</v>
      </c>
      <c r="M6558" s="193">
        <f t="shared" si="12781"/>
        <v>0</v>
      </c>
      <c r="N6558" s="193" t="str">
        <f t="shared" si="12732"/>
        <v>Technics Home Audio</v>
      </c>
      <c r="AA6558" s="193">
        <f t="shared" si="12745"/>
        <v>0</v>
      </c>
      <c r="AB6558" s="193" t="str">
        <f t="shared" ref="AB6558" si="12782">AB$90</f>
        <v>Cohn, Brad</v>
      </c>
    </row>
    <row r="6559" spans="1:28" s="188" customFormat="1" ht="17.399999999999999">
      <c r="A6559" s="193" t="str">
        <f t="shared" si="12740"/>
        <v>Technics Home Audio</v>
      </c>
      <c r="B6559" s="193" t="str">
        <f t="shared" si="12741"/>
        <v>HE087Technics Home Audio</v>
      </c>
      <c r="C6559" s="193" t="str">
        <f t="shared" si="12742"/>
        <v>Technics Home AudioCohn, Brad</v>
      </c>
      <c r="D6559" s="193"/>
      <c r="E6559" s="193"/>
      <c r="F6559" s="193" t="str">
        <f t="shared" si="12743"/>
        <v>Technics Home AudioLong, Kristin</v>
      </c>
      <c r="G6559" s="193" t="str">
        <f t="shared" ref="G6559:M6559" si="12783">G$91</f>
        <v>Long, Kristin</v>
      </c>
      <c r="H6559" s="193" t="str">
        <f t="shared" si="12783"/>
        <v>Cohn, Brad</v>
      </c>
      <c r="I6559" s="193" t="str">
        <f t="shared" si="12783"/>
        <v>HE087</v>
      </c>
      <c r="J6559" s="193" t="str">
        <f t="shared" si="12783"/>
        <v>HELIX LIMITED</v>
      </c>
      <c r="K6559" s="193" t="str">
        <f t="shared" si="12783"/>
        <v>all</v>
      </c>
      <c r="L6559" s="193">
        <f t="shared" si="12783"/>
        <v>0</v>
      </c>
      <c r="M6559" s="193">
        <f t="shared" si="12783"/>
        <v>0</v>
      </c>
      <c r="N6559" s="193" t="str">
        <f t="shared" si="12732"/>
        <v>Technics Home Audio</v>
      </c>
      <c r="AA6559" s="193">
        <f t="shared" si="12745"/>
        <v>0</v>
      </c>
      <c r="AB6559" s="193" t="str">
        <f t="shared" ref="AB6559" si="12784">AB$91</f>
        <v>Cohn, Brad</v>
      </c>
    </row>
    <row r="6560" spans="1:28" s="188" customFormat="1" ht="17.399999999999999">
      <c r="A6560" s="193" t="str">
        <f t="shared" si="12740"/>
        <v>Technics Home Audio</v>
      </c>
      <c r="B6560" s="193" t="str">
        <f t="shared" si="12741"/>
        <v>MA009Technics Home Audio</v>
      </c>
      <c r="C6560" s="193" t="str">
        <f t="shared" si="12742"/>
        <v>Technics Home AudioCohn, Brad</v>
      </c>
      <c r="D6560" s="193"/>
      <c r="E6560" s="193"/>
      <c r="F6560" s="193" t="str">
        <f t="shared" si="12743"/>
        <v>Technics Home AudioLong, Kristin</v>
      </c>
      <c r="G6560" s="193" t="str">
        <f t="shared" ref="G6560:M6560" si="12785">G$92</f>
        <v>Long, Kristin</v>
      </c>
      <c r="H6560" s="193" t="str">
        <f t="shared" si="12785"/>
        <v>Cohn, Brad</v>
      </c>
      <c r="I6560" s="193" t="str">
        <f t="shared" si="12785"/>
        <v>MA009</v>
      </c>
      <c r="J6560" s="193" t="str">
        <f t="shared" si="12785"/>
        <v>MACOMBER HADDAD LLC</v>
      </c>
      <c r="K6560" s="193" t="str">
        <f t="shared" si="12785"/>
        <v>all</v>
      </c>
      <c r="L6560" s="193">
        <f t="shared" si="12785"/>
        <v>0</v>
      </c>
      <c r="M6560" s="193">
        <f t="shared" si="12785"/>
        <v>0</v>
      </c>
      <c r="N6560" s="193" t="str">
        <f t="shared" si="12732"/>
        <v>Technics Home Audio</v>
      </c>
      <c r="AA6560" s="193">
        <f t="shared" si="12745"/>
        <v>0</v>
      </c>
      <c r="AB6560" s="193" t="str">
        <f t="shared" ref="AB6560" si="12786">AB$92</f>
        <v>Cohn, Brad</v>
      </c>
    </row>
    <row r="6561" spans="1:28" s="188" customFormat="1" ht="17.399999999999999">
      <c r="A6561" s="193" t="str">
        <f t="shared" si="12740"/>
        <v>Technics Home Audio</v>
      </c>
      <c r="B6561" s="193" t="str">
        <f t="shared" si="12741"/>
        <v>NA708Technics Home Audio</v>
      </c>
      <c r="C6561" s="193" t="str">
        <f t="shared" si="12742"/>
        <v>Technics Home AudioCohn, Brad</v>
      </c>
      <c r="D6561" s="193"/>
      <c r="E6561" s="193"/>
      <c r="F6561" s="193" t="str">
        <f t="shared" si="12743"/>
        <v>Technics Home AudioLong, Kristin</v>
      </c>
      <c r="G6561" s="193" t="str">
        <f t="shared" ref="G6561:M6561" si="12787">G$93</f>
        <v>Long, Kristin</v>
      </c>
      <c r="H6561" s="193" t="str">
        <f t="shared" si="12787"/>
        <v>Cohn, Brad</v>
      </c>
      <c r="I6561" s="193" t="str">
        <f t="shared" si="12787"/>
        <v>NA708</v>
      </c>
      <c r="J6561" s="193" t="str">
        <f t="shared" si="12787"/>
        <v>NATIONAL CAMERA EXCHANGE</v>
      </c>
      <c r="K6561" s="193" t="str">
        <f t="shared" si="12787"/>
        <v>all</v>
      </c>
      <c r="L6561" s="193">
        <f t="shared" si="12787"/>
        <v>0</v>
      </c>
      <c r="M6561" s="193">
        <f t="shared" si="12787"/>
        <v>0</v>
      </c>
      <c r="N6561" s="193" t="str">
        <f t="shared" si="12732"/>
        <v>Technics Home Audio</v>
      </c>
      <c r="AA6561" s="193">
        <f t="shared" si="12745"/>
        <v>0</v>
      </c>
      <c r="AB6561" s="193" t="str">
        <f t="shared" ref="AB6561" si="12788">AB$93</f>
        <v>Cohn, Brad</v>
      </c>
    </row>
    <row r="6562" spans="1:28" s="188" customFormat="1" ht="17.399999999999999">
      <c r="A6562" s="193" t="str">
        <f t="shared" si="12740"/>
        <v>Technics Home Audio</v>
      </c>
      <c r="B6562" s="193" t="str">
        <f t="shared" si="12741"/>
        <v>NO665Technics Home Audio</v>
      </c>
      <c r="C6562" s="193" t="str">
        <f t="shared" si="12742"/>
        <v>Technics Home AudioCohn, Brad</v>
      </c>
      <c r="D6562" s="193"/>
      <c r="E6562" s="193"/>
      <c r="F6562" s="193" t="str">
        <f t="shared" si="12743"/>
        <v>Technics Home AudioLong, Kristin</v>
      </c>
      <c r="G6562" s="193" t="str">
        <f t="shared" ref="G6562:M6562" si="12789">G$94</f>
        <v>Long, Kristin</v>
      </c>
      <c r="H6562" s="193" t="str">
        <f t="shared" si="12789"/>
        <v>Cohn, Brad</v>
      </c>
      <c r="I6562" s="193" t="str">
        <f t="shared" si="12789"/>
        <v>NO665</v>
      </c>
      <c r="J6562" s="193" t="str">
        <f t="shared" si="12789"/>
        <v>NORMAN CAMERA COMPANY LLC</v>
      </c>
      <c r="K6562" s="193" t="str">
        <f t="shared" si="12789"/>
        <v>all</v>
      </c>
      <c r="L6562" s="193">
        <f t="shared" si="12789"/>
        <v>0</v>
      </c>
      <c r="M6562" s="193">
        <f t="shared" si="12789"/>
        <v>0</v>
      </c>
      <c r="N6562" s="193" t="str">
        <f t="shared" si="12732"/>
        <v>Technics Home Audio</v>
      </c>
      <c r="AA6562" s="193">
        <f t="shared" si="12745"/>
        <v>0</v>
      </c>
      <c r="AB6562" s="193" t="str">
        <f t="shared" ref="AB6562" si="12790">AB$94</f>
        <v>Cohn, Brad</v>
      </c>
    </row>
    <row r="6563" spans="1:28" s="188" customFormat="1" ht="17.399999999999999">
      <c r="A6563" s="193" t="str">
        <f t="shared" si="12740"/>
        <v>Technics Home Audio</v>
      </c>
      <c r="B6563" s="193" t="str">
        <f t="shared" si="12741"/>
        <v>RO125Technics Home Audio</v>
      </c>
      <c r="C6563" s="193" t="str">
        <f t="shared" si="12742"/>
        <v>Technics Home AudioCohn, Brad</v>
      </c>
      <c r="D6563" s="193"/>
      <c r="E6563" s="193"/>
      <c r="F6563" s="193" t="str">
        <f t="shared" si="12743"/>
        <v>Technics Home AudioLong, Kristin</v>
      </c>
      <c r="G6563" s="193" t="str">
        <f t="shared" ref="G6563:M6563" si="12791">G$95</f>
        <v>Long, Kristin</v>
      </c>
      <c r="H6563" s="193" t="str">
        <f t="shared" si="12791"/>
        <v>Cohn, Brad</v>
      </c>
      <c r="I6563" s="193" t="str">
        <f t="shared" si="12791"/>
        <v>RO125</v>
      </c>
      <c r="J6563" s="193" t="str">
        <f t="shared" si="12791"/>
        <v>ROBERTS DIST CO</v>
      </c>
      <c r="K6563" s="193" t="str">
        <f t="shared" si="12791"/>
        <v>all</v>
      </c>
      <c r="L6563" s="193">
        <f t="shared" si="12791"/>
        <v>0</v>
      </c>
      <c r="M6563" s="193">
        <f t="shared" si="12791"/>
        <v>0</v>
      </c>
      <c r="N6563" s="193" t="str">
        <f t="shared" si="12732"/>
        <v>Technics Home Audio</v>
      </c>
      <c r="AA6563" s="193">
        <f t="shared" si="12745"/>
        <v>0</v>
      </c>
      <c r="AB6563" s="193" t="str">
        <f t="shared" ref="AB6563" si="12792">AB$95</f>
        <v>Cohn, Brad</v>
      </c>
    </row>
    <row r="6564" spans="1:28" s="188" customFormat="1" ht="17.399999999999999">
      <c r="A6564" s="193" t="str">
        <f t="shared" si="12740"/>
        <v>Technics Home Audio</v>
      </c>
      <c r="B6564" s="193" t="str">
        <f t="shared" si="12741"/>
        <v>TH361Technics Home Audio</v>
      </c>
      <c r="C6564" s="193" t="str">
        <f t="shared" si="12742"/>
        <v>Technics Home AudioCohn, Brad</v>
      </c>
      <c r="D6564" s="193"/>
      <c r="E6564" s="193"/>
      <c r="F6564" s="193" t="str">
        <f t="shared" si="12743"/>
        <v>Technics Home AudioLong, Kristin</v>
      </c>
      <c r="G6564" s="193" t="str">
        <f t="shared" ref="G6564:M6564" si="12793">G$96</f>
        <v>Long, Kristin</v>
      </c>
      <c r="H6564" s="193" t="str">
        <f t="shared" si="12793"/>
        <v>Cohn, Brad</v>
      </c>
      <c r="I6564" s="193" t="str">
        <f t="shared" si="12793"/>
        <v>TH361</v>
      </c>
      <c r="J6564" s="193" t="str">
        <f t="shared" si="12793"/>
        <v>THE CAMERA SHOP OF MUSKEGON INC,</v>
      </c>
      <c r="K6564" s="193" t="str">
        <f t="shared" si="12793"/>
        <v>all</v>
      </c>
      <c r="L6564" s="193">
        <f t="shared" si="12793"/>
        <v>0</v>
      </c>
      <c r="M6564" s="193">
        <f t="shared" si="12793"/>
        <v>0</v>
      </c>
      <c r="N6564" s="193" t="str">
        <f t="shared" si="12732"/>
        <v>Technics Home Audio</v>
      </c>
      <c r="AA6564" s="193">
        <f t="shared" si="12745"/>
        <v>0</v>
      </c>
      <c r="AB6564" s="193" t="str">
        <f t="shared" ref="AB6564" si="12794">AB$96</f>
        <v>Cohn, Brad</v>
      </c>
    </row>
    <row r="6565" spans="1:28" s="188" customFormat="1" ht="17.399999999999999">
      <c r="A6565" s="193" t="str">
        <f t="shared" si="12740"/>
        <v>Technics Home Audio</v>
      </c>
      <c r="B6565" s="193" t="str">
        <f t="shared" si="12741"/>
        <v>WO426Technics Home Audio</v>
      </c>
      <c r="C6565" s="193" t="str">
        <f t="shared" si="12742"/>
        <v>Technics Home AudioCohn, Brad</v>
      </c>
      <c r="D6565" s="193"/>
      <c r="E6565" s="193"/>
      <c r="F6565" s="193" t="str">
        <f t="shared" si="12743"/>
        <v>Technics Home AudioLong, Kristin</v>
      </c>
      <c r="G6565" s="193" t="str">
        <f t="shared" ref="G6565:M6565" si="12795">G$97</f>
        <v>Long, Kristin</v>
      </c>
      <c r="H6565" s="193" t="str">
        <f t="shared" si="12795"/>
        <v>Cohn, Brad</v>
      </c>
      <c r="I6565" s="193" t="str">
        <f t="shared" si="12795"/>
        <v>WO426</v>
      </c>
      <c r="J6565" s="193" t="str">
        <f t="shared" si="12795"/>
        <v>WOODWARD CAMERA INC</v>
      </c>
      <c r="K6565" s="193" t="str">
        <f t="shared" si="12795"/>
        <v>all</v>
      </c>
      <c r="L6565" s="193">
        <f t="shared" si="12795"/>
        <v>0</v>
      </c>
      <c r="M6565" s="193">
        <f t="shared" si="12795"/>
        <v>0</v>
      </c>
      <c r="N6565" s="193" t="str">
        <f t="shared" si="12732"/>
        <v>Technics Home Audio</v>
      </c>
      <c r="AA6565" s="193">
        <f t="shared" si="12745"/>
        <v>0</v>
      </c>
      <c r="AB6565" s="193" t="str">
        <f t="shared" ref="AB6565" si="12796">AB$97</f>
        <v>Cohn, Brad</v>
      </c>
    </row>
    <row r="6566" spans="1:28" s="188" customFormat="1" ht="17.399999999999999">
      <c r="A6566" s="193" t="str">
        <f t="shared" si="12740"/>
        <v>Technics Home Audio</v>
      </c>
      <c r="B6566" s="193" t="str">
        <f t="shared" si="12741"/>
        <v>0Technics Home Audio</v>
      </c>
      <c r="C6566" s="193" t="str">
        <f t="shared" si="12742"/>
        <v>Technics Home Audio0</v>
      </c>
      <c r="D6566" s="193"/>
      <c r="E6566" s="193"/>
      <c r="F6566" s="193" t="str">
        <f t="shared" si="12743"/>
        <v>Technics Home Audio0</v>
      </c>
      <c r="G6566" s="193">
        <f t="shared" ref="G6566:M6566" si="12797">G$98</f>
        <v>0</v>
      </c>
      <c r="H6566" s="193">
        <f t="shared" si="12797"/>
        <v>0</v>
      </c>
      <c r="I6566" s="193">
        <f t="shared" si="12797"/>
        <v>0</v>
      </c>
      <c r="J6566" s="193">
        <f t="shared" si="12797"/>
        <v>0</v>
      </c>
      <c r="K6566" s="193">
        <f t="shared" si="12797"/>
        <v>0</v>
      </c>
      <c r="L6566" s="193">
        <f t="shared" si="12797"/>
        <v>0</v>
      </c>
      <c r="M6566" s="193">
        <f t="shared" si="12797"/>
        <v>0</v>
      </c>
      <c r="N6566" s="193" t="str">
        <f t="shared" si="12732"/>
        <v>Technics Home Audio</v>
      </c>
      <c r="AA6566" s="193">
        <f t="shared" si="12745"/>
        <v>0</v>
      </c>
      <c r="AB6566" s="193">
        <f t="shared" ref="AB6566" si="12798">AB$98</f>
        <v>0</v>
      </c>
    </row>
    <row r="6567" spans="1:28" s="188" customFormat="1" ht="17.399999999999999">
      <c r="A6567" s="193" t="str">
        <f t="shared" si="12740"/>
        <v>Technics Home Audio</v>
      </c>
      <c r="B6567" s="193" t="str">
        <f t="shared" si="12741"/>
        <v>0Technics Home Audio</v>
      </c>
      <c r="C6567" s="193" t="str">
        <f t="shared" si="12742"/>
        <v>Technics Home Audio0</v>
      </c>
      <c r="D6567" s="193"/>
      <c r="E6567" s="193"/>
      <c r="F6567" s="193" t="str">
        <f t="shared" si="12743"/>
        <v>Technics Home Audio0</v>
      </c>
      <c r="G6567" s="193">
        <f t="shared" ref="G6567:M6567" si="12799">G$99</f>
        <v>0</v>
      </c>
      <c r="H6567" s="193">
        <f t="shared" si="12799"/>
        <v>0</v>
      </c>
      <c r="I6567" s="193">
        <f t="shared" si="12799"/>
        <v>0</v>
      </c>
      <c r="J6567" s="193">
        <f t="shared" si="12799"/>
        <v>0</v>
      </c>
      <c r="K6567" s="193">
        <f t="shared" si="12799"/>
        <v>0</v>
      </c>
      <c r="L6567" s="193">
        <f t="shared" si="12799"/>
        <v>0</v>
      </c>
      <c r="M6567" s="193">
        <f t="shared" si="12799"/>
        <v>0</v>
      </c>
      <c r="N6567" s="193" t="str">
        <f t="shared" si="12732"/>
        <v>Technics Home Audio</v>
      </c>
      <c r="AA6567" s="193">
        <f t="shared" si="12745"/>
        <v>0</v>
      </c>
      <c r="AB6567" s="193">
        <f t="shared" ref="AB6567" si="12800">AB$99</f>
        <v>0</v>
      </c>
    </row>
    <row r="6568" spans="1:28" s="188" customFormat="1" ht="17.399999999999999">
      <c r="A6568" s="193" t="str">
        <f t="shared" si="12740"/>
        <v>Technics Home Audio</v>
      </c>
      <c r="B6568" s="193" t="str">
        <f t="shared" si="12741"/>
        <v>AR605Technics Home Audio</v>
      </c>
      <c r="C6568" s="193" t="str">
        <f t="shared" si="12742"/>
        <v>Technics Home AudioJacobson, Rick</v>
      </c>
      <c r="D6568" s="193"/>
      <c r="E6568" s="193"/>
      <c r="F6568" s="193" t="str">
        <f t="shared" si="12743"/>
        <v>Technics Home AudioLong, Kristin</v>
      </c>
      <c r="G6568" s="193" t="str">
        <f t="shared" ref="G6568:M6568" si="12801">G$100</f>
        <v>Long, Kristin</v>
      </c>
      <c r="H6568" s="193" t="str">
        <f t="shared" si="12801"/>
        <v>Jacobson, Rick</v>
      </c>
      <c r="I6568" s="193" t="str">
        <f t="shared" si="12801"/>
        <v>AR605</v>
      </c>
      <c r="J6568" s="193" t="str">
        <f t="shared" si="12801"/>
        <v>ART SUTCH PHOTOGRAPHY &amp; DIGITAL</v>
      </c>
      <c r="K6568" s="193" t="str">
        <f t="shared" si="12801"/>
        <v>all</v>
      </c>
      <c r="L6568" s="193">
        <f t="shared" si="12801"/>
        <v>0</v>
      </c>
      <c r="M6568" s="193">
        <f t="shared" si="12801"/>
        <v>0</v>
      </c>
      <c r="N6568" s="193" t="str">
        <f t="shared" si="12732"/>
        <v>Technics Home Audio</v>
      </c>
      <c r="AA6568" s="193">
        <f t="shared" si="12745"/>
        <v>0</v>
      </c>
      <c r="AB6568" s="193" t="str">
        <f t="shared" ref="AB6568" si="12802">AB$100</f>
        <v>Jacobson, Rick</v>
      </c>
    </row>
    <row r="6569" spans="1:28" s="188" customFormat="1" ht="17.399999999999999">
      <c r="A6569" s="193" t="str">
        <f t="shared" si="12740"/>
        <v>Technics Home Audio</v>
      </c>
      <c r="B6569" s="193" t="str">
        <f t="shared" si="12741"/>
        <v>BA020Technics Home Audio</v>
      </c>
      <c r="C6569" s="193" t="str">
        <f t="shared" si="12742"/>
        <v>Technics Home AudioJacobson, Rick</v>
      </c>
      <c r="D6569" s="193"/>
      <c r="E6569" s="193"/>
      <c r="F6569" s="193" t="str">
        <f t="shared" si="12743"/>
        <v>Technics Home AudioLong, Kristin</v>
      </c>
      <c r="G6569" s="193" t="str">
        <f t="shared" ref="G6569:M6569" si="12803">G$101</f>
        <v>Long, Kristin</v>
      </c>
      <c r="H6569" s="193" t="str">
        <f t="shared" si="12803"/>
        <v>Jacobson, Rick</v>
      </c>
      <c r="I6569" s="193" t="str">
        <f t="shared" si="12803"/>
        <v>BA020</v>
      </c>
      <c r="J6569" s="193" t="str">
        <f t="shared" si="12803"/>
        <v>BACKSCATTER</v>
      </c>
      <c r="K6569" s="193" t="str">
        <f t="shared" si="12803"/>
        <v>all</v>
      </c>
      <c r="L6569" s="193">
        <f t="shared" si="12803"/>
        <v>0</v>
      </c>
      <c r="M6569" s="193">
        <f t="shared" si="12803"/>
        <v>0</v>
      </c>
      <c r="N6569" s="193" t="str">
        <f t="shared" si="12732"/>
        <v>Technics Home Audio</v>
      </c>
      <c r="AA6569" s="193">
        <f t="shared" si="12745"/>
        <v>0</v>
      </c>
      <c r="AB6569" s="193" t="str">
        <f t="shared" ref="AB6569" si="12804">AB$101</f>
        <v>Jacobson, Rick</v>
      </c>
    </row>
    <row r="6570" spans="1:28" s="188" customFormat="1" ht="17.399999999999999">
      <c r="A6570" s="193" t="str">
        <f t="shared" si="12740"/>
        <v>Technics Home Audio</v>
      </c>
      <c r="B6570" s="193" t="str">
        <f t="shared" si="12741"/>
        <v>BO900Technics Home Audio</v>
      </c>
      <c r="C6570" s="193" t="str">
        <f t="shared" si="12742"/>
        <v>Technics Home AudioJacobson, Rick</v>
      </c>
      <c r="D6570" s="193"/>
      <c r="E6570" s="193"/>
      <c r="F6570" s="193" t="str">
        <f t="shared" si="12743"/>
        <v>Technics Home AudioLong, Kristin</v>
      </c>
      <c r="G6570" s="193" t="str">
        <f t="shared" ref="G6570:M6570" si="12805">G$102</f>
        <v>Long, Kristin</v>
      </c>
      <c r="H6570" s="193" t="str">
        <f t="shared" si="12805"/>
        <v>Jacobson, Rick</v>
      </c>
      <c r="I6570" s="193" t="str">
        <f t="shared" si="12805"/>
        <v>BO900</v>
      </c>
      <c r="J6570" s="193" t="str">
        <f t="shared" si="12805"/>
        <v>BOZEMAN CAMERA &amp; REPAIR INC</v>
      </c>
      <c r="K6570" s="193" t="str">
        <f t="shared" si="12805"/>
        <v>all</v>
      </c>
      <c r="L6570" s="193">
        <f t="shared" si="12805"/>
        <v>0</v>
      </c>
      <c r="M6570" s="193">
        <f t="shared" si="12805"/>
        <v>0</v>
      </c>
      <c r="N6570" s="193" t="str">
        <f t="shared" si="12732"/>
        <v>Technics Home Audio</v>
      </c>
      <c r="AA6570" s="193">
        <f t="shared" si="12745"/>
        <v>0</v>
      </c>
      <c r="AB6570" s="193" t="str">
        <f t="shared" ref="AB6570" si="12806">AB$102</f>
        <v>Jacobson, Rick</v>
      </c>
    </row>
    <row r="6571" spans="1:28" s="188" customFormat="1" ht="17.399999999999999">
      <c r="A6571" s="193" t="str">
        <f t="shared" si="12740"/>
        <v>Technics Home Audio</v>
      </c>
      <c r="B6571" s="193" t="str">
        <f t="shared" si="12741"/>
        <v>FI427Technics Home Audio</v>
      </c>
      <c r="C6571" s="193" t="str">
        <f t="shared" si="12742"/>
        <v>Technics Home AudioJacobson, Rick</v>
      </c>
      <c r="D6571" s="193"/>
      <c r="E6571" s="193"/>
      <c r="F6571" s="193" t="str">
        <f t="shared" si="12743"/>
        <v>Technics Home AudioLong, Kristin</v>
      </c>
      <c r="G6571" s="193" t="str">
        <f t="shared" ref="G6571:M6571" si="12807">G$103</f>
        <v>Long, Kristin</v>
      </c>
      <c r="H6571" s="193" t="str">
        <f t="shared" si="12807"/>
        <v>Jacobson, Rick</v>
      </c>
      <c r="I6571" s="193" t="str">
        <f t="shared" si="12807"/>
        <v>FI427</v>
      </c>
      <c r="J6571" s="193" t="str">
        <f t="shared" si="12807"/>
        <v>FIRESIDE CAMERA INC</v>
      </c>
      <c r="K6571" s="193" t="str">
        <f t="shared" si="12807"/>
        <v>all</v>
      </c>
      <c r="L6571" s="193">
        <f t="shared" si="12807"/>
        <v>0</v>
      </c>
      <c r="M6571" s="193">
        <f t="shared" si="12807"/>
        <v>0</v>
      </c>
      <c r="N6571" s="193" t="str">
        <f t="shared" si="12732"/>
        <v>Technics Home Audio</v>
      </c>
      <c r="AA6571" s="193">
        <f t="shared" si="12745"/>
        <v>0</v>
      </c>
      <c r="AB6571" s="193" t="str">
        <f t="shared" ref="AB6571" si="12808">AB$103</f>
        <v>Jacobson, Rick</v>
      </c>
    </row>
    <row r="6572" spans="1:28" s="188" customFormat="1" ht="17.399999999999999">
      <c r="A6572" s="193" t="str">
        <f t="shared" si="12740"/>
        <v>Technics Home Audio</v>
      </c>
      <c r="B6572" s="193" t="str">
        <f t="shared" si="12741"/>
        <v>GL321Technics Home Audio</v>
      </c>
      <c r="C6572" s="193" t="str">
        <f t="shared" si="12742"/>
        <v>Technics Home AudioJacobson, Rick</v>
      </c>
      <c r="D6572" s="193"/>
      <c r="E6572" s="193"/>
      <c r="F6572" s="193" t="str">
        <f t="shared" si="12743"/>
        <v>Technics Home AudioLong, Kristin</v>
      </c>
      <c r="G6572" s="193" t="str">
        <f t="shared" ref="G6572:M6572" si="12809">G$104</f>
        <v>Long, Kristin</v>
      </c>
      <c r="H6572" s="193" t="str">
        <f t="shared" si="12809"/>
        <v>Jacobson, Rick</v>
      </c>
      <c r="I6572" s="193" t="str">
        <f t="shared" si="12809"/>
        <v>GL321</v>
      </c>
      <c r="J6572" s="193" t="str">
        <f t="shared" si="12809"/>
        <v>GLAZER'S CAMERA SUPPLY INC</v>
      </c>
      <c r="K6572" s="193" t="str">
        <f t="shared" si="12809"/>
        <v>all</v>
      </c>
      <c r="L6572" s="193">
        <f t="shared" si="12809"/>
        <v>0</v>
      </c>
      <c r="M6572" s="193">
        <f t="shared" si="12809"/>
        <v>0</v>
      </c>
      <c r="N6572" s="193" t="str">
        <f t="shared" si="12732"/>
        <v>Technics Home Audio</v>
      </c>
      <c r="AA6572" s="193">
        <f t="shared" si="12745"/>
        <v>0</v>
      </c>
      <c r="AB6572" s="193" t="str">
        <f t="shared" ref="AB6572" si="12810">AB$104</f>
        <v>Jacobson, Rick</v>
      </c>
    </row>
    <row r="6573" spans="1:28" s="188" customFormat="1" ht="17.399999999999999">
      <c r="A6573" s="193" t="str">
        <f t="shared" si="12740"/>
        <v>Technics Home Audio</v>
      </c>
      <c r="B6573" s="193" t="str">
        <f t="shared" si="12741"/>
        <v>KE811Technics Home Audio</v>
      </c>
      <c r="C6573" s="193" t="str">
        <f t="shared" si="12742"/>
        <v>Technics Home AudioJacobson, Rick</v>
      </c>
      <c r="D6573" s="193"/>
      <c r="E6573" s="193"/>
      <c r="F6573" s="193" t="str">
        <f t="shared" si="12743"/>
        <v>Technics Home AudioLong, Kristin</v>
      </c>
      <c r="G6573" s="193" t="str">
        <f t="shared" ref="G6573:M6573" si="12811">G$105</f>
        <v>Long, Kristin</v>
      </c>
      <c r="H6573" s="193" t="str">
        <f t="shared" si="12811"/>
        <v>Jacobson, Rick</v>
      </c>
      <c r="I6573" s="193" t="str">
        <f t="shared" si="12811"/>
        <v>KE811</v>
      </c>
      <c r="J6573" s="193" t="str">
        <f t="shared" si="12811"/>
        <v>KENMORE CAMERA INC</v>
      </c>
      <c r="K6573" s="193" t="str">
        <f t="shared" si="12811"/>
        <v>all</v>
      </c>
      <c r="L6573" s="193">
        <f t="shared" si="12811"/>
        <v>0</v>
      </c>
      <c r="M6573" s="193">
        <f t="shared" si="12811"/>
        <v>0</v>
      </c>
      <c r="N6573" s="193" t="str">
        <f t="shared" si="12732"/>
        <v>Technics Home Audio</v>
      </c>
      <c r="AA6573" s="193">
        <f t="shared" si="12745"/>
        <v>0</v>
      </c>
      <c r="AB6573" s="193" t="str">
        <f t="shared" ref="AB6573" si="12812">AB$105</f>
        <v>Jacobson, Rick</v>
      </c>
    </row>
    <row r="6574" spans="1:28" s="188" customFormat="1" ht="17.399999999999999">
      <c r="A6574" s="193" t="str">
        <f t="shared" si="12740"/>
        <v>Technics Home Audio</v>
      </c>
      <c r="B6574" s="193" t="str">
        <f t="shared" si="12741"/>
        <v>MI975Technics Home Audio</v>
      </c>
      <c r="C6574" s="193" t="str">
        <f t="shared" si="12742"/>
        <v>Technics Home AudioJacobson, Rick</v>
      </c>
      <c r="D6574" s="193"/>
      <c r="E6574" s="193"/>
      <c r="F6574" s="193" t="str">
        <f t="shared" si="12743"/>
        <v>Technics Home AudioLong, Kristin</v>
      </c>
      <c r="G6574" s="193" t="str">
        <f t="shared" ref="G6574:M6574" si="12813">G$106</f>
        <v>Long, Kristin</v>
      </c>
      <c r="H6574" s="193" t="str">
        <f t="shared" si="12813"/>
        <v>Jacobson, Rick</v>
      </c>
      <c r="I6574" s="193" t="str">
        <f t="shared" si="12813"/>
        <v>MI975</v>
      </c>
      <c r="J6574" s="193" t="str">
        <f t="shared" si="12813"/>
        <v>MIKE'S CAMERA OF CALIFORNIA</v>
      </c>
      <c r="K6574" s="193" t="str">
        <f t="shared" si="12813"/>
        <v>all</v>
      </c>
      <c r="L6574" s="193">
        <f t="shared" si="12813"/>
        <v>0</v>
      </c>
      <c r="M6574" s="193">
        <f t="shared" si="12813"/>
        <v>0</v>
      </c>
      <c r="N6574" s="193" t="str">
        <f t="shared" si="12732"/>
        <v>Technics Home Audio</v>
      </c>
      <c r="AA6574" s="193">
        <f t="shared" si="12745"/>
        <v>0</v>
      </c>
      <c r="AB6574" s="193" t="str">
        <f t="shared" ref="AB6574" si="12814">AB$106</f>
        <v>Jacobson, Rick</v>
      </c>
    </row>
    <row r="6575" spans="1:28" s="188" customFormat="1" ht="17.399999999999999">
      <c r="A6575" s="193" t="str">
        <f t="shared" si="12740"/>
        <v>Technics Home Audio</v>
      </c>
      <c r="B6575" s="193" t="str">
        <f t="shared" si="12741"/>
        <v>MI976Technics Home Audio</v>
      </c>
      <c r="C6575" s="193" t="str">
        <f t="shared" si="12742"/>
        <v>Technics Home AudioJacobson, Rick</v>
      </c>
      <c r="D6575" s="193"/>
      <c r="E6575" s="193"/>
      <c r="F6575" s="193" t="str">
        <f t="shared" si="12743"/>
        <v>Technics Home AudioLong, Kristin</v>
      </c>
      <c r="G6575" s="193" t="str">
        <f t="shared" ref="G6575:M6575" si="12815">G$107</f>
        <v>Long, Kristin</v>
      </c>
      <c r="H6575" s="193" t="str">
        <f t="shared" si="12815"/>
        <v>Jacobson, Rick</v>
      </c>
      <c r="I6575" s="193" t="str">
        <f t="shared" si="12815"/>
        <v>MI976</v>
      </c>
      <c r="J6575" s="193" t="str">
        <f t="shared" si="12815"/>
        <v>MIKE'S CAMERA INC</v>
      </c>
      <c r="K6575" s="193" t="str">
        <f t="shared" si="12815"/>
        <v>all</v>
      </c>
      <c r="L6575" s="193">
        <f t="shared" si="12815"/>
        <v>0</v>
      </c>
      <c r="M6575" s="193">
        <f t="shared" si="12815"/>
        <v>0</v>
      </c>
      <c r="N6575" s="193" t="str">
        <f t="shared" si="12732"/>
        <v>Technics Home Audio</v>
      </c>
      <c r="AA6575" s="193">
        <f t="shared" si="12745"/>
        <v>0</v>
      </c>
      <c r="AB6575" s="193" t="str">
        <f t="shared" ref="AB6575" si="12816">AB$107</f>
        <v>Jacobson, Rick</v>
      </c>
    </row>
    <row r="6576" spans="1:28" s="188" customFormat="1" ht="17.399999999999999">
      <c r="A6576" s="193" t="str">
        <f t="shared" si="12740"/>
        <v>Technics Home Audio</v>
      </c>
      <c r="B6576" s="193" t="str">
        <f t="shared" si="12741"/>
        <v>PR015Technics Home Audio</v>
      </c>
      <c r="C6576" s="193" t="str">
        <f t="shared" si="12742"/>
        <v>Technics Home AudioJacobson, Rick</v>
      </c>
      <c r="D6576" s="193"/>
      <c r="E6576" s="193"/>
      <c r="F6576" s="193" t="str">
        <f t="shared" si="12743"/>
        <v>Technics Home AudioLong, Kristin</v>
      </c>
      <c r="G6576" s="193" t="str">
        <f t="shared" ref="G6576:M6576" si="12817">G$108</f>
        <v>Long, Kristin</v>
      </c>
      <c r="H6576" s="193" t="str">
        <f t="shared" si="12817"/>
        <v>Jacobson, Rick</v>
      </c>
      <c r="I6576" s="193" t="str">
        <f t="shared" si="12817"/>
        <v>PR015</v>
      </c>
      <c r="J6576" s="193" t="str">
        <f t="shared" si="12817"/>
        <v>PRO PHOTO SUPPLY INC</v>
      </c>
      <c r="K6576" s="193" t="str">
        <f t="shared" si="12817"/>
        <v>all</v>
      </c>
      <c r="L6576" s="193">
        <f t="shared" si="12817"/>
        <v>0</v>
      </c>
      <c r="M6576" s="193">
        <f t="shared" si="12817"/>
        <v>0</v>
      </c>
      <c r="N6576" s="193" t="str">
        <f t="shared" si="12732"/>
        <v>Technics Home Audio</v>
      </c>
      <c r="AA6576" s="193">
        <f t="shared" si="12745"/>
        <v>0</v>
      </c>
      <c r="AB6576" s="193" t="str">
        <f t="shared" ref="AB6576" si="12818">AB$108</f>
        <v>Jacobson, Rick</v>
      </c>
    </row>
    <row r="6577" spans="1:28" s="188" customFormat="1" ht="17.399999999999999">
      <c r="A6577" s="193" t="str">
        <f t="shared" si="12740"/>
        <v>Technics Home Audio</v>
      </c>
      <c r="B6577" s="193" t="str">
        <f t="shared" si="12741"/>
        <v>SN287Technics Home Audio</v>
      </c>
      <c r="C6577" s="193" t="str">
        <f t="shared" si="12742"/>
        <v>Technics Home AudioJacobson, Rick</v>
      </c>
      <c r="D6577" s="193"/>
      <c r="E6577" s="193"/>
      <c r="F6577" s="193" t="str">
        <f t="shared" si="12743"/>
        <v>Technics Home AudioLong, Kristin</v>
      </c>
      <c r="G6577" s="193" t="str">
        <f t="shared" ref="G6577:M6577" si="12819">G$109</f>
        <v>Long, Kristin</v>
      </c>
      <c r="H6577" s="193" t="str">
        <f t="shared" si="12819"/>
        <v>Jacobson, Rick</v>
      </c>
      <c r="I6577" s="193" t="str">
        <f t="shared" si="12819"/>
        <v>SN287</v>
      </c>
      <c r="J6577" s="193" t="str">
        <f t="shared" si="12819"/>
        <v>SAN JOSE CAMERA &amp; VI</v>
      </c>
      <c r="K6577" s="193" t="str">
        <f t="shared" si="12819"/>
        <v>all</v>
      </c>
      <c r="L6577" s="193">
        <f t="shared" si="12819"/>
        <v>0</v>
      </c>
      <c r="M6577" s="193">
        <f t="shared" si="12819"/>
        <v>0</v>
      </c>
      <c r="N6577" s="193" t="str">
        <f t="shared" si="12732"/>
        <v>Technics Home Audio</v>
      </c>
      <c r="AA6577" s="193">
        <f t="shared" si="12745"/>
        <v>0</v>
      </c>
      <c r="AB6577" s="193" t="str">
        <f t="shared" ref="AB6577" si="12820">AB$109</f>
        <v>Jacobson, Rick</v>
      </c>
    </row>
    <row r="6578" spans="1:28" s="188" customFormat="1" ht="17.399999999999999">
      <c r="A6578" s="193" t="str">
        <f t="shared" si="12740"/>
        <v>Technics Home Audio</v>
      </c>
      <c r="B6578" s="193" t="str">
        <f t="shared" si="12741"/>
        <v>ST095Technics Home Audio</v>
      </c>
      <c r="C6578" s="193" t="str">
        <f t="shared" si="12742"/>
        <v>Technics Home AudioJacobson, Rick</v>
      </c>
      <c r="D6578" s="193"/>
      <c r="E6578" s="193"/>
      <c r="F6578" s="193" t="str">
        <f t="shared" si="12743"/>
        <v>Technics Home AudioLong, Kristin</v>
      </c>
      <c r="G6578" s="193" t="str">
        <f t="shared" ref="G6578:M6578" si="12821">G$110</f>
        <v>Long, Kristin</v>
      </c>
      <c r="H6578" s="193" t="str">
        <f t="shared" si="12821"/>
        <v>Jacobson, Rick</v>
      </c>
      <c r="I6578" s="193" t="str">
        <f t="shared" si="12821"/>
        <v>ST095</v>
      </c>
      <c r="J6578" s="193" t="str">
        <f t="shared" si="12821"/>
        <v>STEWARTS PHOTO, INC</v>
      </c>
      <c r="K6578" s="193" t="str">
        <f t="shared" si="12821"/>
        <v>all</v>
      </c>
      <c r="L6578" s="193">
        <f t="shared" si="12821"/>
        <v>0</v>
      </c>
      <c r="M6578" s="193">
        <f t="shared" si="12821"/>
        <v>0</v>
      </c>
      <c r="N6578" s="193" t="str">
        <f t="shared" si="12732"/>
        <v>Technics Home Audio</v>
      </c>
      <c r="AA6578" s="193">
        <f t="shared" si="12745"/>
        <v>0</v>
      </c>
      <c r="AB6578" s="193" t="str">
        <f t="shared" ref="AB6578" si="12822">AB$110</f>
        <v>Jacobson, Rick</v>
      </c>
    </row>
    <row r="6579" spans="1:28" s="188" customFormat="1" ht="17.399999999999999">
      <c r="A6579" s="193" t="str">
        <f t="shared" si="12740"/>
        <v>Technics Home Audio</v>
      </c>
      <c r="B6579" s="193" t="str">
        <f t="shared" si="12741"/>
        <v>0Technics Home Audio</v>
      </c>
      <c r="C6579" s="193" t="str">
        <f t="shared" si="12742"/>
        <v>Technics Home Audio0</v>
      </c>
      <c r="D6579" s="193"/>
      <c r="E6579" s="193"/>
      <c r="F6579" s="193" t="str">
        <f t="shared" si="12743"/>
        <v>Technics Home Audio0</v>
      </c>
      <c r="G6579" s="193">
        <f t="shared" ref="G6579:M6579" si="12823">G$111</f>
        <v>0</v>
      </c>
      <c r="H6579" s="193">
        <f t="shared" si="12823"/>
        <v>0</v>
      </c>
      <c r="I6579" s="193">
        <f t="shared" si="12823"/>
        <v>0</v>
      </c>
      <c r="J6579" s="193">
        <f t="shared" si="12823"/>
        <v>0</v>
      </c>
      <c r="K6579" s="193">
        <f t="shared" si="12823"/>
        <v>0</v>
      </c>
      <c r="L6579" s="193">
        <f t="shared" si="12823"/>
        <v>0</v>
      </c>
      <c r="M6579" s="193">
        <f t="shared" si="12823"/>
        <v>0</v>
      </c>
      <c r="N6579" s="193" t="str">
        <f t="shared" si="12732"/>
        <v>Technics Home Audio</v>
      </c>
      <c r="AA6579" s="193">
        <f t="shared" si="12745"/>
        <v>0</v>
      </c>
      <c r="AB6579" s="193">
        <f t="shared" ref="AB6579" si="12824">AB$111</f>
        <v>0</v>
      </c>
    </row>
    <row r="6580" spans="1:28" s="188" customFormat="1" ht="17.399999999999999">
      <c r="A6580" s="193" t="str">
        <f t="shared" si="12740"/>
        <v>Technics Home Audio</v>
      </c>
      <c r="B6580" s="193" t="str">
        <f t="shared" si="12741"/>
        <v>0Technics Home Audio</v>
      </c>
      <c r="C6580" s="193" t="str">
        <f t="shared" si="12742"/>
        <v>Technics Home Audio0</v>
      </c>
      <c r="D6580" s="193"/>
      <c r="E6580" s="193"/>
      <c r="F6580" s="193" t="str">
        <f t="shared" si="12743"/>
        <v>Technics Home Audio0</v>
      </c>
      <c r="G6580" s="193">
        <f t="shared" ref="G6580:M6580" si="12825">G$112</f>
        <v>0</v>
      </c>
      <c r="H6580" s="193">
        <f t="shared" si="12825"/>
        <v>0</v>
      </c>
      <c r="I6580" s="193">
        <f t="shared" si="12825"/>
        <v>0</v>
      </c>
      <c r="J6580" s="193">
        <f t="shared" si="12825"/>
        <v>0</v>
      </c>
      <c r="K6580" s="193">
        <f t="shared" si="12825"/>
        <v>0</v>
      </c>
      <c r="L6580" s="193">
        <f t="shared" si="12825"/>
        <v>0</v>
      </c>
      <c r="M6580" s="193">
        <f t="shared" si="12825"/>
        <v>0</v>
      </c>
      <c r="N6580" s="193" t="str">
        <f t="shared" si="12732"/>
        <v>Technics Home Audio</v>
      </c>
      <c r="AA6580" s="193">
        <f t="shared" si="12745"/>
        <v>0</v>
      </c>
      <c r="AB6580" s="193">
        <f t="shared" ref="AB6580" si="12826">AB$112</f>
        <v>0</v>
      </c>
    </row>
    <row r="6581" spans="1:28" s="188" customFormat="1" ht="17.399999999999999">
      <c r="A6581" s="193" t="str">
        <f t="shared" si="12740"/>
        <v>Technics Home Audio</v>
      </c>
      <c r="B6581" s="193" t="str">
        <f t="shared" si="12741"/>
        <v>BH085Technics Home Audio</v>
      </c>
      <c r="C6581" s="193" t="str">
        <f t="shared" si="12742"/>
        <v>Technics Home AudioNocho, Charles</v>
      </c>
      <c r="D6581" s="193"/>
      <c r="E6581" s="193"/>
      <c r="F6581" s="193" t="str">
        <f t="shared" si="12743"/>
        <v>Technics Home AudioLong, Kristin</v>
      </c>
      <c r="G6581" s="193" t="str">
        <f t="shared" ref="G6581:M6581" si="12827">G$113</f>
        <v>Long, Kristin</v>
      </c>
      <c r="H6581" s="193" t="str">
        <f t="shared" si="12827"/>
        <v>Nocho, Charles</v>
      </c>
      <c r="I6581" s="193" t="str">
        <f t="shared" si="12827"/>
        <v>BH085</v>
      </c>
      <c r="J6581" s="193" t="str">
        <f t="shared" si="12827"/>
        <v>B &amp; H PHOTO &amp; ELEC CO</v>
      </c>
      <c r="K6581" s="193" t="str">
        <f t="shared" si="12827"/>
        <v>all</v>
      </c>
      <c r="L6581" s="193">
        <f t="shared" si="12827"/>
        <v>0</v>
      </c>
      <c r="M6581" s="193">
        <f t="shared" si="12827"/>
        <v>0</v>
      </c>
      <c r="N6581" s="193" t="str">
        <f t="shared" si="12732"/>
        <v>Technics Home Audio</v>
      </c>
      <c r="AA6581" s="193">
        <f t="shared" si="12745"/>
        <v>0</v>
      </c>
      <c r="AB6581" s="193" t="str">
        <f t="shared" ref="AB6581" si="12828">AB$113</f>
        <v>Nocho, Charles</v>
      </c>
    </row>
    <row r="6582" spans="1:28" s="188" customFormat="1" ht="17.399999999999999">
      <c r="A6582" s="193" t="str">
        <f t="shared" si="12740"/>
        <v>Technics Home Audio</v>
      </c>
      <c r="B6582" s="193" t="str">
        <f t="shared" si="12741"/>
        <v>CA023Technics Home Audio</v>
      </c>
      <c r="C6582" s="193" t="str">
        <f t="shared" si="12742"/>
        <v>Technics Home AudioNocho, Charles</v>
      </c>
      <c r="D6582" s="193"/>
      <c r="E6582" s="193"/>
      <c r="F6582" s="193" t="str">
        <f t="shared" si="12743"/>
        <v>Technics Home AudioLong, Kristin</v>
      </c>
      <c r="G6582" s="193" t="str">
        <f t="shared" ref="G6582:M6582" si="12829">G$114</f>
        <v>Long, Kristin</v>
      </c>
      <c r="H6582" s="193" t="str">
        <f t="shared" si="12829"/>
        <v>Nocho, Charles</v>
      </c>
      <c r="I6582" s="193" t="str">
        <f t="shared" si="12829"/>
        <v>CA023</v>
      </c>
      <c r="J6582" s="193" t="str">
        <f t="shared" si="12829"/>
        <v>C&amp;A MARKETING INC</v>
      </c>
      <c r="K6582" s="193" t="str">
        <f t="shared" si="12829"/>
        <v>all</v>
      </c>
      <c r="L6582" s="193">
        <f t="shared" si="12829"/>
        <v>0</v>
      </c>
      <c r="M6582" s="193">
        <f t="shared" si="12829"/>
        <v>0</v>
      </c>
      <c r="N6582" s="193" t="str">
        <f t="shared" si="12732"/>
        <v>Technics Home Audio</v>
      </c>
      <c r="AA6582" s="193">
        <f t="shared" si="12745"/>
        <v>0</v>
      </c>
      <c r="AB6582" s="193" t="str">
        <f t="shared" ref="AB6582" si="12830">AB$114</f>
        <v>Nocho, Charles</v>
      </c>
    </row>
    <row r="6583" spans="1:28" s="188" customFormat="1" ht="17.399999999999999">
      <c r="A6583" s="193" t="str">
        <f t="shared" si="12740"/>
        <v>Technics Home Audio</v>
      </c>
      <c r="B6583" s="193" t="str">
        <f t="shared" si="12741"/>
        <v>CA956Technics Home Audio</v>
      </c>
      <c r="C6583" s="193" t="str">
        <f t="shared" si="12742"/>
        <v>Technics Home AudioNocho, Charles</v>
      </c>
      <c r="D6583" s="193"/>
      <c r="E6583" s="193"/>
      <c r="F6583" s="193" t="str">
        <f t="shared" si="12743"/>
        <v>Technics Home AudioLong, Kristin</v>
      </c>
      <c r="G6583" s="193" t="str">
        <f t="shared" ref="G6583:M6583" si="12831">G$115</f>
        <v>Long, Kristin</v>
      </c>
      <c r="H6583" s="193" t="str">
        <f t="shared" si="12831"/>
        <v>Nocho, Charles</v>
      </c>
      <c r="I6583" s="193" t="str">
        <f t="shared" si="12831"/>
        <v>CA956</v>
      </c>
      <c r="J6583" s="193" t="str">
        <f t="shared" si="12831"/>
        <v>CARDINAL CAMERA &amp; VIDEO CENTER</v>
      </c>
      <c r="K6583" s="193" t="str">
        <f t="shared" si="12831"/>
        <v>all</v>
      </c>
      <c r="L6583" s="193">
        <f t="shared" si="12831"/>
        <v>0</v>
      </c>
      <c r="M6583" s="193">
        <f t="shared" si="12831"/>
        <v>0</v>
      </c>
      <c r="N6583" s="193" t="str">
        <f t="shared" si="12732"/>
        <v>Technics Home Audio</v>
      </c>
      <c r="AA6583" s="193">
        <f t="shared" si="12745"/>
        <v>0</v>
      </c>
      <c r="AB6583" s="193" t="str">
        <f t="shared" ref="AB6583" si="12832">AB$115</f>
        <v>Nocho, Charles</v>
      </c>
    </row>
    <row r="6584" spans="1:28" s="188" customFormat="1" ht="17.399999999999999">
      <c r="A6584" s="193" t="str">
        <f t="shared" si="12740"/>
        <v>Technics Home Audio</v>
      </c>
      <c r="B6584" s="193" t="str">
        <f t="shared" si="12741"/>
        <v>0Technics Home Audio</v>
      </c>
      <c r="C6584" s="193" t="str">
        <f t="shared" si="12742"/>
        <v>Technics Home Audio0</v>
      </c>
      <c r="D6584" s="193"/>
      <c r="E6584" s="193"/>
      <c r="F6584" s="193" t="str">
        <f t="shared" si="12743"/>
        <v>Technics Home Audio0</v>
      </c>
      <c r="G6584" s="193">
        <f t="shared" ref="G6584:M6584" si="12833">G$116</f>
        <v>0</v>
      </c>
      <c r="H6584" s="193">
        <f t="shared" si="12833"/>
        <v>0</v>
      </c>
      <c r="I6584" s="193">
        <f t="shared" si="12833"/>
        <v>0</v>
      </c>
      <c r="J6584" s="193">
        <f t="shared" si="12833"/>
        <v>0</v>
      </c>
      <c r="K6584" s="193">
        <f t="shared" si="12833"/>
        <v>0</v>
      </c>
      <c r="L6584" s="193">
        <f t="shared" si="12833"/>
        <v>0</v>
      </c>
      <c r="M6584" s="193">
        <f t="shared" si="12833"/>
        <v>0</v>
      </c>
      <c r="N6584" s="193" t="str">
        <f t="shared" si="12732"/>
        <v>Technics Home Audio</v>
      </c>
      <c r="AA6584" s="193">
        <f t="shared" si="12745"/>
        <v>0</v>
      </c>
      <c r="AB6584" s="193">
        <f t="shared" ref="AB6584" si="12834">AB$116</f>
        <v>0</v>
      </c>
    </row>
    <row r="6585" spans="1:28" s="188" customFormat="1" ht="17.399999999999999">
      <c r="A6585" s="193" t="str">
        <f t="shared" si="12740"/>
        <v>Technics Home Audio</v>
      </c>
      <c r="B6585" s="193" t="str">
        <f t="shared" si="12741"/>
        <v>0Technics Home Audio</v>
      </c>
      <c r="C6585" s="193" t="str">
        <f t="shared" si="12742"/>
        <v>Technics Home Audio0</v>
      </c>
      <c r="D6585" s="193"/>
      <c r="E6585" s="193"/>
      <c r="F6585" s="193" t="str">
        <f t="shared" si="12743"/>
        <v>Technics Home Audio0</v>
      </c>
      <c r="G6585" s="193">
        <f t="shared" ref="G6585:M6585" si="12835">G$117</f>
        <v>0</v>
      </c>
      <c r="H6585" s="193">
        <f t="shared" si="12835"/>
        <v>0</v>
      </c>
      <c r="I6585" s="193">
        <f t="shared" si="12835"/>
        <v>0</v>
      </c>
      <c r="J6585" s="193">
        <f t="shared" si="12835"/>
        <v>0</v>
      </c>
      <c r="K6585" s="193">
        <f t="shared" si="12835"/>
        <v>0</v>
      </c>
      <c r="L6585" s="193">
        <f t="shared" si="12835"/>
        <v>0</v>
      </c>
      <c r="M6585" s="193">
        <f t="shared" si="12835"/>
        <v>0</v>
      </c>
      <c r="N6585" s="193" t="str">
        <f t="shared" si="12732"/>
        <v>Technics Home Audio</v>
      </c>
      <c r="AA6585" s="193">
        <f t="shared" si="12745"/>
        <v>0</v>
      </c>
      <c r="AB6585" s="193">
        <f t="shared" ref="AB6585" si="12836">AB$117</f>
        <v>0</v>
      </c>
    </row>
    <row r="6586" spans="1:28" s="188" customFormat="1" ht="17.399999999999999">
      <c r="A6586" s="193" t="str">
        <f t="shared" si="12740"/>
        <v>Technics Home Audio</v>
      </c>
      <c r="B6586" s="193" t="str">
        <f t="shared" si="12741"/>
        <v>HO050Technics Home Audio</v>
      </c>
      <c r="C6586" s="193" t="str">
        <f t="shared" si="12742"/>
        <v>Technics Home AudioPreston, Peter</v>
      </c>
      <c r="D6586" s="193"/>
      <c r="E6586" s="193"/>
      <c r="F6586" s="193" t="str">
        <f t="shared" si="12743"/>
        <v>Technics Home AudioLong, Kristin</v>
      </c>
      <c r="G6586" s="193" t="str">
        <f t="shared" ref="G6586:M6586" si="12837">G$118</f>
        <v>Long, Kristin</v>
      </c>
      <c r="H6586" s="193" t="str">
        <f t="shared" si="12837"/>
        <v>Preston, Peter</v>
      </c>
      <c r="I6586" s="193" t="str">
        <f t="shared" si="12837"/>
        <v>HO050</v>
      </c>
      <c r="J6586" s="193" t="str">
        <f t="shared" si="12837"/>
        <v>HORN PHOTO</v>
      </c>
      <c r="K6586" s="193" t="str">
        <f t="shared" si="12837"/>
        <v>all</v>
      </c>
      <c r="L6586" s="193">
        <f t="shared" si="12837"/>
        <v>0</v>
      </c>
      <c r="M6586" s="193">
        <f t="shared" si="12837"/>
        <v>0</v>
      </c>
      <c r="N6586" s="193" t="str">
        <f t="shared" si="12732"/>
        <v>Technics Home Audio</v>
      </c>
      <c r="AA6586" s="193">
        <f t="shared" si="12745"/>
        <v>0</v>
      </c>
      <c r="AB6586" s="193" t="str">
        <f t="shared" ref="AB6586" si="12838">AB$118</f>
        <v>Preston, Peter</v>
      </c>
    </row>
    <row r="6587" spans="1:28" s="188" customFormat="1" ht="17.399999999999999">
      <c r="A6587" s="193" t="str">
        <f t="shared" si="12740"/>
        <v>Technics Home Audio</v>
      </c>
      <c r="B6587" s="193" t="str">
        <f t="shared" si="12741"/>
        <v>HO122Technics Home Audio</v>
      </c>
      <c r="C6587" s="193" t="str">
        <f t="shared" si="12742"/>
        <v>Technics Home AudioPreston, Peter</v>
      </c>
      <c r="D6587" s="193"/>
      <c r="E6587" s="193"/>
      <c r="F6587" s="193" t="str">
        <f t="shared" si="12743"/>
        <v>Technics Home AudioLong, Kristin</v>
      </c>
      <c r="G6587" s="193" t="str">
        <f t="shared" ref="G6587:M6587" si="12839">G$119</f>
        <v>Long, Kristin</v>
      </c>
      <c r="H6587" s="193" t="str">
        <f t="shared" si="12839"/>
        <v>Preston, Peter</v>
      </c>
      <c r="I6587" s="193" t="str">
        <f t="shared" si="12839"/>
        <v>HO122</v>
      </c>
      <c r="J6587" s="193" t="str">
        <f t="shared" si="12839"/>
        <v>HOT ROD CAMERAS LLC</v>
      </c>
      <c r="K6587" s="193" t="str">
        <f t="shared" si="12839"/>
        <v>all</v>
      </c>
      <c r="L6587" s="193">
        <f t="shared" si="12839"/>
        <v>0</v>
      </c>
      <c r="M6587" s="193">
        <f t="shared" si="12839"/>
        <v>0</v>
      </c>
      <c r="N6587" s="193" t="str">
        <f t="shared" si="12732"/>
        <v>Technics Home Audio</v>
      </c>
      <c r="AA6587" s="193">
        <f t="shared" si="12745"/>
        <v>0</v>
      </c>
      <c r="AB6587" s="193" t="str">
        <f t="shared" ref="AB6587" si="12840">AB$119</f>
        <v>Preston, Peter</v>
      </c>
    </row>
    <row r="6588" spans="1:28" s="188" customFormat="1" ht="17.399999999999999">
      <c r="A6588" s="193" t="str">
        <f t="shared" si="12740"/>
        <v>Technics Home Audio</v>
      </c>
      <c r="B6588" s="193" t="str">
        <f t="shared" si="12741"/>
        <v>IM267Technics Home Audio</v>
      </c>
      <c r="C6588" s="193" t="str">
        <f t="shared" si="12742"/>
        <v>Technics Home AudioPreston, Peter</v>
      </c>
      <c r="D6588" s="193"/>
      <c r="E6588" s="193"/>
      <c r="F6588" s="193" t="str">
        <f t="shared" si="12743"/>
        <v>Technics Home AudioLong, Kristin</v>
      </c>
      <c r="G6588" s="193" t="str">
        <f t="shared" ref="G6588:M6588" si="12841">G$120</f>
        <v>Long, Kristin</v>
      </c>
      <c r="H6588" s="193" t="str">
        <f t="shared" si="12841"/>
        <v>Preston, Peter</v>
      </c>
      <c r="I6588" s="193" t="str">
        <f t="shared" si="12841"/>
        <v>IM267</v>
      </c>
      <c r="J6588" s="193" t="str">
        <f t="shared" si="12841"/>
        <v>IMAGE ONE ENTERPRISES LLC</v>
      </c>
      <c r="K6588" s="193" t="str">
        <f t="shared" si="12841"/>
        <v>all</v>
      </c>
      <c r="L6588" s="193">
        <f t="shared" si="12841"/>
        <v>0</v>
      </c>
      <c r="M6588" s="193">
        <f t="shared" si="12841"/>
        <v>0</v>
      </c>
      <c r="N6588" s="193" t="str">
        <f t="shared" si="12732"/>
        <v>Technics Home Audio</v>
      </c>
      <c r="AA6588" s="193">
        <f t="shared" si="12745"/>
        <v>0</v>
      </c>
      <c r="AB6588" s="193" t="str">
        <f t="shared" ref="AB6588" si="12842">AB$120</f>
        <v>Preston, Peter</v>
      </c>
    </row>
    <row r="6589" spans="1:28" s="188" customFormat="1" ht="17.399999999999999">
      <c r="A6589" s="193" t="str">
        <f t="shared" si="12740"/>
        <v>Technics Home Audio</v>
      </c>
      <c r="B6589" s="193" t="str">
        <f t="shared" si="12741"/>
        <v>JO461Technics Home Audio</v>
      </c>
      <c r="C6589" s="193" t="str">
        <f t="shared" si="12742"/>
        <v>Technics Home AudioPreston, Peter</v>
      </c>
      <c r="D6589" s="193"/>
      <c r="E6589" s="193"/>
      <c r="F6589" s="193" t="str">
        <f t="shared" si="12743"/>
        <v>Technics Home AudioLong, Kristin</v>
      </c>
      <c r="G6589" s="193" t="str">
        <f t="shared" ref="G6589:M6589" si="12843">G$121</f>
        <v>Long, Kristin</v>
      </c>
      <c r="H6589" s="193" t="str">
        <f t="shared" si="12843"/>
        <v>Preston, Peter</v>
      </c>
      <c r="I6589" s="193" t="str">
        <f t="shared" si="12843"/>
        <v>JO461</v>
      </c>
      <c r="J6589" s="193" t="str">
        <f t="shared" si="12843"/>
        <v>JOE CAMERA INC</v>
      </c>
      <c r="K6589" s="193" t="str">
        <f t="shared" si="12843"/>
        <v>all</v>
      </c>
      <c r="L6589" s="193">
        <f t="shared" si="12843"/>
        <v>0</v>
      </c>
      <c r="M6589" s="193">
        <f t="shared" si="12843"/>
        <v>0</v>
      </c>
      <c r="N6589" s="193" t="str">
        <f t="shared" si="12732"/>
        <v>Technics Home Audio</v>
      </c>
      <c r="AA6589" s="193">
        <f t="shared" si="12745"/>
        <v>0</v>
      </c>
      <c r="AB6589" s="193" t="str">
        <f t="shared" ref="AB6589" si="12844">AB$121</f>
        <v>Preston, Peter</v>
      </c>
    </row>
    <row r="6590" spans="1:28" s="188" customFormat="1" ht="17.399999999999999">
      <c r="A6590" s="193" t="str">
        <f t="shared" si="12740"/>
        <v>Technics Home Audio</v>
      </c>
      <c r="B6590" s="193" t="str">
        <f t="shared" si="12741"/>
        <v>NL001Technics Home Audio</v>
      </c>
      <c r="C6590" s="193" t="str">
        <f t="shared" si="12742"/>
        <v>Technics Home AudioPreston, Peter</v>
      </c>
      <c r="D6590" s="193"/>
      <c r="E6590" s="193"/>
      <c r="F6590" s="193" t="str">
        <f t="shared" si="12743"/>
        <v>Technics Home AudioLong, Kristin</v>
      </c>
      <c r="G6590" s="193" t="str">
        <f t="shared" ref="G6590:M6590" si="12845">G$122</f>
        <v>Long, Kristin</v>
      </c>
      <c r="H6590" s="193" t="str">
        <f t="shared" si="12845"/>
        <v>Preston, Peter</v>
      </c>
      <c r="I6590" s="193" t="str">
        <f t="shared" si="12845"/>
        <v>NL001</v>
      </c>
      <c r="J6590" s="193" t="str">
        <f t="shared" si="12845"/>
        <v>NL2K ENTERPRISES INC</v>
      </c>
      <c r="K6590" s="193" t="str">
        <f t="shared" si="12845"/>
        <v>all</v>
      </c>
      <c r="L6590" s="193">
        <f t="shared" si="12845"/>
        <v>0</v>
      </c>
      <c r="M6590" s="193">
        <f t="shared" si="12845"/>
        <v>0</v>
      </c>
      <c r="N6590" s="193" t="str">
        <f t="shared" si="12732"/>
        <v>Technics Home Audio</v>
      </c>
      <c r="AA6590" s="193">
        <f t="shared" si="12745"/>
        <v>0</v>
      </c>
      <c r="AB6590" s="193" t="str">
        <f t="shared" ref="AB6590" si="12846">AB$122</f>
        <v>Preston, Peter</v>
      </c>
    </row>
    <row r="6591" spans="1:28" s="188" customFormat="1" ht="17.399999999999999">
      <c r="A6591" s="193" t="str">
        <f t="shared" si="12740"/>
        <v>Technics Home Audio</v>
      </c>
      <c r="B6591" s="193" t="str">
        <f t="shared" si="12741"/>
        <v>PA446Technics Home Audio</v>
      </c>
      <c r="C6591" s="193" t="str">
        <f t="shared" si="12742"/>
        <v>Technics Home AudioPreston, Peter</v>
      </c>
      <c r="D6591" s="193"/>
      <c r="E6591" s="193"/>
      <c r="F6591" s="193" t="str">
        <f t="shared" si="12743"/>
        <v>Technics Home AudioLong, Kristin</v>
      </c>
      <c r="G6591" s="193" t="str">
        <f t="shared" ref="G6591:M6591" si="12847">G$123</f>
        <v>Long, Kristin</v>
      </c>
      <c r="H6591" s="193" t="str">
        <f t="shared" si="12847"/>
        <v>Preston, Peter</v>
      </c>
      <c r="I6591" s="193" t="str">
        <f t="shared" si="12847"/>
        <v>PA446</v>
      </c>
      <c r="J6591" s="193" t="str">
        <f t="shared" si="12847"/>
        <v>PAUL'S PHOTO INC</v>
      </c>
      <c r="K6591" s="193" t="str">
        <f t="shared" si="12847"/>
        <v>all</v>
      </c>
      <c r="L6591" s="193">
        <f t="shared" si="12847"/>
        <v>0</v>
      </c>
      <c r="M6591" s="193">
        <f t="shared" si="12847"/>
        <v>0</v>
      </c>
      <c r="N6591" s="193" t="str">
        <f t="shared" si="12732"/>
        <v>Technics Home Audio</v>
      </c>
      <c r="AA6591" s="193">
        <f t="shared" si="12745"/>
        <v>0</v>
      </c>
      <c r="AB6591" s="193" t="str">
        <f t="shared" ref="AB6591" si="12848">AB$123</f>
        <v>Preston, Peter</v>
      </c>
    </row>
    <row r="6592" spans="1:28" s="188" customFormat="1" ht="17.399999999999999">
      <c r="A6592" s="193" t="str">
        <f t="shared" si="12740"/>
        <v>Technics Home Audio</v>
      </c>
      <c r="B6592" s="193" t="str">
        <f t="shared" si="12741"/>
        <v>PI458Technics Home Audio</v>
      </c>
      <c r="C6592" s="193" t="str">
        <f t="shared" si="12742"/>
        <v>Technics Home AudioPreston, Peter</v>
      </c>
      <c r="D6592" s="193"/>
      <c r="E6592" s="193"/>
      <c r="F6592" s="193" t="str">
        <f t="shared" si="12743"/>
        <v>Technics Home AudioLong, Kristin</v>
      </c>
      <c r="G6592" s="193" t="str">
        <f t="shared" ref="G6592:M6592" si="12849">G$124</f>
        <v>Long, Kristin</v>
      </c>
      <c r="H6592" s="193" t="str">
        <f t="shared" si="12849"/>
        <v>Preston, Peter</v>
      </c>
      <c r="I6592" s="193" t="str">
        <f t="shared" si="12849"/>
        <v>PI458</v>
      </c>
      <c r="J6592" s="193" t="str">
        <f t="shared" si="12849"/>
        <v>PICTURELINE INC</v>
      </c>
      <c r="K6592" s="193" t="str">
        <f t="shared" si="12849"/>
        <v>all</v>
      </c>
      <c r="L6592" s="193">
        <f t="shared" si="12849"/>
        <v>0</v>
      </c>
      <c r="M6592" s="193">
        <f t="shared" si="12849"/>
        <v>0</v>
      </c>
      <c r="N6592" s="193" t="str">
        <f t="shared" si="12732"/>
        <v>Technics Home Audio</v>
      </c>
      <c r="AA6592" s="193">
        <f t="shared" si="12745"/>
        <v>0</v>
      </c>
      <c r="AB6592" s="193" t="str">
        <f t="shared" ref="AB6592" si="12850">AB$124</f>
        <v>Preston, Peter</v>
      </c>
    </row>
    <row r="6593" spans="1:28" s="188" customFormat="1" ht="17.399999999999999">
      <c r="A6593" s="193" t="str">
        <f t="shared" si="12740"/>
        <v>Technics Home Audio</v>
      </c>
      <c r="B6593" s="193" t="str">
        <f t="shared" si="12741"/>
        <v>SA065Technics Home Audio</v>
      </c>
      <c r="C6593" s="193" t="str">
        <f t="shared" si="12742"/>
        <v>Technics Home AudioPreston, Peter</v>
      </c>
      <c r="D6593" s="193"/>
      <c r="E6593" s="193"/>
      <c r="F6593" s="193" t="str">
        <f t="shared" si="12743"/>
        <v>Technics Home AudioLong, Kristin</v>
      </c>
      <c r="G6593" s="193" t="str">
        <f t="shared" ref="G6593:M6593" si="12851">G$125</f>
        <v>Long, Kristin</v>
      </c>
      <c r="H6593" s="193" t="str">
        <f t="shared" si="12851"/>
        <v>Preston, Peter</v>
      </c>
      <c r="I6593" s="193" t="str">
        <f t="shared" si="12851"/>
        <v>SA065</v>
      </c>
      <c r="J6593" s="193" t="str">
        <f t="shared" si="12851"/>
        <v>SAMY'S CAMERA #CCL17</v>
      </c>
      <c r="K6593" s="193" t="str">
        <f t="shared" si="12851"/>
        <v>all</v>
      </c>
      <c r="L6593" s="193">
        <f t="shared" si="12851"/>
        <v>0</v>
      </c>
      <c r="M6593" s="193">
        <f t="shared" si="12851"/>
        <v>0</v>
      </c>
      <c r="N6593" s="193" t="str">
        <f t="shared" si="12732"/>
        <v>Technics Home Audio</v>
      </c>
      <c r="AA6593" s="193">
        <f t="shared" si="12745"/>
        <v>0</v>
      </c>
      <c r="AB6593" s="193" t="str">
        <f t="shared" ref="AB6593" si="12852">AB$125</f>
        <v>Preston, Peter</v>
      </c>
    </row>
    <row r="6594" spans="1:28" s="188" customFormat="1" ht="17.399999999999999">
      <c r="A6594" s="193" t="str">
        <f t="shared" si="12740"/>
        <v>Technics Home Audio</v>
      </c>
      <c r="B6594" s="193" t="str">
        <f t="shared" si="12741"/>
        <v>0Technics Home Audio</v>
      </c>
      <c r="C6594" s="193" t="str">
        <f t="shared" si="12742"/>
        <v>Technics Home Audio0</v>
      </c>
      <c r="D6594" s="193"/>
      <c r="E6594" s="193"/>
      <c r="F6594" s="193" t="str">
        <f t="shared" si="12743"/>
        <v>Technics Home Audio0</v>
      </c>
      <c r="G6594" s="193">
        <f t="shared" ref="G6594:M6594" si="12853">G$126</f>
        <v>0</v>
      </c>
      <c r="H6594" s="193">
        <f t="shared" si="12853"/>
        <v>0</v>
      </c>
      <c r="I6594" s="193">
        <f t="shared" si="12853"/>
        <v>0</v>
      </c>
      <c r="J6594" s="193">
        <f t="shared" si="12853"/>
        <v>0</v>
      </c>
      <c r="K6594" s="193">
        <f t="shared" si="12853"/>
        <v>0</v>
      </c>
      <c r="L6594" s="193">
        <f t="shared" si="12853"/>
        <v>0</v>
      </c>
      <c r="M6594" s="193">
        <f t="shared" si="12853"/>
        <v>0</v>
      </c>
      <c r="N6594" s="193" t="str">
        <f t="shared" si="12732"/>
        <v>Technics Home Audio</v>
      </c>
      <c r="AA6594" s="193">
        <f t="shared" si="12745"/>
        <v>0</v>
      </c>
      <c r="AB6594" s="193">
        <f t="shared" ref="AB6594" si="12854">AB$126</f>
        <v>0</v>
      </c>
    </row>
    <row r="6595" spans="1:28" s="188" customFormat="1" ht="17.399999999999999">
      <c r="A6595" s="193" t="str">
        <f t="shared" si="12740"/>
        <v>Technics Home Audio</v>
      </c>
      <c r="B6595" s="193" t="str">
        <f t="shared" si="12741"/>
        <v>0Technics Home Audio</v>
      </c>
      <c r="C6595" s="193" t="str">
        <f t="shared" si="12742"/>
        <v>Technics Home Audio0</v>
      </c>
      <c r="D6595" s="193"/>
      <c r="E6595" s="193"/>
      <c r="F6595" s="193" t="str">
        <f t="shared" si="12743"/>
        <v>Technics Home Audio0</v>
      </c>
      <c r="G6595" s="193">
        <f t="shared" ref="G6595:M6595" si="12855">G$127</f>
        <v>0</v>
      </c>
      <c r="H6595" s="193">
        <f t="shared" si="12855"/>
        <v>0</v>
      </c>
      <c r="I6595" s="193">
        <f t="shared" si="12855"/>
        <v>0</v>
      </c>
      <c r="J6595" s="193">
        <f t="shared" si="12855"/>
        <v>0</v>
      </c>
      <c r="K6595" s="193">
        <f t="shared" si="12855"/>
        <v>0</v>
      </c>
      <c r="L6595" s="193">
        <f t="shared" si="12855"/>
        <v>0</v>
      </c>
      <c r="M6595" s="193">
        <f t="shared" si="12855"/>
        <v>0</v>
      </c>
      <c r="N6595" s="193" t="str">
        <f t="shared" si="12732"/>
        <v>Technics Home Audio</v>
      </c>
      <c r="AA6595" s="193">
        <f t="shared" si="12745"/>
        <v>0</v>
      </c>
      <c r="AB6595" s="193">
        <f t="shared" ref="AB6595" si="12856">AB$127</f>
        <v>0</v>
      </c>
    </row>
    <row r="6596" spans="1:28" s="188" customFormat="1" ht="17.399999999999999">
      <c r="A6596" s="193" t="str">
        <f t="shared" si="12740"/>
        <v>Technics Home Audio</v>
      </c>
      <c r="B6596" s="193" t="str">
        <f t="shared" si="12741"/>
        <v>AB240Technics Home Audio</v>
      </c>
      <c r="C6596" s="193" t="str">
        <f t="shared" si="12742"/>
        <v>Technics Home AudioChao, Kai</v>
      </c>
      <c r="D6596" s="193"/>
      <c r="E6596" s="193"/>
      <c r="F6596" s="193" t="str">
        <f t="shared" si="12743"/>
        <v>Technics Home AudioRichardson, Vicki</v>
      </c>
      <c r="G6596" s="193" t="str">
        <f t="shared" ref="G6596:M6596" si="12857">G$128</f>
        <v>Richardson, Vicki</v>
      </c>
      <c r="H6596" s="193" t="str">
        <f t="shared" si="12857"/>
        <v>Chao, Kai</v>
      </c>
      <c r="I6596" s="193" t="str">
        <f t="shared" si="12857"/>
        <v>AB240</v>
      </c>
      <c r="J6596" s="193" t="str">
        <f t="shared" si="12857"/>
        <v>ABC APPLIANCE  (arc)</v>
      </c>
      <c r="K6596" s="193" t="str">
        <f t="shared" si="12857"/>
        <v>all</v>
      </c>
      <c r="L6596" s="193">
        <f t="shared" si="12857"/>
        <v>0</v>
      </c>
      <c r="M6596" s="193">
        <f t="shared" si="12857"/>
        <v>0</v>
      </c>
      <c r="N6596" s="193" t="str">
        <f t="shared" si="12732"/>
        <v>Technics Home Audio</v>
      </c>
      <c r="AA6596" s="193">
        <f t="shared" si="12745"/>
        <v>0</v>
      </c>
      <c r="AB6596" s="193" t="str">
        <f t="shared" ref="AB6596" si="12858">AB$128</f>
        <v>Chao, Kai</v>
      </c>
    </row>
    <row r="6597" spans="1:28" s="188" customFormat="1" ht="17.399999999999999">
      <c r="A6597" s="193" t="str">
        <f t="shared" si="12740"/>
        <v>Technics Home Audio</v>
      </c>
      <c r="B6597" s="193" t="str">
        <f t="shared" si="12741"/>
        <v>GO651Technics Home Audio</v>
      </c>
      <c r="C6597" s="193" t="str">
        <f t="shared" si="12742"/>
        <v>Technics Home AudioChao, Kai</v>
      </c>
      <c r="D6597" s="193"/>
      <c r="E6597" s="193"/>
      <c r="F6597" s="193" t="str">
        <f t="shared" si="12743"/>
        <v>Technics Home AudioRichardson, Vicki</v>
      </c>
      <c r="G6597" s="193" t="str">
        <f t="shared" ref="G6597:M6597" si="12859">G$129</f>
        <v>Richardson, Vicki</v>
      </c>
      <c r="H6597" s="193" t="str">
        <f t="shared" si="12859"/>
        <v>Chao, Kai</v>
      </c>
      <c r="I6597" s="193" t="str">
        <f t="shared" si="12859"/>
        <v>GO651</v>
      </c>
      <c r="J6597" s="193" t="str">
        <f t="shared" si="12859"/>
        <v>GOOD FORTUNE SUPERMARKET</v>
      </c>
      <c r="K6597" s="193" t="str">
        <f t="shared" si="12859"/>
        <v>all</v>
      </c>
      <c r="L6597" s="193">
        <f t="shared" si="12859"/>
        <v>0</v>
      </c>
      <c r="M6597" s="193">
        <f t="shared" si="12859"/>
        <v>0</v>
      </c>
      <c r="N6597" s="193" t="str">
        <f t="shared" si="12732"/>
        <v>Technics Home Audio</v>
      </c>
      <c r="AA6597" s="193">
        <f t="shared" si="12745"/>
        <v>0</v>
      </c>
      <c r="AB6597" s="193" t="str">
        <f t="shared" ref="AB6597" si="12860">AB$129</f>
        <v>Chao, Kai</v>
      </c>
    </row>
    <row r="6598" spans="1:28" s="188" customFormat="1" ht="17.399999999999999">
      <c r="A6598" s="193" t="str">
        <f t="shared" si="12740"/>
        <v>Technics Home Audio</v>
      </c>
      <c r="B6598" s="193" t="str">
        <f t="shared" si="12741"/>
        <v>JA081Technics Home Audio</v>
      </c>
      <c r="C6598" s="193" t="str">
        <f t="shared" si="12742"/>
        <v>Technics Home AudioChao, Kai</v>
      </c>
      <c r="D6598" s="193"/>
      <c r="E6598" s="193"/>
      <c r="F6598" s="193" t="str">
        <f t="shared" si="12743"/>
        <v>Technics Home AudioRichardson, Vicki</v>
      </c>
      <c r="G6598" s="193" t="str">
        <f t="shared" ref="G6598:M6598" si="12861">G$130</f>
        <v>Richardson, Vicki</v>
      </c>
      <c r="H6598" s="193" t="str">
        <f t="shared" si="12861"/>
        <v>Chao, Kai</v>
      </c>
      <c r="I6598" s="193" t="str">
        <f t="shared" si="12861"/>
        <v>JA081</v>
      </c>
      <c r="J6598" s="193" t="str">
        <f t="shared" si="12861"/>
        <v>JAS GROUP, INC.</v>
      </c>
      <c r="K6598" s="193" t="str">
        <f t="shared" si="12861"/>
        <v>all</v>
      </c>
      <c r="L6598" s="193">
        <f t="shared" si="12861"/>
        <v>0</v>
      </c>
      <c r="M6598" s="193">
        <f t="shared" si="12861"/>
        <v>0</v>
      </c>
      <c r="N6598" s="193" t="str">
        <f t="shared" si="12732"/>
        <v>Technics Home Audio</v>
      </c>
      <c r="AA6598" s="193">
        <f t="shared" si="12745"/>
        <v>0</v>
      </c>
      <c r="AB6598" s="193" t="str">
        <f t="shared" ref="AB6598" si="12862">AB$130</f>
        <v>Chao, Kai</v>
      </c>
    </row>
    <row r="6599" spans="1:28" s="188" customFormat="1" ht="17.399999999999999">
      <c r="A6599" s="193" t="str">
        <f t="shared" si="12740"/>
        <v>Technics Home Audio</v>
      </c>
      <c r="B6599" s="193" t="str">
        <f t="shared" si="12741"/>
        <v>JA100Technics Home Audio</v>
      </c>
      <c r="C6599" s="193" t="str">
        <f t="shared" si="12742"/>
        <v>Technics Home AudioChao, Kai</v>
      </c>
      <c r="D6599" s="193"/>
      <c r="E6599" s="193"/>
      <c r="F6599" s="193" t="str">
        <f t="shared" si="12743"/>
        <v>Technics Home AudioRichardson, Vicki</v>
      </c>
      <c r="G6599" s="193" t="str">
        <f t="shared" ref="G6599:M6599" si="12863">G$131</f>
        <v>Richardson, Vicki</v>
      </c>
      <c r="H6599" s="193" t="str">
        <f t="shared" si="12863"/>
        <v>Chao, Kai</v>
      </c>
      <c r="I6599" s="193" t="str">
        <f t="shared" si="12863"/>
        <v>JA100</v>
      </c>
      <c r="J6599" s="193" t="str">
        <f t="shared" si="12863"/>
        <v>JFC INTERNATIONAL</v>
      </c>
      <c r="K6599" s="193" t="str">
        <f t="shared" si="12863"/>
        <v>all</v>
      </c>
      <c r="L6599" s="193">
        <f t="shared" si="12863"/>
        <v>0</v>
      </c>
      <c r="M6599" s="193">
        <f t="shared" si="12863"/>
        <v>0</v>
      </c>
      <c r="N6599" s="193" t="str">
        <f t="shared" si="12732"/>
        <v>Technics Home Audio</v>
      </c>
      <c r="AA6599" s="193">
        <f t="shared" si="12745"/>
        <v>0</v>
      </c>
      <c r="AB6599" s="193" t="str">
        <f t="shared" ref="AB6599" si="12864">AB$131</f>
        <v>Chao, Kai</v>
      </c>
    </row>
    <row r="6600" spans="1:28" s="188" customFormat="1" ht="17.399999999999999">
      <c r="A6600" s="193" t="str">
        <f t="shared" si="12740"/>
        <v>Technics Home Audio</v>
      </c>
      <c r="B6600" s="193" t="str">
        <f t="shared" si="12741"/>
        <v>KI090Technics Home Audio</v>
      </c>
      <c r="C6600" s="193" t="str">
        <f t="shared" si="12742"/>
        <v>Technics Home AudioChao, Kai</v>
      </c>
      <c r="D6600" s="193"/>
      <c r="E6600" s="193"/>
      <c r="F6600" s="193" t="str">
        <f t="shared" si="12743"/>
        <v>Technics Home AudioRichardson, Vicki</v>
      </c>
      <c r="G6600" s="193" t="str">
        <f t="shared" ref="G6600:M6600" si="12865">G$132</f>
        <v>Richardson, Vicki</v>
      </c>
      <c r="H6600" s="193" t="str">
        <f t="shared" si="12865"/>
        <v>Chao, Kai</v>
      </c>
      <c r="I6600" s="193" t="str">
        <f t="shared" si="12865"/>
        <v>KI090</v>
      </c>
      <c r="J6600" s="193" t="str">
        <f t="shared" si="12865"/>
        <v>KIM'S HOME</v>
      </c>
      <c r="K6600" s="193" t="str">
        <f t="shared" si="12865"/>
        <v>all</v>
      </c>
      <c r="L6600" s="193">
        <f t="shared" si="12865"/>
        <v>0</v>
      </c>
      <c r="M6600" s="193">
        <f t="shared" si="12865"/>
        <v>0</v>
      </c>
      <c r="N6600" s="193" t="str">
        <f t="shared" ref="N6600:N6663" si="12866">A6600</f>
        <v>Technics Home Audio</v>
      </c>
      <c r="AA6600" s="193">
        <f t="shared" si="12745"/>
        <v>0</v>
      </c>
      <c r="AB6600" s="193" t="str">
        <f t="shared" ref="AB6600" si="12867">AB$132</f>
        <v>Chao, Kai</v>
      </c>
    </row>
    <row r="6601" spans="1:28" s="188" customFormat="1" ht="17.399999999999999">
      <c r="A6601" s="193" t="str">
        <f t="shared" si="12740"/>
        <v>Technics Home Audio</v>
      </c>
      <c r="B6601" s="193" t="str">
        <f t="shared" si="12741"/>
        <v>SA152Technics Home Audio</v>
      </c>
      <c r="C6601" s="193" t="str">
        <f t="shared" si="12742"/>
        <v>Technics Home AudioChao, Kai</v>
      </c>
      <c r="D6601" s="193"/>
      <c r="E6601" s="193"/>
      <c r="F6601" s="193" t="str">
        <f t="shared" si="12743"/>
        <v>Technics Home AudioRichardson, Vicki</v>
      </c>
      <c r="G6601" s="193" t="str">
        <f t="shared" ref="G6601:M6601" si="12868">G$133</f>
        <v>Richardson, Vicki</v>
      </c>
      <c r="H6601" s="193" t="str">
        <f t="shared" si="12868"/>
        <v>Chao, Kai</v>
      </c>
      <c r="I6601" s="193" t="str">
        <f t="shared" si="12868"/>
        <v>SA152</v>
      </c>
      <c r="J6601" s="193" t="str">
        <f t="shared" si="12868"/>
        <v>SAVE LOT INT'L CORP</v>
      </c>
      <c r="K6601" s="193" t="str">
        <f t="shared" si="12868"/>
        <v>all</v>
      </c>
      <c r="L6601" s="193">
        <f t="shared" si="12868"/>
        <v>0</v>
      </c>
      <c r="M6601" s="193">
        <f t="shared" si="12868"/>
        <v>0</v>
      </c>
      <c r="N6601" s="193" t="str">
        <f t="shared" si="12866"/>
        <v>Technics Home Audio</v>
      </c>
      <c r="AA6601" s="193">
        <f t="shared" si="12745"/>
        <v>0</v>
      </c>
      <c r="AB6601" s="193" t="str">
        <f t="shared" ref="AB6601" si="12869">AB$133</f>
        <v>Chao, Kai</v>
      </c>
    </row>
    <row r="6602" spans="1:28" s="188" customFormat="1" ht="17.399999999999999">
      <c r="A6602" s="193" t="str">
        <f t="shared" si="12740"/>
        <v>Technics Home Audio</v>
      </c>
      <c r="B6602" s="193" t="str">
        <f t="shared" si="12741"/>
        <v>TA292Technics Home Audio</v>
      </c>
      <c r="C6602" s="193" t="str">
        <f t="shared" si="12742"/>
        <v>Technics Home AudioChao, Kai</v>
      </c>
      <c r="D6602" s="193"/>
      <c r="E6602" s="193"/>
      <c r="F6602" s="193" t="str">
        <f t="shared" si="12743"/>
        <v>Technics Home AudioRichardson, Vicki</v>
      </c>
      <c r="G6602" s="193" t="str">
        <f t="shared" ref="G6602:M6602" si="12870">G$134</f>
        <v>Richardson, Vicki</v>
      </c>
      <c r="H6602" s="193" t="str">
        <f t="shared" si="12870"/>
        <v>Chao, Kai</v>
      </c>
      <c r="I6602" s="193" t="str">
        <f t="shared" si="12870"/>
        <v>TA292</v>
      </c>
      <c r="J6602" s="193" t="str">
        <f t="shared" si="12870"/>
        <v>TAK SHING HONG INC</v>
      </c>
      <c r="K6602" s="193" t="str">
        <f t="shared" si="12870"/>
        <v>all</v>
      </c>
      <c r="L6602" s="193">
        <f t="shared" si="12870"/>
        <v>0</v>
      </c>
      <c r="M6602" s="193">
        <f t="shared" si="12870"/>
        <v>0</v>
      </c>
      <c r="N6602" s="193" t="str">
        <f t="shared" si="12866"/>
        <v>Technics Home Audio</v>
      </c>
      <c r="AA6602" s="193">
        <f t="shared" si="12745"/>
        <v>0</v>
      </c>
      <c r="AB6602" s="193" t="str">
        <f t="shared" ref="AB6602" si="12871">AB$134</f>
        <v>Chao, Kai</v>
      </c>
    </row>
    <row r="6603" spans="1:28" s="188" customFormat="1" ht="17.399999999999999">
      <c r="A6603" s="193" t="str">
        <f t="shared" si="12740"/>
        <v>Technics Home Audio</v>
      </c>
      <c r="B6603" s="193" t="str">
        <f t="shared" si="12741"/>
        <v>0Technics Home Audio</v>
      </c>
      <c r="C6603" s="193" t="str">
        <f t="shared" si="12742"/>
        <v>Technics Home Audio0</v>
      </c>
      <c r="D6603" s="193"/>
      <c r="E6603" s="193"/>
      <c r="F6603" s="193" t="str">
        <f t="shared" si="12743"/>
        <v>Technics Home Audio0</v>
      </c>
      <c r="G6603" s="193">
        <f t="shared" ref="G6603:M6603" si="12872">G$135</f>
        <v>0</v>
      </c>
      <c r="H6603" s="193">
        <f t="shared" si="12872"/>
        <v>0</v>
      </c>
      <c r="I6603" s="193">
        <f t="shared" si="12872"/>
        <v>0</v>
      </c>
      <c r="J6603" s="193">
        <f t="shared" si="12872"/>
        <v>0</v>
      </c>
      <c r="K6603" s="193">
        <f t="shared" si="12872"/>
        <v>0</v>
      </c>
      <c r="L6603" s="193">
        <f t="shared" si="12872"/>
        <v>0</v>
      </c>
      <c r="M6603" s="193">
        <f t="shared" si="12872"/>
        <v>0</v>
      </c>
      <c r="N6603" s="193" t="str">
        <f t="shared" si="12866"/>
        <v>Technics Home Audio</v>
      </c>
      <c r="AA6603" s="193">
        <f t="shared" si="12745"/>
        <v>0</v>
      </c>
      <c r="AB6603" s="193">
        <f t="shared" ref="AB6603" si="12873">AB$135</f>
        <v>0</v>
      </c>
    </row>
    <row r="6604" spans="1:28" s="188" customFormat="1" ht="17.399999999999999">
      <c r="A6604" s="193" t="str">
        <f t="shared" ref="A6604:A6667" si="12874">T$21</f>
        <v>Technics Home Audio</v>
      </c>
      <c r="B6604" s="193" t="str">
        <f t="shared" ref="B6604:B6667" si="12875">CONCATENATE(I6604,A6604)</f>
        <v>0Technics Home Audio</v>
      </c>
      <c r="C6604" s="193" t="str">
        <f t="shared" ref="C6604:C6667" si="12876">CONCATENATE(A6604,H6604)</f>
        <v>Technics Home Audio0</v>
      </c>
      <c r="D6604" s="193"/>
      <c r="E6604" s="193"/>
      <c r="F6604" s="193" t="str">
        <f t="shared" ref="F6604:F6667" si="12877">CONCATENATE(A6604,G6604)</f>
        <v>Technics Home Audio0</v>
      </c>
      <c r="G6604" s="193">
        <f t="shared" ref="G6604:M6604" si="12878">G$136</f>
        <v>0</v>
      </c>
      <c r="H6604" s="193">
        <f t="shared" si="12878"/>
        <v>0</v>
      </c>
      <c r="I6604" s="193">
        <f t="shared" si="12878"/>
        <v>0</v>
      </c>
      <c r="J6604" s="193">
        <f t="shared" si="12878"/>
        <v>0</v>
      </c>
      <c r="K6604" s="193">
        <f t="shared" si="12878"/>
        <v>0</v>
      </c>
      <c r="L6604" s="193">
        <f t="shared" si="12878"/>
        <v>0</v>
      </c>
      <c r="M6604" s="193">
        <f t="shared" si="12878"/>
        <v>0</v>
      </c>
      <c r="N6604" s="193" t="str">
        <f t="shared" si="12866"/>
        <v>Technics Home Audio</v>
      </c>
      <c r="AA6604" s="193">
        <f t="shared" ref="AA6604:AA6667" si="12879">AT$21</f>
        <v>0</v>
      </c>
      <c r="AB6604" s="193">
        <f t="shared" ref="AB6604" si="12880">AB$136</f>
        <v>0</v>
      </c>
    </row>
    <row r="6605" spans="1:28" s="188" customFormat="1" ht="17.399999999999999">
      <c r="A6605" s="193" t="str">
        <f t="shared" si="12874"/>
        <v>Technics Home Audio</v>
      </c>
      <c r="B6605" s="193" t="str">
        <f t="shared" si="12875"/>
        <v>AAFESTechnics Home Audio</v>
      </c>
      <c r="C6605" s="193" t="str">
        <f t="shared" si="12876"/>
        <v>Technics Home AudioFleming, Bern</v>
      </c>
      <c r="D6605" s="193"/>
      <c r="E6605" s="193"/>
      <c r="F6605" s="193" t="str">
        <f t="shared" si="12877"/>
        <v>Technics Home AudioRichardson, Vicki</v>
      </c>
      <c r="G6605" s="193" t="str">
        <f t="shared" ref="G6605:M6605" si="12881">G$137</f>
        <v>Richardson, Vicki</v>
      </c>
      <c r="H6605" s="193" t="str">
        <f t="shared" si="12881"/>
        <v>Fleming, Bern</v>
      </c>
      <c r="I6605" s="193" t="str">
        <f t="shared" si="12881"/>
        <v>AAFES</v>
      </c>
      <c r="J6605" s="193" t="str">
        <f t="shared" si="12881"/>
        <v>EXCHANGE CATALOG SAL</v>
      </c>
      <c r="K6605" s="193" t="str">
        <f t="shared" si="12881"/>
        <v>all</v>
      </c>
      <c r="L6605" s="193">
        <f t="shared" si="12881"/>
        <v>0</v>
      </c>
      <c r="M6605" s="193">
        <f t="shared" si="12881"/>
        <v>0</v>
      </c>
      <c r="N6605" s="193" t="str">
        <f t="shared" si="12866"/>
        <v>Technics Home Audio</v>
      </c>
      <c r="AA6605" s="193">
        <f t="shared" si="12879"/>
        <v>0</v>
      </c>
      <c r="AB6605" s="193" t="str">
        <f t="shared" ref="AB6605" si="12882">AB$137</f>
        <v>Fleming, Bern</v>
      </c>
    </row>
    <row r="6606" spans="1:28" s="188" customFormat="1" ht="17.399999999999999">
      <c r="A6606" s="193" t="str">
        <f t="shared" si="12874"/>
        <v>Technics Home Audio</v>
      </c>
      <c r="B6606" s="193" t="str">
        <f t="shared" si="12875"/>
        <v>AK050Technics Home Audio</v>
      </c>
      <c r="C6606" s="193" t="str">
        <f t="shared" si="12876"/>
        <v>Technics Home AudioFleming, Bern</v>
      </c>
      <c r="D6606" s="193"/>
      <c r="E6606" s="193"/>
      <c r="F6606" s="193" t="str">
        <f t="shared" si="12877"/>
        <v>Technics Home AudioRichardson, Vicki</v>
      </c>
      <c r="G6606" s="193" t="str">
        <f t="shared" ref="G6606:M6606" si="12883">G$138</f>
        <v>Richardson, Vicki</v>
      </c>
      <c r="H6606" s="193" t="str">
        <f t="shared" si="12883"/>
        <v>Fleming, Bern</v>
      </c>
      <c r="I6606" s="193" t="str">
        <f t="shared" si="12883"/>
        <v>AK050</v>
      </c>
      <c r="J6606" s="193" t="str">
        <f t="shared" si="12883"/>
        <v>AK DISTRIBUTORS</v>
      </c>
      <c r="K6606" s="193" t="str">
        <f t="shared" si="12883"/>
        <v>all</v>
      </c>
      <c r="L6606" s="193">
        <f t="shared" si="12883"/>
        <v>0</v>
      </c>
      <c r="M6606" s="193">
        <f t="shared" si="12883"/>
        <v>0</v>
      </c>
      <c r="N6606" s="193" t="str">
        <f t="shared" si="12866"/>
        <v>Technics Home Audio</v>
      </c>
      <c r="AA6606" s="193">
        <f t="shared" si="12879"/>
        <v>0</v>
      </c>
      <c r="AB6606" s="193" t="str">
        <f t="shared" ref="AB6606" si="12884">AB$138</f>
        <v>Fleming, Bern</v>
      </c>
    </row>
    <row r="6607" spans="1:28" s="188" customFormat="1" ht="17.399999999999999">
      <c r="A6607" s="193" t="str">
        <f t="shared" si="12874"/>
        <v>Technics Home Audio</v>
      </c>
      <c r="B6607" s="193" t="str">
        <f t="shared" si="12875"/>
        <v>CI776Technics Home Audio</v>
      </c>
      <c r="C6607" s="193" t="str">
        <f t="shared" si="12876"/>
        <v>Technics Home AudioFleming, Bern</v>
      </c>
      <c r="D6607" s="193"/>
      <c r="E6607" s="193"/>
      <c r="F6607" s="193" t="str">
        <f t="shared" si="12877"/>
        <v>Technics Home AudioRichardson, Vicki</v>
      </c>
      <c r="G6607" s="193" t="str">
        <f t="shared" ref="G6607:M6607" si="12885">G$139</f>
        <v>Richardson, Vicki</v>
      </c>
      <c r="H6607" s="193" t="str">
        <f t="shared" si="12885"/>
        <v>Fleming, Bern</v>
      </c>
      <c r="I6607" s="193" t="str">
        <f t="shared" si="12885"/>
        <v>CI776</v>
      </c>
      <c r="J6607" s="193" t="str">
        <f t="shared" si="12885"/>
        <v>CIRCUIT CITY CORPORATION INC</v>
      </c>
      <c r="K6607" s="193" t="str">
        <f t="shared" si="12885"/>
        <v>all</v>
      </c>
      <c r="L6607" s="193">
        <f t="shared" si="12885"/>
        <v>0</v>
      </c>
      <c r="M6607" s="193">
        <f t="shared" si="12885"/>
        <v>0</v>
      </c>
      <c r="N6607" s="193" t="str">
        <f t="shared" si="12866"/>
        <v>Technics Home Audio</v>
      </c>
      <c r="AA6607" s="193">
        <f t="shared" si="12879"/>
        <v>0</v>
      </c>
      <c r="AB6607" s="193" t="str">
        <f t="shared" ref="AB6607" si="12886">AB$139</f>
        <v>Fleming, Bern</v>
      </c>
    </row>
    <row r="6608" spans="1:28" s="188" customFormat="1" ht="17.399999999999999">
      <c r="A6608" s="193" t="str">
        <f t="shared" si="12874"/>
        <v>Technics Home Audio</v>
      </c>
      <c r="B6608" s="193" t="str">
        <f t="shared" si="12875"/>
        <v>FI432Technics Home Audio</v>
      </c>
      <c r="C6608" s="193" t="str">
        <f t="shared" si="12876"/>
        <v>Technics Home AudioFleming, Bern</v>
      </c>
      <c r="D6608" s="193"/>
      <c r="E6608" s="193"/>
      <c r="F6608" s="193" t="str">
        <f t="shared" si="12877"/>
        <v>Technics Home AudioRichardson, Vicki</v>
      </c>
      <c r="G6608" s="193" t="str">
        <f t="shared" ref="G6608:M6608" si="12887">G$140</f>
        <v>Richardson, Vicki</v>
      </c>
      <c r="H6608" s="193" t="str">
        <f t="shared" si="12887"/>
        <v>Fleming, Bern</v>
      </c>
      <c r="I6608" s="193" t="str">
        <f t="shared" si="12887"/>
        <v>FI432</v>
      </c>
      <c r="J6608" s="193" t="str">
        <f t="shared" si="12887"/>
        <v>FIUS DISTRUBTORS LLC</v>
      </c>
      <c r="K6608" s="193" t="str">
        <f t="shared" si="12887"/>
        <v>all</v>
      </c>
      <c r="L6608" s="193">
        <f t="shared" si="12887"/>
        <v>0</v>
      </c>
      <c r="M6608" s="193">
        <f t="shared" si="12887"/>
        <v>0</v>
      </c>
      <c r="N6608" s="193" t="str">
        <f t="shared" si="12866"/>
        <v>Technics Home Audio</v>
      </c>
      <c r="AA6608" s="193">
        <f t="shared" si="12879"/>
        <v>0</v>
      </c>
      <c r="AB6608" s="193" t="str">
        <f t="shared" ref="AB6608" si="12888">AB$140</f>
        <v>Fleming, Bern</v>
      </c>
    </row>
    <row r="6609" spans="1:28" s="188" customFormat="1" ht="17.399999999999999">
      <c r="A6609" s="193" t="str">
        <f t="shared" si="12874"/>
        <v>Technics Home Audio</v>
      </c>
      <c r="B6609" s="193" t="str">
        <f t="shared" si="12875"/>
        <v>FO080Technics Home Audio</v>
      </c>
      <c r="C6609" s="193" t="str">
        <f t="shared" si="12876"/>
        <v>Technics Home AudioFleming, Bern</v>
      </c>
      <c r="D6609" s="193"/>
      <c r="E6609" s="193"/>
      <c r="F6609" s="193" t="str">
        <f t="shared" si="12877"/>
        <v>Technics Home AudioRichardson, Vicki</v>
      </c>
      <c r="G6609" s="193" t="str">
        <f t="shared" ref="G6609:M6609" si="12889">G$141</f>
        <v>Richardson, Vicki</v>
      </c>
      <c r="H6609" s="193" t="str">
        <f t="shared" si="12889"/>
        <v>Fleming, Bern</v>
      </c>
      <c r="I6609" s="193" t="str">
        <f t="shared" si="12889"/>
        <v>FO080</v>
      </c>
      <c r="J6609" s="193" t="str">
        <f t="shared" si="12889"/>
        <v>FESCO</v>
      </c>
      <c r="K6609" s="193" t="str">
        <f t="shared" si="12889"/>
        <v>all</v>
      </c>
      <c r="L6609" s="193">
        <f t="shared" si="12889"/>
        <v>0</v>
      </c>
      <c r="M6609" s="193">
        <f t="shared" si="12889"/>
        <v>0</v>
      </c>
      <c r="N6609" s="193" t="str">
        <f t="shared" si="12866"/>
        <v>Technics Home Audio</v>
      </c>
      <c r="AA6609" s="193">
        <f t="shared" si="12879"/>
        <v>0</v>
      </c>
      <c r="AB6609" s="193" t="str">
        <f t="shared" ref="AB6609" si="12890">AB$141</f>
        <v>Fleming, Bern</v>
      </c>
    </row>
    <row r="6610" spans="1:28" s="188" customFormat="1" ht="17.399999999999999">
      <c r="A6610" s="193" t="str">
        <f t="shared" si="12874"/>
        <v>Technics Home Audio</v>
      </c>
      <c r="B6610" s="193" t="str">
        <f t="shared" si="12875"/>
        <v>GA548Technics Home Audio</v>
      </c>
      <c r="C6610" s="193" t="str">
        <f t="shared" si="12876"/>
        <v>Technics Home AudioFleming, Bern</v>
      </c>
      <c r="D6610" s="193"/>
      <c r="E6610" s="193"/>
      <c r="F6610" s="193" t="str">
        <f t="shared" si="12877"/>
        <v>Technics Home AudioRichardson, Vicki</v>
      </c>
      <c r="G6610" s="193" t="str">
        <f t="shared" ref="G6610:M6610" si="12891">G$142</f>
        <v>Richardson, Vicki</v>
      </c>
      <c r="H6610" s="193" t="str">
        <f t="shared" si="12891"/>
        <v>Fleming, Bern</v>
      </c>
      <c r="I6610" s="193" t="str">
        <f t="shared" si="12891"/>
        <v>GA548</v>
      </c>
      <c r="J6610" s="193" t="str">
        <f t="shared" si="12891"/>
        <v>IN-MOTION / GATE PETR / PROJECT HORI</v>
      </c>
      <c r="K6610" s="193" t="str">
        <f t="shared" si="12891"/>
        <v>all</v>
      </c>
      <c r="L6610" s="193">
        <f t="shared" si="12891"/>
        <v>0</v>
      </c>
      <c r="M6610" s="193">
        <f t="shared" si="12891"/>
        <v>0</v>
      </c>
      <c r="N6610" s="193" t="str">
        <f t="shared" si="12866"/>
        <v>Technics Home Audio</v>
      </c>
      <c r="AA6610" s="193">
        <f t="shared" si="12879"/>
        <v>0</v>
      </c>
      <c r="AB6610" s="193" t="str">
        <f t="shared" ref="AB6610" si="12892">AB$142</f>
        <v>Fleming, Bern</v>
      </c>
    </row>
    <row r="6611" spans="1:28" s="188" customFormat="1" ht="17.399999999999999">
      <c r="A6611" s="193" t="str">
        <f t="shared" si="12874"/>
        <v>Technics Home Audio</v>
      </c>
      <c r="B6611" s="193" t="str">
        <f t="shared" si="12875"/>
        <v>IN035Technics Home Audio</v>
      </c>
      <c r="C6611" s="193" t="str">
        <f t="shared" si="12876"/>
        <v>Technics Home AudioFleming, Bern</v>
      </c>
      <c r="D6611" s="193"/>
      <c r="E6611" s="193"/>
      <c r="F6611" s="193" t="str">
        <f t="shared" si="12877"/>
        <v>Technics Home AudioRichardson, Vicki</v>
      </c>
      <c r="G6611" s="193" t="str">
        <f t="shared" ref="G6611:M6611" si="12893">G$143</f>
        <v>Richardson, Vicki</v>
      </c>
      <c r="H6611" s="193" t="str">
        <f t="shared" si="12893"/>
        <v>Fleming, Bern</v>
      </c>
      <c r="I6611" s="193" t="str">
        <f t="shared" si="12893"/>
        <v>IN035</v>
      </c>
      <c r="J6611" s="193" t="str">
        <f t="shared" si="12893"/>
        <v>INTERBOND CORP OF AM</v>
      </c>
      <c r="K6611" s="193" t="str">
        <f t="shared" si="12893"/>
        <v>all</v>
      </c>
      <c r="L6611" s="193">
        <f t="shared" si="12893"/>
        <v>0</v>
      </c>
      <c r="M6611" s="193">
        <f t="shared" si="12893"/>
        <v>0</v>
      </c>
      <c r="N6611" s="193" t="str">
        <f t="shared" si="12866"/>
        <v>Technics Home Audio</v>
      </c>
      <c r="AA6611" s="193">
        <f t="shared" si="12879"/>
        <v>0</v>
      </c>
      <c r="AB6611" s="193" t="str">
        <f t="shared" ref="AB6611" si="12894">AB$143</f>
        <v>Fleming, Bern</v>
      </c>
    </row>
    <row r="6612" spans="1:28" s="188" customFormat="1" ht="17.399999999999999">
      <c r="A6612" s="193" t="str">
        <f t="shared" si="12874"/>
        <v>Technics Home Audio</v>
      </c>
      <c r="B6612" s="193" t="str">
        <f t="shared" si="12875"/>
        <v>KO165Technics Home Audio</v>
      </c>
      <c r="C6612" s="193" t="str">
        <f t="shared" si="12876"/>
        <v>Technics Home AudioFleming, Bern</v>
      </c>
      <c r="D6612" s="193"/>
      <c r="E6612" s="193"/>
      <c r="F6612" s="193" t="str">
        <f t="shared" si="12877"/>
        <v>Technics Home AudioRichardson, Vicki</v>
      </c>
      <c r="G6612" s="193" t="str">
        <f t="shared" ref="G6612:M6612" si="12895">G$144</f>
        <v>Richardson, Vicki</v>
      </c>
      <c r="H6612" s="193" t="str">
        <f t="shared" si="12895"/>
        <v>Fleming, Bern</v>
      </c>
      <c r="I6612" s="193" t="str">
        <f t="shared" si="12895"/>
        <v>KO165</v>
      </c>
      <c r="J6612" s="193" t="str">
        <f t="shared" si="12895"/>
        <v>KOHL'S</v>
      </c>
      <c r="K6612" s="193" t="str">
        <f t="shared" si="12895"/>
        <v>all</v>
      </c>
      <c r="L6612" s="193">
        <f t="shared" si="12895"/>
        <v>0</v>
      </c>
      <c r="M6612" s="193">
        <f t="shared" si="12895"/>
        <v>0</v>
      </c>
      <c r="N6612" s="193" t="str">
        <f t="shared" si="12866"/>
        <v>Technics Home Audio</v>
      </c>
      <c r="AA6612" s="193">
        <f t="shared" si="12879"/>
        <v>0</v>
      </c>
      <c r="AB6612" s="193" t="str">
        <f t="shared" ref="AB6612" si="12896">AB$144</f>
        <v>Fleming, Bern</v>
      </c>
    </row>
    <row r="6613" spans="1:28" s="188" customFormat="1" ht="17.399999999999999">
      <c r="A6613" s="193" t="str">
        <f t="shared" si="12874"/>
        <v>Technics Home Audio</v>
      </c>
      <c r="B6613" s="193" t="str">
        <f t="shared" si="12875"/>
        <v>NA450Technics Home Audio</v>
      </c>
      <c r="C6613" s="193" t="str">
        <f t="shared" si="12876"/>
        <v>Technics Home AudioFleming, Bern</v>
      </c>
      <c r="D6613" s="193"/>
      <c r="E6613" s="193"/>
      <c r="F6613" s="193" t="str">
        <f t="shared" si="12877"/>
        <v>Technics Home AudioRichardson, Vicki</v>
      </c>
      <c r="G6613" s="193" t="str">
        <f t="shared" ref="G6613:M6613" si="12897">G$145</f>
        <v>Richardson, Vicki</v>
      </c>
      <c r="H6613" s="193" t="str">
        <f t="shared" si="12897"/>
        <v>Fleming, Bern</v>
      </c>
      <c r="I6613" s="193" t="str">
        <f t="shared" si="12897"/>
        <v>NA450</v>
      </c>
      <c r="J6613" s="193" t="str">
        <f t="shared" si="12897"/>
        <v>NAVY EXCHANGE</v>
      </c>
      <c r="K6613" s="193" t="str">
        <f t="shared" si="12897"/>
        <v>all</v>
      </c>
      <c r="L6613" s="193">
        <f t="shared" si="12897"/>
        <v>0</v>
      </c>
      <c r="M6613" s="193">
        <f t="shared" si="12897"/>
        <v>0</v>
      </c>
      <c r="N6613" s="193" t="str">
        <f t="shared" si="12866"/>
        <v>Technics Home Audio</v>
      </c>
      <c r="AA6613" s="193">
        <f t="shared" si="12879"/>
        <v>0</v>
      </c>
      <c r="AB6613" s="193" t="str">
        <f t="shared" ref="AB6613" si="12898">AB$145</f>
        <v>Fleming, Bern</v>
      </c>
    </row>
    <row r="6614" spans="1:28" s="188" customFormat="1" ht="17.399999999999999">
      <c r="A6614" s="193" t="str">
        <f t="shared" si="12874"/>
        <v>Technics Home Audio</v>
      </c>
      <c r="B6614" s="193" t="str">
        <f t="shared" si="12875"/>
        <v>PC001Technics Home Audio</v>
      </c>
      <c r="C6614" s="193" t="str">
        <f t="shared" si="12876"/>
        <v>Technics Home AudioFleming, Bern</v>
      </c>
      <c r="D6614" s="193"/>
      <c r="E6614" s="193"/>
      <c r="F6614" s="193" t="str">
        <f t="shared" si="12877"/>
        <v>Technics Home AudioRichardson, Vicki</v>
      </c>
      <c r="G6614" s="193" t="str">
        <f t="shared" ref="G6614:M6614" si="12899">G$146</f>
        <v>Richardson, Vicki</v>
      </c>
      <c r="H6614" s="193" t="str">
        <f t="shared" si="12899"/>
        <v>Fleming, Bern</v>
      </c>
      <c r="I6614" s="193" t="str">
        <f t="shared" si="12899"/>
        <v>PC001</v>
      </c>
      <c r="J6614" s="193" t="str">
        <f t="shared" si="12899"/>
        <v>P.C.RICHARD &amp; SON IN</v>
      </c>
      <c r="K6614" s="193" t="str">
        <f t="shared" si="12899"/>
        <v>all</v>
      </c>
      <c r="L6614" s="193">
        <f t="shared" si="12899"/>
        <v>0</v>
      </c>
      <c r="M6614" s="193">
        <f t="shared" si="12899"/>
        <v>0</v>
      </c>
      <c r="N6614" s="193" t="str">
        <f t="shared" si="12866"/>
        <v>Technics Home Audio</v>
      </c>
      <c r="AA6614" s="193">
        <f t="shared" si="12879"/>
        <v>0</v>
      </c>
      <c r="AB6614" s="193">
        <f t="shared" ref="AB6614" si="12900">AB$146</f>
        <v>0</v>
      </c>
    </row>
    <row r="6615" spans="1:28" s="188" customFormat="1" ht="17.399999999999999">
      <c r="A6615" s="193" t="str">
        <f t="shared" si="12874"/>
        <v>Technics Home Audio</v>
      </c>
      <c r="B6615" s="193" t="str">
        <f t="shared" si="12875"/>
        <v>0Technics Home Audio</v>
      </c>
      <c r="C6615" s="193" t="str">
        <f t="shared" si="12876"/>
        <v>Technics Home Audio0</v>
      </c>
      <c r="D6615" s="193"/>
      <c r="E6615" s="193"/>
      <c r="F6615" s="193" t="str">
        <f t="shared" si="12877"/>
        <v>Technics Home Audio0</v>
      </c>
      <c r="G6615" s="193">
        <f t="shared" ref="G6615:M6615" si="12901">G$147</f>
        <v>0</v>
      </c>
      <c r="H6615" s="193">
        <f t="shared" si="12901"/>
        <v>0</v>
      </c>
      <c r="I6615" s="193">
        <f t="shared" si="12901"/>
        <v>0</v>
      </c>
      <c r="J6615" s="193">
        <f t="shared" si="12901"/>
        <v>0</v>
      </c>
      <c r="K6615" s="193">
        <f t="shared" si="12901"/>
        <v>0</v>
      </c>
      <c r="L6615" s="193">
        <f t="shared" si="12901"/>
        <v>0</v>
      </c>
      <c r="M6615" s="193">
        <f t="shared" si="12901"/>
        <v>0</v>
      </c>
      <c r="N6615" s="193" t="str">
        <f t="shared" si="12866"/>
        <v>Technics Home Audio</v>
      </c>
      <c r="AA6615" s="193">
        <f t="shared" si="12879"/>
        <v>0</v>
      </c>
      <c r="AB6615" s="193">
        <f t="shared" ref="AB6615" si="12902">AB$147</f>
        <v>0</v>
      </c>
    </row>
    <row r="6616" spans="1:28" s="188" customFormat="1" ht="17.399999999999999">
      <c r="A6616" s="193" t="str">
        <f t="shared" si="12874"/>
        <v>Technics Home Audio</v>
      </c>
      <c r="B6616" s="193" t="str">
        <f t="shared" si="12875"/>
        <v>AD230Technics Home Audio</v>
      </c>
      <c r="C6616" s="193" t="str">
        <f t="shared" si="12876"/>
        <v>Technics Home AudioHerold, Sarah</v>
      </c>
      <c r="D6616" s="193"/>
      <c r="E6616" s="193"/>
      <c r="F6616" s="193" t="str">
        <f t="shared" si="12877"/>
        <v>Technics Home AudioRichardson, Vicki</v>
      </c>
      <c r="G6616" s="193" t="str">
        <f t="shared" ref="G6616:M6616" si="12903">G$148</f>
        <v>Richardson, Vicki</v>
      </c>
      <c r="H6616" s="193" t="str">
        <f t="shared" si="12903"/>
        <v>Herold, Sarah</v>
      </c>
      <c r="I6616" s="193" t="str">
        <f t="shared" si="12903"/>
        <v>AD230</v>
      </c>
      <c r="J6616" s="193" t="str">
        <f t="shared" si="12903"/>
        <v>ALMO DISTRIBUTING</v>
      </c>
      <c r="K6616" s="193" t="str">
        <f t="shared" si="12903"/>
        <v>all</v>
      </c>
      <c r="L6616" s="193">
        <f t="shared" si="12903"/>
        <v>0</v>
      </c>
      <c r="M6616" s="193">
        <f t="shared" si="12903"/>
        <v>0</v>
      </c>
      <c r="N6616" s="193" t="str">
        <f t="shared" si="12866"/>
        <v>Technics Home Audio</v>
      </c>
      <c r="AA6616" s="193">
        <f t="shared" si="12879"/>
        <v>0</v>
      </c>
      <c r="AB6616" s="193" t="str">
        <f t="shared" ref="AB6616" si="12904">AB$148</f>
        <v>Herold, Sarah</v>
      </c>
    </row>
    <row r="6617" spans="1:28" s="188" customFormat="1" ht="17.399999999999999">
      <c r="A6617" s="193" t="str">
        <f t="shared" si="12874"/>
        <v>Technics Home Audio</v>
      </c>
      <c r="B6617" s="193" t="str">
        <f t="shared" si="12875"/>
        <v>AD783Technics Home Audio</v>
      </c>
      <c r="C6617" s="193" t="str">
        <f t="shared" si="12876"/>
        <v>Technics Home AudioHerold, Sarah</v>
      </c>
      <c r="D6617" s="193"/>
      <c r="E6617" s="193"/>
      <c r="F6617" s="193" t="str">
        <f t="shared" si="12877"/>
        <v>Technics Home AudioRichardson, Vicki</v>
      </c>
      <c r="G6617" s="193" t="str">
        <f t="shared" ref="G6617:M6617" si="12905">G$149</f>
        <v>Richardson, Vicki</v>
      </c>
      <c r="H6617" s="193" t="str">
        <f t="shared" si="12905"/>
        <v>Herold, Sarah</v>
      </c>
      <c r="I6617" s="193" t="str">
        <f t="shared" si="12905"/>
        <v>AD783</v>
      </c>
      <c r="J6617" s="193" t="str">
        <f t="shared" si="12905"/>
        <v>ADVANCE SALON &amp; BARBER SUPPLY</v>
      </c>
      <c r="K6617" s="193" t="str">
        <f t="shared" si="12905"/>
        <v>all</v>
      </c>
      <c r="L6617" s="193" t="str">
        <f t="shared" si="12905"/>
        <v>Jay Halaby &amp; Assoc</v>
      </c>
      <c r="M6617" s="193" t="str">
        <f t="shared" si="12905"/>
        <v>Beauty</v>
      </c>
      <c r="N6617" s="193" t="str">
        <f t="shared" si="12866"/>
        <v>Technics Home Audio</v>
      </c>
      <c r="AA6617" s="193">
        <f t="shared" si="12879"/>
        <v>0</v>
      </c>
      <c r="AB6617" s="193" t="str">
        <f t="shared" ref="AB6617" si="12906">AB$149</f>
        <v>Herold, Sarah</v>
      </c>
    </row>
    <row r="6618" spans="1:28" s="188" customFormat="1" ht="17.399999999999999">
      <c r="A6618" s="193" t="str">
        <f t="shared" si="12874"/>
        <v>Technics Home Audio</v>
      </c>
      <c r="B6618" s="193" t="str">
        <f t="shared" si="12875"/>
        <v>AL921Technics Home Audio</v>
      </c>
      <c r="C6618" s="193" t="str">
        <f t="shared" si="12876"/>
        <v>Technics Home AudioHerold, Sarah</v>
      </c>
      <c r="D6618" s="193"/>
      <c r="E6618" s="193"/>
      <c r="F6618" s="193" t="str">
        <f t="shared" si="12877"/>
        <v>Technics Home AudioRichardson, Vicki</v>
      </c>
      <c r="G6618" s="193" t="str">
        <f t="shared" ref="G6618:M6618" si="12907">G$150</f>
        <v>Richardson, Vicki</v>
      </c>
      <c r="H6618" s="193" t="str">
        <f t="shared" si="12907"/>
        <v>Herold, Sarah</v>
      </c>
      <c r="I6618" s="193" t="str">
        <f t="shared" si="12907"/>
        <v>AL921</v>
      </c>
      <c r="J6618" s="193" t="str">
        <f t="shared" si="12907"/>
        <v>ALL ESSENTIALS INC</v>
      </c>
      <c r="K6618" s="193" t="str">
        <f t="shared" si="12907"/>
        <v>all</v>
      </c>
      <c r="L6618" s="193" t="str">
        <f t="shared" si="12907"/>
        <v>Jay Halaby &amp; Assoc</v>
      </c>
      <c r="M6618" s="193" t="str">
        <f t="shared" si="12907"/>
        <v>Beauty</v>
      </c>
      <c r="N6618" s="193" t="str">
        <f t="shared" si="12866"/>
        <v>Technics Home Audio</v>
      </c>
      <c r="AA6618" s="193">
        <f t="shared" si="12879"/>
        <v>0</v>
      </c>
      <c r="AB6618" s="193" t="str">
        <f t="shared" ref="AB6618" si="12908">AB$150</f>
        <v>Herold, Sarah</v>
      </c>
    </row>
    <row r="6619" spans="1:28" s="188" customFormat="1" ht="17.399999999999999">
      <c r="A6619" s="193" t="str">
        <f t="shared" si="12874"/>
        <v>Technics Home Audio</v>
      </c>
      <c r="B6619" s="193" t="str">
        <f t="shared" si="12875"/>
        <v>BE305Technics Home Audio</v>
      </c>
      <c r="C6619" s="193" t="str">
        <f t="shared" si="12876"/>
        <v>Technics Home AudioHerold, Sarah</v>
      </c>
      <c r="D6619" s="193"/>
      <c r="E6619" s="193"/>
      <c r="F6619" s="193" t="str">
        <f t="shared" si="12877"/>
        <v>Technics Home AudioRichardson, Vicki</v>
      </c>
      <c r="G6619" s="193" t="str">
        <f t="shared" ref="G6619:M6619" si="12909">G$151</f>
        <v>Richardson, Vicki</v>
      </c>
      <c r="H6619" s="193" t="str">
        <f t="shared" si="12909"/>
        <v>Herold, Sarah</v>
      </c>
      <c r="I6619" s="193" t="str">
        <f t="shared" si="12909"/>
        <v>BE305</v>
      </c>
      <c r="J6619" s="193" t="str">
        <f t="shared" si="12909"/>
        <v>BEAUTY COLLECTION.COM INC</v>
      </c>
      <c r="K6619" s="193" t="str">
        <f t="shared" si="12909"/>
        <v>all</v>
      </c>
      <c r="L6619" s="193">
        <f t="shared" si="12909"/>
        <v>0</v>
      </c>
      <c r="M6619" s="193">
        <f t="shared" si="12909"/>
        <v>0</v>
      </c>
      <c r="N6619" s="193" t="str">
        <f t="shared" si="12866"/>
        <v>Technics Home Audio</v>
      </c>
      <c r="AA6619" s="193">
        <f t="shared" si="12879"/>
        <v>0</v>
      </c>
      <c r="AB6619" s="193" t="str">
        <f t="shared" ref="AB6619" si="12910">AB$151</f>
        <v>Herold, Sarah</v>
      </c>
    </row>
    <row r="6620" spans="1:28" s="188" customFormat="1" ht="17.399999999999999">
      <c r="A6620" s="193" t="str">
        <f t="shared" si="12874"/>
        <v>Technics Home Audio</v>
      </c>
      <c r="B6620" s="193" t="str">
        <f t="shared" si="12875"/>
        <v>BE337Technics Home Audio</v>
      </c>
      <c r="C6620" s="193" t="str">
        <f t="shared" si="12876"/>
        <v>Technics Home AudioHerold, Sarah</v>
      </c>
      <c r="D6620" s="193"/>
      <c r="E6620" s="193"/>
      <c r="F6620" s="193" t="str">
        <f t="shared" si="12877"/>
        <v>Technics Home AudioRichardson, Vicki</v>
      </c>
      <c r="G6620" s="193" t="str">
        <f t="shared" ref="G6620:M6620" si="12911">G$152</f>
        <v>Richardson, Vicki</v>
      </c>
      <c r="H6620" s="193" t="str">
        <f t="shared" si="12911"/>
        <v>Herold, Sarah</v>
      </c>
      <c r="I6620" s="193" t="str">
        <f t="shared" si="12911"/>
        <v>BE337</v>
      </c>
      <c r="J6620" s="193" t="str">
        <f t="shared" si="12911"/>
        <v>BELLA'S BEAUTY SUPPLY LLC</v>
      </c>
      <c r="K6620" s="193" t="str">
        <f t="shared" si="12911"/>
        <v>all</v>
      </c>
      <c r="L6620" s="193" t="str">
        <f t="shared" si="12911"/>
        <v>Jay Halaby &amp; Assoc</v>
      </c>
      <c r="M6620" s="193" t="str">
        <f t="shared" si="12911"/>
        <v>Beauty</v>
      </c>
      <c r="N6620" s="193" t="str">
        <f t="shared" si="12866"/>
        <v>Technics Home Audio</v>
      </c>
      <c r="AA6620" s="193">
        <f t="shared" si="12879"/>
        <v>0</v>
      </c>
      <c r="AB6620" s="193" t="str">
        <f t="shared" ref="AB6620" si="12912">AB$152</f>
        <v>Herold, Sarah</v>
      </c>
    </row>
    <row r="6621" spans="1:28" s="188" customFormat="1" ht="17.399999999999999">
      <c r="A6621" s="193" t="str">
        <f t="shared" si="12874"/>
        <v>Technics Home Audio</v>
      </c>
      <c r="B6621" s="193" t="str">
        <f t="shared" si="12875"/>
        <v>BE587Technics Home Audio</v>
      </c>
      <c r="C6621" s="193" t="str">
        <f t="shared" si="12876"/>
        <v>Technics Home AudioHerold, Sarah</v>
      </c>
      <c r="D6621" s="193"/>
      <c r="E6621" s="193"/>
      <c r="F6621" s="193" t="str">
        <f t="shared" si="12877"/>
        <v>Technics Home AudioRichardson, Vicki</v>
      </c>
      <c r="G6621" s="193" t="str">
        <f t="shared" ref="G6621:M6621" si="12913">G$153</f>
        <v>Richardson, Vicki</v>
      </c>
      <c r="H6621" s="193" t="str">
        <f t="shared" si="12913"/>
        <v>Herold, Sarah</v>
      </c>
      <c r="I6621" s="193" t="str">
        <f t="shared" si="12913"/>
        <v>BE587</v>
      </c>
      <c r="J6621" s="193" t="str">
        <f t="shared" si="12913"/>
        <v>BEAUTY.COM</v>
      </c>
      <c r="K6621" s="193" t="str">
        <f t="shared" si="12913"/>
        <v>all</v>
      </c>
      <c r="L6621" s="193">
        <f t="shared" si="12913"/>
        <v>0</v>
      </c>
      <c r="M6621" s="193">
        <f t="shared" si="12913"/>
        <v>0</v>
      </c>
      <c r="N6621" s="193" t="str">
        <f t="shared" si="12866"/>
        <v>Technics Home Audio</v>
      </c>
      <c r="AA6621" s="193">
        <f t="shared" si="12879"/>
        <v>0</v>
      </c>
      <c r="AB6621" s="193" t="str">
        <f t="shared" ref="AB6621" si="12914">AB$153</f>
        <v>Herold, Sarah</v>
      </c>
    </row>
    <row r="6622" spans="1:28" s="188" customFormat="1" ht="17.399999999999999">
      <c r="A6622" s="193" t="str">
        <f t="shared" si="12874"/>
        <v>Technics Home Audio</v>
      </c>
      <c r="B6622" s="193" t="str">
        <f t="shared" si="12875"/>
        <v>BE986Technics Home Audio</v>
      </c>
      <c r="C6622" s="193" t="str">
        <f t="shared" si="12876"/>
        <v>Technics Home AudioHerold, Sarah</v>
      </c>
      <c r="D6622" s="193"/>
      <c r="E6622" s="193"/>
      <c r="F6622" s="193" t="str">
        <f t="shared" si="12877"/>
        <v>Technics Home AudioRichardson, Vicki</v>
      </c>
      <c r="G6622" s="193" t="str">
        <f t="shared" ref="G6622:M6622" si="12915">G$154</f>
        <v>Richardson, Vicki</v>
      </c>
      <c r="H6622" s="193" t="str">
        <f t="shared" si="12915"/>
        <v>Herold, Sarah</v>
      </c>
      <c r="I6622" s="193" t="str">
        <f t="shared" si="12915"/>
        <v>BE986</v>
      </c>
      <c r="J6622" s="193" t="str">
        <f t="shared" si="12915"/>
        <v>BEAUTY BROS INC</v>
      </c>
      <c r="K6622" s="193" t="str">
        <f t="shared" si="12915"/>
        <v>all</v>
      </c>
      <c r="L6622" s="193">
        <f t="shared" si="12915"/>
        <v>0</v>
      </c>
      <c r="M6622" s="193">
        <f t="shared" si="12915"/>
        <v>0</v>
      </c>
      <c r="N6622" s="193" t="str">
        <f t="shared" si="12866"/>
        <v>Technics Home Audio</v>
      </c>
      <c r="AA6622" s="193">
        <f t="shared" si="12879"/>
        <v>0</v>
      </c>
      <c r="AB6622" s="193" t="str">
        <f t="shared" ref="AB6622" si="12916">AB$154</f>
        <v>Herold, Sarah</v>
      </c>
    </row>
    <row r="6623" spans="1:28" s="188" customFormat="1" ht="17.399999999999999">
      <c r="A6623" s="193" t="str">
        <f t="shared" si="12874"/>
        <v>Technics Home Audio</v>
      </c>
      <c r="B6623" s="193" t="str">
        <f t="shared" si="12875"/>
        <v>BI356Technics Home Audio</v>
      </c>
      <c r="C6623" s="193" t="str">
        <f t="shared" si="12876"/>
        <v>Technics Home AudioHerold, Sarah</v>
      </c>
      <c r="D6623" s="193"/>
      <c r="E6623" s="193"/>
      <c r="F6623" s="193" t="str">
        <f t="shared" si="12877"/>
        <v>Technics Home AudioRichardson, Vicki</v>
      </c>
      <c r="G6623" s="193" t="str">
        <f t="shared" ref="G6623:M6623" si="12917">G$155</f>
        <v>Richardson, Vicki</v>
      </c>
      <c r="H6623" s="193" t="str">
        <f t="shared" si="12917"/>
        <v>Herold, Sarah</v>
      </c>
      <c r="I6623" s="193" t="str">
        <f t="shared" si="12917"/>
        <v>BI356</v>
      </c>
      <c r="J6623" s="193" t="str">
        <f t="shared" si="12917"/>
        <v>BIONEXIA USA INC</v>
      </c>
      <c r="K6623" s="193" t="str">
        <f t="shared" si="12917"/>
        <v>all</v>
      </c>
      <c r="L6623" s="193" t="str">
        <f t="shared" si="12917"/>
        <v>Jay Halaby &amp; Assoc</v>
      </c>
      <c r="M6623" s="193" t="str">
        <f t="shared" si="12917"/>
        <v>Beauty</v>
      </c>
      <c r="N6623" s="193" t="str">
        <f t="shared" si="12866"/>
        <v>Technics Home Audio</v>
      </c>
      <c r="AA6623" s="193">
        <f t="shared" si="12879"/>
        <v>0</v>
      </c>
      <c r="AB6623" s="193" t="str">
        <f t="shared" ref="AB6623" si="12918">AB$155</f>
        <v>Herold, Sarah</v>
      </c>
    </row>
    <row r="6624" spans="1:28" s="188" customFormat="1" ht="17.399999999999999">
      <c r="A6624" s="193" t="str">
        <f t="shared" si="12874"/>
        <v>Technics Home Audio</v>
      </c>
      <c r="B6624" s="193" t="str">
        <f t="shared" si="12875"/>
        <v>BL345Technics Home Audio</v>
      </c>
      <c r="C6624" s="193" t="str">
        <f t="shared" si="12876"/>
        <v>Technics Home AudioHerold, Sarah</v>
      </c>
      <c r="D6624" s="193"/>
      <c r="E6624" s="193"/>
      <c r="F6624" s="193" t="str">
        <f t="shared" si="12877"/>
        <v>Technics Home AudioRichardson, Vicki</v>
      </c>
      <c r="G6624" s="193" t="str">
        <f t="shared" ref="G6624:M6624" si="12919">G$156</f>
        <v>Richardson, Vicki</v>
      </c>
      <c r="H6624" s="193" t="str">
        <f t="shared" si="12919"/>
        <v>Herold, Sarah</v>
      </c>
      <c r="I6624" s="193" t="str">
        <f t="shared" si="12919"/>
        <v>BL345</v>
      </c>
      <c r="J6624" s="193" t="str">
        <f t="shared" si="12919"/>
        <v>BLOOMINGDALE'S</v>
      </c>
      <c r="K6624" s="193" t="str">
        <f t="shared" si="12919"/>
        <v>all</v>
      </c>
      <c r="L6624" s="193">
        <f t="shared" si="12919"/>
        <v>0</v>
      </c>
      <c r="M6624" s="193">
        <f t="shared" si="12919"/>
        <v>0</v>
      </c>
      <c r="N6624" s="193" t="str">
        <f t="shared" si="12866"/>
        <v>Technics Home Audio</v>
      </c>
      <c r="AA6624" s="193">
        <f t="shared" si="12879"/>
        <v>0</v>
      </c>
      <c r="AB6624" s="193" t="str">
        <f t="shared" ref="AB6624" si="12920">AB$156</f>
        <v>Herold, Sarah</v>
      </c>
    </row>
    <row r="6625" spans="1:28" s="188" customFormat="1" ht="17.399999999999999">
      <c r="A6625" s="193" t="str">
        <f t="shared" si="12874"/>
        <v>Technics Home Audio</v>
      </c>
      <c r="B6625" s="193" t="str">
        <f t="shared" si="12875"/>
        <v>CE281Technics Home Audio</v>
      </c>
      <c r="C6625" s="193" t="str">
        <f t="shared" si="12876"/>
        <v>Technics Home AudioHerold, Sarah</v>
      </c>
      <c r="D6625" s="193"/>
      <c r="E6625" s="193"/>
      <c r="F6625" s="193" t="str">
        <f t="shared" si="12877"/>
        <v>Technics Home AudioRichardson, Vicki</v>
      </c>
      <c r="G6625" s="193" t="str">
        <f t="shared" ref="G6625:M6625" si="12921">G$157</f>
        <v>Richardson, Vicki</v>
      </c>
      <c r="H6625" s="193" t="str">
        <f t="shared" si="12921"/>
        <v>Herold, Sarah</v>
      </c>
      <c r="I6625" s="193" t="str">
        <f t="shared" si="12921"/>
        <v>CE281</v>
      </c>
      <c r="J6625" s="193" t="str">
        <f t="shared" si="12921"/>
        <v>CONTEC INTERNATIONAL</v>
      </c>
      <c r="K6625" s="193" t="str">
        <f t="shared" si="12921"/>
        <v>all</v>
      </c>
      <c r="L6625" s="193">
        <f t="shared" si="12921"/>
        <v>0</v>
      </c>
      <c r="M6625" s="193">
        <f t="shared" si="12921"/>
        <v>0</v>
      </c>
      <c r="N6625" s="193" t="str">
        <f t="shared" si="12866"/>
        <v>Technics Home Audio</v>
      </c>
      <c r="AA6625" s="193">
        <f t="shared" si="12879"/>
        <v>0</v>
      </c>
      <c r="AB6625" s="193" t="str">
        <f t="shared" ref="AB6625" si="12922">AB$157</f>
        <v>Herold, Sarah</v>
      </c>
    </row>
    <row r="6626" spans="1:28" s="188" customFormat="1" ht="17.399999999999999">
      <c r="A6626" s="193" t="str">
        <f t="shared" si="12874"/>
        <v>Technics Home Audio</v>
      </c>
      <c r="B6626" s="193" t="str">
        <f t="shared" si="12875"/>
        <v>CH901Technics Home Audio</v>
      </c>
      <c r="C6626" s="193" t="str">
        <f t="shared" si="12876"/>
        <v>Technics Home AudioHerold, Sarah</v>
      </c>
      <c r="D6626" s="193"/>
      <c r="E6626" s="193"/>
      <c r="F6626" s="193" t="str">
        <f t="shared" si="12877"/>
        <v>Technics Home AudioRichardson, Vicki</v>
      </c>
      <c r="G6626" s="193" t="str">
        <f t="shared" ref="G6626:M6626" si="12923">G$158</f>
        <v>Richardson, Vicki</v>
      </c>
      <c r="H6626" s="193" t="str">
        <f t="shared" si="12923"/>
        <v>Herold, Sarah</v>
      </c>
      <c r="I6626" s="193" t="str">
        <f t="shared" si="12923"/>
        <v>CH901</v>
      </c>
      <c r="J6626" s="193" t="str">
        <f t="shared" si="12923"/>
        <v>CHENICE PRO SALON</v>
      </c>
      <c r="K6626" s="193" t="str">
        <f t="shared" si="12923"/>
        <v>all</v>
      </c>
      <c r="L6626" s="193" t="str">
        <f t="shared" si="12923"/>
        <v>Jay Halaby &amp; Assoc</v>
      </c>
      <c r="M6626" s="193" t="str">
        <f t="shared" si="12923"/>
        <v>Beauty</v>
      </c>
      <c r="N6626" s="193" t="str">
        <f t="shared" si="12866"/>
        <v>Technics Home Audio</v>
      </c>
      <c r="AA6626" s="193">
        <f t="shared" si="12879"/>
        <v>0</v>
      </c>
      <c r="AB6626" s="193" t="str">
        <f t="shared" ref="AB6626" si="12924">AB$158</f>
        <v>Herold, Sarah</v>
      </c>
    </row>
    <row r="6627" spans="1:28" s="188" customFormat="1" ht="17.399999999999999">
      <c r="A6627" s="193" t="str">
        <f t="shared" si="12874"/>
        <v>Technics Home Audio</v>
      </c>
      <c r="B6627" s="193" t="str">
        <f t="shared" si="12875"/>
        <v>CR854Technics Home Audio</v>
      </c>
      <c r="C6627" s="193" t="str">
        <f t="shared" si="12876"/>
        <v>Technics Home AudioHerold, Sarah</v>
      </c>
      <c r="D6627" s="193"/>
      <c r="E6627" s="193"/>
      <c r="F6627" s="193" t="str">
        <f t="shared" si="12877"/>
        <v>Technics Home AudioRichardson, Vicki</v>
      </c>
      <c r="G6627" s="193" t="str">
        <f t="shared" ref="G6627:M6627" si="12925">G$159</f>
        <v>Richardson, Vicki</v>
      </c>
      <c r="H6627" s="193" t="str">
        <f t="shared" si="12925"/>
        <v>Herold, Sarah</v>
      </c>
      <c r="I6627" s="193" t="str">
        <f t="shared" si="12925"/>
        <v>CR854</v>
      </c>
      <c r="J6627" s="193" t="str">
        <f t="shared" si="12925"/>
        <v>CREATIVE BEAUTY CONCEPTS</v>
      </c>
      <c r="K6627" s="193" t="str">
        <f t="shared" si="12925"/>
        <v>all</v>
      </c>
      <c r="L6627" s="193" t="str">
        <f t="shared" si="12925"/>
        <v>Jay Halaby &amp; Assoc</v>
      </c>
      <c r="M6627" s="193" t="str">
        <f t="shared" si="12925"/>
        <v>Beauty</v>
      </c>
      <c r="N6627" s="193" t="str">
        <f t="shared" si="12866"/>
        <v>Technics Home Audio</v>
      </c>
      <c r="AA6627" s="193">
        <f t="shared" si="12879"/>
        <v>0</v>
      </c>
      <c r="AB6627" s="193" t="str">
        <f t="shared" ref="AB6627" si="12926">AB$159</f>
        <v>Herold, Sarah</v>
      </c>
    </row>
    <row r="6628" spans="1:28" s="188" customFormat="1" ht="17.399999999999999">
      <c r="A6628" s="193" t="str">
        <f t="shared" si="12874"/>
        <v>Technics Home Audio</v>
      </c>
      <c r="B6628" s="193" t="str">
        <f t="shared" si="12875"/>
        <v>CY001Technics Home Audio</v>
      </c>
      <c r="C6628" s="193" t="str">
        <f t="shared" si="12876"/>
        <v>Technics Home AudioHerold, Sarah</v>
      </c>
      <c r="D6628" s="193"/>
      <c r="E6628" s="193"/>
      <c r="F6628" s="193" t="str">
        <f t="shared" si="12877"/>
        <v>Technics Home AudioRichardson, Vicki</v>
      </c>
      <c r="G6628" s="193" t="str">
        <f t="shared" ref="G6628:M6628" si="12927">G$160</f>
        <v>Richardson, Vicki</v>
      </c>
      <c r="H6628" s="193" t="str">
        <f t="shared" si="12927"/>
        <v>Herold, Sarah</v>
      </c>
      <c r="I6628" s="193" t="str">
        <f t="shared" si="12927"/>
        <v>CY001</v>
      </c>
      <c r="J6628" s="193" t="str">
        <f t="shared" si="12927"/>
        <v>CYNTHIA SALON SERVICES</v>
      </c>
      <c r="K6628" s="193" t="str">
        <f t="shared" si="12927"/>
        <v>all</v>
      </c>
      <c r="L6628" s="193" t="str">
        <f t="shared" si="12927"/>
        <v>Jay Halaby &amp; Assoc</v>
      </c>
      <c r="M6628" s="193" t="str">
        <f t="shared" si="12927"/>
        <v>Beauty</v>
      </c>
      <c r="N6628" s="193" t="str">
        <f t="shared" si="12866"/>
        <v>Technics Home Audio</v>
      </c>
      <c r="AA6628" s="193">
        <f t="shared" si="12879"/>
        <v>0</v>
      </c>
      <c r="AB6628" s="193" t="str">
        <f t="shared" ref="AB6628" si="12928">AB$160</f>
        <v>Herold, Sarah</v>
      </c>
    </row>
    <row r="6629" spans="1:28" s="188" customFormat="1" ht="17.399999999999999">
      <c r="A6629" s="193" t="str">
        <f t="shared" si="12874"/>
        <v>Technics Home Audio</v>
      </c>
      <c r="B6629" s="193" t="str">
        <f t="shared" si="12875"/>
        <v>DM026Technics Home Audio</v>
      </c>
      <c r="C6629" s="193" t="str">
        <f t="shared" si="12876"/>
        <v>Technics Home AudioHerold, Sarah</v>
      </c>
      <c r="D6629" s="193"/>
      <c r="E6629" s="193"/>
      <c r="F6629" s="193" t="str">
        <f t="shared" si="12877"/>
        <v>Technics Home AudioRichardson, Vicki</v>
      </c>
      <c r="G6629" s="193" t="str">
        <f t="shared" ref="G6629:M6629" si="12929">G$161</f>
        <v>Richardson, Vicki</v>
      </c>
      <c r="H6629" s="193" t="str">
        <f t="shared" si="12929"/>
        <v>Herold, Sarah</v>
      </c>
      <c r="I6629" s="193" t="str">
        <f t="shared" si="12929"/>
        <v>DM026</v>
      </c>
      <c r="J6629" s="193" t="str">
        <f t="shared" si="12929"/>
        <v>DISCOVER SALON SERVICES</v>
      </c>
      <c r="K6629" s="193" t="str">
        <f t="shared" si="12929"/>
        <v>all</v>
      </c>
      <c r="L6629" s="193" t="str">
        <f t="shared" si="12929"/>
        <v>Jay Halaby &amp; Assoc</v>
      </c>
      <c r="M6629" s="193" t="str">
        <f t="shared" si="12929"/>
        <v>Beauty</v>
      </c>
      <c r="N6629" s="193" t="str">
        <f t="shared" si="12866"/>
        <v>Technics Home Audio</v>
      </c>
      <c r="AA6629" s="193">
        <f t="shared" si="12879"/>
        <v>0</v>
      </c>
      <c r="AB6629" s="193" t="str">
        <f t="shared" ref="AB6629" si="12930">AB$161</f>
        <v>Herold, Sarah</v>
      </c>
    </row>
    <row r="6630" spans="1:28" s="188" customFormat="1" ht="17.399999999999999">
      <c r="A6630" s="193" t="str">
        <f t="shared" si="12874"/>
        <v>Technics Home Audio</v>
      </c>
      <c r="B6630" s="193" t="str">
        <f t="shared" si="12875"/>
        <v>EC238Technics Home Audio</v>
      </c>
      <c r="C6630" s="193" t="str">
        <f t="shared" si="12876"/>
        <v>Technics Home AudioHerold, Sarah</v>
      </c>
      <c r="D6630" s="193"/>
      <c r="E6630" s="193"/>
      <c r="F6630" s="193" t="str">
        <f t="shared" si="12877"/>
        <v>Technics Home AudioRichardson, Vicki</v>
      </c>
      <c r="G6630" s="193" t="str">
        <f t="shared" ref="G6630:M6630" si="12931">G$162</f>
        <v>Richardson, Vicki</v>
      </c>
      <c r="H6630" s="193" t="str">
        <f t="shared" si="12931"/>
        <v>Herold, Sarah</v>
      </c>
      <c r="I6630" s="193" t="str">
        <f t="shared" si="12931"/>
        <v>EC238</v>
      </c>
      <c r="J6630" s="193" t="str">
        <f t="shared" si="12931"/>
        <v>ECONOMY BEAUTY SUPPLY</v>
      </c>
      <c r="K6630" s="193" t="str">
        <f t="shared" si="12931"/>
        <v>all</v>
      </c>
      <c r="L6630" s="193" t="str">
        <f t="shared" si="12931"/>
        <v>Jay Halaby &amp; Assoc</v>
      </c>
      <c r="M6630" s="193" t="str">
        <f t="shared" si="12931"/>
        <v>Beauty</v>
      </c>
      <c r="N6630" s="193" t="str">
        <f t="shared" si="12866"/>
        <v>Technics Home Audio</v>
      </c>
      <c r="AA6630" s="193">
        <f t="shared" si="12879"/>
        <v>0</v>
      </c>
      <c r="AB6630" s="193" t="str">
        <f t="shared" ref="AB6630" si="12932">AB$162</f>
        <v>Herold, Sarah</v>
      </c>
    </row>
    <row r="6631" spans="1:28" s="188" customFormat="1" ht="17.399999999999999">
      <c r="A6631" s="193" t="str">
        <f t="shared" si="12874"/>
        <v>Technics Home Audio</v>
      </c>
      <c r="B6631" s="193" t="str">
        <f t="shared" si="12875"/>
        <v>EC301Technics Home Audio</v>
      </c>
      <c r="C6631" s="193" t="str">
        <f t="shared" si="12876"/>
        <v>Technics Home AudioHerold, Sarah</v>
      </c>
      <c r="D6631" s="193"/>
      <c r="E6631" s="193"/>
      <c r="F6631" s="193" t="str">
        <f t="shared" si="12877"/>
        <v>Technics Home AudioRichardson, Vicki</v>
      </c>
      <c r="G6631" s="193" t="str">
        <f t="shared" ref="G6631:M6631" si="12933">G$163</f>
        <v>Richardson, Vicki</v>
      </c>
      <c r="H6631" s="193" t="str">
        <f t="shared" si="12933"/>
        <v>Herold, Sarah</v>
      </c>
      <c r="I6631" s="193" t="str">
        <f t="shared" si="12933"/>
        <v>EC301</v>
      </c>
      <c r="J6631" s="193" t="str">
        <f t="shared" si="12933"/>
        <v>FINELINE DISTRIBUTOR INC</v>
      </c>
      <c r="K6631" s="193" t="str">
        <f t="shared" si="12933"/>
        <v>all</v>
      </c>
      <c r="L6631" s="193" t="str">
        <f t="shared" si="12933"/>
        <v>Jay Halaby &amp; Assoc</v>
      </c>
      <c r="M6631" s="193" t="str">
        <f t="shared" si="12933"/>
        <v>Beauty</v>
      </c>
      <c r="N6631" s="193" t="str">
        <f t="shared" si="12866"/>
        <v>Technics Home Audio</v>
      </c>
      <c r="AA6631" s="193">
        <f t="shared" si="12879"/>
        <v>0</v>
      </c>
      <c r="AB6631" s="193" t="str">
        <f t="shared" ref="AB6631" si="12934">AB$163</f>
        <v>Herold, Sarah</v>
      </c>
    </row>
    <row r="6632" spans="1:28" s="188" customFormat="1" ht="17.399999999999999">
      <c r="A6632" s="193" t="str">
        <f t="shared" si="12874"/>
        <v>Technics Home Audio</v>
      </c>
      <c r="B6632" s="193" t="str">
        <f t="shared" si="12875"/>
        <v>EV146Technics Home Audio</v>
      </c>
      <c r="C6632" s="193" t="str">
        <f t="shared" si="12876"/>
        <v>Technics Home AudioHerold, Sarah</v>
      </c>
      <c r="D6632" s="193"/>
      <c r="E6632" s="193"/>
      <c r="F6632" s="193" t="str">
        <f t="shared" si="12877"/>
        <v>Technics Home AudioRichardson, Vicki</v>
      </c>
      <c r="G6632" s="193" t="str">
        <f t="shared" ref="G6632:M6632" si="12935">G$164</f>
        <v>Richardson, Vicki</v>
      </c>
      <c r="H6632" s="193" t="str">
        <f t="shared" si="12935"/>
        <v>Herold, Sarah</v>
      </c>
      <c r="I6632" s="193" t="str">
        <f t="shared" si="12935"/>
        <v>EV146</v>
      </c>
      <c r="J6632" s="193" t="str">
        <f t="shared" si="12935"/>
        <v>EVERGREEN TEAM USA</v>
      </c>
      <c r="K6632" s="193" t="str">
        <f t="shared" si="12935"/>
        <v>all</v>
      </c>
      <c r="L6632" s="193" t="str">
        <f t="shared" si="12935"/>
        <v>Jay Halaby &amp; Assoc</v>
      </c>
      <c r="M6632" s="193" t="str">
        <f t="shared" si="12935"/>
        <v>Beauty</v>
      </c>
      <c r="N6632" s="193" t="str">
        <f t="shared" si="12866"/>
        <v>Technics Home Audio</v>
      </c>
      <c r="AA6632" s="193">
        <f t="shared" si="12879"/>
        <v>0</v>
      </c>
      <c r="AB6632" s="193" t="str">
        <f t="shared" ref="AB6632" si="12936">AB$164</f>
        <v>Herold, Sarah</v>
      </c>
    </row>
    <row r="6633" spans="1:28" s="188" customFormat="1" ht="17.399999999999999">
      <c r="A6633" s="193" t="str">
        <f t="shared" si="12874"/>
        <v>Technics Home Audio</v>
      </c>
      <c r="B6633" s="193" t="str">
        <f t="shared" si="12875"/>
        <v>FO396Technics Home Audio</v>
      </c>
      <c r="C6633" s="193" t="str">
        <f t="shared" si="12876"/>
        <v>Technics Home AudioHerold, Sarah</v>
      </c>
      <c r="D6633" s="193"/>
      <c r="E6633" s="193"/>
      <c r="F6633" s="193" t="str">
        <f t="shared" si="12877"/>
        <v>Technics Home AudioRichardson, Vicki</v>
      </c>
      <c r="G6633" s="193" t="str">
        <f t="shared" ref="G6633:M6633" si="12937">G$165</f>
        <v>Richardson, Vicki</v>
      </c>
      <c r="H6633" s="193" t="str">
        <f t="shared" si="12937"/>
        <v>Herold, Sarah</v>
      </c>
      <c r="I6633" s="193" t="str">
        <f t="shared" si="12937"/>
        <v>FO396</v>
      </c>
      <c r="J6633" s="193" t="str">
        <f t="shared" si="12937"/>
        <v>FOUR STAR BEAUTY SUPPLY CORP</v>
      </c>
      <c r="K6633" s="193" t="str">
        <f t="shared" si="12937"/>
        <v>all</v>
      </c>
      <c r="L6633" s="193" t="str">
        <f t="shared" si="12937"/>
        <v>Jay Halaby &amp; Assoc</v>
      </c>
      <c r="M6633" s="193" t="str">
        <f t="shared" si="12937"/>
        <v>Beauty</v>
      </c>
      <c r="N6633" s="193" t="str">
        <f t="shared" si="12866"/>
        <v>Technics Home Audio</v>
      </c>
      <c r="AA6633" s="193">
        <f t="shared" si="12879"/>
        <v>0</v>
      </c>
      <c r="AB6633" s="193" t="str">
        <f t="shared" ref="AB6633" si="12938">AB$165</f>
        <v>Herold, Sarah</v>
      </c>
    </row>
    <row r="6634" spans="1:28" s="188" customFormat="1" ht="17.399999999999999">
      <c r="A6634" s="193" t="str">
        <f t="shared" si="12874"/>
        <v>Technics Home Audio</v>
      </c>
      <c r="B6634" s="193" t="str">
        <f t="shared" si="12875"/>
        <v>GR900Technics Home Audio</v>
      </c>
      <c r="C6634" s="193" t="str">
        <f t="shared" si="12876"/>
        <v>Technics Home AudioHerold, Sarah</v>
      </c>
      <c r="D6634" s="193"/>
      <c r="E6634" s="193"/>
      <c r="F6634" s="193" t="str">
        <f t="shared" si="12877"/>
        <v>Technics Home AudioRichardson, Vicki</v>
      </c>
      <c r="G6634" s="193" t="str">
        <f t="shared" ref="G6634:M6634" si="12939">G$166</f>
        <v>Richardson, Vicki</v>
      </c>
      <c r="H6634" s="193" t="str">
        <f t="shared" si="12939"/>
        <v>Herold, Sarah</v>
      </c>
      <c r="I6634" s="193" t="str">
        <f t="shared" si="12939"/>
        <v>GR900</v>
      </c>
      <c r="J6634" s="193" t="str">
        <f t="shared" si="12939"/>
        <v>GROOM IT INDUSTRIES</v>
      </c>
      <c r="K6634" s="193" t="str">
        <f t="shared" si="12939"/>
        <v>all</v>
      </c>
      <c r="L6634" s="193" t="str">
        <f t="shared" si="12939"/>
        <v>Jay Halaby &amp; Assoc</v>
      </c>
      <c r="M6634" s="193" t="str">
        <f t="shared" si="12939"/>
        <v>Beauty</v>
      </c>
      <c r="N6634" s="193" t="str">
        <f t="shared" si="12866"/>
        <v>Technics Home Audio</v>
      </c>
      <c r="AA6634" s="193">
        <f t="shared" si="12879"/>
        <v>0</v>
      </c>
      <c r="AB6634" s="193" t="str">
        <f t="shared" ref="AB6634" si="12940">AB$166</f>
        <v>Herold, Sarah</v>
      </c>
    </row>
    <row r="6635" spans="1:28" s="188" customFormat="1" ht="17.399999999999999">
      <c r="A6635" s="193" t="str">
        <f t="shared" si="12874"/>
        <v>Technics Home Audio</v>
      </c>
      <c r="B6635" s="193" t="str">
        <f t="shared" si="12875"/>
        <v>IN021Technics Home Audio</v>
      </c>
      <c r="C6635" s="193" t="str">
        <f t="shared" si="12876"/>
        <v>Technics Home AudioHerold, Sarah</v>
      </c>
      <c r="D6635" s="193"/>
      <c r="E6635" s="193"/>
      <c r="F6635" s="193" t="str">
        <f t="shared" si="12877"/>
        <v>Technics Home AudioRichardson, Vicki</v>
      </c>
      <c r="G6635" s="193" t="str">
        <f t="shared" ref="G6635:M6635" si="12941">G$167</f>
        <v>Richardson, Vicki</v>
      </c>
      <c r="H6635" s="193" t="str">
        <f t="shared" si="12941"/>
        <v>Herold, Sarah</v>
      </c>
      <c r="I6635" s="193" t="str">
        <f t="shared" si="12941"/>
        <v>IN021</v>
      </c>
      <c r="J6635" s="193" t="str">
        <f t="shared" si="12941"/>
        <v>INTERNATIONAL SALON/UNITED BEAUTY</v>
      </c>
      <c r="K6635" s="193" t="str">
        <f t="shared" si="12941"/>
        <v>all</v>
      </c>
      <c r="L6635" s="193" t="str">
        <f t="shared" si="12941"/>
        <v>Jay Halaby &amp; Assoc</v>
      </c>
      <c r="M6635" s="193" t="str">
        <f t="shared" si="12941"/>
        <v>Beauty</v>
      </c>
      <c r="N6635" s="193" t="str">
        <f t="shared" si="12866"/>
        <v>Technics Home Audio</v>
      </c>
      <c r="AA6635" s="193">
        <f t="shared" si="12879"/>
        <v>0</v>
      </c>
      <c r="AB6635" s="193" t="str">
        <f t="shared" ref="AB6635" si="12942">AB$167</f>
        <v>Herold, Sarah</v>
      </c>
    </row>
    <row r="6636" spans="1:28" s="188" customFormat="1" ht="17.399999999999999">
      <c r="A6636" s="193" t="str">
        <f t="shared" si="12874"/>
        <v>Technics Home Audio</v>
      </c>
      <c r="B6636" s="193" t="str">
        <f t="shared" si="12875"/>
        <v>IN883Technics Home Audio</v>
      </c>
      <c r="C6636" s="193" t="str">
        <f t="shared" si="12876"/>
        <v>Technics Home AudioHerold, Sarah</v>
      </c>
      <c r="D6636" s="193"/>
      <c r="E6636" s="193"/>
      <c r="F6636" s="193" t="str">
        <f t="shared" si="12877"/>
        <v>Technics Home AudioRichardson, Vicki</v>
      </c>
      <c r="G6636" s="193" t="str">
        <f t="shared" ref="G6636:M6636" si="12943">G$168</f>
        <v>Richardson, Vicki</v>
      </c>
      <c r="H6636" s="193" t="str">
        <f t="shared" si="12943"/>
        <v>Herold, Sarah</v>
      </c>
      <c r="I6636" s="193" t="str">
        <f t="shared" si="12943"/>
        <v>IN883</v>
      </c>
      <c r="J6636" s="193" t="str">
        <f t="shared" si="12943"/>
        <v>INNOVATIVE SALON SOLUTIONS</v>
      </c>
      <c r="K6636" s="193" t="str">
        <f t="shared" si="12943"/>
        <v>all</v>
      </c>
      <c r="L6636" s="193" t="str">
        <f t="shared" si="12943"/>
        <v>Jay Halaby &amp; Assoc</v>
      </c>
      <c r="M6636" s="193" t="str">
        <f t="shared" si="12943"/>
        <v>Beauty</v>
      </c>
      <c r="N6636" s="193" t="str">
        <f t="shared" si="12866"/>
        <v>Technics Home Audio</v>
      </c>
      <c r="AA6636" s="193">
        <f t="shared" si="12879"/>
        <v>0</v>
      </c>
      <c r="AB6636" s="193" t="str">
        <f t="shared" ref="AB6636" si="12944">AB$168</f>
        <v>Herold, Sarah</v>
      </c>
    </row>
    <row r="6637" spans="1:28" s="188" customFormat="1" ht="17.399999999999999">
      <c r="A6637" s="193" t="str">
        <f t="shared" si="12874"/>
        <v>Technics Home Audio</v>
      </c>
      <c r="B6637" s="193" t="str">
        <f t="shared" si="12875"/>
        <v>J0250Technics Home Audio</v>
      </c>
      <c r="C6637" s="193" t="str">
        <f t="shared" si="12876"/>
        <v>Technics Home AudioHerold, Sarah</v>
      </c>
      <c r="D6637" s="193"/>
      <c r="E6637" s="193"/>
      <c r="F6637" s="193" t="str">
        <f t="shared" si="12877"/>
        <v>Technics Home AudioRichardson, Vicki</v>
      </c>
      <c r="G6637" s="193" t="str">
        <f t="shared" ref="G6637:M6637" si="12945">G$169</f>
        <v>Richardson, Vicki</v>
      </c>
      <c r="H6637" s="193" t="str">
        <f t="shared" si="12945"/>
        <v>Herold, Sarah</v>
      </c>
      <c r="I6637" s="193" t="str">
        <f t="shared" si="12945"/>
        <v>J0250</v>
      </c>
      <c r="J6637" s="193" t="str">
        <f t="shared" si="12945"/>
        <v>NORDSTROM</v>
      </c>
      <c r="K6637" s="193" t="str">
        <f t="shared" si="12945"/>
        <v>all</v>
      </c>
      <c r="L6637" s="193">
        <f t="shared" si="12945"/>
        <v>0</v>
      </c>
      <c r="M6637" s="193">
        <f t="shared" si="12945"/>
        <v>0</v>
      </c>
      <c r="N6637" s="193" t="str">
        <f t="shared" si="12866"/>
        <v>Technics Home Audio</v>
      </c>
      <c r="AA6637" s="193">
        <f t="shared" si="12879"/>
        <v>0</v>
      </c>
      <c r="AB6637" s="193" t="str">
        <f t="shared" ref="AB6637" si="12946">AB$169</f>
        <v>Herold, Sarah</v>
      </c>
    </row>
    <row r="6638" spans="1:28" s="188" customFormat="1" ht="17.399999999999999">
      <c r="A6638" s="193" t="str">
        <f t="shared" si="12874"/>
        <v>Technics Home Audio</v>
      </c>
      <c r="B6638" s="193" t="str">
        <f t="shared" si="12875"/>
        <v>JL011Technics Home Audio</v>
      </c>
      <c r="C6638" s="193" t="str">
        <f t="shared" si="12876"/>
        <v>Technics Home AudioHerold, Sarah</v>
      </c>
      <c r="D6638" s="193"/>
      <c r="E6638" s="193"/>
      <c r="F6638" s="193" t="str">
        <f t="shared" si="12877"/>
        <v>Technics Home AudioRichardson, Vicki</v>
      </c>
      <c r="G6638" s="193" t="str">
        <f t="shared" ref="G6638:M6638" si="12947">G$170</f>
        <v>Richardson, Vicki</v>
      </c>
      <c r="H6638" s="193" t="str">
        <f t="shared" si="12947"/>
        <v>Herold, Sarah</v>
      </c>
      <c r="I6638" s="193" t="str">
        <f t="shared" si="12947"/>
        <v>JL011</v>
      </c>
      <c r="J6638" s="193" t="str">
        <f t="shared" si="12947"/>
        <v>JLMOON INC / PINK BEAUTY</v>
      </c>
      <c r="K6638" s="193" t="str">
        <f t="shared" si="12947"/>
        <v>all</v>
      </c>
      <c r="L6638" s="193" t="str">
        <f t="shared" si="12947"/>
        <v>Jay Halaby &amp; Assoc</v>
      </c>
      <c r="M6638" s="193" t="str">
        <f t="shared" si="12947"/>
        <v>Beauty</v>
      </c>
      <c r="N6638" s="193" t="str">
        <f t="shared" si="12866"/>
        <v>Technics Home Audio</v>
      </c>
      <c r="AA6638" s="193">
        <f t="shared" si="12879"/>
        <v>0</v>
      </c>
      <c r="AB6638" s="193" t="str">
        <f t="shared" ref="AB6638" si="12948">AB$170</f>
        <v>Herold, Sarah</v>
      </c>
    </row>
    <row r="6639" spans="1:28" s="188" customFormat="1" ht="17.399999999999999">
      <c r="A6639" s="193" t="str">
        <f t="shared" si="12874"/>
        <v>Technics Home Audio</v>
      </c>
      <c r="B6639" s="193" t="str">
        <f t="shared" si="12875"/>
        <v>JO471Technics Home Audio</v>
      </c>
      <c r="C6639" s="193" t="str">
        <f t="shared" si="12876"/>
        <v>Technics Home AudioHerold, Sarah</v>
      </c>
      <c r="D6639" s="193"/>
      <c r="E6639" s="193"/>
      <c r="F6639" s="193" t="str">
        <f t="shared" si="12877"/>
        <v>Technics Home AudioRichardson, Vicki</v>
      </c>
      <c r="G6639" s="193" t="str">
        <f t="shared" ref="G6639:M6639" si="12949">G$171</f>
        <v>Richardson, Vicki</v>
      </c>
      <c r="H6639" s="193" t="str">
        <f t="shared" si="12949"/>
        <v>Herold, Sarah</v>
      </c>
      <c r="I6639" s="193" t="str">
        <f t="shared" si="12949"/>
        <v>JO471</v>
      </c>
      <c r="J6639" s="193" t="str">
        <f t="shared" si="12949"/>
        <v>JSKY SOLUTION INC</v>
      </c>
      <c r="K6639" s="193" t="str">
        <f t="shared" si="12949"/>
        <v>all</v>
      </c>
      <c r="L6639" s="193" t="str">
        <f t="shared" si="12949"/>
        <v>Jay Halaby &amp; Assoc</v>
      </c>
      <c r="M6639" s="193" t="str">
        <f t="shared" si="12949"/>
        <v>Beauty</v>
      </c>
      <c r="N6639" s="193" t="str">
        <f t="shared" si="12866"/>
        <v>Technics Home Audio</v>
      </c>
      <c r="AA6639" s="193">
        <f t="shared" si="12879"/>
        <v>0</v>
      </c>
      <c r="AB6639" s="193" t="str">
        <f t="shared" ref="AB6639" si="12950">AB$171</f>
        <v>Herold, Sarah</v>
      </c>
    </row>
    <row r="6640" spans="1:28" s="188" customFormat="1" ht="17.399999999999999">
      <c r="A6640" s="193" t="str">
        <f t="shared" si="12874"/>
        <v>Technics Home Audio</v>
      </c>
      <c r="B6640" s="193" t="str">
        <f t="shared" si="12875"/>
        <v>JR091Technics Home Audio</v>
      </c>
      <c r="C6640" s="193" t="str">
        <f t="shared" si="12876"/>
        <v>Technics Home AudioHerold, Sarah</v>
      </c>
      <c r="D6640" s="193"/>
      <c r="E6640" s="193"/>
      <c r="F6640" s="193" t="str">
        <f t="shared" si="12877"/>
        <v>Technics Home AudioRichardson, Vicki</v>
      </c>
      <c r="G6640" s="193" t="str">
        <f t="shared" ref="G6640:M6640" si="12951">G$172</f>
        <v>Richardson, Vicki</v>
      </c>
      <c r="H6640" s="193" t="str">
        <f t="shared" si="12951"/>
        <v>Herold, Sarah</v>
      </c>
      <c r="I6640" s="193" t="str">
        <f t="shared" si="12951"/>
        <v>JR091</v>
      </c>
      <c r="J6640" s="193" t="str">
        <f t="shared" si="12951"/>
        <v>J &amp; R BEAUTY SUPPLY</v>
      </c>
      <c r="K6640" s="193" t="str">
        <f t="shared" si="12951"/>
        <v>all</v>
      </c>
      <c r="L6640" s="193" t="str">
        <f t="shared" si="12951"/>
        <v>Jay Halaby &amp; Assoc</v>
      </c>
      <c r="M6640" s="193" t="str">
        <f t="shared" si="12951"/>
        <v>Beauty</v>
      </c>
      <c r="N6640" s="193" t="str">
        <f t="shared" si="12866"/>
        <v>Technics Home Audio</v>
      </c>
      <c r="AA6640" s="193">
        <f t="shared" si="12879"/>
        <v>0</v>
      </c>
      <c r="AB6640" s="193" t="str">
        <f t="shared" ref="AB6640" si="12952">AB$172</f>
        <v>Herold, Sarah</v>
      </c>
    </row>
    <row r="6641" spans="1:28" s="188" customFormat="1" ht="17.399999999999999">
      <c r="A6641" s="193" t="str">
        <f t="shared" si="12874"/>
        <v>Technics Home Audio</v>
      </c>
      <c r="B6641" s="193" t="str">
        <f t="shared" si="12875"/>
        <v>KA388Technics Home Audio</v>
      </c>
      <c r="C6641" s="193" t="str">
        <f t="shared" si="12876"/>
        <v>Technics Home AudioHerold, Sarah</v>
      </c>
      <c r="D6641" s="193"/>
      <c r="E6641" s="193"/>
      <c r="F6641" s="193" t="str">
        <f t="shared" si="12877"/>
        <v>Technics Home AudioRichardson, Vicki</v>
      </c>
      <c r="G6641" s="193" t="str">
        <f t="shared" ref="G6641:M6641" si="12953">G$173</f>
        <v>Richardson, Vicki</v>
      </c>
      <c r="H6641" s="193" t="str">
        <f t="shared" si="12953"/>
        <v>Herold, Sarah</v>
      </c>
      <c r="I6641" s="193" t="str">
        <f t="shared" si="12953"/>
        <v>KA388</v>
      </c>
      <c r="J6641" s="193" t="str">
        <f t="shared" si="12953"/>
        <v>KANAR, Inc</v>
      </c>
      <c r="K6641" s="193" t="str">
        <f t="shared" si="12953"/>
        <v>all</v>
      </c>
      <c r="L6641" s="193">
        <f t="shared" si="12953"/>
        <v>0</v>
      </c>
      <c r="M6641" s="193">
        <f t="shared" si="12953"/>
        <v>0</v>
      </c>
      <c r="N6641" s="193" t="str">
        <f t="shared" si="12866"/>
        <v>Technics Home Audio</v>
      </c>
      <c r="AA6641" s="193">
        <f t="shared" si="12879"/>
        <v>0</v>
      </c>
      <c r="AB6641" s="193" t="str">
        <f t="shared" ref="AB6641" si="12954">AB$173</f>
        <v>Herold, Sarah</v>
      </c>
    </row>
    <row r="6642" spans="1:28" s="188" customFormat="1" ht="17.399999999999999">
      <c r="A6642" s="193" t="str">
        <f t="shared" si="12874"/>
        <v>Technics Home Audio</v>
      </c>
      <c r="B6642" s="193" t="str">
        <f t="shared" si="12875"/>
        <v>LA971Technics Home Audio</v>
      </c>
      <c r="C6642" s="193" t="str">
        <f t="shared" si="12876"/>
        <v>Technics Home AudioHerold, Sarah</v>
      </c>
      <c r="D6642" s="193"/>
      <c r="E6642" s="193"/>
      <c r="F6642" s="193" t="str">
        <f t="shared" si="12877"/>
        <v>Technics Home AudioRichardson, Vicki</v>
      </c>
      <c r="G6642" s="193" t="str">
        <f t="shared" ref="G6642:M6642" si="12955">G$174</f>
        <v>Richardson, Vicki</v>
      </c>
      <c r="H6642" s="193" t="str">
        <f t="shared" si="12955"/>
        <v>Herold, Sarah</v>
      </c>
      <c r="I6642" s="193" t="str">
        <f t="shared" si="12955"/>
        <v>LA971</v>
      </c>
      <c r="J6642" s="193" t="str">
        <f t="shared" si="12955"/>
        <v>LA SHEAR</v>
      </c>
      <c r="K6642" s="193" t="str">
        <f t="shared" si="12955"/>
        <v>all</v>
      </c>
      <c r="L6642" s="193" t="str">
        <f t="shared" si="12955"/>
        <v>Jay Halaby &amp; Assoc</v>
      </c>
      <c r="M6642" s="193" t="str">
        <f t="shared" si="12955"/>
        <v>Beauty</v>
      </c>
      <c r="N6642" s="193" t="str">
        <f t="shared" si="12866"/>
        <v>Technics Home Audio</v>
      </c>
      <c r="AA6642" s="193">
        <f t="shared" si="12879"/>
        <v>0</v>
      </c>
      <c r="AB6642" s="193" t="str">
        <f t="shared" ref="AB6642" si="12956">AB$174</f>
        <v>Herold, Sarah</v>
      </c>
    </row>
    <row r="6643" spans="1:28" s="188" customFormat="1" ht="17.399999999999999">
      <c r="A6643" s="193" t="str">
        <f t="shared" si="12874"/>
        <v>Technics Home Audio</v>
      </c>
      <c r="B6643" s="193" t="str">
        <f t="shared" si="12875"/>
        <v>LE620Technics Home Audio</v>
      </c>
      <c r="C6643" s="193" t="str">
        <f t="shared" si="12876"/>
        <v>Technics Home AudioHerold, Sarah</v>
      </c>
      <c r="D6643" s="193"/>
      <c r="E6643" s="193"/>
      <c r="F6643" s="193" t="str">
        <f t="shared" si="12877"/>
        <v>Technics Home AudioRichardson, Vicki</v>
      </c>
      <c r="G6643" s="193" t="str">
        <f t="shared" ref="G6643:M6643" si="12957">G$175</f>
        <v>Richardson, Vicki</v>
      </c>
      <c r="H6643" s="193" t="str">
        <f t="shared" si="12957"/>
        <v>Herold, Sarah</v>
      </c>
      <c r="I6643" s="193" t="str">
        <f t="shared" si="12957"/>
        <v>LE620</v>
      </c>
      <c r="J6643" s="193" t="str">
        <f t="shared" si="12957"/>
        <v>LEZLY'S BEAUTY</v>
      </c>
      <c r="K6643" s="193" t="str">
        <f t="shared" si="12957"/>
        <v>all</v>
      </c>
      <c r="L6643" s="193" t="str">
        <f t="shared" si="12957"/>
        <v>Jay Halaby &amp; Assoc</v>
      </c>
      <c r="M6643" s="193" t="str">
        <f t="shared" si="12957"/>
        <v>Beauty</v>
      </c>
      <c r="N6643" s="193" t="str">
        <f t="shared" si="12866"/>
        <v>Technics Home Audio</v>
      </c>
      <c r="AA6643" s="193">
        <f t="shared" si="12879"/>
        <v>0</v>
      </c>
      <c r="AB6643" s="193" t="str">
        <f t="shared" ref="AB6643" si="12958">AB$175</f>
        <v>Herold, Sarah</v>
      </c>
    </row>
    <row r="6644" spans="1:28" s="188" customFormat="1" ht="17.399999999999999">
      <c r="A6644" s="193" t="str">
        <f t="shared" si="12874"/>
        <v>Technics Home Audio</v>
      </c>
      <c r="B6644" s="193" t="str">
        <f t="shared" si="12875"/>
        <v>MC546Technics Home Audio</v>
      </c>
      <c r="C6644" s="193" t="str">
        <f t="shared" si="12876"/>
        <v>Technics Home AudioHerold, Sarah</v>
      </c>
      <c r="D6644" s="193"/>
      <c r="E6644" s="193"/>
      <c r="F6644" s="193" t="str">
        <f t="shared" si="12877"/>
        <v>Technics Home AudioRichardson, Vicki</v>
      </c>
      <c r="G6644" s="193" t="str">
        <f t="shared" ref="G6644:M6644" si="12959">G$176</f>
        <v>Richardson, Vicki</v>
      </c>
      <c r="H6644" s="193" t="str">
        <f t="shared" si="12959"/>
        <v>Herold, Sarah</v>
      </c>
      <c r="I6644" s="193" t="str">
        <f t="shared" si="12959"/>
        <v>MC546</v>
      </c>
      <c r="J6644" s="193" t="str">
        <f t="shared" si="12959"/>
        <v>MC BARBER &amp; BEAUTY SUPPLY</v>
      </c>
      <c r="K6644" s="193" t="str">
        <f t="shared" si="12959"/>
        <v>all</v>
      </c>
      <c r="L6644" s="193" t="str">
        <f t="shared" si="12959"/>
        <v>Jay Halaby &amp; Assoc</v>
      </c>
      <c r="M6644" s="193" t="str">
        <f t="shared" si="12959"/>
        <v>Beauty</v>
      </c>
      <c r="N6644" s="193" t="str">
        <f t="shared" si="12866"/>
        <v>Technics Home Audio</v>
      </c>
      <c r="AA6644" s="193">
        <f t="shared" si="12879"/>
        <v>0</v>
      </c>
      <c r="AB6644" s="193" t="str">
        <f t="shared" ref="AB6644" si="12960">AB$176</f>
        <v>Herold, Sarah</v>
      </c>
    </row>
    <row r="6645" spans="1:28" s="188" customFormat="1" ht="17.399999999999999">
      <c r="A6645" s="193" t="str">
        <f t="shared" si="12874"/>
        <v>Technics Home Audio</v>
      </c>
      <c r="B6645" s="193" t="str">
        <f t="shared" si="12875"/>
        <v>ME821Technics Home Audio</v>
      </c>
      <c r="C6645" s="193" t="str">
        <f t="shared" si="12876"/>
        <v>Technics Home AudioHerold, Sarah</v>
      </c>
      <c r="D6645" s="193"/>
      <c r="E6645" s="193"/>
      <c r="F6645" s="193" t="str">
        <f t="shared" si="12877"/>
        <v>Technics Home AudioRichardson, Vicki</v>
      </c>
      <c r="G6645" s="193" t="str">
        <f t="shared" ref="G6645:M6645" si="12961">G$177</f>
        <v>Richardson, Vicki</v>
      </c>
      <c r="H6645" s="193" t="str">
        <f t="shared" si="12961"/>
        <v>Herold, Sarah</v>
      </c>
      <c r="I6645" s="193" t="str">
        <f t="shared" si="12961"/>
        <v>ME821</v>
      </c>
      <c r="J6645" s="193" t="str">
        <f t="shared" si="12961"/>
        <v>MERIT BEAUTY SUPPLY</v>
      </c>
      <c r="K6645" s="193" t="str">
        <f t="shared" si="12961"/>
        <v>all</v>
      </c>
      <c r="L6645" s="193" t="str">
        <f t="shared" si="12961"/>
        <v>Jay Halaby &amp; Assoc</v>
      </c>
      <c r="M6645" s="193" t="str">
        <f t="shared" si="12961"/>
        <v>Beauty</v>
      </c>
      <c r="N6645" s="193" t="str">
        <f t="shared" si="12866"/>
        <v>Technics Home Audio</v>
      </c>
      <c r="AA6645" s="193">
        <f t="shared" si="12879"/>
        <v>0</v>
      </c>
      <c r="AB6645" s="193" t="str">
        <f t="shared" ref="AB6645" si="12962">AB$177</f>
        <v>Herold, Sarah</v>
      </c>
    </row>
    <row r="6646" spans="1:28" s="188" customFormat="1" ht="17.399999999999999">
      <c r="A6646" s="193" t="str">
        <f t="shared" si="12874"/>
        <v>Technics Home Audio</v>
      </c>
      <c r="B6646" s="193" t="str">
        <f t="shared" si="12875"/>
        <v>MI979Technics Home Audio</v>
      </c>
      <c r="C6646" s="193" t="str">
        <f t="shared" si="12876"/>
        <v>Technics Home AudioHerold, Sarah</v>
      </c>
      <c r="D6646" s="193"/>
      <c r="E6646" s="193"/>
      <c r="F6646" s="193" t="str">
        <f t="shared" si="12877"/>
        <v>Technics Home AudioRichardson, Vicki</v>
      </c>
      <c r="G6646" s="193" t="str">
        <f t="shared" ref="G6646:M6646" si="12963">G$178</f>
        <v>Richardson, Vicki</v>
      </c>
      <c r="H6646" s="193" t="str">
        <f t="shared" si="12963"/>
        <v>Herold, Sarah</v>
      </c>
      <c r="I6646" s="193" t="str">
        <f t="shared" si="12963"/>
        <v>MI979</v>
      </c>
      <c r="J6646" s="193" t="str">
        <f t="shared" si="12963"/>
        <v>MINTEX RX, INC.</v>
      </c>
      <c r="K6646" s="193" t="str">
        <f t="shared" si="12963"/>
        <v>all</v>
      </c>
      <c r="L6646" s="193" t="str">
        <f t="shared" si="12963"/>
        <v>Jay Halaby &amp; Assoc</v>
      </c>
      <c r="M6646" s="193" t="str">
        <f t="shared" si="12963"/>
        <v>Beauty</v>
      </c>
      <c r="N6646" s="193" t="str">
        <f t="shared" si="12866"/>
        <v>Technics Home Audio</v>
      </c>
      <c r="AA6646" s="193">
        <f t="shared" si="12879"/>
        <v>0</v>
      </c>
      <c r="AB6646" s="193" t="str">
        <f t="shared" ref="AB6646" si="12964">AB$178</f>
        <v>Herold, Sarah</v>
      </c>
    </row>
    <row r="6647" spans="1:28" s="188" customFormat="1" ht="17.399999999999999">
      <c r="A6647" s="193" t="str">
        <f t="shared" si="12874"/>
        <v>Technics Home Audio</v>
      </c>
      <c r="B6647" s="193" t="str">
        <f t="shared" si="12875"/>
        <v>NE605Technics Home Audio</v>
      </c>
      <c r="C6647" s="193" t="str">
        <f t="shared" si="12876"/>
        <v>Technics Home AudioHerold, Sarah</v>
      </c>
      <c r="D6647" s="193"/>
      <c r="E6647" s="193"/>
      <c r="F6647" s="193" t="str">
        <f t="shared" si="12877"/>
        <v>Technics Home AudioRichardson, Vicki</v>
      </c>
      <c r="G6647" s="193" t="str">
        <f t="shared" ref="G6647:M6647" si="12965">G$179</f>
        <v>Richardson, Vicki</v>
      </c>
      <c r="H6647" s="193" t="str">
        <f t="shared" si="12965"/>
        <v>Herold, Sarah</v>
      </c>
      <c r="I6647" s="193" t="str">
        <f t="shared" si="12965"/>
        <v>NE605</v>
      </c>
      <c r="J6647" s="193" t="str">
        <f t="shared" si="12965"/>
        <v>NEIMAN MARCUS GROUP, THE</v>
      </c>
      <c r="K6647" s="193" t="str">
        <f t="shared" si="12965"/>
        <v>all</v>
      </c>
      <c r="L6647" s="193">
        <f t="shared" si="12965"/>
        <v>0</v>
      </c>
      <c r="M6647" s="193">
        <f t="shared" si="12965"/>
        <v>0</v>
      </c>
      <c r="N6647" s="193" t="str">
        <f t="shared" si="12866"/>
        <v>Technics Home Audio</v>
      </c>
      <c r="AA6647" s="193">
        <f t="shared" si="12879"/>
        <v>0</v>
      </c>
      <c r="AB6647" s="193" t="str">
        <f t="shared" ref="AB6647" si="12966">AB$179</f>
        <v>Herold, Sarah</v>
      </c>
    </row>
    <row r="6648" spans="1:28" s="188" customFormat="1" ht="17.399999999999999">
      <c r="A6648" s="193" t="str">
        <f t="shared" si="12874"/>
        <v>Technics Home Audio</v>
      </c>
      <c r="B6648" s="193" t="str">
        <f t="shared" si="12875"/>
        <v>PE101Technics Home Audio</v>
      </c>
      <c r="C6648" s="193" t="str">
        <f t="shared" si="12876"/>
        <v>Technics Home AudioHerold, Sarah</v>
      </c>
      <c r="D6648" s="193"/>
      <c r="E6648" s="193"/>
      <c r="F6648" s="193" t="str">
        <f t="shared" si="12877"/>
        <v>Technics Home AudioRichardson, Vicki</v>
      </c>
      <c r="G6648" s="193" t="str">
        <f t="shared" ref="G6648:M6648" si="12967">G$180</f>
        <v>Richardson, Vicki</v>
      </c>
      <c r="H6648" s="193" t="str">
        <f t="shared" si="12967"/>
        <v>Herold, Sarah</v>
      </c>
      <c r="I6648" s="193" t="str">
        <f t="shared" si="12967"/>
        <v>PE101</v>
      </c>
      <c r="J6648" s="193" t="str">
        <f t="shared" si="12967"/>
        <v>PENTA ELECTRONICS</v>
      </c>
      <c r="K6648" s="193" t="str">
        <f t="shared" si="12967"/>
        <v>all</v>
      </c>
      <c r="L6648" s="193" t="str">
        <f t="shared" si="12967"/>
        <v>Jay Halaby &amp; Assoc</v>
      </c>
      <c r="M6648" s="193" t="str">
        <f t="shared" si="12967"/>
        <v>Beauty</v>
      </c>
      <c r="N6648" s="193" t="str">
        <f t="shared" si="12866"/>
        <v>Technics Home Audio</v>
      </c>
      <c r="AA6648" s="193">
        <f t="shared" si="12879"/>
        <v>0</v>
      </c>
      <c r="AB6648" s="193" t="str">
        <f t="shared" ref="AB6648" si="12968">AB$180</f>
        <v>Herold, Sarah</v>
      </c>
    </row>
    <row r="6649" spans="1:28" s="188" customFormat="1" ht="17.399999999999999">
      <c r="A6649" s="193" t="str">
        <f t="shared" si="12874"/>
        <v>Technics Home Audio</v>
      </c>
      <c r="B6649" s="193" t="str">
        <f t="shared" si="12875"/>
        <v>PE371Technics Home Audio</v>
      </c>
      <c r="C6649" s="193" t="str">
        <f t="shared" si="12876"/>
        <v>Technics Home AudioHerold, Sarah</v>
      </c>
      <c r="D6649" s="193"/>
      <c r="E6649" s="193"/>
      <c r="F6649" s="193" t="str">
        <f t="shared" si="12877"/>
        <v>Technics Home AudioRichardson, Vicki</v>
      </c>
      <c r="G6649" s="193" t="str">
        <f t="shared" ref="G6649:M6649" si="12969">G$181</f>
        <v>Richardson, Vicki</v>
      </c>
      <c r="H6649" s="193" t="str">
        <f t="shared" si="12969"/>
        <v>Herold, Sarah</v>
      </c>
      <c r="I6649" s="193" t="str">
        <f t="shared" si="12969"/>
        <v>PE371</v>
      </c>
      <c r="J6649" s="193" t="str">
        <f t="shared" si="12969"/>
        <v>PETRUCCELLI INT'L DISTRIBUTORS</v>
      </c>
      <c r="K6649" s="193" t="str">
        <f t="shared" si="12969"/>
        <v>all</v>
      </c>
      <c r="L6649" s="193" t="str">
        <f t="shared" si="12969"/>
        <v>Jay Halaby &amp; Assoc</v>
      </c>
      <c r="M6649" s="193" t="str">
        <f t="shared" si="12969"/>
        <v>Beauty</v>
      </c>
      <c r="N6649" s="193" t="str">
        <f t="shared" si="12866"/>
        <v>Technics Home Audio</v>
      </c>
      <c r="AA6649" s="193">
        <f t="shared" si="12879"/>
        <v>0</v>
      </c>
      <c r="AB6649" s="193" t="str">
        <f t="shared" ref="AB6649" si="12970">AB$181</f>
        <v>Herold, Sarah</v>
      </c>
    </row>
    <row r="6650" spans="1:28" s="188" customFormat="1" ht="17.399999999999999">
      <c r="A6650" s="193" t="str">
        <f t="shared" si="12874"/>
        <v>Technics Home Audio</v>
      </c>
      <c r="B6650" s="193" t="str">
        <f t="shared" si="12875"/>
        <v>PE599Technics Home Audio</v>
      </c>
      <c r="C6650" s="193" t="str">
        <f t="shared" si="12876"/>
        <v>Technics Home AudioHerold, Sarah</v>
      </c>
      <c r="D6650" s="193"/>
      <c r="E6650" s="193"/>
      <c r="F6650" s="193" t="str">
        <f t="shared" si="12877"/>
        <v>Technics Home AudioRichardson, Vicki</v>
      </c>
      <c r="G6650" s="193" t="str">
        <f t="shared" ref="G6650:M6650" si="12971">G$182</f>
        <v>Richardson, Vicki</v>
      </c>
      <c r="H6650" s="193" t="str">
        <f t="shared" si="12971"/>
        <v>Herold, Sarah</v>
      </c>
      <c r="I6650" s="193" t="str">
        <f t="shared" si="12971"/>
        <v>PE599</v>
      </c>
      <c r="J6650" s="193" t="str">
        <f t="shared" si="12971"/>
        <v>PENNSYLVANIA BEAUTY &amp; BARBER SU</v>
      </c>
      <c r="K6650" s="193" t="str">
        <f t="shared" si="12971"/>
        <v>all</v>
      </c>
      <c r="L6650" s="193" t="str">
        <f t="shared" si="12971"/>
        <v>Jay Halaby &amp; Assoc</v>
      </c>
      <c r="M6650" s="193" t="str">
        <f t="shared" si="12971"/>
        <v>Beauty</v>
      </c>
      <c r="N6650" s="193" t="str">
        <f t="shared" si="12866"/>
        <v>Technics Home Audio</v>
      </c>
      <c r="AA6650" s="193">
        <f t="shared" si="12879"/>
        <v>0</v>
      </c>
      <c r="AB6650" s="193" t="str">
        <f t="shared" ref="AB6650" si="12972">AB$182</f>
        <v>Herold, Sarah</v>
      </c>
    </row>
    <row r="6651" spans="1:28" s="188" customFormat="1" ht="17.399999999999999">
      <c r="A6651" s="193" t="str">
        <f t="shared" si="12874"/>
        <v>Technics Home Audio</v>
      </c>
      <c r="B6651" s="193" t="str">
        <f t="shared" si="12875"/>
        <v>RI453Technics Home Audio</v>
      </c>
      <c r="C6651" s="193" t="str">
        <f t="shared" si="12876"/>
        <v>Technics Home AudioHerold, Sarah</v>
      </c>
      <c r="D6651" s="193"/>
      <c r="E6651" s="193"/>
      <c r="F6651" s="193" t="str">
        <f t="shared" si="12877"/>
        <v>Technics Home AudioRichardson, Vicki</v>
      </c>
      <c r="G6651" s="193" t="str">
        <f t="shared" ref="G6651:M6651" si="12973">G$183</f>
        <v>Richardson, Vicki</v>
      </c>
      <c r="H6651" s="193" t="str">
        <f t="shared" si="12973"/>
        <v>Herold, Sarah</v>
      </c>
      <c r="I6651" s="193" t="str">
        <f t="shared" si="12973"/>
        <v>RI453</v>
      </c>
      <c r="J6651" s="193" t="str">
        <f t="shared" si="12973"/>
        <v>RICKY'S NYC</v>
      </c>
      <c r="K6651" s="193" t="str">
        <f t="shared" si="12973"/>
        <v>all</v>
      </c>
      <c r="L6651" s="193" t="str">
        <f t="shared" si="12973"/>
        <v>Jay Halaby &amp; Assoc</v>
      </c>
      <c r="M6651" s="193" t="str">
        <f t="shared" si="12973"/>
        <v>Beauty</v>
      </c>
      <c r="N6651" s="193" t="str">
        <f t="shared" si="12866"/>
        <v>Technics Home Audio</v>
      </c>
      <c r="AA6651" s="193">
        <f t="shared" si="12879"/>
        <v>0</v>
      </c>
      <c r="AB6651" s="193" t="str">
        <f t="shared" ref="AB6651" si="12974">AB$183</f>
        <v>Herold, Sarah</v>
      </c>
    </row>
    <row r="6652" spans="1:28" s="188" customFormat="1" ht="17.399999999999999">
      <c r="A6652" s="193" t="str">
        <f t="shared" si="12874"/>
        <v>Technics Home Audio</v>
      </c>
      <c r="B6652" s="193" t="str">
        <f t="shared" si="12875"/>
        <v>SC616Technics Home Audio</v>
      </c>
      <c r="C6652" s="193" t="str">
        <f t="shared" si="12876"/>
        <v>Technics Home AudioHerold, Sarah</v>
      </c>
      <c r="D6652" s="193"/>
      <c r="E6652" s="193"/>
      <c r="F6652" s="193" t="str">
        <f t="shared" si="12877"/>
        <v>Technics Home AudioRichardson, Vicki</v>
      </c>
      <c r="G6652" s="193" t="str">
        <f t="shared" ref="G6652:M6652" si="12975">G$184</f>
        <v>Richardson, Vicki</v>
      </c>
      <c r="H6652" s="193" t="str">
        <f t="shared" si="12975"/>
        <v>Herold, Sarah</v>
      </c>
      <c r="I6652" s="193" t="str">
        <f t="shared" si="12975"/>
        <v>SC616</v>
      </c>
      <c r="J6652" s="193" t="str">
        <f t="shared" si="12975"/>
        <v>S-MARK ENTERPRISE</v>
      </c>
      <c r="K6652" s="193" t="str">
        <f t="shared" si="12975"/>
        <v>all</v>
      </c>
      <c r="L6652" s="193" t="str">
        <f t="shared" si="12975"/>
        <v>Jay Halaby &amp; Assoc</v>
      </c>
      <c r="M6652" s="193" t="str">
        <f t="shared" si="12975"/>
        <v>Beauty</v>
      </c>
      <c r="N6652" s="193" t="str">
        <f t="shared" si="12866"/>
        <v>Technics Home Audio</v>
      </c>
      <c r="AA6652" s="193">
        <f t="shared" si="12879"/>
        <v>0</v>
      </c>
      <c r="AB6652" s="193" t="str">
        <f t="shared" ref="AB6652" si="12976">AB$184</f>
        <v>Herold, Sarah</v>
      </c>
    </row>
    <row r="6653" spans="1:28" s="188" customFormat="1" ht="17.399999999999999">
      <c r="A6653" s="193" t="str">
        <f t="shared" si="12874"/>
        <v>Technics Home Audio</v>
      </c>
      <c r="B6653" s="193" t="str">
        <f t="shared" si="12875"/>
        <v>SE636Technics Home Audio</v>
      </c>
      <c r="C6653" s="193" t="str">
        <f t="shared" si="12876"/>
        <v>Technics Home AudioHerold, Sarah</v>
      </c>
      <c r="D6653" s="193"/>
      <c r="E6653" s="193"/>
      <c r="F6653" s="193" t="str">
        <f t="shared" si="12877"/>
        <v>Technics Home AudioRichardson, Vicki</v>
      </c>
      <c r="G6653" s="193" t="str">
        <f t="shared" ref="G6653:M6653" si="12977">G$185</f>
        <v>Richardson, Vicki</v>
      </c>
      <c r="H6653" s="193" t="str">
        <f t="shared" si="12977"/>
        <v>Herold, Sarah</v>
      </c>
      <c r="I6653" s="193" t="str">
        <f t="shared" si="12977"/>
        <v>SE636</v>
      </c>
      <c r="J6653" s="193" t="str">
        <f t="shared" si="12977"/>
        <v>SELBA BEAUTY SYSTEMS</v>
      </c>
      <c r="K6653" s="193" t="str">
        <f t="shared" si="12977"/>
        <v>all</v>
      </c>
      <c r="L6653" s="193" t="str">
        <f t="shared" si="12977"/>
        <v>Jay Halaby &amp; Assoc</v>
      </c>
      <c r="M6653" s="193" t="str">
        <f t="shared" si="12977"/>
        <v>Beauty</v>
      </c>
      <c r="N6653" s="193" t="str">
        <f t="shared" si="12866"/>
        <v>Technics Home Audio</v>
      </c>
      <c r="AA6653" s="193">
        <f t="shared" si="12879"/>
        <v>0</v>
      </c>
      <c r="AB6653" s="193" t="str">
        <f t="shared" ref="AB6653" si="12978">AB$185</f>
        <v>Herold, Sarah</v>
      </c>
    </row>
    <row r="6654" spans="1:28" s="188" customFormat="1" ht="17.399999999999999">
      <c r="A6654" s="193" t="str">
        <f t="shared" si="12874"/>
        <v>Technics Home Audio</v>
      </c>
      <c r="B6654" s="193" t="str">
        <f t="shared" si="12875"/>
        <v>SH875Technics Home Audio</v>
      </c>
      <c r="C6654" s="193" t="str">
        <f t="shared" si="12876"/>
        <v>Technics Home AudioHerold, Sarah</v>
      </c>
      <c r="D6654" s="193"/>
      <c r="E6654" s="193"/>
      <c r="F6654" s="193" t="str">
        <f t="shared" si="12877"/>
        <v>Technics Home AudioRichardson, Vicki</v>
      </c>
      <c r="G6654" s="193" t="str">
        <f t="shared" ref="G6654:M6654" si="12979">G$186</f>
        <v>Richardson, Vicki</v>
      </c>
      <c r="H6654" s="193" t="str">
        <f t="shared" si="12979"/>
        <v>Herold, Sarah</v>
      </c>
      <c r="I6654" s="193" t="str">
        <f t="shared" si="12979"/>
        <v>SH875</v>
      </c>
      <c r="J6654" s="193" t="str">
        <f t="shared" si="12979"/>
        <v>THE SHAVER SHOP</v>
      </c>
      <c r="K6654" s="193" t="str">
        <f t="shared" si="12979"/>
        <v>all</v>
      </c>
      <c r="L6654" s="193">
        <f t="shared" si="12979"/>
        <v>0</v>
      </c>
      <c r="M6654" s="193">
        <f t="shared" si="12979"/>
        <v>0</v>
      </c>
      <c r="N6654" s="193" t="str">
        <f t="shared" si="12866"/>
        <v>Technics Home Audio</v>
      </c>
      <c r="AA6654" s="193">
        <f t="shared" si="12879"/>
        <v>0</v>
      </c>
      <c r="AB6654" s="193" t="str">
        <f t="shared" ref="AB6654" si="12980">AB$186</f>
        <v>Herold, Sarah</v>
      </c>
    </row>
    <row r="6655" spans="1:28" s="188" customFormat="1" ht="17.399999999999999">
      <c r="A6655" s="193" t="str">
        <f t="shared" si="12874"/>
        <v>Technics Home Audio</v>
      </c>
      <c r="B6655" s="193" t="str">
        <f t="shared" si="12875"/>
        <v>SH971Technics Home Audio</v>
      </c>
      <c r="C6655" s="193" t="str">
        <f t="shared" si="12876"/>
        <v>Technics Home AudioHerold, Sarah</v>
      </c>
      <c r="D6655" s="193"/>
      <c r="E6655" s="193"/>
      <c r="F6655" s="193" t="str">
        <f t="shared" si="12877"/>
        <v>Technics Home AudioRichardson, Vicki</v>
      </c>
      <c r="G6655" s="193" t="str">
        <f t="shared" ref="G6655:M6655" si="12981">G$187</f>
        <v>Richardson, Vicki</v>
      </c>
      <c r="H6655" s="193" t="str">
        <f t="shared" si="12981"/>
        <v>Herold, Sarah</v>
      </c>
      <c r="I6655" s="193" t="str">
        <f t="shared" si="12981"/>
        <v>SH971</v>
      </c>
      <c r="J6655" s="193" t="str">
        <f t="shared" si="12981"/>
        <v>SHOPPERS EXPO INTERNATIONAL INC</v>
      </c>
      <c r="K6655" s="193" t="str">
        <f t="shared" si="12981"/>
        <v>all</v>
      </c>
      <c r="L6655" s="193" t="str">
        <f t="shared" si="12981"/>
        <v>Jay Halaby &amp; Assoc</v>
      </c>
      <c r="M6655" s="193" t="str">
        <f t="shared" si="12981"/>
        <v>Beauty</v>
      </c>
      <c r="N6655" s="193" t="str">
        <f t="shared" si="12866"/>
        <v>Technics Home Audio</v>
      </c>
      <c r="AA6655" s="193">
        <f t="shared" si="12879"/>
        <v>0</v>
      </c>
      <c r="AB6655" s="193" t="str">
        <f t="shared" ref="AB6655" si="12982">AB$187</f>
        <v>Herold, Sarah</v>
      </c>
    </row>
    <row r="6656" spans="1:28" s="188" customFormat="1" ht="17.399999999999999">
      <c r="A6656" s="193" t="str">
        <f t="shared" si="12874"/>
        <v>Technics Home Audio</v>
      </c>
      <c r="B6656" s="193" t="str">
        <f t="shared" si="12875"/>
        <v>SP594Technics Home Audio</v>
      </c>
      <c r="C6656" s="193" t="str">
        <f t="shared" si="12876"/>
        <v>Technics Home AudioHerold, Sarah</v>
      </c>
      <c r="D6656" s="193"/>
      <c r="E6656" s="193"/>
      <c r="F6656" s="193" t="str">
        <f t="shared" si="12877"/>
        <v>Technics Home AudioRichardson, Vicki</v>
      </c>
      <c r="G6656" s="193" t="str">
        <f t="shared" ref="G6656:M6656" si="12983">G$188</f>
        <v>Richardson, Vicki</v>
      </c>
      <c r="H6656" s="193" t="str">
        <f t="shared" si="12983"/>
        <v>Herold, Sarah</v>
      </c>
      <c r="I6656" s="193" t="str">
        <f t="shared" si="12983"/>
        <v>SP594</v>
      </c>
      <c r="J6656" s="193" t="str">
        <f t="shared" si="12983"/>
        <v>S&amp;J HANS DISTRIBUTORS</v>
      </c>
      <c r="K6656" s="193" t="str">
        <f t="shared" si="12983"/>
        <v>all</v>
      </c>
      <c r="L6656" s="193">
        <f t="shared" si="12983"/>
        <v>0</v>
      </c>
      <c r="M6656" s="193">
        <f t="shared" si="12983"/>
        <v>0</v>
      </c>
      <c r="N6656" s="193" t="str">
        <f t="shared" si="12866"/>
        <v>Technics Home Audio</v>
      </c>
      <c r="AA6656" s="193">
        <f t="shared" si="12879"/>
        <v>0</v>
      </c>
      <c r="AB6656" s="193" t="str">
        <f t="shared" ref="AB6656" si="12984">AB$188</f>
        <v>Herold, Sarah</v>
      </c>
    </row>
    <row r="6657" spans="1:28" s="188" customFormat="1" ht="17.399999999999999">
      <c r="A6657" s="193" t="str">
        <f t="shared" si="12874"/>
        <v>Technics Home Audio</v>
      </c>
      <c r="B6657" s="193" t="str">
        <f t="shared" si="12875"/>
        <v>SW081Technics Home Audio</v>
      </c>
      <c r="C6657" s="193" t="str">
        <f t="shared" si="12876"/>
        <v>Technics Home AudioHerold, Sarah</v>
      </c>
      <c r="D6657" s="193"/>
      <c r="E6657" s="193"/>
      <c r="F6657" s="193" t="str">
        <f t="shared" si="12877"/>
        <v>Technics Home AudioRichardson, Vicki</v>
      </c>
      <c r="G6657" s="193" t="str">
        <f t="shared" ref="G6657:M6657" si="12985">G$189</f>
        <v>Richardson, Vicki</v>
      </c>
      <c r="H6657" s="193" t="str">
        <f t="shared" si="12985"/>
        <v>Herold, Sarah</v>
      </c>
      <c r="I6657" s="193" t="str">
        <f t="shared" si="12985"/>
        <v>SW081</v>
      </c>
      <c r="J6657" s="193" t="str">
        <f t="shared" si="12985"/>
        <v>SWEIS INC</v>
      </c>
      <c r="K6657" s="193" t="str">
        <f t="shared" si="12985"/>
        <v>all</v>
      </c>
      <c r="L6657" s="193" t="str">
        <f t="shared" si="12985"/>
        <v>Jay Halaby &amp; Assoc</v>
      </c>
      <c r="M6657" s="193" t="str">
        <f t="shared" si="12985"/>
        <v>Beauty</v>
      </c>
      <c r="N6657" s="193" t="str">
        <f t="shared" si="12866"/>
        <v>Technics Home Audio</v>
      </c>
      <c r="AA6657" s="193">
        <f t="shared" si="12879"/>
        <v>0</v>
      </c>
      <c r="AB6657" s="193" t="str">
        <f t="shared" ref="AB6657" si="12986">AB$189</f>
        <v>Herold, Sarah</v>
      </c>
    </row>
    <row r="6658" spans="1:28" s="188" customFormat="1" ht="17.399999999999999">
      <c r="A6658" s="193" t="str">
        <f t="shared" si="12874"/>
        <v>Technics Home Audio</v>
      </c>
      <c r="B6658" s="193" t="str">
        <f t="shared" si="12875"/>
        <v>TA293Technics Home Audio</v>
      </c>
      <c r="C6658" s="193" t="str">
        <f t="shared" si="12876"/>
        <v>Technics Home AudioHerold, Sarah</v>
      </c>
      <c r="D6658" s="193"/>
      <c r="E6658" s="193"/>
      <c r="F6658" s="193" t="str">
        <f t="shared" si="12877"/>
        <v>Technics Home AudioRichardson, Vicki</v>
      </c>
      <c r="G6658" s="193" t="str">
        <f t="shared" ref="G6658:M6658" si="12987">G$190</f>
        <v>Richardson, Vicki</v>
      </c>
      <c r="H6658" s="193" t="str">
        <f t="shared" si="12987"/>
        <v>Herold, Sarah</v>
      </c>
      <c r="I6658" s="193" t="str">
        <f t="shared" si="12987"/>
        <v>TA293</v>
      </c>
      <c r="J6658" s="193" t="str">
        <f t="shared" si="12987"/>
        <v>TASTAS, INC.</v>
      </c>
      <c r="K6658" s="193" t="str">
        <f t="shared" si="12987"/>
        <v>all</v>
      </c>
      <c r="L6658" s="193" t="str">
        <f t="shared" si="12987"/>
        <v>Jay Halaby &amp; Assoc</v>
      </c>
      <c r="M6658" s="193" t="str">
        <f t="shared" si="12987"/>
        <v>Beauty</v>
      </c>
      <c r="N6658" s="193" t="str">
        <f t="shared" si="12866"/>
        <v>Technics Home Audio</v>
      </c>
      <c r="AA6658" s="193">
        <f t="shared" si="12879"/>
        <v>0</v>
      </c>
      <c r="AB6658" s="193" t="str">
        <f t="shared" ref="AB6658" si="12988">AB$190</f>
        <v>Herold, Sarah</v>
      </c>
    </row>
    <row r="6659" spans="1:28" s="188" customFormat="1" ht="17.399999999999999">
      <c r="A6659" s="193" t="str">
        <f t="shared" si="12874"/>
        <v>Technics Home Audio</v>
      </c>
      <c r="B6659" s="193" t="str">
        <f t="shared" si="12875"/>
        <v>TH362Technics Home Audio</v>
      </c>
      <c r="C6659" s="193" t="str">
        <f t="shared" si="12876"/>
        <v>Technics Home AudioHerold, Sarah</v>
      </c>
      <c r="D6659" s="193"/>
      <c r="E6659" s="193"/>
      <c r="F6659" s="193" t="str">
        <f t="shared" si="12877"/>
        <v>Technics Home AudioRichardson, Vicki</v>
      </c>
      <c r="G6659" s="193" t="str">
        <f t="shared" ref="G6659:M6659" si="12989">G$191</f>
        <v>Richardson, Vicki</v>
      </c>
      <c r="H6659" s="193" t="str">
        <f t="shared" si="12989"/>
        <v>Herold, Sarah</v>
      </c>
      <c r="I6659" s="193" t="str">
        <f t="shared" si="12989"/>
        <v>TH362</v>
      </c>
      <c r="J6659" s="193" t="str">
        <f t="shared" si="12989"/>
        <v>THE ART OF SHAVING - FL, LLC</v>
      </c>
      <c r="K6659" s="193" t="str">
        <f t="shared" si="12989"/>
        <v>all</v>
      </c>
      <c r="L6659" s="193">
        <f t="shared" si="12989"/>
        <v>0</v>
      </c>
      <c r="M6659" s="193">
        <f t="shared" si="12989"/>
        <v>0</v>
      </c>
      <c r="N6659" s="193" t="str">
        <f t="shared" si="12866"/>
        <v>Technics Home Audio</v>
      </c>
      <c r="AA6659" s="193">
        <f t="shared" si="12879"/>
        <v>0</v>
      </c>
      <c r="AB6659" s="193" t="str">
        <f t="shared" ref="AB6659" si="12990">AB$191</f>
        <v>Herold, Sarah</v>
      </c>
    </row>
    <row r="6660" spans="1:28" s="188" customFormat="1" ht="17.399999999999999">
      <c r="A6660" s="193" t="str">
        <f t="shared" si="12874"/>
        <v>Technics Home Audio</v>
      </c>
      <c r="B6660" s="193" t="str">
        <f t="shared" si="12875"/>
        <v>TU161Technics Home Audio</v>
      </c>
      <c r="C6660" s="193" t="str">
        <f t="shared" si="12876"/>
        <v>Technics Home AudioHerold, Sarah</v>
      </c>
      <c r="D6660" s="193"/>
      <c r="E6660" s="193"/>
      <c r="F6660" s="193" t="str">
        <f t="shared" si="12877"/>
        <v>Technics Home AudioRichardson, Vicki</v>
      </c>
      <c r="G6660" s="193" t="str">
        <f t="shared" ref="G6660:M6660" si="12991">G$192</f>
        <v>Richardson, Vicki</v>
      </c>
      <c r="H6660" s="193" t="str">
        <f t="shared" si="12991"/>
        <v>Herold, Sarah</v>
      </c>
      <c r="I6660" s="193" t="str">
        <f t="shared" si="12991"/>
        <v>TU161</v>
      </c>
      <c r="J6660" s="193" t="str">
        <f t="shared" si="12991"/>
        <v>TUESDAY MORNING PARTNERS LTD</v>
      </c>
      <c r="K6660" s="193" t="str">
        <f t="shared" si="12991"/>
        <v>all</v>
      </c>
      <c r="L6660" s="193">
        <f t="shared" si="12991"/>
        <v>0</v>
      </c>
      <c r="M6660" s="193">
        <f t="shared" si="12991"/>
        <v>0</v>
      </c>
      <c r="N6660" s="193" t="str">
        <f t="shared" si="12866"/>
        <v>Technics Home Audio</v>
      </c>
      <c r="AA6660" s="193">
        <f t="shared" si="12879"/>
        <v>0</v>
      </c>
      <c r="AB6660" s="193" t="str">
        <f t="shared" ref="AB6660" si="12992">AB$192</f>
        <v>Herold, Sarah</v>
      </c>
    </row>
    <row r="6661" spans="1:28" s="188" customFormat="1" ht="17.399999999999999">
      <c r="A6661" s="193" t="str">
        <f t="shared" si="12874"/>
        <v>Technics Home Audio</v>
      </c>
      <c r="B6661" s="193" t="str">
        <f t="shared" si="12875"/>
        <v>UL220Technics Home Audio</v>
      </c>
      <c r="C6661" s="193" t="str">
        <f t="shared" si="12876"/>
        <v>Technics Home AudioHerold, Sarah</v>
      </c>
      <c r="D6661" s="193"/>
      <c r="E6661" s="193"/>
      <c r="F6661" s="193" t="str">
        <f t="shared" si="12877"/>
        <v>Technics Home AudioRichardson, Vicki</v>
      </c>
      <c r="G6661" s="193" t="str">
        <f t="shared" ref="G6661:M6661" si="12993">G$193</f>
        <v>Richardson, Vicki</v>
      </c>
      <c r="H6661" s="193" t="str">
        <f t="shared" si="12993"/>
        <v>Herold, Sarah</v>
      </c>
      <c r="I6661" s="193" t="str">
        <f t="shared" si="12993"/>
        <v>UL220</v>
      </c>
      <c r="J6661" s="193" t="str">
        <f t="shared" si="12993"/>
        <v>ULTA SALON</v>
      </c>
      <c r="K6661" s="193" t="str">
        <f t="shared" si="12993"/>
        <v>all</v>
      </c>
      <c r="L6661" s="193">
        <f t="shared" si="12993"/>
        <v>0</v>
      </c>
      <c r="M6661" s="193">
        <f t="shared" si="12993"/>
        <v>0</v>
      </c>
      <c r="N6661" s="193" t="str">
        <f t="shared" si="12866"/>
        <v>Technics Home Audio</v>
      </c>
      <c r="AA6661" s="193">
        <f t="shared" si="12879"/>
        <v>0</v>
      </c>
      <c r="AB6661" s="193" t="str">
        <f t="shared" ref="AB6661" si="12994">AB$193</f>
        <v>Herold, Sarah</v>
      </c>
    </row>
    <row r="6662" spans="1:28" s="188" customFormat="1" ht="17.399999999999999">
      <c r="A6662" s="193" t="str">
        <f t="shared" si="12874"/>
        <v>Technics Home Audio</v>
      </c>
      <c r="B6662" s="193" t="str">
        <f t="shared" si="12875"/>
        <v>VI277Technics Home Audio</v>
      </c>
      <c r="C6662" s="193" t="str">
        <f t="shared" si="12876"/>
        <v>Technics Home AudioHerold, Sarah</v>
      </c>
      <c r="D6662" s="193"/>
      <c r="E6662" s="193"/>
      <c r="F6662" s="193" t="str">
        <f t="shared" si="12877"/>
        <v>Technics Home AudioRichardson, Vicki</v>
      </c>
      <c r="G6662" s="193" t="str">
        <f t="shared" ref="G6662:M6662" si="12995">G$194</f>
        <v>Richardson, Vicki</v>
      </c>
      <c r="H6662" s="193" t="str">
        <f t="shared" si="12995"/>
        <v>Herold, Sarah</v>
      </c>
      <c r="I6662" s="193" t="str">
        <f t="shared" si="12995"/>
        <v>VI277</v>
      </c>
      <c r="J6662" s="193" t="str">
        <f t="shared" si="12995"/>
        <v>VINTAGE DISTRIBUTION &amp; SALON SERVIC</v>
      </c>
      <c r="K6662" s="193" t="str">
        <f t="shared" si="12995"/>
        <v>all</v>
      </c>
      <c r="L6662" s="193" t="str">
        <f t="shared" si="12995"/>
        <v>Jay Halaby &amp; Assoc</v>
      </c>
      <c r="M6662" s="193" t="str">
        <f t="shared" si="12995"/>
        <v>Beauty</v>
      </c>
      <c r="N6662" s="193" t="str">
        <f t="shared" si="12866"/>
        <v>Technics Home Audio</v>
      </c>
      <c r="AA6662" s="193">
        <f t="shared" si="12879"/>
        <v>0</v>
      </c>
      <c r="AB6662" s="193" t="str">
        <f t="shared" ref="AB6662" si="12996">AB$194</f>
        <v>Herold, Sarah</v>
      </c>
    </row>
    <row r="6663" spans="1:28" s="188" customFormat="1" ht="17.399999999999999">
      <c r="A6663" s="193" t="str">
        <f t="shared" si="12874"/>
        <v>Technics Home Audio</v>
      </c>
      <c r="B6663" s="193" t="str">
        <f t="shared" si="12875"/>
        <v>WA596Technics Home Audio</v>
      </c>
      <c r="C6663" s="193" t="str">
        <f t="shared" si="12876"/>
        <v>Technics Home AudioHerold, Sarah</v>
      </c>
      <c r="D6663" s="193"/>
      <c r="E6663" s="193"/>
      <c r="F6663" s="193" t="str">
        <f t="shared" si="12877"/>
        <v>Technics Home AudioRichardson, Vicki</v>
      </c>
      <c r="G6663" s="193" t="str">
        <f t="shared" ref="G6663:M6663" si="12997">G$195</f>
        <v>Richardson, Vicki</v>
      </c>
      <c r="H6663" s="193" t="str">
        <f t="shared" si="12997"/>
        <v>Herold, Sarah</v>
      </c>
      <c r="I6663" s="193" t="str">
        <f t="shared" si="12997"/>
        <v>WA596</v>
      </c>
      <c r="J6663" s="193" t="str">
        <f t="shared" si="12997"/>
        <v>WALGREENS.COM</v>
      </c>
      <c r="K6663" s="193" t="str">
        <f t="shared" si="12997"/>
        <v>all</v>
      </c>
      <c r="L6663" s="193">
        <f t="shared" si="12997"/>
        <v>0</v>
      </c>
      <c r="M6663" s="193">
        <f t="shared" si="12997"/>
        <v>0</v>
      </c>
      <c r="N6663" s="193" t="str">
        <f t="shared" si="12866"/>
        <v>Technics Home Audio</v>
      </c>
      <c r="AA6663" s="193">
        <f t="shared" si="12879"/>
        <v>0</v>
      </c>
      <c r="AB6663" s="193" t="str">
        <f t="shared" ref="AB6663" si="12998">AB$195</f>
        <v>Herold, Sarah</v>
      </c>
    </row>
    <row r="6664" spans="1:28" s="188" customFormat="1" ht="17.399999999999999">
      <c r="A6664" s="193" t="str">
        <f t="shared" si="12874"/>
        <v>Technics Home Audio</v>
      </c>
      <c r="B6664" s="193" t="str">
        <f t="shared" si="12875"/>
        <v>WI196Technics Home Audio</v>
      </c>
      <c r="C6664" s="193" t="str">
        <f t="shared" si="12876"/>
        <v>Technics Home AudioHerold, Sarah</v>
      </c>
      <c r="D6664" s="193"/>
      <c r="E6664" s="193"/>
      <c r="F6664" s="193" t="str">
        <f t="shared" si="12877"/>
        <v>Technics Home AudioRichardson, Vicki</v>
      </c>
      <c r="G6664" s="193" t="str">
        <f t="shared" ref="G6664:M6664" si="12999">G$196</f>
        <v>Richardson, Vicki</v>
      </c>
      <c r="H6664" s="193" t="str">
        <f t="shared" si="12999"/>
        <v>Herold, Sarah</v>
      </c>
      <c r="I6664" s="193" t="str">
        <f t="shared" si="12999"/>
        <v>WI196</v>
      </c>
      <c r="J6664" s="193" t="str">
        <f t="shared" si="12999"/>
        <v>WILLIAM MARVY COMPANY</v>
      </c>
      <c r="K6664" s="193" t="str">
        <f t="shared" si="12999"/>
        <v>all</v>
      </c>
      <c r="L6664" s="193" t="str">
        <f t="shared" si="12999"/>
        <v>Jay Halaby &amp; Assoc</v>
      </c>
      <c r="M6664" s="193" t="str">
        <f t="shared" si="12999"/>
        <v>Beauty</v>
      </c>
      <c r="N6664" s="193" t="str">
        <f t="shared" ref="N6664:N6727" si="13000">A6664</f>
        <v>Technics Home Audio</v>
      </c>
      <c r="AA6664" s="193">
        <f t="shared" si="12879"/>
        <v>0</v>
      </c>
      <c r="AB6664" s="193" t="str">
        <f t="shared" ref="AB6664" si="13001">AB$196</f>
        <v>Herold, Sarah</v>
      </c>
    </row>
    <row r="6665" spans="1:28" s="188" customFormat="1" ht="17.399999999999999">
      <c r="A6665" s="193" t="str">
        <f t="shared" si="12874"/>
        <v>Technics Home Audio</v>
      </c>
      <c r="B6665" s="193" t="str">
        <f t="shared" si="12875"/>
        <v>CR366Technics Home Audio</v>
      </c>
      <c r="C6665" s="193" t="str">
        <f t="shared" si="12876"/>
        <v>Technics Home AudioHerold, Sarah</v>
      </c>
      <c r="D6665" s="193"/>
      <c r="E6665" s="193"/>
      <c r="F6665" s="193" t="str">
        <f t="shared" si="12877"/>
        <v>Technics Home AudioRichardson, Vicki</v>
      </c>
      <c r="G6665" s="193" t="str">
        <f t="shared" ref="G6665:M6665" si="13002">G$197</f>
        <v>Richardson, Vicki</v>
      </c>
      <c r="H6665" s="193" t="str">
        <f t="shared" si="13002"/>
        <v>Herold, Sarah</v>
      </c>
      <c r="I6665" s="193" t="str">
        <f t="shared" si="13002"/>
        <v>CR366</v>
      </c>
      <c r="J6665" s="193" t="str">
        <f t="shared" si="13002"/>
        <v>CREDIBLE CULTURE</v>
      </c>
      <c r="K6665" s="193" t="str">
        <f t="shared" si="13002"/>
        <v>all</v>
      </c>
      <c r="L6665" s="193">
        <f t="shared" si="13002"/>
        <v>0</v>
      </c>
      <c r="M6665" s="193" t="str">
        <f t="shared" si="13002"/>
        <v>Beauty</v>
      </c>
      <c r="N6665" s="193" t="str">
        <f t="shared" si="13000"/>
        <v>Technics Home Audio</v>
      </c>
      <c r="AA6665" s="193">
        <f t="shared" si="12879"/>
        <v>0</v>
      </c>
      <c r="AB6665" s="193" t="str">
        <f t="shared" ref="AB6665" si="13003">AB$197</f>
        <v>Herold, Sarah</v>
      </c>
    </row>
    <row r="6666" spans="1:28" s="188" customFormat="1" ht="17.399999999999999">
      <c r="A6666" s="193" t="str">
        <f t="shared" si="12874"/>
        <v>Technics Home Audio</v>
      </c>
      <c r="B6666" s="193" t="str">
        <f t="shared" si="12875"/>
        <v>VE242Technics Home Audio</v>
      </c>
      <c r="C6666" s="193" t="str">
        <f t="shared" si="12876"/>
        <v>Technics Home AudioHerold, Sarah</v>
      </c>
      <c r="D6666" s="193"/>
      <c r="E6666" s="193"/>
      <c r="F6666" s="193" t="str">
        <f t="shared" si="12877"/>
        <v>Technics Home AudioRichardson, Vicki</v>
      </c>
      <c r="G6666" s="193" t="str">
        <f t="shared" ref="G6666:M6666" si="13004">G$198</f>
        <v>Richardson, Vicki</v>
      </c>
      <c r="H6666" s="193" t="str">
        <f t="shared" si="13004"/>
        <v>Herold, Sarah</v>
      </c>
      <c r="I6666" s="193" t="str">
        <f t="shared" si="13004"/>
        <v>VE242</v>
      </c>
      <c r="J6666" s="193" t="str">
        <f t="shared" si="13004"/>
        <v>VECINA BEAUTY SUPPLY INC</v>
      </c>
      <c r="K6666" s="193" t="str">
        <f t="shared" si="13004"/>
        <v>all</v>
      </c>
      <c r="L6666" s="193">
        <f t="shared" si="13004"/>
        <v>0</v>
      </c>
      <c r="M6666" s="193" t="str">
        <f t="shared" si="13004"/>
        <v>Beauty</v>
      </c>
      <c r="N6666" s="193" t="str">
        <f t="shared" si="13000"/>
        <v>Technics Home Audio</v>
      </c>
      <c r="AA6666" s="193">
        <f t="shared" si="12879"/>
        <v>0</v>
      </c>
      <c r="AB6666" s="193" t="str">
        <f t="shared" ref="AB6666" si="13005">AB$198</f>
        <v>Herold, Sarah</v>
      </c>
    </row>
    <row r="6667" spans="1:28" s="188" customFormat="1" ht="17.399999999999999">
      <c r="A6667" s="193" t="str">
        <f t="shared" si="12874"/>
        <v>Technics Home Audio</v>
      </c>
      <c r="B6667" s="193" t="str">
        <f t="shared" si="12875"/>
        <v>0Technics Home Audio</v>
      </c>
      <c r="C6667" s="193" t="str">
        <f t="shared" si="12876"/>
        <v>Technics Home Audio0</v>
      </c>
      <c r="D6667" s="193"/>
      <c r="E6667" s="193"/>
      <c r="F6667" s="193" t="str">
        <f t="shared" si="12877"/>
        <v>Technics Home Audio0</v>
      </c>
      <c r="G6667" s="193">
        <f t="shared" ref="G6667:M6667" si="13006">G$199</f>
        <v>0</v>
      </c>
      <c r="H6667" s="193">
        <f t="shared" si="13006"/>
        <v>0</v>
      </c>
      <c r="I6667" s="193">
        <f t="shared" si="13006"/>
        <v>0</v>
      </c>
      <c r="J6667" s="193">
        <f t="shared" si="13006"/>
        <v>0</v>
      </c>
      <c r="K6667" s="193">
        <f t="shared" si="13006"/>
        <v>0</v>
      </c>
      <c r="L6667" s="193">
        <f t="shared" si="13006"/>
        <v>0</v>
      </c>
      <c r="M6667" s="193">
        <f t="shared" si="13006"/>
        <v>0</v>
      </c>
      <c r="N6667" s="193" t="str">
        <f t="shared" si="13000"/>
        <v>Technics Home Audio</v>
      </c>
      <c r="AA6667" s="193">
        <f t="shared" si="12879"/>
        <v>0</v>
      </c>
      <c r="AB6667" s="193">
        <f t="shared" ref="AB6667" si="13007">AB$199</f>
        <v>0</v>
      </c>
    </row>
    <row r="6668" spans="1:28" s="188" customFormat="1" ht="17.399999999999999">
      <c r="A6668" s="193" t="str">
        <f t="shared" ref="A6668:A6731" si="13008">T$21</f>
        <v>Technics Home Audio</v>
      </c>
      <c r="B6668" s="193" t="str">
        <f t="shared" ref="B6668:B6731" si="13009">CONCATENATE(I6668,A6668)</f>
        <v>0Technics Home Audio</v>
      </c>
      <c r="C6668" s="193" t="str">
        <f t="shared" ref="C6668:C6731" si="13010">CONCATENATE(A6668,H6668)</f>
        <v>Technics Home Audio0</v>
      </c>
      <c r="D6668" s="193"/>
      <c r="E6668" s="193"/>
      <c r="F6668" s="193" t="str">
        <f t="shared" ref="F6668:F6731" si="13011">CONCATENATE(A6668,G6668)</f>
        <v>Technics Home Audio0</v>
      </c>
      <c r="G6668" s="193">
        <f t="shared" ref="G6668:M6668" si="13012">G$200</f>
        <v>0</v>
      </c>
      <c r="H6668" s="193">
        <f t="shared" si="13012"/>
        <v>0</v>
      </c>
      <c r="I6668" s="193">
        <f t="shared" si="13012"/>
        <v>0</v>
      </c>
      <c r="J6668" s="193">
        <f t="shared" si="13012"/>
        <v>0</v>
      </c>
      <c r="K6668" s="193">
        <f t="shared" si="13012"/>
        <v>0</v>
      </c>
      <c r="L6668" s="193">
        <f t="shared" si="13012"/>
        <v>0</v>
      </c>
      <c r="M6668" s="193">
        <f t="shared" si="13012"/>
        <v>0</v>
      </c>
      <c r="N6668" s="193" t="str">
        <f t="shared" si="13000"/>
        <v>Technics Home Audio</v>
      </c>
      <c r="AA6668" s="193">
        <f t="shared" ref="AA6668:AA6731" si="13013">AT$21</f>
        <v>0</v>
      </c>
      <c r="AB6668" s="193">
        <f t="shared" ref="AB6668" si="13014">AB$200</f>
        <v>0</v>
      </c>
    </row>
    <row r="6669" spans="1:28" s="188" customFormat="1" ht="17.399999999999999">
      <c r="A6669" s="193" t="str">
        <f t="shared" si="13008"/>
        <v>Technics Home Audio</v>
      </c>
      <c r="B6669" s="193" t="str">
        <f t="shared" si="13009"/>
        <v>0Technics Home Audio</v>
      </c>
      <c r="C6669" s="193" t="str">
        <f t="shared" si="13010"/>
        <v>Technics Home Audio0</v>
      </c>
      <c r="D6669" s="193"/>
      <c r="E6669" s="193"/>
      <c r="F6669" s="193" t="str">
        <f t="shared" si="13011"/>
        <v>Technics Home Audio0</v>
      </c>
      <c r="G6669" s="193">
        <f t="shared" ref="G6669:M6669" si="13015">G$201</f>
        <v>0</v>
      </c>
      <c r="H6669" s="193">
        <f t="shared" si="13015"/>
        <v>0</v>
      </c>
      <c r="I6669" s="193">
        <f t="shared" si="13015"/>
        <v>0</v>
      </c>
      <c r="J6669" s="193">
        <f t="shared" si="13015"/>
        <v>0</v>
      </c>
      <c r="K6669" s="193">
        <f t="shared" si="13015"/>
        <v>0</v>
      </c>
      <c r="L6669" s="193">
        <f t="shared" si="13015"/>
        <v>0</v>
      </c>
      <c r="M6669" s="193">
        <f t="shared" si="13015"/>
        <v>0</v>
      </c>
      <c r="N6669" s="193" t="str">
        <f t="shared" si="13000"/>
        <v>Technics Home Audio</v>
      </c>
      <c r="AA6669" s="193">
        <f t="shared" si="13013"/>
        <v>0</v>
      </c>
      <c r="AB6669" s="193">
        <f t="shared" ref="AB6669" si="13016">AB$201</f>
        <v>0</v>
      </c>
    </row>
    <row r="6670" spans="1:28" s="188" customFormat="1" ht="17.399999999999999">
      <c r="A6670" s="193" t="str">
        <f t="shared" si="13008"/>
        <v>Technics Home Audio</v>
      </c>
      <c r="B6670" s="193" t="str">
        <f t="shared" si="13009"/>
        <v>0Technics Home Audio</v>
      </c>
      <c r="C6670" s="193" t="str">
        <f t="shared" si="13010"/>
        <v>Technics Home Audio0</v>
      </c>
      <c r="D6670" s="193"/>
      <c r="E6670" s="193"/>
      <c r="F6670" s="193" t="str">
        <f t="shared" si="13011"/>
        <v>Technics Home Audio0</v>
      </c>
      <c r="G6670" s="193">
        <f t="shared" ref="G6670:M6670" si="13017">G$202</f>
        <v>0</v>
      </c>
      <c r="H6670" s="193">
        <f t="shared" si="13017"/>
        <v>0</v>
      </c>
      <c r="I6670" s="193">
        <f t="shared" si="13017"/>
        <v>0</v>
      </c>
      <c r="J6670" s="193">
        <f t="shared" si="13017"/>
        <v>0</v>
      </c>
      <c r="K6670" s="193">
        <f t="shared" si="13017"/>
        <v>0</v>
      </c>
      <c r="L6670" s="193">
        <f t="shared" si="13017"/>
        <v>0</v>
      </c>
      <c r="M6670" s="193">
        <f t="shared" si="13017"/>
        <v>0</v>
      </c>
      <c r="N6670" s="193" t="str">
        <f t="shared" si="13000"/>
        <v>Technics Home Audio</v>
      </c>
      <c r="AA6670" s="193">
        <f t="shared" si="13013"/>
        <v>0</v>
      </c>
      <c r="AB6670" s="193">
        <f t="shared" ref="AB6670" si="13018">AB$202</f>
        <v>0</v>
      </c>
    </row>
    <row r="6671" spans="1:28" s="188" customFormat="1" ht="17.399999999999999">
      <c r="A6671" s="193" t="str">
        <f t="shared" si="13008"/>
        <v>Technics Home Audio</v>
      </c>
      <c r="B6671" s="193" t="str">
        <f t="shared" si="13009"/>
        <v>0Technics Home Audio</v>
      </c>
      <c r="C6671" s="193" t="str">
        <f t="shared" si="13010"/>
        <v>Technics Home Audio0</v>
      </c>
      <c r="D6671" s="193"/>
      <c r="E6671" s="193"/>
      <c r="F6671" s="193" t="str">
        <f t="shared" si="13011"/>
        <v>Technics Home Audio0</v>
      </c>
      <c r="G6671" s="193">
        <f t="shared" ref="G6671:M6671" si="13019">G$203</f>
        <v>0</v>
      </c>
      <c r="H6671" s="193">
        <f t="shared" si="13019"/>
        <v>0</v>
      </c>
      <c r="I6671" s="193">
        <f t="shared" si="13019"/>
        <v>0</v>
      </c>
      <c r="J6671" s="193">
        <f t="shared" si="13019"/>
        <v>0</v>
      </c>
      <c r="K6671" s="193">
        <f t="shared" si="13019"/>
        <v>0</v>
      </c>
      <c r="L6671" s="193">
        <f t="shared" si="13019"/>
        <v>0</v>
      </c>
      <c r="M6671" s="193">
        <f t="shared" si="13019"/>
        <v>0</v>
      </c>
      <c r="N6671" s="193" t="str">
        <f t="shared" si="13000"/>
        <v>Technics Home Audio</v>
      </c>
      <c r="AA6671" s="193">
        <f t="shared" si="13013"/>
        <v>0</v>
      </c>
      <c r="AB6671" s="193">
        <f t="shared" ref="AB6671" si="13020">AB$203</f>
        <v>0</v>
      </c>
    </row>
    <row r="6672" spans="1:28" s="188" customFormat="1" ht="17.399999999999999">
      <c r="A6672" s="193" t="str">
        <f t="shared" si="13008"/>
        <v>Technics Home Audio</v>
      </c>
      <c r="B6672" s="193" t="str">
        <f t="shared" si="13009"/>
        <v>0Technics Home Audio</v>
      </c>
      <c r="C6672" s="193" t="str">
        <f t="shared" si="13010"/>
        <v>Technics Home Audio0</v>
      </c>
      <c r="D6672" s="193"/>
      <c r="E6672" s="193"/>
      <c r="F6672" s="193" t="str">
        <f t="shared" si="13011"/>
        <v>Technics Home Audio0</v>
      </c>
      <c r="G6672" s="193">
        <f t="shared" ref="G6672:M6672" si="13021">G$204</f>
        <v>0</v>
      </c>
      <c r="H6672" s="193">
        <f t="shared" si="13021"/>
        <v>0</v>
      </c>
      <c r="I6672" s="193">
        <f t="shared" si="13021"/>
        <v>0</v>
      </c>
      <c r="J6672" s="193">
        <f t="shared" si="13021"/>
        <v>0</v>
      </c>
      <c r="K6672" s="193">
        <f t="shared" si="13021"/>
        <v>0</v>
      </c>
      <c r="L6672" s="193">
        <f t="shared" si="13021"/>
        <v>0</v>
      </c>
      <c r="M6672" s="193">
        <f t="shared" si="13021"/>
        <v>0</v>
      </c>
      <c r="N6672" s="193" t="str">
        <f t="shared" si="13000"/>
        <v>Technics Home Audio</v>
      </c>
      <c r="AA6672" s="193">
        <f t="shared" si="13013"/>
        <v>0</v>
      </c>
      <c r="AB6672" s="193">
        <f t="shared" ref="AB6672" si="13022">AB$204</f>
        <v>0</v>
      </c>
    </row>
    <row r="6673" spans="1:28" s="188" customFormat="1" ht="17.399999999999999">
      <c r="A6673" s="193" t="str">
        <f t="shared" si="13008"/>
        <v>Technics Home Audio</v>
      </c>
      <c r="B6673" s="193" t="str">
        <f t="shared" si="13009"/>
        <v>AB045Technics Home Audio</v>
      </c>
      <c r="C6673" s="193" t="str">
        <f t="shared" si="13010"/>
        <v>Technics Home AudioJames, Greg</v>
      </c>
      <c r="D6673" s="193"/>
      <c r="E6673" s="193"/>
      <c r="F6673" s="193" t="str">
        <f t="shared" si="13011"/>
        <v>Technics Home AudioRichardson, Vicki</v>
      </c>
      <c r="G6673" s="193" t="str">
        <f t="shared" ref="G6673:M6673" si="13023">G$205</f>
        <v>Richardson, Vicki</v>
      </c>
      <c r="H6673" s="193" t="str">
        <f t="shared" si="13023"/>
        <v>James, Greg</v>
      </c>
      <c r="I6673" s="193" t="str">
        <f t="shared" si="13023"/>
        <v>AB045</v>
      </c>
      <c r="J6673" s="193" t="str">
        <f t="shared" si="13023"/>
        <v>ABT ELECTRONICS</v>
      </c>
      <c r="K6673" s="193" t="str">
        <f t="shared" si="13023"/>
        <v>all</v>
      </c>
      <c r="L6673" s="193">
        <f t="shared" si="13023"/>
        <v>0</v>
      </c>
      <c r="M6673" s="193">
        <f t="shared" si="13023"/>
        <v>0</v>
      </c>
      <c r="N6673" s="193" t="str">
        <f t="shared" si="13000"/>
        <v>Technics Home Audio</v>
      </c>
      <c r="AA6673" s="193">
        <f t="shared" si="13013"/>
        <v>0</v>
      </c>
      <c r="AB6673" s="193" t="str">
        <f t="shared" ref="AB6673" si="13024">AB$205</f>
        <v>James, Greg</v>
      </c>
    </row>
    <row r="6674" spans="1:28" s="188" customFormat="1" ht="17.399999999999999">
      <c r="A6674" s="193" t="str">
        <f t="shared" si="13008"/>
        <v>Technics Home Audio</v>
      </c>
      <c r="B6674" s="193" t="str">
        <f t="shared" si="13009"/>
        <v>AB235Technics Home Audio</v>
      </c>
      <c r="C6674" s="193" t="str">
        <f t="shared" si="13010"/>
        <v>Technics Home AudioJames, Greg</v>
      </c>
      <c r="D6674" s="193"/>
      <c r="E6674" s="193"/>
      <c r="F6674" s="193" t="str">
        <f t="shared" si="13011"/>
        <v>Technics Home AudioRichardson, Vicki</v>
      </c>
      <c r="G6674" s="193" t="str">
        <f t="shared" ref="G6674:M6674" si="13025">G$206</f>
        <v>Richardson, Vicki</v>
      </c>
      <c r="H6674" s="193" t="str">
        <f t="shared" si="13025"/>
        <v>James, Greg</v>
      </c>
      <c r="I6674" s="193" t="str">
        <f t="shared" si="13025"/>
        <v>AB235</v>
      </c>
      <c r="J6674" s="193" t="str">
        <f t="shared" si="13025"/>
        <v>ABC APPLIANCE</v>
      </c>
      <c r="K6674" s="193" t="str">
        <f t="shared" si="13025"/>
        <v>all</v>
      </c>
      <c r="L6674" s="193">
        <f t="shared" si="13025"/>
        <v>0</v>
      </c>
      <c r="M6674" s="193">
        <f t="shared" si="13025"/>
        <v>0</v>
      </c>
      <c r="N6674" s="193" t="str">
        <f t="shared" si="13000"/>
        <v>Technics Home Audio</v>
      </c>
      <c r="AA6674" s="193">
        <f t="shared" si="13013"/>
        <v>0</v>
      </c>
      <c r="AB6674" s="193" t="str">
        <f t="shared" ref="AB6674" si="13026">AB$206</f>
        <v>James, Greg</v>
      </c>
    </row>
    <row r="6675" spans="1:28" s="188" customFormat="1" ht="17.399999999999999">
      <c r="A6675" s="193" t="str">
        <f t="shared" si="13008"/>
        <v>Technics Home Audio</v>
      </c>
      <c r="B6675" s="193" t="str">
        <f t="shared" si="13009"/>
        <v>BI001Technics Home Audio</v>
      </c>
      <c r="C6675" s="193" t="str">
        <f t="shared" si="13010"/>
        <v>Technics Home AudioJames, Greg</v>
      </c>
      <c r="D6675" s="193"/>
      <c r="E6675" s="193"/>
      <c r="F6675" s="193" t="str">
        <f t="shared" si="13011"/>
        <v>Technics Home AudioRichardson, Vicki</v>
      </c>
      <c r="G6675" s="193" t="str">
        <f t="shared" ref="G6675:M6675" si="13027">G$207</f>
        <v>Richardson, Vicki</v>
      </c>
      <c r="H6675" s="193" t="str">
        <f t="shared" si="13027"/>
        <v>James, Greg</v>
      </c>
      <c r="I6675" s="193" t="str">
        <f t="shared" si="13027"/>
        <v>BI001</v>
      </c>
      <c r="J6675" s="193" t="str">
        <f t="shared" si="13027"/>
        <v>BI-MART</v>
      </c>
      <c r="K6675" s="193" t="str">
        <f t="shared" si="13027"/>
        <v>all</v>
      </c>
      <c r="L6675" s="193">
        <f t="shared" si="13027"/>
        <v>0</v>
      </c>
      <c r="M6675" s="193">
        <f t="shared" si="13027"/>
        <v>0</v>
      </c>
      <c r="N6675" s="193" t="str">
        <f t="shared" si="13000"/>
        <v>Technics Home Audio</v>
      </c>
      <c r="AA6675" s="193">
        <f t="shared" si="13013"/>
        <v>0</v>
      </c>
      <c r="AB6675" s="193" t="str">
        <f t="shared" ref="AB6675" si="13028">AB$207</f>
        <v>James, Greg</v>
      </c>
    </row>
    <row r="6676" spans="1:28" s="188" customFormat="1" ht="17.399999999999999">
      <c r="A6676" s="193" t="str">
        <f t="shared" si="13008"/>
        <v>Technics Home Audio</v>
      </c>
      <c r="B6676" s="193" t="str">
        <f t="shared" si="13009"/>
        <v>FR195Technics Home Audio</v>
      </c>
      <c r="C6676" s="193" t="str">
        <f t="shared" si="13010"/>
        <v>Technics Home AudioJames, Greg</v>
      </c>
      <c r="D6676" s="193"/>
      <c r="E6676" s="193"/>
      <c r="F6676" s="193" t="str">
        <f t="shared" si="13011"/>
        <v>Technics Home AudioRichardson, Vicki</v>
      </c>
      <c r="G6676" s="193" t="str">
        <f t="shared" ref="G6676:M6676" si="13029">G$208</f>
        <v>Richardson, Vicki</v>
      </c>
      <c r="H6676" s="193" t="str">
        <f t="shared" si="13029"/>
        <v>James, Greg</v>
      </c>
      <c r="I6676" s="193" t="str">
        <f t="shared" si="13029"/>
        <v>FR195</v>
      </c>
      <c r="J6676" s="193" t="str">
        <f t="shared" si="13029"/>
        <v>FRY'S ELECTRONICS</v>
      </c>
      <c r="K6676" s="193" t="str">
        <f t="shared" si="13029"/>
        <v>all</v>
      </c>
      <c r="L6676" s="193">
        <f t="shared" si="13029"/>
        <v>0</v>
      </c>
      <c r="M6676" s="193">
        <f t="shared" si="13029"/>
        <v>0</v>
      </c>
      <c r="N6676" s="193" t="str">
        <f t="shared" si="13000"/>
        <v>Technics Home Audio</v>
      </c>
      <c r="AA6676" s="193">
        <f t="shared" si="13013"/>
        <v>0</v>
      </c>
      <c r="AB6676" s="193" t="str">
        <f t="shared" ref="AB6676" si="13030">AB$208</f>
        <v>James, Greg</v>
      </c>
    </row>
    <row r="6677" spans="1:28" s="188" customFormat="1" ht="17.399999999999999">
      <c r="A6677" s="193" t="str">
        <f t="shared" si="13008"/>
        <v>Technics Home Audio</v>
      </c>
      <c r="B6677" s="193" t="str">
        <f t="shared" si="13009"/>
        <v>PR976Technics Home Audio</v>
      </c>
      <c r="C6677" s="193" t="str">
        <f t="shared" si="13010"/>
        <v>Technics Home AudioJames, Greg</v>
      </c>
      <c r="D6677" s="193"/>
      <c r="E6677" s="193"/>
      <c r="F6677" s="193" t="str">
        <f t="shared" si="13011"/>
        <v>Technics Home AudioRichardson, Vicki</v>
      </c>
      <c r="G6677" s="193" t="str">
        <f t="shared" ref="G6677:M6677" si="13031">G$209</f>
        <v>Richardson, Vicki</v>
      </c>
      <c r="H6677" s="193" t="str">
        <f t="shared" si="13031"/>
        <v>James, Greg</v>
      </c>
      <c r="I6677" s="193" t="str">
        <f t="shared" si="13031"/>
        <v>PR976</v>
      </c>
      <c r="J6677" s="193" t="str">
        <f t="shared" si="13031"/>
        <v>PROGRESSIVE GROUP OF INSURANCE CO</v>
      </c>
      <c r="K6677" s="193" t="str">
        <f t="shared" si="13031"/>
        <v>all</v>
      </c>
      <c r="L6677" s="193">
        <f t="shared" si="13031"/>
        <v>0</v>
      </c>
      <c r="M6677" s="193">
        <f t="shared" si="13031"/>
        <v>0</v>
      </c>
      <c r="N6677" s="193" t="str">
        <f t="shared" si="13000"/>
        <v>Technics Home Audio</v>
      </c>
      <c r="AA6677" s="193">
        <f t="shared" si="13013"/>
        <v>0</v>
      </c>
      <c r="AB6677" s="193" t="str">
        <f t="shared" ref="AB6677" si="13032">AB$209</f>
        <v>James, Greg</v>
      </c>
    </row>
    <row r="6678" spans="1:28" s="188" customFormat="1" ht="17.399999999999999">
      <c r="A6678" s="193" t="str">
        <f t="shared" si="13008"/>
        <v>Technics Home Audio</v>
      </c>
      <c r="B6678" s="193" t="str">
        <f t="shared" si="13009"/>
        <v>ME035Technics Home Audio</v>
      </c>
      <c r="C6678" s="193" t="str">
        <f t="shared" si="13010"/>
        <v>Technics Home AudioJames, Greg</v>
      </c>
      <c r="D6678" s="193"/>
      <c r="E6678" s="193"/>
      <c r="F6678" s="193" t="str">
        <f t="shared" si="13011"/>
        <v>Technics Home AudioRichardson, Vicki</v>
      </c>
      <c r="G6678" s="193" t="str">
        <f t="shared" ref="G6678:M6678" si="13033">G$210</f>
        <v>Richardson, Vicki</v>
      </c>
      <c r="H6678" s="193" t="str">
        <f t="shared" si="13033"/>
        <v>James, Greg</v>
      </c>
      <c r="I6678" s="193" t="str">
        <f t="shared" si="13033"/>
        <v>ME035</v>
      </c>
      <c r="J6678" s="193" t="str">
        <f t="shared" si="13033"/>
        <v>FRED MEYER</v>
      </c>
      <c r="K6678" s="193" t="str">
        <f t="shared" si="13033"/>
        <v>all</v>
      </c>
      <c r="L6678" s="193">
        <f t="shared" si="13033"/>
        <v>0</v>
      </c>
      <c r="M6678" s="193">
        <f t="shared" si="13033"/>
        <v>0</v>
      </c>
      <c r="N6678" s="193" t="str">
        <f t="shared" si="13000"/>
        <v>Technics Home Audio</v>
      </c>
      <c r="AA6678" s="193">
        <f t="shared" si="13013"/>
        <v>0</v>
      </c>
      <c r="AB6678" s="193" t="str">
        <f t="shared" ref="AB6678" si="13034">AB$210</f>
        <v>James, Greg</v>
      </c>
    </row>
    <row r="6679" spans="1:28" s="188" customFormat="1" ht="17.399999999999999">
      <c r="A6679" s="193" t="str">
        <f t="shared" si="13008"/>
        <v>Technics Home Audio</v>
      </c>
      <c r="B6679" s="193" t="str">
        <f t="shared" si="13009"/>
        <v>ME170Technics Home Audio</v>
      </c>
      <c r="C6679" s="193" t="str">
        <f t="shared" si="13010"/>
        <v>Technics Home AudioJames, Greg</v>
      </c>
      <c r="D6679" s="193"/>
      <c r="E6679" s="193"/>
      <c r="F6679" s="193" t="str">
        <f t="shared" si="13011"/>
        <v>Technics Home AudioRichardson, Vicki</v>
      </c>
      <c r="G6679" s="193" t="str">
        <f t="shared" ref="G6679:M6679" si="13035">G$211</f>
        <v>Richardson, Vicki</v>
      </c>
      <c r="H6679" s="193" t="str">
        <f t="shared" si="13035"/>
        <v>James, Greg</v>
      </c>
      <c r="I6679" s="193" t="str">
        <f t="shared" si="13035"/>
        <v>ME170</v>
      </c>
      <c r="J6679" s="193" t="str">
        <f t="shared" si="13035"/>
        <v>MEIJERS</v>
      </c>
      <c r="K6679" s="193" t="str">
        <f t="shared" si="13035"/>
        <v>all</v>
      </c>
      <c r="L6679" s="193">
        <f t="shared" si="13035"/>
        <v>0</v>
      </c>
      <c r="M6679" s="193">
        <f t="shared" si="13035"/>
        <v>0</v>
      </c>
      <c r="N6679" s="193" t="str">
        <f t="shared" si="13000"/>
        <v>Technics Home Audio</v>
      </c>
      <c r="AA6679" s="193">
        <f t="shared" si="13013"/>
        <v>0</v>
      </c>
      <c r="AB6679" s="193" t="str">
        <f t="shared" ref="AB6679" si="13036">AB$211</f>
        <v>James, Greg</v>
      </c>
    </row>
    <row r="6680" spans="1:28" s="188" customFormat="1" ht="17.399999999999999">
      <c r="A6680" s="193" t="str">
        <f t="shared" si="13008"/>
        <v>Technics Home Audio</v>
      </c>
      <c r="B6680" s="193" t="str">
        <f t="shared" si="13009"/>
        <v>0Technics Home Audio</v>
      </c>
      <c r="C6680" s="193" t="str">
        <f t="shared" si="13010"/>
        <v>Technics Home Audio0</v>
      </c>
      <c r="D6680" s="193"/>
      <c r="E6680" s="193"/>
      <c r="F6680" s="193" t="str">
        <f t="shared" si="13011"/>
        <v>Technics Home Audio0</v>
      </c>
      <c r="G6680" s="193">
        <f t="shared" ref="G6680:M6680" si="13037">G$212</f>
        <v>0</v>
      </c>
      <c r="H6680" s="193">
        <f t="shared" si="13037"/>
        <v>0</v>
      </c>
      <c r="I6680" s="193">
        <f t="shared" si="13037"/>
        <v>0</v>
      </c>
      <c r="J6680" s="193">
        <f t="shared" si="13037"/>
        <v>0</v>
      </c>
      <c r="K6680" s="193">
        <f t="shared" si="13037"/>
        <v>0</v>
      </c>
      <c r="L6680" s="193">
        <f t="shared" si="13037"/>
        <v>0</v>
      </c>
      <c r="M6680" s="193">
        <f t="shared" si="13037"/>
        <v>0</v>
      </c>
      <c r="N6680" s="193" t="str">
        <f t="shared" si="13000"/>
        <v>Technics Home Audio</v>
      </c>
      <c r="AA6680" s="193">
        <f t="shared" si="13013"/>
        <v>0</v>
      </c>
      <c r="AB6680" s="193">
        <f t="shared" ref="AB6680" si="13038">AB$212</f>
        <v>0</v>
      </c>
    </row>
    <row r="6681" spans="1:28" s="188" customFormat="1" ht="17.399999999999999">
      <c r="A6681" s="193" t="str">
        <f t="shared" si="13008"/>
        <v>Technics Home Audio</v>
      </c>
      <c r="B6681" s="193" t="str">
        <f t="shared" si="13009"/>
        <v>0Technics Home Audio</v>
      </c>
      <c r="C6681" s="193" t="str">
        <f t="shared" si="13010"/>
        <v>Technics Home Audio0</v>
      </c>
      <c r="D6681" s="193"/>
      <c r="E6681" s="193"/>
      <c r="F6681" s="193" t="str">
        <f t="shared" si="13011"/>
        <v>Technics Home Audio0</v>
      </c>
      <c r="G6681" s="193">
        <f t="shared" ref="G6681:M6681" si="13039">G$213</f>
        <v>0</v>
      </c>
      <c r="H6681" s="193">
        <f t="shared" si="13039"/>
        <v>0</v>
      </c>
      <c r="I6681" s="193">
        <f t="shared" si="13039"/>
        <v>0</v>
      </c>
      <c r="J6681" s="193">
        <f t="shared" si="13039"/>
        <v>0</v>
      </c>
      <c r="K6681" s="193">
        <f t="shared" si="13039"/>
        <v>0</v>
      </c>
      <c r="L6681" s="193">
        <f t="shared" si="13039"/>
        <v>0</v>
      </c>
      <c r="M6681" s="193">
        <f t="shared" si="13039"/>
        <v>0</v>
      </c>
      <c r="N6681" s="193" t="str">
        <f t="shared" si="13000"/>
        <v>Technics Home Audio</v>
      </c>
      <c r="AA6681" s="193">
        <f t="shared" si="13013"/>
        <v>0</v>
      </c>
      <c r="AB6681" s="193">
        <f t="shared" ref="AB6681" si="13040">AB$213</f>
        <v>0</v>
      </c>
    </row>
    <row r="6682" spans="1:28" s="188" customFormat="1" ht="17.399999999999999">
      <c r="A6682" s="193" t="str">
        <f t="shared" si="13008"/>
        <v>Technics Home Audio</v>
      </c>
      <c r="B6682" s="193" t="str">
        <f t="shared" si="13009"/>
        <v>AD275Technics Home Audio</v>
      </c>
      <c r="C6682" s="193" t="str">
        <f t="shared" si="13010"/>
        <v>Technics Home AudioNagira, Rina</v>
      </c>
      <c r="D6682" s="193"/>
      <c r="E6682" s="193"/>
      <c r="F6682" s="193" t="str">
        <f t="shared" si="13011"/>
        <v>Technics Home AudioRichardson, Vicki</v>
      </c>
      <c r="G6682" s="193" t="str">
        <f t="shared" ref="G6682:M6682" si="13041">G$214</f>
        <v>Richardson, Vicki</v>
      </c>
      <c r="H6682" s="193" t="str">
        <f t="shared" si="13041"/>
        <v>Nagira, Rina</v>
      </c>
      <c r="I6682" s="193" t="str">
        <f t="shared" si="13041"/>
        <v>AD275</v>
      </c>
      <c r="J6682" s="193" t="str">
        <f t="shared" si="13041"/>
        <v>LA CURACAO</v>
      </c>
      <c r="K6682" s="193" t="str">
        <f t="shared" si="13041"/>
        <v>all</v>
      </c>
      <c r="L6682" s="193">
        <f t="shared" si="13041"/>
        <v>0</v>
      </c>
      <c r="M6682" s="193">
        <f t="shared" si="13041"/>
        <v>0</v>
      </c>
      <c r="N6682" s="193" t="str">
        <f t="shared" si="13000"/>
        <v>Technics Home Audio</v>
      </c>
      <c r="AA6682" s="193">
        <f t="shared" si="13013"/>
        <v>0</v>
      </c>
      <c r="AB6682" s="193" t="str">
        <f t="shared" ref="AB6682" si="13042">AB$214</f>
        <v>Nagira, Rina</v>
      </c>
    </row>
    <row r="6683" spans="1:28" s="188" customFormat="1" ht="17.399999999999999">
      <c r="A6683" s="193" t="str">
        <f t="shared" si="13008"/>
        <v>Technics Home Audio</v>
      </c>
      <c r="B6683" s="193" t="str">
        <f t="shared" si="13009"/>
        <v>DB075Technics Home Audio</v>
      </c>
      <c r="C6683" s="193" t="str">
        <f t="shared" si="13010"/>
        <v>Technics Home AudioNagira, Rina</v>
      </c>
      <c r="D6683" s="193"/>
      <c r="E6683" s="193"/>
      <c r="F6683" s="193" t="str">
        <f t="shared" si="13011"/>
        <v>Technics Home AudioRichardson, Vicki</v>
      </c>
      <c r="G6683" s="193" t="str">
        <f t="shared" ref="G6683:M6683" si="13043">G$215</f>
        <v>Richardson, Vicki</v>
      </c>
      <c r="H6683" s="193" t="str">
        <f t="shared" si="13043"/>
        <v>Nagira, Rina</v>
      </c>
      <c r="I6683" s="193" t="str">
        <f t="shared" si="13043"/>
        <v>DB075</v>
      </c>
      <c r="J6683" s="193" t="str">
        <f t="shared" si="13043"/>
        <v>DBL DISTRIBUTING  (INGRAM)</v>
      </c>
      <c r="K6683" s="193" t="str">
        <f t="shared" si="13043"/>
        <v>all</v>
      </c>
      <c r="L6683" s="193">
        <f t="shared" si="13043"/>
        <v>0</v>
      </c>
      <c r="M6683" s="193">
        <f t="shared" si="13043"/>
        <v>0</v>
      </c>
      <c r="N6683" s="193" t="str">
        <f t="shared" si="13000"/>
        <v>Technics Home Audio</v>
      </c>
      <c r="AA6683" s="193">
        <f t="shared" si="13013"/>
        <v>0</v>
      </c>
      <c r="AB6683" s="193" t="str">
        <f t="shared" ref="AB6683" si="13044">AB$215</f>
        <v>Nagira, Rina</v>
      </c>
    </row>
    <row r="6684" spans="1:28" s="188" customFormat="1" ht="17.399999999999999">
      <c r="A6684" s="193" t="str">
        <f t="shared" si="13008"/>
        <v>Technics Home Audio</v>
      </c>
      <c r="B6684" s="193" t="str">
        <f t="shared" si="13009"/>
        <v>HA896Technics Home Audio</v>
      </c>
      <c r="C6684" s="193" t="str">
        <f t="shared" si="13010"/>
        <v>Technics Home AudioNagira, Rina</v>
      </c>
      <c r="D6684" s="193"/>
      <c r="E6684" s="193"/>
      <c r="F6684" s="193" t="str">
        <f t="shared" si="13011"/>
        <v>Technics Home AudioRichardson, Vicki</v>
      </c>
      <c r="G6684" s="193" t="str">
        <f t="shared" ref="G6684:M6684" si="13045">G$216</f>
        <v>Richardson, Vicki</v>
      </c>
      <c r="H6684" s="193" t="str">
        <f t="shared" si="13045"/>
        <v>Nagira, Rina</v>
      </c>
      <c r="I6684" s="193" t="str">
        <f t="shared" si="13045"/>
        <v>HA896</v>
      </c>
      <c r="J6684" s="193" t="str">
        <f t="shared" si="13045"/>
        <v>HENRY LAMOND COMPANY, LTD.</v>
      </c>
      <c r="K6684" s="193" t="str">
        <f t="shared" si="13045"/>
        <v>all</v>
      </c>
      <c r="L6684" s="193">
        <f t="shared" si="13045"/>
        <v>0</v>
      </c>
      <c r="M6684" s="193">
        <f t="shared" si="13045"/>
        <v>0</v>
      </c>
      <c r="N6684" s="193" t="str">
        <f t="shared" si="13000"/>
        <v>Technics Home Audio</v>
      </c>
      <c r="AA6684" s="193">
        <f t="shared" si="13013"/>
        <v>0</v>
      </c>
      <c r="AB6684" s="193" t="str">
        <f t="shared" ref="AB6684" si="13046">AB$216</f>
        <v>Nagira, Rina</v>
      </c>
    </row>
    <row r="6685" spans="1:28" s="188" customFormat="1" ht="17.399999999999999">
      <c r="A6685" s="193" t="str">
        <f t="shared" si="13008"/>
        <v>Technics Home Audio</v>
      </c>
      <c r="B6685" s="193" t="str">
        <f t="shared" si="13009"/>
        <v>PA946Technics Home Audio</v>
      </c>
      <c r="C6685" s="193" t="str">
        <f t="shared" si="13010"/>
        <v>Technics Home AudioNagira, Rina</v>
      </c>
      <c r="D6685" s="193"/>
      <c r="E6685" s="193"/>
      <c r="F6685" s="193" t="str">
        <f t="shared" si="13011"/>
        <v>Technics Home AudioRichardson, Vicki</v>
      </c>
      <c r="G6685" s="193" t="str">
        <f t="shared" ref="G6685:M6685" si="13047">G$217</f>
        <v>Richardson, Vicki</v>
      </c>
      <c r="H6685" s="193" t="str">
        <f t="shared" si="13047"/>
        <v>Nagira, Rina</v>
      </c>
      <c r="I6685" s="193" t="str">
        <f t="shared" si="13047"/>
        <v>PA946</v>
      </c>
      <c r="J6685" s="193" t="str">
        <f t="shared" si="13047"/>
        <v>PACIFIC MARKETING ALLIANCE</v>
      </c>
      <c r="K6685" s="193" t="str">
        <f t="shared" si="13047"/>
        <v>all</v>
      </c>
      <c r="L6685" s="193">
        <f t="shared" si="13047"/>
        <v>0</v>
      </c>
      <c r="M6685" s="193">
        <f t="shared" si="13047"/>
        <v>0</v>
      </c>
      <c r="N6685" s="193" t="str">
        <f t="shared" si="13000"/>
        <v>Technics Home Audio</v>
      </c>
      <c r="AA6685" s="193">
        <f t="shared" si="13013"/>
        <v>0</v>
      </c>
      <c r="AB6685" s="193" t="str">
        <f t="shared" ref="AB6685" si="13048">AB$217</f>
        <v>Nagira, Rina</v>
      </c>
    </row>
    <row r="6686" spans="1:28" s="188" customFormat="1" ht="17.399999999999999">
      <c r="A6686" s="193" t="str">
        <f t="shared" si="13008"/>
        <v>Technics Home Audio</v>
      </c>
      <c r="B6686" s="193" t="str">
        <f t="shared" si="13009"/>
        <v>UM001Technics Home Audio</v>
      </c>
      <c r="C6686" s="193" t="str">
        <f t="shared" si="13010"/>
        <v>Technics Home AudioNagira, Rina</v>
      </c>
      <c r="D6686" s="193"/>
      <c r="E6686" s="193"/>
      <c r="F6686" s="193" t="str">
        <f t="shared" si="13011"/>
        <v>Technics Home AudioRichardson, Vicki</v>
      </c>
      <c r="G6686" s="193" t="str">
        <f t="shared" ref="G6686:M6686" si="13049">G$218</f>
        <v>Richardson, Vicki</v>
      </c>
      <c r="H6686" s="193" t="str">
        <f t="shared" si="13049"/>
        <v>Nagira, Rina</v>
      </c>
      <c r="I6686" s="193" t="str">
        <f t="shared" si="13049"/>
        <v>UM001</v>
      </c>
      <c r="J6686" s="193" t="str">
        <f t="shared" si="13049"/>
        <v>UWAJIMAYA, INC.</v>
      </c>
      <c r="K6686" s="193" t="str">
        <f t="shared" si="13049"/>
        <v>all</v>
      </c>
      <c r="L6686" s="193">
        <f t="shared" si="13049"/>
        <v>0</v>
      </c>
      <c r="M6686" s="193">
        <f t="shared" si="13049"/>
        <v>0</v>
      </c>
      <c r="N6686" s="193" t="str">
        <f t="shared" si="13000"/>
        <v>Technics Home Audio</v>
      </c>
      <c r="AA6686" s="193">
        <f t="shared" si="13013"/>
        <v>0</v>
      </c>
      <c r="AB6686" s="193" t="str">
        <f t="shared" ref="AB6686" si="13050">AB$218</f>
        <v>Nagira, Rina</v>
      </c>
    </row>
    <row r="6687" spans="1:28" s="188" customFormat="1" ht="17.399999999999999">
      <c r="A6687" s="193" t="str">
        <f t="shared" si="13008"/>
        <v>Technics Home Audio</v>
      </c>
      <c r="B6687" s="193" t="str">
        <f t="shared" si="13009"/>
        <v>UN696Technics Home Audio</v>
      </c>
      <c r="C6687" s="193" t="str">
        <f t="shared" si="13010"/>
        <v>Technics Home AudioNagira, Rina</v>
      </c>
      <c r="D6687" s="193"/>
      <c r="E6687" s="193"/>
      <c r="F6687" s="193" t="str">
        <f t="shared" si="13011"/>
        <v>Technics Home AudioRichardson, Vicki</v>
      </c>
      <c r="G6687" s="193" t="str">
        <f t="shared" ref="G6687:M6687" si="13051">G$219</f>
        <v>Richardson, Vicki</v>
      </c>
      <c r="H6687" s="193" t="str">
        <f t="shared" si="13051"/>
        <v>Nagira, Rina</v>
      </c>
      <c r="I6687" s="193" t="str">
        <f t="shared" si="13051"/>
        <v>UN696</v>
      </c>
      <c r="J6687" s="193" t="str">
        <f t="shared" si="13051"/>
        <v>UNI-KING OF HAWAII, INC</v>
      </c>
      <c r="K6687" s="193" t="str">
        <f t="shared" si="13051"/>
        <v>all</v>
      </c>
      <c r="L6687" s="193">
        <f t="shared" si="13051"/>
        <v>0</v>
      </c>
      <c r="M6687" s="193">
        <f t="shared" si="13051"/>
        <v>0</v>
      </c>
      <c r="N6687" s="193" t="str">
        <f t="shared" si="13000"/>
        <v>Technics Home Audio</v>
      </c>
      <c r="AA6687" s="193">
        <f t="shared" si="13013"/>
        <v>0</v>
      </c>
      <c r="AB6687" s="193" t="str">
        <f t="shared" ref="AB6687" si="13052">AB$219</f>
        <v>Nagira, Rina</v>
      </c>
    </row>
    <row r="6688" spans="1:28" s="188" customFormat="1" ht="17.399999999999999">
      <c r="A6688" s="193" t="str">
        <f t="shared" si="13008"/>
        <v>Technics Home Audio</v>
      </c>
      <c r="B6688" s="193" t="str">
        <f t="shared" si="13009"/>
        <v>0Technics Home Audio</v>
      </c>
      <c r="C6688" s="193" t="str">
        <f t="shared" si="13010"/>
        <v>Technics Home Audio0</v>
      </c>
      <c r="D6688" s="193"/>
      <c r="E6688" s="193"/>
      <c r="F6688" s="193" t="str">
        <f t="shared" si="13011"/>
        <v>Technics Home Audio0</v>
      </c>
      <c r="G6688" s="193">
        <f t="shared" ref="G6688:M6688" si="13053">G$220</f>
        <v>0</v>
      </c>
      <c r="H6688" s="193">
        <f t="shared" si="13053"/>
        <v>0</v>
      </c>
      <c r="I6688" s="193">
        <f t="shared" si="13053"/>
        <v>0</v>
      </c>
      <c r="J6688" s="193">
        <f t="shared" si="13053"/>
        <v>0</v>
      </c>
      <c r="K6688" s="193">
        <f t="shared" si="13053"/>
        <v>0</v>
      </c>
      <c r="L6688" s="193">
        <f t="shared" si="13053"/>
        <v>0</v>
      </c>
      <c r="M6688" s="193">
        <f t="shared" si="13053"/>
        <v>0</v>
      </c>
      <c r="N6688" s="193" t="str">
        <f t="shared" si="13000"/>
        <v>Technics Home Audio</v>
      </c>
      <c r="AA6688" s="193">
        <f t="shared" si="13013"/>
        <v>0</v>
      </c>
      <c r="AB6688" s="193">
        <f t="shared" ref="AB6688" si="13054">AB$220</f>
        <v>0</v>
      </c>
    </row>
    <row r="6689" spans="1:28" s="188" customFormat="1" ht="17.399999999999999">
      <c r="A6689" s="193" t="str">
        <f t="shared" si="13008"/>
        <v>Technics Home Audio</v>
      </c>
      <c r="B6689" s="193" t="str">
        <f t="shared" si="13009"/>
        <v>0Technics Home Audio</v>
      </c>
      <c r="C6689" s="193" t="str">
        <f t="shared" si="13010"/>
        <v>Technics Home Audio0</v>
      </c>
      <c r="D6689" s="193"/>
      <c r="E6689" s="193"/>
      <c r="F6689" s="193" t="str">
        <f t="shared" si="13011"/>
        <v>Technics Home Audio0</v>
      </c>
      <c r="G6689" s="193">
        <f t="shared" ref="G6689:M6689" si="13055">G$221</f>
        <v>0</v>
      </c>
      <c r="H6689" s="193">
        <f t="shared" si="13055"/>
        <v>0</v>
      </c>
      <c r="I6689" s="193">
        <f t="shared" si="13055"/>
        <v>0</v>
      </c>
      <c r="J6689" s="193">
        <f t="shared" si="13055"/>
        <v>0</v>
      </c>
      <c r="K6689" s="193">
        <f t="shared" si="13055"/>
        <v>0</v>
      </c>
      <c r="L6689" s="193">
        <f t="shared" si="13055"/>
        <v>0</v>
      </c>
      <c r="M6689" s="193">
        <f t="shared" si="13055"/>
        <v>0</v>
      </c>
      <c r="N6689" s="193" t="str">
        <f t="shared" si="13000"/>
        <v>Technics Home Audio</v>
      </c>
      <c r="AA6689" s="193">
        <f t="shared" si="13013"/>
        <v>0</v>
      </c>
      <c r="AB6689" s="193">
        <f t="shared" ref="AB6689" si="13056">AB$221</f>
        <v>0</v>
      </c>
    </row>
    <row r="6690" spans="1:28" s="188" customFormat="1" ht="17.399999999999999">
      <c r="A6690" s="193" t="str">
        <f t="shared" si="13008"/>
        <v>Technics Home Audio</v>
      </c>
      <c r="B6690" s="193" t="str">
        <f t="shared" si="13009"/>
        <v>0Technics Home Audio</v>
      </c>
      <c r="C6690" s="193" t="str">
        <f t="shared" si="13010"/>
        <v>Technics Home Audio0</v>
      </c>
      <c r="D6690" s="193"/>
      <c r="E6690" s="193"/>
      <c r="F6690" s="193" t="str">
        <f t="shared" si="13011"/>
        <v>Technics Home Audio0</v>
      </c>
      <c r="G6690" s="193">
        <f t="shared" ref="G6690:M6690" si="13057">G$222</f>
        <v>0</v>
      </c>
      <c r="H6690" s="193">
        <f t="shared" si="13057"/>
        <v>0</v>
      </c>
      <c r="I6690" s="193">
        <f t="shared" si="13057"/>
        <v>0</v>
      </c>
      <c r="J6690" s="193">
        <f t="shared" si="13057"/>
        <v>0</v>
      </c>
      <c r="K6690" s="193">
        <f t="shared" si="13057"/>
        <v>0</v>
      </c>
      <c r="L6690" s="193">
        <f t="shared" si="13057"/>
        <v>0</v>
      </c>
      <c r="M6690" s="193">
        <f t="shared" si="13057"/>
        <v>0</v>
      </c>
      <c r="N6690" s="193" t="str">
        <f t="shared" si="13000"/>
        <v>Technics Home Audio</v>
      </c>
      <c r="AA6690" s="193">
        <f t="shared" si="13013"/>
        <v>0</v>
      </c>
      <c r="AB6690" s="193">
        <f t="shared" ref="AB6690" si="13058">AB$222</f>
        <v>0</v>
      </c>
    </row>
    <row r="6691" spans="1:28" s="188" customFormat="1" ht="17.399999999999999">
      <c r="A6691" s="193" t="str">
        <f t="shared" si="13008"/>
        <v>Technics Home Audio</v>
      </c>
      <c r="B6691" s="193" t="str">
        <f t="shared" si="13009"/>
        <v>0Technics Home Audio</v>
      </c>
      <c r="C6691" s="193" t="str">
        <f t="shared" si="13010"/>
        <v>Technics Home Audio0</v>
      </c>
      <c r="D6691" s="193"/>
      <c r="E6691" s="193"/>
      <c r="F6691" s="193" t="str">
        <f t="shared" si="13011"/>
        <v>Technics Home Audio0</v>
      </c>
      <c r="G6691" s="193">
        <f t="shared" ref="G6691:M6691" si="13059">G$223</f>
        <v>0</v>
      </c>
      <c r="H6691" s="193">
        <f t="shared" si="13059"/>
        <v>0</v>
      </c>
      <c r="I6691" s="193">
        <f t="shared" si="13059"/>
        <v>0</v>
      </c>
      <c r="J6691" s="193">
        <f t="shared" si="13059"/>
        <v>0</v>
      </c>
      <c r="K6691" s="193">
        <f t="shared" si="13059"/>
        <v>0</v>
      </c>
      <c r="L6691" s="193">
        <f t="shared" si="13059"/>
        <v>0</v>
      </c>
      <c r="M6691" s="193">
        <f t="shared" si="13059"/>
        <v>0</v>
      </c>
      <c r="N6691" s="193" t="str">
        <f t="shared" si="13000"/>
        <v>Technics Home Audio</v>
      </c>
      <c r="AA6691" s="193">
        <f t="shared" si="13013"/>
        <v>0</v>
      </c>
      <c r="AB6691" s="193">
        <f t="shared" ref="AB6691" si="13060">AB$223</f>
        <v>0</v>
      </c>
    </row>
    <row r="6692" spans="1:28" s="188" customFormat="1" ht="17.399999999999999">
      <c r="A6692" s="193" t="str">
        <f t="shared" si="13008"/>
        <v>Technics Home Audio</v>
      </c>
      <c r="B6692" s="193" t="str">
        <f t="shared" si="13009"/>
        <v>0Technics Home Audio</v>
      </c>
      <c r="C6692" s="193" t="str">
        <f t="shared" si="13010"/>
        <v>Technics Home Audio0</v>
      </c>
      <c r="D6692" s="193"/>
      <c r="E6692" s="193"/>
      <c r="F6692" s="193" t="str">
        <f t="shared" si="13011"/>
        <v>Technics Home Audio0</v>
      </c>
      <c r="G6692" s="193">
        <f t="shared" ref="G6692:M6692" si="13061">G$224</f>
        <v>0</v>
      </c>
      <c r="H6692" s="193">
        <f t="shared" si="13061"/>
        <v>0</v>
      </c>
      <c r="I6692" s="193">
        <f t="shared" si="13061"/>
        <v>0</v>
      </c>
      <c r="J6692" s="193">
        <f t="shared" si="13061"/>
        <v>0</v>
      </c>
      <c r="K6692" s="193">
        <f t="shared" si="13061"/>
        <v>0</v>
      </c>
      <c r="L6692" s="193">
        <f t="shared" si="13061"/>
        <v>0</v>
      </c>
      <c r="M6692" s="193">
        <f t="shared" si="13061"/>
        <v>0</v>
      </c>
      <c r="N6692" s="193" t="str">
        <f t="shared" si="13000"/>
        <v>Technics Home Audio</v>
      </c>
      <c r="AA6692" s="193">
        <f t="shared" si="13013"/>
        <v>0</v>
      </c>
      <c r="AB6692" s="193">
        <f t="shared" ref="AB6692" si="13062">AB$224</f>
        <v>0</v>
      </c>
    </row>
    <row r="6693" spans="1:28" s="188" customFormat="1" ht="17.399999999999999">
      <c r="A6693" s="193" t="str">
        <f t="shared" si="13008"/>
        <v>Technics Home Audio</v>
      </c>
      <c r="B6693" s="193" t="str">
        <f t="shared" si="13009"/>
        <v>AA427Technics Home Audio</v>
      </c>
      <c r="C6693" s="193" t="str">
        <f t="shared" si="13010"/>
        <v>Technics Home AudioVoss, Bill</v>
      </c>
      <c r="D6693" s="193"/>
      <c r="E6693" s="193"/>
      <c r="F6693" s="193" t="str">
        <f t="shared" si="13011"/>
        <v>Technics Home AudioRichardson, Vicki</v>
      </c>
      <c r="G6693" s="193" t="str">
        <f t="shared" ref="G6693:M6693" si="13063">G$225</f>
        <v>Richardson, Vicki</v>
      </c>
      <c r="H6693" s="193" t="str">
        <f t="shared" si="13063"/>
        <v>Voss, Bill</v>
      </c>
      <c r="I6693" s="193" t="str">
        <f t="shared" si="13063"/>
        <v>AA427</v>
      </c>
      <c r="J6693" s="193" t="str">
        <f t="shared" si="13063"/>
        <v>AUDIO DEN LTD</v>
      </c>
      <c r="K6693" s="193" t="str">
        <f t="shared" si="13063"/>
        <v>all</v>
      </c>
      <c r="L6693" s="193">
        <f t="shared" si="13063"/>
        <v>0</v>
      </c>
      <c r="M6693" s="193">
        <f t="shared" si="13063"/>
        <v>0</v>
      </c>
      <c r="N6693" s="193" t="str">
        <f t="shared" si="13000"/>
        <v>Technics Home Audio</v>
      </c>
      <c r="AA6693" s="193">
        <f t="shared" si="13013"/>
        <v>0</v>
      </c>
      <c r="AB6693" s="193" t="str">
        <f t="shared" ref="AB6693" si="13064">AB$225</f>
        <v>Voss, Bill</v>
      </c>
    </row>
    <row r="6694" spans="1:28" s="188" customFormat="1" ht="17.399999999999999">
      <c r="A6694" s="193" t="str">
        <f t="shared" si="13008"/>
        <v>Technics Home Audio</v>
      </c>
      <c r="B6694" s="193" t="str">
        <f t="shared" si="13009"/>
        <v>AB577Technics Home Audio</v>
      </c>
      <c r="C6694" s="193" t="str">
        <f t="shared" si="13010"/>
        <v>Technics Home AudioVoss, Bill</v>
      </c>
      <c r="D6694" s="193"/>
      <c r="E6694" s="193"/>
      <c r="F6694" s="193" t="str">
        <f t="shared" si="13011"/>
        <v>Technics Home AudioRichardson, Vicki</v>
      </c>
      <c r="G6694" s="193" t="str">
        <f t="shared" ref="G6694:M6694" si="13065">G$226</f>
        <v>Richardson, Vicki</v>
      </c>
      <c r="H6694" s="193" t="str">
        <f t="shared" si="13065"/>
        <v>Voss, Bill</v>
      </c>
      <c r="I6694" s="193" t="str">
        <f t="shared" si="13065"/>
        <v>AB577</v>
      </c>
      <c r="J6694" s="193" t="str">
        <f t="shared" si="13065"/>
        <v>ABSOLUTE AUDIO INC.</v>
      </c>
      <c r="K6694" s="193" t="str">
        <f t="shared" si="13065"/>
        <v>all</v>
      </c>
      <c r="L6694" s="193">
        <f t="shared" si="13065"/>
        <v>0</v>
      </c>
      <c r="M6694" s="193">
        <f t="shared" si="13065"/>
        <v>0</v>
      </c>
      <c r="N6694" s="193" t="str">
        <f t="shared" si="13000"/>
        <v>Technics Home Audio</v>
      </c>
      <c r="AA6694" s="193">
        <f t="shared" si="13013"/>
        <v>0</v>
      </c>
      <c r="AB6694" s="193" t="str">
        <f t="shared" ref="AB6694" si="13066">AB$226</f>
        <v>Voss, Bill</v>
      </c>
    </row>
    <row r="6695" spans="1:28" s="188" customFormat="1" ht="17.399999999999999">
      <c r="A6695" s="193" t="str">
        <f t="shared" si="13008"/>
        <v>Technics Home Audio</v>
      </c>
      <c r="B6695" s="193" t="str">
        <f t="shared" si="13009"/>
        <v>AD281Technics Home Audio</v>
      </c>
      <c r="C6695" s="193" t="str">
        <f t="shared" si="13010"/>
        <v>Technics Home AudioVoss, Bill</v>
      </c>
      <c r="D6695" s="193"/>
      <c r="E6695" s="193"/>
      <c r="F6695" s="193" t="str">
        <f t="shared" si="13011"/>
        <v>Technics Home AudioRichardson, Vicki</v>
      </c>
      <c r="G6695" s="193" t="str">
        <f t="shared" ref="G6695:M6695" si="13067">G$227</f>
        <v>Richardson, Vicki</v>
      </c>
      <c r="H6695" s="193" t="str">
        <f t="shared" si="13067"/>
        <v>Voss, Bill</v>
      </c>
      <c r="I6695" s="193" t="str">
        <f t="shared" si="13067"/>
        <v>AD281</v>
      </c>
      <c r="J6695" s="193" t="str">
        <f t="shared" si="13067"/>
        <v>ADK AV, LLC</v>
      </c>
      <c r="K6695" s="193" t="str">
        <f t="shared" si="13067"/>
        <v>all</v>
      </c>
      <c r="L6695" s="193">
        <f t="shared" si="13067"/>
        <v>0</v>
      </c>
      <c r="M6695" s="193">
        <f t="shared" si="13067"/>
        <v>0</v>
      </c>
      <c r="N6695" s="193" t="str">
        <f t="shared" si="13000"/>
        <v>Technics Home Audio</v>
      </c>
      <c r="AA6695" s="193">
        <f t="shared" si="13013"/>
        <v>0</v>
      </c>
      <c r="AB6695" s="193" t="str">
        <f t="shared" ref="AB6695" si="13068">AB$227</f>
        <v>Voss, Bill</v>
      </c>
    </row>
    <row r="6696" spans="1:28" s="188" customFormat="1" ht="17.399999999999999">
      <c r="A6696" s="193" t="str">
        <f t="shared" si="13008"/>
        <v>Technics Home Audio</v>
      </c>
      <c r="B6696" s="193" t="str">
        <f t="shared" si="13009"/>
        <v>AJ012Technics Home Audio</v>
      </c>
      <c r="C6696" s="193" t="str">
        <f t="shared" si="13010"/>
        <v>Technics Home AudioVoss, Bill</v>
      </c>
      <c r="D6696" s="193"/>
      <c r="E6696" s="193"/>
      <c r="F6696" s="193" t="str">
        <f t="shared" si="13011"/>
        <v>Technics Home AudioRichardson, Vicki</v>
      </c>
      <c r="G6696" s="193" t="str">
        <f t="shared" ref="G6696:M6696" si="13069">G$228</f>
        <v>Richardson, Vicki</v>
      </c>
      <c r="H6696" s="193" t="str">
        <f t="shared" si="13069"/>
        <v>Voss, Bill</v>
      </c>
      <c r="I6696" s="193" t="str">
        <f t="shared" si="13069"/>
        <v>AJ012</v>
      </c>
      <c r="J6696" s="193" t="str">
        <f t="shared" si="13069"/>
        <v>A-JAX GROUP, INC</v>
      </c>
      <c r="K6696" s="193" t="str">
        <f t="shared" si="13069"/>
        <v>all</v>
      </c>
      <c r="L6696" s="193">
        <f t="shared" si="13069"/>
        <v>0</v>
      </c>
      <c r="M6696" s="193">
        <f t="shared" si="13069"/>
        <v>0</v>
      </c>
      <c r="N6696" s="193" t="str">
        <f t="shared" si="13000"/>
        <v>Technics Home Audio</v>
      </c>
      <c r="AA6696" s="193">
        <f t="shared" si="13013"/>
        <v>0</v>
      </c>
      <c r="AB6696" s="193" t="str">
        <f t="shared" ref="AB6696" si="13070">AB$228</f>
        <v>Voss, Bill</v>
      </c>
    </row>
    <row r="6697" spans="1:28" s="188" customFormat="1" ht="17.399999999999999">
      <c r="A6697" s="193" t="str">
        <f t="shared" si="13008"/>
        <v>Technics Home Audio</v>
      </c>
      <c r="B6697" s="193" t="str">
        <f t="shared" si="13009"/>
        <v>AL057Technics Home Audio</v>
      </c>
      <c r="C6697" s="193" t="str">
        <f t="shared" si="13010"/>
        <v>Technics Home AudioVoss, Bill</v>
      </c>
      <c r="D6697" s="193"/>
      <c r="E6697" s="193"/>
      <c r="F6697" s="193" t="str">
        <f t="shared" si="13011"/>
        <v>Technics Home AudioRichardson, Vicki</v>
      </c>
      <c r="G6697" s="193" t="str">
        <f t="shared" ref="G6697:M6697" si="13071">G$229</f>
        <v>Richardson, Vicki</v>
      </c>
      <c r="H6697" s="193" t="str">
        <f t="shared" si="13071"/>
        <v>Voss, Bill</v>
      </c>
      <c r="I6697" s="193" t="str">
        <f t="shared" si="13071"/>
        <v>AL057</v>
      </c>
      <c r="J6697" s="193" t="str">
        <f t="shared" si="13071"/>
        <v>ALMA AUDIO, LLC</v>
      </c>
      <c r="K6697" s="193" t="str">
        <f t="shared" si="13071"/>
        <v>all</v>
      </c>
      <c r="L6697" s="193">
        <f t="shared" si="13071"/>
        <v>0</v>
      </c>
      <c r="M6697" s="193">
        <f t="shared" si="13071"/>
        <v>0</v>
      </c>
      <c r="N6697" s="193" t="str">
        <f t="shared" si="13000"/>
        <v>Technics Home Audio</v>
      </c>
      <c r="AA6697" s="193">
        <f t="shared" si="13013"/>
        <v>0</v>
      </c>
      <c r="AB6697" s="193" t="str">
        <f t="shared" ref="AB6697" si="13072">AB$229</f>
        <v>Voss, Bill</v>
      </c>
    </row>
    <row r="6698" spans="1:28" s="188" customFormat="1" ht="17.399999999999999">
      <c r="A6698" s="193" t="str">
        <f t="shared" si="13008"/>
        <v>Technics Home Audio</v>
      </c>
      <c r="B6698" s="193" t="str">
        <f t="shared" si="13009"/>
        <v>AU110Technics Home Audio</v>
      </c>
      <c r="C6698" s="193" t="str">
        <f t="shared" si="13010"/>
        <v>Technics Home AudioVoss, Bill</v>
      </c>
      <c r="D6698" s="193"/>
      <c r="E6698" s="193"/>
      <c r="F6698" s="193" t="str">
        <f t="shared" si="13011"/>
        <v>Technics Home AudioRichardson, Vicki</v>
      </c>
      <c r="G6698" s="193" t="str">
        <f t="shared" ref="G6698:M6698" si="13073">G$230</f>
        <v>Richardson, Vicki</v>
      </c>
      <c r="H6698" s="193" t="str">
        <f t="shared" si="13073"/>
        <v>Voss, Bill</v>
      </c>
      <c r="I6698" s="193" t="str">
        <f t="shared" si="13073"/>
        <v>AU110</v>
      </c>
      <c r="J6698" s="193" t="str">
        <f t="shared" si="13073"/>
        <v>AUDIO AUTOMATION &amp; THEATER INC</v>
      </c>
      <c r="K6698" s="193" t="str">
        <f t="shared" si="13073"/>
        <v>all</v>
      </c>
      <c r="L6698" s="193">
        <f t="shared" si="13073"/>
        <v>0</v>
      </c>
      <c r="M6698" s="193">
        <f t="shared" si="13073"/>
        <v>0</v>
      </c>
      <c r="N6698" s="193" t="str">
        <f t="shared" si="13000"/>
        <v>Technics Home Audio</v>
      </c>
      <c r="AA6698" s="193">
        <f t="shared" si="13013"/>
        <v>0</v>
      </c>
      <c r="AB6698" s="193" t="str">
        <f t="shared" ref="AB6698" si="13074">AB$230</f>
        <v>Voss, Bill</v>
      </c>
    </row>
    <row r="6699" spans="1:28" s="188" customFormat="1" ht="17.399999999999999">
      <c r="A6699" s="193" t="str">
        <f t="shared" si="13008"/>
        <v>Technics Home Audio</v>
      </c>
      <c r="B6699" s="193" t="str">
        <f t="shared" si="13009"/>
        <v>AU114Technics Home Audio</v>
      </c>
      <c r="C6699" s="193" t="str">
        <f t="shared" si="13010"/>
        <v>Technics Home AudioVoss, Bill</v>
      </c>
      <c r="D6699" s="193"/>
      <c r="E6699" s="193"/>
      <c r="F6699" s="193" t="str">
        <f t="shared" si="13011"/>
        <v>Technics Home AudioRichardson, Vicki</v>
      </c>
      <c r="G6699" s="193" t="str">
        <f t="shared" ref="G6699:M6699" si="13075">G$231</f>
        <v>Richardson, Vicki</v>
      </c>
      <c r="H6699" s="193" t="str">
        <f t="shared" si="13075"/>
        <v>Voss, Bill</v>
      </c>
      <c r="I6699" s="193" t="str">
        <f t="shared" si="13075"/>
        <v>AU114</v>
      </c>
      <c r="J6699" s="193" t="str">
        <f t="shared" si="13075"/>
        <v>AUDIO VISUAL SOLUTIONS GROUP LLC</v>
      </c>
      <c r="K6699" s="193" t="str">
        <f t="shared" si="13075"/>
        <v>all</v>
      </c>
      <c r="L6699" s="193">
        <f t="shared" si="13075"/>
        <v>0</v>
      </c>
      <c r="M6699" s="193">
        <f t="shared" si="13075"/>
        <v>0</v>
      </c>
      <c r="N6699" s="193" t="str">
        <f t="shared" si="13000"/>
        <v>Technics Home Audio</v>
      </c>
      <c r="AA6699" s="193">
        <f t="shared" si="13013"/>
        <v>0</v>
      </c>
      <c r="AB6699" s="193" t="str">
        <f t="shared" ref="AB6699" si="13076">AB$231</f>
        <v>Voss, Bill</v>
      </c>
    </row>
    <row r="6700" spans="1:28" s="188" customFormat="1" ht="17.399999999999999">
      <c r="A6700" s="193" t="str">
        <f t="shared" si="13008"/>
        <v>Technics Home Audio</v>
      </c>
      <c r="B6700" s="193" t="str">
        <f t="shared" si="13009"/>
        <v>AU960Technics Home Audio</v>
      </c>
      <c r="C6700" s="193" t="str">
        <f t="shared" si="13010"/>
        <v>Technics Home AudioVoss, Bill</v>
      </c>
      <c r="D6700" s="193"/>
      <c r="E6700" s="193"/>
      <c r="F6700" s="193" t="str">
        <f t="shared" si="13011"/>
        <v>Technics Home AudioRichardson, Vicki</v>
      </c>
      <c r="G6700" s="193" t="str">
        <f t="shared" ref="G6700:M6700" si="13077">G$232</f>
        <v>Richardson, Vicki</v>
      </c>
      <c r="H6700" s="193" t="str">
        <f t="shared" si="13077"/>
        <v>Voss, Bill</v>
      </c>
      <c r="I6700" s="193" t="str">
        <f t="shared" si="13077"/>
        <v>AU960</v>
      </c>
      <c r="J6700" s="193" t="str">
        <f t="shared" si="13077"/>
        <v>AUDIO VIDEO CALIBRATION CONCEPTS</v>
      </c>
      <c r="K6700" s="193" t="str">
        <f t="shared" si="13077"/>
        <v>all</v>
      </c>
      <c r="L6700" s="193">
        <f t="shared" si="13077"/>
        <v>0</v>
      </c>
      <c r="M6700" s="193">
        <f t="shared" si="13077"/>
        <v>0</v>
      </c>
      <c r="N6700" s="193" t="str">
        <f t="shared" si="13000"/>
        <v>Technics Home Audio</v>
      </c>
      <c r="AA6700" s="193">
        <f t="shared" si="13013"/>
        <v>0</v>
      </c>
      <c r="AB6700" s="193" t="str">
        <f t="shared" ref="AB6700" si="13078">AB$232</f>
        <v>Voss, Bill</v>
      </c>
    </row>
    <row r="6701" spans="1:28" s="188" customFormat="1" ht="17.399999999999999">
      <c r="A6701" s="193" t="str">
        <f t="shared" si="13008"/>
        <v>Technics Home Audio</v>
      </c>
      <c r="B6701" s="193" t="str">
        <f t="shared" si="13009"/>
        <v>AU961Technics Home Audio</v>
      </c>
      <c r="C6701" s="193" t="str">
        <f t="shared" si="13010"/>
        <v>Technics Home AudioVoss, Bill</v>
      </c>
      <c r="D6701" s="193"/>
      <c r="E6701" s="193"/>
      <c r="F6701" s="193" t="str">
        <f t="shared" si="13011"/>
        <v>Technics Home AudioRichardson, Vicki</v>
      </c>
      <c r="G6701" s="193" t="str">
        <f t="shared" ref="G6701:M6701" si="13079">G$233</f>
        <v>Richardson, Vicki</v>
      </c>
      <c r="H6701" s="193" t="str">
        <f t="shared" si="13079"/>
        <v>Voss, Bill</v>
      </c>
      <c r="I6701" s="193" t="str">
        <f t="shared" si="13079"/>
        <v>AU961</v>
      </c>
      <c r="J6701" s="193" t="str">
        <f t="shared" si="13079"/>
        <v>AUDIO CENTER, INC.</v>
      </c>
      <c r="K6701" s="193" t="str">
        <f t="shared" si="13079"/>
        <v>all</v>
      </c>
      <c r="L6701" s="193">
        <f t="shared" si="13079"/>
        <v>0</v>
      </c>
      <c r="M6701" s="193">
        <f t="shared" si="13079"/>
        <v>0</v>
      </c>
      <c r="N6701" s="193" t="str">
        <f t="shared" si="13000"/>
        <v>Technics Home Audio</v>
      </c>
      <c r="AA6701" s="193">
        <f t="shared" si="13013"/>
        <v>0</v>
      </c>
      <c r="AB6701" s="193" t="str">
        <f t="shared" ref="AB6701" si="13080">AB$233</f>
        <v>Voss, Bill</v>
      </c>
    </row>
    <row r="6702" spans="1:28" s="188" customFormat="1" ht="17.399999999999999">
      <c r="A6702" s="193" t="str">
        <f t="shared" si="13008"/>
        <v>Technics Home Audio</v>
      </c>
      <c r="B6702" s="193" t="str">
        <f t="shared" si="13009"/>
        <v>AV677Technics Home Audio</v>
      </c>
      <c r="C6702" s="193" t="str">
        <f t="shared" si="13010"/>
        <v>Technics Home AudioVoss, Bill</v>
      </c>
      <c r="D6702" s="193"/>
      <c r="E6702" s="193"/>
      <c r="F6702" s="193" t="str">
        <f t="shared" si="13011"/>
        <v>Technics Home AudioRichardson, Vicki</v>
      </c>
      <c r="G6702" s="193" t="str">
        <f t="shared" ref="G6702:M6702" si="13081">G$234</f>
        <v>Richardson, Vicki</v>
      </c>
      <c r="H6702" s="193" t="str">
        <f t="shared" si="13081"/>
        <v>Voss, Bill</v>
      </c>
      <c r="I6702" s="193" t="str">
        <f t="shared" si="13081"/>
        <v>AV677</v>
      </c>
      <c r="J6702" s="193" t="str">
        <f t="shared" si="13081"/>
        <v>AVSF, INC</v>
      </c>
      <c r="K6702" s="193" t="str">
        <f t="shared" si="13081"/>
        <v>all</v>
      </c>
      <c r="L6702" s="193">
        <f t="shared" si="13081"/>
        <v>0</v>
      </c>
      <c r="M6702" s="193">
        <f t="shared" si="13081"/>
        <v>0</v>
      </c>
      <c r="N6702" s="193" t="str">
        <f t="shared" si="13000"/>
        <v>Technics Home Audio</v>
      </c>
      <c r="AA6702" s="193">
        <f t="shared" si="13013"/>
        <v>0</v>
      </c>
      <c r="AB6702" s="193" t="str">
        <f t="shared" ref="AB6702" si="13082">AB$234</f>
        <v>Voss, Bill</v>
      </c>
    </row>
    <row r="6703" spans="1:28" s="188" customFormat="1" ht="17.399999999999999">
      <c r="A6703" s="193" t="str">
        <f t="shared" si="13008"/>
        <v>Technics Home Audio</v>
      </c>
      <c r="B6703" s="193" t="str">
        <f t="shared" si="13009"/>
        <v>BL206Technics Home Audio</v>
      </c>
      <c r="C6703" s="193" t="str">
        <f t="shared" si="13010"/>
        <v>Technics Home AudioVoss, Bill</v>
      </c>
      <c r="D6703" s="193"/>
      <c r="E6703" s="193"/>
      <c r="F6703" s="193" t="str">
        <f t="shared" si="13011"/>
        <v>Technics Home AudioRichardson, Vicki</v>
      </c>
      <c r="G6703" s="193" t="str">
        <f t="shared" ref="G6703:M6703" si="13083">G$235</f>
        <v>Richardson, Vicki</v>
      </c>
      <c r="H6703" s="193" t="str">
        <f t="shared" si="13083"/>
        <v>Voss, Bill</v>
      </c>
      <c r="I6703" s="193" t="str">
        <f t="shared" si="13083"/>
        <v>BL206</v>
      </c>
      <c r="J6703" s="193" t="str">
        <f t="shared" si="13083"/>
        <v>BLINK HIGH END</v>
      </c>
      <c r="K6703" s="193" t="str">
        <f t="shared" si="13083"/>
        <v>all</v>
      </c>
      <c r="L6703" s="193">
        <f t="shared" si="13083"/>
        <v>0</v>
      </c>
      <c r="M6703" s="193">
        <f t="shared" si="13083"/>
        <v>0</v>
      </c>
      <c r="N6703" s="193" t="str">
        <f t="shared" si="13000"/>
        <v>Technics Home Audio</v>
      </c>
      <c r="AA6703" s="193">
        <f t="shared" si="13013"/>
        <v>0</v>
      </c>
      <c r="AB6703" s="193" t="str">
        <f t="shared" ref="AB6703" si="13084">AB$235</f>
        <v>Voss, Bill</v>
      </c>
    </row>
    <row r="6704" spans="1:28" s="188" customFormat="1" ht="17.399999999999999">
      <c r="A6704" s="193" t="str">
        <f t="shared" si="13008"/>
        <v>Technics Home Audio</v>
      </c>
      <c r="B6704" s="193" t="str">
        <f t="shared" si="13009"/>
        <v>CE043Technics Home Audio</v>
      </c>
      <c r="C6704" s="193" t="str">
        <f t="shared" si="13010"/>
        <v>Technics Home AudioVoss, Bill</v>
      </c>
      <c r="D6704" s="193"/>
      <c r="E6704" s="193"/>
      <c r="F6704" s="193" t="str">
        <f t="shared" si="13011"/>
        <v>Technics Home AudioRichardson, Vicki</v>
      </c>
      <c r="G6704" s="193" t="str">
        <f t="shared" ref="G6704:M6704" si="13085">G$236</f>
        <v>Richardson, Vicki</v>
      </c>
      <c r="H6704" s="193" t="str">
        <f t="shared" si="13085"/>
        <v>Voss, Bill</v>
      </c>
      <c r="I6704" s="193" t="str">
        <f t="shared" si="13085"/>
        <v>CE043</v>
      </c>
      <c r="J6704" s="193" t="str">
        <f t="shared" si="13085"/>
        <v>CENTRAL HOME SYSTEMS</v>
      </c>
      <c r="K6704" s="193" t="str">
        <f t="shared" si="13085"/>
        <v>all</v>
      </c>
      <c r="L6704" s="193">
        <f t="shared" si="13085"/>
        <v>0</v>
      </c>
      <c r="M6704" s="193">
        <f t="shared" si="13085"/>
        <v>0</v>
      </c>
      <c r="N6704" s="193" t="str">
        <f t="shared" si="13000"/>
        <v>Technics Home Audio</v>
      </c>
      <c r="AA6704" s="193">
        <f t="shared" si="13013"/>
        <v>0</v>
      </c>
      <c r="AB6704" s="193" t="str">
        <f t="shared" ref="AB6704" si="13086">AB$236</f>
        <v>Voss, Bill</v>
      </c>
    </row>
    <row r="6705" spans="1:28" s="188" customFormat="1" ht="17.399999999999999">
      <c r="A6705" s="193" t="str">
        <f t="shared" si="13008"/>
        <v>Technics Home Audio</v>
      </c>
      <c r="B6705" s="193" t="str">
        <f t="shared" si="13009"/>
        <v>CR853Technics Home Audio</v>
      </c>
      <c r="C6705" s="193" t="str">
        <f t="shared" si="13010"/>
        <v>Technics Home AudioVoss, Bill</v>
      </c>
      <c r="D6705" s="193"/>
      <c r="E6705" s="193"/>
      <c r="F6705" s="193" t="str">
        <f t="shared" si="13011"/>
        <v>Technics Home AudioRichardson, Vicki</v>
      </c>
      <c r="G6705" s="193" t="str">
        <f t="shared" ref="G6705:M6705" si="13087">G$237</f>
        <v>Richardson, Vicki</v>
      </c>
      <c r="H6705" s="193" t="str">
        <f t="shared" si="13087"/>
        <v>Voss, Bill</v>
      </c>
      <c r="I6705" s="193" t="str">
        <f t="shared" si="13087"/>
        <v>CR853</v>
      </c>
      <c r="J6705" s="193" t="str">
        <f t="shared" si="13087"/>
        <v>CRESCENDO LLC</v>
      </c>
      <c r="K6705" s="193" t="str">
        <f t="shared" si="13087"/>
        <v>all</v>
      </c>
      <c r="L6705" s="193">
        <f t="shared" si="13087"/>
        <v>0</v>
      </c>
      <c r="M6705" s="193">
        <f t="shared" si="13087"/>
        <v>0</v>
      </c>
      <c r="N6705" s="193" t="str">
        <f t="shared" si="13000"/>
        <v>Technics Home Audio</v>
      </c>
      <c r="AA6705" s="193">
        <f t="shared" si="13013"/>
        <v>0</v>
      </c>
      <c r="AB6705" s="193" t="str">
        <f t="shared" ref="AB6705" si="13088">AB$237</f>
        <v>Voss, Bill</v>
      </c>
    </row>
    <row r="6706" spans="1:28" s="188" customFormat="1" ht="17.399999999999999">
      <c r="A6706" s="193" t="str">
        <f t="shared" si="13008"/>
        <v>Technics Home Audio</v>
      </c>
      <c r="B6706" s="193" t="str">
        <f t="shared" si="13009"/>
        <v>EN172Technics Home Audio</v>
      </c>
      <c r="C6706" s="193" t="str">
        <f t="shared" si="13010"/>
        <v>Technics Home AudioVoss, Bill</v>
      </c>
      <c r="D6706" s="193"/>
      <c r="E6706" s="193"/>
      <c r="F6706" s="193" t="str">
        <f t="shared" si="13011"/>
        <v>Technics Home AudioRichardson, Vicki</v>
      </c>
      <c r="G6706" s="193" t="str">
        <f t="shared" ref="G6706:M6706" si="13089">G$238</f>
        <v>Richardson, Vicki</v>
      </c>
      <c r="H6706" s="193" t="str">
        <f t="shared" si="13089"/>
        <v>Voss, Bill</v>
      </c>
      <c r="I6706" s="193" t="str">
        <f t="shared" si="13089"/>
        <v>EN172</v>
      </c>
      <c r="J6706" s="193" t="str">
        <f t="shared" si="13089"/>
        <v>ENCORE HES, INC</v>
      </c>
      <c r="K6706" s="193" t="str">
        <f t="shared" si="13089"/>
        <v>all</v>
      </c>
      <c r="L6706" s="193">
        <f t="shared" si="13089"/>
        <v>0</v>
      </c>
      <c r="M6706" s="193">
        <f t="shared" si="13089"/>
        <v>0</v>
      </c>
      <c r="N6706" s="193" t="str">
        <f t="shared" si="13000"/>
        <v>Technics Home Audio</v>
      </c>
      <c r="AA6706" s="193">
        <f t="shared" si="13013"/>
        <v>0</v>
      </c>
      <c r="AB6706" s="193" t="str">
        <f t="shared" ref="AB6706" si="13090">AB$238</f>
        <v>Voss, Bill</v>
      </c>
    </row>
    <row r="6707" spans="1:28" s="188" customFormat="1" ht="17.399999999999999">
      <c r="A6707" s="193" t="str">
        <f t="shared" si="13008"/>
        <v>Technics Home Audio</v>
      </c>
      <c r="B6707" s="193" t="str">
        <f t="shared" si="13009"/>
        <v>FA575Technics Home Audio</v>
      </c>
      <c r="C6707" s="193" t="str">
        <f t="shared" si="13010"/>
        <v>Technics Home AudioVoss, Bill</v>
      </c>
      <c r="D6707" s="193"/>
      <c r="E6707" s="193"/>
      <c r="F6707" s="193" t="str">
        <f t="shared" si="13011"/>
        <v>Technics Home AudioRichardson, Vicki</v>
      </c>
      <c r="G6707" s="193" t="str">
        <f t="shared" ref="G6707:M6707" si="13091">G$239</f>
        <v>Richardson, Vicki</v>
      </c>
      <c r="H6707" s="193" t="str">
        <f t="shared" si="13091"/>
        <v>Voss, Bill</v>
      </c>
      <c r="I6707" s="193" t="str">
        <f t="shared" si="13091"/>
        <v>FA575</v>
      </c>
      <c r="J6707" s="193" t="str">
        <f t="shared" si="13091"/>
        <v>FIDELIS AV LLC</v>
      </c>
      <c r="K6707" s="193" t="str">
        <f t="shared" si="13091"/>
        <v>all</v>
      </c>
      <c r="L6707" s="193">
        <f t="shared" si="13091"/>
        <v>0</v>
      </c>
      <c r="M6707" s="193">
        <f t="shared" si="13091"/>
        <v>0</v>
      </c>
      <c r="N6707" s="193" t="str">
        <f t="shared" si="13000"/>
        <v>Technics Home Audio</v>
      </c>
      <c r="AA6707" s="193">
        <f t="shared" si="13013"/>
        <v>0</v>
      </c>
      <c r="AB6707" s="193" t="str">
        <f t="shared" ref="AB6707" si="13092">AB$239</f>
        <v>Voss, Bill</v>
      </c>
    </row>
    <row r="6708" spans="1:28" s="188" customFormat="1" ht="17.399999999999999">
      <c r="A6708" s="193" t="str">
        <f t="shared" si="13008"/>
        <v>Technics Home Audio</v>
      </c>
      <c r="B6708" s="193" t="str">
        <f t="shared" si="13009"/>
        <v>GA551Technics Home Audio</v>
      </c>
      <c r="C6708" s="193" t="str">
        <f t="shared" si="13010"/>
        <v>Technics Home AudioVoss, Bill</v>
      </c>
      <c r="D6708" s="193"/>
      <c r="E6708" s="193"/>
      <c r="F6708" s="193" t="str">
        <f t="shared" si="13011"/>
        <v>Technics Home AudioRichardson, Vicki</v>
      </c>
      <c r="G6708" s="193" t="str">
        <f t="shared" ref="G6708:M6708" si="13093">G$240</f>
        <v>Richardson, Vicki</v>
      </c>
      <c r="H6708" s="193" t="str">
        <f t="shared" si="13093"/>
        <v>Voss, Bill</v>
      </c>
      <c r="I6708" s="193" t="str">
        <f t="shared" si="13093"/>
        <v>GA551</v>
      </c>
      <c r="J6708" s="193" t="str">
        <f t="shared" si="13093"/>
        <v>GALEN CAROL AUDIO</v>
      </c>
      <c r="K6708" s="193" t="str">
        <f t="shared" si="13093"/>
        <v>all</v>
      </c>
      <c r="L6708" s="193">
        <f t="shared" si="13093"/>
        <v>0</v>
      </c>
      <c r="M6708" s="193">
        <f t="shared" si="13093"/>
        <v>0</v>
      </c>
      <c r="N6708" s="193" t="str">
        <f t="shared" si="13000"/>
        <v>Technics Home Audio</v>
      </c>
      <c r="AA6708" s="193">
        <f t="shared" si="13013"/>
        <v>0</v>
      </c>
      <c r="AB6708" s="193" t="str">
        <f t="shared" ref="AB6708" si="13094">AB$240</f>
        <v>Voss, Bill</v>
      </c>
    </row>
    <row r="6709" spans="1:28" s="188" customFormat="1" ht="17.399999999999999">
      <c r="A6709" s="193" t="str">
        <f t="shared" si="13008"/>
        <v>Technics Home Audio</v>
      </c>
      <c r="B6709" s="193" t="str">
        <f t="shared" si="13009"/>
        <v>GL323Technics Home Audio</v>
      </c>
      <c r="C6709" s="193" t="str">
        <f t="shared" si="13010"/>
        <v>Technics Home AudioVoss, Bill</v>
      </c>
      <c r="D6709" s="193"/>
      <c r="E6709" s="193"/>
      <c r="F6709" s="193" t="str">
        <f t="shared" si="13011"/>
        <v>Technics Home AudioRichardson, Vicki</v>
      </c>
      <c r="G6709" s="193" t="str">
        <f t="shared" ref="G6709:M6709" si="13095">G$241</f>
        <v>Richardson, Vicki</v>
      </c>
      <c r="H6709" s="193" t="str">
        <f t="shared" si="13095"/>
        <v>Voss, Bill</v>
      </c>
      <c r="I6709" s="193" t="str">
        <f t="shared" si="13095"/>
        <v>GL323</v>
      </c>
      <c r="J6709" s="193" t="str">
        <f t="shared" si="13095"/>
        <v>GLENN POORS AUDIO VIDEO</v>
      </c>
      <c r="K6709" s="193" t="str">
        <f t="shared" si="13095"/>
        <v>all</v>
      </c>
      <c r="L6709" s="193">
        <f t="shared" si="13095"/>
        <v>0</v>
      </c>
      <c r="M6709" s="193">
        <f t="shared" si="13095"/>
        <v>0</v>
      </c>
      <c r="N6709" s="193" t="str">
        <f t="shared" si="13000"/>
        <v>Technics Home Audio</v>
      </c>
      <c r="AA6709" s="193">
        <f t="shared" si="13013"/>
        <v>0</v>
      </c>
      <c r="AB6709" s="193" t="str">
        <f t="shared" ref="AB6709" si="13096">AB$241</f>
        <v>Voss, Bill</v>
      </c>
    </row>
    <row r="6710" spans="1:28" s="188" customFormat="1" ht="17.399999999999999">
      <c r="A6710" s="193" t="str">
        <f t="shared" si="13008"/>
        <v>Technics Home Audio</v>
      </c>
      <c r="B6710" s="193" t="str">
        <f t="shared" si="13009"/>
        <v>GU075Technics Home Audio</v>
      </c>
      <c r="C6710" s="193" t="str">
        <f t="shared" si="13010"/>
        <v>Technics Home AudioVoss, Bill</v>
      </c>
      <c r="D6710" s="193"/>
      <c r="E6710" s="193"/>
      <c r="F6710" s="193" t="str">
        <f t="shared" si="13011"/>
        <v>Technics Home AudioRichardson, Vicki</v>
      </c>
      <c r="G6710" s="193" t="str">
        <f t="shared" ref="G6710:M6710" si="13097">G$242</f>
        <v>Richardson, Vicki</v>
      </c>
      <c r="H6710" s="193" t="str">
        <f t="shared" si="13097"/>
        <v>Voss, Bill</v>
      </c>
      <c r="I6710" s="193" t="str">
        <f t="shared" si="13097"/>
        <v>GU075</v>
      </c>
      <c r="J6710" s="193" t="str">
        <f t="shared" si="13097"/>
        <v>GUITAR CENTER INC</v>
      </c>
      <c r="K6710" s="193" t="str">
        <f t="shared" si="13097"/>
        <v>all</v>
      </c>
      <c r="L6710" s="193">
        <f t="shared" si="13097"/>
        <v>0</v>
      </c>
      <c r="M6710" s="193">
        <f t="shared" si="13097"/>
        <v>0</v>
      </c>
      <c r="N6710" s="193" t="str">
        <f t="shared" si="13000"/>
        <v>Technics Home Audio</v>
      </c>
      <c r="AA6710" s="193">
        <f t="shared" si="13013"/>
        <v>0</v>
      </c>
      <c r="AB6710" s="193" t="str">
        <f t="shared" ref="AB6710" si="13098">AB$242</f>
        <v>Voss, Bill</v>
      </c>
    </row>
    <row r="6711" spans="1:28" s="188" customFormat="1" ht="17.399999999999999">
      <c r="A6711" s="193" t="str">
        <f t="shared" si="13008"/>
        <v>Technics Home Audio</v>
      </c>
      <c r="B6711" s="193" t="str">
        <f t="shared" si="13009"/>
        <v>HA431Technics Home Audio</v>
      </c>
      <c r="C6711" s="193" t="str">
        <f t="shared" si="13010"/>
        <v>Technics Home AudioVoss, Bill</v>
      </c>
      <c r="D6711" s="193"/>
      <c r="E6711" s="193"/>
      <c r="F6711" s="193" t="str">
        <f t="shared" si="13011"/>
        <v>Technics Home AudioRichardson, Vicki</v>
      </c>
      <c r="G6711" s="193" t="str">
        <f t="shared" ref="G6711:M6711" si="13099">G$243</f>
        <v>Richardson, Vicki</v>
      </c>
      <c r="H6711" s="193" t="str">
        <f t="shared" si="13099"/>
        <v>Voss, Bill</v>
      </c>
      <c r="I6711" s="193" t="str">
        <f t="shared" si="13099"/>
        <v>HA431</v>
      </c>
      <c r="J6711" s="193" t="str">
        <f t="shared" si="13099"/>
        <v>HARWILL RESOURCES DEVELOPMENTS CORP.</v>
      </c>
      <c r="K6711" s="193" t="str">
        <f t="shared" si="13099"/>
        <v>all</v>
      </c>
      <c r="L6711" s="193">
        <f t="shared" si="13099"/>
        <v>0</v>
      </c>
      <c r="M6711" s="193">
        <f t="shared" si="13099"/>
        <v>0</v>
      </c>
      <c r="N6711" s="193" t="str">
        <f t="shared" si="13000"/>
        <v>Technics Home Audio</v>
      </c>
      <c r="AA6711" s="193">
        <f t="shared" si="13013"/>
        <v>0</v>
      </c>
      <c r="AB6711" s="193" t="str">
        <f t="shared" ref="AB6711" si="13100">AB$243</f>
        <v>Voss, Bill</v>
      </c>
    </row>
    <row r="6712" spans="1:28" s="188" customFormat="1" ht="17.399999999999999">
      <c r="A6712" s="193" t="str">
        <f t="shared" si="13008"/>
        <v>Technics Home Audio</v>
      </c>
      <c r="B6712" s="193" t="str">
        <f t="shared" si="13009"/>
        <v>HD010Technics Home Audio</v>
      </c>
      <c r="C6712" s="193" t="str">
        <f t="shared" si="13010"/>
        <v>Technics Home AudioVoss, Bill</v>
      </c>
      <c r="D6712" s="193"/>
      <c r="E6712" s="193"/>
      <c r="F6712" s="193" t="str">
        <f t="shared" si="13011"/>
        <v>Technics Home AudioRichardson, Vicki</v>
      </c>
      <c r="G6712" s="193" t="str">
        <f t="shared" ref="G6712:M6712" si="13101">G$244</f>
        <v>Richardson, Vicki</v>
      </c>
      <c r="H6712" s="193" t="str">
        <f t="shared" si="13101"/>
        <v>Voss, Bill</v>
      </c>
      <c r="I6712" s="193" t="str">
        <f t="shared" si="13101"/>
        <v>HD010</v>
      </c>
      <c r="J6712" s="193" t="str">
        <f t="shared" si="13101"/>
        <v>HD SYSTEMZ, INC</v>
      </c>
      <c r="K6712" s="193" t="str">
        <f t="shared" si="13101"/>
        <v>all</v>
      </c>
      <c r="L6712" s="193">
        <f t="shared" si="13101"/>
        <v>0</v>
      </c>
      <c r="M6712" s="193">
        <f t="shared" si="13101"/>
        <v>0</v>
      </c>
      <c r="N6712" s="193" t="str">
        <f t="shared" si="13000"/>
        <v>Technics Home Audio</v>
      </c>
      <c r="AA6712" s="193">
        <f t="shared" si="13013"/>
        <v>0</v>
      </c>
      <c r="AB6712" s="193" t="str">
        <f t="shared" ref="AB6712" si="13102">AB$244</f>
        <v>Voss, Bill</v>
      </c>
    </row>
    <row r="6713" spans="1:28" s="188" customFormat="1" ht="17.399999999999999">
      <c r="A6713" s="193" t="str">
        <f t="shared" si="13008"/>
        <v>Technics Home Audio</v>
      </c>
      <c r="B6713" s="193" t="str">
        <f t="shared" si="13009"/>
        <v>HI126Technics Home Audio</v>
      </c>
      <c r="C6713" s="193" t="str">
        <f t="shared" si="13010"/>
        <v>Technics Home AudioVoss, Bill</v>
      </c>
      <c r="D6713" s="193"/>
      <c r="E6713" s="193"/>
      <c r="F6713" s="193" t="str">
        <f t="shared" si="13011"/>
        <v>Technics Home AudioRichardson, Vicki</v>
      </c>
      <c r="G6713" s="193" t="str">
        <f t="shared" ref="G6713:M6713" si="13103">G$245</f>
        <v>Richardson, Vicki</v>
      </c>
      <c r="H6713" s="193" t="str">
        <f t="shared" si="13103"/>
        <v>Voss, Bill</v>
      </c>
      <c r="I6713" s="193" t="str">
        <f t="shared" si="13103"/>
        <v>HI126</v>
      </c>
      <c r="J6713" s="193" t="str">
        <f t="shared" si="13103"/>
        <v>HI-FI HEAVEN, INC</v>
      </c>
      <c r="K6713" s="193" t="str">
        <f t="shared" si="13103"/>
        <v>all</v>
      </c>
      <c r="L6713" s="193">
        <f t="shared" si="13103"/>
        <v>0</v>
      </c>
      <c r="M6713" s="193">
        <f t="shared" si="13103"/>
        <v>0</v>
      </c>
      <c r="N6713" s="193" t="str">
        <f t="shared" si="13000"/>
        <v>Technics Home Audio</v>
      </c>
      <c r="AA6713" s="193">
        <f t="shared" si="13013"/>
        <v>0</v>
      </c>
      <c r="AB6713" s="193" t="str">
        <f t="shared" ref="AB6713" si="13104">AB$245</f>
        <v>Voss, Bill</v>
      </c>
    </row>
    <row r="6714" spans="1:28" s="188" customFormat="1" ht="17.399999999999999">
      <c r="A6714" s="193" t="str">
        <f t="shared" si="13008"/>
        <v>Technics Home Audio</v>
      </c>
      <c r="B6714" s="193" t="str">
        <f t="shared" si="13009"/>
        <v>HI406Technics Home Audio</v>
      </c>
      <c r="C6714" s="193" t="str">
        <f t="shared" si="13010"/>
        <v>Technics Home AudioVoss, Bill</v>
      </c>
      <c r="D6714" s="193"/>
      <c r="E6714" s="193"/>
      <c r="F6714" s="193" t="str">
        <f t="shared" si="13011"/>
        <v>Technics Home AudioRichardson, Vicki</v>
      </c>
      <c r="G6714" s="193" t="str">
        <f t="shared" ref="G6714:M6714" si="13105">G$246</f>
        <v>Richardson, Vicki</v>
      </c>
      <c r="H6714" s="193" t="str">
        <f t="shared" si="13105"/>
        <v>Voss, Bill</v>
      </c>
      <c r="I6714" s="193" t="str">
        <f t="shared" si="13105"/>
        <v>HI406</v>
      </c>
      <c r="J6714" s="193" t="str">
        <f t="shared" si="13105"/>
        <v>HI-END THEATER &amp; AUDIO</v>
      </c>
      <c r="K6714" s="193" t="str">
        <f t="shared" si="13105"/>
        <v>all</v>
      </c>
      <c r="L6714" s="193">
        <f t="shared" si="13105"/>
        <v>0</v>
      </c>
      <c r="M6714" s="193">
        <f t="shared" si="13105"/>
        <v>0</v>
      </c>
      <c r="N6714" s="193" t="str">
        <f t="shared" si="13000"/>
        <v>Technics Home Audio</v>
      </c>
      <c r="AA6714" s="193">
        <f t="shared" si="13013"/>
        <v>0</v>
      </c>
      <c r="AB6714" s="193" t="str">
        <f t="shared" ref="AB6714" si="13106">AB$246</f>
        <v>Voss, Bill</v>
      </c>
    </row>
    <row r="6715" spans="1:28" s="188" customFormat="1" ht="17.399999999999999">
      <c r="A6715" s="193" t="str">
        <f t="shared" si="13008"/>
        <v>Technics Home Audio</v>
      </c>
      <c r="B6715" s="193" t="str">
        <f t="shared" si="13009"/>
        <v>HI598Technics Home Audio</v>
      </c>
      <c r="C6715" s="193" t="str">
        <f t="shared" si="13010"/>
        <v>Technics Home AudioVoss, Bill</v>
      </c>
      <c r="D6715" s="193"/>
      <c r="E6715" s="193"/>
      <c r="F6715" s="193" t="str">
        <f t="shared" si="13011"/>
        <v>Technics Home AudioRichardson, Vicki</v>
      </c>
      <c r="G6715" s="193" t="str">
        <f t="shared" ref="G6715:M6715" si="13107">G$247</f>
        <v>Richardson, Vicki</v>
      </c>
      <c r="H6715" s="193" t="str">
        <f t="shared" si="13107"/>
        <v>Voss, Bill</v>
      </c>
      <c r="I6715" s="193" t="str">
        <f t="shared" si="13107"/>
        <v>HI598</v>
      </c>
      <c r="J6715" s="193" t="str">
        <f t="shared" si="13107"/>
        <v>HI-FI SALES CO.</v>
      </c>
      <c r="K6715" s="193" t="str">
        <f t="shared" si="13107"/>
        <v>all</v>
      </c>
      <c r="L6715" s="193">
        <f t="shared" si="13107"/>
        <v>0</v>
      </c>
      <c r="M6715" s="193">
        <f t="shared" si="13107"/>
        <v>0</v>
      </c>
      <c r="N6715" s="193" t="str">
        <f t="shared" si="13000"/>
        <v>Technics Home Audio</v>
      </c>
      <c r="AA6715" s="193">
        <f t="shared" si="13013"/>
        <v>0</v>
      </c>
      <c r="AB6715" s="193" t="str">
        <f t="shared" ref="AB6715" si="13108">AB$247</f>
        <v>Voss, Bill</v>
      </c>
    </row>
    <row r="6716" spans="1:28" s="188" customFormat="1" ht="17.399999999999999">
      <c r="A6716" s="193" t="str">
        <f t="shared" si="13008"/>
        <v>Technics Home Audio</v>
      </c>
      <c r="B6716" s="193" t="str">
        <f t="shared" si="13009"/>
        <v>HO005Technics Home Audio</v>
      </c>
      <c r="C6716" s="193" t="str">
        <f t="shared" si="13010"/>
        <v>Technics Home AudioVoss, Bill</v>
      </c>
      <c r="D6716" s="193"/>
      <c r="E6716" s="193"/>
      <c r="F6716" s="193" t="str">
        <f t="shared" si="13011"/>
        <v>Technics Home AudioRichardson, Vicki</v>
      </c>
      <c r="G6716" s="193" t="str">
        <f t="shared" ref="G6716:M6716" si="13109">G$248</f>
        <v>Richardson, Vicki</v>
      </c>
      <c r="H6716" s="193" t="str">
        <f t="shared" si="13109"/>
        <v>Voss, Bill</v>
      </c>
      <c r="I6716" s="193" t="str">
        <f t="shared" si="13109"/>
        <v>HO005</v>
      </c>
      <c r="J6716" s="193" t="str">
        <f t="shared" si="13109"/>
        <v>HOME APPLIANCE MART</v>
      </c>
      <c r="K6716" s="193" t="str">
        <f t="shared" si="13109"/>
        <v>all</v>
      </c>
      <c r="L6716" s="193">
        <f t="shared" si="13109"/>
        <v>0</v>
      </c>
      <c r="M6716" s="193">
        <f t="shared" si="13109"/>
        <v>0</v>
      </c>
      <c r="N6716" s="193" t="str">
        <f t="shared" si="13000"/>
        <v>Technics Home Audio</v>
      </c>
      <c r="AA6716" s="193">
        <f t="shared" si="13013"/>
        <v>0</v>
      </c>
      <c r="AB6716" s="193" t="str">
        <f t="shared" ref="AB6716" si="13110">AB$248</f>
        <v>Voss, Bill</v>
      </c>
    </row>
    <row r="6717" spans="1:28" s="188" customFormat="1" ht="17.399999999999999">
      <c r="A6717" s="193" t="str">
        <f t="shared" si="13008"/>
        <v>Technics Home Audio</v>
      </c>
      <c r="B6717" s="193" t="str">
        <f t="shared" si="13009"/>
        <v>IN048Technics Home Audio</v>
      </c>
      <c r="C6717" s="193" t="str">
        <f t="shared" si="13010"/>
        <v>Technics Home AudioVoss, Bill</v>
      </c>
      <c r="D6717" s="193"/>
      <c r="E6717" s="193"/>
      <c r="F6717" s="193" t="str">
        <f t="shared" si="13011"/>
        <v>Technics Home AudioRichardson, Vicki</v>
      </c>
      <c r="G6717" s="193" t="str">
        <f t="shared" ref="G6717:M6717" si="13111">G$249</f>
        <v>Richardson, Vicki</v>
      </c>
      <c r="H6717" s="193" t="str">
        <f t="shared" si="13111"/>
        <v>Voss, Bill</v>
      </c>
      <c r="I6717" s="193" t="str">
        <f t="shared" si="13111"/>
        <v>IN048</v>
      </c>
      <c r="J6717" s="193" t="str">
        <f t="shared" si="13111"/>
        <v>INTERSECKT CORPORATION</v>
      </c>
      <c r="K6717" s="193" t="str">
        <f t="shared" si="13111"/>
        <v>all</v>
      </c>
      <c r="L6717" s="193">
        <f t="shared" si="13111"/>
        <v>0</v>
      </c>
      <c r="M6717" s="193">
        <f t="shared" si="13111"/>
        <v>0</v>
      </c>
      <c r="N6717" s="193" t="str">
        <f t="shared" si="13000"/>
        <v>Technics Home Audio</v>
      </c>
      <c r="AA6717" s="193">
        <f t="shared" si="13013"/>
        <v>0</v>
      </c>
      <c r="AB6717" s="193" t="str">
        <f t="shared" ref="AB6717" si="13112">AB$249</f>
        <v>Voss, Bill</v>
      </c>
    </row>
    <row r="6718" spans="1:28" s="188" customFormat="1" ht="17.399999999999999">
      <c r="A6718" s="193" t="str">
        <f t="shared" si="13008"/>
        <v>Technics Home Audio</v>
      </c>
      <c r="B6718" s="193" t="str">
        <f t="shared" si="13009"/>
        <v>MU491Technics Home Audio</v>
      </c>
      <c r="C6718" s="193" t="str">
        <f t="shared" si="13010"/>
        <v>Technics Home AudioVoss, Bill</v>
      </c>
      <c r="D6718" s="193"/>
      <c r="E6718" s="193"/>
      <c r="F6718" s="193" t="str">
        <f t="shared" si="13011"/>
        <v>Technics Home AudioRichardson, Vicki</v>
      </c>
      <c r="G6718" s="193" t="str">
        <f t="shared" ref="G6718:M6718" si="13113">G$250</f>
        <v>Richardson, Vicki</v>
      </c>
      <c r="H6718" s="193" t="str">
        <f t="shared" si="13113"/>
        <v>Voss, Bill</v>
      </c>
      <c r="I6718" s="193" t="str">
        <f t="shared" si="13113"/>
        <v>MU491</v>
      </c>
      <c r="J6718" s="193" t="str">
        <f t="shared" si="13113"/>
        <v>MUSEUM OF MODERN ART</v>
      </c>
      <c r="K6718" s="193" t="str">
        <f t="shared" si="13113"/>
        <v>all</v>
      </c>
      <c r="L6718" s="193">
        <f t="shared" si="13113"/>
        <v>0</v>
      </c>
      <c r="M6718" s="193">
        <f t="shared" si="13113"/>
        <v>0</v>
      </c>
      <c r="N6718" s="193" t="str">
        <f t="shared" si="13000"/>
        <v>Technics Home Audio</v>
      </c>
      <c r="AA6718" s="193">
        <f t="shared" si="13013"/>
        <v>0</v>
      </c>
      <c r="AB6718" s="193" t="str">
        <f t="shared" ref="AB6718" si="13114">AB$250</f>
        <v>Voss, Bill</v>
      </c>
    </row>
    <row r="6719" spans="1:28" s="188" customFormat="1" ht="17.399999999999999">
      <c r="A6719" s="193" t="str">
        <f t="shared" si="13008"/>
        <v>Technics Home Audio</v>
      </c>
      <c r="B6719" s="193" t="str">
        <f t="shared" si="13009"/>
        <v>NO471Technics Home Audio</v>
      </c>
      <c r="C6719" s="193" t="str">
        <f t="shared" si="13010"/>
        <v>Technics Home AudioVoss, Bill</v>
      </c>
      <c r="D6719" s="193"/>
      <c r="E6719" s="193"/>
      <c r="F6719" s="193" t="str">
        <f t="shared" si="13011"/>
        <v>Technics Home AudioRichardson, Vicki</v>
      </c>
      <c r="G6719" s="193" t="str">
        <f t="shared" ref="G6719:M6719" si="13115">G$251</f>
        <v>Richardson, Vicki</v>
      </c>
      <c r="H6719" s="193" t="str">
        <f t="shared" si="13115"/>
        <v>Voss, Bill</v>
      </c>
      <c r="I6719" s="193" t="str">
        <f t="shared" si="13115"/>
        <v>NO471</v>
      </c>
      <c r="J6719" s="193" t="str">
        <f t="shared" si="13115"/>
        <v>NORTHCOAST AUDIO</v>
      </c>
      <c r="K6719" s="193" t="str">
        <f t="shared" si="13115"/>
        <v>all</v>
      </c>
      <c r="L6719" s="193">
        <f t="shared" si="13115"/>
        <v>0</v>
      </c>
      <c r="M6719" s="193">
        <f t="shared" si="13115"/>
        <v>0</v>
      </c>
      <c r="N6719" s="193" t="str">
        <f t="shared" si="13000"/>
        <v>Technics Home Audio</v>
      </c>
      <c r="AA6719" s="193">
        <f t="shared" si="13013"/>
        <v>0</v>
      </c>
      <c r="AB6719" s="193" t="str">
        <f t="shared" ref="AB6719" si="13116">AB$251</f>
        <v>Voss, Bill</v>
      </c>
    </row>
    <row r="6720" spans="1:28" s="188" customFormat="1" ht="17.399999999999999">
      <c r="A6720" s="193" t="str">
        <f t="shared" si="13008"/>
        <v>Technics Home Audio</v>
      </c>
      <c r="B6720" s="193" t="str">
        <f t="shared" si="13009"/>
        <v>SP581Technics Home Audio</v>
      </c>
      <c r="C6720" s="193" t="str">
        <f t="shared" si="13010"/>
        <v>Technics Home AudioVoss, Bill</v>
      </c>
      <c r="D6720" s="193"/>
      <c r="E6720" s="193"/>
      <c r="F6720" s="193" t="str">
        <f t="shared" si="13011"/>
        <v>Technics Home AudioRichardson, Vicki</v>
      </c>
      <c r="G6720" s="193" t="str">
        <f t="shared" ref="G6720:M6720" si="13117">G$252</f>
        <v>Richardson, Vicki</v>
      </c>
      <c r="H6720" s="193" t="str">
        <f t="shared" si="13117"/>
        <v>Voss, Bill</v>
      </c>
      <c r="I6720" s="193" t="str">
        <f t="shared" si="13117"/>
        <v>SP581</v>
      </c>
      <c r="J6720" s="193" t="str">
        <f t="shared" si="13117"/>
        <v>SPEAKER SHOP INC.</v>
      </c>
      <c r="K6720" s="193" t="str">
        <f t="shared" si="13117"/>
        <v>all</v>
      </c>
      <c r="L6720" s="193">
        <f t="shared" si="13117"/>
        <v>0</v>
      </c>
      <c r="M6720" s="193">
        <f t="shared" si="13117"/>
        <v>0</v>
      </c>
      <c r="N6720" s="193" t="str">
        <f t="shared" si="13000"/>
        <v>Technics Home Audio</v>
      </c>
      <c r="AA6720" s="193">
        <f t="shared" si="13013"/>
        <v>0</v>
      </c>
      <c r="AB6720" s="193" t="str">
        <f t="shared" ref="AB6720" si="13118">AB$252</f>
        <v>Voss, Bill</v>
      </c>
    </row>
    <row r="6721" spans="1:28" s="188" customFormat="1" ht="17.399999999999999">
      <c r="A6721" s="193" t="str">
        <f t="shared" si="13008"/>
        <v>Technics Home Audio</v>
      </c>
      <c r="B6721" s="193" t="str">
        <f t="shared" si="13009"/>
        <v>SU132Technics Home Audio</v>
      </c>
      <c r="C6721" s="193" t="str">
        <f t="shared" si="13010"/>
        <v>Technics Home AudioVoss, Bill</v>
      </c>
      <c r="D6721" s="193"/>
      <c r="E6721" s="193"/>
      <c r="F6721" s="193" t="str">
        <f t="shared" si="13011"/>
        <v>Technics Home AudioRichardson, Vicki</v>
      </c>
      <c r="G6721" s="193" t="str">
        <f t="shared" ref="G6721:M6721" si="13119">G$253</f>
        <v>Richardson, Vicki</v>
      </c>
      <c r="H6721" s="193" t="str">
        <f t="shared" si="13119"/>
        <v>Voss, Bill</v>
      </c>
      <c r="I6721" s="193" t="str">
        <f t="shared" si="13119"/>
        <v>SU132</v>
      </c>
      <c r="J6721" s="193" t="str">
        <f t="shared" si="13119"/>
        <v>SUNNY COMPONENTS</v>
      </c>
      <c r="K6721" s="193" t="str">
        <f t="shared" si="13119"/>
        <v>all</v>
      </c>
      <c r="L6721" s="193">
        <f t="shared" si="13119"/>
        <v>0</v>
      </c>
      <c r="M6721" s="193">
        <f t="shared" si="13119"/>
        <v>0</v>
      </c>
      <c r="N6721" s="193" t="str">
        <f t="shared" si="13000"/>
        <v>Technics Home Audio</v>
      </c>
      <c r="AA6721" s="193">
        <f t="shared" si="13013"/>
        <v>0</v>
      </c>
      <c r="AB6721" s="193" t="str">
        <f t="shared" ref="AB6721" si="13120">AB$253</f>
        <v>Voss, Bill</v>
      </c>
    </row>
    <row r="6722" spans="1:28" s="188" customFormat="1" ht="17.399999999999999">
      <c r="A6722" s="193" t="str">
        <f t="shared" si="13008"/>
        <v>Technics Home Audio</v>
      </c>
      <c r="B6722" s="193" t="str">
        <f t="shared" si="13009"/>
        <v>SW422Technics Home Audio</v>
      </c>
      <c r="C6722" s="193" t="str">
        <f t="shared" si="13010"/>
        <v>Technics Home AudioVoss, Bill</v>
      </c>
      <c r="D6722" s="193"/>
      <c r="E6722" s="193"/>
      <c r="F6722" s="193" t="str">
        <f t="shared" si="13011"/>
        <v>Technics Home AudioRichardson, Vicki</v>
      </c>
      <c r="G6722" s="193" t="str">
        <f t="shared" ref="G6722:M6722" si="13121">G$254</f>
        <v>Richardson, Vicki</v>
      </c>
      <c r="H6722" s="193" t="str">
        <f t="shared" si="13121"/>
        <v>Voss, Bill</v>
      </c>
      <c r="I6722" s="193" t="str">
        <f t="shared" si="13121"/>
        <v>SW422</v>
      </c>
      <c r="J6722" s="193" t="str">
        <f t="shared" si="13121"/>
        <v>SWEET SPOT AUDIO &amp; RECORDS</v>
      </c>
      <c r="K6722" s="193" t="str">
        <f t="shared" si="13121"/>
        <v>all</v>
      </c>
      <c r="L6722" s="193">
        <f t="shared" si="13121"/>
        <v>0</v>
      </c>
      <c r="M6722" s="193">
        <f t="shared" si="13121"/>
        <v>0</v>
      </c>
      <c r="N6722" s="193" t="str">
        <f t="shared" si="13000"/>
        <v>Technics Home Audio</v>
      </c>
      <c r="AA6722" s="193">
        <f t="shared" si="13013"/>
        <v>0</v>
      </c>
      <c r="AB6722" s="193" t="str">
        <f t="shared" ref="AB6722" si="13122">AB$254</f>
        <v>Voss, Bill</v>
      </c>
    </row>
    <row r="6723" spans="1:28" s="188" customFormat="1" ht="17.399999999999999">
      <c r="A6723" s="193" t="str">
        <f t="shared" si="13008"/>
        <v>Technics Home Audio</v>
      </c>
      <c r="B6723" s="193" t="str">
        <f t="shared" si="13009"/>
        <v>VA256Technics Home Audio</v>
      </c>
      <c r="C6723" s="193" t="str">
        <f t="shared" si="13010"/>
        <v>Technics Home AudioVoss, Bill</v>
      </c>
      <c r="D6723" s="193"/>
      <c r="E6723" s="193"/>
      <c r="F6723" s="193" t="str">
        <f t="shared" si="13011"/>
        <v>Technics Home AudioRichardson, Vicki</v>
      </c>
      <c r="G6723" s="193" t="str">
        <f t="shared" ref="G6723:M6723" si="13123">G$255</f>
        <v>Richardson, Vicki</v>
      </c>
      <c r="H6723" s="193" t="str">
        <f t="shared" si="13123"/>
        <v>Voss, Bill</v>
      </c>
      <c r="I6723" s="193" t="str">
        <f t="shared" si="13123"/>
        <v>VA256</v>
      </c>
      <c r="J6723" s="193" t="str">
        <f t="shared" si="13123"/>
        <v>VIVA HIFI LIMITED</v>
      </c>
      <c r="K6723" s="193" t="str">
        <f t="shared" si="13123"/>
        <v>all</v>
      </c>
      <c r="L6723" s="193">
        <f t="shared" si="13123"/>
        <v>0</v>
      </c>
      <c r="M6723" s="193">
        <f t="shared" si="13123"/>
        <v>0</v>
      </c>
      <c r="N6723" s="193" t="str">
        <f t="shared" si="13000"/>
        <v>Technics Home Audio</v>
      </c>
      <c r="AA6723" s="193">
        <f t="shared" si="13013"/>
        <v>0</v>
      </c>
      <c r="AB6723" s="193" t="str">
        <f t="shared" ref="AB6723" si="13124">AB$255</f>
        <v>Voss, Bill</v>
      </c>
    </row>
    <row r="6724" spans="1:28" s="188" customFormat="1" ht="17.399999999999999">
      <c r="A6724" s="193" t="str">
        <f t="shared" si="13008"/>
        <v>Technics Home Audio</v>
      </c>
      <c r="B6724" s="193" t="str">
        <f t="shared" si="13009"/>
        <v>VA671Technics Home Audio</v>
      </c>
      <c r="C6724" s="193" t="str">
        <f t="shared" si="13010"/>
        <v>Technics Home AudioVoss, Bill</v>
      </c>
      <c r="D6724" s="193"/>
      <c r="E6724" s="193"/>
      <c r="F6724" s="193" t="str">
        <f t="shared" si="13011"/>
        <v>Technics Home AudioRichardson, Vicki</v>
      </c>
      <c r="G6724" s="193" t="str">
        <f t="shared" ref="G6724:M6724" si="13125">G$256</f>
        <v>Richardson, Vicki</v>
      </c>
      <c r="H6724" s="193" t="str">
        <f t="shared" si="13125"/>
        <v>Voss, Bill</v>
      </c>
      <c r="I6724" s="193" t="str">
        <f t="shared" si="13125"/>
        <v>VA671</v>
      </c>
      <c r="J6724" s="193" t="str">
        <f t="shared" si="13125"/>
        <v>VALUE ELECTRONICS.COM INC</v>
      </c>
      <c r="K6724" s="193" t="str">
        <f t="shared" si="13125"/>
        <v>all</v>
      </c>
      <c r="L6724" s="193">
        <f t="shared" si="13125"/>
        <v>0</v>
      </c>
      <c r="M6724" s="193">
        <f t="shared" si="13125"/>
        <v>0</v>
      </c>
      <c r="N6724" s="193" t="str">
        <f t="shared" si="13000"/>
        <v>Technics Home Audio</v>
      </c>
      <c r="AA6724" s="193">
        <f t="shared" si="13013"/>
        <v>0</v>
      </c>
      <c r="AB6724" s="193" t="str">
        <f t="shared" ref="AB6724" si="13126">AB$256</f>
        <v>Voss, Bill</v>
      </c>
    </row>
    <row r="6725" spans="1:28" s="188" customFormat="1" ht="17.399999999999999">
      <c r="A6725" s="193" t="str">
        <f t="shared" si="13008"/>
        <v>Technics Home Audio</v>
      </c>
      <c r="B6725" s="193" t="str">
        <f t="shared" si="13009"/>
        <v>OM118Technics Home Audio</v>
      </c>
      <c r="C6725" s="193" t="str">
        <f t="shared" si="13010"/>
        <v>Technics Home AudioVoss, Bill</v>
      </c>
      <c r="D6725" s="193"/>
      <c r="E6725" s="193"/>
      <c r="F6725" s="193" t="str">
        <f t="shared" si="13011"/>
        <v>Technics Home AudioRichardson, Vicki</v>
      </c>
      <c r="G6725" s="193" t="str">
        <f t="shared" ref="G6725:M6725" si="13127">G$257</f>
        <v>Richardson, Vicki</v>
      </c>
      <c r="H6725" s="193" t="str">
        <f t="shared" si="13127"/>
        <v>Voss, Bill</v>
      </c>
      <c r="I6725" s="193" t="str">
        <f t="shared" si="13127"/>
        <v>OM118</v>
      </c>
      <c r="J6725" s="193" t="str">
        <f t="shared" si="13127"/>
        <v>OMA / OSWALD MILLS AUDIO</v>
      </c>
      <c r="K6725" s="193" t="str">
        <f t="shared" si="13127"/>
        <v>all</v>
      </c>
      <c r="L6725" s="193">
        <f t="shared" si="13127"/>
        <v>0</v>
      </c>
      <c r="M6725" s="193">
        <f t="shared" si="13127"/>
        <v>0</v>
      </c>
      <c r="N6725" s="193" t="str">
        <f t="shared" si="13000"/>
        <v>Technics Home Audio</v>
      </c>
      <c r="AA6725" s="193">
        <f t="shared" si="13013"/>
        <v>0</v>
      </c>
      <c r="AB6725" s="193">
        <f t="shared" ref="AB6725" si="13128">AB$257</f>
        <v>0</v>
      </c>
    </row>
    <row r="6726" spans="1:28" s="188" customFormat="1" ht="17.399999999999999">
      <c r="A6726" s="193" t="str">
        <f t="shared" si="13008"/>
        <v>Technics Home Audio</v>
      </c>
      <c r="B6726" s="193" t="str">
        <f t="shared" si="13009"/>
        <v>0Technics Home Audio</v>
      </c>
      <c r="C6726" s="193" t="str">
        <f t="shared" si="13010"/>
        <v>Technics Home Audio0</v>
      </c>
      <c r="D6726" s="193"/>
      <c r="E6726" s="193"/>
      <c r="F6726" s="193" t="str">
        <f t="shared" si="13011"/>
        <v>Technics Home Audio0</v>
      </c>
      <c r="G6726" s="193">
        <f t="shared" ref="G6726:M6726" si="13129">G$258</f>
        <v>0</v>
      </c>
      <c r="H6726" s="193">
        <f t="shared" si="13129"/>
        <v>0</v>
      </c>
      <c r="I6726" s="193">
        <f t="shared" si="13129"/>
        <v>0</v>
      </c>
      <c r="J6726" s="193">
        <f t="shared" si="13129"/>
        <v>0</v>
      </c>
      <c r="K6726" s="193">
        <f t="shared" si="13129"/>
        <v>0</v>
      </c>
      <c r="L6726" s="193">
        <f t="shared" si="13129"/>
        <v>0</v>
      </c>
      <c r="M6726" s="193">
        <f t="shared" si="13129"/>
        <v>0</v>
      </c>
      <c r="N6726" s="193" t="str">
        <f t="shared" si="13000"/>
        <v>Technics Home Audio</v>
      </c>
      <c r="AA6726" s="193">
        <f t="shared" si="13013"/>
        <v>0</v>
      </c>
      <c r="AB6726" s="193">
        <f t="shared" ref="AB6726" si="13130">AB$258</f>
        <v>0</v>
      </c>
    </row>
    <row r="6727" spans="1:28" s="188" customFormat="1" ht="17.399999999999999">
      <c r="A6727" s="193" t="str">
        <f t="shared" si="13008"/>
        <v>Technics Home Audio</v>
      </c>
      <c r="B6727" s="193" t="str">
        <f t="shared" si="13009"/>
        <v>0Technics Home Audio</v>
      </c>
      <c r="C6727" s="193" t="str">
        <f t="shared" si="13010"/>
        <v>Technics Home Audio0</v>
      </c>
      <c r="D6727" s="193"/>
      <c r="E6727" s="193"/>
      <c r="F6727" s="193" t="str">
        <f t="shared" si="13011"/>
        <v>Technics Home Audio0</v>
      </c>
      <c r="G6727" s="193">
        <f t="shared" ref="G6727:M6727" si="13131">G$259</f>
        <v>0</v>
      </c>
      <c r="H6727" s="193">
        <f t="shared" si="13131"/>
        <v>0</v>
      </c>
      <c r="I6727" s="193">
        <f t="shared" si="13131"/>
        <v>0</v>
      </c>
      <c r="J6727" s="193">
        <f t="shared" si="13131"/>
        <v>0</v>
      </c>
      <c r="K6727" s="193">
        <f t="shared" si="13131"/>
        <v>0</v>
      </c>
      <c r="L6727" s="193">
        <f t="shared" si="13131"/>
        <v>0</v>
      </c>
      <c r="M6727" s="193">
        <f t="shared" si="13131"/>
        <v>0</v>
      </c>
      <c r="N6727" s="193" t="str">
        <f t="shared" si="13000"/>
        <v>Technics Home Audio</v>
      </c>
      <c r="AA6727" s="193">
        <f t="shared" si="13013"/>
        <v>0</v>
      </c>
      <c r="AB6727" s="193">
        <f t="shared" ref="AB6727" si="13132">AB$259</f>
        <v>0</v>
      </c>
    </row>
    <row r="6728" spans="1:28" s="188" customFormat="1" ht="17.399999999999999">
      <c r="A6728" s="193" t="str">
        <f t="shared" si="13008"/>
        <v>Technics Home Audio</v>
      </c>
      <c r="B6728" s="193" t="str">
        <f t="shared" si="13009"/>
        <v>0Technics Home Audio</v>
      </c>
      <c r="C6728" s="193" t="str">
        <f t="shared" si="13010"/>
        <v>Technics Home Audio0</v>
      </c>
      <c r="D6728" s="193"/>
      <c r="E6728" s="193"/>
      <c r="F6728" s="193" t="str">
        <f t="shared" si="13011"/>
        <v>Technics Home Audio0</v>
      </c>
      <c r="G6728" s="193">
        <f t="shared" ref="G6728:M6728" si="13133">G$260</f>
        <v>0</v>
      </c>
      <c r="H6728" s="193">
        <f t="shared" si="13133"/>
        <v>0</v>
      </c>
      <c r="I6728" s="193">
        <f t="shared" si="13133"/>
        <v>0</v>
      </c>
      <c r="J6728" s="193">
        <f t="shared" si="13133"/>
        <v>0</v>
      </c>
      <c r="K6728" s="193">
        <f t="shared" si="13133"/>
        <v>0</v>
      </c>
      <c r="L6728" s="193">
        <f t="shared" si="13133"/>
        <v>0</v>
      </c>
      <c r="M6728" s="193">
        <f t="shared" si="13133"/>
        <v>0</v>
      </c>
      <c r="N6728" s="193" t="str">
        <f t="shared" ref="N6728:N6791" si="13134">A6728</f>
        <v>Technics Home Audio</v>
      </c>
      <c r="AA6728" s="193">
        <f t="shared" si="13013"/>
        <v>0</v>
      </c>
      <c r="AB6728" s="193">
        <f t="shared" ref="AB6728" si="13135">AB$260</f>
        <v>0</v>
      </c>
    </row>
    <row r="6729" spans="1:28" s="188" customFormat="1" ht="17.399999999999999">
      <c r="A6729" s="193" t="str">
        <f t="shared" si="13008"/>
        <v>Technics Home Audio</v>
      </c>
      <c r="B6729" s="193" t="str">
        <f t="shared" si="13009"/>
        <v>0Technics Home Audio</v>
      </c>
      <c r="C6729" s="193" t="str">
        <f t="shared" si="13010"/>
        <v>Technics Home Audio0</v>
      </c>
      <c r="D6729" s="193"/>
      <c r="E6729" s="193"/>
      <c r="F6729" s="193" t="str">
        <f t="shared" si="13011"/>
        <v>Technics Home Audio0</v>
      </c>
      <c r="G6729" s="193">
        <f t="shared" ref="G6729:M6729" si="13136">G$261</f>
        <v>0</v>
      </c>
      <c r="H6729" s="193">
        <f t="shared" si="13136"/>
        <v>0</v>
      </c>
      <c r="I6729" s="193">
        <f t="shared" si="13136"/>
        <v>0</v>
      </c>
      <c r="J6729" s="193">
        <f t="shared" si="13136"/>
        <v>0</v>
      </c>
      <c r="K6729" s="193">
        <f t="shared" si="13136"/>
        <v>0</v>
      </c>
      <c r="L6729" s="193">
        <f t="shared" si="13136"/>
        <v>0</v>
      </c>
      <c r="M6729" s="193">
        <f t="shared" si="13136"/>
        <v>0</v>
      </c>
      <c r="N6729" s="193" t="str">
        <f t="shared" si="13134"/>
        <v>Technics Home Audio</v>
      </c>
      <c r="AA6729" s="193">
        <f t="shared" si="13013"/>
        <v>0</v>
      </c>
      <c r="AB6729" s="193">
        <f t="shared" ref="AB6729" si="13137">AB$261</f>
        <v>0</v>
      </c>
    </row>
    <row r="6730" spans="1:28" s="188" customFormat="1" ht="17.399999999999999">
      <c r="A6730" s="193" t="str">
        <f t="shared" si="13008"/>
        <v>Technics Home Audio</v>
      </c>
      <c r="B6730" s="193" t="str">
        <f t="shared" si="13009"/>
        <v>0Technics Home Audio</v>
      </c>
      <c r="C6730" s="193" t="str">
        <f t="shared" si="13010"/>
        <v>Technics Home Audio0</v>
      </c>
      <c r="D6730" s="193"/>
      <c r="E6730" s="193"/>
      <c r="F6730" s="193" t="str">
        <f t="shared" si="13011"/>
        <v>Technics Home Audio0</v>
      </c>
      <c r="G6730" s="193">
        <f t="shared" ref="G6730:M6730" si="13138">G$262</f>
        <v>0</v>
      </c>
      <c r="H6730" s="193">
        <f t="shared" si="13138"/>
        <v>0</v>
      </c>
      <c r="I6730" s="193">
        <f t="shared" si="13138"/>
        <v>0</v>
      </c>
      <c r="J6730" s="193">
        <f t="shared" si="13138"/>
        <v>0</v>
      </c>
      <c r="K6730" s="193">
        <f t="shared" si="13138"/>
        <v>0</v>
      </c>
      <c r="L6730" s="193">
        <f t="shared" si="13138"/>
        <v>0</v>
      </c>
      <c r="M6730" s="193">
        <f t="shared" si="13138"/>
        <v>0</v>
      </c>
      <c r="N6730" s="193" t="str">
        <f t="shared" si="13134"/>
        <v>Technics Home Audio</v>
      </c>
      <c r="AA6730" s="193">
        <f t="shared" si="13013"/>
        <v>0</v>
      </c>
      <c r="AB6730" s="193">
        <f t="shared" ref="AB6730" si="13139">AB$262</f>
        <v>0</v>
      </c>
    </row>
    <row r="6731" spans="1:28" s="188" customFormat="1" ht="17.399999999999999">
      <c r="A6731" s="193" t="str">
        <f t="shared" si="13008"/>
        <v>Technics Home Audio</v>
      </c>
      <c r="B6731" s="193" t="str">
        <f t="shared" si="13009"/>
        <v>0Technics Home Audio</v>
      </c>
      <c r="C6731" s="193" t="str">
        <f t="shared" si="13010"/>
        <v>Technics Home Audio0</v>
      </c>
      <c r="D6731" s="193"/>
      <c r="E6731" s="193"/>
      <c r="F6731" s="193" t="str">
        <f t="shared" si="13011"/>
        <v>Technics Home Audio0</v>
      </c>
      <c r="G6731" s="193">
        <f t="shared" ref="G6731:M6731" si="13140">G$263</f>
        <v>0</v>
      </c>
      <c r="H6731" s="193">
        <f t="shared" si="13140"/>
        <v>0</v>
      </c>
      <c r="I6731" s="193">
        <f t="shared" si="13140"/>
        <v>0</v>
      </c>
      <c r="J6731" s="193">
        <f t="shared" si="13140"/>
        <v>0</v>
      </c>
      <c r="K6731" s="193">
        <f t="shared" si="13140"/>
        <v>0</v>
      </c>
      <c r="L6731" s="193">
        <f t="shared" si="13140"/>
        <v>0</v>
      </c>
      <c r="M6731" s="193">
        <f t="shared" si="13140"/>
        <v>0</v>
      </c>
      <c r="N6731" s="193" t="str">
        <f t="shared" si="13134"/>
        <v>Technics Home Audio</v>
      </c>
      <c r="AA6731" s="193">
        <f t="shared" si="13013"/>
        <v>0</v>
      </c>
      <c r="AB6731" s="193">
        <f t="shared" ref="AB6731" si="13141">AB$263</f>
        <v>0</v>
      </c>
    </row>
    <row r="6732" spans="1:28" s="188" customFormat="1" ht="17.399999999999999">
      <c r="A6732" s="193" t="str">
        <f t="shared" ref="A6732:A6795" si="13142">T$21</f>
        <v>Technics Home Audio</v>
      </c>
      <c r="B6732" s="193" t="str">
        <f t="shared" ref="B6732:B6795" si="13143">CONCATENATE(I6732,A6732)</f>
        <v>0Technics Home Audio</v>
      </c>
      <c r="C6732" s="193" t="str">
        <f t="shared" ref="C6732:C6795" si="13144">CONCATENATE(A6732,H6732)</f>
        <v>Technics Home Audio0</v>
      </c>
      <c r="D6732" s="193"/>
      <c r="E6732" s="193"/>
      <c r="F6732" s="193" t="str">
        <f t="shared" ref="F6732:F6795" si="13145">CONCATENATE(A6732,G6732)</f>
        <v>Technics Home Audio0</v>
      </c>
      <c r="G6732" s="193">
        <f t="shared" ref="G6732:M6732" si="13146">G$264</f>
        <v>0</v>
      </c>
      <c r="H6732" s="193">
        <f t="shared" si="13146"/>
        <v>0</v>
      </c>
      <c r="I6732" s="193">
        <f t="shared" si="13146"/>
        <v>0</v>
      </c>
      <c r="J6732" s="193">
        <f t="shared" si="13146"/>
        <v>0</v>
      </c>
      <c r="K6732" s="193">
        <f t="shared" si="13146"/>
        <v>0</v>
      </c>
      <c r="L6732" s="193">
        <f t="shared" si="13146"/>
        <v>0</v>
      </c>
      <c r="M6732" s="193">
        <f t="shared" si="13146"/>
        <v>0</v>
      </c>
      <c r="N6732" s="193" t="str">
        <f t="shared" si="13134"/>
        <v>Technics Home Audio</v>
      </c>
      <c r="AA6732" s="193">
        <f t="shared" ref="AA6732:AA6795" si="13147">AT$21</f>
        <v>0</v>
      </c>
      <c r="AB6732" s="193">
        <f t="shared" ref="AB6732" si="13148">AB$264</f>
        <v>0</v>
      </c>
    </row>
    <row r="6733" spans="1:28" s="188" customFormat="1" ht="17.399999999999999">
      <c r="A6733" s="193" t="str">
        <f t="shared" si="13142"/>
        <v>Technics Home Audio</v>
      </c>
      <c r="B6733" s="193" t="str">
        <f t="shared" si="13143"/>
        <v>0Technics Home Audio</v>
      </c>
      <c r="C6733" s="193" t="str">
        <f t="shared" si="13144"/>
        <v>Technics Home Audio0</v>
      </c>
      <c r="D6733" s="193"/>
      <c r="E6733" s="193"/>
      <c r="F6733" s="193" t="str">
        <f t="shared" si="13145"/>
        <v>Technics Home Audio0</v>
      </c>
      <c r="G6733" s="193">
        <f t="shared" ref="G6733:M6733" si="13149">G$265</f>
        <v>0</v>
      </c>
      <c r="H6733" s="193">
        <f t="shared" si="13149"/>
        <v>0</v>
      </c>
      <c r="I6733" s="193">
        <f t="shared" si="13149"/>
        <v>0</v>
      </c>
      <c r="J6733" s="193">
        <f t="shared" si="13149"/>
        <v>0</v>
      </c>
      <c r="K6733" s="193">
        <f t="shared" si="13149"/>
        <v>0</v>
      </c>
      <c r="L6733" s="193">
        <f t="shared" si="13149"/>
        <v>0</v>
      </c>
      <c r="M6733" s="193">
        <f t="shared" si="13149"/>
        <v>0</v>
      </c>
      <c r="N6733" s="193" t="str">
        <f t="shared" si="13134"/>
        <v>Technics Home Audio</v>
      </c>
      <c r="AA6733" s="193">
        <f t="shared" si="13147"/>
        <v>0</v>
      </c>
      <c r="AB6733" s="193">
        <f t="shared" ref="AB6733" si="13150">AB$265</f>
        <v>0</v>
      </c>
    </row>
    <row r="6734" spans="1:28" s="188" customFormat="1" ht="17.399999999999999">
      <c r="A6734" s="193" t="str">
        <f t="shared" si="13142"/>
        <v>Technics Home Audio</v>
      </c>
      <c r="B6734" s="193" t="str">
        <f t="shared" si="13143"/>
        <v>0Technics Home Audio</v>
      </c>
      <c r="C6734" s="193" t="str">
        <f t="shared" si="13144"/>
        <v>Technics Home Audio0</v>
      </c>
      <c r="D6734" s="193"/>
      <c r="E6734" s="193"/>
      <c r="F6734" s="193" t="str">
        <f t="shared" si="13145"/>
        <v>Technics Home Audio0</v>
      </c>
      <c r="G6734" s="193">
        <f t="shared" ref="G6734:M6734" si="13151">G$266</f>
        <v>0</v>
      </c>
      <c r="H6734" s="193">
        <f t="shared" si="13151"/>
        <v>0</v>
      </c>
      <c r="I6734" s="193">
        <f t="shared" si="13151"/>
        <v>0</v>
      </c>
      <c r="J6734" s="193">
        <f t="shared" si="13151"/>
        <v>0</v>
      </c>
      <c r="K6734" s="193">
        <f t="shared" si="13151"/>
        <v>0</v>
      </c>
      <c r="L6734" s="193">
        <f t="shared" si="13151"/>
        <v>0</v>
      </c>
      <c r="M6734" s="193">
        <f t="shared" si="13151"/>
        <v>0</v>
      </c>
      <c r="N6734" s="193" t="str">
        <f t="shared" si="13134"/>
        <v>Technics Home Audio</v>
      </c>
      <c r="AA6734" s="193">
        <f t="shared" si="13147"/>
        <v>0</v>
      </c>
      <c r="AB6734" s="193">
        <f t="shared" ref="AB6734" si="13152">AB$266</f>
        <v>0</v>
      </c>
    </row>
    <row r="6735" spans="1:28" s="188" customFormat="1" ht="17.399999999999999">
      <c r="A6735" s="193" t="str">
        <f t="shared" si="13142"/>
        <v>Technics Home Audio</v>
      </c>
      <c r="B6735" s="193" t="str">
        <f t="shared" si="13143"/>
        <v>0Technics Home Audio</v>
      </c>
      <c r="C6735" s="193" t="str">
        <f t="shared" si="13144"/>
        <v>Technics Home Audio0</v>
      </c>
      <c r="D6735" s="193"/>
      <c r="E6735" s="193"/>
      <c r="F6735" s="193" t="str">
        <f t="shared" si="13145"/>
        <v>Technics Home Audio0</v>
      </c>
      <c r="G6735" s="193">
        <f t="shared" ref="G6735:M6735" si="13153">G$267</f>
        <v>0</v>
      </c>
      <c r="H6735" s="193">
        <f t="shared" si="13153"/>
        <v>0</v>
      </c>
      <c r="I6735" s="193">
        <f t="shared" si="13153"/>
        <v>0</v>
      </c>
      <c r="J6735" s="193">
        <f t="shared" si="13153"/>
        <v>0</v>
      </c>
      <c r="K6735" s="193">
        <f t="shared" si="13153"/>
        <v>0</v>
      </c>
      <c r="L6735" s="193">
        <f t="shared" si="13153"/>
        <v>0</v>
      </c>
      <c r="M6735" s="193">
        <f t="shared" si="13153"/>
        <v>0</v>
      </c>
      <c r="N6735" s="193" t="str">
        <f t="shared" si="13134"/>
        <v>Technics Home Audio</v>
      </c>
      <c r="AA6735" s="193">
        <f t="shared" si="13147"/>
        <v>0</v>
      </c>
      <c r="AB6735" s="193">
        <f t="shared" ref="AB6735" si="13154">AB$267</f>
        <v>0</v>
      </c>
    </row>
    <row r="6736" spans="1:28" s="188" customFormat="1" ht="17.399999999999999">
      <c r="A6736" s="193" t="str">
        <f t="shared" si="13142"/>
        <v>Technics Home Audio</v>
      </c>
      <c r="B6736" s="193" t="str">
        <f t="shared" si="13143"/>
        <v>ACSLSTechnics Home Audio</v>
      </c>
      <c r="C6736" s="193" t="str">
        <f t="shared" si="13144"/>
        <v>Technics Home AudioPiotrowski, Brad</v>
      </c>
      <c r="D6736" s="193"/>
      <c r="E6736" s="193"/>
      <c r="F6736" s="193" t="str">
        <f t="shared" si="13145"/>
        <v>Technics Home AudioPiotrowski, Brad</v>
      </c>
      <c r="G6736" s="193" t="str">
        <f t="shared" ref="G6736:M6736" si="13155">G$268</f>
        <v>Piotrowski, Brad</v>
      </c>
      <c r="H6736" s="193" t="str">
        <f t="shared" si="13155"/>
        <v>Piotrowski, Brad</v>
      </c>
      <c r="I6736" s="193" t="str">
        <f t="shared" si="13155"/>
        <v>ACSLS</v>
      </c>
      <c r="J6736" s="193" t="str">
        <f t="shared" si="13155"/>
        <v>e-Commerce (Accomodation Sales)</v>
      </c>
      <c r="K6736" s="193" t="str">
        <f t="shared" si="13155"/>
        <v>all</v>
      </c>
      <c r="L6736" s="193">
        <f t="shared" si="13155"/>
        <v>0</v>
      </c>
      <c r="M6736" s="193">
        <f t="shared" si="13155"/>
        <v>0</v>
      </c>
      <c r="N6736" s="193" t="str">
        <f t="shared" si="13134"/>
        <v>Technics Home Audio</v>
      </c>
      <c r="AA6736" s="193">
        <f t="shared" si="13147"/>
        <v>0</v>
      </c>
      <c r="AB6736" s="193" t="str">
        <f t="shared" ref="AB6736" si="13156">AB$268</f>
        <v>Piotrowski, Brad</v>
      </c>
    </row>
    <row r="6737" spans="1:28" s="188" customFormat="1" ht="17.399999999999999">
      <c r="A6737" s="193" t="str">
        <f t="shared" si="13142"/>
        <v>Technics Home Audio</v>
      </c>
      <c r="B6737" s="193" t="str">
        <f t="shared" si="13143"/>
        <v>AM762Technics Home Audio</v>
      </c>
      <c r="C6737" s="193" t="str">
        <f t="shared" si="13144"/>
        <v>Technics Home AudioPiotrowski, Brad</v>
      </c>
      <c r="D6737" s="193"/>
      <c r="E6737" s="193"/>
      <c r="F6737" s="193" t="str">
        <f t="shared" si="13145"/>
        <v>Technics Home AudioPiotrowski, Brad</v>
      </c>
      <c r="G6737" s="193" t="str">
        <f t="shared" ref="G6737:M6737" si="13157">G$269</f>
        <v>Piotrowski, Brad</v>
      </c>
      <c r="H6737" s="193" t="str">
        <f t="shared" si="13157"/>
        <v>Piotrowski, Brad</v>
      </c>
      <c r="I6737" s="193" t="str">
        <f t="shared" si="13157"/>
        <v>AM762</v>
      </c>
      <c r="J6737" s="193" t="str">
        <f t="shared" si="13157"/>
        <v>AMAZON MARKETPLACE</v>
      </c>
      <c r="K6737" s="193" t="str">
        <f t="shared" si="13157"/>
        <v>all</v>
      </c>
      <c r="L6737" s="193">
        <f t="shared" si="13157"/>
        <v>0</v>
      </c>
      <c r="M6737" s="193">
        <f t="shared" si="13157"/>
        <v>0</v>
      </c>
      <c r="N6737" s="193" t="str">
        <f t="shared" si="13134"/>
        <v>Technics Home Audio</v>
      </c>
      <c r="AA6737" s="193">
        <f t="shared" si="13147"/>
        <v>0</v>
      </c>
      <c r="AB6737" s="193" t="str">
        <f t="shared" ref="AB6737" si="13158">AB$269</f>
        <v>Piotrowski, Brad</v>
      </c>
    </row>
    <row r="6738" spans="1:28" s="188" customFormat="1" ht="17.399999999999999">
      <c r="A6738" s="193" t="str">
        <f t="shared" si="13142"/>
        <v>Technics Home Audio</v>
      </c>
      <c r="B6738" s="193" t="str">
        <f t="shared" si="13143"/>
        <v>CHNADVTechnics Home Audio</v>
      </c>
      <c r="C6738" s="193" t="str">
        <f t="shared" si="13144"/>
        <v>Technics Home AudioPiotrowski, Brad</v>
      </c>
      <c r="D6738" s="193"/>
      <c r="E6738" s="193"/>
      <c r="F6738" s="193" t="str">
        <f t="shared" si="13145"/>
        <v>Technics Home AudioPiotrowski, Brad</v>
      </c>
      <c r="G6738" s="193" t="str">
        <f t="shared" ref="G6738:M6738" si="13159">G$270</f>
        <v>Piotrowski, Brad</v>
      </c>
      <c r="H6738" s="193" t="str">
        <f t="shared" si="13159"/>
        <v>Piotrowski, Brad</v>
      </c>
      <c r="I6738" s="193" t="str">
        <f t="shared" si="13159"/>
        <v>CHNADV</v>
      </c>
      <c r="J6738" s="193" t="str">
        <f t="shared" si="13159"/>
        <v>MKT PLACE CHANNEL ADVISOR</v>
      </c>
      <c r="K6738" s="193" t="str">
        <f t="shared" si="13159"/>
        <v>all</v>
      </c>
      <c r="L6738" s="193">
        <f t="shared" si="13159"/>
        <v>0</v>
      </c>
      <c r="M6738" s="193">
        <f t="shared" si="13159"/>
        <v>0</v>
      </c>
      <c r="N6738" s="193" t="str">
        <f t="shared" si="13134"/>
        <v>Technics Home Audio</v>
      </c>
      <c r="AA6738" s="193">
        <f t="shared" si="13147"/>
        <v>0</v>
      </c>
      <c r="AB6738" s="193" t="str">
        <f t="shared" ref="AB6738" si="13160">AB$270</f>
        <v>Piotrowski, Brad</v>
      </c>
    </row>
    <row r="6739" spans="1:28" s="188" customFormat="1" ht="17.399999999999999">
      <c r="A6739" s="193" t="str">
        <f t="shared" si="13142"/>
        <v>Technics Home Audio</v>
      </c>
      <c r="B6739" s="193" t="str">
        <f t="shared" si="13143"/>
        <v>DWARETechnics Home Audio</v>
      </c>
      <c r="C6739" s="193" t="str">
        <f t="shared" si="13144"/>
        <v>Technics Home AudioPiotrowski, Brad</v>
      </c>
      <c r="D6739" s="193"/>
      <c r="E6739" s="193"/>
      <c r="F6739" s="193" t="str">
        <f t="shared" si="13145"/>
        <v>Technics Home AudioPiotrowski, Brad</v>
      </c>
      <c r="G6739" s="193" t="str">
        <f t="shared" ref="G6739:M6739" si="13161">G$271</f>
        <v>Piotrowski, Brad</v>
      </c>
      <c r="H6739" s="193" t="str">
        <f t="shared" si="13161"/>
        <v>Piotrowski, Brad</v>
      </c>
      <c r="I6739" s="193" t="str">
        <f t="shared" si="13161"/>
        <v>DWARE</v>
      </c>
      <c r="J6739" s="193" t="str">
        <f t="shared" si="13161"/>
        <v>DEMANDWARE</v>
      </c>
      <c r="K6739" s="193" t="str">
        <f t="shared" si="13161"/>
        <v>all</v>
      </c>
      <c r="L6739" s="193">
        <f t="shared" si="13161"/>
        <v>0</v>
      </c>
      <c r="M6739" s="193">
        <f t="shared" si="13161"/>
        <v>0</v>
      </c>
      <c r="N6739" s="193" t="str">
        <f t="shared" si="13134"/>
        <v>Technics Home Audio</v>
      </c>
      <c r="AA6739" s="193">
        <f t="shared" si="13147"/>
        <v>0</v>
      </c>
      <c r="AB6739" s="193" t="str">
        <f t="shared" ref="AB6739" si="13162">AB$271</f>
        <v>Piotrowski, Brad</v>
      </c>
    </row>
    <row r="6740" spans="1:28" s="188" customFormat="1" ht="17.399999999999999">
      <c r="A6740" s="193" t="str">
        <f t="shared" si="13142"/>
        <v>Technics Home Audio</v>
      </c>
      <c r="B6740" s="193" t="str">
        <f t="shared" si="13143"/>
        <v>EBAY1Technics Home Audio</v>
      </c>
      <c r="C6740" s="193" t="str">
        <f t="shared" si="13144"/>
        <v>Technics Home AudioPiotrowski, Brad</v>
      </c>
      <c r="D6740" s="193"/>
      <c r="E6740" s="193"/>
      <c r="F6740" s="193" t="str">
        <f t="shared" si="13145"/>
        <v>Technics Home AudioPiotrowski, Brad</v>
      </c>
      <c r="G6740" s="193" t="str">
        <f t="shared" ref="G6740:M6740" si="13163">G$272</f>
        <v>Piotrowski, Brad</v>
      </c>
      <c r="H6740" s="193" t="str">
        <f t="shared" si="13163"/>
        <v>Piotrowski, Brad</v>
      </c>
      <c r="I6740" s="193" t="str">
        <f t="shared" si="13163"/>
        <v>EBAY1</v>
      </c>
      <c r="J6740" s="193" t="str">
        <f t="shared" si="13163"/>
        <v>EBAY</v>
      </c>
      <c r="K6740" s="193" t="str">
        <f t="shared" si="13163"/>
        <v>all</v>
      </c>
      <c r="L6740" s="193">
        <f t="shared" si="13163"/>
        <v>0</v>
      </c>
      <c r="M6740" s="193">
        <f t="shared" si="13163"/>
        <v>0</v>
      </c>
      <c r="N6740" s="193" t="str">
        <f t="shared" si="13134"/>
        <v>Technics Home Audio</v>
      </c>
      <c r="AA6740" s="193">
        <f t="shared" si="13147"/>
        <v>0</v>
      </c>
      <c r="AB6740" s="193" t="str">
        <f t="shared" ref="AB6740" si="13164">AB$272</f>
        <v>Piotrowski, Brad</v>
      </c>
    </row>
    <row r="6741" spans="1:28" s="188" customFormat="1" ht="17.399999999999999">
      <c r="A6741" s="193" t="str">
        <f t="shared" si="13142"/>
        <v>Technics Home Audio</v>
      </c>
      <c r="B6741" s="193" t="str">
        <f t="shared" si="13143"/>
        <v>EMPLOTechnics Home Audio</v>
      </c>
      <c r="C6741" s="193" t="str">
        <f t="shared" si="13144"/>
        <v>Technics Home AudioPiotrowski, Brad</v>
      </c>
      <c r="D6741" s="193"/>
      <c r="E6741" s="193"/>
      <c r="F6741" s="193" t="str">
        <f t="shared" si="13145"/>
        <v>Technics Home AudioPiotrowski, Brad</v>
      </c>
      <c r="G6741" s="193" t="str">
        <f t="shared" ref="G6741:M6741" si="13165">G$273</f>
        <v>Piotrowski, Brad</v>
      </c>
      <c r="H6741" s="193" t="str">
        <f t="shared" si="13165"/>
        <v>Piotrowski, Brad</v>
      </c>
      <c r="I6741" s="193" t="str">
        <f t="shared" si="13165"/>
        <v>EMPLO</v>
      </c>
      <c r="J6741" s="193" t="str">
        <f t="shared" si="13165"/>
        <v>e-Commerce (Employee Sales)</v>
      </c>
      <c r="K6741" s="193" t="str">
        <f t="shared" si="13165"/>
        <v>all</v>
      </c>
      <c r="L6741" s="193">
        <f t="shared" si="13165"/>
        <v>0</v>
      </c>
      <c r="M6741" s="193">
        <f t="shared" si="13165"/>
        <v>0</v>
      </c>
      <c r="N6741" s="193" t="str">
        <f t="shared" si="13134"/>
        <v>Technics Home Audio</v>
      </c>
      <c r="AA6741" s="193">
        <f t="shared" si="13147"/>
        <v>0</v>
      </c>
      <c r="AB6741" s="193" t="str">
        <f t="shared" ref="AB6741" si="13166">AB$273</f>
        <v>Piotrowski, Brad</v>
      </c>
    </row>
    <row r="6742" spans="1:28" s="188" customFormat="1" ht="17.399999999999999">
      <c r="A6742" s="193" t="str">
        <f t="shared" si="13142"/>
        <v>Technics Home Audio</v>
      </c>
      <c r="B6742" s="193" t="str">
        <f t="shared" si="13143"/>
        <v>EMSLSTechnics Home Audio</v>
      </c>
      <c r="C6742" s="193" t="str">
        <f t="shared" si="13144"/>
        <v>Technics Home AudioPiotrowski, Brad</v>
      </c>
      <c r="D6742" s="193"/>
      <c r="E6742" s="193"/>
      <c r="F6742" s="193" t="str">
        <f t="shared" si="13145"/>
        <v>Technics Home AudioPiotrowski, Brad</v>
      </c>
      <c r="G6742" s="193" t="str">
        <f t="shared" ref="G6742:M6742" si="13167">G$274</f>
        <v>Piotrowski, Brad</v>
      </c>
      <c r="H6742" s="193" t="str">
        <f t="shared" si="13167"/>
        <v>Piotrowski, Brad</v>
      </c>
      <c r="I6742" s="193" t="str">
        <f t="shared" si="13167"/>
        <v>EMSLS</v>
      </c>
      <c r="J6742" s="193" t="str">
        <f t="shared" si="13167"/>
        <v>e-Commerce (Employee Sales)</v>
      </c>
      <c r="K6742" s="193" t="str">
        <f t="shared" si="13167"/>
        <v>all</v>
      </c>
      <c r="L6742" s="193">
        <f t="shared" si="13167"/>
        <v>0</v>
      </c>
      <c r="M6742" s="193">
        <f t="shared" si="13167"/>
        <v>0</v>
      </c>
      <c r="N6742" s="193" t="str">
        <f t="shared" si="13134"/>
        <v>Technics Home Audio</v>
      </c>
      <c r="AA6742" s="193">
        <f t="shared" si="13147"/>
        <v>0</v>
      </c>
      <c r="AB6742" s="193" t="str">
        <f t="shared" ref="AB6742" si="13168">AB$274</f>
        <v>Piotrowski, Brad</v>
      </c>
    </row>
    <row r="6743" spans="1:28" s="188" customFormat="1" ht="17.399999999999999">
      <c r="A6743" s="193" t="str">
        <f t="shared" si="13142"/>
        <v>Technics Home Audio</v>
      </c>
      <c r="B6743" s="193" t="str">
        <f t="shared" si="13143"/>
        <v>HB041Technics Home Audio</v>
      </c>
      <c r="C6743" s="193" t="str">
        <f t="shared" si="13144"/>
        <v>Technics Home AudioPiotrowski, Brad</v>
      </c>
      <c r="D6743" s="193"/>
      <c r="E6743" s="193"/>
      <c r="F6743" s="193" t="str">
        <f t="shared" si="13145"/>
        <v>Technics Home AudioPiotrowski, Brad</v>
      </c>
      <c r="G6743" s="193" t="str">
        <f t="shared" ref="G6743:M6743" si="13169">G$275</f>
        <v>Piotrowski, Brad</v>
      </c>
      <c r="H6743" s="193" t="str">
        <f t="shared" si="13169"/>
        <v>Piotrowski, Brad</v>
      </c>
      <c r="I6743" s="193" t="str">
        <f t="shared" si="13169"/>
        <v>HB041</v>
      </c>
      <c r="J6743" s="193" t="str">
        <f t="shared" si="13169"/>
        <v>HBO COMM. CENTER</v>
      </c>
      <c r="K6743" s="193" t="str">
        <f t="shared" si="13169"/>
        <v>all</v>
      </c>
      <c r="L6743" s="193">
        <f t="shared" si="13169"/>
        <v>0</v>
      </c>
      <c r="M6743" s="193">
        <f t="shared" si="13169"/>
        <v>0</v>
      </c>
      <c r="N6743" s="193" t="str">
        <f t="shared" si="13134"/>
        <v>Technics Home Audio</v>
      </c>
      <c r="AA6743" s="193">
        <f t="shared" si="13147"/>
        <v>0</v>
      </c>
      <c r="AB6743" s="193" t="str">
        <f t="shared" ref="AB6743" si="13170">AB$275</f>
        <v>Piotrowski, Brad</v>
      </c>
    </row>
    <row r="6744" spans="1:28" s="188" customFormat="1" ht="17.399999999999999">
      <c r="A6744" s="193" t="str">
        <f t="shared" si="13142"/>
        <v>Technics Home Audio</v>
      </c>
      <c r="B6744" s="193" t="str">
        <f t="shared" si="13143"/>
        <v>JE316Technics Home Audio</v>
      </c>
      <c r="C6744" s="193" t="str">
        <f t="shared" si="13144"/>
        <v>Technics Home AudioPiotrowski, Brad</v>
      </c>
      <c r="D6744" s="193"/>
      <c r="E6744" s="193"/>
      <c r="F6744" s="193" t="str">
        <f t="shared" si="13145"/>
        <v>Technics Home AudioPiotrowski, Brad</v>
      </c>
      <c r="G6744" s="193" t="str">
        <f t="shared" ref="G6744:M6744" si="13171">G$276</f>
        <v>Piotrowski, Brad</v>
      </c>
      <c r="H6744" s="193" t="str">
        <f t="shared" si="13171"/>
        <v>Piotrowski, Brad</v>
      </c>
      <c r="I6744" s="193" t="str">
        <f t="shared" si="13171"/>
        <v>JE316</v>
      </c>
      <c r="J6744" s="193" t="str">
        <f t="shared" si="13171"/>
        <v>JET.COM, INC</v>
      </c>
      <c r="K6744" s="193" t="str">
        <f t="shared" si="13171"/>
        <v>all</v>
      </c>
      <c r="L6744" s="193">
        <f t="shared" si="13171"/>
        <v>0</v>
      </c>
      <c r="M6744" s="193">
        <f t="shared" si="13171"/>
        <v>0</v>
      </c>
      <c r="N6744" s="193" t="str">
        <f t="shared" si="13134"/>
        <v>Technics Home Audio</v>
      </c>
      <c r="AA6744" s="193">
        <f t="shared" si="13147"/>
        <v>0</v>
      </c>
      <c r="AB6744" s="193" t="str">
        <f t="shared" ref="AB6744" si="13172">AB$276</f>
        <v>Piotrowski, Brad</v>
      </c>
    </row>
    <row r="6745" spans="1:28" s="188" customFormat="1" ht="17.399999999999999">
      <c r="A6745" s="193" t="str">
        <f t="shared" si="13142"/>
        <v>Technics Home Audio</v>
      </c>
      <c r="B6745" s="193" t="str">
        <f t="shared" si="13143"/>
        <v>PA999Technics Home Audio</v>
      </c>
      <c r="C6745" s="193" t="str">
        <f t="shared" si="13144"/>
        <v>Technics Home AudioPiotrowski, Brad</v>
      </c>
      <c r="D6745" s="193"/>
      <c r="E6745" s="193"/>
      <c r="F6745" s="193" t="str">
        <f t="shared" si="13145"/>
        <v>Technics Home AudioPiotrowski, Brad</v>
      </c>
      <c r="G6745" s="193" t="str">
        <f t="shared" ref="G6745:M6745" si="13173">G$277</f>
        <v>Piotrowski, Brad</v>
      </c>
      <c r="H6745" s="193" t="str">
        <f t="shared" si="13173"/>
        <v>Piotrowski, Brad</v>
      </c>
      <c r="I6745" s="193" t="str">
        <f t="shared" si="13173"/>
        <v>PA999</v>
      </c>
      <c r="J6745" s="193" t="str">
        <f t="shared" si="13173"/>
        <v>PANASONIC OUTLET STORES</v>
      </c>
      <c r="K6745" s="193" t="str">
        <f t="shared" si="13173"/>
        <v>all</v>
      </c>
      <c r="L6745" s="193">
        <f t="shared" si="13173"/>
        <v>0</v>
      </c>
      <c r="M6745" s="193">
        <f t="shared" si="13173"/>
        <v>0</v>
      </c>
      <c r="N6745" s="193" t="str">
        <f t="shared" si="13134"/>
        <v>Technics Home Audio</v>
      </c>
      <c r="AA6745" s="193">
        <f t="shared" si="13147"/>
        <v>0</v>
      </c>
      <c r="AB6745" s="193" t="str">
        <f t="shared" ref="AB6745" si="13174">AB$277</f>
        <v>Piotrowski, Brad</v>
      </c>
    </row>
    <row r="6746" spans="1:28" s="188" customFormat="1" ht="17.399999999999999">
      <c r="A6746" s="193" t="str">
        <f t="shared" si="13142"/>
        <v>Technics Home Audio</v>
      </c>
      <c r="B6746" s="193" t="str">
        <f t="shared" si="13143"/>
        <v>SAMPLTechnics Home Audio</v>
      </c>
      <c r="C6746" s="193" t="str">
        <f t="shared" si="13144"/>
        <v>Technics Home AudioPiotrowski, Brad</v>
      </c>
      <c r="D6746" s="193"/>
      <c r="E6746" s="193"/>
      <c r="F6746" s="193" t="str">
        <f t="shared" si="13145"/>
        <v>Technics Home AudioPiotrowski, Brad</v>
      </c>
      <c r="G6746" s="193" t="str">
        <f t="shared" ref="G6746:M6746" si="13175">G$278</f>
        <v>Piotrowski, Brad</v>
      </c>
      <c r="H6746" s="193" t="str">
        <f t="shared" si="13175"/>
        <v>Piotrowski, Brad</v>
      </c>
      <c r="I6746" s="193" t="str">
        <f t="shared" si="13175"/>
        <v>SAMPL</v>
      </c>
      <c r="J6746" s="193" t="str">
        <f t="shared" si="13175"/>
        <v>SAMPLE ACCT</v>
      </c>
      <c r="K6746" s="193" t="str">
        <f t="shared" si="13175"/>
        <v>all</v>
      </c>
      <c r="L6746" s="193">
        <f t="shared" si="13175"/>
        <v>0</v>
      </c>
      <c r="M6746" s="193">
        <f t="shared" si="13175"/>
        <v>0</v>
      </c>
      <c r="N6746" s="193" t="str">
        <f t="shared" si="13134"/>
        <v>Technics Home Audio</v>
      </c>
      <c r="AA6746" s="193">
        <f t="shared" si="13147"/>
        <v>0</v>
      </c>
      <c r="AB6746" s="193" t="str">
        <f t="shared" ref="AB6746" si="13176">AB$278</f>
        <v>Piotrowski, Brad</v>
      </c>
    </row>
    <row r="6747" spans="1:28" s="188" customFormat="1" ht="17.399999999999999">
      <c r="A6747" s="193" t="str">
        <f t="shared" si="13142"/>
        <v>Technics Home Audio</v>
      </c>
      <c r="B6747" s="193" t="str">
        <f t="shared" si="13143"/>
        <v>SP491Technics Home Audio</v>
      </c>
      <c r="C6747" s="193" t="str">
        <f t="shared" si="13144"/>
        <v>Technics Home AudioPiotrowski, Brad</v>
      </c>
      <c r="D6747" s="193"/>
      <c r="E6747" s="193"/>
      <c r="F6747" s="193" t="str">
        <f t="shared" si="13145"/>
        <v>Technics Home AudioPiotrowski, Brad</v>
      </c>
      <c r="G6747" s="193" t="str">
        <f t="shared" ref="G6747:M6747" si="13177">G$279</f>
        <v>Piotrowski, Brad</v>
      </c>
      <c r="H6747" s="193" t="str">
        <f t="shared" si="13177"/>
        <v>Piotrowski, Brad</v>
      </c>
      <c r="I6747" s="193" t="str">
        <f t="shared" si="13177"/>
        <v>SP491</v>
      </c>
      <c r="J6747" s="193" t="str">
        <f t="shared" si="13177"/>
        <v>SPARTAN RACE</v>
      </c>
      <c r="K6747" s="193" t="str">
        <f t="shared" si="13177"/>
        <v>all</v>
      </c>
      <c r="L6747" s="193">
        <f t="shared" si="13177"/>
        <v>0</v>
      </c>
      <c r="M6747" s="193">
        <f t="shared" si="13177"/>
        <v>0</v>
      </c>
      <c r="N6747" s="193" t="str">
        <f t="shared" si="13134"/>
        <v>Technics Home Audio</v>
      </c>
      <c r="AA6747" s="193">
        <f t="shared" si="13147"/>
        <v>0</v>
      </c>
      <c r="AB6747" s="193" t="str">
        <f t="shared" ref="AB6747" si="13178">AB$279</f>
        <v>Piotrowski, Brad</v>
      </c>
    </row>
    <row r="6748" spans="1:28" s="188" customFormat="1" ht="17.399999999999999">
      <c r="A6748" s="193" t="str">
        <f t="shared" si="13142"/>
        <v>Technics Home Audio</v>
      </c>
      <c r="B6748" s="193" t="str">
        <f t="shared" si="13143"/>
        <v>SPSTRTechnics Home Audio</v>
      </c>
      <c r="C6748" s="193" t="str">
        <f t="shared" si="13144"/>
        <v>Technics Home AudioPiotrowski, Brad</v>
      </c>
      <c r="D6748" s="193"/>
      <c r="E6748" s="193"/>
      <c r="F6748" s="193" t="str">
        <f t="shared" si="13145"/>
        <v>Technics Home AudioPiotrowski, Brad</v>
      </c>
      <c r="G6748" s="193" t="str">
        <f t="shared" ref="G6748:M6748" si="13179">G$280</f>
        <v>Piotrowski, Brad</v>
      </c>
      <c r="H6748" s="193" t="str">
        <f t="shared" si="13179"/>
        <v>Piotrowski, Brad</v>
      </c>
      <c r="I6748" s="193" t="str">
        <f t="shared" si="13179"/>
        <v>SPSTR</v>
      </c>
      <c r="J6748" s="193" t="str">
        <f t="shared" si="13179"/>
        <v>e-Commerce</v>
      </c>
      <c r="K6748" s="193" t="str">
        <f t="shared" si="13179"/>
        <v>all</v>
      </c>
      <c r="L6748" s="193">
        <f t="shared" si="13179"/>
        <v>0</v>
      </c>
      <c r="M6748" s="193">
        <f t="shared" si="13179"/>
        <v>0</v>
      </c>
      <c r="N6748" s="193" t="str">
        <f t="shared" si="13134"/>
        <v>Technics Home Audio</v>
      </c>
      <c r="AA6748" s="193">
        <f t="shared" si="13147"/>
        <v>0</v>
      </c>
      <c r="AB6748" s="193" t="str">
        <f t="shared" ref="AB6748" si="13180">AB$280</f>
        <v>Piotrowski, Brad</v>
      </c>
    </row>
    <row r="6749" spans="1:28" s="188" customFormat="1" ht="17.399999999999999">
      <c r="A6749" s="193" t="str">
        <f t="shared" si="13142"/>
        <v>Technics Home Audio</v>
      </c>
      <c r="B6749" s="193" t="str">
        <f t="shared" si="13143"/>
        <v>TE778Technics Home Audio</v>
      </c>
      <c r="C6749" s="193" t="str">
        <f t="shared" si="13144"/>
        <v>Technics Home AudioPiotrowski, Brad</v>
      </c>
      <c r="D6749" s="193"/>
      <c r="E6749" s="193"/>
      <c r="F6749" s="193" t="str">
        <f t="shared" si="13145"/>
        <v>Technics Home AudioPiotrowski, Brad</v>
      </c>
      <c r="G6749" s="193" t="str">
        <f t="shared" ref="G6749:M6749" si="13181">G$281</f>
        <v>Piotrowski, Brad</v>
      </c>
      <c r="H6749" s="193" t="str">
        <f t="shared" si="13181"/>
        <v>Piotrowski, Brad</v>
      </c>
      <c r="I6749" s="193" t="str">
        <f t="shared" si="13181"/>
        <v>TE778</v>
      </c>
      <c r="J6749" s="193" t="str">
        <f t="shared" si="13181"/>
        <v>TESLA MOTORS INC.</v>
      </c>
      <c r="K6749" s="193" t="str">
        <f t="shared" si="13181"/>
        <v>all</v>
      </c>
      <c r="L6749" s="193">
        <f t="shared" si="13181"/>
        <v>0</v>
      </c>
      <c r="M6749" s="193">
        <f t="shared" si="13181"/>
        <v>0</v>
      </c>
      <c r="N6749" s="193" t="str">
        <f t="shared" si="13134"/>
        <v>Technics Home Audio</v>
      </c>
      <c r="AA6749" s="193">
        <f t="shared" si="13147"/>
        <v>0</v>
      </c>
      <c r="AB6749" s="193" t="str">
        <f t="shared" ref="AB6749" si="13182">AB$281</f>
        <v>Piotrowski, Brad</v>
      </c>
    </row>
    <row r="6750" spans="1:28" s="188" customFormat="1" ht="17.399999999999999">
      <c r="A6750" s="193" t="str">
        <f t="shared" si="13142"/>
        <v>Technics Home Audio</v>
      </c>
      <c r="B6750" s="193" t="str">
        <f t="shared" si="13143"/>
        <v>WA012Technics Home Audio</v>
      </c>
      <c r="C6750" s="193" t="str">
        <f t="shared" si="13144"/>
        <v>Technics Home AudioPiotrowski, Brad</v>
      </c>
      <c r="D6750" s="193"/>
      <c r="E6750" s="193"/>
      <c r="F6750" s="193" t="str">
        <f t="shared" si="13145"/>
        <v>Technics Home AudioPiotrowski, Brad</v>
      </c>
      <c r="G6750" s="193" t="str">
        <f t="shared" ref="G6750:M6750" si="13183">G$282</f>
        <v>Piotrowski, Brad</v>
      </c>
      <c r="H6750" s="193" t="str">
        <f t="shared" si="13183"/>
        <v>Piotrowski, Brad</v>
      </c>
      <c r="I6750" s="193" t="str">
        <f t="shared" si="13183"/>
        <v>WA012</v>
      </c>
      <c r="J6750" s="193" t="str">
        <f t="shared" si="13183"/>
        <v>WALMART MARKETPLACE</v>
      </c>
      <c r="K6750" s="193" t="str">
        <f t="shared" si="13183"/>
        <v>all</v>
      </c>
      <c r="L6750" s="193">
        <f t="shared" si="13183"/>
        <v>0</v>
      </c>
      <c r="M6750" s="193">
        <f t="shared" si="13183"/>
        <v>0</v>
      </c>
      <c r="N6750" s="193" t="str">
        <f t="shared" si="13134"/>
        <v>Technics Home Audio</v>
      </c>
      <c r="AA6750" s="193">
        <f t="shared" si="13147"/>
        <v>0</v>
      </c>
      <c r="AB6750" s="193" t="str">
        <f t="shared" ref="AB6750" si="13184">AB$282</f>
        <v>Piotrowski, Brad</v>
      </c>
    </row>
    <row r="6751" spans="1:28" s="188" customFormat="1" ht="17.399999999999999">
      <c r="A6751" s="193" t="str">
        <f t="shared" si="13142"/>
        <v>Technics Home Audio</v>
      </c>
      <c r="B6751" s="193" t="str">
        <f t="shared" si="13143"/>
        <v>YA051Technics Home Audio</v>
      </c>
      <c r="C6751" s="193" t="str">
        <f t="shared" si="13144"/>
        <v>Technics Home AudioPiotrowski, Brad</v>
      </c>
      <c r="D6751" s="193"/>
      <c r="E6751" s="193"/>
      <c r="F6751" s="193" t="str">
        <f t="shared" si="13145"/>
        <v>Technics Home AudioPiotrowski, Brad</v>
      </c>
      <c r="G6751" s="193" t="str">
        <f t="shared" ref="G6751:M6751" si="13185">G$283</f>
        <v>Piotrowski, Brad</v>
      </c>
      <c r="H6751" s="193" t="str">
        <f t="shared" si="13185"/>
        <v>Piotrowski, Brad</v>
      </c>
      <c r="I6751" s="193" t="str">
        <f t="shared" si="13185"/>
        <v>YA051</v>
      </c>
      <c r="J6751" s="193" t="str">
        <f t="shared" si="13185"/>
        <v>YAMAHA MOTOR CORP USA</v>
      </c>
      <c r="K6751" s="193" t="str">
        <f t="shared" si="13185"/>
        <v>all</v>
      </c>
      <c r="L6751" s="193">
        <f t="shared" si="13185"/>
        <v>0</v>
      </c>
      <c r="M6751" s="193">
        <f t="shared" si="13185"/>
        <v>0</v>
      </c>
      <c r="N6751" s="193" t="str">
        <f t="shared" si="13134"/>
        <v>Technics Home Audio</v>
      </c>
      <c r="AA6751" s="193">
        <f t="shared" si="13147"/>
        <v>0</v>
      </c>
      <c r="AB6751" s="193" t="str">
        <f t="shared" ref="AB6751" si="13186">AB$283</f>
        <v>Piotrowski, Brad</v>
      </c>
    </row>
    <row r="6752" spans="1:28" s="188" customFormat="1" ht="17.399999999999999">
      <c r="A6752" s="193" t="str">
        <f t="shared" si="13142"/>
        <v>Technics Home Audio</v>
      </c>
      <c r="B6752" s="193" t="str">
        <f t="shared" si="13143"/>
        <v>0Technics Home Audio</v>
      </c>
      <c r="C6752" s="193" t="str">
        <f t="shared" si="13144"/>
        <v>Technics Home Audio0</v>
      </c>
      <c r="D6752" s="193"/>
      <c r="E6752" s="193"/>
      <c r="F6752" s="193" t="str">
        <f t="shared" si="13145"/>
        <v>Technics Home Audio0</v>
      </c>
      <c r="G6752" s="193">
        <f t="shared" ref="G6752:M6752" si="13187">G$284</f>
        <v>0</v>
      </c>
      <c r="H6752" s="193">
        <f t="shared" si="13187"/>
        <v>0</v>
      </c>
      <c r="I6752" s="193">
        <f t="shared" si="13187"/>
        <v>0</v>
      </c>
      <c r="J6752" s="193">
        <f t="shared" si="13187"/>
        <v>0</v>
      </c>
      <c r="K6752" s="193">
        <f t="shared" si="13187"/>
        <v>0</v>
      </c>
      <c r="L6752" s="193">
        <f t="shared" si="13187"/>
        <v>0</v>
      </c>
      <c r="M6752" s="193">
        <f t="shared" si="13187"/>
        <v>0</v>
      </c>
      <c r="N6752" s="193" t="str">
        <f t="shared" si="13134"/>
        <v>Technics Home Audio</v>
      </c>
      <c r="AA6752" s="193">
        <f t="shared" si="13147"/>
        <v>0</v>
      </c>
      <c r="AB6752" s="193">
        <f t="shared" ref="AB6752" si="13188">AB$284</f>
        <v>0</v>
      </c>
    </row>
    <row r="6753" spans="1:28" s="188" customFormat="1" ht="17.399999999999999">
      <c r="A6753" s="193" t="str">
        <f t="shared" si="13142"/>
        <v>Technics Home Audio</v>
      </c>
      <c r="B6753" s="193" t="str">
        <f t="shared" si="13143"/>
        <v>0Technics Home Audio</v>
      </c>
      <c r="C6753" s="193" t="str">
        <f t="shared" si="13144"/>
        <v>Technics Home Audio0</v>
      </c>
      <c r="D6753" s="193"/>
      <c r="E6753" s="193"/>
      <c r="F6753" s="193" t="str">
        <f t="shared" si="13145"/>
        <v>Technics Home Audio0</v>
      </c>
      <c r="G6753" s="193">
        <f t="shared" ref="G6753:M6753" si="13189">G$285</f>
        <v>0</v>
      </c>
      <c r="H6753" s="193">
        <f t="shared" si="13189"/>
        <v>0</v>
      </c>
      <c r="I6753" s="193">
        <f t="shared" si="13189"/>
        <v>0</v>
      </c>
      <c r="J6753" s="193">
        <f t="shared" si="13189"/>
        <v>0</v>
      </c>
      <c r="K6753" s="193">
        <f t="shared" si="13189"/>
        <v>0</v>
      </c>
      <c r="L6753" s="193">
        <f t="shared" si="13189"/>
        <v>0</v>
      </c>
      <c r="M6753" s="193">
        <f t="shared" si="13189"/>
        <v>0</v>
      </c>
      <c r="N6753" s="193" t="str">
        <f t="shared" si="13134"/>
        <v>Technics Home Audio</v>
      </c>
      <c r="AA6753" s="193">
        <f t="shared" si="13147"/>
        <v>0</v>
      </c>
      <c r="AB6753" s="193">
        <f t="shared" ref="AB6753" si="13190">AB$285</f>
        <v>0</v>
      </c>
    </row>
    <row r="6754" spans="1:28" s="188" customFormat="1" ht="17.399999999999999">
      <c r="A6754" s="193" t="str">
        <f t="shared" si="13142"/>
        <v>Technics Home Audio</v>
      </c>
      <c r="B6754" s="193" t="str">
        <f t="shared" si="13143"/>
        <v>0Technics Home Audio</v>
      </c>
      <c r="C6754" s="193" t="str">
        <f t="shared" si="13144"/>
        <v>Technics Home Audio0</v>
      </c>
      <c r="D6754" s="193"/>
      <c r="E6754" s="193"/>
      <c r="F6754" s="193" t="str">
        <f t="shared" si="13145"/>
        <v>Technics Home Audio0</v>
      </c>
      <c r="G6754" s="193">
        <f t="shared" ref="G6754:M6754" si="13191">G$286</f>
        <v>0</v>
      </c>
      <c r="H6754" s="193">
        <f t="shared" si="13191"/>
        <v>0</v>
      </c>
      <c r="I6754" s="193">
        <f t="shared" si="13191"/>
        <v>0</v>
      </c>
      <c r="J6754" s="193">
        <f t="shared" si="13191"/>
        <v>0</v>
      </c>
      <c r="K6754" s="193">
        <f t="shared" si="13191"/>
        <v>0</v>
      </c>
      <c r="L6754" s="193">
        <f t="shared" si="13191"/>
        <v>0</v>
      </c>
      <c r="M6754" s="193">
        <f t="shared" si="13191"/>
        <v>0</v>
      </c>
      <c r="N6754" s="193" t="str">
        <f t="shared" si="13134"/>
        <v>Technics Home Audio</v>
      </c>
      <c r="AA6754" s="193">
        <f t="shared" si="13147"/>
        <v>0</v>
      </c>
      <c r="AB6754" s="193">
        <f t="shared" ref="AB6754" si="13192">AB$286</f>
        <v>0</v>
      </c>
    </row>
    <row r="6755" spans="1:28" s="188" customFormat="1" ht="17.399999999999999">
      <c r="A6755" s="193" t="str">
        <f t="shared" si="13142"/>
        <v>Technics Home Audio</v>
      </c>
      <c r="B6755" s="193" t="str">
        <f t="shared" si="13143"/>
        <v>0Technics Home Audio</v>
      </c>
      <c r="C6755" s="193" t="str">
        <f t="shared" si="13144"/>
        <v>Technics Home Audio0</v>
      </c>
      <c r="D6755" s="193"/>
      <c r="E6755" s="193"/>
      <c r="F6755" s="193" t="str">
        <f t="shared" si="13145"/>
        <v>Technics Home Audio0</v>
      </c>
      <c r="G6755" s="193">
        <f t="shared" ref="G6755:M6755" si="13193">G$287</f>
        <v>0</v>
      </c>
      <c r="H6755" s="193">
        <f t="shared" si="13193"/>
        <v>0</v>
      </c>
      <c r="I6755" s="193">
        <f t="shared" si="13193"/>
        <v>0</v>
      </c>
      <c r="J6755" s="193">
        <f t="shared" si="13193"/>
        <v>0</v>
      </c>
      <c r="K6755" s="193">
        <f t="shared" si="13193"/>
        <v>0</v>
      </c>
      <c r="L6755" s="193">
        <f t="shared" si="13193"/>
        <v>0</v>
      </c>
      <c r="M6755" s="193">
        <f t="shared" si="13193"/>
        <v>0</v>
      </c>
      <c r="N6755" s="193" t="str">
        <f t="shared" si="13134"/>
        <v>Technics Home Audio</v>
      </c>
      <c r="AA6755" s="193">
        <f t="shared" si="13147"/>
        <v>0</v>
      </c>
      <c r="AB6755" s="193">
        <f t="shared" ref="AB6755" si="13194">AB$287</f>
        <v>0</v>
      </c>
    </row>
    <row r="6756" spans="1:28" s="188" customFormat="1" ht="17.399999999999999">
      <c r="A6756" s="193" t="str">
        <f t="shared" si="13142"/>
        <v>Technics Home Audio</v>
      </c>
      <c r="B6756" s="193" t="str">
        <f t="shared" si="13143"/>
        <v>0Technics Home Audio</v>
      </c>
      <c r="C6756" s="193" t="str">
        <f t="shared" si="13144"/>
        <v>Technics Home Audio0</v>
      </c>
      <c r="D6756" s="193"/>
      <c r="E6756" s="193"/>
      <c r="F6756" s="193" t="str">
        <f t="shared" si="13145"/>
        <v>Technics Home Audio0</v>
      </c>
      <c r="G6756" s="193">
        <f t="shared" ref="G6756:M6756" si="13195">G$288</f>
        <v>0</v>
      </c>
      <c r="H6756" s="193">
        <f t="shared" si="13195"/>
        <v>0</v>
      </c>
      <c r="I6756" s="193">
        <f t="shared" si="13195"/>
        <v>0</v>
      </c>
      <c r="J6756" s="193">
        <f t="shared" si="13195"/>
        <v>0</v>
      </c>
      <c r="K6756" s="193">
        <f t="shared" si="13195"/>
        <v>0</v>
      </c>
      <c r="L6756" s="193">
        <f t="shared" si="13195"/>
        <v>0</v>
      </c>
      <c r="M6756" s="193">
        <f t="shared" si="13195"/>
        <v>0</v>
      </c>
      <c r="N6756" s="193" t="str">
        <f t="shared" si="13134"/>
        <v>Technics Home Audio</v>
      </c>
      <c r="AA6756" s="193">
        <f t="shared" si="13147"/>
        <v>0</v>
      </c>
      <c r="AB6756" s="193">
        <f t="shared" ref="AB6756" si="13196">AB$288</f>
        <v>0</v>
      </c>
    </row>
    <row r="6757" spans="1:28" s="188" customFormat="1" ht="17.399999999999999">
      <c r="A6757" s="193" t="str">
        <f t="shared" si="13142"/>
        <v>Technics Home Audio</v>
      </c>
      <c r="B6757" s="193" t="str">
        <f t="shared" si="13143"/>
        <v>AU161Technics Home Audio</v>
      </c>
      <c r="C6757" s="193" t="str">
        <f t="shared" si="13144"/>
        <v>Technics Home AudioPlys, Jeff</v>
      </c>
      <c r="D6757" s="193"/>
      <c r="E6757" s="193"/>
      <c r="F6757" s="193" t="str">
        <f t="shared" si="13145"/>
        <v>Technics Home AudioWilliams, David</v>
      </c>
      <c r="G6757" s="193" t="str">
        <f t="shared" ref="G6757:M6757" si="13197">G$289</f>
        <v>Williams, David</v>
      </c>
      <c r="H6757" s="193" t="str">
        <f t="shared" si="13197"/>
        <v>Plys, Jeff</v>
      </c>
      <c r="I6757" s="193" t="str">
        <f t="shared" si="13197"/>
        <v>AU161</v>
      </c>
      <c r="J6757" s="193" t="str">
        <f t="shared" si="13197"/>
        <v>AVS/AMERICAN VENDING</v>
      </c>
      <c r="K6757" s="193" t="str">
        <f t="shared" si="13197"/>
        <v>all</v>
      </c>
      <c r="L6757" s="193">
        <f t="shared" si="13197"/>
        <v>0</v>
      </c>
      <c r="M6757" s="193">
        <f t="shared" si="13197"/>
        <v>0</v>
      </c>
      <c r="N6757" s="193" t="str">
        <f t="shared" si="13134"/>
        <v>Technics Home Audio</v>
      </c>
      <c r="AA6757" s="193">
        <f t="shared" si="13147"/>
        <v>0</v>
      </c>
      <c r="AB6757" s="193" t="str">
        <f t="shared" ref="AB6757" si="13198">AB$289</f>
        <v>Plys, Jeff</v>
      </c>
    </row>
    <row r="6758" spans="1:28" s="188" customFormat="1" ht="17.399999999999999">
      <c r="A6758" s="193" t="str">
        <f t="shared" si="13142"/>
        <v>Technics Home Audio</v>
      </c>
      <c r="B6758" s="193" t="str">
        <f t="shared" si="13143"/>
        <v>CA271Technics Home Audio</v>
      </c>
      <c r="C6758" s="193" t="str">
        <f t="shared" si="13144"/>
        <v>Technics Home AudioPlys, Jeff</v>
      </c>
      <c r="D6758" s="193"/>
      <c r="E6758" s="193"/>
      <c r="F6758" s="193" t="str">
        <f t="shared" si="13145"/>
        <v>Technics Home AudioWilliams, David</v>
      </c>
      <c r="G6758" s="193" t="str">
        <f t="shared" ref="G6758:M6758" si="13199">G$290</f>
        <v>Williams, David</v>
      </c>
      <c r="H6758" s="193" t="str">
        <f t="shared" si="13199"/>
        <v>Plys, Jeff</v>
      </c>
      <c r="I6758" s="193" t="str">
        <f t="shared" si="13199"/>
        <v>CA271</v>
      </c>
      <c r="J6758" s="193" t="str">
        <f t="shared" si="13199"/>
        <v>CARMEN'S DIST.</v>
      </c>
      <c r="K6758" s="193" t="str">
        <f t="shared" si="13199"/>
        <v>all</v>
      </c>
      <c r="L6758" s="193">
        <f t="shared" si="13199"/>
        <v>0</v>
      </c>
      <c r="M6758" s="193">
        <f t="shared" si="13199"/>
        <v>0</v>
      </c>
      <c r="N6758" s="193" t="str">
        <f t="shared" si="13134"/>
        <v>Technics Home Audio</v>
      </c>
      <c r="AA6758" s="193">
        <f t="shared" si="13147"/>
        <v>0</v>
      </c>
      <c r="AB6758" s="193" t="str">
        <f t="shared" ref="AB6758" si="13200">AB$290</f>
        <v>Plys, Jeff</v>
      </c>
    </row>
    <row r="6759" spans="1:28" s="188" customFormat="1" ht="17.399999999999999">
      <c r="A6759" s="193" t="str">
        <f t="shared" si="13142"/>
        <v>Technics Home Audio</v>
      </c>
      <c r="B6759" s="193" t="str">
        <f t="shared" si="13143"/>
        <v>DO355Technics Home Audio</v>
      </c>
      <c r="C6759" s="193" t="str">
        <f t="shared" si="13144"/>
        <v>Technics Home AudioPlys, Jeff</v>
      </c>
      <c r="D6759" s="193"/>
      <c r="E6759" s="193"/>
      <c r="F6759" s="193" t="str">
        <f t="shared" si="13145"/>
        <v>Technics Home AudioWilliams, David</v>
      </c>
      <c r="G6759" s="193" t="str">
        <f t="shared" ref="G6759:M6759" si="13201">G$291</f>
        <v>Williams, David</v>
      </c>
      <c r="H6759" s="193" t="str">
        <f t="shared" si="13201"/>
        <v>Plys, Jeff</v>
      </c>
      <c r="I6759" s="193" t="str">
        <f t="shared" si="13201"/>
        <v>DO355</v>
      </c>
      <c r="J6759" s="193" t="str">
        <f t="shared" si="13201"/>
        <v>DORIAN DRAKE</v>
      </c>
      <c r="K6759" s="193" t="str">
        <f t="shared" si="13201"/>
        <v>all</v>
      </c>
      <c r="L6759" s="193">
        <f t="shared" si="13201"/>
        <v>0</v>
      </c>
      <c r="M6759" s="193">
        <f t="shared" si="13201"/>
        <v>0</v>
      </c>
      <c r="N6759" s="193" t="str">
        <f t="shared" si="13134"/>
        <v>Technics Home Audio</v>
      </c>
      <c r="AA6759" s="193">
        <f t="shared" si="13147"/>
        <v>0</v>
      </c>
      <c r="AB6759" s="193" t="str">
        <f t="shared" ref="AB6759" si="13202">AB$291</f>
        <v>Plys, Jeff</v>
      </c>
    </row>
    <row r="6760" spans="1:28" s="188" customFormat="1" ht="17.399999999999999">
      <c r="A6760" s="193" t="str">
        <f t="shared" si="13142"/>
        <v>Technics Home Audio</v>
      </c>
      <c r="B6760" s="193" t="str">
        <f t="shared" si="13143"/>
        <v>DO380Technics Home Audio</v>
      </c>
      <c r="C6760" s="193" t="str">
        <f t="shared" si="13144"/>
        <v>Technics Home AudioPlys, Jeff</v>
      </c>
      <c r="D6760" s="193"/>
      <c r="E6760" s="193"/>
      <c r="F6760" s="193" t="str">
        <f t="shared" si="13145"/>
        <v>Technics Home AudioWilliams, David</v>
      </c>
      <c r="G6760" s="193" t="str">
        <f t="shared" ref="G6760:M6760" si="13203">G$292</f>
        <v>Williams, David</v>
      </c>
      <c r="H6760" s="193" t="str">
        <f t="shared" si="13203"/>
        <v>Plys, Jeff</v>
      </c>
      <c r="I6760" s="193" t="str">
        <f t="shared" si="13203"/>
        <v>DO380</v>
      </c>
      <c r="J6760" s="193" t="str">
        <f t="shared" si="13203"/>
        <v>DON STEVENS</v>
      </c>
      <c r="K6760" s="193" t="str">
        <f t="shared" si="13203"/>
        <v>all</v>
      </c>
      <c r="L6760" s="193">
        <f t="shared" si="13203"/>
        <v>0</v>
      </c>
      <c r="M6760" s="193">
        <f t="shared" si="13203"/>
        <v>0</v>
      </c>
      <c r="N6760" s="193" t="str">
        <f t="shared" si="13134"/>
        <v>Technics Home Audio</v>
      </c>
      <c r="AA6760" s="193">
        <f t="shared" si="13147"/>
        <v>0</v>
      </c>
      <c r="AB6760" s="193" t="str">
        <f t="shared" ref="AB6760" si="13204">AB$292</f>
        <v>Plys, Jeff</v>
      </c>
    </row>
    <row r="6761" spans="1:28" s="188" customFormat="1" ht="17.399999999999999">
      <c r="A6761" s="193" t="str">
        <f t="shared" si="13142"/>
        <v>Technics Home Audio</v>
      </c>
      <c r="B6761" s="193" t="str">
        <f t="shared" si="13143"/>
        <v>EL725Technics Home Audio</v>
      </c>
      <c r="C6761" s="193" t="str">
        <f t="shared" si="13144"/>
        <v>Technics Home AudioPlys, Jeff</v>
      </c>
      <c r="D6761" s="193"/>
      <c r="E6761" s="193"/>
      <c r="F6761" s="193" t="str">
        <f t="shared" si="13145"/>
        <v>Technics Home AudioWilliams, David</v>
      </c>
      <c r="G6761" s="193" t="str">
        <f t="shared" ref="G6761:M6761" si="13205">G$293</f>
        <v>Williams, David</v>
      </c>
      <c r="H6761" s="193" t="str">
        <f t="shared" si="13205"/>
        <v>Plys, Jeff</v>
      </c>
      <c r="I6761" s="193" t="str">
        <f t="shared" si="13205"/>
        <v>EL725</v>
      </c>
      <c r="J6761" s="193" t="str">
        <f t="shared" si="13205"/>
        <v>ELEC SWEEPER</v>
      </c>
      <c r="K6761" s="193" t="str">
        <f t="shared" si="13205"/>
        <v>all</v>
      </c>
      <c r="L6761" s="193">
        <f t="shared" si="13205"/>
        <v>0</v>
      </c>
      <c r="M6761" s="193">
        <f t="shared" si="13205"/>
        <v>0</v>
      </c>
      <c r="N6761" s="193" t="str">
        <f t="shared" si="13134"/>
        <v>Technics Home Audio</v>
      </c>
      <c r="AA6761" s="193">
        <f t="shared" si="13147"/>
        <v>0</v>
      </c>
      <c r="AB6761" s="193" t="str">
        <f t="shared" ref="AB6761" si="13206">AB$293</f>
        <v>Plys, Jeff</v>
      </c>
    </row>
    <row r="6762" spans="1:28" s="188" customFormat="1" ht="17.399999999999999">
      <c r="A6762" s="193" t="str">
        <f t="shared" si="13142"/>
        <v>Technics Home Audio</v>
      </c>
      <c r="B6762" s="193" t="str">
        <f t="shared" si="13143"/>
        <v>ET255Technics Home Audio</v>
      </c>
      <c r="C6762" s="193" t="str">
        <f t="shared" si="13144"/>
        <v>Technics Home AudioPlys, Jeff</v>
      </c>
      <c r="D6762" s="193"/>
      <c r="E6762" s="193"/>
      <c r="F6762" s="193" t="str">
        <f t="shared" si="13145"/>
        <v>Technics Home AudioWilliams, David</v>
      </c>
      <c r="G6762" s="193" t="str">
        <f t="shared" ref="G6762:M6762" si="13207">G$294</f>
        <v>Williams, David</v>
      </c>
      <c r="H6762" s="193" t="str">
        <f t="shared" si="13207"/>
        <v>Plys, Jeff</v>
      </c>
      <c r="I6762" s="193" t="str">
        <f t="shared" si="13207"/>
        <v>ET255</v>
      </c>
      <c r="J6762" s="193" t="str">
        <f t="shared" si="13207"/>
        <v>ETTINGER-ROSINI</v>
      </c>
      <c r="K6762" s="193" t="str">
        <f t="shared" si="13207"/>
        <v>all</v>
      </c>
      <c r="L6762" s="193">
        <f t="shared" si="13207"/>
        <v>0</v>
      </c>
      <c r="M6762" s="193">
        <f t="shared" si="13207"/>
        <v>0</v>
      </c>
      <c r="N6762" s="193" t="str">
        <f t="shared" si="13134"/>
        <v>Technics Home Audio</v>
      </c>
      <c r="AA6762" s="193">
        <f t="shared" si="13147"/>
        <v>0</v>
      </c>
      <c r="AB6762" s="193" t="str">
        <f t="shared" ref="AB6762" si="13208">AB$294</f>
        <v>Plys, Jeff</v>
      </c>
    </row>
    <row r="6763" spans="1:28" s="188" customFormat="1" ht="17.399999999999999">
      <c r="A6763" s="193" t="str">
        <f t="shared" si="13142"/>
        <v>Technics Home Audio</v>
      </c>
      <c r="B6763" s="193" t="str">
        <f t="shared" si="13143"/>
        <v>JO405Technics Home Audio</v>
      </c>
      <c r="C6763" s="193" t="str">
        <f t="shared" si="13144"/>
        <v>Technics Home AudioPlys, Jeff</v>
      </c>
      <c r="D6763" s="193"/>
      <c r="E6763" s="193"/>
      <c r="F6763" s="193" t="str">
        <f t="shared" si="13145"/>
        <v>Technics Home AudioWilliams, David</v>
      </c>
      <c r="G6763" s="193" t="str">
        <f t="shared" ref="G6763:M6763" si="13209">G$295</f>
        <v>Williams, David</v>
      </c>
      <c r="H6763" s="193" t="str">
        <f t="shared" si="13209"/>
        <v>Plys, Jeff</v>
      </c>
      <c r="I6763" s="193" t="str">
        <f t="shared" si="13209"/>
        <v>JO405</v>
      </c>
      <c r="J6763" s="193" t="str">
        <f t="shared" si="13209"/>
        <v>JOHNSON PIKE</v>
      </c>
      <c r="K6763" s="193" t="str">
        <f t="shared" si="13209"/>
        <v>all</v>
      </c>
      <c r="L6763" s="193">
        <f t="shared" si="13209"/>
        <v>0</v>
      </c>
      <c r="M6763" s="193">
        <f t="shared" si="13209"/>
        <v>0</v>
      </c>
      <c r="N6763" s="193" t="str">
        <f t="shared" si="13134"/>
        <v>Technics Home Audio</v>
      </c>
      <c r="AA6763" s="193">
        <f t="shared" si="13147"/>
        <v>0</v>
      </c>
      <c r="AB6763" s="193" t="str">
        <f t="shared" ref="AB6763" si="13210">AB$295</f>
        <v>Plys, Jeff</v>
      </c>
    </row>
    <row r="6764" spans="1:28" s="188" customFormat="1" ht="17.399999999999999">
      <c r="A6764" s="193" t="str">
        <f t="shared" si="13142"/>
        <v>Technics Home Audio</v>
      </c>
      <c r="B6764" s="193" t="str">
        <f t="shared" si="13143"/>
        <v>KA365Technics Home Audio</v>
      </c>
      <c r="C6764" s="193" t="str">
        <f t="shared" si="13144"/>
        <v>Technics Home AudioPlys, Jeff</v>
      </c>
      <c r="D6764" s="193"/>
      <c r="E6764" s="193"/>
      <c r="F6764" s="193" t="str">
        <f t="shared" si="13145"/>
        <v>Technics Home AudioWilliams, David</v>
      </c>
      <c r="G6764" s="193" t="str">
        <f t="shared" ref="G6764:M6764" si="13211">G$296</f>
        <v>Williams, David</v>
      </c>
      <c r="H6764" s="193" t="str">
        <f t="shared" si="13211"/>
        <v>Plys, Jeff</v>
      </c>
      <c r="I6764" s="193" t="str">
        <f t="shared" si="13211"/>
        <v>KA365</v>
      </c>
      <c r="J6764" s="193" t="str">
        <f t="shared" si="13211"/>
        <v>KAIN-McARTHUR INC.</v>
      </c>
      <c r="K6764" s="193" t="str">
        <f t="shared" si="13211"/>
        <v>all</v>
      </c>
      <c r="L6764" s="193">
        <f t="shared" si="13211"/>
        <v>0</v>
      </c>
      <c r="M6764" s="193">
        <f t="shared" si="13211"/>
        <v>0</v>
      </c>
      <c r="N6764" s="193" t="str">
        <f t="shared" si="13134"/>
        <v>Technics Home Audio</v>
      </c>
      <c r="AA6764" s="193">
        <f t="shared" si="13147"/>
        <v>0</v>
      </c>
      <c r="AB6764" s="193" t="str">
        <f t="shared" ref="AB6764" si="13212">AB$296</f>
        <v>Plys, Jeff</v>
      </c>
    </row>
    <row r="6765" spans="1:28" s="188" customFormat="1" ht="17.399999999999999">
      <c r="A6765" s="193" t="str">
        <f t="shared" si="13142"/>
        <v>Technics Home Audio</v>
      </c>
      <c r="B6765" s="193" t="str">
        <f t="shared" si="13143"/>
        <v>KL105Technics Home Audio</v>
      </c>
      <c r="C6765" s="193" t="str">
        <f t="shared" si="13144"/>
        <v>Technics Home AudioPlys, Jeff</v>
      </c>
      <c r="D6765" s="193"/>
      <c r="E6765" s="193"/>
      <c r="F6765" s="193" t="str">
        <f t="shared" si="13145"/>
        <v>Technics Home AudioWilliams, David</v>
      </c>
      <c r="G6765" s="193" t="str">
        <f t="shared" ref="G6765:M6765" si="13213">G$297</f>
        <v>Williams, David</v>
      </c>
      <c r="H6765" s="193" t="str">
        <f t="shared" si="13213"/>
        <v>Plys, Jeff</v>
      </c>
      <c r="I6765" s="193" t="str">
        <f t="shared" si="13213"/>
        <v>KL105</v>
      </c>
      <c r="J6765" s="193" t="str">
        <f t="shared" si="13213"/>
        <v>KLH</v>
      </c>
      <c r="K6765" s="193" t="str">
        <f t="shared" si="13213"/>
        <v>all</v>
      </c>
      <c r="L6765" s="193">
        <f t="shared" si="13213"/>
        <v>0</v>
      </c>
      <c r="M6765" s="193">
        <f t="shared" si="13213"/>
        <v>0</v>
      </c>
      <c r="N6765" s="193" t="str">
        <f t="shared" si="13134"/>
        <v>Technics Home Audio</v>
      </c>
      <c r="AA6765" s="193">
        <f t="shared" si="13147"/>
        <v>0</v>
      </c>
      <c r="AB6765" s="193" t="str">
        <f t="shared" ref="AB6765" si="13214">AB$297</f>
        <v>Plys, Jeff</v>
      </c>
    </row>
    <row r="6766" spans="1:28" s="188" customFormat="1" ht="17.399999999999999">
      <c r="A6766" s="193" t="str">
        <f t="shared" si="13142"/>
        <v>Technics Home Audio</v>
      </c>
      <c r="B6766" s="193" t="str">
        <f t="shared" si="13143"/>
        <v>MI021Technics Home Audio</v>
      </c>
      <c r="C6766" s="193" t="str">
        <f t="shared" si="13144"/>
        <v>Technics Home AudioPlys, Jeff</v>
      </c>
      <c r="D6766" s="193"/>
      <c r="E6766" s="193"/>
      <c r="F6766" s="193" t="str">
        <f t="shared" si="13145"/>
        <v>Technics Home AudioWilliams, David</v>
      </c>
      <c r="G6766" s="193" t="str">
        <f t="shared" ref="G6766:M6766" si="13215">G$298</f>
        <v>Williams, David</v>
      </c>
      <c r="H6766" s="193" t="str">
        <f t="shared" si="13215"/>
        <v>Plys, Jeff</v>
      </c>
      <c r="I6766" s="193" t="str">
        <f t="shared" si="13215"/>
        <v>MI021</v>
      </c>
      <c r="J6766" s="193" t="str">
        <f t="shared" si="13215"/>
        <v>MIKE SWENSON</v>
      </c>
      <c r="K6766" s="193" t="str">
        <f t="shared" si="13215"/>
        <v>all</v>
      </c>
      <c r="L6766" s="193">
        <f t="shared" si="13215"/>
        <v>0</v>
      </c>
      <c r="M6766" s="193">
        <f t="shared" si="13215"/>
        <v>0</v>
      </c>
      <c r="N6766" s="193" t="str">
        <f t="shared" si="13134"/>
        <v>Technics Home Audio</v>
      </c>
      <c r="AA6766" s="193">
        <f t="shared" si="13147"/>
        <v>0</v>
      </c>
      <c r="AB6766" s="193" t="str">
        <f t="shared" ref="AB6766" si="13216">AB$298</f>
        <v>Plys, Jeff</v>
      </c>
    </row>
    <row r="6767" spans="1:28" s="188" customFormat="1" ht="17.399999999999999">
      <c r="A6767" s="193" t="str">
        <f t="shared" si="13142"/>
        <v>Technics Home Audio</v>
      </c>
      <c r="B6767" s="193" t="str">
        <f t="shared" si="13143"/>
        <v>PI360Technics Home Audio</v>
      </c>
      <c r="C6767" s="193" t="str">
        <f t="shared" si="13144"/>
        <v>Technics Home AudioPlys, Jeff</v>
      </c>
      <c r="D6767" s="193"/>
      <c r="E6767" s="193"/>
      <c r="F6767" s="193" t="str">
        <f t="shared" si="13145"/>
        <v>Technics Home AudioWilliams, David</v>
      </c>
      <c r="G6767" s="193" t="str">
        <f t="shared" ref="G6767:M6767" si="13217">G$299</f>
        <v>Williams, David</v>
      </c>
      <c r="H6767" s="193" t="str">
        <f t="shared" si="13217"/>
        <v>Plys, Jeff</v>
      </c>
      <c r="I6767" s="193" t="str">
        <f t="shared" si="13217"/>
        <v>PI360</v>
      </c>
      <c r="J6767" s="193" t="str">
        <f t="shared" si="13217"/>
        <v>PEIONEER SQUARE</v>
      </c>
      <c r="K6767" s="193" t="str">
        <f t="shared" si="13217"/>
        <v>all</v>
      </c>
      <c r="L6767" s="193">
        <f t="shared" si="13217"/>
        <v>0</v>
      </c>
      <c r="M6767" s="193">
        <f t="shared" si="13217"/>
        <v>0</v>
      </c>
      <c r="N6767" s="193" t="str">
        <f t="shared" si="13134"/>
        <v>Technics Home Audio</v>
      </c>
      <c r="AA6767" s="193">
        <f t="shared" si="13147"/>
        <v>0</v>
      </c>
      <c r="AB6767" s="193" t="str">
        <f t="shared" ref="AB6767" si="13218">AB$299</f>
        <v>Plys, Jeff</v>
      </c>
    </row>
    <row r="6768" spans="1:28" s="188" customFormat="1" ht="17.399999999999999">
      <c r="A6768" s="193" t="str">
        <f t="shared" si="13142"/>
        <v>Technics Home Audio</v>
      </c>
      <c r="B6768" s="193" t="str">
        <f t="shared" si="13143"/>
        <v>PR140Technics Home Audio</v>
      </c>
      <c r="C6768" s="193" t="str">
        <f t="shared" si="13144"/>
        <v>Technics Home AudioPlys, Jeff</v>
      </c>
      <c r="D6768" s="193"/>
      <c r="E6768" s="193"/>
      <c r="F6768" s="193" t="str">
        <f t="shared" si="13145"/>
        <v>Technics Home AudioWilliams, David</v>
      </c>
      <c r="G6768" s="193" t="str">
        <f t="shared" ref="G6768:M6768" si="13219">G$300</f>
        <v>Williams, David</v>
      </c>
      <c r="H6768" s="193" t="str">
        <f t="shared" si="13219"/>
        <v>Plys, Jeff</v>
      </c>
      <c r="I6768" s="193" t="str">
        <f t="shared" si="13219"/>
        <v>PR140</v>
      </c>
      <c r="J6768" s="193" t="str">
        <f t="shared" si="13219"/>
        <v>PROFESSIONAL MANUFACTURERS REPRESEN</v>
      </c>
      <c r="K6768" s="193" t="str">
        <f t="shared" si="13219"/>
        <v>all</v>
      </c>
      <c r="L6768" s="193">
        <f t="shared" si="13219"/>
        <v>0</v>
      </c>
      <c r="M6768" s="193">
        <f t="shared" si="13219"/>
        <v>0</v>
      </c>
      <c r="N6768" s="193" t="str">
        <f t="shared" si="13134"/>
        <v>Technics Home Audio</v>
      </c>
      <c r="AA6768" s="193">
        <f t="shared" si="13147"/>
        <v>0</v>
      </c>
      <c r="AB6768" s="193" t="str">
        <f t="shared" ref="AB6768" si="13220">AB$300</f>
        <v>Plys, Jeff</v>
      </c>
    </row>
    <row r="6769" spans="1:28" s="188" customFormat="1" ht="17.399999999999999">
      <c r="A6769" s="193" t="str">
        <f t="shared" si="13142"/>
        <v>Technics Home Audio</v>
      </c>
      <c r="B6769" s="193" t="str">
        <f t="shared" si="13143"/>
        <v>PT046Technics Home Audio</v>
      </c>
      <c r="C6769" s="193" t="str">
        <f t="shared" si="13144"/>
        <v>Technics Home AudioPlys, Jeff</v>
      </c>
      <c r="D6769" s="193"/>
      <c r="E6769" s="193"/>
      <c r="F6769" s="193" t="str">
        <f t="shared" si="13145"/>
        <v>Technics Home AudioWilliams, David</v>
      </c>
      <c r="G6769" s="193" t="str">
        <f t="shared" ref="G6769:M6769" si="13221">G$301</f>
        <v>Williams, David</v>
      </c>
      <c r="H6769" s="193" t="str">
        <f t="shared" si="13221"/>
        <v>Plys, Jeff</v>
      </c>
      <c r="I6769" s="193" t="str">
        <f t="shared" si="13221"/>
        <v>PT046</v>
      </c>
      <c r="J6769" s="193" t="str">
        <f t="shared" si="13221"/>
        <v>PRO PACIFIC AGENTS INC</v>
      </c>
      <c r="K6769" s="193" t="str">
        <f t="shared" si="13221"/>
        <v>all</v>
      </c>
      <c r="L6769" s="193">
        <f t="shared" si="13221"/>
        <v>0</v>
      </c>
      <c r="M6769" s="193">
        <f t="shared" si="13221"/>
        <v>0</v>
      </c>
      <c r="N6769" s="193" t="str">
        <f t="shared" si="13134"/>
        <v>Technics Home Audio</v>
      </c>
      <c r="AA6769" s="193">
        <f t="shared" si="13147"/>
        <v>0</v>
      </c>
      <c r="AB6769" s="193" t="str">
        <f t="shared" ref="AB6769" si="13222">AB$301</f>
        <v>Plys, Jeff</v>
      </c>
    </row>
    <row r="6770" spans="1:28" s="188" customFormat="1" ht="17.399999999999999">
      <c r="A6770" s="193" t="str">
        <f t="shared" si="13142"/>
        <v>Technics Home Audio</v>
      </c>
      <c r="B6770" s="193" t="str">
        <f t="shared" si="13143"/>
        <v>SA900Technics Home Audio</v>
      </c>
      <c r="C6770" s="193" t="str">
        <f t="shared" si="13144"/>
        <v>Technics Home AudioPlys, Jeff</v>
      </c>
      <c r="D6770" s="193"/>
      <c r="E6770" s="193"/>
      <c r="F6770" s="193" t="str">
        <f t="shared" si="13145"/>
        <v>Technics Home AudioWilliams, David</v>
      </c>
      <c r="G6770" s="193" t="str">
        <f t="shared" ref="G6770:M6770" si="13223">G$302</f>
        <v>Williams, David</v>
      </c>
      <c r="H6770" s="193" t="str">
        <f t="shared" si="13223"/>
        <v>Plys, Jeff</v>
      </c>
      <c r="I6770" s="193" t="str">
        <f t="shared" si="13223"/>
        <v>SA900</v>
      </c>
      <c r="J6770" s="193" t="str">
        <f t="shared" si="13223"/>
        <v>SALEM SUP</v>
      </c>
      <c r="K6770" s="193" t="str">
        <f t="shared" si="13223"/>
        <v>all</v>
      </c>
      <c r="L6770" s="193">
        <f t="shared" si="13223"/>
        <v>0</v>
      </c>
      <c r="M6770" s="193">
        <f t="shared" si="13223"/>
        <v>0</v>
      </c>
      <c r="N6770" s="193" t="str">
        <f t="shared" si="13134"/>
        <v>Technics Home Audio</v>
      </c>
      <c r="AA6770" s="193">
        <f t="shared" si="13147"/>
        <v>0</v>
      </c>
      <c r="AB6770" s="193" t="str">
        <f t="shared" ref="AB6770" si="13224">AB$302</f>
        <v>Plys, Jeff</v>
      </c>
    </row>
    <row r="6771" spans="1:28" s="188" customFormat="1" ht="17.399999999999999">
      <c r="A6771" s="193" t="str">
        <f t="shared" si="13142"/>
        <v>Technics Home Audio</v>
      </c>
      <c r="B6771" s="193" t="str">
        <f t="shared" si="13143"/>
        <v>SC275Technics Home Audio</v>
      </c>
      <c r="C6771" s="193" t="str">
        <f t="shared" si="13144"/>
        <v>Technics Home AudioPlys, Jeff</v>
      </c>
      <c r="D6771" s="193"/>
      <c r="E6771" s="193"/>
      <c r="F6771" s="193" t="str">
        <f t="shared" si="13145"/>
        <v>Technics Home AudioWilliams, David</v>
      </c>
      <c r="G6771" s="193" t="str">
        <f t="shared" ref="G6771:M6771" si="13225">G$303</f>
        <v>Williams, David</v>
      </c>
      <c r="H6771" s="193" t="str">
        <f t="shared" si="13225"/>
        <v>Plys, Jeff</v>
      </c>
      <c r="I6771" s="193" t="str">
        <f t="shared" si="13225"/>
        <v>SC275</v>
      </c>
      <c r="J6771" s="193" t="str">
        <f t="shared" si="13225"/>
        <v>STEEL CITY</v>
      </c>
      <c r="K6771" s="193" t="str">
        <f t="shared" si="13225"/>
        <v>all</v>
      </c>
      <c r="L6771" s="193">
        <f t="shared" si="13225"/>
        <v>0</v>
      </c>
      <c r="M6771" s="193">
        <f t="shared" si="13225"/>
        <v>0</v>
      </c>
      <c r="N6771" s="193" t="str">
        <f t="shared" si="13134"/>
        <v>Technics Home Audio</v>
      </c>
      <c r="AA6771" s="193">
        <f t="shared" si="13147"/>
        <v>0</v>
      </c>
      <c r="AB6771" s="193" t="str">
        <f t="shared" ref="AB6771" si="13226">AB$303</f>
        <v>Plys, Jeff</v>
      </c>
    </row>
    <row r="6772" spans="1:28" s="188" customFormat="1" ht="17.399999999999999">
      <c r="A6772" s="193" t="str">
        <f t="shared" si="13142"/>
        <v>Technics Home Audio</v>
      </c>
      <c r="B6772" s="193" t="str">
        <f t="shared" si="13143"/>
        <v>SH810Technics Home Audio</v>
      </c>
      <c r="C6772" s="193" t="str">
        <f t="shared" si="13144"/>
        <v>Technics Home AudioPlys, Jeff</v>
      </c>
      <c r="D6772" s="193"/>
      <c r="E6772" s="193"/>
      <c r="F6772" s="193" t="str">
        <f t="shared" si="13145"/>
        <v>Technics Home AudioWilliams, David</v>
      </c>
      <c r="G6772" s="193" t="str">
        <f t="shared" ref="G6772:M6772" si="13227">G$304</f>
        <v>Williams, David</v>
      </c>
      <c r="H6772" s="193" t="str">
        <f t="shared" si="13227"/>
        <v>Plys, Jeff</v>
      </c>
      <c r="I6772" s="193" t="str">
        <f t="shared" si="13227"/>
        <v>SH810</v>
      </c>
      <c r="J6772" s="193" t="str">
        <f t="shared" si="13227"/>
        <v>SHAFFER DIST.</v>
      </c>
      <c r="K6772" s="193" t="str">
        <f t="shared" si="13227"/>
        <v>all</v>
      </c>
      <c r="L6772" s="193">
        <f t="shared" si="13227"/>
        <v>0</v>
      </c>
      <c r="M6772" s="193">
        <f t="shared" si="13227"/>
        <v>0</v>
      </c>
      <c r="N6772" s="193" t="str">
        <f t="shared" si="13134"/>
        <v>Technics Home Audio</v>
      </c>
      <c r="AA6772" s="193">
        <f t="shared" si="13147"/>
        <v>0</v>
      </c>
      <c r="AB6772" s="193" t="str">
        <f t="shared" ref="AB6772" si="13228">AB$304</f>
        <v>Plys, Jeff</v>
      </c>
    </row>
    <row r="6773" spans="1:28" s="188" customFormat="1" ht="17.399999999999999">
      <c r="A6773" s="193" t="str">
        <f t="shared" si="13142"/>
        <v>Technics Home Audio</v>
      </c>
      <c r="B6773" s="193" t="str">
        <f t="shared" si="13143"/>
        <v>SP578Technics Home Audio</v>
      </c>
      <c r="C6773" s="193" t="str">
        <f t="shared" si="13144"/>
        <v>Technics Home AudioPlys, Jeff</v>
      </c>
      <c r="D6773" s="193"/>
      <c r="E6773" s="193"/>
      <c r="F6773" s="193" t="str">
        <f t="shared" si="13145"/>
        <v>Technics Home AudioWilliams, David</v>
      </c>
      <c r="G6773" s="193" t="str">
        <f t="shared" ref="G6773:M6773" si="13229">G$305</f>
        <v>Williams, David</v>
      </c>
      <c r="H6773" s="193" t="str">
        <f t="shared" si="13229"/>
        <v>Plys, Jeff</v>
      </c>
      <c r="I6773" s="193" t="str">
        <f t="shared" si="13229"/>
        <v>SP578</v>
      </c>
      <c r="J6773" s="193" t="str">
        <f t="shared" si="13229"/>
        <v>STIEFEL DISTRIBUTING LLC</v>
      </c>
      <c r="K6773" s="193" t="str">
        <f t="shared" si="13229"/>
        <v>all</v>
      </c>
      <c r="L6773" s="193">
        <f t="shared" si="13229"/>
        <v>0</v>
      </c>
      <c r="M6773" s="193">
        <f t="shared" si="13229"/>
        <v>0</v>
      </c>
      <c r="N6773" s="193" t="str">
        <f t="shared" si="13134"/>
        <v>Technics Home Audio</v>
      </c>
      <c r="AA6773" s="193">
        <f t="shared" si="13147"/>
        <v>0</v>
      </c>
      <c r="AB6773" s="193" t="str">
        <f t="shared" ref="AB6773" si="13230">AB$305</f>
        <v>Plys, Jeff</v>
      </c>
    </row>
    <row r="6774" spans="1:28" s="188" customFormat="1" ht="17.399999999999999">
      <c r="A6774" s="193" t="str">
        <f t="shared" si="13142"/>
        <v>Technics Home Audio</v>
      </c>
      <c r="B6774" s="193" t="str">
        <f t="shared" si="13143"/>
        <v>SP579Technics Home Audio</v>
      </c>
      <c r="C6774" s="193" t="str">
        <f t="shared" si="13144"/>
        <v>Technics Home AudioPlys, Jeff</v>
      </c>
      <c r="D6774" s="193"/>
      <c r="E6774" s="193"/>
      <c r="F6774" s="193" t="str">
        <f t="shared" si="13145"/>
        <v>Technics Home AudioWilliams, David</v>
      </c>
      <c r="G6774" s="193" t="str">
        <f t="shared" ref="G6774:M6774" si="13231">G$306</f>
        <v>Williams, David</v>
      </c>
      <c r="H6774" s="193" t="str">
        <f t="shared" si="13231"/>
        <v>Plys, Jeff</v>
      </c>
      <c r="I6774" s="193" t="str">
        <f t="shared" si="13231"/>
        <v>SP579</v>
      </c>
      <c r="J6774" s="193" t="str">
        <f t="shared" si="13231"/>
        <v>SPECIALITY EQUIPMENT SALES (SESCO)</v>
      </c>
      <c r="K6774" s="193" t="str">
        <f t="shared" si="13231"/>
        <v>all</v>
      </c>
      <c r="L6774" s="193">
        <f t="shared" si="13231"/>
        <v>0</v>
      </c>
      <c r="M6774" s="193">
        <f t="shared" si="13231"/>
        <v>0</v>
      </c>
      <c r="N6774" s="193" t="str">
        <f t="shared" si="13134"/>
        <v>Technics Home Audio</v>
      </c>
      <c r="AA6774" s="193">
        <f t="shared" si="13147"/>
        <v>0</v>
      </c>
      <c r="AB6774" s="193" t="str">
        <f t="shared" ref="AB6774" si="13232">AB$306</f>
        <v>Plys, Jeff</v>
      </c>
    </row>
    <row r="6775" spans="1:28" s="188" customFormat="1" ht="17.399999999999999">
      <c r="A6775" s="193" t="str">
        <f t="shared" si="13142"/>
        <v>Technics Home Audio</v>
      </c>
      <c r="B6775" s="193" t="str">
        <f t="shared" si="13143"/>
        <v>0Technics Home Audio</v>
      </c>
      <c r="C6775" s="193" t="str">
        <f t="shared" si="13144"/>
        <v>Technics Home Audio0</v>
      </c>
      <c r="D6775" s="193"/>
      <c r="E6775" s="193"/>
      <c r="F6775" s="193" t="str">
        <f t="shared" si="13145"/>
        <v>Technics Home Audio0</v>
      </c>
      <c r="G6775" s="193">
        <f t="shared" ref="G6775:M6775" si="13233">G$307</f>
        <v>0</v>
      </c>
      <c r="H6775" s="193">
        <f t="shared" si="13233"/>
        <v>0</v>
      </c>
      <c r="I6775" s="193">
        <f t="shared" si="13233"/>
        <v>0</v>
      </c>
      <c r="J6775" s="193">
        <f t="shared" si="13233"/>
        <v>0</v>
      </c>
      <c r="K6775" s="193">
        <f t="shared" si="13233"/>
        <v>0</v>
      </c>
      <c r="L6775" s="193">
        <f t="shared" si="13233"/>
        <v>0</v>
      </c>
      <c r="M6775" s="193">
        <f t="shared" si="13233"/>
        <v>0</v>
      </c>
      <c r="N6775" s="193" t="str">
        <f t="shared" si="13134"/>
        <v>Technics Home Audio</v>
      </c>
      <c r="AA6775" s="193">
        <f t="shared" si="13147"/>
        <v>0</v>
      </c>
      <c r="AB6775" s="193">
        <f t="shared" ref="AB6775" si="13234">AB$307</f>
        <v>0</v>
      </c>
    </row>
    <row r="6776" spans="1:28" s="188" customFormat="1" ht="17.399999999999999">
      <c r="A6776" s="193" t="str">
        <f t="shared" si="13142"/>
        <v>Technics Home Audio</v>
      </c>
      <c r="B6776" s="193" t="str">
        <f t="shared" si="13143"/>
        <v>0Technics Home Audio</v>
      </c>
      <c r="C6776" s="193" t="str">
        <f t="shared" si="13144"/>
        <v>Technics Home Audio0</v>
      </c>
      <c r="D6776" s="193"/>
      <c r="E6776" s="193"/>
      <c r="F6776" s="193" t="str">
        <f t="shared" si="13145"/>
        <v>Technics Home Audio0</v>
      </c>
      <c r="G6776" s="193">
        <f t="shared" ref="G6776:M6776" si="13235">G$308</f>
        <v>0</v>
      </c>
      <c r="H6776" s="193">
        <f t="shared" si="13235"/>
        <v>0</v>
      </c>
      <c r="I6776" s="193">
        <f t="shared" si="13235"/>
        <v>0</v>
      </c>
      <c r="J6776" s="193">
        <f t="shared" si="13235"/>
        <v>0</v>
      </c>
      <c r="K6776" s="193">
        <f t="shared" si="13235"/>
        <v>0</v>
      </c>
      <c r="L6776" s="193">
        <f t="shared" si="13235"/>
        <v>0</v>
      </c>
      <c r="M6776" s="193">
        <f t="shared" si="13235"/>
        <v>0</v>
      </c>
      <c r="N6776" s="193" t="str">
        <f t="shared" si="13134"/>
        <v>Technics Home Audio</v>
      </c>
      <c r="AA6776" s="193">
        <f t="shared" si="13147"/>
        <v>0</v>
      </c>
      <c r="AB6776" s="193">
        <f t="shared" ref="AB6776" si="13236">AB$308</f>
        <v>0</v>
      </c>
    </row>
    <row r="6777" spans="1:28" s="188" customFormat="1" ht="17.399999999999999">
      <c r="A6777" s="193" t="str">
        <f t="shared" si="13142"/>
        <v>Technics Home Audio</v>
      </c>
      <c r="B6777" s="193" t="str">
        <f t="shared" si="13143"/>
        <v>0Technics Home Audio</v>
      </c>
      <c r="C6777" s="193" t="str">
        <f t="shared" si="13144"/>
        <v>Technics Home Audio0</v>
      </c>
      <c r="D6777" s="193"/>
      <c r="E6777" s="193"/>
      <c r="F6777" s="193" t="str">
        <f t="shared" si="13145"/>
        <v>Technics Home Audio0</v>
      </c>
      <c r="G6777" s="193">
        <f t="shared" ref="G6777:M6777" si="13237">G$309</f>
        <v>0</v>
      </c>
      <c r="H6777" s="193">
        <f t="shared" si="13237"/>
        <v>0</v>
      </c>
      <c r="I6777" s="193">
        <f t="shared" si="13237"/>
        <v>0</v>
      </c>
      <c r="J6777" s="193">
        <f t="shared" si="13237"/>
        <v>0</v>
      </c>
      <c r="K6777" s="193">
        <f t="shared" si="13237"/>
        <v>0</v>
      </c>
      <c r="L6777" s="193">
        <f t="shared" si="13237"/>
        <v>0</v>
      </c>
      <c r="M6777" s="193">
        <f t="shared" si="13237"/>
        <v>0</v>
      </c>
      <c r="N6777" s="193" t="str">
        <f t="shared" si="13134"/>
        <v>Technics Home Audio</v>
      </c>
      <c r="AA6777" s="193">
        <f t="shared" si="13147"/>
        <v>0</v>
      </c>
      <c r="AB6777" s="193">
        <f t="shared" ref="AB6777" si="13238">AB$309</f>
        <v>0</v>
      </c>
    </row>
    <row r="6778" spans="1:28" s="188" customFormat="1" ht="17.399999999999999">
      <c r="A6778" s="193" t="str">
        <f t="shared" si="13142"/>
        <v>Technics Home Audio</v>
      </c>
      <c r="B6778" s="193" t="str">
        <f t="shared" si="13143"/>
        <v>0Technics Home Audio</v>
      </c>
      <c r="C6778" s="193" t="str">
        <f t="shared" si="13144"/>
        <v>Technics Home Audio0</v>
      </c>
      <c r="D6778" s="193"/>
      <c r="E6778" s="193"/>
      <c r="F6778" s="193" t="str">
        <f t="shared" si="13145"/>
        <v>Technics Home Audio0</v>
      </c>
      <c r="G6778" s="193">
        <f t="shared" ref="G6778:M6778" si="13239">G$310</f>
        <v>0</v>
      </c>
      <c r="H6778" s="193">
        <f t="shared" si="13239"/>
        <v>0</v>
      </c>
      <c r="I6778" s="193">
        <f t="shared" si="13239"/>
        <v>0</v>
      </c>
      <c r="J6778" s="193">
        <f t="shared" si="13239"/>
        <v>0</v>
      </c>
      <c r="K6778" s="193">
        <f t="shared" si="13239"/>
        <v>0</v>
      </c>
      <c r="L6778" s="193">
        <f t="shared" si="13239"/>
        <v>0</v>
      </c>
      <c r="M6778" s="193">
        <f t="shared" si="13239"/>
        <v>0</v>
      </c>
      <c r="N6778" s="193" t="str">
        <f t="shared" si="13134"/>
        <v>Technics Home Audio</v>
      </c>
      <c r="AA6778" s="193">
        <f t="shared" si="13147"/>
        <v>0</v>
      </c>
      <c r="AB6778" s="193">
        <f t="shared" ref="AB6778" si="13240">AB$310</f>
        <v>0</v>
      </c>
    </row>
    <row r="6779" spans="1:28" s="188" customFormat="1" ht="17.399999999999999">
      <c r="A6779" s="193" t="str">
        <f t="shared" si="13142"/>
        <v>Technics Home Audio</v>
      </c>
      <c r="B6779" s="193" t="str">
        <f t="shared" si="13143"/>
        <v>0Technics Home Audio</v>
      </c>
      <c r="C6779" s="193" t="str">
        <f t="shared" si="13144"/>
        <v>Technics Home Audio0</v>
      </c>
      <c r="D6779" s="193"/>
      <c r="E6779" s="193"/>
      <c r="F6779" s="193" t="str">
        <f t="shared" si="13145"/>
        <v>Technics Home Audio0</v>
      </c>
      <c r="G6779" s="193">
        <f t="shared" ref="G6779:M6779" si="13241">G$311</f>
        <v>0</v>
      </c>
      <c r="H6779" s="193">
        <f t="shared" si="13241"/>
        <v>0</v>
      </c>
      <c r="I6779" s="193">
        <f t="shared" si="13241"/>
        <v>0</v>
      </c>
      <c r="J6779" s="193">
        <f t="shared" si="13241"/>
        <v>0</v>
      </c>
      <c r="K6779" s="193">
        <f t="shared" si="13241"/>
        <v>0</v>
      </c>
      <c r="L6779" s="193">
        <f t="shared" si="13241"/>
        <v>0</v>
      </c>
      <c r="M6779" s="193">
        <f t="shared" si="13241"/>
        <v>0</v>
      </c>
      <c r="N6779" s="193" t="str">
        <f t="shared" si="13134"/>
        <v>Technics Home Audio</v>
      </c>
      <c r="AA6779" s="193">
        <f t="shared" si="13147"/>
        <v>0</v>
      </c>
      <c r="AB6779" s="193">
        <f t="shared" ref="AB6779" si="13242">AB$311</f>
        <v>0</v>
      </c>
    </row>
    <row r="6780" spans="1:28" s="188" customFormat="1" ht="17.399999999999999">
      <c r="A6780" s="193" t="str">
        <f t="shared" si="13142"/>
        <v>Technics Home Audio</v>
      </c>
      <c r="B6780" s="193" t="str">
        <f t="shared" si="13143"/>
        <v>EM245Technics Home Audio</v>
      </c>
      <c r="C6780" s="193" t="str">
        <f t="shared" si="13144"/>
        <v>Technics Home AudioRigney, Matthew</v>
      </c>
      <c r="D6780" s="193"/>
      <c r="E6780" s="193"/>
      <c r="F6780" s="193" t="str">
        <f t="shared" si="13145"/>
        <v>Technics Home AudioWilliams, David</v>
      </c>
      <c r="G6780" s="193" t="str">
        <f t="shared" ref="G6780:M6780" si="13243">G$312</f>
        <v>Williams, David</v>
      </c>
      <c r="H6780" s="193" t="str">
        <f t="shared" si="13243"/>
        <v>Rigney, Matthew</v>
      </c>
      <c r="I6780" s="193" t="str">
        <f t="shared" si="13243"/>
        <v>EM245</v>
      </c>
      <c r="J6780" s="193" t="str">
        <f t="shared" si="13243"/>
        <v>EMPIRE EQUIPMENT COMPANY</v>
      </c>
      <c r="K6780" s="193" t="str">
        <f t="shared" si="13243"/>
        <v>all</v>
      </c>
      <c r="L6780" s="193">
        <f t="shared" si="13243"/>
        <v>0</v>
      </c>
      <c r="M6780" s="193">
        <f t="shared" si="13243"/>
        <v>0</v>
      </c>
      <c r="N6780" s="193" t="str">
        <f t="shared" si="13134"/>
        <v>Technics Home Audio</v>
      </c>
      <c r="AA6780" s="193">
        <f t="shared" si="13147"/>
        <v>0</v>
      </c>
      <c r="AB6780" s="193" t="str">
        <f t="shared" ref="AB6780" si="13244">AB$312</f>
        <v>Rigney, Matthew</v>
      </c>
    </row>
    <row r="6781" spans="1:28" s="188" customFormat="1" ht="17.399999999999999">
      <c r="A6781" s="193" t="str">
        <f t="shared" si="13142"/>
        <v>Technics Home Audio</v>
      </c>
      <c r="B6781" s="193" t="str">
        <f t="shared" si="13143"/>
        <v>FI415Technics Home Audio</v>
      </c>
      <c r="C6781" s="193" t="str">
        <f t="shared" si="13144"/>
        <v>Technics Home AudioRigney, Matthew</v>
      </c>
      <c r="D6781" s="193"/>
      <c r="E6781" s="193"/>
      <c r="F6781" s="193" t="str">
        <f t="shared" si="13145"/>
        <v>Technics Home AudioWilliams, David</v>
      </c>
      <c r="G6781" s="193" t="str">
        <f t="shared" ref="G6781:M6781" si="13245">G$313</f>
        <v>Williams, David</v>
      </c>
      <c r="H6781" s="193" t="str">
        <f t="shared" si="13245"/>
        <v>Rigney, Matthew</v>
      </c>
      <c r="I6781" s="193" t="str">
        <f t="shared" si="13245"/>
        <v>FI415</v>
      </c>
      <c r="J6781" s="193" t="str">
        <f t="shared" si="13245"/>
        <v>FINN COMMERCIAL</v>
      </c>
      <c r="K6781" s="193" t="str">
        <f t="shared" si="13245"/>
        <v>all</v>
      </c>
      <c r="L6781" s="193">
        <f t="shared" si="13245"/>
        <v>0</v>
      </c>
      <c r="M6781" s="193">
        <f t="shared" si="13245"/>
        <v>0</v>
      </c>
      <c r="N6781" s="193" t="str">
        <f t="shared" si="13134"/>
        <v>Technics Home Audio</v>
      </c>
      <c r="AA6781" s="193">
        <f t="shared" si="13147"/>
        <v>0</v>
      </c>
      <c r="AB6781" s="193" t="str">
        <f t="shared" ref="AB6781" si="13246">AB$313</f>
        <v>Rigney, Matthew</v>
      </c>
    </row>
    <row r="6782" spans="1:28" s="188" customFormat="1" ht="17.399999999999999">
      <c r="A6782" s="193" t="str">
        <f t="shared" si="13142"/>
        <v>Technics Home Audio</v>
      </c>
      <c r="B6782" s="193" t="str">
        <f t="shared" si="13143"/>
        <v>HI560Technics Home Audio</v>
      </c>
      <c r="C6782" s="193" t="str">
        <f t="shared" si="13144"/>
        <v>Technics Home AudioRigney, Matthew</v>
      </c>
      <c r="D6782" s="193"/>
      <c r="E6782" s="193"/>
      <c r="F6782" s="193" t="str">
        <f t="shared" si="13145"/>
        <v>Technics Home AudioWilliams, David</v>
      </c>
      <c r="G6782" s="193" t="str">
        <f t="shared" ref="G6782:M6782" si="13247">G$314</f>
        <v>Williams, David</v>
      </c>
      <c r="H6782" s="193" t="str">
        <f t="shared" si="13247"/>
        <v>Rigney, Matthew</v>
      </c>
      <c r="I6782" s="193" t="str">
        <f t="shared" si="13247"/>
        <v>HI560</v>
      </c>
      <c r="J6782" s="193" t="str">
        <f t="shared" si="13247"/>
        <v>HIGH SABATINO</v>
      </c>
      <c r="K6782" s="193" t="str">
        <f t="shared" si="13247"/>
        <v>all</v>
      </c>
      <c r="L6782" s="193">
        <f t="shared" si="13247"/>
        <v>0</v>
      </c>
      <c r="M6782" s="193">
        <f t="shared" si="13247"/>
        <v>0</v>
      </c>
      <c r="N6782" s="193" t="str">
        <f t="shared" si="13134"/>
        <v>Technics Home Audio</v>
      </c>
      <c r="AA6782" s="193">
        <f t="shared" si="13147"/>
        <v>0</v>
      </c>
      <c r="AB6782" s="193" t="str">
        <f t="shared" ref="AB6782" si="13248">AB$314</f>
        <v>Rigney, Matthew</v>
      </c>
    </row>
    <row r="6783" spans="1:28" s="188" customFormat="1" ht="17.399999999999999">
      <c r="A6783" s="193" t="str">
        <f t="shared" si="13142"/>
        <v>Technics Home Audio</v>
      </c>
      <c r="B6783" s="193" t="str">
        <f t="shared" si="13143"/>
        <v>KE685Technics Home Audio</v>
      </c>
      <c r="C6783" s="193" t="str">
        <f t="shared" si="13144"/>
        <v>Technics Home AudioRigney, Matthew</v>
      </c>
      <c r="D6783" s="193"/>
      <c r="E6783" s="193"/>
      <c r="F6783" s="193" t="str">
        <f t="shared" si="13145"/>
        <v>Technics Home AudioWilliams, David</v>
      </c>
      <c r="G6783" s="193" t="str">
        <f t="shared" ref="G6783:M6783" si="13249">G$315</f>
        <v>Williams, David</v>
      </c>
      <c r="H6783" s="193" t="str">
        <f t="shared" si="13249"/>
        <v>Rigney, Matthew</v>
      </c>
      <c r="I6783" s="193" t="str">
        <f t="shared" si="13249"/>
        <v>KE685</v>
      </c>
      <c r="J6783" s="193" t="str">
        <f t="shared" si="13249"/>
        <v>KEN LEVEY</v>
      </c>
      <c r="K6783" s="193" t="str">
        <f t="shared" si="13249"/>
        <v>all</v>
      </c>
      <c r="L6783" s="193">
        <f t="shared" si="13249"/>
        <v>0</v>
      </c>
      <c r="M6783" s="193">
        <f t="shared" si="13249"/>
        <v>0</v>
      </c>
      <c r="N6783" s="193" t="str">
        <f t="shared" si="13134"/>
        <v>Technics Home Audio</v>
      </c>
      <c r="AA6783" s="193">
        <f t="shared" si="13147"/>
        <v>0</v>
      </c>
      <c r="AB6783" s="193" t="str">
        <f t="shared" ref="AB6783" si="13250">AB$315</f>
        <v>Rigney, Matthew</v>
      </c>
    </row>
    <row r="6784" spans="1:28" s="188" customFormat="1" ht="17.399999999999999">
      <c r="A6784" s="193" t="str">
        <f t="shared" si="13142"/>
        <v>Technics Home Audio</v>
      </c>
      <c r="B6784" s="193" t="str">
        <f t="shared" si="13143"/>
        <v>MP085Technics Home Audio</v>
      </c>
      <c r="C6784" s="193" t="str">
        <f t="shared" si="13144"/>
        <v>Technics Home AudioRigney, Matthew</v>
      </c>
      <c r="D6784" s="193"/>
      <c r="E6784" s="193"/>
      <c r="F6784" s="193" t="str">
        <f t="shared" si="13145"/>
        <v>Technics Home AudioWilliams, David</v>
      </c>
      <c r="G6784" s="193" t="str">
        <f t="shared" ref="G6784:M6784" si="13251">G$316</f>
        <v>Williams, David</v>
      </c>
      <c r="H6784" s="193" t="str">
        <f t="shared" si="13251"/>
        <v>Rigney, Matthew</v>
      </c>
      <c r="I6784" s="193" t="str">
        <f t="shared" si="13251"/>
        <v>MP085</v>
      </c>
      <c r="J6784" s="193" t="str">
        <f t="shared" si="13251"/>
        <v>MPH GROUP</v>
      </c>
      <c r="K6784" s="193" t="str">
        <f t="shared" si="13251"/>
        <v>all</v>
      </c>
      <c r="L6784" s="193">
        <f t="shared" si="13251"/>
        <v>0</v>
      </c>
      <c r="M6784" s="193">
        <f t="shared" si="13251"/>
        <v>0</v>
      </c>
      <c r="N6784" s="193" t="str">
        <f t="shared" si="13134"/>
        <v>Technics Home Audio</v>
      </c>
      <c r="AA6784" s="193">
        <f t="shared" si="13147"/>
        <v>0</v>
      </c>
      <c r="AB6784" s="193" t="str">
        <f t="shared" ref="AB6784" si="13252">AB$316</f>
        <v>Rigney, Matthew</v>
      </c>
    </row>
    <row r="6785" spans="1:28" s="188" customFormat="1" ht="17.399999999999999">
      <c r="A6785" s="193" t="str">
        <f t="shared" si="13142"/>
        <v>Technics Home Audio</v>
      </c>
      <c r="B6785" s="193" t="str">
        <f t="shared" si="13143"/>
        <v>MS170Technics Home Audio</v>
      </c>
      <c r="C6785" s="193" t="str">
        <f t="shared" si="13144"/>
        <v>Technics Home AudioRigney, Matthew</v>
      </c>
      <c r="D6785" s="193"/>
      <c r="E6785" s="193"/>
      <c r="F6785" s="193" t="str">
        <f t="shared" si="13145"/>
        <v>Technics Home AudioWilliams, David</v>
      </c>
      <c r="G6785" s="193" t="str">
        <f t="shared" ref="G6785:M6785" si="13253">G$317</f>
        <v>Williams, David</v>
      </c>
      <c r="H6785" s="193" t="str">
        <f t="shared" si="13253"/>
        <v>Rigney, Matthew</v>
      </c>
      <c r="I6785" s="193" t="str">
        <f t="shared" si="13253"/>
        <v>MS170</v>
      </c>
      <c r="J6785" s="193" t="str">
        <f t="shared" si="13253"/>
        <v>MICROWAVE SPECIALTIES INC.</v>
      </c>
      <c r="K6785" s="193" t="str">
        <f t="shared" si="13253"/>
        <v>all</v>
      </c>
      <c r="L6785" s="193">
        <f t="shared" si="13253"/>
        <v>0</v>
      </c>
      <c r="M6785" s="193">
        <f t="shared" si="13253"/>
        <v>0</v>
      </c>
      <c r="N6785" s="193" t="str">
        <f t="shared" si="13134"/>
        <v>Technics Home Audio</v>
      </c>
      <c r="AA6785" s="193">
        <f t="shared" si="13147"/>
        <v>0</v>
      </c>
      <c r="AB6785" s="193" t="str">
        <f t="shared" ref="AB6785" si="13254">AB$317</f>
        <v>Rigney, Matthew</v>
      </c>
    </row>
    <row r="6786" spans="1:28" s="188" customFormat="1" ht="17.399999999999999">
      <c r="A6786" s="193" t="str">
        <f t="shared" si="13142"/>
        <v>Technics Home Audio</v>
      </c>
      <c r="B6786" s="193" t="str">
        <f t="shared" si="13143"/>
        <v>SC585Technics Home Audio</v>
      </c>
      <c r="C6786" s="193" t="str">
        <f t="shared" si="13144"/>
        <v>Technics Home AudioRigney, Matthew</v>
      </c>
      <c r="D6786" s="193"/>
      <c r="E6786" s="193"/>
      <c r="F6786" s="193" t="str">
        <f t="shared" si="13145"/>
        <v>Technics Home AudioWilliams, David</v>
      </c>
      <c r="G6786" s="193" t="str">
        <f t="shared" ref="G6786:M6786" si="13255">G$318</f>
        <v>Williams, David</v>
      </c>
      <c r="H6786" s="193" t="str">
        <f t="shared" si="13255"/>
        <v>Rigney, Matthew</v>
      </c>
      <c r="I6786" s="193" t="str">
        <f t="shared" si="13255"/>
        <v>SC585</v>
      </c>
      <c r="J6786" s="193" t="str">
        <f t="shared" si="13255"/>
        <v>SCHMID ELEVEN CORPORATION</v>
      </c>
      <c r="K6786" s="193" t="str">
        <f t="shared" si="13255"/>
        <v>all</v>
      </c>
      <c r="L6786" s="193">
        <f t="shared" si="13255"/>
        <v>0</v>
      </c>
      <c r="M6786" s="193">
        <f t="shared" si="13255"/>
        <v>0</v>
      </c>
      <c r="N6786" s="193" t="str">
        <f t="shared" si="13134"/>
        <v>Technics Home Audio</v>
      </c>
      <c r="AA6786" s="193">
        <f t="shared" si="13147"/>
        <v>0</v>
      </c>
      <c r="AB6786" s="193" t="str">
        <f t="shared" ref="AB6786" si="13256">AB$318</f>
        <v>Rigney, Matthew</v>
      </c>
    </row>
    <row r="6787" spans="1:28" s="188" customFormat="1" ht="17.399999999999999">
      <c r="A6787" s="193" t="str">
        <f t="shared" si="13142"/>
        <v>Technics Home Audio</v>
      </c>
      <c r="B6787" s="193" t="str">
        <f t="shared" si="13143"/>
        <v>TD115Technics Home Audio</v>
      </c>
      <c r="C6787" s="193" t="str">
        <f t="shared" si="13144"/>
        <v>Technics Home AudioRigney, Matthew</v>
      </c>
      <c r="D6787" s="193"/>
      <c r="E6787" s="193"/>
      <c r="F6787" s="193" t="str">
        <f t="shared" si="13145"/>
        <v>Technics Home AudioWilliams, David</v>
      </c>
      <c r="G6787" s="193" t="str">
        <f t="shared" ref="G6787:M6787" si="13257">G$319</f>
        <v>Williams, David</v>
      </c>
      <c r="H6787" s="193" t="str">
        <f t="shared" si="13257"/>
        <v>Rigney, Matthew</v>
      </c>
      <c r="I6787" s="193" t="str">
        <f t="shared" si="13257"/>
        <v>TD115</v>
      </c>
      <c r="J6787" s="193" t="str">
        <f t="shared" si="13257"/>
        <v>TD MARKETING</v>
      </c>
      <c r="K6787" s="193" t="str">
        <f t="shared" si="13257"/>
        <v>all</v>
      </c>
      <c r="L6787" s="193">
        <f t="shared" si="13257"/>
        <v>0</v>
      </c>
      <c r="M6787" s="193">
        <f t="shared" si="13257"/>
        <v>0</v>
      </c>
      <c r="N6787" s="193" t="str">
        <f t="shared" si="13134"/>
        <v>Technics Home Audio</v>
      </c>
      <c r="AA6787" s="193">
        <f t="shared" si="13147"/>
        <v>0</v>
      </c>
      <c r="AB6787" s="193" t="str">
        <f t="shared" ref="AB6787" si="13258">AB$319</f>
        <v>Rigney, Matthew</v>
      </c>
    </row>
    <row r="6788" spans="1:28" s="188" customFormat="1" ht="17.399999999999999">
      <c r="A6788" s="193" t="str">
        <f t="shared" si="13142"/>
        <v>Technics Home Audio</v>
      </c>
      <c r="B6788" s="193" t="str">
        <f t="shared" si="13143"/>
        <v>GR686Technics Home Audio</v>
      </c>
      <c r="C6788" s="193" t="str">
        <f t="shared" si="13144"/>
        <v>Technics Home AudioRigney, Matthew</v>
      </c>
      <c r="D6788" s="193"/>
      <c r="E6788" s="193"/>
      <c r="F6788" s="193" t="str">
        <f t="shared" si="13145"/>
        <v>Technics Home AudioWilliams, David</v>
      </c>
      <c r="G6788" s="193" t="str">
        <f t="shared" ref="G6788:M6788" si="13259">G$320</f>
        <v>Williams, David</v>
      </c>
      <c r="H6788" s="193" t="str">
        <f t="shared" si="13259"/>
        <v>Rigney, Matthew</v>
      </c>
      <c r="I6788" s="193" t="str">
        <f t="shared" si="13259"/>
        <v>GR686</v>
      </c>
      <c r="J6788" s="193" t="str">
        <f t="shared" si="13259"/>
        <v>GRIFFIN MARKETING GROUP INC</v>
      </c>
      <c r="K6788" s="193" t="str">
        <f t="shared" si="13259"/>
        <v>all</v>
      </c>
      <c r="L6788" s="193">
        <f t="shared" si="13259"/>
        <v>0</v>
      </c>
      <c r="M6788" s="193">
        <f t="shared" si="13259"/>
        <v>0</v>
      </c>
      <c r="N6788" s="193" t="str">
        <f t="shared" si="13134"/>
        <v>Technics Home Audio</v>
      </c>
      <c r="AA6788" s="193">
        <f t="shared" si="13147"/>
        <v>0</v>
      </c>
      <c r="AB6788" s="193" t="str">
        <f t="shared" ref="AB6788" si="13260">AB$320</f>
        <v>Rigney, Matthew</v>
      </c>
    </row>
    <row r="6789" spans="1:28" s="188" customFormat="1" ht="17.399999999999999">
      <c r="A6789" s="193" t="str">
        <f t="shared" si="13142"/>
        <v>Technics Home Audio</v>
      </c>
      <c r="B6789" s="193" t="str">
        <f t="shared" si="13143"/>
        <v>0Technics Home Audio</v>
      </c>
      <c r="C6789" s="193" t="str">
        <f t="shared" si="13144"/>
        <v>Technics Home Audio0</v>
      </c>
      <c r="D6789" s="193"/>
      <c r="E6789" s="193"/>
      <c r="F6789" s="193" t="str">
        <f t="shared" si="13145"/>
        <v>Technics Home Audio0</v>
      </c>
      <c r="G6789" s="193">
        <f t="shared" ref="G6789:M6789" si="13261">G$321</f>
        <v>0</v>
      </c>
      <c r="H6789" s="193">
        <f t="shared" si="13261"/>
        <v>0</v>
      </c>
      <c r="I6789" s="193">
        <f t="shared" si="13261"/>
        <v>0</v>
      </c>
      <c r="J6789" s="193">
        <f t="shared" si="13261"/>
        <v>0</v>
      </c>
      <c r="K6789" s="193">
        <f t="shared" si="13261"/>
        <v>0</v>
      </c>
      <c r="L6789" s="193">
        <f t="shared" si="13261"/>
        <v>0</v>
      </c>
      <c r="M6789" s="193">
        <f t="shared" si="13261"/>
        <v>0</v>
      </c>
      <c r="N6789" s="193" t="str">
        <f t="shared" si="13134"/>
        <v>Technics Home Audio</v>
      </c>
      <c r="AA6789" s="193">
        <f t="shared" si="13147"/>
        <v>0</v>
      </c>
      <c r="AB6789" s="193">
        <f t="shared" ref="AB6789" si="13262">AB$321</f>
        <v>0</v>
      </c>
    </row>
    <row r="6790" spans="1:28" s="188" customFormat="1" ht="17.399999999999999">
      <c r="A6790" s="193" t="str">
        <f t="shared" si="13142"/>
        <v>Technics Home Audio</v>
      </c>
      <c r="B6790" s="193" t="str">
        <f t="shared" si="13143"/>
        <v>NI030Technics Home Audio</v>
      </c>
      <c r="C6790" s="193" t="str">
        <f t="shared" si="13144"/>
        <v>Technics Home AudioFujikura, Keizo</v>
      </c>
      <c r="D6790" s="193"/>
      <c r="E6790" s="193"/>
      <c r="F6790" s="193" t="str">
        <f t="shared" si="13145"/>
        <v>Technics Home AudioWilliams, David</v>
      </c>
      <c r="G6790" s="193" t="str">
        <f t="shared" ref="G6790:M6790" si="13263">G$322</f>
        <v>Williams, David</v>
      </c>
      <c r="H6790" s="193" t="str">
        <f t="shared" si="13263"/>
        <v>Fujikura, Keizo</v>
      </c>
      <c r="I6790" s="193" t="str">
        <f t="shared" si="13263"/>
        <v>NI030</v>
      </c>
      <c r="J6790" s="193" t="str">
        <f t="shared" si="13263"/>
        <v xml:space="preserve">NISHIMOTO TRADING CO. </v>
      </c>
      <c r="K6790" s="193" t="str">
        <f t="shared" si="13263"/>
        <v>all</v>
      </c>
      <c r="L6790" s="193">
        <f t="shared" si="13263"/>
        <v>0</v>
      </c>
      <c r="M6790" s="193">
        <f t="shared" si="13263"/>
        <v>0</v>
      </c>
      <c r="N6790" s="193" t="str">
        <f t="shared" si="13134"/>
        <v>Technics Home Audio</v>
      </c>
      <c r="AA6790" s="193">
        <f t="shared" si="13147"/>
        <v>0</v>
      </c>
      <c r="AB6790" s="193" t="str">
        <f t="shared" ref="AB6790" si="13264">AB$322</f>
        <v>Fujikura, Keizo</v>
      </c>
    </row>
    <row r="6791" spans="1:28" s="188" customFormat="1" ht="17.399999999999999">
      <c r="A6791" s="193" t="str">
        <f t="shared" si="13142"/>
        <v>Technics Home Audio</v>
      </c>
      <c r="B6791" s="193" t="str">
        <f t="shared" si="13143"/>
        <v>EM095Technics Home Audio</v>
      </c>
      <c r="C6791" s="193" t="str">
        <f t="shared" si="13144"/>
        <v>Technics Home AudioFujikura, Keizo</v>
      </c>
      <c r="D6791" s="193"/>
      <c r="E6791" s="193"/>
      <c r="F6791" s="193" t="str">
        <f t="shared" si="13145"/>
        <v>Technics Home AudioWilliams, David</v>
      </c>
      <c r="G6791" s="193" t="str">
        <f t="shared" ref="G6791:M6791" si="13265">G$323</f>
        <v>Williams, David</v>
      </c>
      <c r="H6791" s="193" t="str">
        <f t="shared" si="13265"/>
        <v>Fujikura, Keizo</v>
      </c>
      <c r="I6791" s="193" t="str">
        <f t="shared" si="13265"/>
        <v>EM095</v>
      </c>
      <c r="J6791" s="193" t="str">
        <f t="shared" si="13265"/>
        <v>EDEN MARKETING CORP.</v>
      </c>
      <c r="K6791" s="193" t="str">
        <f t="shared" si="13265"/>
        <v>all</v>
      </c>
      <c r="L6791" s="193">
        <f t="shared" si="13265"/>
        <v>0</v>
      </c>
      <c r="M6791" s="193">
        <f t="shared" si="13265"/>
        <v>0</v>
      </c>
      <c r="N6791" s="193" t="str">
        <f t="shared" si="13134"/>
        <v>Technics Home Audio</v>
      </c>
      <c r="AA6791" s="193">
        <f t="shared" si="13147"/>
        <v>0</v>
      </c>
      <c r="AB6791" s="193" t="str">
        <f t="shared" ref="AB6791" si="13266">AB$323</f>
        <v>Nagira, Rina</v>
      </c>
    </row>
    <row r="6792" spans="1:28" s="188" customFormat="1" ht="17.399999999999999">
      <c r="A6792" s="193" t="str">
        <f t="shared" si="13142"/>
        <v>Technics Home Audio</v>
      </c>
      <c r="B6792" s="193" t="str">
        <f t="shared" si="13143"/>
        <v>NO255Technics Home Audio</v>
      </c>
      <c r="C6792" s="193" t="str">
        <f t="shared" si="13144"/>
        <v>Technics Home AudioFujikura, Keizo</v>
      </c>
      <c r="D6792" s="193"/>
      <c r="E6792" s="193"/>
      <c r="F6792" s="193" t="str">
        <f t="shared" si="13145"/>
        <v>Technics Home AudioWilliams, David</v>
      </c>
      <c r="G6792" s="193" t="str">
        <f t="shared" ref="G6792:M6792" si="13267">G$324</f>
        <v>Williams, David</v>
      </c>
      <c r="H6792" s="193" t="str">
        <f t="shared" si="13267"/>
        <v>Fujikura, Keizo</v>
      </c>
      <c r="I6792" s="193" t="str">
        <f t="shared" si="13267"/>
        <v>NO255</v>
      </c>
      <c r="J6792" s="193" t="str">
        <f t="shared" si="13267"/>
        <v>NOZAWA DISTRIBUTING</v>
      </c>
      <c r="K6792" s="193" t="str">
        <f t="shared" si="13267"/>
        <v>all</v>
      </c>
      <c r="L6792" s="193">
        <f t="shared" si="13267"/>
        <v>0</v>
      </c>
      <c r="M6792" s="193">
        <f t="shared" si="13267"/>
        <v>0</v>
      </c>
      <c r="N6792" s="193" t="str">
        <f t="shared" ref="N6792:N6855" si="13268">A6792</f>
        <v>Technics Home Audio</v>
      </c>
      <c r="AA6792" s="193">
        <f t="shared" si="13147"/>
        <v>0</v>
      </c>
      <c r="AB6792" s="193" t="str">
        <f t="shared" ref="AB6792" si="13269">AB$324</f>
        <v>Nagira, Rina</v>
      </c>
    </row>
    <row r="6793" spans="1:28" s="188" customFormat="1" ht="17.399999999999999">
      <c r="A6793" s="193" t="str">
        <f t="shared" si="13142"/>
        <v>Technics Home Audio</v>
      </c>
      <c r="B6793" s="193" t="str">
        <f t="shared" si="13143"/>
        <v>AT551Technics Home Audio</v>
      </c>
      <c r="C6793" s="193" t="str">
        <f t="shared" si="13144"/>
        <v>Technics Home AudioFatianow, Christina</v>
      </c>
      <c r="D6793" s="193"/>
      <c r="E6793" s="193"/>
      <c r="F6793" s="193" t="str">
        <f t="shared" si="13145"/>
        <v>Technics Home AudioHoffman, Brian</v>
      </c>
      <c r="G6793" s="193" t="str">
        <f t="shared" ref="G6793:M6793" si="13270">G$325</f>
        <v>Hoffman, Brian</v>
      </c>
      <c r="H6793" s="193" t="str">
        <f t="shared" si="13270"/>
        <v>Fatianow, Christina</v>
      </c>
      <c r="I6793" s="193" t="str">
        <f t="shared" si="13270"/>
        <v>AT551</v>
      </c>
      <c r="J6793" s="193" t="str">
        <f t="shared" si="13270"/>
        <v>ATLAS SUPPLY CHAIN SERVICES, LLC</v>
      </c>
      <c r="K6793" s="193" t="str">
        <f t="shared" si="13270"/>
        <v>all</v>
      </c>
      <c r="L6793" s="193">
        <f t="shared" si="13270"/>
        <v>0</v>
      </c>
      <c r="M6793" s="193">
        <f t="shared" si="13270"/>
        <v>0</v>
      </c>
      <c r="N6793" s="193" t="str">
        <f t="shared" si="13268"/>
        <v>Technics Home Audio</v>
      </c>
      <c r="AA6793" s="193">
        <f t="shared" si="13147"/>
        <v>0</v>
      </c>
      <c r="AB6793" s="193" t="str">
        <f t="shared" ref="AB6793" si="13271">AB$325</f>
        <v>Fatianow, Christina</v>
      </c>
    </row>
    <row r="6794" spans="1:28" s="188" customFormat="1" ht="17.399999999999999">
      <c r="A6794" s="193" t="str">
        <f t="shared" si="13142"/>
        <v>Technics Home Audio</v>
      </c>
      <c r="B6794" s="193" t="str">
        <f t="shared" si="13143"/>
        <v>BI413Technics Home Audio</v>
      </c>
      <c r="C6794" s="193" t="str">
        <f t="shared" si="13144"/>
        <v>Technics Home AudioFatianow, Christina</v>
      </c>
      <c r="D6794" s="193"/>
      <c r="E6794" s="193"/>
      <c r="F6794" s="193" t="str">
        <f t="shared" si="13145"/>
        <v>Technics Home AudioHoffman, Brian</v>
      </c>
      <c r="G6794" s="193" t="str">
        <f t="shared" ref="G6794:M6794" si="13272">G$326</f>
        <v>Hoffman, Brian</v>
      </c>
      <c r="H6794" s="193" t="str">
        <f t="shared" si="13272"/>
        <v>Fatianow, Christina</v>
      </c>
      <c r="I6794" s="193" t="str">
        <f t="shared" si="13272"/>
        <v>BI413</v>
      </c>
      <c r="J6794" s="193" t="str">
        <f t="shared" si="13272"/>
        <v>BIRCHBOX INC</v>
      </c>
      <c r="K6794" s="193" t="str">
        <f t="shared" si="13272"/>
        <v>all</v>
      </c>
      <c r="L6794" s="193">
        <f t="shared" si="13272"/>
        <v>0</v>
      </c>
      <c r="M6794" s="193">
        <f t="shared" si="13272"/>
        <v>0</v>
      </c>
      <c r="N6794" s="193" t="str">
        <f t="shared" si="13268"/>
        <v>Technics Home Audio</v>
      </c>
      <c r="AA6794" s="193">
        <f t="shared" si="13147"/>
        <v>0</v>
      </c>
      <c r="AB6794" s="193" t="str">
        <f t="shared" ref="AB6794" si="13273">AB$326</f>
        <v>Fatianow, Christina</v>
      </c>
    </row>
    <row r="6795" spans="1:28" s="188" customFormat="1" ht="17.399999999999999">
      <c r="A6795" s="193" t="str">
        <f t="shared" si="13142"/>
        <v>Technics Home Audio</v>
      </c>
      <c r="B6795" s="193" t="str">
        <f t="shared" si="13143"/>
        <v>BR951Technics Home Audio</v>
      </c>
      <c r="C6795" s="193" t="str">
        <f t="shared" si="13144"/>
        <v>Technics Home AudioFatianow, Christina</v>
      </c>
      <c r="D6795" s="193"/>
      <c r="E6795" s="193"/>
      <c r="F6795" s="193" t="str">
        <f t="shared" si="13145"/>
        <v>Technics Home AudioHoffman, Brian</v>
      </c>
      <c r="G6795" s="193" t="str">
        <f t="shared" ref="G6795:M6795" si="13274">G$327</f>
        <v>Hoffman, Brian</v>
      </c>
      <c r="H6795" s="193" t="str">
        <f t="shared" si="13274"/>
        <v>Fatianow, Christina</v>
      </c>
      <c r="I6795" s="193" t="str">
        <f t="shared" si="13274"/>
        <v>BR951</v>
      </c>
      <c r="J6795" s="193" t="str">
        <f t="shared" si="13274"/>
        <v>BREWER QUILTING AND SEWING</v>
      </c>
      <c r="K6795" s="193" t="str">
        <f t="shared" si="13274"/>
        <v>all</v>
      </c>
      <c r="L6795" s="193">
        <f t="shared" si="13274"/>
        <v>0</v>
      </c>
      <c r="M6795" s="193">
        <f t="shared" si="13274"/>
        <v>0</v>
      </c>
      <c r="N6795" s="193" t="str">
        <f t="shared" si="13268"/>
        <v>Technics Home Audio</v>
      </c>
      <c r="AA6795" s="193">
        <f t="shared" si="13147"/>
        <v>0</v>
      </c>
      <c r="AB6795" s="193" t="str">
        <f t="shared" ref="AB6795" si="13275">AB$327</f>
        <v>Fatianow, Christina</v>
      </c>
    </row>
    <row r="6796" spans="1:28" s="188" customFormat="1" ht="17.399999999999999">
      <c r="A6796" s="193" t="str">
        <f t="shared" ref="A6796:A6859" si="13276">T$21</f>
        <v>Technics Home Audio</v>
      </c>
      <c r="B6796" s="193" t="str">
        <f t="shared" ref="B6796:B6859" si="13277">CONCATENATE(I6796,A6796)</f>
        <v>CA020Technics Home Audio</v>
      </c>
      <c r="C6796" s="193" t="str">
        <f t="shared" ref="C6796:C6859" si="13278">CONCATENATE(A6796,H6796)</f>
        <v>Technics Home AudioFatianow, Christina</v>
      </c>
      <c r="D6796" s="193"/>
      <c r="E6796" s="193"/>
      <c r="F6796" s="193" t="str">
        <f t="shared" ref="F6796:F6859" si="13279">CONCATENATE(A6796,G6796)</f>
        <v>Technics Home AudioHoffman, Brian</v>
      </c>
      <c r="G6796" s="193" t="str">
        <f t="shared" ref="G6796:M6796" si="13280">G$328</f>
        <v>Hoffman, Brian</v>
      </c>
      <c r="H6796" s="193" t="str">
        <f t="shared" si="13280"/>
        <v>Fatianow, Christina</v>
      </c>
      <c r="I6796" s="193" t="str">
        <f t="shared" si="13280"/>
        <v>CA020</v>
      </c>
      <c r="J6796" s="193" t="str">
        <f t="shared" si="13280"/>
        <v>CAPITAL AUDIO ELECTR</v>
      </c>
      <c r="K6796" s="193" t="str">
        <f t="shared" si="13280"/>
        <v>all</v>
      </c>
      <c r="L6796" s="193">
        <f t="shared" si="13280"/>
        <v>0</v>
      </c>
      <c r="M6796" s="193">
        <f t="shared" si="13280"/>
        <v>0</v>
      </c>
      <c r="N6796" s="193" t="str">
        <f t="shared" si="13268"/>
        <v>Technics Home Audio</v>
      </c>
      <c r="AA6796" s="193">
        <f t="shared" ref="AA6796:AA6859" si="13281">AT$21</f>
        <v>0</v>
      </c>
      <c r="AB6796" s="193" t="str">
        <f t="shared" ref="AB6796" si="13282">AB$328</f>
        <v>Fatianow, Christina</v>
      </c>
    </row>
    <row r="6797" spans="1:28" s="188" customFormat="1" ht="17.399999999999999">
      <c r="A6797" s="193" t="str">
        <f t="shared" si="13276"/>
        <v>Technics Home Audio</v>
      </c>
      <c r="B6797" s="193" t="str">
        <f t="shared" si="13277"/>
        <v>CA080Technics Home Audio</v>
      </c>
      <c r="C6797" s="193" t="str">
        <f t="shared" si="13278"/>
        <v>Technics Home AudioFatianow, Christina</v>
      </c>
      <c r="D6797" s="193"/>
      <c r="E6797" s="193"/>
      <c r="F6797" s="193" t="str">
        <f t="shared" si="13279"/>
        <v>Technics Home AudioHoffman, Brian</v>
      </c>
      <c r="G6797" s="193" t="str">
        <f t="shared" ref="G6797:M6797" si="13283">G$329</f>
        <v>Hoffman, Brian</v>
      </c>
      <c r="H6797" s="193" t="str">
        <f t="shared" si="13283"/>
        <v>Fatianow, Christina</v>
      </c>
      <c r="I6797" s="193" t="str">
        <f t="shared" si="13283"/>
        <v>CA080</v>
      </c>
      <c r="J6797" s="193" t="str">
        <f t="shared" si="13283"/>
        <v>CAPITOL SALES COMP.</v>
      </c>
      <c r="K6797" s="193" t="str">
        <f t="shared" si="13283"/>
        <v>all</v>
      </c>
      <c r="L6797" s="193">
        <f t="shared" si="13283"/>
        <v>0</v>
      </c>
      <c r="M6797" s="193">
        <f t="shared" si="13283"/>
        <v>0</v>
      </c>
      <c r="N6797" s="193" t="str">
        <f t="shared" si="13268"/>
        <v>Technics Home Audio</v>
      </c>
      <c r="AA6797" s="193">
        <f t="shared" si="13281"/>
        <v>0</v>
      </c>
      <c r="AB6797" s="193" t="str">
        <f t="shared" ref="AB6797" si="13284">AB$329</f>
        <v>Fatianow, Christina</v>
      </c>
    </row>
    <row r="6798" spans="1:28" s="188" customFormat="1" ht="17.399999999999999">
      <c r="A6798" s="193" t="str">
        <f t="shared" si="13276"/>
        <v>Technics Home Audio</v>
      </c>
      <c r="B6798" s="193" t="str">
        <f t="shared" si="13277"/>
        <v>CE946Technics Home Audio</v>
      </c>
      <c r="C6798" s="193" t="str">
        <f t="shared" si="13278"/>
        <v>Technics Home AudioFatianow, Christina</v>
      </c>
      <c r="D6798" s="193"/>
      <c r="E6798" s="193"/>
      <c r="F6798" s="193" t="str">
        <f t="shared" si="13279"/>
        <v>Technics Home AudioHoffman, Brian</v>
      </c>
      <c r="G6798" s="193" t="str">
        <f t="shared" ref="G6798:M6798" si="13285">G$330</f>
        <v>Hoffman, Brian</v>
      </c>
      <c r="H6798" s="193" t="str">
        <f t="shared" si="13285"/>
        <v>Fatianow, Christina</v>
      </c>
      <c r="I6798" s="193" t="str">
        <f t="shared" si="13285"/>
        <v>CE946</v>
      </c>
      <c r="J6798" s="193" t="str">
        <f t="shared" si="13285"/>
        <v>CED PCEC</v>
      </c>
      <c r="K6798" s="193" t="str">
        <f t="shared" si="13285"/>
        <v>all</v>
      </c>
      <c r="L6798" s="193">
        <f t="shared" si="13285"/>
        <v>0</v>
      </c>
      <c r="M6798" s="193">
        <f t="shared" si="13285"/>
        <v>0</v>
      </c>
      <c r="N6798" s="193" t="str">
        <f t="shared" si="13268"/>
        <v>Technics Home Audio</v>
      </c>
      <c r="AA6798" s="193">
        <f t="shared" si="13281"/>
        <v>0</v>
      </c>
      <c r="AB6798" s="193" t="str">
        <f t="shared" ref="AB6798" si="13286">AB$330</f>
        <v>Fatianow, Christina</v>
      </c>
    </row>
    <row r="6799" spans="1:28" s="188" customFormat="1" ht="17.399999999999999">
      <c r="A6799" s="193" t="str">
        <f t="shared" si="13276"/>
        <v>Technics Home Audio</v>
      </c>
      <c r="B6799" s="193" t="str">
        <f t="shared" si="13277"/>
        <v>CR850Technics Home Audio</v>
      </c>
      <c r="C6799" s="193" t="str">
        <f t="shared" si="13278"/>
        <v>Technics Home AudioFatianow, Christina</v>
      </c>
      <c r="D6799" s="193"/>
      <c r="E6799" s="193"/>
      <c r="F6799" s="193" t="str">
        <f t="shared" si="13279"/>
        <v>Technics Home AudioHoffman, Brian</v>
      </c>
      <c r="G6799" s="193" t="str">
        <f t="shared" ref="G6799:M6799" si="13287">G$331</f>
        <v>Hoffman, Brian</v>
      </c>
      <c r="H6799" s="193" t="str">
        <f t="shared" si="13287"/>
        <v>Fatianow, Christina</v>
      </c>
      <c r="I6799" s="193" t="str">
        <f t="shared" si="13287"/>
        <v>CR850</v>
      </c>
      <c r="J6799" s="193" t="str">
        <f t="shared" si="13287"/>
        <v>CRYSTAL PROMOTIONS INC</v>
      </c>
      <c r="K6799" s="193" t="str">
        <f t="shared" si="13287"/>
        <v>all</v>
      </c>
      <c r="L6799" s="193">
        <f t="shared" si="13287"/>
        <v>0</v>
      </c>
      <c r="M6799" s="193">
        <f t="shared" si="13287"/>
        <v>0</v>
      </c>
      <c r="N6799" s="193" t="str">
        <f t="shared" si="13268"/>
        <v>Technics Home Audio</v>
      </c>
      <c r="AA6799" s="193">
        <f t="shared" si="13281"/>
        <v>0</v>
      </c>
      <c r="AB6799" s="193" t="str">
        <f t="shared" ref="AB6799" si="13288">AB$331</f>
        <v>Fatianow, Christina</v>
      </c>
    </row>
    <row r="6800" spans="1:28" s="188" customFormat="1" ht="17.399999999999999">
      <c r="A6800" s="193" t="str">
        <f t="shared" si="13276"/>
        <v>Technics Home Audio</v>
      </c>
      <c r="B6800" s="193" t="str">
        <f t="shared" si="13277"/>
        <v>DE635Technics Home Audio</v>
      </c>
      <c r="C6800" s="193" t="str">
        <f t="shared" si="13278"/>
        <v>Technics Home AudioFatianow, Christina</v>
      </c>
      <c r="D6800" s="193"/>
      <c r="E6800" s="193"/>
      <c r="F6800" s="193" t="str">
        <f t="shared" si="13279"/>
        <v>Technics Home AudioHoffman, Brian</v>
      </c>
      <c r="G6800" s="193" t="str">
        <f t="shared" ref="G6800:M6800" si="13289">G$332</f>
        <v>Hoffman, Brian</v>
      </c>
      <c r="H6800" s="193" t="str">
        <f t="shared" si="13289"/>
        <v>Fatianow, Christina</v>
      </c>
      <c r="I6800" s="193" t="str">
        <f t="shared" si="13289"/>
        <v>DE635</v>
      </c>
      <c r="J6800" s="193" t="str">
        <f t="shared" si="13289"/>
        <v>B &amp; B ELECTRONICS</v>
      </c>
      <c r="K6800" s="193" t="str">
        <f t="shared" si="13289"/>
        <v>all</v>
      </c>
      <c r="L6800" s="193">
        <f t="shared" si="13289"/>
        <v>0</v>
      </c>
      <c r="M6800" s="193">
        <f t="shared" si="13289"/>
        <v>0</v>
      </c>
      <c r="N6800" s="193" t="str">
        <f t="shared" si="13268"/>
        <v>Technics Home Audio</v>
      </c>
      <c r="AA6800" s="193">
        <f t="shared" si="13281"/>
        <v>0</v>
      </c>
      <c r="AB6800" s="193" t="str">
        <f t="shared" ref="AB6800" si="13290">AB$332</f>
        <v>Fatianow, Christina</v>
      </c>
    </row>
    <row r="6801" spans="1:28" s="188" customFormat="1" ht="17.399999999999999">
      <c r="A6801" s="193" t="str">
        <f t="shared" si="13276"/>
        <v>Technics Home Audio</v>
      </c>
      <c r="B6801" s="193" t="str">
        <f t="shared" si="13277"/>
        <v>DE895Technics Home Audio</v>
      </c>
      <c r="C6801" s="193" t="str">
        <f t="shared" si="13278"/>
        <v>Technics Home AudioFatianow, Christina</v>
      </c>
      <c r="D6801" s="193"/>
      <c r="E6801" s="193"/>
      <c r="F6801" s="193" t="str">
        <f t="shared" si="13279"/>
        <v>Technics Home AudioHoffman, Brian</v>
      </c>
      <c r="G6801" s="193" t="str">
        <f t="shared" ref="G6801:M6801" si="13291">G$333</f>
        <v>Hoffman, Brian</v>
      </c>
      <c r="H6801" s="193" t="str">
        <f t="shared" si="13291"/>
        <v>Fatianow, Christina</v>
      </c>
      <c r="I6801" s="193" t="str">
        <f t="shared" si="13291"/>
        <v>DE895</v>
      </c>
      <c r="J6801" s="193" t="str">
        <f t="shared" si="13291"/>
        <v>DESCO VACUUM CLEANER SUPPLY CO</v>
      </c>
      <c r="K6801" s="193" t="str">
        <f t="shared" si="13291"/>
        <v>all</v>
      </c>
      <c r="L6801" s="193">
        <f t="shared" si="13291"/>
        <v>0</v>
      </c>
      <c r="M6801" s="193">
        <f t="shared" si="13291"/>
        <v>0</v>
      </c>
      <c r="N6801" s="193" t="str">
        <f t="shared" si="13268"/>
        <v>Technics Home Audio</v>
      </c>
      <c r="AA6801" s="193">
        <f t="shared" si="13281"/>
        <v>0</v>
      </c>
      <c r="AB6801" s="193" t="str">
        <f t="shared" ref="AB6801" si="13292">AB$333</f>
        <v>Fatianow, Christina</v>
      </c>
    </row>
    <row r="6802" spans="1:28" s="188" customFormat="1" ht="17.399999999999999">
      <c r="A6802" s="193" t="str">
        <f t="shared" si="13276"/>
        <v>Technics Home Audio</v>
      </c>
      <c r="B6802" s="193" t="str">
        <f t="shared" si="13277"/>
        <v>EL225Technics Home Audio</v>
      </c>
      <c r="C6802" s="193" t="str">
        <f t="shared" si="13278"/>
        <v>Technics Home AudioFatianow, Christina</v>
      </c>
      <c r="D6802" s="193"/>
      <c r="E6802" s="193"/>
      <c r="F6802" s="193" t="str">
        <f t="shared" si="13279"/>
        <v>Technics Home AudioHoffman, Brian</v>
      </c>
      <c r="G6802" s="193" t="str">
        <f t="shared" ref="G6802:M6802" si="13293">G$334</f>
        <v>Hoffman, Brian</v>
      </c>
      <c r="H6802" s="193" t="str">
        <f t="shared" si="13293"/>
        <v>Fatianow, Christina</v>
      </c>
      <c r="I6802" s="193" t="str">
        <f t="shared" si="13293"/>
        <v>EL225</v>
      </c>
      <c r="J6802" s="193" t="str">
        <f t="shared" si="13293"/>
        <v>ELECTRONIC EXPRESS I</v>
      </c>
      <c r="K6802" s="193" t="str">
        <f t="shared" si="13293"/>
        <v>all</v>
      </c>
      <c r="L6802" s="193">
        <f t="shared" si="13293"/>
        <v>0</v>
      </c>
      <c r="M6802" s="193">
        <f t="shared" si="13293"/>
        <v>0</v>
      </c>
      <c r="N6802" s="193" t="str">
        <f t="shared" si="13268"/>
        <v>Technics Home Audio</v>
      </c>
      <c r="AA6802" s="193">
        <f t="shared" si="13281"/>
        <v>0</v>
      </c>
      <c r="AB6802" s="193" t="str">
        <f t="shared" ref="AB6802" si="13294">AB$334</f>
        <v>Fatianow, Christina</v>
      </c>
    </row>
    <row r="6803" spans="1:28" s="188" customFormat="1" ht="17.399999999999999">
      <c r="A6803" s="193" t="str">
        <f t="shared" si="13276"/>
        <v>Technics Home Audio</v>
      </c>
      <c r="B6803" s="193" t="str">
        <f t="shared" si="13277"/>
        <v>EN171Technics Home Audio</v>
      </c>
      <c r="C6803" s="193" t="str">
        <f t="shared" si="13278"/>
        <v>Technics Home AudioFatianow, Christina</v>
      </c>
      <c r="D6803" s="193"/>
      <c r="E6803" s="193"/>
      <c r="F6803" s="193" t="str">
        <f t="shared" si="13279"/>
        <v>Technics Home AudioHoffman, Brian</v>
      </c>
      <c r="G6803" s="193" t="str">
        <f t="shared" ref="G6803:M6803" si="13295">G$335</f>
        <v>Hoffman, Brian</v>
      </c>
      <c r="H6803" s="193" t="str">
        <f t="shared" si="13295"/>
        <v>Fatianow, Christina</v>
      </c>
      <c r="I6803" s="193" t="str">
        <f t="shared" si="13295"/>
        <v>EN171</v>
      </c>
      <c r="J6803" s="193" t="str">
        <f t="shared" si="13295"/>
        <v>ENCOMPASS SUPPLY CHAIN SOLUT. INC</v>
      </c>
      <c r="K6803" s="193" t="str">
        <f t="shared" si="13295"/>
        <v>all</v>
      </c>
      <c r="L6803" s="193">
        <f t="shared" si="13295"/>
        <v>0</v>
      </c>
      <c r="M6803" s="193">
        <f t="shared" si="13295"/>
        <v>0</v>
      </c>
      <c r="N6803" s="193" t="str">
        <f t="shared" si="13268"/>
        <v>Technics Home Audio</v>
      </c>
      <c r="AA6803" s="193">
        <f t="shared" si="13281"/>
        <v>0</v>
      </c>
      <c r="AB6803" s="193" t="str">
        <f t="shared" ref="AB6803" si="13296">AB$335</f>
        <v>Fatianow, Christina</v>
      </c>
    </row>
    <row r="6804" spans="1:28" s="188" customFormat="1" ht="17.399999999999999">
      <c r="A6804" s="193" t="str">
        <f t="shared" si="13276"/>
        <v>Technics Home Audio</v>
      </c>
      <c r="B6804" s="193" t="str">
        <f t="shared" si="13277"/>
        <v>FE020Technics Home Audio</v>
      </c>
      <c r="C6804" s="193" t="str">
        <f t="shared" si="13278"/>
        <v>Technics Home AudioFatianow, Christina</v>
      </c>
      <c r="D6804" s="193"/>
      <c r="E6804" s="193"/>
      <c r="F6804" s="193" t="str">
        <f t="shared" si="13279"/>
        <v>Technics Home AudioHoffman, Brian</v>
      </c>
      <c r="G6804" s="193" t="str">
        <f t="shared" ref="G6804:M6804" si="13297">G$336</f>
        <v>Hoffman, Brian</v>
      </c>
      <c r="H6804" s="193" t="str">
        <f t="shared" si="13297"/>
        <v>Fatianow, Christina</v>
      </c>
      <c r="I6804" s="193" t="str">
        <f t="shared" si="13297"/>
        <v>FE020</v>
      </c>
      <c r="J6804" s="193" t="str">
        <f t="shared" si="13297"/>
        <v>FERGUSON ENTER</v>
      </c>
      <c r="K6804" s="193" t="str">
        <f t="shared" si="13297"/>
        <v>all</v>
      </c>
      <c r="L6804" s="193">
        <f t="shared" si="13297"/>
        <v>0</v>
      </c>
      <c r="M6804" s="193">
        <f t="shared" si="13297"/>
        <v>0</v>
      </c>
      <c r="N6804" s="193" t="str">
        <f t="shared" si="13268"/>
        <v>Technics Home Audio</v>
      </c>
      <c r="AA6804" s="193">
        <f t="shared" si="13281"/>
        <v>0</v>
      </c>
      <c r="AB6804" s="193" t="str">
        <f t="shared" ref="AB6804" si="13298">AB$336</f>
        <v>Fatianow, Christina</v>
      </c>
    </row>
    <row r="6805" spans="1:28" s="188" customFormat="1" ht="17.399999999999999">
      <c r="A6805" s="193" t="str">
        <f t="shared" si="13276"/>
        <v>Technics Home Audio</v>
      </c>
      <c r="B6805" s="193" t="str">
        <f t="shared" si="13277"/>
        <v>FI376Technics Home Audio</v>
      </c>
      <c r="C6805" s="193" t="str">
        <f t="shared" si="13278"/>
        <v>Technics Home AudioFatianow, Christina</v>
      </c>
      <c r="D6805" s="193"/>
      <c r="E6805" s="193"/>
      <c r="F6805" s="193" t="str">
        <f t="shared" si="13279"/>
        <v>Technics Home AudioHoffman, Brian</v>
      </c>
      <c r="G6805" s="193" t="str">
        <f t="shared" ref="G6805:M6805" si="13299">G$337</f>
        <v>Hoffman, Brian</v>
      </c>
      <c r="H6805" s="193" t="str">
        <f t="shared" si="13299"/>
        <v>Fatianow, Christina</v>
      </c>
      <c r="I6805" s="193" t="str">
        <f t="shared" si="13299"/>
        <v>FI376</v>
      </c>
      <c r="J6805" s="193" t="str">
        <f t="shared" si="13299"/>
        <v>5-BELOW</v>
      </c>
      <c r="K6805" s="193" t="str">
        <f t="shared" si="13299"/>
        <v>all</v>
      </c>
      <c r="L6805" s="193">
        <f t="shared" si="13299"/>
        <v>0</v>
      </c>
      <c r="M6805" s="193">
        <f t="shared" si="13299"/>
        <v>0</v>
      </c>
      <c r="N6805" s="193" t="str">
        <f t="shared" si="13268"/>
        <v>Technics Home Audio</v>
      </c>
      <c r="AA6805" s="193">
        <f t="shared" si="13281"/>
        <v>0</v>
      </c>
      <c r="AB6805" s="193" t="str">
        <f t="shared" ref="AB6805" si="13300">AB$337</f>
        <v>Fatianow, Christina</v>
      </c>
    </row>
    <row r="6806" spans="1:28" s="188" customFormat="1" ht="17.399999999999999">
      <c r="A6806" s="193" t="str">
        <f t="shared" si="13276"/>
        <v>Technics Home Audio</v>
      </c>
      <c r="B6806" s="193" t="str">
        <f t="shared" si="13277"/>
        <v>HA110Technics Home Audio</v>
      </c>
      <c r="C6806" s="193" t="str">
        <f t="shared" si="13278"/>
        <v>Technics Home AudioFatianow, Christina</v>
      </c>
      <c r="D6806" s="193"/>
      <c r="E6806" s="193"/>
      <c r="F6806" s="193" t="str">
        <f t="shared" si="13279"/>
        <v>Technics Home AudioHoffman, Brian</v>
      </c>
      <c r="G6806" s="193" t="str">
        <f t="shared" ref="G6806:M6806" si="13301">G$338</f>
        <v>Hoffman, Brian</v>
      </c>
      <c r="H6806" s="193" t="str">
        <f t="shared" si="13301"/>
        <v>Fatianow, Christina</v>
      </c>
      <c r="I6806" s="193" t="str">
        <f t="shared" si="13301"/>
        <v>HA110</v>
      </c>
      <c r="J6806" s="193" t="str">
        <f t="shared" si="13301"/>
        <v>HAMMACHER SCHLEMMER</v>
      </c>
      <c r="K6806" s="193" t="str">
        <f t="shared" si="13301"/>
        <v>all</v>
      </c>
      <c r="L6806" s="193">
        <f t="shared" si="13301"/>
        <v>0</v>
      </c>
      <c r="M6806" s="193">
        <f t="shared" si="13301"/>
        <v>0</v>
      </c>
      <c r="N6806" s="193" t="str">
        <f t="shared" si="13268"/>
        <v>Technics Home Audio</v>
      </c>
      <c r="AA6806" s="193">
        <f t="shared" si="13281"/>
        <v>0</v>
      </c>
      <c r="AB6806" s="193" t="str">
        <f t="shared" ref="AB6806" si="13302">AB$338</f>
        <v>Fatianow, Christina</v>
      </c>
    </row>
    <row r="6807" spans="1:28" s="188" customFormat="1" ht="17.399999999999999">
      <c r="A6807" s="193" t="str">
        <f t="shared" si="13276"/>
        <v>Technics Home Audio</v>
      </c>
      <c r="B6807" s="193" t="str">
        <f t="shared" si="13277"/>
        <v>HE085Technics Home Audio</v>
      </c>
      <c r="C6807" s="193" t="str">
        <f t="shared" si="13278"/>
        <v>Technics Home AudioFatianow, Christina</v>
      </c>
      <c r="D6807" s="193"/>
      <c r="E6807" s="193"/>
      <c r="F6807" s="193" t="str">
        <f t="shared" si="13279"/>
        <v>Technics Home AudioHoffman, Brian</v>
      </c>
      <c r="G6807" s="193" t="str">
        <f t="shared" ref="G6807:M6807" si="13303">G$339</f>
        <v>Hoffman, Brian</v>
      </c>
      <c r="H6807" s="193" t="str">
        <f t="shared" si="13303"/>
        <v>Fatianow, Christina</v>
      </c>
      <c r="I6807" s="193" t="str">
        <f t="shared" si="13303"/>
        <v>HE085</v>
      </c>
      <c r="J6807" s="193" t="str">
        <f t="shared" si="13303"/>
        <v>HESCO</v>
      </c>
      <c r="K6807" s="193" t="str">
        <f t="shared" si="13303"/>
        <v>all</v>
      </c>
      <c r="L6807" s="193">
        <f t="shared" si="13303"/>
        <v>0</v>
      </c>
      <c r="M6807" s="193">
        <f t="shared" si="13303"/>
        <v>0</v>
      </c>
      <c r="N6807" s="193" t="str">
        <f t="shared" si="13268"/>
        <v>Technics Home Audio</v>
      </c>
      <c r="AA6807" s="193">
        <f t="shared" si="13281"/>
        <v>0</v>
      </c>
      <c r="AB6807" s="193" t="str">
        <f t="shared" ref="AB6807" si="13304">AB$339</f>
        <v>Fatianow, Christina</v>
      </c>
    </row>
    <row r="6808" spans="1:28" s="188" customFormat="1" ht="17.399999999999999">
      <c r="A6808" s="193" t="str">
        <f t="shared" si="13276"/>
        <v>Technics Home Audio</v>
      </c>
      <c r="B6808" s="193" t="str">
        <f t="shared" si="13277"/>
        <v>JE050Technics Home Audio</v>
      </c>
      <c r="C6808" s="193" t="str">
        <f t="shared" si="13278"/>
        <v>Technics Home AudioFatianow, Christina</v>
      </c>
      <c r="D6808" s="193"/>
      <c r="E6808" s="193"/>
      <c r="F6808" s="193" t="str">
        <f t="shared" si="13279"/>
        <v>Technics Home AudioHoffman, Brian</v>
      </c>
      <c r="G6808" s="193" t="str">
        <f t="shared" ref="G6808:M6808" si="13305">G$340</f>
        <v>Hoffman, Brian</v>
      </c>
      <c r="H6808" s="193" t="str">
        <f t="shared" si="13305"/>
        <v>Fatianow, Christina</v>
      </c>
      <c r="I6808" s="193" t="str">
        <f t="shared" si="13305"/>
        <v>JE050</v>
      </c>
      <c r="J6808" s="193" t="str">
        <f t="shared" si="13305"/>
        <v>JENNE DISTRIBUTORS I</v>
      </c>
      <c r="K6808" s="193" t="str">
        <f t="shared" si="13305"/>
        <v>all</v>
      </c>
      <c r="L6808" s="193">
        <f t="shared" si="13305"/>
        <v>0</v>
      </c>
      <c r="M6808" s="193">
        <f t="shared" si="13305"/>
        <v>0</v>
      </c>
      <c r="N6808" s="193" t="str">
        <f t="shared" si="13268"/>
        <v>Technics Home Audio</v>
      </c>
      <c r="AA6808" s="193">
        <f t="shared" si="13281"/>
        <v>0</v>
      </c>
      <c r="AB6808" s="193" t="str">
        <f t="shared" ref="AB6808" si="13306">AB$340</f>
        <v>Fatianow, Christina</v>
      </c>
    </row>
    <row r="6809" spans="1:28" s="188" customFormat="1" ht="17.399999999999999">
      <c r="A6809" s="193" t="str">
        <f t="shared" si="13276"/>
        <v>Technics Home Audio</v>
      </c>
      <c r="B6809" s="193" t="str">
        <f t="shared" si="13277"/>
        <v>JE341Technics Home Audio</v>
      </c>
      <c r="C6809" s="193" t="str">
        <f t="shared" si="13278"/>
        <v>Technics Home AudioFatianow, Christina</v>
      </c>
      <c r="D6809" s="193"/>
      <c r="E6809" s="193"/>
      <c r="F6809" s="193" t="str">
        <f t="shared" si="13279"/>
        <v>Technics Home AudioHoffman, Brian</v>
      </c>
      <c r="G6809" s="193" t="str">
        <f t="shared" ref="G6809:M6809" si="13307">G$341</f>
        <v>Hoffman, Brian</v>
      </c>
      <c r="H6809" s="193" t="str">
        <f t="shared" si="13307"/>
        <v>Fatianow, Christina</v>
      </c>
      <c r="I6809" s="193" t="str">
        <f t="shared" si="13307"/>
        <v>JE341</v>
      </c>
      <c r="J6809" s="193" t="str">
        <f t="shared" si="13307"/>
        <v>JENSEN DISTRIBUTION SERVICES</v>
      </c>
      <c r="K6809" s="193" t="str">
        <f t="shared" si="13307"/>
        <v>all</v>
      </c>
      <c r="L6809" s="193">
        <f t="shared" si="13307"/>
        <v>0</v>
      </c>
      <c r="M6809" s="193">
        <f t="shared" si="13307"/>
        <v>0</v>
      </c>
      <c r="N6809" s="193" t="str">
        <f t="shared" si="13268"/>
        <v>Technics Home Audio</v>
      </c>
      <c r="AA6809" s="193">
        <f t="shared" si="13281"/>
        <v>0</v>
      </c>
      <c r="AB6809" s="193" t="str">
        <f t="shared" ref="AB6809" si="13308">AB$341</f>
        <v>Fatianow, Christina</v>
      </c>
    </row>
    <row r="6810" spans="1:28" s="188" customFormat="1" ht="17.399999999999999">
      <c r="A6810" s="193" t="str">
        <f t="shared" si="13276"/>
        <v>Technics Home Audio</v>
      </c>
      <c r="B6810" s="193" t="str">
        <f t="shared" si="13277"/>
        <v>KE160Technics Home Audio</v>
      </c>
      <c r="C6810" s="193" t="str">
        <f t="shared" si="13278"/>
        <v>Technics Home AudioFatianow, Christina</v>
      </c>
      <c r="D6810" s="193"/>
      <c r="E6810" s="193"/>
      <c r="F6810" s="193" t="str">
        <f t="shared" si="13279"/>
        <v>Technics Home AudioHoffman, Brian</v>
      </c>
      <c r="G6810" s="193" t="str">
        <f t="shared" ref="G6810:M6810" si="13309">G$342</f>
        <v>Hoffman, Brian</v>
      </c>
      <c r="H6810" s="193" t="str">
        <f t="shared" si="13309"/>
        <v>Fatianow, Christina</v>
      </c>
      <c r="I6810" s="193" t="str">
        <f t="shared" si="13309"/>
        <v>KE160</v>
      </c>
      <c r="J6810" s="193" t="str">
        <f t="shared" si="13309"/>
        <v>KEI TRADING CO. INC.</v>
      </c>
      <c r="K6810" s="193" t="str">
        <f t="shared" si="13309"/>
        <v>all</v>
      </c>
      <c r="L6810" s="193">
        <f t="shared" si="13309"/>
        <v>0</v>
      </c>
      <c r="M6810" s="193">
        <f t="shared" si="13309"/>
        <v>0</v>
      </c>
      <c r="N6810" s="193" t="str">
        <f t="shared" si="13268"/>
        <v>Technics Home Audio</v>
      </c>
      <c r="AA6810" s="193">
        <f t="shared" si="13281"/>
        <v>0</v>
      </c>
      <c r="AB6810" s="193" t="str">
        <f t="shared" ref="AB6810" si="13310">AB$342</f>
        <v>Fatianow, Christina</v>
      </c>
    </row>
    <row r="6811" spans="1:28" s="188" customFormat="1" ht="17.399999999999999">
      <c r="A6811" s="193" t="str">
        <f t="shared" si="13276"/>
        <v>Technics Home Audio</v>
      </c>
      <c r="B6811" s="193" t="str">
        <f t="shared" si="13277"/>
        <v>LT031Technics Home Audio</v>
      </c>
      <c r="C6811" s="193" t="str">
        <f t="shared" si="13278"/>
        <v>Technics Home AudioFatianow, Christina</v>
      </c>
      <c r="D6811" s="193"/>
      <c r="E6811" s="193"/>
      <c r="F6811" s="193" t="str">
        <f t="shared" si="13279"/>
        <v>Technics Home AudioHoffman, Brian</v>
      </c>
      <c r="G6811" s="193" t="str">
        <f t="shared" ref="G6811:M6811" si="13311">G$343</f>
        <v>Hoffman, Brian</v>
      </c>
      <c r="H6811" s="193" t="str">
        <f t="shared" si="13311"/>
        <v>Fatianow, Christina</v>
      </c>
      <c r="I6811" s="193" t="str">
        <f t="shared" si="13311"/>
        <v>LT031</v>
      </c>
      <c r="J6811" s="193" t="str">
        <f t="shared" si="13311"/>
        <v>LTF CLUB OPERATIONS COMPANY INC</v>
      </c>
      <c r="K6811" s="193" t="str">
        <f t="shared" si="13311"/>
        <v>all</v>
      </c>
      <c r="L6811" s="193">
        <f t="shared" si="13311"/>
        <v>0</v>
      </c>
      <c r="M6811" s="193">
        <f t="shared" si="13311"/>
        <v>0</v>
      </c>
      <c r="N6811" s="193" t="str">
        <f t="shared" si="13268"/>
        <v>Technics Home Audio</v>
      </c>
      <c r="AA6811" s="193">
        <f t="shared" si="13281"/>
        <v>0</v>
      </c>
      <c r="AB6811" s="193" t="str">
        <f t="shared" ref="AB6811" si="13312">AB$343</f>
        <v>Fatianow, Christina</v>
      </c>
    </row>
    <row r="6812" spans="1:28" s="188" customFormat="1" ht="17.399999999999999">
      <c r="A6812" s="193" t="str">
        <f t="shared" si="13276"/>
        <v>Technics Home Audio</v>
      </c>
      <c r="B6812" s="193" t="str">
        <f t="shared" si="13277"/>
        <v>MA422Technics Home Audio</v>
      </c>
      <c r="C6812" s="193" t="str">
        <f t="shared" si="13278"/>
        <v>Technics Home AudioFatianow, Christina</v>
      </c>
      <c r="D6812" s="193"/>
      <c r="E6812" s="193"/>
      <c r="F6812" s="193" t="str">
        <f t="shared" si="13279"/>
        <v>Technics Home AudioHoffman, Brian</v>
      </c>
      <c r="G6812" s="193" t="str">
        <f t="shared" ref="G6812:M6812" si="13313">G$344</f>
        <v>Hoffman, Brian</v>
      </c>
      <c r="H6812" s="193" t="str">
        <f t="shared" si="13313"/>
        <v>Fatianow, Christina</v>
      </c>
      <c r="I6812" s="193" t="str">
        <f t="shared" si="13313"/>
        <v>MA422</v>
      </c>
      <c r="J6812" s="193" t="str">
        <f t="shared" si="13313"/>
        <v>MASON COMPANIES INC</v>
      </c>
      <c r="K6812" s="193" t="str">
        <f t="shared" si="13313"/>
        <v>all</v>
      </c>
      <c r="L6812" s="193">
        <f t="shared" si="13313"/>
        <v>0</v>
      </c>
      <c r="M6812" s="193">
        <f t="shared" si="13313"/>
        <v>0</v>
      </c>
      <c r="N6812" s="193" t="str">
        <f t="shared" si="13268"/>
        <v>Technics Home Audio</v>
      </c>
      <c r="AA6812" s="193">
        <f t="shared" si="13281"/>
        <v>0</v>
      </c>
      <c r="AB6812" s="193" t="str">
        <f t="shared" ref="AB6812" si="13314">AB$344</f>
        <v>Fatianow, Christina</v>
      </c>
    </row>
    <row r="6813" spans="1:28" s="188" customFormat="1" ht="17.399999999999999">
      <c r="A6813" s="193" t="str">
        <f t="shared" si="13276"/>
        <v>Technics Home Audio</v>
      </c>
      <c r="B6813" s="193" t="str">
        <f t="shared" si="13277"/>
        <v>MI680Technics Home Audio</v>
      </c>
      <c r="C6813" s="193" t="str">
        <f t="shared" si="13278"/>
        <v>Technics Home AudioFatianow, Christina</v>
      </c>
      <c r="D6813" s="193"/>
      <c r="E6813" s="193"/>
      <c r="F6813" s="193" t="str">
        <f t="shared" si="13279"/>
        <v>Technics Home AudioHoffman, Brian</v>
      </c>
      <c r="G6813" s="193" t="str">
        <f t="shared" ref="G6813:M6813" si="13315">G$345</f>
        <v>Hoffman, Brian</v>
      </c>
      <c r="H6813" s="193" t="str">
        <f t="shared" si="13315"/>
        <v>Fatianow, Christina</v>
      </c>
      <c r="I6813" s="193" t="str">
        <f t="shared" si="13315"/>
        <v>MI680</v>
      </c>
      <c r="J6813" s="193" t="str">
        <f t="shared" si="13315"/>
        <v>MICRO ELECTRONICS IN</v>
      </c>
      <c r="K6813" s="193" t="str">
        <f t="shared" si="13315"/>
        <v>all</v>
      </c>
      <c r="L6813" s="193">
        <f t="shared" si="13315"/>
        <v>0</v>
      </c>
      <c r="M6813" s="193">
        <f t="shared" si="13315"/>
        <v>0</v>
      </c>
      <c r="N6813" s="193" t="str">
        <f t="shared" si="13268"/>
        <v>Technics Home Audio</v>
      </c>
      <c r="AA6813" s="193">
        <f t="shared" si="13281"/>
        <v>0</v>
      </c>
      <c r="AB6813" s="193" t="str">
        <f t="shared" ref="AB6813" si="13316">AB$345</f>
        <v>Fatianow, Christina</v>
      </c>
    </row>
    <row r="6814" spans="1:28" s="188" customFormat="1" ht="17.399999999999999">
      <c r="A6814" s="193" t="str">
        <f t="shared" si="13276"/>
        <v>Technics Home Audio</v>
      </c>
      <c r="B6814" s="193" t="str">
        <f t="shared" si="13277"/>
        <v>MI978Technics Home Audio</v>
      </c>
      <c r="C6814" s="193" t="str">
        <f t="shared" si="13278"/>
        <v>Technics Home AudioFatianow, Christina</v>
      </c>
      <c r="D6814" s="193"/>
      <c r="E6814" s="193"/>
      <c r="F6814" s="193" t="str">
        <f t="shared" si="13279"/>
        <v>Technics Home AudioHoffman, Brian</v>
      </c>
      <c r="G6814" s="193" t="str">
        <f t="shared" ref="G6814:M6814" si="13317">G$346</f>
        <v>Hoffman, Brian</v>
      </c>
      <c r="H6814" s="193" t="str">
        <f t="shared" si="13317"/>
        <v>Fatianow, Christina</v>
      </c>
      <c r="I6814" s="193" t="str">
        <f t="shared" si="13317"/>
        <v>MI978</v>
      </c>
      <c r="J6814" s="193" t="str">
        <f t="shared" si="13317"/>
        <v>MID-STATE DISTRIBUTING COMPANY</v>
      </c>
      <c r="K6814" s="193" t="str">
        <f t="shared" si="13317"/>
        <v>all</v>
      </c>
      <c r="L6814" s="193">
        <f t="shared" si="13317"/>
        <v>0</v>
      </c>
      <c r="M6814" s="193">
        <f t="shared" si="13317"/>
        <v>0</v>
      </c>
      <c r="N6814" s="193" t="str">
        <f t="shared" si="13268"/>
        <v>Technics Home Audio</v>
      </c>
      <c r="AA6814" s="193">
        <f t="shared" si="13281"/>
        <v>0</v>
      </c>
      <c r="AB6814" s="193" t="str">
        <f t="shared" ref="AB6814" si="13318">AB$346</f>
        <v>Fatianow, Christina</v>
      </c>
    </row>
    <row r="6815" spans="1:28" s="188" customFormat="1" ht="17.399999999999999">
      <c r="A6815" s="193" t="str">
        <f t="shared" si="13276"/>
        <v>Technics Home Audio</v>
      </c>
      <c r="B6815" s="193" t="str">
        <f t="shared" si="13277"/>
        <v>OL136Technics Home Audio</v>
      </c>
      <c r="C6815" s="193" t="str">
        <f t="shared" si="13278"/>
        <v>Technics Home AudioFatianow, Christina</v>
      </c>
      <c r="D6815" s="193"/>
      <c r="E6815" s="193"/>
      <c r="F6815" s="193" t="str">
        <f t="shared" si="13279"/>
        <v>Technics Home AudioHoffman, Brian</v>
      </c>
      <c r="G6815" s="193" t="str">
        <f t="shared" ref="G6815:M6815" si="13319">G$347</f>
        <v>Hoffman, Brian</v>
      </c>
      <c r="H6815" s="193" t="str">
        <f t="shared" si="13319"/>
        <v>Fatianow, Christina</v>
      </c>
      <c r="I6815" s="193" t="str">
        <f t="shared" si="13319"/>
        <v>OL136</v>
      </c>
      <c r="J6815" s="193" t="str">
        <f t="shared" si="13319"/>
        <v>OLYMPIA TRADING.COM INC.</v>
      </c>
      <c r="K6815" s="193" t="str">
        <f t="shared" si="13319"/>
        <v>all</v>
      </c>
      <c r="L6815" s="193">
        <f t="shared" si="13319"/>
        <v>0</v>
      </c>
      <c r="M6815" s="193">
        <f t="shared" si="13319"/>
        <v>0</v>
      </c>
      <c r="N6815" s="193" t="str">
        <f t="shared" si="13268"/>
        <v>Technics Home Audio</v>
      </c>
      <c r="AA6815" s="193">
        <f t="shared" si="13281"/>
        <v>0</v>
      </c>
      <c r="AB6815" s="193" t="str">
        <f t="shared" ref="AB6815" si="13320">AB$347</f>
        <v>Fatianow, Christina</v>
      </c>
    </row>
    <row r="6816" spans="1:28" s="188" customFormat="1" ht="17.399999999999999">
      <c r="A6816" s="193" t="str">
        <f t="shared" si="13276"/>
        <v>Technics Home Audio</v>
      </c>
      <c r="B6816" s="193" t="str">
        <f t="shared" si="13277"/>
        <v>OV030Technics Home Audio</v>
      </c>
      <c r="C6816" s="193" t="str">
        <f t="shared" si="13278"/>
        <v>Technics Home AudioFatianow, Christina</v>
      </c>
      <c r="D6816" s="193"/>
      <c r="E6816" s="193"/>
      <c r="F6816" s="193" t="str">
        <f t="shared" si="13279"/>
        <v>Technics Home AudioHoffman, Brian</v>
      </c>
      <c r="G6816" s="193" t="str">
        <f t="shared" ref="G6816:M6816" si="13321">G$348</f>
        <v>Hoffman, Brian</v>
      </c>
      <c r="H6816" s="193" t="str">
        <f t="shared" si="13321"/>
        <v>Fatianow, Christina</v>
      </c>
      <c r="I6816" s="193" t="str">
        <f t="shared" si="13321"/>
        <v>OV030</v>
      </c>
      <c r="J6816" s="193" t="str">
        <f t="shared" si="13321"/>
        <v>OVERSEAS CONNECTION</v>
      </c>
      <c r="K6816" s="193" t="str">
        <f t="shared" si="13321"/>
        <v>all</v>
      </c>
      <c r="L6816" s="193">
        <f t="shared" si="13321"/>
        <v>0</v>
      </c>
      <c r="M6816" s="193">
        <f t="shared" si="13321"/>
        <v>0</v>
      </c>
      <c r="N6816" s="193" t="str">
        <f t="shared" si="13268"/>
        <v>Technics Home Audio</v>
      </c>
      <c r="AA6816" s="193">
        <f t="shared" si="13281"/>
        <v>0</v>
      </c>
      <c r="AB6816" s="193" t="str">
        <f t="shared" ref="AB6816" si="13322">AB$348</f>
        <v>Fatianow, Christina</v>
      </c>
    </row>
    <row r="6817" spans="1:28" s="188" customFormat="1" ht="17.399999999999999">
      <c r="A6817" s="193" t="str">
        <f t="shared" si="13276"/>
        <v>Technics Home Audio</v>
      </c>
      <c r="B6817" s="193" t="str">
        <f t="shared" si="13277"/>
        <v>PE265Technics Home Audio</v>
      </c>
      <c r="C6817" s="193" t="str">
        <f t="shared" si="13278"/>
        <v>Technics Home AudioFatianow, Christina</v>
      </c>
      <c r="D6817" s="193"/>
      <c r="E6817" s="193"/>
      <c r="F6817" s="193" t="str">
        <f t="shared" si="13279"/>
        <v>Technics Home AudioHoffman, Brian</v>
      </c>
      <c r="G6817" s="193" t="str">
        <f t="shared" ref="G6817:M6817" si="13323">G$349</f>
        <v>Hoffman, Brian</v>
      </c>
      <c r="H6817" s="193" t="str">
        <f t="shared" si="13323"/>
        <v>Fatianow, Christina</v>
      </c>
      <c r="I6817" s="193" t="str">
        <f t="shared" si="13323"/>
        <v>PE265</v>
      </c>
      <c r="J6817" s="193" t="str">
        <f t="shared" si="13323"/>
        <v>PETRA INDUSTRIES INC</v>
      </c>
      <c r="K6817" s="193" t="str">
        <f t="shared" si="13323"/>
        <v>all</v>
      </c>
      <c r="L6817" s="193">
        <f t="shared" si="13323"/>
        <v>0</v>
      </c>
      <c r="M6817" s="193">
        <f t="shared" si="13323"/>
        <v>0</v>
      </c>
      <c r="N6817" s="193" t="str">
        <f t="shared" si="13268"/>
        <v>Technics Home Audio</v>
      </c>
      <c r="AA6817" s="193">
        <f t="shared" si="13281"/>
        <v>0</v>
      </c>
      <c r="AB6817" s="193" t="str">
        <f t="shared" ref="AB6817" si="13324">AB$349</f>
        <v>Fatianow, Christina</v>
      </c>
    </row>
    <row r="6818" spans="1:28" s="188" customFormat="1" ht="17.399999999999999">
      <c r="A6818" s="193" t="str">
        <f t="shared" si="13276"/>
        <v>Technics Home Audio</v>
      </c>
      <c r="B6818" s="193" t="str">
        <f t="shared" si="13277"/>
        <v>PE370Technics Home Audio</v>
      </c>
      <c r="C6818" s="193" t="str">
        <f t="shared" si="13278"/>
        <v>Technics Home AudioFatianow, Christina</v>
      </c>
      <c r="D6818" s="193"/>
      <c r="E6818" s="193"/>
      <c r="F6818" s="193" t="str">
        <f t="shared" si="13279"/>
        <v>Technics Home AudioHoffman, Brian</v>
      </c>
      <c r="G6818" s="193" t="str">
        <f t="shared" ref="G6818:M6818" si="13325">G$350</f>
        <v>Hoffman, Brian</v>
      </c>
      <c r="H6818" s="193" t="str">
        <f t="shared" si="13325"/>
        <v>Fatianow, Christina</v>
      </c>
      <c r="I6818" s="193" t="str">
        <f t="shared" si="13325"/>
        <v>PE370</v>
      </c>
      <c r="J6818" s="193" t="str">
        <f t="shared" si="13325"/>
        <v>PETRO-GEN</v>
      </c>
      <c r="K6818" s="193" t="str">
        <f t="shared" si="13325"/>
        <v>all</v>
      </c>
      <c r="L6818" s="193">
        <f t="shared" si="13325"/>
        <v>0</v>
      </c>
      <c r="M6818" s="193">
        <f t="shared" si="13325"/>
        <v>0</v>
      </c>
      <c r="N6818" s="193" t="str">
        <f t="shared" si="13268"/>
        <v>Technics Home Audio</v>
      </c>
      <c r="AA6818" s="193">
        <f t="shared" si="13281"/>
        <v>0</v>
      </c>
      <c r="AB6818" s="193" t="str">
        <f t="shared" ref="AB6818" si="13326">AB$350</f>
        <v>Fatianow, Christina</v>
      </c>
    </row>
    <row r="6819" spans="1:28" s="188" customFormat="1" ht="17.399999999999999">
      <c r="A6819" s="193" t="str">
        <f t="shared" si="13276"/>
        <v>Technics Home Audio</v>
      </c>
      <c r="B6819" s="193" t="str">
        <f t="shared" si="13277"/>
        <v>RB005Technics Home Audio</v>
      </c>
      <c r="C6819" s="193" t="str">
        <f t="shared" si="13278"/>
        <v>Technics Home AudioFatianow, Christina</v>
      </c>
      <c r="D6819" s="193"/>
      <c r="E6819" s="193"/>
      <c r="F6819" s="193" t="str">
        <f t="shared" si="13279"/>
        <v>Technics Home AudioHoffman, Brian</v>
      </c>
      <c r="G6819" s="193" t="str">
        <f t="shared" ref="G6819:M6819" si="13327">G$351</f>
        <v>Hoffman, Brian</v>
      </c>
      <c r="H6819" s="193" t="str">
        <f t="shared" si="13327"/>
        <v>Fatianow, Christina</v>
      </c>
      <c r="I6819" s="193" t="str">
        <f t="shared" si="13327"/>
        <v>RB005</v>
      </c>
      <c r="J6819" s="193" t="str">
        <f t="shared" si="13327"/>
        <v>R &amp; B WHOLESALE DISTRIBUTORS INC</v>
      </c>
      <c r="K6819" s="193" t="str">
        <f t="shared" si="13327"/>
        <v>all</v>
      </c>
      <c r="L6819" s="193">
        <f t="shared" si="13327"/>
        <v>0</v>
      </c>
      <c r="M6819" s="193">
        <f t="shared" si="13327"/>
        <v>0</v>
      </c>
      <c r="N6819" s="193" t="str">
        <f t="shared" si="13268"/>
        <v>Technics Home Audio</v>
      </c>
      <c r="AA6819" s="193">
        <f t="shared" si="13281"/>
        <v>0</v>
      </c>
      <c r="AB6819" s="193" t="str">
        <f t="shared" ref="AB6819" si="13328">AB$351</f>
        <v>Fatianow, Christina</v>
      </c>
    </row>
    <row r="6820" spans="1:28" s="188" customFormat="1" ht="17.399999999999999">
      <c r="A6820" s="193" t="str">
        <f t="shared" si="13276"/>
        <v>Technics Home Audio</v>
      </c>
      <c r="B6820" s="193" t="str">
        <f t="shared" si="13277"/>
        <v>SA830Technics Home Audio</v>
      </c>
      <c r="C6820" s="193" t="str">
        <f t="shared" si="13278"/>
        <v>Technics Home AudioFatianow, Christina</v>
      </c>
      <c r="D6820" s="193"/>
      <c r="E6820" s="193"/>
      <c r="F6820" s="193" t="str">
        <f t="shared" si="13279"/>
        <v>Technics Home AudioHoffman, Brian</v>
      </c>
      <c r="G6820" s="193" t="str">
        <f t="shared" ref="G6820:M6820" si="13329">G$352</f>
        <v>Hoffman, Brian</v>
      </c>
      <c r="H6820" s="193" t="str">
        <f t="shared" si="13329"/>
        <v>Fatianow, Christina</v>
      </c>
      <c r="I6820" s="193" t="str">
        <f t="shared" si="13329"/>
        <v>SA830</v>
      </c>
      <c r="J6820" s="193" t="str">
        <f t="shared" si="13329"/>
        <v>SAMSONIC TRADING CO</v>
      </c>
      <c r="K6820" s="193" t="str">
        <f t="shared" si="13329"/>
        <v>all</v>
      </c>
      <c r="L6820" s="193">
        <f t="shared" si="13329"/>
        <v>0</v>
      </c>
      <c r="M6820" s="193">
        <f t="shared" si="13329"/>
        <v>0</v>
      </c>
      <c r="N6820" s="193" t="str">
        <f t="shared" si="13268"/>
        <v>Technics Home Audio</v>
      </c>
      <c r="AA6820" s="193">
        <f t="shared" si="13281"/>
        <v>0</v>
      </c>
      <c r="AB6820" s="193" t="str">
        <f t="shared" ref="AB6820" si="13330">AB$352</f>
        <v>Fatianow, Christina</v>
      </c>
    </row>
    <row r="6821" spans="1:28" s="188" customFormat="1" ht="17.399999999999999">
      <c r="A6821" s="193" t="str">
        <f t="shared" si="13276"/>
        <v>Technics Home Audio</v>
      </c>
      <c r="B6821" s="193" t="str">
        <f t="shared" si="13277"/>
        <v>SE831Technics Home Audio</v>
      </c>
      <c r="C6821" s="193" t="str">
        <f t="shared" si="13278"/>
        <v>Technics Home AudioFatianow, Christina</v>
      </c>
      <c r="D6821" s="193"/>
      <c r="E6821" s="193"/>
      <c r="F6821" s="193" t="str">
        <f t="shared" si="13279"/>
        <v>Technics Home AudioHoffman, Brian</v>
      </c>
      <c r="G6821" s="193" t="str">
        <f t="shared" ref="G6821:M6821" si="13331">G$353</f>
        <v>Hoffman, Brian</v>
      </c>
      <c r="H6821" s="193" t="str">
        <f t="shared" si="13331"/>
        <v>Fatianow, Christina</v>
      </c>
      <c r="I6821" s="193" t="str">
        <f t="shared" si="13331"/>
        <v>SE831</v>
      </c>
      <c r="J6821" s="193" t="str">
        <f t="shared" si="13331"/>
        <v>SEVENTH AVENUE INC</v>
      </c>
      <c r="K6821" s="193" t="str">
        <f t="shared" si="13331"/>
        <v>all</v>
      </c>
      <c r="L6821" s="193">
        <f t="shared" si="13331"/>
        <v>0</v>
      </c>
      <c r="M6821" s="193">
        <f t="shared" si="13331"/>
        <v>0</v>
      </c>
      <c r="N6821" s="193" t="str">
        <f t="shared" si="13268"/>
        <v>Technics Home Audio</v>
      </c>
      <c r="AA6821" s="193">
        <f t="shared" si="13281"/>
        <v>0</v>
      </c>
      <c r="AB6821" s="193" t="str">
        <f t="shared" ref="AB6821" si="13332">AB$353</f>
        <v>Fatianow, Christina</v>
      </c>
    </row>
    <row r="6822" spans="1:28" s="188" customFormat="1" ht="17.399999999999999">
      <c r="A6822" s="193" t="str">
        <f t="shared" si="13276"/>
        <v>Technics Home Audio</v>
      </c>
      <c r="B6822" s="193" t="str">
        <f t="shared" si="13277"/>
        <v>SH880Technics Home Audio</v>
      </c>
      <c r="C6822" s="193" t="str">
        <f t="shared" si="13278"/>
        <v>Technics Home AudioFatianow, Christina</v>
      </c>
      <c r="D6822" s="193"/>
      <c r="E6822" s="193"/>
      <c r="F6822" s="193" t="str">
        <f t="shared" si="13279"/>
        <v>Technics Home AudioHoffman, Brian</v>
      </c>
      <c r="G6822" s="193" t="str">
        <f t="shared" ref="G6822:M6822" si="13333">G$354</f>
        <v>Hoffman, Brian</v>
      </c>
      <c r="H6822" s="193" t="str">
        <f t="shared" si="13333"/>
        <v>Fatianow, Christina</v>
      </c>
      <c r="I6822" s="193" t="str">
        <f t="shared" si="13333"/>
        <v>SH880</v>
      </c>
      <c r="J6822" s="193" t="str">
        <f t="shared" si="13333"/>
        <v>SHAVER.COM</v>
      </c>
      <c r="K6822" s="193" t="str">
        <f t="shared" si="13333"/>
        <v>all</v>
      </c>
      <c r="L6822" s="193">
        <f t="shared" si="13333"/>
        <v>0</v>
      </c>
      <c r="M6822" s="193">
        <f t="shared" si="13333"/>
        <v>0</v>
      </c>
      <c r="N6822" s="193" t="str">
        <f t="shared" si="13268"/>
        <v>Technics Home Audio</v>
      </c>
      <c r="AA6822" s="193">
        <f t="shared" si="13281"/>
        <v>0</v>
      </c>
      <c r="AB6822" s="193" t="str">
        <f t="shared" ref="AB6822" si="13334">AB$354</f>
        <v>Fatianow, Christina</v>
      </c>
    </row>
    <row r="6823" spans="1:28" s="188" customFormat="1" ht="17.399999999999999">
      <c r="A6823" s="193" t="str">
        <f t="shared" si="13276"/>
        <v>Technics Home Audio</v>
      </c>
      <c r="B6823" s="193" t="str">
        <f t="shared" si="13277"/>
        <v>SU260Technics Home Audio</v>
      </c>
      <c r="C6823" s="193" t="str">
        <f t="shared" si="13278"/>
        <v>Technics Home AudioFatianow, Christina</v>
      </c>
      <c r="D6823" s="193"/>
      <c r="E6823" s="193"/>
      <c r="F6823" s="193" t="str">
        <f t="shared" si="13279"/>
        <v>Technics Home AudioHoffman, Brian</v>
      </c>
      <c r="G6823" s="193" t="str">
        <f t="shared" ref="G6823:M6823" si="13335">G$355</f>
        <v>Hoffman, Brian</v>
      </c>
      <c r="H6823" s="193" t="str">
        <f t="shared" si="13335"/>
        <v>Fatianow, Christina</v>
      </c>
      <c r="I6823" s="193" t="str">
        <f t="shared" si="13335"/>
        <v>SU260</v>
      </c>
      <c r="J6823" s="193" t="str">
        <f t="shared" si="13335"/>
        <v>SUMMIT IMPORT CORP.</v>
      </c>
      <c r="K6823" s="193" t="str">
        <f t="shared" si="13335"/>
        <v>all</v>
      </c>
      <c r="L6823" s="193">
        <f t="shared" si="13335"/>
        <v>0</v>
      </c>
      <c r="M6823" s="193">
        <f t="shared" si="13335"/>
        <v>0</v>
      </c>
      <c r="N6823" s="193" t="str">
        <f t="shared" si="13268"/>
        <v>Technics Home Audio</v>
      </c>
      <c r="AA6823" s="193">
        <f t="shared" si="13281"/>
        <v>0</v>
      </c>
      <c r="AB6823" s="193" t="str">
        <f t="shared" ref="AB6823" si="13336">AB$355</f>
        <v>Fatianow, Christina</v>
      </c>
    </row>
    <row r="6824" spans="1:28" s="188" customFormat="1" ht="17.399999999999999">
      <c r="A6824" s="193" t="str">
        <f t="shared" si="13276"/>
        <v>Technics Home Audio</v>
      </c>
      <c r="B6824" s="193" t="str">
        <f t="shared" si="13277"/>
        <v>TI160Technics Home Audio</v>
      </c>
      <c r="C6824" s="193" t="str">
        <f t="shared" si="13278"/>
        <v>Technics Home AudioFatianow, Christina</v>
      </c>
      <c r="D6824" s="193"/>
      <c r="E6824" s="193"/>
      <c r="F6824" s="193" t="str">
        <f t="shared" si="13279"/>
        <v>Technics Home AudioHoffman, Brian</v>
      </c>
      <c r="G6824" s="193" t="str">
        <f t="shared" ref="G6824:M6824" si="13337">G$356</f>
        <v>Hoffman, Brian</v>
      </c>
      <c r="H6824" s="193" t="str">
        <f t="shared" si="13337"/>
        <v>Fatianow, Christina</v>
      </c>
      <c r="I6824" s="193" t="str">
        <f t="shared" si="13337"/>
        <v>TI160</v>
      </c>
      <c r="J6824" s="193" t="str">
        <f t="shared" si="13337"/>
        <v>TIP TOP PARTS, USA</v>
      </c>
      <c r="K6824" s="193" t="str">
        <f t="shared" si="13337"/>
        <v>all</v>
      </c>
      <c r="L6824" s="193">
        <f t="shared" si="13337"/>
        <v>0</v>
      </c>
      <c r="M6824" s="193">
        <f t="shared" si="13337"/>
        <v>0</v>
      </c>
      <c r="N6824" s="193" t="str">
        <f t="shared" si="13268"/>
        <v>Technics Home Audio</v>
      </c>
      <c r="AA6824" s="193">
        <f t="shared" si="13281"/>
        <v>0</v>
      </c>
      <c r="AB6824" s="193" t="str">
        <f t="shared" ref="AB6824" si="13338">AB$356</f>
        <v>Fatianow, Christina</v>
      </c>
    </row>
    <row r="6825" spans="1:28" s="188" customFormat="1" ht="17.399999999999999">
      <c r="A6825" s="193" t="str">
        <f t="shared" si="13276"/>
        <v>Technics Home Audio</v>
      </c>
      <c r="B6825" s="193" t="str">
        <f t="shared" si="13277"/>
        <v>TR839Technics Home Audio</v>
      </c>
      <c r="C6825" s="193" t="str">
        <f t="shared" si="13278"/>
        <v>Technics Home AudioFatianow, Christina</v>
      </c>
      <c r="D6825" s="193"/>
      <c r="E6825" s="193"/>
      <c r="F6825" s="193" t="str">
        <f t="shared" si="13279"/>
        <v>Technics Home AudioHoffman, Brian</v>
      </c>
      <c r="G6825" s="193" t="str">
        <f t="shared" ref="G6825:M6825" si="13339">G$357</f>
        <v>Hoffman, Brian</v>
      </c>
      <c r="H6825" s="193" t="str">
        <f t="shared" si="13339"/>
        <v>Fatianow, Christina</v>
      </c>
      <c r="I6825" s="193" t="str">
        <f t="shared" si="13339"/>
        <v>TR839</v>
      </c>
      <c r="J6825" s="193" t="str">
        <f t="shared" si="13339"/>
        <v>TRI STATE DISTRIBUTORS INC</v>
      </c>
      <c r="K6825" s="193" t="str">
        <f t="shared" si="13339"/>
        <v>all</v>
      </c>
      <c r="L6825" s="193">
        <f t="shared" si="13339"/>
        <v>0</v>
      </c>
      <c r="M6825" s="193">
        <f t="shared" si="13339"/>
        <v>0</v>
      </c>
      <c r="N6825" s="193" t="str">
        <f t="shared" si="13268"/>
        <v>Technics Home Audio</v>
      </c>
      <c r="AA6825" s="193">
        <f t="shared" si="13281"/>
        <v>0</v>
      </c>
      <c r="AB6825" s="193" t="str">
        <f t="shared" ref="AB6825" si="13340">AB$357</f>
        <v>Fatianow, Christina</v>
      </c>
    </row>
    <row r="6826" spans="1:28" s="188" customFormat="1" ht="17.399999999999999">
      <c r="A6826" s="193" t="str">
        <f t="shared" si="13276"/>
        <v>Technics Home Audio</v>
      </c>
      <c r="B6826" s="193" t="str">
        <f t="shared" si="13277"/>
        <v>WA130Technics Home Audio</v>
      </c>
      <c r="C6826" s="193" t="str">
        <f t="shared" si="13278"/>
        <v>Technics Home AudioFatianow, Christina</v>
      </c>
      <c r="D6826" s="193"/>
      <c r="E6826" s="193"/>
      <c r="F6826" s="193" t="str">
        <f t="shared" si="13279"/>
        <v>Technics Home AudioHoffman, Brian</v>
      </c>
      <c r="G6826" s="193" t="str">
        <f t="shared" ref="G6826:M6826" si="13341">G$358</f>
        <v>Hoffman, Brian</v>
      </c>
      <c r="H6826" s="193" t="str">
        <f t="shared" si="13341"/>
        <v>Fatianow, Christina</v>
      </c>
      <c r="I6826" s="193" t="str">
        <f t="shared" si="13341"/>
        <v>WA130</v>
      </c>
      <c r="J6826" s="193" t="str">
        <f t="shared" si="13341"/>
        <v>WALKENHORST OF NAPA</v>
      </c>
      <c r="K6826" s="193" t="str">
        <f t="shared" si="13341"/>
        <v>all</v>
      </c>
      <c r="L6826" s="193">
        <f t="shared" si="13341"/>
        <v>0</v>
      </c>
      <c r="M6826" s="193">
        <f t="shared" si="13341"/>
        <v>0</v>
      </c>
      <c r="N6826" s="193" t="str">
        <f t="shared" si="13268"/>
        <v>Technics Home Audio</v>
      </c>
      <c r="AA6826" s="193">
        <f t="shared" si="13281"/>
        <v>0</v>
      </c>
      <c r="AB6826" s="193" t="str">
        <f t="shared" ref="AB6826" si="13342">AB$358</f>
        <v>Fatianow, Christina</v>
      </c>
    </row>
    <row r="6827" spans="1:28" s="188" customFormat="1" ht="17.399999999999999">
      <c r="A6827" s="193" t="str">
        <f t="shared" si="13276"/>
        <v>Technics Home Audio</v>
      </c>
      <c r="B6827" s="193" t="str">
        <f t="shared" si="13277"/>
        <v>WI195Technics Home Audio</v>
      </c>
      <c r="C6827" s="193" t="str">
        <f t="shared" si="13278"/>
        <v>Technics Home AudioFatianow, Christina</v>
      </c>
      <c r="D6827" s="193"/>
      <c r="E6827" s="193"/>
      <c r="F6827" s="193" t="str">
        <f t="shared" si="13279"/>
        <v>Technics Home AudioHoffman, Brian</v>
      </c>
      <c r="G6827" s="193" t="str">
        <f t="shared" ref="G6827:M6827" si="13343">G$359</f>
        <v>Hoffman, Brian</v>
      </c>
      <c r="H6827" s="193" t="str">
        <f t="shared" si="13343"/>
        <v>Fatianow, Christina</v>
      </c>
      <c r="I6827" s="193" t="str">
        <f t="shared" si="13343"/>
        <v>WI195</v>
      </c>
      <c r="J6827" s="193" t="str">
        <f t="shared" si="13343"/>
        <v>WILLIAMS-SONOMA</v>
      </c>
      <c r="K6827" s="193" t="str">
        <f t="shared" si="13343"/>
        <v>all</v>
      </c>
      <c r="L6827" s="193">
        <f t="shared" si="13343"/>
        <v>0</v>
      </c>
      <c r="M6827" s="193">
        <f t="shared" si="13343"/>
        <v>0</v>
      </c>
      <c r="N6827" s="193" t="str">
        <f t="shared" si="13268"/>
        <v>Technics Home Audio</v>
      </c>
      <c r="AA6827" s="193">
        <f t="shared" si="13281"/>
        <v>0</v>
      </c>
      <c r="AB6827" s="193" t="str">
        <f t="shared" ref="AB6827" si="13344">AB$359</f>
        <v>Fatianow, Christina</v>
      </c>
    </row>
    <row r="6828" spans="1:28" s="188" customFormat="1" ht="17.399999999999999">
      <c r="A6828" s="193" t="str">
        <f t="shared" si="13276"/>
        <v>Technics Home Audio</v>
      </c>
      <c r="B6828" s="193" t="str">
        <f t="shared" si="13277"/>
        <v>0Technics Home Audio</v>
      </c>
      <c r="C6828" s="193" t="str">
        <f t="shared" si="13278"/>
        <v>Technics Home AudioFatianow, Christina</v>
      </c>
      <c r="D6828" s="193"/>
      <c r="E6828" s="193"/>
      <c r="F6828" s="193" t="str">
        <f t="shared" si="13279"/>
        <v>Technics Home AudioHoffman, Brian</v>
      </c>
      <c r="G6828" s="193" t="str">
        <f t="shared" ref="G6828:M6828" si="13345">G$360</f>
        <v>Hoffman, Brian</v>
      </c>
      <c r="H6828" s="193" t="str">
        <f t="shared" si="13345"/>
        <v>Fatianow, Christina</v>
      </c>
      <c r="I6828" s="193">
        <f t="shared" si="13345"/>
        <v>0</v>
      </c>
      <c r="J6828" s="193" t="str">
        <f t="shared" si="13345"/>
        <v>CHECKER DISTRIBUTORS</v>
      </c>
      <c r="K6828" s="193" t="str">
        <f t="shared" si="13345"/>
        <v>all</v>
      </c>
      <c r="L6828" s="193">
        <f t="shared" si="13345"/>
        <v>0</v>
      </c>
      <c r="M6828" s="193">
        <f t="shared" si="13345"/>
        <v>0</v>
      </c>
      <c r="N6828" s="193" t="str">
        <f t="shared" si="13268"/>
        <v>Technics Home Audio</v>
      </c>
      <c r="AA6828" s="193">
        <f t="shared" si="13281"/>
        <v>0</v>
      </c>
      <c r="AB6828" s="193" t="str">
        <f t="shared" ref="AB6828" si="13346">AB$360</f>
        <v>Fatianow, Christina</v>
      </c>
    </row>
    <row r="6829" spans="1:28" s="188" customFormat="1" ht="17.399999999999999">
      <c r="A6829" s="193" t="str">
        <f t="shared" si="13276"/>
        <v>Technics Home Audio</v>
      </c>
      <c r="B6829" s="193" t="str">
        <f t="shared" si="13277"/>
        <v>0Technics Home Audio</v>
      </c>
      <c r="C6829" s="193" t="str">
        <f t="shared" si="13278"/>
        <v>Technics Home Audio0</v>
      </c>
      <c r="D6829" s="193"/>
      <c r="E6829" s="193"/>
      <c r="F6829" s="193" t="str">
        <f t="shared" si="13279"/>
        <v>Technics Home Audio0</v>
      </c>
      <c r="G6829" s="193">
        <f t="shared" ref="G6829:M6829" si="13347">G$361</f>
        <v>0</v>
      </c>
      <c r="H6829" s="193">
        <f t="shared" si="13347"/>
        <v>0</v>
      </c>
      <c r="I6829" s="193">
        <f t="shared" si="13347"/>
        <v>0</v>
      </c>
      <c r="J6829" s="193">
        <f t="shared" si="13347"/>
        <v>0</v>
      </c>
      <c r="K6829" s="193">
        <f t="shared" si="13347"/>
        <v>0</v>
      </c>
      <c r="L6829" s="193">
        <f t="shared" si="13347"/>
        <v>0</v>
      </c>
      <c r="M6829" s="193">
        <f t="shared" si="13347"/>
        <v>0</v>
      </c>
      <c r="N6829" s="193" t="str">
        <f t="shared" si="13268"/>
        <v>Technics Home Audio</v>
      </c>
      <c r="AA6829" s="193">
        <f t="shared" si="13281"/>
        <v>0</v>
      </c>
      <c r="AB6829" s="193">
        <f t="shared" ref="AB6829" si="13348">AB$361</f>
        <v>0</v>
      </c>
    </row>
    <row r="6830" spans="1:28" s="188" customFormat="1" ht="17.399999999999999">
      <c r="A6830" s="193" t="str">
        <f t="shared" si="13276"/>
        <v>Technics Home Audio</v>
      </c>
      <c r="B6830" s="193" t="str">
        <f t="shared" si="13277"/>
        <v>0Technics Home Audio</v>
      </c>
      <c r="C6830" s="193" t="str">
        <f t="shared" si="13278"/>
        <v>Technics Home Audio0</v>
      </c>
      <c r="D6830" s="193"/>
      <c r="E6830" s="193"/>
      <c r="F6830" s="193" t="str">
        <f t="shared" si="13279"/>
        <v>Technics Home Audio0</v>
      </c>
      <c r="G6830" s="193">
        <f t="shared" ref="G6830:M6830" si="13349">G$362</f>
        <v>0</v>
      </c>
      <c r="H6830" s="193">
        <f t="shared" si="13349"/>
        <v>0</v>
      </c>
      <c r="I6830" s="193">
        <f t="shared" si="13349"/>
        <v>0</v>
      </c>
      <c r="J6830" s="193">
        <f t="shared" si="13349"/>
        <v>0</v>
      </c>
      <c r="K6830" s="193">
        <f t="shared" si="13349"/>
        <v>0</v>
      </c>
      <c r="L6830" s="193">
        <f t="shared" si="13349"/>
        <v>0</v>
      </c>
      <c r="M6830" s="193">
        <f t="shared" si="13349"/>
        <v>0</v>
      </c>
      <c r="N6830" s="193" t="str">
        <f t="shared" si="13268"/>
        <v>Technics Home Audio</v>
      </c>
      <c r="AA6830" s="193">
        <f t="shared" si="13281"/>
        <v>0</v>
      </c>
      <c r="AB6830" s="193">
        <f t="shared" ref="AB6830" si="13350">AB$362</f>
        <v>0</v>
      </c>
    </row>
    <row r="6831" spans="1:28" s="188" customFormat="1" ht="17.399999999999999">
      <c r="A6831" s="193" t="str">
        <f t="shared" si="13276"/>
        <v>Technics Home Audio</v>
      </c>
      <c r="B6831" s="193" t="str">
        <f t="shared" si="13277"/>
        <v>0Technics Home Audio</v>
      </c>
      <c r="C6831" s="193" t="str">
        <f t="shared" si="13278"/>
        <v>Technics Home Audio0</v>
      </c>
      <c r="D6831" s="193"/>
      <c r="E6831" s="193"/>
      <c r="F6831" s="193" t="str">
        <f t="shared" si="13279"/>
        <v>Technics Home Audio0</v>
      </c>
      <c r="G6831" s="193">
        <f t="shared" ref="G6831:M6831" si="13351">G$363</f>
        <v>0</v>
      </c>
      <c r="H6831" s="193">
        <f t="shared" si="13351"/>
        <v>0</v>
      </c>
      <c r="I6831" s="193">
        <f t="shared" si="13351"/>
        <v>0</v>
      </c>
      <c r="J6831" s="193">
        <f t="shared" si="13351"/>
        <v>0</v>
      </c>
      <c r="K6831" s="193">
        <f t="shared" si="13351"/>
        <v>0</v>
      </c>
      <c r="L6831" s="193">
        <f t="shared" si="13351"/>
        <v>0</v>
      </c>
      <c r="M6831" s="193">
        <f t="shared" si="13351"/>
        <v>0</v>
      </c>
      <c r="N6831" s="193" t="str">
        <f t="shared" si="13268"/>
        <v>Technics Home Audio</v>
      </c>
      <c r="AA6831" s="193">
        <f t="shared" si="13281"/>
        <v>0</v>
      </c>
      <c r="AB6831" s="193">
        <f t="shared" ref="AB6831" si="13352">AB$363</f>
        <v>0</v>
      </c>
    </row>
    <row r="6832" spans="1:28" s="188" customFormat="1" ht="17.399999999999999">
      <c r="A6832" s="193" t="str">
        <f t="shared" si="13276"/>
        <v>Technics Home Audio</v>
      </c>
      <c r="B6832" s="193" t="str">
        <f t="shared" si="13277"/>
        <v>0Technics Home Audio</v>
      </c>
      <c r="C6832" s="193" t="str">
        <f t="shared" si="13278"/>
        <v>Technics Home Audio0</v>
      </c>
      <c r="D6832" s="193"/>
      <c r="E6832" s="193"/>
      <c r="F6832" s="193" t="str">
        <f t="shared" si="13279"/>
        <v>Technics Home Audio0</v>
      </c>
      <c r="G6832" s="193">
        <f t="shared" ref="G6832:M6832" si="13353">G$364</f>
        <v>0</v>
      </c>
      <c r="H6832" s="193">
        <f t="shared" si="13353"/>
        <v>0</v>
      </c>
      <c r="I6832" s="193">
        <f t="shared" si="13353"/>
        <v>0</v>
      </c>
      <c r="J6832" s="193">
        <f t="shared" si="13353"/>
        <v>0</v>
      </c>
      <c r="K6832" s="193">
        <f t="shared" si="13353"/>
        <v>0</v>
      </c>
      <c r="L6832" s="193">
        <f t="shared" si="13353"/>
        <v>0</v>
      </c>
      <c r="M6832" s="193">
        <f t="shared" si="13353"/>
        <v>0</v>
      </c>
      <c r="N6832" s="193" t="str">
        <f t="shared" si="13268"/>
        <v>Technics Home Audio</v>
      </c>
      <c r="AA6832" s="193">
        <f t="shared" si="13281"/>
        <v>0</v>
      </c>
      <c r="AB6832" s="193">
        <f t="shared" ref="AB6832" si="13354">AB$364</f>
        <v>0</v>
      </c>
    </row>
    <row r="6833" spans="1:28" s="188" customFormat="1" ht="17.399999999999999">
      <c r="A6833" s="193" t="str">
        <f t="shared" si="13276"/>
        <v>Technics Home Audio</v>
      </c>
      <c r="B6833" s="193" t="str">
        <f t="shared" si="13277"/>
        <v>0Technics Home Audio</v>
      </c>
      <c r="C6833" s="193" t="str">
        <f t="shared" si="13278"/>
        <v>Technics Home Audio0</v>
      </c>
      <c r="D6833" s="193"/>
      <c r="E6833" s="193"/>
      <c r="F6833" s="193" t="str">
        <f t="shared" si="13279"/>
        <v>Technics Home Audio0</v>
      </c>
      <c r="G6833" s="193">
        <f t="shared" ref="G6833:M6833" si="13355">G$365</f>
        <v>0</v>
      </c>
      <c r="H6833" s="193">
        <f t="shared" si="13355"/>
        <v>0</v>
      </c>
      <c r="I6833" s="193">
        <f t="shared" si="13355"/>
        <v>0</v>
      </c>
      <c r="J6833" s="193">
        <f t="shared" si="13355"/>
        <v>0</v>
      </c>
      <c r="K6833" s="193">
        <f t="shared" si="13355"/>
        <v>0</v>
      </c>
      <c r="L6833" s="193">
        <f t="shared" si="13355"/>
        <v>0</v>
      </c>
      <c r="M6833" s="193">
        <f t="shared" si="13355"/>
        <v>0</v>
      </c>
      <c r="N6833" s="193" t="str">
        <f t="shared" si="13268"/>
        <v>Technics Home Audio</v>
      </c>
      <c r="AA6833" s="193">
        <f t="shared" si="13281"/>
        <v>0</v>
      </c>
      <c r="AB6833" s="193">
        <f t="shared" ref="AB6833" si="13356">AB$365</f>
        <v>0</v>
      </c>
    </row>
    <row r="6834" spans="1:28" s="188" customFormat="1" ht="17.399999999999999">
      <c r="A6834" s="193" t="str">
        <f t="shared" si="13276"/>
        <v>Technics Home Audio</v>
      </c>
      <c r="B6834" s="193" t="str">
        <f t="shared" si="13277"/>
        <v>0Technics Home Audio</v>
      </c>
      <c r="C6834" s="193" t="str">
        <f t="shared" si="13278"/>
        <v>Technics Home Audio0</v>
      </c>
      <c r="D6834" s="193"/>
      <c r="E6834" s="193"/>
      <c r="F6834" s="193" t="str">
        <f t="shared" si="13279"/>
        <v>Technics Home Audio0</v>
      </c>
      <c r="G6834" s="193">
        <f t="shared" ref="G6834:M6834" si="13357">G$366</f>
        <v>0</v>
      </c>
      <c r="H6834" s="193">
        <f t="shared" si="13357"/>
        <v>0</v>
      </c>
      <c r="I6834" s="193">
        <f t="shared" si="13357"/>
        <v>0</v>
      </c>
      <c r="J6834" s="193">
        <f t="shared" si="13357"/>
        <v>0</v>
      </c>
      <c r="K6834" s="193">
        <f t="shared" si="13357"/>
        <v>0</v>
      </c>
      <c r="L6834" s="193">
        <f t="shared" si="13357"/>
        <v>0</v>
      </c>
      <c r="M6834" s="193">
        <f t="shared" si="13357"/>
        <v>0</v>
      </c>
      <c r="N6834" s="193" t="str">
        <f t="shared" si="13268"/>
        <v>Technics Home Audio</v>
      </c>
      <c r="AA6834" s="193">
        <f t="shared" si="13281"/>
        <v>0</v>
      </c>
      <c r="AB6834" s="193">
        <f t="shared" ref="AB6834" si="13358">AB$366</f>
        <v>0</v>
      </c>
    </row>
    <row r="6835" spans="1:28" s="188" customFormat="1" ht="17.399999999999999">
      <c r="A6835" s="193" t="str">
        <f t="shared" si="13276"/>
        <v>Technics Home Audio</v>
      </c>
      <c r="B6835" s="193" t="str">
        <f t="shared" si="13277"/>
        <v>0Technics Home Audio</v>
      </c>
      <c r="C6835" s="193" t="str">
        <f t="shared" si="13278"/>
        <v>Technics Home Audio0</v>
      </c>
      <c r="D6835" s="193"/>
      <c r="E6835" s="193"/>
      <c r="F6835" s="193" t="str">
        <f t="shared" si="13279"/>
        <v>Technics Home Audio0</v>
      </c>
      <c r="G6835" s="193">
        <f t="shared" ref="G6835:M6835" si="13359">G$367</f>
        <v>0</v>
      </c>
      <c r="H6835" s="193">
        <f t="shared" si="13359"/>
        <v>0</v>
      </c>
      <c r="I6835" s="193">
        <f t="shared" si="13359"/>
        <v>0</v>
      </c>
      <c r="J6835" s="193">
        <f t="shared" si="13359"/>
        <v>0</v>
      </c>
      <c r="K6835" s="193">
        <f t="shared" si="13359"/>
        <v>0</v>
      </c>
      <c r="L6835" s="193">
        <f t="shared" si="13359"/>
        <v>0</v>
      </c>
      <c r="M6835" s="193">
        <f t="shared" si="13359"/>
        <v>0</v>
      </c>
      <c r="N6835" s="193" t="str">
        <f t="shared" si="13268"/>
        <v>Technics Home Audio</v>
      </c>
      <c r="AA6835" s="193">
        <f t="shared" si="13281"/>
        <v>0</v>
      </c>
      <c r="AB6835" s="193">
        <f t="shared" ref="AB6835" si="13360">AB$367</f>
        <v>0</v>
      </c>
    </row>
    <row r="6836" spans="1:28" s="188" customFormat="1" ht="17.399999999999999">
      <c r="A6836" s="193" t="str">
        <f t="shared" si="13276"/>
        <v>Technics Home Audio</v>
      </c>
      <c r="B6836" s="193" t="str">
        <f t="shared" si="13277"/>
        <v>0Technics Home Audio</v>
      </c>
      <c r="C6836" s="193" t="str">
        <f t="shared" si="13278"/>
        <v>Technics Home Audio0</v>
      </c>
      <c r="D6836" s="193"/>
      <c r="E6836" s="193"/>
      <c r="F6836" s="193" t="str">
        <f t="shared" si="13279"/>
        <v>Technics Home Audio0</v>
      </c>
      <c r="G6836" s="193">
        <f t="shared" ref="G6836:M6836" si="13361">G$368</f>
        <v>0</v>
      </c>
      <c r="H6836" s="193">
        <f t="shared" si="13361"/>
        <v>0</v>
      </c>
      <c r="I6836" s="193">
        <f t="shared" si="13361"/>
        <v>0</v>
      </c>
      <c r="J6836" s="193">
        <f t="shared" si="13361"/>
        <v>0</v>
      </c>
      <c r="K6836" s="193">
        <f t="shared" si="13361"/>
        <v>0</v>
      </c>
      <c r="L6836" s="193">
        <f t="shared" si="13361"/>
        <v>0</v>
      </c>
      <c r="M6836" s="193">
        <f t="shared" si="13361"/>
        <v>0</v>
      </c>
      <c r="N6836" s="193" t="str">
        <f t="shared" si="13268"/>
        <v>Technics Home Audio</v>
      </c>
      <c r="AA6836" s="193">
        <f t="shared" si="13281"/>
        <v>0</v>
      </c>
      <c r="AB6836" s="193">
        <f t="shared" ref="AB6836" si="13362">AB$368</f>
        <v>0</v>
      </c>
    </row>
    <row r="6837" spans="1:28" s="188" customFormat="1" ht="17.399999999999999">
      <c r="A6837" s="193" t="str">
        <f t="shared" si="13276"/>
        <v>Technics Home Audio</v>
      </c>
      <c r="B6837" s="193" t="str">
        <f t="shared" si="13277"/>
        <v>0Technics Home Audio</v>
      </c>
      <c r="C6837" s="193" t="str">
        <f t="shared" si="13278"/>
        <v>Technics Home Audio0</v>
      </c>
      <c r="D6837" s="193"/>
      <c r="E6837" s="193"/>
      <c r="F6837" s="193" t="str">
        <f t="shared" si="13279"/>
        <v>Technics Home Audio0</v>
      </c>
      <c r="G6837" s="193">
        <f t="shared" ref="G6837:M6837" si="13363">G$369</f>
        <v>0</v>
      </c>
      <c r="H6837" s="193">
        <f t="shared" si="13363"/>
        <v>0</v>
      </c>
      <c r="I6837" s="193">
        <f t="shared" si="13363"/>
        <v>0</v>
      </c>
      <c r="J6837" s="193">
        <f t="shared" si="13363"/>
        <v>0</v>
      </c>
      <c r="K6837" s="193">
        <f t="shared" si="13363"/>
        <v>0</v>
      </c>
      <c r="L6837" s="193">
        <f t="shared" si="13363"/>
        <v>0</v>
      </c>
      <c r="M6837" s="193">
        <f t="shared" si="13363"/>
        <v>0</v>
      </c>
      <c r="N6837" s="193" t="str">
        <f t="shared" si="13268"/>
        <v>Technics Home Audio</v>
      </c>
      <c r="AA6837" s="193">
        <f t="shared" si="13281"/>
        <v>0</v>
      </c>
      <c r="AB6837" s="193">
        <f t="shared" ref="AB6837" si="13364">AB$369</f>
        <v>0</v>
      </c>
    </row>
    <row r="6838" spans="1:28" s="188" customFormat="1" ht="17.399999999999999">
      <c r="A6838" s="193" t="str">
        <f t="shared" si="13276"/>
        <v>Technics Home Audio</v>
      </c>
      <c r="B6838" s="193" t="str">
        <f t="shared" si="13277"/>
        <v>0Technics Home Audio</v>
      </c>
      <c r="C6838" s="193" t="str">
        <f t="shared" si="13278"/>
        <v>Technics Home Audio0</v>
      </c>
      <c r="D6838" s="193"/>
      <c r="E6838" s="193"/>
      <c r="F6838" s="193" t="str">
        <f t="shared" si="13279"/>
        <v>Technics Home Audio0</v>
      </c>
      <c r="G6838" s="193">
        <f t="shared" ref="G6838:M6838" si="13365">G$370</f>
        <v>0</v>
      </c>
      <c r="H6838" s="193">
        <f t="shared" si="13365"/>
        <v>0</v>
      </c>
      <c r="I6838" s="193">
        <f t="shared" si="13365"/>
        <v>0</v>
      </c>
      <c r="J6838" s="193">
        <f t="shared" si="13365"/>
        <v>0</v>
      </c>
      <c r="K6838" s="193">
        <f t="shared" si="13365"/>
        <v>0</v>
      </c>
      <c r="L6838" s="193">
        <f t="shared" si="13365"/>
        <v>0</v>
      </c>
      <c r="M6838" s="193">
        <f t="shared" si="13365"/>
        <v>0</v>
      </c>
      <c r="N6838" s="193" t="str">
        <f t="shared" si="13268"/>
        <v>Technics Home Audio</v>
      </c>
      <c r="AA6838" s="193">
        <f t="shared" si="13281"/>
        <v>0</v>
      </c>
      <c r="AB6838" s="193">
        <f t="shared" ref="AB6838" si="13366">AB$370</f>
        <v>0</v>
      </c>
    </row>
    <row r="6839" spans="1:28" s="188" customFormat="1" ht="17.399999999999999">
      <c r="A6839" s="193" t="str">
        <f t="shared" si="13276"/>
        <v>Technics Home Audio</v>
      </c>
      <c r="B6839" s="193" t="str">
        <f t="shared" si="13277"/>
        <v>AM036Technics Home Audio</v>
      </c>
      <c r="C6839" s="193" t="str">
        <f t="shared" si="13278"/>
        <v>Technics Home AudioGaither, Kelli</v>
      </c>
      <c r="D6839" s="193"/>
      <c r="E6839" s="193"/>
      <c r="F6839" s="193" t="str">
        <f t="shared" si="13279"/>
        <v>Technics Home AudioHoffman, Brian</v>
      </c>
      <c r="G6839" s="193" t="str">
        <f t="shared" ref="G6839:M6839" si="13367">G$371</f>
        <v>Hoffman, Brian</v>
      </c>
      <c r="H6839" s="193" t="str">
        <f t="shared" si="13367"/>
        <v>Gaither, Kelli</v>
      </c>
      <c r="I6839" s="193" t="str">
        <f t="shared" si="13367"/>
        <v>AM036</v>
      </c>
      <c r="J6839" s="193" t="str">
        <f t="shared" si="13367"/>
        <v>AMERICAN BROADCASTING COMPANIES, IN</v>
      </c>
      <c r="K6839" s="193" t="str">
        <f t="shared" si="13367"/>
        <v>all</v>
      </c>
      <c r="L6839" s="193" t="str">
        <f t="shared" si="13367"/>
        <v>H2H Performance Video</v>
      </c>
      <c r="M6839" s="193" t="str">
        <f t="shared" si="13367"/>
        <v>TV, Technics</v>
      </c>
      <c r="N6839" s="193" t="str">
        <f t="shared" si="13268"/>
        <v>Technics Home Audio</v>
      </c>
      <c r="AA6839" s="193">
        <f t="shared" si="13281"/>
        <v>0</v>
      </c>
      <c r="AB6839" s="193" t="str">
        <f t="shared" ref="AB6839" si="13368">AB$371</f>
        <v>Gaither, Kelli</v>
      </c>
    </row>
    <row r="6840" spans="1:28" s="188" customFormat="1" ht="17.399999999999999">
      <c r="A6840" s="193" t="str">
        <f t="shared" si="13276"/>
        <v>Technics Home Audio</v>
      </c>
      <c r="B6840" s="193" t="str">
        <f t="shared" si="13277"/>
        <v>AP490Technics Home Audio</v>
      </c>
      <c r="C6840" s="193" t="str">
        <f t="shared" si="13278"/>
        <v>Technics Home AudioGaither, Kelli</v>
      </c>
      <c r="D6840" s="193"/>
      <c r="E6840" s="193"/>
      <c r="F6840" s="193" t="str">
        <f t="shared" si="13279"/>
        <v>Technics Home AudioHoffman, Brian</v>
      </c>
      <c r="G6840" s="193" t="str">
        <f t="shared" ref="G6840:M6840" si="13369">G$372</f>
        <v>Hoffman, Brian</v>
      </c>
      <c r="H6840" s="193" t="str">
        <f t="shared" si="13369"/>
        <v>Gaither, Kelli</v>
      </c>
      <c r="I6840" s="193" t="str">
        <f t="shared" si="13369"/>
        <v>AP490</v>
      </c>
      <c r="J6840" s="193" t="str">
        <f t="shared" si="13369"/>
        <v>APPLE INC</v>
      </c>
      <c r="K6840" s="193" t="str">
        <f t="shared" si="13369"/>
        <v>all</v>
      </c>
      <c r="L6840" s="193" t="str">
        <f t="shared" si="13369"/>
        <v>H2H Performance Video</v>
      </c>
      <c r="M6840" s="193" t="str">
        <f t="shared" si="13369"/>
        <v>TV, Technics</v>
      </c>
      <c r="N6840" s="193" t="str">
        <f t="shared" si="13268"/>
        <v>Technics Home Audio</v>
      </c>
      <c r="AA6840" s="193">
        <f t="shared" si="13281"/>
        <v>0</v>
      </c>
      <c r="AB6840" s="193" t="str">
        <f t="shared" ref="AB6840" si="13370">AB$372</f>
        <v>Gaither, Kelli</v>
      </c>
    </row>
    <row r="6841" spans="1:28" s="188" customFormat="1" ht="17.399999999999999">
      <c r="A6841" s="193" t="str">
        <f t="shared" si="13276"/>
        <v>Technics Home Audio</v>
      </c>
      <c r="B6841" s="193" t="str">
        <f t="shared" si="13277"/>
        <v>B0614Technics Home Audio</v>
      </c>
      <c r="C6841" s="193" t="str">
        <f t="shared" si="13278"/>
        <v>Technics Home AudioGaither, Kelli</v>
      </c>
      <c r="D6841" s="193"/>
      <c r="E6841" s="193"/>
      <c r="F6841" s="193" t="str">
        <f t="shared" si="13279"/>
        <v>Technics Home AudioHoffman, Brian</v>
      </c>
      <c r="G6841" s="193" t="str">
        <f t="shared" ref="G6841:M6841" si="13371">G$373</f>
        <v>Hoffman, Brian</v>
      </c>
      <c r="H6841" s="193" t="str">
        <f t="shared" si="13371"/>
        <v>Gaither, Kelli</v>
      </c>
      <c r="I6841" s="193" t="str">
        <f t="shared" si="13371"/>
        <v>B0614</v>
      </c>
      <c r="J6841" s="193" t="str">
        <f t="shared" si="13371"/>
        <v>022 SOUTH / ABEL CINETECH, INC( PY#</v>
      </c>
      <c r="K6841" s="193" t="str">
        <f t="shared" si="13371"/>
        <v>all</v>
      </c>
      <c r="L6841" s="193">
        <f t="shared" si="13371"/>
        <v>0</v>
      </c>
      <c r="M6841" s="193">
        <f t="shared" si="13371"/>
        <v>0</v>
      </c>
      <c r="N6841" s="193" t="str">
        <f t="shared" si="13268"/>
        <v>Technics Home Audio</v>
      </c>
      <c r="AA6841" s="193">
        <f t="shared" si="13281"/>
        <v>0</v>
      </c>
      <c r="AB6841" s="193" t="str">
        <f t="shared" ref="AB6841" si="13372">AB$373</f>
        <v>Gaither, Kelli</v>
      </c>
    </row>
    <row r="6842" spans="1:28" s="188" customFormat="1" ht="17.399999999999999">
      <c r="A6842" s="193" t="str">
        <f t="shared" si="13276"/>
        <v>Technics Home Audio</v>
      </c>
      <c r="B6842" s="193" t="str">
        <f t="shared" si="13277"/>
        <v>B0648Technics Home Audio</v>
      </c>
      <c r="C6842" s="193" t="str">
        <f t="shared" si="13278"/>
        <v>Technics Home AudioGaither, Kelli</v>
      </c>
      <c r="D6842" s="193"/>
      <c r="E6842" s="193"/>
      <c r="F6842" s="193" t="str">
        <f t="shared" si="13279"/>
        <v>Technics Home AudioHoffman, Brian</v>
      </c>
      <c r="G6842" s="193" t="str">
        <f t="shared" ref="G6842:M6842" si="13373">G$374</f>
        <v>Hoffman, Brian</v>
      </c>
      <c r="H6842" s="193" t="str">
        <f t="shared" si="13373"/>
        <v>Gaither, Kelli</v>
      </c>
      <c r="I6842" s="193" t="str">
        <f t="shared" si="13373"/>
        <v>B0648</v>
      </c>
      <c r="J6842" s="193" t="str">
        <f t="shared" si="13373"/>
        <v>PROFESSIONAL AUDIO &amp; VIDEO SYSTEMS(</v>
      </c>
      <c r="K6842" s="193" t="str">
        <f t="shared" si="13373"/>
        <v>all</v>
      </c>
      <c r="L6842" s="193">
        <f t="shared" si="13373"/>
        <v>0</v>
      </c>
      <c r="M6842" s="193">
        <f t="shared" si="13373"/>
        <v>0</v>
      </c>
      <c r="N6842" s="193" t="str">
        <f t="shared" si="13268"/>
        <v>Technics Home Audio</v>
      </c>
      <c r="AA6842" s="193">
        <f t="shared" si="13281"/>
        <v>0</v>
      </c>
      <c r="AB6842" s="193" t="str">
        <f t="shared" ref="AB6842" si="13374">AB$374</f>
        <v>Gaither, Kelli</v>
      </c>
    </row>
    <row r="6843" spans="1:28" s="188" customFormat="1" ht="17.399999999999999">
      <c r="A6843" s="193" t="str">
        <f t="shared" si="13276"/>
        <v>Technics Home Audio</v>
      </c>
      <c r="B6843" s="193" t="str">
        <f t="shared" si="13277"/>
        <v>B0659Technics Home Audio</v>
      </c>
      <c r="C6843" s="193" t="str">
        <f t="shared" si="13278"/>
        <v>Technics Home AudioGaither, Kelli</v>
      </c>
      <c r="D6843" s="193"/>
      <c r="E6843" s="193"/>
      <c r="F6843" s="193" t="str">
        <f t="shared" si="13279"/>
        <v>Technics Home AudioHoffman, Brian</v>
      </c>
      <c r="G6843" s="193" t="str">
        <f t="shared" ref="G6843:M6843" si="13375">G$375</f>
        <v>Hoffman, Brian</v>
      </c>
      <c r="H6843" s="193" t="str">
        <f t="shared" si="13375"/>
        <v>Gaither, Kelli</v>
      </c>
      <c r="I6843" s="193" t="str">
        <f t="shared" si="13375"/>
        <v>B0659</v>
      </c>
      <c r="J6843" s="193" t="str">
        <f t="shared" si="13375"/>
        <v>MEDIARIGHT, LLC.( PY#69167)</v>
      </c>
      <c r="K6843" s="193" t="str">
        <f t="shared" si="13375"/>
        <v>all</v>
      </c>
      <c r="L6843" s="193">
        <f t="shared" si="13375"/>
        <v>0</v>
      </c>
      <c r="M6843" s="193">
        <f t="shared" si="13375"/>
        <v>0</v>
      </c>
      <c r="N6843" s="193" t="str">
        <f t="shared" si="13268"/>
        <v>Technics Home Audio</v>
      </c>
      <c r="AA6843" s="193">
        <f t="shared" si="13281"/>
        <v>0</v>
      </c>
      <c r="AB6843" s="193" t="str">
        <f t="shared" ref="AB6843" si="13376">AB$375</f>
        <v>Gaither, Kelli</v>
      </c>
    </row>
    <row r="6844" spans="1:28" s="188" customFormat="1" ht="17.399999999999999">
      <c r="A6844" s="193" t="str">
        <f t="shared" si="13276"/>
        <v>Technics Home Audio</v>
      </c>
      <c r="B6844" s="193" t="str">
        <f t="shared" si="13277"/>
        <v>B0716Technics Home Audio</v>
      </c>
      <c r="C6844" s="193" t="str">
        <f t="shared" si="13278"/>
        <v>Technics Home AudioGaither, Kelli</v>
      </c>
      <c r="D6844" s="193"/>
      <c r="E6844" s="193"/>
      <c r="F6844" s="193" t="str">
        <f t="shared" si="13279"/>
        <v>Technics Home AudioHoffman, Brian</v>
      </c>
      <c r="G6844" s="193" t="str">
        <f t="shared" ref="G6844:M6844" si="13377">G$376</f>
        <v>Hoffman, Brian</v>
      </c>
      <c r="H6844" s="193" t="str">
        <f t="shared" si="13377"/>
        <v>Gaither, Kelli</v>
      </c>
      <c r="I6844" s="193" t="str">
        <f t="shared" si="13377"/>
        <v>B0716</v>
      </c>
      <c r="J6844" s="193" t="str">
        <f t="shared" si="13377"/>
        <v>RULE BROADCAST SYSTEMS, INC.( PY#10</v>
      </c>
      <c r="K6844" s="193" t="str">
        <f t="shared" si="13377"/>
        <v>all</v>
      </c>
      <c r="L6844" s="193">
        <f t="shared" si="13377"/>
        <v>0</v>
      </c>
      <c r="M6844" s="193">
        <f t="shared" si="13377"/>
        <v>0</v>
      </c>
      <c r="N6844" s="193" t="str">
        <f t="shared" si="13268"/>
        <v>Technics Home Audio</v>
      </c>
      <c r="AA6844" s="193">
        <f t="shared" si="13281"/>
        <v>0</v>
      </c>
      <c r="AB6844" s="193" t="str">
        <f t="shared" ref="AB6844" si="13378">AB$376</f>
        <v>Gaither, Kelli</v>
      </c>
    </row>
    <row r="6845" spans="1:28" s="188" customFormat="1" ht="17.399999999999999">
      <c r="A6845" s="193" t="str">
        <f t="shared" si="13276"/>
        <v>Technics Home Audio</v>
      </c>
      <c r="B6845" s="193" t="str">
        <f t="shared" si="13277"/>
        <v>B0782Technics Home Audio</v>
      </c>
      <c r="C6845" s="193" t="str">
        <f t="shared" si="13278"/>
        <v>Technics Home AudioGaither, Kelli</v>
      </c>
      <c r="D6845" s="193"/>
      <c r="E6845" s="193"/>
      <c r="F6845" s="193" t="str">
        <f t="shared" si="13279"/>
        <v>Technics Home AudioHoffman, Brian</v>
      </c>
      <c r="G6845" s="193" t="str">
        <f t="shared" ref="G6845:M6845" si="13379">G$377</f>
        <v>Hoffman, Brian</v>
      </c>
      <c r="H6845" s="193" t="str">
        <f t="shared" si="13379"/>
        <v>Gaither, Kelli</v>
      </c>
      <c r="I6845" s="193" t="str">
        <f t="shared" si="13379"/>
        <v>B0782</v>
      </c>
      <c r="J6845" s="193" t="str">
        <f t="shared" si="13379"/>
        <v>18 CONSUMER ELECTRONICS &amp; PHOTO( PY</v>
      </c>
      <c r="K6845" s="193" t="str">
        <f t="shared" si="13379"/>
        <v>all</v>
      </c>
      <c r="L6845" s="193">
        <f t="shared" si="13379"/>
        <v>0</v>
      </c>
      <c r="M6845" s="193">
        <f t="shared" si="13379"/>
        <v>0</v>
      </c>
      <c r="N6845" s="193" t="str">
        <f t="shared" si="13268"/>
        <v>Technics Home Audio</v>
      </c>
      <c r="AA6845" s="193">
        <f t="shared" si="13281"/>
        <v>0</v>
      </c>
      <c r="AB6845" s="193" t="str">
        <f t="shared" ref="AB6845" si="13380">AB$377</f>
        <v>Gaither, Kelli</v>
      </c>
    </row>
    <row r="6846" spans="1:28" s="188" customFormat="1" ht="17.399999999999999">
      <c r="A6846" s="193" t="str">
        <f t="shared" si="13276"/>
        <v>Technics Home Audio</v>
      </c>
      <c r="B6846" s="193" t="str">
        <f t="shared" si="13277"/>
        <v>B0792Technics Home Audio</v>
      </c>
      <c r="C6846" s="193" t="str">
        <f t="shared" si="13278"/>
        <v>Technics Home AudioGaither, Kelli</v>
      </c>
      <c r="D6846" s="193"/>
      <c r="E6846" s="193"/>
      <c r="F6846" s="193" t="str">
        <f t="shared" si="13279"/>
        <v>Technics Home AudioHoffman, Brian</v>
      </c>
      <c r="G6846" s="193" t="str">
        <f t="shared" ref="G6846:M6846" si="13381">G$378</f>
        <v>Hoffman, Brian</v>
      </c>
      <c r="H6846" s="193" t="str">
        <f t="shared" si="13381"/>
        <v>Gaither, Kelli</v>
      </c>
      <c r="I6846" s="193" t="str">
        <f t="shared" si="13381"/>
        <v>B0792</v>
      </c>
      <c r="J6846" s="193" t="str">
        <f t="shared" si="13381"/>
        <v>ENGINEERING AND RECORDING, INC( PY#</v>
      </c>
      <c r="K6846" s="193" t="str">
        <f t="shared" si="13381"/>
        <v>all</v>
      </c>
      <c r="L6846" s="193">
        <f t="shared" si="13381"/>
        <v>0</v>
      </c>
      <c r="M6846" s="193">
        <f t="shared" si="13381"/>
        <v>0</v>
      </c>
      <c r="N6846" s="193" t="str">
        <f t="shared" si="13268"/>
        <v>Technics Home Audio</v>
      </c>
      <c r="AA6846" s="193">
        <f t="shared" si="13281"/>
        <v>0</v>
      </c>
      <c r="AB6846" s="193" t="str">
        <f t="shared" ref="AB6846" si="13382">AB$378</f>
        <v>Gaither, Kelli</v>
      </c>
    </row>
    <row r="6847" spans="1:28" s="188" customFormat="1" ht="17.399999999999999">
      <c r="A6847" s="193" t="str">
        <f t="shared" si="13276"/>
        <v>Technics Home Audio</v>
      </c>
      <c r="B6847" s="193" t="str">
        <f t="shared" si="13277"/>
        <v>B0806Technics Home Audio</v>
      </c>
      <c r="C6847" s="193" t="str">
        <f t="shared" si="13278"/>
        <v>Technics Home AudioGaither, Kelli</v>
      </c>
      <c r="D6847" s="193"/>
      <c r="E6847" s="193"/>
      <c r="F6847" s="193" t="str">
        <f t="shared" si="13279"/>
        <v>Technics Home AudioHoffman, Brian</v>
      </c>
      <c r="G6847" s="193" t="str">
        <f t="shared" ref="G6847:M6847" si="13383">G$379</f>
        <v>Hoffman, Brian</v>
      </c>
      <c r="H6847" s="193" t="str">
        <f t="shared" si="13383"/>
        <v>Gaither, Kelli</v>
      </c>
      <c r="I6847" s="193" t="str">
        <f t="shared" si="13383"/>
        <v>B0806</v>
      </c>
      <c r="J6847" s="193" t="str">
        <f t="shared" si="13383"/>
        <v>EXPRESS VIDEO SUPPLY, INC( PY#10631</v>
      </c>
      <c r="K6847" s="193" t="str">
        <f t="shared" si="13383"/>
        <v>all</v>
      </c>
      <c r="L6847" s="193">
        <f t="shared" si="13383"/>
        <v>0</v>
      </c>
      <c r="M6847" s="193">
        <f t="shared" si="13383"/>
        <v>0</v>
      </c>
      <c r="N6847" s="193" t="str">
        <f t="shared" si="13268"/>
        <v>Technics Home Audio</v>
      </c>
      <c r="AA6847" s="193">
        <f t="shared" si="13281"/>
        <v>0</v>
      </c>
      <c r="AB6847" s="193" t="str">
        <f t="shared" ref="AB6847" si="13384">AB$379</f>
        <v>Gaither, Kelli</v>
      </c>
    </row>
    <row r="6848" spans="1:28" s="188" customFormat="1" ht="17.399999999999999">
      <c r="A6848" s="193" t="str">
        <f t="shared" si="13276"/>
        <v>Technics Home Audio</v>
      </c>
      <c r="B6848" s="193" t="str">
        <f t="shared" si="13277"/>
        <v>B1575Technics Home Audio</v>
      </c>
      <c r="C6848" s="193" t="str">
        <f t="shared" si="13278"/>
        <v>Technics Home AudioGaither, Kelli</v>
      </c>
      <c r="D6848" s="193"/>
      <c r="E6848" s="193"/>
      <c r="F6848" s="193" t="str">
        <f t="shared" si="13279"/>
        <v>Technics Home AudioHoffman, Brian</v>
      </c>
      <c r="G6848" s="193" t="str">
        <f t="shared" ref="G6848:M6848" si="13385">G$380</f>
        <v>Hoffman, Brian</v>
      </c>
      <c r="H6848" s="193" t="str">
        <f t="shared" si="13385"/>
        <v>Gaither, Kelli</v>
      </c>
      <c r="I6848" s="193" t="str">
        <f t="shared" si="13385"/>
        <v>B1575</v>
      </c>
      <c r="J6848" s="193" t="str">
        <f t="shared" si="13385"/>
        <v>DELUXE DIGITAL STUDIOS</v>
      </c>
      <c r="K6848" s="193" t="str">
        <f t="shared" si="13385"/>
        <v>all</v>
      </c>
      <c r="L6848" s="193" t="str">
        <f t="shared" si="13385"/>
        <v>H2H Performance Video</v>
      </c>
      <c r="M6848" s="193" t="str">
        <f t="shared" si="13385"/>
        <v>TV, Technics</v>
      </c>
      <c r="N6848" s="193" t="str">
        <f t="shared" si="13268"/>
        <v>Technics Home Audio</v>
      </c>
      <c r="AA6848" s="193">
        <f t="shared" si="13281"/>
        <v>0</v>
      </c>
      <c r="AB6848" s="193" t="str">
        <f t="shared" ref="AB6848" si="13386">AB$380</f>
        <v>Gaither, Kelli</v>
      </c>
    </row>
    <row r="6849" spans="1:28" s="188" customFormat="1" ht="17.399999999999999">
      <c r="A6849" s="193" t="str">
        <f t="shared" si="13276"/>
        <v>Technics Home Audio</v>
      </c>
      <c r="B6849" s="193" t="str">
        <f t="shared" si="13277"/>
        <v>B2307Technics Home Audio</v>
      </c>
      <c r="C6849" s="193" t="str">
        <f t="shared" si="13278"/>
        <v>Technics Home AudioGaither, Kelli</v>
      </c>
      <c r="D6849" s="193"/>
      <c r="E6849" s="193"/>
      <c r="F6849" s="193" t="str">
        <f t="shared" si="13279"/>
        <v>Technics Home AudioHoffman, Brian</v>
      </c>
      <c r="G6849" s="193" t="str">
        <f t="shared" ref="G6849:M6849" si="13387">G$381</f>
        <v>Hoffman, Brian</v>
      </c>
      <c r="H6849" s="193" t="str">
        <f t="shared" si="13387"/>
        <v>Gaither, Kelli</v>
      </c>
      <c r="I6849" s="193" t="str">
        <f t="shared" si="13387"/>
        <v>B2307</v>
      </c>
      <c r="J6849" s="193" t="str">
        <f t="shared" si="13387"/>
        <v>VIDEOTAPE PRODUCTS INC</v>
      </c>
      <c r="K6849" s="193" t="str">
        <f t="shared" si="13387"/>
        <v>all</v>
      </c>
      <c r="L6849" s="193" t="str">
        <f t="shared" si="13387"/>
        <v>H2H Performance Video</v>
      </c>
      <c r="M6849" s="193" t="str">
        <f t="shared" si="13387"/>
        <v>TV, Technics</v>
      </c>
      <c r="N6849" s="193" t="str">
        <f t="shared" si="13268"/>
        <v>Technics Home Audio</v>
      </c>
      <c r="AA6849" s="193">
        <f t="shared" si="13281"/>
        <v>0</v>
      </c>
      <c r="AB6849" s="193" t="str">
        <f t="shared" ref="AB6849" si="13388">AB$381</f>
        <v>Gaither, Kelli</v>
      </c>
    </row>
    <row r="6850" spans="1:28" s="188" customFormat="1" ht="17.399999999999999">
      <c r="A6850" s="193" t="str">
        <f t="shared" si="13276"/>
        <v>Technics Home Audio</v>
      </c>
      <c r="B6850" s="193" t="str">
        <f t="shared" si="13277"/>
        <v>BD141Technics Home Audio</v>
      </c>
      <c r="C6850" s="193" t="str">
        <f t="shared" si="13278"/>
        <v>Technics Home AudioGaither, Kelli</v>
      </c>
      <c r="D6850" s="193"/>
      <c r="E6850" s="193"/>
      <c r="F6850" s="193" t="str">
        <f t="shared" si="13279"/>
        <v>Technics Home AudioHoffman, Brian</v>
      </c>
      <c r="G6850" s="193" t="str">
        <f t="shared" ref="G6850:M6850" si="13389">G$382</f>
        <v>Hoffman, Brian</v>
      </c>
      <c r="H6850" s="193" t="str">
        <f t="shared" si="13389"/>
        <v>Gaither, Kelli</v>
      </c>
      <c r="I6850" s="193" t="str">
        <f t="shared" si="13389"/>
        <v>BD141</v>
      </c>
      <c r="J6850" s="193" t="str">
        <f t="shared" si="13389"/>
        <v>BERGER BROS. CAMERA EXCHANGE</v>
      </c>
      <c r="K6850" s="193" t="str">
        <f t="shared" si="13389"/>
        <v>all</v>
      </c>
      <c r="L6850" s="193">
        <f t="shared" si="13389"/>
        <v>0</v>
      </c>
      <c r="M6850" s="193">
        <f t="shared" si="13389"/>
        <v>0</v>
      </c>
      <c r="N6850" s="193" t="str">
        <f t="shared" si="13268"/>
        <v>Technics Home Audio</v>
      </c>
      <c r="AA6850" s="193">
        <f t="shared" si="13281"/>
        <v>0</v>
      </c>
      <c r="AB6850" s="193" t="str">
        <f t="shared" ref="AB6850" si="13390">AB$382</f>
        <v>Gaither, Kelli</v>
      </c>
    </row>
    <row r="6851" spans="1:28" s="188" customFormat="1" ht="17.399999999999999">
      <c r="A6851" s="193" t="str">
        <f t="shared" si="13276"/>
        <v>Technics Home Audio</v>
      </c>
      <c r="B6851" s="193" t="str">
        <f t="shared" si="13277"/>
        <v>BE989Technics Home Audio</v>
      </c>
      <c r="C6851" s="193" t="str">
        <f t="shared" si="13278"/>
        <v>Technics Home AudioGaither, Kelli</v>
      </c>
      <c r="D6851" s="193"/>
      <c r="E6851" s="193"/>
      <c r="F6851" s="193" t="str">
        <f t="shared" si="13279"/>
        <v>Technics Home AudioHoffman, Brian</v>
      </c>
      <c r="G6851" s="193" t="str">
        <f t="shared" ref="G6851:M6851" si="13391">G$383</f>
        <v>Hoffman, Brian</v>
      </c>
      <c r="H6851" s="193" t="str">
        <f t="shared" si="13391"/>
        <v>Gaither, Kelli</v>
      </c>
      <c r="I6851" s="193" t="str">
        <f t="shared" si="13391"/>
        <v>BE989</v>
      </c>
      <c r="J6851" s="193" t="str">
        <f t="shared" si="13391"/>
        <v>BEAST NEW YORK</v>
      </c>
      <c r="K6851" s="193" t="str">
        <f t="shared" si="13391"/>
        <v>all</v>
      </c>
      <c r="L6851" s="193" t="str">
        <f t="shared" si="13391"/>
        <v>H2H Performance Video</v>
      </c>
      <c r="M6851" s="193" t="str">
        <f t="shared" si="13391"/>
        <v>TV, Technics</v>
      </c>
      <c r="N6851" s="193" t="str">
        <f t="shared" si="13268"/>
        <v>Technics Home Audio</v>
      </c>
      <c r="AA6851" s="193">
        <f t="shared" si="13281"/>
        <v>0</v>
      </c>
      <c r="AB6851" s="193" t="str">
        <f t="shared" ref="AB6851" si="13392">AB$383</f>
        <v>Gaither, Kelli</v>
      </c>
    </row>
    <row r="6852" spans="1:28" s="188" customFormat="1" ht="17.399999999999999">
      <c r="A6852" s="193" t="str">
        <f t="shared" si="13276"/>
        <v>Technics Home Audio</v>
      </c>
      <c r="B6852" s="193" t="str">
        <f t="shared" si="13277"/>
        <v>BH080Technics Home Audio</v>
      </c>
      <c r="C6852" s="193" t="str">
        <f t="shared" si="13278"/>
        <v>Technics Home AudioGaither, Kelli</v>
      </c>
      <c r="D6852" s="193"/>
      <c r="E6852" s="193"/>
      <c r="F6852" s="193" t="str">
        <f t="shared" si="13279"/>
        <v>Technics Home AudioHoffman, Brian</v>
      </c>
      <c r="G6852" s="193" t="str">
        <f t="shared" ref="G6852:M6852" si="13393">G$384</f>
        <v>Hoffman, Brian</v>
      </c>
      <c r="H6852" s="193" t="str">
        <f t="shared" si="13393"/>
        <v>Gaither, Kelli</v>
      </c>
      <c r="I6852" s="193" t="str">
        <f t="shared" si="13393"/>
        <v>BH080</v>
      </c>
      <c r="J6852" s="193" t="str">
        <f t="shared" si="13393"/>
        <v>BHRS GRP/UTD EDUCATION PURCHASING</v>
      </c>
      <c r="K6852" s="193" t="str">
        <f t="shared" si="13393"/>
        <v>all</v>
      </c>
      <c r="L6852" s="193">
        <f t="shared" si="13393"/>
        <v>0</v>
      </c>
      <c r="M6852" s="193">
        <f t="shared" si="13393"/>
        <v>0</v>
      </c>
      <c r="N6852" s="193" t="str">
        <f t="shared" si="13268"/>
        <v>Technics Home Audio</v>
      </c>
      <c r="AA6852" s="193">
        <f t="shared" si="13281"/>
        <v>0</v>
      </c>
      <c r="AB6852" s="193" t="str">
        <f t="shared" ref="AB6852" si="13394">AB$384</f>
        <v>Gaither, Kelli</v>
      </c>
    </row>
    <row r="6853" spans="1:28" s="188" customFormat="1" ht="17.399999999999999">
      <c r="A6853" s="193" t="str">
        <f t="shared" si="13276"/>
        <v>Technics Home Audio</v>
      </c>
      <c r="B6853" s="193" t="str">
        <f t="shared" si="13277"/>
        <v>BL356Technics Home Audio</v>
      </c>
      <c r="C6853" s="193" t="str">
        <f t="shared" si="13278"/>
        <v>Technics Home AudioGaither, Kelli</v>
      </c>
      <c r="D6853" s="193"/>
      <c r="E6853" s="193"/>
      <c r="F6853" s="193" t="str">
        <f t="shared" si="13279"/>
        <v>Technics Home AudioHoffman, Brian</v>
      </c>
      <c r="G6853" s="193" t="str">
        <f t="shared" ref="G6853:M6853" si="13395">G$385</f>
        <v>Hoffman, Brian</v>
      </c>
      <c r="H6853" s="193" t="str">
        <f t="shared" si="13395"/>
        <v>Gaither, Kelli</v>
      </c>
      <c r="I6853" s="193" t="str">
        <f t="shared" si="13395"/>
        <v>BL356</v>
      </c>
      <c r="J6853" s="193" t="str">
        <f t="shared" si="13395"/>
        <v>BLUEWATER PHOTO</v>
      </c>
      <c r="K6853" s="193" t="str">
        <f t="shared" si="13395"/>
        <v>all</v>
      </c>
      <c r="L6853" s="193">
        <f t="shared" si="13395"/>
        <v>0</v>
      </c>
      <c r="M6853" s="193">
        <f t="shared" si="13395"/>
        <v>0</v>
      </c>
      <c r="N6853" s="193" t="str">
        <f t="shared" si="13268"/>
        <v>Technics Home Audio</v>
      </c>
      <c r="AA6853" s="193">
        <f t="shared" si="13281"/>
        <v>0</v>
      </c>
      <c r="AB6853" s="193" t="str">
        <f t="shared" ref="AB6853" si="13396">AB$385</f>
        <v>Gaither, Kelli</v>
      </c>
    </row>
    <row r="6854" spans="1:28" s="188" customFormat="1" ht="17.399999999999999">
      <c r="A6854" s="193" t="str">
        <f t="shared" si="13276"/>
        <v>Technics Home Audio</v>
      </c>
      <c r="B6854" s="193" t="str">
        <f t="shared" si="13277"/>
        <v>BU952Technics Home Audio</v>
      </c>
      <c r="C6854" s="193" t="str">
        <f t="shared" si="13278"/>
        <v>Technics Home AudioGaither, Kelli</v>
      </c>
      <c r="D6854" s="193"/>
      <c r="E6854" s="193"/>
      <c r="F6854" s="193" t="str">
        <f t="shared" si="13279"/>
        <v>Technics Home AudioHoffman, Brian</v>
      </c>
      <c r="G6854" s="193" t="str">
        <f t="shared" ref="G6854:M6854" si="13397">G$386</f>
        <v>Hoffman, Brian</v>
      </c>
      <c r="H6854" s="193" t="str">
        <f t="shared" si="13397"/>
        <v>Gaither, Kelli</v>
      </c>
      <c r="I6854" s="193" t="str">
        <f t="shared" si="13397"/>
        <v>BU952</v>
      </c>
      <c r="J6854" s="193" t="str">
        <f t="shared" si="13397"/>
        <v>BURKE CAMERA INC</v>
      </c>
      <c r="K6854" s="193" t="str">
        <f t="shared" si="13397"/>
        <v>all</v>
      </c>
      <c r="L6854" s="193">
        <f t="shared" si="13397"/>
        <v>0</v>
      </c>
      <c r="M6854" s="193">
        <f t="shared" si="13397"/>
        <v>0</v>
      </c>
      <c r="N6854" s="193" t="str">
        <f t="shared" si="13268"/>
        <v>Technics Home Audio</v>
      </c>
      <c r="AA6854" s="193">
        <f t="shared" si="13281"/>
        <v>0</v>
      </c>
      <c r="AB6854" s="193" t="str">
        <f t="shared" ref="AB6854" si="13398">AB$386</f>
        <v>Gaither, Kelli</v>
      </c>
    </row>
    <row r="6855" spans="1:28" s="188" customFormat="1" ht="17.399999999999999">
      <c r="A6855" s="193" t="str">
        <f t="shared" si="13276"/>
        <v>Technics Home Audio</v>
      </c>
      <c r="B6855" s="193" t="str">
        <f t="shared" si="13277"/>
        <v>DH030Technics Home Audio</v>
      </c>
      <c r="C6855" s="193" t="str">
        <f t="shared" si="13278"/>
        <v>Technics Home AudioGaither, Kelli</v>
      </c>
      <c r="D6855" s="193"/>
      <c r="E6855" s="193"/>
      <c r="F6855" s="193" t="str">
        <f t="shared" si="13279"/>
        <v>Technics Home AudioHoffman, Brian</v>
      </c>
      <c r="G6855" s="193" t="str">
        <f t="shared" ref="G6855:M6855" si="13399">G$387</f>
        <v>Hoffman, Brian</v>
      </c>
      <c r="H6855" s="193" t="str">
        <f t="shared" si="13399"/>
        <v>Gaither, Kelli</v>
      </c>
      <c r="I6855" s="193" t="str">
        <f t="shared" si="13399"/>
        <v>DH030</v>
      </c>
      <c r="J6855" s="193" t="str">
        <f t="shared" si="13399"/>
        <v>D &amp; H DIST. CO</v>
      </c>
      <c r="K6855" s="193" t="str">
        <f t="shared" si="13399"/>
        <v>all</v>
      </c>
      <c r="L6855" s="193">
        <f t="shared" si="13399"/>
        <v>0</v>
      </c>
      <c r="M6855" s="193">
        <f t="shared" si="13399"/>
        <v>0</v>
      </c>
      <c r="N6855" s="193" t="str">
        <f t="shared" si="13268"/>
        <v>Technics Home Audio</v>
      </c>
      <c r="AA6855" s="193">
        <f t="shared" si="13281"/>
        <v>0</v>
      </c>
      <c r="AB6855" s="193" t="str">
        <f t="shared" ref="AB6855" si="13400">AB$387</f>
        <v>Gaither, Kelli</v>
      </c>
    </row>
    <row r="6856" spans="1:28" s="188" customFormat="1" ht="17.399999999999999">
      <c r="A6856" s="193" t="str">
        <f t="shared" si="13276"/>
        <v>Technics Home Audio</v>
      </c>
      <c r="B6856" s="193" t="str">
        <f t="shared" si="13277"/>
        <v>DW001Technics Home Audio</v>
      </c>
      <c r="C6856" s="193" t="str">
        <f t="shared" si="13278"/>
        <v>Technics Home AudioGaither, Kelli</v>
      </c>
      <c r="D6856" s="193"/>
      <c r="E6856" s="193"/>
      <c r="F6856" s="193" t="str">
        <f t="shared" si="13279"/>
        <v>Technics Home AudioHoffman, Brian</v>
      </c>
      <c r="G6856" s="193" t="str">
        <f t="shared" ref="G6856:M6856" si="13401">G$388</f>
        <v>Hoffman, Brian</v>
      </c>
      <c r="H6856" s="193" t="str">
        <f t="shared" si="13401"/>
        <v>Gaither, Kelli</v>
      </c>
      <c r="I6856" s="193" t="str">
        <f t="shared" si="13401"/>
        <v>DW001</v>
      </c>
      <c r="J6856" s="193" t="str">
        <f t="shared" si="13401"/>
        <v>BRAZO'S DIST.</v>
      </c>
      <c r="K6856" s="193" t="str">
        <f t="shared" si="13401"/>
        <v>all</v>
      </c>
      <c r="L6856" s="193">
        <f t="shared" si="13401"/>
        <v>0</v>
      </c>
      <c r="M6856" s="193">
        <f t="shared" si="13401"/>
        <v>0</v>
      </c>
      <c r="N6856" s="193" t="str">
        <f t="shared" ref="N6856:N6919" si="13402">A6856</f>
        <v>Technics Home Audio</v>
      </c>
      <c r="AA6856" s="193">
        <f t="shared" si="13281"/>
        <v>0</v>
      </c>
      <c r="AB6856" s="193" t="str">
        <f t="shared" ref="AB6856" si="13403">AB$388</f>
        <v>Gaither, Kelli</v>
      </c>
    </row>
    <row r="6857" spans="1:28" s="188" customFormat="1" ht="17.399999999999999">
      <c r="A6857" s="193" t="str">
        <f t="shared" si="13276"/>
        <v>Technics Home Audio</v>
      </c>
      <c r="B6857" s="193" t="str">
        <f t="shared" si="13277"/>
        <v>EA402Technics Home Audio</v>
      </c>
      <c r="C6857" s="193" t="str">
        <f t="shared" si="13278"/>
        <v>Technics Home AudioGaither, Kelli</v>
      </c>
      <c r="D6857" s="193"/>
      <c r="E6857" s="193"/>
      <c r="F6857" s="193" t="str">
        <f t="shared" si="13279"/>
        <v>Technics Home AudioHoffman, Brian</v>
      </c>
      <c r="G6857" s="193" t="str">
        <f t="shared" ref="G6857:M6857" si="13404">G$389</f>
        <v>Hoffman, Brian</v>
      </c>
      <c r="H6857" s="193" t="str">
        <f t="shared" si="13404"/>
        <v>Gaither, Kelli</v>
      </c>
      <c r="I6857" s="193" t="str">
        <f t="shared" si="13404"/>
        <v>EA402</v>
      </c>
      <c r="J6857" s="193" t="str">
        <f t="shared" si="13404"/>
        <v>E&amp;S INTERNATIONAL ENTERPRISES INC</v>
      </c>
      <c r="K6857" s="193" t="str">
        <f t="shared" si="13404"/>
        <v>all</v>
      </c>
      <c r="L6857" s="193">
        <f t="shared" si="13404"/>
        <v>0</v>
      </c>
      <c r="M6857" s="193">
        <f t="shared" si="13404"/>
        <v>0</v>
      </c>
      <c r="N6857" s="193" t="str">
        <f t="shared" si="13402"/>
        <v>Technics Home Audio</v>
      </c>
      <c r="AA6857" s="193">
        <f t="shared" si="13281"/>
        <v>0</v>
      </c>
      <c r="AB6857" s="193" t="str">
        <f t="shared" ref="AB6857" si="13405">AB$389</f>
        <v>Gaither, Kelli</v>
      </c>
    </row>
    <row r="6858" spans="1:28" s="188" customFormat="1" ht="17.399999999999999">
      <c r="A6858" s="193" t="str">
        <f t="shared" si="13276"/>
        <v>Technics Home Audio</v>
      </c>
      <c r="B6858" s="193" t="str">
        <f t="shared" si="13277"/>
        <v>FC065Technics Home Audio</v>
      </c>
      <c r="C6858" s="193" t="str">
        <f t="shared" si="13278"/>
        <v>Technics Home AudioGaither, Kelli</v>
      </c>
      <c r="D6858" s="193"/>
      <c r="E6858" s="193"/>
      <c r="F6858" s="193" t="str">
        <f t="shared" si="13279"/>
        <v>Technics Home AudioHoffman, Brian</v>
      </c>
      <c r="G6858" s="193" t="str">
        <f t="shared" ref="G6858:M6858" si="13406">G$390</f>
        <v>Hoffman, Brian</v>
      </c>
      <c r="H6858" s="193" t="str">
        <f t="shared" si="13406"/>
        <v>Gaither, Kelli</v>
      </c>
      <c r="I6858" s="193" t="str">
        <f t="shared" si="13406"/>
        <v>FC065</v>
      </c>
      <c r="J6858" s="193" t="str">
        <f t="shared" si="13406"/>
        <v>FRANKLIN CASH REGIST</v>
      </c>
      <c r="K6858" s="193" t="str">
        <f t="shared" si="13406"/>
        <v>all</v>
      </c>
      <c r="L6858" s="193">
        <f t="shared" si="13406"/>
        <v>0</v>
      </c>
      <c r="M6858" s="193">
        <f t="shared" si="13406"/>
        <v>0</v>
      </c>
      <c r="N6858" s="193" t="str">
        <f t="shared" si="13402"/>
        <v>Technics Home Audio</v>
      </c>
      <c r="AA6858" s="193">
        <f t="shared" si="13281"/>
        <v>0</v>
      </c>
      <c r="AB6858" s="193" t="str">
        <f t="shared" ref="AB6858" si="13407">AB$390</f>
        <v>Gaither, Kelli</v>
      </c>
    </row>
    <row r="6859" spans="1:28" s="188" customFormat="1" ht="17.399999999999999">
      <c r="A6859" s="193" t="str">
        <f t="shared" si="13276"/>
        <v>Technics Home Audio</v>
      </c>
      <c r="B6859" s="193" t="str">
        <f t="shared" si="13277"/>
        <v>FO512Technics Home Audio</v>
      </c>
      <c r="C6859" s="193" t="str">
        <f t="shared" si="13278"/>
        <v>Technics Home AudioGaither, Kelli</v>
      </c>
      <c r="D6859" s="193"/>
      <c r="E6859" s="193"/>
      <c r="F6859" s="193" t="str">
        <f t="shared" si="13279"/>
        <v>Technics Home AudioHoffman, Brian</v>
      </c>
      <c r="G6859" s="193" t="str">
        <f t="shared" ref="G6859:M6859" si="13408">G$391</f>
        <v>Hoffman, Brian</v>
      </c>
      <c r="H6859" s="193" t="str">
        <f t="shared" si="13408"/>
        <v>Gaither, Kelli</v>
      </c>
      <c r="I6859" s="193" t="str">
        <f t="shared" si="13408"/>
        <v>FO512</v>
      </c>
      <c r="J6859" s="193" t="str">
        <f t="shared" si="13408"/>
        <v>FOTO-CARE LTD</v>
      </c>
      <c r="K6859" s="193" t="str">
        <f t="shared" si="13408"/>
        <v>all</v>
      </c>
      <c r="L6859" s="193">
        <f t="shared" si="13408"/>
        <v>0</v>
      </c>
      <c r="M6859" s="193">
        <f t="shared" si="13408"/>
        <v>0</v>
      </c>
      <c r="N6859" s="193" t="str">
        <f t="shared" si="13402"/>
        <v>Technics Home Audio</v>
      </c>
      <c r="AA6859" s="193">
        <f t="shared" si="13281"/>
        <v>0</v>
      </c>
      <c r="AB6859" s="193" t="str">
        <f t="shared" ref="AB6859" si="13409">AB$391</f>
        <v>Gaither, Kelli</v>
      </c>
    </row>
    <row r="6860" spans="1:28" s="188" customFormat="1" ht="17.399999999999999">
      <c r="A6860" s="193" t="str">
        <f t="shared" ref="A6860:A6905" si="13410">T$21</f>
        <v>Technics Home Audio</v>
      </c>
      <c r="B6860" s="193" t="str">
        <f t="shared" ref="B6860:B6905" si="13411">CONCATENATE(I6860,A6860)</f>
        <v>GR025Technics Home Audio</v>
      </c>
      <c r="C6860" s="193" t="str">
        <f t="shared" ref="C6860:C6905" si="13412">CONCATENATE(A6860,H6860)</f>
        <v>Technics Home AudioGaither, Kelli</v>
      </c>
      <c r="D6860" s="193"/>
      <c r="E6860" s="193"/>
      <c r="F6860" s="193" t="str">
        <f t="shared" ref="F6860:F6905" si="13413">CONCATENATE(A6860,G6860)</f>
        <v>Technics Home AudioHoffman, Brian</v>
      </c>
      <c r="G6860" s="193" t="str">
        <f t="shared" ref="G6860:M6860" si="13414">G$392</f>
        <v>Hoffman, Brian</v>
      </c>
      <c r="H6860" s="193" t="str">
        <f t="shared" si="13414"/>
        <v>Gaither, Kelli</v>
      </c>
      <c r="I6860" s="193" t="str">
        <f t="shared" si="13414"/>
        <v>GR025</v>
      </c>
      <c r="J6860" s="193" t="str">
        <f t="shared" si="13414"/>
        <v>GRAYBAR ELECTRIC CO.</v>
      </c>
      <c r="K6860" s="193" t="str">
        <f t="shared" si="13414"/>
        <v>all</v>
      </c>
      <c r="L6860" s="193">
        <f t="shared" si="13414"/>
        <v>0</v>
      </c>
      <c r="M6860" s="193">
        <f t="shared" si="13414"/>
        <v>0</v>
      </c>
      <c r="N6860" s="193" t="str">
        <f t="shared" si="13402"/>
        <v>Technics Home Audio</v>
      </c>
      <c r="AA6860" s="193">
        <f t="shared" ref="AA6860:AA6905" si="13415">AT$21</f>
        <v>0</v>
      </c>
      <c r="AB6860" s="193" t="str">
        <f t="shared" ref="AB6860" si="13416">AB$392</f>
        <v>Gaither, Kelli</v>
      </c>
    </row>
    <row r="6861" spans="1:28" s="188" customFormat="1" ht="17.399999999999999">
      <c r="A6861" s="193" t="str">
        <f t="shared" si="13410"/>
        <v>Technics Home Audio</v>
      </c>
      <c r="B6861" s="193" t="str">
        <f t="shared" si="13411"/>
        <v>GR843Technics Home Audio</v>
      </c>
      <c r="C6861" s="193" t="str">
        <f t="shared" si="13412"/>
        <v>Technics Home AudioGaither, Kelli</v>
      </c>
      <c r="D6861" s="193"/>
      <c r="E6861" s="193"/>
      <c r="F6861" s="193" t="str">
        <f t="shared" si="13413"/>
        <v>Technics Home AudioHoffman, Brian</v>
      </c>
      <c r="G6861" s="193" t="str">
        <f t="shared" ref="G6861:M6861" si="13417">G$393</f>
        <v>Hoffman, Brian</v>
      </c>
      <c r="H6861" s="193" t="str">
        <f t="shared" si="13417"/>
        <v>Gaither, Kelli</v>
      </c>
      <c r="I6861" s="193" t="str">
        <f t="shared" si="13417"/>
        <v>GR843</v>
      </c>
      <c r="J6861" s="193" t="str">
        <f t="shared" si="13417"/>
        <v>GREEN MOUNTAIN CAMERA LLC</v>
      </c>
      <c r="K6861" s="193" t="str">
        <f t="shared" si="13417"/>
        <v>all</v>
      </c>
      <c r="L6861" s="193">
        <f t="shared" si="13417"/>
        <v>0</v>
      </c>
      <c r="M6861" s="193">
        <f t="shared" si="13417"/>
        <v>0</v>
      </c>
      <c r="N6861" s="193" t="str">
        <f t="shared" si="13402"/>
        <v>Technics Home Audio</v>
      </c>
      <c r="AA6861" s="193">
        <f t="shared" si="13415"/>
        <v>0</v>
      </c>
      <c r="AB6861" s="193" t="str">
        <f t="shared" ref="AB6861" si="13418">AB$393</f>
        <v>Gaither, Kelli</v>
      </c>
    </row>
    <row r="6862" spans="1:28" s="188" customFormat="1" ht="17.399999999999999">
      <c r="A6862" s="193" t="str">
        <f t="shared" si="13410"/>
        <v>Technics Home Audio</v>
      </c>
      <c r="B6862" s="193" t="str">
        <f t="shared" si="13411"/>
        <v>HA215Technics Home Audio</v>
      </c>
      <c r="C6862" s="193" t="str">
        <f t="shared" si="13412"/>
        <v>Technics Home AudioGaither, Kelli</v>
      </c>
      <c r="D6862" s="193"/>
      <c r="E6862" s="193"/>
      <c r="F6862" s="193" t="str">
        <f t="shared" si="13413"/>
        <v>Technics Home AudioHoffman, Brian</v>
      </c>
      <c r="G6862" s="193" t="str">
        <f t="shared" ref="G6862:M6862" si="13419">G$394</f>
        <v>Hoffman, Brian</v>
      </c>
      <c r="H6862" s="193" t="str">
        <f t="shared" si="13419"/>
        <v>Gaither, Kelli</v>
      </c>
      <c r="I6862" s="193" t="str">
        <f t="shared" si="13419"/>
        <v>HA215</v>
      </c>
      <c r="J6862" s="193" t="str">
        <f t="shared" si="13419"/>
        <v>HARCO INDUSTRIES INC</v>
      </c>
      <c r="K6862" s="193" t="str">
        <f t="shared" si="13419"/>
        <v>all</v>
      </c>
      <c r="L6862" s="193">
        <f t="shared" si="13419"/>
        <v>0</v>
      </c>
      <c r="M6862" s="193">
        <f t="shared" si="13419"/>
        <v>0</v>
      </c>
      <c r="N6862" s="193" t="str">
        <f t="shared" si="13402"/>
        <v>Technics Home Audio</v>
      </c>
      <c r="AA6862" s="193">
        <f t="shared" si="13415"/>
        <v>0</v>
      </c>
      <c r="AB6862" s="193" t="str">
        <f t="shared" ref="AB6862" si="13420">AB$394</f>
        <v>Gaither, Kelli</v>
      </c>
    </row>
    <row r="6863" spans="1:28" s="188" customFormat="1" ht="17.399999999999999">
      <c r="A6863" s="193" t="str">
        <f t="shared" si="13410"/>
        <v>Technics Home Audio</v>
      </c>
      <c r="B6863" s="193" t="str">
        <f t="shared" si="13411"/>
        <v>HI001Technics Home Audio</v>
      </c>
      <c r="C6863" s="193" t="str">
        <f t="shared" si="13412"/>
        <v>Technics Home AudioGaither, Kelli</v>
      </c>
      <c r="D6863" s="193"/>
      <c r="E6863" s="193"/>
      <c r="F6863" s="193" t="str">
        <f t="shared" si="13413"/>
        <v>Technics Home AudioHoffman, Brian</v>
      </c>
      <c r="G6863" s="193" t="str">
        <f t="shared" ref="G6863:M6863" si="13421">G$395</f>
        <v>Hoffman, Brian</v>
      </c>
      <c r="H6863" s="193" t="str">
        <f t="shared" si="13421"/>
        <v>Gaither, Kelli</v>
      </c>
      <c r="I6863" s="193" t="str">
        <f t="shared" si="13421"/>
        <v>HI001</v>
      </c>
      <c r="J6863" s="193" t="str">
        <f t="shared" si="13421"/>
        <v>HINDA INC.</v>
      </c>
      <c r="K6863" s="193" t="str">
        <f t="shared" si="13421"/>
        <v>all</v>
      </c>
      <c r="L6863" s="193">
        <f t="shared" si="13421"/>
        <v>0</v>
      </c>
      <c r="M6863" s="193">
        <f t="shared" si="13421"/>
        <v>0</v>
      </c>
      <c r="N6863" s="193" t="str">
        <f t="shared" si="13402"/>
        <v>Technics Home Audio</v>
      </c>
      <c r="AA6863" s="193">
        <f t="shared" si="13415"/>
        <v>0</v>
      </c>
      <c r="AB6863" s="193" t="str">
        <f t="shared" ref="AB6863" si="13422">AB$395</f>
        <v>Gaither, Kelli</v>
      </c>
    </row>
    <row r="6864" spans="1:28" s="188" customFormat="1" ht="17.399999999999999">
      <c r="A6864" s="193" t="str">
        <f t="shared" si="13410"/>
        <v>Technics Home Audio</v>
      </c>
      <c r="B6864" s="193" t="str">
        <f t="shared" si="13411"/>
        <v>IM266Technics Home Audio</v>
      </c>
      <c r="C6864" s="193" t="str">
        <f t="shared" si="13412"/>
        <v>Technics Home AudioGaither, Kelli</v>
      </c>
      <c r="D6864" s="193"/>
      <c r="E6864" s="193"/>
      <c r="F6864" s="193" t="str">
        <f t="shared" si="13413"/>
        <v>Technics Home AudioHoffman, Brian</v>
      </c>
      <c r="G6864" s="193" t="str">
        <f t="shared" ref="G6864:M6864" si="13423">G$396</f>
        <v>Hoffman, Brian</v>
      </c>
      <c r="H6864" s="193" t="str">
        <f t="shared" si="13423"/>
        <v>Gaither, Kelli</v>
      </c>
      <c r="I6864" s="193" t="str">
        <f t="shared" si="13423"/>
        <v>IM266</v>
      </c>
      <c r="J6864" s="193" t="str">
        <f t="shared" si="13423"/>
        <v>IMAGE LOGISTICS</v>
      </c>
      <c r="K6864" s="193" t="str">
        <f t="shared" si="13423"/>
        <v>all</v>
      </c>
      <c r="L6864" s="193">
        <f t="shared" si="13423"/>
        <v>0</v>
      </c>
      <c r="M6864" s="193">
        <f t="shared" si="13423"/>
        <v>0</v>
      </c>
      <c r="N6864" s="193" t="str">
        <f t="shared" si="13402"/>
        <v>Technics Home Audio</v>
      </c>
      <c r="AA6864" s="193">
        <f t="shared" si="13415"/>
        <v>0</v>
      </c>
      <c r="AB6864" s="193" t="str">
        <f t="shared" ref="AB6864" si="13424">AB$396</f>
        <v>Gaither, Kelli</v>
      </c>
    </row>
    <row r="6865" spans="1:28" s="188" customFormat="1" ht="17.399999999999999">
      <c r="A6865" s="193" t="str">
        <f t="shared" si="13410"/>
        <v>Technics Home Audio</v>
      </c>
      <c r="B6865" s="193" t="str">
        <f t="shared" si="13411"/>
        <v>J0028Technics Home Audio</v>
      </c>
      <c r="C6865" s="193" t="str">
        <f t="shared" si="13412"/>
        <v>Technics Home AudioGaither, Kelli</v>
      </c>
      <c r="D6865" s="193"/>
      <c r="E6865" s="193"/>
      <c r="F6865" s="193" t="str">
        <f t="shared" si="13413"/>
        <v>Technics Home AudioHoffman, Brian</v>
      </c>
      <c r="G6865" s="193" t="str">
        <f t="shared" ref="G6865:M6865" si="13425">G$397</f>
        <v>Hoffman, Brian</v>
      </c>
      <c r="H6865" s="193" t="str">
        <f t="shared" si="13425"/>
        <v>Gaither, Kelli</v>
      </c>
      <c r="I6865" s="193" t="str">
        <f t="shared" si="13425"/>
        <v>J0028</v>
      </c>
      <c r="J6865" s="193" t="str">
        <f t="shared" si="13425"/>
        <v>ACCESS A/V LLC</v>
      </c>
      <c r="K6865" s="193" t="str">
        <f t="shared" si="13425"/>
        <v>all</v>
      </c>
      <c r="L6865" s="193">
        <f t="shared" si="13425"/>
        <v>0</v>
      </c>
      <c r="M6865" s="193">
        <f t="shared" si="13425"/>
        <v>0</v>
      </c>
      <c r="N6865" s="193" t="str">
        <f t="shared" si="13402"/>
        <v>Technics Home Audio</v>
      </c>
      <c r="AA6865" s="193">
        <f t="shared" si="13415"/>
        <v>0</v>
      </c>
      <c r="AB6865" s="193" t="str">
        <f t="shared" ref="AB6865" si="13426">AB$397</f>
        <v>Gaither, Kelli</v>
      </c>
    </row>
    <row r="6866" spans="1:28" s="188" customFormat="1" ht="17.399999999999999">
      <c r="A6866" s="193" t="str">
        <f t="shared" si="13410"/>
        <v>Technics Home Audio</v>
      </c>
      <c r="B6866" s="193" t="str">
        <f t="shared" si="13411"/>
        <v>JA581Technics Home Audio</v>
      </c>
      <c r="C6866" s="193" t="str">
        <f t="shared" si="13412"/>
        <v>Technics Home AudioGaither, Kelli</v>
      </c>
      <c r="D6866" s="193"/>
      <c r="E6866" s="193"/>
      <c r="F6866" s="193" t="str">
        <f t="shared" si="13413"/>
        <v>Technics Home AudioHoffman, Brian</v>
      </c>
      <c r="G6866" s="193" t="str">
        <f t="shared" ref="G6866:M6866" si="13427">G$398</f>
        <v>Hoffman, Brian</v>
      </c>
      <c r="H6866" s="193" t="str">
        <f t="shared" si="13427"/>
        <v>Gaither, Kelli</v>
      </c>
      <c r="I6866" s="193" t="str">
        <f t="shared" si="13427"/>
        <v>JA581</v>
      </c>
      <c r="J6866" s="193" t="str">
        <f t="shared" si="13427"/>
        <v>JALUX AMERICA'S INC</v>
      </c>
      <c r="K6866" s="193" t="str">
        <f t="shared" si="13427"/>
        <v>all</v>
      </c>
      <c r="L6866" s="193">
        <f t="shared" si="13427"/>
        <v>0</v>
      </c>
      <c r="M6866" s="193">
        <f t="shared" si="13427"/>
        <v>0</v>
      </c>
      <c r="N6866" s="193" t="str">
        <f t="shared" si="13402"/>
        <v>Technics Home Audio</v>
      </c>
      <c r="AA6866" s="193">
        <f t="shared" si="13415"/>
        <v>0</v>
      </c>
      <c r="AB6866" s="193" t="str">
        <f t="shared" ref="AB6866" si="13428">AB$398</f>
        <v>Gaither, Kelli</v>
      </c>
    </row>
    <row r="6867" spans="1:28" s="188" customFormat="1" ht="17.399999999999999">
      <c r="A6867" s="193" t="str">
        <f t="shared" si="13410"/>
        <v>Technics Home Audio</v>
      </c>
      <c r="B6867" s="193" t="str">
        <f t="shared" si="13411"/>
        <v>JH020Technics Home Audio</v>
      </c>
      <c r="C6867" s="193" t="str">
        <f t="shared" si="13412"/>
        <v>Technics Home AudioGaither, Kelli</v>
      </c>
      <c r="D6867" s="193"/>
      <c r="E6867" s="193"/>
      <c r="F6867" s="193" t="str">
        <f t="shared" si="13413"/>
        <v>Technics Home AudioHoffman, Brian</v>
      </c>
      <c r="G6867" s="193" t="str">
        <f t="shared" ref="G6867:M6867" si="13429">G$399</f>
        <v>Hoffman, Brian</v>
      </c>
      <c r="H6867" s="193" t="str">
        <f t="shared" si="13429"/>
        <v>Gaither, Kelli</v>
      </c>
      <c r="I6867" s="193" t="str">
        <f t="shared" si="13429"/>
        <v>JH020</v>
      </c>
      <c r="J6867" s="193" t="str">
        <f t="shared" si="13429"/>
        <v>JHAM INTERNATIONAL C</v>
      </c>
      <c r="K6867" s="193" t="str">
        <f t="shared" si="13429"/>
        <v>all</v>
      </c>
      <c r="L6867" s="193">
        <f t="shared" si="13429"/>
        <v>0</v>
      </c>
      <c r="M6867" s="193">
        <f t="shared" si="13429"/>
        <v>0</v>
      </c>
      <c r="N6867" s="193" t="str">
        <f t="shared" si="13402"/>
        <v>Technics Home Audio</v>
      </c>
      <c r="AA6867" s="193">
        <f t="shared" si="13415"/>
        <v>0</v>
      </c>
      <c r="AB6867" s="193" t="str">
        <f t="shared" ref="AB6867" si="13430">AB$399</f>
        <v>Gaither, Kelli</v>
      </c>
    </row>
    <row r="6868" spans="1:28" s="188" customFormat="1" ht="17.399999999999999">
      <c r="A6868" s="193" t="str">
        <f t="shared" si="13410"/>
        <v>Technics Home Audio</v>
      </c>
      <c r="B6868" s="193" t="str">
        <f t="shared" si="13411"/>
        <v>LA020Technics Home Audio</v>
      </c>
      <c r="C6868" s="193" t="str">
        <f t="shared" si="13412"/>
        <v>Technics Home AudioGaither, Kelli</v>
      </c>
      <c r="D6868" s="193"/>
      <c r="E6868" s="193"/>
      <c r="F6868" s="193" t="str">
        <f t="shared" si="13413"/>
        <v>Technics Home AudioHoffman, Brian</v>
      </c>
      <c r="G6868" s="193" t="str">
        <f t="shared" ref="G6868:M6868" si="13431">G$400</f>
        <v>Hoffman, Brian</v>
      </c>
      <c r="H6868" s="193" t="str">
        <f t="shared" si="13431"/>
        <v>Gaither, Kelli</v>
      </c>
      <c r="I6868" s="193" t="str">
        <f t="shared" si="13431"/>
        <v>LA020</v>
      </c>
      <c r="J6868" s="193" t="str">
        <f t="shared" si="13431"/>
        <v>LAPINE ASSOCIATES IN</v>
      </c>
      <c r="K6868" s="193" t="str">
        <f t="shared" si="13431"/>
        <v>all</v>
      </c>
      <c r="L6868" s="193">
        <f t="shared" si="13431"/>
        <v>0</v>
      </c>
      <c r="M6868" s="193">
        <f t="shared" si="13431"/>
        <v>0</v>
      </c>
      <c r="N6868" s="193" t="str">
        <f t="shared" si="13402"/>
        <v>Technics Home Audio</v>
      </c>
      <c r="AA6868" s="193">
        <f t="shared" si="13415"/>
        <v>0</v>
      </c>
      <c r="AB6868" s="193" t="str">
        <f t="shared" ref="AB6868" si="13432">AB$400</f>
        <v>Gaither, Kelli</v>
      </c>
    </row>
    <row r="6869" spans="1:28" s="188" customFormat="1" ht="17.399999999999999">
      <c r="A6869" s="193" t="str">
        <f t="shared" si="13410"/>
        <v>Technics Home Audio</v>
      </c>
      <c r="B6869" s="193" t="str">
        <f t="shared" si="13411"/>
        <v>LI722Technics Home Audio</v>
      </c>
      <c r="C6869" s="193" t="str">
        <f t="shared" si="13412"/>
        <v>Technics Home AudioGaither, Kelli</v>
      </c>
      <c r="D6869" s="193"/>
      <c r="E6869" s="193"/>
      <c r="F6869" s="193" t="str">
        <f t="shared" si="13413"/>
        <v>Technics Home AudioHoffman, Brian</v>
      </c>
      <c r="G6869" s="193" t="str">
        <f t="shared" ref="G6869:M6869" si="13433">G$401</f>
        <v>Hoffman, Brian</v>
      </c>
      <c r="H6869" s="193" t="str">
        <f t="shared" si="13433"/>
        <v>Gaither, Kelli</v>
      </c>
      <c r="I6869" s="193" t="str">
        <f t="shared" si="13433"/>
        <v>LI722</v>
      </c>
      <c r="J6869" s="193" t="str">
        <f t="shared" si="13433"/>
        <v>LIFETOUCH NATIONAL SCHOOL STUDIOS I</v>
      </c>
      <c r="K6869" s="193" t="str">
        <f t="shared" si="13433"/>
        <v>all</v>
      </c>
      <c r="L6869" s="193">
        <f t="shared" si="13433"/>
        <v>0</v>
      </c>
      <c r="M6869" s="193">
        <f t="shared" si="13433"/>
        <v>0</v>
      </c>
      <c r="N6869" s="193" t="str">
        <f t="shared" si="13402"/>
        <v>Technics Home Audio</v>
      </c>
      <c r="AA6869" s="193">
        <f t="shared" si="13415"/>
        <v>0</v>
      </c>
      <c r="AB6869" s="193" t="str">
        <f t="shared" ref="AB6869" si="13434">AB$401</f>
        <v>Gaither, Kelli</v>
      </c>
    </row>
    <row r="6870" spans="1:28" s="188" customFormat="1" ht="17.399999999999999">
      <c r="A6870" s="193" t="str">
        <f t="shared" si="13410"/>
        <v>Technics Home Audio</v>
      </c>
      <c r="B6870" s="193" t="str">
        <f t="shared" si="13411"/>
        <v>MI690Technics Home Audio</v>
      </c>
      <c r="C6870" s="193" t="str">
        <f t="shared" si="13412"/>
        <v>Technics Home AudioGaither, Kelli</v>
      </c>
      <c r="D6870" s="193"/>
      <c r="E6870" s="193"/>
      <c r="F6870" s="193" t="str">
        <f t="shared" si="13413"/>
        <v>Technics Home AudioHoffman, Brian</v>
      </c>
      <c r="G6870" s="193" t="str">
        <f t="shared" ref="G6870:M6870" si="13435">G$402</f>
        <v>Hoffman, Brian</v>
      </c>
      <c r="H6870" s="193" t="str">
        <f t="shared" si="13435"/>
        <v>Gaither, Kelli</v>
      </c>
      <c r="I6870" s="193" t="str">
        <f t="shared" si="13435"/>
        <v>MI690</v>
      </c>
      <c r="J6870" s="193" t="str">
        <f t="shared" si="13435"/>
        <v>MIRA ENTERPRISE</v>
      </c>
      <c r="K6870" s="193" t="str">
        <f t="shared" si="13435"/>
        <v>all</v>
      </c>
      <c r="L6870" s="193">
        <f t="shared" si="13435"/>
        <v>0</v>
      </c>
      <c r="M6870" s="193">
        <f t="shared" si="13435"/>
        <v>0</v>
      </c>
      <c r="N6870" s="193" t="str">
        <f t="shared" si="13402"/>
        <v>Technics Home Audio</v>
      </c>
      <c r="AA6870" s="193">
        <f t="shared" si="13415"/>
        <v>0</v>
      </c>
      <c r="AB6870" s="193" t="str">
        <f t="shared" ref="AB6870" si="13436">AB$402</f>
        <v>Gaither, Kelli</v>
      </c>
    </row>
    <row r="6871" spans="1:28" s="188" customFormat="1" ht="17.399999999999999">
      <c r="A6871" s="193" t="str">
        <f t="shared" si="13410"/>
        <v>Technics Home Audio</v>
      </c>
      <c r="B6871" s="193" t="str">
        <f t="shared" si="13411"/>
        <v>PR060Technics Home Audio</v>
      </c>
      <c r="C6871" s="193" t="str">
        <f t="shared" si="13412"/>
        <v>Technics Home AudioGaither, Kelli</v>
      </c>
      <c r="D6871" s="193"/>
      <c r="E6871" s="193"/>
      <c r="F6871" s="193" t="str">
        <f t="shared" si="13413"/>
        <v>Technics Home AudioHoffman, Brian</v>
      </c>
      <c r="G6871" s="193" t="str">
        <f t="shared" ref="G6871:M6871" si="13437">G$403</f>
        <v>Hoffman, Brian</v>
      </c>
      <c r="H6871" s="193" t="str">
        <f t="shared" si="13437"/>
        <v>Gaither, Kelli</v>
      </c>
      <c r="I6871" s="193" t="str">
        <f t="shared" si="13437"/>
        <v>PR060</v>
      </c>
      <c r="J6871" s="193" t="str">
        <f t="shared" si="13437"/>
        <v>PRECISION TRADING</v>
      </c>
      <c r="K6871" s="193" t="str">
        <f t="shared" si="13437"/>
        <v>all</v>
      </c>
      <c r="L6871" s="193">
        <f t="shared" si="13437"/>
        <v>0</v>
      </c>
      <c r="M6871" s="193">
        <f t="shared" si="13437"/>
        <v>0</v>
      </c>
      <c r="N6871" s="193" t="str">
        <f t="shared" si="13402"/>
        <v>Technics Home Audio</v>
      </c>
      <c r="AA6871" s="193">
        <f t="shared" si="13415"/>
        <v>0</v>
      </c>
      <c r="AB6871" s="193" t="str">
        <f t="shared" ref="AB6871" si="13438">AB$403</f>
        <v>Gaither, Kelli</v>
      </c>
    </row>
    <row r="6872" spans="1:28" s="188" customFormat="1" ht="17.399999999999999">
      <c r="A6872" s="193" t="str">
        <f t="shared" si="13410"/>
        <v>Technics Home Audio</v>
      </c>
      <c r="B6872" s="193" t="str">
        <f t="shared" si="13411"/>
        <v>PR960Technics Home Audio</v>
      </c>
      <c r="C6872" s="193" t="str">
        <f t="shared" si="13412"/>
        <v>Technics Home AudioGaither, Kelli</v>
      </c>
      <c r="D6872" s="193"/>
      <c r="E6872" s="193"/>
      <c r="F6872" s="193" t="str">
        <f t="shared" si="13413"/>
        <v>Technics Home AudioHoffman, Brian</v>
      </c>
      <c r="G6872" s="193" t="str">
        <f t="shared" ref="G6872:M6872" si="13439">G$404</f>
        <v>Hoffman, Brian</v>
      </c>
      <c r="H6872" s="193" t="str">
        <f t="shared" si="13439"/>
        <v>Gaither, Kelli</v>
      </c>
      <c r="I6872" s="193" t="str">
        <f t="shared" si="13439"/>
        <v>PR960</v>
      </c>
      <c r="J6872" s="193" t="str">
        <f t="shared" si="13439"/>
        <v>PRINCESS CRUISE LINES</v>
      </c>
      <c r="K6872" s="193" t="str">
        <f t="shared" si="13439"/>
        <v>all</v>
      </c>
      <c r="L6872" s="193">
        <f t="shared" si="13439"/>
        <v>0</v>
      </c>
      <c r="M6872" s="193">
        <f t="shared" si="13439"/>
        <v>0</v>
      </c>
      <c r="N6872" s="193" t="str">
        <f t="shared" si="13402"/>
        <v>Technics Home Audio</v>
      </c>
      <c r="AA6872" s="193">
        <f t="shared" si="13415"/>
        <v>0</v>
      </c>
      <c r="AB6872" s="193" t="str">
        <f t="shared" ref="AB6872" si="13440">AB$404</f>
        <v>Gaither, Kelli</v>
      </c>
    </row>
    <row r="6873" spans="1:28" s="188" customFormat="1" ht="17.399999999999999">
      <c r="A6873" s="193" t="str">
        <f t="shared" si="13410"/>
        <v>Technics Home Audio</v>
      </c>
      <c r="B6873" s="193" t="str">
        <f t="shared" si="13411"/>
        <v>RE802Technics Home Audio</v>
      </c>
      <c r="C6873" s="193" t="str">
        <f t="shared" si="13412"/>
        <v>Technics Home AudioGaither, Kelli</v>
      </c>
      <c r="D6873" s="193"/>
      <c r="E6873" s="193"/>
      <c r="F6873" s="193" t="str">
        <f t="shared" si="13413"/>
        <v>Technics Home AudioHoffman, Brian</v>
      </c>
      <c r="G6873" s="193" t="str">
        <f t="shared" ref="G6873:M6873" si="13441">G$405</f>
        <v>Hoffman, Brian</v>
      </c>
      <c r="H6873" s="193" t="str">
        <f t="shared" si="13441"/>
        <v>Gaither, Kelli</v>
      </c>
      <c r="I6873" s="193" t="str">
        <f t="shared" si="13441"/>
        <v>RE802</v>
      </c>
      <c r="J6873" s="193" t="str">
        <f t="shared" si="13441"/>
        <v>REEF PHOTO AND VIDEO INC</v>
      </c>
      <c r="K6873" s="193" t="str">
        <f t="shared" si="13441"/>
        <v>all</v>
      </c>
      <c r="L6873" s="193">
        <f t="shared" si="13441"/>
        <v>0</v>
      </c>
      <c r="M6873" s="193">
        <f t="shared" si="13441"/>
        <v>0</v>
      </c>
      <c r="N6873" s="193" t="str">
        <f t="shared" si="13402"/>
        <v>Technics Home Audio</v>
      </c>
      <c r="AA6873" s="193">
        <f t="shared" si="13415"/>
        <v>0</v>
      </c>
      <c r="AB6873" s="193" t="str">
        <f t="shared" ref="AB6873" si="13442">AB$405</f>
        <v>Gaither, Kelli</v>
      </c>
    </row>
    <row r="6874" spans="1:28" s="188" customFormat="1" ht="17.399999999999999">
      <c r="A6874" s="193" t="str">
        <f t="shared" si="13410"/>
        <v>Technics Home Audio</v>
      </c>
      <c r="B6874" s="193" t="str">
        <f t="shared" si="13411"/>
        <v>SC015Technics Home Audio</v>
      </c>
      <c r="C6874" s="193" t="str">
        <f t="shared" si="13412"/>
        <v>Technics Home AudioGaither, Kelli</v>
      </c>
      <c r="D6874" s="193"/>
      <c r="E6874" s="193"/>
      <c r="F6874" s="193" t="str">
        <f t="shared" si="13413"/>
        <v>Technics Home AudioHoffman, Brian</v>
      </c>
      <c r="G6874" s="193" t="str">
        <f t="shared" ref="G6874:M6874" si="13443">G$406</f>
        <v>Hoffman, Brian</v>
      </c>
      <c r="H6874" s="193" t="str">
        <f t="shared" si="13443"/>
        <v>Gaither, Kelli</v>
      </c>
      <c r="I6874" s="193" t="str">
        <f t="shared" si="13443"/>
        <v>SC015</v>
      </c>
      <c r="J6874" s="193" t="str">
        <f t="shared" si="13443"/>
        <v>SUPERSONIC ELECTRONI</v>
      </c>
      <c r="K6874" s="193" t="str">
        <f t="shared" si="13443"/>
        <v>all</v>
      </c>
      <c r="L6874" s="193">
        <f t="shared" si="13443"/>
        <v>0</v>
      </c>
      <c r="M6874" s="193">
        <f t="shared" si="13443"/>
        <v>0</v>
      </c>
      <c r="N6874" s="193" t="str">
        <f t="shared" si="13402"/>
        <v>Technics Home Audio</v>
      </c>
      <c r="AA6874" s="193">
        <f t="shared" si="13415"/>
        <v>0</v>
      </c>
      <c r="AB6874" s="193" t="str">
        <f t="shared" ref="AB6874" si="13444">AB$406</f>
        <v>Gaither, Kelli</v>
      </c>
    </row>
    <row r="6875" spans="1:28" s="188" customFormat="1" ht="17.399999999999999">
      <c r="A6875" s="193" t="str">
        <f t="shared" si="13410"/>
        <v>Technics Home Audio</v>
      </c>
      <c r="B6875" s="193" t="str">
        <f t="shared" si="13411"/>
        <v>SE735Technics Home Audio</v>
      </c>
      <c r="C6875" s="193" t="str">
        <f t="shared" si="13412"/>
        <v>Technics Home AudioGaither, Kelli</v>
      </c>
      <c r="D6875" s="193"/>
      <c r="E6875" s="193"/>
      <c r="F6875" s="193" t="str">
        <f t="shared" si="13413"/>
        <v>Technics Home AudioHoffman, Brian</v>
      </c>
      <c r="G6875" s="193" t="str">
        <f t="shared" ref="G6875:M6875" si="13445">G$407</f>
        <v>Hoffman, Brian</v>
      </c>
      <c r="H6875" s="193" t="str">
        <f t="shared" si="13445"/>
        <v>Gaither, Kelli</v>
      </c>
      <c r="I6875" s="193" t="str">
        <f t="shared" si="13445"/>
        <v>SE735</v>
      </c>
      <c r="J6875" s="193" t="str">
        <f t="shared" si="13445"/>
        <v>SENNARI USA</v>
      </c>
      <c r="K6875" s="193" t="str">
        <f t="shared" si="13445"/>
        <v>all</v>
      </c>
      <c r="L6875" s="193">
        <f t="shared" si="13445"/>
        <v>0</v>
      </c>
      <c r="M6875" s="193">
        <f t="shared" si="13445"/>
        <v>0</v>
      </c>
      <c r="N6875" s="193" t="str">
        <f t="shared" si="13402"/>
        <v>Technics Home Audio</v>
      </c>
      <c r="AA6875" s="193">
        <f t="shared" si="13415"/>
        <v>0</v>
      </c>
      <c r="AB6875" s="193" t="str">
        <f t="shared" ref="AB6875" si="13446">AB$407</f>
        <v>Gaither, Kelli</v>
      </c>
    </row>
    <row r="6876" spans="1:28" s="188" customFormat="1" ht="17.399999999999999">
      <c r="A6876" s="193" t="str">
        <f t="shared" si="13410"/>
        <v>Technics Home Audio</v>
      </c>
      <c r="B6876" s="193" t="str">
        <f t="shared" si="13411"/>
        <v>SP080Technics Home Audio</v>
      </c>
      <c r="C6876" s="193" t="str">
        <f t="shared" si="13412"/>
        <v>Technics Home AudioGaither, Kelli</v>
      </c>
      <c r="D6876" s="193"/>
      <c r="E6876" s="193"/>
      <c r="F6876" s="193" t="str">
        <f t="shared" si="13413"/>
        <v>Technics Home AudioHoffman, Brian</v>
      </c>
      <c r="G6876" s="193" t="str">
        <f t="shared" ref="G6876:M6876" si="13447">G$408</f>
        <v>Hoffman, Brian</v>
      </c>
      <c r="H6876" s="193" t="str">
        <f t="shared" si="13447"/>
        <v>Gaither, Kelli</v>
      </c>
      <c r="I6876" s="193" t="str">
        <f t="shared" si="13447"/>
        <v>SP080</v>
      </c>
      <c r="J6876" s="193" t="str">
        <f t="shared" si="13447"/>
        <v>S. P. RICHARDS COMPA</v>
      </c>
      <c r="K6876" s="193" t="str">
        <f t="shared" si="13447"/>
        <v>all</v>
      </c>
      <c r="L6876" s="193">
        <f t="shared" si="13447"/>
        <v>0</v>
      </c>
      <c r="M6876" s="193">
        <f t="shared" si="13447"/>
        <v>0</v>
      </c>
      <c r="N6876" s="193" t="str">
        <f t="shared" si="13402"/>
        <v>Technics Home Audio</v>
      </c>
      <c r="AA6876" s="193">
        <f t="shared" si="13415"/>
        <v>0</v>
      </c>
      <c r="AB6876" s="193" t="str">
        <f t="shared" ref="AB6876" si="13448">AB$408</f>
        <v>Gaither, Kelli</v>
      </c>
    </row>
    <row r="6877" spans="1:28" s="188" customFormat="1" ht="17.399999999999999">
      <c r="A6877" s="193" t="str">
        <f t="shared" si="13410"/>
        <v>Technics Home Audio</v>
      </c>
      <c r="B6877" s="193" t="str">
        <f t="shared" si="13411"/>
        <v>TE107Technics Home Audio</v>
      </c>
      <c r="C6877" s="193" t="str">
        <f t="shared" si="13412"/>
        <v>Technics Home AudioGaither, Kelli</v>
      </c>
      <c r="D6877" s="193"/>
      <c r="E6877" s="193"/>
      <c r="F6877" s="193" t="str">
        <f t="shared" si="13413"/>
        <v>Technics Home AudioHoffman, Brian</v>
      </c>
      <c r="G6877" s="193" t="str">
        <f t="shared" ref="G6877:M6877" si="13449">G$409</f>
        <v>Hoffman, Brian</v>
      </c>
      <c r="H6877" s="193" t="str">
        <f t="shared" si="13449"/>
        <v>Gaither, Kelli</v>
      </c>
      <c r="I6877" s="193" t="str">
        <f t="shared" si="13449"/>
        <v>TE107</v>
      </c>
      <c r="J6877" s="193" t="str">
        <f t="shared" si="13449"/>
        <v>TECHNICOLOR / TEL-EQUIPMENT</v>
      </c>
      <c r="K6877" s="193" t="str">
        <f t="shared" si="13449"/>
        <v>all</v>
      </c>
      <c r="L6877" s="193" t="str">
        <f t="shared" si="13449"/>
        <v>H2H Performance Video</v>
      </c>
      <c r="M6877" s="193" t="str">
        <f t="shared" si="13449"/>
        <v>TV, Technics</v>
      </c>
      <c r="N6877" s="193" t="str">
        <f t="shared" si="13402"/>
        <v>Technics Home Audio</v>
      </c>
      <c r="AA6877" s="193">
        <f t="shared" si="13415"/>
        <v>0</v>
      </c>
      <c r="AB6877" s="193" t="str">
        <f t="shared" ref="AB6877" si="13450">AB$409</f>
        <v>Gaither, Kelli</v>
      </c>
    </row>
    <row r="6878" spans="1:28" s="188" customFormat="1" ht="17.399999999999999">
      <c r="A6878" s="193" t="str">
        <f t="shared" si="13410"/>
        <v>Technics Home Audio</v>
      </c>
      <c r="B6878" s="193" t="str">
        <f t="shared" si="13411"/>
        <v>UR001Technics Home Audio</v>
      </c>
      <c r="C6878" s="193" t="str">
        <f t="shared" si="13412"/>
        <v>Technics Home AudioGaither, Kelli</v>
      </c>
      <c r="D6878" s="193"/>
      <c r="E6878" s="193"/>
      <c r="F6878" s="193" t="str">
        <f t="shared" si="13413"/>
        <v>Technics Home AudioHoffman, Brian</v>
      </c>
      <c r="G6878" s="193" t="str">
        <f t="shared" ref="G6878:M6878" si="13451">G$410</f>
        <v>Hoffman, Brian</v>
      </c>
      <c r="H6878" s="193" t="str">
        <f t="shared" si="13451"/>
        <v>Gaither, Kelli</v>
      </c>
      <c r="I6878" s="193" t="str">
        <f t="shared" si="13451"/>
        <v>UR001</v>
      </c>
      <c r="J6878" s="193" t="str">
        <f t="shared" si="13451"/>
        <v>URBAN OUTFITTERS INC</v>
      </c>
      <c r="K6878" s="193" t="str">
        <f t="shared" si="13451"/>
        <v>all</v>
      </c>
      <c r="L6878" s="193">
        <f t="shared" si="13451"/>
        <v>0</v>
      </c>
      <c r="M6878" s="193">
        <f t="shared" si="13451"/>
        <v>0</v>
      </c>
      <c r="N6878" s="193" t="str">
        <f t="shared" si="13402"/>
        <v>Technics Home Audio</v>
      </c>
      <c r="AA6878" s="193">
        <f t="shared" si="13415"/>
        <v>0</v>
      </c>
      <c r="AB6878" s="193" t="str">
        <f t="shared" ref="AB6878" si="13452">AB$410</f>
        <v>Gaither, Kelli</v>
      </c>
    </row>
    <row r="6879" spans="1:28" s="188" customFormat="1" ht="17.399999999999999">
      <c r="A6879" s="193" t="str">
        <f t="shared" si="13410"/>
        <v>Technics Home Audio</v>
      </c>
      <c r="B6879" s="193" t="str">
        <f t="shared" si="13411"/>
        <v>US310Technics Home Audio</v>
      </c>
      <c r="C6879" s="193" t="str">
        <f t="shared" si="13412"/>
        <v>Technics Home AudioGaither, Kelli</v>
      </c>
      <c r="D6879" s="193"/>
      <c r="E6879" s="193"/>
      <c r="F6879" s="193" t="str">
        <f t="shared" si="13413"/>
        <v>Technics Home AudioHoffman, Brian</v>
      </c>
      <c r="G6879" s="193" t="str">
        <f t="shared" ref="G6879:M6879" si="13453">G$411</f>
        <v>Hoffman, Brian</v>
      </c>
      <c r="H6879" s="193" t="str">
        <f t="shared" si="13453"/>
        <v>Gaither, Kelli</v>
      </c>
      <c r="I6879" s="193" t="str">
        <f t="shared" si="13453"/>
        <v>US310</v>
      </c>
      <c r="J6879" s="193" t="str">
        <f t="shared" si="13453"/>
        <v>US ASIA</v>
      </c>
      <c r="K6879" s="193" t="str">
        <f t="shared" si="13453"/>
        <v>all</v>
      </c>
      <c r="L6879" s="193">
        <f t="shared" si="13453"/>
        <v>0</v>
      </c>
      <c r="M6879" s="193">
        <f t="shared" si="13453"/>
        <v>0</v>
      </c>
      <c r="N6879" s="193" t="str">
        <f t="shared" si="13402"/>
        <v>Technics Home Audio</v>
      </c>
      <c r="AA6879" s="193">
        <f t="shared" si="13415"/>
        <v>0</v>
      </c>
      <c r="AB6879" s="193" t="str">
        <f t="shared" ref="AB6879" si="13454">AB$411</f>
        <v>Gaither, Kelli</v>
      </c>
    </row>
    <row r="6880" spans="1:28" s="188" customFormat="1" ht="17.399999999999999">
      <c r="A6880" s="193" t="str">
        <f t="shared" si="13410"/>
        <v>Technics Home Audio</v>
      </c>
      <c r="B6880" s="193" t="str">
        <f t="shared" si="13411"/>
        <v>ZA116Technics Home Audio</v>
      </c>
      <c r="C6880" s="193" t="str">
        <f t="shared" si="13412"/>
        <v>Technics Home AudioGaither, Kelli</v>
      </c>
      <c r="D6880" s="193"/>
      <c r="E6880" s="193"/>
      <c r="F6880" s="193" t="str">
        <f t="shared" si="13413"/>
        <v>Technics Home AudioHoffman, Brian</v>
      </c>
      <c r="G6880" s="193" t="str">
        <f t="shared" ref="G6880:M6880" si="13455">G$412</f>
        <v>Hoffman, Brian</v>
      </c>
      <c r="H6880" s="193" t="str">
        <f t="shared" si="13455"/>
        <v>Gaither, Kelli</v>
      </c>
      <c r="I6880" s="193" t="str">
        <f t="shared" si="13455"/>
        <v>ZA116</v>
      </c>
      <c r="J6880" s="193" t="str">
        <f t="shared" si="13455"/>
        <v>ZALMEN REISS AND ASSOCIATES INC</v>
      </c>
      <c r="K6880" s="193" t="str">
        <f t="shared" si="13455"/>
        <v>all</v>
      </c>
      <c r="L6880" s="193">
        <f t="shared" si="13455"/>
        <v>0</v>
      </c>
      <c r="M6880" s="193">
        <f t="shared" si="13455"/>
        <v>0</v>
      </c>
      <c r="N6880" s="193" t="str">
        <f t="shared" si="13402"/>
        <v>Technics Home Audio</v>
      </c>
      <c r="AA6880" s="193">
        <f t="shared" si="13415"/>
        <v>0</v>
      </c>
      <c r="AB6880" s="193" t="str">
        <f t="shared" ref="AB6880" si="13456">AB$412</f>
        <v>Gaither, Kelli</v>
      </c>
    </row>
    <row r="6881" spans="1:28" s="188" customFormat="1" ht="17.399999999999999">
      <c r="A6881" s="193" t="str">
        <f t="shared" si="13410"/>
        <v>Technics Home Audio</v>
      </c>
      <c r="B6881" s="193" t="str">
        <f t="shared" si="13411"/>
        <v>CO902Technics Home Audio</v>
      </c>
      <c r="C6881" s="193" t="str">
        <f t="shared" si="13412"/>
        <v>Technics Home AudioGaither, Kelli</v>
      </c>
      <c r="D6881" s="193"/>
      <c r="E6881" s="193"/>
      <c r="F6881" s="193" t="str">
        <f t="shared" si="13413"/>
        <v>Technics Home AudioHoffman, Brian</v>
      </c>
      <c r="G6881" s="193" t="str">
        <f t="shared" ref="G6881:M6881" si="13457">G$413</f>
        <v>Hoffman, Brian</v>
      </c>
      <c r="H6881" s="193" t="str">
        <f t="shared" si="13457"/>
        <v>Gaither, Kelli</v>
      </c>
      <c r="I6881" s="193" t="str">
        <f t="shared" si="13457"/>
        <v>CO902</v>
      </c>
      <c r="J6881" s="193" t="str">
        <f t="shared" si="13457"/>
        <v>COMCAST</v>
      </c>
      <c r="K6881" s="193" t="str">
        <f t="shared" si="13457"/>
        <v>all</v>
      </c>
      <c r="L6881" s="193">
        <f t="shared" si="13457"/>
        <v>0</v>
      </c>
      <c r="M6881" s="193">
        <f t="shared" si="13457"/>
        <v>0</v>
      </c>
      <c r="N6881" s="193" t="str">
        <f t="shared" si="13402"/>
        <v>Technics Home Audio</v>
      </c>
      <c r="AA6881" s="193">
        <f t="shared" si="13415"/>
        <v>0</v>
      </c>
      <c r="AB6881" s="193" t="str">
        <f t="shared" ref="AB6881" si="13458">AB$413</f>
        <v>Gaither, Kelli</v>
      </c>
    </row>
    <row r="6882" spans="1:28" s="188" customFormat="1" ht="17.399999999999999">
      <c r="A6882" s="193" t="str">
        <f t="shared" si="13410"/>
        <v>Technics Home Audio</v>
      </c>
      <c r="B6882" s="193" t="str">
        <f t="shared" si="13411"/>
        <v>VI128Technics Home Audio</v>
      </c>
      <c r="C6882" s="193" t="str">
        <f t="shared" si="13412"/>
        <v>Technics Home AudioGaither, Kelli</v>
      </c>
      <c r="D6882" s="193"/>
      <c r="E6882" s="193"/>
      <c r="F6882" s="193" t="str">
        <f t="shared" si="13413"/>
        <v>Technics Home AudioHoffman, Brian</v>
      </c>
      <c r="G6882" s="193" t="str">
        <f t="shared" ref="G6882:M6882" si="13459">G$414</f>
        <v>Hoffman, Brian</v>
      </c>
      <c r="H6882" s="193" t="str">
        <f t="shared" si="13459"/>
        <v>Gaither, Kelli</v>
      </c>
      <c r="I6882" s="193" t="str">
        <f t="shared" si="13459"/>
        <v>VI128</v>
      </c>
      <c r="J6882" s="193" t="str">
        <f t="shared" si="13459"/>
        <v>Graybar Electronics - Video Insight</v>
      </c>
      <c r="K6882" s="193" t="str">
        <f t="shared" si="13459"/>
        <v>all</v>
      </c>
      <c r="L6882" s="193">
        <f t="shared" si="13459"/>
        <v>0</v>
      </c>
      <c r="M6882" s="193">
        <f t="shared" si="13459"/>
        <v>0</v>
      </c>
      <c r="N6882" s="193" t="str">
        <f t="shared" si="13402"/>
        <v>Technics Home Audio</v>
      </c>
      <c r="AA6882" s="193">
        <f t="shared" si="13415"/>
        <v>0</v>
      </c>
      <c r="AB6882" s="193">
        <f t="shared" ref="AB6882" si="13460">AB$414</f>
        <v>0</v>
      </c>
    </row>
    <row r="6883" spans="1:28" s="188" customFormat="1" ht="17.399999999999999">
      <c r="A6883" s="193" t="str">
        <f t="shared" si="13410"/>
        <v>Technics Home Audio</v>
      </c>
      <c r="B6883" s="193" t="str">
        <f t="shared" si="13411"/>
        <v>0Technics Home Audio</v>
      </c>
      <c r="C6883" s="193" t="str">
        <f t="shared" si="13412"/>
        <v>Technics Home Audio0</v>
      </c>
      <c r="D6883" s="193"/>
      <c r="E6883" s="193"/>
      <c r="F6883" s="193" t="str">
        <f t="shared" si="13413"/>
        <v>Technics Home Audio0</v>
      </c>
      <c r="G6883" s="193">
        <f t="shared" ref="G6883:M6883" si="13461">G$415</f>
        <v>0</v>
      </c>
      <c r="H6883" s="193">
        <f t="shared" si="13461"/>
        <v>0</v>
      </c>
      <c r="I6883" s="193">
        <f t="shared" si="13461"/>
        <v>0</v>
      </c>
      <c r="J6883" s="193">
        <f t="shared" si="13461"/>
        <v>0</v>
      </c>
      <c r="K6883" s="193">
        <f t="shared" si="13461"/>
        <v>0</v>
      </c>
      <c r="L6883" s="193">
        <f t="shared" si="13461"/>
        <v>0</v>
      </c>
      <c r="M6883" s="193">
        <f t="shared" si="13461"/>
        <v>0</v>
      </c>
      <c r="N6883" s="193" t="str">
        <f t="shared" si="13402"/>
        <v>Technics Home Audio</v>
      </c>
      <c r="AA6883" s="193">
        <f t="shared" si="13415"/>
        <v>0</v>
      </c>
      <c r="AB6883" s="193">
        <f t="shared" ref="AB6883" si="13462">AB$415</f>
        <v>0</v>
      </c>
    </row>
    <row r="6884" spans="1:28" s="188" customFormat="1" ht="17.399999999999999">
      <c r="A6884" s="193" t="str">
        <f t="shared" si="13410"/>
        <v>Technics Home Audio</v>
      </c>
      <c r="B6884" s="193" t="str">
        <f t="shared" si="13411"/>
        <v>0Technics Home Audio</v>
      </c>
      <c r="C6884" s="193" t="str">
        <f t="shared" si="13412"/>
        <v>Technics Home Audio0</v>
      </c>
      <c r="D6884" s="193"/>
      <c r="E6884" s="193"/>
      <c r="F6884" s="193" t="str">
        <f t="shared" si="13413"/>
        <v>Technics Home Audio0</v>
      </c>
      <c r="G6884" s="193">
        <f t="shared" ref="G6884:M6884" si="13463">G$416</f>
        <v>0</v>
      </c>
      <c r="H6884" s="193">
        <f t="shared" si="13463"/>
        <v>0</v>
      </c>
      <c r="I6884" s="193">
        <f t="shared" si="13463"/>
        <v>0</v>
      </c>
      <c r="J6884" s="193">
        <f t="shared" si="13463"/>
        <v>0</v>
      </c>
      <c r="K6884" s="193">
        <f t="shared" si="13463"/>
        <v>0</v>
      </c>
      <c r="L6884" s="193">
        <f t="shared" si="13463"/>
        <v>0</v>
      </c>
      <c r="M6884" s="193">
        <f t="shared" si="13463"/>
        <v>0</v>
      </c>
      <c r="N6884" s="193" t="str">
        <f t="shared" si="13402"/>
        <v>Technics Home Audio</v>
      </c>
      <c r="AA6884" s="193">
        <f t="shared" si="13415"/>
        <v>0</v>
      </c>
      <c r="AB6884" s="193">
        <f t="shared" ref="AB6884" si="13464">AB$416</f>
        <v>0</v>
      </c>
    </row>
    <row r="6885" spans="1:28" s="188" customFormat="1" ht="17.399999999999999">
      <c r="A6885" s="193" t="str">
        <f t="shared" si="13410"/>
        <v>Technics Home Audio</v>
      </c>
      <c r="B6885" s="193" t="str">
        <f t="shared" si="13411"/>
        <v>0Technics Home Audio</v>
      </c>
      <c r="C6885" s="193" t="str">
        <f t="shared" si="13412"/>
        <v>Technics Home Audio0</v>
      </c>
      <c r="D6885" s="193"/>
      <c r="E6885" s="193"/>
      <c r="F6885" s="193" t="str">
        <f t="shared" si="13413"/>
        <v>Technics Home Audio0</v>
      </c>
      <c r="G6885" s="193">
        <f t="shared" ref="G6885:M6885" si="13465">G$417</f>
        <v>0</v>
      </c>
      <c r="H6885" s="193">
        <f t="shared" si="13465"/>
        <v>0</v>
      </c>
      <c r="I6885" s="193">
        <f t="shared" si="13465"/>
        <v>0</v>
      </c>
      <c r="J6885" s="193">
        <f t="shared" si="13465"/>
        <v>0</v>
      </c>
      <c r="K6885" s="193">
        <f t="shared" si="13465"/>
        <v>0</v>
      </c>
      <c r="L6885" s="193">
        <f t="shared" si="13465"/>
        <v>0</v>
      </c>
      <c r="M6885" s="193">
        <f t="shared" si="13465"/>
        <v>0</v>
      </c>
      <c r="N6885" s="193" t="str">
        <f t="shared" si="13402"/>
        <v>Technics Home Audio</v>
      </c>
      <c r="AA6885" s="193">
        <f t="shared" si="13415"/>
        <v>0</v>
      </c>
      <c r="AB6885" s="193">
        <f t="shared" ref="AB6885" si="13466">AB$417</f>
        <v>0</v>
      </c>
    </row>
    <row r="6886" spans="1:28" s="188" customFormat="1" ht="17.399999999999999">
      <c r="A6886" s="193" t="str">
        <f t="shared" si="13410"/>
        <v>Technics Home Audio</v>
      </c>
      <c r="B6886" s="193" t="str">
        <f t="shared" si="13411"/>
        <v>0Technics Home Audio</v>
      </c>
      <c r="C6886" s="193" t="str">
        <f t="shared" si="13412"/>
        <v>Technics Home Audio0</v>
      </c>
      <c r="D6886" s="193"/>
      <c r="E6886" s="193"/>
      <c r="F6886" s="193" t="str">
        <f t="shared" si="13413"/>
        <v>Technics Home Audio0</v>
      </c>
      <c r="G6886" s="193">
        <f t="shared" ref="G6886:M6886" si="13467">G$418</f>
        <v>0</v>
      </c>
      <c r="H6886" s="193">
        <f t="shared" si="13467"/>
        <v>0</v>
      </c>
      <c r="I6886" s="193">
        <f t="shared" si="13467"/>
        <v>0</v>
      </c>
      <c r="J6886" s="193">
        <f t="shared" si="13467"/>
        <v>0</v>
      </c>
      <c r="K6886" s="193">
        <f t="shared" si="13467"/>
        <v>0</v>
      </c>
      <c r="L6886" s="193">
        <f t="shared" si="13467"/>
        <v>0</v>
      </c>
      <c r="M6886" s="193">
        <f t="shared" si="13467"/>
        <v>0</v>
      </c>
      <c r="N6886" s="193" t="str">
        <f t="shared" si="13402"/>
        <v>Technics Home Audio</v>
      </c>
      <c r="AA6886" s="193">
        <f t="shared" si="13415"/>
        <v>0</v>
      </c>
      <c r="AB6886" s="193">
        <f t="shared" ref="AB6886" si="13468">AB$418</f>
        <v>0</v>
      </c>
    </row>
    <row r="6887" spans="1:28" s="188" customFormat="1" ht="17.399999999999999">
      <c r="A6887" s="193" t="str">
        <f t="shared" si="13410"/>
        <v>Technics Home Audio</v>
      </c>
      <c r="B6887" s="193" t="str">
        <f t="shared" si="13411"/>
        <v>0Technics Home Audio</v>
      </c>
      <c r="C6887" s="193" t="str">
        <f t="shared" si="13412"/>
        <v>Technics Home Audio0</v>
      </c>
      <c r="D6887" s="193"/>
      <c r="E6887" s="193"/>
      <c r="F6887" s="193" t="str">
        <f t="shared" si="13413"/>
        <v>Technics Home Audio0</v>
      </c>
      <c r="G6887" s="193">
        <f t="shared" ref="G6887:M6887" si="13469">G$419</f>
        <v>0</v>
      </c>
      <c r="H6887" s="193">
        <f t="shared" si="13469"/>
        <v>0</v>
      </c>
      <c r="I6887" s="193">
        <f t="shared" si="13469"/>
        <v>0</v>
      </c>
      <c r="J6887" s="193">
        <f t="shared" si="13469"/>
        <v>0</v>
      </c>
      <c r="K6887" s="193">
        <f t="shared" si="13469"/>
        <v>0</v>
      </c>
      <c r="L6887" s="193">
        <f t="shared" si="13469"/>
        <v>0</v>
      </c>
      <c r="M6887" s="193">
        <f t="shared" si="13469"/>
        <v>0</v>
      </c>
      <c r="N6887" s="193" t="str">
        <f t="shared" si="13402"/>
        <v>Technics Home Audio</v>
      </c>
      <c r="AA6887" s="193">
        <f t="shared" si="13415"/>
        <v>0</v>
      </c>
      <c r="AB6887" s="193">
        <f t="shared" ref="AB6887" si="13470">AB$419</f>
        <v>0</v>
      </c>
    </row>
    <row r="6888" spans="1:28" s="188" customFormat="1" ht="17.399999999999999">
      <c r="A6888" s="193" t="str">
        <f t="shared" si="13410"/>
        <v>Technics Home Audio</v>
      </c>
      <c r="B6888" s="193" t="str">
        <f t="shared" si="13411"/>
        <v>0Technics Home Audio</v>
      </c>
      <c r="C6888" s="193" t="str">
        <f t="shared" si="13412"/>
        <v>Technics Home Audio0</v>
      </c>
      <c r="D6888" s="193"/>
      <c r="E6888" s="193"/>
      <c r="F6888" s="193" t="str">
        <f t="shared" si="13413"/>
        <v>Technics Home Audio0</v>
      </c>
      <c r="G6888" s="193">
        <f t="shared" ref="G6888:M6888" si="13471">G$420</f>
        <v>0</v>
      </c>
      <c r="H6888" s="193">
        <f t="shared" si="13471"/>
        <v>0</v>
      </c>
      <c r="I6888" s="193">
        <f t="shared" si="13471"/>
        <v>0</v>
      </c>
      <c r="J6888" s="193">
        <f t="shared" si="13471"/>
        <v>0</v>
      </c>
      <c r="K6888" s="193">
        <f t="shared" si="13471"/>
        <v>0</v>
      </c>
      <c r="L6888" s="193">
        <f t="shared" si="13471"/>
        <v>0</v>
      </c>
      <c r="M6888" s="193">
        <f t="shared" si="13471"/>
        <v>0</v>
      </c>
      <c r="N6888" s="193" t="str">
        <f t="shared" si="13402"/>
        <v>Technics Home Audio</v>
      </c>
      <c r="AA6888" s="193">
        <f t="shared" si="13415"/>
        <v>0</v>
      </c>
      <c r="AB6888" s="193">
        <f t="shared" ref="AB6888" si="13472">AB$420</f>
        <v>0</v>
      </c>
    </row>
    <row r="6889" spans="1:28" s="188" customFormat="1" ht="17.399999999999999">
      <c r="A6889" s="193" t="str">
        <f t="shared" si="13410"/>
        <v>Technics Home Audio</v>
      </c>
      <c r="B6889" s="193" t="str">
        <f t="shared" si="13411"/>
        <v>0Technics Home Audio</v>
      </c>
      <c r="C6889" s="193" t="str">
        <f t="shared" si="13412"/>
        <v>Technics Home Audio0</v>
      </c>
      <c r="D6889" s="193"/>
      <c r="E6889" s="193"/>
      <c r="F6889" s="193" t="str">
        <f t="shared" si="13413"/>
        <v>Technics Home Audio0</v>
      </c>
      <c r="G6889" s="193">
        <f t="shared" ref="G6889:M6889" si="13473">G$421</f>
        <v>0</v>
      </c>
      <c r="H6889" s="193">
        <f t="shared" si="13473"/>
        <v>0</v>
      </c>
      <c r="I6889" s="193">
        <f t="shared" si="13473"/>
        <v>0</v>
      </c>
      <c r="J6889" s="193">
        <f t="shared" si="13473"/>
        <v>0</v>
      </c>
      <c r="K6889" s="193">
        <f t="shared" si="13473"/>
        <v>0</v>
      </c>
      <c r="L6889" s="193">
        <f t="shared" si="13473"/>
        <v>0</v>
      </c>
      <c r="M6889" s="193">
        <f t="shared" si="13473"/>
        <v>0</v>
      </c>
      <c r="N6889" s="193" t="str">
        <f t="shared" si="13402"/>
        <v>Technics Home Audio</v>
      </c>
      <c r="AA6889" s="193">
        <f t="shared" si="13415"/>
        <v>0</v>
      </c>
      <c r="AB6889" s="193">
        <f t="shared" ref="AB6889" si="13474">AB$421</f>
        <v>0</v>
      </c>
    </row>
    <row r="6890" spans="1:28" s="188" customFormat="1" ht="17.399999999999999">
      <c r="A6890" s="193" t="str">
        <f t="shared" si="13410"/>
        <v>Technics Home Audio</v>
      </c>
      <c r="B6890" s="193" t="str">
        <f t="shared" si="13411"/>
        <v>0Technics Home Audio</v>
      </c>
      <c r="C6890" s="193" t="str">
        <f t="shared" si="13412"/>
        <v>Technics Home Audio0</v>
      </c>
      <c r="D6890" s="193"/>
      <c r="E6890" s="193"/>
      <c r="F6890" s="193" t="str">
        <f t="shared" si="13413"/>
        <v>Technics Home Audio0</v>
      </c>
      <c r="G6890" s="193">
        <f t="shared" ref="G6890:M6890" si="13475">G$422</f>
        <v>0</v>
      </c>
      <c r="H6890" s="193">
        <f t="shared" si="13475"/>
        <v>0</v>
      </c>
      <c r="I6890" s="193">
        <f t="shared" si="13475"/>
        <v>0</v>
      </c>
      <c r="J6890" s="193">
        <f t="shared" si="13475"/>
        <v>0</v>
      </c>
      <c r="K6890" s="193">
        <f t="shared" si="13475"/>
        <v>0</v>
      </c>
      <c r="L6890" s="193">
        <f t="shared" si="13475"/>
        <v>0</v>
      </c>
      <c r="M6890" s="193">
        <f t="shared" si="13475"/>
        <v>0</v>
      </c>
      <c r="N6890" s="193" t="str">
        <f t="shared" si="13402"/>
        <v>Technics Home Audio</v>
      </c>
      <c r="AA6890" s="193">
        <f t="shared" si="13415"/>
        <v>0</v>
      </c>
      <c r="AB6890" s="193">
        <f t="shared" ref="AB6890" si="13476">AB$422</f>
        <v>0</v>
      </c>
    </row>
    <row r="6891" spans="1:28" s="188" customFormat="1" ht="17.399999999999999">
      <c r="A6891" s="193" t="str">
        <f t="shared" si="13410"/>
        <v>Technics Home Audio</v>
      </c>
      <c r="B6891" s="193" t="str">
        <f t="shared" si="13411"/>
        <v>0Technics Home Audio</v>
      </c>
      <c r="C6891" s="193" t="str">
        <f t="shared" si="13412"/>
        <v>Technics Home Audio0</v>
      </c>
      <c r="D6891" s="193"/>
      <c r="E6891" s="193"/>
      <c r="F6891" s="193" t="str">
        <f t="shared" si="13413"/>
        <v>Technics Home Audio0</v>
      </c>
      <c r="G6891" s="193">
        <f t="shared" ref="G6891:M6891" si="13477">G$423</f>
        <v>0</v>
      </c>
      <c r="H6891" s="193">
        <f t="shared" si="13477"/>
        <v>0</v>
      </c>
      <c r="I6891" s="193">
        <f t="shared" si="13477"/>
        <v>0</v>
      </c>
      <c r="J6891" s="193">
        <f t="shared" si="13477"/>
        <v>0</v>
      </c>
      <c r="K6891" s="193">
        <f t="shared" si="13477"/>
        <v>0</v>
      </c>
      <c r="L6891" s="193">
        <f t="shared" si="13477"/>
        <v>0</v>
      </c>
      <c r="M6891" s="193">
        <f t="shared" si="13477"/>
        <v>0</v>
      </c>
      <c r="N6891" s="193" t="str">
        <f t="shared" si="13402"/>
        <v>Technics Home Audio</v>
      </c>
      <c r="AA6891" s="193">
        <f t="shared" si="13415"/>
        <v>0</v>
      </c>
      <c r="AB6891" s="193">
        <f t="shared" ref="AB6891" si="13478">AB$423</f>
        <v>0</v>
      </c>
    </row>
    <row r="6892" spans="1:28" s="188" customFormat="1" ht="17.399999999999999">
      <c r="A6892" s="193" t="str">
        <f t="shared" si="13410"/>
        <v>Technics Home Audio</v>
      </c>
      <c r="B6892" s="193" t="str">
        <f t="shared" si="13411"/>
        <v>0Technics Home Audio</v>
      </c>
      <c r="C6892" s="193" t="str">
        <f t="shared" si="13412"/>
        <v>Technics Home Audio0</v>
      </c>
      <c r="D6892" s="193"/>
      <c r="E6892" s="193"/>
      <c r="F6892" s="193" t="str">
        <f t="shared" si="13413"/>
        <v>Technics Home Audio0</v>
      </c>
      <c r="G6892" s="193">
        <f t="shared" ref="G6892:M6892" si="13479">G$424</f>
        <v>0</v>
      </c>
      <c r="H6892" s="193">
        <f t="shared" si="13479"/>
        <v>0</v>
      </c>
      <c r="I6892" s="193">
        <f t="shared" si="13479"/>
        <v>0</v>
      </c>
      <c r="J6892" s="193">
        <f t="shared" si="13479"/>
        <v>0</v>
      </c>
      <c r="K6892" s="193">
        <f t="shared" si="13479"/>
        <v>0</v>
      </c>
      <c r="L6892" s="193">
        <f t="shared" si="13479"/>
        <v>0</v>
      </c>
      <c r="M6892" s="193">
        <f t="shared" si="13479"/>
        <v>0</v>
      </c>
      <c r="N6892" s="193" t="str">
        <f t="shared" si="13402"/>
        <v>Technics Home Audio</v>
      </c>
      <c r="AA6892" s="193">
        <f t="shared" si="13415"/>
        <v>0</v>
      </c>
      <c r="AB6892" s="193">
        <f t="shared" ref="AB6892" si="13480">AB$424</f>
        <v>0</v>
      </c>
    </row>
    <row r="6893" spans="1:28" s="188" customFormat="1" ht="17.399999999999999">
      <c r="A6893" s="193" t="str">
        <f t="shared" si="13410"/>
        <v>Technics Home Audio</v>
      </c>
      <c r="B6893" s="193" t="str">
        <f t="shared" si="13411"/>
        <v>0Technics Home Audio</v>
      </c>
      <c r="C6893" s="193" t="str">
        <f t="shared" si="13412"/>
        <v>Technics Home Audio0</v>
      </c>
      <c r="D6893" s="193"/>
      <c r="E6893" s="193"/>
      <c r="F6893" s="193" t="str">
        <f t="shared" si="13413"/>
        <v>Technics Home Audio0</v>
      </c>
      <c r="G6893" s="193">
        <f t="shared" ref="G6893:M6893" si="13481">G$425</f>
        <v>0</v>
      </c>
      <c r="H6893" s="193">
        <f t="shared" si="13481"/>
        <v>0</v>
      </c>
      <c r="I6893" s="193">
        <f t="shared" si="13481"/>
        <v>0</v>
      </c>
      <c r="J6893" s="193">
        <f t="shared" si="13481"/>
        <v>0</v>
      </c>
      <c r="K6893" s="193">
        <f t="shared" si="13481"/>
        <v>0</v>
      </c>
      <c r="L6893" s="193">
        <f t="shared" si="13481"/>
        <v>0</v>
      </c>
      <c r="M6893" s="193">
        <f t="shared" si="13481"/>
        <v>0</v>
      </c>
      <c r="N6893" s="193" t="str">
        <f t="shared" si="13402"/>
        <v>Technics Home Audio</v>
      </c>
      <c r="AA6893" s="193">
        <f t="shared" si="13415"/>
        <v>0</v>
      </c>
      <c r="AB6893" s="193">
        <f t="shared" ref="AB6893" si="13482">AB$425</f>
        <v>0</v>
      </c>
    </row>
    <row r="6894" spans="1:28" s="188" customFormat="1" ht="17.399999999999999">
      <c r="A6894" s="193" t="str">
        <f t="shared" si="13410"/>
        <v>Technics Home Audio</v>
      </c>
      <c r="B6894" s="193" t="str">
        <f t="shared" si="13411"/>
        <v>0Technics Home Audio</v>
      </c>
      <c r="C6894" s="193" t="str">
        <f t="shared" si="13412"/>
        <v>Technics Home Audio0</v>
      </c>
      <c r="D6894" s="193"/>
      <c r="E6894" s="193"/>
      <c r="F6894" s="193" t="str">
        <f t="shared" si="13413"/>
        <v>Technics Home Audio0</v>
      </c>
      <c r="G6894" s="193">
        <f t="shared" ref="G6894:M6894" si="13483">G$426</f>
        <v>0</v>
      </c>
      <c r="H6894" s="193">
        <f t="shared" si="13483"/>
        <v>0</v>
      </c>
      <c r="I6894" s="193">
        <f t="shared" si="13483"/>
        <v>0</v>
      </c>
      <c r="J6894" s="193">
        <f t="shared" si="13483"/>
        <v>0</v>
      </c>
      <c r="K6894" s="193">
        <f t="shared" si="13483"/>
        <v>0</v>
      </c>
      <c r="L6894" s="193">
        <f t="shared" si="13483"/>
        <v>0</v>
      </c>
      <c r="M6894" s="193">
        <f t="shared" si="13483"/>
        <v>0</v>
      </c>
      <c r="N6894" s="193" t="str">
        <f t="shared" si="13402"/>
        <v>Technics Home Audio</v>
      </c>
      <c r="AA6894" s="193">
        <f t="shared" si="13415"/>
        <v>0</v>
      </c>
      <c r="AB6894" s="193">
        <f t="shared" ref="AB6894" si="13484">AB$426</f>
        <v>0</v>
      </c>
    </row>
    <row r="6895" spans="1:28" s="188" customFormat="1" ht="17.399999999999999">
      <c r="A6895" s="193" t="str">
        <f t="shared" si="13410"/>
        <v>Technics Home Audio</v>
      </c>
      <c r="B6895" s="193" t="str">
        <f t="shared" si="13411"/>
        <v>0Technics Home Audio</v>
      </c>
      <c r="C6895" s="193" t="str">
        <f t="shared" si="13412"/>
        <v>Technics Home Audio0</v>
      </c>
      <c r="D6895" s="193"/>
      <c r="E6895" s="193"/>
      <c r="F6895" s="193" t="str">
        <f t="shared" si="13413"/>
        <v>Technics Home Audio0</v>
      </c>
      <c r="G6895" s="193">
        <f t="shared" ref="G6895:M6895" si="13485">G$427</f>
        <v>0</v>
      </c>
      <c r="H6895" s="193">
        <f t="shared" si="13485"/>
        <v>0</v>
      </c>
      <c r="I6895" s="193">
        <f t="shared" si="13485"/>
        <v>0</v>
      </c>
      <c r="J6895" s="193">
        <f t="shared" si="13485"/>
        <v>0</v>
      </c>
      <c r="K6895" s="193">
        <f t="shared" si="13485"/>
        <v>0</v>
      </c>
      <c r="L6895" s="193">
        <f t="shared" si="13485"/>
        <v>0</v>
      </c>
      <c r="M6895" s="193">
        <f t="shared" si="13485"/>
        <v>0</v>
      </c>
      <c r="N6895" s="193" t="str">
        <f t="shared" si="13402"/>
        <v>Technics Home Audio</v>
      </c>
      <c r="AA6895" s="193">
        <f t="shared" si="13415"/>
        <v>0</v>
      </c>
      <c r="AB6895" s="193">
        <f t="shared" ref="AB6895" si="13486">AB$427</f>
        <v>0</v>
      </c>
    </row>
    <row r="6896" spans="1:28" s="188" customFormat="1" ht="17.399999999999999">
      <c r="A6896" s="193" t="str">
        <f t="shared" si="13410"/>
        <v>Technics Home Audio</v>
      </c>
      <c r="B6896" s="193" t="str">
        <f t="shared" si="13411"/>
        <v>0Technics Home Audio</v>
      </c>
      <c r="C6896" s="193" t="str">
        <f t="shared" si="13412"/>
        <v>Technics Home Audio0</v>
      </c>
      <c r="D6896" s="193"/>
      <c r="E6896" s="193"/>
      <c r="F6896" s="193" t="str">
        <f t="shared" si="13413"/>
        <v>Technics Home Audio0</v>
      </c>
      <c r="G6896" s="193">
        <f t="shared" ref="G6896:M6896" si="13487">G$428</f>
        <v>0</v>
      </c>
      <c r="H6896" s="193">
        <f t="shared" si="13487"/>
        <v>0</v>
      </c>
      <c r="I6896" s="193">
        <f t="shared" si="13487"/>
        <v>0</v>
      </c>
      <c r="J6896" s="193">
        <f t="shared" si="13487"/>
        <v>0</v>
      </c>
      <c r="K6896" s="193">
        <f t="shared" si="13487"/>
        <v>0</v>
      </c>
      <c r="L6896" s="193">
        <f t="shared" si="13487"/>
        <v>0</v>
      </c>
      <c r="M6896" s="193">
        <f t="shared" si="13487"/>
        <v>0</v>
      </c>
      <c r="N6896" s="193" t="str">
        <f t="shared" si="13402"/>
        <v>Technics Home Audio</v>
      </c>
      <c r="AA6896" s="193">
        <f t="shared" si="13415"/>
        <v>0</v>
      </c>
      <c r="AB6896" s="193">
        <f t="shared" ref="AB6896" si="13488">AB$428</f>
        <v>0</v>
      </c>
    </row>
    <row r="6897" spans="1:28" s="188" customFormat="1" ht="17.399999999999999">
      <c r="A6897" s="193" t="str">
        <f t="shared" si="13410"/>
        <v>Technics Home Audio</v>
      </c>
      <c r="B6897" s="193" t="str">
        <f t="shared" si="13411"/>
        <v>0Technics Home Audio</v>
      </c>
      <c r="C6897" s="193" t="str">
        <f t="shared" si="13412"/>
        <v>Technics Home Audio0</v>
      </c>
      <c r="D6897" s="193"/>
      <c r="E6897" s="193"/>
      <c r="F6897" s="193" t="str">
        <f t="shared" si="13413"/>
        <v>Technics Home Audio0</v>
      </c>
      <c r="G6897" s="193">
        <f t="shared" ref="G6897:M6897" si="13489">G$429</f>
        <v>0</v>
      </c>
      <c r="H6897" s="193">
        <f t="shared" si="13489"/>
        <v>0</v>
      </c>
      <c r="I6897" s="193">
        <f t="shared" si="13489"/>
        <v>0</v>
      </c>
      <c r="J6897" s="193">
        <f t="shared" si="13489"/>
        <v>0</v>
      </c>
      <c r="K6897" s="193">
        <f t="shared" si="13489"/>
        <v>0</v>
      </c>
      <c r="L6897" s="193">
        <f t="shared" si="13489"/>
        <v>0</v>
      </c>
      <c r="M6897" s="193">
        <f t="shared" si="13489"/>
        <v>0</v>
      </c>
      <c r="N6897" s="193" t="str">
        <f t="shared" si="13402"/>
        <v>Technics Home Audio</v>
      </c>
      <c r="AA6897" s="193">
        <f t="shared" si="13415"/>
        <v>0</v>
      </c>
      <c r="AB6897" s="193">
        <f t="shared" ref="AB6897" si="13490">AB$429</f>
        <v>0</v>
      </c>
    </row>
    <row r="6898" spans="1:28" s="188" customFormat="1" ht="17.399999999999999">
      <c r="A6898" s="193" t="str">
        <f t="shared" si="13410"/>
        <v>Technics Home Audio</v>
      </c>
      <c r="B6898" s="193" t="str">
        <f t="shared" si="13411"/>
        <v>0Technics Home Audio</v>
      </c>
      <c r="C6898" s="193" t="str">
        <f t="shared" si="13412"/>
        <v>Technics Home Audio0</v>
      </c>
      <c r="D6898" s="193"/>
      <c r="E6898" s="193"/>
      <c r="F6898" s="193" t="str">
        <f t="shared" si="13413"/>
        <v>Technics Home Audio0</v>
      </c>
      <c r="G6898" s="193">
        <f t="shared" ref="G6898:M6898" si="13491">G$430</f>
        <v>0</v>
      </c>
      <c r="H6898" s="193">
        <f t="shared" si="13491"/>
        <v>0</v>
      </c>
      <c r="I6898" s="193">
        <f t="shared" si="13491"/>
        <v>0</v>
      </c>
      <c r="J6898" s="193">
        <f t="shared" si="13491"/>
        <v>0</v>
      </c>
      <c r="K6898" s="193">
        <f t="shared" si="13491"/>
        <v>0</v>
      </c>
      <c r="L6898" s="193">
        <f t="shared" si="13491"/>
        <v>0</v>
      </c>
      <c r="M6898" s="193">
        <f t="shared" si="13491"/>
        <v>0</v>
      </c>
      <c r="N6898" s="193" t="str">
        <f t="shared" si="13402"/>
        <v>Technics Home Audio</v>
      </c>
      <c r="AA6898" s="193">
        <f t="shared" si="13415"/>
        <v>0</v>
      </c>
      <c r="AB6898" s="193">
        <f t="shared" ref="AB6898" si="13492">AB$430</f>
        <v>0</v>
      </c>
    </row>
    <row r="6899" spans="1:28" s="188" customFormat="1" ht="17.399999999999999">
      <c r="A6899" s="193" t="str">
        <f t="shared" si="13410"/>
        <v>Technics Home Audio</v>
      </c>
      <c r="B6899" s="193" t="str">
        <f t="shared" si="13411"/>
        <v>0Technics Home Audio</v>
      </c>
      <c r="C6899" s="193" t="str">
        <f t="shared" si="13412"/>
        <v>Technics Home Audio0</v>
      </c>
      <c r="D6899" s="193"/>
      <c r="E6899" s="193"/>
      <c r="F6899" s="193" t="str">
        <f t="shared" si="13413"/>
        <v>Technics Home Audio0</v>
      </c>
      <c r="G6899" s="193">
        <f t="shared" ref="G6899:M6899" si="13493">G$431</f>
        <v>0</v>
      </c>
      <c r="H6899" s="193">
        <f t="shared" si="13493"/>
        <v>0</v>
      </c>
      <c r="I6899" s="193">
        <f t="shared" si="13493"/>
        <v>0</v>
      </c>
      <c r="J6899" s="193">
        <f t="shared" si="13493"/>
        <v>0</v>
      </c>
      <c r="K6899" s="193">
        <f t="shared" si="13493"/>
        <v>0</v>
      </c>
      <c r="L6899" s="193">
        <f t="shared" si="13493"/>
        <v>0</v>
      </c>
      <c r="M6899" s="193">
        <f t="shared" si="13493"/>
        <v>0</v>
      </c>
      <c r="N6899" s="193" t="str">
        <f t="shared" si="13402"/>
        <v>Technics Home Audio</v>
      </c>
      <c r="AA6899" s="193">
        <f t="shared" si="13415"/>
        <v>0</v>
      </c>
      <c r="AB6899" s="193">
        <f t="shared" ref="AB6899" si="13494">AB$431</f>
        <v>0</v>
      </c>
    </row>
    <row r="6900" spans="1:28" s="188" customFormat="1" ht="17.399999999999999">
      <c r="A6900" s="193" t="str">
        <f t="shared" si="13410"/>
        <v>Technics Home Audio</v>
      </c>
      <c r="B6900" s="193" t="str">
        <f t="shared" si="13411"/>
        <v>0Technics Home Audio</v>
      </c>
      <c r="C6900" s="193" t="str">
        <f t="shared" si="13412"/>
        <v>Technics Home Audio0</v>
      </c>
      <c r="D6900" s="193"/>
      <c r="E6900" s="193"/>
      <c r="F6900" s="193" t="str">
        <f t="shared" si="13413"/>
        <v>Technics Home Audio0</v>
      </c>
      <c r="G6900" s="193">
        <f t="shared" ref="G6900:M6900" si="13495">G$432</f>
        <v>0</v>
      </c>
      <c r="H6900" s="193">
        <f t="shared" si="13495"/>
        <v>0</v>
      </c>
      <c r="I6900" s="193">
        <f t="shared" si="13495"/>
        <v>0</v>
      </c>
      <c r="J6900" s="193">
        <f t="shared" si="13495"/>
        <v>0</v>
      </c>
      <c r="K6900" s="193">
        <f t="shared" si="13495"/>
        <v>0</v>
      </c>
      <c r="L6900" s="193">
        <f t="shared" si="13495"/>
        <v>0</v>
      </c>
      <c r="M6900" s="193">
        <f t="shared" si="13495"/>
        <v>0</v>
      </c>
      <c r="N6900" s="193" t="str">
        <f t="shared" si="13402"/>
        <v>Technics Home Audio</v>
      </c>
      <c r="AA6900" s="193">
        <f t="shared" si="13415"/>
        <v>0</v>
      </c>
      <c r="AB6900" s="193">
        <f t="shared" ref="AB6900" si="13496">AB$432</f>
        <v>0</v>
      </c>
    </row>
    <row r="6901" spans="1:28" s="188" customFormat="1" ht="17.399999999999999">
      <c r="A6901" s="193" t="str">
        <f t="shared" si="13410"/>
        <v>Technics Home Audio</v>
      </c>
      <c r="B6901" s="193" t="str">
        <f t="shared" si="13411"/>
        <v>0Technics Home Audio</v>
      </c>
      <c r="C6901" s="193" t="str">
        <f t="shared" si="13412"/>
        <v>Technics Home Audio0</v>
      </c>
      <c r="D6901" s="193"/>
      <c r="E6901" s="193"/>
      <c r="F6901" s="193" t="str">
        <f t="shared" si="13413"/>
        <v>Technics Home Audio0</v>
      </c>
      <c r="G6901" s="193">
        <f t="shared" ref="G6901:M6901" si="13497">G$433</f>
        <v>0</v>
      </c>
      <c r="H6901" s="193">
        <f t="shared" si="13497"/>
        <v>0</v>
      </c>
      <c r="I6901" s="193">
        <f t="shared" si="13497"/>
        <v>0</v>
      </c>
      <c r="J6901" s="193">
        <f t="shared" si="13497"/>
        <v>0</v>
      </c>
      <c r="K6901" s="193">
        <f t="shared" si="13497"/>
        <v>0</v>
      </c>
      <c r="L6901" s="193">
        <f t="shared" si="13497"/>
        <v>0</v>
      </c>
      <c r="M6901" s="193">
        <f t="shared" si="13497"/>
        <v>0</v>
      </c>
      <c r="N6901" s="193" t="str">
        <f t="shared" si="13402"/>
        <v>Technics Home Audio</v>
      </c>
      <c r="AA6901" s="193">
        <f t="shared" si="13415"/>
        <v>0</v>
      </c>
      <c r="AB6901" s="193">
        <f t="shared" ref="AB6901" si="13498">AB$433</f>
        <v>0</v>
      </c>
    </row>
    <row r="6902" spans="1:28" s="188" customFormat="1" ht="17.399999999999999">
      <c r="A6902" s="193" t="str">
        <f t="shared" si="13410"/>
        <v>Technics Home Audio</v>
      </c>
      <c r="B6902" s="193" t="str">
        <f t="shared" si="13411"/>
        <v>0Technics Home Audio</v>
      </c>
      <c r="C6902" s="193" t="str">
        <f t="shared" si="13412"/>
        <v>Technics Home Audio0</v>
      </c>
      <c r="D6902" s="193"/>
      <c r="E6902" s="193"/>
      <c r="F6902" s="193" t="str">
        <f t="shared" si="13413"/>
        <v>Technics Home Audio0</v>
      </c>
      <c r="G6902" s="193">
        <f t="shared" ref="G6902:M6902" si="13499">G$434</f>
        <v>0</v>
      </c>
      <c r="H6902" s="193">
        <f t="shared" si="13499"/>
        <v>0</v>
      </c>
      <c r="I6902" s="193">
        <f t="shared" si="13499"/>
        <v>0</v>
      </c>
      <c r="J6902" s="193">
        <f t="shared" si="13499"/>
        <v>0</v>
      </c>
      <c r="K6902" s="193">
        <f t="shared" si="13499"/>
        <v>0</v>
      </c>
      <c r="L6902" s="193">
        <f t="shared" si="13499"/>
        <v>0</v>
      </c>
      <c r="M6902" s="193">
        <f t="shared" si="13499"/>
        <v>0</v>
      </c>
      <c r="N6902" s="193" t="str">
        <f t="shared" si="13402"/>
        <v>Technics Home Audio</v>
      </c>
      <c r="AA6902" s="193">
        <f t="shared" si="13415"/>
        <v>0</v>
      </c>
      <c r="AB6902" s="193">
        <f t="shared" ref="AB6902" si="13500">AB$434</f>
        <v>0</v>
      </c>
    </row>
    <row r="6903" spans="1:28" s="188" customFormat="1" ht="17.399999999999999">
      <c r="A6903" s="193" t="str">
        <f t="shared" si="13410"/>
        <v>Technics Home Audio</v>
      </c>
      <c r="B6903" s="193" t="str">
        <f t="shared" si="13411"/>
        <v>0Technics Home Audio</v>
      </c>
      <c r="C6903" s="193" t="str">
        <f t="shared" si="13412"/>
        <v>Technics Home Audio0</v>
      </c>
      <c r="D6903" s="193"/>
      <c r="E6903" s="193"/>
      <c r="F6903" s="193" t="str">
        <f t="shared" si="13413"/>
        <v>Technics Home Audio0</v>
      </c>
      <c r="G6903" s="193">
        <f t="shared" ref="G6903:M6903" si="13501">G$435</f>
        <v>0</v>
      </c>
      <c r="H6903" s="193">
        <f t="shared" si="13501"/>
        <v>0</v>
      </c>
      <c r="I6903" s="193">
        <f t="shared" si="13501"/>
        <v>0</v>
      </c>
      <c r="J6903" s="193">
        <f t="shared" si="13501"/>
        <v>0</v>
      </c>
      <c r="K6903" s="193">
        <f t="shared" si="13501"/>
        <v>0</v>
      </c>
      <c r="L6903" s="193">
        <f t="shared" si="13501"/>
        <v>0</v>
      </c>
      <c r="M6903" s="193">
        <f t="shared" si="13501"/>
        <v>0</v>
      </c>
      <c r="N6903" s="193" t="str">
        <f t="shared" si="13402"/>
        <v>Technics Home Audio</v>
      </c>
      <c r="AA6903" s="193">
        <f t="shared" si="13415"/>
        <v>0</v>
      </c>
      <c r="AB6903" s="193">
        <f t="shared" ref="AB6903" si="13502">AB$435</f>
        <v>0</v>
      </c>
    </row>
    <row r="6904" spans="1:28" s="188" customFormat="1" ht="17.399999999999999">
      <c r="A6904" s="193" t="str">
        <f t="shared" si="13410"/>
        <v>Technics Home Audio</v>
      </c>
      <c r="B6904" s="193" t="str">
        <f t="shared" si="13411"/>
        <v>0Technics Home Audio</v>
      </c>
      <c r="C6904" s="193" t="str">
        <f t="shared" si="13412"/>
        <v>Technics Home Audio0</v>
      </c>
      <c r="D6904" s="193"/>
      <c r="E6904" s="193"/>
      <c r="F6904" s="193" t="str">
        <f t="shared" si="13413"/>
        <v>Technics Home Audio0</v>
      </c>
      <c r="G6904" s="193">
        <f t="shared" ref="G6904:M6904" si="13503">G$436</f>
        <v>0</v>
      </c>
      <c r="H6904" s="193">
        <f t="shared" si="13503"/>
        <v>0</v>
      </c>
      <c r="I6904" s="193">
        <f t="shared" si="13503"/>
        <v>0</v>
      </c>
      <c r="J6904" s="193">
        <f t="shared" si="13503"/>
        <v>0</v>
      </c>
      <c r="K6904" s="193">
        <f t="shared" si="13503"/>
        <v>0</v>
      </c>
      <c r="L6904" s="193">
        <f t="shared" si="13503"/>
        <v>0</v>
      </c>
      <c r="M6904" s="193">
        <f t="shared" si="13503"/>
        <v>0</v>
      </c>
      <c r="N6904" s="193" t="str">
        <f t="shared" si="13402"/>
        <v>Technics Home Audio</v>
      </c>
      <c r="AA6904" s="193">
        <f t="shared" si="13415"/>
        <v>0</v>
      </c>
      <c r="AB6904" s="193">
        <f t="shared" ref="AB6904" si="13504">AB$436</f>
        <v>0</v>
      </c>
    </row>
    <row r="6905" spans="1:28" s="188" customFormat="1" ht="17.399999999999999">
      <c r="A6905" s="193" t="str">
        <f t="shared" si="13410"/>
        <v>Technics Home Audio</v>
      </c>
      <c r="B6905" s="193" t="str">
        <f t="shared" si="13411"/>
        <v>0Technics Home Audio</v>
      </c>
      <c r="C6905" s="193" t="str">
        <f t="shared" si="13412"/>
        <v>Technics Home Audio0</v>
      </c>
      <c r="D6905" s="193"/>
      <c r="E6905" s="193"/>
      <c r="F6905" s="193" t="str">
        <f t="shared" si="13413"/>
        <v>Technics Home Audio0</v>
      </c>
      <c r="G6905" s="193">
        <f t="shared" ref="G6905:M6905" si="13505">G$437</f>
        <v>0</v>
      </c>
      <c r="H6905" s="193">
        <f t="shared" si="13505"/>
        <v>0</v>
      </c>
      <c r="I6905" s="193">
        <f t="shared" si="13505"/>
        <v>0</v>
      </c>
      <c r="J6905" s="193">
        <f t="shared" si="13505"/>
        <v>0</v>
      </c>
      <c r="K6905" s="193">
        <f t="shared" si="13505"/>
        <v>0</v>
      </c>
      <c r="L6905" s="193">
        <f t="shared" si="13505"/>
        <v>0</v>
      </c>
      <c r="M6905" s="193">
        <f t="shared" si="13505"/>
        <v>0</v>
      </c>
      <c r="N6905" s="193" t="str">
        <f t="shared" si="13402"/>
        <v>Technics Home Audio</v>
      </c>
      <c r="AA6905" s="193">
        <f t="shared" si="13415"/>
        <v>0</v>
      </c>
      <c r="AB6905" s="193">
        <f t="shared" ref="AB6905" si="13506">AB$437</f>
        <v>0</v>
      </c>
    </row>
    <row r="6906" spans="1:28" s="188" customFormat="1" ht="17.399999999999999">
      <c r="A6906" s="193" t="str">
        <f>T$22</f>
        <v>Vacuums</v>
      </c>
      <c r="B6906" s="193" t="str">
        <f>CONCATENATE(I6906,A6906)</f>
        <v>AM760Vacuums</v>
      </c>
      <c r="C6906" s="193" t="str">
        <f>CONCATENATE(A6906,H6906)</f>
        <v>VacuumsRooney, Rick</v>
      </c>
      <c r="D6906" s="193"/>
      <c r="E6906" s="193"/>
      <c r="F6906" s="193" t="str">
        <f>CONCATENATE(A6906,G6906)</f>
        <v>VacuumsBusse, John</v>
      </c>
      <c r="G6906" s="193" t="str">
        <f t="shared" ref="G6906:M6906" si="13507">G$7</f>
        <v>Busse, John</v>
      </c>
      <c r="H6906" s="193" t="str">
        <f t="shared" si="13507"/>
        <v>Rooney, Rick</v>
      </c>
      <c r="I6906" s="193" t="str">
        <f t="shared" si="13507"/>
        <v>AM760</v>
      </c>
      <c r="J6906" s="193" t="str">
        <f t="shared" si="13507"/>
        <v>AMAZON.COM</v>
      </c>
      <c r="K6906" s="193" t="str">
        <f t="shared" si="13507"/>
        <v>Appliances, Beauty</v>
      </c>
      <c r="L6906" s="193">
        <f t="shared" si="13507"/>
        <v>0</v>
      </c>
      <c r="M6906" s="193">
        <f t="shared" si="13507"/>
        <v>0</v>
      </c>
      <c r="N6906" s="193" t="str">
        <f t="shared" si="13402"/>
        <v>Vacuums</v>
      </c>
      <c r="AA6906" s="193">
        <f>AT$22</f>
        <v>0</v>
      </c>
      <c r="AB6906" s="193" t="str">
        <f t="shared" ref="AB6906" si="13508">AB$7</f>
        <v>Rooney, Rick</v>
      </c>
    </row>
    <row r="6907" spans="1:28" s="188" customFormat="1" ht="17.399999999999999">
      <c r="A6907" s="193" t="str">
        <f t="shared" ref="A6907:A6970" si="13509">T$22</f>
        <v>Vacuums</v>
      </c>
      <c r="B6907" s="193" t="str">
        <f t="shared" ref="B6907:B6970" si="13510">CONCATENATE(I6907,A6907)</f>
        <v>AM761Vacuums</v>
      </c>
      <c r="C6907" s="193" t="str">
        <f t="shared" ref="C6907:C6970" si="13511">CONCATENATE(A6907,H6907)</f>
        <v>VacuumsRooney, Rick</v>
      </c>
      <c r="D6907" s="193"/>
      <c r="E6907" s="193"/>
      <c r="F6907" s="193" t="str">
        <f t="shared" ref="F6907:F6970" si="13512">CONCATENATE(A6907,G6907)</f>
        <v>VacuumsBusse, John</v>
      </c>
      <c r="G6907" s="193" t="str">
        <f t="shared" ref="G6907:M6907" si="13513">G$8</f>
        <v>Busse, John</v>
      </c>
      <c r="H6907" s="193" t="str">
        <f t="shared" si="13513"/>
        <v>Rooney, Rick</v>
      </c>
      <c r="I6907" s="193" t="str">
        <f t="shared" si="13513"/>
        <v>AM761</v>
      </c>
      <c r="J6907" s="193" t="str">
        <f t="shared" si="13513"/>
        <v>AMAZON.COM(DI)</v>
      </c>
      <c r="K6907" s="193" t="str">
        <f t="shared" si="13513"/>
        <v>Appliances, Beauty</v>
      </c>
      <c r="L6907" s="193">
        <f t="shared" si="13513"/>
        <v>0</v>
      </c>
      <c r="M6907" s="193">
        <f t="shared" si="13513"/>
        <v>0</v>
      </c>
      <c r="N6907" s="193" t="str">
        <f t="shared" si="13402"/>
        <v>Vacuums</v>
      </c>
      <c r="AA6907" s="193">
        <f t="shared" ref="AA6907:AA6970" si="13514">AT$22</f>
        <v>0</v>
      </c>
      <c r="AB6907" s="193" t="str">
        <f t="shared" ref="AB6907" si="13515">AB$8</f>
        <v>Rooney, Rick</v>
      </c>
    </row>
    <row r="6908" spans="1:28" s="188" customFormat="1" ht="17.399999999999999">
      <c r="A6908" s="193" t="str">
        <f t="shared" si="13509"/>
        <v>Vacuums</v>
      </c>
      <c r="B6908" s="193" t="str">
        <f t="shared" si="13510"/>
        <v>Vacuums</v>
      </c>
      <c r="C6908" s="193" t="str">
        <f t="shared" si="13511"/>
        <v>Vacuums</v>
      </c>
      <c r="D6908" s="193"/>
      <c r="E6908" s="193"/>
      <c r="F6908" s="193" t="str">
        <f t="shared" si="13512"/>
        <v>Vacuums</v>
      </c>
      <c r="G6908" s="193"/>
      <c r="H6908" s="193"/>
      <c r="I6908" s="193"/>
      <c r="J6908" s="193"/>
      <c r="K6908" s="193" t="str">
        <f t="shared" ref="K6908:M6908" si="13516">K$9</f>
        <v>IMG, DVD, AUD, Tech, TV</v>
      </c>
      <c r="L6908" s="193">
        <f t="shared" si="13516"/>
        <v>0</v>
      </c>
      <c r="M6908" s="193">
        <f t="shared" si="13516"/>
        <v>0</v>
      </c>
      <c r="N6908" s="193" t="str">
        <f t="shared" si="13402"/>
        <v>Vacuums</v>
      </c>
      <c r="AA6908" s="193">
        <f t="shared" si="13514"/>
        <v>0</v>
      </c>
      <c r="AB6908" s="193" t="str">
        <f t="shared" ref="AB6908" si="13517">AB$9</f>
        <v>Busse, John</v>
      </c>
    </row>
    <row r="6909" spans="1:28" s="188" customFormat="1" ht="17.399999999999999">
      <c r="A6909" s="193" t="str">
        <f t="shared" si="13509"/>
        <v>Vacuums</v>
      </c>
      <c r="B6909" s="193" t="str">
        <f t="shared" si="13510"/>
        <v>Vacuums</v>
      </c>
      <c r="C6909" s="193" t="str">
        <f t="shared" si="13511"/>
        <v>Vacuums</v>
      </c>
      <c r="D6909" s="193"/>
      <c r="E6909" s="193"/>
      <c r="F6909" s="193" t="str">
        <f t="shared" si="13512"/>
        <v>Vacuums</v>
      </c>
      <c r="G6909" s="193"/>
      <c r="H6909" s="193"/>
      <c r="I6909" s="193"/>
      <c r="J6909" s="193"/>
      <c r="K6909" s="193" t="str">
        <f t="shared" ref="K6909:M6909" si="13518">K$10</f>
        <v>IMG, DVD, AUD, Tech, TV</v>
      </c>
      <c r="L6909" s="193">
        <f t="shared" si="13518"/>
        <v>0</v>
      </c>
      <c r="M6909" s="193">
        <f t="shared" si="13518"/>
        <v>0</v>
      </c>
      <c r="N6909" s="193" t="str">
        <f t="shared" si="13402"/>
        <v>Vacuums</v>
      </c>
      <c r="AA6909" s="193">
        <f t="shared" si="13514"/>
        <v>0</v>
      </c>
      <c r="AB6909" s="193" t="str">
        <f t="shared" ref="AB6909" si="13519">AB$10</f>
        <v>Busse, John</v>
      </c>
    </row>
    <row r="6910" spans="1:28" s="188" customFormat="1" ht="17.399999999999999">
      <c r="A6910" s="193" t="str">
        <f t="shared" si="13509"/>
        <v>Vacuums</v>
      </c>
      <c r="B6910" s="193" t="str">
        <f t="shared" si="13510"/>
        <v>Vacuums</v>
      </c>
      <c r="C6910" s="193" t="str">
        <f t="shared" si="13511"/>
        <v>Vacuums</v>
      </c>
      <c r="D6910" s="193"/>
      <c r="E6910" s="193"/>
      <c r="F6910" s="193" t="str">
        <f t="shared" si="13512"/>
        <v>VacuumsBusse, John</v>
      </c>
      <c r="G6910" s="193" t="str">
        <f>G$11</f>
        <v>Busse, John</v>
      </c>
      <c r="H6910" s="193"/>
      <c r="I6910" s="193"/>
      <c r="J6910" s="193"/>
      <c r="K6910" s="193" t="str">
        <f>K$11</f>
        <v>Comm, HNS and Headphones</v>
      </c>
      <c r="L6910" s="193">
        <f>L$11</f>
        <v>0</v>
      </c>
      <c r="M6910" s="193">
        <f>M$11</f>
        <v>0</v>
      </c>
      <c r="N6910" s="193" t="str">
        <f t="shared" si="13402"/>
        <v>Vacuums</v>
      </c>
      <c r="AA6910" s="193">
        <f t="shared" si="13514"/>
        <v>0</v>
      </c>
      <c r="AB6910" s="193"/>
    </row>
    <row r="6911" spans="1:28" s="188" customFormat="1" ht="17.399999999999999">
      <c r="A6911" s="193" t="str">
        <f t="shared" si="13509"/>
        <v>Vacuums</v>
      </c>
      <c r="B6911" s="193" t="str">
        <f t="shared" si="13510"/>
        <v>Vacuums</v>
      </c>
      <c r="C6911" s="193" t="str">
        <f t="shared" si="13511"/>
        <v>Vacuums</v>
      </c>
      <c r="D6911" s="193"/>
      <c r="E6911" s="193"/>
      <c r="F6911" s="193" t="str">
        <f t="shared" si="13512"/>
        <v>VacuumsBusse, John</v>
      </c>
      <c r="G6911" s="193" t="str">
        <f>G$12</f>
        <v>Busse, John</v>
      </c>
      <c r="H6911" s="193"/>
      <c r="I6911" s="193"/>
      <c r="J6911" s="193"/>
      <c r="K6911" s="193" t="str">
        <f>K$12</f>
        <v>Comm, HNS and Headphones</v>
      </c>
      <c r="L6911" s="193">
        <f>L$12</f>
        <v>0</v>
      </c>
      <c r="M6911" s="193">
        <f>M$12</f>
        <v>0</v>
      </c>
      <c r="N6911" s="193" t="str">
        <f t="shared" si="13402"/>
        <v>Vacuums</v>
      </c>
      <c r="AA6911" s="193">
        <f t="shared" si="13514"/>
        <v>0</v>
      </c>
      <c r="AB6911" s="193"/>
    </row>
    <row r="6912" spans="1:28" s="188" customFormat="1" ht="17.399999999999999">
      <c r="A6912" s="193" t="str">
        <f t="shared" si="13509"/>
        <v>Vacuums</v>
      </c>
      <c r="B6912" s="193" t="str">
        <f t="shared" si="13510"/>
        <v>0Vacuums</v>
      </c>
      <c r="C6912" s="193" t="str">
        <f t="shared" si="13511"/>
        <v>Vacuums0</v>
      </c>
      <c r="D6912" s="193"/>
      <c r="E6912" s="193"/>
      <c r="F6912" s="193" t="str">
        <f t="shared" si="13512"/>
        <v>Vacuums0</v>
      </c>
      <c r="G6912" s="193">
        <f t="shared" ref="G6912:M6912" si="13520">G$13</f>
        <v>0</v>
      </c>
      <c r="H6912" s="193">
        <f t="shared" si="13520"/>
        <v>0</v>
      </c>
      <c r="I6912" s="193">
        <f t="shared" si="13520"/>
        <v>0</v>
      </c>
      <c r="J6912" s="193">
        <f t="shared" si="13520"/>
        <v>0</v>
      </c>
      <c r="K6912" s="193">
        <f t="shared" si="13520"/>
        <v>0</v>
      </c>
      <c r="L6912" s="193">
        <f t="shared" si="13520"/>
        <v>0</v>
      </c>
      <c r="M6912" s="193">
        <f t="shared" si="13520"/>
        <v>0</v>
      </c>
      <c r="N6912" s="193" t="str">
        <f t="shared" si="13402"/>
        <v>Vacuums</v>
      </c>
      <c r="AA6912" s="193">
        <f t="shared" si="13514"/>
        <v>0</v>
      </c>
      <c r="AB6912" s="193">
        <f t="shared" ref="AB6912" si="13521">AB$13</f>
        <v>0</v>
      </c>
    </row>
    <row r="6913" spans="1:28" s="188" customFormat="1" ht="17.399999999999999">
      <c r="A6913" s="193" t="str">
        <f t="shared" si="13509"/>
        <v>Vacuums</v>
      </c>
      <c r="B6913" s="193" t="str">
        <f t="shared" si="13510"/>
        <v>0Vacuums</v>
      </c>
      <c r="C6913" s="193" t="str">
        <f t="shared" si="13511"/>
        <v>Vacuums0</v>
      </c>
      <c r="D6913" s="193"/>
      <c r="E6913" s="193"/>
      <c r="F6913" s="193" t="str">
        <f t="shared" si="13512"/>
        <v>Vacuums0</v>
      </c>
      <c r="G6913" s="193">
        <f t="shared" ref="G6913:M6913" si="13522">G$14</f>
        <v>0</v>
      </c>
      <c r="H6913" s="193">
        <f t="shared" si="13522"/>
        <v>0</v>
      </c>
      <c r="I6913" s="193">
        <f t="shared" si="13522"/>
        <v>0</v>
      </c>
      <c r="J6913" s="193">
        <f t="shared" si="13522"/>
        <v>0</v>
      </c>
      <c r="K6913" s="193">
        <f t="shared" si="13522"/>
        <v>0</v>
      </c>
      <c r="L6913" s="193">
        <f t="shared" si="13522"/>
        <v>0</v>
      </c>
      <c r="M6913" s="193">
        <f t="shared" si="13522"/>
        <v>0</v>
      </c>
      <c r="N6913" s="193" t="str">
        <f t="shared" si="13402"/>
        <v>Vacuums</v>
      </c>
      <c r="AA6913" s="193">
        <f t="shared" si="13514"/>
        <v>0</v>
      </c>
      <c r="AB6913" s="193">
        <f t="shared" ref="AB6913" si="13523">AB$14</f>
        <v>0</v>
      </c>
    </row>
    <row r="6914" spans="1:28" s="188" customFormat="1" ht="17.399999999999999">
      <c r="A6914" s="193" t="str">
        <f t="shared" si="13509"/>
        <v>Vacuums</v>
      </c>
      <c r="B6914" s="193" t="str">
        <f t="shared" si="13510"/>
        <v>BE121Vacuums</v>
      </c>
      <c r="C6914" s="193" t="str">
        <f t="shared" si="13511"/>
        <v>VacuumsHardwick, Tonya</v>
      </c>
      <c r="D6914" s="193"/>
      <c r="E6914" s="193"/>
      <c r="F6914" s="193" t="str">
        <f t="shared" si="13512"/>
        <v>VacuumsMonaco, Nick</v>
      </c>
      <c r="G6914" s="193" t="str">
        <f t="shared" ref="G6914:M6914" si="13524">G$15</f>
        <v>Monaco, Nick</v>
      </c>
      <c r="H6914" s="193" t="str">
        <f t="shared" si="13524"/>
        <v>Hardwick, Tonya</v>
      </c>
      <c r="I6914" s="193" t="str">
        <f t="shared" si="13524"/>
        <v>BE121</v>
      </c>
      <c r="J6914" s="193" t="str">
        <f t="shared" si="13524"/>
        <v>BEST BUY</v>
      </c>
      <c r="K6914" s="193" t="str">
        <f t="shared" si="13524"/>
        <v>all</v>
      </c>
      <c r="L6914" s="193">
        <f t="shared" si="13524"/>
        <v>0</v>
      </c>
      <c r="M6914" s="193">
        <f t="shared" si="13524"/>
        <v>0</v>
      </c>
      <c r="N6914" s="193" t="str">
        <f t="shared" si="13402"/>
        <v>Vacuums</v>
      </c>
      <c r="AA6914" s="193">
        <f t="shared" si="13514"/>
        <v>0</v>
      </c>
      <c r="AB6914" s="193" t="str">
        <f t="shared" ref="AB6914" si="13525">AB$15</f>
        <v>Hardwick, Tonya</v>
      </c>
    </row>
    <row r="6915" spans="1:28" s="188" customFormat="1" ht="17.399999999999999">
      <c r="A6915" s="193" t="str">
        <f t="shared" si="13509"/>
        <v>Vacuums</v>
      </c>
      <c r="B6915" s="193" t="str">
        <f t="shared" si="13510"/>
        <v>BE500Vacuums</v>
      </c>
      <c r="C6915" s="193" t="str">
        <f t="shared" si="13511"/>
        <v>VacuumsHardwick, Tonya</v>
      </c>
      <c r="D6915" s="193"/>
      <c r="E6915" s="193"/>
      <c r="F6915" s="193" t="str">
        <f t="shared" si="13512"/>
        <v>VacuumsMonaco, Nick</v>
      </c>
      <c r="G6915" s="193" t="str">
        <f t="shared" ref="G6915:M6915" si="13526">G$16</f>
        <v>Monaco, Nick</v>
      </c>
      <c r="H6915" s="193" t="str">
        <f t="shared" si="13526"/>
        <v>Hardwick, Tonya</v>
      </c>
      <c r="I6915" s="193" t="str">
        <f t="shared" si="13526"/>
        <v>BE500</v>
      </c>
      <c r="J6915" s="193" t="str">
        <f t="shared" si="13526"/>
        <v>BEST BUY PUR. LLC (VDF)</v>
      </c>
      <c r="K6915" s="193" t="str">
        <f t="shared" si="13526"/>
        <v>all</v>
      </c>
      <c r="L6915" s="193">
        <f t="shared" si="13526"/>
        <v>0</v>
      </c>
      <c r="M6915" s="193">
        <f t="shared" si="13526"/>
        <v>0</v>
      </c>
      <c r="N6915" s="193" t="str">
        <f t="shared" si="13402"/>
        <v>Vacuums</v>
      </c>
      <c r="AA6915" s="193">
        <f t="shared" si="13514"/>
        <v>0</v>
      </c>
      <c r="AB6915" s="193" t="str">
        <f t="shared" ref="AB6915" si="13527">AB$16</f>
        <v>Hardwick, Tonya</v>
      </c>
    </row>
    <row r="6916" spans="1:28" s="188" customFormat="1" ht="17.399999999999999">
      <c r="A6916" s="193" t="str">
        <f t="shared" si="13509"/>
        <v>Vacuums</v>
      </c>
      <c r="B6916" s="193" t="str">
        <f t="shared" si="13510"/>
        <v>MA040Vacuums</v>
      </c>
      <c r="C6916" s="193" t="str">
        <f t="shared" si="13511"/>
        <v>VacuumsHardwick, Tonya</v>
      </c>
      <c r="D6916" s="193"/>
      <c r="E6916" s="193"/>
      <c r="F6916" s="193" t="str">
        <f t="shared" si="13512"/>
        <v>VacuumsMonaco, Nick</v>
      </c>
      <c r="G6916" s="193" t="str">
        <f t="shared" ref="G6916:M6916" si="13528">G$17</f>
        <v>Monaco, Nick</v>
      </c>
      <c r="H6916" s="193" t="str">
        <f t="shared" si="13528"/>
        <v>Hardwick, Tonya</v>
      </c>
      <c r="I6916" s="193" t="str">
        <f t="shared" si="13528"/>
        <v>MA040</v>
      </c>
      <c r="J6916" s="193" t="str">
        <f t="shared" si="13528"/>
        <v>MAGNOLIA HOME THEATER</v>
      </c>
      <c r="K6916" s="193" t="str">
        <f t="shared" si="13528"/>
        <v>all</v>
      </c>
      <c r="L6916" s="193">
        <f t="shared" si="13528"/>
        <v>0</v>
      </c>
      <c r="M6916" s="193">
        <f t="shared" si="13528"/>
        <v>0</v>
      </c>
      <c r="N6916" s="193" t="str">
        <f t="shared" si="13402"/>
        <v>Vacuums</v>
      </c>
      <c r="AA6916" s="193">
        <f t="shared" si="13514"/>
        <v>0</v>
      </c>
      <c r="AB6916" s="193" t="str">
        <f t="shared" ref="AB6916" si="13529">AB$17</f>
        <v>Hardwick, Tonya</v>
      </c>
    </row>
    <row r="6917" spans="1:28" s="188" customFormat="1" ht="17.399999999999999">
      <c r="A6917" s="193" t="str">
        <f t="shared" si="13509"/>
        <v>Vacuums</v>
      </c>
      <c r="B6917" s="193" t="str">
        <f t="shared" si="13510"/>
        <v>MA043Vacuums</v>
      </c>
      <c r="C6917" s="193" t="str">
        <f t="shared" si="13511"/>
        <v>VacuumsHardwick, Tonya</v>
      </c>
      <c r="D6917" s="193"/>
      <c r="E6917" s="193"/>
      <c r="F6917" s="193" t="str">
        <f t="shared" si="13512"/>
        <v>VacuumsMonaco, Nick</v>
      </c>
      <c r="G6917" s="193" t="str">
        <f t="shared" ref="G6917:M6917" si="13530">G$18</f>
        <v>Monaco, Nick</v>
      </c>
      <c r="H6917" s="193" t="str">
        <f t="shared" si="13530"/>
        <v>Hardwick, Tonya</v>
      </c>
      <c r="I6917" s="193" t="str">
        <f t="shared" si="13530"/>
        <v>MA043</v>
      </c>
      <c r="J6917" s="193" t="str">
        <f t="shared" si="13530"/>
        <v>MAGNOLIA AUDIO VIDEO</v>
      </c>
      <c r="K6917" s="193" t="str">
        <f t="shared" si="13530"/>
        <v>all</v>
      </c>
      <c r="L6917" s="193">
        <f t="shared" si="13530"/>
        <v>0</v>
      </c>
      <c r="M6917" s="193">
        <f t="shared" si="13530"/>
        <v>0</v>
      </c>
      <c r="N6917" s="193" t="str">
        <f t="shared" si="13402"/>
        <v>Vacuums</v>
      </c>
      <c r="AA6917" s="193">
        <f t="shared" si="13514"/>
        <v>0</v>
      </c>
      <c r="AB6917" s="193" t="str">
        <f t="shared" ref="AB6917" si="13531">AB$18</f>
        <v>Hardwick, Tonya</v>
      </c>
    </row>
    <row r="6918" spans="1:28" s="188" customFormat="1" ht="17.399999999999999">
      <c r="A6918" s="193" t="str">
        <f t="shared" si="13509"/>
        <v>Vacuums</v>
      </c>
      <c r="B6918" s="193" t="str">
        <f t="shared" si="13510"/>
        <v>0Vacuums</v>
      </c>
      <c r="C6918" s="193" t="str">
        <f t="shared" si="13511"/>
        <v>Vacuums0</v>
      </c>
      <c r="D6918" s="193"/>
      <c r="E6918" s="193"/>
      <c r="F6918" s="193" t="str">
        <f t="shared" si="13512"/>
        <v>Vacuums0</v>
      </c>
      <c r="G6918" s="193">
        <f t="shared" ref="G6918:M6918" si="13532">G$19</f>
        <v>0</v>
      </c>
      <c r="H6918" s="193">
        <f t="shared" si="13532"/>
        <v>0</v>
      </c>
      <c r="I6918" s="193">
        <f t="shared" si="13532"/>
        <v>0</v>
      </c>
      <c r="J6918" s="193">
        <f t="shared" si="13532"/>
        <v>0</v>
      </c>
      <c r="K6918" s="193">
        <f t="shared" si="13532"/>
        <v>0</v>
      </c>
      <c r="L6918" s="193">
        <f t="shared" si="13532"/>
        <v>0</v>
      </c>
      <c r="M6918" s="193">
        <f t="shared" si="13532"/>
        <v>0</v>
      </c>
      <c r="N6918" s="193" t="str">
        <f t="shared" si="13402"/>
        <v>Vacuums</v>
      </c>
      <c r="AA6918" s="193">
        <f t="shared" si="13514"/>
        <v>0</v>
      </c>
      <c r="AB6918" s="193">
        <f t="shared" ref="AB6918" si="13533">AB$19</f>
        <v>0</v>
      </c>
    </row>
    <row r="6919" spans="1:28" s="188" customFormat="1" ht="17.399999999999999">
      <c r="A6919" s="193" t="str">
        <f t="shared" si="13509"/>
        <v>Vacuums</v>
      </c>
      <c r="B6919" s="193" t="str">
        <f t="shared" si="13510"/>
        <v>BJ005Vacuums</v>
      </c>
      <c r="C6919" s="193" t="str">
        <f t="shared" si="13511"/>
        <v>VacuumsLyons, Brad</v>
      </c>
      <c r="D6919" s="193"/>
      <c r="E6919" s="193"/>
      <c r="F6919" s="193" t="str">
        <f t="shared" si="13512"/>
        <v>VacuumsMonaco, Nick</v>
      </c>
      <c r="G6919" s="193" t="str">
        <f t="shared" ref="G6919:M6919" si="13534">G$20</f>
        <v>Monaco, Nick</v>
      </c>
      <c r="H6919" s="193" t="str">
        <f t="shared" si="13534"/>
        <v>Lyons, Brad</v>
      </c>
      <c r="I6919" s="193" t="str">
        <f t="shared" si="13534"/>
        <v>BJ005</v>
      </c>
      <c r="J6919" s="193" t="str">
        <f t="shared" si="13534"/>
        <v>BJ'S WHOLESALE</v>
      </c>
      <c r="K6919" s="193" t="str">
        <f t="shared" si="13534"/>
        <v>all</v>
      </c>
      <c r="L6919" s="193">
        <f t="shared" si="13534"/>
        <v>0</v>
      </c>
      <c r="M6919" s="193">
        <f t="shared" si="13534"/>
        <v>0</v>
      </c>
      <c r="N6919" s="193" t="str">
        <f t="shared" si="13402"/>
        <v>Vacuums</v>
      </c>
      <c r="AA6919" s="193">
        <f t="shared" si="13514"/>
        <v>0</v>
      </c>
      <c r="AB6919" s="193" t="str">
        <f t="shared" ref="AB6919" si="13535">AB$20</f>
        <v>Lyons, Brad</v>
      </c>
    </row>
    <row r="6920" spans="1:28" s="188" customFormat="1" ht="17.399999999999999">
      <c r="A6920" s="193" t="str">
        <f t="shared" si="13509"/>
        <v>Vacuums</v>
      </c>
      <c r="B6920" s="193" t="str">
        <f t="shared" si="13510"/>
        <v>HA052Vacuums</v>
      </c>
      <c r="C6920" s="193" t="str">
        <f t="shared" si="13511"/>
        <v>VacuumsLyons, Brad</v>
      </c>
      <c r="D6920" s="193"/>
      <c r="E6920" s="193"/>
      <c r="F6920" s="193" t="str">
        <f t="shared" si="13512"/>
        <v>VacuumsMonaco, Nick</v>
      </c>
      <c r="G6920" s="193" t="str">
        <f t="shared" ref="G6920:M6920" si="13536">G$21</f>
        <v>Monaco, Nick</v>
      </c>
      <c r="H6920" s="193" t="str">
        <f t="shared" si="13536"/>
        <v>Lyons, Brad</v>
      </c>
      <c r="I6920" s="193" t="str">
        <f t="shared" si="13536"/>
        <v>HA052</v>
      </c>
      <c r="J6920" s="193" t="str">
        <f t="shared" si="13536"/>
        <v>HARRIS COMMUNICATIONS</v>
      </c>
      <c r="K6920" s="193" t="str">
        <f t="shared" si="13536"/>
        <v>all</v>
      </c>
      <c r="L6920" s="193">
        <f t="shared" si="13536"/>
        <v>0</v>
      </c>
      <c r="M6920" s="193">
        <f t="shared" si="13536"/>
        <v>0</v>
      </c>
      <c r="N6920" s="193" t="str">
        <f t="shared" ref="N6920:N6983" si="13537">A6920</f>
        <v>Vacuums</v>
      </c>
      <c r="AA6920" s="193">
        <f t="shared" si="13514"/>
        <v>0</v>
      </c>
      <c r="AB6920" s="193" t="str">
        <f t="shared" ref="AB6920" si="13538">AB$21</f>
        <v>Lyons, Brad</v>
      </c>
    </row>
    <row r="6921" spans="1:28" s="188" customFormat="1" ht="17.399999999999999">
      <c r="A6921" s="193" t="str">
        <f t="shared" si="13509"/>
        <v>Vacuums</v>
      </c>
      <c r="B6921" s="193" t="str">
        <f t="shared" si="13510"/>
        <v>OF020Vacuums</v>
      </c>
      <c r="C6921" s="193" t="str">
        <f t="shared" si="13511"/>
        <v>VacuumsLyons, Brad</v>
      </c>
      <c r="D6921" s="193"/>
      <c r="E6921" s="193"/>
      <c r="F6921" s="193" t="str">
        <f t="shared" si="13512"/>
        <v>VacuumsMonaco, Nick</v>
      </c>
      <c r="G6921" s="193" t="str">
        <f t="shared" ref="G6921:M6921" si="13539">G$22</f>
        <v>Monaco, Nick</v>
      </c>
      <c r="H6921" s="193" t="str">
        <f t="shared" si="13539"/>
        <v>Lyons, Brad</v>
      </c>
      <c r="I6921" s="193" t="str">
        <f t="shared" si="13539"/>
        <v>OF020</v>
      </c>
      <c r="J6921" s="193" t="str">
        <f t="shared" si="13539"/>
        <v>OFFICE DEPOT INC.</v>
      </c>
      <c r="K6921" s="193" t="str">
        <f t="shared" si="13539"/>
        <v>all</v>
      </c>
      <c r="L6921" s="193">
        <f t="shared" si="13539"/>
        <v>0</v>
      </c>
      <c r="M6921" s="193">
        <f t="shared" si="13539"/>
        <v>0</v>
      </c>
      <c r="N6921" s="193" t="str">
        <f t="shared" si="13537"/>
        <v>Vacuums</v>
      </c>
      <c r="AA6921" s="193">
        <f t="shared" si="13514"/>
        <v>0</v>
      </c>
      <c r="AB6921" s="193" t="str">
        <f t="shared" ref="AB6921" si="13540">AB$22</f>
        <v>Lyons, Brad</v>
      </c>
    </row>
    <row r="6922" spans="1:28" s="188" customFormat="1" ht="17.399999999999999">
      <c r="A6922" s="193" t="str">
        <f t="shared" si="13509"/>
        <v>Vacuums</v>
      </c>
      <c r="B6922" s="193" t="str">
        <f t="shared" si="13510"/>
        <v>ST455Vacuums</v>
      </c>
      <c r="C6922" s="193" t="str">
        <f t="shared" si="13511"/>
        <v>VacuumsLyons, Brad</v>
      </c>
      <c r="D6922" s="193"/>
      <c r="E6922" s="193"/>
      <c r="F6922" s="193" t="str">
        <f t="shared" si="13512"/>
        <v>VacuumsMonaco, Nick</v>
      </c>
      <c r="G6922" s="193" t="str">
        <f t="shared" ref="G6922:M6922" si="13541">G$23</f>
        <v>Monaco, Nick</v>
      </c>
      <c r="H6922" s="193" t="str">
        <f t="shared" si="13541"/>
        <v>Lyons, Brad</v>
      </c>
      <c r="I6922" s="193" t="str">
        <f t="shared" si="13541"/>
        <v>ST455</v>
      </c>
      <c r="J6922" s="193" t="str">
        <f t="shared" si="13541"/>
        <v>QUILL CORPORATION/ST</v>
      </c>
      <c r="K6922" s="193" t="str">
        <f t="shared" si="13541"/>
        <v>all</v>
      </c>
      <c r="L6922" s="193">
        <f t="shared" si="13541"/>
        <v>0</v>
      </c>
      <c r="M6922" s="193">
        <f t="shared" si="13541"/>
        <v>0</v>
      </c>
      <c r="N6922" s="193" t="str">
        <f t="shared" si="13537"/>
        <v>Vacuums</v>
      </c>
      <c r="AA6922" s="193">
        <f t="shared" si="13514"/>
        <v>0</v>
      </c>
      <c r="AB6922" s="193" t="str">
        <f t="shared" ref="AB6922" si="13542">AB$23</f>
        <v>Lyons, Brad</v>
      </c>
    </row>
    <row r="6923" spans="1:28" s="188" customFormat="1" ht="17.399999999999999">
      <c r="A6923" s="193" t="str">
        <f t="shared" si="13509"/>
        <v>Vacuums</v>
      </c>
      <c r="B6923" s="193" t="str">
        <f t="shared" si="13510"/>
        <v>TE779Vacuums</v>
      </c>
      <c r="C6923" s="193" t="str">
        <f t="shared" si="13511"/>
        <v>VacuumsLyons, Brad</v>
      </c>
      <c r="D6923" s="193"/>
      <c r="E6923" s="193"/>
      <c r="F6923" s="193" t="str">
        <f t="shared" si="13512"/>
        <v>VacuumsMonaco, Nick</v>
      </c>
      <c r="G6923" s="193" t="str">
        <f t="shared" ref="G6923:M6923" si="13543">G$24</f>
        <v>Monaco, Nick</v>
      </c>
      <c r="H6923" s="193" t="str">
        <f t="shared" si="13543"/>
        <v>Lyons, Brad</v>
      </c>
      <c r="I6923" s="193" t="str">
        <f t="shared" si="13543"/>
        <v>TE779</v>
      </c>
      <c r="J6923" s="193" t="str">
        <f t="shared" si="13543"/>
        <v>TELTEX INC</v>
      </c>
      <c r="K6923" s="193" t="str">
        <f t="shared" si="13543"/>
        <v>all</v>
      </c>
      <c r="L6923" s="193">
        <f t="shared" si="13543"/>
        <v>0</v>
      </c>
      <c r="M6923" s="193">
        <f t="shared" si="13543"/>
        <v>0</v>
      </c>
      <c r="N6923" s="193" t="str">
        <f t="shared" si="13537"/>
        <v>Vacuums</v>
      </c>
      <c r="AA6923" s="193">
        <f t="shared" si="13514"/>
        <v>0</v>
      </c>
      <c r="AB6923" s="193" t="str">
        <f t="shared" ref="AB6923" si="13544">AB$24</f>
        <v>Lyons, Brad</v>
      </c>
    </row>
    <row r="6924" spans="1:28" s="188" customFormat="1" ht="17.399999999999999">
      <c r="A6924" s="193" t="str">
        <f t="shared" si="13509"/>
        <v>Vacuums</v>
      </c>
      <c r="B6924" s="193" t="str">
        <f t="shared" si="13510"/>
        <v>0Vacuums</v>
      </c>
      <c r="C6924" s="193" t="str">
        <f t="shared" si="13511"/>
        <v>VacuumsLyons, Brad</v>
      </c>
      <c r="D6924" s="193"/>
      <c r="E6924" s="193"/>
      <c r="F6924" s="193" t="str">
        <f t="shared" si="13512"/>
        <v>VacuumsMonaco, Nick</v>
      </c>
      <c r="G6924" s="193" t="str">
        <f t="shared" ref="G6924:M6924" si="13545">G$25</f>
        <v>Monaco, Nick</v>
      </c>
      <c r="H6924" s="193" t="str">
        <f t="shared" si="13545"/>
        <v>Lyons, Brad</v>
      </c>
      <c r="I6924" s="193">
        <f t="shared" si="13545"/>
        <v>0</v>
      </c>
      <c r="J6924" s="193" t="str">
        <f t="shared" si="13545"/>
        <v>MENARDS</v>
      </c>
      <c r="K6924" s="193" t="str">
        <f t="shared" si="13545"/>
        <v>all</v>
      </c>
      <c r="L6924" s="193">
        <f t="shared" si="13545"/>
        <v>0</v>
      </c>
      <c r="M6924" s="193">
        <f t="shared" si="13545"/>
        <v>0</v>
      </c>
      <c r="N6924" s="193" t="str">
        <f t="shared" si="13537"/>
        <v>Vacuums</v>
      </c>
      <c r="AA6924" s="193">
        <f t="shared" si="13514"/>
        <v>0</v>
      </c>
      <c r="AB6924" s="193" t="str">
        <f t="shared" ref="AB6924" si="13546">AB$25</f>
        <v>Lyons, Brad</v>
      </c>
    </row>
    <row r="6925" spans="1:28" s="188" customFormat="1" ht="17.399999999999999">
      <c r="A6925" s="193" t="str">
        <f t="shared" si="13509"/>
        <v>Vacuums</v>
      </c>
      <c r="B6925" s="193" t="str">
        <f t="shared" si="13510"/>
        <v>0Vacuums</v>
      </c>
      <c r="C6925" s="193" t="str">
        <f t="shared" si="13511"/>
        <v>Vacuums0</v>
      </c>
      <c r="D6925" s="193"/>
      <c r="E6925" s="193"/>
      <c r="F6925" s="193" t="str">
        <f t="shared" si="13512"/>
        <v>Vacuums0</v>
      </c>
      <c r="G6925" s="193">
        <f t="shared" ref="G6925:M6925" si="13547">G$26</f>
        <v>0</v>
      </c>
      <c r="H6925" s="193">
        <f t="shared" si="13547"/>
        <v>0</v>
      </c>
      <c r="I6925" s="193">
        <f t="shared" si="13547"/>
        <v>0</v>
      </c>
      <c r="J6925" s="193">
        <f t="shared" si="13547"/>
        <v>0</v>
      </c>
      <c r="K6925" s="193">
        <f t="shared" si="13547"/>
        <v>0</v>
      </c>
      <c r="L6925" s="193">
        <f t="shared" si="13547"/>
        <v>0</v>
      </c>
      <c r="M6925" s="193">
        <f t="shared" si="13547"/>
        <v>0</v>
      </c>
      <c r="N6925" s="193" t="str">
        <f t="shared" si="13537"/>
        <v>Vacuums</v>
      </c>
      <c r="AA6925" s="193">
        <f t="shared" si="13514"/>
        <v>0</v>
      </c>
      <c r="AB6925" s="193">
        <f t="shared" ref="AB6925" si="13548">AB$26</f>
        <v>0</v>
      </c>
    </row>
    <row r="6926" spans="1:28" s="188" customFormat="1" ht="17.399999999999999">
      <c r="A6926" s="193" t="str">
        <f t="shared" si="13509"/>
        <v>Vacuums</v>
      </c>
      <c r="B6926" s="193" t="str">
        <f t="shared" si="13510"/>
        <v>0Vacuums</v>
      </c>
      <c r="C6926" s="193" t="str">
        <f t="shared" si="13511"/>
        <v>Vacuums0</v>
      </c>
      <c r="D6926" s="193"/>
      <c r="E6926" s="193"/>
      <c r="F6926" s="193" t="str">
        <f t="shared" si="13512"/>
        <v>Vacuums0</v>
      </c>
      <c r="G6926" s="193">
        <f t="shared" ref="G6926:M6926" si="13549">G$27</f>
        <v>0</v>
      </c>
      <c r="H6926" s="193">
        <f t="shared" si="13549"/>
        <v>0</v>
      </c>
      <c r="I6926" s="193">
        <f t="shared" si="13549"/>
        <v>0</v>
      </c>
      <c r="J6926" s="193">
        <f t="shared" si="13549"/>
        <v>0</v>
      </c>
      <c r="K6926" s="193">
        <f t="shared" si="13549"/>
        <v>0</v>
      </c>
      <c r="L6926" s="193">
        <f t="shared" si="13549"/>
        <v>0</v>
      </c>
      <c r="M6926" s="193">
        <f t="shared" si="13549"/>
        <v>0</v>
      </c>
      <c r="N6926" s="193" t="str">
        <f t="shared" si="13537"/>
        <v>Vacuums</v>
      </c>
      <c r="AA6926" s="193">
        <f t="shared" si="13514"/>
        <v>0</v>
      </c>
      <c r="AB6926" s="193">
        <f t="shared" ref="AB6926" si="13550">AB$27</f>
        <v>0</v>
      </c>
    </row>
    <row r="6927" spans="1:28" s="188" customFormat="1" ht="17.399999999999999">
      <c r="A6927" s="193" t="str">
        <f t="shared" si="13509"/>
        <v>Vacuums</v>
      </c>
      <c r="B6927" s="193" t="str">
        <f t="shared" si="13510"/>
        <v>0Vacuums</v>
      </c>
      <c r="C6927" s="193" t="str">
        <f t="shared" si="13511"/>
        <v>Vacuums0</v>
      </c>
      <c r="D6927" s="193"/>
      <c r="E6927" s="193"/>
      <c r="F6927" s="193" t="str">
        <f t="shared" si="13512"/>
        <v>Vacuums0</v>
      </c>
      <c r="G6927" s="193">
        <f t="shared" ref="G6927:M6927" si="13551">G$28</f>
        <v>0</v>
      </c>
      <c r="H6927" s="193">
        <f t="shared" si="13551"/>
        <v>0</v>
      </c>
      <c r="I6927" s="193">
        <f t="shared" si="13551"/>
        <v>0</v>
      </c>
      <c r="J6927" s="193">
        <f t="shared" si="13551"/>
        <v>0</v>
      </c>
      <c r="K6927" s="193">
        <f t="shared" si="13551"/>
        <v>0</v>
      </c>
      <c r="L6927" s="193">
        <f t="shared" si="13551"/>
        <v>0</v>
      </c>
      <c r="M6927" s="193">
        <f t="shared" si="13551"/>
        <v>0</v>
      </c>
      <c r="N6927" s="193" t="str">
        <f t="shared" si="13537"/>
        <v>Vacuums</v>
      </c>
      <c r="AA6927" s="193">
        <f t="shared" si="13514"/>
        <v>0</v>
      </c>
      <c r="AB6927" s="193">
        <f t="shared" ref="AB6927" si="13552">AB$28</f>
        <v>0</v>
      </c>
    </row>
    <row r="6928" spans="1:28" s="188" customFormat="1" ht="17.399999999999999">
      <c r="A6928" s="193" t="str">
        <f t="shared" si="13509"/>
        <v>Vacuums</v>
      </c>
      <c r="B6928" s="193" t="str">
        <f t="shared" si="13510"/>
        <v>BE125Vacuums</v>
      </c>
      <c r="C6928" s="193" t="str">
        <f t="shared" si="13511"/>
        <v>VacuumsMakhoul, Jennifer</v>
      </c>
      <c r="D6928" s="193"/>
      <c r="E6928" s="193"/>
      <c r="F6928" s="193" t="str">
        <f t="shared" si="13512"/>
        <v>VacuumsMonaco, Nick</v>
      </c>
      <c r="G6928" s="193" t="str">
        <f t="shared" ref="G6928:M6928" si="13553">G$29</f>
        <v>Monaco, Nick</v>
      </c>
      <c r="H6928" s="193" t="str">
        <f t="shared" si="13553"/>
        <v>Makhoul, Jennifer</v>
      </c>
      <c r="I6928" s="193" t="str">
        <f t="shared" si="13553"/>
        <v>BE125</v>
      </c>
      <c r="J6928" s="193" t="str">
        <f t="shared" si="13553"/>
        <v>BED, BATH &amp; BEYOND</v>
      </c>
      <c r="K6928" s="193" t="str">
        <f t="shared" si="13553"/>
        <v>all</v>
      </c>
      <c r="L6928" s="193" t="str">
        <f t="shared" si="13553"/>
        <v>Janice Staib</v>
      </c>
      <c r="M6928" s="193" t="str">
        <f t="shared" si="13553"/>
        <v>Appl, Beauty, H/P</v>
      </c>
      <c r="N6928" s="193" t="str">
        <f t="shared" si="13537"/>
        <v>Vacuums</v>
      </c>
      <c r="AA6928" s="193">
        <f t="shared" si="13514"/>
        <v>0</v>
      </c>
      <c r="AB6928" s="193" t="str">
        <f t="shared" ref="AB6928" si="13554">AB$29</f>
        <v>Makhoul, Jennifer</v>
      </c>
    </row>
    <row r="6929" spans="1:28" s="188" customFormat="1" ht="17.399999999999999">
      <c r="A6929" s="193" t="str">
        <f t="shared" si="13509"/>
        <v>Vacuums</v>
      </c>
      <c r="B6929" s="193" t="str">
        <f t="shared" si="13510"/>
        <v>BE126Vacuums</v>
      </c>
      <c r="C6929" s="193" t="str">
        <f t="shared" si="13511"/>
        <v>VacuumsMakhoul, Jennifer</v>
      </c>
      <c r="D6929" s="193"/>
      <c r="E6929" s="193"/>
      <c r="F6929" s="193" t="str">
        <f t="shared" si="13512"/>
        <v>VacuumsMonaco, Nick</v>
      </c>
      <c r="G6929" s="193" t="str">
        <f t="shared" ref="G6929:M6929" si="13555">G$30</f>
        <v>Monaco, Nick</v>
      </c>
      <c r="H6929" s="193" t="str">
        <f t="shared" si="13555"/>
        <v>Makhoul, Jennifer</v>
      </c>
      <c r="I6929" s="193" t="str">
        <f t="shared" si="13555"/>
        <v>BE126</v>
      </c>
      <c r="J6929" s="193" t="str">
        <f t="shared" si="13555"/>
        <v>BED, BATH &amp; BEYOND INC (VDF)</v>
      </c>
      <c r="K6929" s="193" t="str">
        <f t="shared" si="13555"/>
        <v>all</v>
      </c>
      <c r="L6929" s="193" t="str">
        <f t="shared" si="13555"/>
        <v>Janice Staib</v>
      </c>
      <c r="M6929" s="193" t="str">
        <f t="shared" si="13555"/>
        <v>Appl, Beauty, H/P</v>
      </c>
      <c r="N6929" s="193" t="str">
        <f t="shared" si="13537"/>
        <v>Vacuums</v>
      </c>
      <c r="AA6929" s="193">
        <f t="shared" si="13514"/>
        <v>0</v>
      </c>
      <c r="AB6929" s="193" t="str">
        <f t="shared" ref="AB6929" si="13556">AB$30</f>
        <v>Makhoul, Jennifer</v>
      </c>
    </row>
    <row r="6930" spans="1:28" s="188" customFormat="1" ht="17.399999999999999">
      <c r="A6930" s="193" t="str">
        <f t="shared" si="13509"/>
        <v>Vacuums</v>
      </c>
      <c r="B6930" s="193" t="str">
        <f t="shared" si="13510"/>
        <v>GO642Vacuums</v>
      </c>
      <c r="C6930" s="193" t="str">
        <f t="shared" si="13511"/>
        <v>VacuumsMakhoul, Jennifer</v>
      </c>
      <c r="D6930" s="193"/>
      <c r="E6930" s="193"/>
      <c r="F6930" s="193" t="str">
        <f t="shared" si="13512"/>
        <v>VacuumsMonaco, Nick</v>
      </c>
      <c r="G6930" s="193" t="str">
        <f t="shared" ref="G6930:M6930" si="13557">G$31</f>
        <v>Monaco, Nick</v>
      </c>
      <c r="H6930" s="193" t="str">
        <f t="shared" si="13557"/>
        <v>Makhoul, Jennifer</v>
      </c>
      <c r="I6930" s="193" t="str">
        <f t="shared" si="13557"/>
        <v>GO642</v>
      </c>
      <c r="J6930" s="193" t="str">
        <f t="shared" si="13557"/>
        <v>GOGOTECH INC</v>
      </c>
      <c r="K6930" s="193" t="str">
        <f t="shared" si="13557"/>
        <v>all</v>
      </c>
      <c r="L6930" s="193">
        <f t="shared" si="13557"/>
        <v>0</v>
      </c>
      <c r="M6930" s="193">
        <f t="shared" si="13557"/>
        <v>0</v>
      </c>
      <c r="N6930" s="193" t="str">
        <f t="shared" si="13537"/>
        <v>Vacuums</v>
      </c>
      <c r="AA6930" s="193">
        <f t="shared" si="13514"/>
        <v>0</v>
      </c>
      <c r="AB6930" s="193" t="str">
        <f t="shared" ref="AB6930" si="13558">AB$31</f>
        <v>Makhoul, Jennifer</v>
      </c>
    </row>
    <row r="6931" spans="1:28" s="188" customFormat="1" ht="17.399999999999999">
      <c r="A6931" s="193" t="str">
        <f t="shared" si="13509"/>
        <v>Vacuums</v>
      </c>
      <c r="B6931" s="193" t="str">
        <f t="shared" si="13510"/>
        <v>HA430Vacuums</v>
      </c>
      <c r="C6931" s="193" t="str">
        <f t="shared" si="13511"/>
        <v>VacuumsMakhoul, Jennifer</v>
      </c>
      <c r="D6931" s="193"/>
      <c r="E6931" s="193"/>
      <c r="F6931" s="193" t="str">
        <f t="shared" si="13512"/>
        <v>VacuumsMonaco, Nick</v>
      </c>
      <c r="G6931" s="193" t="str">
        <f t="shared" ref="G6931:M6931" si="13559">G$32</f>
        <v>Monaco, Nick</v>
      </c>
      <c r="H6931" s="193" t="str">
        <f t="shared" si="13559"/>
        <v>Makhoul, Jennifer</v>
      </c>
      <c r="I6931" s="193" t="str">
        <f t="shared" si="13559"/>
        <v>HA430</v>
      </c>
      <c r="J6931" s="193" t="str">
        <f t="shared" si="13559"/>
        <v>HARMON OF YONKERS, INC. DBA HARMON</v>
      </c>
      <c r="K6931" s="193" t="str">
        <f t="shared" si="13559"/>
        <v>all</v>
      </c>
      <c r="L6931" s="193" t="str">
        <f t="shared" si="13559"/>
        <v>Janice Staib</v>
      </c>
      <c r="M6931" s="193" t="str">
        <f t="shared" si="13559"/>
        <v>Appl, Beauty, H/P</v>
      </c>
      <c r="N6931" s="193" t="str">
        <f t="shared" si="13537"/>
        <v>Vacuums</v>
      </c>
      <c r="AA6931" s="193">
        <f t="shared" si="13514"/>
        <v>0</v>
      </c>
      <c r="AB6931" s="193" t="str">
        <f t="shared" ref="AB6931" si="13560">AB$32</f>
        <v>Makhoul, Jennifer</v>
      </c>
    </row>
    <row r="6932" spans="1:28" s="188" customFormat="1" ht="17.399999999999999">
      <c r="A6932" s="193" t="str">
        <f t="shared" si="13509"/>
        <v>Vacuums</v>
      </c>
      <c r="B6932" s="193" t="str">
        <f t="shared" si="13510"/>
        <v>HS070Vacuums</v>
      </c>
      <c r="C6932" s="193" t="str">
        <f t="shared" si="13511"/>
        <v>VacuumsMakhoul, Jennifer</v>
      </c>
      <c r="D6932" s="193"/>
      <c r="E6932" s="193"/>
      <c r="F6932" s="193" t="str">
        <f t="shared" si="13512"/>
        <v>VacuumsMonaco, Nick</v>
      </c>
      <c r="G6932" s="193" t="str">
        <f t="shared" ref="G6932:M6932" si="13561">G$33</f>
        <v>Monaco, Nick</v>
      </c>
      <c r="H6932" s="193" t="str">
        <f t="shared" si="13561"/>
        <v>Makhoul, Jennifer</v>
      </c>
      <c r="I6932" s="193" t="str">
        <f t="shared" si="13561"/>
        <v>HS070</v>
      </c>
      <c r="J6932" s="193" t="str">
        <f t="shared" si="13561"/>
        <v>HSN INC.</v>
      </c>
      <c r="K6932" s="193" t="str">
        <f t="shared" si="13561"/>
        <v>all</v>
      </c>
      <c r="L6932" s="193" t="str">
        <f t="shared" si="13561"/>
        <v>Channel Management</v>
      </c>
      <c r="M6932" s="193" t="str">
        <f t="shared" si="13561"/>
        <v>Beauty, Appl</v>
      </c>
      <c r="N6932" s="193" t="str">
        <f t="shared" si="13537"/>
        <v>Vacuums</v>
      </c>
      <c r="AA6932" s="193">
        <f t="shared" si="13514"/>
        <v>0</v>
      </c>
      <c r="AB6932" s="193" t="str">
        <f t="shared" ref="AB6932" si="13562">AB$33</f>
        <v>Makhoul, Jennifer</v>
      </c>
    </row>
    <row r="6933" spans="1:28" s="188" customFormat="1" ht="17.399999999999999">
      <c r="A6933" s="193" t="str">
        <f t="shared" si="13509"/>
        <v>Vacuums</v>
      </c>
      <c r="B6933" s="193" t="str">
        <f t="shared" si="13510"/>
        <v>QV001Vacuums</v>
      </c>
      <c r="C6933" s="193" t="str">
        <f t="shared" si="13511"/>
        <v>VacuumsMakhoul, Jennifer</v>
      </c>
      <c r="D6933" s="193"/>
      <c r="E6933" s="193"/>
      <c r="F6933" s="193" t="str">
        <f t="shared" si="13512"/>
        <v>VacuumsMonaco, Nick</v>
      </c>
      <c r="G6933" s="193" t="str">
        <f t="shared" ref="G6933:M6933" si="13563">G$34</f>
        <v>Monaco, Nick</v>
      </c>
      <c r="H6933" s="193" t="str">
        <f t="shared" si="13563"/>
        <v>Makhoul, Jennifer</v>
      </c>
      <c r="I6933" s="193" t="str">
        <f t="shared" si="13563"/>
        <v>QV001</v>
      </c>
      <c r="J6933" s="193" t="str">
        <f t="shared" si="13563"/>
        <v>QVC NETWORK INC.</v>
      </c>
      <c r="K6933" s="193" t="str">
        <f t="shared" si="13563"/>
        <v>all</v>
      </c>
      <c r="L6933" s="193" t="str">
        <f t="shared" si="13563"/>
        <v>Dynamic Marketing</v>
      </c>
      <c r="M6933" s="193" t="str">
        <f t="shared" si="13563"/>
        <v>Beauty, Headphones</v>
      </c>
      <c r="N6933" s="193" t="str">
        <f t="shared" si="13537"/>
        <v>Vacuums</v>
      </c>
      <c r="AA6933" s="193">
        <f t="shared" si="13514"/>
        <v>0</v>
      </c>
      <c r="AB6933" s="193" t="str">
        <f t="shared" ref="AB6933" si="13564">AB$34</f>
        <v>Makhoul, Jennifer</v>
      </c>
    </row>
    <row r="6934" spans="1:28" s="188" customFormat="1" ht="17.399999999999999">
      <c r="A6934" s="193" t="str">
        <f t="shared" si="13509"/>
        <v>Vacuums</v>
      </c>
      <c r="B6934" s="193" t="str">
        <f t="shared" si="13510"/>
        <v>QV002Vacuums</v>
      </c>
      <c r="C6934" s="193" t="str">
        <f t="shared" si="13511"/>
        <v>VacuumsMakhoul, Jennifer</v>
      </c>
      <c r="D6934" s="193"/>
      <c r="E6934" s="193"/>
      <c r="F6934" s="193" t="str">
        <f t="shared" si="13512"/>
        <v>VacuumsMonaco, Nick</v>
      </c>
      <c r="G6934" s="193" t="str">
        <f t="shared" ref="G6934:M6934" si="13565">G$35</f>
        <v>Monaco, Nick</v>
      </c>
      <c r="H6934" s="193" t="str">
        <f t="shared" si="13565"/>
        <v>Makhoul, Jennifer</v>
      </c>
      <c r="I6934" s="193" t="str">
        <f t="shared" si="13565"/>
        <v>QV002</v>
      </c>
      <c r="J6934" s="193" t="str">
        <f t="shared" si="13565"/>
        <v>QVC (VDF)</v>
      </c>
      <c r="K6934" s="193" t="str">
        <f t="shared" si="13565"/>
        <v>all</v>
      </c>
      <c r="L6934" s="193" t="str">
        <f t="shared" si="13565"/>
        <v>Dynamic Marketing</v>
      </c>
      <c r="M6934" s="193" t="str">
        <f t="shared" si="13565"/>
        <v>Beauty, Headphones</v>
      </c>
      <c r="N6934" s="193" t="str">
        <f t="shared" si="13537"/>
        <v>Vacuums</v>
      </c>
      <c r="AA6934" s="193">
        <f t="shared" si="13514"/>
        <v>0</v>
      </c>
      <c r="AB6934" s="193" t="str">
        <f t="shared" ref="AB6934" si="13566">AB$35</f>
        <v>Makhoul, Jennifer</v>
      </c>
    </row>
    <row r="6935" spans="1:28" s="188" customFormat="1" ht="17.399999999999999">
      <c r="A6935" s="193" t="str">
        <f t="shared" si="13509"/>
        <v>Vacuums</v>
      </c>
      <c r="B6935" s="193" t="str">
        <f t="shared" si="13510"/>
        <v>TE165Vacuums</v>
      </c>
      <c r="C6935" s="193" t="str">
        <f t="shared" si="13511"/>
        <v>VacuumsMakhoul, Jennifer</v>
      </c>
      <c r="D6935" s="193"/>
      <c r="E6935" s="193"/>
      <c r="F6935" s="193" t="str">
        <f t="shared" si="13512"/>
        <v>VacuumsMonaco, Nick</v>
      </c>
      <c r="G6935" s="193" t="str">
        <f t="shared" ref="G6935:M6935" si="13567">G$36</f>
        <v>Monaco, Nick</v>
      </c>
      <c r="H6935" s="193" t="str">
        <f t="shared" si="13567"/>
        <v>Makhoul, Jennifer</v>
      </c>
      <c r="I6935" s="193" t="str">
        <f t="shared" si="13567"/>
        <v>TE165</v>
      </c>
      <c r="J6935" s="193" t="str">
        <f t="shared" si="13567"/>
        <v>TELEDYNAMICS CORP.</v>
      </c>
      <c r="K6935" s="193" t="str">
        <f t="shared" si="13567"/>
        <v>all</v>
      </c>
      <c r="L6935" s="193">
        <f t="shared" si="13567"/>
        <v>0</v>
      </c>
      <c r="M6935" s="193">
        <f t="shared" si="13567"/>
        <v>0</v>
      </c>
      <c r="N6935" s="193" t="str">
        <f t="shared" si="13537"/>
        <v>Vacuums</v>
      </c>
      <c r="AA6935" s="193">
        <f t="shared" si="13514"/>
        <v>0</v>
      </c>
      <c r="AB6935" s="193" t="str">
        <f t="shared" ref="AB6935" si="13568">AB$36</f>
        <v>Makhoul, Jennifer</v>
      </c>
    </row>
    <row r="6936" spans="1:28" s="188" customFormat="1" ht="17.399999999999999">
      <c r="A6936" s="193" t="str">
        <f t="shared" si="13509"/>
        <v>Vacuums</v>
      </c>
      <c r="B6936" s="193" t="str">
        <f t="shared" si="13510"/>
        <v>0Vacuums</v>
      </c>
      <c r="C6936" s="193" t="str">
        <f t="shared" si="13511"/>
        <v>VacuumsMakhoul, Jennifer</v>
      </c>
      <c r="D6936" s="193"/>
      <c r="E6936" s="193"/>
      <c r="F6936" s="193" t="str">
        <f t="shared" si="13512"/>
        <v>VacuumsMonaco, Nick</v>
      </c>
      <c r="G6936" s="193" t="str">
        <f t="shared" ref="G6936:M6936" si="13569">G$37</f>
        <v>Monaco, Nick</v>
      </c>
      <c r="H6936" s="193" t="str">
        <f t="shared" si="13569"/>
        <v>Makhoul, Jennifer</v>
      </c>
      <c r="I6936" s="193">
        <f t="shared" si="13569"/>
        <v>0</v>
      </c>
      <c r="J6936" s="193" t="str">
        <f t="shared" si="13569"/>
        <v>BUY-BUY BABY</v>
      </c>
      <c r="K6936" s="193" t="str">
        <f t="shared" si="13569"/>
        <v>all</v>
      </c>
      <c r="L6936" s="193">
        <f t="shared" si="13569"/>
        <v>0</v>
      </c>
      <c r="M6936" s="193">
        <f t="shared" si="13569"/>
        <v>0</v>
      </c>
      <c r="N6936" s="193" t="str">
        <f t="shared" si="13537"/>
        <v>Vacuums</v>
      </c>
      <c r="AA6936" s="193">
        <f t="shared" si="13514"/>
        <v>0</v>
      </c>
      <c r="AB6936" s="193" t="str">
        <f t="shared" ref="AB6936" si="13570">AB$37</f>
        <v>Makhoul, Jennifer</v>
      </c>
    </row>
    <row r="6937" spans="1:28" s="188" customFormat="1" ht="17.399999999999999">
      <c r="A6937" s="193" t="str">
        <f t="shared" si="13509"/>
        <v>Vacuums</v>
      </c>
      <c r="B6937" s="193" t="str">
        <f t="shared" si="13510"/>
        <v>0Vacuums</v>
      </c>
      <c r="C6937" s="193" t="str">
        <f t="shared" si="13511"/>
        <v>Vacuums0</v>
      </c>
      <c r="D6937" s="193"/>
      <c r="E6937" s="193"/>
      <c r="F6937" s="193" t="str">
        <f t="shared" si="13512"/>
        <v>Vacuums0</v>
      </c>
      <c r="G6937" s="193">
        <f t="shared" ref="G6937:M6937" si="13571">G$38</f>
        <v>0</v>
      </c>
      <c r="H6937" s="193">
        <f t="shared" si="13571"/>
        <v>0</v>
      </c>
      <c r="I6937" s="193">
        <f t="shared" si="13571"/>
        <v>0</v>
      </c>
      <c r="J6937" s="193">
        <f t="shared" si="13571"/>
        <v>0</v>
      </c>
      <c r="K6937" s="193">
        <f t="shared" si="13571"/>
        <v>0</v>
      </c>
      <c r="L6937" s="193">
        <f t="shared" si="13571"/>
        <v>0</v>
      </c>
      <c r="M6937" s="193">
        <f t="shared" si="13571"/>
        <v>0</v>
      </c>
      <c r="N6937" s="193" t="str">
        <f t="shared" si="13537"/>
        <v>Vacuums</v>
      </c>
      <c r="AA6937" s="193">
        <f t="shared" si="13514"/>
        <v>0</v>
      </c>
      <c r="AB6937" s="193" t="str">
        <f t="shared" ref="AB6937" si="13572">AB$38</f>
        <v>Makhoul, Jennifer</v>
      </c>
    </row>
    <row r="6938" spans="1:28" s="188" customFormat="1" ht="17.399999999999999">
      <c r="A6938" s="193" t="str">
        <f t="shared" si="13509"/>
        <v>Vacuums</v>
      </c>
      <c r="B6938" s="193" t="str">
        <f t="shared" si="13510"/>
        <v>0Vacuums</v>
      </c>
      <c r="C6938" s="193" t="str">
        <f t="shared" si="13511"/>
        <v>Vacuums0</v>
      </c>
      <c r="D6938" s="193"/>
      <c r="E6938" s="193"/>
      <c r="F6938" s="193" t="str">
        <f t="shared" si="13512"/>
        <v>Vacuums0</v>
      </c>
      <c r="G6938" s="193">
        <f t="shared" ref="G6938:M6938" si="13573">G$39</f>
        <v>0</v>
      </c>
      <c r="H6938" s="193">
        <f t="shared" si="13573"/>
        <v>0</v>
      </c>
      <c r="I6938" s="193">
        <f t="shared" si="13573"/>
        <v>0</v>
      </c>
      <c r="J6938" s="193">
        <f t="shared" si="13573"/>
        <v>0</v>
      </c>
      <c r="K6938" s="193">
        <f t="shared" si="13573"/>
        <v>0</v>
      </c>
      <c r="L6938" s="193">
        <f t="shared" si="13573"/>
        <v>0</v>
      </c>
      <c r="M6938" s="193">
        <f t="shared" si="13573"/>
        <v>0</v>
      </c>
      <c r="N6938" s="193" t="str">
        <f t="shared" si="13537"/>
        <v>Vacuums</v>
      </c>
      <c r="AA6938" s="193">
        <f t="shared" si="13514"/>
        <v>0</v>
      </c>
      <c r="AB6938" s="193">
        <f t="shared" ref="AB6938" si="13574">AB$39</f>
        <v>0</v>
      </c>
    </row>
    <row r="6939" spans="1:28" s="188" customFormat="1" ht="17.399999999999999">
      <c r="A6939" s="193" t="str">
        <f t="shared" si="13509"/>
        <v>Vacuums</v>
      </c>
      <c r="B6939" s="193" t="str">
        <f t="shared" si="13510"/>
        <v>0Vacuums</v>
      </c>
      <c r="C6939" s="193" t="str">
        <f t="shared" si="13511"/>
        <v>Vacuums0</v>
      </c>
      <c r="D6939" s="193"/>
      <c r="E6939" s="193"/>
      <c r="F6939" s="193" t="str">
        <f t="shared" si="13512"/>
        <v>Vacuums0</v>
      </c>
      <c r="G6939" s="193">
        <f t="shared" ref="G6939:M6939" si="13575">G$40</f>
        <v>0</v>
      </c>
      <c r="H6939" s="193">
        <f t="shared" si="13575"/>
        <v>0</v>
      </c>
      <c r="I6939" s="193">
        <f t="shared" si="13575"/>
        <v>0</v>
      </c>
      <c r="J6939" s="193">
        <f t="shared" si="13575"/>
        <v>0</v>
      </c>
      <c r="K6939" s="193">
        <f t="shared" si="13575"/>
        <v>0</v>
      </c>
      <c r="L6939" s="193">
        <f t="shared" si="13575"/>
        <v>0</v>
      </c>
      <c r="M6939" s="193">
        <f t="shared" si="13575"/>
        <v>0</v>
      </c>
      <c r="N6939" s="193" t="str">
        <f t="shared" si="13537"/>
        <v>Vacuums</v>
      </c>
      <c r="AA6939" s="193">
        <f t="shared" si="13514"/>
        <v>0</v>
      </c>
      <c r="AB6939" s="193">
        <f t="shared" ref="AB6939" si="13576">AB$40</f>
        <v>0</v>
      </c>
    </row>
    <row r="6940" spans="1:28" s="188" customFormat="1" ht="17.399999999999999">
      <c r="A6940" s="193" t="str">
        <f t="shared" si="13509"/>
        <v>Vacuums</v>
      </c>
      <c r="B6940" s="193" t="str">
        <f t="shared" si="13510"/>
        <v>SC078Vacuums</v>
      </c>
      <c r="C6940" s="193" t="str">
        <f t="shared" si="13511"/>
        <v>VacuumsMertes, Mark</v>
      </c>
      <c r="D6940" s="193"/>
      <c r="E6940" s="193"/>
      <c r="F6940" s="193" t="str">
        <f t="shared" si="13512"/>
        <v>VacuumsMonaco, Nick</v>
      </c>
      <c r="G6940" s="193" t="str">
        <f t="shared" ref="G6940:M6940" si="13577">G$41</f>
        <v>Monaco, Nick</v>
      </c>
      <c r="H6940" s="193" t="str">
        <f t="shared" si="13577"/>
        <v>Mertes, Mark</v>
      </c>
      <c r="I6940" s="193" t="str">
        <f t="shared" si="13577"/>
        <v>SC078</v>
      </c>
      <c r="J6940" s="193" t="str">
        <f t="shared" si="13577"/>
        <v>COSTCO WHOLESALE</v>
      </c>
      <c r="K6940" s="193" t="str">
        <f t="shared" si="13577"/>
        <v>all</v>
      </c>
      <c r="L6940" s="193">
        <f t="shared" si="13577"/>
        <v>0</v>
      </c>
      <c r="M6940" s="193">
        <f t="shared" si="13577"/>
        <v>0</v>
      </c>
      <c r="N6940" s="193" t="str">
        <f t="shared" si="13537"/>
        <v>Vacuums</v>
      </c>
      <c r="AA6940" s="193">
        <f t="shared" si="13514"/>
        <v>0</v>
      </c>
      <c r="AB6940" s="193" t="str">
        <f t="shared" ref="AB6940" si="13578">AB$41</f>
        <v>Mertes, Mark</v>
      </c>
    </row>
    <row r="6941" spans="1:28" s="188" customFormat="1" ht="17.399999999999999">
      <c r="A6941" s="193" t="str">
        <f t="shared" si="13509"/>
        <v>Vacuums</v>
      </c>
      <c r="B6941" s="193" t="str">
        <f t="shared" si="13510"/>
        <v>0Vacuums</v>
      </c>
      <c r="C6941" s="193" t="str">
        <f t="shared" si="13511"/>
        <v>Vacuums0</v>
      </c>
      <c r="D6941" s="193"/>
      <c r="E6941" s="193"/>
      <c r="F6941" s="193" t="str">
        <f t="shared" si="13512"/>
        <v>Vacuums0</v>
      </c>
      <c r="G6941" s="193">
        <f t="shared" ref="G6941:M6941" si="13579">G$42</f>
        <v>0</v>
      </c>
      <c r="H6941" s="193">
        <f t="shared" si="13579"/>
        <v>0</v>
      </c>
      <c r="I6941" s="193">
        <f t="shared" si="13579"/>
        <v>0</v>
      </c>
      <c r="J6941" s="193">
        <f t="shared" si="13579"/>
        <v>0</v>
      </c>
      <c r="K6941" s="193">
        <f t="shared" si="13579"/>
        <v>0</v>
      </c>
      <c r="L6941" s="193">
        <f t="shared" si="13579"/>
        <v>0</v>
      </c>
      <c r="M6941" s="193">
        <f t="shared" si="13579"/>
        <v>0</v>
      </c>
      <c r="N6941" s="193" t="str">
        <f t="shared" si="13537"/>
        <v>Vacuums</v>
      </c>
      <c r="AA6941" s="193">
        <f t="shared" si="13514"/>
        <v>0</v>
      </c>
      <c r="AB6941" s="193">
        <f t="shared" ref="AB6941" si="13580">AB$42</f>
        <v>0</v>
      </c>
    </row>
    <row r="6942" spans="1:28" s="188" customFormat="1" ht="17.399999999999999">
      <c r="A6942" s="193" t="str">
        <f t="shared" si="13509"/>
        <v>Vacuums</v>
      </c>
      <c r="B6942" s="193" t="str">
        <f t="shared" si="13510"/>
        <v>0Vacuums</v>
      </c>
      <c r="C6942" s="193" t="str">
        <f t="shared" si="13511"/>
        <v>Vacuums0</v>
      </c>
      <c r="D6942" s="193"/>
      <c r="E6942" s="193"/>
      <c r="F6942" s="193" t="str">
        <f t="shared" si="13512"/>
        <v>Vacuums0</v>
      </c>
      <c r="G6942" s="193">
        <f t="shared" ref="G6942:M6942" si="13581">G$43</f>
        <v>0</v>
      </c>
      <c r="H6942" s="193">
        <f t="shared" si="13581"/>
        <v>0</v>
      </c>
      <c r="I6942" s="193">
        <f t="shared" si="13581"/>
        <v>0</v>
      </c>
      <c r="J6942" s="193">
        <f t="shared" si="13581"/>
        <v>0</v>
      </c>
      <c r="K6942" s="193">
        <f t="shared" si="13581"/>
        <v>0</v>
      </c>
      <c r="L6942" s="193">
        <f t="shared" si="13581"/>
        <v>0</v>
      </c>
      <c r="M6942" s="193">
        <f t="shared" si="13581"/>
        <v>0</v>
      </c>
      <c r="N6942" s="193" t="str">
        <f t="shared" si="13537"/>
        <v>Vacuums</v>
      </c>
      <c r="AA6942" s="193">
        <f t="shared" si="13514"/>
        <v>0</v>
      </c>
      <c r="AB6942" s="193">
        <f t="shared" ref="AB6942" si="13582">AB$43</f>
        <v>0</v>
      </c>
    </row>
    <row r="6943" spans="1:28" s="188" customFormat="1" ht="17.399999999999999">
      <c r="A6943" s="193" t="str">
        <f t="shared" si="13509"/>
        <v>Vacuums</v>
      </c>
      <c r="B6943" s="193" t="str">
        <f t="shared" si="13510"/>
        <v>HO840Vacuums</v>
      </c>
      <c r="C6943" s="193" t="str">
        <f t="shared" si="13511"/>
        <v>VacuumsRyder, Scott</v>
      </c>
      <c r="D6943" s="193"/>
      <c r="E6943" s="193"/>
      <c r="F6943" s="193" t="str">
        <f t="shared" si="13512"/>
        <v>VacuumsMonaco, Nick</v>
      </c>
      <c r="G6943" s="193" t="str">
        <f t="shared" ref="G6943:M6943" si="13583">G$44</f>
        <v>Monaco, Nick</v>
      </c>
      <c r="H6943" s="193" t="str">
        <f t="shared" si="13583"/>
        <v>Ryder, Scott</v>
      </c>
      <c r="I6943" s="193" t="str">
        <f t="shared" si="13583"/>
        <v>HO840</v>
      </c>
      <c r="J6943" s="193" t="str">
        <f t="shared" si="13583"/>
        <v>HOME DEPOT, THE</v>
      </c>
      <c r="K6943" s="193" t="str">
        <f t="shared" si="13583"/>
        <v>all</v>
      </c>
      <c r="L6943" s="193">
        <f t="shared" si="13583"/>
        <v>0</v>
      </c>
      <c r="M6943" s="193">
        <f t="shared" si="13583"/>
        <v>0</v>
      </c>
      <c r="N6943" s="193" t="str">
        <f t="shared" si="13537"/>
        <v>Vacuums</v>
      </c>
      <c r="AA6943" s="193">
        <f t="shared" si="13514"/>
        <v>0</v>
      </c>
      <c r="AB6943" s="193" t="str">
        <f t="shared" ref="AB6943" si="13584">AB$44</f>
        <v>Ryder, Scott</v>
      </c>
    </row>
    <row r="6944" spans="1:28" s="188" customFormat="1" ht="17.399999999999999">
      <c r="A6944" s="193" t="str">
        <f t="shared" si="13509"/>
        <v>Vacuums</v>
      </c>
      <c r="B6944" s="193" t="str">
        <f t="shared" si="13510"/>
        <v>LO296Vacuums</v>
      </c>
      <c r="C6944" s="193" t="str">
        <f t="shared" si="13511"/>
        <v>VacuumsRyder, Scott</v>
      </c>
      <c r="D6944" s="193"/>
      <c r="E6944" s="193"/>
      <c r="F6944" s="193" t="str">
        <f t="shared" si="13512"/>
        <v>VacuumsMonaco, Nick</v>
      </c>
      <c r="G6944" s="193" t="str">
        <f t="shared" ref="G6944:M6944" si="13585">G$45</f>
        <v>Monaco, Nick</v>
      </c>
      <c r="H6944" s="193" t="str">
        <f t="shared" si="13585"/>
        <v>Ryder, Scott</v>
      </c>
      <c r="I6944" s="193" t="str">
        <f t="shared" si="13585"/>
        <v>LO296</v>
      </c>
      <c r="J6944" s="193" t="str">
        <f t="shared" si="13585"/>
        <v>LOWE's</v>
      </c>
      <c r="K6944" s="193" t="str">
        <f t="shared" si="13585"/>
        <v>all</v>
      </c>
      <c r="L6944" s="193">
        <f t="shared" si="13585"/>
        <v>0</v>
      </c>
      <c r="M6944" s="193">
        <f t="shared" si="13585"/>
        <v>0</v>
      </c>
      <c r="N6944" s="193" t="str">
        <f t="shared" si="13537"/>
        <v>Vacuums</v>
      </c>
      <c r="AA6944" s="193">
        <f t="shared" si="13514"/>
        <v>0</v>
      </c>
      <c r="AB6944" s="193" t="str">
        <f t="shared" ref="AB6944" si="13586">AB$45</f>
        <v>Ryder, Scott</v>
      </c>
    </row>
    <row r="6945" spans="1:28" s="188" customFormat="1" ht="17.399999999999999">
      <c r="A6945" s="193" t="str">
        <f t="shared" si="13509"/>
        <v>Vacuums</v>
      </c>
      <c r="B6945" s="193" t="str">
        <f t="shared" si="13510"/>
        <v>NE040Vacuums</v>
      </c>
      <c r="C6945" s="193" t="str">
        <f t="shared" si="13511"/>
        <v>VacuumsRyder, Scott</v>
      </c>
      <c r="D6945" s="193"/>
      <c r="E6945" s="193"/>
      <c r="F6945" s="193" t="str">
        <f t="shared" si="13512"/>
        <v>VacuumsMonaco, Nick</v>
      </c>
      <c r="G6945" s="193" t="str">
        <f t="shared" ref="G6945:M6945" si="13587">G$46</f>
        <v>Monaco, Nick</v>
      </c>
      <c r="H6945" s="193" t="str">
        <f t="shared" si="13587"/>
        <v>Ryder, Scott</v>
      </c>
      <c r="I6945" s="193" t="str">
        <f t="shared" si="13587"/>
        <v>NE040</v>
      </c>
      <c r="J6945" s="193" t="str">
        <f t="shared" si="13587"/>
        <v>NEBRASKA FURNITURE M</v>
      </c>
      <c r="K6945" s="193" t="str">
        <f t="shared" si="13587"/>
        <v>all</v>
      </c>
      <c r="L6945" s="193">
        <f t="shared" si="13587"/>
        <v>0</v>
      </c>
      <c r="M6945" s="193">
        <f t="shared" si="13587"/>
        <v>0</v>
      </c>
      <c r="N6945" s="193" t="str">
        <f t="shared" si="13537"/>
        <v>Vacuums</v>
      </c>
      <c r="AA6945" s="193">
        <f t="shared" si="13514"/>
        <v>0</v>
      </c>
      <c r="AB6945" s="193" t="str">
        <f t="shared" ref="AB6945" si="13588">AB$46</f>
        <v>Ryder, Scott</v>
      </c>
    </row>
    <row r="6946" spans="1:28" s="188" customFormat="1" ht="17.399999999999999">
      <c r="A6946" s="193" t="str">
        <f t="shared" si="13509"/>
        <v>Vacuums</v>
      </c>
      <c r="B6946" s="193" t="str">
        <f t="shared" si="13510"/>
        <v>SA055Vacuums</v>
      </c>
      <c r="C6946" s="193" t="str">
        <f t="shared" si="13511"/>
        <v>VacuumsRyder, Scott</v>
      </c>
      <c r="D6946" s="193"/>
      <c r="E6946" s="193"/>
      <c r="F6946" s="193" t="str">
        <f t="shared" si="13512"/>
        <v>VacuumsMonaco, Nick</v>
      </c>
      <c r="G6946" s="193" t="str">
        <f t="shared" ref="G6946:M6946" si="13589">G$47</f>
        <v>Monaco, Nick</v>
      </c>
      <c r="H6946" s="193" t="str">
        <f t="shared" si="13589"/>
        <v>Ryder, Scott</v>
      </c>
      <c r="I6946" s="193" t="str">
        <f t="shared" si="13589"/>
        <v>SA055</v>
      </c>
      <c r="J6946" s="193" t="str">
        <f t="shared" si="13589"/>
        <v>SAM'S CLUB</v>
      </c>
      <c r="K6946" s="193" t="str">
        <f t="shared" si="13589"/>
        <v>all</v>
      </c>
      <c r="L6946" s="193">
        <f t="shared" si="13589"/>
        <v>0</v>
      </c>
      <c r="M6946" s="193">
        <f t="shared" si="13589"/>
        <v>0</v>
      </c>
      <c r="N6946" s="193" t="str">
        <f t="shared" si="13537"/>
        <v>Vacuums</v>
      </c>
      <c r="AA6946" s="193">
        <f t="shared" si="13514"/>
        <v>0</v>
      </c>
      <c r="AB6946" s="193" t="str">
        <f t="shared" ref="AB6946" si="13590">AB$47</f>
        <v>Ryder, Scott</v>
      </c>
    </row>
    <row r="6947" spans="1:28" s="188" customFormat="1" ht="17.399999999999999">
      <c r="A6947" s="193" t="str">
        <f t="shared" si="13509"/>
        <v>Vacuums</v>
      </c>
      <c r="B6947" s="193" t="str">
        <f t="shared" si="13510"/>
        <v>WI160Vacuums</v>
      </c>
      <c r="C6947" s="193" t="str">
        <f t="shared" si="13511"/>
        <v>VacuumsRyder, Scott</v>
      </c>
      <c r="D6947" s="193"/>
      <c r="E6947" s="193"/>
      <c r="F6947" s="193" t="str">
        <f t="shared" si="13512"/>
        <v>VacuumsMonaco, Nick</v>
      </c>
      <c r="G6947" s="193" t="str">
        <f t="shared" ref="G6947:M6947" si="13591">G$48</f>
        <v>Monaco, Nick</v>
      </c>
      <c r="H6947" s="193" t="str">
        <f t="shared" si="13591"/>
        <v>Ryder, Scott</v>
      </c>
      <c r="I6947" s="193" t="str">
        <f t="shared" si="13591"/>
        <v>WI160</v>
      </c>
      <c r="J6947" s="193" t="str">
        <f t="shared" si="13591"/>
        <v>R.C. WILLEY</v>
      </c>
      <c r="K6947" s="193" t="str">
        <f t="shared" si="13591"/>
        <v>all</v>
      </c>
      <c r="L6947" s="193">
        <f t="shared" si="13591"/>
        <v>0</v>
      </c>
      <c r="M6947" s="193">
        <f t="shared" si="13591"/>
        <v>0</v>
      </c>
      <c r="N6947" s="193" t="str">
        <f t="shared" si="13537"/>
        <v>Vacuums</v>
      </c>
      <c r="AA6947" s="193">
        <f t="shared" si="13514"/>
        <v>0</v>
      </c>
      <c r="AB6947" s="193" t="str">
        <f t="shared" ref="AB6947" si="13592">AB$48</f>
        <v>Ryder, Scott</v>
      </c>
    </row>
    <row r="6948" spans="1:28" s="188" customFormat="1" ht="17.399999999999999">
      <c r="A6948" s="193" t="str">
        <f t="shared" si="13509"/>
        <v>Vacuums</v>
      </c>
      <c r="B6948" s="193" t="str">
        <f t="shared" si="13510"/>
        <v>0Vacuums</v>
      </c>
      <c r="C6948" s="193" t="str">
        <f t="shared" si="13511"/>
        <v>Vacuums0</v>
      </c>
      <c r="D6948" s="193"/>
      <c r="E6948" s="193"/>
      <c r="F6948" s="193" t="str">
        <f t="shared" si="13512"/>
        <v>Vacuums0</v>
      </c>
      <c r="G6948" s="193">
        <f t="shared" ref="G6948:M6948" si="13593">G$49</f>
        <v>0</v>
      </c>
      <c r="H6948" s="193">
        <f t="shared" si="13593"/>
        <v>0</v>
      </c>
      <c r="I6948" s="193">
        <f t="shared" si="13593"/>
        <v>0</v>
      </c>
      <c r="J6948" s="193">
        <f t="shared" si="13593"/>
        <v>0</v>
      </c>
      <c r="K6948" s="193">
        <f t="shared" si="13593"/>
        <v>0</v>
      </c>
      <c r="L6948" s="193">
        <f t="shared" si="13593"/>
        <v>0</v>
      </c>
      <c r="M6948" s="193">
        <f t="shared" si="13593"/>
        <v>0</v>
      </c>
      <c r="N6948" s="193" t="str">
        <f t="shared" si="13537"/>
        <v>Vacuums</v>
      </c>
      <c r="AA6948" s="193">
        <f t="shared" si="13514"/>
        <v>0</v>
      </c>
      <c r="AB6948" s="193">
        <f t="shared" ref="AB6948" si="13594">AB$49</f>
        <v>0</v>
      </c>
    </row>
    <row r="6949" spans="1:28" s="188" customFormat="1" ht="17.399999999999999">
      <c r="A6949" s="193" t="str">
        <f t="shared" si="13509"/>
        <v>Vacuums</v>
      </c>
      <c r="B6949" s="193" t="str">
        <f t="shared" si="13510"/>
        <v>0Vacuums</v>
      </c>
      <c r="C6949" s="193" t="str">
        <f t="shared" si="13511"/>
        <v>Vacuums0</v>
      </c>
      <c r="D6949" s="193"/>
      <c r="E6949" s="193"/>
      <c r="F6949" s="193" t="str">
        <f t="shared" si="13512"/>
        <v>Vacuums0</v>
      </c>
      <c r="G6949" s="193">
        <f t="shared" ref="G6949:M6949" si="13595">G$50</f>
        <v>0</v>
      </c>
      <c r="H6949" s="193">
        <f t="shared" si="13595"/>
        <v>0</v>
      </c>
      <c r="I6949" s="193">
        <f t="shared" si="13595"/>
        <v>0</v>
      </c>
      <c r="J6949" s="193">
        <f t="shared" si="13595"/>
        <v>0</v>
      </c>
      <c r="K6949" s="193">
        <f t="shared" si="13595"/>
        <v>0</v>
      </c>
      <c r="L6949" s="193">
        <f t="shared" si="13595"/>
        <v>0</v>
      </c>
      <c r="M6949" s="193">
        <f t="shared" si="13595"/>
        <v>0</v>
      </c>
      <c r="N6949" s="193" t="str">
        <f t="shared" si="13537"/>
        <v>Vacuums</v>
      </c>
      <c r="AA6949" s="193">
        <f t="shared" si="13514"/>
        <v>0</v>
      </c>
      <c r="AB6949" s="193">
        <f t="shared" ref="AB6949" si="13596">AB$50</f>
        <v>0</v>
      </c>
    </row>
    <row r="6950" spans="1:28" s="188" customFormat="1" ht="17.399999999999999">
      <c r="A6950" s="193" t="str">
        <f t="shared" si="13509"/>
        <v>Vacuums</v>
      </c>
      <c r="B6950" s="193" t="str">
        <f t="shared" si="13510"/>
        <v>WA010Vacuums</v>
      </c>
      <c r="C6950" s="193" t="str">
        <f t="shared" si="13511"/>
        <v>VacuumsStrickland, Amy</v>
      </c>
      <c r="D6950" s="193"/>
      <c r="E6950" s="193"/>
      <c r="F6950" s="193" t="str">
        <f t="shared" si="13512"/>
        <v>VacuumsMonaco, Nick</v>
      </c>
      <c r="G6950" s="193" t="str">
        <f t="shared" ref="G6950:M6950" si="13597">G$51</f>
        <v>Monaco, Nick</v>
      </c>
      <c r="H6950" s="193" t="str">
        <f t="shared" si="13597"/>
        <v>Strickland, Amy</v>
      </c>
      <c r="I6950" s="193" t="str">
        <f t="shared" si="13597"/>
        <v>WA010</v>
      </c>
      <c r="J6950" s="193" t="str">
        <f t="shared" si="13597"/>
        <v>WAL-MART</v>
      </c>
      <c r="K6950" s="193" t="str">
        <f t="shared" si="13597"/>
        <v>all</v>
      </c>
      <c r="L6950" s="193">
        <f t="shared" si="13597"/>
        <v>0</v>
      </c>
      <c r="M6950" s="193">
        <f t="shared" si="13597"/>
        <v>0</v>
      </c>
      <c r="N6950" s="193" t="str">
        <f t="shared" si="13537"/>
        <v>Vacuums</v>
      </c>
      <c r="AA6950" s="193">
        <f t="shared" si="13514"/>
        <v>0</v>
      </c>
      <c r="AB6950" s="193" t="str">
        <f t="shared" ref="AB6950" si="13598">AB$51</f>
        <v>Strickland, Amy</v>
      </c>
    </row>
    <row r="6951" spans="1:28" s="188" customFormat="1" ht="17.399999999999999">
      <c r="A6951" s="193" t="str">
        <f t="shared" si="13509"/>
        <v>Vacuums</v>
      </c>
      <c r="B6951" s="193" t="str">
        <f t="shared" si="13510"/>
        <v>WA011Vacuums</v>
      </c>
      <c r="C6951" s="193" t="str">
        <f t="shared" si="13511"/>
        <v>VacuumsStrickland, Amy</v>
      </c>
      <c r="D6951" s="193"/>
      <c r="E6951" s="193"/>
      <c r="F6951" s="193" t="str">
        <f t="shared" si="13512"/>
        <v>VacuumsMonaco, Nick</v>
      </c>
      <c r="G6951" s="193" t="str">
        <f t="shared" ref="G6951:M6951" si="13599">G$52</f>
        <v>Monaco, Nick</v>
      </c>
      <c r="H6951" s="193" t="str">
        <f t="shared" si="13599"/>
        <v>Strickland, Amy</v>
      </c>
      <c r="I6951" s="193" t="str">
        <f t="shared" si="13599"/>
        <v>WA011</v>
      </c>
      <c r="J6951" s="193" t="str">
        <f t="shared" si="13599"/>
        <v>WAL-MART STORES, INC (VDF)</v>
      </c>
      <c r="K6951" s="193" t="str">
        <f t="shared" si="13599"/>
        <v>all</v>
      </c>
      <c r="L6951" s="193">
        <f t="shared" si="13599"/>
        <v>0</v>
      </c>
      <c r="M6951" s="193">
        <f t="shared" si="13599"/>
        <v>0</v>
      </c>
      <c r="N6951" s="193" t="str">
        <f t="shared" si="13537"/>
        <v>Vacuums</v>
      </c>
      <c r="AA6951" s="193">
        <f t="shared" si="13514"/>
        <v>0</v>
      </c>
      <c r="AB6951" s="193" t="str">
        <f t="shared" ref="AB6951" si="13600">AB$52</f>
        <v>Strickland, Amy</v>
      </c>
    </row>
    <row r="6952" spans="1:28" s="188" customFormat="1" ht="17.399999999999999">
      <c r="A6952" s="193" t="str">
        <f t="shared" si="13509"/>
        <v>Vacuums</v>
      </c>
      <c r="B6952" s="193" t="str">
        <f t="shared" si="13510"/>
        <v>0Vacuums</v>
      </c>
      <c r="C6952" s="193" t="str">
        <f t="shared" si="13511"/>
        <v>Vacuums0</v>
      </c>
      <c r="D6952" s="193"/>
      <c r="E6952" s="193"/>
      <c r="F6952" s="193" t="str">
        <f t="shared" si="13512"/>
        <v>Vacuums0</v>
      </c>
      <c r="G6952" s="193">
        <f t="shared" ref="G6952:M6952" si="13601">G$53</f>
        <v>0</v>
      </c>
      <c r="H6952" s="193">
        <f t="shared" si="13601"/>
        <v>0</v>
      </c>
      <c r="I6952" s="193">
        <f t="shared" si="13601"/>
        <v>0</v>
      </c>
      <c r="J6952" s="193">
        <f t="shared" si="13601"/>
        <v>0</v>
      </c>
      <c r="K6952" s="193">
        <f t="shared" si="13601"/>
        <v>0</v>
      </c>
      <c r="L6952" s="193">
        <f t="shared" si="13601"/>
        <v>0</v>
      </c>
      <c r="M6952" s="193">
        <f t="shared" si="13601"/>
        <v>0</v>
      </c>
      <c r="N6952" s="193" t="str">
        <f t="shared" si="13537"/>
        <v>Vacuums</v>
      </c>
      <c r="AA6952" s="193">
        <f t="shared" si="13514"/>
        <v>0</v>
      </c>
      <c r="AB6952" s="193">
        <f t="shared" ref="AB6952" si="13602">AB$53</f>
        <v>0</v>
      </c>
    </row>
    <row r="6953" spans="1:28" s="188" customFormat="1" ht="17.399999999999999">
      <c r="A6953" s="193" t="str">
        <f t="shared" si="13509"/>
        <v>Vacuums</v>
      </c>
      <c r="B6953" s="193" t="str">
        <f t="shared" si="13510"/>
        <v>0Vacuums</v>
      </c>
      <c r="C6953" s="193" t="str">
        <f t="shared" si="13511"/>
        <v>Vacuums0</v>
      </c>
      <c r="D6953" s="193"/>
      <c r="E6953" s="193"/>
      <c r="F6953" s="193" t="str">
        <f t="shared" si="13512"/>
        <v>Vacuums0</v>
      </c>
      <c r="G6953" s="193">
        <f t="shared" ref="G6953:M6953" si="13603">G$54</f>
        <v>0</v>
      </c>
      <c r="H6953" s="193">
        <f t="shared" si="13603"/>
        <v>0</v>
      </c>
      <c r="I6953" s="193">
        <f t="shared" si="13603"/>
        <v>0</v>
      </c>
      <c r="J6953" s="193">
        <f t="shared" si="13603"/>
        <v>0</v>
      </c>
      <c r="K6953" s="193">
        <f t="shared" si="13603"/>
        <v>0</v>
      </c>
      <c r="L6953" s="193">
        <f t="shared" si="13603"/>
        <v>0</v>
      </c>
      <c r="M6953" s="193">
        <f t="shared" si="13603"/>
        <v>0</v>
      </c>
      <c r="N6953" s="193" t="str">
        <f t="shared" si="13537"/>
        <v>Vacuums</v>
      </c>
      <c r="AA6953" s="193">
        <f t="shared" si="13514"/>
        <v>0</v>
      </c>
      <c r="AB6953" s="193">
        <f t="shared" ref="AB6953" si="13604">AB$54</f>
        <v>0</v>
      </c>
    </row>
    <row r="6954" spans="1:28" s="188" customFormat="1" ht="17.399999999999999">
      <c r="A6954" s="193" t="str">
        <f t="shared" si="13509"/>
        <v>Vacuums</v>
      </c>
      <c r="B6954" s="193" t="str">
        <f t="shared" si="13510"/>
        <v>TA001Vacuums</v>
      </c>
      <c r="C6954" s="193" t="str">
        <f t="shared" si="13511"/>
        <v>VacuumsSweeney, Danielle</v>
      </c>
      <c r="D6954" s="193"/>
      <c r="E6954" s="193"/>
      <c r="F6954" s="193" t="str">
        <f t="shared" si="13512"/>
        <v>VacuumsMonaco, Nick</v>
      </c>
      <c r="G6954" s="193" t="str">
        <f t="shared" ref="G6954:M6954" si="13605">G$55</f>
        <v>Monaco, Nick</v>
      </c>
      <c r="H6954" s="193" t="str">
        <f t="shared" si="13605"/>
        <v>Sweeney, Danielle</v>
      </c>
      <c r="I6954" s="193" t="str">
        <f t="shared" si="13605"/>
        <v>TA001</v>
      </c>
      <c r="J6954" s="193" t="str">
        <f t="shared" si="13605"/>
        <v>TARGET CORPORATION</v>
      </c>
      <c r="K6954" s="193" t="str">
        <f t="shared" si="13605"/>
        <v>all</v>
      </c>
      <c r="L6954" s="193" t="str">
        <f t="shared" si="13605"/>
        <v>Signature Sales</v>
      </c>
      <c r="M6954" s="193" t="str">
        <f t="shared" si="13605"/>
        <v>Beauty</v>
      </c>
      <c r="N6954" s="193" t="str">
        <f t="shared" si="13537"/>
        <v>Vacuums</v>
      </c>
      <c r="AA6954" s="193">
        <f t="shared" si="13514"/>
        <v>0</v>
      </c>
      <c r="AB6954" s="193" t="str">
        <f t="shared" ref="AB6954" si="13606">AB$55</f>
        <v>Sweeney, Danielle</v>
      </c>
    </row>
    <row r="6955" spans="1:28" s="188" customFormat="1" ht="17.399999999999999">
      <c r="A6955" s="193" t="str">
        <f t="shared" si="13509"/>
        <v>Vacuums</v>
      </c>
      <c r="B6955" s="193" t="str">
        <f t="shared" si="13510"/>
        <v>TA004Vacuums</v>
      </c>
      <c r="C6955" s="193" t="str">
        <f t="shared" si="13511"/>
        <v>VacuumsSweeney, Danielle</v>
      </c>
      <c r="D6955" s="193"/>
      <c r="E6955" s="193"/>
      <c r="F6955" s="193" t="str">
        <f t="shared" si="13512"/>
        <v>VacuumsMonaco, Nick</v>
      </c>
      <c r="G6955" s="193" t="str">
        <f t="shared" ref="G6955:M6955" si="13607">G$56</f>
        <v>Monaco, Nick</v>
      </c>
      <c r="H6955" s="193" t="str">
        <f t="shared" si="13607"/>
        <v>Sweeney, Danielle</v>
      </c>
      <c r="I6955" s="193" t="str">
        <f t="shared" si="13607"/>
        <v>TA004</v>
      </c>
      <c r="J6955" s="193" t="str">
        <f t="shared" si="13607"/>
        <v>TARGET NORTHERN OPERATIONS (VDF)</v>
      </c>
      <c r="K6955" s="193" t="str">
        <f t="shared" si="13607"/>
        <v>all</v>
      </c>
      <c r="L6955" s="193" t="str">
        <f t="shared" si="13607"/>
        <v>Signature Sales</v>
      </c>
      <c r="M6955" s="193" t="str">
        <f t="shared" si="13607"/>
        <v>Beauty</v>
      </c>
      <c r="N6955" s="193" t="str">
        <f t="shared" si="13537"/>
        <v>Vacuums</v>
      </c>
      <c r="AA6955" s="193">
        <f t="shared" si="13514"/>
        <v>0</v>
      </c>
      <c r="AB6955" s="193" t="str">
        <f t="shared" ref="AB6955" si="13608">AB$56</f>
        <v>Sweeney, Danielle</v>
      </c>
    </row>
    <row r="6956" spans="1:28" s="188" customFormat="1" ht="17.399999999999999">
      <c r="A6956" s="193" t="str">
        <f t="shared" si="13509"/>
        <v>Vacuums</v>
      </c>
      <c r="B6956" s="193" t="str">
        <f t="shared" si="13510"/>
        <v>0Vacuums</v>
      </c>
      <c r="C6956" s="193" t="str">
        <f t="shared" si="13511"/>
        <v>Vacuums0</v>
      </c>
      <c r="D6956" s="193"/>
      <c r="E6956" s="193"/>
      <c r="F6956" s="193" t="str">
        <f t="shared" si="13512"/>
        <v>Vacuums0</v>
      </c>
      <c r="G6956" s="193">
        <f t="shared" ref="G6956:M6956" si="13609">G$57</f>
        <v>0</v>
      </c>
      <c r="H6956" s="193">
        <f t="shared" si="13609"/>
        <v>0</v>
      </c>
      <c r="I6956" s="193">
        <f t="shared" si="13609"/>
        <v>0</v>
      </c>
      <c r="J6956" s="193">
        <f t="shared" si="13609"/>
        <v>0</v>
      </c>
      <c r="K6956" s="193">
        <f t="shared" si="13609"/>
        <v>0</v>
      </c>
      <c r="L6956" s="193">
        <f t="shared" si="13609"/>
        <v>0</v>
      </c>
      <c r="M6956" s="193">
        <f t="shared" si="13609"/>
        <v>0</v>
      </c>
      <c r="N6956" s="193" t="str">
        <f t="shared" si="13537"/>
        <v>Vacuums</v>
      </c>
      <c r="AA6956" s="193">
        <f t="shared" si="13514"/>
        <v>0</v>
      </c>
      <c r="AB6956" s="193">
        <f t="shared" ref="AB6956" si="13610">AB$57</f>
        <v>0</v>
      </c>
    </row>
    <row r="6957" spans="1:28" s="188" customFormat="1" ht="17.399999999999999">
      <c r="A6957" s="193" t="str">
        <f t="shared" si="13509"/>
        <v>Vacuums</v>
      </c>
      <c r="B6957" s="193" t="str">
        <f t="shared" si="13510"/>
        <v>0Vacuums</v>
      </c>
      <c r="C6957" s="193" t="str">
        <f t="shared" si="13511"/>
        <v>Vacuums0</v>
      </c>
      <c r="D6957" s="193"/>
      <c r="E6957" s="193"/>
      <c r="F6957" s="193" t="str">
        <f t="shared" si="13512"/>
        <v>Vacuums0</v>
      </c>
      <c r="G6957" s="193">
        <f t="shared" ref="G6957:M6957" si="13611">G$58</f>
        <v>0</v>
      </c>
      <c r="H6957" s="193">
        <f t="shared" si="13611"/>
        <v>0</v>
      </c>
      <c r="I6957" s="193">
        <f t="shared" si="13611"/>
        <v>0</v>
      </c>
      <c r="J6957" s="193">
        <f t="shared" si="13611"/>
        <v>0</v>
      </c>
      <c r="K6957" s="193">
        <f t="shared" si="13611"/>
        <v>0</v>
      </c>
      <c r="L6957" s="193">
        <f t="shared" si="13611"/>
        <v>0</v>
      </c>
      <c r="M6957" s="193">
        <f t="shared" si="13611"/>
        <v>0</v>
      </c>
      <c r="N6957" s="193" t="str">
        <f t="shared" si="13537"/>
        <v>Vacuums</v>
      </c>
      <c r="AA6957" s="193">
        <f t="shared" si="13514"/>
        <v>0</v>
      </c>
      <c r="AB6957" s="193">
        <f t="shared" ref="AB6957" si="13612">AB$58</f>
        <v>0</v>
      </c>
    </row>
    <row r="6958" spans="1:28" s="188" customFormat="1" ht="17.399999999999999">
      <c r="A6958" s="193" t="str">
        <f t="shared" si="13509"/>
        <v>Vacuums</v>
      </c>
      <c r="B6958" s="193" t="str">
        <f t="shared" si="13510"/>
        <v>0Vacuums</v>
      </c>
      <c r="C6958" s="193" t="str">
        <f t="shared" si="13511"/>
        <v>Vacuums0</v>
      </c>
      <c r="D6958" s="193"/>
      <c r="E6958" s="193"/>
      <c r="F6958" s="193" t="str">
        <f t="shared" si="13512"/>
        <v>Vacuums0</v>
      </c>
      <c r="G6958" s="193">
        <f t="shared" ref="G6958:M6958" si="13613">G$59</f>
        <v>0</v>
      </c>
      <c r="H6958" s="193">
        <f t="shared" si="13613"/>
        <v>0</v>
      </c>
      <c r="I6958" s="193">
        <f t="shared" si="13613"/>
        <v>0</v>
      </c>
      <c r="J6958" s="193">
        <f t="shared" si="13613"/>
        <v>0</v>
      </c>
      <c r="K6958" s="193">
        <f t="shared" si="13613"/>
        <v>0</v>
      </c>
      <c r="L6958" s="193">
        <f t="shared" si="13613"/>
        <v>0</v>
      </c>
      <c r="M6958" s="193">
        <f t="shared" si="13613"/>
        <v>0</v>
      </c>
      <c r="N6958" s="193" t="str">
        <f t="shared" si="13537"/>
        <v>Vacuums</v>
      </c>
      <c r="AA6958" s="193">
        <f t="shared" si="13514"/>
        <v>0</v>
      </c>
      <c r="AB6958" s="193">
        <f t="shared" ref="AB6958" si="13614">AB$59</f>
        <v>0</v>
      </c>
    </row>
    <row r="6959" spans="1:28" s="188" customFormat="1" ht="17.399999999999999">
      <c r="A6959" s="193" t="str">
        <f t="shared" si="13509"/>
        <v>Vacuums</v>
      </c>
      <c r="B6959" s="193" t="str">
        <f t="shared" si="13510"/>
        <v>AR602Vacuums</v>
      </c>
      <c r="C6959" s="193" t="str">
        <f t="shared" si="13511"/>
        <v>VacuumsAltman, Andrea</v>
      </c>
      <c r="D6959" s="193"/>
      <c r="E6959" s="193"/>
      <c r="F6959" s="193" t="str">
        <f t="shared" si="13512"/>
        <v>VacuumsLong, Kristin</v>
      </c>
      <c r="G6959" s="193" t="str">
        <f t="shared" ref="G6959:M6959" si="13615">G$60</f>
        <v>Long, Kristin</v>
      </c>
      <c r="H6959" s="193" t="str">
        <f t="shared" si="13615"/>
        <v>Altman, Andrea</v>
      </c>
      <c r="I6959" s="193" t="str">
        <f t="shared" si="13615"/>
        <v>AR602</v>
      </c>
      <c r="J6959" s="193" t="str">
        <f t="shared" si="13615"/>
        <v>ARLINGTON CAMERA INC</v>
      </c>
      <c r="K6959" s="193" t="str">
        <f t="shared" si="13615"/>
        <v>all</v>
      </c>
      <c r="L6959" s="193">
        <f t="shared" si="13615"/>
        <v>0</v>
      </c>
      <c r="M6959" s="193">
        <f t="shared" si="13615"/>
        <v>0</v>
      </c>
      <c r="N6959" s="193" t="str">
        <f t="shared" si="13537"/>
        <v>Vacuums</v>
      </c>
      <c r="AA6959" s="193">
        <f t="shared" si="13514"/>
        <v>0</v>
      </c>
      <c r="AB6959" s="193" t="str">
        <f t="shared" ref="AB6959" si="13616">AB$60</f>
        <v>Altman, Andrea</v>
      </c>
    </row>
    <row r="6960" spans="1:28" s="188" customFormat="1" ht="17.399999999999999">
      <c r="A6960" s="193" t="str">
        <f t="shared" si="13509"/>
        <v>Vacuums</v>
      </c>
      <c r="B6960" s="193" t="str">
        <f t="shared" si="13510"/>
        <v>B0466Vacuums</v>
      </c>
      <c r="C6960" s="193" t="str">
        <f t="shared" si="13511"/>
        <v>VacuumsAltman, Andrea</v>
      </c>
      <c r="D6960" s="193"/>
      <c r="E6960" s="193"/>
      <c r="F6960" s="193" t="str">
        <f t="shared" si="13512"/>
        <v>VacuumsLong, Kristin</v>
      </c>
      <c r="G6960" s="193" t="str">
        <f t="shared" ref="G6960:M6960" si="13617">G$61</f>
        <v>Long, Kristin</v>
      </c>
      <c r="H6960" s="193" t="str">
        <f t="shared" si="13617"/>
        <v>Altman, Andrea</v>
      </c>
      <c r="I6960" s="193" t="str">
        <f t="shared" si="13617"/>
        <v>B0466</v>
      </c>
      <c r="J6960" s="193" t="str">
        <f t="shared" si="13617"/>
        <v>VIDEOTEX SYSTEMS INC.( PY#55224)</v>
      </c>
      <c r="K6960" s="193" t="str">
        <f t="shared" si="13617"/>
        <v>all</v>
      </c>
      <c r="L6960" s="193">
        <f t="shared" si="13617"/>
        <v>0</v>
      </c>
      <c r="M6960" s="193">
        <f t="shared" si="13617"/>
        <v>0</v>
      </c>
      <c r="N6960" s="193" t="str">
        <f t="shared" si="13537"/>
        <v>Vacuums</v>
      </c>
      <c r="AA6960" s="193">
        <f t="shared" si="13514"/>
        <v>0</v>
      </c>
      <c r="AB6960" s="193" t="str">
        <f t="shared" ref="AB6960" si="13618">AB$61</f>
        <v>Altman, Andrea</v>
      </c>
    </row>
    <row r="6961" spans="1:28" s="188" customFormat="1" ht="17.399999999999999">
      <c r="A6961" s="193" t="str">
        <f t="shared" si="13509"/>
        <v>Vacuums</v>
      </c>
      <c r="B6961" s="193" t="str">
        <f t="shared" si="13510"/>
        <v>B0667Vacuums</v>
      </c>
      <c r="C6961" s="193" t="str">
        <f t="shared" si="13511"/>
        <v>VacuumsAltman, Andrea</v>
      </c>
      <c r="D6961" s="193"/>
      <c r="E6961" s="193"/>
      <c r="F6961" s="193" t="str">
        <f t="shared" si="13512"/>
        <v>VacuumsLong, Kristin</v>
      </c>
      <c r="G6961" s="193" t="str">
        <f t="shared" ref="G6961:M6961" si="13619">G$62</f>
        <v>Long, Kristin</v>
      </c>
      <c r="H6961" s="193" t="str">
        <f t="shared" si="13619"/>
        <v>Altman, Andrea</v>
      </c>
      <c r="I6961" s="193" t="str">
        <f t="shared" si="13619"/>
        <v>B0667</v>
      </c>
      <c r="J6961" s="193" t="str">
        <f t="shared" si="13619"/>
        <v>OMEGA BROADCAST GROUP( PY#69636)</v>
      </c>
      <c r="K6961" s="193" t="str">
        <f t="shared" si="13619"/>
        <v>all</v>
      </c>
      <c r="L6961" s="193">
        <f t="shared" si="13619"/>
        <v>0</v>
      </c>
      <c r="M6961" s="193">
        <f t="shared" si="13619"/>
        <v>0</v>
      </c>
      <c r="N6961" s="193" t="str">
        <f t="shared" si="13537"/>
        <v>Vacuums</v>
      </c>
      <c r="AA6961" s="193">
        <f t="shared" si="13514"/>
        <v>0</v>
      </c>
      <c r="AB6961" s="193" t="str">
        <f t="shared" ref="AB6961" si="13620">AB$62</f>
        <v>Altman, Andrea</v>
      </c>
    </row>
    <row r="6962" spans="1:28" s="188" customFormat="1" ht="17.399999999999999">
      <c r="A6962" s="193" t="str">
        <f t="shared" si="13509"/>
        <v>Vacuums</v>
      </c>
      <c r="B6962" s="193" t="str">
        <f t="shared" si="13510"/>
        <v>B0815Vacuums</v>
      </c>
      <c r="C6962" s="193" t="str">
        <f t="shared" si="13511"/>
        <v>VacuumsAltman, Andrea</v>
      </c>
      <c r="D6962" s="193"/>
      <c r="E6962" s="193"/>
      <c r="F6962" s="193" t="str">
        <f t="shared" si="13512"/>
        <v>VacuumsLong, Kristin</v>
      </c>
      <c r="G6962" s="193" t="str">
        <f t="shared" ref="G6962:M6962" si="13621">G$63</f>
        <v>Long, Kristin</v>
      </c>
      <c r="H6962" s="193" t="str">
        <f t="shared" si="13621"/>
        <v>Altman, Andrea</v>
      </c>
      <c r="I6962" s="193" t="str">
        <f t="shared" si="13621"/>
        <v>B0815</v>
      </c>
      <c r="J6962" s="193" t="str">
        <f t="shared" si="13621"/>
        <v>TEXAS MEDIA SYSTEMS, INC( PY#106335</v>
      </c>
      <c r="K6962" s="193" t="str">
        <f t="shared" si="13621"/>
        <v>all</v>
      </c>
      <c r="L6962" s="193">
        <f t="shared" si="13621"/>
        <v>0</v>
      </c>
      <c r="M6962" s="193">
        <f t="shared" si="13621"/>
        <v>0</v>
      </c>
      <c r="N6962" s="193" t="str">
        <f t="shared" si="13537"/>
        <v>Vacuums</v>
      </c>
      <c r="AA6962" s="193">
        <f t="shared" si="13514"/>
        <v>0</v>
      </c>
      <c r="AB6962" s="193" t="str">
        <f t="shared" ref="AB6962" si="13622">AB$63</f>
        <v>Altman, Andrea</v>
      </c>
    </row>
    <row r="6963" spans="1:28" s="188" customFormat="1" ht="17.399999999999999">
      <c r="A6963" s="193" t="str">
        <f t="shared" si="13509"/>
        <v>Vacuums</v>
      </c>
      <c r="B6963" s="193" t="str">
        <f t="shared" si="13510"/>
        <v>CA024Vacuums</v>
      </c>
      <c r="C6963" s="193" t="str">
        <f t="shared" si="13511"/>
        <v>VacuumsAltman, Andrea</v>
      </c>
      <c r="D6963" s="193"/>
      <c r="E6963" s="193"/>
      <c r="F6963" s="193" t="str">
        <f t="shared" si="13512"/>
        <v>VacuumsLong, Kristin</v>
      </c>
      <c r="G6963" s="193" t="str">
        <f t="shared" ref="G6963:M6963" si="13623">G$64</f>
        <v>Long, Kristin</v>
      </c>
      <c r="H6963" s="193" t="str">
        <f t="shared" si="13623"/>
        <v>Altman, Andrea</v>
      </c>
      <c r="I6963" s="193" t="str">
        <f t="shared" si="13623"/>
        <v>CA024</v>
      </c>
      <c r="J6963" s="193" t="str">
        <f t="shared" si="13623"/>
        <v>CAMCOR INC</v>
      </c>
      <c r="K6963" s="193" t="str">
        <f t="shared" si="13623"/>
        <v>all</v>
      </c>
      <c r="L6963" s="193">
        <f t="shared" si="13623"/>
        <v>0</v>
      </c>
      <c r="M6963" s="193">
        <f t="shared" si="13623"/>
        <v>0</v>
      </c>
      <c r="N6963" s="193" t="str">
        <f t="shared" si="13537"/>
        <v>Vacuums</v>
      </c>
      <c r="AA6963" s="193">
        <f t="shared" si="13514"/>
        <v>0</v>
      </c>
      <c r="AB6963" s="193" t="str">
        <f t="shared" ref="AB6963" si="13624">AB$64</f>
        <v>Altman, Andrea</v>
      </c>
    </row>
    <row r="6964" spans="1:28" s="188" customFormat="1" ht="17.399999999999999">
      <c r="A6964" s="193" t="str">
        <f t="shared" si="13509"/>
        <v>Vacuums</v>
      </c>
      <c r="B6964" s="193" t="str">
        <f t="shared" si="13510"/>
        <v>CA977Vacuums</v>
      </c>
      <c r="C6964" s="193" t="str">
        <f t="shared" si="13511"/>
        <v>VacuumsAltman, Andrea</v>
      </c>
      <c r="D6964" s="193"/>
      <c r="E6964" s="193"/>
      <c r="F6964" s="193" t="str">
        <f t="shared" si="13512"/>
        <v>VacuumsLong, Kristin</v>
      </c>
      <c r="G6964" s="193" t="str">
        <f t="shared" ref="G6964:M6964" si="13625">G$65</f>
        <v>Long, Kristin</v>
      </c>
      <c r="H6964" s="193" t="str">
        <f t="shared" si="13625"/>
        <v>Altman, Andrea</v>
      </c>
      <c r="I6964" s="193" t="str">
        <f t="shared" si="13625"/>
        <v>CA977</v>
      </c>
      <c r="J6964" s="193" t="str">
        <f t="shared" si="13625"/>
        <v>CAMERA RENTAL CO</v>
      </c>
      <c r="K6964" s="193" t="str">
        <f t="shared" si="13625"/>
        <v>all</v>
      </c>
      <c r="L6964" s="193">
        <f t="shared" si="13625"/>
        <v>0</v>
      </c>
      <c r="M6964" s="193">
        <f t="shared" si="13625"/>
        <v>0</v>
      </c>
      <c r="N6964" s="193" t="str">
        <f t="shared" si="13537"/>
        <v>Vacuums</v>
      </c>
      <c r="AA6964" s="193">
        <f t="shared" si="13514"/>
        <v>0</v>
      </c>
      <c r="AB6964" s="193" t="str">
        <f t="shared" ref="AB6964" si="13626">AB$65</f>
        <v>Altman, Andrea</v>
      </c>
    </row>
    <row r="6965" spans="1:28" s="188" customFormat="1" ht="17.399999999999999">
      <c r="A6965" s="193" t="str">
        <f t="shared" si="13509"/>
        <v>Vacuums</v>
      </c>
      <c r="B6965" s="193" t="str">
        <f t="shared" si="13510"/>
        <v>CA978Vacuums</v>
      </c>
      <c r="C6965" s="193" t="str">
        <f t="shared" si="13511"/>
        <v>VacuumsAltman, Andrea</v>
      </c>
      <c r="D6965" s="193"/>
      <c r="E6965" s="193"/>
      <c r="F6965" s="193" t="str">
        <f t="shared" si="13512"/>
        <v>VacuumsLong, Kristin</v>
      </c>
      <c r="G6965" s="193" t="str">
        <f t="shared" ref="G6965:M6965" si="13627">G$66</f>
        <v>Long, Kristin</v>
      </c>
      <c r="H6965" s="193" t="str">
        <f t="shared" si="13627"/>
        <v>Altman, Andrea</v>
      </c>
      <c r="I6965" s="193" t="str">
        <f t="shared" si="13627"/>
        <v>CA978</v>
      </c>
      <c r="J6965" s="193" t="str">
        <f t="shared" si="13627"/>
        <v>CAMERA EXCHANGE INC, THE</v>
      </c>
      <c r="K6965" s="193" t="str">
        <f t="shared" si="13627"/>
        <v>all</v>
      </c>
      <c r="L6965" s="193">
        <f t="shared" si="13627"/>
        <v>0</v>
      </c>
      <c r="M6965" s="193">
        <f t="shared" si="13627"/>
        <v>0</v>
      </c>
      <c r="N6965" s="193" t="str">
        <f t="shared" si="13537"/>
        <v>Vacuums</v>
      </c>
      <c r="AA6965" s="193">
        <f t="shared" si="13514"/>
        <v>0</v>
      </c>
      <c r="AB6965" s="193" t="str">
        <f t="shared" ref="AB6965" si="13628">AB$66</f>
        <v>Altman, Andrea</v>
      </c>
    </row>
    <row r="6966" spans="1:28" s="188" customFormat="1" ht="17.399999999999999">
      <c r="A6966" s="193" t="str">
        <f t="shared" si="13509"/>
        <v>Vacuums</v>
      </c>
      <c r="B6966" s="193" t="str">
        <f t="shared" si="13510"/>
        <v>CO153Vacuums</v>
      </c>
      <c r="C6966" s="193" t="str">
        <f t="shared" si="13511"/>
        <v>VacuumsAltman, Andrea</v>
      </c>
      <c r="D6966" s="193"/>
      <c r="E6966" s="193"/>
      <c r="F6966" s="193" t="str">
        <f t="shared" si="13512"/>
        <v>VacuumsLong, Kristin</v>
      </c>
      <c r="G6966" s="193" t="str">
        <f t="shared" ref="G6966:M6966" si="13629">G$67</f>
        <v>Long, Kristin</v>
      </c>
      <c r="H6966" s="193" t="str">
        <f t="shared" si="13629"/>
        <v>Altman, Andrea</v>
      </c>
      <c r="I6966" s="193" t="str">
        <f t="shared" si="13629"/>
        <v>CO153</v>
      </c>
      <c r="J6966" s="193" t="str">
        <f t="shared" si="13629"/>
        <v>COLONIAL PHOTO &amp; HOBBY, INC</v>
      </c>
      <c r="K6966" s="193" t="str">
        <f t="shared" si="13629"/>
        <v>all</v>
      </c>
      <c r="L6966" s="193">
        <f t="shared" si="13629"/>
        <v>0</v>
      </c>
      <c r="M6966" s="193">
        <f t="shared" si="13629"/>
        <v>0</v>
      </c>
      <c r="N6966" s="193" t="str">
        <f t="shared" si="13537"/>
        <v>Vacuums</v>
      </c>
      <c r="AA6966" s="193">
        <f t="shared" si="13514"/>
        <v>0</v>
      </c>
      <c r="AB6966" s="193" t="str">
        <f t="shared" ref="AB6966" si="13630">AB$67</f>
        <v>Altman, Andrea</v>
      </c>
    </row>
    <row r="6967" spans="1:28" s="188" customFormat="1" ht="17.399999999999999">
      <c r="A6967" s="193" t="str">
        <f t="shared" si="13509"/>
        <v>Vacuums</v>
      </c>
      <c r="B6967" s="193" t="str">
        <f t="shared" si="13510"/>
        <v>CR785Vacuums</v>
      </c>
      <c r="C6967" s="193" t="str">
        <f t="shared" si="13511"/>
        <v>VacuumsAltman, Andrea</v>
      </c>
      <c r="D6967" s="193"/>
      <c r="E6967" s="193"/>
      <c r="F6967" s="193" t="str">
        <f t="shared" si="13512"/>
        <v>VacuumsLong, Kristin</v>
      </c>
      <c r="G6967" s="193" t="str">
        <f t="shared" ref="G6967:M6967" si="13631">G$68</f>
        <v>Long, Kristin</v>
      </c>
      <c r="H6967" s="193" t="str">
        <f t="shared" si="13631"/>
        <v>Altman, Andrea</v>
      </c>
      <c r="I6967" s="193" t="str">
        <f t="shared" si="13631"/>
        <v>CR785</v>
      </c>
      <c r="J6967" s="193" t="str">
        <f t="shared" si="13631"/>
        <v>CREVE COUER</v>
      </c>
      <c r="K6967" s="193" t="str">
        <f t="shared" si="13631"/>
        <v>all</v>
      </c>
      <c r="L6967" s="193">
        <f t="shared" si="13631"/>
        <v>0</v>
      </c>
      <c r="M6967" s="193">
        <f t="shared" si="13631"/>
        <v>0</v>
      </c>
      <c r="N6967" s="193" t="str">
        <f t="shared" si="13537"/>
        <v>Vacuums</v>
      </c>
      <c r="AA6967" s="193">
        <f t="shared" si="13514"/>
        <v>0</v>
      </c>
      <c r="AB6967" s="193" t="str">
        <f t="shared" ref="AB6967" si="13632">AB$68</f>
        <v>Altman, Andrea</v>
      </c>
    </row>
    <row r="6968" spans="1:28" s="188" customFormat="1" ht="17.399999999999999">
      <c r="A6968" s="193" t="str">
        <f t="shared" si="13509"/>
        <v>Vacuums</v>
      </c>
      <c r="B6968" s="193" t="str">
        <f t="shared" si="13510"/>
        <v>PH522Vacuums</v>
      </c>
      <c r="C6968" s="193" t="str">
        <f t="shared" si="13511"/>
        <v>VacuumsAltman, Andrea</v>
      </c>
      <c r="D6968" s="193"/>
      <c r="E6968" s="193"/>
      <c r="F6968" s="193" t="str">
        <f t="shared" si="13512"/>
        <v>VacuumsLong, Kristin</v>
      </c>
      <c r="G6968" s="193" t="str">
        <f t="shared" ref="G6968:M6968" si="13633">G$69</f>
        <v>Long, Kristin</v>
      </c>
      <c r="H6968" s="193" t="str">
        <f t="shared" si="13633"/>
        <v>Altman, Andrea</v>
      </c>
      <c r="I6968" s="193" t="str">
        <f t="shared" si="13633"/>
        <v>PH522</v>
      </c>
      <c r="J6968" s="193" t="str">
        <f t="shared" si="13633"/>
        <v>PHOTO TECHNOLOGIES</v>
      </c>
      <c r="K6968" s="193" t="str">
        <f t="shared" si="13633"/>
        <v>all</v>
      </c>
      <c r="L6968" s="193">
        <f t="shared" si="13633"/>
        <v>0</v>
      </c>
      <c r="M6968" s="193">
        <f t="shared" si="13633"/>
        <v>0</v>
      </c>
      <c r="N6968" s="193" t="str">
        <f t="shared" si="13537"/>
        <v>Vacuums</v>
      </c>
      <c r="AA6968" s="193">
        <f t="shared" si="13514"/>
        <v>0</v>
      </c>
      <c r="AB6968" s="193" t="str">
        <f t="shared" ref="AB6968" si="13634">AB$69</f>
        <v>Altman, Andrea</v>
      </c>
    </row>
    <row r="6969" spans="1:28" s="188" customFormat="1" ht="17.399999999999999">
      <c r="A6969" s="193" t="str">
        <f t="shared" si="13509"/>
        <v>Vacuums</v>
      </c>
      <c r="B6969" s="193" t="str">
        <f t="shared" si="13510"/>
        <v>PR971Vacuums</v>
      </c>
      <c r="C6969" s="193" t="str">
        <f t="shared" si="13511"/>
        <v>VacuumsAltman, Andrea</v>
      </c>
      <c r="D6969" s="193"/>
      <c r="E6969" s="193"/>
      <c r="F6969" s="193" t="str">
        <f t="shared" si="13512"/>
        <v>VacuumsLong, Kristin</v>
      </c>
      <c r="G6969" s="193" t="str">
        <f t="shared" ref="G6969:M6969" si="13635">G$70</f>
        <v>Long, Kristin</v>
      </c>
      <c r="H6969" s="193" t="str">
        <f t="shared" si="13635"/>
        <v>Altman, Andrea</v>
      </c>
      <c r="I6969" s="193" t="str">
        <f t="shared" si="13635"/>
        <v>PR971</v>
      </c>
      <c r="J6969" s="193" t="str">
        <f t="shared" si="13635"/>
        <v>PRECISION CAMERA LP</v>
      </c>
      <c r="K6969" s="193" t="str">
        <f t="shared" si="13635"/>
        <v>all</v>
      </c>
      <c r="L6969" s="193">
        <f t="shared" si="13635"/>
        <v>0</v>
      </c>
      <c r="M6969" s="193">
        <f t="shared" si="13635"/>
        <v>0</v>
      </c>
      <c r="N6969" s="193" t="str">
        <f t="shared" si="13537"/>
        <v>Vacuums</v>
      </c>
      <c r="AA6969" s="193">
        <f t="shared" si="13514"/>
        <v>0</v>
      </c>
      <c r="AB6969" s="193" t="str">
        <f t="shared" ref="AB6969" si="13636">AB$70</f>
        <v>Altman, Andrea</v>
      </c>
    </row>
    <row r="6970" spans="1:28" s="188" customFormat="1" ht="17.399999999999999">
      <c r="A6970" s="193" t="str">
        <f t="shared" si="13509"/>
        <v>Vacuums</v>
      </c>
      <c r="B6970" s="193" t="str">
        <f t="shared" si="13510"/>
        <v>0Vacuums</v>
      </c>
      <c r="C6970" s="193" t="str">
        <f t="shared" si="13511"/>
        <v>VacuumsAltman, Andrea</v>
      </c>
      <c r="D6970" s="193"/>
      <c r="E6970" s="193"/>
      <c r="F6970" s="193" t="str">
        <f t="shared" si="13512"/>
        <v>VacuumsLong, Kristin</v>
      </c>
      <c r="G6970" s="193" t="str">
        <f t="shared" ref="G6970:M6970" si="13637">G$71</f>
        <v>Long, Kristin</v>
      </c>
      <c r="H6970" s="193" t="str">
        <f t="shared" si="13637"/>
        <v>Altman, Andrea</v>
      </c>
      <c r="I6970" s="193">
        <f t="shared" si="13637"/>
        <v>0</v>
      </c>
      <c r="J6970" s="193" t="str">
        <f t="shared" si="13637"/>
        <v>BEDFORD</v>
      </c>
      <c r="K6970" s="193" t="str">
        <f t="shared" si="13637"/>
        <v>all</v>
      </c>
      <c r="L6970" s="193">
        <f t="shared" si="13637"/>
        <v>0</v>
      </c>
      <c r="M6970" s="193">
        <f t="shared" si="13637"/>
        <v>0</v>
      </c>
      <c r="N6970" s="193" t="str">
        <f t="shared" si="13537"/>
        <v>Vacuums</v>
      </c>
      <c r="AA6970" s="193">
        <f t="shared" si="13514"/>
        <v>0</v>
      </c>
      <c r="AB6970" s="193" t="str">
        <f t="shared" ref="AB6970" si="13638">AB$71</f>
        <v>Altman, Andrea</v>
      </c>
    </row>
    <row r="6971" spans="1:28" s="188" customFormat="1" ht="17.399999999999999">
      <c r="A6971" s="193" t="str">
        <f t="shared" ref="A6971:A7034" si="13639">T$22</f>
        <v>Vacuums</v>
      </c>
      <c r="B6971" s="193" t="str">
        <f t="shared" ref="B6971:B7034" si="13640">CONCATENATE(I6971,A6971)</f>
        <v>WO427Vacuums</v>
      </c>
      <c r="C6971" s="193" t="str">
        <f t="shared" ref="C6971:C7034" si="13641">CONCATENATE(A6971,H6971)</f>
        <v>VacuumsAltman, Andrea</v>
      </c>
      <c r="D6971" s="193"/>
      <c r="E6971" s="193"/>
      <c r="F6971" s="193" t="str">
        <f t="shared" ref="F6971:F7034" si="13642">CONCATENATE(A6971,G6971)</f>
        <v>VacuumsLong, Kristin</v>
      </c>
      <c r="G6971" s="193" t="str">
        <f t="shared" ref="G6971:M6971" si="13643">G$72</f>
        <v>Long, Kristin</v>
      </c>
      <c r="H6971" s="193" t="str">
        <f t="shared" si="13643"/>
        <v>Altman, Andrea</v>
      </c>
      <c r="I6971" s="193" t="str">
        <f t="shared" si="13643"/>
        <v>WO427</v>
      </c>
      <c r="J6971" s="193" t="str">
        <f t="shared" si="13643"/>
        <v>WOLFE'S CAMERA SHOPS INC.</v>
      </c>
      <c r="K6971" s="193" t="str">
        <f t="shared" si="13643"/>
        <v>all</v>
      </c>
      <c r="L6971" s="193">
        <f t="shared" si="13643"/>
        <v>0</v>
      </c>
      <c r="M6971" s="193">
        <f t="shared" si="13643"/>
        <v>0</v>
      </c>
      <c r="N6971" s="193" t="str">
        <f t="shared" si="13537"/>
        <v>Vacuums</v>
      </c>
      <c r="AA6971" s="193">
        <f t="shared" ref="AA6971:AA7034" si="13644">AT$22</f>
        <v>0</v>
      </c>
      <c r="AB6971" s="193" t="str">
        <f t="shared" ref="AB6971" si="13645">AB$72</f>
        <v>Altman, Andrea</v>
      </c>
    </row>
    <row r="6972" spans="1:28" s="188" customFormat="1" ht="17.399999999999999">
      <c r="A6972" s="193" t="str">
        <f t="shared" si="13639"/>
        <v>Vacuums</v>
      </c>
      <c r="B6972" s="193" t="str">
        <f t="shared" si="13640"/>
        <v>0Vacuums</v>
      </c>
      <c r="C6972" s="193" t="str">
        <f t="shared" si="13641"/>
        <v>Vacuums0</v>
      </c>
      <c r="D6972" s="193"/>
      <c r="E6972" s="193"/>
      <c r="F6972" s="193" t="str">
        <f t="shared" si="13642"/>
        <v>Vacuums0</v>
      </c>
      <c r="G6972" s="193">
        <f t="shared" ref="G6972:M6972" si="13646">G$73</f>
        <v>0</v>
      </c>
      <c r="H6972" s="193">
        <f t="shared" si="13646"/>
        <v>0</v>
      </c>
      <c r="I6972" s="193">
        <f t="shared" si="13646"/>
        <v>0</v>
      </c>
      <c r="J6972" s="193">
        <f t="shared" si="13646"/>
        <v>0</v>
      </c>
      <c r="K6972" s="193">
        <f t="shared" si="13646"/>
        <v>0</v>
      </c>
      <c r="L6972" s="193">
        <f t="shared" si="13646"/>
        <v>0</v>
      </c>
      <c r="M6972" s="193">
        <f t="shared" si="13646"/>
        <v>0</v>
      </c>
      <c r="N6972" s="193" t="str">
        <f t="shared" si="13537"/>
        <v>Vacuums</v>
      </c>
      <c r="AA6972" s="193">
        <f t="shared" si="13644"/>
        <v>0</v>
      </c>
      <c r="AB6972" s="193">
        <f t="shared" ref="AB6972" si="13647">AB$73</f>
        <v>0</v>
      </c>
    </row>
    <row r="6973" spans="1:28" s="188" customFormat="1" ht="17.399999999999999">
      <c r="A6973" s="193" t="str">
        <f t="shared" si="13639"/>
        <v>Vacuums</v>
      </c>
      <c r="B6973" s="193" t="str">
        <f t="shared" si="13640"/>
        <v>0Vacuums</v>
      </c>
      <c r="C6973" s="193" t="str">
        <f t="shared" si="13641"/>
        <v>Vacuums0</v>
      </c>
      <c r="D6973" s="193"/>
      <c r="E6973" s="193"/>
      <c r="F6973" s="193" t="str">
        <f t="shared" si="13642"/>
        <v>Vacuums0</v>
      </c>
      <c r="G6973" s="193">
        <f t="shared" ref="G6973:M6973" si="13648">G$74</f>
        <v>0</v>
      </c>
      <c r="H6973" s="193">
        <f t="shared" si="13648"/>
        <v>0</v>
      </c>
      <c r="I6973" s="193">
        <f t="shared" si="13648"/>
        <v>0</v>
      </c>
      <c r="J6973" s="193">
        <f t="shared" si="13648"/>
        <v>0</v>
      </c>
      <c r="K6973" s="193">
        <f t="shared" si="13648"/>
        <v>0</v>
      </c>
      <c r="L6973" s="193">
        <f t="shared" si="13648"/>
        <v>0</v>
      </c>
      <c r="M6973" s="193">
        <f t="shared" si="13648"/>
        <v>0</v>
      </c>
      <c r="N6973" s="193" t="str">
        <f t="shared" si="13537"/>
        <v>Vacuums</v>
      </c>
      <c r="AA6973" s="193">
        <f t="shared" si="13644"/>
        <v>0</v>
      </c>
      <c r="AB6973" s="193">
        <f t="shared" ref="AB6973" si="13649">AB$74</f>
        <v>0</v>
      </c>
    </row>
    <row r="6974" spans="1:28" s="188" customFormat="1" ht="17.399999999999999">
      <c r="A6974" s="193" t="str">
        <f t="shared" si="13639"/>
        <v>Vacuums</v>
      </c>
      <c r="B6974" s="193" t="str">
        <f t="shared" si="13640"/>
        <v>AC201Vacuums</v>
      </c>
      <c r="C6974" s="193" t="str">
        <f t="shared" si="13641"/>
        <v>VacuumsChandler, Matt</v>
      </c>
      <c r="D6974" s="193"/>
      <c r="E6974" s="193"/>
      <c r="F6974" s="193" t="str">
        <f t="shared" si="13642"/>
        <v>VacuumsLong, Kristin</v>
      </c>
      <c r="G6974" s="193" t="str">
        <f t="shared" ref="G6974:M6974" si="13650">G$75</f>
        <v>Long, Kristin</v>
      </c>
      <c r="H6974" s="193" t="str">
        <f t="shared" si="13650"/>
        <v>Chandler, Matt</v>
      </c>
      <c r="I6974" s="193" t="str">
        <f t="shared" si="13650"/>
        <v>AC201</v>
      </c>
      <c r="J6974" s="193" t="str">
        <f t="shared" si="13650"/>
        <v>ACE PHOTO INC</v>
      </c>
      <c r="K6974" s="193" t="str">
        <f t="shared" si="13650"/>
        <v>all</v>
      </c>
      <c r="L6974" s="193">
        <f t="shared" si="13650"/>
        <v>0</v>
      </c>
      <c r="M6974" s="193">
        <f t="shared" si="13650"/>
        <v>0</v>
      </c>
      <c r="N6974" s="193" t="str">
        <f t="shared" si="13537"/>
        <v>Vacuums</v>
      </c>
      <c r="AA6974" s="193">
        <f t="shared" si="13644"/>
        <v>0</v>
      </c>
      <c r="AB6974" s="193" t="str">
        <f t="shared" ref="AB6974" si="13651">AB$75</f>
        <v>Chandler, Matt</v>
      </c>
    </row>
    <row r="6975" spans="1:28" s="188" customFormat="1" ht="17.399999999999999">
      <c r="A6975" s="193" t="str">
        <f t="shared" si="13639"/>
        <v>Vacuums</v>
      </c>
      <c r="B6975" s="193" t="str">
        <f t="shared" si="13640"/>
        <v>BE206Vacuums</v>
      </c>
      <c r="C6975" s="193" t="str">
        <f t="shared" si="13641"/>
        <v>VacuumsChandler, Matt</v>
      </c>
      <c r="D6975" s="193"/>
      <c r="E6975" s="193"/>
      <c r="F6975" s="193" t="str">
        <f t="shared" si="13642"/>
        <v>VacuumsLong, Kristin</v>
      </c>
      <c r="G6975" s="193" t="str">
        <f t="shared" ref="G6975:M6975" si="13652">G$76</f>
        <v>Long, Kristin</v>
      </c>
      <c r="H6975" s="193" t="str">
        <f t="shared" si="13652"/>
        <v>Chandler, Matt</v>
      </c>
      <c r="I6975" s="193" t="str">
        <f t="shared" si="13652"/>
        <v>BE206</v>
      </c>
      <c r="J6975" s="193" t="str">
        <f t="shared" si="13652"/>
        <v>BERGEN COUNTY CAMERA INC</v>
      </c>
      <c r="K6975" s="193" t="str">
        <f t="shared" si="13652"/>
        <v>all</v>
      </c>
      <c r="L6975" s="193">
        <f t="shared" si="13652"/>
        <v>0</v>
      </c>
      <c r="M6975" s="193">
        <f t="shared" si="13652"/>
        <v>0</v>
      </c>
      <c r="N6975" s="193" t="str">
        <f t="shared" si="13537"/>
        <v>Vacuums</v>
      </c>
      <c r="AA6975" s="193">
        <f t="shared" si="13644"/>
        <v>0</v>
      </c>
      <c r="AB6975" s="193" t="str">
        <f t="shared" ref="AB6975" si="13653">AB$76</f>
        <v>Chandler, Matt</v>
      </c>
    </row>
    <row r="6976" spans="1:28" s="188" customFormat="1" ht="17.399999999999999">
      <c r="A6976" s="193" t="str">
        <f t="shared" si="13639"/>
        <v>Vacuums</v>
      </c>
      <c r="B6976" s="193" t="str">
        <f t="shared" si="13640"/>
        <v>BE313Vacuums</v>
      </c>
      <c r="C6976" s="193" t="str">
        <f t="shared" si="13641"/>
        <v>VacuumsChandler, Matt</v>
      </c>
      <c r="D6976" s="193"/>
      <c r="E6976" s="193"/>
      <c r="F6976" s="193" t="str">
        <f t="shared" si="13642"/>
        <v>VacuumsLong, Kristin</v>
      </c>
      <c r="G6976" s="193" t="str">
        <f t="shared" ref="G6976:M6976" si="13654">G$77</f>
        <v>Long, Kristin</v>
      </c>
      <c r="H6976" s="193" t="str">
        <f t="shared" si="13654"/>
        <v>Chandler, Matt</v>
      </c>
      <c r="I6976" s="193" t="str">
        <f t="shared" si="13654"/>
        <v>BE313</v>
      </c>
      <c r="J6976" s="193" t="str">
        <f t="shared" si="13654"/>
        <v>BEACH TRADING CO INC DBA BEACH CAME</v>
      </c>
      <c r="K6976" s="193" t="str">
        <f t="shared" si="13654"/>
        <v>all</v>
      </c>
      <c r="L6976" s="193">
        <f t="shared" si="13654"/>
        <v>0</v>
      </c>
      <c r="M6976" s="193">
        <f t="shared" si="13654"/>
        <v>0</v>
      </c>
      <c r="N6976" s="193" t="str">
        <f t="shared" si="13537"/>
        <v>Vacuums</v>
      </c>
      <c r="AA6976" s="193">
        <f t="shared" si="13644"/>
        <v>0</v>
      </c>
      <c r="AB6976" s="193" t="str">
        <f t="shared" ref="AB6976" si="13655">AB$77</f>
        <v>Chandler, Matt</v>
      </c>
    </row>
    <row r="6977" spans="1:28" s="188" customFormat="1" ht="17.399999999999999">
      <c r="A6977" s="193" t="str">
        <f t="shared" si="13639"/>
        <v>Vacuums</v>
      </c>
      <c r="B6977" s="193" t="str">
        <f t="shared" si="13640"/>
        <v>D0577Vacuums</v>
      </c>
      <c r="C6977" s="193" t="str">
        <f t="shared" si="13641"/>
        <v>VacuumsChandler, Matt</v>
      </c>
      <c r="D6977" s="193"/>
      <c r="E6977" s="193"/>
      <c r="F6977" s="193" t="str">
        <f t="shared" si="13642"/>
        <v>VacuumsLong, Kristin</v>
      </c>
      <c r="G6977" s="193" t="str">
        <f t="shared" ref="G6977:M6977" si="13656">G$78</f>
        <v>Long, Kristin</v>
      </c>
      <c r="H6977" s="193" t="str">
        <f t="shared" si="13656"/>
        <v>Chandler, Matt</v>
      </c>
      <c r="I6977" s="193" t="str">
        <f t="shared" si="13656"/>
        <v>D0577</v>
      </c>
      <c r="J6977" s="193" t="str">
        <f t="shared" si="13656"/>
        <v>ADORAMA( PY#1073502)</v>
      </c>
      <c r="K6977" s="193" t="str">
        <f t="shared" si="13656"/>
        <v>all</v>
      </c>
      <c r="L6977" s="193">
        <f t="shared" si="13656"/>
        <v>0</v>
      </c>
      <c r="M6977" s="193">
        <f t="shared" si="13656"/>
        <v>0</v>
      </c>
      <c r="N6977" s="193" t="str">
        <f t="shared" si="13537"/>
        <v>Vacuums</v>
      </c>
      <c r="AA6977" s="193">
        <f t="shared" si="13644"/>
        <v>0</v>
      </c>
      <c r="AB6977" s="193" t="str">
        <f t="shared" ref="AB6977" si="13657">AB$78</f>
        <v>Chandler, Matt</v>
      </c>
    </row>
    <row r="6978" spans="1:28" s="188" customFormat="1" ht="17.399999999999999">
      <c r="A6978" s="193" t="str">
        <f t="shared" si="13639"/>
        <v>Vacuums</v>
      </c>
      <c r="B6978" s="193" t="str">
        <f t="shared" si="13640"/>
        <v>DI583Vacuums</v>
      </c>
      <c r="C6978" s="193" t="str">
        <f t="shared" si="13641"/>
        <v>VacuumsChandler, Matt</v>
      </c>
      <c r="D6978" s="193"/>
      <c r="E6978" s="193"/>
      <c r="F6978" s="193" t="str">
        <f t="shared" si="13642"/>
        <v>VacuumsLong, Kristin</v>
      </c>
      <c r="G6978" s="193" t="str">
        <f t="shared" ref="G6978:M6978" si="13658">G$79</f>
        <v>Long, Kristin</v>
      </c>
      <c r="H6978" s="193" t="str">
        <f t="shared" si="13658"/>
        <v>Chandler, Matt</v>
      </c>
      <c r="I6978" s="193" t="str">
        <f t="shared" si="13658"/>
        <v>DI583</v>
      </c>
      <c r="J6978" s="193" t="str">
        <f t="shared" si="13658"/>
        <v>DIGITAL DARKROOM AND PHOTOGRAPHY</v>
      </c>
      <c r="K6978" s="193" t="str">
        <f t="shared" si="13658"/>
        <v>all</v>
      </c>
      <c r="L6978" s="193">
        <f t="shared" si="13658"/>
        <v>0</v>
      </c>
      <c r="M6978" s="193">
        <f t="shared" si="13658"/>
        <v>0</v>
      </c>
      <c r="N6978" s="193" t="str">
        <f t="shared" si="13537"/>
        <v>Vacuums</v>
      </c>
      <c r="AA6978" s="193">
        <f t="shared" si="13644"/>
        <v>0</v>
      </c>
      <c r="AB6978" s="193" t="str">
        <f t="shared" ref="AB6978" si="13659">AB$79</f>
        <v>Chandler, Matt</v>
      </c>
    </row>
    <row r="6979" spans="1:28" s="188" customFormat="1" ht="17.399999999999999">
      <c r="A6979" s="193" t="str">
        <f t="shared" si="13639"/>
        <v>Vacuums</v>
      </c>
      <c r="B6979" s="193" t="str">
        <f t="shared" si="13640"/>
        <v>EL967Vacuums</v>
      </c>
      <c r="C6979" s="193" t="str">
        <f t="shared" si="13641"/>
        <v>VacuumsChandler, Matt</v>
      </c>
      <c r="D6979" s="193"/>
      <c r="E6979" s="193"/>
      <c r="F6979" s="193" t="str">
        <f t="shared" si="13642"/>
        <v>VacuumsLong, Kristin</v>
      </c>
      <c r="G6979" s="193" t="str">
        <f t="shared" ref="G6979:M6979" si="13660">G$80</f>
        <v>Long, Kristin</v>
      </c>
      <c r="H6979" s="193" t="str">
        <f t="shared" si="13660"/>
        <v>Chandler, Matt</v>
      </c>
      <c r="I6979" s="193" t="str">
        <f t="shared" si="13660"/>
        <v>EL967</v>
      </c>
      <c r="J6979" s="193" t="str">
        <f t="shared" si="13660"/>
        <v>E&amp;L CORP</v>
      </c>
      <c r="K6979" s="193" t="str">
        <f t="shared" si="13660"/>
        <v>all</v>
      </c>
      <c r="L6979" s="193">
        <f t="shared" si="13660"/>
        <v>0</v>
      </c>
      <c r="M6979" s="193">
        <f t="shared" si="13660"/>
        <v>0</v>
      </c>
      <c r="N6979" s="193" t="str">
        <f t="shared" si="13537"/>
        <v>Vacuums</v>
      </c>
      <c r="AA6979" s="193">
        <f t="shared" si="13644"/>
        <v>0</v>
      </c>
      <c r="AB6979" s="193" t="str">
        <f t="shared" ref="AB6979" si="13661">AB$80</f>
        <v>Chandler, Matt</v>
      </c>
    </row>
    <row r="6980" spans="1:28" s="188" customFormat="1" ht="17.399999999999999">
      <c r="A6980" s="193" t="str">
        <f t="shared" si="13639"/>
        <v>Vacuums</v>
      </c>
      <c r="B6980" s="193" t="str">
        <f t="shared" si="13640"/>
        <v>FO513Vacuums</v>
      </c>
      <c r="C6980" s="193" t="str">
        <f t="shared" si="13641"/>
        <v>VacuumsChandler, Matt</v>
      </c>
      <c r="D6980" s="193"/>
      <c r="E6980" s="193"/>
      <c r="F6980" s="193" t="str">
        <f t="shared" si="13642"/>
        <v>VacuumsLong, Kristin</v>
      </c>
      <c r="G6980" s="193" t="str">
        <f t="shared" ref="G6980:M6980" si="13662">G$81</f>
        <v>Long, Kristin</v>
      </c>
      <c r="H6980" s="193" t="str">
        <f t="shared" si="13662"/>
        <v>Chandler, Matt</v>
      </c>
      <c r="I6980" s="193" t="str">
        <f t="shared" si="13662"/>
        <v>FO513</v>
      </c>
      <c r="J6980" s="193" t="str">
        <f t="shared" si="13662"/>
        <v>FOCUS CAMERA</v>
      </c>
      <c r="K6980" s="193" t="str">
        <f t="shared" si="13662"/>
        <v>all</v>
      </c>
      <c r="L6980" s="193">
        <f t="shared" si="13662"/>
        <v>0</v>
      </c>
      <c r="M6980" s="193">
        <f t="shared" si="13662"/>
        <v>0</v>
      </c>
      <c r="N6980" s="193" t="str">
        <f t="shared" si="13537"/>
        <v>Vacuums</v>
      </c>
      <c r="AA6980" s="193">
        <f t="shared" si="13644"/>
        <v>0</v>
      </c>
      <c r="AB6980" s="193" t="str">
        <f t="shared" ref="AB6980" si="13663">AB$81</f>
        <v>Chandler, Matt</v>
      </c>
    </row>
    <row r="6981" spans="1:28" s="188" customFormat="1" ht="17.399999999999999">
      <c r="A6981" s="193" t="str">
        <f t="shared" si="13639"/>
        <v>Vacuums</v>
      </c>
      <c r="B6981" s="193" t="str">
        <f t="shared" si="13640"/>
        <v>UN635Vacuums</v>
      </c>
      <c r="C6981" s="193" t="str">
        <f t="shared" si="13641"/>
        <v>VacuumsChandler, Matt</v>
      </c>
      <c r="D6981" s="193"/>
      <c r="E6981" s="193"/>
      <c r="F6981" s="193" t="str">
        <f t="shared" si="13642"/>
        <v>VacuumsLong, Kristin</v>
      </c>
      <c r="G6981" s="193" t="str">
        <f t="shared" ref="G6981:M6981" si="13664">G$82</f>
        <v>Long, Kristin</v>
      </c>
      <c r="H6981" s="193" t="str">
        <f t="shared" si="13664"/>
        <v>Chandler, Matt</v>
      </c>
      <c r="I6981" s="193" t="str">
        <f t="shared" si="13664"/>
        <v>UN635</v>
      </c>
      <c r="J6981" s="193" t="str">
        <f t="shared" si="13664"/>
        <v>UNIQUE PHOTO</v>
      </c>
      <c r="K6981" s="193" t="str">
        <f t="shared" si="13664"/>
        <v>all</v>
      </c>
      <c r="L6981" s="193">
        <f t="shared" si="13664"/>
        <v>0</v>
      </c>
      <c r="M6981" s="193">
        <f t="shared" si="13664"/>
        <v>0</v>
      </c>
      <c r="N6981" s="193" t="str">
        <f t="shared" si="13537"/>
        <v>Vacuums</v>
      </c>
      <c r="AA6981" s="193">
        <f t="shared" si="13644"/>
        <v>0</v>
      </c>
      <c r="AB6981" s="193" t="str">
        <f t="shared" ref="AB6981" si="13665">AB$82</f>
        <v>Chandler, Matt</v>
      </c>
    </row>
    <row r="6982" spans="1:28" s="188" customFormat="1" ht="17.399999999999999">
      <c r="A6982" s="193" t="str">
        <f t="shared" si="13639"/>
        <v>Vacuums</v>
      </c>
      <c r="B6982" s="193" t="str">
        <f t="shared" si="13640"/>
        <v>WB001Vacuums</v>
      </c>
      <c r="C6982" s="193" t="str">
        <f t="shared" si="13641"/>
        <v>VacuumsChandler, Matt</v>
      </c>
      <c r="D6982" s="193"/>
      <c r="E6982" s="193"/>
      <c r="F6982" s="193" t="str">
        <f t="shared" si="13642"/>
        <v>VacuumsLong, Kristin</v>
      </c>
      <c r="G6982" s="193" t="str">
        <f t="shared" ref="G6982:M6982" si="13666">G$83</f>
        <v>Long, Kristin</v>
      </c>
      <c r="H6982" s="193" t="str">
        <f t="shared" si="13666"/>
        <v>Chandler, Matt</v>
      </c>
      <c r="I6982" s="193" t="str">
        <f t="shared" si="13666"/>
        <v>WB001</v>
      </c>
      <c r="J6982" s="193" t="str">
        <f t="shared" si="13666"/>
        <v>WB HUNT</v>
      </c>
      <c r="K6982" s="193" t="str">
        <f t="shared" si="13666"/>
        <v>all</v>
      </c>
      <c r="L6982" s="193">
        <f t="shared" si="13666"/>
        <v>0</v>
      </c>
      <c r="M6982" s="193">
        <f t="shared" si="13666"/>
        <v>0</v>
      </c>
      <c r="N6982" s="193" t="str">
        <f t="shared" si="13537"/>
        <v>Vacuums</v>
      </c>
      <c r="AA6982" s="193">
        <f t="shared" si="13644"/>
        <v>0</v>
      </c>
      <c r="AB6982" s="193" t="str">
        <f t="shared" ref="AB6982" si="13667">AB$83</f>
        <v>Chandler, Matt</v>
      </c>
    </row>
    <row r="6983" spans="1:28" s="188" customFormat="1" ht="17.399999999999999">
      <c r="A6983" s="193" t="str">
        <f t="shared" si="13639"/>
        <v>Vacuums</v>
      </c>
      <c r="B6983" s="193" t="str">
        <f t="shared" si="13640"/>
        <v>0Vacuums</v>
      </c>
      <c r="C6983" s="193" t="str">
        <f t="shared" si="13641"/>
        <v>VacuumsChandler, Matt</v>
      </c>
      <c r="D6983" s="193"/>
      <c r="E6983" s="193"/>
      <c r="F6983" s="193" t="str">
        <f t="shared" si="13642"/>
        <v>VacuumsLong, Kristin</v>
      </c>
      <c r="G6983" s="193" t="str">
        <f t="shared" ref="G6983:M6983" si="13668">G$84</f>
        <v>Long, Kristin</v>
      </c>
      <c r="H6983" s="193" t="str">
        <f t="shared" si="13668"/>
        <v>Chandler, Matt</v>
      </c>
      <c r="I6983" s="193">
        <f t="shared" si="13668"/>
        <v>0</v>
      </c>
      <c r="J6983" s="193" t="str">
        <f t="shared" si="13668"/>
        <v>CAMERALAND</v>
      </c>
      <c r="K6983" s="193" t="str">
        <f t="shared" si="13668"/>
        <v>all</v>
      </c>
      <c r="L6983" s="193">
        <f t="shared" si="13668"/>
        <v>0</v>
      </c>
      <c r="M6983" s="193">
        <f t="shared" si="13668"/>
        <v>0</v>
      </c>
      <c r="N6983" s="193" t="str">
        <f t="shared" si="13537"/>
        <v>Vacuums</v>
      </c>
      <c r="AA6983" s="193">
        <f t="shared" si="13644"/>
        <v>0</v>
      </c>
      <c r="AB6983" s="193" t="str">
        <f t="shared" ref="AB6983" si="13669">AB$84</f>
        <v>Chandler, Matt</v>
      </c>
    </row>
    <row r="6984" spans="1:28" s="188" customFormat="1" ht="17.399999999999999">
      <c r="A6984" s="193" t="str">
        <f t="shared" si="13639"/>
        <v>Vacuums</v>
      </c>
      <c r="B6984" s="193" t="str">
        <f t="shared" si="13640"/>
        <v>0Vacuums</v>
      </c>
      <c r="C6984" s="193" t="str">
        <f t="shared" si="13641"/>
        <v>Vacuums0</v>
      </c>
      <c r="D6984" s="193"/>
      <c r="E6984" s="193"/>
      <c r="F6984" s="193" t="str">
        <f t="shared" si="13642"/>
        <v>Vacuums0</v>
      </c>
      <c r="G6984" s="193">
        <f t="shared" ref="G6984:M6984" si="13670">G$85</f>
        <v>0</v>
      </c>
      <c r="H6984" s="193">
        <f t="shared" si="13670"/>
        <v>0</v>
      </c>
      <c r="I6984" s="193">
        <f t="shared" si="13670"/>
        <v>0</v>
      </c>
      <c r="J6984" s="193">
        <f t="shared" si="13670"/>
        <v>0</v>
      </c>
      <c r="K6984" s="193">
        <f t="shared" si="13670"/>
        <v>0</v>
      </c>
      <c r="L6984" s="193">
        <f t="shared" si="13670"/>
        <v>0</v>
      </c>
      <c r="M6984" s="193">
        <f t="shared" si="13670"/>
        <v>0</v>
      </c>
      <c r="N6984" s="193" t="str">
        <f t="shared" ref="N6984:N7047" si="13671">A6984</f>
        <v>Vacuums</v>
      </c>
      <c r="AA6984" s="193">
        <f t="shared" si="13644"/>
        <v>0</v>
      </c>
      <c r="AB6984" s="193">
        <f t="shared" ref="AB6984" si="13672">AB$85</f>
        <v>0</v>
      </c>
    </row>
    <row r="6985" spans="1:28" s="188" customFormat="1" ht="17.399999999999999">
      <c r="A6985" s="193" t="str">
        <f t="shared" si="13639"/>
        <v>Vacuums</v>
      </c>
      <c r="B6985" s="193" t="str">
        <f t="shared" si="13640"/>
        <v>0Vacuums</v>
      </c>
      <c r="C6985" s="193" t="str">
        <f t="shared" si="13641"/>
        <v>Vacuums0</v>
      </c>
      <c r="D6985" s="193"/>
      <c r="E6985" s="193"/>
      <c r="F6985" s="193" t="str">
        <f t="shared" si="13642"/>
        <v>Vacuums0</v>
      </c>
      <c r="G6985" s="193">
        <f t="shared" ref="G6985:M6985" si="13673">G$86</f>
        <v>0</v>
      </c>
      <c r="H6985" s="193">
        <f t="shared" si="13673"/>
        <v>0</v>
      </c>
      <c r="I6985" s="193">
        <f t="shared" si="13673"/>
        <v>0</v>
      </c>
      <c r="J6985" s="193">
        <f t="shared" si="13673"/>
        <v>0</v>
      </c>
      <c r="K6985" s="193">
        <f t="shared" si="13673"/>
        <v>0</v>
      </c>
      <c r="L6985" s="193">
        <f t="shared" si="13673"/>
        <v>0</v>
      </c>
      <c r="M6985" s="193">
        <f t="shared" si="13673"/>
        <v>0</v>
      </c>
      <c r="N6985" s="193" t="str">
        <f t="shared" si="13671"/>
        <v>Vacuums</v>
      </c>
      <c r="AA6985" s="193">
        <f t="shared" si="13644"/>
        <v>0</v>
      </c>
      <c r="AB6985" s="193">
        <f t="shared" ref="AB6985" si="13674">AB$86</f>
        <v>0</v>
      </c>
    </row>
    <row r="6986" spans="1:28" s="188" customFormat="1" ht="17.399999999999999">
      <c r="A6986" s="193" t="str">
        <f t="shared" si="13639"/>
        <v>Vacuums</v>
      </c>
      <c r="B6986" s="193" t="str">
        <f t="shared" si="13640"/>
        <v>BI472Vacuums</v>
      </c>
      <c r="C6986" s="193" t="str">
        <f t="shared" si="13641"/>
        <v>VacuumsCohn, Brad</v>
      </c>
      <c r="D6986" s="193"/>
      <c r="E6986" s="193"/>
      <c r="F6986" s="193" t="str">
        <f t="shared" si="13642"/>
        <v>VacuumsLong, Kristin</v>
      </c>
      <c r="G6986" s="193" t="str">
        <f t="shared" ref="G6986:M6986" si="13675">G$87</f>
        <v>Long, Kristin</v>
      </c>
      <c r="H6986" s="193" t="str">
        <f t="shared" si="13675"/>
        <v>Cohn, Brad</v>
      </c>
      <c r="I6986" s="193" t="str">
        <f t="shared" si="13675"/>
        <v>BI472</v>
      </c>
      <c r="J6986" s="193" t="str">
        <f t="shared" si="13675"/>
        <v>BILL AND MIKE'S PHOTO INC</v>
      </c>
      <c r="K6986" s="193" t="str">
        <f t="shared" si="13675"/>
        <v>all</v>
      </c>
      <c r="L6986" s="193">
        <f t="shared" si="13675"/>
        <v>0</v>
      </c>
      <c r="M6986" s="193">
        <f t="shared" si="13675"/>
        <v>0</v>
      </c>
      <c r="N6986" s="193" t="str">
        <f t="shared" si="13671"/>
        <v>Vacuums</v>
      </c>
      <c r="AA6986" s="193">
        <f t="shared" si="13644"/>
        <v>0</v>
      </c>
      <c r="AB6986" s="193" t="str">
        <f t="shared" ref="AB6986" si="13676">AB$87</f>
        <v>Cohn, Brad</v>
      </c>
    </row>
    <row r="6987" spans="1:28" s="188" customFormat="1" ht="17.399999999999999">
      <c r="A6987" s="193" t="str">
        <f t="shared" si="13639"/>
        <v>Vacuums</v>
      </c>
      <c r="B6987" s="193" t="str">
        <f t="shared" si="13640"/>
        <v>CA342Vacuums</v>
      </c>
      <c r="C6987" s="193" t="str">
        <f t="shared" si="13641"/>
        <v>VacuumsCohn, Brad</v>
      </c>
      <c r="D6987" s="193"/>
      <c r="E6987" s="193"/>
      <c r="F6987" s="193" t="str">
        <f t="shared" si="13642"/>
        <v>VacuumsLong, Kristin</v>
      </c>
      <c r="G6987" s="193" t="str">
        <f t="shared" ref="G6987:M6987" si="13677">G$88</f>
        <v>Long, Kristin</v>
      </c>
      <c r="H6987" s="193" t="str">
        <f t="shared" si="13677"/>
        <v>Cohn, Brad</v>
      </c>
      <c r="I6987" s="193" t="str">
        <f t="shared" si="13677"/>
        <v>CA342</v>
      </c>
      <c r="J6987" s="193" t="str">
        <f t="shared" si="13677"/>
        <v>CAPTURE AND CONNECT CORP</v>
      </c>
      <c r="K6987" s="193" t="str">
        <f t="shared" si="13677"/>
        <v>all</v>
      </c>
      <c r="L6987" s="193">
        <f t="shared" si="13677"/>
        <v>0</v>
      </c>
      <c r="M6987" s="193">
        <f t="shared" si="13677"/>
        <v>0</v>
      </c>
      <c r="N6987" s="193" t="str">
        <f t="shared" si="13671"/>
        <v>Vacuums</v>
      </c>
      <c r="AA6987" s="193">
        <f t="shared" si="13644"/>
        <v>0</v>
      </c>
      <c r="AB6987" s="193" t="str">
        <f t="shared" ref="AB6987" si="13678">AB$88</f>
        <v>Cohn, Brad</v>
      </c>
    </row>
    <row r="6988" spans="1:28" s="188" customFormat="1" ht="17.399999999999999">
      <c r="A6988" s="193" t="str">
        <f t="shared" si="13639"/>
        <v>Vacuums</v>
      </c>
      <c r="B6988" s="193" t="str">
        <f t="shared" si="13640"/>
        <v>DO421Vacuums</v>
      </c>
      <c r="C6988" s="193" t="str">
        <f t="shared" si="13641"/>
        <v>VacuumsCohn, Brad</v>
      </c>
      <c r="D6988" s="193"/>
      <c r="E6988" s="193"/>
      <c r="F6988" s="193" t="str">
        <f t="shared" si="13642"/>
        <v>VacuumsLong, Kristin</v>
      </c>
      <c r="G6988" s="193" t="str">
        <f t="shared" ref="G6988:M6988" si="13679">G$89</f>
        <v>Long, Kristin</v>
      </c>
      <c r="H6988" s="193" t="str">
        <f t="shared" si="13679"/>
        <v>Cohn, Brad</v>
      </c>
      <c r="I6988" s="193" t="str">
        <f t="shared" si="13679"/>
        <v>DO421</v>
      </c>
      <c r="J6988" s="193" t="str">
        <f t="shared" si="13679"/>
        <v>DODD CAMERA HOLDINGS</v>
      </c>
      <c r="K6988" s="193" t="str">
        <f t="shared" si="13679"/>
        <v>all</v>
      </c>
      <c r="L6988" s="193">
        <f t="shared" si="13679"/>
        <v>0</v>
      </c>
      <c r="M6988" s="193">
        <f t="shared" si="13679"/>
        <v>0</v>
      </c>
      <c r="N6988" s="193" t="str">
        <f t="shared" si="13671"/>
        <v>Vacuums</v>
      </c>
      <c r="AA6988" s="193">
        <f t="shared" si="13644"/>
        <v>0</v>
      </c>
      <c r="AB6988" s="193" t="str">
        <f t="shared" ref="AB6988" si="13680">AB$89</f>
        <v>Cohn, Brad</v>
      </c>
    </row>
    <row r="6989" spans="1:28" s="188" customFormat="1" ht="17.399999999999999">
      <c r="A6989" s="193" t="str">
        <f t="shared" si="13639"/>
        <v>Vacuums</v>
      </c>
      <c r="B6989" s="193" t="str">
        <f t="shared" si="13640"/>
        <v>FU243Vacuums</v>
      </c>
      <c r="C6989" s="193" t="str">
        <f t="shared" si="13641"/>
        <v>VacuumsCohn, Brad</v>
      </c>
      <c r="D6989" s="193"/>
      <c r="E6989" s="193"/>
      <c r="F6989" s="193" t="str">
        <f t="shared" si="13642"/>
        <v>VacuumsLong, Kristin</v>
      </c>
      <c r="G6989" s="193" t="str">
        <f t="shared" ref="G6989:M6989" si="13681">G$90</f>
        <v>Long, Kristin</v>
      </c>
      <c r="H6989" s="193" t="str">
        <f t="shared" si="13681"/>
        <v>Cohn, Brad</v>
      </c>
      <c r="I6989" s="193" t="str">
        <f t="shared" si="13681"/>
        <v>FU243</v>
      </c>
      <c r="J6989" s="193" t="str">
        <f t="shared" si="13681"/>
        <v>FULL COMPASS SYSTEMS, LTD</v>
      </c>
      <c r="K6989" s="193" t="str">
        <f t="shared" si="13681"/>
        <v>all</v>
      </c>
      <c r="L6989" s="193">
        <f t="shared" si="13681"/>
        <v>0</v>
      </c>
      <c r="M6989" s="193">
        <f t="shared" si="13681"/>
        <v>0</v>
      </c>
      <c r="N6989" s="193" t="str">
        <f t="shared" si="13671"/>
        <v>Vacuums</v>
      </c>
      <c r="AA6989" s="193">
        <f t="shared" si="13644"/>
        <v>0</v>
      </c>
      <c r="AB6989" s="193" t="str">
        <f t="shared" ref="AB6989" si="13682">AB$90</f>
        <v>Cohn, Brad</v>
      </c>
    </row>
    <row r="6990" spans="1:28" s="188" customFormat="1" ht="17.399999999999999">
      <c r="A6990" s="193" t="str">
        <f t="shared" si="13639"/>
        <v>Vacuums</v>
      </c>
      <c r="B6990" s="193" t="str">
        <f t="shared" si="13640"/>
        <v>HE087Vacuums</v>
      </c>
      <c r="C6990" s="193" t="str">
        <f t="shared" si="13641"/>
        <v>VacuumsCohn, Brad</v>
      </c>
      <c r="D6990" s="193"/>
      <c r="E6990" s="193"/>
      <c r="F6990" s="193" t="str">
        <f t="shared" si="13642"/>
        <v>VacuumsLong, Kristin</v>
      </c>
      <c r="G6990" s="193" t="str">
        <f t="shared" ref="G6990:M6990" si="13683">G$91</f>
        <v>Long, Kristin</v>
      </c>
      <c r="H6990" s="193" t="str">
        <f t="shared" si="13683"/>
        <v>Cohn, Brad</v>
      </c>
      <c r="I6990" s="193" t="str">
        <f t="shared" si="13683"/>
        <v>HE087</v>
      </c>
      <c r="J6990" s="193" t="str">
        <f t="shared" si="13683"/>
        <v>HELIX LIMITED</v>
      </c>
      <c r="K6990" s="193" t="str">
        <f t="shared" si="13683"/>
        <v>all</v>
      </c>
      <c r="L6990" s="193">
        <f t="shared" si="13683"/>
        <v>0</v>
      </c>
      <c r="M6990" s="193">
        <f t="shared" si="13683"/>
        <v>0</v>
      </c>
      <c r="N6990" s="193" t="str">
        <f t="shared" si="13671"/>
        <v>Vacuums</v>
      </c>
      <c r="AA6990" s="193">
        <f t="shared" si="13644"/>
        <v>0</v>
      </c>
      <c r="AB6990" s="193" t="str">
        <f t="shared" ref="AB6990" si="13684">AB$91</f>
        <v>Cohn, Brad</v>
      </c>
    </row>
    <row r="6991" spans="1:28" s="188" customFormat="1" ht="17.399999999999999">
      <c r="A6991" s="193" t="str">
        <f t="shared" si="13639"/>
        <v>Vacuums</v>
      </c>
      <c r="B6991" s="193" t="str">
        <f t="shared" si="13640"/>
        <v>MA009Vacuums</v>
      </c>
      <c r="C6991" s="193" t="str">
        <f t="shared" si="13641"/>
        <v>VacuumsCohn, Brad</v>
      </c>
      <c r="D6991" s="193"/>
      <c r="E6991" s="193"/>
      <c r="F6991" s="193" t="str">
        <f t="shared" si="13642"/>
        <v>VacuumsLong, Kristin</v>
      </c>
      <c r="G6991" s="193" t="str">
        <f t="shared" ref="G6991:M6991" si="13685">G$92</f>
        <v>Long, Kristin</v>
      </c>
      <c r="H6991" s="193" t="str">
        <f t="shared" si="13685"/>
        <v>Cohn, Brad</v>
      </c>
      <c r="I6991" s="193" t="str">
        <f t="shared" si="13685"/>
        <v>MA009</v>
      </c>
      <c r="J6991" s="193" t="str">
        <f t="shared" si="13685"/>
        <v>MACOMBER HADDAD LLC</v>
      </c>
      <c r="K6991" s="193" t="str">
        <f t="shared" si="13685"/>
        <v>all</v>
      </c>
      <c r="L6991" s="193">
        <f t="shared" si="13685"/>
        <v>0</v>
      </c>
      <c r="M6991" s="193">
        <f t="shared" si="13685"/>
        <v>0</v>
      </c>
      <c r="N6991" s="193" t="str">
        <f t="shared" si="13671"/>
        <v>Vacuums</v>
      </c>
      <c r="AA6991" s="193">
        <f t="shared" si="13644"/>
        <v>0</v>
      </c>
      <c r="AB6991" s="193" t="str">
        <f t="shared" ref="AB6991" si="13686">AB$92</f>
        <v>Cohn, Brad</v>
      </c>
    </row>
    <row r="6992" spans="1:28" s="188" customFormat="1" ht="17.399999999999999">
      <c r="A6992" s="193" t="str">
        <f t="shared" si="13639"/>
        <v>Vacuums</v>
      </c>
      <c r="B6992" s="193" t="str">
        <f t="shared" si="13640"/>
        <v>NA708Vacuums</v>
      </c>
      <c r="C6992" s="193" t="str">
        <f t="shared" si="13641"/>
        <v>VacuumsCohn, Brad</v>
      </c>
      <c r="D6992" s="193"/>
      <c r="E6992" s="193"/>
      <c r="F6992" s="193" t="str">
        <f t="shared" si="13642"/>
        <v>VacuumsLong, Kristin</v>
      </c>
      <c r="G6992" s="193" t="str">
        <f t="shared" ref="G6992:M6992" si="13687">G$93</f>
        <v>Long, Kristin</v>
      </c>
      <c r="H6992" s="193" t="str">
        <f t="shared" si="13687"/>
        <v>Cohn, Brad</v>
      </c>
      <c r="I6992" s="193" t="str">
        <f t="shared" si="13687"/>
        <v>NA708</v>
      </c>
      <c r="J6992" s="193" t="str">
        <f t="shared" si="13687"/>
        <v>NATIONAL CAMERA EXCHANGE</v>
      </c>
      <c r="K6992" s="193" t="str">
        <f t="shared" si="13687"/>
        <v>all</v>
      </c>
      <c r="L6992" s="193">
        <f t="shared" si="13687"/>
        <v>0</v>
      </c>
      <c r="M6992" s="193">
        <f t="shared" si="13687"/>
        <v>0</v>
      </c>
      <c r="N6992" s="193" t="str">
        <f t="shared" si="13671"/>
        <v>Vacuums</v>
      </c>
      <c r="AA6992" s="193">
        <f t="shared" si="13644"/>
        <v>0</v>
      </c>
      <c r="AB6992" s="193" t="str">
        <f t="shared" ref="AB6992" si="13688">AB$93</f>
        <v>Cohn, Brad</v>
      </c>
    </row>
    <row r="6993" spans="1:28" s="188" customFormat="1" ht="17.399999999999999">
      <c r="A6993" s="193" t="str">
        <f t="shared" si="13639"/>
        <v>Vacuums</v>
      </c>
      <c r="B6993" s="193" t="str">
        <f t="shared" si="13640"/>
        <v>NO665Vacuums</v>
      </c>
      <c r="C6993" s="193" t="str">
        <f t="shared" si="13641"/>
        <v>VacuumsCohn, Brad</v>
      </c>
      <c r="D6993" s="193"/>
      <c r="E6993" s="193"/>
      <c r="F6993" s="193" t="str">
        <f t="shared" si="13642"/>
        <v>VacuumsLong, Kristin</v>
      </c>
      <c r="G6993" s="193" t="str">
        <f t="shared" ref="G6993:M6993" si="13689">G$94</f>
        <v>Long, Kristin</v>
      </c>
      <c r="H6993" s="193" t="str">
        <f t="shared" si="13689"/>
        <v>Cohn, Brad</v>
      </c>
      <c r="I6993" s="193" t="str">
        <f t="shared" si="13689"/>
        <v>NO665</v>
      </c>
      <c r="J6993" s="193" t="str">
        <f t="shared" si="13689"/>
        <v>NORMAN CAMERA COMPANY LLC</v>
      </c>
      <c r="K6993" s="193" t="str">
        <f t="shared" si="13689"/>
        <v>all</v>
      </c>
      <c r="L6993" s="193">
        <f t="shared" si="13689"/>
        <v>0</v>
      </c>
      <c r="M6993" s="193">
        <f t="shared" si="13689"/>
        <v>0</v>
      </c>
      <c r="N6993" s="193" t="str">
        <f t="shared" si="13671"/>
        <v>Vacuums</v>
      </c>
      <c r="AA6993" s="193">
        <f t="shared" si="13644"/>
        <v>0</v>
      </c>
      <c r="AB6993" s="193" t="str">
        <f t="shared" ref="AB6993" si="13690">AB$94</f>
        <v>Cohn, Brad</v>
      </c>
    </row>
    <row r="6994" spans="1:28" s="188" customFormat="1" ht="17.399999999999999">
      <c r="A6994" s="193" t="str">
        <f t="shared" si="13639"/>
        <v>Vacuums</v>
      </c>
      <c r="B6994" s="193" t="str">
        <f t="shared" si="13640"/>
        <v>RO125Vacuums</v>
      </c>
      <c r="C6994" s="193" t="str">
        <f t="shared" si="13641"/>
        <v>VacuumsCohn, Brad</v>
      </c>
      <c r="D6994" s="193"/>
      <c r="E6994" s="193"/>
      <c r="F6994" s="193" t="str">
        <f t="shared" si="13642"/>
        <v>VacuumsLong, Kristin</v>
      </c>
      <c r="G6994" s="193" t="str">
        <f t="shared" ref="G6994:M6994" si="13691">G$95</f>
        <v>Long, Kristin</v>
      </c>
      <c r="H6994" s="193" t="str">
        <f t="shared" si="13691"/>
        <v>Cohn, Brad</v>
      </c>
      <c r="I6994" s="193" t="str">
        <f t="shared" si="13691"/>
        <v>RO125</v>
      </c>
      <c r="J6994" s="193" t="str">
        <f t="shared" si="13691"/>
        <v>ROBERTS DIST CO</v>
      </c>
      <c r="K6994" s="193" t="str">
        <f t="shared" si="13691"/>
        <v>all</v>
      </c>
      <c r="L6994" s="193">
        <f t="shared" si="13691"/>
        <v>0</v>
      </c>
      <c r="M6994" s="193">
        <f t="shared" si="13691"/>
        <v>0</v>
      </c>
      <c r="N6994" s="193" t="str">
        <f t="shared" si="13671"/>
        <v>Vacuums</v>
      </c>
      <c r="AA6994" s="193">
        <f t="shared" si="13644"/>
        <v>0</v>
      </c>
      <c r="AB6994" s="193" t="str">
        <f t="shared" ref="AB6994" si="13692">AB$95</f>
        <v>Cohn, Brad</v>
      </c>
    </row>
    <row r="6995" spans="1:28" s="188" customFormat="1" ht="17.399999999999999">
      <c r="A6995" s="193" t="str">
        <f t="shared" si="13639"/>
        <v>Vacuums</v>
      </c>
      <c r="B6995" s="193" t="str">
        <f t="shared" si="13640"/>
        <v>TH361Vacuums</v>
      </c>
      <c r="C6995" s="193" t="str">
        <f t="shared" si="13641"/>
        <v>VacuumsCohn, Brad</v>
      </c>
      <c r="D6995" s="193"/>
      <c r="E6995" s="193"/>
      <c r="F6995" s="193" t="str">
        <f t="shared" si="13642"/>
        <v>VacuumsLong, Kristin</v>
      </c>
      <c r="G6995" s="193" t="str">
        <f t="shared" ref="G6995:M6995" si="13693">G$96</f>
        <v>Long, Kristin</v>
      </c>
      <c r="H6995" s="193" t="str">
        <f t="shared" si="13693"/>
        <v>Cohn, Brad</v>
      </c>
      <c r="I6995" s="193" t="str">
        <f t="shared" si="13693"/>
        <v>TH361</v>
      </c>
      <c r="J6995" s="193" t="str">
        <f t="shared" si="13693"/>
        <v>THE CAMERA SHOP OF MUSKEGON INC,</v>
      </c>
      <c r="K6995" s="193" t="str">
        <f t="shared" si="13693"/>
        <v>all</v>
      </c>
      <c r="L6995" s="193">
        <f t="shared" si="13693"/>
        <v>0</v>
      </c>
      <c r="M6995" s="193">
        <f t="shared" si="13693"/>
        <v>0</v>
      </c>
      <c r="N6995" s="193" t="str">
        <f t="shared" si="13671"/>
        <v>Vacuums</v>
      </c>
      <c r="AA6995" s="193">
        <f t="shared" si="13644"/>
        <v>0</v>
      </c>
      <c r="AB6995" s="193" t="str">
        <f t="shared" ref="AB6995" si="13694">AB$96</f>
        <v>Cohn, Brad</v>
      </c>
    </row>
    <row r="6996" spans="1:28" s="188" customFormat="1" ht="17.399999999999999">
      <c r="A6996" s="193" t="str">
        <f t="shared" si="13639"/>
        <v>Vacuums</v>
      </c>
      <c r="B6996" s="193" t="str">
        <f t="shared" si="13640"/>
        <v>WO426Vacuums</v>
      </c>
      <c r="C6996" s="193" t="str">
        <f t="shared" si="13641"/>
        <v>VacuumsCohn, Brad</v>
      </c>
      <c r="D6996" s="193"/>
      <c r="E6996" s="193"/>
      <c r="F6996" s="193" t="str">
        <f t="shared" si="13642"/>
        <v>VacuumsLong, Kristin</v>
      </c>
      <c r="G6996" s="193" t="str">
        <f t="shared" ref="G6996:M6996" si="13695">G$97</f>
        <v>Long, Kristin</v>
      </c>
      <c r="H6996" s="193" t="str">
        <f t="shared" si="13695"/>
        <v>Cohn, Brad</v>
      </c>
      <c r="I6996" s="193" t="str">
        <f t="shared" si="13695"/>
        <v>WO426</v>
      </c>
      <c r="J6996" s="193" t="str">
        <f t="shared" si="13695"/>
        <v>WOODWARD CAMERA INC</v>
      </c>
      <c r="K6996" s="193" t="str">
        <f t="shared" si="13695"/>
        <v>all</v>
      </c>
      <c r="L6996" s="193">
        <f t="shared" si="13695"/>
        <v>0</v>
      </c>
      <c r="M6996" s="193">
        <f t="shared" si="13695"/>
        <v>0</v>
      </c>
      <c r="N6996" s="193" t="str">
        <f t="shared" si="13671"/>
        <v>Vacuums</v>
      </c>
      <c r="AA6996" s="193">
        <f t="shared" si="13644"/>
        <v>0</v>
      </c>
      <c r="AB6996" s="193" t="str">
        <f t="shared" ref="AB6996" si="13696">AB$97</f>
        <v>Cohn, Brad</v>
      </c>
    </row>
    <row r="6997" spans="1:28" s="188" customFormat="1" ht="17.399999999999999">
      <c r="A6997" s="193" t="str">
        <f t="shared" si="13639"/>
        <v>Vacuums</v>
      </c>
      <c r="B6997" s="193" t="str">
        <f t="shared" si="13640"/>
        <v>0Vacuums</v>
      </c>
      <c r="C6997" s="193" t="str">
        <f t="shared" si="13641"/>
        <v>Vacuums0</v>
      </c>
      <c r="D6997" s="193"/>
      <c r="E6997" s="193"/>
      <c r="F6997" s="193" t="str">
        <f t="shared" si="13642"/>
        <v>Vacuums0</v>
      </c>
      <c r="G6997" s="193">
        <f t="shared" ref="G6997:M6997" si="13697">G$98</f>
        <v>0</v>
      </c>
      <c r="H6997" s="193">
        <f t="shared" si="13697"/>
        <v>0</v>
      </c>
      <c r="I6997" s="193">
        <f t="shared" si="13697"/>
        <v>0</v>
      </c>
      <c r="J6997" s="193">
        <f t="shared" si="13697"/>
        <v>0</v>
      </c>
      <c r="K6997" s="193">
        <f t="shared" si="13697"/>
        <v>0</v>
      </c>
      <c r="L6997" s="193">
        <f t="shared" si="13697"/>
        <v>0</v>
      </c>
      <c r="M6997" s="193">
        <f t="shared" si="13697"/>
        <v>0</v>
      </c>
      <c r="N6997" s="193" t="str">
        <f t="shared" si="13671"/>
        <v>Vacuums</v>
      </c>
      <c r="AA6997" s="193">
        <f t="shared" si="13644"/>
        <v>0</v>
      </c>
      <c r="AB6997" s="193">
        <f t="shared" ref="AB6997" si="13698">AB$98</f>
        <v>0</v>
      </c>
    </row>
    <row r="6998" spans="1:28" s="188" customFormat="1" ht="17.399999999999999">
      <c r="A6998" s="193" t="str">
        <f t="shared" si="13639"/>
        <v>Vacuums</v>
      </c>
      <c r="B6998" s="193" t="str">
        <f t="shared" si="13640"/>
        <v>0Vacuums</v>
      </c>
      <c r="C6998" s="193" t="str">
        <f t="shared" si="13641"/>
        <v>Vacuums0</v>
      </c>
      <c r="D6998" s="193"/>
      <c r="E6998" s="193"/>
      <c r="F6998" s="193" t="str">
        <f t="shared" si="13642"/>
        <v>Vacuums0</v>
      </c>
      <c r="G6998" s="193">
        <f t="shared" ref="G6998:M6998" si="13699">G$99</f>
        <v>0</v>
      </c>
      <c r="H6998" s="193">
        <f t="shared" si="13699"/>
        <v>0</v>
      </c>
      <c r="I6998" s="193">
        <f t="shared" si="13699"/>
        <v>0</v>
      </c>
      <c r="J6998" s="193">
        <f t="shared" si="13699"/>
        <v>0</v>
      </c>
      <c r="K6998" s="193">
        <f t="shared" si="13699"/>
        <v>0</v>
      </c>
      <c r="L6998" s="193">
        <f t="shared" si="13699"/>
        <v>0</v>
      </c>
      <c r="M6998" s="193">
        <f t="shared" si="13699"/>
        <v>0</v>
      </c>
      <c r="N6998" s="193" t="str">
        <f t="shared" si="13671"/>
        <v>Vacuums</v>
      </c>
      <c r="AA6998" s="193">
        <f t="shared" si="13644"/>
        <v>0</v>
      </c>
      <c r="AB6998" s="193">
        <f t="shared" ref="AB6998" si="13700">AB$99</f>
        <v>0</v>
      </c>
    </row>
    <row r="6999" spans="1:28" s="188" customFormat="1" ht="17.399999999999999">
      <c r="A6999" s="193" t="str">
        <f t="shared" si="13639"/>
        <v>Vacuums</v>
      </c>
      <c r="B6999" s="193" t="str">
        <f t="shared" si="13640"/>
        <v>AR605Vacuums</v>
      </c>
      <c r="C6999" s="193" t="str">
        <f t="shared" si="13641"/>
        <v>VacuumsJacobson, Rick</v>
      </c>
      <c r="D6999" s="193"/>
      <c r="E6999" s="193"/>
      <c r="F6999" s="193" t="str">
        <f t="shared" si="13642"/>
        <v>VacuumsLong, Kristin</v>
      </c>
      <c r="G6999" s="193" t="str">
        <f t="shared" ref="G6999:M6999" si="13701">G$100</f>
        <v>Long, Kristin</v>
      </c>
      <c r="H6999" s="193" t="str">
        <f t="shared" si="13701"/>
        <v>Jacobson, Rick</v>
      </c>
      <c r="I6999" s="193" t="str">
        <f t="shared" si="13701"/>
        <v>AR605</v>
      </c>
      <c r="J6999" s="193" t="str">
        <f t="shared" si="13701"/>
        <v>ART SUTCH PHOTOGRAPHY &amp; DIGITAL</v>
      </c>
      <c r="K6999" s="193" t="str">
        <f t="shared" si="13701"/>
        <v>all</v>
      </c>
      <c r="L6999" s="193">
        <f t="shared" si="13701"/>
        <v>0</v>
      </c>
      <c r="M6999" s="193">
        <f t="shared" si="13701"/>
        <v>0</v>
      </c>
      <c r="N6999" s="193" t="str">
        <f t="shared" si="13671"/>
        <v>Vacuums</v>
      </c>
      <c r="AA6999" s="193">
        <f t="shared" si="13644"/>
        <v>0</v>
      </c>
      <c r="AB6999" s="193" t="str">
        <f t="shared" ref="AB6999" si="13702">AB$100</f>
        <v>Jacobson, Rick</v>
      </c>
    </row>
    <row r="7000" spans="1:28" s="188" customFormat="1" ht="17.399999999999999">
      <c r="A7000" s="193" t="str">
        <f t="shared" si="13639"/>
        <v>Vacuums</v>
      </c>
      <c r="B7000" s="193" t="str">
        <f t="shared" si="13640"/>
        <v>BA020Vacuums</v>
      </c>
      <c r="C7000" s="193" t="str">
        <f t="shared" si="13641"/>
        <v>VacuumsJacobson, Rick</v>
      </c>
      <c r="D7000" s="193"/>
      <c r="E7000" s="193"/>
      <c r="F7000" s="193" t="str">
        <f t="shared" si="13642"/>
        <v>VacuumsLong, Kristin</v>
      </c>
      <c r="G7000" s="193" t="str">
        <f t="shared" ref="G7000:M7000" si="13703">G$101</f>
        <v>Long, Kristin</v>
      </c>
      <c r="H7000" s="193" t="str">
        <f t="shared" si="13703"/>
        <v>Jacobson, Rick</v>
      </c>
      <c r="I7000" s="193" t="str">
        <f t="shared" si="13703"/>
        <v>BA020</v>
      </c>
      <c r="J7000" s="193" t="str">
        <f t="shared" si="13703"/>
        <v>BACKSCATTER</v>
      </c>
      <c r="K7000" s="193" t="str">
        <f t="shared" si="13703"/>
        <v>all</v>
      </c>
      <c r="L7000" s="193">
        <f t="shared" si="13703"/>
        <v>0</v>
      </c>
      <c r="M7000" s="193">
        <f t="shared" si="13703"/>
        <v>0</v>
      </c>
      <c r="N7000" s="193" t="str">
        <f t="shared" si="13671"/>
        <v>Vacuums</v>
      </c>
      <c r="AA7000" s="193">
        <f t="shared" si="13644"/>
        <v>0</v>
      </c>
      <c r="AB7000" s="193" t="str">
        <f t="shared" ref="AB7000" si="13704">AB$101</f>
        <v>Jacobson, Rick</v>
      </c>
    </row>
    <row r="7001" spans="1:28" s="188" customFormat="1" ht="17.399999999999999">
      <c r="A7001" s="193" t="str">
        <f t="shared" si="13639"/>
        <v>Vacuums</v>
      </c>
      <c r="B7001" s="193" t="str">
        <f t="shared" si="13640"/>
        <v>BO900Vacuums</v>
      </c>
      <c r="C7001" s="193" t="str">
        <f t="shared" si="13641"/>
        <v>VacuumsJacobson, Rick</v>
      </c>
      <c r="D7001" s="193"/>
      <c r="E7001" s="193"/>
      <c r="F7001" s="193" t="str">
        <f t="shared" si="13642"/>
        <v>VacuumsLong, Kristin</v>
      </c>
      <c r="G7001" s="193" t="str">
        <f t="shared" ref="G7001:M7001" si="13705">G$102</f>
        <v>Long, Kristin</v>
      </c>
      <c r="H7001" s="193" t="str">
        <f t="shared" si="13705"/>
        <v>Jacobson, Rick</v>
      </c>
      <c r="I7001" s="193" t="str">
        <f t="shared" si="13705"/>
        <v>BO900</v>
      </c>
      <c r="J7001" s="193" t="str">
        <f t="shared" si="13705"/>
        <v>BOZEMAN CAMERA &amp; REPAIR INC</v>
      </c>
      <c r="K7001" s="193" t="str">
        <f t="shared" si="13705"/>
        <v>all</v>
      </c>
      <c r="L7001" s="193">
        <f t="shared" si="13705"/>
        <v>0</v>
      </c>
      <c r="M7001" s="193">
        <f t="shared" si="13705"/>
        <v>0</v>
      </c>
      <c r="N7001" s="193" t="str">
        <f t="shared" si="13671"/>
        <v>Vacuums</v>
      </c>
      <c r="AA7001" s="193">
        <f t="shared" si="13644"/>
        <v>0</v>
      </c>
      <c r="AB7001" s="193" t="str">
        <f t="shared" ref="AB7001" si="13706">AB$102</f>
        <v>Jacobson, Rick</v>
      </c>
    </row>
    <row r="7002" spans="1:28" s="188" customFormat="1" ht="17.399999999999999">
      <c r="A7002" s="193" t="str">
        <f t="shared" si="13639"/>
        <v>Vacuums</v>
      </c>
      <c r="B7002" s="193" t="str">
        <f t="shared" si="13640"/>
        <v>FI427Vacuums</v>
      </c>
      <c r="C7002" s="193" t="str">
        <f t="shared" si="13641"/>
        <v>VacuumsJacobson, Rick</v>
      </c>
      <c r="D7002" s="193"/>
      <c r="E7002" s="193"/>
      <c r="F7002" s="193" t="str">
        <f t="shared" si="13642"/>
        <v>VacuumsLong, Kristin</v>
      </c>
      <c r="G7002" s="193" t="str">
        <f t="shared" ref="G7002:M7002" si="13707">G$103</f>
        <v>Long, Kristin</v>
      </c>
      <c r="H7002" s="193" t="str">
        <f t="shared" si="13707"/>
        <v>Jacobson, Rick</v>
      </c>
      <c r="I7002" s="193" t="str">
        <f t="shared" si="13707"/>
        <v>FI427</v>
      </c>
      <c r="J7002" s="193" t="str">
        <f t="shared" si="13707"/>
        <v>FIRESIDE CAMERA INC</v>
      </c>
      <c r="K7002" s="193" t="str">
        <f t="shared" si="13707"/>
        <v>all</v>
      </c>
      <c r="L7002" s="193">
        <f t="shared" si="13707"/>
        <v>0</v>
      </c>
      <c r="M7002" s="193">
        <f t="shared" si="13707"/>
        <v>0</v>
      </c>
      <c r="N7002" s="193" t="str">
        <f t="shared" si="13671"/>
        <v>Vacuums</v>
      </c>
      <c r="AA7002" s="193">
        <f t="shared" si="13644"/>
        <v>0</v>
      </c>
      <c r="AB7002" s="193" t="str">
        <f t="shared" ref="AB7002" si="13708">AB$103</f>
        <v>Jacobson, Rick</v>
      </c>
    </row>
    <row r="7003" spans="1:28" s="188" customFormat="1" ht="17.399999999999999">
      <c r="A7003" s="193" t="str">
        <f t="shared" si="13639"/>
        <v>Vacuums</v>
      </c>
      <c r="B7003" s="193" t="str">
        <f t="shared" si="13640"/>
        <v>GL321Vacuums</v>
      </c>
      <c r="C7003" s="193" t="str">
        <f t="shared" si="13641"/>
        <v>VacuumsJacobson, Rick</v>
      </c>
      <c r="D7003" s="193"/>
      <c r="E7003" s="193"/>
      <c r="F7003" s="193" t="str">
        <f t="shared" si="13642"/>
        <v>VacuumsLong, Kristin</v>
      </c>
      <c r="G7003" s="193" t="str">
        <f t="shared" ref="G7003:M7003" si="13709">G$104</f>
        <v>Long, Kristin</v>
      </c>
      <c r="H7003" s="193" t="str">
        <f t="shared" si="13709"/>
        <v>Jacobson, Rick</v>
      </c>
      <c r="I7003" s="193" t="str">
        <f t="shared" si="13709"/>
        <v>GL321</v>
      </c>
      <c r="J7003" s="193" t="str">
        <f t="shared" si="13709"/>
        <v>GLAZER'S CAMERA SUPPLY INC</v>
      </c>
      <c r="K7003" s="193" t="str">
        <f t="shared" si="13709"/>
        <v>all</v>
      </c>
      <c r="L7003" s="193">
        <f t="shared" si="13709"/>
        <v>0</v>
      </c>
      <c r="M7003" s="193">
        <f t="shared" si="13709"/>
        <v>0</v>
      </c>
      <c r="N7003" s="193" t="str">
        <f t="shared" si="13671"/>
        <v>Vacuums</v>
      </c>
      <c r="AA7003" s="193">
        <f t="shared" si="13644"/>
        <v>0</v>
      </c>
      <c r="AB7003" s="193" t="str">
        <f t="shared" ref="AB7003" si="13710">AB$104</f>
        <v>Jacobson, Rick</v>
      </c>
    </row>
    <row r="7004" spans="1:28" s="188" customFormat="1" ht="17.399999999999999">
      <c r="A7004" s="193" t="str">
        <f t="shared" si="13639"/>
        <v>Vacuums</v>
      </c>
      <c r="B7004" s="193" t="str">
        <f t="shared" si="13640"/>
        <v>KE811Vacuums</v>
      </c>
      <c r="C7004" s="193" t="str">
        <f t="shared" si="13641"/>
        <v>VacuumsJacobson, Rick</v>
      </c>
      <c r="D7004" s="193"/>
      <c r="E7004" s="193"/>
      <c r="F7004" s="193" t="str">
        <f t="shared" si="13642"/>
        <v>VacuumsLong, Kristin</v>
      </c>
      <c r="G7004" s="193" t="str">
        <f t="shared" ref="G7004:M7004" si="13711">G$105</f>
        <v>Long, Kristin</v>
      </c>
      <c r="H7004" s="193" t="str">
        <f t="shared" si="13711"/>
        <v>Jacobson, Rick</v>
      </c>
      <c r="I7004" s="193" t="str">
        <f t="shared" si="13711"/>
        <v>KE811</v>
      </c>
      <c r="J7004" s="193" t="str">
        <f t="shared" si="13711"/>
        <v>KENMORE CAMERA INC</v>
      </c>
      <c r="K7004" s="193" t="str">
        <f t="shared" si="13711"/>
        <v>all</v>
      </c>
      <c r="L7004" s="193">
        <f t="shared" si="13711"/>
        <v>0</v>
      </c>
      <c r="M7004" s="193">
        <f t="shared" si="13711"/>
        <v>0</v>
      </c>
      <c r="N7004" s="193" t="str">
        <f t="shared" si="13671"/>
        <v>Vacuums</v>
      </c>
      <c r="AA7004" s="193">
        <f t="shared" si="13644"/>
        <v>0</v>
      </c>
      <c r="AB7004" s="193" t="str">
        <f t="shared" ref="AB7004" si="13712">AB$105</f>
        <v>Jacobson, Rick</v>
      </c>
    </row>
    <row r="7005" spans="1:28" s="188" customFormat="1" ht="17.399999999999999">
      <c r="A7005" s="193" t="str">
        <f t="shared" si="13639"/>
        <v>Vacuums</v>
      </c>
      <c r="B7005" s="193" t="str">
        <f t="shared" si="13640"/>
        <v>MI975Vacuums</v>
      </c>
      <c r="C7005" s="193" t="str">
        <f t="shared" si="13641"/>
        <v>VacuumsJacobson, Rick</v>
      </c>
      <c r="D7005" s="193"/>
      <c r="E7005" s="193"/>
      <c r="F7005" s="193" t="str">
        <f t="shared" si="13642"/>
        <v>VacuumsLong, Kristin</v>
      </c>
      <c r="G7005" s="193" t="str">
        <f t="shared" ref="G7005:M7005" si="13713">G$106</f>
        <v>Long, Kristin</v>
      </c>
      <c r="H7005" s="193" t="str">
        <f t="shared" si="13713"/>
        <v>Jacobson, Rick</v>
      </c>
      <c r="I7005" s="193" t="str">
        <f t="shared" si="13713"/>
        <v>MI975</v>
      </c>
      <c r="J7005" s="193" t="str">
        <f t="shared" si="13713"/>
        <v>MIKE'S CAMERA OF CALIFORNIA</v>
      </c>
      <c r="K7005" s="193" t="str">
        <f t="shared" si="13713"/>
        <v>all</v>
      </c>
      <c r="L7005" s="193">
        <f t="shared" si="13713"/>
        <v>0</v>
      </c>
      <c r="M7005" s="193">
        <f t="shared" si="13713"/>
        <v>0</v>
      </c>
      <c r="N7005" s="193" t="str">
        <f t="shared" si="13671"/>
        <v>Vacuums</v>
      </c>
      <c r="AA7005" s="193">
        <f t="shared" si="13644"/>
        <v>0</v>
      </c>
      <c r="AB7005" s="193" t="str">
        <f t="shared" ref="AB7005" si="13714">AB$106</f>
        <v>Jacobson, Rick</v>
      </c>
    </row>
    <row r="7006" spans="1:28" s="188" customFormat="1" ht="17.399999999999999">
      <c r="A7006" s="193" t="str">
        <f t="shared" si="13639"/>
        <v>Vacuums</v>
      </c>
      <c r="B7006" s="193" t="str">
        <f t="shared" si="13640"/>
        <v>MI976Vacuums</v>
      </c>
      <c r="C7006" s="193" t="str">
        <f t="shared" si="13641"/>
        <v>VacuumsJacobson, Rick</v>
      </c>
      <c r="D7006" s="193"/>
      <c r="E7006" s="193"/>
      <c r="F7006" s="193" t="str">
        <f t="shared" si="13642"/>
        <v>VacuumsLong, Kristin</v>
      </c>
      <c r="G7006" s="193" t="str">
        <f t="shared" ref="G7006:M7006" si="13715">G$107</f>
        <v>Long, Kristin</v>
      </c>
      <c r="H7006" s="193" t="str">
        <f t="shared" si="13715"/>
        <v>Jacobson, Rick</v>
      </c>
      <c r="I7006" s="193" t="str">
        <f t="shared" si="13715"/>
        <v>MI976</v>
      </c>
      <c r="J7006" s="193" t="str">
        <f t="shared" si="13715"/>
        <v>MIKE'S CAMERA INC</v>
      </c>
      <c r="K7006" s="193" t="str">
        <f t="shared" si="13715"/>
        <v>all</v>
      </c>
      <c r="L7006" s="193">
        <f t="shared" si="13715"/>
        <v>0</v>
      </c>
      <c r="M7006" s="193">
        <f t="shared" si="13715"/>
        <v>0</v>
      </c>
      <c r="N7006" s="193" t="str">
        <f t="shared" si="13671"/>
        <v>Vacuums</v>
      </c>
      <c r="AA7006" s="193">
        <f t="shared" si="13644"/>
        <v>0</v>
      </c>
      <c r="AB7006" s="193" t="str">
        <f t="shared" ref="AB7006" si="13716">AB$107</f>
        <v>Jacobson, Rick</v>
      </c>
    </row>
    <row r="7007" spans="1:28" s="188" customFormat="1" ht="17.399999999999999">
      <c r="A7007" s="193" t="str">
        <f t="shared" si="13639"/>
        <v>Vacuums</v>
      </c>
      <c r="B7007" s="193" t="str">
        <f t="shared" si="13640"/>
        <v>PR015Vacuums</v>
      </c>
      <c r="C7007" s="193" t="str">
        <f t="shared" si="13641"/>
        <v>VacuumsJacobson, Rick</v>
      </c>
      <c r="D7007" s="193"/>
      <c r="E7007" s="193"/>
      <c r="F7007" s="193" t="str">
        <f t="shared" si="13642"/>
        <v>VacuumsLong, Kristin</v>
      </c>
      <c r="G7007" s="193" t="str">
        <f t="shared" ref="G7007:M7007" si="13717">G$108</f>
        <v>Long, Kristin</v>
      </c>
      <c r="H7007" s="193" t="str">
        <f t="shared" si="13717"/>
        <v>Jacobson, Rick</v>
      </c>
      <c r="I7007" s="193" t="str">
        <f t="shared" si="13717"/>
        <v>PR015</v>
      </c>
      <c r="J7007" s="193" t="str">
        <f t="shared" si="13717"/>
        <v>PRO PHOTO SUPPLY INC</v>
      </c>
      <c r="K7007" s="193" t="str">
        <f t="shared" si="13717"/>
        <v>all</v>
      </c>
      <c r="L7007" s="193">
        <f t="shared" si="13717"/>
        <v>0</v>
      </c>
      <c r="M7007" s="193">
        <f t="shared" si="13717"/>
        <v>0</v>
      </c>
      <c r="N7007" s="193" t="str">
        <f t="shared" si="13671"/>
        <v>Vacuums</v>
      </c>
      <c r="AA7007" s="193">
        <f t="shared" si="13644"/>
        <v>0</v>
      </c>
      <c r="AB7007" s="193" t="str">
        <f t="shared" ref="AB7007" si="13718">AB$108</f>
        <v>Jacobson, Rick</v>
      </c>
    </row>
    <row r="7008" spans="1:28" s="188" customFormat="1" ht="17.399999999999999">
      <c r="A7008" s="193" t="str">
        <f t="shared" si="13639"/>
        <v>Vacuums</v>
      </c>
      <c r="B7008" s="193" t="str">
        <f t="shared" si="13640"/>
        <v>SN287Vacuums</v>
      </c>
      <c r="C7008" s="193" t="str">
        <f t="shared" si="13641"/>
        <v>VacuumsJacobson, Rick</v>
      </c>
      <c r="D7008" s="193"/>
      <c r="E7008" s="193"/>
      <c r="F7008" s="193" t="str">
        <f t="shared" si="13642"/>
        <v>VacuumsLong, Kristin</v>
      </c>
      <c r="G7008" s="193" t="str">
        <f t="shared" ref="G7008:M7008" si="13719">G$109</f>
        <v>Long, Kristin</v>
      </c>
      <c r="H7008" s="193" t="str">
        <f t="shared" si="13719"/>
        <v>Jacobson, Rick</v>
      </c>
      <c r="I7008" s="193" t="str">
        <f t="shared" si="13719"/>
        <v>SN287</v>
      </c>
      <c r="J7008" s="193" t="str">
        <f t="shared" si="13719"/>
        <v>SAN JOSE CAMERA &amp; VI</v>
      </c>
      <c r="K7008" s="193" t="str">
        <f t="shared" si="13719"/>
        <v>all</v>
      </c>
      <c r="L7008" s="193">
        <f t="shared" si="13719"/>
        <v>0</v>
      </c>
      <c r="M7008" s="193">
        <f t="shared" si="13719"/>
        <v>0</v>
      </c>
      <c r="N7008" s="193" t="str">
        <f t="shared" si="13671"/>
        <v>Vacuums</v>
      </c>
      <c r="AA7008" s="193">
        <f t="shared" si="13644"/>
        <v>0</v>
      </c>
      <c r="AB7008" s="193" t="str">
        <f t="shared" ref="AB7008" si="13720">AB$109</f>
        <v>Jacobson, Rick</v>
      </c>
    </row>
    <row r="7009" spans="1:28" s="188" customFormat="1" ht="17.399999999999999">
      <c r="A7009" s="193" t="str">
        <f t="shared" si="13639"/>
        <v>Vacuums</v>
      </c>
      <c r="B7009" s="193" t="str">
        <f t="shared" si="13640"/>
        <v>ST095Vacuums</v>
      </c>
      <c r="C7009" s="193" t="str">
        <f t="shared" si="13641"/>
        <v>VacuumsJacobson, Rick</v>
      </c>
      <c r="D7009" s="193"/>
      <c r="E7009" s="193"/>
      <c r="F7009" s="193" t="str">
        <f t="shared" si="13642"/>
        <v>VacuumsLong, Kristin</v>
      </c>
      <c r="G7009" s="193" t="str">
        <f t="shared" ref="G7009:M7009" si="13721">G$110</f>
        <v>Long, Kristin</v>
      </c>
      <c r="H7009" s="193" t="str">
        <f t="shared" si="13721"/>
        <v>Jacobson, Rick</v>
      </c>
      <c r="I7009" s="193" t="str">
        <f t="shared" si="13721"/>
        <v>ST095</v>
      </c>
      <c r="J7009" s="193" t="str">
        <f t="shared" si="13721"/>
        <v>STEWARTS PHOTO, INC</v>
      </c>
      <c r="K7009" s="193" t="str">
        <f t="shared" si="13721"/>
        <v>all</v>
      </c>
      <c r="L7009" s="193">
        <f t="shared" si="13721"/>
        <v>0</v>
      </c>
      <c r="M7009" s="193">
        <f t="shared" si="13721"/>
        <v>0</v>
      </c>
      <c r="N7009" s="193" t="str">
        <f t="shared" si="13671"/>
        <v>Vacuums</v>
      </c>
      <c r="AA7009" s="193">
        <f t="shared" si="13644"/>
        <v>0</v>
      </c>
      <c r="AB7009" s="193" t="str">
        <f t="shared" ref="AB7009" si="13722">AB$110</f>
        <v>Jacobson, Rick</v>
      </c>
    </row>
    <row r="7010" spans="1:28" s="188" customFormat="1" ht="17.399999999999999">
      <c r="A7010" s="193" t="str">
        <f t="shared" si="13639"/>
        <v>Vacuums</v>
      </c>
      <c r="B7010" s="193" t="str">
        <f t="shared" si="13640"/>
        <v>0Vacuums</v>
      </c>
      <c r="C7010" s="193" t="str">
        <f t="shared" si="13641"/>
        <v>Vacuums0</v>
      </c>
      <c r="D7010" s="193"/>
      <c r="E7010" s="193"/>
      <c r="F7010" s="193" t="str">
        <f t="shared" si="13642"/>
        <v>Vacuums0</v>
      </c>
      <c r="G7010" s="193">
        <f t="shared" ref="G7010:M7010" si="13723">G$111</f>
        <v>0</v>
      </c>
      <c r="H7010" s="193">
        <f t="shared" si="13723"/>
        <v>0</v>
      </c>
      <c r="I7010" s="193">
        <f t="shared" si="13723"/>
        <v>0</v>
      </c>
      <c r="J7010" s="193">
        <f t="shared" si="13723"/>
        <v>0</v>
      </c>
      <c r="K7010" s="193">
        <f t="shared" si="13723"/>
        <v>0</v>
      </c>
      <c r="L7010" s="193">
        <f t="shared" si="13723"/>
        <v>0</v>
      </c>
      <c r="M7010" s="193">
        <f t="shared" si="13723"/>
        <v>0</v>
      </c>
      <c r="N7010" s="193" t="str">
        <f t="shared" si="13671"/>
        <v>Vacuums</v>
      </c>
      <c r="AA7010" s="193">
        <f t="shared" si="13644"/>
        <v>0</v>
      </c>
      <c r="AB7010" s="193">
        <f t="shared" ref="AB7010" si="13724">AB$111</f>
        <v>0</v>
      </c>
    </row>
    <row r="7011" spans="1:28" s="188" customFormat="1" ht="17.399999999999999">
      <c r="A7011" s="193" t="str">
        <f t="shared" si="13639"/>
        <v>Vacuums</v>
      </c>
      <c r="B7011" s="193" t="str">
        <f t="shared" si="13640"/>
        <v>0Vacuums</v>
      </c>
      <c r="C7011" s="193" t="str">
        <f t="shared" si="13641"/>
        <v>Vacuums0</v>
      </c>
      <c r="D7011" s="193"/>
      <c r="E7011" s="193"/>
      <c r="F7011" s="193" t="str">
        <f t="shared" si="13642"/>
        <v>Vacuums0</v>
      </c>
      <c r="G7011" s="193">
        <f t="shared" ref="G7011:M7011" si="13725">G$112</f>
        <v>0</v>
      </c>
      <c r="H7011" s="193">
        <f t="shared" si="13725"/>
        <v>0</v>
      </c>
      <c r="I7011" s="193">
        <f t="shared" si="13725"/>
        <v>0</v>
      </c>
      <c r="J7011" s="193">
        <f t="shared" si="13725"/>
        <v>0</v>
      </c>
      <c r="K7011" s="193">
        <f t="shared" si="13725"/>
        <v>0</v>
      </c>
      <c r="L7011" s="193">
        <f t="shared" si="13725"/>
        <v>0</v>
      </c>
      <c r="M7011" s="193">
        <f t="shared" si="13725"/>
        <v>0</v>
      </c>
      <c r="N7011" s="193" t="str">
        <f t="shared" si="13671"/>
        <v>Vacuums</v>
      </c>
      <c r="AA7011" s="193">
        <f t="shared" si="13644"/>
        <v>0</v>
      </c>
      <c r="AB7011" s="193">
        <f t="shared" ref="AB7011" si="13726">AB$112</f>
        <v>0</v>
      </c>
    </row>
    <row r="7012" spans="1:28" s="188" customFormat="1" ht="17.399999999999999">
      <c r="A7012" s="193" t="str">
        <f t="shared" si="13639"/>
        <v>Vacuums</v>
      </c>
      <c r="B7012" s="193" t="str">
        <f t="shared" si="13640"/>
        <v>BH085Vacuums</v>
      </c>
      <c r="C7012" s="193" t="str">
        <f t="shared" si="13641"/>
        <v>VacuumsNocho, Charles</v>
      </c>
      <c r="D7012" s="193"/>
      <c r="E7012" s="193"/>
      <c r="F7012" s="193" t="str">
        <f t="shared" si="13642"/>
        <v>VacuumsLong, Kristin</v>
      </c>
      <c r="G7012" s="193" t="str">
        <f t="shared" ref="G7012:M7012" si="13727">G$113</f>
        <v>Long, Kristin</v>
      </c>
      <c r="H7012" s="193" t="str">
        <f t="shared" si="13727"/>
        <v>Nocho, Charles</v>
      </c>
      <c r="I7012" s="193" t="str">
        <f t="shared" si="13727"/>
        <v>BH085</v>
      </c>
      <c r="J7012" s="193" t="str">
        <f t="shared" si="13727"/>
        <v>B &amp; H PHOTO &amp; ELEC CO</v>
      </c>
      <c r="K7012" s="193" t="str">
        <f t="shared" si="13727"/>
        <v>all</v>
      </c>
      <c r="L7012" s="193">
        <f t="shared" si="13727"/>
        <v>0</v>
      </c>
      <c r="M7012" s="193">
        <f t="shared" si="13727"/>
        <v>0</v>
      </c>
      <c r="N7012" s="193" t="str">
        <f t="shared" si="13671"/>
        <v>Vacuums</v>
      </c>
      <c r="AA7012" s="193">
        <f t="shared" si="13644"/>
        <v>0</v>
      </c>
      <c r="AB7012" s="193" t="str">
        <f t="shared" ref="AB7012" si="13728">AB$113</f>
        <v>Nocho, Charles</v>
      </c>
    </row>
    <row r="7013" spans="1:28" s="188" customFormat="1" ht="17.399999999999999">
      <c r="A7013" s="193" t="str">
        <f t="shared" si="13639"/>
        <v>Vacuums</v>
      </c>
      <c r="B7013" s="193" t="str">
        <f t="shared" si="13640"/>
        <v>CA023Vacuums</v>
      </c>
      <c r="C7013" s="193" t="str">
        <f t="shared" si="13641"/>
        <v>VacuumsNocho, Charles</v>
      </c>
      <c r="D7013" s="193"/>
      <c r="E7013" s="193"/>
      <c r="F7013" s="193" t="str">
        <f t="shared" si="13642"/>
        <v>VacuumsLong, Kristin</v>
      </c>
      <c r="G7013" s="193" t="str">
        <f t="shared" ref="G7013:M7013" si="13729">G$114</f>
        <v>Long, Kristin</v>
      </c>
      <c r="H7013" s="193" t="str">
        <f t="shared" si="13729"/>
        <v>Nocho, Charles</v>
      </c>
      <c r="I7013" s="193" t="str">
        <f t="shared" si="13729"/>
        <v>CA023</v>
      </c>
      <c r="J7013" s="193" t="str">
        <f t="shared" si="13729"/>
        <v>C&amp;A MARKETING INC</v>
      </c>
      <c r="K7013" s="193" t="str">
        <f t="shared" si="13729"/>
        <v>all</v>
      </c>
      <c r="L7013" s="193">
        <f t="shared" si="13729"/>
        <v>0</v>
      </c>
      <c r="M7013" s="193">
        <f t="shared" si="13729"/>
        <v>0</v>
      </c>
      <c r="N7013" s="193" t="str">
        <f t="shared" si="13671"/>
        <v>Vacuums</v>
      </c>
      <c r="AA7013" s="193">
        <f t="shared" si="13644"/>
        <v>0</v>
      </c>
      <c r="AB7013" s="193" t="str">
        <f t="shared" ref="AB7013" si="13730">AB$114</f>
        <v>Nocho, Charles</v>
      </c>
    </row>
    <row r="7014" spans="1:28" s="188" customFormat="1" ht="17.399999999999999">
      <c r="A7014" s="193" t="str">
        <f t="shared" si="13639"/>
        <v>Vacuums</v>
      </c>
      <c r="B7014" s="193" t="str">
        <f t="shared" si="13640"/>
        <v>CA956Vacuums</v>
      </c>
      <c r="C7014" s="193" t="str">
        <f t="shared" si="13641"/>
        <v>VacuumsNocho, Charles</v>
      </c>
      <c r="D7014" s="193"/>
      <c r="E7014" s="193"/>
      <c r="F7014" s="193" t="str">
        <f t="shared" si="13642"/>
        <v>VacuumsLong, Kristin</v>
      </c>
      <c r="G7014" s="193" t="str">
        <f t="shared" ref="G7014:M7014" si="13731">G$115</f>
        <v>Long, Kristin</v>
      </c>
      <c r="H7014" s="193" t="str">
        <f t="shared" si="13731"/>
        <v>Nocho, Charles</v>
      </c>
      <c r="I7014" s="193" t="str">
        <f t="shared" si="13731"/>
        <v>CA956</v>
      </c>
      <c r="J7014" s="193" t="str">
        <f t="shared" si="13731"/>
        <v>CARDINAL CAMERA &amp; VIDEO CENTER</v>
      </c>
      <c r="K7014" s="193" t="str">
        <f t="shared" si="13731"/>
        <v>all</v>
      </c>
      <c r="L7014" s="193">
        <f t="shared" si="13731"/>
        <v>0</v>
      </c>
      <c r="M7014" s="193">
        <f t="shared" si="13731"/>
        <v>0</v>
      </c>
      <c r="N7014" s="193" t="str">
        <f t="shared" si="13671"/>
        <v>Vacuums</v>
      </c>
      <c r="AA7014" s="193">
        <f t="shared" si="13644"/>
        <v>0</v>
      </c>
      <c r="AB7014" s="193" t="str">
        <f t="shared" ref="AB7014" si="13732">AB$115</f>
        <v>Nocho, Charles</v>
      </c>
    </row>
    <row r="7015" spans="1:28" s="188" customFormat="1" ht="17.399999999999999">
      <c r="A7015" s="193" t="str">
        <f t="shared" si="13639"/>
        <v>Vacuums</v>
      </c>
      <c r="B7015" s="193" t="str">
        <f t="shared" si="13640"/>
        <v>0Vacuums</v>
      </c>
      <c r="C7015" s="193" t="str">
        <f t="shared" si="13641"/>
        <v>Vacuums0</v>
      </c>
      <c r="D7015" s="193"/>
      <c r="E7015" s="193"/>
      <c r="F7015" s="193" t="str">
        <f t="shared" si="13642"/>
        <v>Vacuums0</v>
      </c>
      <c r="G7015" s="193">
        <f t="shared" ref="G7015:M7015" si="13733">G$116</f>
        <v>0</v>
      </c>
      <c r="H7015" s="193">
        <f t="shared" si="13733"/>
        <v>0</v>
      </c>
      <c r="I7015" s="193">
        <f t="shared" si="13733"/>
        <v>0</v>
      </c>
      <c r="J7015" s="193">
        <f t="shared" si="13733"/>
        <v>0</v>
      </c>
      <c r="K7015" s="193">
        <f t="shared" si="13733"/>
        <v>0</v>
      </c>
      <c r="L7015" s="193">
        <f t="shared" si="13733"/>
        <v>0</v>
      </c>
      <c r="M7015" s="193">
        <f t="shared" si="13733"/>
        <v>0</v>
      </c>
      <c r="N7015" s="193" t="str">
        <f t="shared" si="13671"/>
        <v>Vacuums</v>
      </c>
      <c r="AA7015" s="193">
        <f t="shared" si="13644"/>
        <v>0</v>
      </c>
      <c r="AB7015" s="193">
        <f t="shared" ref="AB7015" si="13734">AB$116</f>
        <v>0</v>
      </c>
    </row>
    <row r="7016" spans="1:28" s="188" customFormat="1" ht="17.399999999999999">
      <c r="A7016" s="193" t="str">
        <f t="shared" si="13639"/>
        <v>Vacuums</v>
      </c>
      <c r="B7016" s="193" t="str">
        <f t="shared" si="13640"/>
        <v>0Vacuums</v>
      </c>
      <c r="C7016" s="193" t="str">
        <f t="shared" si="13641"/>
        <v>Vacuums0</v>
      </c>
      <c r="D7016" s="193"/>
      <c r="E7016" s="193"/>
      <c r="F7016" s="193" t="str">
        <f t="shared" si="13642"/>
        <v>Vacuums0</v>
      </c>
      <c r="G7016" s="193">
        <f t="shared" ref="G7016:M7016" si="13735">G$117</f>
        <v>0</v>
      </c>
      <c r="H7016" s="193">
        <f t="shared" si="13735"/>
        <v>0</v>
      </c>
      <c r="I7016" s="193">
        <f t="shared" si="13735"/>
        <v>0</v>
      </c>
      <c r="J7016" s="193">
        <f t="shared" si="13735"/>
        <v>0</v>
      </c>
      <c r="K7016" s="193">
        <f t="shared" si="13735"/>
        <v>0</v>
      </c>
      <c r="L7016" s="193">
        <f t="shared" si="13735"/>
        <v>0</v>
      </c>
      <c r="M7016" s="193">
        <f t="shared" si="13735"/>
        <v>0</v>
      </c>
      <c r="N7016" s="193" t="str">
        <f t="shared" si="13671"/>
        <v>Vacuums</v>
      </c>
      <c r="AA7016" s="193">
        <f t="shared" si="13644"/>
        <v>0</v>
      </c>
      <c r="AB7016" s="193">
        <f t="shared" ref="AB7016" si="13736">AB$117</f>
        <v>0</v>
      </c>
    </row>
    <row r="7017" spans="1:28" s="188" customFormat="1" ht="17.399999999999999">
      <c r="A7017" s="193" t="str">
        <f t="shared" si="13639"/>
        <v>Vacuums</v>
      </c>
      <c r="B7017" s="193" t="str">
        <f t="shared" si="13640"/>
        <v>HO050Vacuums</v>
      </c>
      <c r="C7017" s="193" t="str">
        <f t="shared" si="13641"/>
        <v>VacuumsPreston, Peter</v>
      </c>
      <c r="D7017" s="193"/>
      <c r="E7017" s="193"/>
      <c r="F7017" s="193" t="str">
        <f t="shared" si="13642"/>
        <v>VacuumsLong, Kristin</v>
      </c>
      <c r="G7017" s="193" t="str">
        <f t="shared" ref="G7017:M7017" si="13737">G$118</f>
        <v>Long, Kristin</v>
      </c>
      <c r="H7017" s="193" t="str">
        <f t="shared" si="13737"/>
        <v>Preston, Peter</v>
      </c>
      <c r="I7017" s="193" t="str">
        <f t="shared" si="13737"/>
        <v>HO050</v>
      </c>
      <c r="J7017" s="193" t="str">
        <f t="shared" si="13737"/>
        <v>HORN PHOTO</v>
      </c>
      <c r="K7017" s="193" t="str">
        <f t="shared" si="13737"/>
        <v>all</v>
      </c>
      <c r="L7017" s="193">
        <f t="shared" si="13737"/>
        <v>0</v>
      </c>
      <c r="M7017" s="193">
        <f t="shared" si="13737"/>
        <v>0</v>
      </c>
      <c r="N7017" s="193" t="str">
        <f t="shared" si="13671"/>
        <v>Vacuums</v>
      </c>
      <c r="AA7017" s="193">
        <f t="shared" si="13644"/>
        <v>0</v>
      </c>
      <c r="AB7017" s="193" t="str">
        <f t="shared" ref="AB7017" si="13738">AB$118</f>
        <v>Preston, Peter</v>
      </c>
    </row>
    <row r="7018" spans="1:28" s="188" customFormat="1" ht="17.399999999999999">
      <c r="A7018" s="193" t="str">
        <f t="shared" si="13639"/>
        <v>Vacuums</v>
      </c>
      <c r="B7018" s="193" t="str">
        <f t="shared" si="13640"/>
        <v>HO122Vacuums</v>
      </c>
      <c r="C7018" s="193" t="str">
        <f t="shared" si="13641"/>
        <v>VacuumsPreston, Peter</v>
      </c>
      <c r="D7018" s="193"/>
      <c r="E7018" s="193"/>
      <c r="F7018" s="193" t="str">
        <f t="shared" si="13642"/>
        <v>VacuumsLong, Kristin</v>
      </c>
      <c r="G7018" s="193" t="str">
        <f t="shared" ref="G7018:M7018" si="13739">G$119</f>
        <v>Long, Kristin</v>
      </c>
      <c r="H7018" s="193" t="str">
        <f t="shared" si="13739"/>
        <v>Preston, Peter</v>
      </c>
      <c r="I7018" s="193" t="str">
        <f t="shared" si="13739"/>
        <v>HO122</v>
      </c>
      <c r="J7018" s="193" t="str">
        <f t="shared" si="13739"/>
        <v>HOT ROD CAMERAS LLC</v>
      </c>
      <c r="K7018" s="193" t="str">
        <f t="shared" si="13739"/>
        <v>all</v>
      </c>
      <c r="L7018" s="193">
        <f t="shared" si="13739"/>
        <v>0</v>
      </c>
      <c r="M7018" s="193">
        <f t="shared" si="13739"/>
        <v>0</v>
      </c>
      <c r="N7018" s="193" t="str">
        <f t="shared" si="13671"/>
        <v>Vacuums</v>
      </c>
      <c r="AA7018" s="193">
        <f t="shared" si="13644"/>
        <v>0</v>
      </c>
      <c r="AB7018" s="193" t="str">
        <f t="shared" ref="AB7018" si="13740">AB$119</f>
        <v>Preston, Peter</v>
      </c>
    </row>
    <row r="7019" spans="1:28" s="188" customFormat="1" ht="17.399999999999999">
      <c r="A7019" s="193" t="str">
        <f t="shared" si="13639"/>
        <v>Vacuums</v>
      </c>
      <c r="B7019" s="193" t="str">
        <f t="shared" si="13640"/>
        <v>IM267Vacuums</v>
      </c>
      <c r="C7019" s="193" t="str">
        <f t="shared" si="13641"/>
        <v>VacuumsPreston, Peter</v>
      </c>
      <c r="D7019" s="193"/>
      <c r="E7019" s="193"/>
      <c r="F7019" s="193" t="str">
        <f t="shared" si="13642"/>
        <v>VacuumsLong, Kristin</v>
      </c>
      <c r="G7019" s="193" t="str">
        <f t="shared" ref="G7019:M7019" si="13741">G$120</f>
        <v>Long, Kristin</v>
      </c>
      <c r="H7019" s="193" t="str">
        <f t="shared" si="13741"/>
        <v>Preston, Peter</v>
      </c>
      <c r="I7019" s="193" t="str">
        <f t="shared" si="13741"/>
        <v>IM267</v>
      </c>
      <c r="J7019" s="193" t="str">
        <f t="shared" si="13741"/>
        <v>IMAGE ONE ENTERPRISES LLC</v>
      </c>
      <c r="K7019" s="193" t="str">
        <f t="shared" si="13741"/>
        <v>all</v>
      </c>
      <c r="L7019" s="193">
        <f t="shared" si="13741"/>
        <v>0</v>
      </c>
      <c r="M7019" s="193">
        <f t="shared" si="13741"/>
        <v>0</v>
      </c>
      <c r="N7019" s="193" t="str">
        <f t="shared" si="13671"/>
        <v>Vacuums</v>
      </c>
      <c r="AA7019" s="193">
        <f t="shared" si="13644"/>
        <v>0</v>
      </c>
      <c r="AB7019" s="193" t="str">
        <f t="shared" ref="AB7019" si="13742">AB$120</f>
        <v>Preston, Peter</v>
      </c>
    </row>
    <row r="7020" spans="1:28" s="188" customFormat="1" ht="17.399999999999999">
      <c r="A7020" s="193" t="str">
        <f t="shared" si="13639"/>
        <v>Vacuums</v>
      </c>
      <c r="B7020" s="193" t="str">
        <f t="shared" si="13640"/>
        <v>JO461Vacuums</v>
      </c>
      <c r="C7020" s="193" t="str">
        <f t="shared" si="13641"/>
        <v>VacuumsPreston, Peter</v>
      </c>
      <c r="D7020" s="193"/>
      <c r="E7020" s="193"/>
      <c r="F7020" s="193" t="str">
        <f t="shared" si="13642"/>
        <v>VacuumsLong, Kristin</v>
      </c>
      <c r="G7020" s="193" t="str">
        <f t="shared" ref="G7020:M7020" si="13743">G$121</f>
        <v>Long, Kristin</v>
      </c>
      <c r="H7020" s="193" t="str">
        <f t="shared" si="13743"/>
        <v>Preston, Peter</v>
      </c>
      <c r="I7020" s="193" t="str">
        <f t="shared" si="13743"/>
        <v>JO461</v>
      </c>
      <c r="J7020" s="193" t="str">
        <f t="shared" si="13743"/>
        <v>JOE CAMERA INC</v>
      </c>
      <c r="K7020" s="193" t="str">
        <f t="shared" si="13743"/>
        <v>all</v>
      </c>
      <c r="L7020" s="193">
        <f t="shared" si="13743"/>
        <v>0</v>
      </c>
      <c r="M7020" s="193">
        <f t="shared" si="13743"/>
        <v>0</v>
      </c>
      <c r="N7020" s="193" t="str">
        <f t="shared" si="13671"/>
        <v>Vacuums</v>
      </c>
      <c r="AA7020" s="193">
        <f t="shared" si="13644"/>
        <v>0</v>
      </c>
      <c r="AB7020" s="193" t="str">
        <f t="shared" ref="AB7020" si="13744">AB$121</f>
        <v>Preston, Peter</v>
      </c>
    </row>
    <row r="7021" spans="1:28" s="188" customFormat="1" ht="17.399999999999999">
      <c r="A7021" s="193" t="str">
        <f t="shared" si="13639"/>
        <v>Vacuums</v>
      </c>
      <c r="B7021" s="193" t="str">
        <f t="shared" si="13640"/>
        <v>NL001Vacuums</v>
      </c>
      <c r="C7021" s="193" t="str">
        <f t="shared" si="13641"/>
        <v>VacuumsPreston, Peter</v>
      </c>
      <c r="D7021" s="193"/>
      <c r="E7021" s="193"/>
      <c r="F7021" s="193" t="str">
        <f t="shared" si="13642"/>
        <v>VacuumsLong, Kristin</v>
      </c>
      <c r="G7021" s="193" t="str">
        <f t="shared" ref="G7021:M7021" si="13745">G$122</f>
        <v>Long, Kristin</v>
      </c>
      <c r="H7021" s="193" t="str">
        <f t="shared" si="13745"/>
        <v>Preston, Peter</v>
      </c>
      <c r="I7021" s="193" t="str">
        <f t="shared" si="13745"/>
        <v>NL001</v>
      </c>
      <c r="J7021" s="193" t="str">
        <f t="shared" si="13745"/>
        <v>NL2K ENTERPRISES INC</v>
      </c>
      <c r="K7021" s="193" t="str">
        <f t="shared" si="13745"/>
        <v>all</v>
      </c>
      <c r="L7021" s="193">
        <f t="shared" si="13745"/>
        <v>0</v>
      </c>
      <c r="M7021" s="193">
        <f t="shared" si="13745"/>
        <v>0</v>
      </c>
      <c r="N7021" s="193" t="str">
        <f t="shared" si="13671"/>
        <v>Vacuums</v>
      </c>
      <c r="AA7021" s="193">
        <f t="shared" si="13644"/>
        <v>0</v>
      </c>
      <c r="AB7021" s="193" t="str">
        <f t="shared" ref="AB7021" si="13746">AB$122</f>
        <v>Preston, Peter</v>
      </c>
    </row>
    <row r="7022" spans="1:28" s="188" customFormat="1" ht="17.399999999999999">
      <c r="A7022" s="193" t="str">
        <f t="shared" si="13639"/>
        <v>Vacuums</v>
      </c>
      <c r="B7022" s="193" t="str">
        <f t="shared" si="13640"/>
        <v>PA446Vacuums</v>
      </c>
      <c r="C7022" s="193" t="str">
        <f t="shared" si="13641"/>
        <v>VacuumsPreston, Peter</v>
      </c>
      <c r="D7022" s="193"/>
      <c r="E7022" s="193"/>
      <c r="F7022" s="193" t="str">
        <f t="shared" si="13642"/>
        <v>VacuumsLong, Kristin</v>
      </c>
      <c r="G7022" s="193" t="str">
        <f t="shared" ref="G7022:M7022" si="13747">G$123</f>
        <v>Long, Kristin</v>
      </c>
      <c r="H7022" s="193" t="str">
        <f t="shared" si="13747"/>
        <v>Preston, Peter</v>
      </c>
      <c r="I7022" s="193" t="str">
        <f t="shared" si="13747"/>
        <v>PA446</v>
      </c>
      <c r="J7022" s="193" t="str">
        <f t="shared" si="13747"/>
        <v>PAUL'S PHOTO INC</v>
      </c>
      <c r="K7022" s="193" t="str">
        <f t="shared" si="13747"/>
        <v>all</v>
      </c>
      <c r="L7022" s="193">
        <f t="shared" si="13747"/>
        <v>0</v>
      </c>
      <c r="M7022" s="193">
        <f t="shared" si="13747"/>
        <v>0</v>
      </c>
      <c r="N7022" s="193" t="str">
        <f t="shared" si="13671"/>
        <v>Vacuums</v>
      </c>
      <c r="AA7022" s="193">
        <f t="shared" si="13644"/>
        <v>0</v>
      </c>
      <c r="AB7022" s="193" t="str">
        <f t="shared" ref="AB7022" si="13748">AB$123</f>
        <v>Preston, Peter</v>
      </c>
    </row>
    <row r="7023" spans="1:28" s="188" customFormat="1" ht="17.399999999999999">
      <c r="A7023" s="193" t="str">
        <f t="shared" si="13639"/>
        <v>Vacuums</v>
      </c>
      <c r="B7023" s="193" t="str">
        <f t="shared" si="13640"/>
        <v>PI458Vacuums</v>
      </c>
      <c r="C7023" s="193" t="str">
        <f t="shared" si="13641"/>
        <v>VacuumsPreston, Peter</v>
      </c>
      <c r="D7023" s="193"/>
      <c r="E7023" s="193"/>
      <c r="F7023" s="193" t="str">
        <f t="shared" si="13642"/>
        <v>VacuumsLong, Kristin</v>
      </c>
      <c r="G7023" s="193" t="str">
        <f t="shared" ref="G7023:M7023" si="13749">G$124</f>
        <v>Long, Kristin</v>
      </c>
      <c r="H7023" s="193" t="str">
        <f t="shared" si="13749"/>
        <v>Preston, Peter</v>
      </c>
      <c r="I7023" s="193" t="str">
        <f t="shared" si="13749"/>
        <v>PI458</v>
      </c>
      <c r="J7023" s="193" t="str">
        <f t="shared" si="13749"/>
        <v>PICTURELINE INC</v>
      </c>
      <c r="K7023" s="193" t="str">
        <f t="shared" si="13749"/>
        <v>all</v>
      </c>
      <c r="L7023" s="193">
        <f t="shared" si="13749"/>
        <v>0</v>
      </c>
      <c r="M7023" s="193">
        <f t="shared" si="13749"/>
        <v>0</v>
      </c>
      <c r="N7023" s="193" t="str">
        <f t="shared" si="13671"/>
        <v>Vacuums</v>
      </c>
      <c r="AA7023" s="193">
        <f t="shared" si="13644"/>
        <v>0</v>
      </c>
      <c r="AB7023" s="193" t="str">
        <f t="shared" ref="AB7023" si="13750">AB$124</f>
        <v>Preston, Peter</v>
      </c>
    </row>
    <row r="7024" spans="1:28" s="188" customFormat="1" ht="17.399999999999999">
      <c r="A7024" s="193" t="str">
        <f t="shared" si="13639"/>
        <v>Vacuums</v>
      </c>
      <c r="B7024" s="193" t="str">
        <f t="shared" si="13640"/>
        <v>SA065Vacuums</v>
      </c>
      <c r="C7024" s="193" t="str">
        <f t="shared" si="13641"/>
        <v>VacuumsPreston, Peter</v>
      </c>
      <c r="D7024" s="193"/>
      <c r="E7024" s="193"/>
      <c r="F7024" s="193" t="str">
        <f t="shared" si="13642"/>
        <v>VacuumsLong, Kristin</v>
      </c>
      <c r="G7024" s="193" t="str">
        <f t="shared" ref="G7024:M7024" si="13751">G$125</f>
        <v>Long, Kristin</v>
      </c>
      <c r="H7024" s="193" t="str">
        <f t="shared" si="13751"/>
        <v>Preston, Peter</v>
      </c>
      <c r="I7024" s="193" t="str">
        <f t="shared" si="13751"/>
        <v>SA065</v>
      </c>
      <c r="J7024" s="193" t="str">
        <f t="shared" si="13751"/>
        <v>SAMY'S CAMERA #CCL17</v>
      </c>
      <c r="K7024" s="193" t="str">
        <f t="shared" si="13751"/>
        <v>all</v>
      </c>
      <c r="L7024" s="193">
        <f t="shared" si="13751"/>
        <v>0</v>
      </c>
      <c r="M7024" s="193">
        <f t="shared" si="13751"/>
        <v>0</v>
      </c>
      <c r="N7024" s="193" t="str">
        <f t="shared" si="13671"/>
        <v>Vacuums</v>
      </c>
      <c r="AA7024" s="193">
        <f t="shared" si="13644"/>
        <v>0</v>
      </c>
      <c r="AB7024" s="193" t="str">
        <f t="shared" ref="AB7024" si="13752">AB$125</f>
        <v>Preston, Peter</v>
      </c>
    </row>
    <row r="7025" spans="1:28" s="188" customFormat="1" ht="17.399999999999999">
      <c r="A7025" s="193" t="str">
        <f t="shared" si="13639"/>
        <v>Vacuums</v>
      </c>
      <c r="B7025" s="193" t="str">
        <f t="shared" si="13640"/>
        <v>0Vacuums</v>
      </c>
      <c r="C7025" s="193" t="str">
        <f t="shared" si="13641"/>
        <v>Vacuums0</v>
      </c>
      <c r="D7025" s="193"/>
      <c r="E7025" s="193"/>
      <c r="F7025" s="193" t="str">
        <f t="shared" si="13642"/>
        <v>Vacuums0</v>
      </c>
      <c r="G7025" s="193">
        <f t="shared" ref="G7025:M7025" si="13753">G$126</f>
        <v>0</v>
      </c>
      <c r="H7025" s="193">
        <f t="shared" si="13753"/>
        <v>0</v>
      </c>
      <c r="I7025" s="193">
        <f t="shared" si="13753"/>
        <v>0</v>
      </c>
      <c r="J7025" s="193">
        <f t="shared" si="13753"/>
        <v>0</v>
      </c>
      <c r="K7025" s="193">
        <f t="shared" si="13753"/>
        <v>0</v>
      </c>
      <c r="L7025" s="193">
        <f t="shared" si="13753"/>
        <v>0</v>
      </c>
      <c r="M7025" s="193">
        <f t="shared" si="13753"/>
        <v>0</v>
      </c>
      <c r="N7025" s="193" t="str">
        <f t="shared" si="13671"/>
        <v>Vacuums</v>
      </c>
      <c r="AA7025" s="193">
        <f t="shared" si="13644"/>
        <v>0</v>
      </c>
      <c r="AB7025" s="193">
        <f t="shared" ref="AB7025" si="13754">AB$126</f>
        <v>0</v>
      </c>
    </row>
    <row r="7026" spans="1:28" s="188" customFormat="1" ht="17.399999999999999">
      <c r="A7026" s="193" t="str">
        <f t="shared" si="13639"/>
        <v>Vacuums</v>
      </c>
      <c r="B7026" s="193" t="str">
        <f t="shared" si="13640"/>
        <v>0Vacuums</v>
      </c>
      <c r="C7026" s="193" t="str">
        <f t="shared" si="13641"/>
        <v>Vacuums0</v>
      </c>
      <c r="D7026" s="193"/>
      <c r="E7026" s="193"/>
      <c r="F7026" s="193" t="str">
        <f t="shared" si="13642"/>
        <v>Vacuums0</v>
      </c>
      <c r="G7026" s="193">
        <f t="shared" ref="G7026:M7026" si="13755">G$127</f>
        <v>0</v>
      </c>
      <c r="H7026" s="193">
        <f t="shared" si="13755"/>
        <v>0</v>
      </c>
      <c r="I7026" s="193">
        <f t="shared" si="13755"/>
        <v>0</v>
      </c>
      <c r="J7026" s="193">
        <f t="shared" si="13755"/>
        <v>0</v>
      </c>
      <c r="K7026" s="193">
        <f t="shared" si="13755"/>
        <v>0</v>
      </c>
      <c r="L7026" s="193">
        <f t="shared" si="13755"/>
        <v>0</v>
      </c>
      <c r="M7026" s="193">
        <f t="shared" si="13755"/>
        <v>0</v>
      </c>
      <c r="N7026" s="193" t="str">
        <f t="shared" si="13671"/>
        <v>Vacuums</v>
      </c>
      <c r="AA7026" s="193">
        <f t="shared" si="13644"/>
        <v>0</v>
      </c>
      <c r="AB7026" s="193">
        <f t="shared" ref="AB7026" si="13756">AB$127</f>
        <v>0</v>
      </c>
    </row>
    <row r="7027" spans="1:28" s="188" customFormat="1" ht="17.399999999999999">
      <c r="A7027" s="193" t="str">
        <f t="shared" si="13639"/>
        <v>Vacuums</v>
      </c>
      <c r="B7027" s="193" t="str">
        <f t="shared" si="13640"/>
        <v>AB240Vacuums</v>
      </c>
      <c r="C7027" s="193" t="str">
        <f t="shared" si="13641"/>
        <v>VacuumsChao, Kai</v>
      </c>
      <c r="D7027" s="193"/>
      <c r="E7027" s="193"/>
      <c r="F7027" s="193" t="str">
        <f t="shared" si="13642"/>
        <v>VacuumsRichardson, Vicki</v>
      </c>
      <c r="G7027" s="193" t="str">
        <f t="shared" ref="G7027:M7027" si="13757">G$128</f>
        <v>Richardson, Vicki</v>
      </c>
      <c r="H7027" s="193" t="str">
        <f t="shared" si="13757"/>
        <v>Chao, Kai</v>
      </c>
      <c r="I7027" s="193" t="str">
        <f t="shared" si="13757"/>
        <v>AB240</v>
      </c>
      <c r="J7027" s="193" t="str">
        <f t="shared" si="13757"/>
        <v>ABC APPLIANCE  (arc)</v>
      </c>
      <c r="K7027" s="193" t="str">
        <f t="shared" si="13757"/>
        <v>all</v>
      </c>
      <c r="L7027" s="193">
        <f t="shared" si="13757"/>
        <v>0</v>
      </c>
      <c r="M7027" s="193">
        <f t="shared" si="13757"/>
        <v>0</v>
      </c>
      <c r="N7027" s="193" t="str">
        <f t="shared" si="13671"/>
        <v>Vacuums</v>
      </c>
      <c r="AA7027" s="193">
        <f t="shared" si="13644"/>
        <v>0</v>
      </c>
      <c r="AB7027" s="193" t="str">
        <f t="shared" ref="AB7027" si="13758">AB$128</f>
        <v>Chao, Kai</v>
      </c>
    </row>
    <row r="7028" spans="1:28" s="188" customFormat="1" ht="17.399999999999999">
      <c r="A7028" s="193" t="str">
        <f t="shared" si="13639"/>
        <v>Vacuums</v>
      </c>
      <c r="B7028" s="193" t="str">
        <f t="shared" si="13640"/>
        <v>GO651Vacuums</v>
      </c>
      <c r="C7028" s="193" t="str">
        <f t="shared" si="13641"/>
        <v>VacuumsChao, Kai</v>
      </c>
      <c r="D7028" s="193"/>
      <c r="E7028" s="193"/>
      <c r="F7028" s="193" t="str">
        <f t="shared" si="13642"/>
        <v>VacuumsRichardson, Vicki</v>
      </c>
      <c r="G7028" s="193" t="str">
        <f t="shared" ref="G7028:M7028" si="13759">G$129</f>
        <v>Richardson, Vicki</v>
      </c>
      <c r="H7028" s="193" t="str">
        <f t="shared" si="13759"/>
        <v>Chao, Kai</v>
      </c>
      <c r="I7028" s="193" t="str">
        <f t="shared" si="13759"/>
        <v>GO651</v>
      </c>
      <c r="J7028" s="193" t="str">
        <f t="shared" si="13759"/>
        <v>GOOD FORTUNE SUPERMARKET</v>
      </c>
      <c r="K7028" s="193" t="str">
        <f t="shared" si="13759"/>
        <v>all</v>
      </c>
      <c r="L7028" s="193">
        <f t="shared" si="13759"/>
        <v>0</v>
      </c>
      <c r="M7028" s="193">
        <f t="shared" si="13759"/>
        <v>0</v>
      </c>
      <c r="N7028" s="193" t="str">
        <f t="shared" si="13671"/>
        <v>Vacuums</v>
      </c>
      <c r="AA7028" s="193">
        <f t="shared" si="13644"/>
        <v>0</v>
      </c>
      <c r="AB7028" s="193" t="str">
        <f t="shared" ref="AB7028" si="13760">AB$129</f>
        <v>Chao, Kai</v>
      </c>
    </row>
    <row r="7029" spans="1:28" s="188" customFormat="1" ht="17.399999999999999">
      <c r="A7029" s="193" t="str">
        <f t="shared" si="13639"/>
        <v>Vacuums</v>
      </c>
      <c r="B7029" s="193" t="str">
        <f t="shared" si="13640"/>
        <v>JA081Vacuums</v>
      </c>
      <c r="C7029" s="193" t="str">
        <f t="shared" si="13641"/>
        <v>VacuumsChao, Kai</v>
      </c>
      <c r="D7029" s="193"/>
      <c r="E7029" s="193"/>
      <c r="F7029" s="193" t="str">
        <f t="shared" si="13642"/>
        <v>VacuumsRichardson, Vicki</v>
      </c>
      <c r="G7029" s="193" t="str">
        <f t="shared" ref="G7029:M7029" si="13761">G$130</f>
        <v>Richardson, Vicki</v>
      </c>
      <c r="H7029" s="193" t="str">
        <f t="shared" si="13761"/>
        <v>Chao, Kai</v>
      </c>
      <c r="I7029" s="193" t="str">
        <f t="shared" si="13761"/>
        <v>JA081</v>
      </c>
      <c r="J7029" s="193" t="str">
        <f t="shared" si="13761"/>
        <v>JAS GROUP, INC.</v>
      </c>
      <c r="K7029" s="193" t="str">
        <f t="shared" si="13761"/>
        <v>all</v>
      </c>
      <c r="L7029" s="193">
        <f t="shared" si="13761"/>
        <v>0</v>
      </c>
      <c r="M7029" s="193">
        <f t="shared" si="13761"/>
        <v>0</v>
      </c>
      <c r="N7029" s="193" t="str">
        <f t="shared" si="13671"/>
        <v>Vacuums</v>
      </c>
      <c r="AA7029" s="193">
        <f t="shared" si="13644"/>
        <v>0</v>
      </c>
      <c r="AB7029" s="193" t="str">
        <f t="shared" ref="AB7029" si="13762">AB$130</f>
        <v>Chao, Kai</v>
      </c>
    </row>
    <row r="7030" spans="1:28" s="188" customFormat="1" ht="17.399999999999999">
      <c r="A7030" s="193" t="str">
        <f t="shared" si="13639"/>
        <v>Vacuums</v>
      </c>
      <c r="B7030" s="193" t="str">
        <f t="shared" si="13640"/>
        <v>JA100Vacuums</v>
      </c>
      <c r="C7030" s="193" t="str">
        <f t="shared" si="13641"/>
        <v>VacuumsChao, Kai</v>
      </c>
      <c r="D7030" s="193"/>
      <c r="E7030" s="193"/>
      <c r="F7030" s="193" t="str">
        <f t="shared" si="13642"/>
        <v>VacuumsRichardson, Vicki</v>
      </c>
      <c r="G7030" s="193" t="str">
        <f t="shared" ref="G7030:M7030" si="13763">G$131</f>
        <v>Richardson, Vicki</v>
      </c>
      <c r="H7030" s="193" t="str">
        <f t="shared" si="13763"/>
        <v>Chao, Kai</v>
      </c>
      <c r="I7030" s="193" t="str">
        <f t="shared" si="13763"/>
        <v>JA100</v>
      </c>
      <c r="J7030" s="193" t="str">
        <f t="shared" si="13763"/>
        <v>JFC INTERNATIONAL</v>
      </c>
      <c r="K7030" s="193" t="str">
        <f t="shared" si="13763"/>
        <v>all</v>
      </c>
      <c r="L7030" s="193">
        <f t="shared" si="13763"/>
        <v>0</v>
      </c>
      <c r="M7030" s="193">
        <f t="shared" si="13763"/>
        <v>0</v>
      </c>
      <c r="N7030" s="193" t="str">
        <f t="shared" si="13671"/>
        <v>Vacuums</v>
      </c>
      <c r="AA7030" s="193">
        <f t="shared" si="13644"/>
        <v>0</v>
      </c>
      <c r="AB7030" s="193" t="str">
        <f t="shared" ref="AB7030" si="13764">AB$131</f>
        <v>Chao, Kai</v>
      </c>
    </row>
    <row r="7031" spans="1:28" s="188" customFormat="1" ht="17.399999999999999">
      <c r="A7031" s="193" t="str">
        <f t="shared" si="13639"/>
        <v>Vacuums</v>
      </c>
      <c r="B7031" s="193" t="str">
        <f t="shared" si="13640"/>
        <v>KI090Vacuums</v>
      </c>
      <c r="C7031" s="193" t="str">
        <f t="shared" si="13641"/>
        <v>VacuumsChao, Kai</v>
      </c>
      <c r="D7031" s="193"/>
      <c r="E7031" s="193"/>
      <c r="F7031" s="193" t="str">
        <f t="shared" si="13642"/>
        <v>VacuumsRichardson, Vicki</v>
      </c>
      <c r="G7031" s="193" t="str">
        <f t="shared" ref="G7031:M7031" si="13765">G$132</f>
        <v>Richardson, Vicki</v>
      </c>
      <c r="H7031" s="193" t="str">
        <f t="shared" si="13765"/>
        <v>Chao, Kai</v>
      </c>
      <c r="I7031" s="193" t="str">
        <f t="shared" si="13765"/>
        <v>KI090</v>
      </c>
      <c r="J7031" s="193" t="str">
        <f t="shared" si="13765"/>
        <v>KIM'S HOME</v>
      </c>
      <c r="K7031" s="193" t="str">
        <f t="shared" si="13765"/>
        <v>all</v>
      </c>
      <c r="L7031" s="193">
        <f t="shared" si="13765"/>
        <v>0</v>
      </c>
      <c r="M7031" s="193">
        <f t="shared" si="13765"/>
        <v>0</v>
      </c>
      <c r="N7031" s="193" t="str">
        <f t="shared" si="13671"/>
        <v>Vacuums</v>
      </c>
      <c r="AA7031" s="193">
        <f t="shared" si="13644"/>
        <v>0</v>
      </c>
      <c r="AB7031" s="193" t="str">
        <f t="shared" ref="AB7031" si="13766">AB$132</f>
        <v>Chao, Kai</v>
      </c>
    </row>
    <row r="7032" spans="1:28" s="188" customFormat="1" ht="17.399999999999999">
      <c r="A7032" s="193" t="str">
        <f t="shared" si="13639"/>
        <v>Vacuums</v>
      </c>
      <c r="B7032" s="193" t="str">
        <f t="shared" si="13640"/>
        <v>SA152Vacuums</v>
      </c>
      <c r="C7032" s="193" t="str">
        <f t="shared" si="13641"/>
        <v>VacuumsChao, Kai</v>
      </c>
      <c r="D7032" s="193"/>
      <c r="E7032" s="193"/>
      <c r="F7032" s="193" t="str">
        <f t="shared" si="13642"/>
        <v>VacuumsRichardson, Vicki</v>
      </c>
      <c r="G7032" s="193" t="str">
        <f t="shared" ref="G7032:M7032" si="13767">G$133</f>
        <v>Richardson, Vicki</v>
      </c>
      <c r="H7032" s="193" t="str">
        <f t="shared" si="13767"/>
        <v>Chao, Kai</v>
      </c>
      <c r="I7032" s="193" t="str">
        <f t="shared" si="13767"/>
        <v>SA152</v>
      </c>
      <c r="J7032" s="193" t="str">
        <f t="shared" si="13767"/>
        <v>SAVE LOT INT'L CORP</v>
      </c>
      <c r="K7032" s="193" t="str">
        <f t="shared" si="13767"/>
        <v>all</v>
      </c>
      <c r="L7032" s="193">
        <f t="shared" si="13767"/>
        <v>0</v>
      </c>
      <c r="M7032" s="193">
        <f t="shared" si="13767"/>
        <v>0</v>
      </c>
      <c r="N7032" s="193" t="str">
        <f t="shared" si="13671"/>
        <v>Vacuums</v>
      </c>
      <c r="AA7032" s="193">
        <f t="shared" si="13644"/>
        <v>0</v>
      </c>
      <c r="AB7032" s="193" t="str">
        <f t="shared" ref="AB7032" si="13768">AB$133</f>
        <v>Chao, Kai</v>
      </c>
    </row>
    <row r="7033" spans="1:28" s="188" customFormat="1" ht="17.399999999999999">
      <c r="A7033" s="193" t="str">
        <f t="shared" si="13639"/>
        <v>Vacuums</v>
      </c>
      <c r="B7033" s="193" t="str">
        <f t="shared" si="13640"/>
        <v>TA292Vacuums</v>
      </c>
      <c r="C7033" s="193" t="str">
        <f t="shared" si="13641"/>
        <v>VacuumsChao, Kai</v>
      </c>
      <c r="D7033" s="193"/>
      <c r="E7033" s="193"/>
      <c r="F7033" s="193" t="str">
        <f t="shared" si="13642"/>
        <v>VacuumsRichardson, Vicki</v>
      </c>
      <c r="G7033" s="193" t="str">
        <f t="shared" ref="G7033:M7033" si="13769">G$134</f>
        <v>Richardson, Vicki</v>
      </c>
      <c r="H7033" s="193" t="str">
        <f t="shared" si="13769"/>
        <v>Chao, Kai</v>
      </c>
      <c r="I7033" s="193" t="str">
        <f t="shared" si="13769"/>
        <v>TA292</v>
      </c>
      <c r="J7033" s="193" t="str">
        <f t="shared" si="13769"/>
        <v>TAK SHING HONG INC</v>
      </c>
      <c r="K7033" s="193" t="str">
        <f t="shared" si="13769"/>
        <v>all</v>
      </c>
      <c r="L7033" s="193">
        <f t="shared" si="13769"/>
        <v>0</v>
      </c>
      <c r="M7033" s="193">
        <f t="shared" si="13769"/>
        <v>0</v>
      </c>
      <c r="N7033" s="193" t="str">
        <f t="shared" si="13671"/>
        <v>Vacuums</v>
      </c>
      <c r="AA7033" s="193">
        <f t="shared" si="13644"/>
        <v>0</v>
      </c>
      <c r="AB7033" s="193" t="str">
        <f t="shared" ref="AB7033" si="13770">AB$134</f>
        <v>Chao, Kai</v>
      </c>
    </row>
    <row r="7034" spans="1:28" s="188" customFormat="1" ht="17.399999999999999">
      <c r="A7034" s="193" t="str">
        <f t="shared" si="13639"/>
        <v>Vacuums</v>
      </c>
      <c r="B7034" s="193" t="str">
        <f t="shared" si="13640"/>
        <v>0Vacuums</v>
      </c>
      <c r="C7034" s="193" t="str">
        <f t="shared" si="13641"/>
        <v>Vacuums0</v>
      </c>
      <c r="D7034" s="193"/>
      <c r="E7034" s="193"/>
      <c r="F7034" s="193" t="str">
        <f t="shared" si="13642"/>
        <v>Vacuums0</v>
      </c>
      <c r="G7034" s="193">
        <f t="shared" ref="G7034:M7034" si="13771">G$135</f>
        <v>0</v>
      </c>
      <c r="H7034" s="193">
        <f t="shared" si="13771"/>
        <v>0</v>
      </c>
      <c r="I7034" s="193">
        <f t="shared" si="13771"/>
        <v>0</v>
      </c>
      <c r="J7034" s="193">
        <f t="shared" si="13771"/>
        <v>0</v>
      </c>
      <c r="K7034" s="193">
        <f t="shared" si="13771"/>
        <v>0</v>
      </c>
      <c r="L7034" s="193">
        <f t="shared" si="13771"/>
        <v>0</v>
      </c>
      <c r="M7034" s="193">
        <f t="shared" si="13771"/>
        <v>0</v>
      </c>
      <c r="N7034" s="193" t="str">
        <f t="shared" si="13671"/>
        <v>Vacuums</v>
      </c>
      <c r="AA7034" s="193">
        <f t="shared" si="13644"/>
        <v>0</v>
      </c>
      <c r="AB7034" s="193">
        <f t="shared" ref="AB7034" si="13772">AB$135</f>
        <v>0</v>
      </c>
    </row>
    <row r="7035" spans="1:28" s="188" customFormat="1" ht="17.399999999999999">
      <c r="A7035" s="193" t="str">
        <f t="shared" ref="A7035:A7098" si="13773">T$22</f>
        <v>Vacuums</v>
      </c>
      <c r="B7035" s="193" t="str">
        <f t="shared" ref="B7035:B7098" si="13774">CONCATENATE(I7035,A7035)</f>
        <v>0Vacuums</v>
      </c>
      <c r="C7035" s="193" t="str">
        <f t="shared" ref="C7035:C7098" si="13775">CONCATENATE(A7035,H7035)</f>
        <v>Vacuums0</v>
      </c>
      <c r="D7035" s="193"/>
      <c r="E7035" s="193"/>
      <c r="F7035" s="193" t="str">
        <f t="shared" ref="F7035:F7098" si="13776">CONCATENATE(A7035,G7035)</f>
        <v>Vacuums0</v>
      </c>
      <c r="G7035" s="193">
        <f t="shared" ref="G7035:M7035" si="13777">G$136</f>
        <v>0</v>
      </c>
      <c r="H7035" s="193">
        <f t="shared" si="13777"/>
        <v>0</v>
      </c>
      <c r="I7035" s="193">
        <f t="shared" si="13777"/>
        <v>0</v>
      </c>
      <c r="J7035" s="193">
        <f t="shared" si="13777"/>
        <v>0</v>
      </c>
      <c r="K7035" s="193">
        <f t="shared" si="13777"/>
        <v>0</v>
      </c>
      <c r="L7035" s="193">
        <f t="shared" si="13777"/>
        <v>0</v>
      </c>
      <c r="M7035" s="193">
        <f t="shared" si="13777"/>
        <v>0</v>
      </c>
      <c r="N7035" s="193" t="str">
        <f t="shared" si="13671"/>
        <v>Vacuums</v>
      </c>
      <c r="AA7035" s="193">
        <f t="shared" ref="AA7035:AA7098" si="13778">AT$22</f>
        <v>0</v>
      </c>
      <c r="AB7035" s="193">
        <f t="shared" ref="AB7035" si="13779">AB$136</f>
        <v>0</v>
      </c>
    </row>
    <row r="7036" spans="1:28" s="188" customFormat="1" ht="17.399999999999999">
      <c r="A7036" s="193" t="str">
        <f t="shared" si="13773"/>
        <v>Vacuums</v>
      </c>
      <c r="B7036" s="193" t="str">
        <f t="shared" si="13774"/>
        <v>AAFESVacuums</v>
      </c>
      <c r="C7036" s="193" t="str">
        <f t="shared" si="13775"/>
        <v>VacuumsFleming, Bern</v>
      </c>
      <c r="D7036" s="193"/>
      <c r="E7036" s="193"/>
      <c r="F7036" s="193" t="str">
        <f t="shared" si="13776"/>
        <v>VacuumsRichardson, Vicki</v>
      </c>
      <c r="G7036" s="193" t="str">
        <f t="shared" ref="G7036:M7036" si="13780">G$137</f>
        <v>Richardson, Vicki</v>
      </c>
      <c r="H7036" s="193" t="str">
        <f t="shared" si="13780"/>
        <v>Fleming, Bern</v>
      </c>
      <c r="I7036" s="193" t="str">
        <f t="shared" si="13780"/>
        <v>AAFES</v>
      </c>
      <c r="J7036" s="193" t="str">
        <f t="shared" si="13780"/>
        <v>EXCHANGE CATALOG SAL</v>
      </c>
      <c r="K7036" s="193" t="str">
        <f t="shared" si="13780"/>
        <v>all</v>
      </c>
      <c r="L7036" s="193">
        <f t="shared" si="13780"/>
        <v>0</v>
      </c>
      <c r="M7036" s="193">
        <f t="shared" si="13780"/>
        <v>0</v>
      </c>
      <c r="N7036" s="193" t="str">
        <f t="shared" si="13671"/>
        <v>Vacuums</v>
      </c>
      <c r="AA7036" s="193">
        <f t="shared" si="13778"/>
        <v>0</v>
      </c>
      <c r="AB7036" s="193" t="str">
        <f t="shared" ref="AB7036" si="13781">AB$137</f>
        <v>Fleming, Bern</v>
      </c>
    </row>
    <row r="7037" spans="1:28" s="188" customFormat="1" ht="17.399999999999999">
      <c r="A7037" s="193" t="str">
        <f t="shared" si="13773"/>
        <v>Vacuums</v>
      </c>
      <c r="B7037" s="193" t="str">
        <f t="shared" si="13774"/>
        <v>AK050Vacuums</v>
      </c>
      <c r="C7037" s="193" t="str">
        <f t="shared" si="13775"/>
        <v>VacuumsFleming, Bern</v>
      </c>
      <c r="D7037" s="193"/>
      <c r="E7037" s="193"/>
      <c r="F7037" s="193" t="str">
        <f t="shared" si="13776"/>
        <v>VacuumsRichardson, Vicki</v>
      </c>
      <c r="G7037" s="193" t="str">
        <f t="shared" ref="G7037:M7037" si="13782">G$138</f>
        <v>Richardson, Vicki</v>
      </c>
      <c r="H7037" s="193" t="str">
        <f t="shared" si="13782"/>
        <v>Fleming, Bern</v>
      </c>
      <c r="I7037" s="193" t="str">
        <f t="shared" si="13782"/>
        <v>AK050</v>
      </c>
      <c r="J7037" s="193" t="str">
        <f t="shared" si="13782"/>
        <v>AK DISTRIBUTORS</v>
      </c>
      <c r="K7037" s="193" t="str">
        <f t="shared" si="13782"/>
        <v>all</v>
      </c>
      <c r="L7037" s="193">
        <f t="shared" si="13782"/>
        <v>0</v>
      </c>
      <c r="M7037" s="193">
        <f t="shared" si="13782"/>
        <v>0</v>
      </c>
      <c r="N7037" s="193" t="str">
        <f t="shared" si="13671"/>
        <v>Vacuums</v>
      </c>
      <c r="AA7037" s="193">
        <f t="shared" si="13778"/>
        <v>0</v>
      </c>
      <c r="AB7037" s="193" t="str">
        <f t="shared" ref="AB7037" si="13783">AB$138</f>
        <v>Fleming, Bern</v>
      </c>
    </row>
    <row r="7038" spans="1:28" s="188" customFormat="1" ht="17.399999999999999">
      <c r="A7038" s="193" t="str">
        <f t="shared" si="13773"/>
        <v>Vacuums</v>
      </c>
      <c r="B7038" s="193" t="str">
        <f t="shared" si="13774"/>
        <v>CI776Vacuums</v>
      </c>
      <c r="C7038" s="193" t="str">
        <f t="shared" si="13775"/>
        <v>VacuumsFleming, Bern</v>
      </c>
      <c r="D7038" s="193"/>
      <c r="E7038" s="193"/>
      <c r="F7038" s="193" t="str">
        <f t="shared" si="13776"/>
        <v>VacuumsRichardson, Vicki</v>
      </c>
      <c r="G7038" s="193" t="str">
        <f t="shared" ref="G7038:M7038" si="13784">G$139</f>
        <v>Richardson, Vicki</v>
      </c>
      <c r="H7038" s="193" t="str">
        <f t="shared" si="13784"/>
        <v>Fleming, Bern</v>
      </c>
      <c r="I7038" s="193" t="str">
        <f t="shared" si="13784"/>
        <v>CI776</v>
      </c>
      <c r="J7038" s="193" t="str">
        <f t="shared" si="13784"/>
        <v>CIRCUIT CITY CORPORATION INC</v>
      </c>
      <c r="K7038" s="193" t="str">
        <f t="shared" si="13784"/>
        <v>all</v>
      </c>
      <c r="L7038" s="193">
        <f t="shared" si="13784"/>
        <v>0</v>
      </c>
      <c r="M7038" s="193">
        <f t="shared" si="13784"/>
        <v>0</v>
      </c>
      <c r="N7038" s="193" t="str">
        <f t="shared" si="13671"/>
        <v>Vacuums</v>
      </c>
      <c r="AA7038" s="193">
        <f t="shared" si="13778"/>
        <v>0</v>
      </c>
      <c r="AB7038" s="193" t="str">
        <f t="shared" ref="AB7038" si="13785">AB$139</f>
        <v>Fleming, Bern</v>
      </c>
    </row>
    <row r="7039" spans="1:28" s="188" customFormat="1" ht="17.399999999999999">
      <c r="A7039" s="193" t="str">
        <f t="shared" si="13773"/>
        <v>Vacuums</v>
      </c>
      <c r="B7039" s="193" t="str">
        <f t="shared" si="13774"/>
        <v>FI432Vacuums</v>
      </c>
      <c r="C7039" s="193" t="str">
        <f t="shared" si="13775"/>
        <v>VacuumsFleming, Bern</v>
      </c>
      <c r="D7039" s="193"/>
      <c r="E7039" s="193"/>
      <c r="F7039" s="193" t="str">
        <f t="shared" si="13776"/>
        <v>VacuumsRichardson, Vicki</v>
      </c>
      <c r="G7039" s="193" t="str">
        <f t="shared" ref="G7039:M7039" si="13786">G$140</f>
        <v>Richardson, Vicki</v>
      </c>
      <c r="H7039" s="193" t="str">
        <f t="shared" si="13786"/>
        <v>Fleming, Bern</v>
      </c>
      <c r="I7039" s="193" t="str">
        <f t="shared" si="13786"/>
        <v>FI432</v>
      </c>
      <c r="J7039" s="193" t="str">
        <f t="shared" si="13786"/>
        <v>FIUS DISTRUBTORS LLC</v>
      </c>
      <c r="K7039" s="193" t="str">
        <f t="shared" si="13786"/>
        <v>all</v>
      </c>
      <c r="L7039" s="193">
        <f t="shared" si="13786"/>
        <v>0</v>
      </c>
      <c r="M7039" s="193">
        <f t="shared" si="13786"/>
        <v>0</v>
      </c>
      <c r="N7039" s="193" t="str">
        <f t="shared" si="13671"/>
        <v>Vacuums</v>
      </c>
      <c r="AA7039" s="193">
        <f t="shared" si="13778"/>
        <v>0</v>
      </c>
      <c r="AB7039" s="193" t="str">
        <f t="shared" ref="AB7039" si="13787">AB$140</f>
        <v>Fleming, Bern</v>
      </c>
    </row>
    <row r="7040" spans="1:28" s="188" customFormat="1" ht="17.399999999999999">
      <c r="A7040" s="193" t="str">
        <f t="shared" si="13773"/>
        <v>Vacuums</v>
      </c>
      <c r="B7040" s="193" t="str">
        <f t="shared" si="13774"/>
        <v>FO080Vacuums</v>
      </c>
      <c r="C7040" s="193" t="str">
        <f t="shared" si="13775"/>
        <v>VacuumsFleming, Bern</v>
      </c>
      <c r="D7040" s="193"/>
      <c r="E7040" s="193"/>
      <c r="F7040" s="193" t="str">
        <f t="shared" si="13776"/>
        <v>VacuumsRichardson, Vicki</v>
      </c>
      <c r="G7040" s="193" t="str">
        <f t="shared" ref="G7040:M7040" si="13788">G$141</f>
        <v>Richardson, Vicki</v>
      </c>
      <c r="H7040" s="193" t="str">
        <f t="shared" si="13788"/>
        <v>Fleming, Bern</v>
      </c>
      <c r="I7040" s="193" t="str">
        <f t="shared" si="13788"/>
        <v>FO080</v>
      </c>
      <c r="J7040" s="193" t="str">
        <f t="shared" si="13788"/>
        <v>FESCO</v>
      </c>
      <c r="K7040" s="193" t="str">
        <f t="shared" si="13788"/>
        <v>all</v>
      </c>
      <c r="L7040" s="193">
        <f t="shared" si="13788"/>
        <v>0</v>
      </c>
      <c r="M7040" s="193">
        <f t="shared" si="13788"/>
        <v>0</v>
      </c>
      <c r="N7040" s="193" t="str">
        <f t="shared" si="13671"/>
        <v>Vacuums</v>
      </c>
      <c r="AA7040" s="193">
        <f t="shared" si="13778"/>
        <v>0</v>
      </c>
      <c r="AB7040" s="193" t="str">
        <f t="shared" ref="AB7040" si="13789">AB$141</f>
        <v>Fleming, Bern</v>
      </c>
    </row>
    <row r="7041" spans="1:28" s="188" customFormat="1" ht="17.399999999999999">
      <c r="A7041" s="193" t="str">
        <f t="shared" si="13773"/>
        <v>Vacuums</v>
      </c>
      <c r="B7041" s="193" t="str">
        <f t="shared" si="13774"/>
        <v>GA548Vacuums</v>
      </c>
      <c r="C7041" s="193" t="str">
        <f t="shared" si="13775"/>
        <v>VacuumsFleming, Bern</v>
      </c>
      <c r="D7041" s="193"/>
      <c r="E7041" s="193"/>
      <c r="F7041" s="193" t="str">
        <f t="shared" si="13776"/>
        <v>VacuumsRichardson, Vicki</v>
      </c>
      <c r="G7041" s="193" t="str">
        <f t="shared" ref="G7041:M7041" si="13790">G$142</f>
        <v>Richardson, Vicki</v>
      </c>
      <c r="H7041" s="193" t="str">
        <f t="shared" si="13790"/>
        <v>Fleming, Bern</v>
      </c>
      <c r="I7041" s="193" t="str">
        <f t="shared" si="13790"/>
        <v>GA548</v>
      </c>
      <c r="J7041" s="193" t="str">
        <f t="shared" si="13790"/>
        <v>IN-MOTION / GATE PETR / PROJECT HORI</v>
      </c>
      <c r="K7041" s="193" t="str">
        <f t="shared" si="13790"/>
        <v>all</v>
      </c>
      <c r="L7041" s="193">
        <f t="shared" si="13790"/>
        <v>0</v>
      </c>
      <c r="M7041" s="193">
        <f t="shared" si="13790"/>
        <v>0</v>
      </c>
      <c r="N7041" s="193" t="str">
        <f t="shared" si="13671"/>
        <v>Vacuums</v>
      </c>
      <c r="AA7041" s="193">
        <f t="shared" si="13778"/>
        <v>0</v>
      </c>
      <c r="AB7041" s="193" t="str">
        <f t="shared" ref="AB7041" si="13791">AB$142</f>
        <v>Fleming, Bern</v>
      </c>
    </row>
    <row r="7042" spans="1:28" s="188" customFormat="1" ht="17.399999999999999">
      <c r="A7042" s="193" t="str">
        <f t="shared" si="13773"/>
        <v>Vacuums</v>
      </c>
      <c r="B7042" s="193" t="str">
        <f t="shared" si="13774"/>
        <v>IN035Vacuums</v>
      </c>
      <c r="C7042" s="193" t="str">
        <f t="shared" si="13775"/>
        <v>VacuumsFleming, Bern</v>
      </c>
      <c r="D7042" s="193"/>
      <c r="E7042" s="193"/>
      <c r="F7042" s="193" t="str">
        <f t="shared" si="13776"/>
        <v>VacuumsRichardson, Vicki</v>
      </c>
      <c r="G7042" s="193" t="str">
        <f t="shared" ref="G7042:M7042" si="13792">G$143</f>
        <v>Richardson, Vicki</v>
      </c>
      <c r="H7042" s="193" t="str">
        <f t="shared" si="13792"/>
        <v>Fleming, Bern</v>
      </c>
      <c r="I7042" s="193" t="str">
        <f t="shared" si="13792"/>
        <v>IN035</v>
      </c>
      <c r="J7042" s="193" t="str">
        <f t="shared" si="13792"/>
        <v>INTERBOND CORP OF AM</v>
      </c>
      <c r="K7042" s="193" t="str">
        <f t="shared" si="13792"/>
        <v>all</v>
      </c>
      <c r="L7042" s="193">
        <f t="shared" si="13792"/>
        <v>0</v>
      </c>
      <c r="M7042" s="193">
        <f t="shared" si="13792"/>
        <v>0</v>
      </c>
      <c r="N7042" s="193" t="str">
        <f t="shared" si="13671"/>
        <v>Vacuums</v>
      </c>
      <c r="AA7042" s="193">
        <f t="shared" si="13778"/>
        <v>0</v>
      </c>
      <c r="AB7042" s="193" t="str">
        <f t="shared" ref="AB7042" si="13793">AB$143</f>
        <v>Fleming, Bern</v>
      </c>
    </row>
    <row r="7043" spans="1:28" s="188" customFormat="1" ht="17.399999999999999">
      <c r="A7043" s="193" t="str">
        <f t="shared" si="13773"/>
        <v>Vacuums</v>
      </c>
      <c r="B7043" s="193" t="str">
        <f t="shared" si="13774"/>
        <v>KO165Vacuums</v>
      </c>
      <c r="C7043" s="193" t="str">
        <f t="shared" si="13775"/>
        <v>VacuumsFleming, Bern</v>
      </c>
      <c r="D7043" s="193"/>
      <c r="E7043" s="193"/>
      <c r="F7043" s="193" t="str">
        <f t="shared" si="13776"/>
        <v>VacuumsRichardson, Vicki</v>
      </c>
      <c r="G7043" s="193" t="str">
        <f t="shared" ref="G7043:M7043" si="13794">G$144</f>
        <v>Richardson, Vicki</v>
      </c>
      <c r="H7043" s="193" t="str">
        <f t="shared" si="13794"/>
        <v>Fleming, Bern</v>
      </c>
      <c r="I7043" s="193" t="str">
        <f t="shared" si="13794"/>
        <v>KO165</v>
      </c>
      <c r="J7043" s="193" t="str">
        <f t="shared" si="13794"/>
        <v>KOHL'S</v>
      </c>
      <c r="K7043" s="193" t="str">
        <f t="shared" si="13794"/>
        <v>all</v>
      </c>
      <c r="L7043" s="193">
        <f t="shared" si="13794"/>
        <v>0</v>
      </c>
      <c r="M7043" s="193">
        <f t="shared" si="13794"/>
        <v>0</v>
      </c>
      <c r="N7043" s="193" t="str">
        <f t="shared" si="13671"/>
        <v>Vacuums</v>
      </c>
      <c r="AA7043" s="193">
        <f t="shared" si="13778"/>
        <v>0</v>
      </c>
      <c r="AB7043" s="193" t="str">
        <f t="shared" ref="AB7043" si="13795">AB$144</f>
        <v>Fleming, Bern</v>
      </c>
    </row>
    <row r="7044" spans="1:28" s="188" customFormat="1" ht="17.399999999999999">
      <c r="A7044" s="193" t="str">
        <f t="shared" si="13773"/>
        <v>Vacuums</v>
      </c>
      <c r="B7044" s="193" t="str">
        <f t="shared" si="13774"/>
        <v>NA450Vacuums</v>
      </c>
      <c r="C7044" s="193" t="str">
        <f t="shared" si="13775"/>
        <v>VacuumsFleming, Bern</v>
      </c>
      <c r="D7044" s="193"/>
      <c r="E7044" s="193"/>
      <c r="F7044" s="193" t="str">
        <f t="shared" si="13776"/>
        <v>VacuumsRichardson, Vicki</v>
      </c>
      <c r="G7044" s="193" t="str">
        <f t="shared" ref="G7044:M7044" si="13796">G$145</f>
        <v>Richardson, Vicki</v>
      </c>
      <c r="H7044" s="193" t="str">
        <f t="shared" si="13796"/>
        <v>Fleming, Bern</v>
      </c>
      <c r="I7044" s="193" t="str">
        <f t="shared" si="13796"/>
        <v>NA450</v>
      </c>
      <c r="J7044" s="193" t="str">
        <f t="shared" si="13796"/>
        <v>NAVY EXCHANGE</v>
      </c>
      <c r="K7044" s="193" t="str">
        <f t="shared" si="13796"/>
        <v>all</v>
      </c>
      <c r="L7044" s="193">
        <f t="shared" si="13796"/>
        <v>0</v>
      </c>
      <c r="M7044" s="193">
        <f t="shared" si="13796"/>
        <v>0</v>
      </c>
      <c r="N7044" s="193" t="str">
        <f t="shared" si="13671"/>
        <v>Vacuums</v>
      </c>
      <c r="AA7044" s="193">
        <f t="shared" si="13778"/>
        <v>0</v>
      </c>
      <c r="AB7044" s="193" t="str">
        <f t="shared" ref="AB7044" si="13797">AB$145</f>
        <v>Fleming, Bern</v>
      </c>
    </row>
    <row r="7045" spans="1:28" s="188" customFormat="1" ht="17.399999999999999">
      <c r="A7045" s="193" t="str">
        <f t="shared" si="13773"/>
        <v>Vacuums</v>
      </c>
      <c r="B7045" s="193" t="str">
        <f t="shared" si="13774"/>
        <v>PC001Vacuums</v>
      </c>
      <c r="C7045" s="193" t="str">
        <f t="shared" si="13775"/>
        <v>VacuumsFleming, Bern</v>
      </c>
      <c r="D7045" s="193"/>
      <c r="E7045" s="193"/>
      <c r="F7045" s="193" t="str">
        <f t="shared" si="13776"/>
        <v>VacuumsRichardson, Vicki</v>
      </c>
      <c r="G7045" s="193" t="str">
        <f t="shared" ref="G7045:M7045" si="13798">G$146</f>
        <v>Richardson, Vicki</v>
      </c>
      <c r="H7045" s="193" t="str">
        <f t="shared" si="13798"/>
        <v>Fleming, Bern</v>
      </c>
      <c r="I7045" s="193" t="str">
        <f t="shared" si="13798"/>
        <v>PC001</v>
      </c>
      <c r="J7045" s="193" t="str">
        <f t="shared" si="13798"/>
        <v>P.C.RICHARD &amp; SON IN</v>
      </c>
      <c r="K7045" s="193" t="str">
        <f t="shared" si="13798"/>
        <v>all</v>
      </c>
      <c r="L7045" s="193">
        <f t="shared" si="13798"/>
        <v>0</v>
      </c>
      <c r="M7045" s="193">
        <f t="shared" si="13798"/>
        <v>0</v>
      </c>
      <c r="N7045" s="193" t="str">
        <f t="shared" si="13671"/>
        <v>Vacuums</v>
      </c>
      <c r="AA7045" s="193">
        <f t="shared" si="13778"/>
        <v>0</v>
      </c>
      <c r="AB7045" s="193">
        <f t="shared" ref="AB7045" si="13799">AB$146</f>
        <v>0</v>
      </c>
    </row>
    <row r="7046" spans="1:28" s="188" customFormat="1" ht="17.399999999999999">
      <c r="A7046" s="193" t="str">
        <f t="shared" si="13773"/>
        <v>Vacuums</v>
      </c>
      <c r="B7046" s="193" t="str">
        <f t="shared" si="13774"/>
        <v>0Vacuums</v>
      </c>
      <c r="C7046" s="193" t="str">
        <f t="shared" si="13775"/>
        <v>Vacuums0</v>
      </c>
      <c r="D7046" s="193"/>
      <c r="E7046" s="193"/>
      <c r="F7046" s="193" t="str">
        <f t="shared" si="13776"/>
        <v>Vacuums0</v>
      </c>
      <c r="G7046" s="193">
        <f t="shared" ref="G7046:M7046" si="13800">G$147</f>
        <v>0</v>
      </c>
      <c r="H7046" s="193">
        <f t="shared" si="13800"/>
        <v>0</v>
      </c>
      <c r="I7046" s="193">
        <f t="shared" si="13800"/>
        <v>0</v>
      </c>
      <c r="J7046" s="193">
        <f t="shared" si="13800"/>
        <v>0</v>
      </c>
      <c r="K7046" s="193">
        <f t="shared" si="13800"/>
        <v>0</v>
      </c>
      <c r="L7046" s="193">
        <f t="shared" si="13800"/>
        <v>0</v>
      </c>
      <c r="M7046" s="193">
        <f t="shared" si="13800"/>
        <v>0</v>
      </c>
      <c r="N7046" s="193" t="str">
        <f t="shared" si="13671"/>
        <v>Vacuums</v>
      </c>
      <c r="AA7046" s="193">
        <f t="shared" si="13778"/>
        <v>0</v>
      </c>
      <c r="AB7046" s="193">
        <f t="shared" ref="AB7046" si="13801">AB$147</f>
        <v>0</v>
      </c>
    </row>
    <row r="7047" spans="1:28" s="188" customFormat="1" ht="17.399999999999999">
      <c r="A7047" s="193" t="str">
        <f t="shared" si="13773"/>
        <v>Vacuums</v>
      </c>
      <c r="B7047" s="193" t="str">
        <f t="shared" si="13774"/>
        <v>AD230Vacuums</v>
      </c>
      <c r="C7047" s="193" t="str">
        <f t="shared" si="13775"/>
        <v>VacuumsHerold, Sarah</v>
      </c>
      <c r="D7047" s="193"/>
      <c r="E7047" s="193"/>
      <c r="F7047" s="193" t="str">
        <f t="shared" si="13776"/>
        <v>VacuumsRichardson, Vicki</v>
      </c>
      <c r="G7047" s="193" t="str">
        <f t="shared" ref="G7047:M7047" si="13802">G$148</f>
        <v>Richardson, Vicki</v>
      </c>
      <c r="H7047" s="193" t="str">
        <f t="shared" si="13802"/>
        <v>Herold, Sarah</v>
      </c>
      <c r="I7047" s="193" t="str">
        <f t="shared" si="13802"/>
        <v>AD230</v>
      </c>
      <c r="J7047" s="193" t="str">
        <f t="shared" si="13802"/>
        <v>ALMO DISTRIBUTING</v>
      </c>
      <c r="K7047" s="193" t="str">
        <f t="shared" si="13802"/>
        <v>all</v>
      </c>
      <c r="L7047" s="193">
        <f t="shared" si="13802"/>
        <v>0</v>
      </c>
      <c r="M7047" s="193">
        <f t="shared" si="13802"/>
        <v>0</v>
      </c>
      <c r="N7047" s="193" t="str">
        <f t="shared" si="13671"/>
        <v>Vacuums</v>
      </c>
      <c r="AA7047" s="193">
        <f t="shared" si="13778"/>
        <v>0</v>
      </c>
      <c r="AB7047" s="193" t="str">
        <f t="shared" ref="AB7047" si="13803">AB$148</f>
        <v>Herold, Sarah</v>
      </c>
    </row>
    <row r="7048" spans="1:28" s="188" customFormat="1" ht="17.399999999999999">
      <c r="A7048" s="193" t="str">
        <f t="shared" si="13773"/>
        <v>Vacuums</v>
      </c>
      <c r="B7048" s="193" t="str">
        <f t="shared" si="13774"/>
        <v>AD783Vacuums</v>
      </c>
      <c r="C7048" s="193" t="str">
        <f t="shared" si="13775"/>
        <v>VacuumsHerold, Sarah</v>
      </c>
      <c r="D7048" s="193"/>
      <c r="E7048" s="193"/>
      <c r="F7048" s="193" t="str">
        <f t="shared" si="13776"/>
        <v>VacuumsRichardson, Vicki</v>
      </c>
      <c r="G7048" s="193" t="str">
        <f t="shared" ref="G7048:M7048" si="13804">G$149</f>
        <v>Richardson, Vicki</v>
      </c>
      <c r="H7048" s="193" t="str">
        <f t="shared" si="13804"/>
        <v>Herold, Sarah</v>
      </c>
      <c r="I7048" s="193" t="str">
        <f t="shared" si="13804"/>
        <v>AD783</v>
      </c>
      <c r="J7048" s="193" t="str">
        <f t="shared" si="13804"/>
        <v>ADVANCE SALON &amp; BARBER SUPPLY</v>
      </c>
      <c r="K7048" s="193" t="str">
        <f t="shared" si="13804"/>
        <v>all</v>
      </c>
      <c r="L7048" s="193" t="str">
        <f t="shared" si="13804"/>
        <v>Jay Halaby &amp; Assoc</v>
      </c>
      <c r="M7048" s="193" t="str">
        <f t="shared" si="13804"/>
        <v>Beauty</v>
      </c>
      <c r="N7048" s="193" t="str">
        <f t="shared" ref="N7048:N7111" si="13805">A7048</f>
        <v>Vacuums</v>
      </c>
      <c r="AA7048" s="193">
        <f t="shared" si="13778"/>
        <v>0</v>
      </c>
      <c r="AB7048" s="193" t="str">
        <f t="shared" ref="AB7048" si="13806">AB$149</f>
        <v>Herold, Sarah</v>
      </c>
    </row>
    <row r="7049" spans="1:28" s="188" customFormat="1" ht="17.399999999999999">
      <c r="A7049" s="193" t="str">
        <f t="shared" si="13773"/>
        <v>Vacuums</v>
      </c>
      <c r="B7049" s="193" t="str">
        <f t="shared" si="13774"/>
        <v>AL921Vacuums</v>
      </c>
      <c r="C7049" s="193" t="str">
        <f t="shared" si="13775"/>
        <v>VacuumsHerold, Sarah</v>
      </c>
      <c r="D7049" s="193"/>
      <c r="E7049" s="193"/>
      <c r="F7049" s="193" t="str">
        <f t="shared" si="13776"/>
        <v>VacuumsRichardson, Vicki</v>
      </c>
      <c r="G7049" s="193" t="str">
        <f t="shared" ref="G7049:M7049" si="13807">G$150</f>
        <v>Richardson, Vicki</v>
      </c>
      <c r="H7049" s="193" t="str">
        <f t="shared" si="13807"/>
        <v>Herold, Sarah</v>
      </c>
      <c r="I7049" s="193" t="str">
        <f t="shared" si="13807"/>
        <v>AL921</v>
      </c>
      <c r="J7049" s="193" t="str">
        <f t="shared" si="13807"/>
        <v>ALL ESSENTIALS INC</v>
      </c>
      <c r="K7049" s="193" t="str">
        <f t="shared" si="13807"/>
        <v>all</v>
      </c>
      <c r="L7049" s="193" t="str">
        <f t="shared" si="13807"/>
        <v>Jay Halaby &amp; Assoc</v>
      </c>
      <c r="M7049" s="193" t="str">
        <f t="shared" si="13807"/>
        <v>Beauty</v>
      </c>
      <c r="N7049" s="193" t="str">
        <f t="shared" si="13805"/>
        <v>Vacuums</v>
      </c>
      <c r="AA7049" s="193">
        <f t="shared" si="13778"/>
        <v>0</v>
      </c>
      <c r="AB7049" s="193" t="str">
        <f t="shared" ref="AB7049" si="13808">AB$150</f>
        <v>Herold, Sarah</v>
      </c>
    </row>
    <row r="7050" spans="1:28" s="188" customFormat="1" ht="17.399999999999999">
      <c r="A7050" s="193" t="str">
        <f t="shared" si="13773"/>
        <v>Vacuums</v>
      </c>
      <c r="B7050" s="193" t="str">
        <f t="shared" si="13774"/>
        <v>BE305Vacuums</v>
      </c>
      <c r="C7050" s="193" t="str">
        <f t="shared" si="13775"/>
        <v>VacuumsHerold, Sarah</v>
      </c>
      <c r="D7050" s="193"/>
      <c r="E7050" s="193"/>
      <c r="F7050" s="193" t="str">
        <f t="shared" si="13776"/>
        <v>VacuumsRichardson, Vicki</v>
      </c>
      <c r="G7050" s="193" t="str">
        <f t="shared" ref="G7050:M7050" si="13809">G$151</f>
        <v>Richardson, Vicki</v>
      </c>
      <c r="H7050" s="193" t="str">
        <f t="shared" si="13809"/>
        <v>Herold, Sarah</v>
      </c>
      <c r="I7050" s="193" t="str">
        <f t="shared" si="13809"/>
        <v>BE305</v>
      </c>
      <c r="J7050" s="193" t="str">
        <f t="shared" si="13809"/>
        <v>BEAUTY COLLECTION.COM INC</v>
      </c>
      <c r="K7050" s="193" t="str">
        <f t="shared" si="13809"/>
        <v>all</v>
      </c>
      <c r="L7050" s="193">
        <f t="shared" si="13809"/>
        <v>0</v>
      </c>
      <c r="M7050" s="193">
        <f t="shared" si="13809"/>
        <v>0</v>
      </c>
      <c r="N7050" s="193" t="str">
        <f t="shared" si="13805"/>
        <v>Vacuums</v>
      </c>
      <c r="AA7050" s="193">
        <f t="shared" si="13778"/>
        <v>0</v>
      </c>
      <c r="AB7050" s="193" t="str">
        <f t="shared" ref="AB7050" si="13810">AB$151</f>
        <v>Herold, Sarah</v>
      </c>
    </row>
    <row r="7051" spans="1:28" s="188" customFormat="1" ht="17.399999999999999">
      <c r="A7051" s="193" t="str">
        <f t="shared" si="13773"/>
        <v>Vacuums</v>
      </c>
      <c r="B7051" s="193" t="str">
        <f t="shared" si="13774"/>
        <v>BE337Vacuums</v>
      </c>
      <c r="C7051" s="193" t="str">
        <f t="shared" si="13775"/>
        <v>VacuumsHerold, Sarah</v>
      </c>
      <c r="D7051" s="193"/>
      <c r="E7051" s="193"/>
      <c r="F7051" s="193" t="str">
        <f t="shared" si="13776"/>
        <v>VacuumsRichardson, Vicki</v>
      </c>
      <c r="G7051" s="193" t="str">
        <f t="shared" ref="G7051:M7051" si="13811">G$152</f>
        <v>Richardson, Vicki</v>
      </c>
      <c r="H7051" s="193" t="str">
        <f t="shared" si="13811"/>
        <v>Herold, Sarah</v>
      </c>
      <c r="I7051" s="193" t="str">
        <f t="shared" si="13811"/>
        <v>BE337</v>
      </c>
      <c r="J7051" s="193" t="str">
        <f t="shared" si="13811"/>
        <v>BELLA'S BEAUTY SUPPLY LLC</v>
      </c>
      <c r="K7051" s="193" t="str">
        <f t="shared" si="13811"/>
        <v>all</v>
      </c>
      <c r="L7051" s="193" t="str">
        <f t="shared" si="13811"/>
        <v>Jay Halaby &amp; Assoc</v>
      </c>
      <c r="M7051" s="193" t="str">
        <f t="shared" si="13811"/>
        <v>Beauty</v>
      </c>
      <c r="N7051" s="193" t="str">
        <f t="shared" si="13805"/>
        <v>Vacuums</v>
      </c>
      <c r="AA7051" s="193">
        <f t="shared" si="13778"/>
        <v>0</v>
      </c>
      <c r="AB7051" s="193" t="str">
        <f t="shared" ref="AB7051" si="13812">AB$152</f>
        <v>Herold, Sarah</v>
      </c>
    </row>
    <row r="7052" spans="1:28" s="188" customFormat="1" ht="17.399999999999999">
      <c r="A7052" s="193" t="str">
        <f t="shared" si="13773"/>
        <v>Vacuums</v>
      </c>
      <c r="B7052" s="193" t="str">
        <f t="shared" si="13774"/>
        <v>BE587Vacuums</v>
      </c>
      <c r="C7052" s="193" t="str">
        <f t="shared" si="13775"/>
        <v>VacuumsHerold, Sarah</v>
      </c>
      <c r="D7052" s="193"/>
      <c r="E7052" s="193"/>
      <c r="F7052" s="193" t="str">
        <f t="shared" si="13776"/>
        <v>VacuumsRichardson, Vicki</v>
      </c>
      <c r="G7052" s="193" t="str">
        <f t="shared" ref="G7052:M7052" si="13813">G$153</f>
        <v>Richardson, Vicki</v>
      </c>
      <c r="H7052" s="193" t="str">
        <f t="shared" si="13813"/>
        <v>Herold, Sarah</v>
      </c>
      <c r="I7052" s="193" t="str">
        <f t="shared" si="13813"/>
        <v>BE587</v>
      </c>
      <c r="J7052" s="193" t="str">
        <f t="shared" si="13813"/>
        <v>BEAUTY.COM</v>
      </c>
      <c r="K7052" s="193" t="str">
        <f t="shared" si="13813"/>
        <v>all</v>
      </c>
      <c r="L7052" s="193">
        <f t="shared" si="13813"/>
        <v>0</v>
      </c>
      <c r="M7052" s="193">
        <f t="shared" si="13813"/>
        <v>0</v>
      </c>
      <c r="N7052" s="193" t="str">
        <f t="shared" si="13805"/>
        <v>Vacuums</v>
      </c>
      <c r="AA7052" s="193">
        <f t="shared" si="13778"/>
        <v>0</v>
      </c>
      <c r="AB7052" s="193" t="str">
        <f t="shared" ref="AB7052" si="13814">AB$153</f>
        <v>Herold, Sarah</v>
      </c>
    </row>
    <row r="7053" spans="1:28" s="188" customFormat="1" ht="17.399999999999999">
      <c r="A7053" s="193" t="str">
        <f t="shared" si="13773"/>
        <v>Vacuums</v>
      </c>
      <c r="B7053" s="193" t="str">
        <f t="shared" si="13774"/>
        <v>BE986Vacuums</v>
      </c>
      <c r="C7053" s="193" t="str">
        <f t="shared" si="13775"/>
        <v>VacuumsHerold, Sarah</v>
      </c>
      <c r="D7053" s="193"/>
      <c r="E7053" s="193"/>
      <c r="F7053" s="193" t="str">
        <f t="shared" si="13776"/>
        <v>VacuumsRichardson, Vicki</v>
      </c>
      <c r="G7053" s="193" t="str">
        <f t="shared" ref="G7053:M7053" si="13815">G$154</f>
        <v>Richardson, Vicki</v>
      </c>
      <c r="H7053" s="193" t="str">
        <f t="shared" si="13815"/>
        <v>Herold, Sarah</v>
      </c>
      <c r="I7053" s="193" t="str">
        <f t="shared" si="13815"/>
        <v>BE986</v>
      </c>
      <c r="J7053" s="193" t="str">
        <f t="shared" si="13815"/>
        <v>BEAUTY BROS INC</v>
      </c>
      <c r="K7053" s="193" t="str">
        <f t="shared" si="13815"/>
        <v>all</v>
      </c>
      <c r="L7053" s="193">
        <f t="shared" si="13815"/>
        <v>0</v>
      </c>
      <c r="M7053" s="193">
        <f t="shared" si="13815"/>
        <v>0</v>
      </c>
      <c r="N7053" s="193" t="str">
        <f t="shared" si="13805"/>
        <v>Vacuums</v>
      </c>
      <c r="AA7053" s="193">
        <f t="shared" si="13778"/>
        <v>0</v>
      </c>
      <c r="AB7053" s="193" t="str">
        <f t="shared" ref="AB7053" si="13816">AB$154</f>
        <v>Herold, Sarah</v>
      </c>
    </row>
    <row r="7054" spans="1:28" s="188" customFormat="1" ht="17.399999999999999">
      <c r="A7054" s="193" t="str">
        <f t="shared" si="13773"/>
        <v>Vacuums</v>
      </c>
      <c r="B7054" s="193" t="str">
        <f t="shared" si="13774"/>
        <v>BI356Vacuums</v>
      </c>
      <c r="C7054" s="193" t="str">
        <f t="shared" si="13775"/>
        <v>VacuumsHerold, Sarah</v>
      </c>
      <c r="D7054" s="193"/>
      <c r="E7054" s="193"/>
      <c r="F7054" s="193" t="str">
        <f t="shared" si="13776"/>
        <v>VacuumsRichardson, Vicki</v>
      </c>
      <c r="G7054" s="193" t="str">
        <f t="shared" ref="G7054:M7054" si="13817">G$155</f>
        <v>Richardson, Vicki</v>
      </c>
      <c r="H7054" s="193" t="str">
        <f t="shared" si="13817"/>
        <v>Herold, Sarah</v>
      </c>
      <c r="I7054" s="193" t="str">
        <f t="shared" si="13817"/>
        <v>BI356</v>
      </c>
      <c r="J7054" s="193" t="str">
        <f t="shared" si="13817"/>
        <v>BIONEXIA USA INC</v>
      </c>
      <c r="K7054" s="193" t="str">
        <f t="shared" si="13817"/>
        <v>all</v>
      </c>
      <c r="L7054" s="193" t="str">
        <f t="shared" si="13817"/>
        <v>Jay Halaby &amp; Assoc</v>
      </c>
      <c r="M7054" s="193" t="str">
        <f t="shared" si="13817"/>
        <v>Beauty</v>
      </c>
      <c r="N7054" s="193" t="str">
        <f t="shared" si="13805"/>
        <v>Vacuums</v>
      </c>
      <c r="AA7054" s="193">
        <f t="shared" si="13778"/>
        <v>0</v>
      </c>
      <c r="AB7054" s="193" t="str">
        <f t="shared" ref="AB7054" si="13818">AB$155</f>
        <v>Herold, Sarah</v>
      </c>
    </row>
    <row r="7055" spans="1:28" s="188" customFormat="1" ht="17.399999999999999">
      <c r="A7055" s="193" t="str">
        <f t="shared" si="13773"/>
        <v>Vacuums</v>
      </c>
      <c r="B7055" s="193" t="str">
        <f t="shared" si="13774"/>
        <v>BL345Vacuums</v>
      </c>
      <c r="C7055" s="193" t="str">
        <f t="shared" si="13775"/>
        <v>VacuumsHerold, Sarah</v>
      </c>
      <c r="D7055" s="193"/>
      <c r="E7055" s="193"/>
      <c r="F7055" s="193" t="str">
        <f t="shared" si="13776"/>
        <v>VacuumsRichardson, Vicki</v>
      </c>
      <c r="G7055" s="193" t="str">
        <f t="shared" ref="G7055:M7055" si="13819">G$156</f>
        <v>Richardson, Vicki</v>
      </c>
      <c r="H7055" s="193" t="str">
        <f t="shared" si="13819"/>
        <v>Herold, Sarah</v>
      </c>
      <c r="I7055" s="193" t="str">
        <f t="shared" si="13819"/>
        <v>BL345</v>
      </c>
      <c r="J7055" s="193" t="str">
        <f t="shared" si="13819"/>
        <v>BLOOMINGDALE'S</v>
      </c>
      <c r="K7055" s="193" t="str">
        <f t="shared" si="13819"/>
        <v>all</v>
      </c>
      <c r="L7055" s="193">
        <f t="shared" si="13819"/>
        <v>0</v>
      </c>
      <c r="M7055" s="193">
        <f t="shared" si="13819"/>
        <v>0</v>
      </c>
      <c r="N7055" s="193" t="str">
        <f t="shared" si="13805"/>
        <v>Vacuums</v>
      </c>
      <c r="AA7055" s="193">
        <f t="shared" si="13778"/>
        <v>0</v>
      </c>
      <c r="AB7055" s="193" t="str">
        <f t="shared" ref="AB7055" si="13820">AB$156</f>
        <v>Herold, Sarah</v>
      </c>
    </row>
    <row r="7056" spans="1:28" s="188" customFormat="1" ht="17.399999999999999">
      <c r="A7056" s="193" t="str">
        <f t="shared" si="13773"/>
        <v>Vacuums</v>
      </c>
      <c r="B7056" s="193" t="str">
        <f t="shared" si="13774"/>
        <v>CE281Vacuums</v>
      </c>
      <c r="C7056" s="193" t="str">
        <f t="shared" si="13775"/>
        <v>VacuumsHerold, Sarah</v>
      </c>
      <c r="D7056" s="193"/>
      <c r="E7056" s="193"/>
      <c r="F7056" s="193" t="str">
        <f t="shared" si="13776"/>
        <v>VacuumsRichardson, Vicki</v>
      </c>
      <c r="G7056" s="193" t="str">
        <f t="shared" ref="G7056:M7056" si="13821">G$157</f>
        <v>Richardson, Vicki</v>
      </c>
      <c r="H7056" s="193" t="str">
        <f t="shared" si="13821"/>
        <v>Herold, Sarah</v>
      </c>
      <c r="I7056" s="193" t="str">
        <f t="shared" si="13821"/>
        <v>CE281</v>
      </c>
      <c r="J7056" s="193" t="str">
        <f t="shared" si="13821"/>
        <v>CONTEC INTERNATIONAL</v>
      </c>
      <c r="K7056" s="193" t="str">
        <f t="shared" si="13821"/>
        <v>all</v>
      </c>
      <c r="L7056" s="193">
        <f t="shared" si="13821"/>
        <v>0</v>
      </c>
      <c r="M7056" s="193">
        <f t="shared" si="13821"/>
        <v>0</v>
      </c>
      <c r="N7056" s="193" t="str">
        <f t="shared" si="13805"/>
        <v>Vacuums</v>
      </c>
      <c r="AA7056" s="193">
        <f t="shared" si="13778"/>
        <v>0</v>
      </c>
      <c r="AB7056" s="193" t="str">
        <f t="shared" ref="AB7056" si="13822">AB$157</f>
        <v>Herold, Sarah</v>
      </c>
    </row>
    <row r="7057" spans="1:28" s="188" customFormat="1" ht="17.399999999999999">
      <c r="A7057" s="193" t="str">
        <f t="shared" si="13773"/>
        <v>Vacuums</v>
      </c>
      <c r="B7057" s="193" t="str">
        <f t="shared" si="13774"/>
        <v>CH901Vacuums</v>
      </c>
      <c r="C7057" s="193" t="str">
        <f t="shared" si="13775"/>
        <v>VacuumsHerold, Sarah</v>
      </c>
      <c r="D7057" s="193"/>
      <c r="E7057" s="193"/>
      <c r="F7057" s="193" t="str">
        <f t="shared" si="13776"/>
        <v>VacuumsRichardson, Vicki</v>
      </c>
      <c r="G7057" s="193" t="str">
        <f t="shared" ref="G7057:M7057" si="13823">G$158</f>
        <v>Richardson, Vicki</v>
      </c>
      <c r="H7057" s="193" t="str">
        <f t="shared" si="13823"/>
        <v>Herold, Sarah</v>
      </c>
      <c r="I7057" s="193" t="str">
        <f t="shared" si="13823"/>
        <v>CH901</v>
      </c>
      <c r="J7057" s="193" t="str">
        <f t="shared" si="13823"/>
        <v>CHENICE PRO SALON</v>
      </c>
      <c r="K7057" s="193" t="str">
        <f t="shared" si="13823"/>
        <v>all</v>
      </c>
      <c r="L7057" s="193" t="str">
        <f t="shared" si="13823"/>
        <v>Jay Halaby &amp; Assoc</v>
      </c>
      <c r="M7057" s="193" t="str">
        <f t="shared" si="13823"/>
        <v>Beauty</v>
      </c>
      <c r="N7057" s="193" t="str">
        <f t="shared" si="13805"/>
        <v>Vacuums</v>
      </c>
      <c r="AA7057" s="193">
        <f t="shared" si="13778"/>
        <v>0</v>
      </c>
      <c r="AB7057" s="193" t="str">
        <f t="shared" ref="AB7057" si="13824">AB$158</f>
        <v>Herold, Sarah</v>
      </c>
    </row>
    <row r="7058" spans="1:28" s="188" customFormat="1" ht="17.399999999999999">
      <c r="A7058" s="193" t="str">
        <f t="shared" si="13773"/>
        <v>Vacuums</v>
      </c>
      <c r="B7058" s="193" t="str">
        <f t="shared" si="13774"/>
        <v>CR854Vacuums</v>
      </c>
      <c r="C7058" s="193" t="str">
        <f t="shared" si="13775"/>
        <v>VacuumsHerold, Sarah</v>
      </c>
      <c r="D7058" s="193"/>
      <c r="E7058" s="193"/>
      <c r="F7058" s="193" t="str">
        <f t="shared" si="13776"/>
        <v>VacuumsRichardson, Vicki</v>
      </c>
      <c r="G7058" s="193" t="str">
        <f t="shared" ref="G7058:M7058" si="13825">G$159</f>
        <v>Richardson, Vicki</v>
      </c>
      <c r="H7058" s="193" t="str">
        <f t="shared" si="13825"/>
        <v>Herold, Sarah</v>
      </c>
      <c r="I7058" s="193" t="str">
        <f t="shared" si="13825"/>
        <v>CR854</v>
      </c>
      <c r="J7058" s="193" t="str">
        <f t="shared" si="13825"/>
        <v>CREATIVE BEAUTY CONCEPTS</v>
      </c>
      <c r="K7058" s="193" t="str">
        <f t="shared" si="13825"/>
        <v>all</v>
      </c>
      <c r="L7058" s="193" t="str">
        <f t="shared" si="13825"/>
        <v>Jay Halaby &amp; Assoc</v>
      </c>
      <c r="M7058" s="193" t="str">
        <f t="shared" si="13825"/>
        <v>Beauty</v>
      </c>
      <c r="N7058" s="193" t="str">
        <f t="shared" si="13805"/>
        <v>Vacuums</v>
      </c>
      <c r="AA7058" s="193">
        <f t="shared" si="13778"/>
        <v>0</v>
      </c>
      <c r="AB7058" s="193" t="str">
        <f t="shared" ref="AB7058" si="13826">AB$159</f>
        <v>Herold, Sarah</v>
      </c>
    </row>
    <row r="7059" spans="1:28" s="188" customFormat="1" ht="17.399999999999999">
      <c r="A7059" s="193" t="str">
        <f t="shared" si="13773"/>
        <v>Vacuums</v>
      </c>
      <c r="B7059" s="193" t="str">
        <f t="shared" si="13774"/>
        <v>CY001Vacuums</v>
      </c>
      <c r="C7059" s="193" t="str">
        <f t="shared" si="13775"/>
        <v>VacuumsHerold, Sarah</v>
      </c>
      <c r="D7059" s="193"/>
      <c r="E7059" s="193"/>
      <c r="F7059" s="193" t="str">
        <f t="shared" si="13776"/>
        <v>VacuumsRichardson, Vicki</v>
      </c>
      <c r="G7059" s="193" t="str">
        <f t="shared" ref="G7059:M7059" si="13827">G$160</f>
        <v>Richardson, Vicki</v>
      </c>
      <c r="H7059" s="193" t="str">
        <f t="shared" si="13827"/>
        <v>Herold, Sarah</v>
      </c>
      <c r="I7059" s="193" t="str">
        <f t="shared" si="13827"/>
        <v>CY001</v>
      </c>
      <c r="J7059" s="193" t="str">
        <f t="shared" si="13827"/>
        <v>CYNTHIA SALON SERVICES</v>
      </c>
      <c r="K7059" s="193" t="str">
        <f t="shared" si="13827"/>
        <v>all</v>
      </c>
      <c r="L7059" s="193" t="str">
        <f t="shared" si="13827"/>
        <v>Jay Halaby &amp; Assoc</v>
      </c>
      <c r="M7059" s="193" t="str">
        <f t="shared" si="13827"/>
        <v>Beauty</v>
      </c>
      <c r="N7059" s="193" t="str">
        <f t="shared" si="13805"/>
        <v>Vacuums</v>
      </c>
      <c r="AA7059" s="193">
        <f t="shared" si="13778"/>
        <v>0</v>
      </c>
      <c r="AB7059" s="193" t="str">
        <f t="shared" ref="AB7059" si="13828">AB$160</f>
        <v>Herold, Sarah</v>
      </c>
    </row>
    <row r="7060" spans="1:28" s="188" customFormat="1" ht="17.399999999999999">
      <c r="A7060" s="193" t="str">
        <f t="shared" si="13773"/>
        <v>Vacuums</v>
      </c>
      <c r="B7060" s="193" t="str">
        <f t="shared" si="13774"/>
        <v>DM026Vacuums</v>
      </c>
      <c r="C7060" s="193" t="str">
        <f t="shared" si="13775"/>
        <v>VacuumsHerold, Sarah</v>
      </c>
      <c r="D7060" s="193"/>
      <c r="E7060" s="193"/>
      <c r="F7060" s="193" t="str">
        <f t="shared" si="13776"/>
        <v>VacuumsRichardson, Vicki</v>
      </c>
      <c r="G7060" s="193" t="str">
        <f t="shared" ref="G7060:M7060" si="13829">G$161</f>
        <v>Richardson, Vicki</v>
      </c>
      <c r="H7060" s="193" t="str">
        <f t="shared" si="13829"/>
        <v>Herold, Sarah</v>
      </c>
      <c r="I7060" s="193" t="str">
        <f t="shared" si="13829"/>
        <v>DM026</v>
      </c>
      <c r="J7060" s="193" t="str">
        <f t="shared" si="13829"/>
        <v>DISCOVER SALON SERVICES</v>
      </c>
      <c r="K7060" s="193" t="str">
        <f t="shared" si="13829"/>
        <v>all</v>
      </c>
      <c r="L7060" s="193" t="str">
        <f t="shared" si="13829"/>
        <v>Jay Halaby &amp; Assoc</v>
      </c>
      <c r="M7060" s="193" t="str">
        <f t="shared" si="13829"/>
        <v>Beauty</v>
      </c>
      <c r="N7060" s="193" t="str">
        <f t="shared" si="13805"/>
        <v>Vacuums</v>
      </c>
      <c r="AA7060" s="193">
        <f t="shared" si="13778"/>
        <v>0</v>
      </c>
      <c r="AB7060" s="193" t="str">
        <f t="shared" ref="AB7060" si="13830">AB$161</f>
        <v>Herold, Sarah</v>
      </c>
    </row>
    <row r="7061" spans="1:28" s="188" customFormat="1" ht="17.399999999999999">
      <c r="A7061" s="193" t="str">
        <f t="shared" si="13773"/>
        <v>Vacuums</v>
      </c>
      <c r="B7061" s="193" t="str">
        <f t="shared" si="13774"/>
        <v>EC238Vacuums</v>
      </c>
      <c r="C7061" s="193" t="str">
        <f t="shared" si="13775"/>
        <v>VacuumsHerold, Sarah</v>
      </c>
      <c r="D7061" s="193"/>
      <c r="E7061" s="193"/>
      <c r="F7061" s="193" t="str">
        <f t="shared" si="13776"/>
        <v>VacuumsRichardson, Vicki</v>
      </c>
      <c r="G7061" s="193" t="str">
        <f t="shared" ref="G7061:M7061" si="13831">G$162</f>
        <v>Richardson, Vicki</v>
      </c>
      <c r="H7061" s="193" t="str">
        <f t="shared" si="13831"/>
        <v>Herold, Sarah</v>
      </c>
      <c r="I7061" s="193" t="str">
        <f t="shared" si="13831"/>
        <v>EC238</v>
      </c>
      <c r="J7061" s="193" t="str">
        <f t="shared" si="13831"/>
        <v>ECONOMY BEAUTY SUPPLY</v>
      </c>
      <c r="K7061" s="193" t="str">
        <f t="shared" si="13831"/>
        <v>all</v>
      </c>
      <c r="L7061" s="193" t="str">
        <f t="shared" si="13831"/>
        <v>Jay Halaby &amp; Assoc</v>
      </c>
      <c r="M7061" s="193" t="str">
        <f t="shared" si="13831"/>
        <v>Beauty</v>
      </c>
      <c r="N7061" s="193" t="str">
        <f t="shared" si="13805"/>
        <v>Vacuums</v>
      </c>
      <c r="AA7061" s="193">
        <f t="shared" si="13778"/>
        <v>0</v>
      </c>
      <c r="AB7061" s="193" t="str">
        <f t="shared" ref="AB7061" si="13832">AB$162</f>
        <v>Herold, Sarah</v>
      </c>
    </row>
    <row r="7062" spans="1:28" s="188" customFormat="1" ht="17.399999999999999">
      <c r="A7062" s="193" t="str">
        <f t="shared" si="13773"/>
        <v>Vacuums</v>
      </c>
      <c r="B7062" s="193" t="str">
        <f t="shared" si="13774"/>
        <v>EC301Vacuums</v>
      </c>
      <c r="C7062" s="193" t="str">
        <f t="shared" si="13775"/>
        <v>VacuumsHerold, Sarah</v>
      </c>
      <c r="D7062" s="193"/>
      <c r="E7062" s="193"/>
      <c r="F7062" s="193" t="str">
        <f t="shared" si="13776"/>
        <v>VacuumsRichardson, Vicki</v>
      </c>
      <c r="G7062" s="193" t="str">
        <f t="shared" ref="G7062:M7062" si="13833">G$163</f>
        <v>Richardson, Vicki</v>
      </c>
      <c r="H7062" s="193" t="str">
        <f t="shared" si="13833"/>
        <v>Herold, Sarah</v>
      </c>
      <c r="I7062" s="193" t="str">
        <f t="shared" si="13833"/>
        <v>EC301</v>
      </c>
      <c r="J7062" s="193" t="str">
        <f t="shared" si="13833"/>
        <v>FINELINE DISTRIBUTOR INC</v>
      </c>
      <c r="K7062" s="193" t="str">
        <f t="shared" si="13833"/>
        <v>all</v>
      </c>
      <c r="L7062" s="193" t="str">
        <f t="shared" si="13833"/>
        <v>Jay Halaby &amp; Assoc</v>
      </c>
      <c r="M7062" s="193" t="str">
        <f t="shared" si="13833"/>
        <v>Beauty</v>
      </c>
      <c r="N7062" s="193" t="str">
        <f t="shared" si="13805"/>
        <v>Vacuums</v>
      </c>
      <c r="AA7062" s="193">
        <f t="shared" si="13778"/>
        <v>0</v>
      </c>
      <c r="AB7062" s="193" t="str">
        <f t="shared" ref="AB7062" si="13834">AB$163</f>
        <v>Herold, Sarah</v>
      </c>
    </row>
    <row r="7063" spans="1:28" s="188" customFormat="1" ht="17.399999999999999">
      <c r="A7063" s="193" t="str">
        <f t="shared" si="13773"/>
        <v>Vacuums</v>
      </c>
      <c r="B7063" s="193" t="str">
        <f t="shared" si="13774"/>
        <v>EV146Vacuums</v>
      </c>
      <c r="C7063" s="193" t="str">
        <f t="shared" si="13775"/>
        <v>VacuumsHerold, Sarah</v>
      </c>
      <c r="D7063" s="193"/>
      <c r="E7063" s="193"/>
      <c r="F7063" s="193" t="str">
        <f t="shared" si="13776"/>
        <v>VacuumsRichardson, Vicki</v>
      </c>
      <c r="G7063" s="193" t="str">
        <f t="shared" ref="G7063:M7063" si="13835">G$164</f>
        <v>Richardson, Vicki</v>
      </c>
      <c r="H7063" s="193" t="str">
        <f t="shared" si="13835"/>
        <v>Herold, Sarah</v>
      </c>
      <c r="I7063" s="193" t="str">
        <f t="shared" si="13835"/>
        <v>EV146</v>
      </c>
      <c r="J7063" s="193" t="str">
        <f t="shared" si="13835"/>
        <v>EVERGREEN TEAM USA</v>
      </c>
      <c r="K7063" s="193" t="str">
        <f t="shared" si="13835"/>
        <v>all</v>
      </c>
      <c r="L7063" s="193" t="str">
        <f t="shared" si="13835"/>
        <v>Jay Halaby &amp; Assoc</v>
      </c>
      <c r="M7063" s="193" t="str">
        <f t="shared" si="13835"/>
        <v>Beauty</v>
      </c>
      <c r="N7063" s="193" t="str">
        <f t="shared" si="13805"/>
        <v>Vacuums</v>
      </c>
      <c r="AA7063" s="193">
        <f t="shared" si="13778"/>
        <v>0</v>
      </c>
      <c r="AB7063" s="193" t="str">
        <f t="shared" ref="AB7063" si="13836">AB$164</f>
        <v>Herold, Sarah</v>
      </c>
    </row>
    <row r="7064" spans="1:28" s="188" customFormat="1" ht="17.399999999999999">
      <c r="A7064" s="193" t="str">
        <f t="shared" si="13773"/>
        <v>Vacuums</v>
      </c>
      <c r="B7064" s="193" t="str">
        <f t="shared" si="13774"/>
        <v>FO396Vacuums</v>
      </c>
      <c r="C7064" s="193" t="str">
        <f t="shared" si="13775"/>
        <v>VacuumsHerold, Sarah</v>
      </c>
      <c r="D7064" s="193"/>
      <c r="E7064" s="193"/>
      <c r="F7064" s="193" t="str">
        <f t="shared" si="13776"/>
        <v>VacuumsRichardson, Vicki</v>
      </c>
      <c r="G7064" s="193" t="str">
        <f t="shared" ref="G7064:M7064" si="13837">G$165</f>
        <v>Richardson, Vicki</v>
      </c>
      <c r="H7064" s="193" t="str">
        <f t="shared" si="13837"/>
        <v>Herold, Sarah</v>
      </c>
      <c r="I7064" s="193" t="str">
        <f t="shared" si="13837"/>
        <v>FO396</v>
      </c>
      <c r="J7064" s="193" t="str">
        <f t="shared" si="13837"/>
        <v>FOUR STAR BEAUTY SUPPLY CORP</v>
      </c>
      <c r="K7064" s="193" t="str">
        <f t="shared" si="13837"/>
        <v>all</v>
      </c>
      <c r="L7064" s="193" t="str">
        <f t="shared" si="13837"/>
        <v>Jay Halaby &amp; Assoc</v>
      </c>
      <c r="M7064" s="193" t="str">
        <f t="shared" si="13837"/>
        <v>Beauty</v>
      </c>
      <c r="N7064" s="193" t="str">
        <f t="shared" si="13805"/>
        <v>Vacuums</v>
      </c>
      <c r="AA7064" s="193">
        <f t="shared" si="13778"/>
        <v>0</v>
      </c>
      <c r="AB7064" s="193" t="str">
        <f t="shared" ref="AB7064" si="13838">AB$165</f>
        <v>Herold, Sarah</v>
      </c>
    </row>
    <row r="7065" spans="1:28" s="188" customFormat="1" ht="17.399999999999999">
      <c r="A7065" s="193" t="str">
        <f t="shared" si="13773"/>
        <v>Vacuums</v>
      </c>
      <c r="B7065" s="193" t="str">
        <f t="shared" si="13774"/>
        <v>GR900Vacuums</v>
      </c>
      <c r="C7065" s="193" t="str">
        <f t="shared" si="13775"/>
        <v>VacuumsHerold, Sarah</v>
      </c>
      <c r="D7065" s="193"/>
      <c r="E7065" s="193"/>
      <c r="F7065" s="193" t="str">
        <f t="shared" si="13776"/>
        <v>VacuumsRichardson, Vicki</v>
      </c>
      <c r="G7065" s="193" t="str">
        <f t="shared" ref="G7065:M7065" si="13839">G$166</f>
        <v>Richardson, Vicki</v>
      </c>
      <c r="H7065" s="193" t="str">
        <f t="shared" si="13839"/>
        <v>Herold, Sarah</v>
      </c>
      <c r="I7065" s="193" t="str">
        <f t="shared" si="13839"/>
        <v>GR900</v>
      </c>
      <c r="J7065" s="193" t="str">
        <f t="shared" si="13839"/>
        <v>GROOM IT INDUSTRIES</v>
      </c>
      <c r="K7065" s="193" t="str">
        <f t="shared" si="13839"/>
        <v>all</v>
      </c>
      <c r="L7065" s="193" t="str">
        <f t="shared" si="13839"/>
        <v>Jay Halaby &amp; Assoc</v>
      </c>
      <c r="M7065" s="193" t="str">
        <f t="shared" si="13839"/>
        <v>Beauty</v>
      </c>
      <c r="N7065" s="193" t="str">
        <f t="shared" si="13805"/>
        <v>Vacuums</v>
      </c>
      <c r="AA7065" s="193">
        <f t="shared" si="13778"/>
        <v>0</v>
      </c>
      <c r="AB7065" s="193" t="str">
        <f t="shared" ref="AB7065" si="13840">AB$166</f>
        <v>Herold, Sarah</v>
      </c>
    </row>
    <row r="7066" spans="1:28" s="188" customFormat="1" ht="17.399999999999999">
      <c r="A7066" s="193" t="str">
        <f t="shared" si="13773"/>
        <v>Vacuums</v>
      </c>
      <c r="B7066" s="193" t="str">
        <f t="shared" si="13774"/>
        <v>IN021Vacuums</v>
      </c>
      <c r="C7066" s="193" t="str">
        <f t="shared" si="13775"/>
        <v>VacuumsHerold, Sarah</v>
      </c>
      <c r="D7066" s="193"/>
      <c r="E7066" s="193"/>
      <c r="F7066" s="193" t="str">
        <f t="shared" si="13776"/>
        <v>VacuumsRichardson, Vicki</v>
      </c>
      <c r="G7066" s="193" t="str">
        <f t="shared" ref="G7066:M7066" si="13841">G$167</f>
        <v>Richardson, Vicki</v>
      </c>
      <c r="H7066" s="193" t="str">
        <f t="shared" si="13841"/>
        <v>Herold, Sarah</v>
      </c>
      <c r="I7066" s="193" t="str">
        <f t="shared" si="13841"/>
        <v>IN021</v>
      </c>
      <c r="J7066" s="193" t="str">
        <f t="shared" si="13841"/>
        <v>INTERNATIONAL SALON/UNITED BEAUTY</v>
      </c>
      <c r="K7066" s="193" t="str">
        <f t="shared" si="13841"/>
        <v>all</v>
      </c>
      <c r="L7066" s="193" t="str">
        <f t="shared" si="13841"/>
        <v>Jay Halaby &amp; Assoc</v>
      </c>
      <c r="M7066" s="193" t="str">
        <f t="shared" si="13841"/>
        <v>Beauty</v>
      </c>
      <c r="N7066" s="193" t="str">
        <f t="shared" si="13805"/>
        <v>Vacuums</v>
      </c>
      <c r="AA7066" s="193">
        <f t="shared" si="13778"/>
        <v>0</v>
      </c>
      <c r="AB7066" s="193" t="str">
        <f t="shared" ref="AB7066" si="13842">AB$167</f>
        <v>Herold, Sarah</v>
      </c>
    </row>
    <row r="7067" spans="1:28" s="188" customFormat="1" ht="17.399999999999999">
      <c r="A7067" s="193" t="str">
        <f t="shared" si="13773"/>
        <v>Vacuums</v>
      </c>
      <c r="B7067" s="193" t="str">
        <f t="shared" si="13774"/>
        <v>IN883Vacuums</v>
      </c>
      <c r="C7067" s="193" t="str">
        <f t="shared" si="13775"/>
        <v>VacuumsHerold, Sarah</v>
      </c>
      <c r="D7067" s="193"/>
      <c r="E7067" s="193"/>
      <c r="F7067" s="193" t="str">
        <f t="shared" si="13776"/>
        <v>VacuumsRichardson, Vicki</v>
      </c>
      <c r="G7067" s="193" t="str">
        <f t="shared" ref="G7067:M7067" si="13843">G$168</f>
        <v>Richardson, Vicki</v>
      </c>
      <c r="H7067" s="193" t="str">
        <f t="shared" si="13843"/>
        <v>Herold, Sarah</v>
      </c>
      <c r="I7067" s="193" t="str">
        <f t="shared" si="13843"/>
        <v>IN883</v>
      </c>
      <c r="J7067" s="193" t="str">
        <f t="shared" si="13843"/>
        <v>INNOVATIVE SALON SOLUTIONS</v>
      </c>
      <c r="K7067" s="193" t="str">
        <f t="shared" si="13843"/>
        <v>all</v>
      </c>
      <c r="L7067" s="193" t="str">
        <f t="shared" si="13843"/>
        <v>Jay Halaby &amp; Assoc</v>
      </c>
      <c r="M7067" s="193" t="str">
        <f t="shared" si="13843"/>
        <v>Beauty</v>
      </c>
      <c r="N7067" s="193" t="str">
        <f t="shared" si="13805"/>
        <v>Vacuums</v>
      </c>
      <c r="AA7067" s="193">
        <f t="shared" si="13778"/>
        <v>0</v>
      </c>
      <c r="AB7067" s="193" t="str">
        <f t="shared" ref="AB7067" si="13844">AB$168</f>
        <v>Herold, Sarah</v>
      </c>
    </row>
    <row r="7068" spans="1:28" s="188" customFormat="1" ht="17.399999999999999">
      <c r="A7068" s="193" t="str">
        <f t="shared" si="13773"/>
        <v>Vacuums</v>
      </c>
      <c r="B7068" s="193" t="str">
        <f t="shared" si="13774"/>
        <v>J0250Vacuums</v>
      </c>
      <c r="C7068" s="193" t="str">
        <f t="shared" si="13775"/>
        <v>VacuumsHerold, Sarah</v>
      </c>
      <c r="D7068" s="193"/>
      <c r="E7068" s="193"/>
      <c r="F7068" s="193" t="str">
        <f t="shared" si="13776"/>
        <v>VacuumsRichardson, Vicki</v>
      </c>
      <c r="G7068" s="193" t="str">
        <f t="shared" ref="G7068:M7068" si="13845">G$169</f>
        <v>Richardson, Vicki</v>
      </c>
      <c r="H7068" s="193" t="str">
        <f t="shared" si="13845"/>
        <v>Herold, Sarah</v>
      </c>
      <c r="I7068" s="193" t="str">
        <f t="shared" si="13845"/>
        <v>J0250</v>
      </c>
      <c r="J7068" s="193" t="str">
        <f t="shared" si="13845"/>
        <v>NORDSTROM</v>
      </c>
      <c r="K7068" s="193" t="str">
        <f t="shared" si="13845"/>
        <v>all</v>
      </c>
      <c r="L7068" s="193">
        <f t="shared" si="13845"/>
        <v>0</v>
      </c>
      <c r="M7068" s="193">
        <f t="shared" si="13845"/>
        <v>0</v>
      </c>
      <c r="N7068" s="193" t="str">
        <f t="shared" si="13805"/>
        <v>Vacuums</v>
      </c>
      <c r="AA7068" s="193">
        <f t="shared" si="13778"/>
        <v>0</v>
      </c>
      <c r="AB7068" s="193" t="str">
        <f t="shared" ref="AB7068" si="13846">AB$169</f>
        <v>Herold, Sarah</v>
      </c>
    </row>
    <row r="7069" spans="1:28" s="188" customFormat="1" ht="17.399999999999999">
      <c r="A7069" s="193" t="str">
        <f t="shared" si="13773"/>
        <v>Vacuums</v>
      </c>
      <c r="B7069" s="193" t="str">
        <f t="shared" si="13774"/>
        <v>JL011Vacuums</v>
      </c>
      <c r="C7069" s="193" t="str">
        <f t="shared" si="13775"/>
        <v>VacuumsHerold, Sarah</v>
      </c>
      <c r="D7069" s="193"/>
      <c r="E7069" s="193"/>
      <c r="F7069" s="193" t="str">
        <f t="shared" si="13776"/>
        <v>VacuumsRichardson, Vicki</v>
      </c>
      <c r="G7069" s="193" t="str">
        <f t="shared" ref="G7069:M7069" si="13847">G$170</f>
        <v>Richardson, Vicki</v>
      </c>
      <c r="H7069" s="193" t="str">
        <f t="shared" si="13847"/>
        <v>Herold, Sarah</v>
      </c>
      <c r="I7069" s="193" t="str">
        <f t="shared" si="13847"/>
        <v>JL011</v>
      </c>
      <c r="J7069" s="193" t="str">
        <f t="shared" si="13847"/>
        <v>JLMOON INC / PINK BEAUTY</v>
      </c>
      <c r="K7069" s="193" t="str">
        <f t="shared" si="13847"/>
        <v>all</v>
      </c>
      <c r="L7069" s="193" t="str">
        <f t="shared" si="13847"/>
        <v>Jay Halaby &amp; Assoc</v>
      </c>
      <c r="M7069" s="193" t="str">
        <f t="shared" si="13847"/>
        <v>Beauty</v>
      </c>
      <c r="N7069" s="193" t="str">
        <f t="shared" si="13805"/>
        <v>Vacuums</v>
      </c>
      <c r="AA7069" s="193">
        <f t="shared" si="13778"/>
        <v>0</v>
      </c>
      <c r="AB7069" s="193" t="str">
        <f t="shared" ref="AB7069" si="13848">AB$170</f>
        <v>Herold, Sarah</v>
      </c>
    </row>
    <row r="7070" spans="1:28" s="188" customFormat="1" ht="17.399999999999999">
      <c r="A7070" s="193" t="str">
        <f t="shared" si="13773"/>
        <v>Vacuums</v>
      </c>
      <c r="B7070" s="193" t="str">
        <f t="shared" si="13774"/>
        <v>JO471Vacuums</v>
      </c>
      <c r="C7070" s="193" t="str">
        <f t="shared" si="13775"/>
        <v>VacuumsHerold, Sarah</v>
      </c>
      <c r="D7070" s="193"/>
      <c r="E7070" s="193"/>
      <c r="F7070" s="193" t="str">
        <f t="shared" si="13776"/>
        <v>VacuumsRichardson, Vicki</v>
      </c>
      <c r="G7070" s="193" t="str">
        <f t="shared" ref="G7070:M7070" si="13849">G$171</f>
        <v>Richardson, Vicki</v>
      </c>
      <c r="H7070" s="193" t="str">
        <f t="shared" si="13849"/>
        <v>Herold, Sarah</v>
      </c>
      <c r="I7070" s="193" t="str">
        <f t="shared" si="13849"/>
        <v>JO471</v>
      </c>
      <c r="J7070" s="193" t="str">
        <f t="shared" si="13849"/>
        <v>JSKY SOLUTION INC</v>
      </c>
      <c r="K7070" s="193" t="str">
        <f t="shared" si="13849"/>
        <v>all</v>
      </c>
      <c r="L7070" s="193" t="str">
        <f t="shared" si="13849"/>
        <v>Jay Halaby &amp; Assoc</v>
      </c>
      <c r="M7070" s="193" t="str">
        <f t="shared" si="13849"/>
        <v>Beauty</v>
      </c>
      <c r="N7070" s="193" t="str">
        <f t="shared" si="13805"/>
        <v>Vacuums</v>
      </c>
      <c r="AA7070" s="193">
        <f t="shared" si="13778"/>
        <v>0</v>
      </c>
      <c r="AB7070" s="193" t="str">
        <f t="shared" ref="AB7070" si="13850">AB$171</f>
        <v>Herold, Sarah</v>
      </c>
    </row>
    <row r="7071" spans="1:28" s="188" customFormat="1" ht="17.399999999999999">
      <c r="A7071" s="193" t="str">
        <f t="shared" si="13773"/>
        <v>Vacuums</v>
      </c>
      <c r="B7071" s="193" t="str">
        <f t="shared" si="13774"/>
        <v>JR091Vacuums</v>
      </c>
      <c r="C7071" s="193" t="str">
        <f t="shared" si="13775"/>
        <v>VacuumsHerold, Sarah</v>
      </c>
      <c r="D7071" s="193"/>
      <c r="E7071" s="193"/>
      <c r="F7071" s="193" t="str">
        <f t="shared" si="13776"/>
        <v>VacuumsRichardson, Vicki</v>
      </c>
      <c r="G7071" s="193" t="str">
        <f t="shared" ref="G7071:M7071" si="13851">G$172</f>
        <v>Richardson, Vicki</v>
      </c>
      <c r="H7071" s="193" t="str">
        <f t="shared" si="13851"/>
        <v>Herold, Sarah</v>
      </c>
      <c r="I7071" s="193" t="str">
        <f t="shared" si="13851"/>
        <v>JR091</v>
      </c>
      <c r="J7071" s="193" t="str">
        <f t="shared" si="13851"/>
        <v>J &amp; R BEAUTY SUPPLY</v>
      </c>
      <c r="K7071" s="193" t="str">
        <f t="shared" si="13851"/>
        <v>all</v>
      </c>
      <c r="L7071" s="193" t="str">
        <f t="shared" si="13851"/>
        <v>Jay Halaby &amp; Assoc</v>
      </c>
      <c r="M7071" s="193" t="str">
        <f t="shared" si="13851"/>
        <v>Beauty</v>
      </c>
      <c r="N7071" s="193" t="str">
        <f t="shared" si="13805"/>
        <v>Vacuums</v>
      </c>
      <c r="AA7071" s="193">
        <f t="shared" si="13778"/>
        <v>0</v>
      </c>
      <c r="AB7071" s="193" t="str">
        <f t="shared" ref="AB7071" si="13852">AB$172</f>
        <v>Herold, Sarah</v>
      </c>
    </row>
    <row r="7072" spans="1:28" s="188" customFormat="1" ht="17.399999999999999">
      <c r="A7072" s="193" t="str">
        <f t="shared" si="13773"/>
        <v>Vacuums</v>
      </c>
      <c r="B7072" s="193" t="str">
        <f t="shared" si="13774"/>
        <v>KA388Vacuums</v>
      </c>
      <c r="C7072" s="193" t="str">
        <f t="shared" si="13775"/>
        <v>VacuumsHerold, Sarah</v>
      </c>
      <c r="D7072" s="193"/>
      <c r="E7072" s="193"/>
      <c r="F7072" s="193" t="str">
        <f t="shared" si="13776"/>
        <v>VacuumsRichardson, Vicki</v>
      </c>
      <c r="G7072" s="193" t="str">
        <f t="shared" ref="G7072:M7072" si="13853">G$173</f>
        <v>Richardson, Vicki</v>
      </c>
      <c r="H7072" s="193" t="str">
        <f t="shared" si="13853"/>
        <v>Herold, Sarah</v>
      </c>
      <c r="I7072" s="193" t="str">
        <f t="shared" si="13853"/>
        <v>KA388</v>
      </c>
      <c r="J7072" s="193" t="str">
        <f t="shared" si="13853"/>
        <v>KANAR, Inc</v>
      </c>
      <c r="K7072" s="193" t="str">
        <f t="shared" si="13853"/>
        <v>all</v>
      </c>
      <c r="L7072" s="193">
        <f t="shared" si="13853"/>
        <v>0</v>
      </c>
      <c r="M7072" s="193">
        <f t="shared" si="13853"/>
        <v>0</v>
      </c>
      <c r="N7072" s="193" t="str">
        <f t="shared" si="13805"/>
        <v>Vacuums</v>
      </c>
      <c r="AA7072" s="193">
        <f t="shared" si="13778"/>
        <v>0</v>
      </c>
      <c r="AB7072" s="193" t="str">
        <f t="shared" ref="AB7072" si="13854">AB$173</f>
        <v>Herold, Sarah</v>
      </c>
    </row>
    <row r="7073" spans="1:28" s="188" customFormat="1" ht="17.399999999999999">
      <c r="A7073" s="193" t="str">
        <f t="shared" si="13773"/>
        <v>Vacuums</v>
      </c>
      <c r="B7073" s="193" t="str">
        <f t="shared" si="13774"/>
        <v>LA971Vacuums</v>
      </c>
      <c r="C7073" s="193" t="str">
        <f t="shared" si="13775"/>
        <v>VacuumsHerold, Sarah</v>
      </c>
      <c r="D7073" s="193"/>
      <c r="E7073" s="193"/>
      <c r="F7073" s="193" t="str">
        <f t="shared" si="13776"/>
        <v>VacuumsRichardson, Vicki</v>
      </c>
      <c r="G7073" s="193" t="str">
        <f t="shared" ref="G7073:M7073" si="13855">G$174</f>
        <v>Richardson, Vicki</v>
      </c>
      <c r="H7073" s="193" t="str">
        <f t="shared" si="13855"/>
        <v>Herold, Sarah</v>
      </c>
      <c r="I7073" s="193" t="str">
        <f t="shared" si="13855"/>
        <v>LA971</v>
      </c>
      <c r="J7073" s="193" t="str">
        <f t="shared" si="13855"/>
        <v>LA SHEAR</v>
      </c>
      <c r="K7073" s="193" t="str">
        <f t="shared" si="13855"/>
        <v>all</v>
      </c>
      <c r="L7073" s="193" t="str">
        <f t="shared" si="13855"/>
        <v>Jay Halaby &amp; Assoc</v>
      </c>
      <c r="M7073" s="193" t="str">
        <f t="shared" si="13855"/>
        <v>Beauty</v>
      </c>
      <c r="N7073" s="193" t="str">
        <f t="shared" si="13805"/>
        <v>Vacuums</v>
      </c>
      <c r="AA7073" s="193">
        <f t="shared" si="13778"/>
        <v>0</v>
      </c>
      <c r="AB7073" s="193" t="str">
        <f t="shared" ref="AB7073" si="13856">AB$174</f>
        <v>Herold, Sarah</v>
      </c>
    </row>
    <row r="7074" spans="1:28" s="188" customFormat="1" ht="17.399999999999999">
      <c r="A7074" s="193" t="str">
        <f t="shared" si="13773"/>
        <v>Vacuums</v>
      </c>
      <c r="B7074" s="193" t="str">
        <f t="shared" si="13774"/>
        <v>LE620Vacuums</v>
      </c>
      <c r="C7074" s="193" t="str">
        <f t="shared" si="13775"/>
        <v>VacuumsHerold, Sarah</v>
      </c>
      <c r="D7074" s="193"/>
      <c r="E7074" s="193"/>
      <c r="F7074" s="193" t="str">
        <f t="shared" si="13776"/>
        <v>VacuumsRichardson, Vicki</v>
      </c>
      <c r="G7074" s="193" t="str">
        <f t="shared" ref="G7074:M7074" si="13857">G$175</f>
        <v>Richardson, Vicki</v>
      </c>
      <c r="H7074" s="193" t="str">
        <f t="shared" si="13857"/>
        <v>Herold, Sarah</v>
      </c>
      <c r="I7074" s="193" t="str">
        <f t="shared" si="13857"/>
        <v>LE620</v>
      </c>
      <c r="J7074" s="193" t="str">
        <f t="shared" si="13857"/>
        <v>LEZLY'S BEAUTY</v>
      </c>
      <c r="K7074" s="193" t="str">
        <f t="shared" si="13857"/>
        <v>all</v>
      </c>
      <c r="L7074" s="193" t="str">
        <f t="shared" si="13857"/>
        <v>Jay Halaby &amp; Assoc</v>
      </c>
      <c r="M7074" s="193" t="str">
        <f t="shared" si="13857"/>
        <v>Beauty</v>
      </c>
      <c r="N7074" s="193" t="str">
        <f t="shared" si="13805"/>
        <v>Vacuums</v>
      </c>
      <c r="AA7074" s="193">
        <f t="shared" si="13778"/>
        <v>0</v>
      </c>
      <c r="AB7074" s="193" t="str">
        <f t="shared" ref="AB7074" si="13858">AB$175</f>
        <v>Herold, Sarah</v>
      </c>
    </row>
    <row r="7075" spans="1:28" s="188" customFormat="1" ht="17.399999999999999">
      <c r="A7075" s="193" t="str">
        <f t="shared" si="13773"/>
        <v>Vacuums</v>
      </c>
      <c r="B7075" s="193" t="str">
        <f t="shared" si="13774"/>
        <v>MC546Vacuums</v>
      </c>
      <c r="C7075" s="193" t="str">
        <f t="shared" si="13775"/>
        <v>VacuumsHerold, Sarah</v>
      </c>
      <c r="D7075" s="193"/>
      <c r="E7075" s="193"/>
      <c r="F7075" s="193" t="str">
        <f t="shared" si="13776"/>
        <v>VacuumsRichardson, Vicki</v>
      </c>
      <c r="G7075" s="193" t="str">
        <f t="shared" ref="G7075:M7075" si="13859">G$176</f>
        <v>Richardson, Vicki</v>
      </c>
      <c r="H7075" s="193" t="str">
        <f t="shared" si="13859"/>
        <v>Herold, Sarah</v>
      </c>
      <c r="I7075" s="193" t="str">
        <f t="shared" si="13859"/>
        <v>MC546</v>
      </c>
      <c r="J7075" s="193" t="str">
        <f t="shared" si="13859"/>
        <v>MC BARBER &amp; BEAUTY SUPPLY</v>
      </c>
      <c r="K7075" s="193" t="str">
        <f t="shared" si="13859"/>
        <v>all</v>
      </c>
      <c r="L7075" s="193" t="str">
        <f t="shared" si="13859"/>
        <v>Jay Halaby &amp; Assoc</v>
      </c>
      <c r="M7075" s="193" t="str">
        <f t="shared" si="13859"/>
        <v>Beauty</v>
      </c>
      <c r="N7075" s="193" t="str">
        <f t="shared" si="13805"/>
        <v>Vacuums</v>
      </c>
      <c r="AA7075" s="193">
        <f t="shared" si="13778"/>
        <v>0</v>
      </c>
      <c r="AB7075" s="193" t="str">
        <f t="shared" ref="AB7075" si="13860">AB$176</f>
        <v>Herold, Sarah</v>
      </c>
    </row>
    <row r="7076" spans="1:28" s="188" customFormat="1" ht="17.399999999999999">
      <c r="A7076" s="193" t="str">
        <f t="shared" si="13773"/>
        <v>Vacuums</v>
      </c>
      <c r="B7076" s="193" t="str">
        <f t="shared" si="13774"/>
        <v>ME821Vacuums</v>
      </c>
      <c r="C7076" s="193" t="str">
        <f t="shared" si="13775"/>
        <v>VacuumsHerold, Sarah</v>
      </c>
      <c r="D7076" s="193"/>
      <c r="E7076" s="193"/>
      <c r="F7076" s="193" t="str">
        <f t="shared" si="13776"/>
        <v>VacuumsRichardson, Vicki</v>
      </c>
      <c r="G7076" s="193" t="str">
        <f t="shared" ref="G7076:M7076" si="13861">G$177</f>
        <v>Richardson, Vicki</v>
      </c>
      <c r="H7076" s="193" t="str">
        <f t="shared" si="13861"/>
        <v>Herold, Sarah</v>
      </c>
      <c r="I7076" s="193" t="str">
        <f t="shared" si="13861"/>
        <v>ME821</v>
      </c>
      <c r="J7076" s="193" t="str">
        <f t="shared" si="13861"/>
        <v>MERIT BEAUTY SUPPLY</v>
      </c>
      <c r="K7076" s="193" t="str">
        <f t="shared" si="13861"/>
        <v>all</v>
      </c>
      <c r="L7076" s="193" t="str">
        <f t="shared" si="13861"/>
        <v>Jay Halaby &amp; Assoc</v>
      </c>
      <c r="M7076" s="193" t="str">
        <f t="shared" si="13861"/>
        <v>Beauty</v>
      </c>
      <c r="N7076" s="193" t="str">
        <f t="shared" si="13805"/>
        <v>Vacuums</v>
      </c>
      <c r="AA7076" s="193">
        <f t="shared" si="13778"/>
        <v>0</v>
      </c>
      <c r="AB7076" s="193" t="str">
        <f t="shared" ref="AB7076" si="13862">AB$177</f>
        <v>Herold, Sarah</v>
      </c>
    </row>
    <row r="7077" spans="1:28" s="188" customFormat="1" ht="17.399999999999999">
      <c r="A7077" s="193" t="str">
        <f t="shared" si="13773"/>
        <v>Vacuums</v>
      </c>
      <c r="B7077" s="193" t="str">
        <f t="shared" si="13774"/>
        <v>MI979Vacuums</v>
      </c>
      <c r="C7077" s="193" t="str">
        <f t="shared" si="13775"/>
        <v>VacuumsHerold, Sarah</v>
      </c>
      <c r="D7077" s="193"/>
      <c r="E7077" s="193"/>
      <c r="F7077" s="193" t="str">
        <f t="shared" si="13776"/>
        <v>VacuumsRichardson, Vicki</v>
      </c>
      <c r="G7077" s="193" t="str">
        <f t="shared" ref="G7077:M7077" si="13863">G$178</f>
        <v>Richardson, Vicki</v>
      </c>
      <c r="H7077" s="193" t="str">
        <f t="shared" si="13863"/>
        <v>Herold, Sarah</v>
      </c>
      <c r="I7077" s="193" t="str">
        <f t="shared" si="13863"/>
        <v>MI979</v>
      </c>
      <c r="J7077" s="193" t="str">
        <f t="shared" si="13863"/>
        <v>MINTEX RX, INC.</v>
      </c>
      <c r="K7077" s="193" t="str">
        <f t="shared" si="13863"/>
        <v>all</v>
      </c>
      <c r="L7077" s="193" t="str">
        <f t="shared" si="13863"/>
        <v>Jay Halaby &amp; Assoc</v>
      </c>
      <c r="M7077" s="193" t="str">
        <f t="shared" si="13863"/>
        <v>Beauty</v>
      </c>
      <c r="N7077" s="193" t="str">
        <f t="shared" si="13805"/>
        <v>Vacuums</v>
      </c>
      <c r="AA7077" s="193">
        <f t="shared" si="13778"/>
        <v>0</v>
      </c>
      <c r="AB7077" s="193" t="str">
        <f t="shared" ref="AB7077" si="13864">AB$178</f>
        <v>Herold, Sarah</v>
      </c>
    </row>
    <row r="7078" spans="1:28" s="188" customFormat="1" ht="17.399999999999999">
      <c r="A7078" s="193" t="str">
        <f t="shared" si="13773"/>
        <v>Vacuums</v>
      </c>
      <c r="B7078" s="193" t="str">
        <f t="shared" si="13774"/>
        <v>NE605Vacuums</v>
      </c>
      <c r="C7078" s="193" t="str">
        <f t="shared" si="13775"/>
        <v>VacuumsHerold, Sarah</v>
      </c>
      <c r="D7078" s="193"/>
      <c r="E7078" s="193"/>
      <c r="F7078" s="193" t="str">
        <f t="shared" si="13776"/>
        <v>VacuumsRichardson, Vicki</v>
      </c>
      <c r="G7078" s="193" t="str">
        <f t="shared" ref="G7078:M7078" si="13865">G$179</f>
        <v>Richardson, Vicki</v>
      </c>
      <c r="H7078" s="193" t="str">
        <f t="shared" si="13865"/>
        <v>Herold, Sarah</v>
      </c>
      <c r="I7078" s="193" t="str">
        <f t="shared" si="13865"/>
        <v>NE605</v>
      </c>
      <c r="J7078" s="193" t="str">
        <f t="shared" si="13865"/>
        <v>NEIMAN MARCUS GROUP, THE</v>
      </c>
      <c r="K7078" s="193" t="str">
        <f t="shared" si="13865"/>
        <v>all</v>
      </c>
      <c r="L7078" s="193">
        <f t="shared" si="13865"/>
        <v>0</v>
      </c>
      <c r="M7078" s="193">
        <f t="shared" si="13865"/>
        <v>0</v>
      </c>
      <c r="N7078" s="193" t="str">
        <f t="shared" si="13805"/>
        <v>Vacuums</v>
      </c>
      <c r="AA7078" s="193">
        <f t="shared" si="13778"/>
        <v>0</v>
      </c>
      <c r="AB7078" s="193" t="str">
        <f t="shared" ref="AB7078" si="13866">AB$179</f>
        <v>Herold, Sarah</v>
      </c>
    </row>
    <row r="7079" spans="1:28" s="188" customFormat="1" ht="17.399999999999999">
      <c r="A7079" s="193" t="str">
        <f t="shared" si="13773"/>
        <v>Vacuums</v>
      </c>
      <c r="B7079" s="193" t="str">
        <f t="shared" si="13774"/>
        <v>PE101Vacuums</v>
      </c>
      <c r="C7079" s="193" t="str">
        <f t="shared" si="13775"/>
        <v>VacuumsHerold, Sarah</v>
      </c>
      <c r="D7079" s="193"/>
      <c r="E7079" s="193"/>
      <c r="F7079" s="193" t="str">
        <f t="shared" si="13776"/>
        <v>VacuumsRichardson, Vicki</v>
      </c>
      <c r="G7079" s="193" t="str">
        <f t="shared" ref="G7079:M7079" si="13867">G$180</f>
        <v>Richardson, Vicki</v>
      </c>
      <c r="H7079" s="193" t="str">
        <f t="shared" si="13867"/>
        <v>Herold, Sarah</v>
      </c>
      <c r="I7079" s="193" t="str">
        <f t="shared" si="13867"/>
        <v>PE101</v>
      </c>
      <c r="J7079" s="193" t="str">
        <f t="shared" si="13867"/>
        <v>PENTA ELECTRONICS</v>
      </c>
      <c r="K7079" s="193" t="str">
        <f t="shared" si="13867"/>
        <v>all</v>
      </c>
      <c r="L7079" s="193" t="str">
        <f t="shared" si="13867"/>
        <v>Jay Halaby &amp; Assoc</v>
      </c>
      <c r="M7079" s="193" t="str">
        <f t="shared" si="13867"/>
        <v>Beauty</v>
      </c>
      <c r="N7079" s="193" t="str">
        <f t="shared" si="13805"/>
        <v>Vacuums</v>
      </c>
      <c r="AA7079" s="193">
        <f t="shared" si="13778"/>
        <v>0</v>
      </c>
      <c r="AB7079" s="193" t="str">
        <f t="shared" ref="AB7079" si="13868">AB$180</f>
        <v>Herold, Sarah</v>
      </c>
    </row>
    <row r="7080" spans="1:28" s="188" customFormat="1" ht="17.399999999999999">
      <c r="A7080" s="193" t="str">
        <f t="shared" si="13773"/>
        <v>Vacuums</v>
      </c>
      <c r="B7080" s="193" t="str">
        <f t="shared" si="13774"/>
        <v>PE371Vacuums</v>
      </c>
      <c r="C7080" s="193" t="str">
        <f t="shared" si="13775"/>
        <v>VacuumsHerold, Sarah</v>
      </c>
      <c r="D7080" s="193"/>
      <c r="E7080" s="193"/>
      <c r="F7080" s="193" t="str">
        <f t="shared" si="13776"/>
        <v>VacuumsRichardson, Vicki</v>
      </c>
      <c r="G7080" s="193" t="str">
        <f t="shared" ref="G7080:M7080" si="13869">G$181</f>
        <v>Richardson, Vicki</v>
      </c>
      <c r="H7080" s="193" t="str">
        <f t="shared" si="13869"/>
        <v>Herold, Sarah</v>
      </c>
      <c r="I7080" s="193" t="str">
        <f t="shared" si="13869"/>
        <v>PE371</v>
      </c>
      <c r="J7080" s="193" t="str">
        <f t="shared" si="13869"/>
        <v>PETRUCCELLI INT'L DISTRIBUTORS</v>
      </c>
      <c r="K7080" s="193" t="str">
        <f t="shared" si="13869"/>
        <v>all</v>
      </c>
      <c r="L7080" s="193" t="str">
        <f t="shared" si="13869"/>
        <v>Jay Halaby &amp; Assoc</v>
      </c>
      <c r="M7080" s="193" t="str">
        <f t="shared" si="13869"/>
        <v>Beauty</v>
      </c>
      <c r="N7080" s="193" t="str">
        <f t="shared" si="13805"/>
        <v>Vacuums</v>
      </c>
      <c r="AA7080" s="193">
        <f t="shared" si="13778"/>
        <v>0</v>
      </c>
      <c r="AB7080" s="193" t="str">
        <f t="shared" ref="AB7080" si="13870">AB$181</f>
        <v>Herold, Sarah</v>
      </c>
    </row>
    <row r="7081" spans="1:28" s="188" customFormat="1" ht="17.399999999999999">
      <c r="A7081" s="193" t="str">
        <f t="shared" si="13773"/>
        <v>Vacuums</v>
      </c>
      <c r="B7081" s="193" t="str">
        <f t="shared" si="13774"/>
        <v>PE599Vacuums</v>
      </c>
      <c r="C7081" s="193" t="str">
        <f t="shared" si="13775"/>
        <v>VacuumsHerold, Sarah</v>
      </c>
      <c r="D7081" s="193"/>
      <c r="E7081" s="193"/>
      <c r="F7081" s="193" t="str">
        <f t="shared" si="13776"/>
        <v>VacuumsRichardson, Vicki</v>
      </c>
      <c r="G7081" s="193" t="str">
        <f t="shared" ref="G7081:M7081" si="13871">G$182</f>
        <v>Richardson, Vicki</v>
      </c>
      <c r="H7081" s="193" t="str">
        <f t="shared" si="13871"/>
        <v>Herold, Sarah</v>
      </c>
      <c r="I7081" s="193" t="str">
        <f t="shared" si="13871"/>
        <v>PE599</v>
      </c>
      <c r="J7081" s="193" t="str">
        <f t="shared" si="13871"/>
        <v>PENNSYLVANIA BEAUTY &amp; BARBER SU</v>
      </c>
      <c r="K7081" s="193" t="str">
        <f t="shared" si="13871"/>
        <v>all</v>
      </c>
      <c r="L7081" s="193" t="str">
        <f t="shared" si="13871"/>
        <v>Jay Halaby &amp; Assoc</v>
      </c>
      <c r="M7081" s="193" t="str">
        <f t="shared" si="13871"/>
        <v>Beauty</v>
      </c>
      <c r="N7081" s="193" t="str">
        <f t="shared" si="13805"/>
        <v>Vacuums</v>
      </c>
      <c r="AA7081" s="193">
        <f t="shared" si="13778"/>
        <v>0</v>
      </c>
      <c r="AB7081" s="193" t="str">
        <f t="shared" ref="AB7081" si="13872">AB$182</f>
        <v>Herold, Sarah</v>
      </c>
    </row>
    <row r="7082" spans="1:28" s="188" customFormat="1" ht="17.399999999999999">
      <c r="A7082" s="193" t="str">
        <f t="shared" si="13773"/>
        <v>Vacuums</v>
      </c>
      <c r="B7082" s="193" t="str">
        <f t="shared" si="13774"/>
        <v>RI453Vacuums</v>
      </c>
      <c r="C7082" s="193" t="str">
        <f t="shared" si="13775"/>
        <v>VacuumsHerold, Sarah</v>
      </c>
      <c r="D7082" s="193"/>
      <c r="E7082" s="193"/>
      <c r="F7082" s="193" t="str">
        <f t="shared" si="13776"/>
        <v>VacuumsRichardson, Vicki</v>
      </c>
      <c r="G7082" s="193" t="str">
        <f t="shared" ref="G7082:M7082" si="13873">G$183</f>
        <v>Richardson, Vicki</v>
      </c>
      <c r="H7082" s="193" t="str">
        <f t="shared" si="13873"/>
        <v>Herold, Sarah</v>
      </c>
      <c r="I7082" s="193" t="str">
        <f t="shared" si="13873"/>
        <v>RI453</v>
      </c>
      <c r="J7082" s="193" t="str">
        <f t="shared" si="13873"/>
        <v>RICKY'S NYC</v>
      </c>
      <c r="K7082" s="193" t="str">
        <f t="shared" si="13873"/>
        <v>all</v>
      </c>
      <c r="L7082" s="193" t="str">
        <f t="shared" si="13873"/>
        <v>Jay Halaby &amp; Assoc</v>
      </c>
      <c r="M7082" s="193" t="str">
        <f t="shared" si="13873"/>
        <v>Beauty</v>
      </c>
      <c r="N7082" s="193" t="str">
        <f t="shared" si="13805"/>
        <v>Vacuums</v>
      </c>
      <c r="AA7082" s="193">
        <f t="shared" si="13778"/>
        <v>0</v>
      </c>
      <c r="AB7082" s="193" t="str">
        <f t="shared" ref="AB7082" si="13874">AB$183</f>
        <v>Herold, Sarah</v>
      </c>
    </row>
    <row r="7083" spans="1:28" s="188" customFormat="1" ht="17.399999999999999">
      <c r="A7083" s="193" t="str">
        <f t="shared" si="13773"/>
        <v>Vacuums</v>
      </c>
      <c r="B7083" s="193" t="str">
        <f t="shared" si="13774"/>
        <v>SC616Vacuums</v>
      </c>
      <c r="C7083" s="193" t="str">
        <f t="shared" si="13775"/>
        <v>VacuumsHerold, Sarah</v>
      </c>
      <c r="D7083" s="193"/>
      <c r="E7083" s="193"/>
      <c r="F7083" s="193" t="str">
        <f t="shared" si="13776"/>
        <v>VacuumsRichardson, Vicki</v>
      </c>
      <c r="G7083" s="193" t="str">
        <f t="shared" ref="G7083:M7083" si="13875">G$184</f>
        <v>Richardson, Vicki</v>
      </c>
      <c r="H7083" s="193" t="str">
        <f t="shared" si="13875"/>
        <v>Herold, Sarah</v>
      </c>
      <c r="I7083" s="193" t="str">
        <f t="shared" si="13875"/>
        <v>SC616</v>
      </c>
      <c r="J7083" s="193" t="str">
        <f t="shared" si="13875"/>
        <v>S-MARK ENTERPRISE</v>
      </c>
      <c r="K7083" s="193" t="str">
        <f t="shared" si="13875"/>
        <v>all</v>
      </c>
      <c r="L7083" s="193" t="str">
        <f t="shared" si="13875"/>
        <v>Jay Halaby &amp; Assoc</v>
      </c>
      <c r="M7083" s="193" t="str">
        <f t="shared" si="13875"/>
        <v>Beauty</v>
      </c>
      <c r="N7083" s="193" t="str">
        <f t="shared" si="13805"/>
        <v>Vacuums</v>
      </c>
      <c r="AA7083" s="193">
        <f t="shared" si="13778"/>
        <v>0</v>
      </c>
      <c r="AB7083" s="193" t="str">
        <f t="shared" ref="AB7083" si="13876">AB$184</f>
        <v>Herold, Sarah</v>
      </c>
    </row>
    <row r="7084" spans="1:28" s="188" customFormat="1" ht="17.399999999999999">
      <c r="A7084" s="193" t="str">
        <f t="shared" si="13773"/>
        <v>Vacuums</v>
      </c>
      <c r="B7084" s="193" t="str">
        <f t="shared" si="13774"/>
        <v>SE636Vacuums</v>
      </c>
      <c r="C7084" s="193" t="str">
        <f t="shared" si="13775"/>
        <v>VacuumsHerold, Sarah</v>
      </c>
      <c r="D7084" s="193"/>
      <c r="E7084" s="193"/>
      <c r="F7084" s="193" t="str">
        <f t="shared" si="13776"/>
        <v>VacuumsRichardson, Vicki</v>
      </c>
      <c r="G7084" s="193" t="str">
        <f t="shared" ref="G7084:M7084" si="13877">G$185</f>
        <v>Richardson, Vicki</v>
      </c>
      <c r="H7084" s="193" t="str">
        <f t="shared" si="13877"/>
        <v>Herold, Sarah</v>
      </c>
      <c r="I7084" s="193" t="str">
        <f t="shared" si="13877"/>
        <v>SE636</v>
      </c>
      <c r="J7084" s="193" t="str">
        <f t="shared" si="13877"/>
        <v>SELBA BEAUTY SYSTEMS</v>
      </c>
      <c r="K7084" s="193" t="str">
        <f t="shared" si="13877"/>
        <v>all</v>
      </c>
      <c r="L7084" s="193" t="str">
        <f t="shared" si="13877"/>
        <v>Jay Halaby &amp; Assoc</v>
      </c>
      <c r="M7084" s="193" t="str">
        <f t="shared" si="13877"/>
        <v>Beauty</v>
      </c>
      <c r="N7084" s="193" t="str">
        <f t="shared" si="13805"/>
        <v>Vacuums</v>
      </c>
      <c r="AA7084" s="193">
        <f t="shared" si="13778"/>
        <v>0</v>
      </c>
      <c r="AB7084" s="193" t="str">
        <f t="shared" ref="AB7084" si="13878">AB$185</f>
        <v>Herold, Sarah</v>
      </c>
    </row>
    <row r="7085" spans="1:28" s="188" customFormat="1" ht="17.399999999999999">
      <c r="A7085" s="193" t="str">
        <f t="shared" si="13773"/>
        <v>Vacuums</v>
      </c>
      <c r="B7085" s="193" t="str">
        <f t="shared" si="13774"/>
        <v>SH875Vacuums</v>
      </c>
      <c r="C7085" s="193" t="str">
        <f t="shared" si="13775"/>
        <v>VacuumsHerold, Sarah</v>
      </c>
      <c r="D7085" s="193"/>
      <c r="E7085" s="193"/>
      <c r="F7085" s="193" t="str">
        <f t="shared" si="13776"/>
        <v>VacuumsRichardson, Vicki</v>
      </c>
      <c r="G7085" s="193" t="str">
        <f t="shared" ref="G7085:M7085" si="13879">G$186</f>
        <v>Richardson, Vicki</v>
      </c>
      <c r="H7085" s="193" t="str">
        <f t="shared" si="13879"/>
        <v>Herold, Sarah</v>
      </c>
      <c r="I7085" s="193" t="str">
        <f t="shared" si="13879"/>
        <v>SH875</v>
      </c>
      <c r="J7085" s="193" t="str">
        <f t="shared" si="13879"/>
        <v>THE SHAVER SHOP</v>
      </c>
      <c r="K7085" s="193" t="str">
        <f t="shared" si="13879"/>
        <v>all</v>
      </c>
      <c r="L7085" s="193">
        <f t="shared" si="13879"/>
        <v>0</v>
      </c>
      <c r="M7085" s="193">
        <f t="shared" si="13879"/>
        <v>0</v>
      </c>
      <c r="N7085" s="193" t="str">
        <f t="shared" si="13805"/>
        <v>Vacuums</v>
      </c>
      <c r="AA7085" s="193">
        <f t="shared" si="13778"/>
        <v>0</v>
      </c>
      <c r="AB7085" s="193" t="str">
        <f t="shared" ref="AB7085" si="13880">AB$186</f>
        <v>Herold, Sarah</v>
      </c>
    </row>
    <row r="7086" spans="1:28" s="188" customFormat="1" ht="17.399999999999999">
      <c r="A7086" s="193" t="str">
        <f t="shared" si="13773"/>
        <v>Vacuums</v>
      </c>
      <c r="B7086" s="193" t="str">
        <f t="shared" si="13774"/>
        <v>SH971Vacuums</v>
      </c>
      <c r="C7086" s="193" t="str">
        <f t="shared" si="13775"/>
        <v>VacuumsHerold, Sarah</v>
      </c>
      <c r="D7086" s="193"/>
      <c r="E7086" s="193"/>
      <c r="F7086" s="193" t="str">
        <f t="shared" si="13776"/>
        <v>VacuumsRichardson, Vicki</v>
      </c>
      <c r="G7086" s="193" t="str">
        <f t="shared" ref="G7086:M7086" si="13881">G$187</f>
        <v>Richardson, Vicki</v>
      </c>
      <c r="H7086" s="193" t="str">
        <f t="shared" si="13881"/>
        <v>Herold, Sarah</v>
      </c>
      <c r="I7086" s="193" t="str">
        <f t="shared" si="13881"/>
        <v>SH971</v>
      </c>
      <c r="J7086" s="193" t="str">
        <f t="shared" si="13881"/>
        <v>SHOPPERS EXPO INTERNATIONAL INC</v>
      </c>
      <c r="K7086" s="193" t="str">
        <f t="shared" si="13881"/>
        <v>all</v>
      </c>
      <c r="L7086" s="193" t="str">
        <f t="shared" si="13881"/>
        <v>Jay Halaby &amp; Assoc</v>
      </c>
      <c r="M7086" s="193" t="str">
        <f t="shared" si="13881"/>
        <v>Beauty</v>
      </c>
      <c r="N7086" s="193" t="str">
        <f t="shared" si="13805"/>
        <v>Vacuums</v>
      </c>
      <c r="AA7086" s="193">
        <f t="shared" si="13778"/>
        <v>0</v>
      </c>
      <c r="AB7086" s="193" t="str">
        <f t="shared" ref="AB7086" si="13882">AB$187</f>
        <v>Herold, Sarah</v>
      </c>
    </row>
    <row r="7087" spans="1:28" s="188" customFormat="1" ht="17.399999999999999">
      <c r="A7087" s="193" t="str">
        <f t="shared" si="13773"/>
        <v>Vacuums</v>
      </c>
      <c r="B7087" s="193" t="str">
        <f t="shared" si="13774"/>
        <v>SP594Vacuums</v>
      </c>
      <c r="C7087" s="193" t="str">
        <f t="shared" si="13775"/>
        <v>VacuumsHerold, Sarah</v>
      </c>
      <c r="D7087" s="193"/>
      <c r="E7087" s="193"/>
      <c r="F7087" s="193" t="str">
        <f t="shared" si="13776"/>
        <v>VacuumsRichardson, Vicki</v>
      </c>
      <c r="G7087" s="193" t="str">
        <f t="shared" ref="G7087:M7087" si="13883">G$188</f>
        <v>Richardson, Vicki</v>
      </c>
      <c r="H7087" s="193" t="str">
        <f t="shared" si="13883"/>
        <v>Herold, Sarah</v>
      </c>
      <c r="I7087" s="193" t="str">
        <f t="shared" si="13883"/>
        <v>SP594</v>
      </c>
      <c r="J7087" s="193" t="str">
        <f t="shared" si="13883"/>
        <v>S&amp;J HANS DISTRIBUTORS</v>
      </c>
      <c r="K7087" s="193" t="str">
        <f t="shared" si="13883"/>
        <v>all</v>
      </c>
      <c r="L7087" s="193">
        <f t="shared" si="13883"/>
        <v>0</v>
      </c>
      <c r="M7087" s="193">
        <f t="shared" si="13883"/>
        <v>0</v>
      </c>
      <c r="N7087" s="193" t="str">
        <f t="shared" si="13805"/>
        <v>Vacuums</v>
      </c>
      <c r="AA7087" s="193">
        <f t="shared" si="13778"/>
        <v>0</v>
      </c>
      <c r="AB7087" s="193" t="str">
        <f t="shared" ref="AB7087" si="13884">AB$188</f>
        <v>Herold, Sarah</v>
      </c>
    </row>
    <row r="7088" spans="1:28" s="188" customFormat="1" ht="17.399999999999999">
      <c r="A7088" s="193" t="str">
        <f t="shared" si="13773"/>
        <v>Vacuums</v>
      </c>
      <c r="B7088" s="193" t="str">
        <f t="shared" si="13774"/>
        <v>SW081Vacuums</v>
      </c>
      <c r="C7088" s="193" t="str">
        <f t="shared" si="13775"/>
        <v>VacuumsHerold, Sarah</v>
      </c>
      <c r="D7088" s="193"/>
      <c r="E7088" s="193"/>
      <c r="F7088" s="193" t="str">
        <f t="shared" si="13776"/>
        <v>VacuumsRichardson, Vicki</v>
      </c>
      <c r="G7088" s="193" t="str">
        <f t="shared" ref="G7088:M7088" si="13885">G$189</f>
        <v>Richardson, Vicki</v>
      </c>
      <c r="H7088" s="193" t="str">
        <f t="shared" si="13885"/>
        <v>Herold, Sarah</v>
      </c>
      <c r="I7088" s="193" t="str">
        <f t="shared" si="13885"/>
        <v>SW081</v>
      </c>
      <c r="J7088" s="193" t="str">
        <f t="shared" si="13885"/>
        <v>SWEIS INC</v>
      </c>
      <c r="K7088" s="193" t="str">
        <f t="shared" si="13885"/>
        <v>all</v>
      </c>
      <c r="L7088" s="193" t="str">
        <f t="shared" si="13885"/>
        <v>Jay Halaby &amp; Assoc</v>
      </c>
      <c r="M7088" s="193" t="str">
        <f t="shared" si="13885"/>
        <v>Beauty</v>
      </c>
      <c r="N7088" s="193" t="str">
        <f t="shared" si="13805"/>
        <v>Vacuums</v>
      </c>
      <c r="AA7088" s="193">
        <f t="shared" si="13778"/>
        <v>0</v>
      </c>
      <c r="AB7088" s="193" t="str">
        <f t="shared" ref="AB7088" si="13886">AB$189</f>
        <v>Herold, Sarah</v>
      </c>
    </row>
    <row r="7089" spans="1:28" s="188" customFormat="1" ht="17.399999999999999">
      <c r="A7089" s="193" t="str">
        <f t="shared" si="13773"/>
        <v>Vacuums</v>
      </c>
      <c r="B7089" s="193" t="str">
        <f t="shared" si="13774"/>
        <v>TA293Vacuums</v>
      </c>
      <c r="C7089" s="193" t="str">
        <f t="shared" si="13775"/>
        <v>VacuumsHerold, Sarah</v>
      </c>
      <c r="D7089" s="193"/>
      <c r="E7089" s="193"/>
      <c r="F7089" s="193" t="str">
        <f t="shared" si="13776"/>
        <v>VacuumsRichardson, Vicki</v>
      </c>
      <c r="G7089" s="193" t="str">
        <f t="shared" ref="G7089:M7089" si="13887">G$190</f>
        <v>Richardson, Vicki</v>
      </c>
      <c r="H7089" s="193" t="str">
        <f t="shared" si="13887"/>
        <v>Herold, Sarah</v>
      </c>
      <c r="I7089" s="193" t="str">
        <f t="shared" si="13887"/>
        <v>TA293</v>
      </c>
      <c r="J7089" s="193" t="str">
        <f t="shared" si="13887"/>
        <v>TASTAS, INC.</v>
      </c>
      <c r="K7089" s="193" t="str">
        <f t="shared" si="13887"/>
        <v>all</v>
      </c>
      <c r="L7089" s="193" t="str">
        <f t="shared" si="13887"/>
        <v>Jay Halaby &amp; Assoc</v>
      </c>
      <c r="M7089" s="193" t="str">
        <f t="shared" si="13887"/>
        <v>Beauty</v>
      </c>
      <c r="N7089" s="193" t="str">
        <f t="shared" si="13805"/>
        <v>Vacuums</v>
      </c>
      <c r="AA7089" s="193">
        <f t="shared" si="13778"/>
        <v>0</v>
      </c>
      <c r="AB7089" s="193" t="str">
        <f t="shared" ref="AB7089" si="13888">AB$190</f>
        <v>Herold, Sarah</v>
      </c>
    </row>
    <row r="7090" spans="1:28" s="188" customFormat="1" ht="17.399999999999999">
      <c r="A7090" s="193" t="str">
        <f t="shared" si="13773"/>
        <v>Vacuums</v>
      </c>
      <c r="B7090" s="193" t="str">
        <f t="shared" si="13774"/>
        <v>TH362Vacuums</v>
      </c>
      <c r="C7090" s="193" t="str">
        <f t="shared" si="13775"/>
        <v>VacuumsHerold, Sarah</v>
      </c>
      <c r="D7090" s="193"/>
      <c r="E7090" s="193"/>
      <c r="F7090" s="193" t="str">
        <f t="shared" si="13776"/>
        <v>VacuumsRichardson, Vicki</v>
      </c>
      <c r="G7090" s="193" t="str">
        <f t="shared" ref="G7090:M7090" si="13889">G$191</f>
        <v>Richardson, Vicki</v>
      </c>
      <c r="H7090" s="193" t="str">
        <f t="shared" si="13889"/>
        <v>Herold, Sarah</v>
      </c>
      <c r="I7090" s="193" t="str">
        <f t="shared" si="13889"/>
        <v>TH362</v>
      </c>
      <c r="J7090" s="193" t="str">
        <f t="shared" si="13889"/>
        <v>THE ART OF SHAVING - FL, LLC</v>
      </c>
      <c r="K7090" s="193" t="str">
        <f t="shared" si="13889"/>
        <v>all</v>
      </c>
      <c r="L7090" s="193">
        <f t="shared" si="13889"/>
        <v>0</v>
      </c>
      <c r="M7090" s="193">
        <f t="shared" si="13889"/>
        <v>0</v>
      </c>
      <c r="N7090" s="193" t="str">
        <f t="shared" si="13805"/>
        <v>Vacuums</v>
      </c>
      <c r="AA7090" s="193">
        <f t="shared" si="13778"/>
        <v>0</v>
      </c>
      <c r="AB7090" s="193" t="str">
        <f t="shared" ref="AB7090" si="13890">AB$191</f>
        <v>Herold, Sarah</v>
      </c>
    </row>
    <row r="7091" spans="1:28" s="188" customFormat="1" ht="17.399999999999999">
      <c r="A7091" s="193" t="str">
        <f t="shared" si="13773"/>
        <v>Vacuums</v>
      </c>
      <c r="B7091" s="193" t="str">
        <f t="shared" si="13774"/>
        <v>TU161Vacuums</v>
      </c>
      <c r="C7091" s="193" t="str">
        <f t="shared" si="13775"/>
        <v>VacuumsHerold, Sarah</v>
      </c>
      <c r="D7091" s="193"/>
      <c r="E7091" s="193"/>
      <c r="F7091" s="193" t="str">
        <f t="shared" si="13776"/>
        <v>VacuumsRichardson, Vicki</v>
      </c>
      <c r="G7091" s="193" t="str">
        <f t="shared" ref="G7091:M7091" si="13891">G$192</f>
        <v>Richardson, Vicki</v>
      </c>
      <c r="H7091" s="193" t="str">
        <f t="shared" si="13891"/>
        <v>Herold, Sarah</v>
      </c>
      <c r="I7091" s="193" t="str">
        <f t="shared" si="13891"/>
        <v>TU161</v>
      </c>
      <c r="J7091" s="193" t="str">
        <f t="shared" si="13891"/>
        <v>TUESDAY MORNING PARTNERS LTD</v>
      </c>
      <c r="K7091" s="193" t="str">
        <f t="shared" si="13891"/>
        <v>all</v>
      </c>
      <c r="L7091" s="193">
        <f t="shared" si="13891"/>
        <v>0</v>
      </c>
      <c r="M7091" s="193">
        <f t="shared" si="13891"/>
        <v>0</v>
      </c>
      <c r="N7091" s="193" t="str">
        <f t="shared" si="13805"/>
        <v>Vacuums</v>
      </c>
      <c r="AA7091" s="193">
        <f t="shared" si="13778"/>
        <v>0</v>
      </c>
      <c r="AB7091" s="193" t="str">
        <f t="shared" ref="AB7091" si="13892">AB$192</f>
        <v>Herold, Sarah</v>
      </c>
    </row>
    <row r="7092" spans="1:28" s="188" customFormat="1" ht="17.399999999999999">
      <c r="A7092" s="193" t="str">
        <f t="shared" si="13773"/>
        <v>Vacuums</v>
      </c>
      <c r="B7092" s="193" t="str">
        <f t="shared" si="13774"/>
        <v>UL220Vacuums</v>
      </c>
      <c r="C7092" s="193" t="str">
        <f t="shared" si="13775"/>
        <v>VacuumsHerold, Sarah</v>
      </c>
      <c r="D7092" s="193"/>
      <c r="E7092" s="193"/>
      <c r="F7092" s="193" t="str">
        <f t="shared" si="13776"/>
        <v>VacuumsRichardson, Vicki</v>
      </c>
      <c r="G7092" s="193" t="str">
        <f t="shared" ref="G7092:M7092" si="13893">G$193</f>
        <v>Richardson, Vicki</v>
      </c>
      <c r="H7092" s="193" t="str">
        <f t="shared" si="13893"/>
        <v>Herold, Sarah</v>
      </c>
      <c r="I7092" s="193" t="str">
        <f t="shared" si="13893"/>
        <v>UL220</v>
      </c>
      <c r="J7092" s="193" t="str">
        <f t="shared" si="13893"/>
        <v>ULTA SALON</v>
      </c>
      <c r="K7092" s="193" t="str">
        <f t="shared" si="13893"/>
        <v>all</v>
      </c>
      <c r="L7092" s="193">
        <f t="shared" si="13893"/>
        <v>0</v>
      </c>
      <c r="M7092" s="193">
        <f t="shared" si="13893"/>
        <v>0</v>
      </c>
      <c r="N7092" s="193" t="str">
        <f t="shared" si="13805"/>
        <v>Vacuums</v>
      </c>
      <c r="AA7092" s="193">
        <f t="shared" si="13778"/>
        <v>0</v>
      </c>
      <c r="AB7092" s="193" t="str">
        <f t="shared" ref="AB7092" si="13894">AB$193</f>
        <v>Herold, Sarah</v>
      </c>
    </row>
    <row r="7093" spans="1:28" s="188" customFormat="1" ht="17.399999999999999">
      <c r="A7093" s="193" t="str">
        <f t="shared" si="13773"/>
        <v>Vacuums</v>
      </c>
      <c r="B7093" s="193" t="str">
        <f t="shared" si="13774"/>
        <v>VI277Vacuums</v>
      </c>
      <c r="C7093" s="193" t="str">
        <f t="shared" si="13775"/>
        <v>VacuumsHerold, Sarah</v>
      </c>
      <c r="D7093" s="193"/>
      <c r="E7093" s="193"/>
      <c r="F7093" s="193" t="str">
        <f t="shared" si="13776"/>
        <v>VacuumsRichardson, Vicki</v>
      </c>
      <c r="G7093" s="193" t="str">
        <f t="shared" ref="G7093:M7093" si="13895">G$194</f>
        <v>Richardson, Vicki</v>
      </c>
      <c r="H7093" s="193" t="str">
        <f t="shared" si="13895"/>
        <v>Herold, Sarah</v>
      </c>
      <c r="I7093" s="193" t="str">
        <f t="shared" si="13895"/>
        <v>VI277</v>
      </c>
      <c r="J7093" s="193" t="str">
        <f t="shared" si="13895"/>
        <v>VINTAGE DISTRIBUTION &amp; SALON SERVIC</v>
      </c>
      <c r="K7093" s="193" t="str">
        <f t="shared" si="13895"/>
        <v>all</v>
      </c>
      <c r="L7093" s="193" t="str">
        <f t="shared" si="13895"/>
        <v>Jay Halaby &amp; Assoc</v>
      </c>
      <c r="M7093" s="193" t="str">
        <f t="shared" si="13895"/>
        <v>Beauty</v>
      </c>
      <c r="N7093" s="193" t="str">
        <f t="shared" si="13805"/>
        <v>Vacuums</v>
      </c>
      <c r="AA7093" s="193">
        <f t="shared" si="13778"/>
        <v>0</v>
      </c>
      <c r="AB7093" s="193" t="str">
        <f t="shared" ref="AB7093" si="13896">AB$194</f>
        <v>Herold, Sarah</v>
      </c>
    </row>
    <row r="7094" spans="1:28" s="188" customFormat="1" ht="17.399999999999999">
      <c r="A7094" s="193" t="str">
        <f t="shared" si="13773"/>
        <v>Vacuums</v>
      </c>
      <c r="B7094" s="193" t="str">
        <f t="shared" si="13774"/>
        <v>WA596Vacuums</v>
      </c>
      <c r="C7094" s="193" t="str">
        <f t="shared" si="13775"/>
        <v>VacuumsHerold, Sarah</v>
      </c>
      <c r="D7094" s="193"/>
      <c r="E7094" s="193"/>
      <c r="F7094" s="193" t="str">
        <f t="shared" si="13776"/>
        <v>VacuumsRichardson, Vicki</v>
      </c>
      <c r="G7094" s="193" t="str">
        <f t="shared" ref="G7094:M7094" si="13897">G$195</f>
        <v>Richardson, Vicki</v>
      </c>
      <c r="H7094" s="193" t="str">
        <f t="shared" si="13897"/>
        <v>Herold, Sarah</v>
      </c>
      <c r="I7094" s="193" t="str">
        <f t="shared" si="13897"/>
        <v>WA596</v>
      </c>
      <c r="J7094" s="193" t="str">
        <f t="shared" si="13897"/>
        <v>WALGREENS.COM</v>
      </c>
      <c r="K7094" s="193" t="str">
        <f t="shared" si="13897"/>
        <v>all</v>
      </c>
      <c r="L7094" s="193">
        <f t="shared" si="13897"/>
        <v>0</v>
      </c>
      <c r="M7094" s="193">
        <f t="shared" si="13897"/>
        <v>0</v>
      </c>
      <c r="N7094" s="193" t="str">
        <f t="shared" si="13805"/>
        <v>Vacuums</v>
      </c>
      <c r="AA7094" s="193">
        <f t="shared" si="13778"/>
        <v>0</v>
      </c>
      <c r="AB7094" s="193" t="str">
        <f t="shared" ref="AB7094" si="13898">AB$195</f>
        <v>Herold, Sarah</v>
      </c>
    </row>
    <row r="7095" spans="1:28" s="188" customFormat="1" ht="17.399999999999999">
      <c r="A7095" s="193" t="str">
        <f t="shared" si="13773"/>
        <v>Vacuums</v>
      </c>
      <c r="B7095" s="193" t="str">
        <f t="shared" si="13774"/>
        <v>WI196Vacuums</v>
      </c>
      <c r="C7095" s="193" t="str">
        <f t="shared" si="13775"/>
        <v>VacuumsHerold, Sarah</v>
      </c>
      <c r="D7095" s="193"/>
      <c r="E7095" s="193"/>
      <c r="F7095" s="193" t="str">
        <f t="shared" si="13776"/>
        <v>VacuumsRichardson, Vicki</v>
      </c>
      <c r="G7095" s="193" t="str">
        <f t="shared" ref="G7095:M7095" si="13899">G$196</f>
        <v>Richardson, Vicki</v>
      </c>
      <c r="H7095" s="193" t="str">
        <f t="shared" si="13899"/>
        <v>Herold, Sarah</v>
      </c>
      <c r="I7095" s="193" t="str">
        <f t="shared" si="13899"/>
        <v>WI196</v>
      </c>
      <c r="J7095" s="193" t="str">
        <f t="shared" si="13899"/>
        <v>WILLIAM MARVY COMPANY</v>
      </c>
      <c r="K7095" s="193" t="str">
        <f t="shared" si="13899"/>
        <v>all</v>
      </c>
      <c r="L7095" s="193" t="str">
        <f t="shared" si="13899"/>
        <v>Jay Halaby &amp; Assoc</v>
      </c>
      <c r="M7095" s="193" t="str">
        <f t="shared" si="13899"/>
        <v>Beauty</v>
      </c>
      <c r="N7095" s="193" t="str">
        <f t="shared" si="13805"/>
        <v>Vacuums</v>
      </c>
      <c r="AA7095" s="193">
        <f t="shared" si="13778"/>
        <v>0</v>
      </c>
      <c r="AB7095" s="193" t="str">
        <f t="shared" ref="AB7095" si="13900">AB$196</f>
        <v>Herold, Sarah</v>
      </c>
    </row>
    <row r="7096" spans="1:28" s="188" customFormat="1" ht="17.399999999999999">
      <c r="A7096" s="193" t="str">
        <f t="shared" si="13773"/>
        <v>Vacuums</v>
      </c>
      <c r="B7096" s="193" t="str">
        <f t="shared" si="13774"/>
        <v>CR366Vacuums</v>
      </c>
      <c r="C7096" s="193" t="str">
        <f t="shared" si="13775"/>
        <v>VacuumsHerold, Sarah</v>
      </c>
      <c r="D7096" s="193"/>
      <c r="E7096" s="193"/>
      <c r="F7096" s="193" t="str">
        <f t="shared" si="13776"/>
        <v>VacuumsRichardson, Vicki</v>
      </c>
      <c r="G7096" s="193" t="str">
        <f t="shared" ref="G7096:M7096" si="13901">G$197</f>
        <v>Richardson, Vicki</v>
      </c>
      <c r="H7096" s="193" t="str">
        <f t="shared" si="13901"/>
        <v>Herold, Sarah</v>
      </c>
      <c r="I7096" s="193" t="str">
        <f t="shared" si="13901"/>
        <v>CR366</v>
      </c>
      <c r="J7096" s="193" t="str">
        <f t="shared" si="13901"/>
        <v>CREDIBLE CULTURE</v>
      </c>
      <c r="K7096" s="193" t="str">
        <f t="shared" si="13901"/>
        <v>all</v>
      </c>
      <c r="L7096" s="193">
        <f t="shared" si="13901"/>
        <v>0</v>
      </c>
      <c r="M7096" s="193" t="str">
        <f t="shared" si="13901"/>
        <v>Beauty</v>
      </c>
      <c r="N7096" s="193" t="str">
        <f t="shared" si="13805"/>
        <v>Vacuums</v>
      </c>
      <c r="AA7096" s="193">
        <f t="shared" si="13778"/>
        <v>0</v>
      </c>
      <c r="AB7096" s="193" t="str">
        <f t="shared" ref="AB7096" si="13902">AB$197</f>
        <v>Herold, Sarah</v>
      </c>
    </row>
    <row r="7097" spans="1:28" s="188" customFormat="1" ht="17.399999999999999">
      <c r="A7097" s="193" t="str">
        <f t="shared" si="13773"/>
        <v>Vacuums</v>
      </c>
      <c r="B7097" s="193" t="str">
        <f t="shared" si="13774"/>
        <v>VE242Vacuums</v>
      </c>
      <c r="C7097" s="193" t="str">
        <f t="shared" si="13775"/>
        <v>VacuumsHerold, Sarah</v>
      </c>
      <c r="D7097" s="193"/>
      <c r="E7097" s="193"/>
      <c r="F7097" s="193" t="str">
        <f t="shared" si="13776"/>
        <v>VacuumsRichardson, Vicki</v>
      </c>
      <c r="G7097" s="193" t="str">
        <f t="shared" ref="G7097:M7097" si="13903">G$198</f>
        <v>Richardson, Vicki</v>
      </c>
      <c r="H7097" s="193" t="str">
        <f t="shared" si="13903"/>
        <v>Herold, Sarah</v>
      </c>
      <c r="I7097" s="193" t="str">
        <f t="shared" si="13903"/>
        <v>VE242</v>
      </c>
      <c r="J7097" s="193" t="str">
        <f t="shared" si="13903"/>
        <v>VECINA BEAUTY SUPPLY INC</v>
      </c>
      <c r="K7097" s="193" t="str">
        <f t="shared" si="13903"/>
        <v>all</v>
      </c>
      <c r="L7097" s="193">
        <f t="shared" si="13903"/>
        <v>0</v>
      </c>
      <c r="M7097" s="193" t="str">
        <f t="shared" si="13903"/>
        <v>Beauty</v>
      </c>
      <c r="N7097" s="193" t="str">
        <f t="shared" si="13805"/>
        <v>Vacuums</v>
      </c>
      <c r="AA7097" s="193">
        <f t="shared" si="13778"/>
        <v>0</v>
      </c>
      <c r="AB7097" s="193" t="str">
        <f t="shared" ref="AB7097" si="13904">AB$198</f>
        <v>Herold, Sarah</v>
      </c>
    </row>
    <row r="7098" spans="1:28" s="188" customFormat="1" ht="17.399999999999999">
      <c r="A7098" s="193" t="str">
        <f t="shared" si="13773"/>
        <v>Vacuums</v>
      </c>
      <c r="B7098" s="193" t="str">
        <f t="shared" si="13774"/>
        <v>0Vacuums</v>
      </c>
      <c r="C7098" s="193" t="str">
        <f t="shared" si="13775"/>
        <v>Vacuums0</v>
      </c>
      <c r="D7098" s="193"/>
      <c r="E7098" s="193"/>
      <c r="F7098" s="193" t="str">
        <f t="shared" si="13776"/>
        <v>Vacuums0</v>
      </c>
      <c r="G7098" s="193">
        <f t="shared" ref="G7098:M7098" si="13905">G$199</f>
        <v>0</v>
      </c>
      <c r="H7098" s="193">
        <f t="shared" si="13905"/>
        <v>0</v>
      </c>
      <c r="I7098" s="193">
        <f t="shared" si="13905"/>
        <v>0</v>
      </c>
      <c r="J7098" s="193">
        <f t="shared" si="13905"/>
        <v>0</v>
      </c>
      <c r="K7098" s="193">
        <f t="shared" si="13905"/>
        <v>0</v>
      </c>
      <c r="L7098" s="193">
        <f t="shared" si="13905"/>
        <v>0</v>
      </c>
      <c r="M7098" s="193">
        <f t="shared" si="13905"/>
        <v>0</v>
      </c>
      <c r="N7098" s="193" t="str">
        <f t="shared" si="13805"/>
        <v>Vacuums</v>
      </c>
      <c r="AA7098" s="193">
        <f t="shared" si="13778"/>
        <v>0</v>
      </c>
      <c r="AB7098" s="193">
        <f t="shared" ref="AB7098" si="13906">AB$199</f>
        <v>0</v>
      </c>
    </row>
    <row r="7099" spans="1:28" s="188" customFormat="1" ht="17.399999999999999">
      <c r="A7099" s="193" t="str">
        <f t="shared" ref="A7099:A7162" si="13907">T$22</f>
        <v>Vacuums</v>
      </c>
      <c r="B7099" s="193" t="str">
        <f t="shared" ref="B7099:B7162" si="13908">CONCATENATE(I7099,A7099)</f>
        <v>0Vacuums</v>
      </c>
      <c r="C7099" s="193" t="str">
        <f t="shared" ref="C7099:C7162" si="13909">CONCATENATE(A7099,H7099)</f>
        <v>Vacuums0</v>
      </c>
      <c r="D7099" s="193"/>
      <c r="E7099" s="193"/>
      <c r="F7099" s="193" t="str">
        <f t="shared" ref="F7099:F7162" si="13910">CONCATENATE(A7099,G7099)</f>
        <v>Vacuums0</v>
      </c>
      <c r="G7099" s="193">
        <f t="shared" ref="G7099:M7099" si="13911">G$200</f>
        <v>0</v>
      </c>
      <c r="H7099" s="193">
        <f t="shared" si="13911"/>
        <v>0</v>
      </c>
      <c r="I7099" s="193">
        <f t="shared" si="13911"/>
        <v>0</v>
      </c>
      <c r="J7099" s="193">
        <f t="shared" si="13911"/>
        <v>0</v>
      </c>
      <c r="K7099" s="193">
        <f t="shared" si="13911"/>
        <v>0</v>
      </c>
      <c r="L7099" s="193">
        <f t="shared" si="13911"/>
        <v>0</v>
      </c>
      <c r="M7099" s="193">
        <f t="shared" si="13911"/>
        <v>0</v>
      </c>
      <c r="N7099" s="193" t="str">
        <f t="shared" si="13805"/>
        <v>Vacuums</v>
      </c>
      <c r="AA7099" s="193">
        <f t="shared" ref="AA7099:AA7162" si="13912">AT$22</f>
        <v>0</v>
      </c>
      <c r="AB7099" s="193">
        <f t="shared" ref="AB7099" si="13913">AB$200</f>
        <v>0</v>
      </c>
    </row>
    <row r="7100" spans="1:28" s="188" customFormat="1" ht="17.399999999999999">
      <c r="A7100" s="193" t="str">
        <f t="shared" si="13907"/>
        <v>Vacuums</v>
      </c>
      <c r="B7100" s="193" t="str">
        <f t="shared" si="13908"/>
        <v>0Vacuums</v>
      </c>
      <c r="C7100" s="193" t="str">
        <f t="shared" si="13909"/>
        <v>Vacuums0</v>
      </c>
      <c r="D7100" s="193"/>
      <c r="E7100" s="193"/>
      <c r="F7100" s="193" t="str">
        <f t="shared" si="13910"/>
        <v>Vacuums0</v>
      </c>
      <c r="G7100" s="193">
        <f t="shared" ref="G7100:M7100" si="13914">G$201</f>
        <v>0</v>
      </c>
      <c r="H7100" s="193">
        <f t="shared" si="13914"/>
        <v>0</v>
      </c>
      <c r="I7100" s="193">
        <f t="shared" si="13914"/>
        <v>0</v>
      </c>
      <c r="J7100" s="193">
        <f t="shared" si="13914"/>
        <v>0</v>
      </c>
      <c r="K7100" s="193">
        <f t="shared" si="13914"/>
        <v>0</v>
      </c>
      <c r="L7100" s="193">
        <f t="shared" si="13914"/>
        <v>0</v>
      </c>
      <c r="M7100" s="193">
        <f t="shared" si="13914"/>
        <v>0</v>
      </c>
      <c r="N7100" s="193" t="str">
        <f t="shared" si="13805"/>
        <v>Vacuums</v>
      </c>
      <c r="AA7100" s="193">
        <f t="shared" si="13912"/>
        <v>0</v>
      </c>
      <c r="AB7100" s="193">
        <f t="shared" ref="AB7100" si="13915">AB$201</f>
        <v>0</v>
      </c>
    </row>
    <row r="7101" spans="1:28" s="188" customFormat="1" ht="17.399999999999999">
      <c r="A7101" s="193" t="str">
        <f t="shared" si="13907"/>
        <v>Vacuums</v>
      </c>
      <c r="B7101" s="193" t="str">
        <f t="shared" si="13908"/>
        <v>0Vacuums</v>
      </c>
      <c r="C7101" s="193" t="str">
        <f t="shared" si="13909"/>
        <v>Vacuums0</v>
      </c>
      <c r="D7101" s="193"/>
      <c r="E7101" s="193"/>
      <c r="F7101" s="193" t="str">
        <f t="shared" si="13910"/>
        <v>Vacuums0</v>
      </c>
      <c r="G7101" s="193">
        <f t="shared" ref="G7101:M7101" si="13916">G$202</f>
        <v>0</v>
      </c>
      <c r="H7101" s="193">
        <f t="shared" si="13916"/>
        <v>0</v>
      </c>
      <c r="I7101" s="193">
        <f t="shared" si="13916"/>
        <v>0</v>
      </c>
      <c r="J7101" s="193">
        <f t="shared" si="13916"/>
        <v>0</v>
      </c>
      <c r="K7101" s="193">
        <f t="shared" si="13916"/>
        <v>0</v>
      </c>
      <c r="L7101" s="193">
        <f t="shared" si="13916"/>
        <v>0</v>
      </c>
      <c r="M7101" s="193">
        <f t="shared" si="13916"/>
        <v>0</v>
      </c>
      <c r="N7101" s="193" t="str">
        <f t="shared" si="13805"/>
        <v>Vacuums</v>
      </c>
      <c r="AA7101" s="193">
        <f t="shared" si="13912"/>
        <v>0</v>
      </c>
      <c r="AB7101" s="193">
        <f t="shared" ref="AB7101" si="13917">AB$202</f>
        <v>0</v>
      </c>
    </row>
    <row r="7102" spans="1:28" s="188" customFormat="1" ht="17.399999999999999">
      <c r="A7102" s="193" t="str">
        <f t="shared" si="13907"/>
        <v>Vacuums</v>
      </c>
      <c r="B7102" s="193" t="str">
        <f t="shared" si="13908"/>
        <v>0Vacuums</v>
      </c>
      <c r="C7102" s="193" t="str">
        <f t="shared" si="13909"/>
        <v>Vacuums0</v>
      </c>
      <c r="D7102" s="193"/>
      <c r="E7102" s="193"/>
      <c r="F7102" s="193" t="str">
        <f t="shared" si="13910"/>
        <v>Vacuums0</v>
      </c>
      <c r="G7102" s="193">
        <f t="shared" ref="G7102:M7102" si="13918">G$203</f>
        <v>0</v>
      </c>
      <c r="H7102" s="193">
        <f t="shared" si="13918"/>
        <v>0</v>
      </c>
      <c r="I7102" s="193">
        <f t="shared" si="13918"/>
        <v>0</v>
      </c>
      <c r="J7102" s="193">
        <f t="shared" si="13918"/>
        <v>0</v>
      </c>
      <c r="K7102" s="193">
        <f t="shared" si="13918"/>
        <v>0</v>
      </c>
      <c r="L7102" s="193">
        <f t="shared" si="13918"/>
        <v>0</v>
      </c>
      <c r="M7102" s="193">
        <f t="shared" si="13918"/>
        <v>0</v>
      </c>
      <c r="N7102" s="193" t="str">
        <f t="shared" si="13805"/>
        <v>Vacuums</v>
      </c>
      <c r="AA7102" s="193">
        <f t="shared" si="13912"/>
        <v>0</v>
      </c>
      <c r="AB7102" s="193">
        <f t="shared" ref="AB7102" si="13919">AB$203</f>
        <v>0</v>
      </c>
    </row>
    <row r="7103" spans="1:28" s="188" customFormat="1" ht="17.399999999999999">
      <c r="A7103" s="193" t="str">
        <f t="shared" si="13907"/>
        <v>Vacuums</v>
      </c>
      <c r="B7103" s="193" t="str">
        <f t="shared" si="13908"/>
        <v>0Vacuums</v>
      </c>
      <c r="C7103" s="193" t="str">
        <f t="shared" si="13909"/>
        <v>Vacuums0</v>
      </c>
      <c r="D7103" s="193"/>
      <c r="E7103" s="193"/>
      <c r="F7103" s="193" t="str">
        <f t="shared" si="13910"/>
        <v>Vacuums0</v>
      </c>
      <c r="G7103" s="193">
        <f t="shared" ref="G7103:M7103" si="13920">G$204</f>
        <v>0</v>
      </c>
      <c r="H7103" s="193">
        <f t="shared" si="13920"/>
        <v>0</v>
      </c>
      <c r="I7103" s="193">
        <f t="shared" si="13920"/>
        <v>0</v>
      </c>
      <c r="J7103" s="193">
        <f t="shared" si="13920"/>
        <v>0</v>
      </c>
      <c r="K7103" s="193">
        <f t="shared" si="13920"/>
        <v>0</v>
      </c>
      <c r="L7103" s="193">
        <f t="shared" si="13920"/>
        <v>0</v>
      </c>
      <c r="M7103" s="193">
        <f t="shared" si="13920"/>
        <v>0</v>
      </c>
      <c r="N7103" s="193" t="str">
        <f t="shared" si="13805"/>
        <v>Vacuums</v>
      </c>
      <c r="AA7103" s="193">
        <f t="shared" si="13912"/>
        <v>0</v>
      </c>
      <c r="AB7103" s="193">
        <f t="shared" ref="AB7103" si="13921">AB$204</f>
        <v>0</v>
      </c>
    </row>
    <row r="7104" spans="1:28" s="188" customFormat="1" ht="17.399999999999999">
      <c r="A7104" s="193" t="str">
        <f t="shared" si="13907"/>
        <v>Vacuums</v>
      </c>
      <c r="B7104" s="193" t="str">
        <f t="shared" si="13908"/>
        <v>AB045Vacuums</v>
      </c>
      <c r="C7104" s="193" t="str">
        <f t="shared" si="13909"/>
        <v>VacuumsJames, Greg</v>
      </c>
      <c r="D7104" s="193"/>
      <c r="E7104" s="193"/>
      <c r="F7104" s="193" t="str">
        <f t="shared" si="13910"/>
        <v>VacuumsRichardson, Vicki</v>
      </c>
      <c r="G7104" s="193" t="str">
        <f t="shared" ref="G7104:M7104" si="13922">G$205</f>
        <v>Richardson, Vicki</v>
      </c>
      <c r="H7104" s="193" t="str">
        <f t="shared" si="13922"/>
        <v>James, Greg</v>
      </c>
      <c r="I7104" s="193" t="str">
        <f t="shared" si="13922"/>
        <v>AB045</v>
      </c>
      <c r="J7104" s="193" t="str">
        <f t="shared" si="13922"/>
        <v>ABT ELECTRONICS</v>
      </c>
      <c r="K7104" s="193" t="str">
        <f t="shared" si="13922"/>
        <v>all</v>
      </c>
      <c r="L7104" s="193">
        <f t="shared" si="13922"/>
        <v>0</v>
      </c>
      <c r="M7104" s="193">
        <f t="shared" si="13922"/>
        <v>0</v>
      </c>
      <c r="N7104" s="193" t="str">
        <f t="shared" si="13805"/>
        <v>Vacuums</v>
      </c>
      <c r="AA7104" s="193">
        <f t="shared" si="13912"/>
        <v>0</v>
      </c>
      <c r="AB7104" s="193" t="str">
        <f t="shared" ref="AB7104" si="13923">AB$205</f>
        <v>James, Greg</v>
      </c>
    </row>
    <row r="7105" spans="1:28" s="188" customFormat="1" ht="17.399999999999999">
      <c r="A7105" s="193" t="str">
        <f t="shared" si="13907"/>
        <v>Vacuums</v>
      </c>
      <c r="B7105" s="193" t="str">
        <f t="shared" si="13908"/>
        <v>AB235Vacuums</v>
      </c>
      <c r="C7105" s="193" t="str">
        <f t="shared" si="13909"/>
        <v>VacuumsJames, Greg</v>
      </c>
      <c r="D7105" s="193"/>
      <c r="E7105" s="193"/>
      <c r="F7105" s="193" t="str">
        <f t="shared" si="13910"/>
        <v>VacuumsRichardson, Vicki</v>
      </c>
      <c r="G7105" s="193" t="str">
        <f t="shared" ref="G7105:M7105" si="13924">G$206</f>
        <v>Richardson, Vicki</v>
      </c>
      <c r="H7105" s="193" t="str">
        <f t="shared" si="13924"/>
        <v>James, Greg</v>
      </c>
      <c r="I7105" s="193" t="str">
        <f t="shared" si="13924"/>
        <v>AB235</v>
      </c>
      <c r="J7105" s="193" t="str">
        <f t="shared" si="13924"/>
        <v>ABC APPLIANCE</v>
      </c>
      <c r="K7105" s="193" t="str">
        <f t="shared" si="13924"/>
        <v>all</v>
      </c>
      <c r="L7105" s="193">
        <f t="shared" si="13924"/>
        <v>0</v>
      </c>
      <c r="M7105" s="193">
        <f t="shared" si="13924"/>
        <v>0</v>
      </c>
      <c r="N7105" s="193" t="str">
        <f t="shared" si="13805"/>
        <v>Vacuums</v>
      </c>
      <c r="AA7105" s="193">
        <f t="shared" si="13912"/>
        <v>0</v>
      </c>
      <c r="AB7105" s="193" t="str">
        <f t="shared" ref="AB7105" si="13925">AB$206</f>
        <v>James, Greg</v>
      </c>
    </row>
    <row r="7106" spans="1:28" s="188" customFormat="1" ht="17.399999999999999">
      <c r="A7106" s="193" t="str">
        <f t="shared" si="13907"/>
        <v>Vacuums</v>
      </c>
      <c r="B7106" s="193" t="str">
        <f t="shared" si="13908"/>
        <v>BI001Vacuums</v>
      </c>
      <c r="C7106" s="193" t="str">
        <f t="shared" si="13909"/>
        <v>VacuumsJames, Greg</v>
      </c>
      <c r="D7106" s="193"/>
      <c r="E7106" s="193"/>
      <c r="F7106" s="193" t="str">
        <f t="shared" si="13910"/>
        <v>VacuumsRichardson, Vicki</v>
      </c>
      <c r="G7106" s="193" t="str">
        <f t="shared" ref="G7106:M7106" si="13926">G$207</f>
        <v>Richardson, Vicki</v>
      </c>
      <c r="H7106" s="193" t="str">
        <f t="shared" si="13926"/>
        <v>James, Greg</v>
      </c>
      <c r="I7106" s="193" t="str">
        <f t="shared" si="13926"/>
        <v>BI001</v>
      </c>
      <c r="J7106" s="193" t="str">
        <f t="shared" si="13926"/>
        <v>BI-MART</v>
      </c>
      <c r="K7106" s="193" t="str">
        <f t="shared" si="13926"/>
        <v>all</v>
      </c>
      <c r="L7106" s="193">
        <f t="shared" si="13926"/>
        <v>0</v>
      </c>
      <c r="M7106" s="193">
        <f t="shared" si="13926"/>
        <v>0</v>
      </c>
      <c r="N7106" s="193" t="str">
        <f t="shared" si="13805"/>
        <v>Vacuums</v>
      </c>
      <c r="AA7106" s="193">
        <f t="shared" si="13912"/>
        <v>0</v>
      </c>
      <c r="AB7106" s="193" t="str">
        <f t="shared" ref="AB7106" si="13927">AB$207</f>
        <v>James, Greg</v>
      </c>
    </row>
    <row r="7107" spans="1:28" s="188" customFormat="1" ht="17.399999999999999">
      <c r="A7107" s="193" t="str">
        <f t="shared" si="13907"/>
        <v>Vacuums</v>
      </c>
      <c r="B7107" s="193" t="str">
        <f t="shared" si="13908"/>
        <v>FR195Vacuums</v>
      </c>
      <c r="C7107" s="193" t="str">
        <f t="shared" si="13909"/>
        <v>VacuumsJames, Greg</v>
      </c>
      <c r="D7107" s="193"/>
      <c r="E7107" s="193"/>
      <c r="F7107" s="193" t="str">
        <f t="shared" si="13910"/>
        <v>VacuumsRichardson, Vicki</v>
      </c>
      <c r="G7107" s="193" t="str">
        <f t="shared" ref="G7107:M7107" si="13928">G$208</f>
        <v>Richardson, Vicki</v>
      </c>
      <c r="H7107" s="193" t="str">
        <f t="shared" si="13928"/>
        <v>James, Greg</v>
      </c>
      <c r="I7107" s="193" t="str">
        <f t="shared" si="13928"/>
        <v>FR195</v>
      </c>
      <c r="J7107" s="193" t="str">
        <f t="shared" si="13928"/>
        <v>FRY'S ELECTRONICS</v>
      </c>
      <c r="K7107" s="193" t="str">
        <f t="shared" si="13928"/>
        <v>all</v>
      </c>
      <c r="L7107" s="193">
        <f t="shared" si="13928"/>
        <v>0</v>
      </c>
      <c r="M7107" s="193">
        <f t="shared" si="13928"/>
        <v>0</v>
      </c>
      <c r="N7107" s="193" t="str">
        <f t="shared" si="13805"/>
        <v>Vacuums</v>
      </c>
      <c r="AA7107" s="193">
        <f t="shared" si="13912"/>
        <v>0</v>
      </c>
      <c r="AB7107" s="193" t="str">
        <f t="shared" ref="AB7107" si="13929">AB$208</f>
        <v>James, Greg</v>
      </c>
    </row>
    <row r="7108" spans="1:28" s="188" customFormat="1" ht="17.399999999999999">
      <c r="A7108" s="193" t="str">
        <f t="shared" si="13907"/>
        <v>Vacuums</v>
      </c>
      <c r="B7108" s="193" t="str">
        <f t="shared" si="13908"/>
        <v>PR976Vacuums</v>
      </c>
      <c r="C7108" s="193" t="str">
        <f t="shared" si="13909"/>
        <v>VacuumsJames, Greg</v>
      </c>
      <c r="D7108" s="193"/>
      <c r="E7108" s="193"/>
      <c r="F7108" s="193" t="str">
        <f t="shared" si="13910"/>
        <v>VacuumsRichardson, Vicki</v>
      </c>
      <c r="G7108" s="193" t="str">
        <f t="shared" ref="G7108:M7108" si="13930">G$209</f>
        <v>Richardson, Vicki</v>
      </c>
      <c r="H7108" s="193" t="str">
        <f t="shared" si="13930"/>
        <v>James, Greg</v>
      </c>
      <c r="I7108" s="193" t="str">
        <f t="shared" si="13930"/>
        <v>PR976</v>
      </c>
      <c r="J7108" s="193" t="str">
        <f t="shared" si="13930"/>
        <v>PROGRESSIVE GROUP OF INSURANCE CO</v>
      </c>
      <c r="K7108" s="193" t="str">
        <f t="shared" si="13930"/>
        <v>all</v>
      </c>
      <c r="L7108" s="193">
        <f t="shared" si="13930"/>
        <v>0</v>
      </c>
      <c r="M7108" s="193">
        <f t="shared" si="13930"/>
        <v>0</v>
      </c>
      <c r="N7108" s="193" t="str">
        <f t="shared" si="13805"/>
        <v>Vacuums</v>
      </c>
      <c r="AA7108" s="193">
        <f t="shared" si="13912"/>
        <v>0</v>
      </c>
      <c r="AB7108" s="193" t="str">
        <f t="shared" ref="AB7108" si="13931">AB$209</f>
        <v>James, Greg</v>
      </c>
    </row>
    <row r="7109" spans="1:28" s="188" customFormat="1" ht="17.399999999999999">
      <c r="A7109" s="193" t="str">
        <f t="shared" si="13907"/>
        <v>Vacuums</v>
      </c>
      <c r="B7109" s="193" t="str">
        <f t="shared" si="13908"/>
        <v>ME035Vacuums</v>
      </c>
      <c r="C7109" s="193" t="str">
        <f t="shared" si="13909"/>
        <v>VacuumsJames, Greg</v>
      </c>
      <c r="D7109" s="193"/>
      <c r="E7109" s="193"/>
      <c r="F7109" s="193" t="str">
        <f t="shared" si="13910"/>
        <v>VacuumsRichardson, Vicki</v>
      </c>
      <c r="G7109" s="193" t="str">
        <f t="shared" ref="G7109:M7109" si="13932">G$210</f>
        <v>Richardson, Vicki</v>
      </c>
      <c r="H7109" s="193" t="str">
        <f t="shared" si="13932"/>
        <v>James, Greg</v>
      </c>
      <c r="I7109" s="193" t="str">
        <f t="shared" si="13932"/>
        <v>ME035</v>
      </c>
      <c r="J7109" s="193" t="str">
        <f t="shared" si="13932"/>
        <v>FRED MEYER</v>
      </c>
      <c r="K7109" s="193" t="str">
        <f t="shared" si="13932"/>
        <v>all</v>
      </c>
      <c r="L7109" s="193">
        <f t="shared" si="13932"/>
        <v>0</v>
      </c>
      <c r="M7109" s="193">
        <f t="shared" si="13932"/>
        <v>0</v>
      </c>
      <c r="N7109" s="193" t="str">
        <f t="shared" si="13805"/>
        <v>Vacuums</v>
      </c>
      <c r="AA7109" s="193">
        <f t="shared" si="13912"/>
        <v>0</v>
      </c>
      <c r="AB7109" s="193" t="str">
        <f t="shared" ref="AB7109" si="13933">AB$210</f>
        <v>James, Greg</v>
      </c>
    </row>
    <row r="7110" spans="1:28" s="188" customFormat="1" ht="17.399999999999999">
      <c r="A7110" s="193" t="str">
        <f t="shared" si="13907"/>
        <v>Vacuums</v>
      </c>
      <c r="B7110" s="193" t="str">
        <f t="shared" si="13908"/>
        <v>ME170Vacuums</v>
      </c>
      <c r="C7110" s="193" t="str">
        <f t="shared" si="13909"/>
        <v>VacuumsJames, Greg</v>
      </c>
      <c r="D7110" s="193"/>
      <c r="E7110" s="193"/>
      <c r="F7110" s="193" t="str">
        <f t="shared" si="13910"/>
        <v>VacuumsRichardson, Vicki</v>
      </c>
      <c r="G7110" s="193" t="str">
        <f t="shared" ref="G7110:M7110" si="13934">G$211</f>
        <v>Richardson, Vicki</v>
      </c>
      <c r="H7110" s="193" t="str">
        <f t="shared" si="13934"/>
        <v>James, Greg</v>
      </c>
      <c r="I7110" s="193" t="str">
        <f t="shared" si="13934"/>
        <v>ME170</v>
      </c>
      <c r="J7110" s="193" t="str">
        <f t="shared" si="13934"/>
        <v>MEIJERS</v>
      </c>
      <c r="K7110" s="193" t="str">
        <f t="shared" si="13934"/>
        <v>all</v>
      </c>
      <c r="L7110" s="193">
        <f t="shared" si="13934"/>
        <v>0</v>
      </c>
      <c r="M7110" s="193">
        <f t="shared" si="13934"/>
        <v>0</v>
      </c>
      <c r="N7110" s="193" t="str">
        <f t="shared" si="13805"/>
        <v>Vacuums</v>
      </c>
      <c r="AA7110" s="193">
        <f t="shared" si="13912"/>
        <v>0</v>
      </c>
      <c r="AB7110" s="193" t="str">
        <f t="shared" ref="AB7110" si="13935">AB$211</f>
        <v>James, Greg</v>
      </c>
    </row>
    <row r="7111" spans="1:28" s="188" customFormat="1" ht="17.399999999999999">
      <c r="A7111" s="193" t="str">
        <f t="shared" si="13907"/>
        <v>Vacuums</v>
      </c>
      <c r="B7111" s="193" t="str">
        <f t="shared" si="13908"/>
        <v>0Vacuums</v>
      </c>
      <c r="C7111" s="193" t="str">
        <f t="shared" si="13909"/>
        <v>Vacuums0</v>
      </c>
      <c r="D7111" s="193"/>
      <c r="E7111" s="193"/>
      <c r="F7111" s="193" t="str">
        <f t="shared" si="13910"/>
        <v>Vacuums0</v>
      </c>
      <c r="G7111" s="193">
        <f t="shared" ref="G7111:M7111" si="13936">G$212</f>
        <v>0</v>
      </c>
      <c r="H7111" s="193">
        <f t="shared" si="13936"/>
        <v>0</v>
      </c>
      <c r="I7111" s="193">
        <f t="shared" si="13936"/>
        <v>0</v>
      </c>
      <c r="J7111" s="193">
        <f t="shared" si="13936"/>
        <v>0</v>
      </c>
      <c r="K7111" s="193">
        <f t="shared" si="13936"/>
        <v>0</v>
      </c>
      <c r="L7111" s="193">
        <f t="shared" si="13936"/>
        <v>0</v>
      </c>
      <c r="M7111" s="193">
        <f t="shared" si="13936"/>
        <v>0</v>
      </c>
      <c r="N7111" s="193" t="str">
        <f t="shared" si="13805"/>
        <v>Vacuums</v>
      </c>
      <c r="AA7111" s="193">
        <f t="shared" si="13912"/>
        <v>0</v>
      </c>
      <c r="AB7111" s="193">
        <f t="shared" ref="AB7111" si="13937">AB$212</f>
        <v>0</v>
      </c>
    </row>
    <row r="7112" spans="1:28" s="188" customFormat="1" ht="17.399999999999999">
      <c r="A7112" s="193" t="str">
        <f t="shared" si="13907"/>
        <v>Vacuums</v>
      </c>
      <c r="B7112" s="193" t="str">
        <f t="shared" si="13908"/>
        <v>0Vacuums</v>
      </c>
      <c r="C7112" s="193" t="str">
        <f t="shared" si="13909"/>
        <v>Vacuums0</v>
      </c>
      <c r="D7112" s="193"/>
      <c r="E7112" s="193"/>
      <c r="F7112" s="193" t="str">
        <f t="shared" si="13910"/>
        <v>Vacuums0</v>
      </c>
      <c r="G7112" s="193">
        <f t="shared" ref="G7112:M7112" si="13938">G$213</f>
        <v>0</v>
      </c>
      <c r="H7112" s="193">
        <f t="shared" si="13938"/>
        <v>0</v>
      </c>
      <c r="I7112" s="193">
        <f t="shared" si="13938"/>
        <v>0</v>
      </c>
      <c r="J7112" s="193">
        <f t="shared" si="13938"/>
        <v>0</v>
      </c>
      <c r="K7112" s="193">
        <f t="shared" si="13938"/>
        <v>0</v>
      </c>
      <c r="L7112" s="193">
        <f t="shared" si="13938"/>
        <v>0</v>
      </c>
      <c r="M7112" s="193">
        <f t="shared" si="13938"/>
        <v>0</v>
      </c>
      <c r="N7112" s="193" t="str">
        <f t="shared" ref="N7112:N7175" si="13939">A7112</f>
        <v>Vacuums</v>
      </c>
      <c r="AA7112" s="193">
        <f t="shared" si="13912"/>
        <v>0</v>
      </c>
      <c r="AB7112" s="193">
        <f t="shared" ref="AB7112" si="13940">AB$213</f>
        <v>0</v>
      </c>
    </row>
    <row r="7113" spans="1:28" s="188" customFormat="1" ht="17.399999999999999">
      <c r="A7113" s="193" t="str">
        <f t="shared" si="13907"/>
        <v>Vacuums</v>
      </c>
      <c r="B7113" s="193" t="str">
        <f t="shared" si="13908"/>
        <v>AD275Vacuums</v>
      </c>
      <c r="C7113" s="193" t="str">
        <f t="shared" si="13909"/>
        <v>VacuumsNagira, Rina</v>
      </c>
      <c r="D7113" s="193"/>
      <c r="E7113" s="193"/>
      <c r="F7113" s="193" t="str">
        <f t="shared" si="13910"/>
        <v>VacuumsRichardson, Vicki</v>
      </c>
      <c r="G7113" s="193" t="str">
        <f t="shared" ref="G7113:M7113" si="13941">G$214</f>
        <v>Richardson, Vicki</v>
      </c>
      <c r="H7113" s="193" t="str">
        <f t="shared" si="13941"/>
        <v>Nagira, Rina</v>
      </c>
      <c r="I7113" s="193" t="str">
        <f t="shared" si="13941"/>
        <v>AD275</v>
      </c>
      <c r="J7113" s="193" t="str">
        <f t="shared" si="13941"/>
        <v>LA CURACAO</v>
      </c>
      <c r="K7113" s="193" t="str">
        <f t="shared" si="13941"/>
        <v>all</v>
      </c>
      <c r="L7113" s="193">
        <f t="shared" si="13941"/>
        <v>0</v>
      </c>
      <c r="M7113" s="193">
        <f t="shared" si="13941"/>
        <v>0</v>
      </c>
      <c r="N7113" s="193" t="str">
        <f t="shared" si="13939"/>
        <v>Vacuums</v>
      </c>
      <c r="AA7113" s="193">
        <f t="shared" si="13912"/>
        <v>0</v>
      </c>
      <c r="AB7113" s="193" t="str">
        <f t="shared" ref="AB7113" si="13942">AB$214</f>
        <v>Nagira, Rina</v>
      </c>
    </row>
    <row r="7114" spans="1:28" s="188" customFormat="1" ht="17.399999999999999">
      <c r="A7114" s="193" t="str">
        <f t="shared" si="13907"/>
        <v>Vacuums</v>
      </c>
      <c r="B7114" s="193" t="str">
        <f t="shared" si="13908"/>
        <v>DB075Vacuums</v>
      </c>
      <c r="C7114" s="193" t="str">
        <f t="shared" si="13909"/>
        <v>VacuumsNagira, Rina</v>
      </c>
      <c r="D7114" s="193"/>
      <c r="E7114" s="193"/>
      <c r="F7114" s="193" t="str">
        <f t="shared" si="13910"/>
        <v>VacuumsRichardson, Vicki</v>
      </c>
      <c r="G7114" s="193" t="str">
        <f t="shared" ref="G7114:M7114" si="13943">G$215</f>
        <v>Richardson, Vicki</v>
      </c>
      <c r="H7114" s="193" t="str">
        <f t="shared" si="13943"/>
        <v>Nagira, Rina</v>
      </c>
      <c r="I7114" s="193" t="str">
        <f t="shared" si="13943"/>
        <v>DB075</v>
      </c>
      <c r="J7114" s="193" t="str">
        <f t="shared" si="13943"/>
        <v>DBL DISTRIBUTING  (INGRAM)</v>
      </c>
      <c r="K7114" s="193" t="str">
        <f t="shared" si="13943"/>
        <v>all</v>
      </c>
      <c r="L7114" s="193">
        <f t="shared" si="13943"/>
        <v>0</v>
      </c>
      <c r="M7114" s="193">
        <f t="shared" si="13943"/>
        <v>0</v>
      </c>
      <c r="N7114" s="193" t="str">
        <f t="shared" si="13939"/>
        <v>Vacuums</v>
      </c>
      <c r="AA7114" s="193">
        <f t="shared" si="13912"/>
        <v>0</v>
      </c>
      <c r="AB7114" s="193" t="str">
        <f t="shared" ref="AB7114" si="13944">AB$215</f>
        <v>Nagira, Rina</v>
      </c>
    </row>
    <row r="7115" spans="1:28" s="188" customFormat="1" ht="17.399999999999999">
      <c r="A7115" s="193" t="str">
        <f t="shared" si="13907"/>
        <v>Vacuums</v>
      </c>
      <c r="B7115" s="193" t="str">
        <f t="shared" si="13908"/>
        <v>HA896Vacuums</v>
      </c>
      <c r="C7115" s="193" t="str">
        <f t="shared" si="13909"/>
        <v>VacuumsNagira, Rina</v>
      </c>
      <c r="D7115" s="193"/>
      <c r="E7115" s="193"/>
      <c r="F7115" s="193" t="str">
        <f t="shared" si="13910"/>
        <v>VacuumsRichardson, Vicki</v>
      </c>
      <c r="G7115" s="193" t="str">
        <f t="shared" ref="G7115:M7115" si="13945">G$216</f>
        <v>Richardson, Vicki</v>
      </c>
      <c r="H7115" s="193" t="str">
        <f t="shared" si="13945"/>
        <v>Nagira, Rina</v>
      </c>
      <c r="I7115" s="193" t="str">
        <f t="shared" si="13945"/>
        <v>HA896</v>
      </c>
      <c r="J7115" s="193" t="str">
        <f t="shared" si="13945"/>
        <v>HENRY LAMOND COMPANY, LTD.</v>
      </c>
      <c r="K7115" s="193" t="str">
        <f t="shared" si="13945"/>
        <v>all</v>
      </c>
      <c r="L7115" s="193">
        <f t="shared" si="13945"/>
        <v>0</v>
      </c>
      <c r="M7115" s="193">
        <f t="shared" si="13945"/>
        <v>0</v>
      </c>
      <c r="N7115" s="193" t="str">
        <f t="shared" si="13939"/>
        <v>Vacuums</v>
      </c>
      <c r="AA7115" s="193">
        <f t="shared" si="13912"/>
        <v>0</v>
      </c>
      <c r="AB7115" s="193" t="str">
        <f t="shared" ref="AB7115" si="13946">AB$216</f>
        <v>Nagira, Rina</v>
      </c>
    </row>
    <row r="7116" spans="1:28" s="188" customFormat="1" ht="17.399999999999999">
      <c r="A7116" s="193" t="str">
        <f t="shared" si="13907"/>
        <v>Vacuums</v>
      </c>
      <c r="B7116" s="193" t="str">
        <f t="shared" si="13908"/>
        <v>PA946Vacuums</v>
      </c>
      <c r="C7116" s="193" t="str">
        <f t="shared" si="13909"/>
        <v>VacuumsNagira, Rina</v>
      </c>
      <c r="D7116" s="193"/>
      <c r="E7116" s="193"/>
      <c r="F7116" s="193" t="str">
        <f t="shared" si="13910"/>
        <v>VacuumsRichardson, Vicki</v>
      </c>
      <c r="G7116" s="193" t="str">
        <f t="shared" ref="G7116:M7116" si="13947">G$217</f>
        <v>Richardson, Vicki</v>
      </c>
      <c r="H7116" s="193" t="str">
        <f t="shared" si="13947"/>
        <v>Nagira, Rina</v>
      </c>
      <c r="I7116" s="193" t="str">
        <f t="shared" si="13947"/>
        <v>PA946</v>
      </c>
      <c r="J7116" s="193" t="str">
        <f t="shared" si="13947"/>
        <v>PACIFIC MARKETING ALLIANCE</v>
      </c>
      <c r="K7116" s="193" t="str">
        <f t="shared" si="13947"/>
        <v>all</v>
      </c>
      <c r="L7116" s="193">
        <f t="shared" si="13947"/>
        <v>0</v>
      </c>
      <c r="M7116" s="193">
        <f t="shared" si="13947"/>
        <v>0</v>
      </c>
      <c r="N7116" s="193" t="str">
        <f t="shared" si="13939"/>
        <v>Vacuums</v>
      </c>
      <c r="AA7116" s="193">
        <f t="shared" si="13912"/>
        <v>0</v>
      </c>
      <c r="AB7116" s="193" t="str">
        <f t="shared" ref="AB7116" si="13948">AB$217</f>
        <v>Nagira, Rina</v>
      </c>
    </row>
    <row r="7117" spans="1:28" s="188" customFormat="1" ht="17.399999999999999">
      <c r="A7117" s="193" t="str">
        <f t="shared" si="13907"/>
        <v>Vacuums</v>
      </c>
      <c r="B7117" s="193" t="str">
        <f t="shared" si="13908"/>
        <v>UM001Vacuums</v>
      </c>
      <c r="C7117" s="193" t="str">
        <f t="shared" si="13909"/>
        <v>VacuumsNagira, Rina</v>
      </c>
      <c r="D7117" s="193"/>
      <c r="E7117" s="193"/>
      <c r="F7117" s="193" t="str">
        <f t="shared" si="13910"/>
        <v>VacuumsRichardson, Vicki</v>
      </c>
      <c r="G7117" s="193" t="str">
        <f t="shared" ref="G7117:M7117" si="13949">G$218</f>
        <v>Richardson, Vicki</v>
      </c>
      <c r="H7117" s="193" t="str">
        <f t="shared" si="13949"/>
        <v>Nagira, Rina</v>
      </c>
      <c r="I7117" s="193" t="str">
        <f t="shared" si="13949"/>
        <v>UM001</v>
      </c>
      <c r="J7117" s="193" t="str">
        <f t="shared" si="13949"/>
        <v>UWAJIMAYA, INC.</v>
      </c>
      <c r="K7117" s="193" t="str">
        <f t="shared" si="13949"/>
        <v>all</v>
      </c>
      <c r="L7117" s="193">
        <f t="shared" si="13949"/>
        <v>0</v>
      </c>
      <c r="M7117" s="193">
        <f t="shared" si="13949"/>
        <v>0</v>
      </c>
      <c r="N7117" s="193" t="str">
        <f t="shared" si="13939"/>
        <v>Vacuums</v>
      </c>
      <c r="AA7117" s="193">
        <f t="shared" si="13912"/>
        <v>0</v>
      </c>
      <c r="AB7117" s="193" t="str">
        <f t="shared" ref="AB7117" si="13950">AB$218</f>
        <v>Nagira, Rina</v>
      </c>
    </row>
    <row r="7118" spans="1:28" s="188" customFormat="1" ht="17.399999999999999">
      <c r="A7118" s="193" t="str">
        <f t="shared" si="13907"/>
        <v>Vacuums</v>
      </c>
      <c r="B7118" s="193" t="str">
        <f t="shared" si="13908"/>
        <v>UN696Vacuums</v>
      </c>
      <c r="C7118" s="193" t="str">
        <f t="shared" si="13909"/>
        <v>VacuumsNagira, Rina</v>
      </c>
      <c r="D7118" s="193"/>
      <c r="E7118" s="193"/>
      <c r="F7118" s="193" t="str">
        <f t="shared" si="13910"/>
        <v>VacuumsRichardson, Vicki</v>
      </c>
      <c r="G7118" s="193" t="str">
        <f t="shared" ref="G7118:M7118" si="13951">G$219</f>
        <v>Richardson, Vicki</v>
      </c>
      <c r="H7118" s="193" t="str">
        <f t="shared" si="13951"/>
        <v>Nagira, Rina</v>
      </c>
      <c r="I7118" s="193" t="str">
        <f t="shared" si="13951"/>
        <v>UN696</v>
      </c>
      <c r="J7118" s="193" t="str">
        <f t="shared" si="13951"/>
        <v>UNI-KING OF HAWAII, INC</v>
      </c>
      <c r="K7118" s="193" t="str">
        <f t="shared" si="13951"/>
        <v>all</v>
      </c>
      <c r="L7118" s="193">
        <f t="shared" si="13951"/>
        <v>0</v>
      </c>
      <c r="M7118" s="193">
        <f t="shared" si="13951"/>
        <v>0</v>
      </c>
      <c r="N7118" s="193" t="str">
        <f t="shared" si="13939"/>
        <v>Vacuums</v>
      </c>
      <c r="AA7118" s="193">
        <f t="shared" si="13912"/>
        <v>0</v>
      </c>
      <c r="AB7118" s="193" t="str">
        <f t="shared" ref="AB7118" si="13952">AB$219</f>
        <v>Nagira, Rina</v>
      </c>
    </row>
    <row r="7119" spans="1:28" s="188" customFormat="1" ht="17.399999999999999">
      <c r="A7119" s="193" t="str">
        <f t="shared" si="13907"/>
        <v>Vacuums</v>
      </c>
      <c r="B7119" s="193" t="str">
        <f t="shared" si="13908"/>
        <v>0Vacuums</v>
      </c>
      <c r="C7119" s="193" t="str">
        <f t="shared" si="13909"/>
        <v>Vacuums0</v>
      </c>
      <c r="D7119" s="193"/>
      <c r="E7119" s="193"/>
      <c r="F7119" s="193" t="str">
        <f t="shared" si="13910"/>
        <v>Vacuums0</v>
      </c>
      <c r="G7119" s="193">
        <f t="shared" ref="G7119:M7119" si="13953">G$220</f>
        <v>0</v>
      </c>
      <c r="H7119" s="193">
        <f t="shared" si="13953"/>
        <v>0</v>
      </c>
      <c r="I7119" s="193">
        <f t="shared" si="13953"/>
        <v>0</v>
      </c>
      <c r="J7119" s="193">
        <f t="shared" si="13953"/>
        <v>0</v>
      </c>
      <c r="K7119" s="193">
        <f t="shared" si="13953"/>
        <v>0</v>
      </c>
      <c r="L7119" s="193">
        <f t="shared" si="13953"/>
        <v>0</v>
      </c>
      <c r="M7119" s="193">
        <f t="shared" si="13953"/>
        <v>0</v>
      </c>
      <c r="N7119" s="193" t="str">
        <f t="shared" si="13939"/>
        <v>Vacuums</v>
      </c>
      <c r="AA7119" s="193">
        <f t="shared" si="13912"/>
        <v>0</v>
      </c>
      <c r="AB7119" s="193">
        <f t="shared" ref="AB7119" si="13954">AB$220</f>
        <v>0</v>
      </c>
    </row>
    <row r="7120" spans="1:28" s="188" customFormat="1" ht="17.399999999999999">
      <c r="A7120" s="193" t="str">
        <f t="shared" si="13907"/>
        <v>Vacuums</v>
      </c>
      <c r="B7120" s="193" t="str">
        <f t="shared" si="13908"/>
        <v>0Vacuums</v>
      </c>
      <c r="C7120" s="193" t="str">
        <f t="shared" si="13909"/>
        <v>Vacuums0</v>
      </c>
      <c r="D7120" s="193"/>
      <c r="E7120" s="193"/>
      <c r="F7120" s="193" t="str">
        <f t="shared" si="13910"/>
        <v>Vacuums0</v>
      </c>
      <c r="G7120" s="193">
        <f t="shared" ref="G7120:M7120" si="13955">G$221</f>
        <v>0</v>
      </c>
      <c r="H7120" s="193">
        <f t="shared" si="13955"/>
        <v>0</v>
      </c>
      <c r="I7120" s="193">
        <f t="shared" si="13955"/>
        <v>0</v>
      </c>
      <c r="J7120" s="193">
        <f t="shared" si="13955"/>
        <v>0</v>
      </c>
      <c r="K7120" s="193">
        <f t="shared" si="13955"/>
        <v>0</v>
      </c>
      <c r="L7120" s="193">
        <f t="shared" si="13955"/>
        <v>0</v>
      </c>
      <c r="M7120" s="193">
        <f t="shared" si="13955"/>
        <v>0</v>
      </c>
      <c r="N7120" s="193" t="str">
        <f t="shared" si="13939"/>
        <v>Vacuums</v>
      </c>
      <c r="AA7120" s="193">
        <f t="shared" si="13912"/>
        <v>0</v>
      </c>
      <c r="AB7120" s="193">
        <f t="shared" ref="AB7120" si="13956">AB$221</f>
        <v>0</v>
      </c>
    </row>
    <row r="7121" spans="1:28" s="188" customFormat="1" ht="17.399999999999999">
      <c r="A7121" s="193" t="str">
        <f t="shared" si="13907"/>
        <v>Vacuums</v>
      </c>
      <c r="B7121" s="193" t="str">
        <f t="shared" si="13908"/>
        <v>0Vacuums</v>
      </c>
      <c r="C7121" s="193" t="str">
        <f t="shared" si="13909"/>
        <v>Vacuums0</v>
      </c>
      <c r="D7121" s="193"/>
      <c r="E7121" s="193"/>
      <c r="F7121" s="193" t="str">
        <f t="shared" si="13910"/>
        <v>Vacuums0</v>
      </c>
      <c r="G7121" s="193">
        <f t="shared" ref="G7121:M7121" si="13957">G$222</f>
        <v>0</v>
      </c>
      <c r="H7121" s="193">
        <f t="shared" si="13957"/>
        <v>0</v>
      </c>
      <c r="I7121" s="193">
        <f t="shared" si="13957"/>
        <v>0</v>
      </c>
      <c r="J7121" s="193">
        <f t="shared" si="13957"/>
        <v>0</v>
      </c>
      <c r="K7121" s="193">
        <f t="shared" si="13957"/>
        <v>0</v>
      </c>
      <c r="L7121" s="193">
        <f t="shared" si="13957"/>
        <v>0</v>
      </c>
      <c r="M7121" s="193">
        <f t="shared" si="13957"/>
        <v>0</v>
      </c>
      <c r="N7121" s="193" t="str">
        <f t="shared" si="13939"/>
        <v>Vacuums</v>
      </c>
      <c r="AA7121" s="193">
        <f t="shared" si="13912"/>
        <v>0</v>
      </c>
      <c r="AB7121" s="193">
        <f t="shared" ref="AB7121" si="13958">AB$222</f>
        <v>0</v>
      </c>
    </row>
    <row r="7122" spans="1:28" s="188" customFormat="1" ht="17.399999999999999">
      <c r="A7122" s="193" t="str">
        <f t="shared" si="13907"/>
        <v>Vacuums</v>
      </c>
      <c r="B7122" s="193" t="str">
        <f t="shared" si="13908"/>
        <v>0Vacuums</v>
      </c>
      <c r="C7122" s="193" t="str">
        <f t="shared" si="13909"/>
        <v>Vacuums0</v>
      </c>
      <c r="D7122" s="193"/>
      <c r="E7122" s="193"/>
      <c r="F7122" s="193" t="str">
        <f t="shared" si="13910"/>
        <v>Vacuums0</v>
      </c>
      <c r="G7122" s="193">
        <f t="shared" ref="G7122:M7122" si="13959">G$223</f>
        <v>0</v>
      </c>
      <c r="H7122" s="193">
        <f t="shared" si="13959"/>
        <v>0</v>
      </c>
      <c r="I7122" s="193">
        <f t="shared" si="13959"/>
        <v>0</v>
      </c>
      <c r="J7122" s="193">
        <f t="shared" si="13959"/>
        <v>0</v>
      </c>
      <c r="K7122" s="193">
        <f t="shared" si="13959"/>
        <v>0</v>
      </c>
      <c r="L7122" s="193">
        <f t="shared" si="13959"/>
        <v>0</v>
      </c>
      <c r="M7122" s="193">
        <f t="shared" si="13959"/>
        <v>0</v>
      </c>
      <c r="N7122" s="193" t="str">
        <f t="shared" si="13939"/>
        <v>Vacuums</v>
      </c>
      <c r="AA7122" s="193">
        <f t="shared" si="13912"/>
        <v>0</v>
      </c>
      <c r="AB7122" s="193">
        <f t="shared" ref="AB7122" si="13960">AB$223</f>
        <v>0</v>
      </c>
    </row>
    <row r="7123" spans="1:28" s="188" customFormat="1" ht="17.399999999999999">
      <c r="A7123" s="193" t="str">
        <f t="shared" si="13907"/>
        <v>Vacuums</v>
      </c>
      <c r="B7123" s="193" t="str">
        <f t="shared" si="13908"/>
        <v>0Vacuums</v>
      </c>
      <c r="C7123" s="193" t="str">
        <f t="shared" si="13909"/>
        <v>Vacuums0</v>
      </c>
      <c r="D7123" s="193"/>
      <c r="E7123" s="193"/>
      <c r="F7123" s="193" t="str">
        <f t="shared" si="13910"/>
        <v>Vacuums0</v>
      </c>
      <c r="G7123" s="193">
        <f t="shared" ref="G7123:M7123" si="13961">G$224</f>
        <v>0</v>
      </c>
      <c r="H7123" s="193">
        <f t="shared" si="13961"/>
        <v>0</v>
      </c>
      <c r="I7123" s="193">
        <f t="shared" si="13961"/>
        <v>0</v>
      </c>
      <c r="J7123" s="193">
        <f t="shared" si="13961"/>
        <v>0</v>
      </c>
      <c r="K7123" s="193">
        <f t="shared" si="13961"/>
        <v>0</v>
      </c>
      <c r="L7123" s="193">
        <f t="shared" si="13961"/>
        <v>0</v>
      </c>
      <c r="M7123" s="193">
        <f t="shared" si="13961"/>
        <v>0</v>
      </c>
      <c r="N7123" s="193" t="str">
        <f t="shared" si="13939"/>
        <v>Vacuums</v>
      </c>
      <c r="AA7123" s="193">
        <f t="shared" si="13912"/>
        <v>0</v>
      </c>
      <c r="AB7123" s="193">
        <f t="shared" ref="AB7123" si="13962">AB$224</f>
        <v>0</v>
      </c>
    </row>
    <row r="7124" spans="1:28" s="188" customFormat="1" ht="17.399999999999999">
      <c r="A7124" s="193" t="str">
        <f t="shared" si="13907"/>
        <v>Vacuums</v>
      </c>
      <c r="B7124" s="193" t="str">
        <f t="shared" si="13908"/>
        <v>AA427Vacuums</v>
      </c>
      <c r="C7124" s="193" t="str">
        <f t="shared" si="13909"/>
        <v>VacuumsVoss, Bill</v>
      </c>
      <c r="D7124" s="193"/>
      <c r="E7124" s="193"/>
      <c r="F7124" s="193" t="str">
        <f t="shared" si="13910"/>
        <v>VacuumsRichardson, Vicki</v>
      </c>
      <c r="G7124" s="193" t="str">
        <f t="shared" ref="G7124:M7124" si="13963">G$225</f>
        <v>Richardson, Vicki</v>
      </c>
      <c r="H7124" s="193" t="str">
        <f t="shared" si="13963"/>
        <v>Voss, Bill</v>
      </c>
      <c r="I7124" s="193" t="str">
        <f t="shared" si="13963"/>
        <v>AA427</v>
      </c>
      <c r="J7124" s="193" t="str">
        <f t="shared" si="13963"/>
        <v>AUDIO DEN LTD</v>
      </c>
      <c r="K7124" s="193" t="str">
        <f t="shared" si="13963"/>
        <v>all</v>
      </c>
      <c r="L7124" s="193">
        <f t="shared" si="13963"/>
        <v>0</v>
      </c>
      <c r="M7124" s="193">
        <f t="shared" si="13963"/>
        <v>0</v>
      </c>
      <c r="N7124" s="193" t="str">
        <f t="shared" si="13939"/>
        <v>Vacuums</v>
      </c>
      <c r="AA7124" s="193">
        <f t="shared" si="13912"/>
        <v>0</v>
      </c>
      <c r="AB7124" s="193" t="str">
        <f t="shared" ref="AB7124" si="13964">AB$225</f>
        <v>Voss, Bill</v>
      </c>
    </row>
    <row r="7125" spans="1:28" s="188" customFormat="1" ht="17.399999999999999">
      <c r="A7125" s="193" t="str">
        <f t="shared" si="13907"/>
        <v>Vacuums</v>
      </c>
      <c r="B7125" s="193" t="str">
        <f t="shared" si="13908"/>
        <v>AB577Vacuums</v>
      </c>
      <c r="C7125" s="193" t="str">
        <f t="shared" si="13909"/>
        <v>VacuumsVoss, Bill</v>
      </c>
      <c r="D7125" s="193"/>
      <c r="E7125" s="193"/>
      <c r="F7125" s="193" t="str">
        <f t="shared" si="13910"/>
        <v>VacuumsRichardson, Vicki</v>
      </c>
      <c r="G7125" s="193" t="str">
        <f t="shared" ref="G7125:M7125" si="13965">G$226</f>
        <v>Richardson, Vicki</v>
      </c>
      <c r="H7125" s="193" t="str">
        <f t="shared" si="13965"/>
        <v>Voss, Bill</v>
      </c>
      <c r="I7125" s="193" t="str">
        <f t="shared" si="13965"/>
        <v>AB577</v>
      </c>
      <c r="J7125" s="193" t="str">
        <f t="shared" si="13965"/>
        <v>ABSOLUTE AUDIO INC.</v>
      </c>
      <c r="K7125" s="193" t="str">
        <f t="shared" si="13965"/>
        <v>all</v>
      </c>
      <c r="L7125" s="193">
        <f t="shared" si="13965"/>
        <v>0</v>
      </c>
      <c r="M7125" s="193">
        <f t="shared" si="13965"/>
        <v>0</v>
      </c>
      <c r="N7125" s="193" t="str">
        <f t="shared" si="13939"/>
        <v>Vacuums</v>
      </c>
      <c r="AA7125" s="193">
        <f t="shared" si="13912"/>
        <v>0</v>
      </c>
      <c r="AB7125" s="193" t="str">
        <f t="shared" ref="AB7125" si="13966">AB$226</f>
        <v>Voss, Bill</v>
      </c>
    </row>
    <row r="7126" spans="1:28" s="188" customFormat="1" ht="17.399999999999999">
      <c r="A7126" s="193" t="str">
        <f t="shared" si="13907"/>
        <v>Vacuums</v>
      </c>
      <c r="B7126" s="193" t="str">
        <f t="shared" si="13908"/>
        <v>AD281Vacuums</v>
      </c>
      <c r="C7126" s="193" t="str">
        <f t="shared" si="13909"/>
        <v>VacuumsVoss, Bill</v>
      </c>
      <c r="D7126" s="193"/>
      <c r="E7126" s="193"/>
      <c r="F7126" s="193" t="str">
        <f t="shared" si="13910"/>
        <v>VacuumsRichardson, Vicki</v>
      </c>
      <c r="G7126" s="193" t="str">
        <f t="shared" ref="G7126:M7126" si="13967">G$227</f>
        <v>Richardson, Vicki</v>
      </c>
      <c r="H7126" s="193" t="str">
        <f t="shared" si="13967"/>
        <v>Voss, Bill</v>
      </c>
      <c r="I7126" s="193" t="str">
        <f t="shared" si="13967"/>
        <v>AD281</v>
      </c>
      <c r="J7126" s="193" t="str">
        <f t="shared" si="13967"/>
        <v>ADK AV, LLC</v>
      </c>
      <c r="K7126" s="193" t="str">
        <f t="shared" si="13967"/>
        <v>all</v>
      </c>
      <c r="L7126" s="193">
        <f t="shared" si="13967"/>
        <v>0</v>
      </c>
      <c r="M7126" s="193">
        <f t="shared" si="13967"/>
        <v>0</v>
      </c>
      <c r="N7126" s="193" t="str">
        <f t="shared" si="13939"/>
        <v>Vacuums</v>
      </c>
      <c r="AA7126" s="193">
        <f t="shared" si="13912"/>
        <v>0</v>
      </c>
      <c r="AB7126" s="193" t="str">
        <f t="shared" ref="AB7126" si="13968">AB$227</f>
        <v>Voss, Bill</v>
      </c>
    </row>
    <row r="7127" spans="1:28" s="188" customFormat="1" ht="17.399999999999999">
      <c r="A7127" s="193" t="str">
        <f t="shared" si="13907"/>
        <v>Vacuums</v>
      </c>
      <c r="B7127" s="193" t="str">
        <f t="shared" si="13908"/>
        <v>AJ012Vacuums</v>
      </c>
      <c r="C7127" s="193" t="str">
        <f t="shared" si="13909"/>
        <v>VacuumsVoss, Bill</v>
      </c>
      <c r="D7127" s="193"/>
      <c r="E7127" s="193"/>
      <c r="F7127" s="193" t="str">
        <f t="shared" si="13910"/>
        <v>VacuumsRichardson, Vicki</v>
      </c>
      <c r="G7127" s="193" t="str">
        <f t="shared" ref="G7127:M7127" si="13969">G$228</f>
        <v>Richardson, Vicki</v>
      </c>
      <c r="H7127" s="193" t="str">
        <f t="shared" si="13969"/>
        <v>Voss, Bill</v>
      </c>
      <c r="I7127" s="193" t="str">
        <f t="shared" si="13969"/>
        <v>AJ012</v>
      </c>
      <c r="J7127" s="193" t="str">
        <f t="shared" si="13969"/>
        <v>A-JAX GROUP, INC</v>
      </c>
      <c r="K7127" s="193" t="str">
        <f t="shared" si="13969"/>
        <v>all</v>
      </c>
      <c r="L7127" s="193">
        <f t="shared" si="13969"/>
        <v>0</v>
      </c>
      <c r="M7127" s="193">
        <f t="shared" si="13969"/>
        <v>0</v>
      </c>
      <c r="N7127" s="193" t="str">
        <f t="shared" si="13939"/>
        <v>Vacuums</v>
      </c>
      <c r="AA7127" s="193">
        <f t="shared" si="13912"/>
        <v>0</v>
      </c>
      <c r="AB7127" s="193" t="str">
        <f t="shared" ref="AB7127" si="13970">AB$228</f>
        <v>Voss, Bill</v>
      </c>
    </row>
    <row r="7128" spans="1:28" s="188" customFormat="1" ht="17.399999999999999">
      <c r="A7128" s="193" t="str">
        <f t="shared" si="13907"/>
        <v>Vacuums</v>
      </c>
      <c r="B7128" s="193" t="str">
        <f t="shared" si="13908"/>
        <v>AL057Vacuums</v>
      </c>
      <c r="C7128" s="193" t="str">
        <f t="shared" si="13909"/>
        <v>VacuumsVoss, Bill</v>
      </c>
      <c r="D7128" s="193"/>
      <c r="E7128" s="193"/>
      <c r="F7128" s="193" t="str">
        <f t="shared" si="13910"/>
        <v>VacuumsRichardson, Vicki</v>
      </c>
      <c r="G7128" s="193" t="str">
        <f t="shared" ref="G7128:M7128" si="13971">G$229</f>
        <v>Richardson, Vicki</v>
      </c>
      <c r="H7128" s="193" t="str">
        <f t="shared" si="13971"/>
        <v>Voss, Bill</v>
      </c>
      <c r="I7128" s="193" t="str">
        <f t="shared" si="13971"/>
        <v>AL057</v>
      </c>
      <c r="J7128" s="193" t="str">
        <f t="shared" si="13971"/>
        <v>ALMA AUDIO, LLC</v>
      </c>
      <c r="K7128" s="193" t="str">
        <f t="shared" si="13971"/>
        <v>all</v>
      </c>
      <c r="L7128" s="193">
        <f t="shared" si="13971"/>
        <v>0</v>
      </c>
      <c r="M7128" s="193">
        <f t="shared" si="13971"/>
        <v>0</v>
      </c>
      <c r="N7128" s="193" t="str">
        <f t="shared" si="13939"/>
        <v>Vacuums</v>
      </c>
      <c r="AA7128" s="193">
        <f t="shared" si="13912"/>
        <v>0</v>
      </c>
      <c r="AB7128" s="193" t="str">
        <f t="shared" ref="AB7128" si="13972">AB$229</f>
        <v>Voss, Bill</v>
      </c>
    </row>
    <row r="7129" spans="1:28" s="188" customFormat="1" ht="17.399999999999999">
      <c r="A7129" s="193" t="str">
        <f t="shared" si="13907"/>
        <v>Vacuums</v>
      </c>
      <c r="B7129" s="193" t="str">
        <f t="shared" si="13908"/>
        <v>AU110Vacuums</v>
      </c>
      <c r="C7129" s="193" t="str">
        <f t="shared" si="13909"/>
        <v>VacuumsVoss, Bill</v>
      </c>
      <c r="D7129" s="193"/>
      <c r="E7129" s="193"/>
      <c r="F7129" s="193" t="str">
        <f t="shared" si="13910"/>
        <v>VacuumsRichardson, Vicki</v>
      </c>
      <c r="G7129" s="193" t="str">
        <f t="shared" ref="G7129:M7129" si="13973">G$230</f>
        <v>Richardson, Vicki</v>
      </c>
      <c r="H7129" s="193" t="str">
        <f t="shared" si="13973"/>
        <v>Voss, Bill</v>
      </c>
      <c r="I7129" s="193" t="str">
        <f t="shared" si="13973"/>
        <v>AU110</v>
      </c>
      <c r="J7129" s="193" t="str">
        <f t="shared" si="13973"/>
        <v>AUDIO AUTOMATION &amp; THEATER INC</v>
      </c>
      <c r="K7129" s="193" t="str">
        <f t="shared" si="13973"/>
        <v>all</v>
      </c>
      <c r="L7129" s="193">
        <f t="shared" si="13973"/>
        <v>0</v>
      </c>
      <c r="M7129" s="193">
        <f t="shared" si="13973"/>
        <v>0</v>
      </c>
      <c r="N7129" s="193" t="str">
        <f t="shared" si="13939"/>
        <v>Vacuums</v>
      </c>
      <c r="AA7129" s="193">
        <f t="shared" si="13912"/>
        <v>0</v>
      </c>
      <c r="AB7129" s="193" t="str">
        <f t="shared" ref="AB7129" si="13974">AB$230</f>
        <v>Voss, Bill</v>
      </c>
    </row>
    <row r="7130" spans="1:28" s="188" customFormat="1" ht="17.399999999999999">
      <c r="A7130" s="193" t="str">
        <f t="shared" si="13907"/>
        <v>Vacuums</v>
      </c>
      <c r="B7130" s="193" t="str">
        <f t="shared" si="13908"/>
        <v>AU114Vacuums</v>
      </c>
      <c r="C7130" s="193" t="str">
        <f t="shared" si="13909"/>
        <v>VacuumsVoss, Bill</v>
      </c>
      <c r="D7130" s="193"/>
      <c r="E7130" s="193"/>
      <c r="F7130" s="193" t="str">
        <f t="shared" si="13910"/>
        <v>VacuumsRichardson, Vicki</v>
      </c>
      <c r="G7130" s="193" t="str">
        <f t="shared" ref="G7130:M7130" si="13975">G$231</f>
        <v>Richardson, Vicki</v>
      </c>
      <c r="H7130" s="193" t="str">
        <f t="shared" si="13975"/>
        <v>Voss, Bill</v>
      </c>
      <c r="I7130" s="193" t="str">
        <f t="shared" si="13975"/>
        <v>AU114</v>
      </c>
      <c r="J7130" s="193" t="str">
        <f t="shared" si="13975"/>
        <v>AUDIO VISUAL SOLUTIONS GROUP LLC</v>
      </c>
      <c r="K7130" s="193" t="str">
        <f t="shared" si="13975"/>
        <v>all</v>
      </c>
      <c r="L7130" s="193">
        <f t="shared" si="13975"/>
        <v>0</v>
      </c>
      <c r="M7130" s="193">
        <f t="shared" si="13975"/>
        <v>0</v>
      </c>
      <c r="N7130" s="193" t="str">
        <f t="shared" si="13939"/>
        <v>Vacuums</v>
      </c>
      <c r="AA7130" s="193">
        <f t="shared" si="13912"/>
        <v>0</v>
      </c>
      <c r="AB7130" s="193" t="str">
        <f t="shared" ref="AB7130" si="13976">AB$231</f>
        <v>Voss, Bill</v>
      </c>
    </row>
    <row r="7131" spans="1:28" s="188" customFormat="1" ht="17.399999999999999">
      <c r="A7131" s="193" t="str">
        <f t="shared" si="13907"/>
        <v>Vacuums</v>
      </c>
      <c r="B7131" s="193" t="str">
        <f t="shared" si="13908"/>
        <v>AU960Vacuums</v>
      </c>
      <c r="C7131" s="193" t="str">
        <f t="shared" si="13909"/>
        <v>VacuumsVoss, Bill</v>
      </c>
      <c r="D7131" s="193"/>
      <c r="E7131" s="193"/>
      <c r="F7131" s="193" t="str">
        <f t="shared" si="13910"/>
        <v>VacuumsRichardson, Vicki</v>
      </c>
      <c r="G7131" s="193" t="str">
        <f t="shared" ref="G7131:M7131" si="13977">G$232</f>
        <v>Richardson, Vicki</v>
      </c>
      <c r="H7131" s="193" t="str">
        <f t="shared" si="13977"/>
        <v>Voss, Bill</v>
      </c>
      <c r="I7131" s="193" t="str">
        <f t="shared" si="13977"/>
        <v>AU960</v>
      </c>
      <c r="J7131" s="193" t="str">
        <f t="shared" si="13977"/>
        <v>AUDIO VIDEO CALIBRATION CONCEPTS</v>
      </c>
      <c r="K7131" s="193" t="str">
        <f t="shared" si="13977"/>
        <v>all</v>
      </c>
      <c r="L7131" s="193">
        <f t="shared" si="13977"/>
        <v>0</v>
      </c>
      <c r="M7131" s="193">
        <f t="shared" si="13977"/>
        <v>0</v>
      </c>
      <c r="N7131" s="193" t="str">
        <f t="shared" si="13939"/>
        <v>Vacuums</v>
      </c>
      <c r="AA7131" s="193">
        <f t="shared" si="13912"/>
        <v>0</v>
      </c>
      <c r="AB7131" s="193" t="str">
        <f t="shared" ref="AB7131" si="13978">AB$232</f>
        <v>Voss, Bill</v>
      </c>
    </row>
    <row r="7132" spans="1:28" s="188" customFormat="1" ht="17.399999999999999">
      <c r="A7132" s="193" t="str">
        <f t="shared" si="13907"/>
        <v>Vacuums</v>
      </c>
      <c r="B7132" s="193" t="str">
        <f t="shared" si="13908"/>
        <v>AU961Vacuums</v>
      </c>
      <c r="C7132" s="193" t="str">
        <f t="shared" si="13909"/>
        <v>VacuumsVoss, Bill</v>
      </c>
      <c r="D7132" s="193"/>
      <c r="E7132" s="193"/>
      <c r="F7132" s="193" t="str">
        <f t="shared" si="13910"/>
        <v>VacuumsRichardson, Vicki</v>
      </c>
      <c r="G7132" s="193" t="str">
        <f t="shared" ref="G7132:M7132" si="13979">G$233</f>
        <v>Richardson, Vicki</v>
      </c>
      <c r="H7132" s="193" t="str">
        <f t="shared" si="13979"/>
        <v>Voss, Bill</v>
      </c>
      <c r="I7132" s="193" t="str">
        <f t="shared" si="13979"/>
        <v>AU961</v>
      </c>
      <c r="J7132" s="193" t="str">
        <f t="shared" si="13979"/>
        <v>AUDIO CENTER, INC.</v>
      </c>
      <c r="K7132" s="193" t="str">
        <f t="shared" si="13979"/>
        <v>all</v>
      </c>
      <c r="L7132" s="193">
        <f t="shared" si="13979"/>
        <v>0</v>
      </c>
      <c r="M7132" s="193">
        <f t="shared" si="13979"/>
        <v>0</v>
      </c>
      <c r="N7132" s="193" t="str">
        <f t="shared" si="13939"/>
        <v>Vacuums</v>
      </c>
      <c r="AA7132" s="193">
        <f t="shared" si="13912"/>
        <v>0</v>
      </c>
      <c r="AB7132" s="193" t="str">
        <f t="shared" ref="AB7132" si="13980">AB$233</f>
        <v>Voss, Bill</v>
      </c>
    </row>
    <row r="7133" spans="1:28" s="188" customFormat="1" ht="17.399999999999999">
      <c r="A7133" s="193" t="str">
        <f t="shared" si="13907"/>
        <v>Vacuums</v>
      </c>
      <c r="B7133" s="193" t="str">
        <f t="shared" si="13908"/>
        <v>AV677Vacuums</v>
      </c>
      <c r="C7133" s="193" t="str">
        <f t="shared" si="13909"/>
        <v>VacuumsVoss, Bill</v>
      </c>
      <c r="D7133" s="193"/>
      <c r="E7133" s="193"/>
      <c r="F7133" s="193" t="str">
        <f t="shared" si="13910"/>
        <v>VacuumsRichardson, Vicki</v>
      </c>
      <c r="G7133" s="193" t="str">
        <f t="shared" ref="G7133:M7133" si="13981">G$234</f>
        <v>Richardson, Vicki</v>
      </c>
      <c r="H7133" s="193" t="str">
        <f t="shared" si="13981"/>
        <v>Voss, Bill</v>
      </c>
      <c r="I7133" s="193" t="str">
        <f t="shared" si="13981"/>
        <v>AV677</v>
      </c>
      <c r="J7133" s="193" t="str">
        <f t="shared" si="13981"/>
        <v>AVSF, INC</v>
      </c>
      <c r="K7133" s="193" t="str">
        <f t="shared" si="13981"/>
        <v>all</v>
      </c>
      <c r="L7133" s="193">
        <f t="shared" si="13981"/>
        <v>0</v>
      </c>
      <c r="M7133" s="193">
        <f t="shared" si="13981"/>
        <v>0</v>
      </c>
      <c r="N7133" s="193" t="str">
        <f t="shared" si="13939"/>
        <v>Vacuums</v>
      </c>
      <c r="AA7133" s="193">
        <f t="shared" si="13912"/>
        <v>0</v>
      </c>
      <c r="AB7133" s="193" t="str">
        <f t="shared" ref="AB7133" si="13982">AB$234</f>
        <v>Voss, Bill</v>
      </c>
    </row>
    <row r="7134" spans="1:28" s="188" customFormat="1" ht="17.399999999999999">
      <c r="A7134" s="193" t="str">
        <f t="shared" si="13907"/>
        <v>Vacuums</v>
      </c>
      <c r="B7134" s="193" t="str">
        <f t="shared" si="13908"/>
        <v>BL206Vacuums</v>
      </c>
      <c r="C7134" s="193" t="str">
        <f t="shared" si="13909"/>
        <v>VacuumsVoss, Bill</v>
      </c>
      <c r="D7134" s="193"/>
      <c r="E7134" s="193"/>
      <c r="F7134" s="193" t="str">
        <f t="shared" si="13910"/>
        <v>VacuumsRichardson, Vicki</v>
      </c>
      <c r="G7134" s="193" t="str">
        <f t="shared" ref="G7134:M7134" si="13983">G$235</f>
        <v>Richardson, Vicki</v>
      </c>
      <c r="H7134" s="193" t="str">
        <f t="shared" si="13983"/>
        <v>Voss, Bill</v>
      </c>
      <c r="I7134" s="193" t="str">
        <f t="shared" si="13983"/>
        <v>BL206</v>
      </c>
      <c r="J7134" s="193" t="str">
        <f t="shared" si="13983"/>
        <v>BLINK HIGH END</v>
      </c>
      <c r="K7134" s="193" t="str">
        <f t="shared" si="13983"/>
        <v>all</v>
      </c>
      <c r="L7134" s="193">
        <f t="shared" si="13983"/>
        <v>0</v>
      </c>
      <c r="M7134" s="193">
        <f t="shared" si="13983"/>
        <v>0</v>
      </c>
      <c r="N7134" s="193" t="str">
        <f t="shared" si="13939"/>
        <v>Vacuums</v>
      </c>
      <c r="AA7134" s="193">
        <f t="shared" si="13912"/>
        <v>0</v>
      </c>
      <c r="AB7134" s="193" t="str">
        <f t="shared" ref="AB7134" si="13984">AB$235</f>
        <v>Voss, Bill</v>
      </c>
    </row>
    <row r="7135" spans="1:28" s="188" customFormat="1" ht="17.399999999999999">
      <c r="A7135" s="193" t="str">
        <f t="shared" si="13907"/>
        <v>Vacuums</v>
      </c>
      <c r="B7135" s="193" t="str">
        <f t="shared" si="13908"/>
        <v>CE043Vacuums</v>
      </c>
      <c r="C7135" s="193" t="str">
        <f t="shared" si="13909"/>
        <v>VacuumsVoss, Bill</v>
      </c>
      <c r="D7135" s="193"/>
      <c r="E7135" s="193"/>
      <c r="F7135" s="193" t="str">
        <f t="shared" si="13910"/>
        <v>VacuumsRichardson, Vicki</v>
      </c>
      <c r="G7135" s="193" t="str">
        <f t="shared" ref="G7135:M7135" si="13985">G$236</f>
        <v>Richardson, Vicki</v>
      </c>
      <c r="H7135" s="193" t="str">
        <f t="shared" si="13985"/>
        <v>Voss, Bill</v>
      </c>
      <c r="I7135" s="193" t="str">
        <f t="shared" si="13985"/>
        <v>CE043</v>
      </c>
      <c r="J7135" s="193" t="str">
        <f t="shared" si="13985"/>
        <v>CENTRAL HOME SYSTEMS</v>
      </c>
      <c r="K7135" s="193" t="str">
        <f t="shared" si="13985"/>
        <v>all</v>
      </c>
      <c r="L7135" s="193">
        <f t="shared" si="13985"/>
        <v>0</v>
      </c>
      <c r="M7135" s="193">
        <f t="shared" si="13985"/>
        <v>0</v>
      </c>
      <c r="N7135" s="193" t="str">
        <f t="shared" si="13939"/>
        <v>Vacuums</v>
      </c>
      <c r="AA7135" s="193">
        <f t="shared" si="13912"/>
        <v>0</v>
      </c>
      <c r="AB7135" s="193" t="str">
        <f t="shared" ref="AB7135" si="13986">AB$236</f>
        <v>Voss, Bill</v>
      </c>
    </row>
    <row r="7136" spans="1:28" s="188" customFormat="1" ht="17.399999999999999">
      <c r="A7136" s="193" t="str">
        <f t="shared" si="13907"/>
        <v>Vacuums</v>
      </c>
      <c r="B7136" s="193" t="str">
        <f t="shared" si="13908"/>
        <v>CR853Vacuums</v>
      </c>
      <c r="C7136" s="193" t="str">
        <f t="shared" si="13909"/>
        <v>VacuumsVoss, Bill</v>
      </c>
      <c r="D7136" s="193"/>
      <c r="E7136" s="193"/>
      <c r="F7136" s="193" t="str">
        <f t="shared" si="13910"/>
        <v>VacuumsRichardson, Vicki</v>
      </c>
      <c r="G7136" s="193" t="str">
        <f t="shared" ref="G7136:M7136" si="13987">G$237</f>
        <v>Richardson, Vicki</v>
      </c>
      <c r="H7136" s="193" t="str">
        <f t="shared" si="13987"/>
        <v>Voss, Bill</v>
      </c>
      <c r="I7136" s="193" t="str">
        <f t="shared" si="13987"/>
        <v>CR853</v>
      </c>
      <c r="J7136" s="193" t="str">
        <f t="shared" si="13987"/>
        <v>CRESCENDO LLC</v>
      </c>
      <c r="K7136" s="193" t="str">
        <f t="shared" si="13987"/>
        <v>all</v>
      </c>
      <c r="L7136" s="193">
        <f t="shared" si="13987"/>
        <v>0</v>
      </c>
      <c r="M7136" s="193">
        <f t="shared" si="13987"/>
        <v>0</v>
      </c>
      <c r="N7136" s="193" t="str">
        <f t="shared" si="13939"/>
        <v>Vacuums</v>
      </c>
      <c r="AA7136" s="193">
        <f t="shared" si="13912"/>
        <v>0</v>
      </c>
      <c r="AB7136" s="193" t="str">
        <f t="shared" ref="AB7136" si="13988">AB$237</f>
        <v>Voss, Bill</v>
      </c>
    </row>
    <row r="7137" spans="1:28" s="188" customFormat="1" ht="17.399999999999999">
      <c r="A7137" s="193" t="str">
        <f t="shared" si="13907"/>
        <v>Vacuums</v>
      </c>
      <c r="B7137" s="193" t="str">
        <f t="shared" si="13908"/>
        <v>EN172Vacuums</v>
      </c>
      <c r="C7137" s="193" t="str">
        <f t="shared" si="13909"/>
        <v>VacuumsVoss, Bill</v>
      </c>
      <c r="D7137" s="193"/>
      <c r="E7137" s="193"/>
      <c r="F7137" s="193" t="str">
        <f t="shared" si="13910"/>
        <v>VacuumsRichardson, Vicki</v>
      </c>
      <c r="G7137" s="193" t="str">
        <f t="shared" ref="G7137:M7137" si="13989">G$238</f>
        <v>Richardson, Vicki</v>
      </c>
      <c r="H7137" s="193" t="str">
        <f t="shared" si="13989"/>
        <v>Voss, Bill</v>
      </c>
      <c r="I7137" s="193" t="str">
        <f t="shared" si="13989"/>
        <v>EN172</v>
      </c>
      <c r="J7137" s="193" t="str">
        <f t="shared" si="13989"/>
        <v>ENCORE HES, INC</v>
      </c>
      <c r="K7137" s="193" t="str">
        <f t="shared" si="13989"/>
        <v>all</v>
      </c>
      <c r="L7137" s="193">
        <f t="shared" si="13989"/>
        <v>0</v>
      </c>
      <c r="M7137" s="193">
        <f t="shared" si="13989"/>
        <v>0</v>
      </c>
      <c r="N7137" s="193" t="str">
        <f t="shared" si="13939"/>
        <v>Vacuums</v>
      </c>
      <c r="AA7137" s="193">
        <f t="shared" si="13912"/>
        <v>0</v>
      </c>
      <c r="AB7137" s="193" t="str">
        <f t="shared" ref="AB7137" si="13990">AB$238</f>
        <v>Voss, Bill</v>
      </c>
    </row>
    <row r="7138" spans="1:28" s="188" customFormat="1" ht="17.399999999999999">
      <c r="A7138" s="193" t="str">
        <f t="shared" si="13907"/>
        <v>Vacuums</v>
      </c>
      <c r="B7138" s="193" t="str">
        <f t="shared" si="13908"/>
        <v>FA575Vacuums</v>
      </c>
      <c r="C7138" s="193" t="str">
        <f t="shared" si="13909"/>
        <v>VacuumsVoss, Bill</v>
      </c>
      <c r="D7138" s="193"/>
      <c r="E7138" s="193"/>
      <c r="F7138" s="193" t="str">
        <f t="shared" si="13910"/>
        <v>VacuumsRichardson, Vicki</v>
      </c>
      <c r="G7138" s="193" t="str">
        <f t="shared" ref="G7138:M7138" si="13991">G$239</f>
        <v>Richardson, Vicki</v>
      </c>
      <c r="H7138" s="193" t="str">
        <f t="shared" si="13991"/>
        <v>Voss, Bill</v>
      </c>
      <c r="I7138" s="193" t="str">
        <f t="shared" si="13991"/>
        <v>FA575</v>
      </c>
      <c r="J7138" s="193" t="str">
        <f t="shared" si="13991"/>
        <v>FIDELIS AV LLC</v>
      </c>
      <c r="K7138" s="193" t="str">
        <f t="shared" si="13991"/>
        <v>all</v>
      </c>
      <c r="L7138" s="193">
        <f t="shared" si="13991"/>
        <v>0</v>
      </c>
      <c r="M7138" s="193">
        <f t="shared" si="13991"/>
        <v>0</v>
      </c>
      <c r="N7138" s="193" t="str">
        <f t="shared" si="13939"/>
        <v>Vacuums</v>
      </c>
      <c r="AA7138" s="193">
        <f t="shared" si="13912"/>
        <v>0</v>
      </c>
      <c r="AB7138" s="193" t="str">
        <f t="shared" ref="AB7138" si="13992">AB$239</f>
        <v>Voss, Bill</v>
      </c>
    </row>
    <row r="7139" spans="1:28" s="188" customFormat="1" ht="17.399999999999999">
      <c r="A7139" s="193" t="str">
        <f t="shared" si="13907"/>
        <v>Vacuums</v>
      </c>
      <c r="B7139" s="193" t="str">
        <f t="shared" si="13908"/>
        <v>GA551Vacuums</v>
      </c>
      <c r="C7139" s="193" t="str">
        <f t="shared" si="13909"/>
        <v>VacuumsVoss, Bill</v>
      </c>
      <c r="D7139" s="193"/>
      <c r="E7139" s="193"/>
      <c r="F7139" s="193" t="str">
        <f t="shared" si="13910"/>
        <v>VacuumsRichardson, Vicki</v>
      </c>
      <c r="G7139" s="193" t="str">
        <f t="shared" ref="G7139:M7139" si="13993">G$240</f>
        <v>Richardson, Vicki</v>
      </c>
      <c r="H7139" s="193" t="str">
        <f t="shared" si="13993"/>
        <v>Voss, Bill</v>
      </c>
      <c r="I7139" s="193" t="str">
        <f t="shared" si="13993"/>
        <v>GA551</v>
      </c>
      <c r="J7139" s="193" t="str">
        <f t="shared" si="13993"/>
        <v>GALEN CAROL AUDIO</v>
      </c>
      <c r="K7139" s="193" t="str">
        <f t="shared" si="13993"/>
        <v>all</v>
      </c>
      <c r="L7139" s="193">
        <f t="shared" si="13993"/>
        <v>0</v>
      </c>
      <c r="M7139" s="193">
        <f t="shared" si="13993"/>
        <v>0</v>
      </c>
      <c r="N7139" s="193" t="str">
        <f t="shared" si="13939"/>
        <v>Vacuums</v>
      </c>
      <c r="AA7139" s="193">
        <f t="shared" si="13912"/>
        <v>0</v>
      </c>
      <c r="AB7139" s="193" t="str">
        <f t="shared" ref="AB7139" si="13994">AB$240</f>
        <v>Voss, Bill</v>
      </c>
    </row>
    <row r="7140" spans="1:28" s="188" customFormat="1" ht="17.399999999999999">
      <c r="A7140" s="193" t="str">
        <f t="shared" si="13907"/>
        <v>Vacuums</v>
      </c>
      <c r="B7140" s="193" t="str">
        <f t="shared" si="13908"/>
        <v>GL323Vacuums</v>
      </c>
      <c r="C7140" s="193" t="str">
        <f t="shared" si="13909"/>
        <v>VacuumsVoss, Bill</v>
      </c>
      <c r="D7140" s="193"/>
      <c r="E7140" s="193"/>
      <c r="F7140" s="193" t="str">
        <f t="shared" si="13910"/>
        <v>VacuumsRichardson, Vicki</v>
      </c>
      <c r="G7140" s="193" t="str">
        <f t="shared" ref="G7140:M7140" si="13995">G$241</f>
        <v>Richardson, Vicki</v>
      </c>
      <c r="H7140" s="193" t="str">
        <f t="shared" si="13995"/>
        <v>Voss, Bill</v>
      </c>
      <c r="I7140" s="193" t="str">
        <f t="shared" si="13995"/>
        <v>GL323</v>
      </c>
      <c r="J7140" s="193" t="str">
        <f t="shared" si="13995"/>
        <v>GLENN POORS AUDIO VIDEO</v>
      </c>
      <c r="K7140" s="193" t="str">
        <f t="shared" si="13995"/>
        <v>all</v>
      </c>
      <c r="L7140" s="193">
        <f t="shared" si="13995"/>
        <v>0</v>
      </c>
      <c r="M7140" s="193">
        <f t="shared" si="13995"/>
        <v>0</v>
      </c>
      <c r="N7140" s="193" t="str">
        <f t="shared" si="13939"/>
        <v>Vacuums</v>
      </c>
      <c r="AA7140" s="193">
        <f t="shared" si="13912"/>
        <v>0</v>
      </c>
      <c r="AB7140" s="193" t="str">
        <f t="shared" ref="AB7140" si="13996">AB$241</f>
        <v>Voss, Bill</v>
      </c>
    </row>
    <row r="7141" spans="1:28" s="188" customFormat="1" ht="17.399999999999999">
      <c r="A7141" s="193" t="str">
        <f t="shared" si="13907"/>
        <v>Vacuums</v>
      </c>
      <c r="B7141" s="193" t="str">
        <f t="shared" si="13908"/>
        <v>GU075Vacuums</v>
      </c>
      <c r="C7141" s="193" t="str">
        <f t="shared" si="13909"/>
        <v>VacuumsVoss, Bill</v>
      </c>
      <c r="D7141" s="193"/>
      <c r="E7141" s="193"/>
      <c r="F7141" s="193" t="str">
        <f t="shared" si="13910"/>
        <v>VacuumsRichardson, Vicki</v>
      </c>
      <c r="G7141" s="193" t="str">
        <f t="shared" ref="G7141:M7141" si="13997">G$242</f>
        <v>Richardson, Vicki</v>
      </c>
      <c r="H7141" s="193" t="str">
        <f t="shared" si="13997"/>
        <v>Voss, Bill</v>
      </c>
      <c r="I7141" s="193" t="str">
        <f t="shared" si="13997"/>
        <v>GU075</v>
      </c>
      <c r="J7141" s="193" t="str">
        <f t="shared" si="13997"/>
        <v>GUITAR CENTER INC</v>
      </c>
      <c r="K7141" s="193" t="str">
        <f t="shared" si="13997"/>
        <v>all</v>
      </c>
      <c r="L7141" s="193">
        <f t="shared" si="13997"/>
        <v>0</v>
      </c>
      <c r="M7141" s="193">
        <f t="shared" si="13997"/>
        <v>0</v>
      </c>
      <c r="N7141" s="193" t="str">
        <f t="shared" si="13939"/>
        <v>Vacuums</v>
      </c>
      <c r="AA7141" s="193">
        <f t="shared" si="13912"/>
        <v>0</v>
      </c>
      <c r="AB7141" s="193" t="str">
        <f t="shared" ref="AB7141" si="13998">AB$242</f>
        <v>Voss, Bill</v>
      </c>
    </row>
    <row r="7142" spans="1:28" s="188" customFormat="1" ht="17.399999999999999">
      <c r="A7142" s="193" t="str">
        <f t="shared" si="13907"/>
        <v>Vacuums</v>
      </c>
      <c r="B7142" s="193" t="str">
        <f t="shared" si="13908"/>
        <v>HA431Vacuums</v>
      </c>
      <c r="C7142" s="193" t="str">
        <f t="shared" si="13909"/>
        <v>VacuumsVoss, Bill</v>
      </c>
      <c r="D7142" s="193"/>
      <c r="E7142" s="193"/>
      <c r="F7142" s="193" t="str">
        <f t="shared" si="13910"/>
        <v>VacuumsRichardson, Vicki</v>
      </c>
      <c r="G7142" s="193" t="str">
        <f t="shared" ref="G7142:M7142" si="13999">G$243</f>
        <v>Richardson, Vicki</v>
      </c>
      <c r="H7142" s="193" t="str">
        <f t="shared" si="13999"/>
        <v>Voss, Bill</v>
      </c>
      <c r="I7142" s="193" t="str">
        <f t="shared" si="13999"/>
        <v>HA431</v>
      </c>
      <c r="J7142" s="193" t="str">
        <f t="shared" si="13999"/>
        <v>HARWILL RESOURCES DEVELOPMENTS CORP.</v>
      </c>
      <c r="K7142" s="193" t="str">
        <f t="shared" si="13999"/>
        <v>all</v>
      </c>
      <c r="L7142" s="193">
        <f t="shared" si="13999"/>
        <v>0</v>
      </c>
      <c r="M7142" s="193">
        <f t="shared" si="13999"/>
        <v>0</v>
      </c>
      <c r="N7142" s="193" t="str">
        <f t="shared" si="13939"/>
        <v>Vacuums</v>
      </c>
      <c r="AA7142" s="193">
        <f t="shared" si="13912"/>
        <v>0</v>
      </c>
      <c r="AB7142" s="193" t="str">
        <f t="shared" ref="AB7142" si="14000">AB$243</f>
        <v>Voss, Bill</v>
      </c>
    </row>
    <row r="7143" spans="1:28" s="188" customFormat="1" ht="17.399999999999999">
      <c r="A7143" s="193" t="str">
        <f t="shared" si="13907"/>
        <v>Vacuums</v>
      </c>
      <c r="B7143" s="193" t="str">
        <f t="shared" si="13908"/>
        <v>HD010Vacuums</v>
      </c>
      <c r="C7143" s="193" t="str">
        <f t="shared" si="13909"/>
        <v>VacuumsVoss, Bill</v>
      </c>
      <c r="D7143" s="193"/>
      <c r="E7143" s="193"/>
      <c r="F7143" s="193" t="str">
        <f t="shared" si="13910"/>
        <v>VacuumsRichardson, Vicki</v>
      </c>
      <c r="G7143" s="193" t="str">
        <f t="shared" ref="G7143:M7143" si="14001">G$244</f>
        <v>Richardson, Vicki</v>
      </c>
      <c r="H7143" s="193" t="str">
        <f t="shared" si="14001"/>
        <v>Voss, Bill</v>
      </c>
      <c r="I7143" s="193" t="str">
        <f t="shared" si="14001"/>
        <v>HD010</v>
      </c>
      <c r="J7143" s="193" t="str">
        <f t="shared" si="14001"/>
        <v>HD SYSTEMZ, INC</v>
      </c>
      <c r="K7143" s="193" t="str">
        <f t="shared" si="14001"/>
        <v>all</v>
      </c>
      <c r="L7143" s="193">
        <f t="shared" si="14001"/>
        <v>0</v>
      </c>
      <c r="M7143" s="193">
        <f t="shared" si="14001"/>
        <v>0</v>
      </c>
      <c r="N7143" s="193" t="str">
        <f t="shared" si="13939"/>
        <v>Vacuums</v>
      </c>
      <c r="AA7143" s="193">
        <f t="shared" si="13912"/>
        <v>0</v>
      </c>
      <c r="AB7143" s="193" t="str">
        <f t="shared" ref="AB7143" si="14002">AB$244</f>
        <v>Voss, Bill</v>
      </c>
    </row>
    <row r="7144" spans="1:28" s="188" customFormat="1" ht="17.399999999999999">
      <c r="A7144" s="193" t="str">
        <f t="shared" si="13907"/>
        <v>Vacuums</v>
      </c>
      <c r="B7144" s="193" t="str">
        <f t="shared" si="13908"/>
        <v>HI126Vacuums</v>
      </c>
      <c r="C7144" s="193" t="str">
        <f t="shared" si="13909"/>
        <v>VacuumsVoss, Bill</v>
      </c>
      <c r="D7144" s="193"/>
      <c r="E7144" s="193"/>
      <c r="F7144" s="193" t="str">
        <f t="shared" si="13910"/>
        <v>VacuumsRichardson, Vicki</v>
      </c>
      <c r="G7144" s="193" t="str">
        <f t="shared" ref="G7144:M7144" si="14003">G$245</f>
        <v>Richardson, Vicki</v>
      </c>
      <c r="H7144" s="193" t="str">
        <f t="shared" si="14003"/>
        <v>Voss, Bill</v>
      </c>
      <c r="I7144" s="193" t="str">
        <f t="shared" si="14003"/>
        <v>HI126</v>
      </c>
      <c r="J7144" s="193" t="str">
        <f t="shared" si="14003"/>
        <v>HI-FI HEAVEN, INC</v>
      </c>
      <c r="K7144" s="193" t="str">
        <f t="shared" si="14003"/>
        <v>all</v>
      </c>
      <c r="L7144" s="193">
        <f t="shared" si="14003"/>
        <v>0</v>
      </c>
      <c r="M7144" s="193">
        <f t="shared" si="14003"/>
        <v>0</v>
      </c>
      <c r="N7144" s="193" t="str">
        <f t="shared" si="13939"/>
        <v>Vacuums</v>
      </c>
      <c r="AA7144" s="193">
        <f t="shared" si="13912"/>
        <v>0</v>
      </c>
      <c r="AB7144" s="193" t="str">
        <f t="shared" ref="AB7144" si="14004">AB$245</f>
        <v>Voss, Bill</v>
      </c>
    </row>
    <row r="7145" spans="1:28" s="188" customFormat="1" ht="17.399999999999999">
      <c r="A7145" s="193" t="str">
        <f t="shared" si="13907"/>
        <v>Vacuums</v>
      </c>
      <c r="B7145" s="193" t="str">
        <f t="shared" si="13908"/>
        <v>HI406Vacuums</v>
      </c>
      <c r="C7145" s="193" t="str">
        <f t="shared" si="13909"/>
        <v>VacuumsVoss, Bill</v>
      </c>
      <c r="D7145" s="193"/>
      <c r="E7145" s="193"/>
      <c r="F7145" s="193" t="str">
        <f t="shared" si="13910"/>
        <v>VacuumsRichardson, Vicki</v>
      </c>
      <c r="G7145" s="193" t="str">
        <f t="shared" ref="G7145:M7145" si="14005">G$246</f>
        <v>Richardson, Vicki</v>
      </c>
      <c r="H7145" s="193" t="str">
        <f t="shared" si="14005"/>
        <v>Voss, Bill</v>
      </c>
      <c r="I7145" s="193" t="str">
        <f t="shared" si="14005"/>
        <v>HI406</v>
      </c>
      <c r="J7145" s="193" t="str">
        <f t="shared" si="14005"/>
        <v>HI-END THEATER &amp; AUDIO</v>
      </c>
      <c r="K7145" s="193" t="str">
        <f t="shared" si="14005"/>
        <v>all</v>
      </c>
      <c r="L7145" s="193">
        <f t="shared" si="14005"/>
        <v>0</v>
      </c>
      <c r="M7145" s="193">
        <f t="shared" si="14005"/>
        <v>0</v>
      </c>
      <c r="N7145" s="193" t="str">
        <f t="shared" si="13939"/>
        <v>Vacuums</v>
      </c>
      <c r="AA7145" s="193">
        <f t="shared" si="13912"/>
        <v>0</v>
      </c>
      <c r="AB7145" s="193" t="str">
        <f t="shared" ref="AB7145" si="14006">AB$246</f>
        <v>Voss, Bill</v>
      </c>
    </row>
    <row r="7146" spans="1:28" s="188" customFormat="1" ht="17.399999999999999">
      <c r="A7146" s="193" t="str">
        <f t="shared" si="13907"/>
        <v>Vacuums</v>
      </c>
      <c r="B7146" s="193" t="str">
        <f t="shared" si="13908"/>
        <v>HI598Vacuums</v>
      </c>
      <c r="C7146" s="193" t="str">
        <f t="shared" si="13909"/>
        <v>VacuumsVoss, Bill</v>
      </c>
      <c r="D7146" s="193"/>
      <c r="E7146" s="193"/>
      <c r="F7146" s="193" t="str">
        <f t="shared" si="13910"/>
        <v>VacuumsRichardson, Vicki</v>
      </c>
      <c r="G7146" s="193" t="str">
        <f t="shared" ref="G7146:M7146" si="14007">G$247</f>
        <v>Richardson, Vicki</v>
      </c>
      <c r="H7146" s="193" t="str">
        <f t="shared" si="14007"/>
        <v>Voss, Bill</v>
      </c>
      <c r="I7146" s="193" t="str">
        <f t="shared" si="14007"/>
        <v>HI598</v>
      </c>
      <c r="J7146" s="193" t="str">
        <f t="shared" si="14007"/>
        <v>HI-FI SALES CO.</v>
      </c>
      <c r="K7146" s="193" t="str">
        <f t="shared" si="14007"/>
        <v>all</v>
      </c>
      <c r="L7146" s="193">
        <f t="shared" si="14007"/>
        <v>0</v>
      </c>
      <c r="M7146" s="193">
        <f t="shared" si="14007"/>
        <v>0</v>
      </c>
      <c r="N7146" s="193" t="str">
        <f t="shared" si="13939"/>
        <v>Vacuums</v>
      </c>
      <c r="AA7146" s="193">
        <f t="shared" si="13912"/>
        <v>0</v>
      </c>
      <c r="AB7146" s="193" t="str">
        <f t="shared" ref="AB7146" si="14008">AB$247</f>
        <v>Voss, Bill</v>
      </c>
    </row>
    <row r="7147" spans="1:28" s="188" customFormat="1" ht="17.399999999999999">
      <c r="A7147" s="193" t="str">
        <f t="shared" si="13907"/>
        <v>Vacuums</v>
      </c>
      <c r="B7147" s="193" t="str">
        <f t="shared" si="13908"/>
        <v>HO005Vacuums</v>
      </c>
      <c r="C7147" s="193" t="str">
        <f t="shared" si="13909"/>
        <v>VacuumsVoss, Bill</v>
      </c>
      <c r="D7147" s="193"/>
      <c r="E7147" s="193"/>
      <c r="F7147" s="193" t="str">
        <f t="shared" si="13910"/>
        <v>VacuumsRichardson, Vicki</v>
      </c>
      <c r="G7147" s="193" t="str">
        <f t="shared" ref="G7147:M7147" si="14009">G$248</f>
        <v>Richardson, Vicki</v>
      </c>
      <c r="H7147" s="193" t="str">
        <f t="shared" si="14009"/>
        <v>Voss, Bill</v>
      </c>
      <c r="I7147" s="193" t="str">
        <f t="shared" si="14009"/>
        <v>HO005</v>
      </c>
      <c r="J7147" s="193" t="str">
        <f t="shared" si="14009"/>
        <v>HOME APPLIANCE MART</v>
      </c>
      <c r="K7147" s="193" t="str">
        <f t="shared" si="14009"/>
        <v>all</v>
      </c>
      <c r="L7147" s="193">
        <f t="shared" si="14009"/>
        <v>0</v>
      </c>
      <c r="M7147" s="193">
        <f t="shared" si="14009"/>
        <v>0</v>
      </c>
      <c r="N7147" s="193" t="str">
        <f t="shared" si="13939"/>
        <v>Vacuums</v>
      </c>
      <c r="AA7147" s="193">
        <f t="shared" si="13912"/>
        <v>0</v>
      </c>
      <c r="AB7147" s="193" t="str">
        <f t="shared" ref="AB7147" si="14010">AB$248</f>
        <v>Voss, Bill</v>
      </c>
    </row>
    <row r="7148" spans="1:28" s="188" customFormat="1" ht="17.399999999999999">
      <c r="A7148" s="193" t="str">
        <f t="shared" si="13907"/>
        <v>Vacuums</v>
      </c>
      <c r="B7148" s="193" t="str">
        <f t="shared" si="13908"/>
        <v>IN048Vacuums</v>
      </c>
      <c r="C7148" s="193" t="str">
        <f t="shared" si="13909"/>
        <v>VacuumsVoss, Bill</v>
      </c>
      <c r="D7148" s="193"/>
      <c r="E7148" s="193"/>
      <c r="F7148" s="193" t="str">
        <f t="shared" si="13910"/>
        <v>VacuumsRichardson, Vicki</v>
      </c>
      <c r="G7148" s="193" t="str">
        <f t="shared" ref="G7148:M7148" si="14011">G$249</f>
        <v>Richardson, Vicki</v>
      </c>
      <c r="H7148" s="193" t="str">
        <f t="shared" si="14011"/>
        <v>Voss, Bill</v>
      </c>
      <c r="I7148" s="193" t="str">
        <f t="shared" si="14011"/>
        <v>IN048</v>
      </c>
      <c r="J7148" s="193" t="str">
        <f t="shared" si="14011"/>
        <v>INTERSECKT CORPORATION</v>
      </c>
      <c r="K7148" s="193" t="str">
        <f t="shared" si="14011"/>
        <v>all</v>
      </c>
      <c r="L7148" s="193">
        <f t="shared" si="14011"/>
        <v>0</v>
      </c>
      <c r="M7148" s="193">
        <f t="shared" si="14011"/>
        <v>0</v>
      </c>
      <c r="N7148" s="193" t="str">
        <f t="shared" si="13939"/>
        <v>Vacuums</v>
      </c>
      <c r="AA7148" s="193">
        <f t="shared" si="13912"/>
        <v>0</v>
      </c>
      <c r="AB7148" s="193" t="str">
        <f t="shared" ref="AB7148" si="14012">AB$249</f>
        <v>Voss, Bill</v>
      </c>
    </row>
    <row r="7149" spans="1:28" s="188" customFormat="1" ht="17.399999999999999">
      <c r="A7149" s="193" t="str">
        <f t="shared" si="13907"/>
        <v>Vacuums</v>
      </c>
      <c r="B7149" s="193" t="str">
        <f t="shared" si="13908"/>
        <v>MU491Vacuums</v>
      </c>
      <c r="C7149" s="193" t="str">
        <f t="shared" si="13909"/>
        <v>VacuumsVoss, Bill</v>
      </c>
      <c r="D7149" s="193"/>
      <c r="E7149" s="193"/>
      <c r="F7149" s="193" t="str">
        <f t="shared" si="13910"/>
        <v>VacuumsRichardson, Vicki</v>
      </c>
      <c r="G7149" s="193" t="str">
        <f t="shared" ref="G7149:M7149" si="14013">G$250</f>
        <v>Richardson, Vicki</v>
      </c>
      <c r="H7149" s="193" t="str">
        <f t="shared" si="14013"/>
        <v>Voss, Bill</v>
      </c>
      <c r="I7149" s="193" t="str">
        <f t="shared" si="14013"/>
        <v>MU491</v>
      </c>
      <c r="J7149" s="193" t="str">
        <f t="shared" si="14013"/>
        <v>MUSEUM OF MODERN ART</v>
      </c>
      <c r="K7149" s="193" t="str">
        <f t="shared" si="14013"/>
        <v>all</v>
      </c>
      <c r="L7149" s="193">
        <f t="shared" si="14013"/>
        <v>0</v>
      </c>
      <c r="M7149" s="193">
        <f t="shared" si="14013"/>
        <v>0</v>
      </c>
      <c r="N7149" s="193" t="str">
        <f t="shared" si="13939"/>
        <v>Vacuums</v>
      </c>
      <c r="AA7149" s="193">
        <f t="shared" si="13912"/>
        <v>0</v>
      </c>
      <c r="AB7149" s="193" t="str">
        <f t="shared" ref="AB7149" si="14014">AB$250</f>
        <v>Voss, Bill</v>
      </c>
    </row>
    <row r="7150" spans="1:28" s="188" customFormat="1" ht="17.399999999999999">
      <c r="A7150" s="193" t="str">
        <f t="shared" si="13907"/>
        <v>Vacuums</v>
      </c>
      <c r="B7150" s="193" t="str">
        <f t="shared" si="13908"/>
        <v>NO471Vacuums</v>
      </c>
      <c r="C7150" s="193" t="str">
        <f t="shared" si="13909"/>
        <v>VacuumsVoss, Bill</v>
      </c>
      <c r="D7150" s="193"/>
      <c r="E7150" s="193"/>
      <c r="F7150" s="193" t="str">
        <f t="shared" si="13910"/>
        <v>VacuumsRichardson, Vicki</v>
      </c>
      <c r="G7150" s="193" t="str">
        <f t="shared" ref="G7150:M7150" si="14015">G$251</f>
        <v>Richardson, Vicki</v>
      </c>
      <c r="H7150" s="193" t="str">
        <f t="shared" si="14015"/>
        <v>Voss, Bill</v>
      </c>
      <c r="I7150" s="193" t="str">
        <f t="shared" si="14015"/>
        <v>NO471</v>
      </c>
      <c r="J7150" s="193" t="str">
        <f t="shared" si="14015"/>
        <v>NORTHCOAST AUDIO</v>
      </c>
      <c r="K7150" s="193" t="str">
        <f t="shared" si="14015"/>
        <v>all</v>
      </c>
      <c r="L7150" s="193">
        <f t="shared" si="14015"/>
        <v>0</v>
      </c>
      <c r="M7150" s="193">
        <f t="shared" si="14015"/>
        <v>0</v>
      </c>
      <c r="N7150" s="193" t="str">
        <f t="shared" si="13939"/>
        <v>Vacuums</v>
      </c>
      <c r="AA7150" s="193">
        <f t="shared" si="13912"/>
        <v>0</v>
      </c>
      <c r="AB7150" s="193" t="str">
        <f t="shared" ref="AB7150" si="14016">AB$251</f>
        <v>Voss, Bill</v>
      </c>
    </row>
    <row r="7151" spans="1:28" s="188" customFormat="1" ht="17.399999999999999">
      <c r="A7151" s="193" t="str">
        <f t="shared" si="13907"/>
        <v>Vacuums</v>
      </c>
      <c r="B7151" s="193" t="str">
        <f t="shared" si="13908"/>
        <v>SP581Vacuums</v>
      </c>
      <c r="C7151" s="193" t="str">
        <f t="shared" si="13909"/>
        <v>VacuumsVoss, Bill</v>
      </c>
      <c r="D7151" s="193"/>
      <c r="E7151" s="193"/>
      <c r="F7151" s="193" t="str">
        <f t="shared" si="13910"/>
        <v>VacuumsRichardson, Vicki</v>
      </c>
      <c r="G7151" s="193" t="str">
        <f t="shared" ref="G7151:M7151" si="14017">G$252</f>
        <v>Richardson, Vicki</v>
      </c>
      <c r="H7151" s="193" t="str">
        <f t="shared" si="14017"/>
        <v>Voss, Bill</v>
      </c>
      <c r="I7151" s="193" t="str">
        <f t="shared" si="14017"/>
        <v>SP581</v>
      </c>
      <c r="J7151" s="193" t="str">
        <f t="shared" si="14017"/>
        <v>SPEAKER SHOP INC.</v>
      </c>
      <c r="K7151" s="193" t="str">
        <f t="shared" si="14017"/>
        <v>all</v>
      </c>
      <c r="L7151" s="193">
        <f t="shared" si="14017"/>
        <v>0</v>
      </c>
      <c r="M7151" s="193">
        <f t="shared" si="14017"/>
        <v>0</v>
      </c>
      <c r="N7151" s="193" t="str">
        <f t="shared" si="13939"/>
        <v>Vacuums</v>
      </c>
      <c r="AA7151" s="193">
        <f t="shared" si="13912"/>
        <v>0</v>
      </c>
      <c r="AB7151" s="193" t="str">
        <f t="shared" ref="AB7151" si="14018">AB$252</f>
        <v>Voss, Bill</v>
      </c>
    </row>
    <row r="7152" spans="1:28" s="188" customFormat="1" ht="17.399999999999999">
      <c r="A7152" s="193" t="str">
        <f t="shared" si="13907"/>
        <v>Vacuums</v>
      </c>
      <c r="B7152" s="193" t="str">
        <f t="shared" si="13908"/>
        <v>SU132Vacuums</v>
      </c>
      <c r="C7152" s="193" t="str">
        <f t="shared" si="13909"/>
        <v>VacuumsVoss, Bill</v>
      </c>
      <c r="D7152" s="193"/>
      <c r="E7152" s="193"/>
      <c r="F7152" s="193" t="str">
        <f t="shared" si="13910"/>
        <v>VacuumsRichardson, Vicki</v>
      </c>
      <c r="G7152" s="193" t="str">
        <f t="shared" ref="G7152:M7152" si="14019">G$253</f>
        <v>Richardson, Vicki</v>
      </c>
      <c r="H7152" s="193" t="str">
        <f t="shared" si="14019"/>
        <v>Voss, Bill</v>
      </c>
      <c r="I7152" s="193" t="str">
        <f t="shared" si="14019"/>
        <v>SU132</v>
      </c>
      <c r="J7152" s="193" t="str">
        <f t="shared" si="14019"/>
        <v>SUNNY COMPONENTS</v>
      </c>
      <c r="K7152" s="193" t="str">
        <f t="shared" si="14019"/>
        <v>all</v>
      </c>
      <c r="L7152" s="193">
        <f t="shared" si="14019"/>
        <v>0</v>
      </c>
      <c r="M7152" s="193">
        <f t="shared" si="14019"/>
        <v>0</v>
      </c>
      <c r="N7152" s="193" t="str">
        <f t="shared" si="13939"/>
        <v>Vacuums</v>
      </c>
      <c r="AA7152" s="193">
        <f t="shared" si="13912"/>
        <v>0</v>
      </c>
      <c r="AB7152" s="193" t="str">
        <f t="shared" ref="AB7152" si="14020">AB$253</f>
        <v>Voss, Bill</v>
      </c>
    </row>
    <row r="7153" spans="1:28" s="188" customFormat="1" ht="17.399999999999999">
      <c r="A7153" s="193" t="str">
        <f t="shared" si="13907"/>
        <v>Vacuums</v>
      </c>
      <c r="B7153" s="193" t="str">
        <f t="shared" si="13908"/>
        <v>SW422Vacuums</v>
      </c>
      <c r="C7153" s="193" t="str">
        <f t="shared" si="13909"/>
        <v>VacuumsVoss, Bill</v>
      </c>
      <c r="D7153" s="193"/>
      <c r="E7153" s="193"/>
      <c r="F7153" s="193" t="str">
        <f t="shared" si="13910"/>
        <v>VacuumsRichardson, Vicki</v>
      </c>
      <c r="G7153" s="193" t="str">
        <f t="shared" ref="G7153:M7153" si="14021">G$254</f>
        <v>Richardson, Vicki</v>
      </c>
      <c r="H7153" s="193" t="str">
        <f t="shared" si="14021"/>
        <v>Voss, Bill</v>
      </c>
      <c r="I7153" s="193" t="str">
        <f t="shared" si="14021"/>
        <v>SW422</v>
      </c>
      <c r="J7153" s="193" t="str">
        <f t="shared" si="14021"/>
        <v>SWEET SPOT AUDIO &amp; RECORDS</v>
      </c>
      <c r="K7153" s="193" t="str">
        <f t="shared" si="14021"/>
        <v>all</v>
      </c>
      <c r="L7153" s="193">
        <f t="shared" si="14021"/>
        <v>0</v>
      </c>
      <c r="M7153" s="193">
        <f t="shared" si="14021"/>
        <v>0</v>
      </c>
      <c r="N7153" s="193" t="str">
        <f t="shared" si="13939"/>
        <v>Vacuums</v>
      </c>
      <c r="AA7153" s="193">
        <f t="shared" si="13912"/>
        <v>0</v>
      </c>
      <c r="AB7153" s="193" t="str">
        <f t="shared" ref="AB7153" si="14022">AB$254</f>
        <v>Voss, Bill</v>
      </c>
    </row>
    <row r="7154" spans="1:28" s="188" customFormat="1" ht="17.399999999999999">
      <c r="A7154" s="193" t="str">
        <f t="shared" si="13907"/>
        <v>Vacuums</v>
      </c>
      <c r="B7154" s="193" t="str">
        <f t="shared" si="13908"/>
        <v>VA256Vacuums</v>
      </c>
      <c r="C7154" s="193" t="str">
        <f t="shared" si="13909"/>
        <v>VacuumsVoss, Bill</v>
      </c>
      <c r="D7154" s="193"/>
      <c r="E7154" s="193"/>
      <c r="F7154" s="193" t="str">
        <f t="shared" si="13910"/>
        <v>VacuumsRichardson, Vicki</v>
      </c>
      <c r="G7154" s="193" t="str">
        <f t="shared" ref="G7154:M7154" si="14023">G$255</f>
        <v>Richardson, Vicki</v>
      </c>
      <c r="H7154" s="193" t="str">
        <f t="shared" si="14023"/>
        <v>Voss, Bill</v>
      </c>
      <c r="I7154" s="193" t="str">
        <f t="shared" si="14023"/>
        <v>VA256</v>
      </c>
      <c r="J7154" s="193" t="str">
        <f t="shared" si="14023"/>
        <v>VIVA HIFI LIMITED</v>
      </c>
      <c r="K7154" s="193" t="str">
        <f t="shared" si="14023"/>
        <v>all</v>
      </c>
      <c r="L7154" s="193">
        <f t="shared" si="14023"/>
        <v>0</v>
      </c>
      <c r="M7154" s="193">
        <f t="shared" si="14023"/>
        <v>0</v>
      </c>
      <c r="N7154" s="193" t="str">
        <f t="shared" si="13939"/>
        <v>Vacuums</v>
      </c>
      <c r="AA7154" s="193">
        <f t="shared" si="13912"/>
        <v>0</v>
      </c>
      <c r="AB7154" s="193" t="str">
        <f t="shared" ref="AB7154" si="14024">AB$255</f>
        <v>Voss, Bill</v>
      </c>
    </row>
    <row r="7155" spans="1:28" s="188" customFormat="1" ht="17.399999999999999">
      <c r="A7155" s="193" t="str">
        <f t="shared" si="13907"/>
        <v>Vacuums</v>
      </c>
      <c r="B7155" s="193" t="str">
        <f t="shared" si="13908"/>
        <v>VA671Vacuums</v>
      </c>
      <c r="C7155" s="193" t="str">
        <f t="shared" si="13909"/>
        <v>VacuumsVoss, Bill</v>
      </c>
      <c r="D7155" s="193"/>
      <c r="E7155" s="193"/>
      <c r="F7155" s="193" t="str">
        <f t="shared" si="13910"/>
        <v>VacuumsRichardson, Vicki</v>
      </c>
      <c r="G7155" s="193" t="str">
        <f t="shared" ref="G7155:M7155" si="14025">G$256</f>
        <v>Richardson, Vicki</v>
      </c>
      <c r="H7155" s="193" t="str">
        <f t="shared" si="14025"/>
        <v>Voss, Bill</v>
      </c>
      <c r="I7155" s="193" t="str">
        <f t="shared" si="14025"/>
        <v>VA671</v>
      </c>
      <c r="J7155" s="193" t="str">
        <f t="shared" si="14025"/>
        <v>VALUE ELECTRONICS.COM INC</v>
      </c>
      <c r="K7155" s="193" t="str">
        <f t="shared" si="14025"/>
        <v>all</v>
      </c>
      <c r="L7155" s="193">
        <f t="shared" si="14025"/>
        <v>0</v>
      </c>
      <c r="M7155" s="193">
        <f t="shared" si="14025"/>
        <v>0</v>
      </c>
      <c r="N7155" s="193" t="str">
        <f t="shared" si="13939"/>
        <v>Vacuums</v>
      </c>
      <c r="AA7155" s="193">
        <f t="shared" si="13912"/>
        <v>0</v>
      </c>
      <c r="AB7155" s="193" t="str">
        <f t="shared" ref="AB7155" si="14026">AB$256</f>
        <v>Voss, Bill</v>
      </c>
    </row>
    <row r="7156" spans="1:28" s="188" customFormat="1" ht="17.399999999999999">
      <c r="A7156" s="193" t="str">
        <f t="shared" si="13907"/>
        <v>Vacuums</v>
      </c>
      <c r="B7156" s="193" t="str">
        <f t="shared" si="13908"/>
        <v>OM118Vacuums</v>
      </c>
      <c r="C7156" s="193" t="str">
        <f t="shared" si="13909"/>
        <v>VacuumsVoss, Bill</v>
      </c>
      <c r="D7156" s="193"/>
      <c r="E7156" s="193"/>
      <c r="F7156" s="193" t="str">
        <f t="shared" si="13910"/>
        <v>VacuumsRichardson, Vicki</v>
      </c>
      <c r="G7156" s="193" t="str">
        <f t="shared" ref="G7156:M7156" si="14027">G$257</f>
        <v>Richardson, Vicki</v>
      </c>
      <c r="H7156" s="193" t="str">
        <f t="shared" si="14027"/>
        <v>Voss, Bill</v>
      </c>
      <c r="I7156" s="193" t="str">
        <f t="shared" si="14027"/>
        <v>OM118</v>
      </c>
      <c r="J7156" s="193" t="str">
        <f t="shared" si="14027"/>
        <v>OMA / OSWALD MILLS AUDIO</v>
      </c>
      <c r="K7156" s="193" t="str">
        <f t="shared" si="14027"/>
        <v>all</v>
      </c>
      <c r="L7156" s="193">
        <f t="shared" si="14027"/>
        <v>0</v>
      </c>
      <c r="M7156" s="193">
        <f t="shared" si="14027"/>
        <v>0</v>
      </c>
      <c r="N7156" s="193" t="str">
        <f t="shared" si="13939"/>
        <v>Vacuums</v>
      </c>
      <c r="AA7156" s="193">
        <f t="shared" si="13912"/>
        <v>0</v>
      </c>
      <c r="AB7156" s="193">
        <f t="shared" ref="AB7156" si="14028">AB$257</f>
        <v>0</v>
      </c>
    </row>
    <row r="7157" spans="1:28" s="188" customFormat="1" ht="17.399999999999999">
      <c r="A7157" s="193" t="str">
        <f t="shared" si="13907"/>
        <v>Vacuums</v>
      </c>
      <c r="B7157" s="193" t="str">
        <f t="shared" si="13908"/>
        <v>0Vacuums</v>
      </c>
      <c r="C7157" s="193" t="str">
        <f t="shared" si="13909"/>
        <v>Vacuums0</v>
      </c>
      <c r="D7157" s="193"/>
      <c r="E7157" s="193"/>
      <c r="F7157" s="193" t="str">
        <f t="shared" si="13910"/>
        <v>Vacuums0</v>
      </c>
      <c r="G7157" s="193">
        <f t="shared" ref="G7157:M7157" si="14029">G$258</f>
        <v>0</v>
      </c>
      <c r="H7157" s="193">
        <f t="shared" si="14029"/>
        <v>0</v>
      </c>
      <c r="I7157" s="193">
        <f t="shared" si="14029"/>
        <v>0</v>
      </c>
      <c r="J7157" s="193">
        <f t="shared" si="14029"/>
        <v>0</v>
      </c>
      <c r="K7157" s="193">
        <f t="shared" si="14029"/>
        <v>0</v>
      </c>
      <c r="L7157" s="193">
        <f t="shared" si="14029"/>
        <v>0</v>
      </c>
      <c r="M7157" s="193">
        <f t="shared" si="14029"/>
        <v>0</v>
      </c>
      <c r="N7157" s="193" t="str">
        <f t="shared" si="13939"/>
        <v>Vacuums</v>
      </c>
      <c r="AA7157" s="193">
        <f t="shared" si="13912"/>
        <v>0</v>
      </c>
      <c r="AB7157" s="193">
        <f t="shared" ref="AB7157" si="14030">AB$258</f>
        <v>0</v>
      </c>
    </row>
    <row r="7158" spans="1:28" s="188" customFormat="1" ht="17.399999999999999">
      <c r="A7158" s="193" t="str">
        <f t="shared" si="13907"/>
        <v>Vacuums</v>
      </c>
      <c r="B7158" s="193" t="str">
        <f t="shared" si="13908"/>
        <v>0Vacuums</v>
      </c>
      <c r="C7158" s="193" t="str">
        <f t="shared" si="13909"/>
        <v>Vacuums0</v>
      </c>
      <c r="D7158" s="193"/>
      <c r="E7158" s="193"/>
      <c r="F7158" s="193" t="str">
        <f t="shared" si="13910"/>
        <v>Vacuums0</v>
      </c>
      <c r="G7158" s="193">
        <f t="shared" ref="G7158:M7158" si="14031">G$259</f>
        <v>0</v>
      </c>
      <c r="H7158" s="193">
        <f t="shared" si="14031"/>
        <v>0</v>
      </c>
      <c r="I7158" s="193">
        <f t="shared" si="14031"/>
        <v>0</v>
      </c>
      <c r="J7158" s="193">
        <f t="shared" si="14031"/>
        <v>0</v>
      </c>
      <c r="K7158" s="193">
        <f t="shared" si="14031"/>
        <v>0</v>
      </c>
      <c r="L7158" s="193">
        <f t="shared" si="14031"/>
        <v>0</v>
      </c>
      <c r="M7158" s="193">
        <f t="shared" si="14031"/>
        <v>0</v>
      </c>
      <c r="N7158" s="193" t="str">
        <f t="shared" si="13939"/>
        <v>Vacuums</v>
      </c>
      <c r="AA7158" s="193">
        <f t="shared" si="13912"/>
        <v>0</v>
      </c>
      <c r="AB7158" s="193">
        <f t="shared" ref="AB7158" si="14032">AB$259</f>
        <v>0</v>
      </c>
    </row>
    <row r="7159" spans="1:28" s="188" customFormat="1" ht="17.399999999999999">
      <c r="A7159" s="193" t="str">
        <f t="shared" si="13907"/>
        <v>Vacuums</v>
      </c>
      <c r="B7159" s="193" t="str">
        <f t="shared" si="13908"/>
        <v>0Vacuums</v>
      </c>
      <c r="C7159" s="193" t="str">
        <f t="shared" si="13909"/>
        <v>Vacuums0</v>
      </c>
      <c r="D7159" s="193"/>
      <c r="E7159" s="193"/>
      <c r="F7159" s="193" t="str">
        <f t="shared" si="13910"/>
        <v>Vacuums0</v>
      </c>
      <c r="G7159" s="193">
        <f t="shared" ref="G7159:M7159" si="14033">G$260</f>
        <v>0</v>
      </c>
      <c r="H7159" s="193">
        <f t="shared" si="14033"/>
        <v>0</v>
      </c>
      <c r="I7159" s="193">
        <f t="shared" si="14033"/>
        <v>0</v>
      </c>
      <c r="J7159" s="193">
        <f t="shared" si="14033"/>
        <v>0</v>
      </c>
      <c r="K7159" s="193">
        <f t="shared" si="14033"/>
        <v>0</v>
      </c>
      <c r="L7159" s="193">
        <f t="shared" si="14033"/>
        <v>0</v>
      </c>
      <c r="M7159" s="193">
        <f t="shared" si="14033"/>
        <v>0</v>
      </c>
      <c r="N7159" s="193" t="str">
        <f t="shared" si="13939"/>
        <v>Vacuums</v>
      </c>
      <c r="AA7159" s="193">
        <f t="shared" si="13912"/>
        <v>0</v>
      </c>
      <c r="AB7159" s="193">
        <f t="shared" ref="AB7159" si="14034">AB$260</f>
        <v>0</v>
      </c>
    </row>
    <row r="7160" spans="1:28" s="188" customFormat="1" ht="17.399999999999999">
      <c r="A7160" s="193" t="str">
        <f t="shared" si="13907"/>
        <v>Vacuums</v>
      </c>
      <c r="B7160" s="193" t="str">
        <f t="shared" si="13908"/>
        <v>0Vacuums</v>
      </c>
      <c r="C7160" s="193" t="str">
        <f t="shared" si="13909"/>
        <v>Vacuums0</v>
      </c>
      <c r="D7160" s="193"/>
      <c r="E7160" s="193"/>
      <c r="F7160" s="193" t="str">
        <f t="shared" si="13910"/>
        <v>Vacuums0</v>
      </c>
      <c r="G7160" s="193">
        <f t="shared" ref="G7160:M7160" si="14035">G$261</f>
        <v>0</v>
      </c>
      <c r="H7160" s="193">
        <f t="shared" si="14035"/>
        <v>0</v>
      </c>
      <c r="I7160" s="193">
        <f t="shared" si="14035"/>
        <v>0</v>
      </c>
      <c r="J7160" s="193">
        <f t="shared" si="14035"/>
        <v>0</v>
      </c>
      <c r="K7160" s="193">
        <f t="shared" si="14035"/>
        <v>0</v>
      </c>
      <c r="L7160" s="193">
        <f t="shared" si="14035"/>
        <v>0</v>
      </c>
      <c r="M7160" s="193">
        <f t="shared" si="14035"/>
        <v>0</v>
      </c>
      <c r="N7160" s="193" t="str">
        <f t="shared" si="13939"/>
        <v>Vacuums</v>
      </c>
      <c r="AA7160" s="193">
        <f t="shared" si="13912"/>
        <v>0</v>
      </c>
      <c r="AB7160" s="193">
        <f t="shared" ref="AB7160" si="14036">AB$261</f>
        <v>0</v>
      </c>
    </row>
    <row r="7161" spans="1:28" s="188" customFormat="1" ht="17.399999999999999">
      <c r="A7161" s="193" t="str">
        <f t="shared" si="13907"/>
        <v>Vacuums</v>
      </c>
      <c r="B7161" s="193" t="str">
        <f t="shared" si="13908"/>
        <v>0Vacuums</v>
      </c>
      <c r="C7161" s="193" t="str">
        <f t="shared" si="13909"/>
        <v>Vacuums0</v>
      </c>
      <c r="D7161" s="193"/>
      <c r="E7161" s="193"/>
      <c r="F7161" s="193" t="str">
        <f t="shared" si="13910"/>
        <v>Vacuums0</v>
      </c>
      <c r="G7161" s="193">
        <f t="shared" ref="G7161:M7161" si="14037">G$262</f>
        <v>0</v>
      </c>
      <c r="H7161" s="193">
        <f t="shared" si="14037"/>
        <v>0</v>
      </c>
      <c r="I7161" s="193">
        <f t="shared" si="14037"/>
        <v>0</v>
      </c>
      <c r="J7161" s="193">
        <f t="shared" si="14037"/>
        <v>0</v>
      </c>
      <c r="K7161" s="193">
        <f t="shared" si="14037"/>
        <v>0</v>
      </c>
      <c r="L7161" s="193">
        <f t="shared" si="14037"/>
        <v>0</v>
      </c>
      <c r="M7161" s="193">
        <f t="shared" si="14037"/>
        <v>0</v>
      </c>
      <c r="N7161" s="193" t="str">
        <f t="shared" si="13939"/>
        <v>Vacuums</v>
      </c>
      <c r="AA7161" s="193">
        <f t="shared" si="13912"/>
        <v>0</v>
      </c>
      <c r="AB7161" s="193">
        <f t="shared" ref="AB7161" si="14038">AB$262</f>
        <v>0</v>
      </c>
    </row>
    <row r="7162" spans="1:28" s="188" customFormat="1" ht="17.399999999999999">
      <c r="A7162" s="193" t="str">
        <f t="shared" si="13907"/>
        <v>Vacuums</v>
      </c>
      <c r="B7162" s="193" t="str">
        <f t="shared" si="13908"/>
        <v>0Vacuums</v>
      </c>
      <c r="C7162" s="193" t="str">
        <f t="shared" si="13909"/>
        <v>Vacuums0</v>
      </c>
      <c r="D7162" s="193"/>
      <c r="E7162" s="193"/>
      <c r="F7162" s="193" t="str">
        <f t="shared" si="13910"/>
        <v>Vacuums0</v>
      </c>
      <c r="G7162" s="193">
        <f t="shared" ref="G7162:M7162" si="14039">G$263</f>
        <v>0</v>
      </c>
      <c r="H7162" s="193">
        <f t="shared" si="14039"/>
        <v>0</v>
      </c>
      <c r="I7162" s="193">
        <f t="shared" si="14039"/>
        <v>0</v>
      </c>
      <c r="J7162" s="193">
        <f t="shared" si="14039"/>
        <v>0</v>
      </c>
      <c r="K7162" s="193">
        <f t="shared" si="14039"/>
        <v>0</v>
      </c>
      <c r="L7162" s="193">
        <f t="shared" si="14039"/>
        <v>0</v>
      </c>
      <c r="M7162" s="193">
        <f t="shared" si="14039"/>
        <v>0</v>
      </c>
      <c r="N7162" s="193" t="str">
        <f t="shared" si="13939"/>
        <v>Vacuums</v>
      </c>
      <c r="AA7162" s="193">
        <f t="shared" si="13912"/>
        <v>0</v>
      </c>
      <c r="AB7162" s="193">
        <f t="shared" ref="AB7162" si="14040">AB$263</f>
        <v>0</v>
      </c>
    </row>
    <row r="7163" spans="1:28" s="188" customFormat="1" ht="17.399999999999999">
      <c r="A7163" s="193" t="str">
        <f t="shared" ref="A7163:A7226" si="14041">T$22</f>
        <v>Vacuums</v>
      </c>
      <c r="B7163" s="193" t="str">
        <f t="shared" ref="B7163:B7226" si="14042">CONCATENATE(I7163,A7163)</f>
        <v>0Vacuums</v>
      </c>
      <c r="C7163" s="193" t="str">
        <f t="shared" ref="C7163:C7226" si="14043">CONCATENATE(A7163,H7163)</f>
        <v>Vacuums0</v>
      </c>
      <c r="D7163" s="193"/>
      <c r="E7163" s="193"/>
      <c r="F7163" s="193" t="str">
        <f t="shared" ref="F7163:F7226" si="14044">CONCATENATE(A7163,G7163)</f>
        <v>Vacuums0</v>
      </c>
      <c r="G7163" s="193">
        <f t="shared" ref="G7163:M7163" si="14045">G$264</f>
        <v>0</v>
      </c>
      <c r="H7163" s="193">
        <f t="shared" si="14045"/>
        <v>0</v>
      </c>
      <c r="I7163" s="193">
        <f t="shared" si="14045"/>
        <v>0</v>
      </c>
      <c r="J7163" s="193">
        <f t="shared" si="14045"/>
        <v>0</v>
      </c>
      <c r="K7163" s="193">
        <f t="shared" si="14045"/>
        <v>0</v>
      </c>
      <c r="L7163" s="193">
        <f t="shared" si="14045"/>
        <v>0</v>
      </c>
      <c r="M7163" s="193">
        <f t="shared" si="14045"/>
        <v>0</v>
      </c>
      <c r="N7163" s="193" t="str">
        <f t="shared" si="13939"/>
        <v>Vacuums</v>
      </c>
      <c r="AA7163" s="193">
        <f t="shared" ref="AA7163:AA7226" si="14046">AT$22</f>
        <v>0</v>
      </c>
      <c r="AB7163" s="193">
        <f t="shared" ref="AB7163" si="14047">AB$264</f>
        <v>0</v>
      </c>
    </row>
    <row r="7164" spans="1:28" s="188" customFormat="1" ht="17.399999999999999">
      <c r="A7164" s="193" t="str">
        <f t="shared" si="14041"/>
        <v>Vacuums</v>
      </c>
      <c r="B7164" s="193" t="str">
        <f t="shared" si="14042"/>
        <v>0Vacuums</v>
      </c>
      <c r="C7164" s="193" t="str">
        <f t="shared" si="14043"/>
        <v>Vacuums0</v>
      </c>
      <c r="D7164" s="193"/>
      <c r="E7164" s="193"/>
      <c r="F7164" s="193" t="str">
        <f t="shared" si="14044"/>
        <v>Vacuums0</v>
      </c>
      <c r="G7164" s="193">
        <f t="shared" ref="G7164:M7164" si="14048">G$265</f>
        <v>0</v>
      </c>
      <c r="H7164" s="193">
        <f t="shared" si="14048"/>
        <v>0</v>
      </c>
      <c r="I7164" s="193">
        <f t="shared" si="14048"/>
        <v>0</v>
      </c>
      <c r="J7164" s="193">
        <f t="shared" si="14048"/>
        <v>0</v>
      </c>
      <c r="K7164" s="193">
        <f t="shared" si="14048"/>
        <v>0</v>
      </c>
      <c r="L7164" s="193">
        <f t="shared" si="14048"/>
        <v>0</v>
      </c>
      <c r="M7164" s="193">
        <f t="shared" si="14048"/>
        <v>0</v>
      </c>
      <c r="N7164" s="193" t="str">
        <f t="shared" si="13939"/>
        <v>Vacuums</v>
      </c>
      <c r="AA7164" s="193">
        <f t="shared" si="14046"/>
        <v>0</v>
      </c>
      <c r="AB7164" s="193">
        <f t="shared" ref="AB7164" si="14049">AB$265</f>
        <v>0</v>
      </c>
    </row>
    <row r="7165" spans="1:28" s="188" customFormat="1" ht="17.399999999999999">
      <c r="A7165" s="193" t="str">
        <f t="shared" si="14041"/>
        <v>Vacuums</v>
      </c>
      <c r="B7165" s="193" t="str">
        <f t="shared" si="14042"/>
        <v>0Vacuums</v>
      </c>
      <c r="C7165" s="193" t="str">
        <f t="shared" si="14043"/>
        <v>Vacuums0</v>
      </c>
      <c r="D7165" s="193"/>
      <c r="E7165" s="193"/>
      <c r="F7165" s="193" t="str">
        <f t="shared" si="14044"/>
        <v>Vacuums0</v>
      </c>
      <c r="G7165" s="193">
        <f t="shared" ref="G7165:M7165" si="14050">G$266</f>
        <v>0</v>
      </c>
      <c r="H7165" s="193">
        <f t="shared" si="14050"/>
        <v>0</v>
      </c>
      <c r="I7165" s="193">
        <f t="shared" si="14050"/>
        <v>0</v>
      </c>
      <c r="J7165" s="193">
        <f t="shared" si="14050"/>
        <v>0</v>
      </c>
      <c r="K7165" s="193">
        <f t="shared" si="14050"/>
        <v>0</v>
      </c>
      <c r="L7165" s="193">
        <f t="shared" si="14050"/>
        <v>0</v>
      </c>
      <c r="M7165" s="193">
        <f t="shared" si="14050"/>
        <v>0</v>
      </c>
      <c r="N7165" s="193" t="str">
        <f t="shared" si="13939"/>
        <v>Vacuums</v>
      </c>
      <c r="AA7165" s="193">
        <f t="shared" si="14046"/>
        <v>0</v>
      </c>
      <c r="AB7165" s="193">
        <f t="shared" ref="AB7165" si="14051">AB$266</f>
        <v>0</v>
      </c>
    </row>
    <row r="7166" spans="1:28" s="188" customFormat="1" ht="17.399999999999999">
      <c r="A7166" s="193" t="str">
        <f t="shared" si="14041"/>
        <v>Vacuums</v>
      </c>
      <c r="B7166" s="193" t="str">
        <f t="shared" si="14042"/>
        <v>0Vacuums</v>
      </c>
      <c r="C7166" s="193" t="str">
        <f t="shared" si="14043"/>
        <v>Vacuums0</v>
      </c>
      <c r="D7166" s="193"/>
      <c r="E7166" s="193"/>
      <c r="F7166" s="193" t="str">
        <f t="shared" si="14044"/>
        <v>Vacuums0</v>
      </c>
      <c r="G7166" s="193">
        <f t="shared" ref="G7166:M7166" si="14052">G$267</f>
        <v>0</v>
      </c>
      <c r="H7166" s="193">
        <f t="shared" si="14052"/>
        <v>0</v>
      </c>
      <c r="I7166" s="193">
        <f t="shared" si="14052"/>
        <v>0</v>
      </c>
      <c r="J7166" s="193">
        <f t="shared" si="14052"/>
        <v>0</v>
      </c>
      <c r="K7166" s="193">
        <f t="shared" si="14052"/>
        <v>0</v>
      </c>
      <c r="L7166" s="193">
        <f t="shared" si="14052"/>
        <v>0</v>
      </c>
      <c r="M7166" s="193">
        <f t="shared" si="14052"/>
        <v>0</v>
      </c>
      <c r="N7166" s="193" t="str">
        <f t="shared" si="13939"/>
        <v>Vacuums</v>
      </c>
      <c r="AA7166" s="193">
        <f t="shared" si="14046"/>
        <v>0</v>
      </c>
      <c r="AB7166" s="193">
        <f t="shared" ref="AB7166" si="14053">AB$267</f>
        <v>0</v>
      </c>
    </row>
    <row r="7167" spans="1:28" s="188" customFormat="1" ht="17.399999999999999">
      <c r="A7167" s="193" t="str">
        <f t="shared" si="14041"/>
        <v>Vacuums</v>
      </c>
      <c r="B7167" s="193" t="str">
        <f t="shared" si="14042"/>
        <v>ACSLSVacuums</v>
      </c>
      <c r="C7167" s="193" t="str">
        <f t="shared" si="14043"/>
        <v>VacuumsPiotrowski, Brad</v>
      </c>
      <c r="D7167" s="193"/>
      <c r="E7167" s="193"/>
      <c r="F7167" s="193" t="str">
        <f t="shared" si="14044"/>
        <v>VacuumsPiotrowski, Brad</v>
      </c>
      <c r="G7167" s="193" t="str">
        <f t="shared" ref="G7167:M7167" si="14054">G$268</f>
        <v>Piotrowski, Brad</v>
      </c>
      <c r="H7167" s="193" t="str">
        <f t="shared" si="14054"/>
        <v>Piotrowski, Brad</v>
      </c>
      <c r="I7167" s="193" t="str">
        <f t="shared" si="14054"/>
        <v>ACSLS</v>
      </c>
      <c r="J7167" s="193" t="str">
        <f t="shared" si="14054"/>
        <v>e-Commerce (Accomodation Sales)</v>
      </c>
      <c r="K7167" s="193" t="str">
        <f t="shared" si="14054"/>
        <v>all</v>
      </c>
      <c r="L7167" s="193">
        <f t="shared" si="14054"/>
        <v>0</v>
      </c>
      <c r="M7167" s="193">
        <f t="shared" si="14054"/>
        <v>0</v>
      </c>
      <c r="N7167" s="193" t="str">
        <f t="shared" si="13939"/>
        <v>Vacuums</v>
      </c>
      <c r="AA7167" s="193">
        <f t="shared" si="14046"/>
        <v>0</v>
      </c>
      <c r="AB7167" s="193" t="str">
        <f t="shared" ref="AB7167" si="14055">AB$268</f>
        <v>Piotrowski, Brad</v>
      </c>
    </row>
    <row r="7168" spans="1:28" s="188" customFormat="1" ht="17.399999999999999">
      <c r="A7168" s="193" t="str">
        <f t="shared" si="14041"/>
        <v>Vacuums</v>
      </c>
      <c r="B7168" s="193" t="str">
        <f t="shared" si="14042"/>
        <v>AM762Vacuums</v>
      </c>
      <c r="C7168" s="193" t="str">
        <f t="shared" si="14043"/>
        <v>VacuumsPiotrowski, Brad</v>
      </c>
      <c r="D7168" s="193"/>
      <c r="E7168" s="193"/>
      <c r="F7168" s="193" t="str">
        <f t="shared" si="14044"/>
        <v>VacuumsPiotrowski, Brad</v>
      </c>
      <c r="G7168" s="193" t="str">
        <f t="shared" ref="G7168:M7168" si="14056">G$269</f>
        <v>Piotrowski, Brad</v>
      </c>
      <c r="H7168" s="193" t="str">
        <f t="shared" si="14056"/>
        <v>Piotrowski, Brad</v>
      </c>
      <c r="I7168" s="193" t="str">
        <f t="shared" si="14056"/>
        <v>AM762</v>
      </c>
      <c r="J7168" s="193" t="str">
        <f t="shared" si="14056"/>
        <v>AMAZON MARKETPLACE</v>
      </c>
      <c r="K7168" s="193" t="str">
        <f t="shared" si="14056"/>
        <v>all</v>
      </c>
      <c r="L7168" s="193">
        <f t="shared" si="14056"/>
        <v>0</v>
      </c>
      <c r="M7168" s="193">
        <f t="shared" si="14056"/>
        <v>0</v>
      </c>
      <c r="N7168" s="193" t="str">
        <f t="shared" si="13939"/>
        <v>Vacuums</v>
      </c>
      <c r="AA7168" s="193">
        <f t="shared" si="14046"/>
        <v>0</v>
      </c>
      <c r="AB7168" s="193" t="str">
        <f t="shared" ref="AB7168" si="14057">AB$269</f>
        <v>Piotrowski, Brad</v>
      </c>
    </row>
    <row r="7169" spans="1:28" s="188" customFormat="1" ht="17.399999999999999">
      <c r="A7169" s="193" t="str">
        <f t="shared" si="14041"/>
        <v>Vacuums</v>
      </c>
      <c r="B7169" s="193" t="str">
        <f t="shared" si="14042"/>
        <v>CHNADVVacuums</v>
      </c>
      <c r="C7169" s="193" t="str">
        <f t="shared" si="14043"/>
        <v>VacuumsPiotrowski, Brad</v>
      </c>
      <c r="D7169" s="193"/>
      <c r="E7169" s="193"/>
      <c r="F7169" s="193" t="str">
        <f t="shared" si="14044"/>
        <v>VacuumsPiotrowski, Brad</v>
      </c>
      <c r="G7169" s="193" t="str">
        <f t="shared" ref="G7169:M7169" si="14058">G$270</f>
        <v>Piotrowski, Brad</v>
      </c>
      <c r="H7169" s="193" t="str">
        <f t="shared" si="14058"/>
        <v>Piotrowski, Brad</v>
      </c>
      <c r="I7169" s="193" t="str">
        <f t="shared" si="14058"/>
        <v>CHNADV</v>
      </c>
      <c r="J7169" s="193" t="str">
        <f t="shared" si="14058"/>
        <v>MKT PLACE CHANNEL ADVISOR</v>
      </c>
      <c r="K7169" s="193" t="str">
        <f t="shared" si="14058"/>
        <v>all</v>
      </c>
      <c r="L7169" s="193">
        <f t="shared" si="14058"/>
        <v>0</v>
      </c>
      <c r="M7169" s="193">
        <f t="shared" si="14058"/>
        <v>0</v>
      </c>
      <c r="N7169" s="193" t="str">
        <f t="shared" si="13939"/>
        <v>Vacuums</v>
      </c>
      <c r="AA7169" s="193">
        <f t="shared" si="14046"/>
        <v>0</v>
      </c>
      <c r="AB7169" s="193" t="str">
        <f t="shared" ref="AB7169" si="14059">AB$270</f>
        <v>Piotrowski, Brad</v>
      </c>
    </row>
    <row r="7170" spans="1:28" s="188" customFormat="1" ht="17.399999999999999">
      <c r="A7170" s="193" t="str">
        <f t="shared" si="14041"/>
        <v>Vacuums</v>
      </c>
      <c r="B7170" s="193" t="str">
        <f t="shared" si="14042"/>
        <v>DWAREVacuums</v>
      </c>
      <c r="C7170" s="193" t="str">
        <f t="shared" si="14043"/>
        <v>VacuumsPiotrowski, Brad</v>
      </c>
      <c r="D7170" s="193"/>
      <c r="E7170" s="193"/>
      <c r="F7170" s="193" t="str">
        <f t="shared" si="14044"/>
        <v>VacuumsPiotrowski, Brad</v>
      </c>
      <c r="G7170" s="193" t="str">
        <f t="shared" ref="G7170:M7170" si="14060">G$271</f>
        <v>Piotrowski, Brad</v>
      </c>
      <c r="H7170" s="193" t="str">
        <f t="shared" si="14060"/>
        <v>Piotrowski, Brad</v>
      </c>
      <c r="I7170" s="193" t="str">
        <f t="shared" si="14060"/>
        <v>DWARE</v>
      </c>
      <c r="J7170" s="193" t="str">
        <f t="shared" si="14060"/>
        <v>DEMANDWARE</v>
      </c>
      <c r="K7170" s="193" t="str">
        <f t="shared" si="14060"/>
        <v>all</v>
      </c>
      <c r="L7170" s="193">
        <f t="shared" si="14060"/>
        <v>0</v>
      </c>
      <c r="M7170" s="193">
        <f t="shared" si="14060"/>
        <v>0</v>
      </c>
      <c r="N7170" s="193" t="str">
        <f t="shared" si="13939"/>
        <v>Vacuums</v>
      </c>
      <c r="AA7170" s="193">
        <f t="shared" si="14046"/>
        <v>0</v>
      </c>
      <c r="AB7170" s="193" t="str">
        <f t="shared" ref="AB7170" si="14061">AB$271</f>
        <v>Piotrowski, Brad</v>
      </c>
    </row>
    <row r="7171" spans="1:28" s="188" customFormat="1" ht="17.399999999999999">
      <c r="A7171" s="193" t="str">
        <f t="shared" si="14041"/>
        <v>Vacuums</v>
      </c>
      <c r="B7171" s="193" t="str">
        <f t="shared" si="14042"/>
        <v>EBAY1Vacuums</v>
      </c>
      <c r="C7171" s="193" t="str">
        <f t="shared" si="14043"/>
        <v>VacuumsPiotrowski, Brad</v>
      </c>
      <c r="D7171" s="193"/>
      <c r="E7171" s="193"/>
      <c r="F7171" s="193" t="str">
        <f t="shared" si="14044"/>
        <v>VacuumsPiotrowski, Brad</v>
      </c>
      <c r="G7171" s="193" t="str">
        <f t="shared" ref="G7171:M7171" si="14062">G$272</f>
        <v>Piotrowski, Brad</v>
      </c>
      <c r="H7171" s="193" t="str">
        <f t="shared" si="14062"/>
        <v>Piotrowski, Brad</v>
      </c>
      <c r="I7171" s="193" t="str">
        <f t="shared" si="14062"/>
        <v>EBAY1</v>
      </c>
      <c r="J7171" s="193" t="str">
        <f t="shared" si="14062"/>
        <v>EBAY</v>
      </c>
      <c r="K7171" s="193" t="str">
        <f t="shared" si="14062"/>
        <v>all</v>
      </c>
      <c r="L7171" s="193">
        <f t="shared" si="14062"/>
        <v>0</v>
      </c>
      <c r="M7171" s="193">
        <f t="shared" si="14062"/>
        <v>0</v>
      </c>
      <c r="N7171" s="193" t="str">
        <f t="shared" si="13939"/>
        <v>Vacuums</v>
      </c>
      <c r="AA7171" s="193">
        <f t="shared" si="14046"/>
        <v>0</v>
      </c>
      <c r="AB7171" s="193" t="str">
        <f t="shared" ref="AB7171" si="14063">AB$272</f>
        <v>Piotrowski, Brad</v>
      </c>
    </row>
    <row r="7172" spans="1:28" s="188" customFormat="1" ht="17.399999999999999">
      <c r="A7172" s="193" t="str">
        <f t="shared" si="14041"/>
        <v>Vacuums</v>
      </c>
      <c r="B7172" s="193" t="str">
        <f t="shared" si="14042"/>
        <v>EMPLOVacuums</v>
      </c>
      <c r="C7172" s="193" t="str">
        <f t="shared" si="14043"/>
        <v>VacuumsPiotrowski, Brad</v>
      </c>
      <c r="D7172" s="193"/>
      <c r="E7172" s="193"/>
      <c r="F7172" s="193" t="str">
        <f t="shared" si="14044"/>
        <v>VacuumsPiotrowski, Brad</v>
      </c>
      <c r="G7172" s="193" t="str">
        <f t="shared" ref="G7172:M7172" si="14064">G$273</f>
        <v>Piotrowski, Brad</v>
      </c>
      <c r="H7172" s="193" t="str">
        <f t="shared" si="14064"/>
        <v>Piotrowski, Brad</v>
      </c>
      <c r="I7172" s="193" t="str">
        <f t="shared" si="14064"/>
        <v>EMPLO</v>
      </c>
      <c r="J7172" s="193" t="str">
        <f t="shared" si="14064"/>
        <v>e-Commerce (Employee Sales)</v>
      </c>
      <c r="K7172" s="193" t="str">
        <f t="shared" si="14064"/>
        <v>all</v>
      </c>
      <c r="L7172" s="193">
        <f t="shared" si="14064"/>
        <v>0</v>
      </c>
      <c r="M7172" s="193">
        <f t="shared" si="14064"/>
        <v>0</v>
      </c>
      <c r="N7172" s="193" t="str">
        <f t="shared" si="13939"/>
        <v>Vacuums</v>
      </c>
      <c r="AA7172" s="193">
        <f t="shared" si="14046"/>
        <v>0</v>
      </c>
      <c r="AB7172" s="193" t="str">
        <f t="shared" ref="AB7172" si="14065">AB$273</f>
        <v>Piotrowski, Brad</v>
      </c>
    </row>
    <row r="7173" spans="1:28" s="188" customFormat="1" ht="17.399999999999999">
      <c r="A7173" s="193" t="str">
        <f t="shared" si="14041"/>
        <v>Vacuums</v>
      </c>
      <c r="B7173" s="193" t="str">
        <f t="shared" si="14042"/>
        <v>EMSLSVacuums</v>
      </c>
      <c r="C7173" s="193" t="str">
        <f t="shared" si="14043"/>
        <v>VacuumsPiotrowski, Brad</v>
      </c>
      <c r="D7173" s="193"/>
      <c r="E7173" s="193"/>
      <c r="F7173" s="193" t="str">
        <f t="shared" si="14044"/>
        <v>VacuumsPiotrowski, Brad</v>
      </c>
      <c r="G7173" s="193" t="str">
        <f t="shared" ref="G7173:M7173" si="14066">G$274</f>
        <v>Piotrowski, Brad</v>
      </c>
      <c r="H7173" s="193" t="str">
        <f t="shared" si="14066"/>
        <v>Piotrowski, Brad</v>
      </c>
      <c r="I7173" s="193" t="str">
        <f t="shared" si="14066"/>
        <v>EMSLS</v>
      </c>
      <c r="J7173" s="193" t="str">
        <f t="shared" si="14066"/>
        <v>e-Commerce (Employee Sales)</v>
      </c>
      <c r="K7173" s="193" t="str">
        <f t="shared" si="14066"/>
        <v>all</v>
      </c>
      <c r="L7173" s="193">
        <f t="shared" si="14066"/>
        <v>0</v>
      </c>
      <c r="M7173" s="193">
        <f t="shared" si="14066"/>
        <v>0</v>
      </c>
      <c r="N7173" s="193" t="str">
        <f t="shared" si="13939"/>
        <v>Vacuums</v>
      </c>
      <c r="AA7173" s="193">
        <f t="shared" si="14046"/>
        <v>0</v>
      </c>
      <c r="AB7173" s="193" t="str">
        <f t="shared" ref="AB7173" si="14067">AB$274</f>
        <v>Piotrowski, Brad</v>
      </c>
    </row>
    <row r="7174" spans="1:28" s="188" customFormat="1" ht="17.399999999999999">
      <c r="A7174" s="193" t="str">
        <f t="shared" si="14041"/>
        <v>Vacuums</v>
      </c>
      <c r="B7174" s="193" t="str">
        <f t="shared" si="14042"/>
        <v>HB041Vacuums</v>
      </c>
      <c r="C7174" s="193" t="str">
        <f t="shared" si="14043"/>
        <v>VacuumsPiotrowski, Brad</v>
      </c>
      <c r="D7174" s="193"/>
      <c r="E7174" s="193"/>
      <c r="F7174" s="193" t="str">
        <f t="shared" si="14044"/>
        <v>VacuumsPiotrowski, Brad</v>
      </c>
      <c r="G7174" s="193" t="str">
        <f t="shared" ref="G7174:M7174" si="14068">G$275</f>
        <v>Piotrowski, Brad</v>
      </c>
      <c r="H7174" s="193" t="str">
        <f t="shared" si="14068"/>
        <v>Piotrowski, Brad</v>
      </c>
      <c r="I7174" s="193" t="str">
        <f t="shared" si="14068"/>
        <v>HB041</v>
      </c>
      <c r="J7174" s="193" t="str">
        <f t="shared" si="14068"/>
        <v>HBO COMM. CENTER</v>
      </c>
      <c r="K7174" s="193" t="str">
        <f t="shared" si="14068"/>
        <v>all</v>
      </c>
      <c r="L7174" s="193">
        <f t="shared" si="14068"/>
        <v>0</v>
      </c>
      <c r="M7174" s="193">
        <f t="shared" si="14068"/>
        <v>0</v>
      </c>
      <c r="N7174" s="193" t="str">
        <f t="shared" si="13939"/>
        <v>Vacuums</v>
      </c>
      <c r="AA7174" s="193">
        <f t="shared" si="14046"/>
        <v>0</v>
      </c>
      <c r="AB7174" s="193" t="str">
        <f t="shared" ref="AB7174" si="14069">AB$275</f>
        <v>Piotrowski, Brad</v>
      </c>
    </row>
    <row r="7175" spans="1:28" s="188" customFormat="1" ht="17.399999999999999">
      <c r="A7175" s="193" t="str">
        <f t="shared" si="14041"/>
        <v>Vacuums</v>
      </c>
      <c r="B7175" s="193" t="str">
        <f t="shared" si="14042"/>
        <v>JE316Vacuums</v>
      </c>
      <c r="C7175" s="193" t="str">
        <f t="shared" si="14043"/>
        <v>VacuumsPiotrowski, Brad</v>
      </c>
      <c r="D7175" s="193"/>
      <c r="E7175" s="193"/>
      <c r="F7175" s="193" t="str">
        <f t="shared" si="14044"/>
        <v>VacuumsPiotrowski, Brad</v>
      </c>
      <c r="G7175" s="193" t="str">
        <f t="shared" ref="G7175:M7175" si="14070">G$276</f>
        <v>Piotrowski, Brad</v>
      </c>
      <c r="H7175" s="193" t="str">
        <f t="shared" si="14070"/>
        <v>Piotrowski, Brad</v>
      </c>
      <c r="I7175" s="193" t="str">
        <f t="shared" si="14070"/>
        <v>JE316</v>
      </c>
      <c r="J7175" s="193" t="str">
        <f t="shared" si="14070"/>
        <v>JET.COM, INC</v>
      </c>
      <c r="K7175" s="193" t="str">
        <f t="shared" si="14070"/>
        <v>all</v>
      </c>
      <c r="L7175" s="193">
        <f t="shared" si="14070"/>
        <v>0</v>
      </c>
      <c r="M7175" s="193">
        <f t="shared" si="14070"/>
        <v>0</v>
      </c>
      <c r="N7175" s="193" t="str">
        <f t="shared" si="13939"/>
        <v>Vacuums</v>
      </c>
      <c r="AA7175" s="193">
        <f t="shared" si="14046"/>
        <v>0</v>
      </c>
      <c r="AB7175" s="193" t="str">
        <f t="shared" ref="AB7175" si="14071">AB$276</f>
        <v>Piotrowski, Brad</v>
      </c>
    </row>
    <row r="7176" spans="1:28" s="188" customFormat="1" ht="17.399999999999999">
      <c r="A7176" s="193" t="str">
        <f t="shared" si="14041"/>
        <v>Vacuums</v>
      </c>
      <c r="B7176" s="193" t="str">
        <f t="shared" si="14042"/>
        <v>PA999Vacuums</v>
      </c>
      <c r="C7176" s="193" t="str">
        <f t="shared" si="14043"/>
        <v>VacuumsPiotrowski, Brad</v>
      </c>
      <c r="D7176" s="193"/>
      <c r="E7176" s="193"/>
      <c r="F7176" s="193" t="str">
        <f t="shared" si="14044"/>
        <v>VacuumsPiotrowski, Brad</v>
      </c>
      <c r="G7176" s="193" t="str">
        <f t="shared" ref="G7176:M7176" si="14072">G$277</f>
        <v>Piotrowski, Brad</v>
      </c>
      <c r="H7176" s="193" t="str">
        <f t="shared" si="14072"/>
        <v>Piotrowski, Brad</v>
      </c>
      <c r="I7176" s="193" t="str">
        <f t="shared" si="14072"/>
        <v>PA999</v>
      </c>
      <c r="J7176" s="193" t="str">
        <f t="shared" si="14072"/>
        <v>PANASONIC OUTLET STORES</v>
      </c>
      <c r="K7176" s="193" t="str">
        <f t="shared" si="14072"/>
        <v>all</v>
      </c>
      <c r="L7176" s="193">
        <f t="shared" si="14072"/>
        <v>0</v>
      </c>
      <c r="M7176" s="193">
        <f t="shared" si="14072"/>
        <v>0</v>
      </c>
      <c r="N7176" s="193" t="str">
        <f t="shared" ref="N7176:N7239" si="14073">A7176</f>
        <v>Vacuums</v>
      </c>
      <c r="AA7176" s="193">
        <f t="shared" si="14046"/>
        <v>0</v>
      </c>
      <c r="AB7176" s="193" t="str">
        <f t="shared" ref="AB7176" si="14074">AB$277</f>
        <v>Piotrowski, Brad</v>
      </c>
    </row>
    <row r="7177" spans="1:28" s="188" customFormat="1" ht="17.399999999999999">
      <c r="A7177" s="193" t="str">
        <f t="shared" si="14041"/>
        <v>Vacuums</v>
      </c>
      <c r="B7177" s="193" t="str">
        <f t="shared" si="14042"/>
        <v>SAMPLVacuums</v>
      </c>
      <c r="C7177" s="193" t="str">
        <f t="shared" si="14043"/>
        <v>VacuumsPiotrowski, Brad</v>
      </c>
      <c r="D7177" s="193"/>
      <c r="E7177" s="193"/>
      <c r="F7177" s="193" t="str">
        <f t="shared" si="14044"/>
        <v>VacuumsPiotrowski, Brad</v>
      </c>
      <c r="G7177" s="193" t="str">
        <f t="shared" ref="G7177:M7177" si="14075">G$278</f>
        <v>Piotrowski, Brad</v>
      </c>
      <c r="H7177" s="193" t="str">
        <f t="shared" si="14075"/>
        <v>Piotrowski, Brad</v>
      </c>
      <c r="I7177" s="193" t="str">
        <f t="shared" si="14075"/>
        <v>SAMPL</v>
      </c>
      <c r="J7177" s="193" t="str">
        <f t="shared" si="14075"/>
        <v>SAMPLE ACCT</v>
      </c>
      <c r="K7177" s="193" t="str">
        <f t="shared" si="14075"/>
        <v>all</v>
      </c>
      <c r="L7177" s="193">
        <f t="shared" si="14075"/>
        <v>0</v>
      </c>
      <c r="M7177" s="193">
        <f t="shared" si="14075"/>
        <v>0</v>
      </c>
      <c r="N7177" s="193" t="str">
        <f t="shared" si="14073"/>
        <v>Vacuums</v>
      </c>
      <c r="AA7177" s="193">
        <f t="shared" si="14046"/>
        <v>0</v>
      </c>
      <c r="AB7177" s="193" t="str">
        <f t="shared" ref="AB7177" si="14076">AB$278</f>
        <v>Piotrowski, Brad</v>
      </c>
    </row>
    <row r="7178" spans="1:28" s="188" customFormat="1" ht="17.399999999999999">
      <c r="A7178" s="193" t="str">
        <f t="shared" si="14041"/>
        <v>Vacuums</v>
      </c>
      <c r="B7178" s="193" t="str">
        <f t="shared" si="14042"/>
        <v>SP491Vacuums</v>
      </c>
      <c r="C7178" s="193" t="str">
        <f t="shared" si="14043"/>
        <v>VacuumsPiotrowski, Brad</v>
      </c>
      <c r="D7178" s="193"/>
      <c r="E7178" s="193"/>
      <c r="F7178" s="193" t="str">
        <f t="shared" si="14044"/>
        <v>VacuumsPiotrowski, Brad</v>
      </c>
      <c r="G7178" s="193" t="str">
        <f t="shared" ref="G7178:M7178" si="14077">G$279</f>
        <v>Piotrowski, Brad</v>
      </c>
      <c r="H7178" s="193" t="str">
        <f t="shared" si="14077"/>
        <v>Piotrowski, Brad</v>
      </c>
      <c r="I7178" s="193" t="str">
        <f t="shared" si="14077"/>
        <v>SP491</v>
      </c>
      <c r="J7178" s="193" t="str">
        <f t="shared" si="14077"/>
        <v>SPARTAN RACE</v>
      </c>
      <c r="K7178" s="193" t="str">
        <f t="shared" si="14077"/>
        <v>all</v>
      </c>
      <c r="L7178" s="193">
        <f t="shared" si="14077"/>
        <v>0</v>
      </c>
      <c r="M7178" s="193">
        <f t="shared" si="14077"/>
        <v>0</v>
      </c>
      <c r="N7178" s="193" t="str">
        <f t="shared" si="14073"/>
        <v>Vacuums</v>
      </c>
      <c r="AA7178" s="193">
        <f t="shared" si="14046"/>
        <v>0</v>
      </c>
      <c r="AB7178" s="193" t="str">
        <f t="shared" ref="AB7178" si="14078">AB$279</f>
        <v>Piotrowski, Brad</v>
      </c>
    </row>
    <row r="7179" spans="1:28" s="188" customFormat="1" ht="17.399999999999999">
      <c r="A7179" s="193" t="str">
        <f t="shared" si="14041"/>
        <v>Vacuums</v>
      </c>
      <c r="B7179" s="193" t="str">
        <f t="shared" si="14042"/>
        <v>SPSTRVacuums</v>
      </c>
      <c r="C7179" s="193" t="str">
        <f t="shared" si="14043"/>
        <v>VacuumsPiotrowski, Brad</v>
      </c>
      <c r="D7179" s="193"/>
      <c r="E7179" s="193"/>
      <c r="F7179" s="193" t="str">
        <f t="shared" si="14044"/>
        <v>VacuumsPiotrowski, Brad</v>
      </c>
      <c r="G7179" s="193" t="str">
        <f t="shared" ref="G7179:M7179" si="14079">G$280</f>
        <v>Piotrowski, Brad</v>
      </c>
      <c r="H7179" s="193" t="str">
        <f t="shared" si="14079"/>
        <v>Piotrowski, Brad</v>
      </c>
      <c r="I7179" s="193" t="str">
        <f t="shared" si="14079"/>
        <v>SPSTR</v>
      </c>
      <c r="J7179" s="193" t="str">
        <f t="shared" si="14079"/>
        <v>e-Commerce</v>
      </c>
      <c r="K7179" s="193" t="str">
        <f t="shared" si="14079"/>
        <v>all</v>
      </c>
      <c r="L7179" s="193">
        <f t="shared" si="14079"/>
        <v>0</v>
      </c>
      <c r="M7179" s="193">
        <f t="shared" si="14079"/>
        <v>0</v>
      </c>
      <c r="N7179" s="193" t="str">
        <f t="shared" si="14073"/>
        <v>Vacuums</v>
      </c>
      <c r="AA7179" s="193">
        <f t="shared" si="14046"/>
        <v>0</v>
      </c>
      <c r="AB7179" s="193" t="str">
        <f t="shared" ref="AB7179" si="14080">AB$280</f>
        <v>Piotrowski, Brad</v>
      </c>
    </row>
    <row r="7180" spans="1:28" s="188" customFormat="1" ht="17.399999999999999">
      <c r="A7180" s="193" t="str">
        <f t="shared" si="14041"/>
        <v>Vacuums</v>
      </c>
      <c r="B7180" s="193" t="str">
        <f t="shared" si="14042"/>
        <v>TE778Vacuums</v>
      </c>
      <c r="C7180" s="193" t="str">
        <f t="shared" si="14043"/>
        <v>VacuumsPiotrowski, Brad</v>
      </c>
      <c r="D7180" s="193"/>
      <c r="E7180" s="193"/>
      <c r="F7180" s="193" t="str">
        <f t="shared" si="14044"/>
        <v>VacuumsPiotrowski, Brad</v>
      </c>
      <c r="G7180" s="193" t="str">
        <f t="shared" ref="G7180:M7180" si="14081">G$281</f>
        <v>Piotrowski, Brad</v>
      </c>
      <c r="H7180" s="193" t="str">
        <f t="shared" si="14081"/>
        <v>Piotrowski, Brad</v>
      </c>
      <c r="I7180" s="193" t="str">
        <f t="shared" si="14081"/>
        <v>TE778</v>
      </c>
      <c r="J7180" s="193" t="str">
        <f t="shared" si="14081"/>
        <v>TESLA MOTORS INC.</v>
      </c>
      <c r="K7180" s="193" t="str">
        <f t="shared" si="14081"/>
        <v>all</v>
      </c>
      <c r="L7180" s="193">
        <f t="shared" si="14081"/>
        <v>0</v>
      </c>
      <c r="M7180" s="193">
        <f t="shared" si="14081"/>
        <v>0</v>
      </c>
      <c r="N7180" s="193" t="str">
        <f t="shared" si="14073"/>
        <v>Vacuums</v>
      </c>
      <c r="AA7180" s="193">
        <f t="shared" si="14046"/>
        <v>0</v>
      </c>
      <c r="AB7180" s="193" t="str">
        <f t="shared" ref="AB7180" si="14082">AB$281</f>
        <v>Piotrowski, Brad</v>
      </c>
    </row>
    <row r="7181" spans="1:28" s="188" customFormat="1" ht="17.399999999999999">
      <c r="A7181" s="193" t="str">
        <f t="shared" si="14041"/>
        <v>Vacuums</v>
      </c>
      <c r="B7181" s="193" t="str">
        <f t="shared" si="14042"/>
        <v>WA012Vacuums</v>
      </c>
      <c r="C7181" s="193" t="str">
        <f t="shared" si="14043"/>
        <v>VacuumsPiotrowski, Brad</v>
      </c>
      <c r="D7181" s="193"/>
      <c r="E7181" s="193"/>
      <c r="F7181" s="193" t="str">
        <f t="shared" si="14044"/>
        <v>VacuumsPiotrowski, Brad</v>
      </c>
      <c r="G7181" s="193" t="str">
        <f t="shared" ref="G7181:M7181" si="14083">G$282</f>
        <v>Piotrowski, Brad</v>
      </c>
      <c r="H7181" s="193" t="str">
        <f t="shared" si="14083"/>
        <v>Piotrowski, Brad</v>
      </c>
      <c r="I7181" s="193" t="str">
        <f t="shared" si="14083"/>
        <v>WA012</v>
      </c>
      <c r="J7181" s="193" t="str">
        <f t="shared" si="14083"/>
        <v>WALMART MARKETPLACE</v>
      </c>
      <c r="K7181" s="193" t="str">
        <f t="shared" si="14083"/>
        <v>all</v>
      </c>
      <c r="L7181" s="193">
        <f t="shared" si="14083"/>
        <v>0</v>
      </c>
      <c r="M7181" s="193">
        <f t="shared" si="14083"/>
        <v>0</v>
      </c>
      <c r="N7181" s="193" t="str">
        <f t="shared" si="14073"/>
        <v>Vacuums</v>
      </c>
      <c r="AA7181" s="193">
        <f t="shared" si="14046"/>
        <v>0</v>
      </c>
      <c r="AB7181" s="193" t="str">
        <f t="shared" ref="AB7181" si="14084">AB$282</f>
        <v>Piotrowski, Brad</v>
      </c>
    </row>
    <row r="7182" spans="1:28" s="188" customFormat="1" ht="17.399999999999999">
      <c r="A7182" s="193" t="str">
        <f t="shared" si="14041"/>
        <v>Vacuums</v>
      </c>
      <c r="B7182" s="193" t="str">
        <f t="shared" si="14042"/>
        <v>YA051Vacuums</v>
      </c>
      <c r="C7182" s="193" t="str">
        <f t="shared" si="14043"/>
        <v>VacuumsPiotrowski, Brad</v>
      </c>
      <c r="D7182" s="193"/>
      <c r="E7182" s="193"/>
      <c r="F7182" s="193" t="str">
        <f t="shared" si="14044"/>
        <v>VacuumsPiotrowski, Brad</v>
      </c>
      <c r="G7182" s="193" t="str">
        <f t="shared" ref="G7182:M7182" si="14085">G$283</f>
        <v>Piotrowski, Brad</v>
      </c>
      <c r="H7182" s="193" t="str">
        <f t="shared" si="14085"/>
        <v>Piotrowski, Brad</v>
      </c>
      <c r="I7182" s="193" t="str">
        <f t="shared" si="14085"/>
        <v>YA051</v>
      </c>
      <c r="J7182" s="193" t="str">
        <f t="shared" si="14085"/>
        <v>YAMAHA MOTOR CORP USA</v>
      </c>
      <c r="K7182" s="193" t="str">
        <f t="shared" si="14085"/>
        <v>all</v>
      </c>
      <c r="L7182" s="193">
        <f t="shared" si="14085"/>
        <v>0</v>
      </c>
      <c r="M7182" s="193">
        <f t="shared" si="14085"/>
        <v>0</v>
      </c>
      <c r="N7182" s="193" t="str">
        <f t="shared" si="14073"/>
        <v>Vacuums</v>
      </c>
      <c r="AA7182" s="193">
        <f t="shared" si="14046"/>
        <v>0</v>
      </c>
      <c r="AB7182" s="193" t="str">
        <f t="shared" ref="AB7182" si="14086">AB$283</f>
        <v>Piotrowski, Brad</v>
      </c>
    </row>
    <row r="7183" spans="1:28" s="188" customFormat="1" ht="17.399999999999999">
      <c r="A7183" s="193" t="str">
        <f t="shared" si="14041"/>
        <v>Vacuums</v>
      </c>
      <c r="B7183" s="193" t="str">
        <f t="shared" si="14042"/>
        <v>0Vacuums</v>
      </c>
      <c r="C7183" s="193" t="str">
        <f t="shared" si="14043"/>
        <v>Vacuums0</v>
      </c>
      <c r="D7183" s="193"/>
      <c r="E7183" s="193"/>
      <c r="F7183" s="193" t="str">
        <f t="shared" si="14044"/>
        <v>Vacuums0</v>
      </c>
      <c r="G7183" s="193">
        <f t="shared" ref="G7183:M7183" si="14087">G$284</f>
        <v>0</v>
      </c>
      <c r="H7183" s="193">
        <f t="shared" si="14087"/>
        <v>0</v>
      </c>
      <c r="I7183" s="193">
        <f t="shared" si="14087"/>
        <v>0</v>
      </c>
      <c r="J7183" s="193">
        <f t="shared" si="14087"/>
        <v>0</v>
      </c>
      <c r="K7183" s="193">
        <f t="shared" si="14087"/>
        <v>0</v>
      </c>
      <c r="L7183" s="193">
        <f t="shared" si="14087"/>
        <v>0</v>
      </c>
      <c r="M7183" s="193">
        <f t="shared" si="14087"/>
        <v>0</v>
      </c>
      <c r="N7183" s="193" t="str">
        <f t="shared" si="14073"/>
        <v>Vacuums</v>
      </c>
      <c r="AA7183" s="193">
        <f t="shared" si="14046"/>
        <v>0</v>
      </c>
      <c r="AB7183" s="193">
        <f t="shared" ref="AB7183" si="14088">AB$284</f>
        <v>0</v>
      </c>
    </row>
    <row r="7184" spans="1:28" s="188" customFormat="1" ht="17.399999999999999">
      <c r="A7184" s="193" t="str">
        <f t="shared" si="14041"/>
        <v>Vacuums</v>
      </c>
      <c r="B7184" s="193" t="str">
        <f t="shared" si="14042"/>
        <v>0Vacuums</v>
      </c>
      <c r="C7184" s="193" t="str">
        <f t="shared" si="14043"/>
        <v>Vacuums0</v>
      </c>
      <c r="D7184" s="193"/>
      <c r="E7184" s="193"/>
      <c r="F7184" s="193" t="str">
        <f t="shared" si="14044"/>
        <v>Vacuums0</v>
      </c>
      <c r="G7184" s="193">
        <f t="shared" ref="G7184:M7184" si="14089">G$285</f>
        <v>0</v>
      </c>
      <c r="H7184" s="193">
        <f t="shared" si="14089"/>
        <v>0</v>
      </c>
      <c r="I7184" s="193">
        <f t="shared" si="14089"/>
        <v>0</v>
      </c>
      <c r="J7184" s="193">
        <f t="shared" si="14089"/>
        <v>0</v>
      </c>
      <c r="K7184" s="193">
        <f t="shared" si="14089"/>
        <v>0</v>
      </c>
      <c r="L7184" s="193">
        <f t="shared" si="14089"/>
        <v>0</v>
      </c>
      <c r="M7184" s="193">
        <f t="shared" si="14089"/>
        <v>0</v>
      </c>
      <c r="N7184" s="193" t="str">
        <f t="shared" si="14073"/>
        <v>Vacuums</v>
      </c>
      <c r="AA7184" s="193">
        <f t="shared" si="14046"/>
        <v>0</v>
      </c>
      <c r="AB7184" s="193">
        <f t="shared" ref="AB7184" si="14090">AB$285</f>
        <v>0</v>
      </c>
    </row>
    <row r="7185" spans="1:28" s="188" customFormat="1" ht="17.399999999999999">
      <c r="A7185" s="193" t="str">
        <f t="shared" si="14041"/>
        <v>Vacuums</v>
      </c>
      <c r="B7185" s="193" t="str">
        <f t="shared" si="14042"/>
        <v>0Vacuums</v>
      </c>
      <c r="C7185" s="193" t="str">
        <f t="shared" si="14043"/>
        <v>Vacuums0</v>
      </c>
      <c r="D7185" s="193"/>
      <c r="E7185" s="193"/>
      <c r="F7185" s="193" t="str">
        <f t="shared" si="14044"/>
        <v>Vacuums0</v>
      </c>
      <c r="G7185" s="193">
        <f t="shared" ref="G7185:M7185" si="14091">G$286</f>
        <v>0</v>
      </c>
      <c r="H7185" s="193">
        <f t="shared" si="14091"/>
        <v>0</v>
      </c>
      <c r="I7185" s="193">
        <f t="shared" si="14091"/>
        <v>0</v>
      </c>
      <c r="J7185" s="193">
        <f t="shared" si="14091"/>
        <v>0</v>
      </c>
      <c r="K7185" s="193">
        <f t="shared" si="14091"/>
        <v>0</v>
      </c>
      <c r="L7185" s="193">
        <f t="shared" si="14091"/>
        <v>0</v>
      </c>
      <c r="M7185" s="193">
        <f t="shared" si="14091"/>
        <v>0</v>
      </c>
      <c r="N7185" s="193" t="str">
        <f t="shared" si="14073"/>
        <v>Vacuums</v>
      </c>
      <c r="AA7185" s="193">
        <f t="shared" si="14046"/>
        <v>0</v>
      </c>
      <c r="AB7185" s="193">
        <f t="shared" ref="AB7185" si="14092">AB$286</f>
        <v>0</v>
      </c>
    </row>
    <row r="7186" spans="1:28" s="188" customFormat="1" ht="17.399999999999999">
      <c r="A7186" s="193" t="str">
        <f t="shared" si="14041"/>
        <v>Vacuums</v>
      </c>
      <c r="B7186" s="193" t="str">
        <f t="shared" si="14042"/>
        <v>0Vacuums</v>
      </c>
      <c r="C7186" s="193" t="str">
        <f t="shared" si="14043"/>
        <v>Vacuums0</v>
      </c>
      <c r="D7186" s="193"/>
      <c r="E7186" s="193"/>
      <c r="F7186" s="193" t="str">
        <f t="shared" si="14044"/>
        <v>Vacuums0</v>
      </c>
      <c r="G7186" s="193">
        <f t="shared" ref="G7186:M7186" si="14093">G$287</f>
        <v>0</v>
      </c>
      <c r="H7186" s="193">
        <f t="shared" si="14093"/>
        <v>0</v>
      </c>
      <c r="I7186" s="193">
        <f t="shared" si="14093"/>
        <v>0</v>
      </c>
      <c r="J7186" s="193">
        <f t="shared" si="14093"/>
        <v>0</v>
      </c>
      <c r="K7186" s="193">
        <f t="shared" si="14093"/>
        <v>0</v>
      </c>
      <c r="L7186" s="193">
        <f t="shared" si="14093"/>
        <v>0</v>
      </c>
      <c r="M7186" s="193">
        <f t="shared" si="14093"/>
        <v>0</v>
      </c>
      <c r="N7186" s="193" t="str">
        <f t="shared" si="14073"/>
        <v>Vacuums</v>
      </c>
      <c r="AA7186" s="193">
        <f t="shared" si="14046"/>
        <v>0</v>
      </c>
      <c r="AB7186" s="193">
        <f t="shared" ref="AB7186" si="14094">AB$287</f>
        <v>0</v>
      </c>
    </row>
    <row r="7187" spans="1:28" s="188" customFormat="1" ht="17.399999999999999">
      <c r="A7187" s="193" t="str">
        <f t="shared" si="14041"/>
        <v>Vacuums</v>
      </c>
      <c r="B7187" s="193" t="str">
        <f t="shared" si="14042"/>
        <v>0Vacuums</v>
      </c>
      <c r="C7187" s="193" t="str">
        <f t="shared" si="14043"/>
        <v>Vacuums0</v>
      </c>
      <c r="D7187" s="193"/>
      <c r="E7187" s="193"/>
      <c r="F7187" s="193" t="str">
        <f t="shared" si="14044"/>
        <v>Vacuums0</v>
      </c>
      <c r="G7187" s="193">
        <f t="shared" ref="G7187:M7187" si="14095">G$288</f>
        <v>0</v>
      </c>
      <c r="H7187" s="193">
        <f t="shared" si="14095"/>
        <v>0</v>
      </c>
      <c r="I7187" s="193">
        <f t="shared" si="14095"/>
        <v>0</v>
      </c>
      <c r="J7187" s="193">
        <f t="shared" si="14095"/>
        <v>0</v>
      </c>
      <c r="K7187" s="193">
        <f t="shared" si="14095"/>
        <v>0</v>
      </c>
      <c r="L7187" s="193">
        <f t="shared" si="14095"/>
        <v>0</v>
      </c>
      <c r="M7187" s="193">
        <f t="shared" si="14095"/>
        <v>0</v>
      </c>
      <c r="N7187" s="193" t="str">
        <f t="shared" si="14073"/>
        <v>Vacuums</v>
      </c>
      <c r="AA7187" s="193">
        <f t="shared" si="14046"/>
        <v>0</v>
      </c>
      <c r="AB7187" s="193">
        <f t="shared" ref="AB7187" si="14096">AB$288</f>
        <v>0</v>
      </c>
    </row>
    <row r="7188" spans="1:28" s="188" customFormat="1" ht="17.399999999999999">
      <c r="A7188" s="193" t="str">
        <f t="shared" si="14041"/>
        <v>Vacuums</v>
      </c>
      <c r="B7188" s="193" t="str">
        <f t="shared" si="14042"/>
        <v>AU161Vacuums</v>
      </c>
      <c r="C7188" s="193" t="str">
        <f t="shared" si="14043"/>
        <v>VacuumsPlys, Jeff</v>
      </c>
      <c r="D7188" s="193"/>
      <c r="E7188" s="193"/>
      <c r="F7188" s="193" t="str">
        <f t="shared" si="14044"/>
        <v>VacuumsWilliams, David</v>
      </c>
      <c r="G7188" s="193" t="str">
        <f t="shared" ref="G7188:M7188" si="14097">G$289</f>
        <v>Williams, David</v>
      </c>
      <c r="H7188" s="193" t="str">
        <f t="shared" si="14097"/>
        <v>Plys, Jeff</v>
      </c>
      <c r="I7188" s="193" t="str">
        <f t="shared" si="14097"/>
        <v>AU161</v>
      </c>
      <c r="J7188" s="193" t="str">
        <f t="shared" si="14097"/>
        <v>AVS/AMERICAN VENDING</v>
      </c>
      <c r="K7188" s="193" t="str">
        <f t="shared" si="14097"/>
        <v>all</v>
      </c>
      <c r="L7188" s="193">
        <f t="shared" si="14097"/>
        <v>0</v>
      </c>
      <c r="M7188" s="193">
        <f t="shared" si="14097"/>
        <v>0</v>
      </c>
      <c r="N7188" s="193" t="str">
        <f t="shared" si="14073"/>
        <v>Vacuums</v>
      </c>
      <c r="AA7188" s="193">
        <f t="shared" si="14046"/>
        <v>0</v>
      </c>
      <c r="AB7188" s="193" t="str">
        <f t="shared" ref="AB7188" si="14098">AB$289</f>
        <v>Plys, Jeff</v>
      </c>
    </row>
    <row r="7189" spans="1:28" s="188" customFormat="1" ht="17.399999999999999">
      <c r="A7189" s="193" t="str">
        <f t="shared" si="14041"/>
        <v>Vacuums</v>
      </c>
      <c r="B7189" s="193" t="str">
        <f t="shared" si="14042"/>
        <v>CA271Vacuums</v>
      </c>
      <c r="C7189" s="193" t="str">
        <f t="shared" si="14043"/>
        <v>VacuumsPlys, Jeff</v>
      </c>
      <c r="D7189" s="193"/>
      <c r="E7189" s="193"/>
      <c r="F7189" s="193" t="str">
        <f t="shared" si="14044"/>
        <v>VacuumsWilliams, David</v>
      </c>
      <c r="G7189" s="193" t="str">
        <f t="shared" ref="G7189:M7189" si="14099">G$290</f>
        <v>Williams, David</v>
      </c>
      <c r="H7189" s="193" t="str">
        <f t="shared" si="14099"/>
        <v>Plys, Jeff</v>
      </c>
      <c r="I7189" s="193" t="str">
        <f t="shared" si="14099"/>
        <v>CA271</v>
      </c>
      <c r="J7189" s="193" t="str">
        <f t="shared" si="14099"/>
        <v>CARMEN'S DIST.</v>
      </c>
      <c r="K7189" s="193" t="str">
        <f t="shared" si="14099"/>
        <v>all</v>
      </c>
      <c r="L7189" s="193">
        <f t="shared" si="14099"/>
        <v>0</v>
      </c>
      <c r="M7189" s="193">
        <f t="shared" si="14099"/>
        <v>0</v>
      </c>
      <c r="N7189" s="193" t="str">
        <f t="shared" si="14073"/>
        <v>Vacuums</v>
      </c>
      <c r="AA7189" s="193">
        <f t="shared" si="14046"/>
        <v>0</v>
      </c>
      <c r="AB7189" s="193" t="str">
        <f t="shared" ref="AB7189" si="14100">AB$290</f>
        <v>Plys, Jeff</v>
      </c>
    </row>
    <row r="7190" spans="1:28" s="188" customFormat="1" ht="17.399999999999999">
      <c r="A7190" s="193" t="str">
        <f t="shared" si="14041"/>
        <v>Vacuums</v>
      </c>
      <c r="B7190" s="193" t="str">
        <f t="shared" si="14042"/>
        <v>DO355Vacuums</v>
      </c>
      <c r="C7190" s="193" t="str">
        <f t="shared" si="14043"/>
        <v>VacuumsPlys, Jeff</v>
      </c>
      <c r="D7190" s="193"/>
      <c r="E7190" s="193"/>
      <c r="F7190" s="193" t="str">
        <f t="shared" si="14044"/>
        <v>VacuumsWilliams, David</v>
      </c>
      <c r="G7190" s="193" t="str">
        <f t="shared" ref="G7190:M7190" si="14101">G$291</f>
        <v>Williams, David</v>
      </c>
      <c r="H7190" s="193" t="str">
        <f t="shared" si="14101"/>
        <v>Plys, Jeff</v>
      </c>
      <c r="I7190" s="193" t="str">
        <f t="shared" si="14101"/>
        <v>DO355</v>
      </c>
      <c r="J7190" s="193" t="str">
        <f t="shared" si="14101"/>
        <v>DORIAN DRAKE</v>
      </c>
      <c r="K7190" s="193" t="str">
        <f t="shared" si="14101"/>
        <v>all</v>
      </c>
      <c r="L7190" s="193">
        <f t="shared" si="14101"/>
        <v>0</v>
      </c>
      <c r="M7190" s="193">
        <f t="shared" si="14101"/>
        <v>0</v>
      </c>
      <c r="N7190" s="193" t="str">
        <f t="shared" si="14073"/>
        <v>Vacuums</v>
      </c>
      <c r="AA7190" s="193">
        <f t="shared" si="14046"/>
        <v>0</v>
      </c>
      <c r="AB7190" s="193" t="str">
        <f t="shared" ref="AB7190" si="14102">AB$291</f>
        <v>Plys, Jeff</v>
      </c>
    </row>
    <row r="7191" spans="1:28" s="188" customFormat="1" ht="17.399999999999999">
      <c r="A7191" s="193" t="str">
        <f t="shared" si="14041"/>
        <v>Vacuums</v>
      </c>
      <c r="B7191" s="193" t="str">
        <f t="shared" si="14042"/>
        <v>DO380Vacuums</v>
      </c>
      <c r="C7191" s="193" t="str">
        <f t="shared" si="14043"/>
        <v>VacuumsPlys, Jeff</v>
      </c>
      <c r="D7191" s="193"/>
      <c r="E7191" s="193"/>
      <c r="F7191" s="193" t="str">
        <f t="shared" si="14044"/>
        <v>VacuumsWilliams, David</v>
      </c>
      <c r="G7191" s="193" t="str">
        <f t="shared" ref="G7191:M7191" si="14103">G$292</f>
        <v>Williams, David</v>
      </c>
      <c r="H7191" s="193" t="str">
        <f t="shared" si="14103"/>
        <v>Plys, Jeff</v>
      </c>
      <c r="I7191" s="193" t="str">
        <f t="shared" si="14103"/>
        <v>DO380</v>
      </c>
      <c r="J7191" s="193" t="str">
        <f t="shared" si="14103"/>
        <v>DON STEVENS</v>
      </c>
      <c r="K7191" s="193" t="str">
        <f t="shared" si="14103"/>
        <v>all</v>
      </c>
      <c r="L7191" s="193">
        <f t="shared" si="14103"/>
        <v>0</v>
      </c>
      <c r="M7191" s="193">
        <f t="shared" si="14103"/>
        <v>0</v>
      </c>
      <c r="N7191" s="193" t="str">
        <f t="shared" si="14073"/>
        <v>Vacuums</v>
      </c>
      <c r="AA7191" s="193">
        <f t="shared" si="14046"/>
        <v>0</v>
      </c>
      <c r="AB7191" s="193" t="str">
        <f t="shared" ref="AB7191" si="14104">AB$292</f>
        <v>Plys, Jeff</v>
      </c>
    </row>
    <row r="7192" spans="1:28" s="188" customFormat="1" ht="17.399999999999999">
      <c r="A7192" s="193" t="str">
        <f t="shared" si="14041"/>
        <v>Vacuums</v>
      </c>
      <c r="B7192" s="193" t="str">
        <f t="shared" si="14042"/>
        <v>EL725Vacuums</v>
      </c>
      <c r="C7192" s="193" t="str">
        <f t="shared" si="14043"/>
        <v>VacuumsPlys, Jeff</v>
      </c>
      <c r="D7192" s="193"/>
      <c r="E7192" s="193"/>
      <c r="F7192" s="193" t="str">
        <f t="shared" si="14044"/>
        <v>VacuumsWilliams, David</v>
      </c>
      <c r="G7192" s="193" t="str">
        <f t="shared" ref="G7192:M7192" si="14105">G$293</f>
        <v>Williams, David</v>
      </c>
      <c r="H7192" s="193" t="str">
        <f t="shared" si="14105"/>
        <v>Plys, Jeff</v>
      </c>
      <c r="I7192" s="193" t="str">
        <f t="shared" si="14105"/>
        <v>EL725</v>
      </c>
      <c r="J7192" s="193" t="str">
        <f t="shared" si="14105"/>
        <v>ELEC SWEEPER</v>
      </c>
      <c r="K7192" s="193" t="str">
        <f t="shared" si="14105"/>
        <v>all</v>
      </c>
      <c r="L7192" s="193">
        <f t="shared" si="14105"/>
        <v>0</v>
      </c>
      <c r="M7192" s="193">
        <f t="shared" si="14105"/>
        <v>0</v>
      </c>
      <c r="N7192" s="193" t="str">
        <f t="shared" si="14073"/>
        <v>Vacuums</v>
      </c>
      <c r="AA7192" s="193">
        <f t="shared" si="14046"/>
        <v>0</v>
      </c>
      <c r="AB7192" s="193" t="str">
        <f t="shared" ref="AB7192" si="14106">AB$293</f>
        <v>Plys, Jeff</v>
      </c>
    </row>
    <row r="7193" spans="1:28" s="188" customFormat="1" ht="17.399999999999999">
      <c r="A7193" s="193" t="str">
        <f t="shared" si="14041"/>
        <v>Vacuums</v>
      </c>
      <c r="B7193" s="193" t="str">
        <f t="shared" si="14042"/>
        <v>ET255Vacuums</v>
      </c>
      <c r="C7193" s="193" t="str">
        <f t="shared" si="14043"/>
        <v>VacuumsPlys, Jeff</v>
      </c>
      <c r="D7193" s="193"/>
      <c r="E7193" s="193"/>
      <c r="F7193" s="193" t="str">
        <f t="shared" si="14044"/>
        <v>VacuumsWilliams, David</v>
      </c>
      <c r="G7193" s="193" t="str">
        <f t="shared" ref="G7193:M7193" si="14107">G$294</f>
        <v>Williams, David</v>
      </c>
      <c r="H7193" s="193" t="str">
        <f t="shared" si="14107"/>
        <v>Plys, Jeff</v>
      </c>
      <c r="I7193" s="193" t="str">
        <f t="shared" si="14107"/>
        <v>ET255</v>
      </c>
      <c r="J7193" s="193" t="str">
        <f t="shared" si="14107"/>
        <v>ETTINGER-ROSINI</v>
      </c>
      <c r="K7193" s="193" t="str">
        <f t="shared" si="14107"/>
        <v>all</v>
      </c>
      <c r="L7193" s="193">
        <f t="shared" si="14107"/>
        <v>0</v>
      </c>
      <c r="M7193" s="193">
        <f t="shared" si="14107"/>
        <v>0</v>
      </c>
      <c r="N7193" s="193" t="str">
        <f t="shared" si="14073"/>
        <v>Vacuums</v>
      </c>
      <c r="AA7193" s="193">
        <f t="shared" si="14046"/>
        <v>0</v>
      </c>
      <c r="AB7193" s="193" t="str">
        <f t="shared" ref="AB7193" si="14108">AB$294</f>
        <v>Plys, Jeff</v>
      </c>
    </row>
    <row r="7194" spans="1:28" s="188" customFormat="1" ht="17.399999999999999">
      <c r="A7194" s="193" t="str">
        <f t="shared" si="14041"/>
        <v>Vacuums</v>
      </c>
      <c r="B7194" s="193" t="str">
        <f t="shared" si="14042"/>
        <v>JO405Vacuums</v>
      </c>
      <c r="C7194" s="193" t="str">
        <f t="shared" si="14043"/>
        <v>VacuumsPlys, Jeff</v>
      </c>
      <c r="D7194" s="193"/>
      <c r="E7194" s="193"/>
      <c r="F7194" s="193" t="str">
        <f t="shared" si="14044"/>
        <v>VacuumsWilliams, David</v>
      </c>
      <c r="G7194" s="193" t="str">
        <f t="shared" ref="G7194:M7194" si="14109">G$295</f>
        <v>Williams, David</v>
      </c>
      <c r="H7194" s="193" t="str">
        <f t="shared" si="14109"/>
        <v>Plys, Jeff</v>
      </c>
      <c r="I7194" s="193" t="str">
        <f t="shared" si="14109"/>
        <v>JO405</v>
      </c>
      <c r="J7194" s="193" t="str">
        <f t="shared" si="14109"/>
        <v>JOHNSON PIKE</v>
      </c>
      <c r="K7194" s="193" t="str">
        <f t="shared" si="14109"/>
        <v>all</v>
      </c>
      <c r="L7194" s="193">
        <f t="shared" si="14109"/>
        <v>0</v>
      </c>
      <c r="M7194" s="193">
        <f t="shared" si="14109"/>
        <v>0</v>
      </c>
      <c r="N7194" s="193" t="str">
        <f t="shared" si="14073"/>
        <v>Vacuums</v>
      </c>
      <c r="AA7194" s="193">
        <f t="shared" si="14046"/>
        <v>0</v>
      </c>
      <c r="AB7194" s="193" t="str">
        <f t="shared" ref="AB7194" si="14110">AB$295</f>
        <v>Plys, Jeff</v>
      </c>
    </row>
    <row r="7195" spans="1:28" s="188" customFormat="1" ht="17.399999999999999">
      <c r="A7195" s="193" t="str">
        <f t="shared" si="14041"/>
        <v>Vacuums</v>
      </c>
      <c r="B7195" s="193" t="str">
        <f t="shared" si="14042"/>
        <v>KA365Vacuums</v>
      </c>
      <c r="C7195" s="193" t="str">
        <f t="shared" si="14043"/>
        <v>VacuumsPlys, Jeff</v>
      </c>
      <c r="D7195" s="193"/>
      <c r="E7195" s="193"/>
      <c r="F7195" s="193" t="str">
        <f t="shared" si="14044"/>
        <v>VacuumsWilliams, David</v>
      </c>
      <c r="G7195" s="193" t="str">
        <f t="shared" ref="G7195:M7195" si="14111">G$296</f>
        <v>Williams, David</v>
      </c>
      <c r="H7195" s="193" t="str">
        <f t="shared" si="14111"/>
        <v>Plys, Jeff</v>
      </c>
      <c r="I7195" s="193" t="str">
        <f t="shared" si="14111"/>
        <v>KA365</v>
      </c>
      <c r="J7195" s="193" t="str">
        <f t="shared" si="14111"/>
        <v>KAIN-McARTHUR INC.</v>
      </c>
      <c r="K7195" s="193" t="str">
        <f t="shared" si="14111"/>
        <v>all</v>
      </c>
      <c r="L7195" s="193">
        <f t="shared" si="14111"/>
        <v>0</v>
      </c>
      <c r="M7195" s="193">
        <f t="shared" si="14111"/>
        <v>0</v>
      </c>
      <c r="N7195" s="193" t="str">
        <f t="shared" si="14073"/>
        <v>Vacuums</v>
      </c>
      <c r="AA7195" s="193">
        <f t="shared" si="14046"/>
        <v>0</v>
      </c>
      <c r="AB7195" s="193" t="str">
        <f t="shared" ref="AB7195" si="14112">AB$296</f>
        <v>Plys, Jeff</v>
      </c>
    </row>
    <row r="7196" spans="1:28" s="188" customFormat="1" ht="17.399999999999999">
      <c r="A7196" s="193" t="str">
        <f t="shared" si="14041"/>
        <v>Vacuums</v>
      </c>
      <c r="B7196" s="193" t="str">
        <f t="shared" si="14042"/>
        <v>KL105Vacuums</v>
      </c>
      <c r="C7196" s="193" t="str">
        <f t="shared" si="14043"/>
        <v>VacuumsPlys, Jeff</v>
      </c>
      <c r="D7196" s="193"/>
      <c r="E7196" s="193"/>
      <c r="F7196" s="193" t="str">
        <f t="shared" si="14044"/>
        <v>VacuumsWilliams, David</v>
      </c>
      <c r="G7196" s="193" t="str">
        <f t="shared" ref="G7196:M7196" si="14113">G$297</f>
        <v>Williams, David</v>
      </c>
      <c r="H7196" s="193" t="str">
        <f t="shared" si="14113"/>
        <v>Plys, Jeff</v>
      </c>
      <c r="I7196" s="193" t="str">
        <f t="shared" si="14113"/>
        <v>KL105</v>
      </c>
      <c r="J7196" s="193" t="str">
        <f t="shared" si="14113"/>
        <v>KLH</v>
      </c>
      <c r="K7196" s="193" t="str">
        <f t="shared" si="14113"/>
        <v>all</v>
      </c>
      <c r="L7196" s="193">
        <f t="shared" si="14113"/>
        <v>0</v>
      </c>
      <c r="M7196" s="193">
        <f t="shared" si="14113"/>
        <v>0</v>
      </c>
      <c r="N7196" s="193" t="str">
        <f t="shared" si="14073"/>
        <v>Vacuums</v>
      </c>
      <c r="AA7196" s="193">
        <f t="shared" si="14046"/>
        <v>0</v>
      </c>
      <c r="AB7196" s="193" t="str">
        <f t="shared" ref="AB7196" si="14114">AB$297</f>
        <v>Plys, Jeff</v>
      </c>
    </row>
    <row r="7197" spans="1:28" s="188" customFormat="1" ht="17.399999999999999">
      <c r="A7197" s="193" t="str">
        <f t="shared" si="14041"/>
        <v>Vacuums</v>
      </c>
      <c r="B7197" s="193" t="str">
        <f t="shared" si="14042"/>
        <v>MI021Vacuums</v>
      </c>
      <c r="C7197" s="193" t="str">
        <f t="shared" si="14043"/>
        <v>VacuumsPlys, Jeff</v>
      </c>
      <c r="D7197" s="193"/>
      <c r="E7197" s="193"/>
      <c r="F7197" s="193" t="str">
        <f t="shared" si="14044"/>
        <v>VacuumsWilliams, David</v>
      </c>
      <c r="G7197" s="193" t="str">
        <f t="shared" ref="G7197:M7197" si="14115">G$298</f>
        <v>Williams, David</v>
      </c>
      <c r="H7197" s="193" t="str">
        <f t="shared" si="14115"/>
        <v>Plys, Jeff</v>
      </c>
      <c r="I7197" s="193" t="str">
        <f t="shared" si="14115"/>
        <v>MI021</v>
      </c>
      <c r="J7197" s="193" t="str">
        <f t="shared" si="14115"/>
        <v>MIKE SWENSON</v>
      </c>
      <c r="K7197" s="193" t="str">
        <f t="shared" si="14115"/>
        <v>all</v>
      </c>
      <c r="L7197" s="193">
        <f t="shared" si="14115"/>
        <v>0</v>
      </c>
      <c r="M7197" s="193">
        <f t="shared" si="14115"/>
        <v>0</v>
      </c>
      <c r="N7197" s="193" t="str">
        <f t="shared" si="14073"/>
        <v>Vacuums</v>
      </c>
      <c r="AA7197" s="193">
        <f t="shared" si="14046"/>
        <v>0</v>
      </c>
      <c r="AB7197" s="193" t="str">
        <f t="shared" ref="AB7197" si="14116">AB$298</f>
        <v>Plys, Jeff</v>
      </c>
    </row>
    <row r="7198" spans="1:28" s="188" customFormat="1" ht="17.399999999999999">
      <c r="A7198" s="193" t="str">
        <f t="shared" si="14041"/>
        <v>Vacuums</v>
      </c>
      <c r="B7198" s="193" t="str">
        <f t="shared" si="14042"/>
        <v>PI360Vacuums</v>
      </c>
      <c r="C7198" s="193" t="str">
        <f t="shared" si="14043"/>
        <v>VacuumsPlys, Jeff</v>
      </c>
      <c r="D7198" s="193"/>
      <c r="E7198" s="193"/>
      <c r="F7198" s="193" t="str">
        <f t="shared" si="14044"/>
        <v>VacuumsWilliams, David</v>
      </c>
      <c r="G7198" s="193" t="str">
        <f t="shared" ref="G7198:M7198" si="14117">G$299</f>
        <v>Williams, David</v>
      </c>
      <c r="H7198" s="193" t="str">
        <f t="shared" si="14117"/>
        <v>Plys, Jeff</v>
      </c>
      <c r="I7198" s="193" t="str">
        <f t="shared" si="14117"/>
        <v>PI360</v>
      </c>
      <c r="J7198" s="193" t="str">
        <f t="shared" si="14117"/>
        <v>PEIONEER SQUARE</v>
      </c>
      <c r="K7198" s="193" t="str">
        <f t="shared" si="14117"/>
        <v>all</v>
      </c>
      <c r="L7198" s="193">
        <f t="shared" si="14117"/>
        <v>0</v>
      </c>
      <c r="M7198" s="193">
        <f t="shared" si="14117"/>
        <v>0</v>
      </c>
      <c r="N7198" s="193" t="str">
        <f t="shared" si="14073"/>
        <v>Vacuums</v>
      </c>
      <c r="AA7198" s="193">
        <f t="shared" si="14046"/>
        <v>0</v>
      </c>
      <c r="AB7198" s="193" t="str">
        <f t="shared" ref="AB7198" si="14118">AB$299</f>
        <v>Plys, Jeff</v>
      </c>
    </row>
    <row r="7199" spans="1:28" s="188" customFormat="1" ht="17.399999999999999">
      <c r="A7199" s="193" t="str">
        <f t="shared" si="14041"/>
        <v>Vacuums</v>
      </c>
      <c r="B7199" s="193" t="str">
        <f t="shared" si="14042"/>
        <v>PR140Vacuums</v>
      </c>
      <c r="C7199" s="193" t="str">
        <f t="shared" si="14043"/>
        <v>VacuumsPlys, Jeff</v>
      </c>
      <c r="D7199" s="193"/>
      <c r="E7199" s="193"/>
      <c r="F7199" s="193" t="str">
        <f t="shared" si="14044"/>
        <v>VacuumsWilliams, David</v>
      </c>
      <c r="G7199" s="193" t="str">
        <f t="shared" ref="G7199:M7199" si="14119">G$300</f>
        <v>Williams, David</v>
      </c>
      <c r="H7199" s="193" t="str">
        <f t="shared" si="14119"/>
        <v>Plys, Jeff</v>
      </c>
      <c r="I7199" s="193" t="str">
        <f t="shared" si="14119"/>
        <v>PR140</v>
      </c>
      <c r="J7199" s="193" t="str">
        <f t="shared" si="14119"/>
        <v>PROFESSIONAL MANUFACTURERS REPRESEN</v>
      </c>
      <c r="K7199" s="193" t="str">
        <f t="shared" si="14119"/>
        <v>all</v>
      </c>
      <c r="L7199" s="193">
        <f t="shared" si="14119"/>
        <v>0</v>
      </c>
      <c r="M7199" s="193">
        <f t="shared" si="14119"/>
        <v>0</v>
      </c>
      <c r="N7199" s="193" t="str">
        <f t="shared" si="14073"/>
        <v>Vacuums</v>
      </c>
      <c r="AA7199" s="193">
        <f t="shared" si="14046"/>
        <v>0</v>
      </c>
      <c r="AB7199" s="193" t="str">
        <f t="shared" ref="AB7199" si="14120">AB$300</f>
        <v>Plys, Jeff</v>
      </c>
    </row>
    <row r="7200" spans="1:28" s="188" customFormat="1" ht="17.399999999999999">
      <c r="A7200" s="193" t="str">
        <f t="shared" si="14041"/>
        <v>Vacuums</v>
      </c>
      <c r="B7200" s="193" t="str">
        <f t="shared" si="14042"/>
        <v>PT046Vacuums</v>
      </c>
      <c r="C7200" s="193" t="str">
        <f t="shared" si="14043"/>
        <v>VacuumsPlys, Jeff</v>
      </c>
      <c r="D7200" s="193"/>
      <c r="E7200" s="193"/>
      <c r="F7200" s="193" t="str">
        <f t="shared" si="14044"/>
        <v>VacuumsWilliams, David</v>
      </c>
      <c r="G7200" s="193" t="str">
        <f t="shared" ref="G7200:M7200" si="14121">G$301</f>
        <v>Williams, David</v>
      </c>
      <c r="H7200" s="193" t="str">
        <f t="shared" si="14121"/>
        <v>Plys, Jeff</v>
      </c>
      <c r="I7200" s="193" t="str">
        <f t="shared" si="14121"/>
        <v>PT046</v>
      </c>
      <c r="J7200" s="193" t="str">
        <f t="shared" si="14121"/>
        <v>PRO PACIFIC AGENTS INC</v>
      </c>
      <c r="K7200" s="193" t="str">
        <f t="shared" si="14121"/>
        <v>all</v>
      </c>
      <c r="L7200" s="193">
        <f t="shared" si="14121"/>
        <v>0</v>
      </c>
      <c r="M7200" s="193">
        <f t="shared" si="14121"/>
        <v>0</v>
      </c>
      <c r="N7200" s="193" t="str">
        <f t="shared" si="14073"/>
        <v>Vacuums</v>
      </c>
      <c r="AA7200" s="193">
        <f t="shared" si="14046"/>
        <v>0</v>
      </c>
      <c r="AB7200" s="193" t="str">
        <f t="shared" ref="AB7200" si="14122">AB$301</f>
        <v>Plys, Jeff</v>
      </c>
    </row>
    <row r="7201" spans="1:28" s="188" customFormat="1" ht="17.399999999999999">
      <c r="A7201" s="193" t="str">
        <f t="shared" si="14041"/>
        <v>Vacuums</v>
      </c>
      <c r="B7201" s="193" t="str">
        <f t="shared" si="14042"/>
        <v>SA900Vacuums</v>
      </c>
      <c r="C7201" s="193" t="str">
        <f t="shared" si="14043"/>
        <v>VacuumsPlys, Jeff</v>
      </c>
      <c r="D7201" s="193"/>
      <c r="E7201" s="193"/>
      <c r="F7201" s="193" t="str">
        <f t="shared" si="14044"/>
        <v>VacuumsWilliams, David</v>
      </c>
      <c r="G7201" s="193" t="str">
        <f t="shared" ref="G7201:M7201" si="14123">G$302</f>
        <v>Williams, David</v>
      </c>
      <c r="H7201" s="193" t="str">
        <f t="shared" si="14123"/>
        <v>Plys, Jeff</v>
      </c>
      <c r="I7201" s="193" t="str">
        <f t="shared" si="14123"/>
        <v>SA900</v>
      </c>
      <c r="J7201" s="193" t="str">
        <f t="shared" si="14123"/>
        <v>SALEM SUP</v>
      </c>
      <c r="K7201" s="193" t="str">
        <f t="shared" si="14123"/>
        <v>all</v>
      </c>
      <c r="L7201" s="193">
        <f t="shared" si="14123"/>
        <v>0</v>
      </c>
      <c r="M7201" s="193">
        <f t="shared" si="14123"/>
        <v>0</v>
      </c>
      <c r="N7201" s="193" t="str">
        <f t="shared" si="14073"/>
        <v>Vacuums</v>
      </c>
      <c r="AA7201" s="193">
        <f t="shared" si="14046"/>
        <v>0</v>
      </c>
      <c r="AB7201" s="193" t="str">
        <f t="shared" ref="AB7201" si="14124">AB$302</f>
        <v>Plys, Jeff</v>
      </c>
    </row>
    <row r="7202" spans="1:28" s="188" customFormat="1" ht="17.399999999999999">
      <c r="A7202" s="193" t="str">
        <f t="shared" si="14041"/>
        <v>Vacuums</v>
      </c>
      <c r="B7202" s="193" t="str">
        <f t="shared" si="14042"/>
        <v>SC275Vacuums</v>
      </c>
      <c r="C7202" s="193" t="str">
        <f t="shared" si="14043"/>
        <v>VacuumsPlys, Jeff</v>
      </c>
      <c r="D7202" s="193"/>
      <c r="E7202" s="193"/>
      <c r="F7202" s="193" t="str">
        <f t="shared" si="14044"/>
        <v>VacuumsWilliams, David</v>
      </c>
      <c r="G7202" s="193" t="str">
        <f t="shared" ref="G7202:M7202" si="14125">G$303</f>
        <v>Williams, David</v>
      </c>
      <c r="H7202" s="193" t="str">
        <f t="shared" si="14125"/>
        <v>Plys, Jeff</v>
      </c>
      <c r="I7202" s="193" t="str">
        <f t="shared" si="14125"/>
        <v>SC275</v>
      </c>
      <c r="J7202" s="193" t="str">
        <f t="shared" si="14125"/>
        <v>STEEL CITY</v>
      </c>
      <c r="K7202" s="193" t="str">
        <f t="shared" si="14125"/>
        <v>all</v>
      </c>
      <c r="L7202" s="193">
        <f t="shared" si="14125"/>
        <v>0</v>
      </c>
      <c r="M7202" s="193">
        <f t="shared" si="14125"/>
        <v>0</v>
      </c>
      <c r="N7202" s="193" t="str">
        <f t="shared" si="14073"/>
        <v>Vacuums</v>
      </c>
      <c r="AA7202" s="193">
        <f t="shared" si="14046"/>
        <v>0</v>
      </c>
      <c r="AB7202" s="193" t="str">
        <f t="shared" ref="AB7202" si="14126">AB$303</f>
        <v>Plys, Jeff</v>
      </c>
    </row>
    <row r="7203" spans="1:28" s="188" customFormat="1" ht="17.399999999999999">
      <c r="A7203" s="193" t="str">
        <f t="shared" si="14041"/>
        <v>Vacuums</v>
      </c>
      <c r="B7203" s="193" t="str">
        <f t="shared" si="14042"/>
        <v>SH810Vacuums</v>
      </c>
      <c r="C7203" s="193" t="str">
        <f t="shared" si="14043"/>
        <v>VacuumsPlys, Jeff</v>
      </c>
      <c r="D7203" s="193"/>
      <c r="E7203" s="193"/>
      <c r="F7203" s="193" t="str">
        <f t="shared" si="14044"/>
        <v>VacuumsWilliams, David</v>
      </c>
      <c r="G7203" s="193" t="str">
        <f t="shared" ref="G7203:M7203" si="14127">G$304</f>
        <v>Williams, David</v>
      </c>
      <c r="H7203" s="193" t="str">
        <f t="shared" si="14127"/>
        <v>Plys, Jeff</v>
      </c>
      <c r="I7203" s="193" t="str">
        <f t="shared" si="14127"/>
        <v>SH810</v>
      </c>
      <c r="J7203" s="193" t="str">
        <f t="shared" si="14127"/>
        <v>SHAFFER DIST.</v>
      </c>
      <c r="K7203" s="193" t="str">
        <f t="shared" si="14127"/>
        <v>all</v>
      </c>
      <c r="L7203" s="193">
        <f t="shared" si="14127"/>
        <v>0</v>
      </c>
      <c r="M7203" s="193">
        <f t="shared" si="14127"/>
        <v>0</v>
      </c>
      <c r="N7203" s="193" t="str">
        <f t="shared" si="14073"/>
        <v>Vacuums</v>
      </c>
      <c r="AA7203" s="193">
        <f t="shared" si="14046"/>
        <v>0</v>
      </c>
      <c r="AB7203" s="193" t="str">
        <f t="shared" ref="AB7203" si="14128">AB$304</f>
        <v>Plys, Jeff</v>
      </c>
    </row>
    <row r="7204" spans="1:28" s="188" customFormat="1" ht="17.399999999999999">
      <c r="A7204" s="193" t="str">
        <f t="shared" si="14041"/>
        <v>Vacuums</v>
      </c>
      <c r="B7204" s="193" t="str">
        <f t="shared" si="14042"/>
        <v>SP578Vacuums</v>
      </c>
      <c r="C7204" s="193" t="str">
        <f t="shared" si="14043"/>
        <v>VacuumsPlys, Jeff</v>
      </c>
      <c r="D7204" s="193"/>
      <c r="E7204" s="193"/>
      <c r="F7204" s="193" t="str">
        <f t="shared" si="14044"/>
        <v>VacuumsWilliams, David</v>
      </c>
      <c r="G7204" s="193" t="str">
        <f t="shared" ref="G7204:M7204" si="14129">G$305</f>
        <v>Williams, David</v>
      </c>
      <c r="H7204" s="193" t="str">
        <f t="shared" si="14129"/>
        <v>Plys, Jeff</v>
      </c>
      <c r="I7204" s="193" t="str">
        <f t="shared" si="14129"/>
        <v>SP578</v>
      </c>
      <c r="J7204" s="193" t="str">
        <f t="shared" si="14129"/>
        <v>STIEFEL DISTRIBUTING LLC</v>
      </c>
      <c r="K7204" s="193" t="str">
        <f t="shared" si="14129"/>
        <v>all</v>
      </c>
      <c r="L7204" s="193">
        <f t="shared" si="14129"/>
        <v>0</v>
      </c>
      <c r="M7204" s="193">
        <f t="shared" si="14129"/>
        <v>0</v>
      </c>
      <c r="N7204" s="193" t="str">
        <f t="shared" si="14073"/>
        <v>Vacuums</v>
      </c>
      <c r="AA7204" s="193">
        <f t="shared" si="14046"/>
        <v>0</v>
      </c>
      <c r="AB7204" s="193" t="str">
        <f t="shared" ref="AB7204" si="14130">AB$305</f>
        <v>Plys, Jeff</v>
      </c>
    </row>
    <row r="7205" spans="1:28" s="188" customFormat="1" ht="17.399999999999999">
      <c r="A7205" s="193" t="str">
        <f t="shared" si="14041"/>
        <v>Vacuums</v>
      </c>
      <c r="B7205" s="193" t="str">
        <f t="shared" si="14042"/>
        <v>SP579Vacuums</v>
      </c>
      <c r="C7205" s="193" t="str">
        <f t="shared" si="14043"/>
        <v>VacuumsPlys, Jeff</v>
      </c>
      <c r="D7205" s="193"/>
      <c r="E7205" s="193"/>
      <c r="F7205" s="193" t="str">
        <f t="shared" si="14044"/>
        <v>VacuumsWilliams, David</v>
      </c>
      <c r="G7205" s="193" t="str">
        <f t="shared" ref="G7205:M7205" si="14131">G$306</f>
        <v>Williams, David</v>
      </c>
      <c r="H7205" s="193" t="str">
        <f t="shared" si="14131"/>
        <v>Plys, Jeff</v>
      </c>
      <c r="I7205" s="193" t="str">
        <f t="shared" si="14131"/>
        <v>SP579</v>
      </c>
      <c r="J7205" s="193" t="str">
        <f t="shared" si="14131"/>
        <v>SPECIALITY EQUIPMENT SALES (SESCO)</v>
      </c>
      <c r="K7205" s="193" t="str">
        <f t="shared" si="14131"/>
        <v>all</v>
      </c>
      <c r="L7205" s="193">
        <f t="shared" si="14131"/>
        <v>0</v>
      </c>
      <c r="M7205" s="193">
        <f t="shared" si="14131"/>
        <v>0</v>
      </c>
      <c r="N7205" s="193" t="str">
        <f t="shared" si="14073"/>
        <v>Vacuums</v>
      </c>
      <c r="AA7205" s="193">
        <f t="shared" si="14046"/>
        <v>0</v>
      </c>
      <c r="AB7205" s="193" t="str">
        <f t="shared" ref="AB7205" si="14132">AB$306</f>
        <v>Plys, Jeff</v>
      </c>
    </row>
    <row r="7206" spans="1:28" s="188" customFormat="1" ht="17.399999999999999">
      <c r="A7206" s="193" t="str">
        <f t="shared" si="14041"/>
        <v>Vacuums</v>
      </c>
      <c r="B7206" s="193" t="str">
        <f t="shared" si="14042"/>
        <v>0Vacuums</v>
      </c>
      <c r="C7206" s="193" t="str">
        <f t="shared" si="14043"/>
        <v>Vacuums0</v>
      </c>
      <c r="D7206" s="193"/>
      <c r="E7206" s="193"/>
      <c r="F7206" s="193" t="str">
        <f t="shared" si="14044"/>
        <v>Vacuums0</v>
      </c>
      <c r="G7206" s="193">
        <f t="shared" ref="G7206:M7206" si="14133">G$307</f>
        <v>0</v>
      </c>
      <c r="H7206" s="193">
        <f t="shared" si="14133"/>
        <v>0</v>
      </c>
      <c r="I7206" s="193">
        <f t="shared" si="14133"/>
        <v>0</v>
      </c>
      <c r="J7206" s="193">
        <f t="shared" si="14133"/>
        <v>0</v>
      </c>
      <c r="K7206" s="193">
        <f t="shared" si="14133"/>
        <v>0</v>
      </c>
      <c r="L7206" s="193">
        <f t="shared" si="14133"/>
        <v>0</v>
      </c>
      <c r="M7206" s="193">
        <f t="shared" si="14133"/>
        <v>0</v>
      </c>
      <c r="N7206" s="193" t="str">
        <f t="shared" si="14073"/>
        <v>Vacuums</v>
      </c>
      <c r="AA7206" s="193">
        <f t="shared" si="14046"/>
        <v>0</v>
      </c>
      <c r="AB7206" s="193">
        <f t="shared" ref="AB7206" si="14134">AB$307</f>
        <v>0</v>
      </c>
    </row>
    <row r="7207" spans="1:28" s="188" customFormat="1" ht="17.399999999999999">
      <c r="A7207" s="193" t="str">
        <f t="shared" si="14041"/>
        <v>Vacuums</v>
      </c>
      <c r="B7207" s="193" t="str">
        <f t="shared" si="14042"/>
        <v>0Vacuums</v>
      </c>
      <c r="C7207" s="193" t="str">
        <f t="shared" si="14043"/>
        <v>Vacuums0</v>
      </c>
      <c r="D7207" s="193"/>
      <c r="E7207" s="193"/>
      <c r="F7207" s="193" t="str">
        <f t="shared" si="14044"/>
        <v>Vacuums0</v>
      </c>
      <c r="G7207" s="193">
        <f t="shared" ref="G7207:M7207" si="14135">G$308</f>
        <v>0</v>
      </c>
      <c r="H7207" s="193">
        <f t="shared" si="14135"/>
        <v>0</v>
      </c>
      <c r="I7207" s="193">
        <f t="shared" si="14135"/>
        <v>0</v>
      </c>
      <c r="J7207" s="193">
        <f t="shared" si="14135"/>
        <v>0</v>
      </c>
      <c r="K7207" s="193">
        <f t="shared" si="14135"/>
        <v>0</v>
      </c>
      <c r="L7207" s="193">
        <f t="shared" si="14135"/>
        <v>0</v>
      </c>
      <c r="M7207" s="193">
        <f t="shared" si="14135"/>
        <v>0</v>
      </c>
      <c r="N7207" s="193" t="str">
        <f t="shared" si="14073"/>
        <v>Vacuums</v>
      </c>
      <c r="AA7207" s="193">
        <f t="shared" si="14046"/>
        <v>0</v>
      </c>
      <c r="AB7207" s="193">
        <f t="shared" ref="AB7207" si="14136">AB$308</f>
        <v>0</v>
      </c>
    </row>
    <row r="7208" spans="1:28" s="188" customFormat="1" ht="17.399999999999999">
      <c r="A7208" s="193" t="str">
        <f t="shared" si="14041"/>
        <v>Vacuums</v>
      </c>
      <c r="B7208" s="193" t="str">
        <f t="shared" si="14042"/>
        <v>0Vacuums</v>
      </c>
      <c r="C7208" s="193" t="str">
        <f t="shared" si="14043"/>
        <v>Vacuums0</v>
      </c>
      <c r="D7208" s="193"/>
      <c r="E7208" s="193"/>
      <c r="F7208" s="193" t="str">
        <f t="shared" si="14044"/>
        <v>Vacuums0</v>
      </c>
      <c r="G7208" s="193">
        <f t="shared" ref="G7208:M7208" si="14137">G$309</f>
        <v>0</v>
      </c>
      <c r="H7208" s="193">
        <f t="shared" si="14137"/>
        <v>0</v>
      </c>
      <c r="I7208" s="193">
        <f t="shared" si="14137"/>
        <v>0</v>
      </c>
      <c r="J7208" s="193">
        <f t="shared" si="14137"/>
        <v>0</v>
      </c>
      <c r="K7208" s="193">
        <f t="shared" si="14137"/>
        <v>0</v>
      </c>
      <c r="L7208" s="193">
        <f t="shared" si="14137"/>
        <v>0</v>
      </c>
      <c r="M7208" s="193">
        <f t="shared" si="14137"/>
        <v>0</v>
      </c>
      <c r="N7208" s="193" t="str">
        <f t="shared" si="14073"/>
        <v>Vacuums</v>
      </c>
      <c r="AA7208" s="193">
        <f t="shared" si="14046"/>
        <v>0</v>
      </c>
      <c r="AB7208" s="193">
        <f t="shared" ref="AB7208" si="14138">AB$309</f>
        <v>0</v>
      </c>
    </row>
    <row r="7209" spans="1:28" s="188" customFormat="1" ht="17.399999999999999">
      <c r="A7209" s="193" t="str">
        <f t="shared" si="14041"/>
        <v>Vacuums</v>
      </c>
      <c r="B7209" s="193" t="str">
        <f t="shared" si="14042"/>
        <v>0Vacuums</v>
      </c>
      <c r="C7209" s="193" t="str">
        <f t="shared" si="14043"/>
        <v>Vacuums0</v>
      </c>
      <c r="D7209" s="193"/>
      <c r="E7209" s="193"/>
      <c r="F7209" s="193" t="str">
        <f t="shared" si="14044"/>
        <v>Vacuums0</v>
      </c>
      <c r="G7209" s="193">
        <f t="shared" ref="G7209:M7209" si="14139">G$310</f>
        <v>0</v>
      </c>
      <c r="H7209" s="193">
        <f t="shared" si="14139"/>
        <v>0</v>
      </c>
      <c r="I7209" s="193">
        <f t="shared" si="14139"/>
        <v>0</v>
      </c>
      <c r="J7209" s="193">
        <f t="shared" si="14139"/>
        <v>0</v>
      </c>
      <c r="K7209" s="193">
        <f t="shared" si="14139"/>
        <v>0</v>
      </c>
      <c r="L7209" s="193">
        <f t="shared" si="14139"/>
        <v>0</v>
      </c>
      <c r="M7209" s="193">
        <f t="shared" si="14139"/>
        <v>0</v>
      </c>
      <c r="N7209" s="193" t="str">
        <f t="shared" si="14073"/>
        <v>Vacuums</v>
      </c>
      <c r="AA7209" s="193">
        <f t="shared" si="14046"/>
        <v>0</v>
      </c>
      <c r="AB7209" s="193">
        <f t="shared" ref="AB7209" si="14140">AB$310</f>
        <v>0</v>
      </c>
    </row>
    <row r="7210" spans="1:28" s="188" customFormat="1" ht="17.399999999999999">
      <c r="A7210" s="193" t="str">
        <f t="shared" si="14041"/>
        <v>Vacuums</v>
      </c>
      <c r="B7210" s="193" t="str">
        <f t="shared" si="14042"/>
        <v>0Vacuums</v>
      </c>
      <c r="C7210" s="193" t="str">
        <f t="shared" si="14043"/>
        <v>Vacuums0</v>
      </c>
      <c r="D7210" s="193"/>
      <c r="E7210" s="193"/>
      <c r="F7210" s="193" t="str">
        <f t="shared" si="14044"/>
        <v>Vacuums0</v>
      </c>
      <c r="G7210" s="193">
        <f t="shared" ref="G7210:M7210" si="14141">G$311</f>
        <v>0</v>
      </c>
      <c r="H7210" s="193">
        <f t="shared" si="14141"/>
        <v>0</v>
      </c>
      <c r="I7210" s="193">
        <f t="shared" si="14141"/>
        <v>0</v>
      </c>
      <c r="J7210" s="193">
        <f t="shared" si="14141"/>
        <v>0</v>
      </c>
      <c r="K7210" s="193">
        <f t="shared" si="14141"/>
        <v>0</v>
      </c>
      <c r="L7210" s="193">
        <f t="shared" si="14141"/>
        <v>0</v>
      </c>
      <c r="M7210" s="193">
        <f t="shared" si="14141"/>
        <v>0</v>
      </c>
      <c r="N7210" s="193" t="str">
        <f t="shared" si="14073"/>
        <v>Vacuums</v>
      </c>
      <c r="AA7210" s="193">
        <f t="shared" si="14046"/>
        <v>0</v>
      </c>
      <c r="AB7210" s="193">
        <f t="shared" ref="AB7210" si="14142">AB$311</f>
        <v>0</v>
      </c>
    </row>
    <row r="7211" spans="1:28" s="188" customFormat="1" ht="17.399999999999999">
      <c r="A7211" s="193" t="str">
        <f t="shared" si="14041"/>
        <v>Vacuums</v>
      </c>
      <c r="B7211" s="193" t="str">
        <f t="shared" si="14042"/>
        <v>EM245Vacuums</v>
      </c>
      <c r="C7211" s="193" t="str">
        <f t="shared" si="14043"/>
        <v>VacuumsRigney, Matthew</v>
      </c>
      <c r="D7211" s="193"/>
      <c r="E7211" s="193"/>
      <c r="F7211" s="193" t="str">
        <f t="shared" si="14044"/>
        <v>VacuumsWilliams, David</v>
      </c>
      <c r="G7211" s="193" t="str">
        <f t="shared" ref="G7211:M7211" si="14143">G$312</f>
        <v>Williams, David</v>
      </c>
      <c r="H7211" s="193" t="str">
        <f t="shared" si="14143"/>
        <v>Rigney, Matthew</v>
      </c>
      <c r="I7211" s="193" t="str">
        <f t="shared" si="14143"/>
        <v>EM245</v>
      </c>
      <c r="J7211" s="193" t="str">
        <f t="shared" si="14143"/>
        <v>EMPIRE EQUIPMENT COMPANY</v>
      </c>
      <c r="K7211" s="193" t="str">
        <f t="shared" si="14143"/>
        <v>all</v>
      </c>
      <c r="L7211" s="193">
        <f t="shared" si="14143"/>
        <v>0</v>
      </c>
      <c r="M7211" s="193">
        <f t="shared" si="14143"/>
        <v>0</v>
      </c>
      <c r="N7211" s="193" t="str">
        <f t="shared" si="14073"/>
        <v>Vacuums</v>
      </c>
      <c r="AA7211" s="193">
        <f t="shared" si="14046"/>
        <v>0</v>
      </c>
      <c r="AB7211" s="193" t="str">
        <f t="shared" ref="AB7211" si="14144">AB$312</f>
        <v>Rigney, Matthew</v>
      </c>
    </row>
    <row r="7212" spans="1:28" s="188" customFormat="1" ht="17.399999999999999">
      <c r="A7212" s="193" t="str">
        <f t="shared" si="14041"/>
        <v>Vacuums</v>
      </c>
      <c r="B7212" s="193" t="str">
        <f t="shared" si="14042"/>
        <v>FI415Vacuums</v>
      </c>
      <c r="C7212" s="193" t="str">
        <f t="shared" si="14043"/>
        <v>VacuumsRigney, Matthew</v>
      </c>
      <c r="D7212" s="193"/>
      <c r="E7212" s="193"/>
      <c r="F7212" s="193" t="str">
        <f t="shared" si="14044"/>
        <v>VacuumsWilliams, David</v>
      </c>
      <c r="G7212" s="193" t="str">
        <f t="shared" ref="G7212:M7212" si="14145">G$313</f>
        <v>Williams, David</v>
      </c>
      <c r="H7212" s="193" t="str">
        <f t="shared" si="14145"/>
        <v>Rigney, Matthew</v>
      </c>
      <c r="I7212" s="193" t="str">
        <f t="shared" si="14145"/>
        <v>FI415</v>
      </c>
      <c r="J7212" s="193" t="str">
        <f t="shared" si="14145"/>
        <v>FINN COMMERCIAL</v>
      </c>
      <c r="K7212" s="193" t="str">
        <f t="shared" si="14145"/>
        <v>all</v>
      </c>
      <c r="L7212" s="193">
        <f t="shared" si="14145"/>
        <v>0</v>
      </c>
      <c r="M7212" s="193">
        <f t="shared" si="14145"/>
        <v>0</v>
      </c>
      <c r="N7212" s="193" t="str">
        <f t="shared" si="14073"/>
        <v>Vacuums</v>
      </c>
      <c r="AA7212" s="193">
        <f t="shared" si="14046"/>
        <v>0</v>
      </c>
      <c r="AB7212" s="193" t="str">
        <f t="shared" ref="AB7212" si="14146">AB$313</f>
        <v>Rigney, Matthew</v>
      </c>
    </row>
    <row r="7213" spans="1:28" s="188" customFormat="1" ht="17.399999999999999">
      <c r="A7213" s="193" t="str">
        <f t="shared" si="14041"/>
        <v>Vacuums</v>
      </c>
      <c r="B7213" s="193" t="str">
        <f t="shared" si="14042"/>
        <v>HI560Vacuums</v>
      </c>
      <c r="C7213" s="193" t="str">
        <f t="shared" si="14043"/>
        <v>VacuumsRigney, Matthew</v>
      </c>
      <c r="D7213" s="193"/>
      <c r="E7213" s="193"/>
      <c r="F7213" s="193" t="str">
        <f t="shared" si="14044"/>
        <v>VacuumsWilliams, David</v>
      </c>
      <c r="G7213" s="193" t="str">
        <f t="shared" ref="G7213:M7213" si="14147">G$314</f>
        <v>Williams, David</v>
      </c>
      <c r="H7213" s="193" t="str">
        <f t="shared" si="14147"/>
        <v>Rigney, Matthew</v>
      </c>
      <c r="I7213" s="193" t="str">
        <f t="shared" si="14147"/>
        <v>HI560</v>
      </c>
      <c r="J7213" s="193" t="str">
        <f t="shared" si="14147"/>
        <v>HIGH SABATINO</v>
      </c>
      <c r="K7213" s="193" t="str">
        <f t="shared" si="14147"/>
        <v>all</v>
      </c>
      <c r="L7213" s="193">
        <f t="shared" si="14147"/>
        <v>0</v>
      </c>
      <c r="M7213" s="193">
        <f t="shared" si="14147"/>
        <v>0</v>
      </c>
      <c r="N7213" s="193" t="str">
        <f t="shared" si="14073"/>
        <v>Vacuums</v>
      </c>
      <c r="AA7213" s="193">
        <f t="shared" si="14046"/>
        <v>0</v>
      </c>
      <c r="AB7213" s="193" t="str">
        <f t="shared" ref="AB7213" si="14148">AB$314</f>
        <v>Rigney, Matthew</v>
      </c>
    </row>
    <row r="7214" spans="1:28" s="188" customFormat="1" ht="17.399999999999999">
      <c r="A7214" s="193" t="str">
        <f t="shared" si="14041"/>
        <v>Vacuums</v>
      </c>
      <c r="B7214" s="193" t="str">
        <f t="shared" si="14042"/>
        <v>KE685Vacuums</v>
      </c>
      <c r="C7214" s="193" t="str">
        <f t="shared" si="14043"/>
        <v>VacuumsRigney, Matthew</v>
      </c>
      <c r="D7214" s="193"/>
      <c r="E7214" s="193"/>
      <c r="F7214" s="193" t="str">
        <f t="shared" si="14044"/>
        <v>VacuumsWilliams, David</v>
      </c>
      <c r="G7214" s="193" t="str">
        <f t="shared" ref="G7214:M7214" si="14149">G$315</f>
        <v>Williams, David</v>
      </c>
      <c r="H7214" s="193" t="str">
        <f t="shared" si="14149"/>
        <v>Rigney, Matthew</v>
      </c>
      <c r="I7214" s="193" t="str">
        <f t="shared" si="14149"/>
        <v>KE685</v>
      </c>
      <c r="J7214" s="193" t="str">
        <f t="shared" si="14149"/>
        <v>KEN LEVEY</v>
      </c>
      <c r="K7214" s="193" t="str">
        <f t="shared" si="14149"/>
        <v>all</v>
      </c>
      <c r="L7214" s="193">
        <f t="shared" si="14149"/>
        <v>0</v>
      </c>
      <c r="M7214" s="193">
        <f t="shared" si="14149"/>
        <v>0</v>
      </c>
      <c r="N7214" s="193" t="str">
        <f t="shared" si="14073"/>
        <v>Vacuums</v>
      </c>
      <c r="AA7214" s="193">
        <f t="shared" si="14046"/>
        <v>0</v>
      </c>
      <c r="AB7214" s="193" t="str">
        <f t="shared" ref="AB7214" si="14150">AB$315</f>
        <v>Rigney, Matthew</v>
      </c>
    </row>
    <row r="7215" spans="1:28" s="188" customFormat="1" ht="17.399999999999999">
      <c r="A7215" s="193" t="str">
        <f t="shared" si="14041"/>
        <v>Vacuums</v>
      </c>
      <c r="B7215" s="193" t="str">
        <f t="shared" si="14042"/>
        <v>MP085Vacuums</v>
      </c>
      <c r="C7215" s="193" t="str">
        <f t="shared" si="14043"/>
        <v>VacuumsRigney, Matthew</v>
      </c>
      <c r="D7215" s="193"/>
      <c r="E7215" s="193"/>
      <c r="F7215" s="193" t="str">
        <f t="shared" si="14044"/>
        <v>VacuumsWilliams, David</v>
      </c>
      <c r="G7215" s="193" t="str">
        <f t="shared" ref="G7215:M7215" si="14151">G$316</f>
        <v>Williams, David</v>
      </c>
      <c r="H7215" s="193" t="str">
        <f t="shared" si="14151"/>
        <v>Rigney, Matthew</v>
      </c>
      <c r="I7215" s="193" t="str">
        <f t="shared" si="14151"/>
        <v>MP085</v>
      </c>
      <c r="J7215" s="193" t="str">
        <f t="shared" si="14151"/>
        <v>MPH GROUP</v>
      </c>
      <c r="K7215" s="193" t="str">
        <f t="shared" si="14151"/>
        <v>all</v>
      </c>
      <c r="L7215" s="193">
        <f t="shared" si="14151"/>
        <v>0</v>
      </c>
      <c r="M7215" s="193">
        <f t="shared" si="14151"/>
        <v>0</v>
      </c>
      <c r="N7215" s="193" t="str">
        <f t="shared" si="14073"/>
        <v>Vacuums</v>
      </c>
      <c r="AA7215" s="193">
        <f t="shared" si="14046"/>
        <v>0</v>
      </c>
      <c r="AB7215" s="193" t="str">
        <f t="shared" ref="AB7215" si="14152">AB$316</f>
        <v>Rigney, Matthew</v>
      </c>
    </row>
    <row r="7216" spans="1:28" s="188" customFormat="1" ht="17.399999999999999">
      <c r="A7216" s="193" t="str">
        <f t="shared" si="14041"/>
        <v>Vacuums</v>
      </c>
      <c r="B7216" s="193" t="str">
        <f t="shared" si="14042"/>
        <v>MS170Vacuums</v>
      </c>
      <c r="C7216" s="193" t="str">
        <f t="shared" si="14043"/>
        <v>VacuumsRigney, Matthew</v>
      </c>
      <c r="D7216" s="193"/>
      <c r="E7216" s="193"/>
      <c r="F7216" s="193" t="str">
        <f t="shared" si="14044"/>
        <v>VacuumsWilliams, David</v>
      </c>
      <c r="G7216" s="193" t="str">
        <f t="shared" ref="G7216:M7216" si="14153">G$317</f>
        <v>Williams, David</v>
      </c>
      <c r="H7216" s="193" t="str">
        <f t="shared" si="14153"/>
        <v>Rigney, Matthew</v>
      </c>
      <c r="I7216" s="193" t="str">
        <f t="shared" si="14153"/>
        <v>MS170</v>
      </c>
      <c r="J7216" s="193" t="str">
        <f t="shared" si="14153"/>
        <v>MICROWAVE SPECIALTIES INC.</v>
      </c>
      <c r="K7216" s="193" t="str">
        <f t="shared" si="14153"/>
        <v>all</v>
      </c>
      <c r="L7216" s="193">
        <f t="shared" si="14153"/>
        <v>0</v>
      </c>
      <c r="M7216" s="193">
        <f t="shared" si="14153"/>
        <v>0</v>
      </c>
      <c r="N7216" s="193" t="str">
        <f t="shared" si="14073"/>
        <v>Vacuums</v>
      </c>
      <c r="AA7216" s="193">
        <f t="shared" si="14046"/>
        <v>0</v>
      </c>
      <c r="AB7216" s="193" t="str">
        <f t="shared" ref="AB7216" si="14154">AB$317</f>
        <v>Rigney, Matthew</v>
      </c>
    </row>
    <row r="7217" spans="1:28" s="188" customFormat="1" ht="17.399999999999999">
      <c r="A7217" s="193" t="str">
        <f t="shared" si="14041"/>
        <v>Vacuums</v>
      </c>
      <c r="B7217" s="193" t="str">
        <f t="shared" si="14042"/>
        <v>SC585Vacuums</v>
      </c>
      <c r="C7217" s="193" t="str">
        <f t="shared" si="14043"/>
        <v>VacuumsRigney, Matthew</v>
      </c>
      <c r="D7217" s="193"/>
      <c r="E7217" s="193"/>
      <c r="F7217" s="193" t="str">
        <f t="shared" si="14044"/>
        <v>VacuumsWilliams, David</v>
      </c>
      <c r="G7217" s="193" t="str">
        <f t="shared" ref="G7217:M7217" si="14155">G$318</f>
        <v>Williams, David</v>
      </c>
      <c r="H7217" s="193" t="str">
        <f t="shared" si="14155"/>
        <v>Rigney, Matthew</v>
      </c>
      <c r="I7217" s="193" t="str">
        <f t="shared" si="14155"/>
        <v>SC585</v>
      </c>
      <c r="J7217" s="193" t="str">
        <f t="shared" si="14155"/>
        <v>SCHMID ELEVEN CORPORATION</v>
      </c>
      <c r="K7217" s="193" t="str">
        <f t="shared" si="14155"/>
        <v>all</v>
      </c>
      <c r="L7217" s="193">
        <f t="shared" si="14155"/>
        <v>0</v>
      </c>
      <c r="M7217" s="193">
        <f t="shared" si="14155"/>
        <v>0</v>
      </c>
      <c r="N7217" s="193" t="str">
        <f t="shared" si="14073"/>
        <v>Vacuums</v>
      </c>
      <c r="AA7217" s="193">
        <f t="shared" si="14046"/>
        <v>0</v>
      </c>
      <c r="AB7217" s="193" t="str">
        <f t="shared" ref="AB7217" si="14156">AB$318</f>
        <v>Rigney, Matthew</v>
      </c>
    </row>
    <row r="7218" spans="1:28" s="188" customFormat="1" ht="17.399999999999999">
      <c r="A7218" s="193" t="str">
        <f t="shared" si="14041"/>
        <v>Vacuums</v>
      </c>
      <c r="B7218" s="193" t="str">
        <f t="shared" si="14042"/>
        <v>TD115Vacuums</v>
      </c>
      <c r="C7218" s="193" t="str">
        <f t="shared" si="14043"/>
        <v>VacuumsRigney, Matthew</v>
      </c>
      <c r="D7218" s="193"/>
      <c r="E7218" s="193"/>
      <c r="F7218" s="193" t="str">
        <f t="shared" si="14044"/>
        <v>VacuumsWilliams, David</v>
      </c>
      <c r="G7218" s="193" t="str">
        <f t="shared" ref="G7218:M7218" si="14157">G$319</f>
        <v>Williams, David</v>
      </c>
      <c r="H7218" s="193" t="str">
        <f t="shared" si="14157"/>
        <v>Rigney, Matthew</v>
      </c>
      <c r="I7218" s="193" t="str">
        <f t="shared" si="14157"/>
        <v>TD115</v>
      </c>
      <c r="J7218" s="193" t="str">
        <f t="shared" si="14157"/>
        <v>TD MARKETING</v>
      </c>
      <c r="K7218" s="193" t="str">
        <f t="shared" si="14157"/>
        <v>all</v>
      </c>
      <c r="L7218" s="193">
        <f t="shared" si="14157"/>
        <v>0</v>
      </c>
      <c r="M7218" s="193">
        <f t="shared" si="14157"/>
        <v>0</v>
      </c>
      <c r="N7218" s="193" t="str">
        <f t="shared" si="14073"/>
        <v>Vacuums</v>
      </c>
      <c r="AA7218" s="193">
        <f t="shared" si="14046"/>
        <v>0</v>
      </c>
      <c r="AB7218" s="193" t="str">
        <f t="shared" ref="AB7218" si="14158">AB$319</f>
        <v>Rigney, Matthew</v>
      </c>
    </row>
    <row r="7219" spans="1:28" s="188" customFormat="1" ht="17.399999999999999">
      <c r="A7219" s="193" t="str">
        <f t="shared" si="14041"/>
        <v>Vacuums</v>
      </c>
      <c r="B7219" s="193" t="str">
        <f t="shared" si="14042"/>
        <v>GR686Vacuums</v>
      </c>
      <c r="C7219" s="193" t="str">
        <f t="shared" si="14043"/>
        <v>VacuumsRigney, Matthew</v>
      </c>
      <c r="D7219" s="193"/>
      <c r="E7219" s="193"/>
      <c r="F7219" s="193" t="str">
        <f t="shared" si="14044"/>
        <v>VacuumsWilliams, David</v>
      </c>
      <c r="G7219" s="193" t="str">
        <f t="shared" ref="G7219:M7219" si="14159">G$320</f>
        <v>Williams, David</v>
      </c>
      <c r="H7219" s="193" t="str">
        <f t="shared" si="14159"/>
        <v>Rigney, Matthew</v>
      </c>
      <c r="I7219" s="193" t="str">
        <f t="shared" si="14159"/>
        <v>GR686</v>
      </c>
      <c r="J7219" s="193" t="str">
        <f t="shared" si="14159"/>
        <v>GRIFFIN MARKETING GROUP INC</v>
      </c>
      <c r="K7219" s="193" t="str">
        <f t="shared" si="14159"/>
        <v>all</v>
      </c>
      <c r="L7219" s="193">
        <f t="shared" si="14159"/>
        <v>0</v>
      </c>
      <c r="M7219" s="193">
        <f t="shared" si="14159"/>
        <v>0</v>
      </c>
      <c r="N7219" s="193" t="str">
        <f t="shared" si="14073"/>
        <v>Vacuums</v>
      </c>
      <c r="AA7219" s="193">
        <f t="shared" si="14046"/>
        <v>0</v>
      </c>
      <c r="AB7219" s="193" t="str">
        <f t="shared" ref="AB7219" si="14160">AB$320</f>
        <v>Rigney, Matthew</v>
      </c>
    </row>
    <row r="7220" spans="1:28" s="188" customFormat="1" ht="17.399999999999999">
      <c r="A7220" s="193" t="str">
        <f t="shared" si="14041"/>
        <v>Vacuums</v>
      </c>
      <c r="B7220" s="193" t="str">
        <f t="shared" si="14042"/>
        <v>0Vacuums</v>
      </c>
      <c r="C7220" s="193" t="str">
        <f t="shared" si="14043"/>
        <v>Vacuums0</v>
      </c>
      <c r="D7220" s="193"/>
      <c r="E7220" s="193"/>
      <c r="F7220" s="193" t="str">
        <f t="shared" si="14044"/>
        <v>Vacuums0</v>
      </c>
      <c r="G7220" s="193">
        <f t="shared" ref="G7220:M7220" si="14161">G$321</f>
        <v>0</v>
      </c>
      <c r="H7220" s="193">
        <f t="shared" si="14161"/>
        <v>0</v>
      </c>
      <c r="I7220" s="193">
        <f t="shared" si="14161"/>
        <v>0</v>
      </c>
      <c r="J7220" s="193">
        <f t="shared" si="14161"/>
        <v>0</v>
      </c>
      <c r="K7220" s="193">
        <f t="shared" si="14161"/>
        <v>0</v>
      </c>
      <c r="L7220" s="193">
        <f t="shared" si="14161"/>
        <v>0</v>
      </c>
      <c r="M7220" s="193">
        <f t="shared" si="14161"/>
        <v>0</v>
      </c>
      <c r="N7220" s="193" t="str">
        <f t="shared" si="14073"/>
        <v>Vacuums</v>
      </c>
      <c r="AA7220" s="193">
        <f t="shared" si="14046"/>
        <v>0</v>
      </c>
      <c r="AB7220" s="193">
        <f t="shared" ref="AB7220" si="14162">AB$321</f>
        <v>0</v>
      </c>
    </row>
    <row r="7221" spans="1:28" s="188" customFormat="1" ht="17.399999999999999">
      <c r="A7221" s="193" t="str">
        <f t="shared" si="14041"/>
        <v>Vacuums</v>
      </c>
      <c r="B7221" s="193" t="str">
        <f t="shared" si="14042"/>
        <v>NI030Vacuums</v>
      </c>
      <c r="C7221" s="193" t="str">
        <f t="shared" si="14043"/>
        <v>VacuumsFujikura, Keizo</v>
      </c>
      <c r="D7221" s="193"/>
      <c r="E7221" s="193"/>
      <c r="F7221" s="193" t="str">
        <f t="shared" si="14044"/>
        <v>VacuumsWilliams, David</v>
      </c>
      <c r="G7221" s="193" t="str">
        <f t="shared" ref="G7221:M7221" si="14163">G$322</f>
        <v>Williams, David</v>
      </c>
      <c r="H7221" s="193" t="str">
        <f t="shared" si="14163"/>
        <v>Fujikura, Keizo</v>
      </c>
      <c r="I7221" s="193" t="str">
        <f t="shared" si="14163"/>
        <v>NI030</v>
      </c>
      <c r="J7221" s="193" t="str">
        <f t="shared" si="14163"/>
        <v xml:space="preserve">NISHIMOTO TRADING CO. </v>
      </c>
      <c r="K7221" s="193" t="str">
        <f t="shared" si="14163"/>
        <v>all</v>
      </c>
      <c r="L7221" s="193">
        <f t="shared" si="14163"/>
        <v>0</v>
      </c>
      <c r="M7221" s="193">
        <f t="shared" si="14163"/>
        <v>0</v>
      </c>
      <c r="N7221" s="193" t="str">
        <f t="shared" si="14073"/>
        <v>Vacuums</v>
      </c>
      <c r="AA7221" s="193">
        <f t="shared" si="14046"/>
        <v>0</v>
      </c>
      <c r="AB7221" s="193" t="str">
        <f t="shared" ref="AB7221" si="14164">AB$322</f>
        <v>Fujikura, Keizo</v>
      </c>
    </row>
    <row r="7222" spans="1:28" s="188" customFormat="1" ht="17.399999999999999">
      <c r="A7222" s="193" t="str">
        <f t="shared" si="14041"/>
        <v>Vacuums</v>
      </c>
      <c r="B7222" s="193" t="str">
        <f t="shared" si="14042"/>
        <v>EM095Vacuums</v>
      </c>
      <c r="C7222" s="193" t="str">
        <f t="shared" si="14043"/>
        <v>VacuumsFujikura, Keizo</v>
      </c>
      <c r="D7222" s="193"/>
      <c r="E7222" s="193"/>
      <c r="F7222" s="193" t="str">
        <f t="shared" si="14044"/>
        <v>VacuumsWilliams, David</v>
      </c>
      <c r="G7222" s="193" t="str">
        <f t="shared" ref="G7222:M7222" si="14165">G$323</f>
        <v>Williams, David</v>
      </c>
      <c r="H7222" s="193" t="str">
        <f t="shared" si="14165"/>
        <v>Fujikura, Keizo</v>
      </c>
      <c r="I7222" s="193" t="str">
        <f t="shared" si="14165"/>
        <v>EM095</v>
      </c>
      <c r="J7222" s="193" t="str">
        <f t="shared" si="14165"/>
        <v>EDEN MARKETING CORP.</v>
      </c>
      <c r="K7222" s="193" t="str">
        <f t="shared" si="14165"/>
        <v>all</v>
      </c>
      <c r="L7222" s="193">
        <f t="shared" si="14165"/>
        <v>0</v>
      </c>
      <c r="M7222" s="193">
        <f t="shared" si="14165"/>
        <v>0</v>
      </c>
      <c r="N7222" s="193" t="str">
        <f t="shared" si="14073"/>
        <v>Vacuums</v>
      </c>
      <c r="AA7222" s="193">
        <f t="shared" si="14046"/>
        <v>0</v>
      </c>
      <c r="AB7222" s="193" t="str">
        <f t="shared" ref="AB7222" si="14166">AB$323</f>
        <v>Nagira, Rina</v>
      </c>
    </row>
    <row r="7223" spans="1:28" s="188" customFormat="1" ht="17.399999999999999">
      <c r="A7223" s="193" t="str">
        <f t="shared" si="14041"/>
        <v>Vacuums</v>
      </c>
      <c r="B7223" s="193" t="str">
        <f t="shared" si="14042"/>
        <v>NO255Vacuums</v>
      </c>
      <c r="C7223" s="193" t="str">
        <f t="shared" si="14043"/>
        <v>VacuumsFujikura, Keizo</v>
      </c>
      <c r="D7223" s="193"/>
      <c r="E7223" s="193"/>
      <c r="F7223" s="193" t="str">
        <f t="shared" si="14044"/>
        <v>VacuumsWilliams, David</v>
      </c>
      <c r="G7223" s="193" t="str">
        <f t="shared" ref="G7223:M7223" si="14167">G$324</f>
        <v>Williams, David</v>
      </c>
      <c r="H7223" s="193" t="str">
        <f t="shared" si="14167"/>
        <v>Fujikura, Keizo</v>
      </c>
      <c r="I7223" s="193" t="str">
        <f t="shared" si="14167"/>
        <v>NO255</v>
      </c>
      <c r="J7223" s="193" t="str">
        <f t="shared" si="14167"/>
        <v>NOZAWA DISTRIBUTING</v>
      </c>
      <c r="K7223" s="193" t="str">
        <f t="shared" si="14167"/>
        <v>all</v>
      </c>
      <c r="L7223" s="193">
        <f t="shared" si="14167"/>
        <v>0</v>
      </c>
      <c r="M7223" s="193">
        <f t="shared" si="14167"/>
        <v>0</v>
      </c>
      <c r="N7223" s="193" t="str">
        <f t="shared" si="14073"/>
        <v>Vacuums</v>
      </c>
      <c r="AA7223" s="193">
        <f t="shared" si="14046"/>
        <v>0</v>
      </c>
      <c r="AB7223" s="193" t="str">
        <f t="shared" ref="AB7223" si="14168">AB$324</f>
        <v>Nagira, Rina</v>
      </c>
    </row>
    <row r="7224" spans="1:28" s="188" customFormat="1" ht="17.399999999999999">
      <c r="A7224" s="193" t="str">
        <f t="shared" si="14041"/>
        <v>Vacuums</v>
      </c>
      <c r="B7224" s="193" t="str">
        <f t="shared" si="14042"/>
        <v>AT551Vacuums</v>
      </c>
      <c r="C7224" s="193" t="str">
        <f t="shared" si="14043"/>
        <v>VacuumsFatianow, Christina</v>
      </c>
      <c r="D7224" s="193"/>
      <c r="E7224" s="193"/>
      <c r="F7224" s="193" t="str">
        <f t="shared" si="14044"/>
        <v>VacuumsHoffman, Brian</v>
      </c>
      <c r="G7224" s="193" t="str">
        <f t="shared" ref="G7224:M7224" si="14169">G$325</f>
        <v>Hoffman, Brian</v>
      </c>
      <c r="H7224" s="193" t="str">
        <f t="shared" si="14169"/>
        <v>Fatianow, Christina</v>
      </c>
      <c r="I7224" s="193" t="str">
        <f t="shared" si="14169"/>
        <v>AT551</v>
      </c>
      <c r="J7224" s="193" t="str">
        <f t="shared" si="14169"/>
        <v>ATLAS SUPPLY CHAIN SERVICES, LLC</v>
      </c>
      <c r="K7224" s="193" t="str">
        <f t="shared" si="14169"/>
        <v>all</v>
      </c>
      <c r="L7224" s="193">
        <f t="shared" si="14169"/>
        <v>0</v>
      </c>
      <c r="M7224" s="193">
        <f t="shared" si="14169"/>
        <v>0</v>
      </c>
      <c r="N7224" s="193" t="str">
        <f t="shared" si="14073"/>
        <v>Vacuums</v>
      </c>
      <c r="AA7224" s="193">
        <f t="shared" si="14046"/>
        <v>0</v>
      </c>
      <c r="AB7224" s="193" t="str">
        <f t="shared" ref="AB7224" si="14170">AB$325</f>
        <v>Fatianow, Christina</v>
      </c>
    </row>
    <row r="7225" spans="1:28" s="188" customFormat="1" ht="17.399999999999999">
      <c r="A7225" s="193" t="str">
        <f t="shared" si="14041"/>
        <v>Vacuums</v>
      </c>
      <c r="B7225" s="193" t="str">
        <f t="shared" si="14042"/>
        <v>BI413Vacuums</v>
      </c>
      <c r="C7225" s="193" t="str">
        <f t="shared" si="14043"/>
        <v>VacuumsFatianow, Christina</v>
      </c>
      <c r="D7225" s="193"/>
      <c r="E7225" s="193"/>
      <c r="F7225" s="193" t="str">
        <f t="shared" si="14044"/>
        <v>VacuumsHoffman, Brian</v>
      </c>
      <c r="G7225" s="193" t="str">
        <f t="shared" ref="G7225:M7225" si="14171">G$326</f>
        <v>Hoffman, Brian</v>
      </c>
      <c r="H7225" s="193" t="str">
        <f t="shared" si="14171"/>
        <v>Fatianow, Christina</v>
      </c>
      <c r="I7225" s="193" t="str">
        <f t="shared" si="14171"/>
        <v>BI413</v>
      </c>
      <c r="J7225" s="193" t="str">
        <f t="shared" si="14171"/>
        <v>BIRCHBOX INC</v>
      </c>
      <c r="K7225" s="193" t="str">
        <f t="shared" si="14171"/>
        <v>all</v>
      </c>
      <c r="L7225" s="193">
        <f t="shared" si="14171"/>
        <v>0</v>
      </c>
      <c r="M7225" s="193">
        <f t="shared" si="14171"/>
        <v>0</v>
      </c>
      <c r="N7225" s="193" t="str">
        <f t="shared" si="14073"/>
        <v>Vacuums</v>
      </c>
      <c r="AA7225" s="193">
        <f t="shared" si="14046"/>
        <v>0</v>
      </c>
      <c r="AB7225" s="193" t="str">
        <f t="shared" ref="AB7225" si="14172">AB$326</f>
        <v>Fatianow, Christina</v>
      </c>
    </row>
    <row r="7226" spans="1:28" s="188" customFormat="1" ht="17.399999999999999">
      <c r="A7226" s="193" t="str">
        <f t="shared" si="14041"/>
        <v>Vacuums</v>
      </c>
      <c r="B7226" s="193" t="str">
        <f t="shared" si="14042"/>
        <v>BR951Vacuums</v>
      </c>
      <c r="C7226" s="193" t="str">
        <f t="shared" si="14043"/>
        <v>VacuumsFatianow, Christina</v>
      </c>
      <c r="D7226" s="193"/>
      <c r="E7226" s="193"/>
      <c r="F7226" s="193" t="str">
        <f t="shared" si="14044"/>
        <v>VacuumsHoffman, Brian</v>
      </c>
      <c r="G7226" s="193" t="str">
        <f t="shared" ref="G7226:M7226" si="14173">G$327</f>
        <v>Hoffman, Brian</v>
      </c>
      <c r="H7226" s="193" t="str">
        <f t="shared" si="14173"/>
        <v>Fatianow, Christina</v>
      </c>
      <c r="I7226" s="193" t="str">
        <f t="shared" si="14173"/>
        <v>BR951</v>
      </c>
      <c r="J7226" s="193" t="str">
        <f t="shared" si="14173"/>
        <v>BREWER QUILTING AND SEWING</v>
      </c>
      <c r="K7226" s="193" t="str">
        <f t="shared" si="14173"/>
        <v>all</v>
      </c>
      <c r="L7226" s="193">
        <f t="shared" si="14173"/>
        <v>0</v>
      </c>
      <c r="M7226" s="193">
        <f t="shared" si="14173"/>
        <v>0</v>
      </c>
      <c r="N7226" s="193" t="str">
        <f t="shared" si="14073"/>
        <v>Vacuums</v>
      </c>
      <c r="AA7226" s="193">
        <f t="shared" si="14046"/>
        <v>0</v>
      </c>
      <c r="AB7226" s="193" t="str">
        <f t="shared" ref="AB7226" si="14174">AB$327</f>
        <v>Fatianow, Christina</v>
      </c>
    </row>
    <row r="7227" spans="1:28" s="188" customFormat="1" ht="17.399999999999999">
      <c r="A7227" s="193" t="str">
        <f t="shared" ref="A7227:A7290" si="14175">T$22</f>
        <v>Vacuums</v>
      </c>
      <c r="B7227" s="193" t="str">
        <f t="shared" ref="B7227:B7290" si="14176">CONCATENATE(I7227,A7227)</f>
        <v>CA020Vacuums</v>
      </c>
      <c r="C7227" s="193" t="str">
        <f t="shared" ref="C7227:C7290" si="14177">CONCATENATE(A7227,H7227)</f>
        <v>VacuumsFatianow, Christina</v>
      </c>
      <c r="D7227" s="193"/>
      <c r="E7227" s="193"/>
      <c r="F7227" s="193" t="str">
        <f t="shared" ref="F7227:F7290" si="14178">CONCATENATE(A7227,G7227)</f>
        <v>VacuumsHoffman, Brian</v>
      </c>
      <c r="G7227" s="193" t="str">
        <f t="shared" ref="G7227:M7227" si="14179">G$328</f>
        <v>Hoffman, Brian</v>
      </c>
      <c r="H7227" s="193" t="str">
        <f t="shared" si="14179"/>
        <v>Fatianow, Christina</v>
      </c>
      <c r="I7227" s="193" t="str">
        <f t="shared" si="14179"/>
        <v>CA020</v>
      </c>
      <c r="J7227" s="193" t="str">
        <f t="shared" si="14179"/>
        <v>CAPITAL AUDIO ELECTR</v>
      </c>
      <c r="K7227" s="193" t="str">
        <f t="shared" si="14179"/>
        <v>all</v>
      </c>
      <c r="L7227" s="193">
        <f t="shared" si="14179"/>
        <v>0</v>
      </c>
      <c r="M7227" s="193">
        <f t="shared" si="14179"/>
        <v>0</v>
      </c>
      <c r="N7227" s="193" t="str">
        <f t="shared" si="14073"/>
        <v>Vacuums</v>
      </c>
      <c r="AA7227" s="193">
        <f t="shared" ref="AA7227:AA7290" si="14180">AT$22</f>
        <v>0</v>
      </c>
      <c r="AB7227" s="193" t="str">
        <f t="shared" ref="AB7227" si="14181">AB$328</f>
        <v>Fatianow, Christina</v>
      </c>
    </row>
    <row r="7228" spans="1:28" s="188" customFormat="1" ht="17.399999999999999">
      <c r="A7228" s="193" t="str">
        <f t="shared" si="14175"/>
        <v>Vacuums</v>
      </c>
      <c r="B7228" s="193" t="str">
        <f t="shared" si="14176"/>
        <v>CA080Vacuums</v>
      </c>
      <c r="C7228" s="193" t="str">
        <f t="shared" si="14177"/>
        <v>VacuumsFatianow, Christina</v>
      </c>
      <c r="D7228" s="193"/>
      <c r="E7228" s="193"/>
      <c r="F7228" s="193" t="str">
        <f t="shared" si="14178"/>
        <v>VacuumsHoffman, Brian</v>
      </c>
      <c r="G7228" s="193" t="str">
        <f t="shared" ref="G7228:M7228" si="14182">G$329</f>
        <v>Hoffman, Brian</v>
      </c>
      <c r="H7228" s="193" t="str">
        <f t="shared" si="14182"/>
        <v>Fatianow, Christina</v>
      </c>
      <c r="I7228" s="193" t="str">
        <f t="shared" si="14182"/>
        <v>CA080</v>
      </c>
      <c r="J7228" s="193" t="str">
        <f t="shared" si="14182"/>
        <v>CAPITOL SALES COMP.</v>
      </c>
      <c r="K7228" s="193" t="str">
        <f t="shared" si="14182"/>
        <v>all</v>
      </c>
      <c r="L7228" s="193">
        <f t="shared" si="14182"/>
        <v>0</v>
      </c>
      <c r="M7228" s="193">
        <f t="shared" si="14182"/>
        <v>0</v>
      </c>
      <c r="N7228" s="193" t="str">
        <f t="shared" si="14073"/>
        <v>Vacuums</v>
      </c>
      <c r="AA7228" s="193">
        <f t="shared" si="14180"/>
        <v>0</v>
      </c>
      <c r="AB7228" s="193" t="str">
        <f t="shared" ref="AB7228" si="14183">AB$329</f>
        <v>Fatianow, Christina</v>
      </c>
    </row>
    <row r="7229" spans="1:28" s="188" customFormat="1" ht="17.399999999999999">
      <c r="A7229" s="193" t="str">
        <f t="shared" si="14175"/>
        <v>Vacuums</v>
      </c>
      <c r="B7229" s="193" t="str">
        <f t="shared" si="14176"/>
        <v>CE946Vacuums</v>
      </c>
      <c r="C7229" s="193" t="str">
        <f t="shared" si="14177"/>
        <v>VacuumsFatianow, Christina</v>
      </c>
      <c r="D7229" s="193"/>
      <c r="E7229" s="193"/>
      <c r="F7229" s="193" t="str">
        <f t="shared" si="14178"/>
        <v>VacuumsHoffman, Brian</v>
      </c>
      <c r="G7229" s="193" t="str">
        <f t="shared" ref="G7229:M7229" si="14184">G$330</f>
        <v>Hoffman, Brian</v>
      </c>
      <c r="H7229" s="193" t="str">
        <f t="shared" si="14184"/>
        <v>Fatianow, Christina</v>
      </c>
      <c r="I7229" s="193" t="str">
        <f t="shared" si="14184"/>
        <v>CE946</v>
      </c>
      <c r="J7229" s="193" t="str">
        <f t="shared" si="14184"/>
        <v>CED PCEC</v>
      </c>
      <c r="K7229" s="193" t="str">
        <f t="shared" si="14184"/>
        <v>all</v>
      </c>
      <c r="L7229" s="193">
        <f t="shared" si="14184"/>
        <v>0</v>
      </c>
      <c r="M7229" s="193">
        <f t="shared" si="14184"/>
        <v>0</v>
      </c>
      <c r="N7229" s="193" t="str">
        <f t="shared" si="14073"/>
        <v>Vacuums</v>
      </c>
      <c r="AA7229" s="193">
        <f t="shared" si="14180"/>
        <v>0</v>
      </c>
      <c r="AB7229" s="193" t="str">
        <f t="shared" ref="AB7229" si="14185">AB$330</f>
        <v>Fatianow, Christina</v>
      </c>
    </row>
    <row r="7230" spans="1:28" s="188" customFormat="1" ht="17.399999999999999">
      <c r="A7230" s="193" t="str">
        <f t="shared" si="14175"/>
        <v>Vacuums</v>
      </c>
      <c r="B7230" s="193" t="str">
        <f t="shared" si="14176"/>
        <v>CR850Vacuums</v>
      </c>
      <c r="C7230" s="193" t="str">
        <f t="shared" si="14177"/>
        <v>VacuumsFatianow, Christina</v>
      </c>
      <c r="D7230" s="193"/>
      <c r="E7230" s="193"/>
      <c r="F7230" s="193" t="str">
        <f t="shared" si="14178"/>
        <v>VacuumsHoffman, Brian</v>
      </c>
      <c r="G7230" s="193" t="str">
        <f t="shared" ref="G7230:M7230" si="14186">G$331</f>
        <v>Hoffman, Brian</v>
      </c>
      <c r="H7230" s="193" t="str">
        <f t="shared" si="14186"/>
        <v>Fatianow, Christina</v>
      </c>
      <c r="I7230" s="193" t="str">
        <f t="shared" si="14186"/>
        <v>CR850</v>
      </c>
      <c r="J7230" s="193" t="str">
        <f t="shared" si="14186"/>
        <v>CRYSTAL PROMOTIONS INC</v>
      </c>
      <c r="K7230" s="193" t="str">
        <f t="shared" si="14186"/>
        <v>all</v>
      </c>
      <c r="L7230" s="193">
        <f t="shared" si="14186"/>
        <v>0</v>
      </c>
      <c r="M7230" s="193">
        <f t="shared" si="14186"/>
        <v>0</v>
      </c>
      <c r="N7230" s="193" t="str">
        <f t="shared" si="14073"/>
        <v>Vacuums</v>
      </c>
      <c r="AA7230" s="193">
        <f t="shared" si="14180"/>
        <v>0</v>
      </c>
      <c r="AB7230" s="193" t="str">
        <f t="shared" ref="AB7230" si="14187">AB$331</f>
        <v>Fatianow, Christina</v>
      </c>
    </row>
    <row r="7231" spans="1:28" s="188" customFormat="1" ht="17.399999999999999">
      <c r="A7231" s="193" t="str">
        <f t="shared" si="14175"/>
        <v>Vacuums</v>
      </c>
      <c r="B7231" s="193" t="str">
        <f t="shared" si="14176"/>
        <v>DE635Vacuums</v>
      </c>
      <c r="C7231" s="193" t="str">
        <f t="shared" si="14177"/>
        <v>VacuumsFatianow, Christina</v>
      </c>
      <c r="D7231" s="193"/>
      <c r="E7231" s="193"/>
      <c r="F7231" s="193" t="str">
        <f t="shared" si="14178"/>
        <v>VacuumsHoffman, Brian</v>
      </c>
      <c r="G7231" s="193" t="str">
        <f t="shared" ref="G7231:M7231" si="14188">G$332</f>
        <v>Hoffman, Brian</v>
      </c>
      <c r="H7231" s="193" t="str">
        <f t="shared" si="14188"/>
        <v>Fatianow, Christina</v>
      </c>
      <c r="I7231" s="193" t="str">
        <f t="shared" si="14188"/>
        <v>DE635</v>
      </c>
      <c r="J7231" s="193" t="str">
        <f t="shared" si="14188"/>
        <v>B &amp; B ELECTRONICS</v>
      </c>
      <c r="K7231" s="193" t="str">
        <f t="shared" si="14188"/>
        <v>all</v>
      </c>
      <c r="L7231" s="193">
        <f t="shared" si="14188"/>
        <v>0</v>
      </c>
      <c r="M7231" s="193">
        <f t="shared" si="14188"/>
        <v>0</v>
      </c>
      <c r="N7231" s="193" t="str">
        <f t="shared" si="14073"/>
        <v>Vacuums</v>
      </c>
      <c r="AA7231" s="193">
        <f t="shared" si="14180"/>
        <v>0</v>
      </c>
      <c r="AB7231" s="193" t="str">
        <f t="shared" ref="AB7231" si="14189">AB$332</f>
        <v>Fatianow, Christina</v>
      </c>
    </row>
    <row r="7232" spans="1:28" s="188" customFormat="1" ht="17.399999999999999">
      <c r="A7232" s="193" t="str">
        <f t="shared" si="14175"/>
        <v>Vacuums</v>
      </c>
      <c r="B7232" s="193" t="str">
        <f t="shared" si="14176"/>
        <v>DE895Vacuums</v>
      </c>
      <c r="C7232" s="193" t="str">
        <f t="shared" si="14177"/>
        <v>VacuumsFatianow, Christina</v>
      </c>
      <c r="D7232" s="193"/>
      <c r="E7232" s="193"/>
      <c r="F7232" s="193" t="str">
        <f t="shared" si="14178"/>
        <v>VacuumsHoffman, Brian</v>
      </c>
      <c r="G7232" s="193" t="str">
        <f t="shared" ref="G7232:M7232" si="14190">G$333</f>
        <v>Hoffman, Brian</v>
      </c>
      <c r="H7232" s="193" t="str">
        <f t="shared" si="14190"/>
        <v>Fatianow, Christina</v>
      </c>
      <c r="I7232" s="193" t="str">
        <f t="shared" si="14190"/>
        <v>DE895</v>
      </c>
      <c r="J7232" s="193" t="str">
        <f t="shared" si="14190"/>
        <v>DESCO VACUUM CLEANER SUPPLY CO</v>
      </c>
      <c r="K7232" s="193" t="str">
        <f t="shared" si="14190"/>
        <v>all</v>
      </c>
      <c r="L7232" s="193">
        <f t="shared" si="14190"/>
        <v>0</v>
      </c>
      <c r="M7232" s="193">
        <f t="shared" si="14190"/>
        <v>0</v>
      </c>
      <c r="N7232" s="193" t="str">
        <f t="shared" si="14073"/>
        <v>Vacuums</v>
      </c>
      <c r="AA7232" s="193">
        <f t="shared" si="14180"/>
        <v>0</v>
      </c>
      <c r="AB7232" s="193" t="str">
        <f t="shared" ref="AB7232" si="14191">AB$333</f>
        <v>Fatianow, Christina</v>
      </c>
    </row>
    <row r="7233" spans="1:28" s="188" customFormat="1" ht="17.399999999999999">
      <c r="A7233" s="193" t="str">
        <f t="shared" si="14175"/>
        <v>Vacuums</v>
      </c>
      <c r="B7233" s="193" t="str">
        <f t="shared" si="14176"/>
        <v>EL225Vacuums</v>
      </c>
      <c r="C7233" s="193" t="str">
        <f t="shared" si="14177"/>
        <v>VacuumsFatianow, Christina</v>
      </c>
      <c r="D7233" s="193"/>
      <c r="E7233" s="193"/>
      <c r="F7233" s="193" t="str">
        <f t="shared" si="14178"/>
        <v>VacuumsHoffman, Brian</v>
      </c>
      <c r="G7233" s="193" t="str">
        <f t="shared" ref="G7233:M7233" si="14192">G$334</f>
        <v>Hoffman, Brian</v>
      </c>
      <c r="H7233" s="193" t="str">
        <f t="shared" si="14192"/>
        <v>Fatianow, Christina</v>
      </c>
      <c r="I7233" s="193" t="str">
        <f t="shared" si="14192"/>
        <v>EL225</v>
      </c>
      <c r="J7233" s="193" t="str">
        <f t="shared" si="14192"/>
        <v>ELECTRONIC EXPRESS I</v>
      </c>
      <c r="K7233" s="193" t="str">
        <f t="shared" si="14192"/>
        <v>all</v>
      </c>
      <c r="L7233" s="193">
        <f t="shared" si="14192"/>
        <v>0</v>
      </c>
      <c r="M7233" s="193">
        <f t="shared" si="14192"/>
        <v>0</v>
      </c>
      <c r="N7233" s="193" t="str">
        <f t="shared" si="14073"/>
        <v>Vacuums</v>
      </c>
      <c r="AA7233" s="193">
        <f t="shared" si="14180"/>
        <v>0</v>
      </c>
      <c r="AB7233" s="193" t="str">
        <f t="shared" ref="AB7233" si="14193">AB$334</f>
        <v>Fatianow, Christina</v>
      </c>
    </row>
    <row r="7234" spans="1:28" s="188" customFormat="1" ht="17.399999999999999">
      <c r="A7234" s="193" t="str">
        <f t="shared" si="14175"/>
        <v>Vacuums</v>
      </c>
      <c r="B7234" s="193" t="str">
        <f t="shared" si="14176"/>
        <v>EN171Vacuums</v>
      </c>
      <c r="C7234" s="193" t="str">
        <f t="shared" si="14177"/>
        <v>VacuumsFatianow, Christina</v>
      </c>
      <c r="D7234" s="193"/>
      <c r="E7234" s="193"/>
      <c r="F7234" s="193" t="str">
        <f t="shared" si="14178"/>
        <v>VacuumsHoffman, Brian</v>
      </c>
      <c r="G7234" s="193" t="str">
        <f t="shared" ref="G7234:M7234" si="14194">G$335</f>
        <v>Hoffman, Brian</v>
      </c>
      <c r="H7234" s="193" t="str">
        <f t="shared" si="14194"/>
        <v>Fatianow, Christina</v>
      </c>
      <c r="I7234" s="193" t="str">
        <f t="shared" si="14194"/>
        <v>EN171</v>
      </c>
      <c r="J7234" s="193" t="str">
        <f t="shared" si="14194"/>
        <v>ENCOMPASS SUPPLY CHAIN SOLUT. INC</v>
      </c>
      <c r="K7234" s="193" t="str">
        <f t="shared" si="14194"/>
        <v>all</v>
      </c>
      <c r="L7234" s="193">
        <f t="shared" si="14194"/>
        <v>0</v>
      </c>
      <c r="M7234" s="193">
        <f t="shared" si="14194"/>
        <v>0</v>
      </c>
      <c r="N7234" s="193" t="str">
        <f t="shared" si="14073"/>
        <v>Vacuums</v>
      </c>
      <c r="AA7234" s="193">
        <f t="shared" si="14180"/>
        <v>0</v>
      </c>
      <c r="AB7234" s="193" t="str">
        <f t="shared" ref="AB7234" si="14195">AB$335</f>
        <v>Fatianow, Christina</v>
      </c>
    </row>
    <row r="7235" spans="1:28" s="188" customFormat="1" ht="17.399999999999999">
      <c r="A7235" s="193" t="str">
        <f t="shared" si="14175"/>
        <v>Vacuums</v>
      </c>
      <c r="B7235" s="193" t="str">
        <f t="shared" si="14176"/>
        <v>FE020Vacuums</v>
      </c>
      <c r="C7235" s="193" t="str">
        <f t="shared" si="14177"/>
        <v>VacuumsFatianow, Christina</v>
      </c>
      <c r="D7235" s="193"/>
      <c r="E7235" s="193"/>
      <c r="F7235" s="193" t="str">
        <f t="shared" si="14178"/>
        <v>VacuumsHoffman, Brian</v>
      </c>
      <c r="G7235" s="193" t="str">
        <f t="shared" ref="G7235:M7235" si="14196">G$336</f>
        <v>Hoffman, Brian</v>
      </c>
      <c r="H7235" s="193" t="str">
        <f t="shared" si="14196"/>
        <v>Fatianow, Christina</v>
      </c>
      <c r="I7235" s="193" t="str">
        <f t="shared" si="14196"/>
        <v>FE020</v>
      </c>
      <c r="J7235" s="193" t="str">
        <f t="shared" si="14196"/>
        <v>FERGUSON ENTER</v>
      </c>
      <c r="K7235" s="193" t="str">
        <f t="shared" si="14196"/>
        <v>all</v>
      </c>
      <c r="L7235" s="193">
        <f t="shared" si="14196"/>
        <v>0</v>
      </c>
      <c r="M7235" s="193">
        <f t="shared" si="14196"/>
        <v>0</v>
      </c>
      <c r="N7235" s="193" t="str">
        <f t="shared" si="14073"/>
        <v>Vacuums</v>
      </c>
      <c r="AA7235" s="193">
        <f t="shared" si="14180"/>
        <v>0</v>
      </c>
      <c r="AB7235" s="193" t="str">
        <f t="shared" ref="AB7235" si="14197">AB$336</f>
        <v>Fatianow, Christina</v>
      </c>
    </row>
    <row r="7236" spans="1:28" s="188" customFormat="1" ht="17.399999999999999">
      <c r="A7236" s="193" t="str">
        <f t="shared" si="14175"/>
        <v>Vacuums</v>
      </c>
      <c r="B7236" s="193" t="str">
        <f t="shared" si="14176"/>
        <v>FI376Vacuums</v>
      </c>
      <c r="C7236" s="193" t="str">
        <f t="shared" si="14177"/>
        <v>VacuumsFatianow, Christina</v>
      </c>
      <c r="D7236" s="193"/>
      <c r="E7236" s="193"/>
      <c r="F7236" s="193" t="str">
        <f t="shared" si="14178"/>
        <v>VacuumsHoffman, Brian</v>
      </c>
      <c r="G7236" s="193" t="str">
        <f t="shared" ref="G7236:M7236" si="14198">G$337</f>
        <v>Hoffman, Brian</v>
      </c>
      <c r="H7236" s="193" t="str">
        <f t="shared" si="14198"/>
        <v>Fatianow, Christina</v>
      </c>
      <c r="I7236" s="193" t="str">
        <f t="shared" si="14198"/>
        <v>FI376</v>
      </c>
      <c r="J7236" s="193" t="str">
        <f t="shared" si="14198"/>
        <v>5-BELOW</v>
      </c>
      <c r="K7236" s="193" t="str">
        <f t="shared" si="14198"/>
        <v>all</v>
      </c>
      <c r="L7236" s="193">
        <f t="shared" si="14198"/>
        <v>0</v>
      </c>
      <c r="M7236" s="193">
        <f t="shared" si="14198"/>
        <v>0</v>
      </c>
      <c r="N7236" s="193" t="str">
        <f t="shared" si="14073"/>
        <v>Vacuums</v>
      </c>
      <c r="AA7236" s="193">
        <f t="shared" si="14180"/>
        <v>0</v>
      </c>
      <c r="AB7236" s="193" t="str">
        <f t="shared" ref="AB7236" si="14199">AB$337</f>
        <v>Fatianow, Christina</v>
      </c>
    </row>
    <row r="7237" spans="1:28" s="188" customFormat="1" ht="17.399999999999999">
      <c r="A7237" s="193" t="str">
        <f t="shared" si="14175"/>
        <v>Vacuums</v>
      </c>
      <c r="B7237" s="193" t="str">
        <f t="shared" si="14176"/>
        <v>HA110Vacuums</v>
      </c>
      <c r="C7237" s="193" t="str">
        <f t="shared" si="14177"/>
        <v>VacuumsFatianow, Christina</v>
      </c>
      <c r="D7237" s="193"/>
      <c r="E7237" s="193"/>
      <c r="F7237" s="193" t="str">
        <f t="shared" si="14178"/>
        <v>VacuumsHoffman, Brian</v>
      </c>
      <c r="G7237" s="193" t="str">
        <f t="shared" ref="G7237:M7237" si="14200">G$338</f>
        <v>Hoffman, Brian</v>
      </c>
      <c r="H7237" s="193" t="str">
        <f t="shared" si="14200"/>
        <v>Fatianow, Christina</v>
      </c>
      <c r="I7237" s="193" t="str">
        <f t="shared" si="14200"/>
        <v>HA110</v>
      </c>
      <c r="J7237" s="193" t="str">
        <f t="shared" si="14200"/>
        <v>HAMMACHER SCHLEMMER</v>
      </c>
      <c r="K7237" s="193" t="str">
        <f t="shared" si="14200"/>
        <v>all</v>
      </c>
      <c r="L7237" s="193">
        <f t="shared" si="14200"/>
        <v>0</v>
      </c>
      <c r="M7237" s="193">
        <f t="shared" si="14200"/>
        <v>0</v>
      </c>
      <c r="N7237" s="193" t="str">
        <f t="shared" si="14073"/>
        <v>Vacuums</v>
      </c>
      <c r="AA7237" s="193">
        <f t="shared" si="14180"/>
        <v>0</v>
      </c>
      <c r="AB7237" s="193" t="str">
        <f t="shared" ref="AB7237" si="14201">AB$338</f>
        <v>Fatianow, Christina</v>
      </c>
    </row>
    <row r="7238" spans="1:28" s="188" customFormat="1" ht="17.399999999999999">
      <c r="A7238" s="193" t="str">
        <f t="shared" si="14175"/>
        <v>Vacuums</v>
      </c>
      <c r="B7238" s="193" t="str">
        <f t="shared" si="14176"/>
        <v>HE085Vacuums</v>
      </c>
      <c r="C7238" s="193" t="str">
        <f t="shared" si="14177"/>
        <v>VacuumsFatianow, Christina</v>
      </c>
      <c r="D7238" s="193"/>
      <c r="E7238" s="193"/>
      <c r="F7238" s="193" t="str">
        <f t="shared" si="14178"/>
        <v>VacuumsHoffman, Brian</v>
      </c>
      <c r="G7238" s="193" t="str">
        <f t="shared" ref="G7238:M7238" si="14202">G$339</f>
        <v>Hoffman, Brian</v>
      </c>
      <c r="H7238" s="193" t="str">
        <f t="shared" si="14202"/>
        <v>Fatianow, Christina</v>
      </c>
      <c r="I7238" s="193" t="str">
        <f t="shared" si="14202"/>
        <v>HE085</v>
      </c>
      <c r="J7238" s="193" t="str">
        <f t="shared" si="14202"/>
        <v>HESCO</v>
      </c>
      <c r="K7238" s="193" t="str">
        <f t="shared" si="14202"/>
        <v>all</v>
      </c>
      <c r="L7238" s="193">
        <f t="shared" si="14202"/>
        <v>0</v>
      </c>
      <c r="M7238" s="193">
        <f t="shared" si="14202"/>
        <v>0</v>
      </c>
      <c r="N7238" s="193" t="str">
        <f t="shared" si="14073"/>
        <v>Vacuums</v>
      </c>
      <c r="AA7238" s="193">
        <f t="shared" si="14180"/>
        <v>0</v>
      </c>
      <c r="AB7238" s="193" t="str">
        <f t="shared" ref="AB7238" si="14203">AB$339</f>
        <v>Fatianow, Christina</v>
      </c>
    </row>
    <row r="7239" spans="1:28" s="188" customFormat="1" ht="17.399999999999999">
      <c r="A7239" s="193" t="str">
        <f t="shared" si="14175"/>
        <v>Vacuums</v>
      </c>
      <c r="B7239" s="193" t="str">
        <f t="shared" si="14176"/>
        <v>JE050Vacuums</v>
      </c>
      <c r="C7239" s="193" t="str">
        <f t="shared" si="14177"/>
        <v>VacuumsFatianow, Christina</v>
      </c>
      <c r="D7239" s="193"/>
      <c r="E7239" s="193"/>
      <c r="F7239" s="193" t="str">
        <f t="shared" si="14178"/>
        <v>VacuumsHoffman, Brian</v>
      </c>
      <c r="G7239" s="193" t="str">
        <f t="shared" ref="G7239:M7239" si="14204">G$340</f>
        <v>Hoffman, Brian</v>
      </c>
      <c r="H7239" s="193" t="str">
        <f t="shared" si="14204"/>
        <v>Fatianow, Christina</v>
      </c>
      <c r="I7239" s="193" t="str">
        <f t="shared" si="14204"/>
        <v>JE050</v>
      </c>
      <c r="J7239" s="193" t="str">
        <f t="shared" si="14204"/>
        <v>JENNE DISTRIBUTORS I</v>
      </c>
      <c r="K7239" s="193" t="str">
        <f t="shared" si="14204"/>
        <v>all</v>
      </c>
      <c r="L7239" s="193">
        <f t="shared" si="14204"/>
        <v>0</v>
      </c>
      <c r="M7239" s="193">
        <f t="shared" si="14204"/>
        <v>0</v>
      </c>
      <c r="N7239" s="193" t="str">
        <f t="shared" si="14073"/>
        <v>Vacuums</v>
      </c>
      <c r="AA7239" s="193">
        <f t="shared" si="14180"/>
        <v>0</v>
      </c>
      <c r="AB7239" s="193" t="str">
        <f t="shared" ref="AB7239" si="14205">AB$340</f>
        <v>Fatianow, Christina</v>
      </c>
    </row>
    <row r="7240" spans="1:28" s="188" customFormat="1" ht="17.399999999999999">
      <c r="A7240" s="193" t="str">
        <f t="shared" si="14175"/>
        <v>Vacuums</v>
      </c>
      <c r="B7240" s="193" t="str">
        <f t="shared" si="14176"/>
        <v>JE341Vacuums</v>
      </c>
      <c r="C7240" s="193" t="str">
        <f t="shared" si="14177"/>
        <v>VacuumsFatianow, Christina</v>
      </c>
      <c r="D7240" s="193"/>
      <c r="E7240" s="193"/>
      <c r="F7240" s="193" t="str">
        <f t="shared" si="14178"/>
        <v>VacuumsHoffman, Brian</v>
      </c>
      <c r="G7240" s="193" t="str">
        <f t="shared" ref="G7240:M7240" si="14206">G$341</f>
        <v>Hoffman, Brian</v>
      </c>
      <c r="H7240" s="193" t="str">
        <f t="shared" si="14206"/>
        <v>Fatianow, Christina</v>
      </c>
      <c r="I7240" s="193" t="str">
        <f t="shared" si="14206"/>
        <v>JE341</v>
      </c>
      <c r="J7240" s="193" t="str">
        <f t="shared" si="14206"/>
        <v>JENSEN DISTRIBUTION SERVICES</v>
      </c>
      <c r="K7240" s="193" t="str">
        <f t="shared" si="14206"/>
        <v>all</v>
      </c>
      <c r="L7240" s="193">
        <f t="shared" si="14206"/>
        <v>0</v>
      </c>
      <c r="M7240" s="193">
        <f t="shared" si="14206"/>
        <v>0</v>
      </c>
      <c r="N7240" s="193" t="str">
        <f t="shared" ref="N7240:N7303" si="14207">A7240</f>
        <v>Vacuums</v>
      </c>
      <c r="AA7240" s="193">
        <f t="shared" si="14180"/>
        <v>0</v>
      </c>
      <c r="AB7240" s="193" t="str">
        <f t="shared" ref="AB7240" si="14208">AB$341</f>
        <v>Fatianow, Christina</v>
      </c>
    </row>
    <row r="7241" spans="1:28" s="188" customFormat="1" ht="17.399999999999999">
      <c r="A7241" s="193" t="str">
        <f t="shared" si="14175"/>
        <v>Vacuums</v>
      </c>
      <c r="B7241" s="193" t="str">
        <f t="shared" si="14176"/>
        <v>KE160Vacuums</v>
      </c>
      <c r="C7241" s="193" t="str">
        <f t="shared" si="14177"/>
        <v>VacuumsFatianow, Christina</v>
      </c>
      <c r="D7241" s="193"/>
      <c r="E7241" s="193"/>
      <c r="F7241" s="193" t="str">
        <f t="shared" si="14178"/>
        <v>VacuumsHoffman, Brian</v>
      </c>
      <c r="G7241" s="193" t="str">
        <f t="shared" ref="G7241:M7241" si="14209">G$342</f>
        <v>Hoffman, Brian</v>
      </c>
      <c r="H7241" s="193" t="str">
        <f t="shared" si="14209"/>
        <v>Fatianow, Christina</v>
      </c>
      <c r="I7241" s="193" t="str">
        <f t="shared" si="14209"/>
        <v>KE160</v>
      </c>
      <c r="J7241" s="193" t="str">
        <f t="shared" si="14209"/>
        <v>KEI TRADING CO. INC.</v>
      </c>
      <c r="K7241" s="193" t="str">
        <f t="shared" si="14209"/>
        <v>all</v>
      </c>
      <c r="L7241" s="193">
        <f t="shared" si="14209"/>
        <v>0</v>
      </c>
      <c r="M7241" s="193">
        <f t="shared" si="14209"/>
        <v>0</v>
      </c>
      <c r="N7241" s="193" t="str">
        <f t="shared" si="14207"/>
        <v>Vacuums</v>
      </c>
      <c r="AA7241" s="193">
        <f t="shared" si="14180"/>
        <v>0</v>
      </c>
      <c r="AB7241" s="193" t="str">
        <f t="shared" ref="AB7241" si="14210">AB$342</f>
        <v>Fatianow, Christina</v>
      </c>
    </row>
    <row r="7242" spans="1:28" s="188" customFormat="1" ht="17.399999999999999">
      <c r="A7242" s="193" t="str">
        <f t="shared" si="14175"/>
        <v>Vacuums</v>
      </c>
      <c r="B7242" s="193" t="str">
        <f t="shared" si="14176"/>
        <v>LT031Vacuums</v>
      </c>
      <c r="C7242" s="193" t="str">
        <f t="shared" si="14177"/>
        <v>VacuumsFatianow, Christina</v>
      </c>
      <c r="D7242" s="193"/>
      <c r="E7242" s="193"/>
      <c r="F7242" s="193" t="str">
        <f t="shared" si="14178"/>
        <v>VacuumsHoffman, Brian</v>
      </c>
      <c r="G7242" s="193" t="str">
        <f t="shared" ref="G7242:M7242" si="14211">G$343</f>
        <v>Hoffman, Brian</v>
      </c>
      <c r="H7242" s="193" t="str">
        <f t="shared" si="14211"/>
        <v>Fatianow, Christina</v>
      </c>
      <c r="I7242" s="193" t="str">
        <f t="shared" si="14211"/>
        <v>LT031</v>
      </c>
      <c r="J7242" s="193" t="str">
        <f t="shared" si="14211"/>
        <v>LTF CLUB OPERATIONS COMPANY INC</v>
      </c>
      <c r="K7242" s="193" t="str">
        <f t="shared" si="14211"/>
        <v>all</v>
      </c>
      <c r="L7242" s="193">
        <f t="shared" si="14211"/>
        <v>0</v>
      </c>
      <c r="M7242" s="193">
        <f t="shared" si="14211"/>
        <v>0</v>
      </c>
      <c r="N7242" s="193" t="str">
        <f t="shared" si="14207"/>
        <v>Vacuums</v>
      </c>
      <c r="AA7242" s="193">
        <f t="shared" si="14180"/>
        <v>0</v>
      </c>
      <c r="AB7242" s="193" t="str">
        <f t="shared" ref="AB7242" si="14212">AB$343</f>
        <v>Fatianow, Christina</v>
      </c>
    </row>
    <row r="7243" spans="1:28" s="188" customFormat="1" ht="17.399999999999999">
      <c r="A7243" s="193" t="str">
        <f t="shared" si="14175"/>
        <v>Vacuums</v>
      </c>
      <c r="B7243" s="193" t="str">
        <f t="shared" si="14176"/>
        <v>MA422Vacuums</v>
      </c>
      <c r="C7243" s="193" t="str">
        <f t="shared" si="14177"/>
        <v>VacuumsFatianow, Christina</v>
      </c>
      <c r="D7243" s="193"/>
      <c r="E7243" s="193"/>
      <c r="F7243" s="193" t="str">
        <f t="shared" si="14178"/>
        <v>VacuumsHoffman, Brian</v>
      </c>
      <c r="G7243" s="193" t="str">
        <f t="shared" ref="G7243:M7243" si="14213">G$344</f>
        <v>Hoffman, Brian</v>
      </c>
      <c r="H7243" s="193" t="str">
        <f t="shared" si="14213"/>
        <v>Fatianow, Christina</v>
      </c>
      <c r="I7243" s="193" t="str">
        <f t="shared" si="14213"/>
        <v>MA422</v>
      </c>
      <c r="J7243" s="193" t="str">
        <f t="shared" si="14213"/>
        <v>MASON COMPANIES INC</v>
      </c>
      <c r="K7243" s="193" t="str">
        <f t="shared" si="14213"/>
        <v>all</v>
      </c>
      <c r="L7243" s="193">
        <f t="shared" si="14213"/>
        <v>0</v>
      </c>
      <c r="M7243" s="193">
        <f t="shared" si="14213"/>
        <v>0</v>
      </c>
      <c r="N7243" s="193" t="str">
        <f t="shared" si="14207"/>
        <v>Vacuums</v>
      </c>
      <c r="AA7243" s="193">
        <f t="shared" si="14180"/>
        <v>0</v>
      </c>
      <c r="AB7243" s="193" t="str">
        <f t="shared" ref="AB7243" si="14214">AB$344</f>
        <v>Fatianow, Christina</v>
      </c>
    </row>
    <row r="7244" spans="1:28" s="188" customFormat="1" ht="17.399999999999999">
      <c r="A7244" s="193" t="str">
        <f t="shared" si="14175"/>
        <v>Vacuums</v>
      </c>
      <c r="B7244" s="193" t="str">
        <f t="shared" si="14176"/>
        <v>MI680Vacuums</v>
      </c>
      <c r="C7244" s="193" t="str">
        <f t="shared" si="14177"/>
        <v>VacuumsFatianow, Christina</v>
      </c>
      <c r="D7244" s="193"/>
      <c r="E7244" s="193"/>
      <c r="F7244" s="193" t="str">
        <f t="shared" si="14178"/>
        <v>VacuumsHoffman, Brian</v>
      </c>
      <c r="G7244" s="193" t="str">
        <f t="shared" ref="G7244:M7244" si="14215">G$345</f>
        <v>Hoffman, Brian</v>
      </c>
      <c r="H7244" s="193" t="str">
        <f t="shared" si="14215"/>
        <v>Fatianow, Christina</v>
      </c>
      <c r="I7244" s="193" t="str">
        <f t="shared" si="14215"/>
        <v>MI680</v>
      </c>
      <c r="J7244" s="193" t="str">
        <f t="shared" si="14215"/>
        <v>MICRO ELECTRONICS IN</v>
      </c>
      <c r="K7244" s="193" t="str">
        <f t="shared" si="14215"/>
        <v>all</v>
      </c>
      <c r="L7244" s="193">
        <f t="shared" si="14215"/>
        <v>0</v>
      </c>
      <c r="M7244" s="193">
        <f t="shared" si="14215"/>
        <v>0</v>
      </c>
      <c r="N7244" s="193" t="str">
        <f t="shared" si="14207"/>
        <v>Vacuums</v>
      </c>
      <c r="AA7244" s="193">
        <f t="shared" si="14180"/>
        <v>0</v>
      </c>
      <c r="AB7244" s="193" t="str">
        <f t="shared" ref="AB7244" si="14216">AB$345</f>
        <v>Fatianow, Christina</v>
      </c>
    </row>
    <row r="7245" spans="1:28" s="188" customFormat="1" ht="17.399999999999999">
      <c r="A7245" s="193" t="str">
        <f t="shared" si="14175"/>
        <v>Vacuums</v>
      </c>
      <c r="B7245" s="193" t="str">
        <f t="shared" si="14176"/>
        <v>MI978Vacuums</v>
      </c>
      <c r="C7245" s="193" t="str">
        <f t="shared" si="14177"/>
        <v>VacuumsFatianow, Christina</v>
      </c>
      <c r="D7245" s="193"/>
      <c r="E7245" s="193"/>
      <c r="F7245" s="193" t="str">
        <f t="shared" si="14178"/>
        <v>VacuumsHoffman, Brian</v>
      </c>
      <c r="G7245" s="193" t="str">
        <f t="shared" ref="G7245:M7245" si="14217">G$346</f>
        <v>Hoffman, Brian</v>
      </c>
      <c r="H7245" s="193" t="str">
        <f t="shared" si="14217"/>
        <v>Fatianow, Christina</v>
      </c>
      <c r="I7245" s="193" t="str">
        <f t="shared" si="14217"/>
        <v>MI978</v>
      </c>
      <c r="J7245" s="193" t="str">
        <f t="shared" si="14217"/>
        <v>MID-STATE DISTRIBUTING COMPANY</v>
      </c>
      <c r="K7245" s="193" t="str">
        <f t="shared" si="14217"/>
        <v>all</v>
      </c>
      <c r="L7245" s="193">
        <f t="shared" si="14217"/>
        <v>0</v>
      </c>
      <c r="M7245" s="193">
        <f t="shared" si="14217"/>
        <v>0</v>
      </c>
      <c r="N7245" s="193" t="str">
        <f t="shared" si="14207"/>
        <v>Vacuums</v>
      </c>
      <c r="AA7245" s="193">
        <f t="shared" si="14180"/>
        <v>0</v>
      </c>
      <c r="AB7245" s="193" t="str">
        <f t="shared" ref="AB7245" si="14218">AB$346</f>
        <v>Fatianow, Christina</v>
      </c>
    </row>
    <row r="7246" spans="1:28" s="188" customFormat="1" ht="17.399999999999999">
      <c r="A7246" s="193" t="str">
        <f t="shared" si="14175"/>
        <v>Vacuums</v>
      </c>
      <c r="B7246" s="193" t="str">
        <f t="shared" si="14176"/>
        <v>OL136Vacuums</v>
      </c>
      <c r="C7246" s="193" t="str">
        <f t="shared" si="14177"/>
        <v>VacuumsFatianow, Christina</v>
      </c>
      <c r="D7246" s="193"/>
      <c r="E7246" s="193"/>
      <c r="F7246" s="193" t="str">
        <f t="shared" si="14178"/>
        <v>VacuumsHoffman, Brian</v>
      </c>
      <c r="G7246" s="193" t="str">
        <f t="shared" ref="G7246:M7246" si="14219">G$347</f>
        <v>Hoffman, Brian</v>
      </c>
      <c r="H7246" s="193" t="str">
        <f t="shared" si="14219"/>
        <v>Fatianow, Christina</v>
      </c>
      <c r="I7246" s="193" t="str">
        <f t="shared" si="14219"/>
        <v>OL136</v>
      </c>
      <c r="J7246" s="193" t="str">
        <f t="shared" si="14219"/>
        <v>OLYMPIA TRADING.COM INC.</v>
      </c>
      <c r="K7246" s="193" t="str">
        <f t="shared" si="14219"/>
        <v>all</v>
      </c>
      <c r="L7246" s="193">
        <f t="shared" si="14219"/>
        <v>0</v>
      </c>
      <c r="M7246" s="193">
        <f t="shared" si="14219"/>
        <v>0</v>
      </c>
      <c r="N7246" s="193" t="str">
        <f t="shared" si="14207"/>
        <v>Vacuums</v>
      </c>
      <c r="AA7246" s="193">
        <f t="shared" si="14180"/>
        <v>0</v>
      </c>
      <c r="AB7246" s="193" t="str">
        <f t="shared" ref="AB7246" si="14220">AB$347</f>
        <v>Fatianow, Christina</v>
      </c>
    </row>
    <row r="7247" spans="1:28" s="188" customFormat="1" ht="17.399999999999999">
      <c r="A7247" s="193" t="str">
        <f t="shared" si="14175"/>
        <v>Vacuums</v>
      </c>
      <c r="B7247" s="193" t="str">
        <f t="shared" si="14176"/>
        <v>OV030Vacuums</v>
      </c>
      <c r="C7247" s="193" t="str">
        <f t="shared" si="14177"/>
        <v>VacuumsFatianow, Christina</v>
      </c>
      <c r="D7247" s="193"/>
      <c r="E7247" s="193"/>
      <c r="F7247" s="193" t="str">
        <f t="shared" si="14178"/>
        <v>VacuumsHoffman, Brian</v>
      </c>
      <c r="G7247" s="193" t="str">
        <f t="shared" ref="G7247:M7247" si="14221">G$348</f>
        <v>Hoffman, Brian</v>
      </c>
      <c r="H7247" s="193" t="str">
        <f t="shared" si="14221"/>
        <v>Fatianow, Christina</v>
      </c>
      <c r="I7247" s="193" t="str">
        <f t="shared" si="14221"/>
        <v>OV030</v>
      </c>
      <c r="J7247" s="193" t="str">
        <f t="shared" si="14221"/>
        <v>OVERSEAS CONNECTION</v>
      </c>
      <c r="K7247" s="193" t="str">
        <f t="shared" si="14221"/>
        <v>all</v>
      </c>
      <c r="L7247" s="193">
        <f t="shared" si="14221"/>
        <v>0</v>
      </c>
      <c r="M7247" s="193">
        <f t="shared" si="14221"/>
        <v>0</v>
      </c>
      <c r="N7247" s="193" t="str">
        <f t="shared" si="14207"/>
        <v>Vacuums</v>
      </c>
      <c r="AA7247" s="193">
        <f t="shared" si="14180"/>
        <v>0</v>
      </c>
      <c r="AB7247" s="193" t="str">
        <f t="shared" ref="AB7247" si="14222">AB$348</f>
        <v>Fatianow, Christina</v>
      </c>
    </row>
    <row r="7248" spans="1:28" s="188" customFormat="1" ht="17.399999999999999">
      <c r="A7248" s="193" t="str">
        <f t="shared" si="14175"/>
        <v>Vacuums</v>
      </c>
      <c r="B7248" s="193" t="str">
        <f t="shared" si="14176"/>
        <v>PE265Vacuums</v>
      </c>
      <c r="C7248" s="193" t="str">
        <f t="shared" si="14177"/>
        <v>VacuumsFatianow, Christina</v>
      </c>
      <c r="D7248" s="193"/>
      <c r="E7248" s="193"/>
      <c r="F7248" s="193" t="str">
        <f t="shared" si="14178"/>
        <v>VacuumsHoffman, Brian</v>
      </c>
      <c r="G7248" s="193" t="str">
        <f t="shared" ref="G7248:M7248" si="14223">G$349</f>
        <v>Hoffman, Brian</v>
      </c>
      <c r="H7248" s="193" t="str">
        <f t="shared" si="14223"/>
        <v>Fatianow, Christina</v>
      </c>
      <c r="I7248" s="193" t="str">
        <f t="shared" si="14223"/>
        <v>PE265</v>
      </c>
      <c r="J7248" s="193" t="str">
        <f t="shared" si="14223"/>
        <v>PETRA INDUSTRIES INC</v>
      </c>
      <c r="K7248" s="193" t="str">
        <f t="shared" si="14223"/>
        <v>all</v>
      </c>
      <c r="L7248" s="193">
        <f t="shared" si="14223"/>
        <v>0</v>
      </c>
      <c r="M7248" s="193">
        <f t="shared" si="14223"/>
        <v>0</v>
      </c>
      <c r="N7248" s="193" t="str">
        <f t="shared" si="14207"/>
        <v>Vacuums</v>
      </c>
      <c r="AA7248" s="193">
        <f t="shared" si="14180"/>
        <v>0</v>
      </c>
      <c r="AB7248" s="193" t="str">
        <f t="shared" ref="AB7248" si="14224">AB$349</f>
        <v>Fatianow, Christina</v>
      </c>
    </row>
    <row r="7249" spans="1:28" s="188" customFormat="1" ht="17.399999999999999">
      <c r="A7249" s="193" t="str">
        <f t="shared" si="14175"/>
        <v>Vacuums</v>
      </c>
      <c r="B7249" s="193" t="str">
        <f t="shared" si="14176"/>
        <v>PE370Vacuums</v>
      </c>
      <c r="C7249" s="193" t="str">
        <f t="shared" si="14177"/>
        <v>VacuumsFatianow, Christina</v>
      </c>
      <c r="D7249" s="193"/>
      <c r="E7249" s="193"/>
      <c r="F7249" s="193" t="str">
        <f t="shared" si="14178"/>
        <v>VacuumsHoffman, Brian</v>
      </c>
      <c r="G7249" s="193" t="str">
        <f t="shared" ref="G7249:M7249" si="14225">G$350</f>
        <v>Hoffman, Brian</v>
      </c>
      <c r="H7249" s="193" t="str">
        <f t="shared" si="14225"/>
        <v>Fatianow, Christina</v>
      </c>
      <c r="I7249" s="193" t="str">
        <f t="shared" si="14225"/>
        <v>PE370</v>
      </c>
      <c r="J7249" s="193" t="str">
        <f t="shared" si="14225"/>
        <v>PETRO-GEN</v>
      </c>
      <c r="K7249" s="193" t="str">
        <f t="shared" si="14225"/>
        <v>all</v>
      </c>
      <c r="L7249" s="193">
        <f t="shared" si="14225"/>
        <v>0</v>
      </c>
      <c r="M7249" s="193">
        <f t="shared" si="14225"/>
        <v>0</v>
      </c>
      <c r="N7249" s="193" t="str">
        <f t="shared" si="14207"/>
        <v>Vacuums</v>
      </c>
      <c r="AA7249" s="193">
        <f t="shared" si="14180"/>
        <v>0</v>
      </c>
      <c r="AB7249" s="193" t="str">
        <f t="shared" ref="AB7249" si="14226">AB$350</f>
        <v>Fatianow, Christina</v>
      </c>
    </row>
    <row r="7250" spans="1:28" s="188" customFormat="1" ht="17.399999999999999">
      <c r="A7250" s="193" t="str">
        <f t="shared" si="14175"/>
        <v>Vacuums</v>
      </c>
      <c r="B7250" s="193" t="str">
        <f t="shared" si="14176"/>
        <v>RB005Vacuums</v>
      </c>
      <c r="C7250" s="193" t="str">
        <f t="shared" si="14177"/>
        <v>VacuumsFatianow, Christina</v>
      </c>
      <c r="D7250" s="193"/>
      <c r="E7250" s="193"/>
      <c r="F7250" s="193" t="str">
        <f t="shared" si="14178"/>
        <v>VacuumsHoffman, Brian</v>
      </c>
      <c r="G7250" s="193" t="str">
        <f t="shared" ref="G7250:M7250" si="14227">G$351</f>
        <v>Hoffman, Brian</v>
      </c>
      <c r="H7250" s="193" t="str">
        <f t="shared" si="14227"/>
        <v>Fatianow, Christina</v>
      </c>
      <c r="I7250" s="193" t="str">
        <f t="shared" si="14227"/>
        <v>RB005</v>
      </c>
      <c r="J7250" s="193" t="str">
        <f t="shared" si="14227"/>
        <v>R &amp; B WHOLESALE DISTRIBUTORS INC</v>
      </c>
      <c r="K7250" s="193" t="str">
        <f t="shared" si="14227"/>
        <v>all</v>
      </c>
      <c r="L7250" s="193">
        <f t="shared" si="14227"/>
        <v>0</v>
      </c>
      <c r="M7250" s="193">
        <f t="shared" si="14227"/>
        <v>0</v>
      </c>
      <c r="N7250" s="193" t="str">
        <f t="shared" si="14207"/>
        <v>Vacuums</v>
      </c>
      <c r="AA7250" s="193">
        <f t="shared" si="14180"/>
        <v>0</v>
      </c>
      <c r="AB7250" s="193" t="str">
        <f t="shared" ref="AB7250" si="14228">AB$351</f>
        <v>Fatianow, Christina</v>
      </c>
    </row>
    <row r="7251" spans="1:28" s="188" customFormat="1" ht="17.399999999999999">
      <c r="A7251" s="193" t="str">
        <f t="shared" si="14175"/>
        <v>Vacuums</v>
      </c>
      <c r="B7251" s="193" t="str">
        <f t="shared" si="14176"/>
        <v>SA830Vacuums</v>
      </c>
      <c r="C7251" s="193" t="str">
        <f t="shared" si="14177"/>
        <v>VacuumsFatianow, Christina</v>
      </c>
      <c r="D7251" s="193"/>
      <c r="E7251" s="193"/>
      <c r="F7251" s="193" t="str">
        <f t="shared" si="14178"/>
        <v>VacuumsHoffman, Brian</v>
      </c>
      <c r="G7251" s="193" t="str">
        <f t="shared" ref="G7251:M7251" si="14229">G$352</f>
        <v>Hoffman, Brian</v>
      </c>
      <c r="H7251" s="193" t="str">
        <f t="shared" si="14229"/>
        <v>Fatianow, Christina</v>
      </c>
      <c r="I7251" s="193" t="str">
        <f t="shared" si="14229"/>
        <v>SA830</v>
      </c>
      <c r="J7251" s="193" t="str">
        <f t="shared" si="14229"/>
        <v>SAMSONIC TRADING CO</v>
      </c>
      <c r="K7251" s="193" t="str">
        <f t="shared" si="14229"/>
        <v>all</v>
      </c>
      <c r="L7251" s="193">
        <f t="shared" si="14229"/>
        <v>0</v>
      </c>
      <c r="M7251" s="193">
        <f t="shared" si="14229"/>
        <v>0</v>
      </c>
      <c r="N7251" s="193" t="str">
        <f t="shared" si="14207"/>
        <v>Vacuums</v>
      </c>
      <c r="AA7251" s="193">
        <f t="shared" si="14180"/>
        <v>0</v>
      </c>
      <c r="AB7251" s="193" t="str">
        <f t="shared" ref="AB7251" si="14230">AB$352</f>
        <v>Fatianow, Christina</v>
      </c>
    </row>
    <row r="7252" spans="1:28" s="188" customFormat="1" ht="17.399999999999999">
      <c r="A7252" s="193" t="str">
        <f t="shared" si="14175"/>
        <v>Vacuums</v>
      </c>
      <c r="B7252" s="193" t="str">
        <f t="shared" si="14176"/>
        <v>SE831Vacuums</v>
      </c>
      <c r="C7252" s="193" t="str">
        <f t="shared" si="14177"/>
        <v>VacuumsFatianow, Christina</v>
      </c>
      <c r="D7252" s="193"/>
      <c r="E7252" s="193"/>
      <c r="F7252" s="193" t="str">
        <f t="shared" si="14178"/>
        <v>VacuumsHoffman, Brian</v>
      </c>
      <c r="G7252" s="193" t="str">
        <f t="shared" ref="G7252:M7252" si="14231">G$353</f>
        <v>Hoffman, Brian</v>
      </c>
      <c r="H7252" s="193" t="str">
        <f t="shared" si="14231"/>
        <v>Fatianow, Christina</v>
      </c>
      <c r="I7252" s="193" t="str">
        <f t="shared" si="14231"/>
        <v>SE831</v>
      </c>
      <c r="J7252" s="193" t="str">
        <f t="shared" si="14231"/>
        <v>SEVENTH AVENUE INC</v>
      </c>
      <c r="K7252" s="193" t="str">
        <f t="shared" si="14231"/>
        <v>all</v>
      </c>
      <c r="L7252" s="193">
        <f t="shared" si="14231"/>
        <v>0</v>
      </c>
      <c r="M7252" s="193">
        <f t="shared" si="14231"/>
        <v>0</v>
      </c>
      <c r="N7252" s="193" t="str">
        <f t="shared" si="14207"/>
        <v>Vacuums</v>
      </c>
      <c r="AA7252" s="193">
        <f t="shared" si="14180"/>
        <v>0</v>
      </c>
      <c r="AB7252" s="193" t="str">
        <f t="shared" ref="AB7252" si="14232">AB$353</f>
        <v>Fatianow, Christina</v>
      </c>
    </row>
    <row r="7253" spans="1:28" s="188" customFormat="1" ht="17.399999999999999">
      <c r="A7253" s="193" t="str">
        <f t="shared" si="14175"/>
        <v>Vacuums</v>
      </c>
      <c r="B7253" s="193" t="str">
        <f t="shared" si="14176"/>
        <v>SH880Vacuums</v>
      </c>
      <c r="C7253" s="193" t="str">
        <f t="shared" si="14177"/>
        <v>VacuumsFatianow, Christina</v>
      </c>
      <c r="D7253" s="193"/>
      <c r="E7253" s="193"/>
      <c r="F7253" s="193" t="str">
        <f t="shared" si="14178"/>
        <v>VacuumsHoffman, Brian</v>
      </c>
      <c r="G7253" s="193" t="str">
        <f t="shared" ref="G7253:M7253" si="14233">G$354</f>
        <v>Hoffman, Brian</v>
      </c>
      <c r="H7253" s="193" t="str">
        <f t="shared" si="14233"/>
        <v>Fatianow, Christina</v>
      </c>
      <c r="I7253" s="193" t="str">
        <f t="shared" si="14233"/>
        <v>SH880</v>
      </c>
      <c r="J7253" s="193" t="str">
        <f t="shared" si="14233"/>
        <v>SHAVER.COM</v>
      </c>
      <c r="K7253" s="193" t="str">
        <f t="shared" si="14233"/>
        <v>all</v>
      </c>
      <c r="L7253" s="193">
        <f t="shared" si="14233"/>
        <v>0</v>
      </c>
      <c r="M7253" s="193">
        <f t="shared" si="14233"/>
        <v>0</v>
      </c>
      <c r="N7253" s="193" t="str">
        <f t="shared" si="14207"/>
        <v>Vacuums</v>
      </c>
      <c r="AA7253" s="193">
        <f t="shared" si="14180"/>
        <v>0</v>
      </c>
      <c r="AB7253" s="193" t="str">
        <f t="shared" ref="AB7253" si="14234">AB$354</f>
        <v>Fatianow, Christina</v>
      </c>
    </row>
    <row r="7254" spans="1:28" s="188" customFormat="1" ht="17.399999999999999">
      <c r="A7254" s="193" t="str">
        <f t="shared" si="14175"/>
        <v>Vacuums</v>
      </c>
      <c r="B7254" s="193" t="str">
        <f t="shared" si="14176"/>
        <v>SU260Vacuums</v>
      </c>
      <c r="C7254" s="193" t="str">
        <f t="shared" si="14177"/>
        <v>VacuumsFatianow, Christina</v>
      </c>
      <c r="D7254" s="193"/>
      <c r="E7254" s="193"/>
      <c r="F7254" s="193" t="str">
        <f t="shared" si="14178"/>
        <v>VacuumsHoffman, Brian</v>
      </c>
      <c r="G7254" s="193" t="str">
        <f t="shared" ref="G7254:M7254" si="14235">G$355</f>
        <v>Hoffman, Brian</v>
      </c>
      <c r="H7254" s="193" t="str">
        <f t="shared" si="14235"/>
        <v>Fatianow, Christina</v>
      </c>
      <c r="I7254" s="193" t="str">
        <f t="shared" si="14235"/>
        <v>SU260</v>
      </c>
      <c r="J7254" s="193" t="str">
        <f t="shared" si="14235"/>
        <v>SUMMIT IMPORT CORP.</v>
      </c>
      <c r="K7254" s="193" t="str">
        <f t="shared" si="14235"/>
        <v>all</v>
      </c>
      <c r="L7254" s="193">
        <f t="shared" si="14235"/>
        <v>0</v>
      </c>
      <c r="M7254" s="193">
        <f t="shared" si="14235"/>
        <v>0</v>
      </c>
      <c r="N7254" s="193" t="str">
        <f t="shared" si="14207"/>
        <v>Vacuums</v>
      </c>
      <c r="AA7254" s="193">
        <f t="shared" si="14180"/>
        <v>0</v>
      </c>
      <c r="AB7254" s="193" t="str">
        <f t="shared" ref="AB7254" si="14236">AB$355</f>
        <v>Fatianow, Christina</v>
      </c>
    </row>
    <row r="7255" spans="1:28" s="188" customFormat="1" ht="17.399999999999999">
      <c r="A7255" s="193" t="str">
        <f t="shared" si="14175"/>
        <v>Vacuums</v>
      </c>
      <c r="B7255" s="193" t="str">
        <f t="shared" si="14176"/>
        <v>TI160Vacuums</v>
      </c>
      <c r="C7255" s="193" t="str">
        <f t="shared" si="14177"/>
        <v>VacuumsFatianow, Christina</v>
      </c>
      <c r="D7255" s="193"/>
      <c r="E7255" s="193"/>
      <c r="F7255" s="193" t="str">
        <f t="shared" si="14178"/>
        <v>VacuumsHoffman, Brian</v>
      </c>
      <c r="G7255" s="193" t="str">
        <f t="shared" ref="G7255:M7255" si="14237">G$356</f>
        <v>Hoffman, Brian</v>
      </c>
      <c r="H7255" s="193" t="str">
        <f t="shared" si="14237"/>
        <v>Fatianow, Christina</v>
      </c>
      <c r="I7255" s="193" t="str">
        <f t="shared" si="14237"/>
        <v>TI160</v>
      </c>
      <c r="J7255" s="193" t="str">
        <f t="shared" si="14237"/>
        <v>TIP TOP PARTS, USA</v>
      </c>
      <c r="K7255" s="193" t="str">
        <f t="shared" si="14237"/>
        <v>all</v>
      </c>
      <c r="L7255" s="193">
        <f t="shared" si="14237"/>
        <v>0</v>
      </c>
      <c r="M7255" s="193">
        <f t="shared" si="14237"/>
        <v>0</v>
      </c>
      <c r="N7255" s="193" t="str">
        <f t="shared" si="14207"/>
        <v>Vacuums</v>
      </c>
      <c r="AA7255" s="193">
        <f t="shared" si="14180"/>
        <v>0</v>
      </c>
      <c r="AB7255" s="193" t="str">
        <f t="shared" ref="AB7255" si="14238">AB$356</f>
        <v>Fatianow, Christina</v>
      </c>
    </row>
    <row r="7256" spans="1:28" s="188" customFormat="1" ht="17.399999999999999">
      <c r="A7256" s="193" t="str">
        <f t="shared" si="14175"/>
        <v>Vacuums</v>
      </c>
      <c r="B7256" s="193" t="str">
        <f t="shared" si="14176"/>
        <v>TR839Vacuums</v>
      </c>
      <c r="C7256" s="193" t="str">
        <f t="shared" si="14177"/>
        <v>VacuumsFatianow, Christina</v>
      </c>
      <c r="D7256" s="193"/>
      <c r="E7256" s="193"/>
      <c r="F7256" s="193" t="str">
        <f t="shared" si="14178"/>
        <v>VacuumsHoffman, Brian</v>
      </c>
      <c r="G7256" s="193" t="str">
        <f t="shared" ref="G7256:M7256" si="14239">G$357</f>
        <v>Hoffman, Brian</v>
      </c>
      <c r="H7256" s="193" t="str">
        <f t="shared" si="14239"/>
        <v>Fatianow, Christina</v>
      </c>
      <c r="I7256" s="193" t="str">
        <f t="shared" si="14239"/>
        <v>TR839</v>
      </c>
      <c r="J7256" s="193" t="str">
        <f t="shared" si="14239"/>
        <v>TRI STATE DISTRIBUTORS INC</v>
      </c>
      <c r="K7256" s="193" t="str">
        <f t="shared" si="14239"/>
        <v>all</v>
      </c>
      <c r="L7256" s="193">
        <f t="shared" si="14239"/>
        <v>0</v>
      </c>
      <c r="M7256" s="193">
        <f t="shared" si="14239"/>
        <v>0</v>
      </c>
      <c r="N7256" s="193" t="str">
        <f t="shared" si="14207"/>
        <v>Vacuums</v>
      </c>
      <c r="AA7256" s="193">
        <f t="shared" si="14180"/>
        <v>0</v>
      </c>
      <c r="AB7256" s="193" t="str">
        <f t="shared" ref="AB7256" si="14240">AB$357</f>
        <v>Fatianow, Christina</v>
      </c>
    </row>
    <row r="7257" spans="1:28" s="188" customFormat="1" ht="17.399999999999999">
      <c r="A7257" s="193" t="str">
        <f t="shared" si="14175"/>
        <v>Vacuums</v>
      </c>
      <c r="B7257" s="193" t="str">
        <f t="shared" si="14176"/>
        <v>WA130Vacuums</v>
      </c>
      <c r="C7257" s="193" t="str">
        <f t="shared" si="14177"/>
        <v>VacuumsFatianow, Christina</v>
      </c>
      <c r="D7257" s="193"/>
      <c r="E7257" s="193"/>
      <c r="F7257" s="193" t="str">
        <f t="shared" si="14178"/>
        <v>VacuumsHoffman, Brian</v>
      </c>
      <c r="G7257" s="193" t="str">
        <f t="shared" ref="G7257:M7257" si="14241">G$358</f>
        <v>Hoffman, Brian</v>
      </c>
      <c r="H7257" s="193" t="str">
        <f t="shared" si="14241"/>
        <v>Fatianow, Christina</v>
      </c>
      <c r="I7257" s="193" t="str">
        <f t="shared" si="14241"/>
        <v>WA130</v>
      </c>
      <c r="J7257" s="193" t="str">
        <f t="shared" si="14241"/>
        <v>WALKENHORST OF NAPA</v>
      </c>
      <c r="K7257" s="193" t="str">
        <f t="shared" si="14241"/>
        <v>all</v>
      </c>
      <c r="L7257" s="193">
        <f t="shared" si="14241"/>
        <v>0</v>
      </c>
      <c r="M7257" s="193">
        <f t="shared" si="14241"/>
        <v>0</v>
      </c>
      <c r="N7257" s="193" t="str">
        <f t="shared" si="14207"/>
        <v>Vacuums</v>
      </c>
      <c r="AA7257" s="193">
        <f t="shared" si="14180"/>
        <v>0</v>
      </c>
      <c r="AB7257" s="193" t="str">
        <f t="shared" ref="AB7257" si="14242">AB$358</f>
        <v>Fatianow, Christina</v>
      </c>
    </row>
    <row r="7258" spans="1:28" s="188" customFormat="1" ht="17.399999999999999">
      <c r="A7258" s="193" t="str">
        <f t="shared" si="14175"/>
        <v>Vacuums</v>
      </c>
      <c r="B7258" s="193" t="str">
        <f t="shared" si="14176"/>
        <v>WI195Vacuums</v>
      </c>
      <c r="C7258" s="193" t="str">
        <f t="shared" si="14177"/>
        <v>VacuumsFatianow, Christina</v>
      </c>
      <c r="D7258" s="193"/>
      <c r="E7258" s="193"/>
      <c r="F7258" s="193" t="str">
        <f t="shared" si="14178"/>
        <v>VacuumsHoffman, Brian</v>
      </c>
      <c r="G7258" s="193" t="str">
        <f t="shared" ref="G7258:M7258" si="14243">G$359</f>
        <v>Hoffman, Brian</v>
      </c>
      <c r="H7258" s="193" t="str">
        <f t="shared" si="14243"/>
        <v>Fatianow, Christina</v>
      </c>
      <c r="I7258" s="193" t="str">
        <f t="shared" si="14243"/>
        <v>WI195</v>
      </c>
      <c r="J7258" s="193" t="str">
        <f t="shared" si="14243"/>
        <v>WILLIAMS-SONOMA</v>
      </c>
      <c r="K7258" s="193" t="str">
        <f t="shared" si="14243"/>
        <v>all</v>
      </c>
      <c r="L7258" s="193">
        <f t="shared" si="14243"/>
        <v>0</v>
      </c>
      <c r="M7258" s="193">
        <f t="shared" si="14243"/>
        <v>0</v>
      </c>
      <c r="N7258" s="193" t="str">
        <f t="shared" si="14207"/>
        <v>Vacuums</v>
      </c>
      <c r="AA7258" s="193">
        <f t="shared" si="14180"/>
        <v>0</v>
      </c>
      <c r="AB7258" s="193" t="str">
        <f t="shared" ref="AB7258" si="14244">AB$359</f>
        <v>Fatianow, Christina</v>
      </c>
    </row>
    <row r="7259" spans="1:28" s="188" customFormat="1" ht="17.399999999999999">
      <c r="A7259" s="193" t="str">
        <f t="shared" si="14175"/>
        <v>Vacuums</v>
      </c>
      <c r="B7259" s="193" t="str">
        <f t="shared" si="14176"/>
        <v>0Vacuums</v>
      </c>
      <c r="C7259" s="193" t="str">
        <f t="shared" si="14177"/>
        <v>VacuumsFatianow, Christina</v>
      </c>
      <c r="D7259" s="193"/>
      <c r="E7259" s="193"/>
      <c r="F7259" s="193" t="str">
        <f t="shared" si="14178"/>
        <v>VacuumsHoffman, Brian</v>
      </c>
      <c r="G7259" s="193" t="str">
        <f t="shared" ref="G7259:M7259" si="14245">G$360</f>
        <v>Hoffman, Brian</v>
      </c>
      <c r="H7259" s="193" t="str">
        <f t="shared" si="14245"/>
        <v>Fatianow, Christina</v>
      </c>
      <c r="I7259" s="193">
        <f t="shared" si="14245"/>
        <v>0</v>
      </c>
      <c r="J7259" s="193" t="str">
        <f t="shared" si="14245"/>
        <v>CHECKER DISTRIBUTORS</v>
      </c>
      <c r="K7259" s="193" t="str">
        <f t="shared" si="14245"/>
        <v>all</v>
      </c>
      <c r="L7259" s="193">
        <f t="shared" si="14245"/>
        <v>0</v>
      </c>
      <c r="M7259" s="193">
        <f t="shared" si="14245"/>
        <v>0</v>
      </c>
      <c r="N7259" s="193" t="str">
        <f t="shared" si="14207"/>
        <v>Vacuums</v>
      </c>
      <c r="AA7259" s="193">
        <f t="shared" si="14180"/>
        <v>0</v>
      </c>
      <c r="AB7259" s="193" t="str">
        <f t="shared" ref="AB7259" si="14246">AB$360</f>
        <v>Fatianow, Christina</v>
      </c>
    </row>
    <row r="7260" spans="1:28" s="188" customFormat="1" ht="17.399999999999999">
      <c r="A7260" s="193" t="str">
        <f t="shared" si="14175"/>
        <v>Vacuums</v>
      </c>
      <c r="B7260" s="193" t="str">
        <f t="shared" si="14176"/>
        <v>0Vacuums</v>
      </c>
      <c r="C7260" s="193" t="str">
        <f t="shared" si="14177"/>
        <v>Vacuums0</v>
      </c>
      <c r="D7260" s="193"/>
      <c r="E7260" s="193"/>
      <c r="F7260" s="193" t="str">
        <f t="shared" si="14178"/>
        <v>Vacuums0</v>
      </c>
      <c r="G7260" s="193">
        <f t="shared" ref="G7260:M7260" si="14247">G$361</f>
        <v>0</v>
      </c>
      <c r="H7260" s="193">
        <f t="shared" si="14247"/>
        <v>0</v>
      </c>
      <c r="I7260" s="193">
        <f t="shared" si="14247"/>
        <v>0</v>
      </c>
      <c r="J7260" s="193">
        <f t="shared" si="14247"/>
        <v>0</v>
      </c>
      <c r="K7260" s="193">
        <f t="shared" si="14247"/>
        <v>0</v>
      </c>
      <c r="L7260" s="193">
        <f t="shared" si="14247"/>
        <v>0</v>
      </c>
      <c r="M7260" s="193">
        <f t="shared" si="14247"/>
        <v>0</v>
      </c>
      <c r="N7260" s="193" t="str">
        <f t="shared" si="14207"/>
        <v>Vacuums</v>
      </c>
      <c r="AA7260" s="193">
        <f t="shared" si="14180"/>
        <v>0</v>
      </c>
      <c r="AB7260" s="193">
        <f t="shared" ref="AB7260" si="14248">AB$361</f>
        <v>0</v>
      </c>
    </row>
    <row r="7261" spans="1:28" s="188" customFormat="1" ht="17.399999999999999">
      <c r="A7261" s="193" t="str">
        <f t="shared" si="14175"/>
        <v>Vacuums</v>
      </c>
      <c r="B7261" s="193" t="str">
        <f t="shared" si="14176"/>
        <v>0Vacuums</v>
      </c>
      <c r="C7261" s="193" t="str">
        <f t="shared" si="14177"/>
        <v>Vacuums0</v>
      </c>
      <c r="D7261" s="193"/>
      <c r="E7261" s="193"/>
      <c r="F7261" s="193" t="str">
        <f t="shared" si="14178"/>
        <v>Vacuums0</v>
      </c>
      <c r="G7261" s="193">
        <f t="shared" ref="G7261:M7261" si="14249">G$362</f>
        <v>0</v>
      </c>
      <c r="H7261" s="193">
        <f t="shared" si="14249"/>
        <v>0</v>
      </c>
      <c r="I7261" s="193">
        <f t="shared" si="14249"/>
        <v>0</v>
      </c>
      <c r="J7261" s="193">
        <f t="shared" si="14249"/>
        <v>0</v>
      </c>
      <c r="K7261" s="193">
        <f t="shared" si="14249"/>
        <v>0</v>
      </c>
      <c r="L7261" s="193">
        <f t="shared" si="14249"/>
        <v>0</v>
      </c>
      <c r="M7261" s="193">
        <f t="shared" si="14249"/>
        <v>0</v>
      </c>
      <c r="N7261" s="193" t="str">
        <f t="shared" si="14207"/>
        <v>Vacuums</v>
      </c>
      <c r="AA7261" s="193">
        <f t="shared" si="14180"/>
        <v>0</v>
      </c>
      <c r="AB7261" s="193">
        <f t="shared" ref="AB7261" si="14250">AB$362</f>
        <v>0</v>
      </c>
    </row>
    <row r="7262" spans="1:28" s="188" customFormat="1" ht="17.399999999999999">
      <c r="A7262" s="193" t="str">
        <f t="shared" si="14175"/>
        <v>Vacuums</v>
      </c>
      <c r="B7262" s="193" t="str">
        <f t="shared" si="14176"/>
        <v>0Vacuums</v>
      </c>
      <c r="C7262" s="193" t="str">
        <f t="shared" si="14177"/>
        <v>Vacuums0</v>
      </c>
      <c r="D7262" s="193"/>
      <c r="E7262" s="193"/>
      <c r="F7262" s="193" t="str">
        <f t="shared" si="14178"/>
        <v>Vacuums0</v>
      </c>
      <c r="G7262" s="193">
        <f t="shared" ref="G7262:M7262" si="14251">G$363</f>
        <v>0</v>
      </c>
      <c r="H7262" s="193">
        <f t="shared" si="14251"/>
        <v>0</v>
      </c>
      <c r="I7262" s="193">
        <f t="shared" si="14251"/>
        <v>0</v>
      </c>
      <c r="J7262" s="193">
        <f t="shared" si="14251"/>
        <v>0</v>
      </c>
      <c r="K7262" s="193">
        <f t="shared" si="14251"/>
        <v>0</v>
      </c>
      <c r="L7262" s="193">
        <f t="shared" si="14251"/>
        <v>0</v>
      </c>
      <c r="M7262" s="193">
        <f t="shared" si="14251"/>
        <v>0</v>
      </c>
      <c r="N7262" s="193" t="str">
        <f t="shared" si="14207"/>
        <v>Vacuums</v>
      </c>
      <c r="AA7262" s="193">
        <f t="shared" si="14180"/>
        <v>0</v>
      </c>
      <c r="AB7262" s="193">
        <f t="shared" ref="AB7262" si="14252">AB$363</f>
        <v>0</v>
      </c>
    </row>
    <row r="7263" spans="1:28" s="188" customFormat="1" ht="17.399999999999999">
      <c r="A7263" s="193" t="str">
        <f t="shared" si="14175"/>
        <v>Vacuums</v>
      </c>
      <c r="B7263" s="193" t="str">
        <f t="shared" si="14176"/>
        <v>0Vacuums</v>
      </c>
      <c r="C7263" s="193" t="str">
        <f t="shared" si="14177"/>
        <v>Vacuums0</v>
      </c>
      <c r="D7263" s="193"/>
      <c r="E7263" s="193"/>
      <c r="F7263" s="193" t="str">
        <f t="shared" si="14178"/>
        <v>Vacuums0</v>
      </c>
      <c r="G7263" s="193">
        <f t="shared" ref="G7263:M7263" si="14253">G$364</f>
        <v>0</v>
      </c>
      <c r="H7263" s="193">
        <f t="shared" si="14253"/>
        <v>0</v>
      </c>
      <c r="I7263" s="193">
        <f t="shared" si="14253"/>
        <v>0</v>
      </c>
      <c r="J7263" s="193">
        <f t="shared" si="14253"/>
        <v>0</v>
      </c>
      <c r="K7263" s="193">
        <f t="shared" si="14253"/>
        <v>0</v>
      </c>
      <c r="L7263" s="193">
        <f t="shared" si="14253"/>
        <v>0</v>
      </c>
      <c r="M7263" s="193">
        <f t="shared" si="14253"/>
        <v>0</v>
      </c>
      <c r="N7263" s="193" t="str">
        <f t="shared" si="14207"/>
        <v>Vacuums</v>
      </c>
      <c r="AA7263" s="193">
        <f t="shared" si="14180"/>
        <v>0</v>
      </c>
      <c r="AB7263" s="193">
        <f t="shared" ref="AB7263" si="14254">AB$364</f>
        <v>0</v>
      </c>
    </row>
    <row r="7264" spans="1:28" s="188" customFormat="1" ht="17.399999999999999">
      <c r="A7264" s="193" t="str">
        <f t="shared" si="14175"/>
        <v>Vacuums</v>
      </c>
      <c r="B7264" s="193" t="str">
        <f t="shared" si="14176"/>
        <v>0Vacuums</v>
      </c>
      <c r="C7264" s="193" t="str">
        <f t="shared" si="14177"/>
        <v>Vacuums0</v>
      </c>
      <c r="D7264" s="193"/>
      <c r="E7264" s="193"/>
      <c r="F7264" s="193" t="str">
        <f t="shared" si="14178"/>
        <v>Vacuums0</v>
      </c>
      <c r="G7264" s="193">
        <f t="shared" ref="G7264:M7264" si="14255">G$365</f>
        <v>0</v>
      </c>
      <c r="H7264" s="193">
        <f t="shared" si="14255"/>
        <v>0</v>
      </c>
      <c r="I7264" s="193">
        <f t="shared" si="14255"/>
        <v>0</v>
      </c>
      <c r="J7264" s="193">
        <f t="shared" si="14255"/>
        <v>0</v>
      </c>
      <c r="K7264" s="193">
        <f t="shared" si="14255"/>
        <v>0</v>
      </c>
      <c r="L7264" s="193">
        <f t="shared" si="14255"/>
        <v>0</v>
      </c>
      <c r="M7264" s="193">
        <f t="shared" si="14255"/>
        <v>0</v>
      </c>
      <c r="N7264" s="193" t="str">
        <f t="shared" si="14207"/>
        <v>Vacuums</v>
      </c>
      <c r="AA7264" s="193">
        <f t="shared" si="14180"/>
        <v>0</v>
      </c>
      <c r="AB7264" s="193">
        <f t="shared" ref="AB7264" si="14256">AB$365</f>
        <v>0</v>
      </c>
    </row>
    <row r="7265" spans="1:28" s="188" customFormat="1" ht="17.399999999999999">
      <c r="A7265" s="193" t="str">
        <f t="shared" si="14175"/>
        <v>Vacuums</v>
      </c>
      <c r="B7265" s="193" t="str">
        <f t="shared" si="14176"/>
        <v>0Vacuums</v>
      </c>
      <c r="C7265" s="193" t="str">
        <f t="shared" si="14177"/>
        <v>Vacuums0</v>
      </c>
      <c r="D7265" s="193"/>
      <c r="E7265" s="193"/>
      <c r="F7265" s="193" t="str">
        <f t="shared" si="14178"/>
        <v>Vacuums0</v>
      </c>
      <c r="G7265" s="193">
        <f t="shared" ref="G7265:M7265" si="14257">G$366</f>
        <v>0</v>
      </c>
      <c r="H7265" s="193">
        <f t="shared" si="14257"/>
        <v>0</v>
      </c>
      <c r="I7265" s="193">
        <f t="shared" si="14257"/>
        <v>0</v>
      </c>
      <c r="J7265" s="193">
        <f t="shared" si="14257"/>
        <v>0</v>
      </c>
      <c r="K7265" s="193">
        <f t="shared" si="14257"/>
        <v>0</v>
      </c>
      <c r="L7265" s="193">
        <f t="shared" si="14257"/>
        <v>0</v>
      </c>
      <c r="M7265" s="193">
        <f t="shared" si="14257"/>
        <v>0</v>
      </c>
      <c r="N7265" s="193" t="str">
        <f t="shared" si="14207"/>
        <v>Vacuums</v>
      </c>
      <c r="AA7265" s="193">
        <f t="shared" si="14180"/>
        <v>0</v>
      </c>
      <c r="AB7265" s="193">
        <f t="shared" ref="AB7265" si="14258">AB$366</f>
        <v>0</v>
      </c>
    </row>
    <row r="7266" spans="1:28" s="188" customFormat="1" ht="17.399999999999999">
      <c r="A7266" s="193" t="str">
        <f t="shared" si="14175"/>
        <v>Vacuums</v>
      </c>
      <c r="B7266" s="193" t="str">
        <f t="shared" si="14176"/>
        <v>0Vacuums</v>
      </c>
      <c r="C7266" s="193" t="str">
        <f t="shared" si="14177"/>
        <v>Vacuums0</v>
      </c>
      <c r="D7266" s="193"/>
      <c r="E7266" s="193"/>
      <c r="F7266" s="193" t="str">
        <f t="shared" si="14178"/>
        <v>Vacuums0</v>
      </c>
      <c r="G7266" s="193">
        <f t="shared" ref="G7266:M7266" si="14259">G$367</f>
        <v>0</v>
      </c>
      <c r="H7266" s="193">
        <f t="shared" si="14259"/>
        <v>0</v>
      </c>
      <c r="I7266" s="193">
        <f t="shared" si="14259"/>
        <v>0</v>
      </c>
      <c r="J7266" s="193">
        <f t="shared" si="14259"/>
        <v>0</v>
      </c>
      <c r="K7266" s="193">
        <f t="shared" si="14259"/>
        <v>0</v>
      </c>
      <c r="L7266" s="193">
        <f t="shared" si="14259"/>
        <v>0</v>
      </c>
      <c r="M7266" s="193">
        <f t="shared" si="14259"/>
        <v>0</v>
      </c>
      <c r="N7266" s="193" t="str">
        <f t="shared" si="14207"/>
        <v>Vacuums</v>
      </c>
      <c r="AA7266" s="193">
        <f t="shared" si="14180"/>
        <v>0</v>
      </c>
      <c r="AB7266" s="193">
        <f t="shared" ref="AB7266" si="14260">AB$367</f>
        <v>0</v>
      </c>
    </row>
    <row r="7267" spans="1:28" s="188" customFormat="1" ht="17.399999999999999">
      <c r="A7267" s="193" t="str">
        <f t="shared" si="14175"/>
        <v>Vacuums</v>
      </c>
      <c r="B7267" s="193" t="str">
        <f t="shared" si="14176"/>
        <v>0Vacuums</v>
      </c>
      <c r="C7267" s="193" t="str">
        <f t="shared" si="14177"/>
        <v>Vacuums0</v>
      </c>
      <c r="D7267" s="193"/>
      <c r="E7267" s="193"/>
      <c r="F7267" s="193" t="str">
        <f t="shared" si="14178"/>
        <v>Vacuums0</v>
      </c>
      <c r="G7267" s="193">
        <f t="shared" ref="G7267:M7267" si="14261">G$368</f>
        <v>0</v>
      </c>
      <c r="H7267" s="193">
        <f t="shared" si="14261"/>
        <v>0</v>
      </c>
      <c r="I7267" s="193">
        <f t="shared" si="14261"/>
        <v>0</v>
      </c>
      <c r="J7267" s="193">
        <f t="shared" si="14261"/>
        <v>0</v>
      </c>
      <c r="K7267" s="193">
        <f t="shared" si="14261"/>
        <v>0</v>
      </c>
      <c r="L7267" s="193">
        <f t="shared" si="14261"/>
        <v>0</v>
      </c>
      <c r="M7267" s="193">
        <f t="shared" si="14261"/>
        <v>0</v>
      </c>
      <c r="N7267" s="193" t="str">
        <f t="shared" si="14207"/>
        <v>Vacuums</v>
      </c>
      <c r="AA7267" s="193">
        <f t="shared" si="14180"/>
        <v>0</v>
      </c>
      <c r="AB7267" s="193">
        <f t="shared" ref="AB7267" si="14262">AB$368</f>
        <v>0</v>
      </c>
    </row>
    <row r="7268" spans="1:28" s="188" customFormat="1" ht="17.399999999999999">
      <c r="A7268" s="193" t="str">
        <f t="shared" si="14175"/>
        <v>Vacuums</v>
      </c>
      <c r="B7268" s="193" t="str">
        <f t="shared" si="14176"/>
        <v>0Vacuums</v>
      </c>
      <c r="C7268" s="193" t="str">
        <f t="shared" si="14177"/>
        <v>Vacuums0</v>
      </c>
      <c r="D7268" s="193"/>
      <c r="E7268" s="193"/>
      <c r="F7268" s="193" t="str">
        <f t="shared" si="14178"/>
        <v>Vacuums0</v>
      </c>
      <c r="G7268" s="193">
        <f t="shared" ref="G7268:M7268" si="14263">G$369</f>
        <v>0</v>
      </c>
      <c r="H7268" s="193">
        <f t="shared" si="14263"/>
        <v>0</v>
      </c>
      <c r="I7268" s="193">
        <f t="shared" si="14263"/>
        <v>0</v>
      </c>
      <c r="J7268" s="193">
        <f t="shared" si="14263"/>
        <v>0</v>
      </c>
      <c r="K7268" s="193">
        <f t="shared" si="14263"/>
        <v>0</v>
      </c>
      <c r="L7268" s="193">
        <f t="shared" si="14263"/>
        <v>0</v>
      </c>
      <c r="M7268" s="193">
        <f t="shared" si="14263"/>
        <v>0</v>
      </c>
      <c r="N7268" s="193" t="str">
        <f t="shared" si="14207"/>
        <v>Vacuums</v>
      </c>
      <c r="AA7268" s="193">
        <f t="shared" si="14180"/>
        <v>0</v>
      </c>
      <c r="AB7268" s="193">
        <f t="shared" ref="AB7268" si="14264">AB$369</f>
        <v>0</v>
      </c>
    </row>
    <row r="7269" spans="1:28" s="188" customFormat="1" ht="17.399999999999999">
      <c r="A7269" s="193" t="str">
        <f t="shared" si="14175"/>
        <v>Vacuums</v>
      </c>
      <c r="B7269" s="193" t="str">
        <f t="shared" si="14176"/>
        <v>0Vacuums</v>
      </c>
      <c r="C7269" s="193" t="str">
        <f t="shared" si="14177"/>
        <v>Vacuums0</v>
      </c>
      <c r="D7269" s="193"/>
      <c r="E7269" s="193"/>
      <c r="F7269" s="193" t="str">
        <f t="shared" si="14178"/>
        <v>Vacuums0</v>
      </c>
      <c r="G7269" s="193">
        <f t="shared" ref="G7269:M7269" si="14265">G$370</f>
        <v>0</v>
      </c>
      <c r="H7269" s="193">
        <f t="shared" si="14265"/>
        <v>0</v>
      </c>
      <c r="I7269" s="193">
        <f t="shared" si="14265"/>
        <v>0</v>
      </c>
      <c r="J7269" s="193">
        <f t="shared" si="14265"/>
        <v>0</v>
      </c>
      <c r="K7269" s="193">
        <f t="shared" si="14265"/>
        <v>0</v>
      </c>
      <c r="L7269" s="193">
        <f t="shared" si="14265"/>
        <v>0</v>
      </c>
      <c r="M7269" s="193">
        <f t="shared" si="14265"/>
        <v>0</v>
      </c>
      <c r="N7269" s="193" t="str">
        <f t="shared" si="14207"/>
        <v>Vacuums</v>
      </c>
      <c r="AA7269" s="193">
        <f t="shared" si="14180"/>
        <v>0</v>
      </c>
      <c r="AB7269" s="193">
        <f t="shared" ref="AB7269" si="14266">AB$370</f>
        <v>0</v>
      </c>
    </row>
    <row r="7270" spans="1:28" s="188" customFormat="1" ht="17.399999999999999">
      <c r="A7270" s="193" t="str">
        <f t="shared" si="14175"/>
        <v>Vacuums</v>
      </c>
      <c r="B7270" s="193" t="str">
        <f t="shared" si="14176"/>
        <v>AM036Vacuums</v>
      </c>
      <c r="C7270" s="193" t="str">
        <f t="shared" si="14177"/>
        <v>VacuumsGaither, Kelli</v>
      </c>
      <c r="D7270" s="193"/>
      <c r="E7270" s="193"/>
      <c r="F7270" s="193" t="str">
        <f t="shared" si="14178"/>
        <v>VacuumsHoffman, Brian</v>
      </c>
      <c r="G7270" s="193" t="str">
        <f t="shared" ref="G7270:M7270" si="14267">G$371</f>
        <v>Hoffman, Brian</v>
      </c>
      <c r="H7270" s="193" t="str">
        <f t="shared" si="14267"/>
        <v>Gaither, Kelli</v>
      </c>
      <c r="I7270" s="193" t="str">
        <f t="shared" si="14267"/>
        <v>AM036</v>
      </c>
      <c r="J7270" s="193" t="str">
        <f t="shared" si="14267"/>
        <v>AMERICAN BROADCASTING COMPANIES, IN</v>
      </c>
      <c r="K7270" s="193" t="str">
        <f t="shared" si="14267"/>
        <v>all</v>
      </c>
      <c r="L7270" s="193" t="str">
        <f t="shared" si="14267"/>
        <v>H2H Performance Video</v>
      </c>
      <c r="M7270" s="193" t="str">
        <f t="shared" si="14267"/>
        <v>TV, Technics</v>
      </c>
      <c r="N7270" s="193" t="str">
        <f t="shared" si="14207"/>
        <v>Vacuums</v>
      </c>
      <c r="AA7270" s="193">
        <f t="shared" si="14180"/>
        <v>0</v>
      </c>
      <c r="AB7270" s="193" t="str">
        <f t="shared" ref="AB7270" si="14268">AB$371</f>
        <v>Gaither, Kelli</v>
      </c>
    </row>
    <row r="7271" spans="1:28" s="188" customFormat="1" ht="17.399999999999999">
      <c r="A7271" s="193" t="str">
        <f t="shared" si="14175"/>
        <v>Vacuums</v>
      </c>
      <c r="B7271" s="193" t="str">
        <f t="shared" si="14176"/>
        <v>AP490Vacuums</v>
      </c>
      <c r="C7271" s="193" t="str">
        <f t="shared" si="14177"/>
        <v>VacuumsGaither, Kelli</v>
      </c>
      <c r="D7271" s="193"/>
      <c r="E7271" s="193"/>
      <c r="F7271" s="193" t="str">
        <f t="shared" si="14178"/>
        <v>VacuumsHoffman, Brian</v>
      </c>
      <c r="G7271" s="193" t="str">
        <f t="shared" ref="G7271:M7271" si="14269">G$372</f>
        <v>Hoffman, Brian</v>
      </c>
      <c r="H7271" s="193" t="str">
        <f t="shared" si="14269"/>
        <v>Gaither, Kelli</v>
      </c>
      <c r="I7271" s="193" t="str">
        <f t="shared" si="14269"/>
        <v>AP490</v>
      </c>
      <c r="J7271" s="193" t="str">
        <f t="shared" si="14269"/>
        <v>APPLE INC</v>
      </c>
      <c r="K7271" s="193" t="str">
        <f t="shared" si="14269"/>
        <v>all</v>
      </c>
      <c r="L7271" s="193" t="str">
        <f t="shared" si="14269"/>
        <v>H2H Performance Video</v>
      </c>
      <c r="M7271" s="193" t="str">
        <f t="shared" si="14269"/>
        <v>TV, Technics</v>
      </c>
      <c r="N7271" s="193" t="str">
        <f t="shared" si="14207"/>
        <v>Vacuums</v>
      </c>
      <c r="AA7271" s="193">
        <f t="shared" si="14180"/>
        <v>0</v>
      </c>
      <c r="AB7271" s="193" t="str">
        <f t="shared" ref="AB7271" si="14270">AB$372</f>
        <v>Gaither, Kelli</v>
      </c>
    </row>
    <row r="7272" spans="1:28" s="188" customFormat="1" ht="17.399999999999999">
      <c r="A7272" s="193" t="str">
        <f t="shared" si="14175"/>
        <v>Vacuums</v>
      </c>
      <c r="B7272" s="193" t="str">
        <f t="shared" si="14176"/>
        <v>B0614Vacuums</v>
      </c>
      <c r="C7272" s="193" t="str">
        <f t="shared" si="14177"/>
        <v>VacuumsGaither, Kelli</v>
      </c>
      <c r="D7272" s="193"/>
      <c r="E7272" s="193"/>
      <c r="F7272" s="193" t="str">
        <f t="shared" si="14178"/>
        <v>VacuumsHoffman, Brian</v>
      </c>
      <c r="G7272" s="193" t="str">
        <f t="shared" ref="G7272:M7272" si="14271">G$373</f>
        <v>Hoffman, Brian</v>
      </c>
      <c r="H7272" s="193" t="str">
        <f t="shared" si="14271"/>
        <v>Gaither, Kelli</v>
      </c>
      <c r="I7272" s="193" t="str">
        <f t="shared" si="14271"/>
        <v>B0614</v>
      </c>
      <c r="J7272" s="193" t="str">
        <f t="shared" si="14271"/>
        <v>022 SOUTH / ABEL CINETECH, INC( PY#</v>
      </c>
      <c r="K7272" s="193" t="str">
        <f t="shared" si="14271"/>
        <v>all</v>
      </c>
      <c r="L7272" s="193">
        <f t="shared" si="14271"/>
        <v>0</v>
      </c>
      <c r="M7272" s="193">
        <f t="shared" si="14271"/>
        <v>0</v>
      </c>
      <c r="N7272" s="193" t="str">
        <f t="shared" si="14207"/>
        <v>Vacuums</v>
      </c>
      <c r="AA7272" s="193">
        <f t="shared" si="14180"/>
        <v>0</v>
      </c>
      <c r="AB7272" s="193" t="str">
        <f t="shared" ref="AB7272" si="14272">AB$373</f>
        <v>Gaither, Kelli</v>
      </c>
    </row>
    <row r="7273" spans="1:28" s="188" customFormat="1" ht="17.399999999999999">
      <c r="A7273" s="193" t="str">
        <f t="shared" si="14175"/>
        <v>Vacuums</v>
      </c>
      <c r="B7273" s="193" t="str">
        <f t="shared" si="14176"/>
        <v>B0648Vacuums</v>
      </c>
      <c r="C7273" s="193" t="str">
        <f t="shared" si="14177"/>
        <v>VacuumsGaither, Kelli</v>
      </c>
      <c r="D7273" s="193"/>
      <c r="E7273" s="193"/>
      <c r="F7273" s="193" t="str">
        <f t="shared" si="14178"/>
        <v>VacuumsHoffman, Brian</v>
      </c>
      <c r="G7273" s="193" t="str">
        <f t="shared" ref="G7273:M7273" si="14273">G$374</f>
        <v>Hoffman, Brian</v>
      </c>
      <c r="H7273" s="193" t="str">
        <f t="shared" si="14273"/>
        <v>Gaither, Kelli</v>
      </c>
      <c r="I7273" s="193" t="str">
        <f t="shared" si="14273"/>
        <v>B0648</v>
      </c>
      <c r="J7273" s="193" t="str">
        <f t="shared" si="14273"/>
        <v>PROFESSIONAL AUDIO &amp; VIDEO SYSTEMS(</v>
      </c>
      <c r="K7273" s="193" t="str">
        <f t="shared" si="14273"/>
        <v>all</v>
      </c>
      <c r="L7273" s="193">
        <f t="shared" si="14273"/>
        <v>0</v>
      </c>
      <c r="M7273" s="193">
        <f t="shared" si="14273"/>
        <v>0</v>
      </c>
      <c r="N7273" s="193" t="str">
        <f t="shared" si="14207"/>
        <v>Vacuums</v>
      </c>
      <c r="AA7273" s="193">
        <f t="shared" si="14180"/>
        <v>0</v>
      </c>
      <c r="AB7273" s="193" t="str">
        <f t="shared" ref="AB7273" si="14274">AB$374</f>
        <v>Gaither, Kelli</v>
      </c>
    </row>
    <row r="7274" spans="1:28" s="188" customFormat="1" ht="17.399999999999999">
      <c r="A7274" s="193" t="str">
        <f t="shared" si="14175"/>
        <v>Vacuums</v>
      </c>
      <c r="B7274" s="193" t="str">
        <f t="shared" si="14176"/>
        <v>B0659Vacuums</v>
      </c>
      <c r="C7274" s="193" t="str">
        <f t="shared" si="14177"/>
        <v>VacuumsGaither, Kelli</v>
      </c>
      <c r="D7274" s="193"/>
      <c r="E7274" s="193"/>
      <c r="F7274" s="193" t="str">
        <f t="shared" si="14178"/>
        <v>VacuumsHoffman, Brian</v>
      </c>
      <c r="G7274" s="193" t="str">
        <f t="shared" ref="G7274:M7274" si="14275">G$375</f>
        <v>Hoffman, Brian</v>
      </c>
      <c r="H7274" s="193" t="str">
        <f t="shared" si="14275"/>
        <v>Gaither, Kelli</v>
      </c>
      <c r="I7274" s="193" t="str">
        <f t="shared" si="14275"/>
        <v>B0659</v>
      </c>
      <c r="J7274" s="193" t="str">
        <f t="shared" si="14275"/>
        <v>MEDIARIGHT, LLC.( PY#69167)</v>
      </c>
      <c r="K7274" s="193" t="str">
        <f t="shared" si="14275"/>
        <v>all</v>
      </c>
      <c r="L7274" s="193">
        <f t="shared" si="14275"/>
        <v>0</v>
      </c>
      <c r="M7274" s="193">
        <f t="shared" si="14275"/>
        <v>0</v>
      </c>
      <c r="N7274" s="193" t="str">
        <f t="shared" si="14207"/>
        <v>Vacuums</v>
      </c>
      <c r="AA7274" s="193">
        <f t="shared" si="14180"/>
        <v>0</v>
      </c>
      <c r="AB7274" s="193" t="str">
        <f t="shared" ref="AB7274" si="14276">AB$375</f>
        <v>Gaither, Kelli</v>
      </c>
    </row>
    <row r="7275" spans="1:28" s="188" customFormat="1" ht="17.399999999999999">
      <c r="A7275" s="193" t="str">
        <f t="shared" si="14175"/>
        <v>Vacuums</v>
      </c>
      <c r="B7275" s="193" t="str">
        <f t="shared" si="14176"/>
        <v>B0716Vacuums</v>
      </c>
      <c r="C7275" s="193" t="str">
        <f t="shared" si="14177"/>
        <v>VacuumsGaither, Kelli</v>
      </c>
      <c r="D7275" s="193"/>
      <c r="E7275" s="193"/>
      <c r="F7275" s="193" t="str">
        <f t="shared" si="14178"/>
        <v>VacuumsHoffman, Brian</v>
      </c>
      <c r="G7275" s="193" t="str">
        <f t="shared" ref="G7275:M7275" si="14277">G$376</f>
        <v>Hoffman, Brian</v>
      </c>
      <c r="H7275" s="193" t="str">
        <f t="shared" si="14277"/>
        <v>Gaither, Kelli</v>
      </c>
      <c r="I7275" s="193" t="str">
        <f t="shared" si="14277"/>
        <v>B0716</v>
      </c>
      <c r="J7275" s="193" t="str">
        <f t="shared" si="14277"/>
        <v>RULE BROADCAST SYSTEMS, INC.( PY#10</v>
      </c>
      <c r="K7275" s="193" t="str">
        <f t="shared" si="14277"/>
        <v>all</v>
      </c>
      <c r="L7275" s="193">
        <f t="shared" si="14277"/>
        <v>0</v>
      </c>
      <c r="M7275" s="193">
        <f t="shared" si="14277"/>
        <v>0</v>
      </c>
      <c r="N7275" s="193" t="str">
        <f t="shared" si="14207"/>
        <v>Vacuums</v>
      </c>
      <c r="AA7275" s="193">
        <f t="shared" si="14180"/>
        <v>0</v>
      </c>
      <c r="AB7275" s="193" t="str">
        <f t="shared" ref="AB7275" si="14278">AB$376</f>
        <v>Gaither, Kelli</v>
      </c>
    </row>
    <row r="7276" spans="1:28" s="188" customFormat="1" ht="17.399999999999999">
      <c r="A7276" s="193" t="str">
        <f t="shared" si="14175"/>
        <v>Vacuums</v>
      </c>
      <c r="B7276" s="193" t="str">
        <f t="shared" si="14176"/>
        <v>B0782Vacuums</v>
      </c>
      <c r="C7276" s="193" t="str">
        <f t="shared" si="14177"/>
        <v>VacuumsGaither, Kelli</v>
      </c>
      <c r="D7276" s="193"/>
      <c r="E7276" s="193"/>
      <c r="F7276" s="193" t="str">
        <f t="shared" si="14178"/>
        <v>VacuumsHoffman, Brian</v>
      </c>
      <c r="G7276" s="193" t="str">
        <f t="shared" ref="G7276:M7276" si="14279">G$377</f>
        <v>Hoffman, Brian</v>
      </c>
      <c r="H7276" s="193" t="str">
        <f t="shared" si="14279"/>
        <v>Gaither, Kelli</v>
      </c>
      <c r="I7276" s="193" t="str">
        <f t="shared" si="14279"/>
        <v>B0782</v>
      </c>
      <c r="J7276" s="193" t="str">
        <f t="shared" si="14279"/>
        <v>18 CONSUMER ELECTRONICS &amp; PHOTO( PY</v>
      </c>
      <c r="K7276" s="193" t="str">
        <f t="shared" si="14279"/>
        <v>all</v>
      </c>
      <c r="L7276" s="193">
        <f t="shared" si="14279"/>
        <v>0</v>
      </c>
      <c r="M7276" s="193">
        <f t="shared" si="14279"/>
        <v>0</v>
      </c>
      <c r="N7276" s="193" t="str">
        <f t="shared" si="14207"/>
        <v>Vacuums</v>
      </c>
      <c r="AA7276" s="193">
        <f t="shared" si="14180"/>
        <v>0</v>
      </c>
      <c r="AB7276" s="193" t="str">
        <f t="shared" ref="AB7276" si="14280">AB$377</f>
        <v>Gaither, Kelli</v>
      </c>
    </row>
    <row r="7277" spans="1:28" s="188" customFormat="1" ht="17.399999999999999">
      <c r="A7277" s="193" t="str">
        <f t="shared" si="14175"/>
        <v>Vacuums</v>
      </c>
      <c r="B7277" s="193" t="str">
        <f t="shared" si="14176"/>
        <v>B0792Vacuums</v>
      </c>
      <c r="C7277" s="193" t="str">
        <f t="shared" si="14177"/>
        <v>VacuumsGaither, Kelli</v>
      </c>
      <c r="D7277" s="193"/>
      <c r="E7277" s="193"/>
      <c r="F7277" s="193" t="str">
        <f t="shared" si="14178"/>
        <v>VacuumsHoffman, Brian</v>
      </c>
      <c r="G7277" s="193" t="str">
        <f t="shared" ref="G7277:M7277" si="14281">G$378</f>
        <v>Hoffman, Brian</v>
      </c>
      <c r="H7277" s="193" t="str">
        <f t="shared" si="14281"/>
        <v>Gaither, Kelli</v>
      </c>
      <c r="I7277" s="193" t="str">
        <f t="shared" si="14281"/>
        <v>B0792</v>
      </c>
      <c r="J7277" s="193" t="str">
        <f t="shared" si="14281"/>
        <v>ENGINEERING AND RECORDING, INC( PY#</v>
      </c>
      <c r="K7277" s="193" t="str">
        <f t="shared" si="14281"/>
        <v>all</v>
      </c>
      <c r="L7277" s="193">
        <f t="shared" si="14281"/>
        <v>0</v>
      </c>
      <c r="M7277" s="193">
        <f t="shared" si="14281"/>
        <v>0</v>
      </c>
      <c r="N7277" s="193" t="str">
        <f t="shared" si="14207"/>
        <v>Vacuums</v>
      </c>
      <c r="AA7277" s="193">
        <f t="shared" si="14180"/>
        <v>0</v>
      </c>
      <c r="AB7277" s="193" t="str">
        <f t="shared" ref="AB7277" si="14282">AB$378</f>
        <v>Gaither, Kelli</v>
      </c>
    </row>
    <row r="7278" spans="1:28" s="188" customFormat="1" ht="17.399999999999999">
      <c r="A7278" s="193" t="str">
        <f t="shared" si="14175"/>
        <v>Vacuums</v>
      </c>
      <c r="B7278" s="193" t="str">
        <f t="shared" si="14176"/>
        <v>B0806Vacuums</v>
      </c>
      <c r="C7278" s="193" t="str">
        <f t="shared" si="14177"/>
        <v>VacuumsGaither, Kelli</v>
      </c>
      <c r="D7278" s="193"/>
      <c r="E7278" s="193"/>
      <c r="F7278" s="193" t="str">
        <f t="shared" si="14178"/>
        <v>VacuumsHoffman, Brian</v>
      </c>
      <c r="G7278" s="193" t="str">
        <f t="shared" ref="G7278:M7278" si="14283">G$379</f>
        <v>Hoffman, Brian</v>
      </c>
      <c r="H7278" s="193" t="str">
        <f t="shared" si="14283"/>
        <v>Gaither, Kelli</v>
      </c>
      <c r="I7278" s="193" t="str">
        <f t="shared" si="14283"/>
        <v>B0806</v>
      </c>
      <c r="J7278" s="193" t="str">
        <f t="shared" si="14283"/>
        <v>EXPRESS VIDEO SUPPLY, INC( PY#10631</v>
      </c>
      <c r="K7278" s="193" t="str">
        <f t="shared" si="14283"/>
        <v>all</v>
      </c>
      <c r="L7278" s="193">
        <f t="shared" si="14283"/>
        <v>0</v>
      </c>
      <c r="M7278" s="193">
        <f t="shared" si="14283"/>
        <v>0</v>
      </c>
      <c r="N7278" s="193" t="str">
        <f t="shared" si="14207"/>
        <v>Vacuums</v>
      </c>
      <c r="AA7278" s="193">
        <f t="shared" si="14180"/>
        <v>0</v>
      </c>
      <c r="AB7278" s="193" t="str">
        <f t="shared" ref="AB7278" si="14284">AB$379</f>
        <v>Gaither, Kelli</v>
      </c>
    </row>
    <row r="7279" spans="1:28" s="188" customFormat="1" ht="17.399999999999999">
      <c r="A7279" s="193" t="str">
        <f t="shared" si="14175"/>
        <v>Vacuums</v>
      </c>
      <c r="B7279" s="193" t="str">
        <f t="shared" si="14176"/>
        <v>B1575Vacuums</v>
      </c>
      <c r="C7279" s="193" t="str">
        <f t="shared" si="14177"/>
        <v>VacuumsGaither, Kelli</v>
      </c>
      <c r="D7279" s="193"/>
      <c r="E7279" s="193"/>
      <c r="F7279" s="193" t="str">
        <f t="shared" si="14178"/>
        <v>VacuumsHoffman, Brian</v>
      </c>
      <c r="G7279" s="193" t="str">
        <f t="shared" ref="G7279:M7279" si="14285">G$380</f>
        <v>Hoffman, Brian</v>
      </c>
      <c r="H7279" s="193" t="str">
        <f t="shared" si="14285"/>
        <v>Gaither, Kelli</v>
      </c>
      <c r="I7279" s="193" t="str">
        <f t="shared" si="14285"/>
        <v>B1575</v>
      </c>
      <c r="J7279" s="193" t="str">
        <f t="shared" si="14285"/>
        <v>DELUXE DIGITAL STUDIOS</v>
      </c>
      <c r="K7279" s="193" t="str">
        <f t="shared" si="14285"/>
        <v>all</v>
      </c>
      <c r="L7279" s="193" t="str">
        <f t="shared" si="14285"/>
        <v>H2H Performance Video</v>
      </c>
      <c r="M7279" s="193" t="str">
        <f t="shared" si="14285"/>
        <v>TV, Technics</v>
      </c>
      <c r="N7279" s="193" t="str">
        <f t="shared" si="14207"/>
        <v>Vacuums</v>
      </c>
      <c r="AA7279" s="193">
        <f t="shared" si="14180"/>
        <v>0</v>
      </c>
      <c r="AB7279" s="193" t="str">
        <f t="shared" ref="AB7279" si="14286">AB$380</f>
        <v>Gaither, Kelli</v>
      </c>
    </row>
    <row r="7280" spans="1:28" s="188" customFormat="1" ht="17.399999999999999">
      <c r="A7280" s="193" t="str">
        <f t="shared" si="14175"/>
        <v>Vacuums</v>
      </c>
      <c r="B7280" s="193" t="str">
        <f t="shared" si="14176"/>
        <v>B2307Vacuums</v>
      </c>
      <c r="C7280" s="193" t="str">
        <f t="shared" si="14177"/>
        <v>VacuumsGaither, Kelli</v>
      </c>
      <c r="D7280" s="193"/>
      <c r="E7280" s="193"/>
      <c r="F7280" s="193" t="str">
        <f t="shared" si="14178"/>
        <v>VacuumsHoffman, Brian</v>
      </c>
      <c r="G7280" s="193" t="str">
        <f t="shared" ref="G7280:M7280" si="14287">G$381</f>
        <v>Hoffman, Brian</v>
      </c>
      <c r="H7280" s="193" t="str">
        <f t="shared" si="14287"/>
        <v>Gaither, Kelli</v>
      </c>
      <c r="I7280" s="193" t="str">
        <f t="shared" si="14287"/>
        <v>B2307</v>
      </c>
      <c r="J7280" s="193" t="str">
        <f t="shared" si="14287"/>
        <v>VIDEOTAPE PRODUCTS INC</v>
      </c>
      <c r="K7280" s="193" t="str">
        <f t="shared" si="14287"/>
        <v>all</v>
      </c>
      <c r="L7280" s="193" t="str">
        <f t="shared" si="14287"/>
        <v>H2H Performance Video</v>
      </c>
      <c r="M7280" s="193" t="str">
        <f t="shared" si="14287"/>
        <v>TV, Technics</v>
      </c>
      <c r="N7280" s="193" t="str">
        <f t="shared" si="14207"/>
        <v>Vacuums</v>
      </c>
      <c r="AA7280" s="193">
        <f t="shared" si="14180"/>
        <v>0</v>
      </c>
      <c r="AB7280" s="193" t="str">
        <f t="shared" ref="AB7280" si="14288">AB$381</f>
        <v>Gaither, Kelli</v>
      </c>
    </row>
    <row r="7281" spans="1:28" s="188" customFormat="1" ht="17.399999999999999">
      <c r="A7281" s="193" t="str">
        <f t="shared" si="14175"/>
        <v>Vacuums</v>
      </c>
      <c r="B7281" s="193" t="str">
        <f t="shared" si="14176"/>
        <v>BD141Vacuums</v>
      </c>
      <c r="C7281" s="193" t="str">
        <f t="shared" si="14177"/>
        <v>VacuumsGaither, Kelli</v>
      </c>
      <c r="D7281" s="193"/>
      <c r="E7281" s="193"/>
      <c r="F7281" s="193" t="str">
        <f t="shared" si="14178"/>
        <v>VacuumsHoffman, Brian</v>
      </c>
      <c r="G7281" s="193" t="str">
        <f t="shared" ref="G7281:M7281" si="14289">G$382</f>
        <v>Hoffman, Brian</v>
      </c>
      <c r="H7281" s="193" t="str">
        <f t="shared" si="14289"/>
        <v>Gaither, Kelli</v>
      </c>
      <c r="I7281" s="193" t="str">
        <f t="shared" si="14289"/>
        <v>BD141</v>
      </c>
      <c r="J7281" s="193" t="str">
        <f t="shared" si="14289"/>
        <v>BERGER BROS. CAMERA EXCHANGE</v>
      </c>
      <c r="K7281" s="193" t="str">
        <f t="shared" si="14289"/>
        <v>all</v>
      </c>
      <c r="L7281" s="193">
        <f t="shared" si="14289"/>
        <v>0</v>
      </c>
      <c r="M7281" s="193">
        <f t="shared" si="14289"/>
        <v>0</v>
      </c>
      <c r="N7281" s="193" t="str">
        <f t="shared" si="14207"/>
        <v>Vacuums</v>
      </c>
      <c r="AA7281" s="193">
        <f t="shared" si="14180"/>
        <v>0</v>
      </c>
      <c r="AB7281" s="193" t="str">
        <f t="shared" ref="AB7281" si="14290">AB$382</f>
        <v>Gaither, Kelli</v>
      </c>
    </row>
    <row r="7282" spans="1:28" s="188" customFormat="1" ht="17.399999999999999">
      <c r="A7282" s="193" t="str">
        <f t="shared" si="14175"/>
        <v>Vacuums</v>
      </c>
      <c r="B7282" s="193" t="str">
        <f t="shared" si="14176"/>
        <v>BE989Vacuums</v>
      </c>
      <c r="C7282" s="193" t="str">
        <f t="shared" si="14177"/>
        <v>VacuumsGaither, Kelli</v>
      </c>
      <c r="D7282" s="193"/>
      <c r="E7282" s="193"/>
      <c r="F7282" s="193" t="str">
        <f t="shared" si="14178"/>
        <v>VacuumsHoffman, Brian</v>
      </c>
      <c r="G7282" s="193" t="str">
        <f t="shared" ref="G7282:M7282" si="14291">G$383</f>
        <v>Hoffman, Brian</v>
      </c>
      <c r="H7282" s="193" t="str">
        <f t="shared" si="14291"/>
        <v>Gaither, Kelli</v>
      </c>
      <c r="I7282" s="193" t="str">
        <f t="shared" si="14291"/>
        <v>BE989</v>
      </c>
      <c r="J7282" s="193" t="str">
        <f t="shared" si="14291"/>
        <v>BEAST NEW YORK</v>
      </c>
      <c r="K7282" s="193" t="str">
        <f t="shared" si="14291"/>
        <v>all</v>
      </c>
      <c r="L7282" s="193" t="str">
        <f t="shared" si="14291"/>
        <v>H2H Performance Video</v>
      </c>
      <c r="M7282" s="193" t="str">
        <f t="shared" si="14291"/>
        <v>TV, Technics</v>
      </c>
      <c r="N7282" s="193" t="str">
        <f t="shared" si="14207"/>
        <v>Vacuums</v>
      </c>
      <c r="AA7282" s="193">
        <f t="shared" si="14180"/>
        <v>0</v>
      </c>
      <c r="AB7282" s="193" t="str">
        <f t="shared" ref="AB7282" si="14292">AB$383</f>
        <v>Gaither, Kelli</v>
      </c>
    </row>
    <row r="7283" spans="1:28" s="188" customFormat="1" ht="17.399999999999999">
      <c r="A7283" s="193" t="str">
        <f t="shared" si="14175"/>
        <v>Vacuums</v>
      </c>
      <c r="B7283" s="193" t="str">
        <f t="shared" si="14176"/>
        <v>BH080Vacuums</v>
      </c>
      <c r="C7283" s="193" t="str">
        <f t="shared" si="14177"/>
        <v>VacuumsGaither, Kelli</v>
      </c>
      <c r="D7283" s="193"/>
      <c r="E7283" s="193"/>
      <c r="F7283" s="193" t="str">
        <f t="shared" si="14178"/>
        <v>VacuumsHoffman, Brian</v>
      </c>
      <c r="G7283" s="193" t="str">
        <f t="shared" ref="G7283:M7283" si="14293">G$384</f>
        <v>Hoffman, Brian</v>
      </c>
      <c r="H7283" s="193" t="str">
        <f t="shared" si="14293"/>
        <v>Gaither, Kelli</v>
      </c>
      <c r="I7283" s="193" t="str">
        <f t="shared" si="14293"/>
        <v>BH080</v>
      </c>
      <c r="J7283" s="193" t="str">
        <f t="shared" si="14293"/>
        <v>BHRS GRP/UTD EDUCATION PURCHASING</v>
      </c>
      <c r="K7283" s="193" t="str">
        <f t="shared" si="14293"/>
        <v>all</v>
      </c>
      <c r="L7283" s="193">
        <f t="shared" si="14293"/>
        <v>0</v>
      </c>
      <c r="M7283" s="193">
        <f t="shared" si="14293"/>
        <v>0</v>
      </c>
      <c r="N7283" s="193" t="str">
        <f t="shared" si="14207"/>
        <v>Vacuums</v>
      </c>
      <c r="AA7283" s="193">
        <f t="shared" si="14180"/>
        <v>0</v>
      </c>
      <c r="AB7283" s="193" t="str">
        <f t="shared" ref="AB7283" si="14294">AB$384</f>
        <v>Gaither, Kelli</v>
      </c>
    </row>
    <row r="7284" spans="1:28" s="188" customFormat="1" ht="17.399999999999999">
      <c r="A7284" s="193" t="str">
        <f t="shared" si="14175"/>
        <v>Vacuums</v>
      </c>
      <c r="B7284" s="193" t="str">
        <f t="shared" si="14176"/>
        <v>BL356Vacuums</v>
      </c>
      <c r="C7284" s="193" t="str">
        <f t="shared" si="14177"/>
        <v>VacuumsGaither, Kelli</v>
      </c>
      <c r="D7284" s="193"/>
      <c r="E7284" s="193"/>
      <c r="F7284" s="193" t="str">
        <f t="shared" si="14178"/>
        <v>VacuumsHoffman, Brian</v>
      </c>
      <c r="G7284" s="193" t="str">
        <f t="shared" ref="G7284:M7284" si="14295">G$385</f>
        <v>Hoffman, Brian</v>
      </c>
      <c r="H7284" s="193" t="str">
        <f t="shared" si="14295"/>
        <v>Gaither, Kelli</v>
      </c>
      <c r="I7284" s="193" t="str">
        <f t="shared" si="14295"/>
        <v>BL356</v>
      </c>
      <c r="J7284" s="193" t="str">
        <f t="shared" si="14295"/>
        <v>BLUEWATER PHOTO</v>
      </c>
      <c r="K7284" s="193" t="str">
        <f t="shared" si="14295"/>
        <v>all</v>
      </c>
      <c r="L7284" s="193">
        <f t="shared" si="14295"/>
        <v>0</v>
      </c>
      <c r="M7284" s="193">
        <f t="shared" si="14295"/>
        <v>0</v>
      </c>
      <c r="N7284" s="193" t="str">
        <f t="shared" si="14207"/>
        <v>Vacuums</v>
      </c>
      <c r="AA7284" s="193">
        <f t="shared" si="14180"/>
        <v>0</v>
      </c>
      <c r="AB7284" s="193" t="str">
        <f t="shared" ref="AB7284" si="14296">AB$385</f>
        <v>Gaither, Kelli</v>
      </c>
    </row>
    <row r="7285" spans="1:28" s="188" customFormat="1" ht="17.399999999999999">
      <c r="A7285" s="193" t="str">
        <f t="shared" si="14175"/>
        <v>Vacuums</v>
      </c>
      <c r="B7285" s="193" t="str">
        <f t="shared" si="14176"/>
        <v>BU952Vacuums</v>
      </c>
      <c r="C7285" s="193" t="str">
        <f t="shared" si="14177"/>
        <v>VacuumsGaither, Kelli</v>
      </c>
      <c r="D7285" s="193"/>
      <c r="E7285" s="193"/>
      <c r="F7285" s="193" t="str">
        <f t="shared" si="14178"/>
        <v>VacuumsHoffman, Brian</v>
      </c>
      <c r="G7285" s="193" t="str">
        <f t="shared" ref="G7285:M7285" si="14297">G$386</f>
        <v>Hoffman, Brian</v>
      </c>
      <c r="H7285" s="193" t="str">
        <f t="shared" si="14297"/>
        <v>Gaither, Kelli</v>
      </c>
      <c r="I7285" s="193" t="str">
        <f t="shared" si="14297"/>
        <v>BU952</v>
      </c>
      <c r="J7285" s="193" t="str">
        <f t="shared" si="14297"/>
        <v>BURKE CAMERA INC</v>
      </c>
      <c r="K7285" s="193" t="str">
        <f t="shared" si="14297"/>
        <v>all</v>
      </c>
      <c r="L7285" s="193">
        <f t="shared" si="14297"/>
        <v>0</v>
      </c>
      <c r="M7285" s="193">
        <f t="shared" si="14297"/>
        <v>0</v>
      </c>
      <c r="N7285" s="193" t="str">
        <f t="shared" si="14207"/>
        <v>Vacuums</v>
      </c>
      <c r="AA7285" s="193">
        <f t="shared" si="14180"/>
        <v>0</v>
      </c>
      <c r="AB7285" s="193" t="str">
        <f t="shared" ref="AB7285" si="14298">AB$386</f>
        <v>Gaither, Kelli</v>
      </c>
    </row>
    <row r="7286" spans="1:28" s="188" customFormat="1" ht="17.399999999999999">
      <c r="A7286" s="193" t="str">
        <f t="shared" si="14175"/>
        <v>Vacuums</v>
      </c>
      <c r="B7286" s="193" t="str">
        <f t="shared" si="14176"/>
        <v>DH030Vacuums</v>
      </c>
      <c r="C7286" s="193" t="str">
        <f t="shared" si="14177"/>
        <v>VacuumsGaither, Kelli</v>
      </c>
      <c r="D7286" s="193"/>
      <c r="E7286" s="193"/>
      <c r="F7286" s="193" t="str">
        <f t="shared" si="14178"/>
        <v>VacuumsHoffman, Brian</v>
      </c>
      <c r="G7286" s="193" t="str">
        <f t="shared" ref="G7286:M7286" si="14299">G$387</f>
        <v>Hoffman, Brian</v>
      </c>
      <c r="H7286" s="193" t="str">
        <f t="shared" si="14299"/>
        <v>Gaither, Kelli</v>
      </c>
      <c r="I7286" s="193" t="str">
        <f t="shared" si="14299"/>
        <v>DH030</v>
      </c>
      <c r="J7286" s="193" t="str">
        <f t="shared" si="14299"/>
        <v>D &amp; H DIST. CO</v>
      </c>
      <c r="K7286" s="193" t="str">
        <f t="shared" si="14299"/>
        <v>all</v>
      </c>
      <c r="L7286" s="193">
        <f t="shared" si="14299"/>
        <v>0</v>
      </c>
      <c r="M7286" s="193">
        <f t="shared" si="14299"/>
        <v>0</v>
      </c>
      <c r="N7286" s="193" t="str">
        <f t="shared" si="14207"/>
        <v>Vacuums</v>
      </c>
      <c r="AA7286" s="193">
        <f t="shared" si="14180"/>
        <v>0</v>
      </c>
      <c r="AB7286" s="193" t="str">
        <f t="shared" ref="AB7286" si="14300">AB$387</f>
        <v>Gaither, Kelli</v>
      </c>
    </row>
    <row r="7287" spans="1:28" s="188" customFormat="1" ht="17.399999999999999">
      <c r="A7287" s="193" t="str">
        <f t="shared" si="14175"/>
        <v>Vacuums</v>
      </c>
      <c r="B7287" s="193" t="str">
        <f t="shared" si="14176"/>
        <v>DW001Vacuums</v>
      </c>
      <c r="C7287" s="193" t="str">
        <f t="shared" si="14177"/>
        <v>VacuumsGaither, Kelli</v>
      </c>
      <c r="D7287" s="193"/>
      <c r="E7287" s="193"/>
      <c r="F7287" s="193" t="str">
        <f t="shared" si="14178"/>
        <v>VacuumsHoffman, Brian</v>
      </c>
      <c r="G7287" s="193" t="str">
        <f t="shared" ref="G7287:M7287" si="14301">G$388</f>
        <v>Hoffman, Brian</v>
      </c>
      <c r="H7287" s="193" t="str">
        <f t="shared" si="14301"/>
        <v>Gaither, Kelli</v>
      </c>
      <c r="I7287" s="193" t="str">
        <f t="shared" si="14301"/>
        <v>DW001</v>
      </c>
      <c r="J7287" s="193" t="str">
        <f t="shared" si="14301"/>
        <v>BRAZO'S DIST.</v>
      </c>
      <c r="K7287" s="193" t="str">
        <f t="shared" si="14301"/>
        <v>all</v>
      </c>
      <c r="L7287" s="193">
        <f t="shared" si="14301"/>
        <v>0</v>
      </c>
      <c r="M7287" s="193">
        <f t="shared" si="14301"/>
        <v>0</v>
      </c>
      <c r="N7287" s="193" t="str">
        <f t="shared" si="14207"/>
        <v>Vacuums</v>
      </c>
      <c r="AA7287" s="193">
        <f t="shared" si="14180"/>
        <v>0</v>
      </c>
      <c r="AB7287" s="193" t="str">
        <f t="shared" ref="AB7287" si="14302">AB$388</f>
        <v>Gaither, Kelli</v>
      </c>
    </row>
    <row r="7288" spans="1:28" s="188" customFormat="1" ht="17.399999999999999">
      <c r="A7288" s="193" t="str">
        <f t="shared" si="14175"/>
        <v>Vacuums</v>
      </c>
      <c r="B7288" s="193" t="str">
        <f t="shared" si="14176"/>
        <v>EA402Vacuums</v>
      </c>
      <c r="C7288" s="193" t="str">
        <f t="shared" si="14177"/>
        <v>VacuumsGaither, Kelli</v>
      </c>
      <c r="D7288" s="193"/>
      <c r="E7288" s="193"/>
      <c r="F7288" s="193" t="str">
        <f t="shared" si="14178"/>
        <v>VacuumsHoffman, Brian</v>
      </c>
      <c r="G7288" s="193" t="str">
        <f t="shared" ref="G7288:M7288" si="14303">G$389</f>
        <v>Hoffman, Brian</v>
      </c>
      <c r="H7288" s="193" t="str">
        <f t="shared" si="14303"/>
        <v>Gaither, Kelli</v>
      </c>
      <c r="I7288" s="193" t="str">
        <f t="shared" si="14303"/>
        <v>EA402</v>
      </c>
      <c r="J7288" s="193" t="str">
        <f t="shared" si="14303"/>
        <v>E&amp;S INTERNATIONAL ENTERPRISES INC</v>
      </c>
      <c r="K7288" s="193" t="str">
        <f t="shared" si="14303"/>
        <v>all</v>
      </c>
      <c r="L7288" s="193">
        <f t="shared" si="14303"/>
        <v>0</v>
      </c>
      <c r="M7288" s="193">
        <f t="shared" si="14303"/>
        <v>0</v>
      </c>
      <c r="N7288" s="193" t="str">
        <f t="shared" si="14207"/>
        <v>Vacuums</v>
      </c>
      <c r="AA7288" s="193">
        <f t="shared" si="14180"/>
        <v>0</v>
      </c>
      <c r="AB7288" s="193" t="str">
        <f t="shared" ref="AB7288" si="14304">AB$389</f>
        <v>Gaither, Kelli</v>
      </c>
    </row>
    <row r="7289" spans="1:28" s="188" customFormat="1" ht="17.399999999999999">
      <c r="A7289" s="193" t="str">
        <f t="shared" si="14175"/>
        <v>Vacuums</v>
      </c>
      <c r="B7289" s="193" t="str">
        <f t="shared" si="14176"/>
        <v>FC065Vacuums</v>
      </c>
      <c r="C7289" s="193" t="str">
        <f t="shared" si="14177"/>
        <v>VacuumsGaither, Kelli</v>
      </c>
      <c r="D7289" s="193"/>
      <c r="E7289" s="193"/>
      <c r="F7289" s="193" t="str">
        <f t="shared" si="14178"/>
        <v>VacuumsHoffman, Brian</v>
      </c>
      <c r="G7289" s="193" t="str">
        <f t="shared" ref="G7289:M7289" si="14305">G$390</f>
        <v>Hoffman, Brian</v>
      </c>
      <c r="H7289" s="193" t="str">
        <f t="shared" si="14305"/>
        <v>Gaither, Kelli</v>
      </c>
      <c r="I7289" s="193" t="str">
        <f t="shared" si="14305"/>
        <v>FC065</v>
      </c>
      <c r="J7289" s="193" t="str">
        <f t="shared" si="14305"/>
        <v>FRANKLIN CASH REGIST</v>
      </c>
      <c r="K7289" s="193" t="str">
        <f t="shared" si="14305"/>
        <v>all</v>
      </c>
      <c r="L7289" s="193">
        <f t="shared" si="14305"/>
        <v>0</v>
      </c>
      <c r="M7289" s="193">
        <f t="shared" si="14305"/>
        <v>0</v>
      </c>
      <c r="N7289" s="193" t="str">
        <f t="shared" si="14207"/>
        <v>Vacuums</v>
      </c>
      <c r="AA7289" s="193">
        <f t="shared" si="14180"/>
        <v>0</v>
      </c>
      <c r="AB7289" s="193" t="str">
        <f t="shared" ref="AB7289" si="14306">AB$390</f>
        <v>Gaither, Kelli</v>
      </c>
    </row>
    <row r="7290" spans="1:28" s="188" customFormat="1" ht="17.399999999999999">
      <c r="A7290" s="193" t="str">
        <f t="shared" si="14175"/>
        <v>Vacuums</v>
      </c>
      <c r="B7290" s="193" t="str">
        <f t="shared" si="14176"/>
        <v>FO512Vacuums</v>
      </c>
      <c r="C7290" s="193" t="str">
        <f t="shared" si="14177"/>
        <v>VacuumsGaither, Kelli</v>
      </c>
      <c r="D7290" s="193"/>
      <c r="E7290" s="193"/>
      <c r="F7290" s="193" t="str">
        <f t="shared" si="14178"/>
        <v>VacuumsHoffman, Brian</v>
      </c>
      <c r="G7290" s="193" t="str">
        <f t="shared" ref="G7290:M7290" si="14307">G$391</f>
        <v>Hoffman, Brian</v>
      </c>
      <c r="H7290" s="193" t="str">
        <f t="shared" si="14307"/>
        <v>Gaither, Kelli</v>
      </c>
      <c r="I7290" s="193" t="str">
        <f t="shared" si="14307"/>
        <v>FO512</v>
      </c>
      <c r="J7290" s="193" t="str">
        <f t="shared" si="14307"/>
        <v>FOTO-CARE LTD</v>
      </c>
      <c r="K7290" s="193" t="str">
        <f t="shared" si="14307"/>
        <v>all</v>
      </c>
      <c r="L7290" s="193">
        <f t="shared" si="14307"/>
        <v>0</v>
      </c>
      <c r="M7290" s="193">
        <f t="shared" si="14307"/>
        <v>0</v>
      </c>
      <c r="N7290" s="193" t="str">
        <f t="shared" si="14207"/>
        <v>Vacuums</v>
      </c>
      <c r="AA7290" s="193">
        <f t="shared" si="14180"/>
        <v>0</v>
      </c>
      <c r="AB7290" s="193" t="str">
        <f t="shared" ref="AB7290" si="14308">AB$391</f>
        <v>Gaither, Kelli</v>
      </c>
    </row>
    <row r="7291" spans="1:28" s="188" customFormat="1" ht="17.399999999999999">
      <c r="A7291" s="193" t="str">
        <f t="shared" ref="A7291:A7336" si="14309">T$22</f>
        <v>Vacuums</v>
      </c>
      <c r="B7291" s="193" t="str">
        <f t="shared" ref="B7291:B7336" si="14310">CONCATENATE(I7291,A7291)</f>
        <v>GR025Vacuums</v>
      </c>
      <c r="C7291" s="193" t="str">
        <f t="shared" ref="C7291:C7336" si="14311">CONCATENATE(A7291,H7291)</f>
        <v>VacuumsGaither, Kelli</v>
      </c>
      <c r="D7291" s="193"/>
      <c r="E7291" s="193"/>
      <c r="F7291" s="193" t="str">
        <f t="shared" ref="F7291:F7336" si="14312">CONCATENATE(A7291,G7291)</f>
        <v>VacuumsHoffman, Brian</v>
      </c>
      <c r="G7291" s="193" t="str">
        <f t="shared" ref="G7291:M7291" si="14313">G$392</f>
        <v>Hoffman, Brian</v>
      </c>
      <c r="H7291" s="193" t="str">
        <f t="shared" si="14313"/>
        <v>Gaither, Kelli</v>
      </c>
      <c r="I7291" s="193" t="str">
        <f t="shared" si="14313"/>
        <v>GR025</v>
      </c>
      <c r="J7291" s="193" t="str">
        <f t="shared" si="14313"/>
        <v>GRAYBAR ELECTRIC CO.</v>
      </c>
      <c r="K7291" s="193" t="str">
        <f t="shared" si="14313"/>
        <v>all</v>
      </c>
      <c r="L7291" s="193">
        <f t="shared" si="14313"/>
        <v>0</v>
      </c>
      <c r="M7291" s="193">
        <f t="shared" si="14313"/>
        <v>0</v>
      </c>
      <c r="N7291" s="193" t="str">
        <f t="shared" si="14207"/>
        <v>Vacuums</v>
      </c>
      <c r="AA7291" s="193">
        <f t="shared" ref="AA7291:AA7336" si="14314">AT$22</f>
        <v>0</v>
      </c>
      <c r="AB7291" s="193" t="str">
        <f t="shared" ref="AB7291" si="14315">AB$392</f>
        <v>Gaither, Kelli</v>
      </c>
    </row>
    <row r="7292" spans="1:28" s="188" customFormat="1" ht="17.399999999999999">
      <c r="A7292" s="193" t="str">
        <f t="shared" si="14309"/>
        <v>Vacuums</v>
      </c>
      <c r="B7292" s="193" t="str">
        <f t="shared" si="14310"/>
        <v>GR843Vacuums</v>
      </c>
      <c r="C7292" s="193" t="str">
        <f t="shared" si="14311"/>
        <v>VacuumsGaither, Kelli</v>
      </c>
      <c r="D7292" s="193"/>
      <c r="E7292" s="193"/>
      <c r="F7292" s="193" t="str">
        <f t="shared" si="14312"/>
        <v>VacuumsHoffman, Brian</v>
      </c>
      <c r="G7292" s="193" t="str">
        <f t="shared" ref="G7292:M7292" si="14316">G$393</f>
        <v>Hoffman, Brian</v>
      </c>
      <c r="H7292" s="193" t="str">
        <f t="shared" si="14316"/>
        <v>Gaither, Kelli</v>
      </c>
      <c r="I7292" s="193" t="str">
        <f t="shared" si="14316"/>
        <v>GR843</v>
      </c>
      <c r="J7292" s="193" t="str">
        <f t="shared" si="14316"/>
        <v>GREEN MOUNTAIN CAMERA LLC</v>
      </c>
      <c r="K7292" s="193" t="str">
        <f t="shared" si="14316"/>
        <v>all</v>
      </c>
      <c r="L7292" s="193">
        <f t="shared" si="14316"/>
        <v>0</v>
      </c>
      <c r="M7292" s="193">
        <f t="shared" si="14316"/>
        <v>0</v>
      </c>
      <c r="N7292" s="193" t="str">
        <f t="shared" si="14207"/>
        <v>Vacuums</v>
      </c>
      <c r="AA7292" s="193">
        <f t="shared" si="14314"/>
        <v>0</v>
      </c>
      <c r="AB7292" s="193" t="str">
        <f t="shared" ref="AB7292" si="14317">AB$393</f>
        <v>Gaither, Kelli</v>
      </c>
    </row>
    <row r="7293" spans="1:28" s="188" customFormat="1" ht="17.399999999999999">
      <c r="A7293" s="193" t="str">
        <f t="shared" si="14309"/>
        <v>Vacuums</v>
      </c>
      <c r="B7293" s="193" t="str">
        <f t="shared" si="14310"/>
        <v>HA215Vacuums</v>
      </c>
      <c r="C7293" s="193" t="str">
        <f t="shared" si="14311"/>
        <v>VacuumsGaither, Kelli</v>
      </c>
      <c r="D7293" s="193"/>
      <c r="E7293" s="193"/>
      <c r="F7293" s="193" t="str">
        <f t="shared" si="14312"/>
        <v>VacuumsHoffman, Brian</v>
      </c>
      <c r="G7293" s="193" t="str">
        <f t="shared" ref="G7293:M7293" si="14318">G$394</f>
        <v>Hoffman, Brian</v>
      </c>
      <c r="H7293" s="193" t="str">
        <f t="shared" si="14318"/>
        <v>Gaither, Kelli</v>
      </c>
      <c r="I7293" s="193" t="str">
        <f t="shared" si="14318"/>
        <v>HA215</v>
      </c>
      <c r="J7293" s="193" t="str">
        <f t="shared" si="14318"/>
        <v>HARCO INDUSTRIES INC</v>
      </c>
      <c r="K7293" s="193" t="str">
        <f t="shared" si="14318"/>
        <v>all</v>
      </c>
      <c r="L7293" s="193">
        <f t="shared" si="14318"/>
        <v>0</v>
      </c>
      <c r="M7293" s="193">
        <f t="shared" si="14318"/>
        <v>0</v>
      </c>
      <c r="N7293" s="193" t="str">
        <f t="shared" si="14207"/>
        <v>Vacuums</v>
      </c>
      <c r="AA7293" s="193">
        <f t="shared" si="14314"/>
        <v>0</v>
      </c>
      <c r="AB7293" s="193" t="str">
        <f t="shared" ref="AB7293" si="14319">AB$394</f>
        <v>Gaither, Kelli</v>
      </c>
    </row>
    <row r="7294" spans="1:28" s="188" customFormat="1" ht="17.399999999999999">
      <c r="A7294" s="193" t="str">
        <f t="shared" si="14309"/>
        <v>Vacuums</v>
      </c>
      <c r="B7294" s="193" t="str">
        <f t="shared" si="14310"/>
        <v>HI001Vacuums</v>
      </c>
      <c r="C7294" s="193" t="str">
        <f t="shared" si="14311"/>
        <v>VacuumsGaither, Kelli</v>
      </c>
      <c r="D7294" s="193"/>
      <c r="E7294" s="193"/>
      <c r="F7294" s="193" t="str">
        <f t="shared" si="14312"/>
        <v>VacuumsHoffman, Brian</v>
      </c>
      <c r="G7294" s="193" t="str">
        <f t="shared" ref="G7294:M7294" si="14320">G$395</f>
        <v>Hoffman, Brian</v>
      </c>
      <c r="H7294" s="193" t="str">
        <f t="shared" si="14320"/>
        <v>Gaither, Kelli</v>
      </c>
      <c r="I7294" s="193" t="str">
        <f t="shared" si="14320"/>
        <v>HI001</v>
      </c>
      <c r="J7294" s="193" t="str">
        <f t="shared" si="14320"/>
        <v>HINDA INC.</v>
      </c>
      <c r="K7294" s="193" t="str">
        <f t="shared" si="14320"/>
        <v>all</v>
      </c>
      <c r="L7294" s="193">
        <f t="shared" si="14320"/>
        <v>0</v>
      </c>
      <c r="M7294" s="193">
        <f t="shared" si="14320"/>
        <v>0</v>
      </c>
      <c r="N7294" s="193" t="str">
        <f t="shared" si="14207"/>
        <v>Vacuums</v>
      </c>
      <c r="AA7294" s="193">
        <f t="shared" si="14314"/>
        <v>0</v>
      </c>
      <c r="AB7294" s="193" t="str">
        <f t="shared" ref="AB7294" si="14321">AB$395</f>
        <v>Gaither, Kelli</v>
      </c>
    </row>
    <row r="7295" spans="1:28" s="188" customFormat="1" ht="17.399999999999999">
      <c r="A7295" s="193" t="str">
        <f t="shared" si="14309"/>
        <v>Vacuums</v>
      </c>
      <c r="B7295" s="193" t="str">
        <f t="shared" si="14310"/>
        <v>IM266Vacuums</v>
      </c>
      <c r="C7295" s="193" t="str">
        <f t="shared" si="14311"/>
        <v>VacuumsGaither, Kelli</v>
      </c>
      <c r="D7295" s="193"/>
      <c r="E7295" s="193"/>
      <c r="F7295" s="193" t="str">
        <f t="shared" si="14312"/>
        <v>VacuumsHoffman, Brian</v>
      </c>
      <c r="G7295" s="193" t="str">
        <f t="shared" ref="G7295:M7295" si="14322">G$396</f>
        <v>Hoffman, Brian</v>
      </c>
      <c r="H7295" s="193" t="str">
        <f t="shared" si="14322"/>
        <v>Gaither, Kelli</v>
      </c>
      <c r="I7295" s="193" t="str">
        <f t="shared" si="14322"/>
        <v>IM266</v>
      </c>
      <c r="J7295" s="193" t="str">
        <f t="shared" si="14322"/>
        <v>IMAGE LOGISTICS</v>
      </c>
      <c r="K7295" s="193" t="str">
        <f t="shared" si="14322"/>
        <v>all</v>
      </c>
      <c r="L7295" s="193">
        <f t="shared" si="14322"/>
        <v>0</v>
      </c>
      <c r="M7295" s="193">
        <f t="shared" si="14322"/>
        <v>0</v>
      </c>
      <c r="N7295" s="193" t="str">
        <f t="shared" si="14207"/>
        <v>Vacuums</v>
      </c>
      <c r="AA7295" s="193">
        <f t="shared" si="14314"/>
        <v>0</v>
      </c>
      <c r="AB7295" s="193" t="str">
        <f t="shared" ref="AB7295" si="14323">AB$396</f>
        <v>Gaither, Kelli</v>
      </c>
    </row>
    <row r="7296" spans="1:28" s="188" customFormat="1" ht="17.399999999999999">
      <c r="A7296" s="193" t="str">
        <f t="shared" si="14309"/>
        <v>Vacuums</v>
      </c>
      <c r="B7296" s="193" t="str">
        <f t="shared" si="14310"/>
        <v>J0028Vacuums</v>
      </c>
      <c r="C7296" s="193" t="str">
        <f t="shared" si="14311"/>
        <v>VacuumsGaither, Kelli</v>
      </c>
      <c r="D7296" s="193"/>
      <c r="E7296" s="193"/>
      <c r="F7296" s="193" t="str">
        <f t="shared" si="14312"/>
        <v>VacuumsHoffman, Brian</v>
      </c>
      <c r="G7296" s="193" t="str">
        <f t="shared" ref="G7296:M7296" si="14324">G$397</f>
        <v>Hoffman, Brian</v>
      </c>
      <c r="H7296" s="193" t="str">
        <f t="shared" si="14324"/>
        <v>Gaither, Kelli</v>
      </c>
      <c r="I7296" s="193" t="str">
        <f t="shared" si="14324"/>
        <v>J0028</v>
      </c>
      <c r="J7296" s="193" t="str">
        <f t="shared" si="14324"/>
        <v>ACCESS A/V LLC</v>
      </c>
      <c r="K7296" s="193" t="str">
        <f t="shared" si="14324"/>
        <v>all</v>
      </c>
      <c r="L7296" s="193">
        <f t="shared" si="14324"/>
        <v>0</v>
      </c>
      <c r="M7296" s="193">
        <f t="shared" si="14324"/>
        <v>0</v>
      </c>
      <c r="N7296" s="193" t="str">
        <f t="shared" si="14207"/>
        <v>Vacuums</v>
      </c>
      <c r="AA7296" s="193">
        <f t="shared" si="14314"/>
        <v>0</v>
      </c>
      <c r="AB7296" s="193" t="str">
        <f t="shared" ref="AB7296" si="14325">AB$397</f>
        <v>Gaither, Kelli</v>
      </c>
    </row>
    <row r="7297" spans="1:28" s="188" customFormat="1" ht="17.399999999999999">
      <c r="A7297" s="193" t="str">
        <f t="shared" si="14309"/>
        <v>Vacuums</v>
      </c>
      <c r="B7297" s="193" t="str">
        <f t="shared" si="14310"/>
        <v>JA581Vacuums</v>
      </c>
      <c r="C7297" s="193" t="str">
        <f t="shared" si="14311"/>
        <v>VacuumsGaither, Kelli</v>
      </c>
      <c r="D7297" s="193"/>
      <c r="E7297" s="193"/>
      <c r="F7297" s="193" t="str">
        <f t="shared" si="14312"/>
        <v>VacuumsHoffman, Brian</v>
      </c>
      <c r="G7297" s="193" t="str">
        <f t="shared" ref="G7297:M7297" si="14326">G$398</f>
        <v>Hoffman, Brian</v>
      </c>
      <c r="H7297" s="193" t="str">
        <f t="shared" si="14326"/>
        <v>Gaither, Kelli</v>
      </c>
      <c r="I7297" s="193" t="str">
        <f t="shared" si="14326"/>
        <v>JA581</v>
      </c>
      <c r="J7297" s="193" t="str">
        <f t="shared" si="14326"/>
        <v>JALUX AMERICA'S INC</v>
      </c>
      <c r="K7297" s="193" t="str">
        <f t="shared" si="14326"/>
        <v>all</v>
      </c>
      <c r="L7297" s="193">
        <f t="shared" si="14326"/>
        <v>0</v>
      </c>
      <c r="M7297" s="193">
        <f t="shared" si="14326"/>
        <v>0</v>
      </c>
      <c r="N7297" s="193" t="str">
        <f t="shared" si="14207"/>
        <v>Vacuums</v>
      </c>
      <c r="AA7297" s="193">
        <f t="shared" si="14314"/>
        <v>0</v>
      </c>
      <c r="AB7297" s="193" t="str">
        <f t="shared" ref="AB7297" si="14327">AB$398</f>
        <v>Gaither, Kelli</v>
      </c>
    </row>
    <row r="7298" spans="1:28" s="188" customFormat="1" ht="17.399999999999999">
      <c r="A7298" s="193" t="str">
        <f t="shared" si="14309"/>
        <v>Vacuums</v>
      </c>
      <c r="B7298" s="193" t="str">
        <f t="shared" si="14310"/>
        <v>JH020Vacuums</v>
      </c>
      <c r="C7298" s="193" t="str">
        <f t="shared" si="14311"/>
        <v>VacuumsGaither, Kelli</v>
      </c>
      <c r="D7298" s="193"/>
      <c r="E7298" s="193"/>
      <c r="F7298" s="193" t="str">
        <f t="shared" si="14312"/>
        <v>VacuumsHoffman, Brian</v>
      </c>
      <c r="G7298" s="193" t="str">
        <f t="shared" ref="G7298:M7298" si="14328">G$399</f>
        <v>Hoffman, Brian</v>
      </c>
      <c r="H7298" s="193" t="str">
        <f t="shared" si="14328"/>
        <v>Gaither, Kelli</v>
      </c>
      <c r="I7298" s="193" t="str">
        <f t="shared" si="14328"/>
        <v>JH020</v>
      </c>
      <c r="J7298" s="193" t="str">
        <f t="shared" si="14328"/>
        <v>JHAM INTERNATIONAL C</v>
      </c>
      <c r="K7298" s="193" t="str">
        <f t="shared" si="14328"/>
        <v>all</v>
      </c>
      <c r="L7298" s="193">
        <f t="shared" si="14328"/>
        <v>0</v>
      </c>
      <c r="M7298" s="193">
        <f t="shared" si="14328"/>
        <v>0</v>
      </c>
      <c r="N7298" s="193" t="str">
        <f t="shared" si="14207"/>
        <v>Vacuums</v>
      </c>
      <c r="AA7298" s="193">
        <f t="shared" si="14314"/>
        <v>0</v>
      </c>
      <c r="AB7298" s="193" t="str">
        <f t="shared" ref="AB7298" si="14329">AB$399</f>
        <v>Gaither, Kelli</v>
      </c>
    </row>
    <row r="7299" spans="1:28" s="188" customFormat="1" ht="17.399999999999999">
      <c r="A7299" s="193" t="str">
        <f t="shared" si="14309"/>
        <v>Vacuums</v>
      </c>
      <c r="B7299" s="193" t="str">
        <f t="shared" si="14310"/>
        <v>LA020Vacuums</v>
      </c>
      <c r="C7299" s="193" t="str">
        <f t="shared" si="14311"/>
        <v>VacuumsGaither, Kelli</v>
      </c>
      <c r="D7299" s="193"/>
      <c r="E7299" s="193"/>
      <c r="F7299" s="193" t="str">
        <f t="shared" si="14312"/>
        <v>VacuumsHoffman, Brian</v>
      </c>
      <c r="G7299" s="193" t="str">
        <f t="shared" ref="G7299:M7299" si="14330">G$400</f>
        <v>Hoffman, Brian</v>
      </c>
      <c r="H7299" s="193" t="str">
        <f t="shared" si="14330"/>
        <v>Gaither, Kelli</v>
      </c>
      <c r="I7299" s="193" t="str">
        <f t="shared" si="14330"/>
        <v>LA020</v>
      </c>
      <c r="J7299" s="193" t="str">
        <f t="shared" si="14330"/>
        <v>LAPINE ASSOCIATES IN</v>
      </c>
      <c r="K7299" s="193" t="str">
        <f t="shared" si="14330"/>
        <v>all</v>
      </c>
      <c r="L7299" s="193">
        <f t="shared" si="14330"/>
        <v>0</v>
      </c>
      <c r="M7299" s="193">
        <f t="shared" si="14330"/>
        <v>0</v>
      </c>
      <c r="N7299" s="193" t="str">
        <f t="shared" si="14207"/>
        <v>Vacuums</v>
      </c>
      <c r="AA7299" s="193">
        <f t="shared" si="14314"/>
        <v>0</v>
      </c>
      <c r="AB7299" s="193" t="str">
        <f t="shared" ref="AB7299" si="14331">AB$400</f>
        <v>Gaither, Kelli</v>
      </c>
    </row>
    <row r="7300" spans="1:28" s="188" customFormat="1" ht="17.399999999999999">
      <c r="A7300" s="193" t="str">
        <f t="shared" si="14309"/>
        <v>Vacuums</v>
      </c>
      <c r="B7300" s="193" t="str">
        <f t="shared" si="14310"/>
        <v>LI722Vacuums</v>
      </c>
      <c r="C7300" s="193" t="str">
        <f t="shared" si="14311"/>
        <v>VacuumsGaither, Kelli</v>
      </c>
      <c r="D7300" s="193"/>
      <c r="E7300" s="193"/>
      <c r="F7300" s="193" t="str">
        <f t="shared" si="14312"/>
        <v>VacuumsHoffman, Brian</v>
      </c>
      <c r="G7300" s="193" t="str">
        <f t="shared" ref="G7300:M7300" si="14332">G$401</f>
        <v>Hoffman, Brian</v>
      </c>
      <c r="H7300" s="193" t="str">
        <f t="shared" si="14332"/>
        <v>Gaither, Kelli</v>
      </c>
      <c r="I7300" s="193" t="str">
        <f t="shared" si="14332"/>
        <v>LI722</v>
      </c>
      <c r="J7300" s="193" t="str">
        <f t="shared" si="14332"/>
        <v>LIFETOUCH NATIONAL SCHOOL STUDIOS I</v>
      </c>
      <c r="K7300" s="193" t="str">
        <f t="shared" si="14332"/>
        <v>all</v>
      </c>
      <c r="L7300" s="193">
        <f t="shared" si="14332"/>
        <v>0</v>
      </c>
      <c r="M7300" s="193">
        <f t="shared" si="14332"/>
        <v>0</v>
      </c>
      <c r="N7300" s="193" t="str">
        <f t="shared" si="14207"/>
        <v>Vacuums</v>
      </c>
      <c r="AA7300" s="193">
        <f t="shared" si="14314"/>
        <v>0</v>
      </c>
      <c r="AB7300" s="193" t="str">
        <f t="shared" ref="AB7300" si="14333">AB$401</f>
        <v>Gaither, Kelli</v>
      </c>
    </row>
    <row r="7301" spans="1:28" s="188" customFormat="1" ht="17.399999999999999">
      <c r="A7301" s="193" t="str">
        <f t="shared" si="14309"/>
        <v>Vacuums</v>
      </c>
      <c r="B7301" s="193" t="str">
        <f t="shared" si="14310"/>
        <v>MI690Vacuums</v>
      </c>
      <c r="C7301" s="193" t="str">
        <f t="shared" si="14311"/>
        <v>VacuumsGaither, Kelli</v>
      </c>
      <c r="D7301" s="193"/>
      <c r="E7301" s="193"/>
      <c r="F7301" s="193" t="str">
        <f t="shared" si="14312"/>
        <v>VacuumsHoffman, Brian</v>
      </c>
      <c r="G7301" s="193" t="str">
        <f t="shared" ref="G7301:M7301" si="14334">G$402</f>
        <v>Hoffman, Brian</v>
      </c>
      <c r="H7301" s="193" t="str">
        <f t="shared" si="14334"/>
        <v>Gaither, Kelli</v>
      </c>
      <c r="I7301" s="193" t="str">
        <f t="shared" si="14334"/>
        <v>MI690</v>
      </c>
      <c r="J7301" s="193" t="str">
        <f t="shared" si="14334"/>
        <v>MIRA ENTERPRISE</v>
      </c>
      <c r="K7301" s="193" t="str">
        <f t="shared" si="14334"/>
        <v>all</v>
      </c>
      <c r="L7301" s="193">
        <f t="shared" si="14334"/>
        <v>0</v>
      </c>
      <c r="M7301" s="193">
        <f t="shared" si="14334"/>
        <v>0</v>
      </c>
      <c r="N7301" s="193" t="str">
        <f t="shared" si="14207"/>
        <v>Vacuums</v>
      </c>
      <c r="AA7301" s="193">
        <f t="shared" si="14314"/>
        <v>0</v>
      </c>
      <c r="AB7301" s="193" t="str">
        <f t="shared" ref="AB7301" si="14335">AB$402</f>
        <v>Gaither, Kelli</v>
      </c>
    </row>
    <row r="7302" spans="1:28" s="188" customFormat="1" ht="17.399999999999999">
      <c r="A7302" s="193" t="str">
        <f t="shared" si="14309"/>
        <v>Vacuums</v>
      </c>
      <c r="B7302" s="193" t="str">
        <f t="shared" si="14310"/>
        <v>PR060Vacuums</v>
      </c>
      <c r="C7302" s="193" t="str">
        <f t="shared" si="14311"/>
        <v>VacuumsGaither, Kelli</v>
      </c>
      <c r="D7302" s="193"/>
      <c r="E7302" s="193"/>
      <c r="F7302" s="193" t="str">
        <f t="shared" si="14312"/>
        <v>VacuumsHoffman, Brian</v>
      </c>
      <c r="G7302" s="193" t="str">
        <f t="shared" ref="G7302:M7302" si="14336">G$403</f>
        <v>Hoffman, Brian</v>
      </c>
      <c r="H7302" s="193" t="str">
        <f t="shared" si="14336"/>
        <v>Gaither, Kelli</v>
      </c>
      <c r="I7302" s="193" t="str">
        <f t="shared" si="14336"/>
        <v>PR060</v>
      </c>
      <c r="J7302" s="193" t="str">
        <f t="shared" si="14336"/>
        <v>PRECISION TRADING</v>
      </c>
      <c r="K7302" s="193" t="str">
        <f t="shared" si="14336"/>
        <v>all</v>
      </c>
      <c r="L7302" s="193">
        <f t="shared" si="14336"/>
        <v>0</v>
      </c>
      <c r="M7302" s="193">
        <f t="shared" si="14336"/>
        <v>0</v>
      </c>
      <c r="N7302" s="193" t="str">
        <f t="shared" si="14207"/>
        <v>Vacuums</v>
      </c>
      <c r="AA7302" s="193">
        <f t="shared" si="14314"/>
        <v>0</v>
      </c>
      <c r="AB7302" s="193" t="str">
        <f t="shared" ref="AB7302" si="14337">AB$403</f>
        <v>Gaither, Kelli</v>
      </c>
    </row>
    <row r="7303" spans="1:28" s="188" customFormat="1" ht="17.399999999999999">
      <c r="A7303" s="193" t="str">
        <f t="shared" si="14309"/>
        <v>Vacuums</v>
      </c>
      <c r="B7303" s="193" t="str">
        <f t="shared" si="14310"/>
        <v>PR960Vacuums</v>
      </c>
      <c r="C7303" s="193" t="str">
        <f t="shared" si="14311"/>
        <v>VacuumsGaither, Kelli</v>
      </c>
      <c r="D7303" s="193"/>
      <c r="E7303" s="193"/>
      <c r="F7303" s="193" t="str">
        <f t="shared" si="14312"/>
        <v>VacuumsHoffman, Brian</v>
      </c>
      <c r="G7303" s="193" t="str">
        <f t="shared" ref="G7303:M7303" si="14338">G$404</f>
        <v>Hoffman, Brian</v>
      </c>
      <c r="H7303" s="193" t="str">
        <f t="shared" si="14338"/>
        <v>Gaither, Kelli</v>
      </c>
      <c r="I7303" s="193" t="str">
        <f t="shared" si="14338"/>
        <v>PR960</v>
      </c>
      <c r="J7303" s="193" t="str">
        <f t="shared" si="14338"/>
        <v>PRINCESS CRUISE LINES</v>
      </c>
      <c r="K7303" s="193" t="str">
        <f t="shared" si="14338"/>
        <v>all</v>
      </c>
      <c r="L7303" s="193">
        <f t="shared" si="14338"/>
        <v>0</v>
      </c>
      <c r="M7303" s="193">
        <f t="shared" si="14338"/>
        <v>0</v>
      </c>
      <c r="N7303" s="193" t="str">
        <f t="shared" si="14207"/>
        <v>Vacuums</v>
      </c>
      <c r="AA7303" s="193">
        <f t="shared" si="14314"/>
        <v>0</v>
      </c>
      <c r="AB7303" s="193" t="str">
        <f t="shared" ref="AB7303" si="14339">AB$404</f>
        <v>Gaither, Kelli</v>
      </c>
    </row>
    <row r="7304" spans="1:28" s="188" customFormat="1" ht="17.399999999999999">
      <c r="A7304" s="193" t="str">
        <f t="shared" si="14309"/>
        <v>Vacuums</v>
      </c>
      <c r="B7304" s="193" t="str">
        <f t="shared" si="14310"/>
        <v>RE802Vacuums</v>
      </c>
      <c r="C7304" s="193" t="str">
        <f t="shared" si="14311"/>
        <v>VacuumsGaither, Kelli</v>
      </c>
      <c r="D7304" s="193"/>
      <c r="E7304" s="193"/>
      <c r="F7304" s="193" t="str">
        <f t="shared" si="14312"/>
        <v>VacuumsHoffman, Brian</v>
      </c>
      <c r="G7304" s="193" t="str">
        <f t="shared" ref="G7304:M7304" si="14340">G$405</f>
        <v>Hoffman, Brian</v>
      </c>
      <c r="H7304" s="193" t="str">
        <f t="shared" si="14340"/>
        <v>Gaither, Kelli</v>
      </c>
      <c r="I7304" s="193" t="str">
        <f t="shared" si="14340"/>
        <v>RE802</v>
      </c>
      <c r="J7304" s="193" t="str">
        <f t="shared" si="14340"/>
        <v>REEF PHOTO AND VIDEO INC</v>
      </c>
      <c r="K7304" s="193" t="str">
        <f t="shared" si="14340"/>
        <v>all</v>
      </c>
      <c r="L7304" s="193">
        <f t="shared" si="14340"/>
        <v>0</v>
      </c>
      <c r="M7304" s="193">
        <f t="shared" si="14340"/>
        <v>0</v>
      </c>
      <c r="N7304" s="193" t="str">
        <f t="shared" ref="N7304:N7336" si="14341">A7304</f>
        <v>Vacuums</v>
      </c>
      <c r="AA7304" s="193">
        <f t="shared" si="14314"/>
        <v>0</v>
      </c>
      <c r="AB7304" s="193" t="str">
        <f t="shared" ref="AB7304" si="14342">AB$405</f>
        <v>Gaither, Kelli</v>
      </c>
    </row>
    <row r="7305" spans="1:28" s="188" customFormat="1" ht="17.399999999999999">
      <c r="A7305" s="193" t="str">
        <f t="shared" si="14309"/>
        <v>Vacuums</v>
      </c>
      <c r="B7305" s="193" t="str">
        <f t="shared" si="14310"/>
        <v>SC015Vacuums</v>
      </c>
      <c r="C7305" s="193" t="str">
        <f t="shared" si="14311"/>
        <v>VacuumsGaither, Kelli</v>
      </c>
      <c r="D7305" s="193"/>
      <c r="E7305" s="193"/>
      <c r="F7305" s="193" t="str">
        <f t="shared" si="14312"/>
        <v>VacuumsHoffman, Brian</v>
      </c>
      <c r="G7305" s="193" t="str">
        <f t="shared" ref="G7305:M7305" si="14343">G$406</f>
        <v>Hoffman, Brian</v>
      </c>
      <c r="H7305" s="193" t="str">
        <f t="shared" si="14343"/>
        <v>Gaither, Kelli</v>
      </c>
      <c r="I7305" s="193" t="str">
        <f t="shared" si="14343"/>
        <v>SC015</v>
      </c>
      <c r="J7305" s="193" t="str">
        <f t="shared" si="14343"/>
        <v>SUPERSONIC ELECTRONI</v>
      </c>
      <c r="K7305" s="193" t="str">
        <f t="shared" si="14343"/>
        <v>all</v>
      </c>
      <c r="L7305" s="193">
        <f t="shared" si="14343"/>
        <v>0</v>
      </c>
      <c r="M7305" s="193">
        <f t="shared" si="14343"/>
        <v>0</v>
      </c>
      <c r="N7305" s="193" t="str">
        <f t="shared" si="14341"/>
        <v>Vacuums</v>
      </c>
      <c r="AA7305" s="193">
        <f t="shared" si="14314"/>
        <v>0</v>
      </c>
      <c r="AB7305" s="193" t="str">
        <f t="shared" ref="AB7305" si="14344">AB$406</f>
        <v>Gaither, Kelli</v>
      </c>
    </row>
    <row r="7306" spans="1:28" s="188" customFormat="1" ht="17.399999999999999">
      <c r="A7306" s="193" t="str">
        <f t="shared" si="14309"/>
        <v>Vacuums</v>
      </c>
      <c r="B7306" s="193" t="str">
        <f t="shared" si="14310"/>
        <v>SE735Vacuums</v>
      </c>
      <c r="C7306" s="193" t="str">
        <f t="shared" si="14311"/>
        <v>VacuumsGaither, Kelli</v>
      </c>
      <c r="D7306" s="193"/>
      <c r="E7306" s="193"/>
      <c r="F7306" s="193" t="str">
        <f t="shared" si="14312"/>
        <v>VacuumsHoffman, Brian</v>
      </c>
      <c r="G7306" s="193" t="str">
        <f t="shared" ref="G7306:M7306" si="14345">G$407</f>
        <v>Hoffman, Brian</v>
      </c>
      <c r="H7306" s="193" t="str">
        <f t="shared" si="14345"/>
        <v>Gaither, Kelli</v>
      </c>
      <c r="I7306" s="193" t="str">
        <f t="shared" si="14345"/>
        <v>SE735</v>
      </c>
      <c r="J7306" s="193" t="str">
        <f t="shared" si="14345"/>
        <v>SENNARI USA</v>
      </c>
      <c r="K7306" s="193" t="str">
        <f t="shared" si="14345"/>
        <v>all</v>
      </c>
      <c r="L7306" s="193">
        <f t="shared" si="14345"/>
        <v>0</v>
      </c>
      <c r="M7306" s="193">
        <f t="shared" si="14345"/>
        <v>0</v>
      </c>
      <c r="N7306" s="193" t="str">
        <f t="shared" si="14341"/>
        <v>Vacuums</v>
      </c>
      <c r="AA7306" s="193">
        <f t="shared" si="14314"/>
        <v>0</v>
      </c>
      <c r="AB7306" s="193" t="str">
        <f t="shared" ref="AB7306" si="14346">AB$407</f>
        <v>Gaither, Kelli</v>
      </c>
    </row>
    <row r="7307" spans="1:28" s="188" customFormat="1" ht="17.399999999999999">
      <c r="A7307" s="193" t="str">
        <f t="shared" si="14309"/>
        <v>Vacuums</v>
      </c>
      <c r="B7307" s="193" t="str">
        <f t="shared" si="14310"/>
        <v>SP080Vacuums</v>
      </c>
      <c r="C7307" s="193" t="str">
        <f t="shared" si="14311"/>
        <v>VacuumsGaither, Kelli</v>
      </c>
      <c r="D7307" s="193"/>
      <c r="E7307" s="193"/>
      <c r="F7307" s="193" t="str">
        <f t="shared" si="14312"/>
        <v>VacuumsHoffman, Brian</v>
      </c>
      <c r="G7307" s="193" t="str">
        <f t="shared" ref="G7307:M7307" si="14347">G$408</f>
        <v>Hoffman, Brian</v>
      </c>
      <c r="H7307" s="193" t="str">
        <f t="shared" si="14347"/>
        <v>Gaither, Kelli</v>
      </c>
      <c r="I7307" s="193" t="str">
        <f t="shared" si="14347"/>
        <v>SP080</v>
      </c>
      <c r="J7307" s="193" t="str">
        <f t="shared" si="14347"/>
        <v>S. P. RICHARDS COMPA</v>
      </c>
      <c r="K7307" s="193" t="str">
        <f t="shared" si="14347"/>
        <v>all</v>
      </c>
      <c r="L7307" s="193">
        <f t="shared" si="14347"/>
        <v>0</v>
      </c>
      <c r="M7307" s="193">
        <f t="shared" si="14347"/>
        <v>0</v>
      </c>
      <c r="N7307" s="193" t="str">
        <f t="shared" si="14341"/>
        <v>Vacuums</v>
      </c>
      <c r="AA7307" s="193">
        <f t="shared" si="14314"/>
        <v>0</v>
      </c>
      <c r="AB7307" s="193" t="str">
        <f t="shared" ref="AB7307" si="14348">AB$408</f>
        <v>Gaither, Kelli</v>
      </c>
    </row>
    <row r="7308" spans="1:28" s="188" customFormat="1" ht="17.399999999999999">
      <c r="A7308" s="193" t="str">
        <f t="shared" si="14309"/>
        <v>Vacuums</v>
      </c>
      <c r="B7308" s="193" t="str">
        <f t="shared" si="14310"/>
        <v>TE107Vacuums</v>
      </c>
      <c r="C7308" s="193" t="str">
        <f t="shared" si="14311"/>
        <v>VacuumsGaither, Kelli</v>
      </c>
      <c r="D7308" s="193"/>
      <c r="E7308" s="193"/>
      <c r="F7308" s="193" t="str">
        <f t="shared" si="14312"/>
        <v>VacuumsHoffman, Brian</v>
      </c>
      <c r="G7308" s="193" t="str">
        <f t="shared" ref="G7308:M7308" si="14349">G$409</f>
        <v>Hoffman, Brian</v>
      </c>
      <c r="H7308" s="193" t="str">
        <f t="shared" si="14349"/>
        <v>Gaither, Kelli</v>
      </c>
      <c r="I7308" s="193" t="str">
        <f t="shared" si="14349"/>
        <v>TE107</v>
      </c>
      <c r="J7308" s="193" t="str">
        <f t="shared" si="14349"/>
        <v>TECHNICOLOR / TEL-EQUIPMENT</v>
      </c>
      <c r="K7308" s="193" t="str">
        <f t="shared" si="14349"/>
        <v>all</v>
      </c>
      <c r="L7308" s="193" t="str">
        <f t="shared" si="14349"/>
        <v>H2H Performance Video</v>
      </c>
      <c r="M7308" s="193" t="str">
        <f t="shared" si="14349"/>
        <v>TV, Technics</v>
      </c>
      <c r="N7308" s="193" t="str">
        <f t="shared" si="14341"/>
        <v>Vacuums</v>
      </c>
      <c r="AA7308" s="193">
        <f t="shared" si="14314"/>
        <v>0</v>
      </c>
      <c r="AB7308" s="193" t="str">
        <f t="shared" ref="AB7308" si="14350">AB$409</f>
        <v>Gaither, Kelli</v>
      </c>
    </row>
    <row r="7309" spans="1:28" s="188" customFormat="1" ht="17.399999999999999">
      <c r="A7309" s="193" t="str">
        <f t="shared" si="14309"/>
        <v>Vacuums</v>
      </c>
      <c r="B7309" s="193" t="str">
        <f t="shared" si="14310"/>
        <v>UR001Vacuums</v>
      </c>
      <c r="C7309" s="193" t="str">
        <f t="shared" si="14311"/>
        <v>VacuumsGaither, Kelli</v>
      </c>
      <c r="D7309" s="193"/>
      <c r="E7309" s="193"/>
      <c r="F7309" s="193" t="str">
        <f t="shared" si="14312"/>
        <v>VacuumsHoffman, Brian</v>
      </c>
      <c r="G7309" s="193" t="str">
        <f t="shared" ref="G7309:M7309" si="14351">G$410</f>
        <v>Hoffman, Brian</v>
      </c>
      <c r="H7309" s="193" t="str">
        <f t="shared" si="14351"/>
        <v>Gaither, Kelli</v>
      </c>
      <c r="I7309" s="193" t="str">
        <f t="shared" si="14351"/>
        <v>UR001</v>
      </c>
      <c r="J7309" s="193" t="str">
        <f t="shared" si="14351"/>
        <v>URBAN OUTFITTERS INC</v>
      </c>
      <c r="K7309" s="193" t="str">
        <f t="shared" si="14351"/>
        <v>all</v>
      </c>
      <c r="L7309" s="193">
        <f t="shared" si="14351"/>
        <v>0</v>
      </c>
      <c r="M7309" s="193">
        <f t="shared" si="14351"/>
        <v>0</v>
      </c>
      <c r="N7309" s="193" t="str">
        <f t="shared" si="14341"/>
        <v>Vacuums</v>
      </c>
      <c r="AA7309" s="193">
        <f t="shared" si="14314"/>
        <v>0</v>
      </c>
      <c r="AB7309" s="193" t="str">
        <f t="shared" ref="AB7309" si="14352">AB$410</f>
        <v>Gaither, Kelli</v>
      </c>
    </row>
    <row r="7310" spans="1:28" s="188" customFormat="1" ht="17.399999999999999">
      <c r="A7310" s="193" t="str">
        <f t="shared" si="14309"/>
        <v>Vacuums</v>
      </c>
      <c r="B7310" s="193" t="str">
        <f t="shared" si="14310"/>
        <v>US310Vacuums</v>
      </c>
      <c r="C7310" s="193" t="str">
        <f t="shared" si="14311"/>
        <v>VacuumsGaither, Kelli</v>
      </c>
      <c r="D7310" s="193"/>
      <c r="E7310" s="193"/>
      <c r="F7310" s="193" t="str">
        <f t="shared" si="14312"/>
        <v>VacuumsHoffman, Brian</v>
      </c>
      <c r="G7310" s="193" t="str">
        <f t="shared" ref="G7310:M7310" si="14353">G$411</f>
        <v>Hoffman, Brian</v>
      </c>
      <c r="H7310" s="193" t="str">
        <f t="shared" si="14353"/>
        <v>Gaither, Kelli</v>
      </c>
      <c r="I7310" s="193" t="str">
        <f t="shared" si="14353"/>
        <v>US310</v>
      </c>
      <c r="J7310" s="193" t="str">
        <f t="shared" si="14353"/>
        <v>US ASIA</v>
      </c>
      <c r="K7310" s="193" t="str">
        <f t="shared" si="14353"/>
        <v>all</v>
      </c>
      <c r="L7310" s="193">
        <f t="shared" si="14353"/>
        <v>0</v>
      </c>
      <c r="M7310" s="193">
        <f t="shared" si="14353"/>
        <v>0</v>
      </c>
      <c r="N7310" s="193" t="str">
        <f t="shared" si="14341"/>
        <v>Vacuums</v>
      </c>
      <c r="AA7310" s="193">
        <f t="shared" si="14314"/>
        <v>0</v>
      </c>
      <c r="AB7310" s="193" t="str">
        <f t="shared" ref="AB7310" si="14354">AB$411</f>
        <v>Gaither, Kelli</v>
      </c>
    </row>
    <row r="7311" spans="1:28" s="188" customFormat="1" ht="17.399999999999999">
      <c r="A7311" s="193" t="str">
        <f t="shared" si="14309"/>
        <v>Vacuums</v>
      </c>
      <c r="B7311" s="193" t="str">
        <f t="shared" si="14310"/>
        <v>ZA116Vacuums</v>
      </c>
      <c r="C7311" s="193" t="str">
        <f t="shared" si="14311"/>
        <v>VacuumsGaither, Kelli</v>
      </c>
      <c r="D7311" s="193"/>
      <c r="E7311" s="193"/>
      <c r="F7311" s="193" t="str">
        <f t="shared" si="14312"/>
        <v>VacuumsHoffman, Brian</v>
      </c>
      <c r="G7311" s="193" t="str">
        <f t="shared" ref="G7311:M7311" si="14355">G$412</f>
        <v>Hoffman, Brian</v>
      </c>
      <c r="H7311" s="193" t="str">
        <f t="shared" si="14355"/>
        <v>Gaither, Kelli</v>
      </c>
      <c r="I7311" s="193" t="str">
        <f t="shared" si="14355"/>
        <v>ZA116</v>
      </c>
      <c r="J7311" s="193" t="str">
        <f t="shared" si="14355"/>
        <v>ZALMEN REISS AND ASSOCIATES INC</v>
      </c>
      <c r="K7311" s="193" t="str">
        <f t="shared" si="14355"/>
        <v>all</v>
      </c>
      <c r="L7311" s="193">
        <f t="shared" si="14355"/>
        <v>0</v>
      </c>
      <c r="M7311" s="193">
        <f t="shared" si="14355"/>
        <v>0</v>
      </c>
      <c r="N7311" s="193" t="str">
        <f t="shared" si="14341"/>
        <v>Vacuums</v>
      </c>
      <c r="AA7311" s="193">
        <f t="shared" si="14314"/>
        <v>0</v>
      </c>
      <c r="AB7311" s="193" t="str">
        <f t="shared" ref="AB7311" si="14356">AB$412</f>
        <v>Gaither, Kelli</v>
      </c>
    </row>
    <row r="7312" spans="1:28" s="188" customFormat="1" ht="17.399999999999999">
      <c r="A7312" s="193" t="str">
        <f t="shared" si="14309"/>
        <v>Vacuums</v>
      </c>
      <c r="B7312" s="193" t="str">
        <f t="shared" si="14310"/>
        <v>CO902Vacuums</v>
      </c>
      <c r="C7312" s="193" t="str">
        <f t="shared" si="14311"/>
        <v>VacuumsGaither, Kelli</v>
      </c>
      <c r="D7312" s="193"/>
      <c r="E7312" s="193"/>
      <c r="F7312" s="193" t="str">
        <f t="shared" si="14312"/>
        <v>VacuumsHoffman, Brian</v>
      </c>
      <c r="G7312" s="193" t="str">
        <f t="shared" ref="G7312:M7312" si="14357">G$413</f>
        <v>Hoffman, Brian</v>
      </c>
      <c r="H7312" s="193" t="str">
        <f t="shared" si="14357"/>
        <v>Gaither, Kelli</v>
      </c>
      <c r="I7312" s="193" t="str">
        <f t="shared" si="14357"/>
        <v>CO902</v>
      </c>
      <c r="J7312" s="193" t="str">
        <f t="shared" si="14357"/>
        <v>COMCAST</v>
      </c>
      <c r="K7312" s="193" t="str">
        <f t="shared" si="14357"/>
        <v>all</v>
      </c>
      <c r="L7312" s="193">
        <f t="shared" si="14357"/>
        <v>0</v>
      </c>
      <c r="M7312" s="193">
        <f t="shared" si="14357"/>
        <v>0</v>
      </c>
      <c r="N7312" s="193" t="str">
        <f t="shared" si="14341"/>
        <v>Vacuums</v>
      </c>
      <c r="AA7312" s="193">
        <f t="shared" si="14314"/>
        <v>0</v>
      </c>
      <c r="AB7312" s="193" t="str">
        <f t="shared" ref="AB7312" si="14358">AB$413</f>
        <v>Gaither, Kelli</v>
      </c>
    </row>
    <row r="7313" spans="1:28" s="188" customFormat="1" ht="17.399999999999999">
      <c r="A7313" s="193" t="str">
        <f t="shared" si="14309"/>
        <v>Vacuums</v>
      </c>
      <c r="B7313" s="193" t="str">
        <f t="shared" si="14310"/>
        <v>VI128Vacuums</v>
      </c>
      <c r="C7313" s="193" t="str">
        <f t="shared" si="14311"/>
        <v>VacuumsGaither, Kelli</v>
      </c>
      <c r="D7313" s="193"/>
      <c r="E7313" s="193"/>
      <c r="F7313" s="193" t="str">
        <f t="shared" si="14312"/>
        <v>VacuumsHoffman, Brian</v>
      </c>
      <c r="G7313" s="193" t="str">
        <f t="shared" ref="G7313:M7313" si="14359">G$414</f>
        <v>Hoffman, Brian</v>
      </c>
      <c r="H7313" s="193" t="str">
        <f t="shared" si="14359"/>
        <v>Gaither, Kelli</v>
      </c>
      <c r="I7313" s="193" t="str">
        <f t="shared" si="14359"/>
        <v>VI128</v>
      </c>
      <c r="J7313" s="193" t="str">
        <f t="shared" si="14359"/>
        <v>Graybar Electronics - Video Insight</v>
      </c>
      <c r="K7313" s="193" t="str">
        <f t="shared" si="14359"/>
        <v>all</v>
      </c>
      <c r="L7313" s="193">
        <f t="shared" si="14359"/>
        <v>0</v>
      </c>
      <c r="M7313" s="193">
        <f t="shared" si="14359"/>
        <v>0</v>
      </c>
      <c r="N7313" s="193" t="str">
        <f t="shared" si="14341"/>
        <v>Vacuums</v>
      </c>
      <c r="AA7313" s="193">
        <f t="shared" si="14314"/>
        <v>0</v>
      </c>
      <c r="AB7313" s="193">
        <f t="shared" ref="AB7313" si="14360">AB$414</f>
        <v>0</v>
      </c>
    </row>
    <row r="7314" spans="1:28" s="188" customFormat="1" ht="17.399999999999999">
      <c r="A7314" s="193" t="str">
        <f t="shared" si="14309"/>
        <v>Vacuums</v>
      </c>
      <c r="B7314" s="193" t="str">
        <f t="shared" si="14310"/>
        <v>0Vacuums</v>
      </c>
      <c r="C7314" s="193" t="str">
        <f t="shared" si="14311"/>
        <v>Vacuums0</v>
      </c>
      <c r="D7314" s="193"/>
      <c r="E7314" s="193"/>
      <c r="F7314" s="193" t="str">
        <f t="shared" si="14312"/>
        <v>Vacuums0</v>
      </c>
      <c r="G7314" s="193">
        <f t="shared" ref="G7314:M7314" si="14361">G$415</f>
        <v>0</v>
      </c>
      <c r="H7314" s="193">
        <f t="shared" si="14361"/>
        <v>0</v>
      </c>
      <c r="I7314" s="193">
        <f t="shared" si="14361"/>
        <v>0</v>
      </c>
      <c r="J7314" s="193">
        <f t="shared" si="14361"/>
        <v>0</v>
      </c>
      <c r="K7314" s="193">
        <f t="shared" si="14361"/>
        <v>0</v>
      </c>
      <c r="L7314" s="193">
        <f t="shared" si="14361"/>
        <v>0</v>
      </c>
      <c r="M7314" s="193">
        <f t="shared" si="14361"/>
        <v>0</v>
      </c>
      <c r="N7314" s="193" t="str">
        <f t="shared" si="14341"/>
        <v>Vacuums</v>
      </c>
      <c r="AA7314" s="193">
        <f t="shared" si="14314"/>
        <v>0</v>
      </c>
      <c r="AB7314" s="193">
        <f t="shared" ref="AB7314" si="14362">AB$415</f>
        <v>0</v>
      </c>
    </row>
    <row r="7315" spans="1:28" s="188" customFormat="1" ht="17.399999999999999">
      <c r="A7315" s="193" t="str">
        <f t="shared" si="14309"/>
        <v>Vacuums</v>
      </c>
      <c r="B7315" s="193" t="str">
        <f t="shared" si="14310"/>
        <v>0Vacuums</v>
      </c>
      <c r="C7315" s="193" t="str">
        <f t="shared" si="14311"/>
        <v>Vacuums0</v>
      </c>
      <c r="D7315" s="193"/>
      <c r="E7315" s="193"/>
      <c r="F7315" s="193" t="str">
        <f t="shared" si="14312"/>
        <v>Vacuums0</v>
      </c>
      <c r="G7315" s="193">
        <f t="shared" ref="G7315:M7315" si="14363">G$416</f>
        <v>0</v>
      </c>
      <c r="H7315" s="193">
        <f t="shared" si="14363"/>
        <v>0</v>
      </c>
      <c r="I7315" s="193">
        <f t="shared" si="14363"/>
        <v>0</v>
      </c>
      <c r="J7315" s="193">
        <f t="shared" si="14363"/>
        <v>0</v>
      </c>
      <c r="K7315" s="193">
        <f t="shared" si="14363"/>
        <v>0</v>
      </c>
      <c r="L7315" s="193">
        <f t="shared" si="14363"/>
        <v>0</v>
      </c>
      <c r="M7315" s="193">
        <f t="shared" si="14363"/>
        <v>0</v>
      </c>
      <c r="N7315" s="193" t="str">
        <f t="shared" si="14341"/>
        <v>Vacuums</v>
      </c>
      <c r="AA7315" s="193">
        <f t="shared" si="14314"/>
        <v>0</v>
      </c>
      <c r="AB7315" s="193">
        <f t="shared" ref="AB7315" si="14364">AB$416</f>
        <v>0</v>
      </c>
    </row>
    <row r="7316" spans="1:28" s="188" customFormat="1" ht="17.399999999999999">
      <c r="A7316" s="193" t="str">
        <f t="shared" si="14309"/>
        <v>Vacuums</v>
      </c>
      <c r="B7316" s="193" t="str">
        <f t="shared" si="14310"/>
        <v>0Vacuums</v>
      </c>
      <c r="C7316" s="193" t="str">
        <f t="shared" si="14311"/>
        <v>Vacuums0</v>
      </c>
      <c r="D7316" s="193"/>
      <c r="E7316" s="193"/>
      <c r="F7316" s="193" t="str">
        <f t="shared" si="14312"/>
        <v>Vacuums0</v>
      </c>
      <c r="G7316" s="193">
        <f t="shared" ref="G7316:M7316" si="14365">G$417</f>
        <v>0</v>
      </c>
      <c r="H7316" s="193">
        <f t="shared" si="14365"/>
        <v>0</v>
      </c>
      <c r="I7316" s="193">
        <f t="shared" si="14365"/>
        <v>0</v>
      </c>
      <c r="J7316" s="193">
        <f t="shared" si="14365"/>
        <v>0</v>
      </c>
      <c r="K7316" s="193">
        <f t="shared" si="14365"/>
        <v>0</v>
      </c>
      <c r="L7316" s="193">
        <f t="shared" si="14365"/>
        <v>0</v>
      </c>
      <c r="M7316" s="193">
        <f t="shared" si="14365"/>
        <v>0</v>
      </c>
      <c r="N7316" s="193" t="str">
        <f t="shared" si="14341"/>
        <v>Vacuums</v>
      </c>
      <c r="AA7316" s="193">
        <f t="shared" si="14314"/>
        <v>0</v>
      </c>
      <c r="AB7316" s="193">
        <f t="shared" ref="AB7316" si="14366">AB$417</f>
        <v>0</v>
      </c>
    </row>
    <row r="7317" spans="1:28" s="188" customFormat="1" ht="17.399999999999999">
      <c r="A7317" s="193" t="str">
        <f t="shared" si="14309"/>
        <v>Vacuums</v>
      </c>
      <c r="B7317" s="193" t="str">
        <f t="shared" si="14310"/>
        <v>0Vacuums</v>
      </c>
      <c r="C7317" s="193" t="str">
        <f t="shared" si="14311"/>
        <v>Vacuums0</v>
      </c>
      <c r="D7317" s="193"/>
      <c r="E7317" s="193"/>
      <c r="F7317" s="193" t="str">
        <f t="shared" si="14312"/>
        <v>Vacuums0</v>
      </c>
      <c r="G7317" s="193">
        <f t="shared" ref="G7317:M7317" si="14367">G$418</f>
        <v>0</v>
      </c>
      <c r="H7317" s="193">
        <f t="shared" si="14367"/>
        <v>0</v>
      </c>
      <c r="I7317" s="193">
        <f t="shared" si="14367"/>
        <v>0</v>
      </c>
      <c r="J7317" s="193">
        <f t="shared" si="14367"/>
        <v>0</v>
      </c>
      <c r="K7317" s="193">
        <f t="shared" si="14367"/>
        <v>0</v>
      </c>
      <c r="L7317" s="193">
        <f t="shared" si="14367"/>
        <v>0</v>
      </c>
      <c r="M7317" s="193">
        <f t="shared" si="14367"/>
        <v>0</v>
      </c>
      <c r="N7317" s="193" t="str">
        <f t="shared" si="14341"/>
        <v>Vacuums</v>
      </c>
      <c r="AA7317" s="193">
        <f t="shared" si="14314"/>
        <v>0</v>
      </c>
      <c r="AB7317" s="193">
        <f t="shared" ref="AB7317" si="14368">AB$418</f>
        <v>0</v>
      </c>
    </row>
    <row r="7318" spans="1:28" s="188" customFormat="1" ht="17.399999999999999">
      <c r="A7318" s="193" t="str">
        <f t="shared" si="14309"/>
        <v>Vacuums</v>
      </c>
      <c r="B7318" s="193" t="str">
        <f t="shared" si="14310"/>
        <v>0Vacuums</v>
      </c>
      <c r="C7318" s="193" t="str">
        <f t="shared" si="14311"/>
        <v>Vacuums0</v>
      </c>
      <c r="D7318" s="193"/>
      <c r="E7318" s="193"/>
      <c r="F7318" s="193" t="str">
        <f t="shared" si="14312"/>
        <v>Vacuums0</v>
      </c>
      <c r="G7318" s="193">
        <f t="shared" ref="G7318:M7318" si="14369">G$419</f>
        <v>0</v>
      </c>
      <c r="H7318" s="193">
        <f t="shared" si="14369"/>
        <v>0</v>
      </c>
      <c r="I7318" s="193">
        <f t="shared" si="14369"/>
        <v>0</v>
      </c>
      <c r="J7318" s="193">
        <f t="shared" si="14369"/>
        <v>0</v>
      </c>
      <c r="K7318" s="193">
        <f t="shared" si="14369"/>
        <v>0</v>
      </c>
      <c r="L7318" s="193">
        <f t="shared" si="14369"/>
        <v>0</v>
      </c>
      <c r="M7318" s="193">
        <f t="shared" si="14369"/>
        <v>0</v>
      </c>
      <c r="N7318" s="193" t="str">
        <f t="shared" si="14341"/>
        <v>Vacuums</v>
      </c>
      <c r="AA7318" s="193">
        <f t="shared" si="14314"/>
        <v>0</v>
      </c>
      <c r="AB7318" s="193">
        <f t="shared" ref="AB7318" si="14370">AB$419</f>
        <v>0</v>
      </c>
    </row>
    <row r="7319" spans="1:28" s="188" customFormat="1" ht="17.399999999999999">
      <c r="A7319" s="193" t="str">
        <f t="shared" si="14309"/>
        <v>Vacuums</v>
      </c>
      <c r="B7319" s="193" t="str">
        <f t="shared" si="14310"/>
        <v>0Vacuums</v>
      </c>
      <c r="C7319" s="193" t="str">
        <f t="shared" si="14311"/>
        <v>Vacuums0</v>
      </c>
      <c r="D7319" s="193"/>
      <c r="E7319" s="193"/>
      <c r="F7319" s="193" t="str">
        <f t="shared" si="14312"/>
        <v>Vacuums0</v>
      </c>
      <c r="G7319" s="193">
        <f t="shared" ref="G7319:M7319" si="14371">G$420</f>
        <v>0</v>
      </c>
      <c r="H7319" s="193">
        <f t="shared" si="14371"/>
        <v>0</v>
      </c>
      <c r="I7319" s="193">
        <f t="shared" si="14371"/>
        <v>0</v>
      </c>
      <c r="J7319" s="193">
        <f t="shared" si="14371"/>
        <v>0</v>
      </c>
      <c r="K7319" s="193">
        <f t="shared" si="14371"/>
        <v>0</v>
      </c>
      <c r="L7319" s="193">
        <f t="shared" si="14371"/>
        <v>0</v>
      </c>
      <c r="M7319" s="193">
        <f t="shared" si="14371"/>
        <v>0</v>
      </c>
      <c r="N7319" s="193" t="str">
        <f t="shared" si="14341"/>
        <v>Vacuums</v>
      </c>
      <c r="AA7319" s="193">
        <f t="shared" si="14314"/>
        <v>0</v>
      </c>
      <c r="AB7319" s="193">
        <f t="shared" ref="AB7319" si="14372">AB$420</f>
        <v>0</v>
      </c>
    </row>
    <row r="7320" spans="1:28" s="188" customFormat="1" ht="17.399999999999999">
      <c r="A7320" s="193" t="str">
        <f t="shared" si="14309"/>
        <v>Vacuums</v>
      </c>
      <c r="B7320" s="193" t="str">
        <f t="shared" si="14310"/>
        <v>0Vacuums</v>
      </c>
      <c r="C7320" s="193" t="str">
        <f t="shared" si="14311"/>
        <v>Vacuums0</v>
      </c>
      <c r="D7320" s="193"/>
      <c r="E7320" s="193"/>
      <c r="F7320" s="193" t="str">
        <f t="shared" si="14312"/>
        <v>Vacuums0</v>
      </c>
      <c r="G7320" s="193">
        <f t="shared" ref="G7320:M7320" si="14373">G$421</f>
        <v>0</v>
      </c>
      <c r="H7320" s="193">
        <f t="shared" si="14373"/>
        <v>0</v>
      </c>
      <c r="I7320" s="193">
        <f t="shared" si="14373"/>
        <v>0</v>
      </c>
      <c r="J7320" s="193">
        <f t="shared" si="14373"/>
        <v>0</v>
      </c>
      <c r="K7320" s="193">
        <f t="shared" si="14373"/>
        <v>0</v>
      </c>
      <c r="L7320" s="193">
        <f t="shared" si="14373"/>
        <v>0</v>
      </c>
      <c r="M7320" s="193">
        <f t="shared" si="14373"/>
        <v>0</v>
      </c>
      <c r="N7320" s="193" t="str">
        <f t="shared" si="14341"/>
        <v>Vacuums</v>
      </c>
      <c r="AA7320" s="193">
        <f t="shared" si="14314"/>
        <v>0</v>
      </c>
      <c r="AB7320" s="193">
        <f t="shared" ref="AB7320" si="14374">AB$421</f>
        <v>0</v>
      </c>
    </row>
    <row r="7321" spans="1:28" s="188" customFormat="1" ht="17.399999999999999">
      <c r="A7321" s="193" t="str">
        <f t="shared" si="14309"/>
        <v>Vacuums</v>
      </c>
      <c r="B7321" s="193" t="str">
        <f t="shared" si="14310"/>
        <v>0Vacuums</v>
      </c>
      <c r="C7321" s="193" t="str">
        <f t="shared" si="14311"/>
        <v>Vacuums0</v>
      </c>
      <c r="D7321" s="193"/>
      <c r="E7321" s="193"/>
      <c r="F7321" s="193" t="str">
        <f t="shared" si="14312"/>
        <v>Vacuums0</v>
      </c>
      <c r="G7321" s="193">
        <f t="shared" ref="G7321:M7321" si="14375">G$422</f>
        <v>0</v>
      </c>
      <c r="H7321" s="193">
        <f t="shared" si="14375"/>
        <v>0</v>
      </c>
      <c r="I7321" s="193">
        <f t="shared" si="14375"/>
        <v>0</v>
      </c>
      <c r="J7321" s="193">
        <f t="shared" si="14375"/>
        <v>0</v>
      </c>
      <c r="K7321" s="193">
        <f t="shared" si="14375"/>
        <v>0</v>
      </c>
      <c r="L7321" s="193">
        <f t="shared" si="14375"/>
        <v>0</v>
      </c>
      <c r="M7321" s="193">
        <f t="shared" si="14375"/>
        <v>0</v>
      </c>
      <c r="N7321" s="193" t="str">
        <f t="shared" si="14341"/>
        <v>Vacuums</v>
      </c>
      <c r="AA7321" s="193">
        <f t="shared" si="14314"/>
        <v>0</v>
      </c>
      <c r="AB7321" s="193">
        <f t="shared" ref="AB7321" si="14376">AB$422</f>
        <v>0</v>
      </c>
    </row>
    <row r="7322" spans="1:28" s="188" customFormat="1" ht="17.399999999999999">
      <c r="A7322" s="193" t="str">
        <f t="shared" si="14309"/>
        <v>Vacuums</v>
      </c>
      <c r="B7322" s="193" t="str">
        <f t="shared" si="14310"/>
        <v>0Vacuums</v>
      </c>
      <c r="C7322" s="193" t="str">
        <f t="shared" si="14311"/>
        <v>Vacuums0</v>
      </c>
      <c r="D7322" s="193"/>
      <c r="E7322" s="193"/>
      <c r="F7322" s="193" t="str">
        <f t="shared" si="14312"/>
        <v>Vacuums0</v>
      </c>
      <c r="G7322" s="193">
        <f t="shared" ref="G7322:M7322" si="14377">G$423</f>
        <v>0</v>
      </c>
      <c r="H7322" s="193">
        <f t="shared" si="14377"/>
        <v>0</v>
      </c>
      <c r="I7322" s="193">
        <f t="shared" si="14377"/>
        <v>0</v>
      </c>
      <c r="J7322" s="193">
        <f t="shared" si="14377"/>
        <v>0</v>
      </c>
      <c r="K7322" s="193">
        <f t="shared" si="14377"/>
        <v>0</v>
      </c>
      <c r="L7322" s="193">
        <f t="shared" si="14377"/>
        <v>0</v>
      </c>
      <c r="M7322" s="193">
        <f t="shared" si="14377"/>
        <v>0</v>
      </c>
      <c r="N7322" s="193" t="str">
        <f t="shared" si="14341"/>
        <v>Vacuums</v>
      </c>
      <c r="AA7322" s="193">
        <f t="shared" si="14314"/>
        <v>0</v>
      </c>
      <c r="AB7322" s="193">
        <f t="shared" ref="AB7322" si="14378">AB$423</f>
        <v>0</v>
      </c>
    </row>
    <row r="7323" spans="1:28" s="188" customFormat="1" ht="17.399999999999999">
      <c r="A7323" s="193" t="str">
        <f t="shared" si="14309"/>
        <v>Vacuums</v>
      </c>
      <c r="B7323" s="193" t="str">
        <f t="shared" si="14310"/>
        <v>0Vacuums</v>
      </c>
      <c r="C7323" s="193" t="str">
        <f t="shared" si="14311"/>
        <v>Vacuums0</v>
      </c>
      <c r="D7323" s="193"/>
      <c r="E7323" s="193"/>
      <c r="F7323" s="193" t="str">
        <f t="shared" si="14312"/>
        <v>Vacuums0</v>
      </c>
      <c r="G7323" s="193">
        <f t="shared" ref="G7323:M7323" si="14379">G$424</f>
        <v>0</v>
      </c>
      <c r="H7323" s="193">
        <f t="shared" si="14379"/>
        <v>0</v>
      </c>
      <c r="I7323" s="193">
        <f t="shared" si="14379"/>
        <v>0</v>
      </c>
      <c r="J7323" s="193">
        <f t="shared" si="14379"/>
        <v>0</v>
      </c>
      <c r="K7323" s="193">
        <f t="shared" si="14379"/>
        <v>0</v>
      </c>
      <c r="L7323" s="193">
        <f t="shared" si="14379"/>
        <v>0</v>
      </c>
      <c r="M7323" s="193">
        <f t="shared" si="14379"/>
        <v>0</v>
      </c>
      <c r="N7323" s="193" t="str">
        <f t="shared" si="14341"/>
        <v>Vacuums</v>
      </c>
      <c r="AA7323" s="193">
        <f t="shared" si="14314"/>
        <v>0</v>
      </c>
      <c r="AB7323" s="193">
        <f t="shared" ref="AB7323" si="14380">AB$424</f>
        <v>0</v>
      </c>
    </row>
    <row r="7324" spans="1:28" s="188" customFormat="1" ht="17.399999999999999">
      <c r="A7324" s="193" t="str">
        <f t="shared" si="14309"/>
        <v>Vacuums</v>
      </c>
      <c r="B7324" s="193" t="str">
        <f t="shared" si="14310"/>
        <v>0Vacuums</v>
      </c>
      <c r="C7324" s="193" t="str">
        <f t="shared" si="14311"/>
        <v>Vacuums0</v>
      </c>
      <c r="D7324" s="193"/>
      <c r="E7324" s="193"/>
      <c r="F7324" s="193" t="str">
        <f t="shared" si="14312"/>
        <v>Vacuums0</v>
      </c>
      <c r="G7324" s="193">
        <f t="shared" ref="G7324:M7324" si="14381">G$425</f>
        <v>0</v>
      </c>
      <c r="H7324" s="193">
        <f t="shared" si="14381"/>
        <v>0</v>
      </c>
      <c r="I7324" s="193">
        <f t="shared" si="14381"/>
        <v>0</v>
      </c>
      <c r="J7324" s="193">
        <f t="shared" si="14381"/>
        <v>0</v>
      </c>
      <c r="K7324" s="193">
        <f t="shared" si="14381"/>
        <v>0</v>
      </c>
      <c r="L7324" s="193">
        <f t="shared" si="14381"/>
        <v>0</v>
      </c>
      <c r="M7324" s="193">
        <f t="shared" si="14381"/>
        <v>0</v>
      </c>
      <c r="N7324" s="193" t="str">
        <f t="shared" si="14341"/>
        <v>Vacuums</v>
      </c>
      <c r="AA7324" s="193">
        <f t="shared" si="14314"/>
        <v>0</v>
      </c>
      <c r="AB7324" s="193">
        <f t="shared" ref="AB7324" si="14382">AB$425</f>
        <v>0</v>
      </c>
    </row>
    <row r="7325" spans="1:28" s="188" customFormat="1" ht="17.399999999999999">
      <c r="A7325" s="193" t="str">
        <f t="shared" si="14309"/>
        <v>Vacuums</v>
      </c>
      <c r="B7325" s="193" t="str">
        <f t="shared" si="14310"/>
        <v>0Vacuums</v>
      </c>
      <c r="C7325" s="193" t="str">
        <f t="shared" si="14311"/>
        <v>Vacuums0</v>
      </c>
      <c r="D7325" s="193"/>
      <c r="E7325" s="193"/>
      <c r="F7325" s="193" t="str">
        <f t="shared" si="14312"/>
        <v>Vacuums0</v>
      </c>
      <c r="G7325" s="193">
        <f t="shared" ref="G7325:M7325" si="14383">G$426</f>
        <v>0</v>
      </c>
      <c r="H7325" s="193">
        <f t="shared" si="14383"/>
        <v>0</v>
      </c>
      <c r="I7325" s="193">
        <f t="shared" si="14383"/>
        <v>0</v>
      </c>
      <c r="J7325" s="193">
        <f t="shared" si="14383"/>
        <v>0</v>
      </c>
      <c r="K7325" s="193">
        <f t="shared" si="14383"/>
        <v>0</v>
      </c>
      <c r="L7325" s="193">
        <f t="shared" si="14383"/>
        <v>0</v>
      </c>
      <c r="M7325" s="193">
        <f t="shared" si="14383"/>
        <v>0</v>
      </c>
      <c r="N7325" s="193" t="str">
        <f t="shared" si="14341"/>
        <v>Vacuums</v>
      </c>
      <c r="AA7325" s="193">
        <f t="shared" si="14314"/>
        <v>0</v>
      </c>
      <c r="AB7325" s="193">
        <f t="shared" ref="AB7325" si="14384">AB$426</f>
        <v>0</v>
      </c>
    </row>
    <row r="7326" spans="1:28" s="188" customFormat="1" ht="17.399999999999999">
      <c r="A7326" s="193" t="str">
        <f t="shared" si="14309"/>
        <v>Vacuums</v>
      </c>
      <c r="B7326" s="193" t="str">
        <f t="shared" si="14310"/>
        <v>0Vacuums</v>
      </c>
      <c r="C7326" s="193" t="str">
        <f t="shared" si="14311"/>
        <v>Vacuums0</v>
      </c>
      <c r="D7326" s="193"/>
      <c r="E7326" s="193"/>
      <c r="F7326" s="193" t="str">
        <f t="shared" si="14312"/>
        <v>Vacuums0</v>
      </c>
      <c r="G7326" s="193">
        <f t="shared" ref="G7326:M7326" si="14385">G$427</f>
        <v>0</v>
      </c>
      <c r="H7326" s="193">
        <f t="shared" si="14385"/>
        <v>0</v>
      </c>
      <c r="I7326" s="193">
        <f t="shared" si="14385"/>
        <v>0</v>
      </c>
      <c r="J7326" s="193">
        <f t="shared" si="14385"/>
        <v>0</v>
      </c>
      <c r="K7326" s="193">
        <f t="shared" si="14385"/>
        <v>0</v>
      </c>
      <c r="L7326" s="193">
        <f t="shared" si="14385"/>
        <v>0</v>
      </c>
      <c r="M7326" s="193">
        <f t="shared" si="14385"/>
        <v>0</v>
      </c>
      <c r="N7326" s="193" t="str">
        <f t="shared" si="14341"/>
        <v>Vacuums</v>
      </c>
      <c r="AA7326" s="193">
        <f t="shared" si="14314"/>
        <v>0</v>
      </c>
      <c r="AB7326" s="193">
        <f t="shared" ref="AB7326" si="14386">AB$427</f>
        <v>0</v>
      </c>
    </row>
    <row r="7327" spans="1:28" s="188" customFormat="1" ht="17.399999999999999">
      <c r="A7327" s="193" t="str">
        <f t="shared" si="14309"/>
        <v>Vacuums</v>
      </c>
      <c r="B7327" s="193" t="str">
        <f t="shared" si="14310"/>
        <v>0Vacuums</v>
      </c>
      <c r="C7327" s="193" t="str">
        <f t="shared" si="14311"/>
        <v>Vacuums0</v>
      </c>
      <c r="D7327" s="193"/>
      <c r="E7327" s="193"/>
      <c r="F7327" s="193" t="str">
        <f t="shared" si="14312"/>
        <v>Vacuums0</v>
      </c>
      <c r="G7327" s="193">
        <f t="shared" ref="G7327:M7327" si="14387">G$428</f>
        <v>0</v>
      </c>
      <c r="H7327" s="193">
        <f t="shared" si="14387"/>
        <v>0</v>
      </c>
      <c r="I7327" s="193">
        <f t="shared" si="14387"/>
        <v>0</v>
      </c>
      <c r="J7327" s="193">
        <f t="shared" si="14387"/>
        <v>0</v>
      </c>
      <c r="K7327" s="193">
        <f t="shared" si="14387"/>
        <v>0</v>
      </c>
      <c r="L7327" s="193">
        <f t="shared" si="14387"/>
        <v>0</v>
      </c>
      <c r="M7327" s="193">
        <f t="shared" si="14387"/>
        <v>0</v>
      </c>
      <c r="N7327" s="193" t="str">
        <f t="shared" si="14341"/>
        <v>Vacuums</v>
      </c>
      <c r="AA7327" s="193">
        <f t="shared" si="14314"/>
        <v>0</v>
      </c>
      <c r="AB7327" s="193">
        <f t="shared" ref="AB7327" si="14388">AB$428</f>
        <v>0</v>
      </c>
    </row>
    <row r="7328" spans="1:28" s="188" customFormat="1" ht="17.399999999999999">
      <c r="A7328" s="193" t="str">
        <f t="shared" si="14309"/>
        <v>Vacuums</v>
      </c>
      <c r="B7328" s="193" t="str">
        <f t="shared" si="14310"/>
        <v>0Vacuums</v>
      </c>
      <c r="C7328" s="193" t="str">
        <f t="shared" si="14311"/>
        <v>Vacuums0</v>
      </c>
      <c r="D7328" s="193"/>
      <c r="E7328" s="193"/>
      <c r="F7328" s="193" t="str">
        <f t="shared" si="14312"/>
        <v>Vacuums0</v>
      </c>
      <c r="G7328" s="193">
        <f t="shared" ref="G7328:M7328" si="14389">G$429</f>
        <v>0</v>
      </c>
      <c r="H7328" s="193">
        <f t="shared" si="14389"/>
        <v>0</v>
      </c>
      <c r="I7328" s="193">
        <f t="shared" si="14389"/>
        <v>0</v>
      </c>
      <c r="J7328" s="193">
        <f t="shared" si="14389"/>
        <v>0</v>
      </c>
      <c r="K7328" s="193">
        <f t="shared" si="14389"/>
        <v>0</v>
      </c>
      <c r="L7328" s="193">
        <f t="shared" si="14389"/>
        <v>0</v>
      </c>
      <c r="M7328" s="193">
        <f t="shared" si="14389"/>
        <v>0</v>
      </c>
      <c r="N7328" s="193" t="str">
        <f t="shared" si="14341"/>
        <v>Vacuums</v>
      </c>
      <c r="AA7328" s="193">
        <f t="shared" si="14314"/>
        <v>0</v>
      </c>
      <c r="AB7328" s="193">
        <f t="shared" ref="AB7328" si="14390">AB$429</f>
        <v>0</v>
      </c>
    </row>
    <row r="7329" spans="1:28" s="188" customFormat="1" ht="17.399999999999999">
      <c r="A7329" s="193" t="str">
        <f t="shared" si="14309"/>
        <v>Vacuums</v>
      </c>
      <c r="B7329" s="193" t="str">
        <f t="shared" si="14310"/>
        <v>0Vacuums</v>
      </c>
      <c r="C7329" s="193" t="str">
        <f t="shared" si="14311"/>
        <v>Vacuums0</v>
      </c>
      <c r="D7329" s="193"/>
      <c r="E7329" s="193"/>
      <c r="F7329" s="193" t="str">
        <f t="shared" si="14312"/>
        <v>Vacuums0</v>
      </c>
      <c r="G7329" s="193">
        <f t="shared" ref="G7329:M7329" si="14391">G$430</f>
        <v>0</v>
      </c>
      <c r="H7329" s="193">
        <f t="shared" si="14391"/>
        <v>0</v>
      </c>
      <c r="I7329" s="193">
        <f t="shared" si="14391"/>
        <v>0</v>
      </c>
      <c r="J7329" s="193">
        <f t="shared" si="14391"/>
        <v>0</v>
      </c>
      <c r="K7329" s="193">
        <f t="shared" si="14391"/>
        <v>0</v>
      </c>
      <c r="L7329" s="193">
        <f t="shared" si="14391"/>
        <v>0</v>
      </c>
      <c r="M7329" s="193">
        <f t="shared" si="14391"/>
        <v>0</v>
      </c>
      <c r="N7329" s="193" t="str">
        <f t="shared" si="14341"/>
        <v>Vacuums</v>
      </c>
      <c r="AA7329" s="193">
        <f t="shared" si="14314"/>
        <v>0</v>
      </c>
      <c r="AB7329" s="193">
        <f t="shared" ref="AB7329" si="14392">AB$430</f>
        <v>0</v>
      </c>
    </row>
    <row r="7330" spans="1:28" s="188" customFormat="1" ht="17.399999999999999">
      <c r="A7330" s="193" t="str">
        <f t="shared" si="14309"/>
        <v>Vacuums</v>
      </c>
      <c r="B7330" s="193" t="str">
        <f t="shared" si="14310"/>
        <v>0Vacuums</v>
      </c>
      <c r="C7330" s="193" t="str">
        <f t="shared" si="14311"/>
        <v>Vacuums0</v>
      </c>
      <c r="D7330" s="193"/>
      <c r="E7330" s="193"/>
      <c r="F7330" s="193" t="str">
        <f t="shared" si="14312"/>
        <v>Vacuums0</v>
      </c>
      <c r="G7330" s="193">
        <f t="shared" ref="G7330:M7330" si="14393">G$431</f>
        <v>0</v>
      </c>
      <c r="H7330" s="193">
        <f t="shared" si="14393"/>
        <v>0</v>
      </c>
      <c r="I7330" s="193">
        <f t="shared" si="14393"/>
        <v>0</v>
      </c>
      <c r="J7330" s="193">
        <f t="shared" si="14393"/>
        <v>0</v>
      </c>
      <c r="K7330" s="193">
        <f t="shared" si="14393"/>
        <v>0</v>
      </c>
      <c r="L7330" s="193">
        <f t="shared" si="14393"/>
        <v>0</v>
      </c>
      <c r="M7330" s="193">
        <f t="shared" si="14393"/>
        <v>0</v>
      </c>
      <c r="N7330" s="193" t="str">
        <f t="shared" si="14341"/>
        <v>Vacuums</v>
      </c>
      <c r="AA7330" s="193">
        <f t="shared" si="14314"/>
        <v>0</v>
      </c>
      <c r="AB7330" s="193">
        <f t="shared" ref="AB7330" si="14394">AB$431</f>
        <v>0</v>
      </c>
    </row>
    <row r="7331" spans="1:28" s="188" customFormat="1" ht="17.399999999999999">
      <c r="A7331" s="193" t="str">
        <f t="shared" si="14309"/>
        <v>Vacuums</v>
      </c>
      <c r="B7331" s="193" t="str">
        <f t="shared" si="14310"/>
        <v>0Vacuums</v>
      </c>
      <c r="C7331" s="193" t="str">
        <f t="shared" si="14311"/>
        <v>Vacuums0</v>
      </c>
      <c r="D7331" s="193"/>
      <c r="E7331" s="193"/>
      <c r="F7331" s="193" t="str">
        <f t="shared" si="14312"/>
        <v>Vacuums0</v>
      </c>
      <c r="G7331" s="193">
        <f t="shared" ref="G7331:M7331" si="14395">G$432</f>
        <v>0</v>
      </c>
      <c r="H7331" s="193">
        <f t="shared" si="14395"/>
        <v>0</v>
      </c>
      <c r="I7331" s="193">
        <f t="shared" si="14395"/>
        <v>0</v>
      </c>
      <c r="J7331" s="193">
        <f t="shared" si="14395"/>
        <v>0</v>
      </c>
      <c r="K7331" s="193">
        <f t="shared" si="14395"/>
        <v>0</v>
      </c>
      <c r="L7331" s="193">
        <f t="shared" si="14395"/>
        <v>0</v>
      </c>
      <c r="M7331" s="193">
        <f t="shared" si="14395"/>
        <v>0</v>
      </c>
      <c r="N7331" s="193" t="str">
        <f t="shared" si="14341"/>
        <v>Vacuums</v>
      </c>
      <c r="AA7331" s="193">
        <f t="shared" si="14314"/>
        <v>0</v>
      </c>
      <c r="AB7331" s="193">
        <f t="shared" ref="AB7331" si="14396">AB$432</f>
        <v>0</v>
      </c>
    </row>
    <row r="7332" spans="1:28" s="188" customFormat="1" ht="17.399999999999999">
      <c r="A7332" s="193" t="str">
        <f t="shared" si="14309"/>
        <v>Vacuums</v>
      </c>
      <c r="B7332" s="193" t="str">
        <f t="shared" si="14310"/>
        <v>0Vacuums</v>
      </c>
      <c r="C7332" s="193" t="str">
        <f t="shared" si="14311"/>
        <v>Vacuums0</v>
      </c>
      <c r="D7332" s="193"/>
      <c r="E7332" s="193"/>
      <c r="F7332" s="193" t="str">
        <f t="shared" si="14312"/>
        <v>Vacuums0</v>
      </c>
      <c r="G7332" s="193">
        <f t="shared" ref="G7332:M7332" si="14397">G$433</f>
        <v>0</v>
      </c>
      <c r="H7332" s="193">
        <f t="shared" si="14397"/>
        <v>0</v>
      </c>
      <c r="I7332" s="193">
        <f t="shared" si="14397"/>
        <v>0</v>
      </c>
      <c r="J7332" s="193">
        <f t="shared" si="14397"/>
        <v>0</v>
      </c>
      <c r="K7332" s="193">
        <f t="shared" si="14397"/>
        <v>0</v>
      </c>
      <c r="L7332" s="193">
        <f t="shared" si="14397"/>
        <v>0</v>
      </c>
      <c r="M7332" s="193">
        <f t="shared" si="14397"/>
        <v>0</v>
      </c>
      <c r="N7332" s="193" t="str">
        <f t="shared" si="14341"/>
        <v>Vacuums</v>
      </c>
      <c r="AA7332" s="193">
        <f t="shared" si="14314"/>
        <v>0</v>
      </c>
      <c r="AB7332" s="193">
        <f t="shared" ref="AB7332" si="14398">AB$433</f>
        <v>0</v>
      </c>
    </row>
    <row r="7333" spans="1:28" s="188" customFormat="1" ht="17.399999999999999">
      <c r="A7333" s="193" t="str">
        <f t="shared" si="14309"/>
        <v>Vacuums</v>
      </c>
      <c r="B7333" s="193" t="str">
        <f t="shared" si="14310"/>
        <v>0Vacuums</v>
      </c>
      <c r="C7333" s="193" t="str">
        <f t="shared" si="14311"/>
        <v>Vacuums0</v>
      </c>
      <c r="D7333" s="193"/>
      <c r="E7333" s="193"/>
      <c r="F7333" s="193" t="str">
        <f t="shared" si="14312"/>
        <v>Vacuums0</v>
      </c>
      <c r="G7333" s="193">
        <f t="shared" ref="G7333:M7333" si="14399">G$434</f>
        <v>0</v>
      </c>
      <c r="H7333" s="193">
        <f t="shared" si="14399"/>
        <v>0</v>
      </c>
      <c r="I7333" s="193">
        <f t="shared" si="14399"/>
        <v>0</v>
      </c>
      <c r="J7333" s="193">
        <f t="shared" si="14399"/>
        <v>0</v>
      </c>
      <c r="K7333" s="193">
        <f t="shared" si="14399"/>
        <v>0</v>
      </c>
      <c r="L7333" s="193">
        <f t="shared" si="14399"/>
        <v>0</v>
      </c>
      <c r="M7333" s="193">
        <f t="shared" si="14399"/>
        <v>0</v>
      </c>
      <c r="N7333" s="193" t="str">
        <f t="shared" si="14341"/>
        <v>Vacuums</v>
      </c>
      <c r="AA7333" s="193">
        <f t="shared" si="14314"/>
        <v>0</v>
      </c>
      <c r="AB7333" s="193">
        <f t="shared" ref="AB7333" si="14400">AB$434</f>
        <v>0</v>
      </c>
    </row>
    <row r="7334" spans="1:28" s="188" customFormat="1" ht="17.399999999999999">
      <c r="A7334" s="193" t="str">
        <f t="shared" si="14309"/>
        <v>Vacuums</v>
      </c>
      <c r="B7334" s="193" t="str">
        <f t="shared" si="14310"/>
        <v>0Vacuums</v>
      </c>
      <c r="C7334" s="193" t="str">
        <f t="shared" si="14311"/>
        <v>Vacuums0</v>
      </c>
      <c r="D7334" s="193"/>
      <c r="E7334" s="193"/>
      <c r="F7334" s="193" t="str">
        <f t="shared" si="14312"/>
        <v>Vacuums0</v>
      </c>
      <c r="G7334" s="193">
        <f t="shared" ref="G7334:M7334" si="14401">G$435</f>
        <v>0</v>
      </c>
      <c r="H7334" s="193">
        <f t="shared" si="14401"/>
        <v>0</v>
      </c>
      <c r="I7334" s="193">
        <f t="shared" si="14401"/>
        <v>0</v>
      </c>
      <c r="J7334" s="193">
        <f t="shared" si="14401"/>
        <v>0</v>
      </c>
      <c r="K7334" s="193">
        <f t="shared" si="14401"/>
        <v>0</v>
      </c>
      <c r="L7334" s="193">
        <f t="shared" si="14401"/>
        <v>0</v>
      </c>
      <c r="M7334" s="193">
        <f t="shared" si="14401"/>
        <v>0</v>
      </c>
      <c r="N7334" s="193" t="str">
        <f t="shared" si="14341"/>
        <v>Vacuums</v>
      </c>
      <c r="AA7334" s="193">
        <f t="shared" si="14314"/>
        <v>0</v>
      </c>
      <c r="AB7334" s="193">
        <f t="shared" ref="AB7334" si="14402">AB$435</f>
        <v>0</v>
      </c>
    </row>
    <row r="7335" spans="1:28" s="188" customFormat="1" ht="17.399999999999999">
      <c r="A7335" s="193" t="str">
        <f t="shared" si="14309"/>
        <v>Vacuums</v>
      </c>
      <c r="B7335" s="193" t="str">
        <f t="shared" si="14310"/>
        <v>0Vacuums</v>
      </c>
      <c r="C7335" s="193" t="str">
        <f t="shared" si="14311"/>
        <v>Vacuums0</v>
      </c>
      <c r="D7335" s="193"/>
      <c r="E7335" s="193"/>
      <c r="F7335" s="193" t="str">
        <f t="shared" si="14312"/>
        <v>Vacuums0</v>
      </c>
      <c r="G7335" s="193">
        <f t="shared" ref="G7335:M7335" si="14403">G$436</f>
        <v>0</v>
      </c>
      <c r="H7335" s="193">
        <f t="shared" si="14403"/>
        <v>0</v>
      </c>
      <c r="I7335" s="193">
        <f t="shared" si="14403"/>
        <v>0</v>
      </c>
      <c r="J7335" s="193">
        <f t="shared" si="14403"/>
        <v>0</v>
      </c>
      <c r="K7335" s="193">
        <f t="shared" si="14403"/>
        <v>0</v>
      </c>
      <c r="L7335" s="193">
        <f t="shared" si="14403"/>
        <v>0</v>
      </c>
      <c r="M7335" s="193">
        <f t="shared" si="14403"/>
        <v>0</v>
      </c>
      <c r="N7335" s="193" t="str">
        <f t="shared" si="14341"/>
        <v>Vacuums</v>
      </c>
      <c r="AA7335" s="193">
        <f t="shared" si="14314"/>
        <v>0</v>
      </c>
      <c r="AB7335" s="193">
        <f t="shared" ref="AB7335" si="14404">AB$436</f>
        <v>0</v>
      </c>
    </row>
    <row r="7336" spans="1:28" s="188" customFormat="1" ht="17.399999999999999">
      <c r="A7336" s="193" t="str">
        <f t="shared" si="14309"/>
        <v>Vacuums</v>
      </c>
      <c r="B7336" s="193" t="str">
        <f t="shared" si="14310"/>
        <v>0Vacuums</v>
      </c>
      <c r="C7336" s="193" t="str">
        <f t="shared" si="14311"/>
        <v>Vacuums0</v>
      </c>
      <c r="D7336" s="193"/>
      <c r="E7336" s="193"/>
      <c r="F7336" s="193" t="str">
        <f t="shared" si="14312"/>
        <v>Vacuums0</v>
      </c>
      <c r="G7336" s="193">
        <f t="shared" ref="G7336:M7336" si="14405">G$437</f>
        <v>0</v>
      </c>
      <c r="H7336" s="193">
        <f t="shared" si="14405"/>
        <v>0</v>
      </c>
      <c r="I7336" s="193">
        <f t="shared" si="14405"/>
        <v>0</v>
      </c>
      <c r="J7336" s="193">
        <f t="shared" si="14405"/>
        <v>0</v>
      </c>
      <c r="K7336" s="193">
        <f t="shared" si="14405"/>
        <v>0</v>
      </c>
      <c r="L7336" s="193">
        <f t="shared" si="14405"/>
        <v>0</v>
      </c>
      <c r="M7336" s="193">
        <f t="shared" si="14405"/>
        <v>0</v>
      </c>
      <c r="N7336" s="193" t="str">
        <f t="shared" si="14341"/>
        <v>Vacuums</v>
      </c>
      <c r="AA7336" s="193">
        <f t="shared" si="14314"/>
        <v>0</v>
      </c>
      <c r="AB7336" s="193">
        <f t="shared" ref="AB7336" si="14406">AB$437</f>
        <v>0</v>
      </c>
    </row>
  </sheetData>
  <mergeCells count="1">
    <mergeCell ref="L3:M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30"/>
  <sheetViews>
    <sheetView topLeftCell="D1" zoomScale="57" zoomScaleNormal="57" workbookViewId="0">
      <pane ySplit="3" topLeftCell="A4" activePane="bottomLeft" state="frozen"/>
      <selection activeCell="D1" sqref="D1"/>
      <selection pane="bottomLeft" activeCell="D1" sqref="D1:AB1"/>
    </sheetView>
  </sheetViews>
  <sheetFormatPr defaultColWidth="9.21875" defaultRowHeight="18"/>
  <cols>
    <col min="1" max="3" width="15.77734375" style="17" hidden="1" customWidth="1"/>
    <col min="4" max="4" width="33.44140625" style="16" customWidth="1"/>
    <col min="5" max="10" width="14.21875" style="16" customWidth="1"/>
    <col min="11" max="11" width="17.33203125" style="16" customWidth="1"/>
    <col min="12" max="13" width="14.6640625" style="16" customWidth="1"/>
    <col min="14" max="16" width="9.44140625" style="16" customWidth="1"/>
    <col min="17" max="19" width="14.21875" style="16" customWidth="1"/>
    <col min="20" max="20" width="15.21875" style="16" customWidth="1"/>
    <col min="21" max="21" width="12.77734375" style="16" customWidth="1"/>
    <col min="22" max="22" width="15.21875" style="16" customWidth="1"/>
    <col min="23" max="23" width="2.77734375" style="16" customWidth="1"/>
    <col min="24" max="25" width="14.21875" style="16" customWidth="1"/>
    <col min="26" max="26" width="11.21875" style="16" customWidth="1"/>
    <col min="27" max="37" width="9.21875" style="16"/>
    <col min="38" max="40" width="14.77734375" style="16" customWidth="1"/>
    <col min="41" max="41" width="18.5546875" style="16" customWidth="1"/>
    <col min="42" max="42" width="14.77734375" style="16" customWidth="1"/>
    <col min="43" max="44" width="18" style="16" customWidth="1"/>
    <col min="45" max="50" width="9.21875" style="16"/>
    <col min="51" max="51" width="30.77734375" style="16" customWidth="1"/>
    <col min="52" max="53" width="11.44140625" style="16" customWidth="1"/>
    <col min="54" max="54" width="30.77734375" style="16" customWidth="1"/>
    <col min="55" max="56" width="11.44140625" style="16" customWidth="1"/>
    <col min="57" max="57" width="23.6640625" style="16" bestFit="1" customWidth="1"/>
    <col min="58" max="16384" width="9.21875" style="16"/>
  </cols>
  <sheetData>
    <row r="1" spans="4:58" ht="60.6" thickBot="1">
      <c r="D1" s="492" t="str">
        <f>'FY18 Sales Summary'!D1:W1</f>
        <v>PCEC MTD Sales Summary - May 2018</v>
      </c>
      <c r="E1" s="492"/>
      <c r="F1" s="492"/>
      <c r="G1" s="492"/>
      <c r="H1" s="492"/>
      <c r="I1" s="492"/>
      <c r="J1" s="492"/>
      <c r="K1" s="492"/>
      <c r="L1" s="492"/>
      <c r="M1" s="492"/>
      <c r="N1" s="492"/>
      <c r="O1" s="492"/>
      <c r="P1" s="492"/>
      <c r="Q1" s="492"/>
      <c r="R1" s="492"/>
      <c r="S1" s="492"/>
      <c r="T1" s="492"/>
      <c r="U1" s="492"/>
      <c r="V1" s="492"/>
      <c r="W1" s="492"/>
      <c r="X1" s="492"/>
      <c r="Y1" s="492"/>
      <c r="Z1" s="492"/>
      <c r="AA1" s="492"/>
      <c r="AB1" s="492"/>
    </row>
    <row r="2" spans="4:58" ht="18.600000000000001" thickBot="1">
      <c r="D2" s="418">
        <f>'FY18 Sales Summary'!D2</f>
        <v>43242.166238425925</v>
      </c>
      <c r="E2" s="418"/>
    </row>
    <row r="3" spans="4:58" ht="19.05" customHeight="1" thickBot="1">
      <c r="D3" s="19"/>
      <c r="E3" s="19"/>
      <c r="F3" s="19"/>
      <c r="G3" s="19"/>
      <c r="H3" s="19"/>
      <c r="M3"/>
      <c r="P3" s="19"/>
      <c r="AZ3" s="16" t="s">
        <v>2344</v>
      </c>
      <c r="BC3" s="16" t="s">
        <v>2344</v>
      </c>
      <c r="BF3" s="16" t="s">
        <v>2344</v>
      </c>
    </row>
    <row r="4" spans="4:58" ht="34.049999999999997" customHeight="1" thickBot="1">
      <c r="D4" s="349" t="s">
        <v>2349</v>
      </c>
      <c r="E4"/>
      <c r="F4" s="499" t="s">
        <v>2351</v>
      </c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Y4" s="159" t="s">
        <v>1348</v>
      </c>
      <c r="AZ4" s="160">
        <f>$N$63</f>
        <v>0.80434083601286177</v>
      </c>
      <c r="BB4" s="159" t="s">
        <v>1348</v>
      </c>
      <c r="BC4" s="160">
        <f>$N$126</f>
        <v>0.80611169652265546</v>
      </c>
      <c r="BE4" s="159" t="s">
        <v>1348</v>
      </c>
      <c r="BF4" s="160">
        <f>$N$95</f>
        <v>0.80156765676567654</v>
      </c>
    </row>
    <row r="5" spans="4:58" ht="20.55" customHeight="1">
      <c r="D5" s="495">
        <f>N67</f>
        <v>0.92426704968613682</v>
      </c>
      <c r="E5"/>
      <c r="F5" s="19"/>
      <c r="G5"/>
      <c r="J5" s="19"/>
      <c r="K5" s="19"/>
      <c r="L5" s="19"/>
      <c r="M5"/>
      <c r="X5" s="350"/>
      <c r="Y5" s="350"/>
      <c r="AY5" s="159" t="s">
        <v>1349</v>
      </c>
      <c r="AZ5" s="160">
        <f>$N$59</f>
        <v>0.83729228259761446</v>
      </c>
      <c r="BB5" s="159" t="s">
        <v>1349</v>
      </c>
      <c r="BC5" s="160">
        <f>$N$122</f>
        <v>0.64158305462653287</v>
      </c>
      <c r="BE5" s="159" t="s">
        <v>1349</v>
      </c>
      <c r="BF5" s="160">
        <f>$N$91</f>
        <v>0.88109794135995012</v>
      </c>
    </row>
    <row r="6" spans="4:58" ht="20.55" customHeight="1" thickBot="1">
      <c r="D6" s="496"/>
      <c r="E6"/>
      <c r="F6" s="19"/>
      <c r="G6"/>
      <c r="J6" s="19"/>
      <c r="K6" s="19"/>
      <c r="L6" s="19"/>
      <c r="M6"/>
      <c r="X6" s="350"/>
      <c r="Y6" s="350"/>
      <c r="AY6" s="159" t="s">
        <v>1364</v>
      </c>
      <c r="AZ6" s="160">
        <f>$N$52</f>
        <v>0.89731273529793587</v>
      </c>
      <c r="BB6" s="159" t="s">
        <v>1364</v>
      </c>
      <c r="BC6" s="160">
        <f>$N$115</f>
        <v>0.50735680504466629</v>
      </c>
      <c r="BE6" s="159" t="s">
        <v>1364</v>
      </c>
      <c r="BF6" s="160">
        <f>$N$84</f>
        <v>1.0252586206896552</v>
      </c>
    </row>
    <row r="7" spans="4:58" ht="21" customHeight="1">
      <c r="E7"/>
      <c r="F7" s="19"/>
      <c r="G7"/>
      <c r="J7" s="19"/>
      <c r="K7" s="19"/>
      <c r="L7" s="19"/>
      <c r="M7"/>
      <c r="X7" s="350"/>
      <c r="Y7" s="350"/>
      <c r="AY7" s="159" t="s">
        <v>1366</v>
      </c>
      <c r="AZ7" s="160">
        <f>$N$49</f>
        <v>0.8259803921568627</v>
      </c>
      <c r="BB7" s="159" t="s">
        <v>1366</v>
      </c>
      <c r="BC7" s="160">
        <f>$N$112</f>
        <v>0.55464926590538333</v>
      </c>
      <c r="BE7" s="159" t="s">
        <v>1366</v>
      </c>
      <c r="BF7" s="160">
        <f>$N$81</f>
        <v>1.645320197044335</v>
      </c>
    </row>
    <row r="8" spans="4:58" ht="21">
      <c r="E8"/>
      <c r="F8" s="19"/>
      <c r="G8"/>
      <c r="J8" s="19"/>
      <c r="K8" s="19"/>
      <c r="L8" s="19"/>
      <c r="M8"/>
      <c r="X8" s="350"/>
      <c r="Y8" s="350"/>
      <c r="AY8" s="159" t="s">
        <v>1365</v>
      </c>
      <c r="AZ8" s="160">
        <f>$N$44</f>
        <v>1.0714776703025315</v>
      </c>
      <c r="BB8" s="159" t="s">
        <v>1365</v>
      </c>
      <c r="BC8" s="160">
        <f>$N$107</f>
        <v>0.8071225071225071</v>
      </c>
      <c r="BE8" s="159" t="s">
        <v>1365</v>
      </c>
      <c r="BF8" s="160">
        <f>$N$76</f>
        <v>1.155320321677058</v>
      </c>
    </row>
    <row r="9" spans="4:58" ht="21">
      <c r="E9"/>
      <c r="F9" s="19"/>
      <c r="G9"/>
      <c r="J9" s="19"/>
      <c r="K9" s="19"/>
      <c r="L9" s="19"/>
      <c r="M9"/>
      <c r="X9" s="350"/>
      <c r="Y9" s="350"/>
      <c r="AY9" s="159" t="s">
        <v>1340</v>
      </c>
      <c r="AZ9" s="160">
        <f>$N$67</f>
        <v>0.92426704968613682</v>
      </c>
      <c r="BB9" s="159" t="s">
        <v>2346</v>
      </c>
      <c r="BC9" s="160">
        <f>$N$128</f>
        <v>0.68903025371699089</v>
      </c>
      <c r="BE9" s="159" t="s">
        <v>2347</v>
      </c>
      <c r="BF9" s="160">
        <f>$N$97</f>
        <v>1.0212834369089436</v>
      </c>
    </row>
    <row r="10" spans="4:58" ht="20.55" customHeight="1">
      <c r="E10"/>
      <c r="F10" s="19"/>
      <c r="G10"/>
      <c r="J10" s="19"/>
      <c r="K10" s="19"/>
      <c r="L10" s="19"/>
      <c r="M10"/>
      <c r="X10" s="350"/>
      <c r="Y10" s="350"/>
      <c r="AY10" s="159" t="s">
        <v>1362</v>
      </c>
      <c r="AZ10" s="160">
        <v>1</v>
      </c>
      <c r="BB10" s="159" t="s">
        <v>1362</v>
      </c>
      <c r="BC10" s="160">
        <v>1</v>
      </c>
      <c r="BE10" s="159" t="s">
        <v>1362</v>
      </c>
      <c r="BF10" s="160">
        <v>1</v>
      </c>
    </row>
    <row r="11" spans="4:58" ht="19.05" customHeight="1">
      <c r="E11"/>
      <c r="F11" s="19"/>
      <c r="G11"/>
      <c r="J11" s="19"/>
      <c r="K11" s="19"/>
      <c r="L11" s="19"/>
      <c r="M11"/>
      <c r="X11" s="350"/>
      <c r="Y11" s="350"/>
      <c r="AZ11" s="160"/>
    </row>
    <row r="12" spans="4:58">
      <c r="E12"/>
      <c r="F12" s="19"/>
      <c r="G12"/>
      <c r="J12" s="19"/>
      <c r="K12" s="19"/>
      <c r="L12" s="19"/>
      <c r="M12"/>
      <c r="X12" s="350"/>
      <c r="Y12" s="350"/>
    </row>
    <row r="13" spans="4:58">
      <c r="E13"/>
      <c r="F13" s="19"/>
      <c r="G13"/>
      <c r="J13" s="19"/>
      <c r="K13" s="19"/>
      <c r="L13" s="19"/>
      <c r="M13"/>
      <c r="X13" s="350"/>
      <c r="Y13" s="350"/>
    </row>
    <row r="14" spans="4:58" ht="18.45" customHeight="1">
      <c r="E14"/>
      <c r="F14" s="19"/>
      <c r="G14"/>
      <c r="J14" s="19"/>
      <c r="K14" s="19"/>
      <c r="L14" s="19"/>
      <c r="M14"/>
      <c r="X14" s="350"/>
      <c r="Y14" s="350"/>
    </row>
    <row r="15" spans="4:58" ht="19.05" customHeight="1">
      <c r="E15"/>
      <c r="F15" s="19"/>
      <c r="G15"/>
      <c r="J15" s="19"/>
      <c r="K15" s="19"/>
      <c r="L15" s="19"/>
      <c r="M15"/>
      <c r="X15" s="350"/>
      <c r="Y15" s="350"/>
    </row>
    <row r="16" spans="4:58">
      <c r="E16"/>
      <c r="F16" s="19"/>
      <c r="G16"/>
      <c r="J16" s="19"/>
      <c r="K16" s="19"/>
      <c r="L16" s="19"/>
      <c r="M16"/>
      <c r="X16" s="350"/>
      <c r="Y16" s="350"/>
    </row>
    <row r="17" spans="1:58" ht="28.95" customHeight="1">
      <c r="E17"/>
      <c r="F17" s="19"/>
      <c r="G17"/>
      <c r="J17" s="19"/>
      <c r="K17" s="19"/>
      <c r="L17" s="19"/>
      <c r="M17"/>
      <c r="X17" s="350"/>
      <c r="Y17" s="350"/>
      <c r="AZ17" s="352"/>
      <c r="BC17" s="352"/>
    </row>
    <row r="18" spans="1:58" ht="20.55" customHeight="1">
      <c r="E18"/>
      <c r="F18" s="19"/>
      <c r="G18"/>
      <c r="J18" s="19"/>
      <c r="K18" s="19"/>
      <c r="L18" s="19"/>
      <c r="M18"/>
      <c r="X18" s="350"/>
      <c r="Y18" s="350"/>
      <c r="AY18" s="159"/>
      <c r="AZ18" s="160"/>
      <c r="BB18" s="159"/>
      <c r="BC18" s="160"/>
    </row>
    <row r="19" spans="1:58" ht="34.049999999999997" customHeight="1" thickBot="1">
      <c r="E19"/>
      <c r="F19" s="19"/>
      <c r="G19"/>
      <c r="J19" s="19"/>
      <c r="K19" s="19"/>
      <c r="L19" s="19"/>
      <c r="M19"/>
      <c r="X19" s="350"/>
      <c r="Y19" s="350"/>
      <c r="AZ19" s="16" t="s">
        <v>2345</v>
      </c>
      <c r="BC19" s="16" t="s">
        <v>2345</v>
      </c>
      <c r="BF19" s="16" t="s">
        <v>2345</v>
      </c>
    </row>
    <row r="20" spans="1:58" ht="29.4" thickBot="1">
      <c r="D20" s="351" t="s">
        <v>2350</v>
      </c>
      <c r="E20"/>
      <c r="F20" s="497" t="s">
        <v>2352</v>
      </c>
      <c r="G20" s="498"/>
      <c r="H20" s="498"/>
      <c r="I20" s="498"/>
      <c r="J20" s="498"/>
      <c r="K20" s="498"/>
      <c r="L20" s="498"/>
      <c r="M20" s="498"/>
      <c r="N20" s="498"/>
      <c r="O20" s="498"/>
      <c r="P20" s="498"/>
      <c r="Q20" s="498"/>
      <c r="R20" s="498"/>
      <c r="S20" s="498"/>
      <c r="T20" s="498"/>
      <c r="U20" s="498"/>
      <c r="V20" s="498"/>
      <c r="W20" s="498"/>
      <c r="X20" s="498"/>
      <c r="Y20" s="498"/>
      <c r="Z20" s="498"/>
      <c r="AA20" s="498"/>
      <c r="AB20" s="498"/>
      <c r="AY20" s="159" t="s">
        <v>1348</v>
      </c>
      <c r="AZ20" s="160">
        <f>$O$63</f>
        <v>1</v>
      </c>
      <c r="BB20" s="159" t="s">
        <v>1348</v>
      </c>
      <c r="BC20" s="160">
        <f>$O$126</f>
        <v>1.1217008592063624</v>
      </c>
      <c r="BE20" s="159" t="s">
        <v>1348</v>
      </c>
      <c r="BF20" s="160">
        <f>$O$95</f>
        <v>0.85406595283661435</v>
      </c>
    </row>
    <row r="21" spans="1:58" s="23" customFormat="1" ht="20.55" customHeight="1">
      <c r="A21" s="17"/>
      <c r="B21" s="17"/>
      <c r="C21" s="17"/>
      <c r="D21" s="495">
        <f>O67</f>
        <v>1.0200298241082122</v>
      </c>
      <c r="E21"/>
      <c r="F21" s="19"/>
      <c r="G21"/>
      <c r="H21" s="16"/>
      <c r="I21" s="16"/>
      <c r="J21" s="19"/>
      <c r="K21" s="19"/>
      <c r="L21" s="19"/>
      <c r="M21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350"/>
      <c r="Y21" s="350"/>
      <c r="Z21" s="16"/>
      <c r="AA21" s="16"/>
      <c r="AB21" s="16"/>
      <c r="AC21" s="16"/>
      <c r="AS21" s="16"/>
      <c r="AY21" s="159" t="s">
        <v>1349</v>
      </c>
      <c r="AZ21" s="160">
        <f>$O$59</f>
        <v>1</v>
      </c>
      <c r="BA21" s="16"/>
      <c r="BB21" s="159" t="s">
        <v>1349</v>
      </c>
      <c r="BC21" s="160">
        <f>$O$122</f>
        <v>1.0001738060503829</v>
      </c>
      <c r="BD21" s="16"/>
      <c r="BE21" s="159" t="s">
        <v>1349</v>
      </c>
      <c r="BF21" s="160">
        <f>$O$91</f>
        <v>0.99997167794744601</v>
      </c>
    </row>
    <row r="22" spans="1:58" ht="21" customHeight="1" thickBot="1">
      <c r="D22" s="496"/>
      <c r="E22"/>
      <c r="F22" s="19"/>
      <c r="G22"/>
      <c r="J22" s="19"/>
      <c r="K22" s="19"/>
      <c r="L22" s="19"/>
      <c r="M22"/>
      <c r="X22" s="350"/>
      <c r="Y22" s="350"/>
      <c r="AC22" s="23"/>
      <c r="AY22" s="159" t="s">
        <v>1364</v>
      </c>
      <c r="AZ22" s="160">
        <f>$O$52</f>
        <v>1.045925701747749</v>
      </c>
      <c r="BB22" s="159" t="s">
        <v>1364</v>
      </c>
      <c r="BC22" s="160">
        <f>$O$115</f>
        <v>0.82839984616902307</v>
      </c>
      <c r="BE22" s="159" t="s">
        <v>1364</v>
      </c>
      <c r="BF22" s="160">
        <f>$O$84</f>
        <v>1.0925041287318384</v>
      </c>
    </row>
    <row r="23" spans="1:58" ht="21">
      <c r="D23" s="353"/>
      <c r="E23"/>
      <c r="F23" s="19"/>
      <c r="G23"/>
      <c r="J23" s="19"/>
      <c r="K23" s="19"/>
      <c r="L23" s="19"/>
      <c r="M23"/>
      <c r="X23" s="350"/>
      <c r="Y23" s="350"/>
      <c r="AS23" s="23"/>
      <c r="AY23" s="159" t="s">
        <v>1366</v>
      </c>
      <c r="AZ23" s="160">
        <f>$O$49</f>
        <v>1.0243161094224924</v>
      </c>
      <c r="BB23" s="159" t="s">
        <v>1366</v>
      </c>
      <c r="BC23" s="160">
        <f>$O$112</f>
        <v>0.87403592231085436</v>
      </c>
      <c r="BE23" s="159" t="s">
        <v>1366</v>
      </c>
      <c r="BF23" s="160">
        <f>$O$81</f>
        <v>1.2416358262047389</v>
      </c>
    </row>
    <row r="24" spans="1:58" ht="21">
      <c r="D24" s="23"/>
      <c r="E24"/>
      <c r="F24" s="19"/>
      <c r="G24"/>
      <c r="J24" s="19"/>
      <c r="K24" s="19"/>
      <c r="L24" s="19"/>
      <c r="M24"/>
      <c r="X24" s="350"/>
      <c r="Y24" s="350"/>
      <c r="AA24" s="23"/>
      <c r="AB24" s="23"/>
      <c r="AY24" s="159" t="s">
        <v>1365</v>
      </c>
      <c r="AZ24" s="160">
        <f>$O$44</f>
        <v>1.0208450980392156</v>
      </c>
      <c r="BB24" s="159" t="s">
        <v>1365</v>
      </c>
      <c r="BC24" s="160">
        <f>$O$107</f>
        <v>1</v>
      </c>
      <c r="BE24" s="159" t="s">
        <v>1365</v>
      </c>
      <c r="BF24" s="160">
        <f>$O$76</f>
        <v>1.0255819363118635</v>
      </c>
    </row>
    <row r="25" spans="1:58" ht="21">
      <c r="E25"/>
      <c r="F25" s="19"/>
      <c r="G25"/>
      <c r="J25" s="19"/>
      <c r="K25" s="19"/>
      <c r="L25" s="19"/>
      <c r="M25"/>
      <c r="X25" s="350"/>
      <c r="Y25" s="350"/>
      <c r="Z25" s="23"/>
      <c r="AY25" s="159" t="s">
        <v>1340</v>
      </c>
      <c r="AZ25" s="160">
        <f>$O$67</f>
        <v>1.0200298241082122</v>
      </c>
      <c r="BB25" s="159" t="s">
        <v>2346</v>
      </c>
      <c r="BC25" s="160">
        <f>$O$128</f>
        <v>0.98761636020413612</v>
      </c>
      <c r="BE25" s="159" t="s">
        <v>2347</v>
      </c>
      <c r="BF25" s="160">
        <f>$O$97</f>
        <v>1.0321224427307008</v>
      </c>
    </row>
    <row r="26" spans="1:58" s="23" customFormat="1" ht="21">
      <c r="A26" s="17"/>
      <c r="B26" s="17"/>
      <c r="C26" s="17"/>
      <c r="D26" s="16"/>
      <c r="E26"/>
      <c r="F26" s="19"/>
      <c r="G26"/>
      <c r="H26" s="16"/>
      <c r="I26" s="16"/>
      <c r="J26" s="19"/>
      <c r="K26" s="19"/>
      <c r="L26" s="19"/>
      <c r="M26"/>
      <c r="N26" s="16"/>
      <c r="O26" s="16"/>
      <c r="P26" s="16"/>
      <c r="Q26" s="16"/>
      <c r="R26" s="16"/>
      <c r="S26" s="16"/>
      <c r="T26" s="16"/>
      <c r="U26" s="16"/>
      <c r="V26" s="16"/>
      <c r="X26" s="354"/>
      <c r="Y26" s="354"/>
      <c r="Z26" s="16"/>
      <c r="AA26" s="16"/>
      <c r="AB26" s="16"/>
      <c r="AC26" s="16"/>
      <c r="AX26" s="16"/>
      <c r="AY26" s="159" t="s">
        <v>1362</v>
      </c>
      <c r="AZ26" s="160">
        <v>1</v>
      </c>
      <c r="BA26" s="16"/>
      <c r="BB26" s="159" t="s">
        <v>1362</v>
      </c>
      <c r="BC26" s="160">
        <v>1</v>
      </c>
      <c r="BD26" s="16"/>
      <c r="BE26" s="159" t="s">
        <v>1362</v>
      </c>
      <c r="BF26" s="160">
        <v>1</v>
      </c>
    </row>
    <row r="27" spans="1:58" ht="18.45" customHeight="1">
      <c r="D27" s="353"/>
      <c r="E27"/>
      <c r="F27" s="19"/>
      <c r="G27"/>
      <c r="J27" s="19"/>
      <c r="K27" s="19"/>
      <c r="L27" s="19"/>
      <c r="M27"/>
      <c r="X27" s="350"/>
      <c r="Y27" s="350"/>
      <c r="AC27" s="23"/>
      <c r="AX27" s="23"/>
      <c r="AY27" s="23"/>
      <c r="AZ27" s="23"/>
      <c r="BA27" s="23"/>
      <c r="BB27" s="23"/>
      <c r="BC27" s="23"/>
      <c r="BD27" s="23"/>
    </row>
    <row r="28" spans="1:58" ht="19.05" customHeight="1">
      <c r="D28" s="353"/>
      <c r="E28"/>
      <c r="F28" s="19"/>
      <c r="G28"/>
      <c r="J28" s="19"/>
      <c r="K28" s="19"/>
      <c r="L28" s="19"/>
      <c r="M28"/>
      <c r="X28" s="350"/>
      <c r="Y28" s="350"/>
    </row>
    <row r="29" spans="1:58" ht="19.05" customHeight="1">
      <c r="D29"/>
      <c r="E29"/>
      <c r="F29" s="19"/>
      <c r="G29"/>
      <c r="J29" s="19"/>
      <c r="K29" s="19"/>
      <c r="L29" s="19"/>
      <c r="M29"/>
      <c r="X29" s="350"/>
      <c r="Y29" s="350"/>
      <c r="AA29" s="23"/>
      <c r="AB29" s="23"/>
    </row>
    <row r="30" spans="1:58" ht="19.05" customHeight="1">
      <c r="D30"/>
      <c r="E30"/>
      <c r="F30" s="19"/>
      <c r="G30"/>
      <c r="J30" s="19"/>
      <c r="K30" s="19"/>
      <c r="L30" s="19"/>
      <c r="M30"/>
      <c r="X30" s="350"/>
      <c r="Y30" s="350"/>
      <c r="Z30" s="23"/>
    </row>
    <row r="31" spans="1:58" ht="19.05" customHeight="1">
      <c r="D31"/>
      <c r="E31"/>
      <c r="F31" s="19"/>
      <c r="G31"/>
      <c r="J31" s="19"/>
      <c r="K31" s="19"/>
      <c r="L31" s="19"/>
      <c r="M31"/>
      <c r="X31" s="350"/>
      <c r="Y31" s="350"/>
      <c r="Z31" s="23"/>
    </row>
    <row r="32" spans="1:58" ht="19.05" customHeight="1">
      <c r="D32" s="19"/>
      <c r="E32" s="19"/>
      <c r="F32" s="19"/>
      <c r="G32" s="19"/>
      <c r="H32" s="19"/>
      <c r="M32"/>
      <c r="P32" s="19"/>
    </row>
    <row r="33" spans="1:29" ht="19.05" customHeight="1">
      <c r="D33" s="19"/>
      <c r="E33" s="19"/>
      <c r="F33" s="19"/>
      <c r="G33" s="19"/>
      <c r="H33" s="19"/>
      <c r="M33"/>
      <c r="P33" s="19"/>
    </row>
    <row r="34" spans="1:29" ht="19.05" customHeight="1">
      <c r="D34" s="19"/>
      <c r="E34" s="19"/>
      <c r="F34" s="19"/>
      <c r="G34" s="19"/>
      <c r="H34" s="19"/>
      <c r="M34"/>
      <c r="P34" s="19"/>
    </row>
    <row r="35" spans="1:29" ht="19.05" customHeight="1">
      <c r="D35" s="19"/>
      <c r="E35" s="19"/>
      <c r="F35" s="19"/>
      <c r="G35" s="19"/>
      <c r="H35" s="19"/>
      <c r="M35"/>
      <c r="P35" s="19"/>
    </row>
    <row r="36" spans="1:29" ht="19.05" customHeight="1">
      <c r="D36" s="19"/>
      <c r="E36" s="19"/>
      <c r="F36" s="19"/>
      <c r="G36" s="19"/>
      <c r="H36" s="19"/>
      <c r="M36"/>
      <c r="P36" s="19"/>
    </row>
    <row r="37" spans="1:29" ht="19.05" customHeight="1" thickBot="1">
      <c r="D37" s="19"/>
      <c r="E37" s="19"/>
      <c r="F37" s="19"/>
      <c r="G37" s="19"/>
      <c r="H37" s="19"/>
      <c r="M37"/>
      <c r="P37" s="19"/>
    </row>
    <row r="38" spans="1:29" ht="25.95" customHeight="1" thickBot="1">
      <c r="D38" s="357"/>
      <c r="E38" s="357"/>
      <c r="F38" s="357"/>
      <c r="G38" s="357"/>
      <c r="H38" s="357"/>
      <c r="I38" s="356"/>
      <c r="J38" s="356"/>
      <c r="K38" s="493" t="s">
        <v>2348</v>
      </c>
      <c r="L38" s="494"/>
      <c r="M38" s="358">
        <f>'FY18 Sales Summary'!I13</f>
        <v>0.9</v>
      </c>
      <c r="N38" s="356"/>
      <c r="O38" s="356"/>
      <c r="P38" s="357"/>
      <c r="Q38" s="356"/>
      <c r="R38" s="356"/>
      <c r="S38" s="356"/>
      <c r="T38" s="356"/>
      <c r="U38" s="356"/>
      <c r="V38" s="356"/>
      <c r="W38" s="356"/>
      <c r="X38" s="489" t="s">
        <v>1536</v>
      </c>
      <c r="Y38" s="490"/>
      <c r="Z38" s="491"/>
      <c r="AA38" s="356"/>
      <c r="AB38" s="356"/>
      <c r="AC38" s="356"/>
    </row>
    <row r="39" spans="1:29" s="356" customFormat="1" ht="30" customHeight="1" thickBot="1">
      <c r="D39" s="487" t="s">
        <v>601</v>
      </c>
      <c r="E39" s="235" t="s">
        <v>613</v>
      </c>
      <c r="F39" s="235" t="str">
        <f>'FY18 Sales Summary'!F17</f>
        <v>May</v>
      </c>
      <c r="G39" s="248"/>
      <c r="H39" s="249" t="s">
        <v>606</v>
      </c>
      <c r="I39" s="235" t="s">
        <v>934</v>
      </c>
      <c r="J39" s="248" t="s">
        <v>934</v>
      </c>
      <c r="K39" s="250" t="s">
        <v>948</v>
      </c>
      <c r="L39" s="251" t="s">
        <v>959</v>
      </c>
      <c r="M39" s="347" t="s">
        <v>933</v>
      </c>
      <c r="N39" s="457" t="s">
        <v>2307</v>
      </c>
      <c r="O39" s="458"/>
      <c r="P39" s="459"/>
      <c r="Q39" s="252" t="s">
        <v>935</v>
      </c>
      <c r="R39" s="235" t="s">
        <v>607</v>
      </c>
      <c r="S39" s="248" t="s">
        <v>959</v>
      </c>
      <c r="T39" s="463"/>
      <c r="U39" s="464"/>
      <c r="V39" s="465"/>
      <c r="W39" s="54"/>
      <c r="X39" s="253" t="s">
        <v>613</v>
      </c>
      <c r="Y39" s="254" t="str">
        <f>F39</f>
        <v>May</v>
      </c>
      <c r="Z39" s="255"/>
      <c r="AA39" s="16"/>
      <c r="AB39" s="16"/>
      <c r="AC39" s="16"/>
    </row>
    <row r="40" spans="1:29" ht="21" customHeight="1">
      <c r="A40" s="17" t="s">
        <v>536</v>
      </c>
      <c r="D40" s="488"/>
      <c r="E40" s="256"/>
      <c r="F40" s="256" t="s">
        <v>603</v>
      </c>
      <c r="G40" s="257"/>
      <c r="H40" s="258" t="s">
        <v>607</v>
      </c>
      <c r="I40" s="256" t="s">
        <v>937</v>
      </c>
      <c r="J40" s="257" t="s">
        <v>938</v>
      </c>
      <c r="K40" s="259" t="s">
        <v>957</v>
      </c>
      <c r="L40" s="260" t="s">
        <v>939</v>
      </c>
      <c r="M40" s="261" t="s">
        <v>936</v>
      </c>
      <c r="N40" s="262" t="s">
        <v>609</v>
      </c>
      <c r="O40" s="263" t="s">
        <v>609</v>
      </c>
      <c r="P40" s="264" t="s">
        <v>609</v>
      </c>
      <c r="Q40" s="265" t="s">
        <v>940</v>
      </c>
      <c r="R40" s="256" t="s">
        <v>956</v>
      </c>
      <c r="S40" s="257" t="s">
        <v>941</v>
      </c>
      <c r="T40" s="460"/>
      <c r="U40" s="461"/>
      <c r="V40" s="462"/>
      <c r="W40" s="54"/>
      <c r="X40" s="266"/>
      <c r="Y40" s="267" t="s">
        <v>603</v>
      </c>
      <c r="Z40" s="268" t="s">
        <v>609</v>
      </c>
    </row>
    <row r="41" spans="1:29" ht="21" customHeight="1" thickBot="1">
      <c r="A41" s="17" t="s">
        <v>535</v>
      </c>
      <c r="D41" s="201" t="s">
        <v>588</v>
      </c>
      <c r="E41" s="202" t="s">
        <v>602</v>
      </c>
      <c r="F41" s="202" t="s">
        <v>604</v>
      </c>
      <c r="G41" s="269" t="s">
        <v>605</v>
      </c>
      <c r="H41" s="270" t="s">
        <v>608</v>
      </c>
      <c r="I41" s="202" t="s">
        <v>1376</v>
      </c>
      <c r="J41" s="269" t="s">
        <v>942</v>
      </c>
      <c r="K41" s="271" t="s">
        <v>958</v>
      </c>
      <c r="L41" s="272" t="s">
        <v>943</v>
      </c>
      <c r="M41" s="203" t="s">
        <v>959</v>
      </c>
      <c r="N41" s="201" t="s">
        <v>602</v>
      </c>
      <c r="O41" s="202" t="s">
        <v>604</v>
      </c>
      <c r="P41" s="203" t="s">
        <v>605</v>
      </c>
      <c r="Q41" s="273" t="s">
        <v>944</v>
      </c>
      <c r="R41" s="202" t="s">
        <v>945</v>
      </c>
      <c r="S41" s="269" t="s">
        <v>946</v>
      </c>
      <c r="T41" s="466" t="s">
        <v>947</v>
      </c>
      <c r="U41" s="467"/>
      <c r="V41" s="468"/>
      <c r="W41" s="54"/>
      <c r="X41" s="274" t="s">
        <v>602</v>
      </c>
      <c r="Y41" s="275" t="s">
        <v>604</v>
      </c>
      <c r="Z41" s="276" t="s">
        <v>602</v>
      </c>
    </row>
    <row r="42" spans="1:29" ht="21">
      <c r="D42" s="75" t="s">
        <v>536</v>
      </c>
      <c r="E42" s="144">
        <f>'FY18 Sales Summary'!E20</f>
        <v>13684</v>
      </c>
      <c r="F42" s="144">
        <f>'FY18 Sales Summary'!F20</f>
        <v>13205</v>
      </c>
      <c r="G42" s="76">
        <f>'FY18 Sales Summary'!G20</f>
        <v>17409</v>
      </c>
      <c r="H42" s="79">
        <f>'FY18 Sales Summary'!H20</f>
        <v>13026.571119999999</v>
      </c>
      <c r="I42" s="277">
        <f>IF(ISERROR(VLOOKUP(A40,'PCEC Sls by Cat'!$A$21:$Z$69,26,FALSE)),,(VLOOKUP(A40,'PCEC Sls by Cat'!$A$21:$Z$69,26,FALSE)))</f>
        <v>1338.0084999999999</v>
      </c>
      <c r="J42" s="76">
        <f t="shared" ref="J42:J67" si="0">K42-H42-I42</f>
        <v>-1159.5796199999986</v>
      </c>
      <c r="K42" s="79">
        <f>K74+K105</f>
        <v>13205</v>
      </c>
      <c r="L42" s="278">
        <f t="shared" ref="L42:L67" si="1">K42-F42</f>
        <v>0</v>
      </c>
      <c r="M42" s="279">
        <f t="shared" ref="M42:M67" si="2">IF(ISERROR(H42/K42),,(H42/K42))</f>
        <v>0.98648777887163941</v>
      </c>
      <c r="N42" s="280">
        <f t="shared" ref="N42:P51" si="3">IF(ISERROR($K42/E42),,($K42/E42))</f>
        <v>0.96499561531715872</v>
      </c>
      <c r="O42" s="280">
        <f t="shared" si="3"/>
        <v>1</v>
      </c>
      <c r="P42" s="279">
        <f t="shared" si="3"/>
        <v>0.75851571026480558</v>
      </c>
      <c r="Q42" s="78">
        <f t="shared" ref="Q42:R42" si="4">Q74+Q105</f>
        <v>-297</v>
      </c>
      <c r="R42" s="281">
        <f t="shared" si="4"/>
        <v>13205</v>
      </c>
      <c r="S42" s="78">
        <f>K42-R42</f>
        <v>0</v>
      </c>
      <c r="T42" s="451" t="s">
        <v>2512</v>
      </c>
      <c r="U42" s="452"/>
      <c r="V42" s="453"/>
      <c r="W42" s="54"/>
      <c r="X42" s="144">
        <v>13180</v>
      </c>
      <c r="Y42" s="144">
        <v>11987</v>
      </c>
      <c r="Z42" s="280">
        <f>IF(ISERROR($Y42/X42),,($Y42/X42))</f>
        <v>0.90948406676783</v>
      </c>
    </row>
    <row r="43" spans="1:29" ht="21" customHeight="1">
      <c r="A43" s="17" t="s">
        <v>538</v>
      </c>
      <c r="D43" s="87" t="s">
        <v>589</v>
      </c>
      <c r="E43" s="89">
        <f>'FY18 Sales Summary'!E21</f>
        <v>893</v>
      </c>
      <c r="F43" s="89">
        <f>'FY18 Sales Summary'!F21</f>
        <v>2095</v>
      </c>
      <c r="G43" s="88">
        <f>'FY18 Sales Summary'!G21</f>
        <v>1057</v>
      </c>
      <c r="H43" s="91">
        <f>'FY18 Sales Summary'!H21</f>
        <v>2482.8415299999997</v>
      </c>
      <c r="I43" s="282">
        <f>IF(ISERROR(VLOOKUP(A41,'PCEC Sls by Cat'!$A$21:$Z$69,26,FALSE)),,(VLOOKUP(A41,'PCEC Sls by Cat'!$A$21:$Z$69,26,FALSE)))</f>
        <v>88.129010000000008</v>
      </c>
      <c r="J43" s="88">
        <f t="shared" si="0"/>
        <v>-157.0405399999994</v>
      </c>
      <c r="K43" s="91">
        <f t="shared" ref="K43:K65" si="5">K75+K106</f>
        <v>2413.9300000000003</v>
      </c>
      <c r="L43" s="278">
        <f t="shared" si="1"/>
        <v>318.93000000000029</v>
      </c>
      <c r="M43" s="279">
        <f t="shared" si="2"/>
        <v>1.0285474433807109</v>
      </c>
      <c r="N43" s="93">
        <f t="shared" si="3"/>
        <v>2.7031690929451293</v>
      </c>
      <c r="O43" s="93">
        <f t="shared" si="3"/>
        <v>1.1522338902147973</v>
      </c>
      <c r="P43" s="283">
        <f t="shared" si="3"/>
        <v>2.2837559129612113</v>
      </c>
      <c r="Q43" s="284">
        <f t="shared" ref="Q43:R43" si="6">Q75+Q106</f>
        <v>90</v>
      </c>
      <c r="R43" s="91">
        <f t="shared" si="6"/>
        <v>2095</v>
      </c>
      <c r="S43" s="90">
        <f t="shared" ref="S43:S67" si="7">K43-R43</f>
        <v>318.93000000000029</v>
      </c>
      <c r="T43" s="451" t="s">
        <v>2512</v>
      </c>
      <c r="U43" s="452"/>
      <c r="V43" s="453"/>
      <c r="W43" s="54"/>
      <c r="X43" s="89">
        <v>893</v>
      </c>
      <c r="Y43" s="89">
        <v>1324</v>
      </c>
      <c r="Z43" s="93">
        <f t="shared" ref="Z43:Z67" si="8">IF(ISERROR($Y43/X43),,($Y43/X43))</f>
        <v>1.4826427771556552</v>
      </c>
    </row>
    <row r="44" spans="1:29" ht="21" customHeight="1">
      <c r="A44" s="17" t="s">
        <v>541</v>
      </c>
      <c r="D44" s="332" t="s">
        <v>590</v>
      </c>
      <c r="E44" s="96">
        <f>'FY18 Sales Summary'!E22</f>
        <v>14577</v>
      </c>
      <c r="F44" s="96">
        <f>'FY18 Sales Summary'!F22</f>
        <v>15300</v>
      </c>
      <c r="G44" s="95">
        <f>'FY18 Sales Summary'!G22</f>
        <v>18466</v>
      </c>
      <c r="H44" s="98">
        <f>'FY18 Sales Summary'!H22</f>
        <v>15509.412649999998</v>
      </c>
      <c r="I44" s="285">
        <f>SUM(I42:I43)</f>
        <v>1426.13751</v>
      </c>
      <c r="J44" s="95">
        <f t="shared" si="0"/>
        <v>-1316.6201599999981</v>
      </c>
      <c r="K44" s="98">
        <f t="shared" si="5"/>
        <v>15618.93</v>
      </c>
      <c r="L44" s="286">
        <f t="shared" si="1"/>
        <v>318.93000000000029</v>
      </c>
      <c r="M44" s="287">
        <f t="shared" si="2"/>
        <v>0.99298816564258874</v>
      </c>
      <c r="N44" s="100">
        <f t="shared" si="3"/>
        <v>1.0714776703025315</v>
      </c>
      <c r="O44" s="100">
        <f t="shared" si="3"/>
        <v>1.0208450980392156</v>
      </c>
      <c r="P44" s="288">
        <f t="shared" si="3"/>
        <v>0.84582096826600239</v>
      </c>
      <c r="Q44" s="289">
        <f t="shared" ref="Q44:R44" si="9">Q76+Q107</f>
        <v>-207</v>
      </c>
      <c r="R44" s="98">
        <f t="shared" si="9"/>
        <v>15300</v>
      </c>
      <c r="S44" s="97">
        <f t="shared" si="7"/>
        <v>318.93000000000029</v>
      </c>
      <c r="T44" s="454"/>
      <c r="U44" s="455"/>
      <c r="V44" s="456"/>
      <c r="W44" s="54"/>
      <c r="X44" s="96">
        <f>X42+X43</f>
        <v>14073</v>
      </c>
      <c r="Y44" s="96">
        <f>Y42+Y43</f>
        <v>13311</v>
      </c>
      <c r="Z44" s="100">
        <f t="shared" si="8"/>
        <v>0.94585376252398212</v>
      </c>
    </row>
    <row r="45" spans="1:29" ht="21" customHeight="1">
      <c r="A45" s="17" t="s">
        <v>540</v>
      </c>
      <c r="D45" s="87" t="s">
        <v>591</v>
      </c>
      <c r="E45" s="89">
        <f>'FY18 Sales Summary'!E23</f>
        <v>773</v>
      </c>
      <c r="F45" s="89">
        <f>'FY18 Sales Summary'!F23</f>
        <v>458</v>
      </c>
      <c r="G45" s="88">
        <f>'FY18 Sales Summary'!G23</f>
        <v>728</v>
      </c>
      <c r="H45" s="91">
        <f>'FY18 Sales Summary'!H23</f>
        <v>580.11365999999998</v>
      </c>
      <c r="I45" s="282">
        <f>IF(ISERROR(VLOOKUP(A43,'PCEC Sls by Cat'!$A$21:$Z$69,26,FALSE)),,(VLOOKUP(A43,'PCEC Sls by Cat'!$A$21:$Z$69,26,FALSE)))</f>
        <v>27.261669999999999</v>
      </c>
      <c r="J45" s="88">
        <f t="shared" si="0"/>
        <v>-149.37532999999999</v>
      </c>
      <c r="K45" s="91">
        <f t="shared" si="5"/>
        <v>458</v>
      </c>
      <c r="L45" s="278">
        <f t="shared" si="1"/>
        <v>0</v>
      </c>
      <c r="M45" s="279">
        <f t="shared" si="2"/>
        <v>1.2666237117903929</v>
      </c>
      <c r="N45" s="93">
        <f t="shared" si="3"/>
        <v>0.59249676584734801</v>
      </c>
      <c r="O45" s="93">
        <f t="shared" si="3"/>
        <v>1</v>
      </c>
      <c r="P45" s="283">
        <f t="shared" si="3"/>
        <v>0.62912087912087911</v>
      </c>
      <c r="Q45" s="78">
        <f t="shared" ref="Q45:R45" si="10">Q77+Q108</f>
        <v>-8</v>
      </c>
      <c r="R45" s="91">
        <f t="shared" si="10"/>
        <v>458</v>
      </c>
      <c r="S45" s="90">
        <f t="shared" si="7"/>
        <v>0</v>
      </c>
      <c r="T45" s="451" t="s">
        <v>2512</v>
      </c>
      <c r="U45" s="452"/>
      <c r="V45" s="453"/>
      <c r="W45" s="54"/>
      <c r="X45" s="89">
        <v>884</v>
      </c>
      <c r="Y45" s="89">
        <v>802</v>
      </c>
      <c r="Z45" s="93">
        <f t="shared" si="8"/>
        <v>0.90723981900452488</v>
      </c>
    </row>
    <row r="46" spans="1:29" ht="21" customHeight="1">
      <c r="A46" s="17" t="s">
        <v>537</v>
      </c>
      <c r="D46" s="87" t="s">
        <v>592</v>
      </c>
      <c r="E46" s="89">
        <f>'FY18 Sales Summary'!E24</f>
        <v>43</v>
      </c>
      <c r="F46" s="89">
        <f>'FY18 Sales Summary'!F24</f>
        <v>84</v>
      </c>
      <c r="G46" s="88">
        <f>'FY18 Sales Summary'!G24</f>
        <v>30</v>
      </c>
      <c r="H46" s="91">
        <f>'FY18 Sales Summary'!H24</f>
        <v>95.815770000000001</v>
      </c>
      <c r="I46" s="282">
        <f>IF(ISERROR(VLOOKUP(A44,'PCEC Sls by Cat'!$A$21:$Z$69,26,FALSE)),,(VLOOKUP(A44,'PCEC Sls by Cat'!$A$21:$Z$69,26,FALSE)))</f>
        <v>6.9</v>
      </c>
      <c r="J46" s="88">
        <f t="shared" si="0"/>
        <v>-4.7157700000000009</v>
      </c>
      <c r="K46" s="91">
        <f t="shared" si="5"/>
        <v>98</v>
      </c>
      <c r="L46" s="278">
        <f t="shared" si="1"/>
        <v>14</v>
      </c>
      <c r="M46" s="279">
        <f t="shared" si="2"/>
        <v>0.97771193877551021</v>
      </c>
      <c r="N46" s="93">
        <f t="shared" si="3"/>
        <v>2.2790697674418605</v>
      </c>
      <c r="O46" s="93">
        <f t="shared" si="3"/>
        <v>1.1666666666666667</v>
      </c>
      <c r="P46" s="283">
        <f t="shared" si="3"/>
        <v>3.2666666666666666</v>
      </c>
      <c r="Q46" s="78">
        <f t="shared" ref="Q46:R46" si="11">Q78+Q109</f>
        <v>-14</v>
      </c>
      <c r="R46" s="91">
        <f t="shared" si="11"/>
        <v>84</v>
      </c>
      <c r="S46" s="90">
        <f t="shared" si="7"/>
        <v>14</v>
      </c>
      <c r="T46" s="451" t="s">
        <v>2512</v>
      </c>
      <c r="U46" s="452"/>
      <c r="V46" s="453"/>
      <c r="W46" s="54"/>
      <c r="X46" s="89">
        <v>57</v>
      </c>
      <c r="Y46" s="89">
        <v>196</v>
      </c>
      <c r="Z46" s="93">
        <f t="shared" si="8"/>
        <v>3.4385964912280702</v>
      </c>
    </row>
    <row r="47" spans="1:29" ht="21">
      <c r="D47" s="87" t="s">
        <v>540</v>
      </c>
      <c r="E47" s="89">
        <f>'FY18 Sales Summary'!E25</f>
        <v>0</v>
      </c>
      <c r="F47" s="89">
        <f>'FY18 Sales Summary'!F25</f>
        <v>18</v>
      </c>
      <c r="G47" s="88">
        <f>'FY18 Sales Summary'!G25</f>
        <v>3</v>
      </c>
      <c r="H47" s="91">
        <f>'FY18 Sales Summary'!H25</f>
        <v>2.0398900000000002</v>
      </c>
      <c r="I47" s="282">
        <f>IF(ISERROR(VLOOKUP(A45,'PCEC Sls by Cat'!$A$21:$Z$69,26,FALSE)),,(VLOOKUP(A45,'PCEC Sls by Cat'!$A$21:$Z$69,26,FALSE)))</f>
        <v>0</v>
      </c>
      <c r="J47" s="88">
        <f t="shared" si="0"/>
        <v>2.9601099999999998</v>
      </c>
      <c r="K47" s="91">
        <f t="shared" si="5"/>
        <v>5</v>
      </c>
      <c r="L47" s="278">
        <f t="shared" si="1"/>
        <v>-13</v>
      </c>
      <c r="M47" s="279">
        <f t="shared" si="2"/>
        <v>0.40797800000000006</v>
      </c>
      <c r="N47" s="93"/>
      <c r="O47" s="93">
        <f t="shared" si="3"/>
        <v>0.27777777777777779</v>
      </c>
      <c r="P47" s="283">
        <f t="shared" si="3"/>
        <v>1.6666666666666667</v>
      </c>
      <c r="Q47" s="78">
        <f t="shared" ref="Q47:R47" si="12">Q79+Q110</f>
        <v>0</v>
      </c>
      <c r="R47" s="91">
        <f t="shared" si="12"/>
        <v>3</v>
      </c>
      <c r="S47" s="90">
        <f t="shared" si="7"/>
        <v>2</v>
      </c>
      <c r="T47" s="451" t="s">
        <v>2512</v>
      </c>
      <c r="U47" s="452"/>
      <c r="V47" s="453"/>
      <c r="W47" s="54"/>
      <c r="X47" s="89"/>
      <c r="Y47" s="89">
        <v>26</v>
      </c>
      <c r="Z47" s="93">
        <f t="shared" si="8"/>
        <v>0</v>
      </c>
    </row>
    <row r="48" spans="1:29" ht="21" customHeight="1">
      <c r="A48" s="17" t="s">
        <v>532</v>
      </c>
      <c r="D48" s="87" t="s">
        <v>593</v>
      </c>
      <c r="E48" s="89">
        <f>'FY18 Sales Summary'!E26</f>
        <v>0</v>
      </c>
      <c r="F48" s="89">
        <f>'FY18 Sales Summary'!F26</f>
        <v>98</v>
      </c>
      <c r="G48" s="88">
        <f>'FY18 Sales Summary'!G26</f>
        <v>36</v>
      </c>
      <c r="H48" s="91">
        <f>'FY18 Sales Summary'!H26</f>
        <v>206.89071999999999</v>
      </c>
      <c r="I48" s="282">
        <f>IF(ISERROR(VLOOKUP(A46,'PCEC Sls by Cat'!$A$21:$Z$69,26,FALSE)),,(VLOOKUP(A46,'PCEC Sls by Cat'!$A$21:$Z$69,26,FALSE)))</f>
        <v>15.00882</v>
      </c>
      <c r="J48" s="88">
        <f t="shared" si="0"/>
        <v>-108.89953999999999</v>
      </c>
      <c r="K48" s="91">
        <f t="shared" si="5"/>
        <v>113</v>
      </c>
      <c r="L48" s="278">
        <f t="shared" si="1"/>
        <v>15</v>
      </c>
      <c r="M48" s="279">
        <f t="shared" si="2"/>
        <v>1.8308913274336283</v>
      </c>
      <c r="N48" s="93"/>
      <c r="O48" s="93">
        <f t="shared" si="3"/>
        <v>1.153061224489796</v>
      </c>
      <c r="P48" s="283">
        <f t="shared" si="3"/>
        <v>3.1388888888888888</v>
      </c>
      <c r="Q48" s="78">
        <f t="shared" ref="Q48:R48" si="13">Q80+Q111</f>
        <v>-29</v>
      </c>
      <c r="R48" s="91">
        <f t="shared" si="13"/>
        <v>98</v>
      </c>
      <c r="S48" s="90">
        <f t="shared" si="7"/>
        <v>15</v>
      </c>
      <c r="T48" s="451" t="s">
        <v>2512</v>
      </c>
      <c r="U48" s="452"/>
      <c r="V48" s="453"/>
      <c r="W48" s="54"/>
      <c r="X48" s="89"/>
      <c r="Y48" s="89">
        <v>112</v>
      </c>
      <c r="Z48" s="93">
        <f t="shared" si="8"/>
        <v>0</v>
      </c>
    </row>
    <row r="49" spans="1:28" ht="21" customHeight="1">
      <c r="A49" s="17" t="s">
        <v>615</v>
      </c>
      <c r="D49" s="332" t="s">
        <v>594</v>
      </c>
      <c r="E49" s="96">
        <f>'FY18 Sales Summary'!E27</f>
        <v>816</v>
      </c>
      <c r="F49" s="96">
        <f>'FY18 Sales Summary'!F27</f>
        <v>658</v>
      </c>
      <c r="G49" s="95">
        <f>'FY18 Sales Summary'!G27</f>
        <v>797</v>
      </c>
      <c r="H49" s="98">
        <f>'FY18 Sales Summary'!H27</f>
        <v>884.86004000000003</v>
      </c>
      <c r="I49" s="285">
        <f>SUM(I45:I48)</f>
        <v>49.170490000000001</v>
      </c>
      <c r="J49" s="95">
        <f t="shared" si="0"/>
        <v>-260.03053</v>
      </c>
      <c r="K49" s="98">
        <f t="shared" si="5"/>
        <v>674</v>
      </c>
      <c r="L49" s="286">
        <f t="shared" si="1"/>
        <v>16</v>
      </c>
      <c r="M49" s="287">
        <f t="shared" si="2"/>
        <v>1.3128487240356084</v>
      </c>
      <c r="N49" s="100">
        <f t="shared" ref="N49:P64" si="14">IF(ISERROR($K49/E49),,($K49/E49))</f>
        <v>0.8259803921568627</v>
      </c>
      <c r="O49" s="100">
        <f t="shared" si="3"/>
        <v>1.0243161094224924</v>
      </c>
      <c r="P49" s="288">
        <f t="shared" si="3"/>
        <v>0.84567126725219577</v>
      </c>
      <c r="Q49" s="289">
        <f t="shared" ref="Q49:R49" si="15">Q81+Q112</f>
        <v>-51</v>
      </c>
      <c r="R49" s="98">
        <f t="shared" si="15"/>
        <v>643</v>
      </c>
      <c r="S49" s="97">
        <f t="shared" si="7"/>
        <v>31</v>
      </c>
      <c r="T49" s="454"/>
      <c r="U49" s="455"/>
      <c r="V49" s="456"/>
      <c r="W49" s="54"/>
      <c r="X49" s="96">
        <f>SUM(X45:X48)</f>
        <v>941</v>
      </c>
      <c r="Y49" s="96">
        <f>SUM(Y45:Y48)</f>
        <v>1136</v>
      </c>
      <c r="Z49" s="100">
        <f t="shared" si="8"/>
        <v>1.2072263549415516</v>
      </c>
    </row>
    <row r="50" spans="1:28" ht="21">
      <c r="D50" s="87" t="s">
        <v>598</v>
      </c>
      <c r="E50" s="89">
        <f>'FY18 Sales Summary'!E28</f>
        <v>12495</v>
      </c>
      <c r="F50" s="89">
        <f>'FY18 Sales Summary'!F28</f>
        <v>12605</v>
      </c>
      <c r="G50" s="88">
        <f>'FY18 Sales Summary'!G28</f>
        <v>11939</v>
      </c>
      <c r="H50" s="91">
        <f>'FY18 Sales Summary'!H28</f>
        <v>13811.12543</v>
      </c>
      <c r="I50" s="282">
        <f>IF(ISERROR(VLOOKUP(A48,'PCEC Sls by Cat'!$A$21:$Z$69,26,FALSE)),,(VLOOKUP(A48,'PCEC Sls by Cat'!$A$21:$Z$69,26,FALSE)))</f>
        <v>1889.97882</v>
      </c>
      <c r="J50" s="88">
        <f t="shared" si="0"/>
        <v>-2608.1042500000003</v>
      </c>
      <c r="K50" s="91">
        <f t="shared" si="5"/>
        <v>13093</v>
      </c>
      <c r="L50" s="278">
        <f t="shared" si="1"/>
        <v>488</v>
      </c>
      <c r="M50" s="279">
        <f t="shared" si="2"/>
        <v>1.0548480432292064</v>
      </c>
      <c r="N50" s="93">
        <f t="shared" si="14"/>
        <v>1.0478591436574629</v>
      </c>
      <c r="O50" s="93">
        <f t="shared" si="3"/>
        <v>1.0387147957159857</v>
      </c>
      <c r="P50" s="283">
        <f t="shared" si="3"/>
        <v>1.096658011558757</v>
      </c>
      <c r="Q50" s="78">
        <f t="shared" ref="Q50:R50" si="16">Q82+Q113</f>
        <v>200</v>
      </c>
      <c r="R50" s="91">
        <f t="shared" si="16"/>
        <v>12605</v>
      </c>
      <c r="S50" s="90">
        <f t="shared" si="7"/>
        <v>488</v>
      </c>
      <c r="T50" s="451" t="s">
        <v>2512</v>
      </c>
      <c r="U50" s="452"/>
      <c r="V50" s="453"/>
      <c r="W50" s="54"/>
      <c r="X50" s="89">
        <v>11417</v>
      </c>
      <c r="Y50" s="89">
        <v>14654</v>
      </c>
      <c r="Z50" s="93">
        <f t="shared" si="8"/>
        <v>1.2835245686257335</v>
      </c>
    </row>
    <row r="51" spans="1:28" ht="21.45" customHeight="1">
      <c r="A51" s="17" t="s">
        <v>539</v>
      </c>
      <c r="D51" s="87" t="s">
        <v>1137</v>
      </c>
      <c r="E51" s="89">
        <f>'FY18 Sales Summary'!E29</f>
        <v>2911</v>
      </c>
      <c r="F51" s="89">
        <f>'FY18 Sales Summary'!F29</f>
        <v>612</v>
      </c>
      <c r="G51" s="88">
        <f>'FY18 Sales Summary'!G29</f>
        <v>26</v>
      </c>
      <c r="H51" s="79">
        <f>'FY18 Sales Summary'!H29</f>
        <v>867.66188999999997</v>
      </c>
      <c r="I51" s="282">
        <f>IF(ISERROR(VLOOKUP(A49,'PCEC Sls by Cat'!$A$21:$Z$69,26,FALSE)),,(VLOOKUP(A49,'PCEC Sls by Cat'!$A$21:$Z$69,26,FALSE)))</f>
        <v>0</v>
      </c>
      <c r="J51" s="88">
        <f t="shared" si="0"/>
        <v>-136.66188999999997</v>
      </c>
      <c r="K51" s="91">
        <f t="shared" si="5"/>
        <v>731</v>
      </c>
      <c r="L51" s="278">
        <f t="shared" si="1"/>
        <v>119</v>
      </c>
      <c r="M51" s="279">
        <f t="shared" si="2"/>
        <v>1.1869519699042408</v>
      </c>
      <c r="N51" s="93">
        <f t="shared" si="14"/>
        <v>0.25111645482652012</v>
      </c>
      <c r="O51" s="93">
        <f>IF(ISERROR($K51/F51),,($K51/F51))</f>
        <v>1.1944444444444444</v>
      </c>
      <c r="P51" s="283">
        <f t="shared" si="3"/>
        <v>28.115384615384617</v>
      </c>
      <c r="Q51" s="78">
        <f t="shared" ref="Q51:R51" si="17">Q83+Q114</f>
        <v>284</v>
      </c>
      <c r="R51" s="91">
        <f t="shared" si="17"/>
        <v>612</v>
      </c>
      <c r="S51" s="90">
        <f t="shared" si="7"/>
        <v>119</v>
      </c>
      <c r="T51" s="451" t="s">
        <v>2512</v>
      </c>
      <c r="U51" s="452"/>
      <c r="V51" s="453"/>
      <c r="W51" s="54"/>
      <c r="X51" s="89">
        <v>4</v>
      </c>
      <c r="Y51" s="89">
        <v>2814</v>
      </c>
      <c r="Z51" s="93">
        <f t="shared" si="8"/>
        <v>703.5</v>
      </c>
    </row>
    <row r="52" spans="1:28" s="23" customFormat="1" ht="21">
      <c r="A52" s="22"/>
      <c r="B52" s="22"/>
      <c r="C52" s="22"/>
      <c r="D52" s="333" t="s">
        <v>599</v>
      </c>
      <c r="E52" s="107">
        <f>'FY18 Sales Summary'!E30</f>
        <v>15406</v>
      </c>
      <c r="F52" s="107">
        <f>'FY18 Sales Summary'!F30</f>
        <v>13217</v>
      </c>
      <c r="G52" s="106">
        <f>'FY18 Sales Summary'!G30</f>
        <v>11965</v>
      </c>
      <c r="H52" s="109">
        <f>'FY18 Sales Summary'!H30</f>
        <v>14678.787319999999</v>
      </c>
      <c r="I52" s="290">
        <f>SUM(I50:I51)</f>
        <v>1889.97882</v>
      </c>
      <c r="J52" s="106">
        <f t="shared" si="0"/>
        <v>-2744.7661399999997</v>
      </c>
      <c r="K52" s="109">
        <f t="shared" si="5"/>
        <v>13824</v>
      </c>
      <c r="L52" s="286">
        <f t="shared" si="1"/>
        <v>607</v>
      </c>
      <c r="M52" s="287">
        <f t="shared" si="2"/>
        <v>1.0618335734953703</v>
      </c>
      <c r="N52" s="111">
        <f t="shared" si="14"/>
        <v>0.89731273529793587</v>
      </c>
      <c r="O52" s="111">
        <f t="shared" si="14"/>
        <v>1.045925701747749</v>
      </c>
      <c r="P52" s="291">
        <f t="shared" si="14"/>
        <v>1.1553698286669452</v>
      </c>
      <c r="Q52" s="292">
        <f t="shared" ref="Q52:R52" si="18">Q84+Q115</f>
        <v>484</v>
      </c>
      <c r="R52" s="109">
        <f t="shared" si="18"/>
        <v>13217</v>
      </c>
      <c r="S52" s="108">
        <f t="shared" si="7"/>
        <v>607</v>
      </c>
      <c r="T52" s="454"/>
      <c r="U52" s="455"/>
      <c r="V52" s="456"/>
      <c r="W52" s="54"/>
      <c r="X52" s="107">
        <f>X50+X51</f>
        <v>11421</v>
      </c>
      <c r="Y52" s="107">
        <f>Y50+Y51</f>
        <v>17468</v>
      </c>
      <c r="Z52" s="111">
        <f t="shared" si="8"/>
        <v>1.5294632694159882</v>
      </c>
      <c r="AA52" s="16"/>
      <c r="AB52" s="16"/>
    </row>
    <row r="53" spans="1:28" ht="21" customHeight="1" thickBot="1">
      <c r="A53" s="17" t="s">
        <v>534</v>
      </c>
      <c r="D53" s="87" t="s">
        <v>1189</v>
      </c>
      <c r="E53" s="89">
        <f>'FY18 Sales Summary'!E31</f>
        <v>0</v>
      </c>
      <c r="F53" s="89">
        <f>'FY18 Sales Summary'!F31</f>
        <v>0</v>
      </c>
      <c r="G53" s="88">
        <f>'FY18 Sales Summary'!G31</f>
        <v>0</v>
      </c>
      <c r="H53" s="79">
        <f>'FY18 Sales Summary'!H31</f>
        <v>0</v>
      </c>
      <c r="I53" s="282">
        <f>IF(ISERROR(VLOOKUP(A51,'PCEC Sls by Cat'!$A$21:$Z$69,26,FALSE)),,(VLOOKUP(A51,'PCEC Sls by Cat'!$A$21:$Z$69,26,FALSE)))</f>
        <v>0</v>
      </c>
      <c r="J53" s="88">
        <f t="shared" si="0"/>
        <v>0</v>
      </c>
      <c r="K53" s="91">
        <f t="shared" si="5"/>
        <v>0</v>
      </c>
      <c r="L53" s="278">
        <f t="shared" si="1"/>
        <v>0</v>
      </c>
      <c r="M53" s="279">
        <f t="shared" si="2"/>
        <v>0</v>
      </c>
      <c r="N53" s="93"/>
      <c r="O53" s="93">
        <f t="shared" si="14"/>
        <v>0</v>
      </c>
      <c r="P53" s="283">
        <f t="shared" si="14"/>
        <v>0</v>
      </c>
      <c r="Q53" s="78">
        <f t="shared" ref="Q53:R53" si="19">Q85+Q116</f>
        <v>0</v>
      </c>
      <c r="R53" s="91">
        <f t="shared" si="19"/>
        <v>0</v>
      </c>
      <c r="S53" s="90">
        <f t="shared" si="7"/>
        <v>0</v>
      </c>
      <c r="T53" s="451" t="s">
        <v>2512</v>
      </c>
      <c r="U53" s="452"/>
      <c r="V53" s="453"/>
      <c r="W53" s="54"/>
      <c r="X53" s="89"/>
      <c r="Y53" s="89">
        <v>16</v>
      </c>
      <c r="Z53" s="93">
        <f t="shared" si="8"/>
        <v>0</v>
      </c>
    </row>
    <row r="54" spans="1:28" ht="21" customHeight="1" thickBot="1">
      <c r="A54" s="17" t="s">
        <v>1150</v>
      </c>
      <c r="D54" s="124" t="s">
        <v>2302</v>
      </c>
      <c r="E54" s="293">
        <f>'FY18 Sales Summary'!E32</f>
        <v>30799</v>
      </c>
      <c r="F54" s="293">
        <f>'FY18 Sales Summary'!F32</f>
        <v>29175</v>
      </c>
      <c r="G54" s="294">
        <f>'FY18 Sales Summary'!G32</f>
        <v>31228</v>
      </c>
      <c r="H54" s="295">
        <f>'FY18 Sales Summary'!H32</f>
        <v>31073.060009999997</v>
      </c>
      <c r="I54" s="296">
        <f>I44+I49+I52+I53</f>
        <v>3365.2868200000003</v>
      </c>
      <c r="J54" s="294">
        <f t="shared" si="0"/>
        <v>-4321.4168299999974</v>
      </c>
      <c r="K54" s="295">
        <f t="shared" si="5"/>
        <v>30116.93</v>
      </c>
      <c r="L54" s="295">
        <f t="shared" si="1"/>
        <v>941.93000000000029</v>
      </c>
      <c r="M54" s="297">
        <f t="shared" si="2"/>
        <v>1.0317472600958995</v>
      </c>
      <c r="N54" s="298">
        <f t="shared" si="14"/>
        <v>0.97785415110880225</v>
      </c>
      <c r="O54" s="298">
        <f t="shared" si="14"/>
        <v>1.0322855184233077</v>
      </c>
      <c r="P54" s="299">
        <f t="shared" si="14"/>
        <v>0.96442071218137571</v>
      </c>
      <c r="Q54" s="300">
        <f t="shared" ref="Q54:R54" si="20">Q86+Q117</f>
        <v>226</v>
      </c>
      <c r="R54" s="295">
        <f t="shared" si="20"/>
        <v>29160</v>
      </c>
      <c r="S54" s="301">
        <f t="shared" si="7"/>
        <v>956.93000000000029</v>
      </c>
      <c r="T54" s="481"/>
      <c r="U54" s="482"/>
      <c r="V54" s="483"/>
      <c r="W54" s="302"/>
      <c r="X54" s="293">
        <f>X44+X49+X52+X53</f>
        <v>26435</v>
      </c>
      <c r="Y54" s="293">
        <f>Y44+Y49+Y52+Y53</f>
        <v>31931</v>
      </c>
      <c r="Z54" s="298">
        <f t="shared" si="8"/>
        <v>1.2079061849820314</v>
      </c>
      <c r="AA54" s="23"/>
      <c r="AB54" s="23"/>
    </row>
    <row r="55" spans="1:28" ht="21" customHeight="1">
      <c r="A55" s="17" t="s">
        <v>545</v>
      </c>
      <c r="D55" s="75" t="s">
        <v>595</v>
      </c>
      <c r="E55" s="144">
        <f>'FY18 Sales Summary'!E33</f>
        <v>8236</v>
      </c>
      <c r="F55" s="144">
        <f>'FY18 Sales Summary'!F33</f>
        <v>6297</v>
      </c>
      <c r="G55" s="76">
        <f>'FY18 Sales Summary'!G33</f>
        <v>7382</v>
      </c>
      <c r="H55" s="79">
        <f>'FY18 Sales Summary'!H33</f>
        <v>7089.0769500000006</v>
      </c>
      <c r="I55" s="277">
        <f>IF(ISERROR(VLOOKUP(A53,'PCEC Sls by Cat'!$A$21:$Z$69,26,FALSE)),,(VLOOKUP(A53,'PCEC Sls by Cat'!$A$21:$Z$69,26,FALSE)))</f>
        <v>751.10701000000006</v>
      </c>
      <c r="J55" s="76">
        <f t="shared" si="0"/>
        <v>-1543.1839600000008</v>
      </c>
      <c r="K55" s="91">
        <f t="shared" si="5"/>
        <v>6297</v>
      </c>
      <c r="L55" s="278">
        <f t="shared" si="1"/>
        <v>0</v>
      </c>
      <c r="M55" s="279">
        <f t="shared" si="2"/>
        <v>1.1257863982848977</v>
      </c>
      <c r="N55" s="81">
        <f>IF(ISERROR($K55/E55),,($K55/E55))</f>
        <v>0.76457017969888297</v>
      </c>
      <c r="O55" s="81">
        <f t="shared" si="14"/>
        <v>1</v>
      </c>
      <c r="P55" s="303">
        <f t="shared" si="14"/>
        <v>0.85302086155513412</v>
      </c>
      <c r="Q55" s="78">
        <f t="shared" ref="Q55:R55" si="21">Q87+Q118</f>
        <v>400</v>
      </c>
      <c r="R55" s="91">
        <f t="shared" si="21"/>
        <v>6297</v>
      </c>
      <c r="S55" s="78">
        <f t="shared" si="7"/>
        <v>0</v>
      </c>
      <c r="T55" s="451" t="s">
        <v>2512</v>
      </c>
      <c r="U55" s="452"/>
      <c r="V55" s="453"/>
      <c r="W55" s="54"/>
      <c r="X55" s="144">
        <v>6048</v>
      </c>
      <c r="Y55" s="89">
        <v>10200</v>
      </c>
      <c r="Z55" s="81">
        <f t="shared" si="8"/>
        <v>1.6865079365079365</v>
      </c>
    </row>
    <row r="56" spans="1:28" ht="21" customHeight="1">
      <c r="A56" s="17" t="s">
        <v>546</v>
      </c>
      <c r="D56" s="87" t="s">
        <v>1136</v>
      </c>
      <c r="E56" s="89">
        <f>'FY18 Sales Summary'!E34</f>
        <v>197</v>
      </c>
      <c r="F56" s="89">
        <f>'FY18 Sales Summary'!F34</f>
        <v>100</v>
      </c>
      <c r="G56" s="88">
        <f>'FY18 Sales Summary'!G34</f>
        <v>98</v>
      </c>
      <c r="H56" s="91">
        <f>'FY18 Sales Summary'!H34</f>
        <v>79.037149999999997</v>
      </c>
      <c r="I56" s="282">
        <f>IF(ISERROR(VLOOKUP(A54,'PCEC Sls by Cat'!$A$21:$Z$69,26,FALSE)),,(VLOOKUP(A54,'PCEC Sls by Cat'!$A$21:$Z$69,26,FALSE)))</f>
        <v>19.894880000000001</v>
      </c>
      <c r="J56" s="88">
        <f t="shared" si="0"/>
        <v>1.0679700000000025</v>
      </c>
      <c r="K56" s="91">
        <f t="shared" si="5"/>
        <v>100</v>
      </c>
      <c r="L56" s="304">
        <f t="shared" si="1"/>
        <v>0</v>
      </c>
      <c r="M56" s="279">
        <f t="shared" si="2"/>
        <v>0.7903715</v>
      </c>
      <c r="N56" s="93">
        <f t="shared" si="14"/>
        <v>0.50761421319796951</v>
      </c>
      <c r="O56" s="93">
        <f t="shared" si="14"/>
        <v>1</v>
      </c>
      <c r="P56" s="283">
        <f t="shared" si="14"/>
        <v>1.0204081632653061</v>
      </c>
      <c r="Q56" s="78">
        <f t="shared" ref="Q56:R56" si="22">Q88+Q119</f>
        <v>-3</v>
      </c>
      <c r="R56" s="91">
        <f t="shared" si="22"/>
        <v>100</v>
      </c>
      <c r="S56" s="90">
        <f t="shared" si="7"/>
        <v>0</v>
      </c>
      <c r="T56" s="451" t="s">
        <v>2512</v>
      </c>
      <c r="U56" s="452"/>
      <c r="V56" s="453"/>
      <c r="W56" s="54"/>
      <c r="X56" s="89">
        <v>208</v>
      </c>
      <c r="Y56" s="89">
        <v>104</v>
      </c>
      <c r="Z56" s="93">
        <f t="shared" si="8"/>
        <v>0.5</v>
      </c>
    </row>
    <row r="57" spans="1:28" ht="21">
      <c r="D57" s="87" t="s">
        <v>545</v>
      </c>
      <c r="E57" s="89">
        <f>'FY18 Sales Summary'!E35</f>
        <v>158</v>
      </c>
      <c r="F57" s="89">
        <f>'FY18 Sales Summary'!F35</f>
        <v>170</v>
      </c>
      <c r="G57" s="88">
        <f>'FY18 Sales Summary'!G35</f>
        <v>113</v>
      </c>
      <c r="H57" s="91">
        <f>'FY18 Sales Summary'!H35</f>
        <v>140.31767000000002</v>
      </c>
      <c r="I57" s="282">
        <f>IF(ISERROR(VLOOKUP(A55,'PCEC Sls by Cat'!$A$21:$Z$69,26,FALSE)),,(VLOOKUP(A55,'PCEC Sls by Cat'!$A$21:$Z$69,26,FALSE)))</f>
        <v>5.8695399999999998</v>
      </c>
      <c r="J57" s="88">
        <f t="shared" si="0"/>
        <v>23.812789999999978</v>
      </c>
      <c r="K57" s="91">
        <f t="shared" si="5"/>
        <v>170</v>
      </c>
      <c r="L57" s="304">
        <f t="shared" si="1"/>
        <v>0</v>
      </c>
      <c r="M57" s="279">
        <f t="shared" si="2"/>
        <v>0.82539805882352957</v>
      </c>
      <c r="N57" s="93">
        <f t="shared" si="14"/>
        <v>1.0759493670886076</v>
      </c>
      <c r="O57" s="93">
        <f t="shared" si="14"/>
        <v>1</v>
      </c>
      <c r="P57" s="283">
        <f t="shared" si="14"/>
        <v>1.5044247787610618</v>
      </c>
      <c r="Q57" s="78">
        <f t="shared" ref="Q57:R57" si="23">Q89+Q120</f>
        <v>-25</v>
      </c>
      <c r="R57" s="91">
        <f t="shared" si="23"/>
        <v>170</v>
      </c>
      <c r="S57" s="90">
        <f t="shared" si="7"/>
        <v>0</v>
      </c>
      <c r="T57" s="451" t="s">
        <v>2512</v>
      </c>
      <c r="U57" s="452"/>
      <c r="V57" s="453"/>
      <c r="W57" s="54"/>
      <c r="X57" s="89">
        <v>158</v>
      </c>
      <c r="Y57" s="89">
        <v>89</v>
      </c>
      <c r="Z57" s="93">
        <f t="shared" si="8"/>
        <v>0.56329113924050633</v>
      </c>
    </row>
    <row r="58" spans="1:28" ht="21" customHeight="1">
      <c r="A58" s="17" t="s">
        <v>544</v>
      </c>
      <c r="D58" s="87" t="s">
        <v>597</v>
      </c>
      <c r="E58" s="89">
        <f>'FY18 Sales Summary'!E36</f>
        <v>1218</v>
      </c>
      <c r="F58" s="89">
        <f>'FY18 Sales Summary'!F36</f>
        <v>1646</v>
      </c>
      <c r="G58" s="88">
        <f>'FY18 Sales Summary'!G36</f>
        <v>1257</v>
      </c>
      <c r="H58" s="91">
        <f>'FY18 Sales Summary'!H36</f>
        <v>1394.6116999999999</v>
      </c>
      <c r="I58" s="282">
        <f>IF(ISERROR(VLOOKUP(A56,'PCEC Sls by Cat'!$A$21:$Z$69,26,FALSE)),,(VLOOKUP(A56,'PCEC Sls by Cat'!$A$21:$Z$69,26,FALSE)))</f>
        <v>331.51267999999999</v>
      </c>
      <c r="J58" s="88">
        <f t="shared" si="0"/>
        <v>-80.124379999999917</v>
      </c>
      <c r="K58" s="91">
        <f t="shared" si="5"/>
        <v>1646</v>
      </c>
      <c r="L58" s="304">
        <f t="shared" si="1"/>
        <v>0</v>
      </c>
      <c r="M58" s="279">
        <f t="shared" si="2"/>
        <v>0.84727320777642767</v>
      </c>
      <c r="N58" s="93">
        <f>IF(ISERROR($K58/E58),,($K58/E58))</f>
        <v>1.3513957307060755</v>
      </c>
      <c r="O58" s="93">
        <f t="shared" si="14"/>
        <v>1</v>
      </c>
      <c r="P58" s="283">
        <f t="shared" si="14"/>
        <v>1.3094669848846461</v>
      </c>
      <c r="Q58" s="78">
        <f t="shared" ref="Q58:R58" si="24">Q90+Q121</f>
        <v>-60</v>
      </c>
      <c r="R58" s="91">
        <f t="shared" si="24"/>
        <v>1646</v>
      </c>
      <c r="S58" s="90">
        <f t="shared" si="7"/>
        <v>0</v>
      </c>
      <c r="T58" s="451" t="s">
        <v>2512</v>
      </c>
      <c r="U58" s="452"/>
      <c r="V58" s="453"/>
      <c r="W58" s="54"/>
      <c r="X58" s="89">
        <v>1440</v>
      </c>
      <c r="Y58" s="89">
        <v>1637</v>
      </c>
      <c r="Z58" s="93">
        <f t="shared" si="8"/>
        <v>1.1368055555555556</v>
      </c>
    </row>
    <row r="59" spans="1:28" ht="21" customHeight="1">
      <c r="A59" s="17" t="s">
        <v>542</v>
      </c>
      <c r="D59" s="332" t="s">
        <v>1343</v>
      </c>
      <c r="E59" s="96">
        <f>'FY18 Sales Summary'!E37</f>
        <v>9809</v>
      </c>
      <c r="F59" s="96">
        <f>'FY18 Sales Summary'!F37</f>
        <v>8213</v>
      </c>
      <c r="G59" s="95">
        <f>'FY18 Sales Summary'!G37</f>
        <v>8850</v>
      </c>
      <c r="H59" s="98">
        <f>'FY18 Sales Summary'!H37</f>
        <v>8703.0434700000005</v>
      </c>
      <c r="I59" s="285">
        <f>SUM(I55:I58)</f>
        <v>1108.38411</v>
      </c>
      <c r="J59" s="95">
        <f t="shared" si="0"/>
        <v>-1598.4275800000005</v>
      </c>
      <c r="K59" s="98">
        <f t="shared" si="5"/>
        <v>8213</v>
      </c>
      <c r="L59" s="286">
        <f t="shared" si="1"/>
        <v>0</v>
      </c>
      <c r="M59" s="287">
        <f t="shared" si="2"/>
        <v>1.0596668050651408</v>
      </c>
      <c r="N59" s="100">
        <f>IF(ISERROR($K59/E59),,($K59/E59))</f>
        <v>0.83729228259761446</v>
      </c>
      <c r="O59" s="100">
        <f t="shared" si="14"/>
        <v>1</v>
      </c>
      <c r="P59" s="288">
        <f t="shared" si="14"/>
        <v>0.92802259887005645</v>
      </c>
      <c r="Q59" s="95">
        <f t="shared" ref="Q59:R59" si="25">Q91+Q122</f>
        <v>312</v>
      </c>
      <c r="R59" s="98">
        <f t="shared" si="25"/>
        <v>8213</v>
      </c>
      <c r="S59" s="97">
        <f t="shared" si="7"/>
        <v>0</v>
      </c>
      <c r="T59" s="454"/>
      <c r="U59" s="455"/>
      <c r="V59" s="456"/>
      <c r="W59" s="54"/>
      <c r="X59" s="96">
        <f>SUM(X55:X58)</f>
        <v>7854</v>
      </c>
      <c r="Y59" s="96">
        <f>SUM(Y55:Y58)</f>
        <v>12030</v>
      </c>
      <c r="Z59" s="100">
        <f t="shared" si="8"/>
        <v>1.5317035905271199</v>
      </c>
    </row>
    <row r="60" spans="1:28" ht="21" customHeight="1">
      <c r="A60" s="17" t="s">
        <v>543</v>
      </c>
      <c r="D60" s="87" t="s">
        <v>1374</v>
      </c>
      <c r="E60" s="305">
        <f>'FY18 Sales Summary'!E38</f>
        <v>5194</v>
      </c>
      <c r="F60" s="305">
        <f>'FY18 Sales Summary'!F38</f>
        <v>4365</v>
      </c>
      <c r="G60" s="306">
        <f>'FY18 Sales Summary'!G38</f>
        <v>4449</v>
      </c>
      <c r="H60" s="307">
        <f>'FY18 Sales Summary'!H38</f>
        <v>4493.9754699999994</v>
      </c>
      <c r="I60" s="308">
        <f>IF(ISERROR(VLOOKUP(A58,'PCEC Sls by Cat'!$A$21:$Z$69,26,FALSE)),,(VLOOKUP(A58,'PCEC Sls by Cat'!$A$21:$Z$69,26,FALSE)))</f>
        <v>72.501999999999995</v>
      </c>
      <c r="J60" s="306">
        <f t="shared" si="0"/>
        <v>-201.47746999999941</v>
      </c>
      <c r="K60" s="307">
        <f t="shared" si="5"/>
        <v>4365</v>
      </c>
      <c r="L60" s="309">
        <f t="shared" si="1"/>
        <v>0</v>
      </c>
      <c r="M60" s="310">
        <f t="shared" si="2"/>
        <v>1.0295476449026344</v>
      </c>
      <c r="N60" s="311">
        <f>IF(ISERROR($K60/E60),,($K60/E60))</f>
        <v>0.84039276087793613</v>
      </c>
      <c r="O60" s="311">
        <f t="shared" si="14"/>
        <v>1</v>
      </c>
      <c r="P60" s="312">
        <f t="shared" si="14"/>
        <v>0.98111935266351991</v>
      </c>
      <c r="Q60" s="306">
        <f t="shared" ref="Q60:R60" si="26">Q92+Q123</f>
        <v>0</v>
      </c>
      <c r="R60" s="307">
        <f t="shared" si="26"/>
        <v>4365</v>
      </c>
      <c r="S60" s="313">
        <f t="shared" si="7"/>
        <v>0</v>
      </c>
      <c r="T60" s="451" t="s">
        <v>2512</v>
      </c>
      <c r="U60" s="452"/>
      <c r="V60" s="453"/>
      <c r="W60" s="54"/>
      <c r="X60" s="305">
        <v>3276</v>
      </c>
      <c r="Y60" s="305">
        <v>3498</v>
      </c>
      <c r="Z60" s="311">
        <f t="shared" si="8"/>
        <v>1.0677655677655677</v>
      </c>
    </row>
    <row r="61" spans="1:28" ht="21">
      <c r="D61" s="87" t="s">
        <v>596</v>
      </c>
      <c r="E61" s="89">
        <f>'FY18 Sales Summary'!E39</f>
        <v>530</v>
      </c>
      <c r="F61" s="89">
        <f>'FY18 Sales Summary'!F39</f>
        <v>420</v>
      </c>
      <c r="G61" s="88">
        <f>'FY18 Sales Summary'!G39</f>
        <v>409</v>
      </c>
      <c r="H61" s="91">
        <f>'FY18 Sales Summary'!H39</f>
        <v>338.67908</v>
      </c>
      <c r="I61" s="282">
        <f>IF(ISERROR(VLOOKUP(A59,'PCEC Sls by Cat'!$A$21:$Z$69,26,FALSE)),,(VLOOKUP(A59,'PCEC Sls by Cat'!$A$21:$Z$69,26,FALSE)))</f>
        <v>10.497</v>
      </c>
      <c r="J61" s="88">
        <f t="shared" si="0"/>
        <v>70.823920000000001</v>
      </c>
      <c r="K61" s="91">
        <f t="shared" si="5"/>
        <v>420</v>
      </c>
      <c r="L61" s="304">
        <f t="shared" si="1"/>
        <v>0</v>
      </c>
      <c r="M61" s="279">
        <f t="shared" si="2"/>
        <v>0.80637876190476188</v>
      </c>
      <c r="N61" s="93">
        <f>IF(ISERROR($K61/E61),,($K61/E61))</f>
        <v>0.79245283018867929</v>
      </c>
      <c r="O61" s="93">
        <f t="shared" si="14"/>
        <v>1</v>
      </c>
      <c r="P61" s="283">
        <f t="shared" si="14"/>
        <v>1.0268948655256724</v>
      </c>
      <c r="Q61" s="88">
        <f t="shared" ref="Q61:R61" si="27">Q93+Q124</f>
        <v>0</v>
      </c>
      <c r="R61" s="91">
        <f t="shared" si="27"/>
        <v>420</v>
      </c>
      <c r="S61" s="90">
        <f t="shared" si="7"/>
        <v>0</v>
      </c>
      <c r="T61" s="451" t="s">
        <v>2512</v>
      </c>
      <c r="U61" s="452"/>
      <c r="V61" s="453"/>
      <c r="W61" s="54"/>
      <c r="X61" s="89">
        <v>474</v>
      </c>
      <c r="Y61" s="89">
        <v>482</v>
      </c>
      <c r="Z61" s="93">
        <f t="shared" si="8"/>
        <v>1.0168776371308017</v>
      </c>
    </row>
    <row r="62" spans="1:28" s="23" customFormat="1" ht="21">
      <c r="A62" s="22"/>
      <c r="B62" s="22"/>
      <c r="C62" s="22"/>
      <c r="D62" s="87" t="s">
        <v>543</v>
      </c>
      <c r="E62" s="89">
        <f>'FY18 Sales Summary'!E40</f>
        <v>496</v>
      </c>
      <c r="F62" s="89">
        <f>'FY18 Sales Summary'!F40</f>
        <v>218</v>
      </c>
      <c r="G62" s="88">
        <f>'FY18 Sales Summary'!G40</f>
        <v>295</v>
      </c>
      <c r="H62" s="91">
        <f>'FY18 Sales Summary'!H40</f>
        <v>177.17132000000001</v>
      </c>
      <c r="I62" s="282">
        <f>IF(ISERROR(VLOOKUP(A60,'PCEC Sls by Cat'!$A$21:$Z$69,26,FALSE)),,(VLOOKUP(A60,'PCEC Sls by Cat'!$A$21:$Z$69,26,FALSE)))</f>
        <v>10.10998</v>
      </c>
      <c r="J62" s="88">
        <f t="shared" si="0"/>
        <v>30.718699999999991</v>
      </c>
      <c r="K62" s="91">
        <f t="shared" si="5"/>
        <v>218</v>
      </c>
      <c r="L62" s="304">
        <f t="shared" si="1"/>
        <v>0</v>
      </c>
      <c r="M62" s="279">
        <f t="shared" si="2"/>
        <v>0.81271247706422023</v>
      </c>
      <c r="N62" s="93">
        <f t="shared" si="14"/>
        <v>0.43951612903225806</v>
      </c>
      <c r="O62" s="93">
        <f t="shared" si="14"/>
        <v>1</v>
      </c>
      <c r="P62" s="283">
        <f t="shared" si="14"/>
        <v>0.73898305084745763</v>
      </c>
      <c r="Q62" s="88">
        <f t="shared" ref="Q62:R62" si="28">Q94+Q125</f>
        <v>0</v>
      </c>
      <c r="R62" s="91">
        <f t="shared" si="28"/>
        <v>218</v>
      </c>
      <c r="S62" s="90">
        <f t="shared" si="7"/>
        <v>0</v>
      </c>
      <c r="T62" s="451" t="s">
        <v>2512</v>
      </c>
      <c r="U62" s="452"/>
      <c r="V62" s="453"/>
      <c r="W62" s="54"/>
      <c r="X62" s="89">
        <v>496</v>
      </c>
      <c r="Y62" s="89">
        <v>44</v>
      </c>
      <c r="Z62" s="93">
        <f t="shared" si="8"/>
        <v>8.8709677419354843E-2</v>
      </c>
      <c r="AA62" s="16"/>
      <c r="AB62" s="16"/>
    </row>
    <row r="63" spans="1:28" ht="21.6" thickBot="1">
      <c r="A63" s="22"/>
      <c r="B63" s="22"/>
      <c r="C63" s="22"/>
      <c r="D63" s="332" t="s">
        <v>1342</v>
      </c>
      <c r="E63" s="96">
        <f>'FY18 Sales Summary'!E41</f>
        <v>6220</v>
      </c>
      <c r="F63" s="96">
        <f>'FY18 Sales Summary'!F41</f>
        <v>5003</v>
      </c>
      <c r="G63" s="95">
        <f>'FY18 Sales Summary'!G41</f>
        <v>5153</v>
      </c>
      <c r="H63" s="98">
        <f>'FY18 Sales Summary'!H41</f>
        <v>5009.8258699999997</v>
      </c>
      <c r="I63" s="285">
        <f>SUM(I60:I62)</f>
        <v>93.108980000000003</v>
      </c>
      <c r="J63" s="95">
        <f t="shared" si="0"/>
        <v>-99.93484999999967</v>
      </c>
      <c r="K63" s="98">
        <f t="shared" si="5"/>
        <v>5003</v>
      </c>
      <c r="L63" s="286">
        <f t="shared" si="1"/>
        <v>0</v>
      </c>
      <c r="M63" s="287">
        <f t="shared" si="2"/>
        <v>1.0013643553867679</v>
      </c>
      <c r="N63" s="100">
        <f t="shared" si="14"/>
        <v>0.80434083601286177</v>
      </c>
      <c r="O63" s="100">
        <f t="shared" si="14"/>
        <v>1</v>
      </c>
      <c r="P63" s="288">
        <f t="shared" si="14"/>
        <v>0.97089074325635549</v>
      </c>
      <c r="Q63" s="95">
        <f t="shared" ref="Q63:R63" si="29">Q95+Q126</f>
        <v>0</v>
      </c>
      <c r="R63" s="98">
        <f t="shared" si="29"/>
        <v>5003</v>
      </c>
      <c r="S63" s="97">
        <f t="shared" si="7"/>
        <v>0</v>
      </c>
      <c r="T63" s="454"/>
      <c r="U63" s="455"/>
      <c r="V63" s="456"/>
      <c r="W63" s="54"/>
      <c r="X63" s="96">
        <f>SUM(X60:X62)</f>
        <v>4246</v>
      </c>
      <c r="Y63" s="96">
        <f>SUM(Y60:Y62)</f>
        <v>4024</v>
      </c>
      <c r="Z63" s="100">
        <f t="shared" si="8"/>
        <v>0.94771549693829482</v>
      </c>
    </row>
    <row r="64" spans="1:28" ht="21.6" thickBot="1">
      <c r="D64" s="124" t="s">
        <v>612</v>
      </c>
      <c r="E64" s="293">
        <f>'FY18 Sales Summary'!E42</f>
        <v>16029</v>
      </c>
      <c r="F64" s="293">
        <f>'FY18 Sales Summary'!F42</f>
        <v>13216</v>
      </c>
      <c r="G64" s="294">
        <f>'FY18 Sales Summary'!G42</f>
        <v>14003</v>
      </c>
      <c r="H64" s="295">
        <f>'FY18 Sales Summary'!H42</f>
        <v>13712.869340000001</v>
      </c>
      <c r="I64" s="296">
        <f>I59+I63</f>
        <v>1201.4930899999999</v>
      </c>
      <c r="J64" s="294">
        <f t="shared" si="0"/>
        <v>-1698.362430000001</v>
      </c>
      <c r="K64" s="295">
        <f t="shared" si="5"/>
        <v>13216</v>
      </c>
      <c r="L64" s="314">
        <f t="shared" si="1"/>
        <v>0</v>
      </c>
      <c r="M64" s="315">
        <f t="shared" si="2"/>
        <v>1.0375960457021793</v>
      </c>
      <c r="N64" s="298">
        <f t="shared" ref="N64:N66" si="30">IF(ISERROR($K64/E64),,($K64/E64))</f>
        <v>0.82450558362967119</v>
      </c>
      <c r="O64" s="298">
        <f t="shared" si="14"/>
        <v>1</v>
      </c>
      <c r="P64" s="299">
        <f t="shared" si="14"/>
        <v>0.94379775762336637</v>
      </c>
      <c r="Q64" s="300">
        <f t="shared" ref="Q64:R64" si="31">Q96+Q127</f>
        <v>312</v>
      </c>
      <c r="R64" s="295">
        <f t="shared" si="31"/>
        <v>13216</v>
      </c>
      <c r="S64" s="301">
        <f t="shared" si="7"/>
        <v>0</v>
      </c>
      <c r="T64" s="475"/>
      <c r="U64" s="476"/>
      <c r="V64" s="477"/>
      <c r="W64" s="302"/>
      <c r="X64" s="316">
        <f>X59+X63</f>
        <v>12100</v>
      </c>
      <c r="Y64" s="316">
        <f>Y59+Y63</f>
        <v>16054</v>
      </c>
      <c r="Z64" s="317">
        <f t="shared" si="8"/>
        <v>1.3267768595041323</v>
      </c>
      <c r="AA64" s="23"/>
      <c r="AB64" s="23"/>
    </row>
    <row r="65" spans="1:29" ht="21.6" thickBot="1">
      <c r="A65" s="22"/>
      <c r="B65" s="22"/>
      <c r="C65" s="22"/>
      <c r="D65" s="128" t="s">
        <v>1345</v>
      </c>
      <c r="E65" s="318">
        <f>'FY18 Sales Summary'!E43</f>
        <v>46828</v>
      </c>
      <c r="F65" s="318">
        <f>'FY18 Sales Summary'!F43</f>
        <v>42391</v>
      </c>
      <c r="G65" s="319">
        <f>'FY18 Sales Summary'!G43</f>
        <v>45231</v>
      </c>
      <c r="H65" s="204">
        <f>'FY18 Sales Summary'!H43</f>
        <v>44785.929349999999</v>
      </c>
      <c r="I65" s="320">
        <f>I64+I54</f>
        <v>4566.7799100000002</v>
      </c>
      <c r="J65" s="319">
        <f t="shared" si="0"/>
        <v>-6019.7792599999984</v>
      </c>
      <c r="K65" s="204">
        <f t="shared" si="5"/>
        <v>43332.93</v>
      </c>
      <c r="L65" s="321">
        <f t="shared" si="1"/>
        <v>941.93000000000029</v>
      </c>
      <c r="M65" s="322">
        <f t="shared" si="2"/>
        <v>1.0335310663276174</v>
      </c>
      <c r="N65" s="323">
        <f t="shared" si="30"/>
        <v>0.92536367130776465</v>
      </c>
      <c r="O65" s="323">
        <f t="shared" ref="O65:O67" si="32">IF(ISERROR($K65/F65),,($K65/F65))</f>
        <v>1.0222200467080276</v>
      </c>
      <c r="P65" s="207">
        <f t="shared" ref="P65:P67" si="33">IF(ISERROR($K65/G65),,($K65/G65))</f>
        <v>0.958036081448564</v>
      </c>
      <c r="Q65" s="324">
        <f t="shared" ref="Q65:R65" si="34">Q97+Q128</f>
        <v>538</v>
      </c>
      <c r="R65" s="204">
        <f t="shared" si="34"/>
        <v>42376</v>
      </c>
      <c r="S65" s="325">
        <f t="shared" si="7"/>
        <v>956.93000000000029</v>
      </c>
      <c r="T65" s="469"/>
      <c r="U65" s="470"/>
      <c r="V65" s="471"/>
      <c r="W65" s="302"/>
      <c r="X65" s="326">
        <f>X64+X54</f>
        <v>38535</v>
      </c>
      <c r="Y65" s="326">
        <f>Y64+Y54</f>
        <v>47985</v>
      </c>
      <c r="Z65" s="327">
        <f t="shared" si="8"/>
        <v>1.2452316076294279</v>
      </c>
      <c r="AA65" s="23"/>
      <c r="AB65" s="23"/>
    </row>
    <row r="66" spans="1:29" ht="21.6" thickBot="1">
      <c r="D66" s="132" t="s">
        <v>600</v>
      </c>
      <c r="E66" s="134">
        <f>'FY18 Sales Summary'!E44</f>
        <v>167</v>
      </c>
      <c r="F66" s="134">
        <f>'FY18 Sales Summary'!F44</f>
        <v>192</v>
      </c>
      <c r="G66" s="133">
        <f>'FY18 Sales Summary'!G44</f>
        <v>207</v>
      </c>
      <c r="H66" s="136">
        <f>'FY18 Sales Summary'!H44</f>
        <v>96</v>
      </c>
      <c r="I66" s="328"/>
      <c r="J66" s="133">
        <f t="shared" si="0"/>
        <v>7</v>
      </c>
      <c r="K66" s="136">
        <v>103</v>
      </c>
      <c r="L66" s="329">
        <f t="shared" si="1"/>
        <v>-89</v>
      </c>
      <c r="M66" s="330">
        <f t="shared" si="2"/>
        <v>0.93203883495145634</v>
      </c>
      <c r="N66" s="138">
        <f t="shared" si="30"/>
        <v>0.61676646706586824</v>
      </c>
      <c r="O66" s="138">
        <f t="shared" si="32"/>
        <v>0.53645833333333337</v>
      </c>
      <c r="P66" s="331">
        <f t="shared" si="33"/>
        <v>0.49758454106280192</v>
      </c>
      <c r="Q66" s="135">
        <f t="shared" ref="Q66" si="35">Q98+Q129</f>
        <v>0</v>
      </c>
      <c r="R66" s="136">
        <v>167</v>
      </c>
      <c r="S66" s="135">
        <f t="shared" si="7"/>
        <v>-64</v>
      </c>
      <c r="T66" s="472"/>
      <c r="U66" s="473"/>
      <c r="V66" s="474"/>
      <c r="W66" s="54"/>
      <c r="X66" s="134">
        <v>169</v>
      </c>
      <c r="Y66" s="134">
        <v>181</v>
      </c>
      <c r="Z66" s="138">
        <f t="shared" si="8"/>
        <v>1.0710059171597632</v>
      </c>
    </row>
    <row r="67" spans="1:29" ht="21.6" thickBot="1">
      <c r="D67" s="128" t="s">
        <v>601</v>
      </c>
      <c r="E67" s="318">
        <f>'FY18 Sales Summary'!E45</f>
        <v>46995</v>
      </c>
      <c r="F67" s="318">
        <f>'FY18 Sales Summary'!F45</f>
        <v>42583</v>
      </c>
      <c r="G67" s="319">
        <f>'FY18 Sales Summary'!G45</f>
        <v>45438</v>
      </c>
      <c r="H67" s="204">
        <f>'FY18 Sales Summary'!H45</f>
        <v>44881.929349999999</v>
      </c>
      <c r="I67" s="320">
        <f>I65+I66</f>
        <v>4566.7799100000002</v>
      </c>
      <c r="J67" s="319">
        <f t="shared" si="0"/>
        <v>-6012.7792599999984</v>
      </c>
      <c r="K67" s="204">
        <f>K65+K66</f>
        <v>43435.93</v>
      </c>
      <c r="L67" s="321">
        <f t="shared" si="1"/>
        <v>852.93000000000029</v>
      </c>
      <c r="M67" s="322">
        <f t="shared" si="2"/>
        <v>1.0332903969133387</v>
      </c>
      <c r="N67" s="323">
        <f t="shared" ref="N67" si="36">IF(ISERROR($K67/E67),,($K67/E67))</f>
        <v>0.92426704968613682</v>
      </c>
      <c r="O67" s="323">
        <f t="shared" si="32"/>
        <v>1.0200298241082122</v>
      </c>
      <c r="P67" s="207">
        <f t="shared" si="33"/>
        <v>0.95593842158545717</v>
      </c>
      <c r="Q67" s="324">
        <f t="shared" ref="Q67" si="37">Q99+Q130</f>
        <v>0</v>
      </c>
      <c r="R67" s="204">
        <f>R65+R66</f>
        <v>42543</v>
      </c>
      <c r="S67" s="325">
        <f t="shared" si="7"/>
        <v>892.93000000000029</v>
      </c>
      <c r="T67" s="469"/>
      <c r="U67" s="470"/>
      <c r="V67" s="471"/>
      <c r="W67" s="302"/>
      <c r="X67" s="326">
        <f>X65+X66</f>
        <v>38704</v>
      </c>
      <c r="Y67" s="326">
        <f>Y65+Y66</f>
        <v>48166</v>
      </c>
      <c r="Z67" s="327">
        <f t="shared" si="8"/>
        <v>1.2444708557255064</v>
      </c>
      <c r="AA67" s="23"/>
      <c r="AB67" s="23"/>
    </row>
    <row r="68" spans="1:29">
      <c r="T68" s="21"/>
      <c r="U68" s="21"/>
      <c r="V68" s="21"/>
    </row>
    <row r="69" spans="1:29" ht="24" customHeight="1" thickBot="1">
      <c r="T69" s="21"/>
      <c r="U69" s="21"/>
      <c r="V69" s="21"/>
    </row>
    <row r="70" spans="1:29" ht="24" customHeight="1" thickBot="1">
      <c r="D70" s="357"/>
      <c r="E70" s="357"/>
      <c r="F70" s="357"/>
      <c r="G70" s="357"/>
      <c r="H70" s="357"/>
      <c r="I70" s="356"/>
      <c r="J70" s="356"/>
      <c r="K70" s="493" t="s">
        <v>2348</v>
      </c>
      <c r="L70" s="494"/>
      <c r="M70" s="358">
        <f>M38</f>
        <v>0.9</v>
      </c>
      <c r="N70" s="356"/>
      <c r="O70" s="356"/>
      <c r="P70" s="357"/>
      <c r="Q70" s="356"/>
      <c r="R70" s="356"/>
      <c r="S70" s="356"/>
      <c r="T70" s="356"/>
      <c r="U70" s="356"/>
      <c r="V70" s="356"/>
      <c r="W70" s="356"/>
      <c r="X70" s="489" t="s">
        <v>1536</v>
      </c>
      <c r="Y70" s="490"/>
      <c r="Z70" s="491"/>
      <c r="AA70" s="356"/>
      <c r="AB70" s="356"/>
      <c r="AC70" s="356"/>
    </row>
    <row r="71" spans="1:29" s="356" customFormat="1" ht="30" customHeight="1" thickBot="1">
      <c r="D71" s="487" t="s">
        <v>1377</v>
      </c>
      <c r="E71" s="235" t="s">
        <v>613</v>
      </c>
      <c r="F71" s="235" t="str">
        <f>F39</f>
        <v>May</v>
      </c>
      <c r="G71" s="248"/>
      <c r="H71" s="249" t="s">
        <v>606</v>
      </c>
      <c r="I71" s="235" t="s">
        <v>934</v>
      </c>
      <c r="J71" s="248" t="s">
        <v>934</v>
      </c>
      <c r="K71" s="250" t="s">
        <v>948</v>
      </c>
      <c r="L71" s="251" t="s">
        <v>959</v>
      </c>
      <c r="M71" s="347" t="s">
        <v>933</v>
      </c>
      <c r="N71" s="457" t="s">
        <v>2307</v>
      </c>
      <c r="O71" s="458"/>
      <c r="P71" s="459"/>
      <c r="Q71" s="252" t="s">
        <v>935</v>
      </c>
      <c r="R71" s="235" t="s">
        <v>607</v>
      </c>
      <c r="S71" s="248" t="s">
        <v>959</v>
      </c>
      <c r="T71" s="463"/>
      <c r="U71" s="464"/>
      <c r="V71" s="465"/>
      <c r="W71" s="54"/>
      <c r="X71" s="253" t="s">
        <v>613</v>
      </c>
      <c r="Y71" s="254" t="str">
        <f>F71</f>
        <v>May</v>
      </c>
      <c r="Z71" s="255"/>
      <c r="AA71" s="16"/>
      <c r="AB71" s="16"/>
      <c r="AC71" s="16"/>
    </row>
    <row r="72" spans="1:29" ht="21">
      <c r="A72" s="17" t="s">
        <v>536</v>
      </c>
      <c r="D72" s="488"/>
      <c r="E72" s="256"/>
      <c r="F72" s="256" t="s">
        <v>603</v>
      </c>
      <c r="G72" s="257"/>
      <c r="H72" s="258" t="s">
        <v>607</v>
      </c>
      <c r="I72" s="256" t="s">
        <v>937</v>
      </c>
      <c r="J72" s="257" t="s">
        <v>938</v>
      </c>
      <c r="K72" s="259" t="s">
        <v>957</v>
      </c>
      <c r="L72" s="260" t="s">
        <v>939</v>
      </c>
      <c r="M72" s="261" t="s">
        <v>936</v>
      </c>
      <c r="N72" s="262" t="s">
        <v>609</v>
      </c>
      <c r="O72" s="263" t="s">
        <v>609</v>
      </c>
      <c r="P72" s="264" t="s">
        <v>609</v>
      </c>
      <c r="Q72" s="265" t="s">
        <v>940</v>
      </c>
      <c r="R72" s="256" t="s">
        <v>956</v>
      </c>
      <c r="S72" s="257" t="s">
        <v>941</v>
      </c>
      <c r="T72" s="460"/>
      <c r="U72" s="461"/>
      <c r="V72" s="462"/>
      <c r="W72" s="54"/>
      <c r="X72" s="266"/>
      <c r="Y72" s="267" t="s">
        <v>603</v>
      </c>
      <c r="Z72" s="268" t="s">
        <v>609</v>
      </c>
    </row>
    <row r="73" spans="1:29" ht="21.6" thickBot="1">
      <c r="A73" s="17" t="s">
        <v>535</v>
      </c>
      <c r="D73" s="201" t="s">
        <v>588</v>
      </c>
      <c r="E73" s="202" t="s">
        <v>602</v>
      </c>
      <c r="F73" s="202" t="s">
        <v>604</v>
      </c>
      <c r="G73" s="269" t="s">
        <v>605</v>
      </c>
      <c r="H73" s="270" t="s">
        <v>608</v>
      </c>
      <c r="I73" s="202" t="s">
        <v>1376</v>
      </c>
      <c r="J73" s="269" t="s">
        <v>942</v>
      </c>
      <c r="K73" s="271" t="s">
        <v>958</v>
      </c>
      <c r="L73" s="272" t="s">
        <v>943</v>
      </c>
      <c r="M73" s="203" t="s">
        <v>959</v>
      </c>
      <c r="N73" s="201" t="s">
        <v>602</v>
      </c>
      <c r="O73" s="202" t="s">
        <v>604</v>
      </c>
      <c r="P73" s="203" t="s">
        <v>605</v>
      </c>
      <c r="Q73" s="273" t="s">
        <v>944</v>
      </c>
      <c r="R73" s="202" t="s">
        <v>945</v>
      </c>
      <c r="S73" s="269" t="s">
        <v>946</v>
      </c>
      <c r="T73" s="466" t="s">
        <v>947</v>
      </c>
      <c r="U73" s="467"/>
      <c r="V73" s="468"/>
      <c r="W73" s="54"/>
      <c r="X73" s="274" t="s">
        <v>602</v>
      </c>
      <c r="Y73" s="275" t="s">
        <v>604</v>
      </c>
      <c r="Z73" s="276" t="s">
        <v>602</v>
      </c>
    </row>
    <row r="74" spans="1:29" ht="38.549999999999997" customHeight="1">
      <c r="D74" s="75" t="s">
        <v>536</v>
      </c>
      <c r="E74" s="144">
        <f t="shared" ref="E74:I83" si="38">E42-E105</f>
        <v>10385</v>
      </c>
      <c r="F74" s="144">
        <f t="shared" si="38"/>
        <v>10886</v>
      </c>
      <c r="G74" s="76">
        <f t="shared" si="38"/>
        <v>14002</v>
      </c>
      <c r="H74" s="79">
        <f t="shared" si="38"/>
        <v>10865.156919999998</v>
      </c>
      <c r="I74" s="277">
        <f t="shared" si="38"/>
        <v>1308.8502799999999</v>
      </c>
      <c r="J74" s="76">
        <f>K74-H74-I74</f>
        <v>-1288.0071999999975</v>
      </c>
      <c r="K74" s="281">
        <v>10886</v>
      </c>
      <c r="L74" s="278">
        <f t="shared" ref="L74:L97" si="39">K74-F74</f>
        <v>0</v>
      </c>
      <c r="M74" s="279">
        <f t="shared" ref="M74:M97" si="40">IF(ISERROR(H74/K74),,(H74/K74))</f>
        <v>0.99808533161859248</v>
      </c>
      <c r="N74" s="280">
        <f t="shared" ref="N74:P89" si="41">IF(ISERROR($K74/E74),,($K74/E74))</f>
        <v>1.0482426576793451</v>
      </c>
      <c r="O74" s="280">
        <f t="shared" si="41"/>
        <v>1</v>
      </c>
      <c r="P74" s="279">
        <f t="shared" si="41"/>
        <v>0.7774603628053135</v>
      </c>
      <c r="Q74" s="348">
        <v>-297</v>
      </c>
      <c r="R74" s="281">
        <v>10886</v>
      </c>
      <c r="S74" s="78">
        <f>K74-R74</f>
        <v>0</v>
      </c>
      <c r="T74" s="478" t="s">
        <v>2513</v>
      </c>
      <c r="U74" s="479"/>
      <c r="V74" s="480"/>
      <c r="W74" s="54"/>
      <c r="X74" s="144">
        <f>X42-X105</f>
        <v>10518</v>
      </c>
      <c r="Y74" s="144">
        <f>Y42-Y105</f>
        <v>8908</v>
      </c>
      <c r="Z74" s="280">
        <f>IF(ISERROR($Y74/X74),,($Y74/X74))</f>
        <v>0.84692907396843509</v>
      </c>
    </row>
    <row r="75" spans="1:29" ht="38.549999999999997" customHeight="1">
      <c r="A75" s="17" t="s">
        <v>538</v>
      </c>
      <c r="D75" s="87" t="s">
        <v>589</v>
      </c>
      <c r="E75" s="89">
        <f t="shared" si="38"/>
        <v>682</v>
      </c>
      <c r="F75" s="89">
        <f t="shared" si="38"/>
        <v>1581</v>
      </c>
      <c r="G75" s="88">
        <f t="shared" si="38"/>
        <v>847</v>
      </c>
      <c r="H75" s="91">
        <f t="shared" si="38"/>
        <v>1960.6739899999998</v>
      </c>
      <c r="I75" s="282">
        <f t="shared" si="38"/>
        <v>87.925070000000005</v>
      </c>
      <c r="J75" s="88">
        <f t="shared" ref="J75:J97" si="42">K75-H75-I75</f>
        <v>-148.66905999999972</v>
      </c>
      <c r="K75" s="91">
        <f>1900-0.07</f>
        <v>1899.93</v>
      </c>
      <c r="L75" s="278">
        <f t="shared" si="39"/>
        <v>318.93000000000006</v>
      </c>
      <c r="M75" s="279">
        <f t="shared" si="40"/>
        <v>1.0319716989573298</v>
      </c>
      <c r="N75" s="93">
        <f t="shared" si="41"/>
        <v>2.7858211143695017</v>
      </c>
      <c r="O75" s="93">
        <f t="shared" si="41"/>
        <v>1.2017267552182163</v>
      </c>
      <c r="P75" s="283">
        <f t="shared" si="41"/>
        <v>2.2431286894923259</v>
      </c>
      <c r="Q75" s="284">
        <f>40+35-5</f>
        <v>70</v>
      </c>
      <c r="R75" s="91">
        <v>1581</v>
      </c>
      <c r="S75" s="78">
        <f t="shared" ref="S75:S97" si="43">K75-R75</f>
        <v>318.93000000000006</v>
      </c>
      <c r="T75" s="478" t="s">
        <v>2514</v>
      </c>
      <c r="U75" s="479"/>
      <c r="V75" s="480"/>
      <c r="W75" s="54"/>
      <c r="X75" s="89">
        <f>X43-X106</f>
        <v>673</v>
      </c>
      <c r="Y75" s="89">
        <f>Y43-Y106</f>
        <v>983</v>
      </c>
      <c r="Z75" s="93">
        <f t="shared" ref="Z75:Z97" si="44">IF(ISERROR($Y75/X75),,($Y75/X75))</f>
        <v>1.4606240713224368</v>
      </c>
    </row>
    <row r="76" spans="1:29" ht="21">
      <c r="A76" s="17" t="s">
        <v>541</v>
      </c>
      <c r="D76" s="332" t="s">
        <v>590</v>
      </c>
      <c r="E76" s="96">
        <f t="shared" si="38"/>
        <v>11067</v>
      </c>
      <c r="F76" s="96">
        <f t="shared" si="38"/>
        <v>12467</v>
      </c>
      <c r="G76" s="95">
        <f t="shared" si="38"/>
        <v>14849</v>
      </c>
      <c r="H76" s="98">
        <f t="shared" si="38"/>
        <v>12825.830909999999</v>
      </c>
      <c r="I76" s="285">
        <f t="shared" si="38"/>
        <v>1396.7753500000001</v>
      </c>
      <c r="J76" s="95">
        <f t="shared" si="42"/>
        <v>-1436.6762599999986</v>
      </c>
      <c r="K76" s="98">
        <f>K74+K75</f>
        <v>12785.93</v>
      </c>
      <c r="L76" s="286">
        <f t="shared" si="39"/>
        <v>318.93000000000029</v>
      </c>
      <c r="M76" s="287">
        <f t="shared" si="40"/>
        <v>1.0031206889135165</v>
      </c>
      <c r="N76" s="100">
        <f t="shared" si="41"/>
        <v>1.155320321677058</v>
      </c>
      <c r="O76" s="100">
        <f t="shared" si="41"/>
        <v>1.0255819363118635</v>
      </c>
      <c r="P76" s="288">
        <f t="shared" si="41"/>
        <v>0.86106337127079269</v>
      </c>
      <c r="Q76" s="289">
        <f>Q74+Q75</f>
        <v>-227</v>
      </c>
      <c r="R76" s="98">
        <v>12467</v>
      </c>
      <c r="S76" s="97">
        <f t="shared" si="43"/>
        <v>318.93000000000029</v>
      </c>
      <c r="T76" s="454"/>
      <c r="U76" s="455"/>
      <c r="V76" s="456"/>
      <c r="W76" s="54"/>
      <c r="X76" s="96">
        <f t="shared" ref="X76:X97" si="45">X44-X107</f>
        <v>11191</v>
      </c>
      <c r="Y76" s="96">
        <f>Y74+Y75</f>
        <v>9891</v>
      </c>
      <c r="Z76" s="100">
        <f t="shared" si="44"/>
        <v>0.88383522473416143</v>
      </c>
    </row>
    <row r="77" spans="1:29" ht="21" customHeight="1">
      <c r="A77" s="17" t="s">
        <v>540</v>
      </c>
      <c r="D77" s="87" t="s">
        <v>591</v>
      </c>
      <c r="E77" s="89">
        <f t="shared" si="38"/>
        <v>160</v>
      </c>
      <c r="F77" s="89">
        <f t="shared" si="38"/>
        <v>91.999960000000044</v>
      </c>
      <c r="G77" s="88">
        <f t="shared" si="38"/>
        <v>387</v>
      </c>
      <c r="H77" s="91">
        <f t="shared" si="38"/>
        <v>140.85624000000001</v>
      </c>
      <c r="I77" s="282">
        <f t="shared" si="38"/>
        <v>-61.234690000000001</v>
      </c>
      <c r="J77" s="88">
        <f t="shared" si="42"/>
        <v>61.378449999999987</v>
      </c>
      <c r="K77" s="91">
        <f>112+29</f>
        <v>141</v>
      </c>
      <c r="L77" s="278">
        <f t="shared" si="39"/>
        <v>49.000039999999956</v>
      </c>
      <c r="M77" s="279">
        <f t="shared" si="40"/>
        <v>0.99898042553191502</v>
      </c>
      <c r="N77" s="93">
        <f t="shared" si="41"/>
        <v>0.88124999999999998</v>
      </c>
      <c r="O77" s="93">
        <f t="shared" si="41"/>
        <v>1.5326093620040697</v>
      </c>
      <c r="P77" s="283">
        <f t="shared" si="41"/>
        <v>0.36434108527131781</v>
      </c>
      <c r="Q77" s="78">
        <v>-8</v>
      </c>
      <c r="R77" s="91">
        <v>92</v>
      </c>
      <c r="S77" s="90">
        <f t="shared" si="43"/>
        <v>49</v>
      </c>
      <c r="T77" s="451" t="s">
        <v>2515</v>
      </c>
      <c r="U77" s="452"/>
      <c r="V77" s="453"/>
      <c r="W77" s="54"/>
      <c r="X77" s="89">
        <f t="shared" si="45"/>
        <v>184</v>
      </c>
      <c r="Y77" s="89">
        <f>Y45-Y108</f>
        <v>199</v>
      </c>
      <c r="Z77" s="93">
        <f t="shared" si="44"/>
        <v>1.0815217391304348</v>
      </c>
    </row>
    <row r="78" spans="1:29" ht="21">
      <c r="A78" s="17" t="s">
        <v>537</v>
      </c>
      <c r="D78" s="87" t="s">
        <v>592</v>
      </c>
      <c r="E78" s="89">
        <f t="shared" si="38"/>
        <v>43</v>
      </c>
      <c r="F78" s="89">
        <f t="shared" si="38"/>
        <v>84</v>
      </c>
      <c r="G78" s="88">
        <f t="shared" si="38"/>
        <v>30</v>
      </c>
      <c r="H78" s="91">
        <f t="shared" si="38"/>
        <v>95.815770000000001</v>
      </c>
      <c r="I78" s="282">
        <f t="shared" si="38"/>
        <v>6.9</v>
      </c>
      <c r="J78" s="88">
        <f t="shared" si="42"/>
        <v>-4.7157700000000009</v>
      </c>
      <c r="K78" s="91">
        <v>98</v>
      </c>
      <c r="L78" s="278">
        <f t="shared" si="39"/>
        <v>14</v>
      </c>
      <c r="M78" s="279">
        <f t="shared" si="40"/>
        <v>0.97771193877551021</v>
      </c>
      <c r="N78" s="93">
        <f t="shared" si="41"/>
        <v>2.2790697674418605</v>
      </c>
      <c r="O78" s="93">
        <f t="shared" si="41"/>
        <v>1.1666666666666667</v>
      </c>
      <c r="P78" s="283">
        <f t="shared" si="41"/>
        <v>3.2666666666666666</v>
      </c>
      <c r="Q78" s="78">
        <v>-14</v>
      </c>
      <c r="R78" s="91">
        <v>84</v>
      </c>
      <c r="S78" s="90">
        <f t="shared" si="43"/>
        <v>14</v>
      </c>
      <c r="T78" s="451" t="s">
        <v>2516</v>
      </c>
      <c r="U78" s="452"/>
      <c r="V78" s="453"/>
      <c r="W78" s="54"/>
      <c r="X78" s="89">
        <f t="shared" si="45"/>
        <v>57</v>
      </c>
      <c r="Y78" s="89">
        <f>Y46-Y109</f>
        <v>196</v>
      </c>
      <c r="Z78" s="93">
        <f t="shared" si="44"/>
        <v>3.4385964912280702</v>
      </c>
    </row>
    <row r="79" spans="1:29" ht="21" customHeight="1">
      <c r="D79" s="87" t="s">
        <v>540</v>
      </c>
      <c r="E79" s="89">
        <f t="shared" si="38"/>
        <v>0</v>
      </c>
      <c r="F79" s="89">
        <f t="shared" si="38"/>
        <v>18</v>
      </c>
      <c r="G79" s="88">
        <f t="shared" si="38"/>
        <v>3</v>
      </c>
      <c r="H79" s="91">
        <f t="shared" si="38"/>
        <v>2.0398900000000002</v>
      </c>
      <c r="I79" s="282">
        <f t="shared" si="38"/>
        <v>0</v>
      </c>
      <c r="J79" s="88">
        <f t="shared" si="42"/>
        <v>2.9601099999999998</v>
      </c>
      <c r="K79" s="91">
        <v>5</v>
      </c>
      <c r="L79" s="278">
        <f t="shared" si="39"/>
        <v>-13</v>
      </c>
      <c r="M79" s="279">
        <f t="shared" si="40"/>
        <v>0.40797800000000006</v>
      </c>
      <c r="N79" s="93">
        <f t="shared" si="41"/>
        <v>0</v>
      </c>
      <c r="O79" s="93">
        <f t="shared" si="41"/>
        <v>0.27777777777777779</v>
      </c>
      <c r="P79" s="283">
        <f t="shared" si="41"/>
        <v>1.6666666666666667</v>
      </c>
      <c r="Q79" s="78">
        <v>0</v>
      </c>
      <c r="R79" s="91">
        <v>3</v>
      </c>
      <c r="S79" s="90">
        <f t="shared" si="43"/>
        <v>2</v>
      </c>
      <c r="T79" s="451" t="s">
        <v>2517</v>
      </c>
      <c r="U79" s="452"/>
      <c r="V79" s="453"/>
      <c r="W79" s="54"/>
      <c r="X79" s="89">
        <f t="shared" si="45"/>
        <v>0</v>
      </c>
      <c r="Y79" s="89">
        <f>Y47-Y110</f>
        <v>26</v>
      </c>
      <c r="Z79" s="93">
        <f t="shared" si="44"/>
        <v>0</v>
      </c>
    </row>
    <row r="80" spans="1:29" ht="21" customHeight="1">
      <c r="A80" s="17" t="s">
        <v>532</v>
      </c>
      <c r="D80" s="87" t="s">
        <v>593</v>
      </c>
      <c r="E80" s="89">
        <f t="shared" si="38"/>
        <v>0</v>
      </c>
      <c r="F80" s="89">
        <f t="shared" si="38"/>
        <v>75.000010000000003</v>
      </c>
      <c r="G80" s="88">
        <f t="shared" si="38"/>
        <v>36</v>
      </c>
      <c r="H80" s="91">
        <f t="shared" si="38"/>
        <v>84.494579999999985</v>
      </c>
      <c r="I80" s="282">
        <f t="shared" si="38"/>
        <v>15.00882</v>
      </c>
      <c r="J80" s="88">
        <f t="shared" si="42"/>
        <v>-9.503399999999985</v>
      </c>
      <c r="K80" s="91">
        <v>90</v>
      </c>
      <c r="L80" s="278">
        <f t="shared" si="39"/>
        <v>14.999989999999997</v>
      </c>
      <c r="M80" s="279">
        <f t="shared" si="40"/>
        <v>0.93882866666666653</v>
      </c>
      <c r="N80" s="93">
        <f t="shared" si="41"/>
        <v>0</v>
      </c>
      <c r="O80" s="93">
        <f t="shared" si="41"/>
        <v>1.1999998400000214</v>
      </c>
      <c r="P80" s="283">
        <f t="shared" si="41"/>
        <v>2.5</v>
      </c>
      <c r="Q80" s="78">
        <v>-6</v>
      </c>
      <c r="R80" s="91">
        <v>75</v>
      </c>
      <c r="S80" s="90">
        <f t="shared" si="43"/>
        <v>15</v>
      </c>
      <c r="T80" s="451" t="s">
        <v>2518</v>
      </c>
      <c r="U80" s="452"/>
      <c r="V80" s="453"/>
      <c r="W80" s="54"/>
      <c r="X80" s="89">
        <f t="shared" si="45"/>
        <v>0</v>
      </c>
      <c r="Y80" s="89">
        <f>Y48-Y111</f>
        <v>76</v>
      </c>
      <c r="Z80" s="93">
        <f t="shared" si="44"/>
        <v>0</v>
      </c>
    </row>
    <row r="81" spans="1:28" ht="21">
      <c r="A81" s="17" t="s">
        <v>615</v>
      </c>
      <c r="D81" s="332" t="s">
        <v>594</v>
      </c>
      <c r="E81" s="96">
        <f t="shared" si="38"/>
        <v>203</v>
      </c>
      <c r="F81" s="96">
        <f t="shared" si="38"/>
        <v>268.99997000000002</v>
      </c>
      <c r="G81" s="95">
        <f t="shared" si="38"/>
        <v>456</v>
      </c>
      <c r="H81" s="98">
        <f t="shared" si="38"/>
        <v>323.20648000000006</v>
      </c>
      <c r="I81" s="285">
        <f t="shared" si="38"/>
        <v>-39.325869999999995</v>
      </c>
      <c r="J81" s="95">
        <f t="shared" si="42"/>
        <v>50.119389999999939</v>
      </c>
      <c r="K81" s="109">
        <f>SUM(K77:K80)</f>
        <v>334</v>
      </c>
      <c r="L81" s="286">
        <f t="shared" si="39"/>
        <v>65.000029999999981</v>
      </c>
      <c r="M81" s="287">
        <f t="shared" si="40"/>
        <v>0.96768407185628758</v>
      </c>
      <c r="N81" s="100">
        <f t="shared" si="41"/>
        <v>1.645320197044335</v>
      </c>
      <c r="O81" s="100">
        <f t="shared" si="41"/>
        <v>1.2416358262047389</v>
      </c>
      <c r="P81" s="288">
        <f t="shared" si="41"/>
        <v>0.73245614035087714</v>
      </c>
      <c r="Q81" s="289">
        <f>SUM(Q77:Q80)</f>
        <v>-28</v>
      </c>
      <c r="R81" s="98">
        <v>254</v>
      </c>
      <c r="S81" s="97">
        <f t="shared" si="43"/>
        <v>80</v>
      </c>
      <c r="T81" s="454"/>
      <c r="U81" s="455"/>
      <c r="V81" s="456"/>
      <c r="W81" s="54"/>
      <c r="X81" s="96">
        <f t="shared" si="45"/>
        <v>241</v>
      </c>
      <c r="Y81" s="96">
        <f>SUM(Y77:Y80)</f>
        <v>497</v>
      </c>
      <c r="Z81" s="100">
        <f t="shared" si="44"/>
        <v>2.0622406639004147</v>
      </c>
    </row>
    <row r="82" spans="1:28" ht="45.45" customHeight="1">
      <c r="D82" s="87" t="s">
        <v>598</v>
      </c>
      <c r="E82" s="89">
        <f t="shared" si="38"/>
        <v>9603</v>
      </c>
      <c r="F82" s="89">
        <f t="shared" si="38"/>
        <v>10278.000050000001</v>
      </c>
      <c r="G82" s="88">
        <f t="shared" si="38"/>
        <v>9219</v>
      </c>
      <c r="H82" s="91">
        <f t="shared" si="38"/>
        <v>11853.373170000001</v>
      </c>
      <c r="I82" s="282">
        <f t="shared" si="38"/>
        <v>1769.14921</v>
      </c>
      <c r="J82" s="88">
        <f t="shared" si="42"/>
        <v>-2456.5223800000008</v>
      </c>
      <c r="K82" s="91">
        <v>11166</v>
      </c>
      <c r="L82" s="278">
        <f t="shared" si="39"/>
        <v>887.99994999999944</v>
      </c>
      <c r="M82" s="279">
        <f t="shared" si="40"/>
        <v>1.0615594814615799</v>
      </c>
      <c r="N82" s="93">
        <f t="shared" si="41"/>
        <v>1.162761636988441</v>
      </c>
      <c r="O82" s="93">
        <f t="shared" si="41"/>
        <v>1.0863981266472167</v>
      </c>
      <c r="P82" s="283">
        <f t="shared" si="41"/>
        <v>1.2111942726976896</v>
      </c>
      <c r="Q82" s="78">
        <f>350-150</f>
        <v>200</v>
      </c>
      <c r="R82" s="91">
        <v>10278</v>
      </c>
      <c r="S82" s="90">
        <f t="shared" si="43"/>
        <v>888</v>
      </c>
      <c r="T82" s="451" t="s">
        <v>2519</v>
      </c>
      <c r="U82" s="452"/>
      <c r="V82" s="453"/>
      <c r="W82" s="54"/>
      <c r="X82" s="89">
        <f t="shared" si="45"/>
        <v>8778</v>
      </c>
      <c r="Y82" s="89">
        <f>Y50-Y113</f>
        <v>12145</v>
      </c>
      <c r="Z82" s="93">
        <f t="shared" si="44"/>
        <v>1.3835725677830941</v>
      </c>
    </row>
    <row r="83" spans="1:28" ht="21">
      <c r="A83" s="17" t="s">
        <v>539</v>
      </c>
      <c r="D83" s="87" t="s">
        <v>1137</v>
      </c>
      <c r="E83" s="89">
        <f t="shared" si="38"/>
        <v>1997</v>
      </c>
      <c r="F83" s="89">
        <f t="shared" si="38"/>
        <v>608</v>
      </c>
      <c r="G83" s="88">
        <f t="shared" si="38"/>
        <v>6</v>
      </c>
      <c r="H83" s="79">
        <f t="shared" si="38"/>
        <v>841.03076999999996</v>
      </c>
      <c r="I83" s="282">
        <f t="shared" si="38"/>
        <v>0</v>
      </c>
      <c r="J83" s="88">
        <f t="shared" si="42"/>
        <v>-114.03076999999996</v>
      </c>
      <c r="K83" s="427">
        <f>657+70</f>
        <v>727</v>
      </c>
      <c r="L83" s="428">
        <f t="shared" si="39"/>
        <v>119</v>
      </c>
      <c r="M83" s="279">
        <f t="shared" si="40"/>
        <v>1.156851127922971</v>
      </c>
      <c r="N83" s="93">
        <f t="shared" si="41"/>
        <v>0.3640460691036555</v>
      </c>
      <c r="O83" s="93">
        <f>IF(ISERROR($K83/F83),,($K83/F83))</f>
        <v>1.1957236842105263</v>
      </c>
      <c r="P83" s="283">
        <f t="shared" si="41"/>
        <v>121.16666666666667</v>
      </c>
      <c r="Q83" s="78">
        <v>269</v>
      </c>
      <c r="R83" s="91">
        <v>608</v>
      </c>
      <c r="S83" s="90">
        <f t="shared" si="43"/>
        <v>119</v>
      </c>
      <c r="T83" s="451" t="s">
        <v>2520</v>
      </c>
      <c r="U83" s="452"/>
      <c r="V83" s="453"/>
      <c r="W83" s="54"/>
      <c r="X83" s="89">
        <f t="shared" si="45"/>
        <v>3</v>
      </c>
      <c r="Y83" s="89">
        <f>Y51-Y114</f>
        <v>2696</v>
      </c>
      <c r="Z83" s="93">
        <f t="shared" si="44"/>
        <v>898.66666666666663</v>
      </c>
    </row>
    <row r="84" spans="1:28" s="23" customFormat="1" ht="21">
      <c r="A84" s="22"/>
      <c r="B84" s="22"/>
      <c r="C84" s="22"/>
      <c r="D84" s="333" t="s">
        <v>599</v>
      </c>
      <c r="E84" s="107">
        <f t="shared" ref="E84:I93" si="46">E52-E115</f>
        <v>11600</v>
      </c>
      <c r="F84" s="107">
        <f t="shared" si="46"/>
        <v>10886.000050000001</v>
      </c>
      <c r="G84" s="106">
        <f t="shared" si="46"/>
        <v>11965</v>
      </c>
      <c r="H84" s="109">
        <f t="shared" si="46"/>
        <v>12694.40394</v>
      </c>
      <c r="I84" s="290">
        <f t="shared" si="46"/>
        <v>1769.14921</v>
      </c>
      <c r="J84" s="106">
        <f t="shared" si="42"/>
        <v>-2570.5531500000002</v>
      </c>
      <c r="K84" s="109">
        <f>SUM(K82:K83)</f>
        <v>11893</v>
      </c>
      <c r="L84" s="286">
        <f t="shared" si="39"/>
        <v>1006.9999499999994</v>
      </c>
      <c r="M84" s="287">
        <f t="shared" si="40"/>
        <v>1.0673845068527705</v>
      </c>
      <c r="N84" s="111">
        <f t="shared" si="41"/>
        <v>1.0252586206896552</v>
      </c>
      <c r="O84" s="111">
        <f t="shared" si="41"/>
        <v>1.0925041287318384</v>
      </c>
      <c r="P84" s="291">
        <f t="shared" si="41"/>
        <v>0.99398244880902631</v>
      </c>
      <c r="Q84" s="292">
        <f>SUM(Q82:Q83)</f>
        <v>469</v>
      </c>
      <c r="R84" s="109">
        <v>10886</v>
      </c>
      <c r="S84" s="108">
        <f t="shared" si="43"/>
        <v>1007</v>
      </c>
      <c r="T84" s="454"/>
      <c r="U84" s="455"/>
      <c r="V84" s="456"/>
      <c r="W84" s="54"/>
      <c r="X84" s="107">
        <f t="shared" si="45"/>
        <v>8781</v>
      </c>
      <c r="Y84" s="107">
        <f>Y82+Y83</f>
        <v>14841</v>
      </c>
      <c r="Z84" s="111">
        <f t="shared" si="44"/>
        <v>1.6901264092927912</v>
      </c>
      <c r="AA84" s="16"/>
      <c r="AB84" s="16"/>
    </row>
    <row r="85" spans="1:28" ht="21.6" thickBot="1">
      <c r="A85" s="17" t="s">
        <v>534</v>
      </c>
      <c r="D85" s="87" t="s">
        <v>1189</v>
      </c>
      <c r="E85" s="89">
        <f t="shared" si="46"/>
        <v>0</v>
      </c>
      <c r="F85" s="89">
        <f t="shared" si="46"/>
        <v>0</v>
      </c>
      <c r="G85" s="88">
        <f t="shared" si="46"/>
        <v>0</v>
      </c>
      <c r="H85" s="79">
        <f t="shared" si="46"/>
        <v>0</v>
      </c>
      <c r="I85" s="282">
        <f t="shared" si="46"/>
        <v>0</v>
      </c>
      <c r="J85" s="88">
        <f t="shared" si="42"/>
        <v>0</v>
      </c>
      <c r="K85" s="91"/>
      <c r="L85" s="278">
        <f t="shared" si="39"/>
        <v>0</v>
      </c>
      <c r="M85" s="279">
        <f t="shared" si="40"/>
        <v>0</v>
      </c>
      <c r="N85" s="93"/>
      <c r="O85" s="93">
        <f t="shared" si="41"/>
        <v>0</v>
      </c>
      <c r="P85" s="283">
        <f t="shared" si="41"/>
        <v>0</v>
      </c>
      <c r="Q85" s="78"/>
      <c r="R85" s="91"/>
      <c r="S85" s="90">
        <f t="shared" si="43"/>
        <v>0</v>
      </c>
      <c r="T85" s="451"/>
      <c r="U85" s="452"/>
      <c r="V85" s="453"/>
      <c r="W85" s="54"/>
      <c r="X85" s="89">
        <f t="shared" si="45"/>
        <v>0</v>
      </c>
      <c r="Y85" s="89">
        <f>Y53-Y116</f>
        <v>16</v>
      </c>
      <c r="Z85" s="93">
        <f t="shared" si="44"/>
        <v>0</v>
      </c>
    </row>
    <row r="86" spans="1:28" ht="21.6" thickBot="1">
      <c r="A86" s="17" t="s">
        <v>1150</v>
      </c>
      <c r="D86" s="124" t="s">
        <v>2302</v>
      </c>
      <c r="E86" s="293">
        <f t="shared" si="46"/>
        <v>22870</v>
      </c>
      <c r="F86" s="293">
        <f t="shared" si="46"/>
        <v>23622.000019999999</v>
      </c>
      <c r="G86" s="294">
        <f t="shared" si="46"/>
        <v>24530</v>
      </c>
      <c r="H86" s="295">
        <f t="shared" si="46"/>
        <v>25843.441329999998</v>
      </c>
      <c r="I86" s="296">
        <f t="shared" si="46"/>
        <v>3126.5986900000003</v>
      </c>
      <c r="J86" s="294">
        <f t="shared" si="42"/>
        <v>-3957.1100199999978</v>
      </c>
      <c r="K86" s="295">
        <f>K76+K81+K84+K85</f>
        <v>25012.93</v>
      </c>
      <c r="L86" s="295">
        <f t="shared" si="39"/>
        <v>1390.9299800000008</v>
      </c>
      <c r="M86" s="297">
        <f t="shared" si="40"/>
        <v>1.0332032804633442</v>
      </c>
      <c r="N86" s="298">
        <f t="shared" ref="N86" si="47">IF(ISERROR($K86/E86),,($K86/E86))</f>
        <v>1.0937004809794491</v>
      </c>
      <c r="O86" s="298">
        <f t="shared" si="41"/>
        <v>1.0588828202024529</v>
      </c>
      <c r="P86" s="299">
        <f t="shared" si="41"/>
        <v>1.0196873216469629</v>
      </c>
      <c r="Q86" s="300">
        <f>Q76+Q81+Q84</f>
        <v>214</v>
      </c>
      <c r="R86" s="295">
        <v>23607</v>
      </c>
      <c r="S86" s="301">
        <f t="shared" si="43"/>
        <v>1405.9300000000003</v>
      </c>
      <c r="T86" s="481"/>
      <c r="U86" s="482"/>
      <c r="V86" s="483"/>
      <c r="W86" s="302"/>
      <c r="X86" s="293">
        <f t="shared" si="45"/>
        <v>20213</v>
      </c>
      <c r="Y86" s="293">
        <f>Y76+Y81+Y84+Y85</f>
        <v>25245</v>
      </c>
      <c r="Z86" s="298">
        <f t="shared" si="44"/>
        <v>1.2489486963835155</v>
      </c>
      <c r="AA86" s="23"/>
      <c r="AB86" s="23"/>
    </row>
    <row r="87" spans="1:28" ht="21">
      <c r="A87" s="17" t="s">
        <v>545</v>
      </c>
      <c r="D87" s="75" t="s">
        <v>595</v>
      </c>
      <c r="E87" s="144">
        <f t="shared" si="46"/>
        <v>6685</v>
      </c>
      <c r="F87" s="144">
        <f t="shared" si="46"/>
        <v>5389.0000259999997</v>
      </c>
      <c r="G87" s="76">
        <f t="shared" si="46"/>
        <v>6342</v>
      </c>
      <c r="H87" s="79">
        <f t="shared" si="46"/>
        <v>6211.6872900000008</v>
      </c>
      <c r="I87" s="277">
        <f t="shared" si="46"/>
        <v>447.64326000000005</v>
      </c>
      <c r="J87" s="76">
        <f t="shared" si="42"/>
        <v>-1270.3305500000008</v>
      </c>
      <c r="K87" s="91">
        <v>5389</v>
      </c>
      <c r="L87" s="278">
        <f t="shared" si="39"/>
        <v>-2.5999999706982635E-5</v>
      </c>
      <c r="M87" s="279">
        <f t="shared" si="40"/>
        <v>1.1526604731861201</v>
      </c>
      <c r="N87" s="81">
        <f>IF(ISERROR($K87/E87),,($K87/E87))</f>
        <v>0.80613313388182495</v>
      </c>
      <c r="O87" s="81">
        <f t="shared" si="41"/>
        <v>0.99999999517535731</v>
      </c>
      <c r="P87" s="303">
        <f t="shared" si="41"/>
        <v>0.8497319457584358</v>
      </c>
      <c r="Q87" s="78">
        <v>400</v>
      </c>
      <c r="R87" s="91">
        <v>5389</v>
      </c>
      <c r="S87" s="78">
        <f t="shared" si="43"/>
        <v>0</v>
      </c>
      <c r="T87" s="484" t="s">
        <v>2521</v>
      </c>
      <c r="U87" s="485"/>
      <c r="V87" s="486"/>
      <c r="W87" s="54"/>
      <c r="X87" s="144">
        <f t="shared" si="45"/>
        <v>4909</v>
      </c>
      <c r="Y87" s="89">
        <f>Y55-Y118</f>
        <v>8588</v>
      </c>
      <c r="Z87" s="81">
        <f t="shared" si="44"/>
        <v>1.749439804440823</v>
      </c>
    </row>
    <row r="88" spans="1:28" ht="21">
      <c r="A88" s="17" t="s">
        <v>546</v>
      </c>
      <c r="D88" s="87" t="s">
        <v>1136</v>
      </c>
      <c r="E88" s="89">
        <f t="shared" si="46"/>
        <v>132</v>
      </c>
      <c r="F88" s="89">
        <f t="shared" si="46"/>
        <v>61.999970000000005</v>
      </c>
      <c r="G88" s="88">
        <f t="shared" si="46"/>
        <v>83</v>
      </c>
      <c r="H88" s="91">
        <f t="shared" si="46"/>
        <v>50.493449999999996</v>
      </c>
      <c r="I88" s="282">
        <f t="shared" si="46"/>
        <v>18.001440000000002</v>
      </c>
      <c r="J88" s="88">
        <f t="shared" si="42"/>
        <v>-6.4948899999999981</v>
      </c>
      <c r="K88" s="91">
        <v>62</v>
      </c>
      <c r="L88" s="304">
        <f t="shared" si="39"/>
        <v>2.9999999995311555E-5</v>
      </c>
      <c r="M88" s="279">
        <f t="shared" si="40"/>
        <v>0.81441048387096771</v>
      </c>
      <c r="N88" s="93">
        <f t="shared" ref="N88:N89" si="48">IF(ISERROR($K88/E88),,($K88/E88))</f>
        <v>0.46969696969696972</v>
      </c>
      <c r="O88" s="93">
        <f t="shared" si="41"/>
        <v>1.0000004838712018</v>
      </c>
      <c r="P88" s="283">
        <f t="shared" si="41"/>
        <v>0.74698795180722888</v>
      </c>
      <c r="Q88" s="78">
        <v>-3</v>
      </c>
      <c r="R88" s="91">
        <v>62</v>
      </c>
      <c r="S88" s="90">
        <f t="shared" si="43"/>
        <v>0</v>
      </c>
      <c r="T88" s="484" t="s">
        <v>2522</v>
      </c>
      <c r="U88" s="485"/>
      <c r="V88" s="486"/>
      <c r="W88" s="54"/>
      <c r="X88" s="89">
        <f t="shared" si="45"/>
        <v>140</v>
      </c>
      <c r="Y88" s="89">
        <f>Y56-Y119</f>
        <v>66</v>
      </c>
      <c r="Z88" s="93">
        <f t="shared" si="44"/>
        <v>0.47142857142857142</v>
      </c>
    </row>
    <row r="89" spans="1:28" ht="43.05" customHeight="1">
      <c r="D89" s="87" t="s">
        <v>545</v>
      </c>
      <c r="E89" s="89">
        <f t="shared" si="46"/>
        <v>109</v>
      </c>
      <c r="F89" s="89">
        <f t="shared" si="46"/>
        <v>106.20003</v>
      </c>
      <c r="G89" s="88">
        <f t="shared" si="46"/>
        <v>111</v>
      </c>
      <c r="H89" s="91">
        <f t="shared" si="46"/>
        <v>78.99787000000002</v>
      </c>
      <c r="I89" s="282">
        <f t="shared" si="46"/>
        <v>5.8695399999999998</v>
      </c>
      <c r="J89" s="88">
        <f t="shared" si="42"/>
        <v>21.132589999999979</v>
      </c>
      <c r="K89" s="91">
        <v>106</v>
      </c>
      <c r="L89" s="304">
        <f t="shared" si="39"/>
        <v>-0.20002999999999815</v>
      </c>
      <c r="M89" s="279">
        <f t="shared" si="40"/>
        <v>0.74526292452830212</v>
      </c>
      <c r="N89" s="93">
        <f t="shared" si="48"/>
        <v>0.97247706422018354</v>
      </c>
      <c r="O89" s="93">
        <f t="shared" si="41"/>
        <v>0.99811647887481769</v>
      </c>
      <c r="P89" s="283">
        <f t="shared" si="41"/>
        <v>0.95495495495495497</v>
      </c>
      <c r="Q89" s="78">
        <v>-25</v>
      </c>
      <c r="R89" s="91">
        <v>112</v>
      </c>
      <c r="S89" s="90">
        <f t="shared" si="43"/>
        <v>-6</v>
      </c>
      <c r="T89" s="484" t="s">
        <v>2523</v>
      </c>
      <c r="U89" s="485"/>
      <c r="V89" s="486"/>
      <c r="W89" s="54"/>
      <c r="X89" s="89">
        <f t="shared" si="45"/>
        <v>109</v>
      </c>
      <c r="Y89" s="89">
        <f>Y57-Y120</f>
        <v>44</v>
      </c>
      <c r="Z89" s="93">
        <f t="shared" si="44"/>
        <v>0.40366972477064222</v>
      </c>
    </row>
    <row r="90" spans="1:28" ht="21">
      <c r="A90" s="17" t="s">
        <v>544</v>
      </c>
      <c r="D90" s="87" t="s">
        <v>597</v>
      </c>
      <c r="E90" s="89">
        <f t="shared" si="46"/>
        <v>1089</v>
      </c>
      <c r="F90" s="89">
        <f t="shared" si="46"/>
        <v>1504.99999</v>
      </c>
      <c r="G90" s="88">
        <f t="shared" si="46"/>
        <v>1201</v>
      </c>
      <c r="H90" s="91">
        <f t="shared" si="46"/>
        <v>1298.0366999999999</v>
      </c>
      <c r="I90" s="282">
        <f t="shared" si="46"/>
        <v>331.51267999999999</v>
      </c>
      <c r="J90" s="88">
        <f t="shared" si="42"/>
        <v>-124.54937999999987</v>
      </c>
      <c r="K90" s="91">
        <v>1505</v>
      </c>
      <c r="L90" s="304">
        <f t="shared" si="39"/>
        <v>9.9999999747524271E-6</v>
      </c>
      <c r="M90" s="279">
        <f t="shared" si="40"/>
        <v>0.86248285714285711</v>
      </c>
      <c r="N90" s="93">
        <f>IF(ISERROR($K90/E90),,($K90/E90))</f>
        <v>1.382001836547291</v>
      </c>
      <c r="O90" s="93">
        <f t="shared" ref="O90:P97" si="49">IF(ISERROR($K90/F90),,($K90/F90))</f>
        <v>1.0000000066445183</v>
      </c>
      <c r="P90" s="283">
        <f t="shared" si="49"/>
        <v>1.2531223980016652</v>
      </c>
      <c r="Q90" s="78">
        <v>-60</v>
      </c>
      <c r="R90" s="91">
        <v>1505</v>
      </c>
      <c r="S90" s="90">
        <f t="shared" si="43"/>
        <v>0</v>
      </c>
      <c r="T90" s="484" t="s">
        <v>2524</v>
      </c>
      <c r="U90" s="485"/>
      <c r="V90" s="486"/>
      <c r="W90" s="54"/>
      <c r="X90" s="89">
        <f t="shared" si="45"/>
        <v>1288</v>
      </c>
      <c r="Y90" s="89">
        <f>Y58-Y121</f>
        <v>1517</v>
      </c>
      <c r="Z90" s="93">
        <f t="shared" si="44"/>
        <v>1.1777950310559007</v>
      </c>
    </row>
    <row r="91" spans="1:28" ht="21">
      <c r="A91" s="17" t="s">
        <v>542</v>
      </c>
      <c r="D91" s="332" t="s">
        <v>1343</v>
      </c>
      <c r="E91" s="96">
        <f t="shared" si="46"/>
        <v>8015</v>
      </c>
      <c r="F91" s="96">
        <f t="shared" si="46"/>
        <v>7062.2000159999998</v>
      </c>
      <c r="G91" s="95">
        <f t="shared" si="46"/>
        <v>7737</v>
      </c>
      <c r="H91" s="98">
        <f t="shared" si="46"/>
        <v>7639.2153100000005</v>
      </c>
      <c r="I91" s="285">
        <f t="shared" si="46"/>
        <v>803.02692000000002</v>
      </c>
      <c r="J91" s="95">
        <f t="shared" si="42"/>
        <v>-1380.2422300000005</v>
      </c>
      <c r="K91" s="98">
        <f>SUM(K87:K90)</f>
        <v>7062</v>
      </c>
      <c r="L91" s="286">
        <f t="shared" si="39"/>
        <v>-0.2000159999997777</v>
      </c>
      <c r="M91" s="287">
        <f t="shared" si="40"/>
        <v>1.0817353879920704</v>
      </c>
      <c r="N91" s="100">
        <f>IF(ISERROR($K91/E91),,($K91/E91))</f>
        <v>0.88109794135995012</v>
      </c>
      <c r="O91" s="100">
        <f t="shared" si="49"/>
        <v>0.99997167794744601</v>
      </c>
      <c r="P91" s="288">
        <f t="shared" si="49"/>
        <v>0.91275688251260179</v>
      </c>
      <c r="Q91" s="95">
        <f>SUM(Q87:Q90)</f>
        <v>312</v>
      </c>
      <c r="R91" s="98">
        <v>7068</v>
      </c>
      <c r="S91" s="97">
        <f t="shared" si="43"/>
        <v>-6</v>
      </c>
      <c r="T91" s="454"/>
      <c r="U91" s="455"/>
      <c r="V91" s="456"/>
      <c r="W91" s="54"/>
      <c r="X91" s="96">
        <f t="shared" si="45"/>
        <v>6446</v>
      </c>
      <c r="Y91" s="96">
        <f>SUM(Y87:Y90)</f>
        <v>10215</v>
      </c>
      <c r="Z91" s="100">
        <f t="shared" si="44"/>
        <v>1.5847036922122246</v>
      </c>
    </row>
    <row r="92" spans="1:28" ht="21" customHeight="1">
      <c r="A92" s="17" t="s">
        <v>543</v>
      </c>
      <c r="D92" s="87" t="s">
        <v>1374</v>
      </c>
      <c r="E92" s="305">
        <f t="shared" si="46"/>
        <v>1744</v>
      </c>
      <c r="F92" s="305">
        <f t="shared" si="46"/>
        <v>1919.9999699999998</v>
      </c>
      <c r="G92" s="306">
        <f t="shared" si="46"/>
        <v>1479</v>
      </c>
      <c r="H92" s="307">
        <f t="shared" si="46"/>
        <v>1623.6551499999996</v>
      </c>
      <c r="I92" s="308">
        <f t="shared" si="46"/>
        <v>28.43676</v>
      </c>
      <c r="J92" s="306">
        <f t="shared" si="42"/>
        <v>-64.091909999999586</v>
      </c>
      <c r="K92" s="307">
        <f>1920-405+73</f>
        <v>1588</v>
      </c>
      <c r="L92" s="309">
        <f t="shared" si="39"/>
        <v>-331.99996999999985</v>
      </c>
      <c r="M92" s="310">
        <f t="shared" si="40"/>
        <v>1.0224528652392944</v>
      </c>
      <c r="N92" s="311">
        <f>IF(ISERROR($K92/E92),,($K92/E92))</f>
        <v>0.91055045871559637</v>
      </c>
      <c r="O92" s="311">
        <f t="shared" si="49"/>
        <v>0.8270833462565107</v>
      </c>
      <c r="P92" s="312">
        <f t="shared" si="49"/>
        <v>1.0736984448951994</v>
      </c>
      <c r="Q92" s="306"/>
      <c r="R92" s="307">
        <v>1920</v>
      </c>
      <c r="S92" s="313">
        <f t="shared" si="43"/>
        <v>-332</v>
      </c>
      <c r="T92" s="484" t="s">
        <v>2525</v>
      </c>
      <c r="U92" s="485"/>
      <c r="V92" s="486"/>
      <c r="W92" s="54"/>
      <c r="X92" s="305">
        <f t="shared" si="45"/>
        <v>1304</v>
      </c>
      <c r="Y92" s="305">
        <f>Y60-Y123</f>
        <v>1471</v>
      </c>
      <c r="Z92" s="311">
        <f t="shared" si="44"/>
        <v>1.1280674846625767</v>
      </c>
    </row>
    <row r="93" spans="1:28" ht="21">
      <c r="D93" s="87" t="s">
        <v>596</v>
      </c>
      <c r="E93" s="89">
        <f t="shared" si="46"/>
        <v>221</v>
      </c>
      <c r="F93" s="89">
        <f t="shared" si="46"/>
        <v>139.99997999999999</v>
      </c>
      <c r="G93" s="88">
        <f t="shared" si="46"/>
        <v>243</v>
      </c>
      <c r="H93" s="91">
        <f t="shared" si="46"/>
        <v>105.37013999999999</v>
      </c>
      <c r="I93" s="282">
        <f t="shared" si="46"/>
        <v>10.497</v>
      </c>
      <c r="J93" s="88">
        <f t="shared" si="42"/>
        <v>24.132860000000008</v>
      </c>
      <c r="K93" s="91">
        <v>140</v>
      </c>
      <c r="L93" s="304">
        <f t="shared" si="39"/>
        <v>2.0000000006348273E-5</v>
      </c>
      <c r="M93" s="279">
        <f t="shared" si="40"/>
        <v>0.75264385714285709</v>
      </c>
      <c r="N93" s="93">
        <f>IF(ISERROR($K93/E93),,($K93/E93))</f>
        <v>0.63348416289592757</v>
      </c>
      <c r="O93" s="93">
        <f t="shared" si="49"/>
        <v>1.0000001428571632</v>
      </c>
      <c r="P93" s="283">
        <f t="shared" si="49"/>
        <v>0.5761316872427984</v>
      </c>
      <c r="Q93" s="88">
        <v>0</v>
      </c>
      <c r="R93" s="91">
        <v>140</v>
      </c>
      <c r="S93" s="90">
        <f t="shared" si="43"/>
        <v>0</v>
      </c>
      <c r="T93" s="484"/>
      <c r="U93" s="485"/>
      <c r="V93" s="486"/>
      <c r="W93" s="54"/>
      <c r="X93" s="89">
        <f t="shared" si="45"/>
        <v>226</v>
      </c>
      <c r="Y93" s="89">
        <f>Y61-Y124</f>
        <v>222</v>
      </c>
      <c r="Z93" s="93">
        <f t="shared" si="44"/>
        <v>0.98230088495575218</v>
      </c>
    </row>
    <row r="94" spans="1:28" s="23" customFormat="1" ht="21" customHeight="1">
      <c r="A94" s="22"/>
      <c r="B94" s="22"/>
      <c r="C94" s="22"/>
      <c r="D94" s="87" t="s">
        <v>543</v>
      </c>
      <c r="E94" s="89">
        <f t="shared" ref="E94:I97" si="50">E62-E125</f>
        <v>459</v>
      </c>
      <c r="F94" s="89">
        <f t="shared" si="50"/>
        <v>215</v>
      </c>
      <c r="G94" s="88">
        <f t="shared" si="50"/>
        <v>252</v>
      </c>
      <c r="H94" s="91">
        <f t="shared" si="50"/>
        <v>176.49132</v>
      </c>
      <c r="I94" s="282">
        <f t="shared" si="50"/>
        <v>10.10998</v>
      </c>
      <c r="J94" s="88">
        <f t="shared" si="42"/>
        <v>28.398699999999998</v>
      </c>
      <c r="K94" s="91">
        <v>215</v>
      </c>
      <c r="L94" s="304">
        <f t="shared" si="39"/>
        <v>0</v>
      </c>
      <c r="M94" s="279">
        <f t="shared" si="40"/>
        <v>0.82088986046511625</v>
      </c>
      <c r="N94" s="93">
        <f t="shared" ref="N94:N97" si="51">IF(ISERROR($K94/E94),,($K94/E94))</f>
        <v>0.4684095860566449</v>
      </c>
      <c r="O94" s="93">
        <f t="shared" si="49"/>
        <v>1</v>
      </c>
      <c r="P94" s="283">
        <f t="shared" si="49"/>
        <v>0.85317460317460314</v>
      </c>
      <c r="Q94" s="88">
        <v>0</v>
      </c>
      <c r="R94" s="91">
        <v>215</v>
      </c>
      <c r="S94" s="90">
        <f t="shared" si="43"/>
        <v>0</v>
      </c>
      <c r="T94" s="484" t="s">
        <v>2526</v>
      </c>
      <c r="U94" s="485"/>
      <c r="V94" s="486"/>
      <c r="W94" s="54"/>
      <c r="X94" s="89">
        <f t="shared" si="45"/>
        <v>459</v>
      </c>
      <c r="Y94" s="89">
        <f>Y62-Y125</f>
        <v>41</v>
      </c>
      <c r="Z94" s="93">
        <f t="shared" si="44"/>
        <v>8.9324618736383449E-2</v>
      </c>
      <c r="AA94" s="16"/>
      <c r="AB94" s="16"/>
    </row>
    <row r="95" spans="1:28" ht="21.6" thickBot="1">
      <c r="A95" s="22"/>
      <c r="B95" s="22"/>
      <c r="C95" s="22"/>
      <c r="D95" s="332" t="s">
        <v>1342</v>
      </c>
      <c r="E95" s="96">
        <f t="shared" si="50"/>
        <v>2424</v>
      </c>
      <c r="F95" s="96">
        <f t="shared" si="50"/>
        <v>2274.9999499999999</v>
      </c>
      <c r="G95" s="95">
        <f t="shared" si="50"/>
        <v>1974</v>
      </c>
      <c r="H95" s="98">
        <f t="shared" si="50"/>
        <v>1905.5166100000001</v>
      </c>
      <c r="I95" s="285">
        <f t="shared" si="50"/>
        <v>49.043740000000007</v>
      </c>
      <c r="J95" s="95">
        <f t="shared" si="42"/>
        <v>-11.560350000000135</v>
      </c>
      <c r="K95" s="98">
        <f>SUM(K92:K94)</f>
        <v>1943</v>
      </c>
      <c r="L95" s="286">
        <f t="shared" si="39"/>
        <v>-331.9999499999999</v>
      </c>
      <c r="M95" s="287">
        <f t="shared" si="40"/>
        <v>0.98070849716932584</v>
      </c>
      <c r="N95" s="100">
        <f t="shared" si="51"/>
        <v>0.80156765676567654</v>
      </c>
      <c r="O95" s="100">
        <f t="shared" si="49"/>
        <v>0.85406595283661435</v>
      </c>
      <c r="P95" s="288">
        <f t="shared" si="49"/>
        <v>0.98429584599797371</v>
      </c>
      <c r="Q95" s="95">
        <f>SUM(Q92:Q94)</f>
        <v>0</v>
      </c>
      <c r="R95" s="98">
        <v>2275</v>
      </c>
      <c r="S95" s="97">
        <f t="shared" si="43"/>
        <v>-332</v>
      </c>
      <c r="T95" s="454"/>
      <c r="U95" s="455"/>
      <c r="V95" s="456"/>
      <c r="W95" s="54"/>
      <c r="X95" s="96">
        <f t="shared" si="45"/>
        <v>1989</v>
      </c>
      <c r="Y95" s="96">
        <f>SUM(Y92:Y94)</f>
        <v>1734</v>
      </c>
      <c r="Z95" s="100">
        <f t="shared" si="44"/>
        <v>0.87179487179487181</v>
      </c>
    </row>
    <row r="96" spans="1:28" ht="21.6" thickBot="1">
      <c r="D96" s="124" t="s">
        <v>612</v>
      </c>
      <c r="E96" s="293">
        <f t="shared" si="50"/>
        <v>10439</v>
      </c>
      <c r="F96" s="293">
        <f t="shared" si="50"/>
        <v>9337.1999660000001</v>
      </c>
      <c r="G96" s="294">
        <f t="shared" si="50"/>
        <v>9711</v>
      </c>
      <c r="H96" s="295">
        <f t="shared" si="50"/>
        <v>9544.731920000002</v>
      </c>
      <c r="I96" s="296">
        <f t="shared" si="50"/>
        <v>852.07065999999986</v>
      </c>
      <c r="J96" s="294">
        <f t="shared" si="42"/>
        <v>-1391.8025800000019</v>
      </c>
      <c r="K96" s="295">
        <f>K95+K91</f>
        <v>9005</v>
      </c>
      <c r="L96" s="314">
        <f t="shared" si="39"/>
        <v>-332.19996600000013</v>
      </c>
      <c r="M96" s="315">
        <f t="shared" si="40"/>
        <v>1.0599369150471962</v>
      </c>
      <c r="N96" s="298">
        <f t="shared" si="51"/>
        <v>0.86263052016476671</v>
      </c>
      <c r="O96" s="298">
        <f t="shared" si="49"/>
        <v>0.96442188587481725</v>
      </c>
      <c r="P96" s="299">
        <f t="shared" si="49"/>
        <v>0.92729893934713215</v>
      </c>
      <c r="Q96" s="300">
        <f t="shared" ref="Q96" si="52">Q91+Q95</f>
        <v>312</v>
      </c>
      <c r="R96" s="295">
        <v>9343</v>
      </c>
      <c r="S96" s="301">
        <f t="shared" si="43"/>
        <v>-338</v>
      </c>
      <c r="T96" s="475"/>
      <c r="U96" s="476"/>
      <c r="V96" s="477"/>
      <c r="W96" s="302"/>
      <c r="X96" s="316">
        <f t="shared" si="45"/>
        <v>8435</v>
      </c>
      <c r="Y96" s="316">
        <f>Y91+Y95</f>
        <v>11949</v>
      </c>
      <c r="Z96" s="317">
        <f t="shared" si="44"/>
        <v>1.4165975103734441</v>
      </c>
      <c r="AA96" s="23"/>
      <c r="AB96" s="23"/>
    </row>
    <row r="97" spans="1:45" ht="21.6" thickBot="1">
      <c r="D97" s="128" t="s">
        <v>1378</v>
      </c>
      <c r="E97" s="318">
        <f t="shared" si="50"/>
        <v>33309</v>
      </c>
      <c r="F97" s="318">
        <f t="shared" si="50"/>
        <v>32959.199986</v>
      </c>
      <c r="G97" s="319">
        <f t="shared" si="50"/>
        <v>34241</v>
      </c>
      <c r="H97" s="204">
        <f t="shared" si="50"/>
        <v>35388.17325</v>
      </c>
      <c r="I97" s="320">
        <f t="shared" si="50"/>
        <v>3978.6693500000001</v>
      </c>
      <c r="J97" s="319">
        <f t="shared" si="42"/>
        <v>-5348.9125999999997</v>
      </c>
      <c r="K97" s="204">
        <f>K96+K86</f>
        <v>34017.93</v>
      </c>
      <c r="L97" s="321">
        <f t="shared" si="39"/>
        <v>1058.7300140000007</v>
      </c>
      <c r="M97" s="322">
        <f t="shared" si="40"/>
        <v>1.0402800302663919</v>
      </c>
      <c r="N97" s="323">
        <f t="shared" si="51"/>
        <v>1.0212834369089436</v>
      </c>
      <c r="O97" s="323">
        <f t="shared" si="49"/>
        <v>1.0321224427307008</v>
      </c>
      <c r="P97" s="207">
        <f t="shared" si="49"/>
        <v>0.99348529540609209</v>
      </c>
      <c r="Q97" s="324">
        <f>Q96+Q86</f>
        <v>526</v>
      </c>
      <c r="R97" s="204">
        <v>32950</v>
      </c>
      <c r="S97" s="325">
        <f t="shared" si="43"/>
        <v>1067.9300000000003</v>
      </c>
      <c r="T97" s="469"/>
      <c r="U97" s="470"/>
      <c r="V97" s="471"/>
      <c r="W97" s="302"/>
      <c r="X97" s="326">
        <f t="shared" si="45"/>
        <v>28648</v>
      </c>
      <c r="Y97" s="326">
        <f>Y96+Y86</f>
        <v>37194</v>
      </c>
      <c r="Z97" s="327">
        <f t="shared" si="44"/>
        <v>1.2983105277855347</v>
      </c>
      <c r="AA97" s="23"/>
      <c r="AB97" s="23"/>
    </row>
    <row r="98" spans="1:45" ht="21">
      <c r="D98" s="54"/>
      <c r="E98" s="54"/>
      <c r="F98" s="54"/>
      <c r="G98" s="54"/>
      <c r="H98" s="54"/>
      <c r="I98" s="54"/>
      <c r="J98" s="54"/>
      <c r="K98" s="54"/>
      <c r="L98" s="54"/>
      <c r="M98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45">
      <c r="M99"/>
    </row>
    <row r="100" spans="1:45" ht="24" customHeight="1" thickBot="1"/>
    <row r="101" spans="1:45" ht="24" customHeight="1" thickBot="1">
      <c r="D101" s="357"/>
      <c r="E101" s="357"/>
      <c r="F101" s="357"/>
      <c r="G101" s="357"/>
      <c r="H101" s="357"/>
      <c r="I101" s="356"/>
      <c r="J101" s="356"/>
      <c r="K101" s="493" t="s">
        <v>2348</v>
      </c>
      <c r="L101" s="494"/>
      <c r="M101" s="358">
        <f>M38</f>
        <v>0.9</v>
      </c>
      <c r="N101" s="356"/>
      <c r="O101" s="356"/>
      <c r="P101" s="357"/>
      <c r="Q101" s="356"/>
      <c r="R101" s="356"/>
      <c r="S101" s="356"/>
      <c r="T101" s="356"/>
      <c r="U101" s="356"/>
      <c r="V101" s="356"/>
      <c r="W101" s="356"/>
      <c r="X101" s="489" t="s">
        <v>1536</v>
      </c>
      <c r="Y101" s="490"/>
      <c r="Z101" s="491"/>
      <c r="AA101" s="356"/>
      <c r="AB101" s="356"/>
      <c r="AC101" s="356"/>
      <c r="AL101" s="16" t="s">
        <v>551</v>
      </c>
      <c r="AN101" s="16" t="s">
        <v>1099</v>
      </c>
      <c r="AP101" s="16" t="s">
        <v>966</v>
      </c>
    </row>
    <row r="102" spans="1:45" s="356" customFormat="1" ht="30" customHeight="1" thickBot="1">
      <c r="D102" s="487" t="s">
        <v>1336</v>
      </c>
      <c r="E102" s="240" t="s">
        <v>613</v>
      </c>
      <c r="F102" s="240" t="str">
        <f>F39</f>
        <v>May</v>
      </c>
      <c r="G102" s="248"/>
      <c r="H102" s="249" t="s">
        <v>606</v>
      </c>
      <c r="I102" s="235" t="s">
        <v>934</v>
      </c>
      <c r="J102" s="248" t="s">
        <v>934</v>
      </c>
      <c r="K102" s="250" t="s">
        <v>948</v>
      </c>
      <c r="L102" s="251" t="s">
        <v>959</v>
      </c>
      <c r="M102" s="347" t="s">
        <v>933</v>
      </c>
      <c r="N102" s="457" t="s">
        <v>2307</v>
      </c>
      <c r="O102" s="458"/>
      <c r="P102" s="459"/>
      <c r="Q102" s="252" t="s">
        <v>935</v>
      </c>
      <c r="R102" s="235" t="s">
        <v>607</v>
      </c>
      <c r="S102" s="248" t="s">
        <v>959</v>
      </c>
      <c r="T102" s="463"/>
      <c r="U102" s="464"/>
      <c r="V102" s="465"/>
      <c r="W102" s="54"/>
      <c r="X102" s="253" t="s">
        <v>613</v>
      </c>
      <c r="Y102" s="254" t="str">
        <f>F102</f>
        <v>May</v>
      </c>
      <c r="Z102" s="255"/>
      <c r="AA102" s="16"/>
      <c r="AB102" s="16"/>
      <c r="AC102" s="16"/>
    </row>
    <row r="103" spans="1:45" ht="21">
      <c r="A103" s="17" t="s">
        <v>536</v>
      </c>
      <c r="D103" s="488"/>
      <c r="E103" s="241"/>
      <c r="F103" s="241" t="s">
        <v>603</v>
      </c>
      <c r="G103" s="257"/>
      <c r="H103" s="258" t="s">
        <v>607</v>
      </c>
      <c r="I103" s="256" t="s">
        <v>937</v>
      </c>
      <c r="J103" s="257" t="s">
        <v>938</v>
      </c>
      <c r="K103" s="259" t="s">
        <v>957</v>
      </c>
      <c r="L103" s="260" t="s">
        <v>939</v>
      </c>
      <c r="M103" s="261" t="s">
        <v>936</v>
      </c>
      <c r="N103" s="262" t="s">
        <v>609</v>
      </c>
      <c r="O103" s="263" t="s">
        <v>609</v>
      </c>
      <c r="P103" s="264" t="s">
        <v>609</v>
      </c>
      <c r="Q103" s="265" t="s">
        <v>940</v>
      </c>
      <c r="R103" s="256" t="s">
        <v>956</v>
      </c>
      <c r="S103" s="257" t="s">
        <v>941</v>
      </c>
      <c r="T103" s="460"/>
      <c r="U103" s="461"/>
      <c r="V103" s="462"/>
      <c r="W103" s="54"/>
      <c r="X103" s="266"/>
      <c r="Y103" s="267" t="s">
        <v>603</v>
      </c>
      <c r="Z103" s="268" t="s">
        <v>609</v>
      </c>
      <c r="AH103" s="16" t="str">
        <f>CONCATENATE(AL$101,$A103)</f>
        <v>AM760DSC</v>
      </c>
      <c r="AI103" s="16" t="str">
        <f>CONCATENATE(AN$101,$A103)</f>
        <v>AM761DSC</v>
      </c>
      <c r="AL103" s="144">
        <f>SUMIF('Sls by Cat by MECA'!$B$22:$B$8229,$AH103,'Sls by Cat by MECA'!I$22:I$8229)</f>
        <v>29158.22</v>
      </c>
      <c r="AM103" s="144">
        <f>SUMIF('Sls by Cat by MECA'!$B$22:$B$8229,$AH103,'Sls by Cat by MECA'!J$22:J$8229)</f>
        <v>0</v>
      </c>
      <c r="AN103" s="144">
        <f>SUMIF('Sls by Cat by MECA'!$B$22:$B$8229,$AI103,'Sls by Cat by MECA'!K$22:K$8229)</f>
        <v>0</v>
      </c>
      <c r="AO103" s="144">
        <f>SUMIF('Sls by Cat by MECA'!$B$22:$B$8229,$AI103,'Sls by Cat by MECA'!L$22:L$8229)</f>
        <v>0</v>
      </c>
      <c r="AP103" s="144">
        <f>AL103+AN103</f>
        <v>29158.22</v>
      </c>
      <c r="AQ103" s="144">
        <f>AM103+AO103</f>
        <v>0</v>
      </c>
      <c r="AR103" s="144">
        <f>AP103+AQ103</f>
        <v>29158.22</v>
      </c>
      <c r="AS103" s="144"/>
    </row>
    <row r="104" spans="1:45" ht="21.6" thickBot="1">
      <c r="A104" s="17" t="s">
        <v>535</v>
      </c>
      <c r="D104" s="201" t="s">
        <v>588</v>
      </c>
      <c r="E104" s="239" t="s">
        <v>602</v>
      </c>
      <c r="F104" s="239" t="s">
        <v>604</v>
      </c>
      <c r="G104" s="269" t="s">
        <v>605</v>
      </c>
      <c r="H104" s="270" t="s">
        <v>608</v>
      </c>
      <c r="I104" s="202" t="s">
        <v>1376</v>
      </c>
      <c r="J104" s="269" t="s">
        <v>942</v>
      </c>
      <c r="K104" s="271" t="s">
        <v>958</v>
      </c>
      <c r="L104" s="272" t="s">
        <v>943</v>
      </c>
      <c r="M104" s="203" t="s">
        <v>959</v>
      </c>
      <c r="N104" s="201" t="s">
        <v>602</v>
      </c>
      <c r="O104" s="202" t="s">
        <v>604</v>
      </c>
      <c r="P104" s="203" t="s">
        <v>605</v>
      </c>
      <c r="Q104" s="273" t="s">
        <v>944</v>
      </c>
      <c r="R104" s="202" t="s">
        <v>945</v>
      </c>
      <c r="S104" s="269" t="s">
        <v>946</v>
      </c>
      <c r="T104" s="466" t="s">
        <v>947</v>
      </c>
      <c r="U104" s="467"/>
      <c r="V104" s="468"/>
      <c r="W104" s="54"/>
      <c r="X104" s="274" t="s">
        <v>602</v>
      </c>
      <c r="Y104" s="275" t="s">
        <v>604</v>
      </c>
      <c r="Z104" s="276" t="s">
        <v>602</v>
      </c>
      <c r="AH104" s="16" t="str">
        <f t="shared" ref="AH104:AH123" si="53">CONCATENATE(AL$101,$A104)</f>
        <v>AM760Digital Camcorder</v>
      </c>
      <c r="AI104" s="16" t="str">
        <f t="shared" ref="AI104:AI123" si="54">CONCATENATE(AN$101,$A104)</f>
        <v>AM761Digital Camcorder</v>
      </c>
      <c r="AL104" s="144">
        <f>SUMIF('Sls by Cat by MECA'!$B$22:$B$8229,$AH104,'Sls by Cat by MECA'!I$22:I$8229)</f>
        <v>203.94</v>
      </c>
      <c r="AM104" s="144">
        <f>SUMIF('Sls by Cat by MECA'!$B$22:$B$8229,$AH104,'Sls by Cat by MECA'!J$22:J$8229)</f>
        <v>0</v>
      </c>
      <c r="AN104" s="144">
        <f>SUMIF('Sls by Cat by MECA'!$B$22:$B$8229,$AI104,'Sls by Cat by MECA'!K$22:K$8229)</f>
        <v>0</v>
      </c>
      <c r="AO104" s="144">
        <f>SUMIF('Sls by Cat by MECA'!$B$22:$B$8229,$AI104,'Sls by Cat by MECA'!L$22:L$8229)</f>
        <v>0</v>
      </c>
      <c r="AP104" s="144">
        <f t="shared" ref="AP104:AP123" si="55">AL104+AN104</f>
        <v>203.94</v>
      </c>
      <c r="AQ104" s="144">
        <f t="shared" ref="AQ104:AQ123" si="56">AM104+AO104</f>
        <v>0</v>
      </c>
      <c r="AR104" s="144">
        <f t="shared" ref="AR104:AR123" si="57">AP104+AQ104</f>
        <v>203.94</v>
      </c>
      <c r="AS104" s="144"/>
    </row>
    <row r="105" spans="1:45" ht="78" customHeight="1">
      <c r="D105" s="75" t="s">
        <v>536</v>
      </c>
      <c r="E105" s="144">
        <f>'FY18 Sales Summary'!Q20</f>
        <v>3299</v>
      </c>
      <c r="F105" s="144">
        <f>'FY18 Sales Summary'!R20</f>
        <v>2319</v>
      </c>
      <c r="G105" s="76">
        <f>'FY18 Sales Summary'!S20</f>
        <v>3407</v>
      </c>
      <c r="H105" s="79">
        <f>'FY18 Sales Summary'!T20</f>
        <v>2161.4142000000002</v>
      </c>
      <c r="I105" s="277">
        <f>AR103/1000</f>
        <v>29.15822</v>
      </c>
      <c r="J105" s="76">
        <f t="shared" ref="J105:J128" si="58">K105-H105-I105</f>
        <v>128.42757999999984</v>
      </c>
      <c r="K105" s="281">
        <v>2319</v>
      </c>
      <c r="L105" s="278">
        <f t="shared" ref="L105:L128" si="59">K105-F105</f>
        <v>0</v>
      </c>
      <c r="M105" s="279">
        <f t="shared" ref="M105:M128" si="60">IF(ISERROR(H105/K105),,(H105/K105))</f>
        <v>0.93204579560155243</v>
      </c>
      <c r="N105" s="280">
        <f t="shared" ref="N105:P120" si="61">IF(ISERROR($K105/E105),,($K105/E105))</f>
        <v>0.70294028493482874</v>
      </c>
      <c r="O105" s="280">
        <f t="shared" si="61"/>
        <v>1</v>
      </c>
      <c r="P105" s="279">
        <f t="shared" si="61"/>
        <v>0.68065746991488107</v>
      </c>
      <c r="Q105" s="78"/>
      <c r="R105" s="79">
        <v>2319</v>
      </c>
      <c r="S105" s="78">
        <f t="shared" ref="S105:S128" si="62">K105-R105</f>
        <v>0</v>
      </c>
      <c r="T105" s="451" t="s">
        <v>2527</v>
      </c>
      <c r="U105" s="452"/>
      <c r="V105" s="453"/>
      <c r="W105" s="54"/>
      <c r="X105" s="144">
        <v>2662</v>
      </c>
      <c r="Y105" s="144">
        <v>3079</v>
      </c>
      <c r="Z105" s="280">
        <f>IF(ISERROR($Y105/X105),,($Y105/X105))</f>
        <v>1.1566491359879789</v>
      </c>
      <c r="AL105" s="144">
        <f>SUMIF('Sls by Cat by MECA'!$B$22:$B$8229,$AH105,'Sls by Cat by MECA'!I$22:I$8229)</f>
        <v>0</v>
      </c>
      <c r="AM105" s="144">
        <f>SUMIF('Sls by Cat by MECA'!$B$22:$B$8229,$AH105,'Sls by Cat by MECA'!J$22:J$8229)</f>
        <v>0</v>
      </c>
      <c r="AN105" s="144">
        <f>SUMIF('Sls by Cat by MECA'!$B$22:$B$8229,$AI105,'Sls by Cat by MECA'!K$22:K$8229)</f>
        <v>0</v>
      </c>
      <c r="AO105" s="144">
        <f>SUMIF('Sls by Cat by MECA'!$B$22:$B$8229,$AI105,'Sls by Cat by MECA'!L$22:L$8229)</f>
        <v>0</v>
      </c>
      <c r="AP105" s="144"/>
      <c r="AQ105" s="144"/>
      <c r="AR105" s="144"/>
      <c r="AS105" s="144"/>
    </row>
    <row r="106" spans="1:45" ht="72.45" customHeight="1">
      <c r="A106" s="17" t="s">
        <v>538</v>
      </c>
      <c r="D106" s="87" t="s">
        <v>589</v>
      </c>
      <c r="E106" s="89">
        <f>'FY18 Sales Summary'!Q21</f>
        <v>211</v>
      </c>
      <c r="F106" s="89">
        <f>'FY18 Sales Summary'!R21</f>
        <v>514</v>
      </c>
      <c r="G106" s="88">
        <f>'FY18 Sales Summary'!S21</f>
        <v>210</v>
      </c>
      <c r="H106" s="91">
        <f>'FY18 Sales Summary'!T21</f>
        <v>522.16754000000003</v>
      </c>
      <c r="I106" s="282">
        <f>AR104/1000</f>
        <v>0.20394000000000001</v>
      </c>
      <c r="J106" s="88">
        <f t="shared" si="58"/>
        <v>-8.3714800000000302</v>
      </c>
      <c r="K106" s="91">
        <v>514</v>
      </c>
      <c r="L106" s="278">
        <f t="shared" si="59"/>
        <v>0</v>
      </c>
      <c r="M106" s="279">
        <f t="shared" si="60"/>
        <v>1.0158901556420235</v>
      </c>
      <c r="N106" s="93">
        <f t="shared" si="61"/>
        <v>2.4360189573459716</v>
      </c>
      <c r="O106" s="93">
        <f t="shared" si="61"/>
        <v>1</v>
      </c>
      <c r="P106" s="283">
        <f t="shared" si="61"/>
        <v>2.4476190476190478</v>
      </c>
      <c r="Q106" s="284">
        <v>20</v>
      </c>
      <c r="R106" s="91">
        <v>514</v>
      </c>
      <c r="S106" s="90">
        <f t="shared" si="62"/>
        <v>0</v>
      </c>
      <c r="T106" s="451" t="s">
        <v>2528</v>
      </c>
      <c r="U106" s="452"/>
      <c r="V106" s="453"/>
      <c r="W106" s="54"/>
      <c r="X106" s="89">
        <v>220</v>
      </c>
      <c r="Y106" s="89">
        <v>341</v>
      </c>
      <c r="Z106" s="93">
        <f t="shared" ref="Z106:Z128" si="63">IF(ISERROR($Y106/X106),,($Y106/X106))</f>
        <v>1.55</v>
      </c>
      <c r="AH106" s="16" t="str">
        <f t="shared" si="53"/>
        <v>AM760Audio Accessories</v>
      </c>
      <c r="AI106" s="16" t="str">
        <f t="shared" si="54"/>
        <v>AM761Audio Accessories</v>
      </c>
      <c r="AL106" s="144">
        <f>SUMIF('Sls by Cat by MECA'!$B$22:$B$8229,$AH106,'Sls by Cat by MECA'!I$22:I$8229)</f>
        <v>88496.36</v>
      </c>
      <c r="AM106" s="144">
        <f>SUMIF('Sls by Cat by MECA'!$B$22:$B$8229,$AH106,'Sls by Cat by MECA'!J$22:J$8229)</f>
        <v>0</v>
      </c>
      <c r="AN106" s="144">
        <f>SUMIF('Sls by Cat by MECA'!$B$22:$B$8229,$AI106,'Sls by Cat by MECA'!K$22:K$8229)</f>
        <v>0</v>
      </c>
      <c r="AO106" s="144">
        <f>SUMIF('Sls by Cat by MECA'!$B$22:$B$8229,$AI106,'Sls by Cat by MECA'!L$22:L$8229)</f>
        <v>0</v>
      </c>
      <c r="AP106" s="144">
        <f t="shared" si="55"/>
        <v>88496.36</v>
      </c>
      <c r="AQ106" s="144">
        <f t="shared" si="56"/>
        <v>0</v>
      </c>
      <c r="AR106" s="144">
        <f t="shared" si="57"/>
        <v>88496.36</v>
      </c>
      <c r="AS106" s="144"/>
    </row>
    <row r="107" spans="1:45" ht="21">
      <c r="A107" s="17" t="s">
        <v>541</v>
      </c>
      <c r="D107" s="332" t="s">
        <v>590</v>
      </c>
      <c r="E107" s="96">
        <f>'FY18 Sales Summary'!Q22</f>
        <v>3510</v>
      </c>
      <c r="F107" s="96">
        <f>'FY18 Sales Summary'!R22</f>
        <v>2833</v>
      </c>
      <c r="G107" s="95">
        <f>'FY18 Sales Summary'!S22</f>
        <v>3617</v>
      </c>
      <c r="H107" s="98">
        <f>'FY18 Sales Summary'!T22</f>
        <v>2683.5817400000001</v>
      </c>
      <c r="I107" s="285">
        <f>SUM(I105:I106)</f>
        <v>29.362159999999999</v>
      </c>
      <c r="J107" s="95">
        <f t="shared" si="58"/>
        <v>120.05609999999992</v>
      </c>
      <c r="K107" s="98">
        <f>K105+K106</f>
        <v>2833</v>
      </c>
      <c r="L107" s="286">
        <f t="shared" si="59"/>
        <v>0</v>
      </c>
      <c r="M107" s="287">
        <f t="shared" si="60"/>
        <v>0.9472579385810096</v>
      </c>
      <c r="N107" s="100">
        <f t="shared" si="61"/>
        <v>0.8071225071225071</v>
      </c>
      <c r="O107" s="100">
        <f t="shared" si="61"/>
        <v>1</v>
      </c>
      <c r="P107" s="288">
        <f t="shared" si="61"/>
        <v>0.78324578379872822</v>
      </c>
      <c r="Q107" s="289">
        <f>Q105+Q106</f>
        <v>20</v>
      </c>
      <c r="R107" s="98">
        <v>2833</v>
      </c>
      <c r="S107" s="97">
        <f t="shared" si="62"/>
        <v>0</v>
      </c>
      <c r="T107" s="454"/>
      <c r="U107" s="455"/>
      <c r="V107" s="456"/>
      <c r="W107" s="54"/>
      <c r="X107" s="96">
        <f>X105+X106</f>
        <v>2882</v>
      </c>
      <c r="Y107" s="96">
        <f>Y105+Y106</f>
        <v>3420</v>
      </c>
      <c r="Z107" s="100">
        <f t="shared" si="63"/>
        <v>1.1866759195003469</v>
      </c>
      <c r="AH107" s="16" t="str">
        <f t="shared" si="53"/>
        <v>AM760Technics Home Audio</v>
      </c>
      <c r="AI107" s="16" t="str">
        <f t="shared" si="54"/>
        <v>AM761Technics Home Audio</v>
      </c>
      <c r="AL107" s="144">
        <f>SUMIF('Sls by Cat by MECA'!$B$22:$B$8229,$AH107,'Sls by Cat by MECA'!I$22:I$8229)</f>
        <v>0</v>
      </c>
      <c r="AM107" s="144">
        <f>SUMIF('Sls by Cat by MECA'!$B$22:$B$8229,$AH107,'Sls by Cat by MECA'!J$22:J$8229)</f>
        <v>0</v>
      </c>
      <c r="AN107" s="144">
        <f>SUMIF('Sls by Cat by MECA'!$B$22:$B$8229,$AI107,'Sls by Cat by MECA'!K$22:K$8229)</f>
        <v>0</v>
      </c>
      <c r="AO107" s="144">
        <f>SUMIF('Sls by Cat by MECA'!$B$22:$B$8229,$AI107,'Sls by Cat by MECA'!L$22:L$8229)</f>
        <v>0</v>
      </c>
      <c r="AP107" s="144">
        <f t="shared" si="55"/>
        <v>0</v>
      </c>
      <c r="AQ107" s="144">
        <f t="shared" si="56"/>
        <v>0</v>
      </c>
      <c r="AR107" s="144">
        <f t="shared" si="57"/>
        <v>0</v>
      </c>
      <c r="AS107" s="144"/>
    </row>
    <row r="108" spans="1:45" ht="76.05" customHeight="1">
      <c r="A108" s="17" t="s">
        <v>540</v>
      </c>
      <c r="D108" s="87" t="s">
        <v>591</v>
      </c>
      <c r="E108" s="89">
        <f>'FY18 Sales Summary'!Q23</f>
        <v>613</v>
      </c>
      <c r="F108" s="89">
        <f>'FY18 Sales Summary'!R23</f>
        <v>366.00003999999996</v>
      </c>
      <c r="G108" s="88">
        <f>'FY18 Sales Summary'!S23</f>
        <v>341</v>
      </c>
      <c r="H108" s="91">
        <f>'FY18 Sales Summary'!T23</f>
        <v>439.25741999999997</v>
      </c>
      <c r="I108" s="282">
        <f t="shared" ref="I108:I111" si="64">AR106/1000</f>
        <v>88.496359999999996</v>
      </c>
      <c r="J108" s="88">
        <f t="shared" si="58"/>
        <v>-210.75377999999995</v>
      </c>
      <c r="K108" s="91">
        <v>317</v>
      </c>
      <c r="L108" s="278">
        <f t="shared" si="59"/>
        <v>-49.000039999999956</v>
      </c>
      <c r="M108" s="279">
        <f t="shared" si="60"/>
        <v>1.3856700946372238</v>
      </c>
      <c r="N108" s="93">
        <f t="shared" si="61"/>
        <v>0.5171288743882545</v>
      </c>
      <c r="O108" s="93">
        <f t="shared" si="61"/>
        <v>0.866120123921298</v>
      </c>
      <c r="P108" s="283">
        <f t="shared" si="61"/>
        <v>0.9296187683284457</v>
      </c>
      <c r="Q108" s="78"/>
      <c r="R108" s="91">
        <v>366</v>
      </c>
      <c r="S108" s="90">
        <f t="shared" si="62"/>
        <v>-49</v>
      </c>
      <c r="T108" s="451" t="s">
        <v>2535</v>
      </c>
      <c r="U108" s="452"/>
      <c r="V108" s="453"/>
      <c r="W108" s="54"/>
      <c r="X108" s="89">
        <v>700</v>
      </c>
      <c r="Y108" s="89">
        <v>603</v>
      </c>
      <c r="Z108" s="93">
        <f t="shared" si="63"/>
        <v>0.86142857142857143</v>
      </c>
      <c r="AH108" s="16" t="str">
        <f t="shared" si="53"/>
        <v>AM760Audio</v>
      </c>
      <c r="AI108" s="16" t="str">
        <f t="shared" si="54"/>
        <v>AM761Audio</v>
      </c>
      <c r="AL108" s="144">
        <f>SUMIF('Sls by Cat by MECA'!$B$22:$B$8229,$AH108,'Sls by Cat by MECA'!I$22:I$8229)</f>
        <v>0</v>
      </c>
      <c r="AM108" s="144">
        <f>SUMIF('Sls by Cat by MECA'!$B$22:$B$8229,$AH108,'Sls by Cat by MECA'!J$22:J$8229)</f>
        <v>0</v>
      </c>
      <c r="AN108" s="144">
        <f>SUMIF('Sls by Cat by MECA'!$B$22:$B$8229,$AI108,'Sls by Cat by MECA'!K$22:K$8229)</f>
        <v>0</v>
      </c>
      <c r="AO108" s="144">
        <f>SUMIF('Sls by Cat by MECA'!$B$22:$B$8229,$AI108,'Sls by Cat by MECA'!L$22:L$8229)</f>
        <v>0</v>
      </c>
      <c r="AP108" s="144">
        <f t="shared" si="55"/>
        <v>0</v>
      </c>
      <c r="AQ108" s="144">
        <f t="shared" si="56"/>
        <v>0</v>
      </c>
      <c r="AR108" s="144">
        <f t="shared" si="57"/>
        <v>0</v>
      </c>
      <c r="AS108" s="144"/>
    </row>
    <row r="109" spans="1:45" ht="21">
      <c r="A109" s="17" t="s">
        <v>537</v>
      </c>
      <c r="D109" s="87" t="s">
        <v>592</v>
      </c>
      <c r="E109" s="89">
        <f>'FY18 Sales Summary'!Q24</f>
        <v>0</v>
      </c>
      <c r="F109" s="89">
        <f>'FY18 Sales Summary'!R24</f>
        <v>0</v>
      </c>
      <c r="G109" s="88">
        <f>'FY18 Sales Summary'!S24</f>
        <v>0</v>
      </c>
      <c r="H109" s="91">
        <f>'FY18 Sales Summary'!T24</f>
        <v>0</v>
      </c>
      <c r="I109" s="282">
        <f t="shared" si="64"/>
        <v>0</v>
      </c>
      <c r="J109" s="88">
        <f t="shared" si="58"/>
        <v>0</v>
      </c>
      <c r="K109" s="91"/>
      <c r="L109" s="278">
        <f t="shared" si="59"/>
        <v>0</v>
      </c>
      <c r="M109" s="279">
        <f t="shared" si="60"/>
        <v>0</v>
      </c>
      <c r="N109" s="93">
        <f t="shared" si="61"/>
        <v>0</v>
      </c>
      <c r="O109" s="93">
        <f t="shared" si="61"/>
        <v>0</v>
      </c>
      <c r="P109" s="283">
        <f t="shared" si="61"/>
        <v>0</v>
      </c>
      <c r="Q109" s="78"/>
      <c r="R109" s="91">
        <v>0</v>
      </c>
      <c r="S109" s="90">
        <f t="shared" si="62"/>
        <v>0</v>
      </c>
      <c r="T109" s="451"/>
      <c r="U109" s="452"/>
      <c r="V109" s="453"/>
      <c r="W109" s="54"/>
      <c r="X109" s="89"/>
      <c r="Y109" s="89"/>
      <c r="Z109" s="93">
        <f t="shared" si="63"/>
        <v>0</v>
      </c>
      <c r="AH109" s="16" t="str">
        <f t="shared" si="53"/>
        <v>AM760DVD</v>
      </c>
      <c r="AI109" s="16" t="str">
        <f t="shared" si="54"/>
        <v>AM761DVD</v>
      </c>
      <c r="AL109" s="144">
        <f>SUMIF('Sls by Cat by MECA'!$B$22:$B$8229,$AH109,'Sls by Cat by MECA'!I$22:I$8229)</f>
        <v>0</v>
      </c>
      <c r="AM109" s="144">
        <f>SUMIF('Sls by Cat by MECA'!$B$22:$B$8229,$AH109,'Sls by Cat by MECA'!J$22:J$8229)</f>
        <v>0</v>
      </c>
      <c r="AN109" s="144">
        <f>SUMIF('Sls by Cat by MECA'!$B$22:$B$8229,$AI109,'Sls by Cat by MECA'!K$22:K$8229)</f>
        <v>0</v>
      </c>
      <c r="AO109" s="144">
        <f>SUMIF('Sls by Cat by MECA'!$B$22:$B$8229,$AI109,'Sls by Cat by MECA'!L$22:L$8229)</f>
        <v>0</v>
      </c>
      <c r="AP109" s="144">
        <f t="shared" si="55"/>
        <v>0</v>
      </c>
      <c r="AQ109" s="144">
        <f t="shared" si="56"/>
        <v>0</v>
      </c>
      <c r="AR109" s="144">
        <f t="shared" si="57"/>
        <v>0</v>
      </c>
      <c r="AS109" s="144"/>
    </row>
    <row r="110" spans="1:45" ht="21">
      <c r="D110" s="87" t="s">
        <v>540</v>
      </c>
      <c r="E110" s="89">
        <f>'FY18 Sales Summary'!Q25</f>
        <v>0</v>
      </c>
      <c r="F110" s="89">
        <f>'FY18 Sales Summary'!R25</f>
        <v>0</v>
      </c>
      <c r="G110" s="88">
        <f>'FY18 Sales Summary'!S25</f>
        <v>0</v>
      </c>
      <c r="H110" s="91">
        <f>'FY18 Sales Summary'!T25</f>
        <v>0</v>
      </c>
      <c r="I110" s="282">
        <f t="shared" si="64"/>
        <v>0</v>
      </c>
      <c r="J110" s="88">
        <f t="shared" si="58"/>
        <v>0</v>
      </c>
      <c r="K110" s="91"/>
      <c r="L110" s="278">
        <f t="shared" si="59"/>
        <v>0</v>
      </c>
      <c r="M110" s="279">
        <f t="shared" si="60"/>
        <v>0</v>
      </c>
      <c r="N110" s="93">
        <f t="shared" si="61"/>
        <v>0</v>
      </c>
      <c r="O110" s="93">
        <f t="shared" si="61"/>
        <v>0</v>
      </c>
      <c r="P110" s="283">
        <f t="shared" si="61"/>
        <v>0</v>
      </c>
      <c r="Q110" s="78"/>
      <c r="R110" s="91">
        <v>0</v>
      </c>
      <c r="S110" s="90">
        <f t="shared" si="62"/>
        <v>0</v>
      </c>
      <c r="T110" s="451"/>
      <c r="U110" s="452"/>
      <c r="V110" s="453"/>
      <c r="W110" s="54"/>
      <c r="X110" s="89"/>
      <c r="Y110" s="89"/>
      <c r="Z110" s="93">
        <f t="shared" si="63"/>
        <v>0</v>
      </c>
      <c r="AL110" s="144">
        <f>SUMIF('Sls by Cat by MECA'!$B$22:$B$8229,$AH110,'Sls by Cat by MECA'!I$22:I$8229)</f>
        <v>0</v>
      </c>
      <c r="AM110" s="144">
        <f>SUMIF('Sls by Cat by MECA'!$B$22:$B$8229,$AH110,'Sls by Cat by MECA'!J$22:J$8229)</f>
        <v>0</v>
      </c>
      <c r="AN110" s="144">
        <f>SUMIF('Sls by Cat by MECA'!$B$22:$B$8229,$AI110,'Sls by Cat by MECA'!K$22:K$8229)</f>
        <v>0</v>
      </c>
      <c r="AO110" s="144">
        <f>SUMIF('Sls by Cat by MECA'!$B$22:$B$8229,$AI110,'Sls by Cat by MECA'!L$22:L$8229)</f>
        <v>0</v>
      </c>
      <c r="AP110" s="144"/>
      <c r="AQ110" s="144"/>
      <c r="AR110" s="144"/>
      <c r="AS110" s="144"/>
    </row>
    <row r="111" spans="1:45" ht="106.95" customHeight="1">
      <c r="A111" s="17" t="s">
        <v>532</v>
      </c>
      <c r="D111" s="87" t="s">
        <v>593</v>
      </c>
      <c r="E111" s="89">
        <f>'FY18 Sales Summary'!Q26</f>
        <v>0</v>
      </c>
      <c r="F111" s="89">
        <f>'FY18 Sales Summary'!R26</f>
        <v>22.99999</v>
      </c>
      <c r="G111" s="88">
        <f>'FY18 Sales Summary'!S26</f>
        <v>0</v>
      </c>
      <c r="H111" s="91">
        <f>'FY18 Sales Summary'!T26</f>
        <v>122.39614</v>
      </c>
      <c r="I111" s="282">
        <f t="shared" si="64"/>
        <v>0</v>
      </c>
      <c r="J111" s="88">
        <f t="shared" si="58"/>
        <v>-99.396140000000003</v>
      </c>
      <c r="K111" s="91">
        <v>23</v>
      </c>
      <c r="L111" s="278">
        <f t="shared" si="59"/>
        <v>9.9999999996214228E-6</v>
      </c>
      <c r="M111" s="279">
        <f t="shared" si="60"/>
        <v>5.3215713043478265</v>
      </c>
      <c r="N111" s="93">
        <f t="shared" si="61"/>
        <v>0</v>
      </c>
      <c r="O111" s="93">
        <f t="shared" si="61"/>
        <v>1.0000004347827978</v>
      </c>
      <c r="P111" s="283">
        <f t="shared" si="61"/>
        <v>0</v>
      </c>
      <c r="Q111" s="78">
        <v>-23</v>
      </c>
      <c r="R111" s="91">
        <v>23</v>
      </c>
      <c r="S111" s="90">
        <f t="shared" si="62"/>
        <v>0</v>
      </c>
      <c r="T111" s="451" t="s">
        <v>2529</v>
      </c>
      <c r="U111" s="452"/>
      <c r="V111" s="453"/>
      <c r="W111" s="54"/>
      <c r="X111" s="89"/>
      <c r="Y111" s="89">
        <v>36</v>
      </c>
      <c r="Z111" s="93">
        <f t="shared" si="63"/>
        <v>0</v>
      </c>
      <c r="AH111" s="16" t="str">
        <f t="shared" si="53"/>
        <v>AM760Comm Devices</v>
      </c>
      <c r="AI111" s="16" t="str">
        <f t="shared" si="54"/>
        <v>AM761Comm Devices</v>
      </c>
      <c r="AL111" s="144">
        <f>SUMIF('Sls by Cat by MECA'!$B$22:$B$8229,$AH111,'Sls by Cat by MECA'!I$22:I$8229)</f>
        <v>120829.61</v>
      </c>
      <c r="AM111" s="144">
        <f>SUMIF('Sls by Cat by MECA'!$B$22:$B$8229,$AH111,'Sls by Cat by MECA'!J$22:J$8229)</f>
        <v>0</v>
      </c>
      <c r="AN111" s="144">
        <f>SUMIF('Sls by Cat by MECA'!$B$22:$B$8229,$AI111,'Sls by Cat by MECA'!K$22:K$8229)</f>
        <v>0</v>
      </c>
      <c r="AO111" s="144">
        <f>SUMIF('Sls by Cat by MECA'!$B$22:$B$8229,$AI111,'Sls by Cat by MECA'!L$22:L$8229)</f>
        <v>0</v>
      </c>
      <c r="AP111" s="144">
        <f t="shared" si="55"/>
        <v>120829.61</v>
      </c>
      <c r="AQ111" s="144">
        <f t="shared" si="56"/>
        <v>0</v>
      </c>
      <c r="AR111" s="144">
        <f t="shared" si="57"/>
        <v>120829.61</v>
      </c>
      <c r="AS111" s="144"/>
    </row>
    <row r="112" spans="1:45" ht="21">
      <c r="A112" s="17" t="s">
        <v>615</v>
      </c>
      <c r="D112" s="332" t="s">
        <v>594</v>
      </c>
      <c r="E112" s="96">
        <f>'FY18 Sales Summary'!Q27</f>
        <v>613</v>
      </c>
      <c r="F112" s="96">
        <f>'FY18 Sales Summary'!R27</f>
        <v>389.00002999999998</v>
      </c>
      <c r="G112" s="95">
        <f>'FY18 Sales Summary'!S27</f>
        <v>341</v>
      </c>
      <c r="H112" s="98">
        <f>'FY18 Sales Summary'!T27</f>
        <v>561.65355999999997</v>
      </c>
      <c r="I112" s="285">
        <f>SUM(I108:I111)</f>
        <v>88.496359999999996</v>
      </c>
      <c r="J112" s="95">
        <f t="shared" si="58"/>
        <v>-310.14991999999995</v>
      </c>
      <c r="K112" s="109">
        <f>SUM(K108:K111)</f>
        <v>340</v>
      </c>
      <c r="L112" s="286">
        <f t="shared" si="59"/>
        <v>-49.000029999999981</v>
      </c>
      <c r="M112" s="287">
        <f t="shared" si="60"/>
        <v>1.6519222352941176</v>
      </c>
      <c r="N112" s="100">
        <f t="shared" si="61"/>
        <v>0.55464926590538333</v>
      </c>
      <c r="O112" s="100">
        <f t="shared" si="61"/>
        <v>0.87403592231085436</v>
      </c>
      <c r="P112" s="288">
        <f t="shared" si="61"/>
        <v>0.99706744868035191</v>
      </c>
      <c r="Q112" s="289">
        <f>SUM(Q108:Q111)</f>
        <v>-23</v>
      </c>
      <c r="R112" s="98">
        <v>389</v>
      </c>
      <c r="S112" s="97">
        <f t="shared" si="62"/>
        <v>-49</v>
      </c>
      <c r="T112" s="454"/>
      <c r="U112" s="455"/>
      <c r="V112" s="456"/>
      <c r="W112" s="54"/>
      <c r="X112" s="96">
        <f>SUM(X108:X111)</f>
        <v>700</v>
      </c>
      <c r="Y112" s="96">
        <f>SUM(Y108:Y111)</f>
        <v>639</v>
      </c>
      <c r="Z112" s="100">
        <f t="shared" si="63"/>
        <v>0.91285714285714281</v>
      </c>
      <c r="AH112" s="16" t="str">
        <f t="shared" si="53"/>
        <v>AM760Home Monitoring</v>
      </c>
      <c r="AI112" s="16" t="str">
        <f t="shared" si="54"/>
        <v>AM761Home Monitoring</v>
      </c>
      <c r="AL112" s="144">
        <f>SUMIF('Sls by Cat by MECA'!$B$22:$B$8229,$AH112,'Sls by Cat by MECA'!I$22:I$8229)</f>
        <v>0</v>
      </c>
      <c r="AM112" s="144">
        <f>SUMIF('Sls by Cat by MECA'!$B$22:$B$8229,$AH112,'Sls by Cat by MECA'!J$22:J$8229)</f>
        <v>0</v>
      </c>
      <c r="AN112" s="144">
        <f>SUMIF('Sls by Cat by MECA'!$B$22:$B$8229,$AI112,'Sls by Cat by MECA'!K$22:K$8229)</f>
        <v>0</v>
      </c>
      <c r="AO112" s="144">
        <f>SUMIF('Sls by Cat by MECA'!$B$22:$B$8229,$AI112,'Sls by Cat by MECA'!L$22:L$8229)</f>
        <v>0</v>
      </c>
      <c r="AP112" s="144">
        <f t="shared" si="55"/>
        <v>0</v>
      </c>
      <c r="AQ112" s="144">
        <f t="shared" si="56"/>
        <v>0</v>
      </c>
      <c r="AR112" s="144">
        <f t="shared" si="57"/>
        <v>0</v>
      </c>
      <c r="AS112" s="144"/>
    </row>
    <row r="113" spans="1:45" ht="70.95" customHeight="1">
      <c r="D113" s="87" t="s">
        <v>598</v>
      </c>
      <c r="E113" s="89">
        <f>'FY18 Sales Summary'!Q28</f>
        <v>2892</v>
      </c>
      <c r="F113" s="89">
        <f>'FY18 Sales Summary'!R28</f>
        <v>2326.9999499999994</v>
      </c>
      <c r="G113" s="88">
        <f>'FY18 Sales Summary'!S28</f>
        <v>2720</v>
      </c>
      <c r="H113" s="91">
        <f>'FY18 Sales Summary'!T28</f>
        <v>1957.75226</v>
      </c>
      <c r="I113" s="282">
        <f t="shared" ref="I113:I114" si="65">AR111/1000</f>
        <v>120.82961</v>
      </c>
      <c r="J113" s="88">
        <f t="shared" si="58"/>
        <v>-151.58186999999998</v>
      </c>
      <c r="K113" s="91">
        <f>2327-400</f>
        <v>1927</v>
      </c>
      <c r="L113" s="278">
        <f t="shared" si="59"/>
        <v>-399.99994999999944</v>
      </c>
      <c r="M113" s="279">
        <f t="shared" si="60"/>
        <v>1.0159586196159833</v>
      </c>
      <c r="N113" s="93">
        <f t="shared" si="61"/>
        <v>0.66632088520055321</v>
      </c>
      <c r="O113" s="93">
        <f t="shared" si="61"/>
        <v>0.82810487383121789</v>
      </c>
      <c r="P113" s="283">
        <f t="shared" si="61"/>
        <v>0.70845588235294121</v>
      </c>
      <c r="Q113" s="78"/>
      <c r="R113" s="91">
        <v>2327</v>
      </c>
      <c r="S113" s="90">
        <f t="shared" si="62"/>
        <v>-400</v>
      </c>
      <c r="T113" s="451" t="s">
        <v>2535</v>
      </c>
      <c r="U113" s="452"/>
      <c r="V113" s="453"/>
      <c r="W113" s="54"/>
      <c r="X113" s="89">
        <v>2639</v>
      </c>
      <c r="Y113" s="89">
        <v>2509</v>
      </c>
      <c r="Z113" s="93">
        <f t="shared" si="63"/>
        <v>0.95073891625615758</v>
      </c>
      <c r="AH113" s="16" t="str">
        <f t="shared" si="53"/>
        <v>AM760</v>
      </c>
      <c r="AI113" s="16" t="str">
        <f t="shared" si="54"/>
        <v>AM761</v>
      </c>
      <c r="AL113" s="144">
        <f>SUMIF('Sls by Cat by MECA'!$B$22:$B$8229,$AH113,'Sls by Cat by MECA'!I$22:I$8229)</f>
        <v>0</v>
      </c>
      <c r="AM113" s="144">
        <f>SUMIF('Sls by Cat by MECA'!$B$22:$B$8229,$AH113,'Sls by Cat by MECA'!J$22:J$8229)</f>
        <v>0</v>
      </c>
      <c r="AN113" s="144">
        <f>SUMIF('Sls by Cat by MECA'!$B$22:$B$8229,$AI113,'Sls by Cat by MECA'!K$22:K$8229)</f>
        <v>0</v>
      </c>
      <c r="AO113" s="144">
        <f>SUMIF('Sls by Cat by MECA'!$B$22:$B$8229,$AI113,'Sls by Cat by MECA'!L$22:L$8229)</f>
        <v>0</v>
      </c>
      <c r="AP113" s="144">
        <f t="shared" si="55"/>
        <v>0</v>
      </c>
      <c r="AQ113" s="144">
        <f t="shared" si="56"/>
        <v>0</v>
      </c>
      <c r="AR113" s="144">
        <f t="shared" si="57"/>
        <v>0</v>
      </c>
      <c r="AS113" s="144"/>
    </row>
    <row r="114" spans="1:45" ht="42" customHeight="1">
      <c r="A114" s="17" t="s">
        <v>539</v>
      </c>
      <c r="D114" s="87" t="s">
        <v>1137</v>
      </c>
      <c r="E114" s="89">
        <f>'FY18 Sales Summary'!Q29</f>
        <v>914</v>
      </c>
      <c r="F114" s="89">
        <f>'FY18 Sales Summary'!R29</f>
        <v>4</v>
      </c>
      <c r="G114" s="88">
        <f>'FY18 Sales Summary'!S29</f>
        <v>20</v>
      </c>
      <c r="H114" s="79">
        <f>'FY18 Sales Summary'!T29</f>
        <v>26.631119999999999</v>
      </c>
      <c r="I114" s="282">
        <f t="shared" si="65"/>
        <v>0</v>
      </c>
      <c r="J114" s="88">
        <f t="shared" si="58"/>
        <v>-22.631119999999999</v>
      </c>
      <c r="K114" s="91">
        <v>4</v>
      </c>
      <c r="L114" s="278">
        <f t="shared" si="59"/>
        <v>0</v>
      </c>
      <c r="M114" s="279">
        <f t="shared" si="60"/>
        <v>6.6577799999999998</v>
      </c>
      <c r="N114" s="93">
        <f t="shared" si="61"/>
        <v>4.3763676148796497E-3</v>
      </c>
      <c r="O114" s="93">
        <f>IF(ISERROR($K114/F114),,($K114/F114))</f>
        <v>1</v>
      </c>
      <c r="P114" s="283">
        <f t="shared" si="61"/>
        <v>0.2</v>
      </c>
      <c r="Q114" s="78">
        <v>15</v>
      </c>
      <c r="R114" s="91">
        <v>4</v>
      </c>
      <c r="S114" s="90">
        <f t="shared" si="62"/>
        <v>0</v>
      </c>
      <c r="T114" s="451" t="s">
        <v>2530</v>
      </c>
      <c r="U114" s="452"/>
      <c r="V114" s="453"/>
      <c r="W114" s="54"/>
      <c r="X114" s="89">
        <v>1</v>
      </c>
      <c r="Y114" s="89">
        <v>118</v>
      </c>
      <c r="Z114" s="93">
        <f t="shared" si="63"/>
        <v>118</v>
      </c>
      <c r="AH114" s="16" t="str">
        <f t="shared" si="53"/>
        <v>AM760LCD Display</v>
      </c>
      <c r="AI114" s="16" t="str">
        <f t="shared" si="54"/>
        <v>AM761LCD Display</v>
      </c>
      <c r="AL114" s="144">
        <f>SUMIF('Sls by Cat by MECA'!$B$22:$B$8229,$AH114,'Sls by Cat by MECA'!I$22:I$8229)</f>
        <v>0</v>
      </c>
      <c r="AM114" s="144">
        <f>SUMIF('Sls by Cat by MECA'!$B$22:$B$8229,$AH114,'Sls by Cat by MECA'!J$22:J$8229)</f>
        <v>0</v>
      </c>
      <c r="AN114" s="144">
        <f>SUMIF('Sls by Cat by MECA'!$B$22:$B$8229,$AI114,'Sls by Cat by MECA'!K$22:K$8229)</f>
        <v>0</v>
      </c>
      <c r="AO114" s="144">
        <f>SUMIF('Sls by Cat by MECA'!$B$22:$B$8229,$AI114,'Sls by Cat by MECA'!L$22:L$8229)</f>
        <v>0</v>
      </c>
      <c r="AP114" s="144">
        <f t="shared" si="55"/>
        <v>0</v>
      </c>
      <c r="AQ114" s="144">
        <f t="shared" si="56"/>
        <v>0</v>
      </c>
      <c r="AR114" s="144">
        <f t="shared" si="57"/>
        <v>0</v>
      </c>
      <c r="AS114" s="144"/>
    </row>
    <row r="115" spans="1:45" s="23" customFormat="1" ht="21">
      <c r="A115" s="22"/>
      <c r="B115" s="22"/>
      <c r="C115" s="22"/>
      <c r="D115" s="333" t="s">
        <v>599</v>
      </c>
      <c r="E115" s="107">
        <f>'FY18 Sales Summary'!Q30</f>
        <v>3806</v>
      </c>
      <c r="F115" s="107">
        <f>'FY18 Sales Summary'!R30</f>
        <v>2330.9999499999994</v>
      </c>
      <c r="G115" s="106"/>
      <c r="H115" s="109">
        <f>'FY18 Sales Summary'!T30</f>
        <v>1984.38338</v>
      </c>
      <c r="I115" s="290">
        <f>SUM(I113:I114)</f>
        <v>120.82961</v>
      </c>
      <c r="J115" s="106">
        <f t="shared" si="58"/>
        <v>-174.21298999999999</v>
      </c>
      <c r="K115" s="109">
        <f>SUM(K113:K114)</f>
        <v>1931</v>
      </c>
      <c r="L115" s="286">
        <f t="shared" si="59"/>
        <v>-399.99994999999944</v>
      </c>
      <c r="M115" s="287">
        <f t="shared" si="60"/>
        <v>1.0276454583117556</v>
      </c>
      <c r="N115" s="111">
        <f t="shared" si="61"/>
        <v>0.50735680504466629</v>
      </c>
      <c r="O115" s="111">
        <f t="shared" si="61"/>
        <v>0.82839984616902307</v>
      </c>
      <c r="P115" s="291">
        <f t="shared" si="61"/>
        <v>0</v>
      </c>
      <c r="Q115" s="292">
        <f>SUM(Q113:Q114)</f>
        <v>15</v>
      </c>
      <c r="R115" s="109">
        <v>2331</v>
      </c>
      <c r="S115" s="108">
        <f t="shared" si="62"/>
        <v>-400</v>
      </c>
      <c r="T115" s="454"/>
      <c r="U115" s="455"/>
      <c r="V115" s="456"/>
      <c r="W115" s="54"/>
      <c r="X115" s="107">
        <f>X113+X114</f>
        <v>2640</v>
      </c>
      <c r="Y115" s="107">
        <f>Y113+Y114</f>
        <v>2627</v>
      </c>
      <c r="Z115" s="111">
        <f t="shared" si="63"/>
        <v>0.99507575757575761</v>
      </c>
      <c r="AA115" s="16"/>
      <c r="AB115" s="16"/>
      <c r="AH115" s="16"/>
      <c r="AI115" s="16"/>
      <c r="AL115" s="144">
        <f>SUMIF('Sls by Cat by MECA'!$B$22:$B$8229,$AH115,'Sls by Cat by MECA'!I$22:I$8229)</f>
        <v>0</v>
      </c>
      <c r="AM115" s="144">
        <f>SUMIF('Sls by Cat by MECA'!$B$22:$B$8229,$AH115,'Sls by Cat by MECA'!J$22:J$8229)</f>
        <v>0</v>
      </c>
      <c r="AN115" s="144">
        <f>SUMIF('Sls by Cat by MECA'!$B$22:$B$8229,$AI115,'Sls by Cat by MECA'!K$22:K$8229)</f>
        <v>0</v>
      </c>
      <c r="AO115" s="144">
        <f>SUMIF('Sls by Cat by MECA'!$B$22:$B$8229,$AI115,'Sls by Cat by MECA'!L$22:L$8229)</f>
        <v>0</v>
      </c>
      <c r="AP115" s="144"/>
      <c r="AQ115" s="144"/>
      <c r="AR115" s="144"/>
      <c r="AS115" s="144"/>
    </row>
    <row r="116" spans="1:45" ht="21.6" thickBot="1">
      <c r="A116" s="17" t="s">
        <v>534</v>
      </c>
      <c r="D116" s="87" t="s">
        <v>1189</v>
      </c>
      <c r="E116" s="89">
        <f>'FY18 Sales Summary'!Q31</f>
        <v>0</v>
      </c>
      <c r="F116" s="89">
        <f>'FY18 Sales Summary'!R31</f>
        <v>0</v>
      </c>
      <c r="G116" s="88">
        <f>'FY18 Sales Summary'!S31</f>
        <v>0</v>
      </c>
      <c r="H116" s="79">
        <f>'FY18 Sales Summary'!T31</f>
        <v>0</v>
      </c>
      <c r="I116" s="282">
        <f>AR114/1000</f>
        <v>0</v>
      </c>
      <c r="J116" s="88">
        <f t="shared" si="58"/>
        <v>0</v>
      </c>
      <c r="K116" s="91"/>
      <c r="L116" s="278">
        <f t="shared" si="59"/>
        <v>0</v>
      </c>
      <c r="M116" s="279">
        <f t="shared" si="60"/>
        <v>0</v>
      </c>
      <c r="N116" s="93"/>
      <c r="O116" s="93">
        <f t="shared" si="61"/>
        <v>0</v>
      </c>
      <c r="P116" s="283">
        <f t="shared" si="61"/>
        <v>0</v>
      </c>
      <c r="Q116" s="78"/>
      <c r="R116" s="91">
        <v>0</v>
      </c>
      <c r="S116" s="90">
        <f t="shared" si="62"/>
        <v>0</v>
      </c>
      <c r="T116" s="451"/>
      <c r="U116" s="452"/>
      <c r="V116" s="453"/>
      <c r="W116" s="54"/>
      <c r="X116" s="89"/>
      <c r="Y116" s="89"/>
      <c r="Z116" s="93">
        <f t="shared" si="63"/>
        <v>0</v>
      </c>
      <c r="AH116" s="16" t="str">
        <f t="shared" si="53"/>
        <v>AM760Microwaves</v>
      </c>
      <c r="AI116" s="16" t="str">
        <f t="shared" si="54"/>
        <v>AM761Microwaves</v>
      </c>
      <c r="AL116" s="144">
        <f>SUMIF('Sls by Cat by MECA'!$B$22:$B$8229,$AH116,'Sls by Cat by MECA'!I$22:I$8229)</f>
        <v>303463.75</v>
      </c>
      <c r="AM116" s="144">
        <f>SUMIF('Sls by Cat by MECA'!$B$22:$B$8229,$AH116,'Sls by Cat by MECA'!J$22:J$8229)</f>
        <v>0</v>
      </c>
      <c r="AN116" s="144">
        <f>SUMIF('Sls by Cat by MECA'!$B$22:$B$8229,$AI116,'Sls by Cat by MECA'!K$22:K$8229)</f>
        <v>0</v>
      </c>
      <c r="AO116" s="144">
        <f>SUMIF('Sls by Cat by MECA'!$B$22:$B$8229,$AI116,'Sls by Cat by MECA'!L$22:L$8229)</f>
        <v>0</v>
      </c>
      <c r="AP116" s="144">
        <f t="shared" si="55"/>
        <v>303463.75</v>
      </c>
      <c r="AQ116" s="144">
        <f t="shared" si="56"/>
        <v>0</v>
      </c>
      <c r="AR116" s="144">
        <f t="shared" si="57"/>
        <v>303463.75</v>
      </c>
      <c r="AS116" s="144"/>
    </row>
    <row r="117" spans="1:45" ht="21.6" thickBot="1">
      <c r="A117" s="17" t="s">
        <v>1150</v>
      </c>
      <c r="D117" s="124" t="s">
        <v>2302</v>
      </c>
      <c r="E117" s="293">
        <f>'FY18 Sales Summary'!Q32</f>
        <v>7929</v>
      </c>
      <c r="F117" s="293">
        <f>'FY18 Sales Summary'!R32</f>
        <v>5552.9999799999996</v>
      </c>
      <c r="G117" s="294">
        <f>'FY18 Sales Summary'!S32</f>
        <v>6698</v>
      </c>
      <c r="H117" s="295">
        <f>'FY18 Sales Summary'!T32</f>
        <v>5229.6186800000005</v>
      </c>
      <c r="I117" s="296">
        <f>I107+I112+I115+I116</f>
        <v>238.68813</v>
      </c>
      <c r="J117" s="294">
        <f t="shared" si="58"/>
        <v>-364.3068100000005</v>
      </c>
      <c r="K117" s="295">
        <f>K107+K112+K115+K116</f>
        <v>5104</v>
      </c>
      <c r="L117" s="295">
        <f t="shared" si="59"/>
        <v>-448.9999799999996</v>
      </c>
      <c r="M117" s="297">
        <f t="shared" si="60"/>
        <v>1.0246118103448276</v>
      </c>
      <c r="N117" s="298">
        <f t="shared" ref="N117" si="66">IF(ISERROR($K117/E117),,($K117/E117))</f>
        <v>0.64371295245302051</v>
      </c>
      <c r="O117" s="298">
        <f t="shared" si="61"/>
        <v>0.91914280900105472</v>
      </c>
      <c r="P117" s="299">
        <f t="shared" si="61"/>
        <v>0.76201851298895196</v>
      </c>
      <c r="Q117" s="300">
        <f>Q107+Q112+Q115</f>
        <v>12</v>
      </c>
      <c r="R117" s="295">
        <v>5553</v>
      </c>
      <c r="S117" s="301">
        <f t="shared" si="62"/>
        <v>-449</v>
      </c>
      <c r="T117" s="481"/>
      <c r="U117" s="482"/>
      <c r="V117" s="483"/>
      <c r="W117" s="302"/>
      <c r="X117" s="293">
        <f>X107+X112+X115+X116</f>
        <v>6222</v>
      </c>
      <c r="Y117" s="293">
        <f>Y107+Y112+Y115+Y116</f>
        <v>6686</v>
      </c>
      <c r="Z117" s="298">
        <f t="shared" si="63"/>
        <v>1.0745740919318547</v>
      </c>
      <c r="AA117" s="23"/>
      <c r="AB117" s="23"/>
      <c r="AH117" s="16" t="str">
        <f t="shared" si="53"/>
        <v>AM760Kitchen Appl</v>
      </c>
      <c r="AI117" s="16" t="str">
        <f t="shared" si="54"/>
        <v>AM761Kitchen Appl</v>
      </c>
      <c r="AL117" s="144">
        <f>SUMIF('Sls by Cat by MECA'!$B$22:$B$8229,$AH117,'Sls by Cat by MECA'!I$22:I$8229)</f>
        <v>1893.44</v>
      </c>
      <c r="AM117" s="144">
        <f>SUMIF('Sls by Cat by MECA'!$B$22:$B$8229,$AH117,'Sls by Cat by MECA'!J$22:J$8229)</f>
        <v>0</v>
      </c>
      <c r="AN117" s="144">
        <f>SUMIF('Sls by Cat by MECA'!$B$22:$B$8229,$AI117,'Sls by Cat by MECA'!K$22:K$8229)</f>
        <v>0</v>
      </c>
      <c r="AO117" s="144">
        <f>SUMIF('Sls by Cat by MECA'!$B$22:$B$8229,$AI117,'Sls by Cat by MECA'!L$22:L$8229)</f>
        <v>0</v>
      </c>
      <c r="AP117" s="144">
        <f t="shared" si="55"/>
        <v>1893.44</v>
      </c>
      <c r="AQ117" s="144">
        <f t="shared" si="56"/>
        <v>0</v>
      </c>
      <c r="AR117" s="144">
        <f t="shared" si="57"/>
        <v>1893.44</v>
      </c>
      <c r="AS117" s="144"/>
    </row>
    <row r="118" spans="1:45" ht="21">
      <c r="A118" s="17" t="s">
        <v>545</v>
      </c>
      <c r="D118" s="75" t="s">
        <v>595</v>
      </c>
      <c r="E118" s="144">
        <f>'FY18 Sales Summary'!Q33</f>
        <v>1551</v>
      </c>
      <c r="F118" s="144">
        <f>'FY18 Sales Summary'!R33</f>
        <v>907.99997400000018</v>
      </c>
      <c r="G118" s="76">
        <f>'FY18 Sales Summary'!S33</f>
        <v>1040</v>
      </c>
      <c r="H118" s="79">
        <f>'FY18 Sales Summary'!T33</f>
        <v>877.38966000000005</v>
      </c>
      <c r="I118" s="277">
        <f t="shared" ref="I118:I121" si="67">AR116/1000</f>
        <v>303.46375</v>
      </c>
      <c r="J118" s="76">
        <f t="shared" si="58"/>
        <v>-272.85341000000005</v>
      </c>
      <c r="K118" s="91">
        <v>908</v>
      </c>
      <c r="L118" s="278">
        <f t="shared" si="59"/>
        <v>2.5999999820669473E-5</v>
      </c>
      <c r="M118" s="279">
        <f t="shared" si="60"/>
        <v>0.96628817180616744</v>
      </c>
      <c r="N118" s="81">
        <f>IF(ISERROR($K118/E118),,($K118/E118))</f>
        <v>0.58542875564152164</v>
      </c>
      <c r="O118" s="81">
        <f t="shared" si="61"/>
        <v>1.0000000286343618</v>
      </c>
      <c r="P118" s="303">
        <f t="shared" si="61"/>
        <v>0.87307692307692308</v>
      </c>
      <c r="Q118" s="78"/>
      <c r="R118" s="91">
        <v>908</v>
      </c>
      <c r="S118" s="78">
        <f t="shared" si="62"/>
        <v>0</v>
      </c>
      <c r="T118" s="451" t="s">
        <v>2534</v>
      </c>
      <c r="U118" s="452"/>
      <c r="V118" s="453"/>
      <c r="W118" s="54"/>
      <c r="X118" s="144">
        <v>1139</v>
      </c>
      <c r="Y118" s="89">
        <v>1612</v>
      </c>
      <c r="Z118" s="81">
        <f t="shared" si="63"/>
        <v>1.4152765583845479</v>
      </c>
      <c r="AH118" s="16" t="str">
        <f t="shared" si="53"/>
        <v>AM760Vacuums</v>
      </c>
      <c r="AI118" s="16" t="str">
        <f t="shared" si="54"/>
        <v>AM761Vacuums</v>
      </c>
      <c r="AL118" s="144">
        <f>SUMIF('Sls by Cat by MECA'!$B$22:$B$8229,$AH118,'Sls by Cat by MECA'!I$22:I$8229)</f>
        <v>0</v>
      </c>
      <c r="AM118" s="144">
        <f>SUMIF('Sls by Cat by MECA'!$B$22:$B$8229,$AH118,'Sls by Cat by MECA'!J$22:J$8229)</f>
        <v>0</v>
      </c>
      <c r="AN118" s="144">
        <f>SUMIF('Sls by Cat by MECA'!$B$22:$B$8229,$AI118,'Sls by Cat by MECA'!K$22:K$8229)</f>
        <v>0</v>
      </c>
      <c r="AO118" s="144">
        <f>SUMIF('Sls by Cat by MECA'!$B$22:$B$8229,$AI118,'Sls by Cat by MECA'!L$22:L$8229)</f>
        <v>0</v>
      </c>
      <c r="AP118" s="144">
        <f t="shared" si="55"/>
        <v>0</v>
      </c>
      <c r="AQ118" s="144">
        <f t="shared" si="56"/>
        <v>0</v>
      </c>
      <c r="AR118" s="144">
        <f t="shared" si="57"/>
        <v>0</v>
      </c>
      <c r="AS118" s="144"/>
    </row>
    <row r="119" spans="1:45" ht="21">
      <c r="A119" s="17" t="s">
        <v>546</v>
      </c>
      <c r="D119" s="87" t="s">
        <v>1136</v>
      </c>
      <c r="E119" s="89">
        <f>'FY18 Sales Summary'!Q34</f>
        <v>65</v>
      </c>
      <c r="F119" s="89">
        <f>'FY18 Sales Summary'!R34</f>
        <v>38.000029999999995</v>
      </c>
      <c r="G119" s="88">
        <f>'FY18 Sales Summary'!S34</f>
        <v>15</v>
      </c>
      <c r="H119" s="91">
        <f>'FY18 Sales Summary'!T34</f>
        <v>28.543700000000001</v>
      </c>
      <c r="I119" s="282">
        <f t="shared" si="67"/>
        <v>1.89344</v>
      </c>
      <c r="J119" s="88">
        <f t="shared" si="58"/>
        <v>7.5628599999999988</v>
      </c>
      <c r="K119" s="91">
        <v>38</v>
      </c>
      <c r="L119" s="304">
        <f t="shared" si="59"/>
        <v>-2.9999999995311555E-5</v>
      </c>
      <c r="M119" s="279">
        <f t="shared" si="60"/>
        <v>0.75114999999999998</v>
      </c>
      <c r="N119" s="93">
        <f t="shared" ref="N119:N120" si="68">IF(ISERROR($K119/E119),,($K119/E119))</f>
        <v>0.58461538461538465</v>
      </c>
      <c r="O119" s="93">
        <f t="shared" si="61"/>
        <v>0.99999921052693919</v>
      </c>
      <c r="P119" s="283">
        <f t="shared" si="61"/>
        <v>2.5333333333333332</v>
      </c>
      <c r="Q119" s="78"/>
      <c r="R119" s="91">
        <v>38</v>
      </c>
      <c r="S119" s="90">
        <f t="shared" si="62"/>
        <v>0</v>
      </c>
      <c r="T119" s="451" t="s">
        <v>2534</v>
      </c>
      <c r="U119" s="452"/>
      <c r="V119" s="453"/>
      <c r="W119" s="54"/>
      <c r="X119" s="89">
        <v>68</v>
      </c>
      <c r="Y119" s="89">
        <v>38</v>
      </c>
      <c r="Z119" s="93">
        <f t="shared" si="63"/>
        <v>0.55882352941176472</v>
      </c>
      <c r="AH119" s="16" t="str">
        <f t="shared" si="53"/>
        <v>AM760Food Services</v>
      </c>
      <c r="AI119" s="16" t="str">
        <f t="shared" si="54"/>
        <v>AM761Food Services</v>
      </c>
      <c r="AL119" s="144">
        <f>SUMIF('Sls by Cat by MECA'!$B$22:$B$8229,$AH119,'Sls by Cat by MECA'!I$22:I$8229)</f>
        <v>0</v>
      </c>
      <c r="AM119" s="144">
        <f>SUMIF('Sls by Cat by MECA'!$B$22:$B$8229,$AH119,'Sls by Cat by MECA'!J$22:J$8229)</f>
        <v>0</v>
      </c>
      <c r="AN119" s="144">
        <f>SUMIF('Sls by Cat by MECA'!$B$22:$B$8229,$AI119,'Sls by Cat by MECA'!K$22:K$8229)</f>
        <v>0</v>
      </c>
      <c r="AO119" s="144">
        <f>SUMIF('Sls by Cat by MECA'!$B$22:$B$8229,$AI119,'Sls by Cat by MECA'!L$22:L$8229)</f>
        <v>0</v>
      </c>
      <c r="AP119" s="144">
        <f t="shared" si="55"/>
        <v>0</v>
      </c>
      <c r="AQ119" s="144">
        <f t="shared" si="56"/>
        <v>0</v>
      </c>
      <c r="AR119" s="144">
        <f t="shared" si="57"/>
        <v>0</v>
      </c>
      <c r="AS119" s="144"/>
    </row>
    <row r="120" spans="1:45" ht="21">
      <c r="D120" s="87" t="s">
        <v>545</v>
      </c>
      <c r="E120" s="89">
        <f>'FY18 Sales Summary'!Q35</f>
        <v>49</v>
      </c>
      <c r="F120" s="89">
        <f>'FY18 Sales Summary'!R35</f>
        <v>63.799970000000002</v>
      </c>
      <c r="G120" s="88">
        <f>'FY18 Sales Summary'!S35</f>
        <v>2</v>
      </c>
      <c r="H120" s="91">
        <f>'FY18 Sales Summary'!T35</f>
        <v>61.319800000000001</v>
      </c>
      <c r="I120" s="282">
        <f t="shared" si="67"/>
        <v>0</v>
      </c>
      <c r="J120" s="88">
        <f t="shared" si="58"/>
        <v>2.6801999999999992</v>
      </c>
      <c r="K120" s="91">
        <v>64</v>
      </c>
      <c r="L120" s="304">
        <f t="shared" si="59"/>
        <v>0.20002999999999815</v>
      </c>
      <c r="M120" s="279">
        <f t="shared" si="60"/>
        <v>0.95812187500000001</v>
      </c>
      <c r="N120" s="93">
        <f t="shared" si="68"/>
        <v>1.3061224489795917</v>
      </c>
      <c r="O120" s="93">
        <f t="shared" si="61"/>
        <v>1.0031352679319441</v>
      </c>
      <c r="P120" s="283">
        <f t="shared" si="61"/>
        <v>32</v>
      </c>
      <c r="Q120" s="78"/>
      <c r="R120" s="91">
        <v>58</v>
      </c>
      <c r="S120" s="90">
        <f t="shared" si="62"/>
        <v>6</v>
      </c>
      <c r="T120" s="451" t="s">
        <v>2534</v>
      </c>
      <c r="U120" s="452"/>
      <c r="V120" s="453"/>
      <c r="W120" s="54"/>
      <c r="X120" s="89">
        <v>49</v>
      </c>
      <c r="Y120" s="89">
        <v>45</v>
      </c>
      <c r="Z120" s="93">
        <f t="shared" si="63"/>
        <v>0.91836734693877553</v>
      </c>
      <c r="AL120" s="144">
        <f>SUMIF('Sls by Cat by MECA'!$B$22:$B$8229,$AH120,'Sls by Cat by MECA'!I$22:I$8229)</f>
        <v>0</v>
      </c>
      <c r="AM120" s="144">
        <f>SUMIF('Sls by Cat by MECA'!$B$22:$B$8229,$AH120,'Sls by Cat by MECA'!J$22:J$8229)</f>
        <v>0</v>
      </c>
      <c r="AN120" s="144">
        <f>SUMIF('Sls by Cat by MECA'!$B$22:$B$8229,$AI120,'Sls by Cat by MECA'!K$22:K$8229)</f>
        <v>0</v>
      </c>
      <c r="AO120" s="144">
        <f>SUMIF('Sls by Cat by MECA'!$B$22:$B$8229,$AI120,'Sls by Cat by MECA'!L$22:L$8229)</f>
        <v>0</v>
      </c>
      <c r="AP120" s="144"/>
      <c r="AQ120" s="144"/>
      <c r="AR120" s="144"/>
      <c r="AS120" s="144"/>
    </row>
    <row r="121" spans="1:45" ht="64.05" customHeight="1">
      <c r="A121" s="17" t="s">
        <v>544</v>
      </c>
      <c r="D121" s="87" t="s">
        <v>597</v>
      </c>
      <c r="E121" s="89">
        <f>'FY18 Sales Summary'!Q36</f>
        <v>129</v>
      </c>
      <c r="F121" s="89">
        <f>'FY18 Sales Summary'!R36</f>
        <v>141.00001</v>
      </c>
      <c r="G121" s="88">
        <f>'FY18 Sales Summary'!S36</f>
        <v>56</v>
      </c>
      <c r="H121" s="91">
        <f>'FY18 Sales Summary'!T36</f>
        <v>96.575000000000003</v>
      </c>
      <c r="I121" s="282">
        <f t="shared" si="67"/>
        <v>0</v>
      </c>
      <c r="J121" s="88">
        <f t="shared" si="58"/>
        <v>44.424999999999997</v>
      </c>
      <c r="K121" s="91">
        <v>141</v>
      </c>
      <c r="L121" s="304">
        <f t="shared" si="59"/>
        <v>-1.0000000003174137E-5</v>
      </c>
      <c r="M121" s="279">
        <f t="shared" si="60"/>
        <v>0.68492907801418446</v>
      </c>
      <c r="N121" s="93">
        <f>IF(ISERROR($K121/E121),,($K121/E121))</f>
        <v>1.0930232558139534</v>
      </c>
      <c r="O121" s="93">
        <f t="shared" ref="O121:P128" si="69">IF(ISERROR($K121/F121),,($K121/F121))</f>
        <v>0.99999992907801916</v>
      </c>
      <c r="P121" s="283">
        <f t="shared" si="69"/>
        <v>2.5178571428571428</v>
      </c>
      <c r="Q121" s="78"/>
      <c r="R121" s="91">
        <v>141</v>
      </c>
      <c r="S121" s="90">
        <f t="shared" si="62"/>
        <v>0</v>
      </c>
      <c r="T121" s="451" t="s">
        <v>2531</v>
      </c>
      <c r="U121" s="452"/>
      <c r="V121" s="453"/>
      <c r="W121" s="54"/>
      <c r="X121" s="89">
        <v>152</v>
      </c>
      <c r="Y121" s="89">
        <v>120</v>
      </c>
      <c r="Z121" s="93">
        <f t="shared" si="63"/>
        <v>0.78947368421052633</v>
      </c>
      <c r="AH121" s="16" t="str">
        <f t="shared" si="53"/>
        <v>AM760Personal Care</v>
      </c>
      <c r="AI121" s="16" t="str">
        <f t="shared" si="54"/>
        <v>AM761Personal Care</v>
      </c>
      <c r="AL121" s="144">
        <f>SUMIF('Sls by Cat by MECA'!$B$22:$B$8229,$AH121,'Sls by Cat by MECA'!I$22:I$8229)</f>
        <v>44065.24</v>
      </c>
      <c r="AM121" s="144">
        <f>SUMIF('Sls by Cat by MECA'!$B$22:$B$8229,$AH121,'Sls by Cat by MECA'!J$22:J$8229)</f>
        <v>0</v>
      </c>
      <c r="AN121" s="144">
        <f>SUMIF('Sls by Cat by MECA'!$B$22:$B$8229,$AI121,'Sls by Cat by MECA'!K$22:K$8229)</f>
        <v>0</v>
      </c>
      <c r="AO121" s="144">
        <f>SUMIF('Sls by Cat by MECA'!$B$22:$B$8229,$AI121,'Sls by Cat by MECA'!L$22:L$8229)</f>
        <v>0</v>
      </c>
      <c r="AP121" s="144">
        <f t="shared" si="55"/>
        <v>44065.24</v>
      </c>
      <c r="AQ121" s="144">
        <f t="shared" si="56"/>
        <v>0</v>
      </c>
      <c r="AR121" s="144">
        <f t="shared" si="57"/>
        <v>44065.24</v>
      </c>
      <c r="AS121" s="144"/>
    </row>
    <row r="122" spans="1:45" ht="21">
      <c r="A122" s="17" t="s">
        <v>542</v>
      </c>
      <c r="D122" s="332" t="s">
        <v>1343</v>
      </c>
      <c r="E122" s="96">
        <f>'FY18 Sales Summary'!Q37</f>
        <v>1794</v>
      </c>
      <c r="F122" s="96">
        <f>'FY18 Sales Summary'!R37</f>
        <v>1150.7999840000002</v>
      </c>
      <c r="G122" s="95">
        <f>'FY18 Sales Summary'!S37</f>
        <v>1113</v>
      </c>
      <c r="H122" s="98">
        <f>'FY18 Sales Summary'!T37</f>
        <v>1063.82816</v>
      </c>
      <c r="I122" s="285">
        <f>SUM(I118:I121)</f>
        <v>305.35719</v>
      </c>
      <c r="J122" s="95">
        <f t="shared" si="58"/>
        <v>-218.18535000000003</v>
      </c>
      <c r="K122" s="98">
        <f>SUM(K118:K121)</f>
        <v>1151</v>
      </c>
      <c r="L122" s="286">
        <f t="shared" si="59"/>
        <v>0.2000159999997777</v>
      </c>
      <c r="M122" s="287">
        <f t="shared" si="60"/>
        <v>0.92426425716768035</v>
      </c>
      <c r="N122" s="100">
        <f>IF(ISERROR($K122/E122),,($K122/E122))</f>
        <v>0.64158305462653287</v>
      </c>
      <c r="O122" s="100">
        <f t="shared" si="69"/>
        <v>1.0001738060503829</v>
      </c>
      <c r="P122" s="288">
        <f t="shared" si="69"/>
        <v>1.0341419586702605</v>
      </c>
      <c r="Q122" s="95">
        <f>SUM(Q118:Q121)</f>
        <v>0</v>
      </c>
      <c r="R122" s="98">
        <v>1145</v>
      </c>
      <c r="S122" s="97">
        <f t="shared" si="62"/>
        <v>6</v>
      </c>
      <c r="T122" s="454"/>
      <c r="U122" s="455"/>
      <c r="V122" s="456"/>
      <c r="W122" s="54"/>
      <c r="X122" s="96">
        <f>SUM(X118:X121)</f>
        <v>1408</v>
      </c>
      <c r="Y122" s="96">
        <f>SUM(Y118:Y121)</f>
        <v>1815</v>
      </c>
      <c r="Z122" s="100">
        <f t="shared" si="63"/>
        <v>1.2890625</v>
      </c>
      <c r="AH122" s="16" t="str">
        <f t="shared" si="53"/>
        <v>AM760Small Appliance</v>
      </c>
      <c r="AI122" s="16" t="str">
        <f t="shared" si="54"/>
        <v>AM761Small Appliance</v>
      </c>
      <c r="AL122" s="144">
        <f>SUMIF('Sls by Cat by MECA'!$B$22:$B$8229,$AH122,'Sls by Cat by MECA'!I$22:I$8229)</f>
        <v>0</v>
      </c>
      <c r="AM122" s="144">
        <f>SUMIF('Sls by Cat by MECA'!$B$22:$B$8229,$AH122,'Sls by Cat by MECA'!J$22:J$8229)</f>
        <v>0</v>
      </c>
      <c r="AN122" s="144">
        <f>SUMIF('Sls by Cat by MECA'!$B$22:$B$8229,$AI122,'Sls by Cat by MECA'!K$22:K$8229)</f>
        <v>0</v>
      </c>
      <c r="AO122" s="144">
        <f>SUMIF('Sls by Cat by MECA'!$B$22:$B$8229,$AI122,'Sls by Cat by MECA'!L$22:L$8229)</f>
        <v>0</v>
      </c>
      <c r="AP122" s="144">
        <f t="shared" si="55"/>
        <v>0</v>
      </c>
      <c r="AQ122" s="144">
        <f t="shared" si="56"/>
        <v>0</v>
      </c>
      <c r="AR122" s="144">
        <f t="shared" si="57"/>
        <v>0</v>
      </c>
      <c r="AS122" s="144"/>
    </row>
    <row r="123" spans="1:45" ht="48" customHeight="1">
      <c r="A123" s="17" t="s">
        <v>543</v>
      </c>
      <c r="D123" s="87" t="s">
        <v>1374</v>
      </c>
      <c r="E123" s="305">
        <f>'FY18 Sales Summary'!Q38</f>
        <v>3450</v>
      </c>
      <c r="F123" s="305">
        <f>'FY18 Sales Summary'!R38</f>
        <v>2445.0000300000002</v>
      </c>
      <c r="G123" s="306">
        <f>'FY18 Sales Summary'!S38</f>
        <v>2970</v>
      </c>
      <c r="H123" s="307">
        <f>'FY18 Sales Summary'!T38</f>
        <v>2870.3203199999998</v>
      </c>
      <c r="I123" s="308">
        <f t="shared" ref="I123:I125" si="70">AR121/1000</f>
        <v>44.065239999999996</v>
      </c>
      <c r="J123" s="306">
        <f t="shared" si="58"/>
        <v>-137.3855599999998</v>
      </c>
      <c r="K123" s="307">
        <f>2445+332</f>
        <v>2777</v>
      </c>
      <c r="L123" s="309">
        <f t="shared" si="59"/>
        <v>331.99996999999985</v>
      </c>
      <c r="M123" s="310">
        <f t="shared" si="60"/>
        <v>1.0336047245228663</v>
      </c>
      <c r="N123" s="311">
        <f>IF(ISERROR($K123/E123),,($K123/E123))</f>
        <v>0.80492753623188407</v>
      </c>
      <c r="O123" s="311">
        <f t="shared" si="69"/>
        <v>1.1357873071273541</v>
      </c>
      <c r="P123" s="312">
        <f t="shared" si="69"/>
        <v>0.93501683501683497</v>
      </c>
      <c r="Q123" s="306"/>
      <c r="R123" s="307">
        <f>2191+254</f>
        <v>2445</v>
      </c>
      <c r="S123" s="313">
        <f t="shared" si="62"/>
        <v>332</v>
      </c>
      <c r="T123" s="451" t="s">
        <v>2532</v>
      </c>
      <c r="U123" s="452"/>
      <c r="V123" s="453"/>
      <c r="W123" s="54"/>
      <c r="X123" s="305">
        <v>1972</v>
      </c>
      <c r="Y123" s="305">
        <v>2027</v>
      </c>
      <c r="Z123" s="311">
        <f t="shared" si="63"/>
        <v>1.0278904665314401</v>
      </c>
      <c r="AH123" s="16" t="str">
        <f t="shared" si="53"/>
        <v>AM760Health Care</v>
      </c>
      <c r="AI123" s="16" t="str">
        <f t="shared" si="54"/>
        <v>AM761Health Care</v>
      </c>
      <c r="AL123" s="144">
        <f>SUMIF('Sls by Cat by MECA'!$B$22:$B$8229,$AH123,'Sls by Cat by MECA'!I$22:I$8229)</f>
        <v>0</v>
      </c>
      <c r="AM123" s="144">
        <f>SUMIF('Sls by Cat by MECA'!$B$22:$B$8229,$AH123,'Sls by Cat by MECA'!J$22:J$8229)</f>
        <v>0</v>
      </c>
      <c r="AN123" s="144">
        <f>SUMIF('Sls by Cat by MECA'!$B$22:$B$8229,$AI123,'Sls by Cat by MECA'!K$22:K$8229)</f>
        <v>0</v>
      </c>
      <c r="AO123" s="144">
        <f>SUMIF('Sls by Cat by MECA'!$B$22:$B$8229,$AI123,'Sls by Cat by MECA'!L$22:L$8229)</f>
        <v>0</v>
      </c>
      <c r="AP123" s="144">
        <f t="shared" si="55"/>
        <v>0</v>
      </c>
      <c r="AQ123" s="144">
        <f t="shared" si="56"/>
        <v>0</v>
      </c>
      <c r="AR123" s="144">
        <f t="shared" si="57"/>
        <v>0</v>
      </c>
      <c r="AS123" s="144"/>
    </row>
    <row r="124" spans="1:45" ht="46.95" customHeight="1">
      <c r="D124" s="87" t="s">
        <v>596</v>
      </c>
      <c r="E124" s="89">
        <f>'FY18 Sales Summary'!Q39</f>
        <v>309</v>
      </c>
      <c r="F124" s="89">
        <f>'FY18 Sales Summary'!R39</f>
        <v>280.00002000000001</v>
      </c>
      <c r="G124" s="88">
        <f>'FY18 Sales Summary'!S39</f>
        <v>166</v>
      </c>
      <c r="H124" s="91">
        <f>'FY18 Sales Summary'!T39</f>
        <v>233.30894000000001</v>
      </c>
      <c r="I124" s="282">
        <f t="shared" si="70"/>
        <v>0</v>
      </c>
      <c r="J124" s="88">
        <f t="shared" si="58"/>
        <v>46.691059999999993</v>
      </c>
      <c r="K124" s="91">
        <v>280</v>
      </c>
      <c r="L124" s="304">
        <f t="shared" si="59"/>
        <v>-2.0000000006348273E-5</v>
      </c>
      <c r="M124" s="279">
        <f t="shared" si="60"/>
        <v>0.83324621428571433</v>
      </c>
      <c r="N124" s="93">
        <f>IF(ISERROR($K124/E124),,($K124/E124))</f>
        <v>0.90614886731391586</v>
      </c>
      <c r="O124" s="93">
        <f t="shared" si="69"/>
        <v>0.99999992857143361</v>
      </c>
      <c r="P124" s="283">
        <f t="shared" si="69"/>
        <v>1.6867469879518073</v>
      </c>
      <c r="Q124" s="88"/>
      <c r="R124" s="91">
        <v>280</v>
      </c>
      <c r="S124" s="90">
        <f t="shared" si="62"/>
        <v>0</v>
      </c>
      <c r="T124" s="451" t="s">
        <v>2533</v>
      </c>
      <c r="U124" s="452"/>
      <c r="V124" s="453"/>
      <c r="W124" s="54"/>
      <c r="X124" s="89">
        <v>248</v>
      </c>
      <c r="Y124" s="89">
        <v>260</v>
      </c>
      <c r="Z124" s="93">
        <f t="shared" si="63"/>
        <v>1.0483870967741935</v>
      </c>
      <c r="AL124" s="144">
        <f>SUM(AL103:AL123)</f>
        <v>588110.55999999994</v>
      </c>
      <c r="AM124" s="144">
        <f t="shared" ref="AM124:AR124" si="71">SUM(AM103:AM123)</f>
        <v>0</v>
      </c>
      <c r="AN124" s="144">
        <f t="shared" si="71"/>
        <v>0</v>
      </c>
      <c r="AO124" s="144">
        <f t="shared" si="71"/>
        <v>0</v>
      </c>
      <c r="AP124" s="144">
        <f t="shared" si="71"/>
        <v>588110.55999999994</v>
      </c>
      <c r="AQ124" s="144">
        <f t="shared" si="71"/>
        <v>0</v>
      </c>
      <c r="AR124" s="144">
        <f t="shared" si="71"/>
        <v>588110.55999999994</v>
      </c>
      <c r="AS124" s="144"/>
    </row>
    <row r="125" spans="1:45" s="23" customFormat="1" ht="21">
      <c r="A125" s="22"/>
      <c r="B125" s="22"/>
      <c r="C125" s="22"/>
      <c r="D125" s="87" t="s">
        <v>543</v>
      </c>
      <c r="E125" s="89">
        <f>'FY18 Sales Summary'!Q40</f>
        <v>37</v>
      </c>
      <c r="F125" s="89">
        <f>'FY18 Sales Summary'!R40</f>
        <v>3</v>
      </c>
      <c r="G125" s="88">
        <f>'FY18 Sales Summary'!S40</f>
        <v>43</v>
      </c>
      <c r="H125" s="91">
        <f>'FY18 Sales Summary'!T40</f>
        <v>0.68</v>
      </c>
      <c r="I125" s="282">
        <f t="shared" si="70"/>
        <v>0</v>
      </c>
      <c r="J125" s="88">
        <f t="shared" si="58"/>
        <v>2.3199999999999998</v>
      </c>
      <c r="K125" s="91">
        <v>3</v>
      </c>
      <c r="L125" s="304">
        <f t="shared" si="59"/>
        <v>0</v>
      </c>
      <c r="M125" s="279">
        <f t="shared" si="60"/>
        <v>0.22666666666666668</v>
      </c>
      <c r="N125" s="93">
        <f t="shared" ref="N125:N128" si="72">IF(ISERROR($K125/E125),,($K125/E125))</f>
        <v>8.1081081081081086E-2</v>
      </c>
      <c r="O125" s="93">
        <f t="shared" si="69"/>
        <v>1</v>
      </c>
      <c r="P125" s="283">
        <f t="shared" si="69"/>
        <v>6.9767441860465115E-2</v>
      </c>
      <c r="Q125" s="88"/>
      <c r="R125" s="91">
        <v>3</v>
      </c>
      <c r="S125" s="90">
        <f t="shared" si="62"/>
        <v>0</v>
      </c>
      <c r="T125" s="451" t="s">
        <v>2534</v>
      </c>
      <c r="U125" s="452"/>
      <c r="V125" s="453"/>
      <c r="W125" s="54"/>
      <c r="X125" s="89">
        <v>37</v>
      </c>
      <c r="Y125" s="89">
        <v>3</v>
      </c>
      <c r="Z125" s="93">
        <f t="shared" si="63"/>
        <v>8.1081081081081086E-2</v>
      </c>
      <c r="AA125" s="16"/>
      <c r="AB125" s="16"/>
    </row>
    <row r="126" spans="1:45" ht="21.6" thickBot="1">
      <c r="A126" s="22"/>
      <c r="B126" s="22"/>
      <c r="C126" s="22"/>
      <c r="D126" s="332" t="s">
        <v>1342</v>
      </c>
      <c r="E126" s="96">
        <f>'FY18 Sales Summary'!Q41</f>
        <v>3796</v>
      </c>
      <c r="F126" s="96">
        <f>'FY18 Sales Summary'!R41</f>
        <v>2728.0000500000001</v>
      </c>
      <c r="G126" s="95">
        <f>'FY18 Sales Summary'!S41</f>
        <v>3179</v>
      </c>
      <c r="H126" s="98">
        <f>'FY18 Sales Summary'!T41</f>
        <v>3104.3092599999995</v>
      </c>
      <c r="I126" s="285">
        <f>SUM(I123:I125)</f>
        <v>44.065239999999996</v>
      </c>
      <c r="J126" s="95">
        <f t="shared" si="58"/>
        <v>-88.374499999999529</v>
      </c>
      <c r="K126" s="98">
        <f>SUM(K123:K125)</f>
        <v>3060</v>
      </c>
      <c r="L126" s="286">
        <f t="shared" si="59"/>
        <v>331.9999499999999</v>
      </c>
      <c r="M126" s="287">
        <f t="shared" si="60"/>
        <v>1.0144801503267973</v>
      </c>
      <c r="N126" s="100">
        <f t="shared" si="72"/>
        <v>0.80611169652265546</v>
      </c>
      <c r="O126" s="100">
        <f t="shared" si="69"/>
        <v>1.1217008592063624</v>
      </c>
      <c r="P126" s="288">
        <f t="shared" si="69"/>
        <v>0.96256684491978606</v>
      </c>
      <c r="Q126" s="95">
        <f>SUM(Q123:Q125)</f>
        <v>0</v>
      </c>
      <c r="R126" s="98">
        <f>R123+R124+R125</f>
        <v>2728</v>
      </c>
      <c r="S126" s="97">
        <f t="shared" si="62"/>
        <v>332</v>
      </c>
      <c r="T126" s="454"/>
      <c r="U126" s="455"/>
      <c r="V126" s="456"/>
      <c r="W126" s="54"/>
      <c r="X126" s="96">
        <f>SUM(X123:X125)</f>
        <v>2257</v>
      </c>
      <c r="Y126" s="96">
        <f>SUM(Y123:Y125)</f>
        <v>2290</v>
      </c>
      <c r="Z126" s="100">
        <f t="shared" si="63"/>
        <v>1.0146211785556047</v>
      </c>
    </row>
    <row r="127" spans="1:45" ht="21.6" thickBot="1">
      <c r="D127" s="124" t="s">
        <v>612</v>
      </c>
      <c r="E127" s="293">
        <f>'FY18 Sales Summary'!Q42</f>
        <v>5590</v>
      </c>
      <c r="F127" s="293">
        <f>'FY18 Sales Summary'!R42</f>
        <v>3878.8000340000003</v>
      </c>
      <c r="G127" s="294">
        <f>'FY18 Sales Summary'!S42</f>
        <v>4292</v>
      </c>
      <c r="H127" s="295">
        <f>'FY18 Sales Summary'!T42</f>
        <v>4168.1374199999991</v>
      </c>
      <c r="I127" s="296">
        <f>I122+I126</f>
        <v>349.42243000000002</v>
      </c>
      <c r="J127" s="294">
        <f t="shared" si="58"/>
        <v>-306.55984999999913</v>
      </c>
      <c r="K127" s="295">
        <f>K126+K122</f>
        <v>4211</v>
      </c>
      <c r="L127" s="314">
        <f t="shared" si="59"/>
        <v>332.19996599999968</v>
      </c>
      <c r="M127" s="315">
        <f t="shared" si="60"/>
        <v>0.98982128235573474</v>
      </c>
      <c r="N127" s="298">
        <f t="shared" si="72"/>
        <v>0.75330948121645791</v>
      </c>
      <c r="O127" s="298">
        <f t="shared" si="69"/>
        <v>1.0856450353429072</v>
      </c>
      <c r="P127" s="299">
        <f t="shared" si="69"/>
        <v>0.98112767940354151</v>
      </c>
      <c r="Q127" s="300">
        <f t="shared" ref="Q127" si="73">Q122+Q126</f>
        <v>0</v>
      </c>
      <c r="R127" s="295">
        <f>R126+R122</f>
        <v>3873</v>
      </c>
      <c r="S127" s="301">
        <f t="shared" si="62"/>
        <v>338</v>
      </c>
      <c r="T127" s="475"/>
      <c r="U127" s="476"/>
      <c r="V127" s="477"/>
      <c r="W127" s="302"/>
      <c r="X127" s="316">
        <f>X122+X126</f>
        <v>3665</v>
      </c>
      <c r="Y127" s="316">
        <f>Y122+Y126</f>
        <v>4105</v>
      </c>
      <c r="Z127" s="317">
        <f t="shared" si="63"/>
        <v>1.1200545702592086</v>
      </c>
      <c r="AA127" s="23"/>
      <c r="AB127" s="23"/>
    </row>
    <row r="128" spans="1:45" ht="21.6" thickBot="1">
      <c r="D128" s="128" t="s">
        <v>1379</v>
      </c>
      <c r="E128" s="318">
        <f>'FY18 Sales Summary'!Q43</f>
        <v>13519</v>
      </c>
      <c r="F128" s="318">
        <f>'FY18 Sales Summary'!R43</f>
        <v>9431.8000140000004</v>
      </c>
      <c r="G128" s="319">
        <f>'FY18 Sales Summary'!S43</f>
        <v>10990</v>
      </c>
      <c r="H128" s="204">
        <f>'FY18 Sales Summary'!T43</f>
        <v>9397.7560999999987</v>
      </c>
      <c r="I128" s="320">
        <f>I127+I117</f>
        <v>588.11056000000008</v>
      </c>
      <c r="J128" s="319">
        <f t="shared" si="58"/>
        <v>-670.86665999999877</v>
      </c>
      <c r="K128" s="204">
        <f>K127+K117</f>
        <v>9315</v>
      </c>
      <c r="L128" s="321">
        <f t="shared" si="59"/>
        <v>-116.80001400000037</v>
      </c>
      <c r="M128" s="322">
        <f t="shared" si="60"/>
        <v>1.0088841760601179</v>
      </c>
      <c r="N128" s="323">
        <f t="shared" si="72"/>
        <v>0.68903025371699089</v>
      </c>
      <c r="O128" s="323">
        <f t="shared" si="69"/>
        <v>0.98761636020413612</v>
      </c>
      <c r="P128" s="207">
        <f t="shared" si="69"/>
        <v>0.84758871701546856</v>
      </c>
      <c r="Q128" s="324">
        <f t="shared" ref="Q128" si="74">Q127+Q117</f>
        <v>12</v>
      </c>
      <c r="R128" s="204">
        <f>R127+R117</f>
        <v>9426</v>
      </c>
      <c r="S128" s="325">
        <f t="shared" si="62"/>
        <v>-111</v>
      </c>
      <c r="T128" s="469"/>
      <c r="U128" s="470"/>
      <c r="V128" s="471"/>
      <c r="W128" s="302"/>
      <c r="X128" s="326">
        <f>X127+X117</f>
        <v>9887</v>
      </c>
      <c r="Y128" s="326">
        <f>Y127+Y117</f>
        <v>10791</v>
      </c>
      <c r="Z128" s="327">
        <f t="shared" si="63"/>
        <v>1.091433195104683</v>
      </c>
      <c r="AA128" s="23"/>
      <c r="AB128" s="23"/>
    </row>
    <row r="129" spans="4:26" ht="21">
      <c r="D129" s="54"/>
      <c r="G129" s="54"/>
      <c r="H129" s="54"/>
      <c r="I129" s="54"/>
      <c r="J129" s="54"/>
      <c r="K129" s="54"/>
      <c r="L129" s="54"/>
      <c r="M129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4:26">
      <c r="M130"/>
    </row>
  </sheetData>
  <mergeCells count="100">
    <mergeCell ref="X38:Z38"/>
    <mergeCell ref="X70:Z70"/>
    <mergeCell ref="X101:Z101"/>
    <mergeCell ref="D1:AB1"/>
    <mergeCell ref="K38:L38"/>
    <mergeCell ref="K70:L70"/>
    <mergeCell ref="K101:L101"/>
    <mergeCell ref="D5:D6"/>
    <mergeCell ref="D21:D22"/>
    <mergeCell ref="F20:AB20"/>
    <mergeCell ref="F4:AB4"/>
    <mergeCell ref="D71:D72"/>
    <mergeCell ref="D39:D40"/>
    <mergeCell ref="T97:V97"/>
    <mergeCell ref="T92:V92"/>
    <mergeCell ref="T93:V93"/>
    <mergeCell ref="T94:V94"/>
    <mergeCell ref="T95:V95"/>
    <mergeCell ref="T96:V96"/>
    <mergeCell ref="T88:V88"/>
    <mergeCell ref="T89:V89"/>
    <mergeCell ref="T90:V90"/>
    <mergeCell ref="T91:V91"/>
    <mergeCell ref="D102:D103"/>
    <mergeCell ref="T126:V126"/>
    <mergeCell ref="T127:V127"/>
    <mergeCell ref="T116:V116"/>
    <mergeCell ref="T117:V117"/>
    <mergeCell ref="T118:V118"/>
    <mergeCell ref="T119:V119"/>
    <mergeCell ref="T120:V120"/>
    <mergeCell ref="T111:V111"/>
    <mergeCell ref="T112:V112"/>
    <mergeCell ref="T113:V113"/>
    <mergeCell ref="T114:V114"/>
    <mergeCell ref="T115:V115"/>
    <mergeCell ref="T106:V106"/>
    <mergeCell ref="T107:V107"/>
    <mergeCell ref="T108:V108"/>
    <mergeCell ref="T128:V128"/>
    <mergeCell ref="T121:V121"/>
    <mergeCell ref="T122:V122"/>
    <mergeCell ref="T123:V123"/>
    <mergeCell ref="T124:V124"/>
    <mergeCell ref="T125:V125"/>
    <mergeCell ref="T110:V110"/>
    <mergeCell ref="T109:V109"/>
    <mergeCell ref="N102:P102"/>
    <mergeCell ref="T102:V102"/>
    <mergeCell ref="T103:V103"/>
    <mergeCell ref="T104:V104"/>
    <mergeCell ref="T105:V105"/>
    <mergeCell ref="T87:V87"/>
    <mergeCell ref="T78:V78"/>
    <mergeCell ref="T79:V79"/>
    <mergeCell ref="T80:V80"/>
    <mergeCell ref="T81:V81"/>
    <mergeCell ref="T82:V82"/>
    <mergeCell ref="T83:V83"/>
    <mergeCell ref="T76:V76"/>
    <mergeCell ref="T77:V77"/>
    <mergeCell ref="T84:V84"/>
    <mergeCell ref="T85:V85"/>
    <mergeCell ref="T86:V86"/>
    <mergeCell ref="T52:V52"/>
    <mergeCell ref="T51:V51"/>
    <mergeCell ref="T73:V73"/>
    <mergeCell ref="T74:V74"/>
    <mergeCell ref="T75:V75"/>
    <mergeCell ref="T72:V72"/>
    <mergeCell ref="T53:V53"/>
    <mergeCell ref="T59:V59"/>
    <mergeCell ref="T65:V65"/>
    <mergeCell ref="T55:V55"/>
    <mergeCell ref="T58:V58"/>
    <mergeCell ref="T57:V57"/>
    <mergeCell ref="T56:V56"/>
    <mergeCell ref="T54:V54"/>
    <mergeCell ref="N71:P71"/>
    <mergeCell ref="T71:V71"/>
    <mergeCell ref="T60:V60"/>
    <mergeCell ref="T63:V63"/>
    <mergeCell ref="T61:V61"/>
    <mergeCell ref="T62:V62"/>
    <mergeCell ref="T67:V67"/>
    <mergeCell ref="T66:V66"/>
    <mergeCell ref="T64:V64"/>
    <mergeCell ref="T50:V50"/>
    <mergeCell ref="T49:V49"/>
    <mergeCell ref="N39:P39"/>
    <mergeCell ref="T42:V42"/>
    <mergeCell ref="T43:V43"/>
    <mergeCell ref="T46:V46"/>
    <mergeCell ref="T45:V45"/>
    <mergeCell ref="T44:V44"/>
    <mergeCell ref="T40:V40"/>
    <mergeCell ref="T39:V39"/>
    <mergeCell ref="T41:V41"/>
    <mergeCell ref="T47:V47"/>
    <mergeCell ref="T48:V48"/>
  </mergeCells>
  <conditionalFormatting sqref="D5:D6">
    <cfRule type="cellIs" dxfId="14" priority="35" operator="between">
      <formula>0</formula>
      <formula>0.9499</formula>
    </cfRule>
    <cfRule type="cellIs" dxfId="13" priority="36" operator="between">
      <formula>0.949999</formula>
      <formula>0.999999</formula>
    </cfRule>
    <cfRule type="cellIs" dxfId="12" priority="37" operator="greaterThan">
      <formula>0.99999</formula>
    </cfRule>
  </conditionalFormatting>
  <conditionalFormatting sqref="D21:D22">
    <cfRule type="cellIs" dxfId="11" priority="29" operator="between">
      <formula>0</formula>
      <formula>0.9499</formula>
    </cfRule>
    <cfRule type="cellIs" dxfId="10" priority="30" operator="between">
      <formula>0.949999</formula>
      <formula>0.999999</formula>
    </cfRule>
    <cfRule type="cellIs" dxfId="9" priority="31" operator="greaterThan">
      <formula>0.99999</formula>
    </cfRule>
  </conditionalFormatting>
  <conditionalFormatting sqref="M42:M67">
    <cfRule type="cellIs" dxfId="8" priority="19" operator="greaterThanOrEqual">
      <formula>$M$38</formula>
    </cfRule>
    <cfRule type="cellIs" dxfId="7" priority="20" operator="greaterThanOrEqual">
      <formula>$M$38-0.051</formula>
    </cfRule>
    <cfRule type="cellIs" dxfId="6" priority="21" operator="lessThan">
      <formula>$M$38-0.051</formula>
    </cfRule>
  </conditionalFormatting>
  <conditionalFormatting sqref="M74:M97">
    <cfRule type="cellIs" dxfId="5" priority="4" operator="greaterThanOrEqual">
      <formula>$M$38</formula>
    </cfRule>
    <cfRule type="cellIs" dxfId="4" priority="5" operator="greaterThanOrEqual">
      <formula>$M$38-0.051</formula>
    </cfRule>
    <cfRule type="cellIs" dxfId="3" priority="6" operator="lessThan">
      <formula>$M$38-0.051</formula>
    </cfRule>
  </conditionalFormatting>
  <conditionalFormatting sqref="M105:M128">
    <cfRule type="cellIs" dxfId="2" priority="1" operator="greaterThanOrEqual">
      <formula>$M$38</formula>
    </cfRule>
    <cfRule type="cellIs" dxfId="1" priority="2" operator="greaterThanOrEqual">
      <formula>$M$38-0.051</formula>
    </cfRule>
    <cfRule type="cellIs" dxfId="0" priority="3" operator="lessThan">
      <formula>$M$38-0.051</formula>
    </cfRule>
  </conditionalFormatting>
  <printOptions horizontalCentered="1" verticalCentered="1"/>
  <pageMargins left="0" right="0" top="0" bottom="0" header="0" footer="0"/>
  <pageSetup scale="40" orientation="landscape" r:id="rId1"/>
  <rowBreaks count="2" manualBreakCount="2">
    <brk id="68" max="16383" man="1"/>
    <brk id="100" max="16383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35911D74F7C246BCB6B5C413F2047A" ma:contentTypeVersion="7" ma:contentTypeDescription="Create a new document." ma:contentTypeScope="" ma:versionID="c842e40b590191073d69a65491fc236d">
  <xsd:schema xmlns:xsd="http://www.w3.org/2001/XMLSchema" xmlns:xs="http://www.w3.org/2001/XMLSchema" xmlns:p="http://schemas.microsoft.com/office/2006/metadata/properties" xmlns:ns1="http://schemas.microsoft.com/sharepoint/v3" xmlns:ns2="b7addc1b-cb06-46b8-b86e-d5d91a586e26" xmlns:ns3="http://schemas.microsoft.com/sharepoint/v3/fields" xmlns:ns4="d384b00f-15b7-4cb7-9499-5cfd0159e0cb" targetNamespace="http://schemas.microsoft.com/office/2006/metadata/properties" ma:root="true" ma:fieldsID="fea46eb72ee55f8a40cd0ecbe23025da" ns1:_="" ns2:_="" ns3:_="" ns4:_="">
    <xsd:import namespace="http://schemas.microsoft.com/sharepoint/v3"/>
    <xsd:import namespace="b7addc1b-cb06-46b8-b86e-d5d91a586e26"/>
    <xsd:import namespace="http://schemas.microsoft.com/sharepoint/v3/fields"/>
    <xsd:import namespace="d384b00f-15b7-4cb7-9499-5cfd0159e0c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1:TaskGroup" minOccurs="0"/>
                <xsd:element ref="ns3:_Relation" minOccurs="0"/>
                <xsd:element ref="ns2:LastSharedByUser" minOccurs="0"/>
                <xsd:element ref="ns2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TaskGroup" ma:index="10" nillable="true" ma:displayName="Task Group" ma:list="UserInfo" ma:internalName="TaskGroup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addc1b-cb06-46b8-b86e-d5d91a586e2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Relation" ma:index="11" nillable="true" ma:displayName="Relation" ma:description="References to related resources" ma:internalName="_Relation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84b00f-15b7-4cb7-9499-5cfd0159e0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Relation xmlns="http://schemas.microsoft.com/sharepoint/v3/fields" xsi:nil="true"/>
    <TaskGroup xmlns="http://schemas.microsoft.com/sharepoint/v3">
      <UserInfo>
        <DisplayName/>
        <AccountId xsi:nil="true"/>
        <AccountType/>
      </UserInfo>
    </TaskGroup>
  </documentManagement>
</p:properties>
</file>

<file path=customXml/itemProps1.xml><?xml version="1.0" encoding="utf-8"?>
<ds:datastoreItem xmlns:ds="http://schemas.openxmlformats.org/officeDocument/2006/customXml" ds:itemID="{FB34FDAD-7761-4F55-BF95-B8BA9DDB827C}">
  <ds:schemaRefs>
    <ds:schemaRef ds:uri="http://www.sap.com/ip/bi/bexanalyzer/excel/application"/>
  </ds:schemaRefs>
</ds:datastoreItem>
</file>

<file path=customXml/itemProps2.xml><?xml version="1.0" encoding="utf-8"?>
<ds:datastoreItem xmlns:ds="http://schemas.openxmlformats.org/officeDocument/2006/customXml" ds:itemID="{17943E84-8699-45EF-BC28-0A186248F770}"/>
</file>

<file path=customXml/itemProps3.xml><?xml version="1.0" encoding="utf-8"?>
<ds:datastoreItem xmlns:ds="http://schemas.openxmlformats.org/officeDocument/2006/customXml" ds:itemID="{21EEAEDE-9627-4DDE-AA7F-D6F1AE87995F}"/>
</file>

<file path=customXml/itemProps4.xml><?xml version="1.0" encoding="utf-8"?>
<ds:datastoreItem xmlns:ds="http://schemas.openxmlformats.org/officeDocument/2006/customXml" ds:itemID="{B08E917A-20B4-4BE0-B795-C6CD8C5EA2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67</vt:i4>
      </vt:variant>
    </vt:vector>
  </HeadingPairs>
  <TitlesOfParts>
    <vt:vector size="75" baseType="lpstr">
      <vt:lpstr>FY18 Sales Summary</vt:lpstr>
      <vt:lpstr>PCEC Sls by Cat</vt:lpstr>
      <vt:lpstr>PCEC Sls by Whse</vt:lpstr>
      <vt:lpstr>pana.com Sls by Cat</vt:lpstr>
      <vt:lpstr>Sls by Cat by MECA</vt:lpstr>
      <vt:lpstr>PSI by CP</vt:lpstr>
      <vt:lpstr>Sls Rep Matrix</vt:lpstr>
      <vt:lpstr>Sls Commmit</vt:lpstr>
      <vt:lpstr>'FY18 Sales Summary'!Print_Area</vt:lpstr>
      <vt:lpstr>'PCEC Sls by Cat'!Print_Area</vt:lpstr>
      <vt:lpstr>'Sls Commmit'!Print_Area</vt:lpstr>
      <vt:lpstr>'FY18 Sales Summary'!Print_Titles</vt:lpstr>
      <vt:lpstr>'Sls Commmit'!Print_Titles</vt:lpstr>
      <vt:lpstr>SAPBEXqueriesDefunct!SAPBEXq0001</vt:lpstr>
      <vt:lpstr>SAPBEXqueriesDefunct!SAPBEXq0001f0CUST_GRP3</vt:lpstr>
      <vt:lpstr>SAPBEXqueriesDefunct!SAPBEXq0001f0CUST_GRP4</vt:lpstr>
      <vt:lpstr>SAPBEXqueriesDefunct!SAPBEXq0001f0CUST_GRP5</vt:lpstr>
      <vt:lpstr>SAPBEXqueriesDefunct!SAPBEXq0001f0MATERIAL</vt:lpstr>
      <vt:lpstr>SAPBEXqueriesDefunct!SAPBEXq0001f0MATERIAL__0MATL_GROUP</vt:lpstr>
      <vt:lpstr>SAPBEXqueriesDefunct!SAPBEXq0001f0MATERIAL__0PROD_HIER</vt:lpstr>
      <vt:lpstr>SAPBEXqueriesDefunct!SAPBEXq0001f0MATERIAL__ZCOPRODH1</vt:lpstr>
      <vt:lpstr>SAPBEXqueriesDefunct!SAPBEXq0001f0MATERIAL__ZCOPRODH2</vt:lpstr>
      <vt:lpstr>SAPBEXqueriesDefunct!SAPBEXq0001f0MATL_GROUP</vt:lpstr>
      <vt:lpstr>SAPBEXqueriesDefunct!SAPBEXq0001f0PAYER</vt:lpstr>
      <vt:lpstr>SAPBEXqueriesDefunct!SAPBEXq0001f0PLANT</vt:lpstr>
      <vt:lpstr>SAPBEXqueriesDefunct!SAPBEXq0001f0SALES_DIST</vt:lpstr>
      <vt:lpstr>SAPBEXqueriesDefunct!SAPBEXq0001f0SALES_GRP</vt:lpstr>
      <vt:lpstr>SAPBEXqueriesDefunct!SAPBEXq0001f0SALES_OFF</vt:lpstr>
      <vt:lpstr>SAPBEXqueriesDefunct!SAPBEXq0001f0SHIP_TO</vt:lpstr>
      <vt:lpstr>SAPBEXqueriesDefunct!SAPBEXq0001f0SOLD_TO</vt:lpstr>
      <vt:lpstr>SAPBEXqueriesDefunct!SAPBEXq0001f0SOLD_TO__ZSLSCHNL</vt:lpstr>
      <vt:lpstr>SAPBEXqueriesDefunct!SAPBEXq0001f0SOLD_TO__ZSLSSUBGR</vt:lpstr>
      <vt:lpstr>SAPBEXqueriesDefunct!SAPBEXq0001f49V9S95CPC096IWDZ6ZJOQSOE</vt:lpstr>
      <vt:lpstr>SAPBEXqueriesDefunct!SAPBEXq0001fZCOBUYGRP</vt:lpstr>
      <vt:lpstr>SAPBEXqueriesDefunct!SAPBEXq0001fZCODSIND</vt:lpstr>
      <vt:lpstr>SAPBEXqueriesDefunct!SAPBEXq0001fZCOMATDIV</vt:lpstr>
      <vt:lpstr>SAPBEXqueriesDefunct!SAPBEXq0001fZCOMECANO</vt:lpstr>
      <vt:lpstr>SAPBEXqueriesDefunct!SAPBEXq0001fZCOPRODH1</vt:lpstr>
      <vt:lpstr>SAPBEXqueriesDefunct!SAPBEXq0001fZCORPCGR1</vt:lpstr>
      <vt:lpstr>SAPBEXqueriesDefunct!SAPBEXq0001fZCORPCGR2</vt:lpstr>
      <vt:lpstr>SAPBEXqueriesDefunct!SAPBEXq0001fZCOSELGRP</vt:lpstr>
      <vt:lpstr>SAPBEXqueriesDefunct!SAPBEXq0001fZCOSLSMGR</vt:lpstr>
      <vt:lpstr>SAPBEXqueriesDefunct!SAPBEXq0001fZCOSLSREP</vt:lpstr>
      <vt:lpstr>SAPBEXqueriesDefunct!SAPBEXq0001fZCOVPCGR1</vt:lpstr>
      <vt:lpstr>SAPBEXqueriesDefunct!SAPBEXq0001fZENT_SALE</vt:lpstr>
      <vt:lpstr>SAPBEXqueriesDefunct!SAPBEXq0001tFILTER_0DISTR_CHAN</vt:lpstr>
      <vt:lpstr>SAPBEXqueriesDefunct!SAPBEXq0001tINFOCUBE</vt:lpstr>
      <vt:lpstr>SAPBEXqueriesDefunct!SAPBEXq0001tREPTNAME</vt:lpstr>
      <vt:lpstr>SAPBEXqueriesDefunct!SAPBEXq0001tROLLUPTIME</vt:lpstr>
      <vt:lpstr>SAPBEXqueriesDefunct!SAPBEXq0001tSYUZEIT</vt:lpstr>
      <vt:lpstr>SAPBEXqueriesDefunct!SAPBEXq0001tVARIABLE_0I_PRDH2</vt:lpstr>
      <vt:lpstr>SAPBEXqueriesDefunct!SAPBEXq0001tVARIABLE_0S_MATG2</vt:lpstr>
      <vt:lpstr>SAPBEXqueriesDefunct!SAPBEXq0001tVARIABLE_ZCCPRCU1</vt:lpstr>
      <vt:lpstr>SAPBEXqueriesDefunct!SAPBEXq0001tVARIABLE_ZCCSR008</vt:lpstr>
      <vt:lpstr>SAPBEXqueriesDefunct!SAPBEXq0001tVARIABLE_ZCCSR01</vt:lpstr>
      <vt:lpstr>SAPBEXqueriesDefunct!SAPBEXq0001tVARIABLE_ZCCSR07</vt:lpstr>
      <vt:lpstr>SAPBEXqueriesDefunct!SAPBEXq0001tVARIABLE_ZCCSR2</vt:lpstr>
      <vt:lpstr>SAPBEXqueriesDefunct!SAPBEXq0001tVARIABLE_ZCCSR67</vt:lpstr>
      <vt:lpstr>SAPBEXqueriesDefunct!SAPBEXq0001tVARIABLE_ZCCSRBGP</vt:lpstr>
      <vt:lpstr>SAPBEXqueriesDefunct!SAPBEXq0001tVARIABLE_ZCCSRCG2</vt:lpstr>
      <vt:lpstr>SAPBEXqueriesDefunct!SAPBEXq0001tVARIABLE_ZCCSRCG3</vt:lpstr>
      <vt:lpstr>SAPBEXqueriesDefunct!SAPBEXq0001tVARIABLE_ZCCSRCG5</vt:lpstr>
      <vt:lpstr>SAPBEXqueriesDefunct!SAPBEXq0001tVARIABLE_ZCCSRCUS</vt:lpstr>
      <vt:lpstr>SAPBEXqueriesDefunct!SAPBEXq0001tVARIABLE_ZCCSRDIR</vt:lpstr>
      <vt:lpstr>SAPBEXqueriesDefunct!SAPBEXq0001tVARIABLE_ZCCSRDIV</vt:lpstr>
      <vt:lpstr>SAPBEXqueriesDefunct!SAPBEXq0001tVARIABLE_ZCCSRMSE</vt:lpstr>
      <vt:lpstr>SAPBEXqueriesDefunct!SAPBEXq0001tVARIABLE_ZCCSRPAY</vt:lpstr>
      <vt:lpstr>SAPBEXqueriesDefunct!SAPBEXq0001tVARIABLE_ZCCSRPH5</vt:lpstr>
      <vt:lpstr>SAPBEXqueriesDefunct!SAPBEXq0001tVARIABLE_ZCCSRPLN</vt:lpstr>
      <vt:lpstr>SAPBEXqueriesDefunct!SAPBEXq0001tVARIABLE_ZCCSRSDI</vt:lpstr>
      <vt:lpstr>SAPBEXqueriesDefunct!SAPBEXq0001tVARIABLE_ZCCSRSMG</vt:lpstr>
      <vt:lpstr>SAPBEXqueriesDefunct!SAPBEXq0001tVARIABLE_ZCCSRSOF</vt:lpstr>
      <vt:lpstr>SAPBEXqueriesDefunct!SAPBEXq0001tVARIABLE_ZCCSRSR</vt:lpstr>
      <vt:lpstr>SAPBEXqueriesDefunct!SAPBEXq0001tVARIABLE_ZCCSRSTP</vt:lpstr>
      <vt:lpstr>SAPBEXqueriesDefunct!SAPBEXq0001tVARIABLE_ZCCSSGP</vt:lpstr>
    </vt:vector>
  </TitlesOfParts>
  <Company>Panasonic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PCEC</dc:creator>
  <dc:description/>
  <cp:lastModifiedBy>Administrator</cp:lastModifiedBy>
  <cp:lastPrinted>2018-05-18T19:03:02Z</cp:lastPrinted>
  <dcterms:created xsi:type="dcterms:W3CDTF">2001-12-07T20:15:30Z</dcterms:created>
  <dcterms:modified xsi:type="dcterms:W3CDTF">2018-05-31T14:14:22Z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Activesheet">
    <vt:lpwstr>S2</vt:lpwstr>
  </property>
  <property fmtid="{D5CDD505-2E9C-101B-9397-08002B2CF9AE}" pid="3" name="BExAnalyzer_OldName">
    <vt:lpwstr>PCEC FY18 MTD Sales Summary - May 052218.xlsx</vt:lpwstr>
  </property>
  <property fmtid="{D5CDD505-2E9C-101B-9397-08002B2CF9AE}" pid="4" name="ContentTypeId">
    <vt:lpwstr>0x010100B535911D74F7C246BCB6B5C413F2047A</vt:lpwstr>
  </property>
</Properties>
</file>